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Password="8E46" lockStructure="1" lockWindows="1"/>
  <bookViews>
    <workbookView windowWidth="28800" windowHeight="12255" tabRatio="595"/>
  </bookViews>
  <sheets>
    <sheet name="通报" sheetId="1" r:id="rId1"/>
    <sheet name="督办单" sheetId="2" r:id="rId2"/>
    <sheet name="累计派单" sheetId="3" r:id="rId3"/>
    <sheet name="网格情况" sheetId="4" r:id="rId4"/>
    <sheet name="个人情况" sheetId="5" r:id="rId5"/>
  </sheets>
  <definedNames>
    <definedName name="_xlnm._FilterDatabase" localSheetId="1" hidden="1">督办单!$A$1:$Q$283</definedName>
    <definedName name="_xlnm._FilterDatabase" localSheetId="2" hidden="1">累计派单!$A$1:$S$8374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<sst xmlns="http://schemas.openxmlformats.org/spreadsheetml/2006/main" count="142564" uniqueCount="67332">
  <si>
    <t>序号</t>
  </si>
  <si>
    <t>区县</t>
  </si>
  <si>
    <t>累计一级督办单</t>
  </si>
  <si>
    <t>累计一级督办单占比</t>
  </si>
  <si>
    <t>前3</t>
  </si>
  <si>
    <t>重复投诉时间段</t>
  </si>
  <si>
    <t>一级督办单新增</t>
  </si>
  <si>
    <t>一级督办单占比新增</t>
  </si>
  <si>
    <t>无重复投诉（网课、重点客户）</t>
  </si>
  <si>
    <t>7天内重复投诉</t>
  </si>
  <si>
    <t>7-30天以内重复投诉</t>
  </si>
  <si>
    <t>30-60天以内重复投诉</t>
  </si>
  <si>
    <t>60-90天以内重复投诉</t>
  </si>
  <si>
    <t>对比列</t>
  </si>
  <si>
    <t>昌邑</t>
  </si>
  <si>
    <t>安丘</t>
  </si>
  <si>
    <t>潍城</t>
  </si>
  <si>
    <t>寒亭</t>
  </si>
  <si>
    <t>奎文</t>
  </si>
  <si>
    <t>临朐</t>
  </si>
  <si>
    <t>坊子</t>
  </si>
  <si>
    <t>寿光</t>
  </si>
  <si>
    <t>高密</t>
  </si>
  <si>
    <t>青州</t>
  </si>
  <si>
    <t>诸城</t>
  </si>
  <si>
    <t>昌乐</t>
  </si>
  <si>
    <t>合计</t>
  </si>
  <si>
    <t>督办工单号</t>
  </si>
  <si>
    <t>督办工单发起时间</t>
  </si>
  <si>
    <t>督办单主题</t>
  </si>
  <si>
    <t>投诉主题</t>
  </si>
  <si>
    <t>投诉内容</t>
  </si>
  <si>
    <t>投诉地市</t>
  </si>
  <si>
    <t>投诉区县</t>
  </si>
  <si>
    <t>投诉电话</t>
  </si>
  <si>
    <t>投诉工单号</t>
  </si>
  <si>
    <t>重复投诉工单号</t>
  </si>
  <si>
    <t>是否处理</t>
  </si>
  <si>
    <t>工号</t>
  </si>
  <si>
    <t>时间段</t>
  </si>
  <si>
    <t>网格</t>
  </si>
  <si>
    <t>SD-db051-240703-735269-5</t>
  </si>
  <si>
    <t>2024-07-03 07:28:06</t>
  </si>
  <si>
    <t>(家客)潍坊-诸城市-重复投诉投诉督办通知-一级督办18805365378-202407030000090931</t>
  </si>
  <si>
    <t>【调研】-普通区域-诸城市-山钢碧桂园·翡翠城-18805365378-200M-宽带上网投诉-次数0-202407030000090931</t>
  </si>
  <si>
    <t>202407030000090931#流程受理流水号：20240703072721188053653781000254
客户号码:18805365378
客户姓名:郭**
投诉地市:潍坊
来话流水:2024070307224877020852549
宽带账号:18805365378
宽带账号归属地市:潍坊
宽带账号归属区县:诸城市
故障地址:潍坊诸城市密州街道南外环山钢碧桂园·翡翠城27号楼*********
联系电话:18353631333
联系人:先生
工单紧急程度:一般
是否有升级投诉倾向:否
是否重复投诉:否
是否携转意向:否
是否投诉倾向:否
是否智</t>
  </si>
  <si>
    <t>潍坊</t>
  </si>
  <si>
    <t>诸城市</t>
  </si>
  <si>
    <t>18805365378</t>
  </si>
  <si>
    <t>SD-057-240703-451762-61</t>
  </si>
  <si>
    <t>'SD-057-240501-762354-6441'</t>
  </si>
  <si>
    <t>是</t>
  </si>
  <si>
    <t>SD-db051-240703-137465-22</t>
  </si>
  <si>
    <t>2024-07-03 08:50:08</t>
  </si>
  <si>
    <t>(家客)潍坊-安丘市-重复投诉投诉督办通知-一级督办15762672444-20240703084737X657898290</t>
  </si>
  <si>
    <t>普通区域-安丘市-于家营子居民楼-15762672444-300M-宽带上网投诉-次数0-20240703084737X657898290</t>
  </si>
  <si>
    <t>【农村网络投诉】流程受理流水号：20240703084706157626724441006608
客户号码:15762672444
客户姓名:曹**
投诉地市:潍坊
来话流水:2024070308454173720834966
宽带账号:15762672444
宽带账号归属地市:潍坊
宽带账号归属区县:安丘市
故障地址:潍坊安丘市刘家尧镇于家营子村于家营子居民楼北楼*********
联系电话:18764651666
联系人:先生
工单紧急程度:一般
是否有升级投诉倾向:否
是否重复投诉:否
是</t>
  </si>
  <si>
    <t>安丘市</t>
  </si>
  <si>
    <t>15762672444</t>
  </si>
  <si>
    <t>SD-057-240703-354692-421</t>
  </si>
  <si>
    <t>'SD-057-240518-847215-6881'</t>
  </si>
  <si>
    <t>否</t>
  </si>
  <si>
    <t>SD-db051-240703-439850-115</t>
  </si>
  <si>
    <t>2024-07-03 10:55:41</t>
  </si>
  <si>
    <t>(家客)潍坊-昌邑市-重复投诉投诉督办通知-一级督办13963626484-202407030000237758</t>
  </si>
  <si>
    <t>普通区域-昌邑市-昌邑北海花园-13963626484-300M-宽带上网投诉-次数0-202407030000237758</t>
  </si>
  <si>
    <t>202407030000237758#流程受理流水号：20240703105501139636264841052844
客户号码:13963626484
客户姓名:马**
投诉地市:潍坊
来话流水:2024070310544538220815984
宽带账号:13963626484
宽带账号归属地市:潍坊
宽带账号归属区县:昌邑市
故障地址:潍坊昌邑市城区天水路北海花园5号楼*********
联系电话:13963626484
联系人:先生/女士
工单紧急程度:一般
是否有升级投诉倾向:否
是否重复投诉:否
是否携转意向:否
是否投诉倾向:否
是否智能网关</t>
  </si>
  <si>
    <t>昌邑市</t>
  </si>
  <si>
    <t>13963626484</t>
  </si>
  <si>
    <t>SD-057-240703-621375-1808</t>
  </si>
  <si>
    <t>'SD-057-240414-134857-6898'</t>
  </si>
  <si>
    <t>SD-db051-240703-375482-116</t>
  </si>
  <si>
    <t>2024-07-03 10:56:15</t>
  </si>
  <si>
    <t>(家客)潍坊-奎文区-重复投诉投诉督办通知-一级督办15953670982-20240703105429X269466225</t>
  </si>
  <si>
    <t>普通区域-奎文区-苇湾社区-15953670982-300M-宽带上网投诉-次数0-20240703105429X269466225</t>
  </si>
  <si>
    <t xml:space="preserve">流程受理流水号：20240703105319159536709821052260
客户号码:15953670982
客户姓名:何*
投诉地市:潍坊
来话流水:2024070310504465120857181
宽带账号:15953670982
宽带账号归属地市:潍坊
宽带账号归属区县:奎文区
故障地址:潍坊奎文区东关街道东风街四平路苇湾社区31号楼*********
联系电话:15253676293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故障时间:2024-07-03 10:54:46
具体故障现象:宽带不能上网，排障之后没有恢复
客户其他诉求:
</t>
  </si>
  <si>
    <t>奎文区</t>
  </si>
  <si>
    <t>15953670982</t>
  </si>
  <si>
    <t>SD-057-240703-192637-1814</t>
  </si>
  <si>
    <t>'SD-057-240622-159832-2435'</t>
  </si>
  <si>
    <t>SD-db051-240703-186530-134</t>
  </si>
  <si>
    <t>2024-07-03 11:20:47</t>
  </si>
  <si>
    <t>(家客)潍坊-昌邑市-重复投诉投诉督办通知-一级督办15863416817-20240703111910X750915355</t>
  </si>
  <si>
    <t>【调研】-普通区域-昌邑市-南苏村自然村-15863416817-300M-宽带上网投诉-次数0-20240703111910X750915355</t>
  </si>
  <si>
    <t xml:space="preserve">【农村网络投诉】流程受理流水号：20240703111707158634168171060001
客户号码:15863416817
客户姓名:苏**
投诉地市:潍坊
来话流水:2024070311161618120826646
宽带账号:15863416817
宽带账号归属地市:潍坊
宽带账号归属区县:昌邑市
故障地址:潍坊昌邑市围子镇南苏村南苏村自然村5号箱苏海波*********
联系电话:15863416817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11:25:28
具体故障现象:光猫亮红灯
客户其他诉求:
</t>
  </si>
  <si>
    <t>15863416817</t>
  </si>
  <si>
    <t>SD-057-240703-425139-2137</t>
  </si>
  <si>
    <t>'SD-057-240630-560193-65'</t>
  </si>
  <si>
    <t>SD-db051-240703-786035-151</t>
  </si>
  <si>
    <t>2024-07-03 11:56:56</t>
  </si>
  <si>
    <t>(家客)潍坊-安丘市-重复投诉投诉督办通知-一级督办15244405552-202407030000298786</t>
  </si>
  <si>
    <t>【调研】-普通区域-安丘市-金地太阳城(含小庄子安置楼)-15244405552-1000M-宽带上网投诉-次数0-202407030000298786</t>
  </si>
  <si>
    <t>202407030000298786#15244405552客户来电反映对前期工单处理结果不认可，要求回电处理，前期工单流水：202405270000201921，本次通话流水：2024070311485682820866598，联系人：先生，联系电话：15244405552，请协助处理，谢谢</t>
  </si>
  <si>
    <t>15244405552</t>
  </si>
  <si>
    <t>SD-057-240703-136847-2442</t>
  </si>
  <si>
    <t>'SD-057-240527-579816-1712'</t>
  </si>
  <si>
    <t>SD-db051-240703-628401-156</t>
  </si>
  <si>
    <t>2024-07-03 12:05:28</t>
  </si>
  <si>
    <t>(家客)潍坊-潍城区-重复投诉投诉督办通知-一级督办15953692822-20240703120359X439850191</t>
  </si>
  <si>
    <t>【调研】-80+白金-普通区域-潍城区-恒信玫瑰公馆二期-15953692822-1000M-宽带上网投诉-次数0-20240703120359X439850191</t>
  </si>
  <si>
    <t xml:space="preserve">流程受理流水号：20240703120102159536928221073605
客户号码:15953692822
客户姓名:杨**
投诉地市:潍坊
来话流水:2024070311591672620893501
宽带账号:15953692822
宽带账号归属地市:潍坊
宽带账号归属区县:潍城区
故障地址:潍坊潍城区北关街道永安路恒信玫瑰公馆二期13号楼*********
联系电话:15953692822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故障时间:2024-07-03 12:01:03
具体故障现象:光猫频繁掉线，重启设备未恢复，客户要求换工作人员处理，客户要求换光猫设备，解释不认可，请核实处理谢谢
客户其他诉求:
</t>
  </si>
  <si>
    <t>潍城区</t>
  </si>
  <si>
    <t>15953692822</t>
  </si>
  <si>
    <t>SD-057-240703-735402-2504</t>
  </si>
  <si>
    <t>'SD-057-240619-967481-6759'</t>
  </si>
  <si>
    <t>SD-db051-240703-469150-205</t>
  </si>
  <si>
    <t>2024-07-03 14:02:31</t>
  </si>
  <si>
    <t>(家客)潍坊-高密市-重复投诉投诉督办通知-一级督办18366317111-20240703140136X496524849</t>
  </si>
  <si>
    <t>80+金卡-普通区域-高密市-十里堡自然村-18366317111-1000M-宽带上网投诉-次数0-20240703140136X496524849</t>
  </si>
  <si>
    <t xml:space="preserve">【农村网络投诉】流程受理流水号：20240703140116183663171111100489
客户号码:18366317111
客户姓名:葛**
投诉地市:潍坊
来话流水:2024070314004669020825575
宽带账号:18366317111
宽带账号归属地市:潍坊
宽带账号归属区县:高密市
故障地址:潍坊高密市夏庄镇十里堡十里堡自然村新村张先荣西屋山K18号*********
联系电话:18366317111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14:03:38
具体故障现象:打不开网页，
客户其他诉求:
</t>
  </si>
  <si>
    <t>高密市</t>
  </si>
  <si>
    <t>18366317111</t>
  </si>
  <si>
    <t>SD-057-240703-152489-3592</t>
  </si>
  <si>
    <t>'SD-057-240503-375284-3143'</t>
  </si>
  <si>
    <t>SD-db051-240703-791634-281</t>
  </si>
  <si>
    <t>2024-07-03 16:56:40</t>
  </si>
  <si>
    <t>(家客)潍坊-寒亭区-重复投诉投诉督办通知-一级督办15163615099-202407030000552400</t>
  </si>
  <si>
    <t>普通区域-寒亭区-元和新城-15163615099-300M-宽带上网投诉-次数0-202407030000552400</t>
  </si>
  <si>
    <t xml:space="preserve">202407030000552400#流程受理流水号：20240703165457151636150991150667
客户号码:15163615099
客户姓名:董**
投诉地市:潍坊
来话流水:2024070316524804320850494
宽带账号:15163615099
宽带账号归属地市:潍坊
宽带账号归属区县:寒亭区
故障地址:潍坊寒亭区寒亭街道益新街元和新城29号楼*********
联系电话:15163615099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光功率:-18.96
故障大类:宽带/电视
故障细类:宽带无法上网
携转原因:
故障时间:2024-07-03 16:54:46
具体故障现象:网速慢卡顿，
客户其他诉求:客户侧为质差终端，要求上门更换终端并一并处理故障问题。
</t>
  </si>
  <si>
    <t>寒亭区</t>
  </si>
  <si>
    <t>15163615099</t>
  </si>
  <si>
    <t>SD-057-240703-237615-5158</t>
  </si>
  <si>
    <t>'SD-057-240406-873246-6570'</t>
  </si>
  <si>
    <t>SD-db051-240703-456791-314</t>
  </si>
  <si>
    <t>2024-07-03 18:10:07</t>
  </si>
  <si>
    <t>(家客)潍坊-寿光市-重复投诉投诉督办通知-一级督办18253639999-202407030000614989</t>
  </si>
  <si>
    <t>80+普通-普通区域-寿光市-西丹河村-18253639999-1000M-宽带</t>
  </si>
  <si>
    <t>202407030000614989#18253639999客户来电反应前期处理不满，前期工单  202407010000431538，要求再次反馈处理并回复电话，联系电话本机，流水 
2024070317555677320842113</t>
  </si>
  <si>
    <t>寿光市</t>
  </si>
  <si>
    <t>18253639999</t>
  </si>
  <si>
    <t>SD-057-240703-976382-5904</t>
  </si>
  <si>
    <t>'SD-057-240701-293764-5373'</t>
  </si>
  <si>
    <t>SD-db051-240703-780253-383</t>
  </si>
  <si>
    <t>2024-07-03 20:05:15</t>
  </si>
  <si>
    <t>(家客)潍坊-青州市-重复投诉投诉督办通知-一级督办13863640425-20240703200329X209594402</t>
  </si>
  <si>
    <t>普通区域-青州市-黄家里双-13863640425-300M-宽带上网投诉-次数0-20240703200329X209594402</t>
  </si>
  <si>
    <t xml:space="preserve">【农村网络投诉】流程受理流水号：20240703200153138636404251193536
客户号码:13863640425
客户姓名:王**
投诉地市:潍坊
来话流水:2024070320010989920884106
宽带账号:13863640425
宽带账号归属地市:潍坊
宽带账号归属区县:青州市
故障地址:潍坊青州市何官镇黄家里双村黄家里双28号箱#刘君#*********
联系电话:15006611390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20:03:05
具体故障现象:光猫亮红灯，
客户其他诉求:
</t>
  </si>
  <si>
    <t>青州市</t>
  </si>
  <si>
    <t>13863640425</t>
  </si>
  <si>
    <t>SD-057-240703-962174-7212</t>
  </si>
  <si>
    <t>'SD-057-240630-638107-6013'</t>
  </si>
  <si>
    <t>SD-db051-240703-374582-403</t>
  </si>
  <si>
    <t>2024-07-03 21:04:25</t>
  </si>
  <si>
    <t>(家客)潍坊-临朐县-重复投诉投诉督办通知-一级督办15153663187-202407030000720174</t>
  </si>
  <si>
    <t>普通区域-临朐县-高家庄-15153663187-1000M-宽带上网投诉-次数0-202407030000720174</t>
  </si>
  <si>
    <t>202407030000720174#宽带账号：15153663187；宽带地址：潍坊临朐县寺头镇人民政府高家庄村高家庄高家庄3号箱张长忠（；客户来电反映宽带连不上网，经查询客户侧为质差路由器导致宽带使用不畅，请参考处理，谢谢！联系电话：15153663187；来电流水：2024070320595888720878369</t>
  </si>
  <si>
    <t>临朐县</t>
  </si>
  <si>
    <t>15153663187</t>
  </si>
  <si>
    <t>SD-057-240703-496531-7815</t>
  </si>
  <si>
    <t>'SD-057-240501-065924-6120'</t>
  </si>
  <si>
    <t>SD-db051-240703-059617-412</t>
  </si>
  <si>
    <t>2024-07-03 22:01:44</t>
  </si>
  <si>
    <t>(家客)潍坊-寿光市-重复投诉投诉督办通知-一级督办15965785998-202407030000728291</t>
  </si>
  <si>
    <t>【调研】-80+银卡-普通区域-寿光市-贾家村自然村-15965785998-300M-宽带上网投诉-次数0-202407030000728291</t>
  </si>
  <si>
    <t>202407030000728291#流程受理流水号：20240703215827159657859981204842
客户号码:15965785998
客户姓名:张*
投诉地市:潍坊
来话流水:2024070321573755920866920
宽带账号:15965785998
宽带账号归属地市:潍坊
宽带账号归属区县:寿光市
故障地址:潍坊寿光市留吕贾家村贾家村自然村贾家村东南1号箱（张树仁）*********
联系电话:17863608374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
携转原因:
故障时间:2024-07-03 22:00:19
具体故障现象:打不开网页，
客户其他诉求:
;宽带小区$[贾家村自然村]$</t>
  </si>
  <si>
    <t>15965785998</t>
  </si>
  <si>
    <t>SD-057-240703-291765-8107</t>
  </si>
  <si>
    <t>'SD-057-240702-635412-7271'</t>
  </si>
  <si>
    <t>SD-db051-240703-629081-421</t>
  </si>
  <si>
    <t>2024-07-03 22:53:54</t>
  </si>
  <si>
    <t>(家客)潍坊-奎文区-重复投诉投诉督办通知-一级督办15964037399-202407030000730108</t>
  </si>
  <si>
    <t>普通区域-奎文区-五洲花园-15964037399-300M-宽带上网投诉-次数0-202407030000730108</t>
  </si>
  <si>
    <t>202407030000730108#流程受理流水号：20240703224430159640373991205193
客户号码:15964037399
客户姓名:陈*
投诉地市:潍坊
来话流水:2024070322441055720892071
宽带账号:15964037399
宽带账号归属地市:潍坊
宽带账号归属区县:奎文区
故障地址:潍坊奎文区北苑街道乐川街五洲花园23号楼*********
联系电话:15964037399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故障细类:宽带无法上网
携转原因:
故障时间:2024-07-03 22:45:47
具体故障现象:频繁掉线，
客户其他诉求:客户表示解决不了就转网，扣违约金就打官司。
;宽带小区$[五洲花园]$</t>
  </si>
  <si>
    <t>15964037399</t>
  </si>
  <si>
    <t>SD-057-240703-852147-8225</t>
  </si>
  <si>
    <t>'SD-057-240610-963085-9345'</t>
  </si>
  <si>
    <t>SD-db051-240704-452961-5</t>
  </si>
  <si>
    <t>2024-07-04 07:16:27</t>
  </si>
  <si>
    <t>(家客)潍坊-青州市-重复投诉投诉督办通知-一级督办15253672225-202407040000091446</t>
  </si>
  <si>
    <t>80+银卡-普通区域-青州市-张高-15253672225-1000M-宽带上网投诉-次数0-202407040000091446</t>
  </si>
  <si>
    <t>202407040000091446#流程受理流水号：20240704071455152536722251000178
客户号码:15253672225
客户姓名:王**
投诉地市:潍坊
来话流水:2024070407130724520808874
宽带账号:15253672225
宽带账号归属地市:潍坊
宽带账号归属区县:青州市
故障地址:潍坊青州市何官镇张高村张高青州市何官镇张高村6号箱（诊所西王重阳）*********
联系电话:15253672225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07:15:21
具体故障现象:用户无法提供具体故障现象，
客户其他诉求:要求退还无法使用期间的宽带费用，
;宽带小区$[张高]$</t>
  </si>
  <si>
    <t>15253672225</t>
  </si>
  <si>
    <t>SD-057-240704-042513-59</t>
  </si>
  <si>
    <t>'SD-057-240507-621037-5700'</t>
  </si>
  <si>
    <t>SD-db051-240704-324197-57</t>
  </si>
  <si>
    <t>2024-07-04 09:28:46</t>
  </si>
  <si>
    <t>(家客)潍坊-诸城市-重复投诉投诉督办通知-一级督办15726069876-202407040000146612</t>
  </si>
  <si>
    <t>【调研】-普通区域-诸城市-清源大厦-15726069876-1000M-宽带上网投诉-次数0-202407040000146612</t>
  </si>
  <si>
    <t xml:space="preserve">202407040000146612#宽带账号：15726069876；宽带地址：潍坊诸城市密州街道东关大街清源大厦清源大厦*；客户来电反映宽带网络无法联网**，客户不在现场，无法配合线上指导，请协助处理，谢谢！联系电话：15726069876*；联系人：李*；来电流水：*2024070409252447820852057
*。
</t>
  </si>
  <si>
    <t>15726069876</t>
  </si>
  <si>
    <t>SD-057-240704-216495-916</t>
  </si>
  <si>
    <t>'SD-057-240506-078541-5381'</t>
  </si>
  <si>
    <t>SD-db051-240704-942531-83</t>
  </si>
  <si>
    <t>2024-07-04 10:23:12</t>
  </si>
  <si>
    <t>(家客)潍坊-坊子区-重复投诉投诉督办通知-一级督办13792678640-20240704102157X717811742</t>
  </si>
  <si>
    <t>普通区域-坊子区-水韵华庭-13792678640-200M-宽带上网投诉-次数0-20240704102157X717811742</t>
  </si>
  <si>
    <t xml:space="preserve">流程受理流水号：20240704102034137926786401038029
客户号码:13792678640
客户姓名:商**
投诉地市:潍坊
来话流水:2024070410184262020887699
宽带账号:13792678640
宽带账号归属地市:潍坊
宽带账号归属区县:坊子区
故障地址:潍坊坊子区坊子新区双羊街水韵华庭19号楼*********
联系电话:15854420858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10:22:14
具体故障现象:光猫亮红灯，
客户其他诉求:
</t>
  </si>
  <si>
    <t>坊子区</t>
  </si>
  <si>
    <t>13792678640</t>
  </si>
  <si>
    <t>SD-057-240704-146870-1525</t>
  </si>
  <si>
    <t>'SD-057-240502-894502-2581'</t>
  </si>
  <si>
    <t>SD-db051-240704-105234-90</t>
  </si>
  <si>
    <t>2024-07-04 10:34:22</t>
  </si>
  <si>
    <t>(家客)潍坊-奎文区-重复投诉投诉督办通知-一级督办13963604623-202407040000207692</t>
  </si>
  <si>
    <t>80+银卡-普通区域-奎文区-清馨园-13963604623-200M-宽带上网投诉-次数0-202407040000207692</t>
  </si>
  <si>
    <t>202407040000207692#流程受理流水号：20240704103307139636046231042124
客户号码:13963604623
客户姓名:张**
投诉地市:潍坊
来话流水:2024070410321729120879269
宽带账号:13963604623
宽带账号归属地市:潍坊
宽带账号归属区县:高新
故障地址:潍坊高新高新城区玉清街清馨园1号楼*********
联系电话:13963604623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故障细类:宽带无法上网
携转原因:
故障时间:2024-07-04 10:33:17
具体故障现象:打不开网页，
客户其他诉求:客户侧为质差终端，要求上门更换终端并一并</t>
  </si>
  <si>
    <t>13963604623</t>
  </si>
  <si>
    <t>SD-057-240704-136479-1618</t>
  </si>
  <si>
    <t>'SD-057-240527-895204-7338'</t>
  </si>
  <si>
    <t>SD-db051-240704-954263-93</t>
  </si>
  <si>
    <t>2024-07-04 10:36:57</t>
  </si>
  <si>
    <t>(家客)潍坊-青州市-重复投诉投诉督办通知-一级督办15169596702-202407040000207118</t>
  </si>
  <si>
    <t>80+银卡-普通区域-青州市-翠和家园小区西区-15169596702-200M-宽带上网投诉-次数0-202407040000207118</t>
  </si>
  <si>
    <t>202407040000207118#宽带账号：15169596702；宽带地址：潍坊青州市王府街道北联街翠和家园小区西区1号楼*********；接入方式：FTTH，当前是否在线：在线，端到端诊断结果：客户侧设备问题，是否智能网关：，客户反映无法上网，要求尽快处理回复！有投诉倾向，来电流水：2024070410304351620857018 ，联系电话：13573611111</t>
  </si>
  <si>
    <t>15169596702</t>
  </si>
  <si>
    <t>SD-057-240704-614250-1644</t>
  </si>
  <si>
    <t>'SD-057-240504-374806-2926'</t>
  </si>
  <si>
    <t>SD-db051-240704-865237-120</t>
  </si>
  <si>
    <t>2024-07-04 11:26:23</t>
  </si>
  <si>
    <t>(家客)潍坊-寿光市-重复投诉投诉督办通知-一级督办13516389774-20240704112507X508001529</t>
  </si>
  <si>
    <t>普通区域-寿光市-大北河村自然村-13516389774-300M-宽带上网投诉-次数0-20240704112507X508001529</t>
  </si>
  <si>
    <t xml:space="preserve">【农村网络投诉】流程受理流水号：20240704112432135163897741059164
客户号码:13516389774
客户姓名:丁**
投诉地市:潍坊
来话流水:2024070411232867920811123
宽带账号:13516389774
宽带账号归属地市:潍坊
宽带账号归属区县:寿光市
故障地址:潍坊寿光市营里镇大北河村大北河村自然村扩容16号箱*********
联系电话:13516389774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故障时间:2024-07-04 11:24:44
具体故障现象:频繁掉线，光猫频繁掉线
客户其他诉求:
</t>
  </si>
  <si>
    <t>13516389774</t>
  </si>
  <si>
    <t>SD-057-240704-086954-2155</t>
  </si>
  <si>
    <t>'SD-057-240612-975148-972'</t>
  </si>
  <si>
    <t>SD-db051-240704-710865-123</t>
  </si>
  <si>
    <t>2024-07-04 11:35:22</t>
  </si>
  <si>
    <t>(家客)潍坊-寿光市-重复投诉投诉督办通知-一级督办17353652569-20240704113221X941823416</t>
  </si>
  <si>
    <t>【调研】-普通区域-寿光市-椒园社区-17353652569-1000M-宽带上网投诉-次数0-20240704113221X941823416</t>
  </si>
  <si>
    <t>流程受理流水号：20240704112813173536525691060447
客户号码:17353652569
客户姓名:侯**
投诉地市:潍坊
来话流水:2024070411263473420854428
宽带账号:17353652569
宽带账号归属地市:潍坊
宽带账号归属区</t>
  </si>
  <si>
    <t>17353652569</t>
  </si>
  <si>
    <t>SD-057-240704-650237-2226</t>
  </si>
  <si>
    <t>'SD-057-240618-987051-6313'</t>
  </si>
  <si>
    <t>SD-db051-240704-690187-157</t>
  </si>
  <si>
    <t>2024-07-04 12:29:42</t>
  </si>
  <si>
    <t>(家客)潍坊-潍城区-重复投诉投诉督办通知-一级督办13468495098-20240704122811X291507742</t>
  </si>
  <si>
    <t>【重投】-【调研】-80+银卡-普通区域-潍城区-华安庭岸风景-13468495098-500M-宽带上网投诉-次数0-20240704122811X291507742</t>
  </si>
  <si>
    <t xml:space="preserve">流程受理流水号：20240704122557134684950981077035
客户号码:13468495098
客户姓名:胡**
投诉地市:潍坊
来话流水:2024070412224117720894586
宽带账号:13468495098
宽带账号归属地市:潍坊
宽带账号归属区县:潍城区
故障地址:潍坊潍城区城关街道向阳路华安庭岸风景12号楼*********
联系电话:13468495098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
携转原因:
故障时间:2024-07-04 12:26:07
具体故障现象:打不开网页，
客户其他诉求:前期已经帮助客户更换光猫设备，客户再次来电反映光猫有问题，希望我处协助处理。请处理，谢谢。
</t>
  </si>
  <si>
    <t>13468495098</t>
  </si>
  <si>
    <t>SD-057-240704-589136-2900</t>
  </si>
  <si>
    <t>'SD-057-240528-805341-439'</t>
  </si>
  <si>
    <t>SD-db051-240704-196702-238</t>
  </si>
  <si>
    <t>2024-07-04 15:38:28</t>
  </si>
  <si>
    <t>(家客)潍坊-奎文区-重复投诉投诉督办通知-一级督办13964677673-20240704153602X562216417</t>
  </si>
  <si>
    <t>【调研】-80+白金-普通区域-奎文区-盛世华府片区-13964677673-1000M-宽带上网投诉-次数0-20240704153602X562216417</t>
  </si>
  <si>
    <t xml:space="preserve">流程受理流水号：20240704153333139646776731125039
客户号码:13964677673
客户姓名:尹**
投诉地市:潍坊
来话流水:2024070415325580820873171
宽带账号:13964677673
宽带账号归属地市:潍坊
宽带账号归属区县:奎文区
故障地址:潍坊奎文区梨园街道樱前街樱园东区32号楼*********
联系电话:13964677673
联系人:先生/女士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故障时间:2024-07-04 15:32:32
具体故障现象:光猫灯正常但电脑手机无法上网，线上不方便操作，请处理谢谢
客户其他诉求:
</t>
  </si>
  <si>
    <t>13964677673</t>
  </si>
  <si>
    <t>SD-057-240704-954632-4539</t>
  </si>
  <si>
    <t>'SD-057-240425-706382-2714'</t>
  </si>
  <si>
    <t>SD-db051-240704-398167-276</t>
  </si>
  <si>
    <t>2024-07-04 16:59:04</t>
  </si>
  <si>
    <t>(家客)潍坊-寒亭区-重复投诉投诉督办通知-一级督办15063620189-20240704165613X373620289</t>
  </si>
  <si>
    <t>【重投】-80+银卡-普通区域-寒亭区-中房幸福名都-15063620189-200M-宽带上网投诉-次数0-20240704165613X373620289</t>
  </si>
  <si>
    <t xml:space="preserve">流程受理流水号：20240704165413150636201891149462
客户号码:15063620189
客户姓名:聂**
投诉地市:潍坊
来话流水:2024070416501769920839771
宽带账号:15063620189
宽带账号归属地市:潍坊
宽带账号归属区县:寒亭区
故障地址:潍坊寒亭区寒亭街道幸福路中房幸福名都6号楼*********
联系电话:15063691309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故障细类:网速慢/上网掉线(专席)
携转原因:
故障时间:2024-07-04 16:53:57
具体故障现象:网速慢卡顿，客户表示只要刮风下雨信号就不好，要求尽快处理，谢谢
客户其他诉求:请处理，谢谢
</t>
  </si>
  <si>
    <t>15063620189</t>
  </si>
  <si>
    <t>SD-057-240704-493160-5163</t>
  </si>
  <si>
    <t>'SD-057-240528-968547-1'</t>
  </si>
  <si>
    <t>SD-db051-240704-875012-283</t>
  </si>
  <si>
    <t>2024-07-04 17:26:50</t>
  </si>
  <si>
    <t>(家客)潍坊-寿光市-重复投诉投诉督办通知-一级督办15263614943-20240704172539X139761580</t>
  </si>
  <si>
    <t>80+银卡-普通区域-寿光市-洛城良种场-15263614943-500M-宽带上网投诉-次数0-20240704172539X139761580</t>
  </si>
  <si>
    <t xml:space="preserve">流程受理流水号：20240704172504152636149431158411
客户号码:15263614943
客户姓名:李**
投诉地市:潍坊
来话流水:2024070417242932420889492
宽带账号:15263614943
宽带账号归属地市:潍坊
宽带账号归属区县:寿光市
故障地址:潍坊寿光市洛城街道寿光市洛城街道潍高路南洛城良种场洛城良种场3号箱*********
联系电话:15263614943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17:25:30
具体故障现象:光猫亮红灯，
客户其他诉求:
</t>
  </si>
  <si>
    <t>15263614943</t>
  </si>
  <si>
    <t>SD-057-240704-523709-5455</t>
  </si>
  <si>
    <t>'SD-057-240514-412836-3553'</t>
  </si>
  <si>
    <t>SD-db051-240704-832065-348</t>
  </si>
  <si>
    <t>2024-07-04 19:53:22</t>
  </si>
  <si>
    <t>(家客)潍坊-寿光市-重复投诉投诉督办通知-一级督办18706583775-20240704195130X890783375</t>
  </si>
  <si>
    <t>【重投】-80+银卡-普通区域-寿光市-安埠村自然村-18706583775-1000M-宽带上网投诉-次数0-20240704195130X890783375</t>
  </si>
  <si>
    <t xml:space="preserve">【农村网络投诉】流程受理流水号：20240704195053187065837751191894
客户号码:18706583775
客户姓名:刘**
投诉地市:潍坊
来话流水:2024070419494207820806569
宽带账号:18706583775
宽带账号归属地市:潍坊
宽带账号归属区县:寿光市
故障地址:潍坊寿光市王望安埠村安埠村自然村安埠村扩容5号箱*********
联系电话:18706583775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故障时间:2024-07-04 19:51:15
具体故障现象:网速慢卡顿，掉线，没有路由器，请协助处理，谢谢
客户其他诉求:
</t>
  </si>
  <si>
    <t>18706583775</t>
  </si>
  <si>
    <t>SD-057-240704-590361-6958</t>
  </si>
  <si>
    <t>'SD-057-240604-437618-5258'</t>
  </si>
  <si>
    <t>SD-db051-240704-428561-361</t>
  </si>
  <si>
    <t>2024-07-04 20:29:32</t>
  </si>
  <si>
    <t>(家客)潍坊-奎文区-重复投诉投诉督办通知-一级督办18815362077-20240704202806X865615460</t>
  </si>
  <si>
    <t>【调研】-80+白金-普通区域-奎文区-德润铂悦-18815362077-1000M-魔百和投诉-次数0-20240704202806X865615460</t>
  </si>
  <si>
    <t xml:space="preserve">宽带账号：18815362077；宽带地址：潍坊奎文区北苑街道玉清街德润铂悦1号楼，客户称对教育上边的VIP，没有速读的页面了，请处理谢谢  联系电话：本机  录音流水：2024070420231170120891936
</t>
  </si>
  <si>
    <t>18815362077</t>
  </si>
  <si>
    <t>SD-057-240704-619254-7335</t>
  </si>
  <si>
    <t>'SD-057-240703-743658-8091'</t>
  </si>
  <si>
    <t>SD-db051-240701-638504-17</t>
  </si>
  <si>
    <t>2024-07-01 08:40:28</t>
  </si>
  <si>
    <t>(家客)潍坊-寒亭区-重复投诉投诉督办通知-一级督办18366523206-202407010000104555</t>
  </si>
  <si>
    <t>普通区域-寒亭区-温馨家园小区-18366523206-200M-宽带上网投诉-次数0-202407010000104555</t>
  </si>
  <si>
    <t>202407010000104555#流程受理流水号：20240701083854183665232061004317
客户号码:18366523206
客户姓名:焦**
投诉地市:潍坊
来话流水:2024070108364047420872364
宽带账号:18366523206
宽带账号归属地市:潍坊
宽带账号归属区县:寒亭区
故障地址:潍坊寒亭区寒亭街道运河街温馨家园小区1号楼*********
联系电话:18366523206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故障细类:网速慢/上网掉线(专席)
携转原因:
故障时间:2024-07-01 08:39:08
具体故障现象:网速慢卡顿，刷新网络 重启设备 线上指导未恢复 请协助处理  
客户其他诉求:谢谢处理
;宽带小区$[温馨家园小区]$</t>
  </si>
  <si>
    <t>18366523206</t>
  </si>
  <si>
    <t>SD-057-240701-284571-285</t>
  </si>
  <si>
    <t>'SD-057-240629-084539-7070'</t>
  </si>
  <si>
    <t>SD-db051-240701-639248-38</t>
  </si>
  <si>
    <t>2024-07-01 09:14:19</t>
  </si>
  <si>
    <t>(家客)潍坊-临朐县-重复投诉投诉督办通知-一级督办13070771777-20240701091239X359505482</t>
  </si>
  <si>
    <t>【调研】-80+银卡-普通区域-临朐县-百峰公馆-13070771777-500M-宽带上网投诉-次数0-20240701091239X359505482</t>
  </si>
  <si>
    <t xml:space="preserve">流程受理流水号：20240701090640130707717771015877
客户号码:13070771777
客户姓名:门**
投诉地市:潍坊
来话流水:2024070109045425520807025
宽带账号:13070771777
宽带账号归属地市:潍坊
宽带账号归属区县:临朐县
故障地址:潍坊临朐县城关街道黄山路百峰公馆5号楼*********
联系电话:13070771777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故障时间:2024-07-01 09:09:06
具体故障现象:提示网络无法连接，线上指导未操作   
客户其他诉求:
</t>
  </si>
  <si>
    <t>13070771777</t>
  </si>
  <si>
    <t>SD-057-240701-135807-687</t>
  </si>
  <si>
    <t>'SD-057-240510-076825-2245'</t>
  </si>
  <si>
    <t>SD-db051-240701-734901-46</t>
  </si>
  <si>
    <t>2024-07-01 09:32:19</t>
  </si>
  <si>
    <t>(家客)潍坊-安丘市-重复投诉投诉督办通知-一级督办13505368281-202407010000149884</t>
  </si>
  <si>
    <t>80+白金-普通区域-安丘市-紫御澜山-13505368281-500M-宽带上网投诉-次数0-202407010000149884</t>
  </si>
  <si>
    <t xml:space="preserve">202407010000149884#流程受理流水号：20240701093114135053682811025928
客户号码:13505368281
客户姓名:孙**
投诉地市:潍坊
来话流水:2024070109310346520882343
宽带账号:13505368281
宽带账号归属地市:潍坊
宽带账号归属区县:安丘市
故障地址:潍坊安丘市兴安街道青云山路紫御澜山紫御澜山1-15A号楼*********
联系电话:13505368281
联系人:先生/女士
工单紧急程度:紧急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故障时间:2024-07-01 09:31:25
具体故障现象:提示网络无法连接，
客户其他诉求:客户侧为质差终端，要求上门更换终端并一并处理故障问题。
</t>
  </si>
  <si>
    <t>13505368281</t>
  </si>
  <si>
    <t>SD-057-240701-548231-872</t>
  </si>
  <si>
    <t>'SD-057-240406-045723-6428'</t>
  </si>
  <si>
    <t>SD-db051-240701-487039-58</t>
  </si>
  <si>
    <t>2024-07-01 10:00:57</t>
  </si>
  <si>
    <t>(家客)潍坊-奎文区-重复投诉投诉督办通知-一级督办18353636628-202407010000182003</t>
  </si>
  <si>
    <t>【重投】-80+金卡-普通区域-奎文区-书香铭郡-18353636628-1000M-宽带上网投诉-次数0-202407010000182003</t>
  </si>
  <si>
    <t>202407010000182003#宽带账号：18353636628；宽带地址：潍坊高新高新城区宝通街书香铭郡12号楼1单元16层1601；客户来电反映宽带网慢，客户不在现场，无法配合线上指导，要求师傅上门，客户称之前师傅去过，说需要给客户换光猫，但是一直未上门，请协助处理，谢谢！联系电话：17616715536；联系人：女士；来电流水：2024070109573204620868824</t>
  </si>
  <si>
    <t>18353636628</t>
  </si>
  <si>
    <t>SD-057-240701-273196-1136</t>
  </si>
  <si>
    <t>'SD-057-240524-341978-947'</t>
  </si>
  <si>
    <t>SD-db051-240701-382456-75</t>
  </si>
  <si>
    <t>2024-07-01 10:20:27</t>
  </si>
  <si>
    <t>(家客)潍坊-高密市-重复投诉投诉督办通知-一级督办13070785758-20240701101836X316282977</t>
  </si>
  <si>
    <t>普通区域-高密市-南斜沟自然村-13070785758-300M-宽带上网投诉-次数0-20240701101836X316282977</t>
  </si>
  <si>
    <t>【预处理派单】宽带账号：13070785758，宽带地址： 潍坊高密市大牟家镇南斜沟南斜沟自然村高密南斜沟刘芳军17号箱*********，故障现象：，故障现象类型：，客户诉求：10080来电，要求催促安装宽带，联系电话：13070785758，通话流水：2024070110161601320851483。接入方式：，当前是否在线：不在线，端到端诊断结果：宽带业务状态未激活，是否智能网关：否，光功率。</t>
  </si>
  <si>
    <t>13070785758</t>
  </si>
  <si>
    <t>SD-057-240701-907183-1434</t>
  </si>
  <si>
    <t>'SD-057-240628-596174-1650'</t>
  </si>
  <si>
    <t>SD-db051-240701-403927-92</t>
  </si>
  <si>
    <t>2024-07-01 10:38:23</t>
  </si>
  <si>
    <t>(家客)潍坊-潍城区-重复投诉投诉督办通知-一级督办13608957206-202407010000224219</t>
  </si>
  <si>
    <t>普通区域-潍城区-化肥厂宿舍南院小区-13608957206-1000M-宽带上网投诉-次数0-202407010000224219</t>
  </si>
  <si>
    <t>202407010000224219#流程受理流水号：20240701101032136089572061043071
客户号码:13608957206
客户姓名:曲**
投诉地市:潍坊
来话流水:2024070110045829920880158
宽带账号:13608957206
宽带账号归属地市:潍坊
宽带账号归属区县:潍城区
故障地址:潍坊潍城区西关街道胜利西街化肥厂宿舍南院小区化肥厂宿舍1号楼*********
联系电话:13608957206
联系人:先生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光功率:-19.06
故障大类:宽带/电视
故障细类:宽带网速慢/卡顿
携转原因:
故障时间:2024-07-01 10:16:06
具体故障现象:网速慢卡顿，
客户其他诉求:客户来电表示宽带提速后一直卡顿，客户有投诉倾向，投诉渠道工信部，我处正常安抚无效，烦请协助
;宽带小区$[化肥厂宿舍南院小区]$</t>
  </si>
  <si>
    <t>13608957206</t>
  </si>
  <si>
    <t>SD-057-240701-289476-1623</t>
  </si>
  <si>
    <t>'SD-057-240609-608127-3927'</t>
  </si>
  <si>
    <t>SD-db051-240701-732864-151</t>
  </si>
  <si>
    <t>2024-07-01 12:14:05</t>
  </si>
  <si>
    <t>(家客)潍坊-寒亭区-重复投诉投诉督办通知-一级督办15053628100-20240701121400X240019465</t>
  </si>
  <si>
    <t>【重投】-普通区域-寒亭区-和润海棠湾-15053628100-200M-宽带上网投诉-次数0-20240701121400X240019465</t>
  </si>
  <si>
    <t xml:space="preserve">流程受理流水号：20240701121136150536281001091813
客户号码:15053628100
客户姓名:蒋**
投诉地市:潍坊
来话流水:2024070112085585220862287
宽带账号:15053628100
宽带账号归属地市:潍坊
宽带账号归属区县:寒亭区
故障地址:潍坊寒亭区经济开发区潍州路和润海棠湾11号楼*********
联系电话:15095090986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12:11:52
具体故障现象:电脑无法上网，
客户其他诉求:要求工作人员尽快回电协助处理
</t>
  </si>
  <si>
    <t>15053628100</t>
  </si>
  <si>
    <t>SD-057-240701-271950-2867</t>
  </si>
  <si>
    <t>'SD-057-240627-745631-4239'</t>
  </si>
  <si>
    <t>SD-db051-240701-021795-187</t>
  </si>
  <si>
    <t>2024-07-01 13:50:04</t>
  </si>
  <si>
    <t>(家客)潍坊-安丘市-重复投诉投诉督办通知-一级督办15169598993-20240701134716X836903712</t>
  </si>
  <si>
    <t>普通区域-安丘市-山口村自然村-15169598993-300M-宽带上网投诉-次数0-20240701134716X836903712</t>
  </si>
  <si>
    <t xml:space="preserve">【农村网络投诉】流程受理流水号：20240701134438151695989931114255
客户号码:15169598993
客户姓名:张**
投诉地市:潍坊
来话流水:2024070113434908820851141
宽带账号:15169598993
宽带账号归属地市:潍坊
宽带账号归属区县:安丘市
故障地址:潍坊安丘市担山镇山口村山口村自然村山口二次追加2号箱张效三*********
联系电话:15169598993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13:47:04
具体故障现象:用户无法提供具体故障现象，
客户其他诉求:
</t>
  </si>
  <si>
    <t>15169598993</t>
  </si>
  <si>
    <t>SD-057-240701-485016-3938</t>
  </si>
  <si>
    <t>'SD-057-240605-386479-448'</t>
  </si>
  <si>
    <t>SD-db051-240701-892716-191</t>
  </si>
  <si>
    <t>2024-07-01 13:56:26</t>
  </si>
  <si>
    <t>(家客)潍坊-临朐县-重复投诉投诉督办通知-一级督办15095161567-202407010000388085</t>
  </si>
  <si>
    <t>80+银卡-普通区域-临朐县-小广尧-15095161567-200M-宽带上网投诉-次数0-202407010000388085</t>
  </si>
  <si>
    <t xml:space="preserve">202407010000388085#流程受理流水号：20240701135545150951615671117067
客户号码:15095161567
客户姓名:刘*
投诉地市:潍坊
来话流水:2024070113553105120878935
宽带账号:15095161567
宽带账号归属地市:潍坊
宽带账号归属区县:临朐县
故障地址:潍坊临朐县冶源镇人民政府小广尧村小广尧小广尧1号箱王宏祥（外墙）*********
联系电话:15095161567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故障时间:2024-07-01 13:55:53
具体故障现象:提示网络无法连接，
客户其他诉求:客户侧为质差终端，要求上门更换终端并一并处理故障问题。
</t>
  </si>
  <si>
    <t>15095161567</t>
  </si>
  <si>
    <t>SD-057-240701-640735-4003</t>
  </si>
  <si>
    <t>'SD-057-240508-176342-5094'</t>
  </si>
  <si>
    <t>SD-db051-240701-213457-228</t>
  </si>
  <si>
    <t>2024-07-01 15:44:04</t>
  </si>
  <si>
    <t>(家客)潍坊-寒亭区-重复投诉投诉督办通知-一级督办15065369174-20240701154107X667107722</t>
  </si>
  <si>
    <t>【调研】-80+金卡-FTTR-普通区域-寒亭区-大埠村自然村-15065369174-1000M-宽带上网投诉-次数0-20240701154107X667107722</t>
  </si>
  <si>
    <t xml:space="preserve">【农村网络投诉】流程受理流水号：20240701153906150653691741148411
客户号码:15065369174
客户姓名:李**
投诉地市:潍坊
来话流水:2024070115354776420828507
宽带账号:15065369174
宽带账号归属地市:潍坊
宽带账号归属区县:寒亭区
故障地址:潍坊寒亭区寒亭街道大埠村大埠村自然村寒亭区寒亭街道大埠村西南北街北四（+7）号箱*********
联系电话:15065369174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15:39:51
具体故障现象:提示网络无法连接，
客户其他诉求:
</t>
  </si>
  <si>
    <t>15065369174</t>
  </si>
  <si>
    <t>SD-057-240701-105269-5172</t>
  </si>
  <si>
    <t>'SD-057-240624-765128-6917'</t>
  </si>
  <si>
    <t>SD-db051-240701-126735-230</t>
  </si>
  <si>
    <t>2024-07-01 15:47:17</t>
  </si>
  <si>
    <t>(家客)潍坊-高密市-重复投诉投诉督办通知-一级督办19558518557-20240701154531X931145576</t>
  </si>
  <si>
    <t>普通区域-高密市-王家官庄自然村（夏庄恒馨家园）-19558518557-500M-宽带上网投诉-次数0-20240701154531X931145576</t>
  </si>
  <si>
    <t xml:space="preserve">【农村网络投诉】流程受理流水号：20240701154342195585185571149839
客户号码:19558518557
客户姓名:王**
投诉地市:潍坊
来话流水:2024070115423006220824389
宽带账号:19558518557
宽带账号归属地市:潍坊
宽带账号归属区县:高密市
故障地址:潍坊高密市夏庄镇王家官庄王家官庄自然村高密王家官庄王小坤35号箱
联系电话:19558518557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故障细类:宽带无法上网(专席)
携转原因:
故障时间:2024-07-01 15:57:01
具体故障现象:老人不会操作，宽带无法上网，
客户其他诉求:
</t>
  </si>
  <si>
    <t>19558518557</t>
  </si>
  <si>
    <t>SD-057-240701-710852-5207</t>
  </si>
  <si>
    <t>'SD-057-240617-839710-8008'</t>
  </si>
  <si>
    <t>SD-db051-240701-742860-233</t>
  </si>
  <si>
    <t>2024-07-01 15:53:09</t>
  </si>
  <si>
    <t>(家客)潍坊-寒亭区-重复投诉投诉督办通知-一级督办13863610458-20240701155004X204280133</t>
  </si>
  <si>
    <t>【调研】-普通区域-寒亭区-大埠村自然村-13863610458-300M-宽带上网投诉-次数0-20240701155004X204280133</t>
  </si>
  <si>
    <t xml:space="preserve">【农村网络投诉】流程受理流水号：20240701154841138636104581151508
客户号码:13863610458
客户姓名:李**
投诉地市:潍坊
来话流水:2024070115475397820800939
宽带账号:13863610458
宽带账号归属地市:潍坊
宽带账号归属区县:寒亭区
故障地址:潍坊寒亭区寒亭街道大埠村大埠村自然村寒亭区寒亭街道大埠村西南北街北四（+7）号箱*********
联系电话:15263687157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15:49:23
具体故障现象:打不开网页，
客户其他诉求:
</t>
  </si>
  <si>
    <t>13863610458</t>
  </si>
  <si>
    <t>SD-057-240701-819452-5265</t>
  </si>
  <si>
    <t>'SD-057-240621-845271-41'</t>
  </si>
  <si>
    <t>SD-db051-240701-762384-263</t>
  </si>
  <si>
    <t>2024-07-01 17:25:07</t>
  </si>
  <si>
    <t>(家客)潍坊-奎文区-重复投诉投诉督办通知-一级督办13905367198-202407010000573700</t>
  </si>
  <si>
    <t>普通区域-奎文区-凤怡山庄-13905367198-100M-宽带上网投诉-次数0-202407010000573700</t>
  </si>
  <si>
    <t xml:space="preserve">202407010000573700#流程受理流水号：20240701172429139053671981183388
客户号码:13905367198
客户姓名:王**
投诉地市:潍坊
来话流水:2024070117231432720814105
宽带账号:13905367198
宽带账号归属地市:潍坊
宽带账号归属区县:高新
故障地址:潍坊高新高新城区宝通街凤怡山庄A2号楼*********
联系电话:13905367198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17:24:47
具体故障现象:光猫亮红灯，
客户其他诉求:客户侧为质差终端，要求上门更换终端并一并处理故障问题。
</t>
  </si>
  <si>
    <t>13905367198</t>
  </si>
  <si>
    <t>SD-057-240701-497628-6077</t>
  </si>
  <si>
    <t>'SD-057-240407-607245-925'</t>
  </si>
  <si>
    <t>SD-db051-240701-546087-346</t>
  </si>
  <si>
    <t>2024-07-01 20:32:08</t>
  </si>
  <si>
    <t>(家客)潍坊-昌邑市-重复投诉投诉督办通知-一级督办13853679343-20240701202916X956144461</t>
  </si>
  <si>
    <t>普通区域-昌邑市-刘家北逄村自然村-13853679343-200M-宽带上网投诉-次数0-20240701202916X956144461</t>
  </si>
  <si>
    <t xml:space="preserve">【农村网络投诉】流程受理流水号：20240701202447138536793431224196
客户号码:13853679343
客户姓名:刘**
投诉地市:潍坊
来话流水:2024070120263949420835380
宽带账号:13853679343
宽带账号归属地市:潍坊
宽带账号归属区县:昌邑市
故障地址:潍坊昌邑市南逄镇刘家北逄村刘家北逄村自然村昌邑市南逄刘家北逄村刘浩深pos001-1:8*********
联系电话:13853679343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
携转原因:
故障时间:2024-07-01 20:28:51
具体故障现象:13853679343家中宽带无法上网要求上门维修
客户其他诉求:13853679343家中宽带无法上网要求上门维修
</t>
  </si>
  <si>
    <t>13853679343</t>
  </si>
  <si>
    <t>SD-057-240701-504276-7922</t>
  </si>
  <si>
    <t>'SD-057-240629-581609-1520'</t>
  </si>
  <si>
    <t>SD-db051-240701-278319-367</t>
  </si>
  <si>
    <t>2024-07-01 21:54:31</t>
  </si>
  <si>
    <t>(家客)潍坊-寿光市-重复投诉投诉督办通知-一级督办13153671192-202407010000714758</t>
  </si>
  <si>
    <t>【调研】-80+普通-普通区域-寿光市-平安嘉园小区-13153671192-1000M-宽带上网投诉-次数0-202407010000714758</t>
  </si>
  <si>
    <t>202407010000714758#流程受理流水号：20240701215217131536711921231700
客户号码:13153671192
客户姓名:郭**
投诉地市:潍坊
来话流水:2024070121520507020817286
宽带账号:13153671192
宽带账号归属地市:潍坊
宽带账号归属区县:寿光市
故障地址:潍坊寿光市圣城街道新兴街平安嘉园小区高层*********
联系电话:13153671192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21:54:01
具体故障现象:打不开网页，
客户其他诉求:
;宽带小区$[平安嘉园小区]$</t>
  </si>
  <si>
    <t>13153671192</t>
  </si>
  <si>
    <t>SD-057-240701-062741-8430</t>
  </si>
  <si>
    <t>'SD-057-240507-716852-6120'</t>
  </si>
  <si>
    <t>SD-db051-240702-074238-3</t>
  </si>
  <si>
    <t>2024-07-02 07:10:03</t>
  </si>
  <si>
    <t>(家客)潍坊-安丘市-重复投诉投诉督办通知-一级督办13780872611-202407020000093746</t>
  </si>
  <si>
    <t>80+普通-普通区域-安丘市-大城埠大韩十里社区-13780872611-300M-宽带上网投诉-次数0-202407020000093746</t>
  </si>
  <si>
    <t>202407020000093746#流程受理流水号：20240702070823137808726111000152
客户号码:13780872611
客户姓名:韩**
投诉地市:潍坊
来话流水:2024070207081159620883809
宽带账号:13780872611
宽带账号归属地市:潍坊
宽带账号归属区县:安丘市
故障地址:潍坊安丘市大城埠大韩十里村大城埠大韩十里社区大韩十里社区5号箱韩修成（西中）*********
联系电话:13780872611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07:09:26
具体故障现象:提示网络无法连接，
客户其他诉求:
;宽带小区$[大城埠大韩十里社区]$</t>
  </si>
  <si>
    <t>13780872611</t>
  </si>
  <si>
    <t>SD-057-240702-293748-35</t>
  </si>
  <si>
    <t>'SD-057-240524-637502-2500'</t>
  </si>
  <si>
    <t>SD-db051-240702-687423-57</t>
  </si>
  <si>
    <t>2024-07-02 09:39:12</t>
  </si>
  <si>
    <t>(家客)潍坊-青州市-重复投诉投诉督办通知-一级督办13589153083-202407020000154027</t>
  </si>
  <si>
    <t>【调研】-80+普通-普通区域-青州市-九州名座西区-13589153083-300M-宽带上网投诉-次数0-202407020000154027</t>
  </si>
  <si>
    <t xml:space="preserve">202407020000154027#宽带账号：13589153083；宽带地址：潍坊青州市云门山街道云门山路九州名座西区17号楼*********；客户来电反映宽带无法上网，客户不在现场，无法配合线上指导，要求上门，请协助处理，谢谢！
联系电话：13589153083，联系人：女士；来电流水：2024070209354934220860010
</t>
  </si>
  <si>
    <t>13589153083</t>
  </si>
  <si>
    <t>SD-057-240702-147065-931</t>
  </si>
  <si>
    <t>'SD-057-240409-375428-40'</t>
  </si>
  <si>
    <t>SD-db051-240702-278914-69</t>
  </si>
  <si>
    <t>2024-07-02 09:54:22</t>
  </si>
  <si>
    <t>(家客)潍坊-临朐县-重复投诉投诉督办通知-一级督办13963658573-202407020000172241</t>
  </si>
  <si>
    <t>80+银卡-普通区域-临朐县-御景花园-13963658573-1000M-宽带上网投诉-次数0-202407020000172241</t>
  </si>
  <si>
    <t>202407020000172241#宽带账号：13963658573  ；宽带地址：潍坊临朐县城关街道骈邑路御景花园4号楼*********
；客户来电反映宽带网络慢，客户不在现场，无法配合线上指导，要求上门，请协助处理，谢谢！联系电话：13573613186  联系人；先生 来电流水：2024070209514243320896344</t>
  </si>
  <si>
    <t>13963658573</t>
  </si>
  <si>
    <t>SD-057-240702-063459-1063</t>
  </si>
  <si>
    <t>'SD-057-240627-263517-3445'</t>
  </si>
  <si>
    <t>SD-db051-240702-138947-112</t>
  </si>
  <si>
    <t>2024-07-02 11:20:20</t>
  </si>
  <si>
    <t>(家客)潍坊-奎文区-重复投诉投诉督办通知-一级督办13964659891-20240702111535X135046710</t>
  </si>
  <si>
    <t>80+普通-普通区域-奎文区-中南樾府-13964659891-500M-宽带上网投诉-次数0-20240702111535X135046710</t>
  </si>
  <si>
    <t>13964659891 潍坊客户再次来电反映宽带自安装后就一直信号弱，在卧室MEI信号，经常切换到手机网络，位置：潍坊市高新区中南保利樾府26号楼2单元1101，要求查询办理的多少兆宽带，千兆宽带是否达不到千兆，前期工单：202406270000184843，用户称反映后有工作人员上门查看，但是未解决问题，后来一直无人联系，对此不满，请尽快回复处理。联系电话：13964659891  通话流水：2024070211145422120853007</t>
  </si>
  <si>
    <t>13964659891</t>
  </si>
  <si>
    <t>SD-057-240702-182635-1943</t>
  </si>
  <si>
    <t>'SD-057-240627-821960-1724'</t>
  </si>
  <si>
    <t>SD-db051-240702-031524-152</t>
  </si>
  <si>
    <t>2024-07-02 12:50:55</t>
  </si>
  <si>
    <t>(家客)潍坊-安丘市-重复投诉投诉督办通知-一级督办18369688308-20240702124922X762991204</t>
  </si>
  <si>
    <t>【调研】-80+银卡-普通区域-安丘市-镇东南村自然村-18369688308-300M-宽带上网投诉-次数0-20240702124922X762991204</t>
  </si>
  <si>
    <t xml:space="preserve">【农村网络投诉】流程受理流水号：20240702124801183696883081085474
客户号码:18369688308
客户姓名:张**
投诉地市:潍坊
来话流水:2024070212461036320819968
宽带账号:18369688308
宽带账号归属地市:潍坊
宽带账号归属区县:安丘市
故障地址:潍坊安丘市景芝镇镇东南村
联系电话:18369688308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故障时间:2024-07-02 12:48:26
具体故障现象:光猫灯正常但电脑手机无法上网，排查无异常，15：00后联系，请协助谢谢！
客户其他诉求:
</t>
  </si>
  <si>
    <t>18369688308</t>
  </si>
  <si>
    <t>SD-057-240702-380612-2730</t>
  </si>
  <si>
    <t>'SD-057-240527-530147-3398'</t>
  </si>
  <si>
    <t>SD-db051-240702-719248-164</t>
  </si>
  <si>
    <t>2024-07-02 13:26:30</t>
  </si>
  <si>
    <t>(家客)潍坊-寿光市-重复投诉投诉督办通知-一级督办15169612314-202407020000351885</t>
  </si>
  <si>
    <t>【调研】-80+银卡-普通区域-寿光市-张家寨子村自然村-15169612314-1000M-宽带上网投诉-次数0-202407020000351885</t>
  </si>
  <si>
    <t>202407020000351885#要求装维上门服务：宽带账号：15169612314宽带地址：潍坊寿光市孙家集街道张家寨子村张家寨子村自然村；客户来电反映宽带连不上，客户不在现场，无法配合线上指导/客户不配合排障，要求上门，请协助处理，谢谢！联系电话：15169612314；联系人：15169612314*；来电流水：*2024070213250831020835867</t>
  </si>
  <si>
    <t>15169612314</t>
  </si>
  <si>
    <t>SD-057-240702-654213-3165</t>
  </si>
  <si>
    <t>'SD-057-240409-726581-2420'</t>
  </si>
  <si>
    <t>SD-db051-240702-458106-166</t>
  </si>
  <si>
    <t>2024-07-02 13:38:19</t>
  </si>
  <si>
    <t>(家客)潍坊-安丘市-重复投诉投诉督办通知-一级督办18206452715-20240702133755X675337858</t>
  </si>
  <si>
    <t>普通区域-安丘市-西田庄村自然村-18206452715-300M-宽带上网投诉-次数0-20240702133755X675337858</t>
  </si>
  <si>
    <t xml:space="preserve">【农村网络投诉】流程受理流水号：20240702133649182064527151095870
客户号码:18206452715
客户姓名:赵**
投诉地市:潍坊
来话流水:2024070213363382120836084
宽带账号:18206452715
宽带账号归属地市:潍坊
宽带账号归属区县:安丘市
故障地址:潍坊安丘市大盛镇西田庄村西田庄村自然村西田庄追加2号箱赵元宁*********
联系电话:18206452715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13:37:23
具体故障现象:光猫亮红灯，
客户其他诉求:
</t>
  </si>
  <si>
    <t>18206452715</t>
  </si>
  <si>
    <t>SD-057-240702-176530-3214</t>
  </si>
  <si>
    <t>'SD-057-240414-936845-4265'</t>
  </si>
  <si>
    <t>SD-db051-240702-380567-167</t>
  </si>
  <si>
    <t>2024-07-02 13:44:15</t>
  </si>
  <si>
    <t>(家客)潍坊-坊子区-重复投诉投诉督办通知-一级督办15053662668-20240702134300X980296213</t>
  </si>
  <si>
    <t>80+白金-普通区域-坊子区-雷沃花园（保护小区）-15053662668-1000M-宽带上网投诉-次数0-20240702134300X980296213</t>
  </si>
  <si>
    <t xml:space="preserve">流程受理流水号：20240702134234150536626681097109
客户号码:15053662668
客户姓名:王**
投诉地市:潍坊
来话流水:2024070213405865520880212
宽带账号:15053662668
宽带账号归属地市:潍坊
宽带账号归属区县:坊子区
故障地址:潍坊坊子区坊子新区龙泉街雷沃花园坊子凤凰街道雷沃花园17号楼*********
联系电话:18263678970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故障时间:2024-07-02 13:42:42
具体故障现象:提示网络无法连接，
客户其他诉求:维修
</t>
  </si>
  <si>
    <t>15053662668</t>
  </si>
  <si>
    <t>SD-057-240702-538146-3242</t>
  </si>
  <si>
    <t>'SD-057-240614-536048-2250'</t>
  </si>
  <si>
    <t>SD-db051-240702-071269-174</t>
  </si>
  <si>
    <t>2024-07-02 14:03:08</t>
  </si>
  <si>
    <t>(家客)潍坊-青州市-重复投诉投诉督办通知-一级督办15963468734-202407020000378303</t>
  </si>
  <si>
    <t>80+银卡-普通区域-青州市-青州三新花卉园区（小微）-15963468734-1000M-宽带上网投诉-次数0-202407020000378303</t>
  </si>
  <si>
    <t>202407020000378303#流程受理流水号：20240702140129159634687341102142
客户号码:15963468734
客户姓名:尚**
投诉地市:潍坊
来话流水:2024070213591132620877374
宽带账号:15963468734
宽带账号归属地市:潍坊
宽带账号归属区县:青州市
故障地址:潍坊青州市黄楼街道万红大道青州三新花卉园区（小微）H8号箱（村北船厂）*********
联系电话:15763072663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14:00:23
具体故障现象:提示网络无法连接   
客户其他诉求:尽快处理  谢谢 
;宽带小区$[青州三新花卉园区（小微）]$</t>
  </si>
  <si>
    <t>15963468734</t>
  </si>
  <si>
    <t>SD-057-240702-256349-3359</t>
  </si>
  <si>
    <t>'SD-057-240413-607542-2795'</t>
  </si>
  <si>
    <t>SD-db051-240702-091547-186</t>
  </si>
  <si>
    <t>2024-07-02 14:33:22</t>
  </si>
  <si>
    <t>(家客)潍坊-潍城区-重复投诉投诉督办通知-一级督办13625363373-202407020000400160</t>
  </si>
  <si>
    <t>【调研】-80+银卡-普通区域-潍城区-安顺东区-13625363373-100M-宽带上网投诉-次数0-202407020000400160</t>
  </si>
  <si>
    <t xml:space="preserve">202407020000400160#宽带账号：13625363373；宽带地址：潍坊奎文区广文街道虞河路安顺东区33号楼1单元1702*********；客户来电反映宽带上网慢，客户不配合排障，要求上门，请协助处理，谢谢！联系电话：本机；联系人：先生；来电流水：2024070214304141720888203
</t>
  </si>
  <si>
    <t>13625363373</t>
  </si>
  <si>
    <t>SD-057-240702-716054-3707</t>
  </si>
  <si>
    <t>'SD-057-240501-341098-6757'</t>
  </si>
  <si>
    <t>SD-db051-240702-026587-190</t>
  </si>
  <si>
    <t>2024-07-02 14:44:07</t>
  </si>
  <si>
    <t>(家客)潍坊-奎文区-重复投诉投诉督办通知-一级督办18265606868-20240702144200X520472869</t>
  </si>
  <si>
    <t>80+银卡-普通区域-奎文区-圣荣广场西区-18265606868-300M-宽带上网投诉-次数0-20240702144200X520472869</t>
  </si>
  <si>
    <t xml:space="preserve">流程受理流水号：20240702144105182656068681113238
客户号码:18265606868
客户姓名:陈**
投诉地市:潍坊
来话流水:2024070214405162620833072
宽带账号:18265606868
宽带账号归属地市:潍坊
宽带账号归属区县:高新
故障地址:潍坊高新高新城区福寿街圣荣广场西区5号楼*********
联系电话:18265606868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14:41:44
具体故障现象:光猫亮红灯，
客户其他诉求:
</t>
  </si>
  <si>
    <t>18265606868</t>
  </si>
  <si>
    <t>SD-057-240702-586412-3766</t>
  </si>
  <si>
    <t>'SD-057-240511-405678-3735'</t>
  </si>
  <si>
    <t>SD-db051-240702-156049-199</t>
  </si>
  <si>
    <t>2024-07-02 14:59:28</t>
  </si>
  <si>
    <t>(家客)潍坊-青州市-重复投诉投诉督办通知-一级督办15006671523-20240702145826X506469968</t>
  </si>
  <si>
    <t>80+金卡-普通区域-青州市-西台后村自然村-15006671523-300M-宽带上网投诉-次数0-20240702145826X506469968</t>
  </si>
  <si>
    <t xml:space="preserve">【农村网络投诉】流程受理流水号：20240702145428150066715231116940
客户号码:15006671523
客户姓名:史**
投诉地市:潍坊
来话流水:2024070214540355620818321
宽带账号:15006671523
宽带账号归属地市:潍坊
宽带账号归属区县:青州市
故障地址:潍坊青州市何官镇西台后村西台后村自然村21K8号箱刘文明外墙*********
联系电话:15006671523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14:54:39
具体故障现象:光猫亮红灯，
客户其他诉求:客户来电要求装维师傅上门查看，谢谢。
</t>
  </si>
  <si>
    <t>15006671523</t>
  </si>
  <si>
    <t>SD-057-240702-254179-3843</t>
  </si>
  <si>
    <t>'SD-057-240415-865134-19'</t>
  </si>
  <si>
    <t>SD-db051-240702-183245-206</t>
  </si>
  <si>
    <t>2024-07-02 15:10:56</t>
  </si>
  <si>
    <t>(家客)潍坊-安丘市-重复投诉投诉督办通知-一级督办15953600928-202407020000437981</t>
  </si>
  <si>
    <t>80+白金-普通区域-安丘市-北黑山村自然村-15953600928-1000M-宽带上网投诉-次数0-202407020000437981</t>
  </si>
  <si>
    <t xml:space="preserve">202407020000437981#流程受理流水号：20240702150758159536009281120964
客户号码:15953600928
客户姓名:李**
投诉地市:潍坊
来话流水:2024070215070366520803581
宽带账号:15953600928
宽带账号归属地市:潍坊
宽带账号归属区县:安丘市
故障地址:潍坊安丘市大盛镇北黑山村北黑山村自然村北黑山村4号箱村东郭宗昌*********
联系电话:15953600928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光功率:-22.44
故障大类:宽带/电视
故障细类:宽带无法上网
携转原因:
故障时间:2024-07-02 15:08:10
具体故障现象:视频无法播放，
客户其他诉求:客户侧为质差终端，要求上门更换终端并一并处理故障问题。
</t>
  </si>
  <si>
    <t>15953600928</t>
  </si>
  <si>
    <t>SD-057-240702-298547-3997</t>
  </si>
  <si>
    <t>'SD-057-240615-769432-117'</t>
  </si>
  <si>
    <t>SD-db051-240702-854603-207</t>
  </si>
  <si>
    <t>2024-07-02 15:11:09</t>
  </si>
  <si>
    <t>(家客)潍坊-寒亭区-重复投诉投诉督办通知-一级督办15153659010-202407020000436709</t>
  </si>
  <si>
    <t>普通区域-寒亭区-益新街沿街商铺-15153659010-100M-宽带上网投诉-次数0-202407020000436709</t>
  </si>
  <si>
    <t>202407020000436709#导航立单,客户通过语音导航反馈宽带故障问题,经诊断光猫设备性能不佳,要求装维回访处理,请协助.联系电话：15153659010</t>
  </si>
  <si>
    <t>15153659010</t>
  </si>
  <si>
    <t>SD-057-240702-561037-4004</t>
  </si>
  <si>
    <t>'SD-057-240508-758396-3526'</t>
  </si>
  <si>
    <t>SD-db051-240702-348902-211</t>
  </si>
  <si>
    <t>2024-07-02 15:24:50</t>
  </si>
  <si>
    <t>(家客)潍坊-潍城区-重复投诉投诉督办通知-一级督办13666362661-202407020000451590</t>
  </si>
  <si>
    <t>80+银卡-普通区域-潍城区-岳王庙小区-13666362661-1000M-宽带上网投诉-次数0-202407020000451590</t>
  </si>
  <si>
    <t xml:space="preserve">202407020000451590#流程受理流水号：20240702152426136663626611125903
客户号码:13666362661
客户姓名:薛**
投诉地市:潍坊
来话流水:2024070215233679920841287
宽带账号:13666362661
宽带账号归属地市:潍坊
宽带账号归属区县:潍城区
故障地址:潍坊潍城区城关街道向阳路岳王庙小区34号楼*********
联系电话:13666362661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15:24:34
具体故障现象:光猫亮红灯，
客户其他诉求:客户侧为质差终端，要求上门更换终端并一并处理故障问题。
</t>
  </si>
  <si>
    <t>13666362661</t>
  </si>
  <si>
    <t>SD-057-240702-671852-4167</t>
  </si>
  <si>
    <t>'SD-057-240426-087294-1879'</t>
  </si>
  <si>
    <t>SD-db051-240702-634508-215</t>
  </si>
  <si>
    <t>2024-07-02 15:29:58</t>
  </si>
  <si>
    <t>(家客)潍坊-奎文区-重复投诉投诉督办通知-一级督办15063636260-202407020000451074</t>
  </si>
  <si>
    <t>【重投】-【调研】-80+银卡-普通区域-奎文区-茂华爱琴海-15063636260-300M-宽带上网投诉-次数0-202407020000451074</t>
  </si>
  <si>
    <t xml:space="preserve">202407020000451074#流程受理流水号：20240702152943150636362601127611
客户号码:15063636260
客户姓名:窦**
投诉地市:潍坊
来话流水:2024070215284406620814768
宽带账号:15063636260
宽带账号归属地市:潍坊
宽带账号归属区县:奎文区
故障地址:潍坊奎文区北苑街道四平路茂华爱琴海19号楼*********
联系电话:15063636260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光功率:-18.15
故障大类:宽带/电视
故障细类:宽带无法上网
携转原因:
故障时间:2024-07-02 15:29:46
具体故障现象:用户无法提供具体故障现象，
客户其他诉求:客户侧为质差终端，要求上门更换终端并一并处理故障问题。
</t>
  </si>
  <si>
    <t>15063636260</t>
  </si>
  <si>
    <t>SD-057-240702-972604-4223</t>
  </si>
  <si>
    <t>'SD-057-240701-937541-7878'</t>
  </si>
  <si>
    <t>SD-db051-240702-943715-232</t>
  </si>
  <si>
    <t>2024-07-02 16:11:05</t>
  </si>
  <si>
    <t>(家客)潍坊-奎文区-重复投诉投诉督办通知-一级督办13605363291-202407020000491759</t>
  </si>
  <si>
    <t>【调研】-80+普通-普通区域-奎文区-七星之都-13605363291-200M-宽带上网投诉-次数0-202407020000491759</t>
  </si>
  <si>
    <t xml:space="preserve">202407020000491759#宽带账号：13605363291；宽带地址：潍坊高新高新城区东方路七星之都2号楼；客户来电反映宽带/移动高清*****，客户不在现场，无法配合线上指导/客户不配合排障，要求上门，请协助处理，谢谢！联系电话：13605363291；联系人：巩**；来电流水：2024070216011336020881511。 </t>
  </si>
  <si>
    <t>13605363291</t>
  </si>
  <si>
    <t>SD-057-240702-789230-4608</t>
  </si>
  <si>
    <t>'SD-057-240509-859472-3172'</t>
  </si>
  <si>
    <t>SD-db051-240702-182573-241</t>
  </si>
  <si>
    <t>2024-07-02 16:33:07</t>
  </si>
  <si>
    <t>(家客)潍坊-昌邑市-重复投诉投诉督办通知-一级督办18563629185-202407020000513241</t>
  </si>
  <si>
    <t>普通区域-昌邑市-西市场-18563629185-200M-宽带上网投诉-次数0-202407020000513241</t>
  </si>
  <si>
    <t>202407020000513241#宽带账号：18563629185；宽带地址：潍坊昌邑市建设路海天家属院；客户来电反映宽带网速慢卡顿，客户不在现场，无法配合线上指导，已咨询客户具体地址，客户提供的宽带地址跟系统登录的不一致，客户强烈确定已尾号9185办理的宽带业务，已按客户提供的具体地址上报反馈，要求上门，请协助处理，谢谢！联系电话：18563629185；联系人：先生；来电流水：2024070216265768420846591</t>
  </si>
  <si>
    <t>18563629185</t>
  </si>
  <si>
    <t>SD-057-240702-815673-4765</t>
  </si>
  <si>
    <t>'SD-057-240523-457681-4519'</t>
  </si>
  <si>
    <t>SD-db051-240702-081453-299</t>
  </si>
  <si>
    <t>2024-07-02 18:50:08</t>
  </si>
  <si>
    <t>(家客)潍坊-青州市-重复投诉投诉督办通知-一级督办13964630806-20240702184749X269931263</t>
  </si>
  <si>
    <t>【调研】-普通区域-青州市-青州市蚕厂宿舍-13964630806-300M-宽带上网投诉-次数0-20240702184749X269931263</t>
  </si>
  <si>
    <t xml:space="preserve">流程受理流水号：20240702184607139646308061183945
客户号码:13964630806
客户姓名:盖**
投诉地市:潍坊
来话流水:2024070218441050120801358
宽带账号:13964630806
宽带账号归属地市:潍坊
宽带账号归属区县:青州市
故障地址:潍坊青州市王府街道范公亭西路青州市蚕厂宿舍4号楼1单元401*********
联系电话:13964630806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18:47:31
具体故障现象:打不开网页，
客户其他诉求:
</t>
  </si>
  <si>
    <t>13964630806</t>
  </si>
  <si>
    <t>SD-057-240702-675398-6009</t>
  </si>
  <si>
    <t>'SD-057-240603-651039-6416'</t>
  </si>
  <si>
    <t>SD-db051-240702-908126-300</t>
  </si>
  <si>
    <t>2024-07-02 18:57:22</t>
  </si>
  <si>
    <t>(家客)潍坊-安丘市-重复投诉投诉督办通知-一级督办15264660118-202407020000640923</t>
  </si>
  <si>
    <t>80+普通-普通区域-安丘市-大官庄村自然村-15264660118-100M-宽带上网投诉-次数0-202407020000640923</t>
  </si>
  <si>
    <t xml:space="preserve">202407020000640923#流程受理流水号：20240702185615152646601181185968
客户号码:15264660118
客户姓名:任**
投诉地市:潍坊
来话流水:2024070218553409420894614
宽带账号:15264660118
宽带账号归属地市:潍坊
宽带账号归属区县:安丘市
故障地址:潍坊安丘市大盛镇大官庄村大官庄村自然村大官庄村2号箱村西北张宇乐*********
联系电话:15263606018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故障时间:2024-07-02 18:56:28
魔百和单播/组播:单播
具体故障现象:机顶盒无法开机，
客户其他诉求:客户侧为质差终端，要求上门更换终端并一并处理故障问题。
</t>
  </si>
  <si>
    <t>15264660118</t>
  </si>
  <si>
    <t>SD-057-240702-891567-6077</t>
  </si>
  <si>
    <t>'SD-057-240622-048912-6854'</t>
  </si>
  <si>
    <t>SD-db051-240702-518203-315</t>
  </si>
  <si>
    <t>2024-07-02 19:21:11</t>
  </si>
  <si>
    <t>(家客)潍坊-潍城区-重复投诉投诉督办通知-一级督办13606363052-202407020000656833</t>
  </si>
  <si>
    <t>80+白金-普通区域-潍城区-清荷湾-13606363052-1000M-宽带上网投诉-次数0-202407020000656833</t>
  </si>
  <si>
    <t xml:space="preserve">202407020000656833#【已关注中国移动10086微信公众号】流程受理流水号：20240702192032136063630521190526
客户号码:13606363052
客户姓名:陈**
投诉地市:潍坊
来话流水:2024070219190675520875326
宽带账号:13606363052
宽带账号归属地市:潍坊
宽带账号归属区县:潍城区
故障地址:潍坊潍城区北关街道月河路清荷湾15号楼*********
联系电话:13606363052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光功率:-25.68
故障大类:宽带/电视
故障细类:移动高清电视故障
携转原因:
故障时间:2024-07-02 19:20:44
魔百和单播/组播:组播
具体故障现象:电视直播或点播无法观看，
客户其他诉求:客户侧为质差终端，要求上门更换终端并一并处理故障问题。
</t>
  </si>
  <si>
    <t>13606363052</t>
  </si>
  <si>
    <t>SD-057-240702-218604-6408</t>
  </si>
  <si>
    <t>'SD-057-240503-685103-6132'</t>
  </si>
  <si>
    <t>SD-db051-240702-385460-320</t>
  </si>
  <si>
    <t>2024-07-02 19:29:47</t>
  </si>
  <si>
    <t>(家客)潍坊-安丘市-重复投诉投诉督办通知-一级督办15064481059-202407020000658082</t>
  </si>
  <si>
    <t>【调研】-80+银卡-普通区域-安丘市-祥和家园-15064481059-1000M-宽带上网投诉-次数0-202407020000658082</t>
  </si>
  <si>
    <t xml:space="preserve">202407020000658082#宽带账号：15064481059；宽带地址：潍坊安丘市兴安街道206国道祥和家园；客户来电反映宽带无法上网客户不在家，客户不在现场，无法配合线上指导/客户不配合排障，要求师傅上门，请协助处理，谢谢！联系电话：15064481059；联系人：先生；来电流水：2024070219240807720812402。 </t>
  </si>
  <si>
    <t>15064481059</t>
  </si>
  <si>
    <t>SD-057-240702-985302-6489</t>
  </si>
  <si>
    <t>'SD-057-240510-201695-2192'</t>
  </si>
  <si>
    <t>SD-db051-240702-804391-322</t>
  </si>
  <si>
    <t>2024-07-02 19:39:41</t>
  </si>
  <si>
    <t>(家客)潍坊-寿光市-重复投诉投诉督办通知-一级督办13964620275-202407020000663578</t>
  </si>
  <si>
    <t>普通区域-寿光市-寿光东七社区-13964620275-300M-魔百和投诉-次数0-202407020000663578</t>
  </si>
  <si>
    <t>202407020000663578#流程受理流水号：20240702193716139646202751193404
客户号码:13964620275
客户姓名:朱**
投诉地市:潍坊
来话流水:2024070219352884420893212
宽带账号:13964620275
宽带账号归属地市:潍坊
宽带账号归属区县:寿光市
故障地址:潍坊寿光市圣城街道圣阳街东七社区12号楼*********
联系电话:15866589458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故障时间:2024-07-02 19:37:34
魔百和单播/组播:组播
具体故障现象:卡在开机页面，设置键无反应，请协助谢谢！
客户其他诉求:
魔百和单/组播：组播;宽带小区$[寿光东七社区]$</t>
  </si>
  <si>
    <t>13964620275</t>
  </si>
  <si>
    <t>SD-057-240702-947651-6574</t>
  </si>
  <si>
    <t>'SD-057-240511-846370-5913'</t>
  </si>
  <si>
    <t>SD-db051-240705-072634-39</t>
  </si>
  <si>
    <t>2024-07-05 09:11:38</t>
  </si>
  <si>
    <t>(家客)潍坊-奎文区-重复投诉投诉督办通知-一级督办13721966605-20240705091039X839779244</t>
  </si>
  <si>
    <t>【调研】-80+银卡-普通区域-奎文区-北王村-13721966605-300M-宽带上网投诉-次数0-20240705091039X839779244</t>
  </si>
  <si>
    <t xml:space="preserve">【农村网络投诉】流程受理流水号：20240705090910137219666051014249
客户号码:13721966605
客户姓名:苏**
投诉地市:潍坊
来话流水:2024070509084037420810971
宽带账号:13721966605
宽带账号归属地市:潍坊
宽带账号归属区县:奎文区
故障地址:潍坊奎文区潍州路街道潍州路北王村包子店33号箱在王建华房子墙上*********
联系电话:13721966605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09:09:17
具体故障现象:PON灯闪，捋直插紧重启
客户其他诉求:
</t>
  </si>
  <si>
    <t>13721966605</t>
  </si>
  <si>
    <t>SD-057-240705-410365-701</t>
  </si>
  <si>
    <t>'SD-057-240510-546827-840'</t>
  </si>
  <si>
    <t>SD-db051-240705-803764-42</t>
  </si>
  <si>
    <t>2024-07-05 09:20:46</t>
  </si>
  <si>
    <t>(家客)潍坊-寿光市-重复投诉投诉督办通知-一级督办15265814233-20240705091904X344211323</t>
  </si>
  <si>
    <t>普通区域-寿光市-东罗桥村自然村-15265814233-200M-宽带上网投诉-次数0-20240705091904X344211323</t>
  </si>
  <si>
    <t>【农村网络投诉】流程受理流水号：20240705091735152658142331017300
客户号码:15265814233
客户姓名:韩**
投诉地市:潍坊
来话流水:2024070509171740620824300
宽带账号:15265814233
宽带账号归属地市:潍坊
宽带账号归属区县:寿光市
故障地址:潍坊寿光市古城东罗桥村东罗桥村自然村东罗桥村东南1号箱（王龙刚）*********
联系电话:15265814233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t>
  </si>
  <si>
    <t>15265814233</t>
  </si>
  <si>
    <t>SD-057-240705-134629-832</t>
  </si>
  <si>
    <t>'SD-057-240701-408632-6969'</t>
  </si>
  <si>
    <t>SD-db051-240705-260348-48</t>
  </si>
  <si>
    <t>2024-07-05 09:32:38</t>
  </si>
  <si>
    <t>(家客)潍坊-临朐县-重复投诉投诉督办通知-一级督办15006608675-20240705093115X755435290</t>
  </si>
  <si>
    <t>普通区域-临朐县-王家东圈自然村-15006608675-100M-魔百和投诉-次数0-20240705093115X755435290</t>
  </si>
  <si>
    <t>【农村网络投诉】流程受理流水号：20240705092757150066086751021187
客户号码:15006608675
客户姓名:陈**
投诉地市:潍坊
来话流水:2024070509273810020863296
宽带账号:15006608675
宽带账号归属地市:潍坊
宽带账号归属区县:临朐县
故障地址:潍坊临朐县辛寨镇人民政府王家东圈王家东圈自然村王家东圈村*********
联系电话:15006608675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故障时间:2024-07-05 09:31:03
魔百和单播/组播:组播
具体故障现象:宽带能上网，电视不能正常观看，客户不会操作
客户其他诉求:
魔百和单/组播：组播</t>
  </si>
  <si>
    <t>15006608675</t>
  </si>
  <si>
    <t>SD-057-240705-403856-945</t>
  </si>
  <si>
    <t>'SD-057-240524-761034-6299'</t>
  </si>
  <si>
    <t>SD-db051-240705-841205-63</t>
  </si>
  <si>
    <t>2024-07-05 10:03:55</t>
  </si>
  <si>
    <t>(家客)潍坊-诸城市-重复投诉投诉督办通知-一级督办13863607555-202407050000175535</t>
  </si>
  <si>
    <t>80+银卡-普通区域-诸城市-东黄疃自然村-13863607555-1000M-宽带上网投诉-次数0-202407050000175535</t>
  </si>
  <si>
    <t>202407050000175535#13863607555客户来电表示在6月份给宽带移机师傅打电话 15706307983预约办理宽带移机业务，但是移机师傅一直推脱不办理，客户不认可，要求投诉，已为客户提供宽带移机短信连接，客户拒绝预约，请协助处理，谢谢！联系人：先生，联系电话：13863607555，录音流水：2024070509380599420805372</t>
  </si>
  <si>
    <t>13863607555</t>
  </si>
  <si>
    <t>SD-057-240705-695271-1247</t>
  </si>
  <si>
    <t>'SD-057-240604-183406-3217'</t>
  </si>
  <si>
    <t>SD-db051-240705-917643-64</t>
  </si>
  <si>
    <t>2024-07-05 10:04:23</t>
  </si>
  <si>
    <t>(家客)潍坊-青州市-重复投诉投诉督办通知-一级督办15169523007-20240704175941X181864903</t>
  </si>
  <si>
    <t>80+普通-普通区域-青州市-东台头村自然村-15169523007-200M-宽带上网投诉-次数0-20240704175941X181864903</t>
  </si>
  <si>
    <t>客户来电反映换都是千兆口的光猫，给客户解释不认可，来电流水2024070417540364720830577，联系电话15169523007</t>
  </si>
  <si>
    <t>15169523007</t>
  </si>
  <si>
    <t>SD-057-240705-751430-1254</t>
  </si>
  <si>
    <t>'SD-057-240414-267509-3225'</t>
  </si>
  <si>
    <t>SD-db051-240705-368045-81</t>
  </si>
  <si>
    <t>2024-07-05 10:26:57</t>
  </si>
  <si>
    <t>(家客)潍坊-诸城市-重复投诉投诉督办通知-一级督办15006563333-20240705102535X335336662</t>
  </si>
  <si>
    <t>【调研】-80+银卡-普通区域-诸城市-山钢碧桂园·翡翠城-15006563333-200M-宽带上网投诉-次数0-20240705102535X335336662</t>
  </si>
  <si>
    <t xml:space="preserve">流程受理流水号：20240705102440150065633331040910
客户号码:15006563333
客户姓名:宋**
投诉地市:潍坊
来话流水:2024070510242014720845625
宽带账号:15006563333
宽带账号归属地市:潍坊
宽带账号归属区县:诸城市
故障地址:潍坊诸城市密州街道南外环山钢碧桂园·翡翠城11号楼*********
联系电话:15006563333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故障细类:网速慢/上网掉线(专席)
携转原因:
故障时间:2024-07-05 10:27:19
具体故障现象:网速慢卡顿，
客户其他诉求:
</t>
  </si>
  <si>
    <t>15006563333</t>
  </si>
  <si>
    <t>SD-057-240705-690571-1578</t>
  </si>
  <si>
    <t>'SD-057-240427-581472-4359'</t>
  </si>
  <si>
    <t>SD-db051-240705-087326-136</t>
  </si>
  <si>
    <t>2024-07-05 11:58:18</t>
  </si>
  <si>
    <t>(家客)潍坊-寒亭区-重复投诉投诉督办通知-一级督办13385363986-202407050000308545</t>
  </si>
  <si>
    <t>普通区域-寒亭区-海王花园-13385363986-500M-宽带上网投诉-次数0-202407050000308545</t>
  </si>
  <si>
    <t>202407050000308545#宽带账号：13385363986；宽带地址：坊寒亭区寒亭街道通亭街海王花园24号楼4单元102；客户来电反映宽带无法上网频繁掉线，后台显示光功率小于-27，请协助处理，谢谢！联系电话：13385363986；联系人：女士；来电流水：2024070511525216520871334</t>
  </si>
  <si>
    <t>13385363986</t>
  </si>
  <si>
    <t>SD-057-240705-261574-2422</t>
  </si>
  <si>
    <t>'SD-057-240408-135264-5874'</t>
  </si>
  <si>
    <t>SD-db051-240705-316087-146</t>
  </si>
  <si>
    <t>2024-07-05 12:11:20</t>
  </si>
  <si>
    <t>(家客)潍坊-青州市-重复投诉投诉督办通知-一级督办13573624716-202407050000320037</t>
  </si>
  <si>
    <t>普通区域-青州市-马庄村自然村-13573624716-200M-宽带上网投诉-次数0-202407050000320037</t>
  </si>
  <si>
    <t xml:space="preserve">202407050000320037#宽带账号：13573624716；宽带地址：潍坊青州市王坟镇马庄村马庄村自然村扩22号箱（村西刘中山）******；客户来电反映网络不能使用，客户不配合排障，要求上门，请协助处理，谢谢！联系电话：13573624716；联系人来电流水：2024070512090845020840885
</t>
  </si>
  <si>
    <t>13573624716</t>
  </si>
  <si>
    <t>SD-057-240705-413920-2583</t>
  </si>
  <si>
    <t>'SD-057-240703-047592-3166'</t>
  </si>
  <si>
    <t>SD-db051-240705-465783-193</t>
  </si>
  <si>
    <t>2024-07-05 14:03:27</t>
  </si>
  <si>
    <t>(家客)潍坊-诸城市-重复投诉投诉督办通知-一级督办13792610898-202407050000399393</t>
  </si>
  <si>
    <t>80+普通-普通区域-诸城市-金东世纪城-13792610898-300M-宽带上网投诉-次数0-202407050000399393</t>
  </si>
  <si>
    <t>202407050000399393#流程受理流水号：20240705140213137926108981100850
客户号码:13792610898
客户姓名:朱**
投诉地市:潍坊
来话流水:2024070513502588420848718
宽带账号:13792610898
账号归属区县:诸城
联系电话:13792610898
联系人:先生/女士
宽带地址:潍坊
工单紧急程度:一般
是否投诉倾向:否
是否重复投诉:是
是否携转意向:否
是否有升级投诉倾向:否
*业务名称:业务融合移机流程宽带
投诉内容:手机号码：13792610898，【问题描述】客户已办理宽带业务，有开通单，要求装维尽快联系上门，请处理，谢谢。联系电话：13792610898，联系人：先生/女士，录音流水号：2024070513502588420848718。
是否到厅:否
;宽带小区$[金东世纪城]$</t>
  </si>
  <si>
    <t>13792610898</t>
  </si>
  <si>
    <t>SD-057-240705-317428-3483</t>
  </si>
  <si>
    <t>'SD-057-240618-257431-369'</t>
  </si>
  <si>
    <t>SD-db051-240705-321094-196</t>
  </si>
  <si>
    <t>2024-07-05 14:10:49</t>
  </si>
  <si>
    <t>(家客)潍坊-青州市-重复投诉投诉督办通知-一级督办15169620277-202407050000405535</t>
  </si>
  <si>
    <t>普通区域-青州市-富贵牡丹园-15169620277-1000M-宽带上网投诉-次数0-202407050000405535</t>
  </si>
  <si>
    <t>202407050000405535#流程受理流水号：20240705140954151696202771103257
客户号码:15169620277
客户姓名:张**
投诉地市:潍坊
来话流水:2024070514083693820844558
宽带账号:15169620277
宽带账号归属地市:潍坊
宽带账号归属区县:青州市
故障地址:潍坊青州市云门山街道益王府路富贵牡丹园6号楼*********
联系电话:15169620277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故障细类:网速慢/上网掉线(专席)
携转原因:
故障时间:2024-07-05 14:09:10
具体故障现象:网速慢卡顿，路由器连接光猫一口，位置摆放开阔，重启光猫路由器未恢复，请协助处理，谢谢
客户其他诉求:
;宽带小区$[富贵牡丹园]$</t>
  </si>
  <si>
    <t>15169620277</t>
  </si>
  <si>
    <t>SD-057-240705-703862-3526</t>
  </si>
  <si>
    <t>'SD-057-240419-782540-4050'</t>
  </si>
  <si>
    <t>SD-db051-240705-840561-232</t>
  </si>
  <si>
    <t>2024-07-05 15:38:43</t>
  </si>
  <si>
    <t>(家客)潍坊-临朐县-重复投诉投诉督办通知-一级督办15964047300-202407050000488970</t>
  </si>
  <si>
    <t>80+银卡-普通区域-临朐县-龙湾一号-15964047300-200M-宽带上网投诉-次数0-202407050000488970</t>
  </si>
  <si>
    <t xml:space="preserve">202407050000488970#流程受理流水号：20240705153631159640473001129224
客户号码:15964047300
客户姓名:陈**
投诉地市:潍坊
来话流水:2024070515283263220808452
宽带账号:15964047300
宽带账号归属地市:潍坊
宽带账号归属区县:临朐县
故障地址:潍坊临朐县冶源镇人民政府巨洋路龙湾一号8号楼*********
联系电话:15964047300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光功率:-20.96
故障大类:宽带/电视
故障细类:宽带网速慢/卡顿
携转原因:
故障时间:2024-07-05 15:37:23
具体故障现象:网速慢卡顿，
客户其他诉求:客户侧为质差终端，要求上门更换终端并一并处理故障问题。
</t>
  </si>
  <si>
    <t>15964047300</t>
  </si>
  <si>
    <t>SD-057-240705-489752-4401</t>
  </si>
  <si>
    <t>'SD-057-240502-938627-2617'</t>
  </si>
  <si>
    <t>SD-db051-240705-716825-244</t>
  </si>
  <si>
    <t>2024-07-05 16:29:12</t>
  </si>
  <si>
    <t>(家客)潍坊-高密市-重复投诉投诉督办通知-一级督办15263603462-20240705162654X141874450</t>
  </si>
  <si>
    <t>【调研】-80+普通-普通区域-高密市-东郇家庄-15263603462-300M-宽带上网投诉-次数0-20240705162654X141874450</t>
  </si>
  <si>
    <t xml:space="preserve">流程受理流水号：20240705161910152636034621142247
客户号码:15263603462
客户姓名:吉**
投诉地市:潍坊
来话流水:2024070516173874120805700
宽带账号:15263603462
宽带账号归属地市:潍坊
宽带账号归属区县:高密市
故障地址:潍坊高密市井沟镇东郇家庄东郇家庄井沟东郇家庄张红江屋山1号箱*********
联系电话:15263603462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故障时间:2024-07-05 16:25:40
具体故障现象:光猫亮红灯，
客户其他诉求:宽带无法上网，宽带大面积故障，客户要求投诉，请协助处理谢谢
</t>
  </si>
  <si>
    <t>15263603462</t>
  </si>
  <si>
    <t>SD-057-240705-451326-4815</t>
  </si>
  <si>
    <t>'SD-057-240428-549312-1024'</t>
  </si>
  <si>
    <t>SD-db051-240705-520431-252</t>
  </si>
  <si>
    <t>2024-07-05 16:50:21</t>
  </si>
  <si>
    <t>(家客)潍坊-昌乐县-重复投诉投诉督办通知-一级督办15066369660-20240705164915X355105200</t>
  </si>
  <si>
    <t>【重投】-普通区域-昌乐县-翡翠苑-15066369660-300M-宽带上网投诉-次数0-20240705164915X355105200</t>
  </si>
  <si>
    <t xml:space="preserve">流程受理流水号：20240705164736150663696601151233
客户号码:15066369660
客户姓名:徐**
投诉地市:潍坊
来话流水:2024070516462492920806073
宽带账号:15066369660
宽带账号归属地市:潍坊
宽带账号归属区县:昌乐县
故障地址:潍坊昌乐县城关街道利民街翡翠苑7号楼*********
联系电话:15066369660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故障时间:2024-07-05 16:43:53
具体故障现象:频繁掉线，后台检测光猫端口不稳定，刷新，重已按顺序把光猫和路由器重启,还是不行,
客户其他诉求:
</t>
  </si>
  <si>
    <t>昌乐县</t>
  </si>
  <si>
    <t>15066369660</t>
  </si>
  <si>
    <t>SD-057-240705-261305-4985</t>
  </si>
  <si>
    <t>'SD-057-240609-187342-6591'</t>
  </si>
  <si>
    <t>SD-db051-240705-796514-269</t>
  </si>
  <si>
    <t>2024-07-05 17:27:57</t>
  </si>
  <si>
    <t>(家客)潍坊-坊子区-重复投诉投诉督办通知-一级督办15706301369-20240705135638X998140787</t>
  </si>
  <si>
    <t>普通区域-坊子区-null-15706301369-宽带上网投诉-次数0-20240705135638X998140787</t>
  </si>
  <si>
    <t>受理号码 : 15706301369客户姓名 : 庄**号码归属地 : 潍坊奎文 － 奎文-金宝乡镇经营部用户品牌 : 动感地带
客户正常来电对前期工单处理不满意，工单流水：202407030000507320，客户表示只前反馈联系说今天下午安装，但是到现在还是无人处理，客户要求加急尽快处理，谢谢
联系人：先生，联系电话：15706301369，录音流水：2024070513520728420865815</t>
  </si>
  <si>
    <t>15706301369</t>
  </si>
  <si>
    <t>SD-057-240705-519438-5385</t>
  </si>
  <si>
    <t>'SD-057-240703-821570-4828'</t>
  </si>
  <si>
    <t>SD-db051-240705-017568-279</t>
  </si>
  <si>
    <t>2024-07-05 17:47:11</t>
  </si>
  <si>
    <t>(家客)潍坊-高密市-重复投诉投诉督办通知-一级督办17888368771-20240705174600X760265887</t>
  </si>
  <si>
    <t>普通区域-高密市-邱家洼村-17888368771-1000M-宽带上网投诉-次数0-20240705174600X760265887</t>
  </si>
  <si>
    <t>【预处理派单】宽带账号：17888368771，宽带地址： 潍坊高密市朝阳街道家纺路邱家洼村4#赵大庆屋山*********，故障现象：，故障现象类型：，客户诉求：客户表示给客户发送短信下午2点上门移机，但实际没有，客户请假等了一下午，要求投诉处理，联系电话：17888368771，通话流水：2024070517424153520815063。接入方式：FTTH，当前是否在线：不在线，端到端诊断结果：状态正常，是否智能网关：是，光功率。</t>
  </si>
  <si>
    <t>17888368771</t>
  </si>
  <si>
    <t>SD-057-240705-376480-5573</t>
  </si>
  <si>
    <t>'SD-057-240524-187352-6503'</t>
  </si>
  <si>
    <t>SD-db051-240705-187239-357</t>
  </si>
  <si>
    <t>2024-07-05 20:18:47</t>
  </si>
  <si>
    <t>(家客)潍坊-昌邑市-重复投诉投诉督办通知-一级督办19553628789-202407050000714307</t>
  </si>
  <si>
    <t>80+普通-普通区域-昌邑市-郭家车道自然村-19553628789-500M-宽带上网投诉-次数0-202407050000714307</t>
  </si>
  <si>
    <t xml:space="preserve">202407050000714307#宽带账号：19553628789；宽带地址：潍坊昌邑市柳疃镇郭家车道村；客户来电反映宽带无法上网，客户不配合排障，要求师傅上门，请协助处理，谢谢！联系电话：19553628789；联系人：先生；来电流水：2024070520133258620833876。
</t>
  </si>
  <si>
    <t>19553628789</t>
  </si>
  <si>
    <t>SD-057-240705-584930-7569</t>
  </si>
  <si>
    <t>'SD-057-240524-597346-2374'</t>
  </si>
  <si>
    <t>SD-db051-240705-164023-383</t>
  </si>
  <si>
    <t>2024-07-05 21:32:53</t>
  </si>
  <si>
    <t>(家客)潍坊-奎文区-重复投诉投诉督办通知-一级督办13884817185-202407050000742771</t>
  </si>
  <si>
    <t>【调研】-普通区域-奎文区-凯旋国际小区-13884817185-300M-宽带上网投诉-次数0-202407050000742771</t>
  </si>
  <si>
    <t>202407050000742771#流程受理流水号：20240705213140138848171851207684
客户号码:13884817185
客户姓名:李**
投诉地市:潍坊
来话流水:2024070521312614420878405
宽带账号:13884817185
宽带账号归属地市:潍坊
宽带账号归属区县:高新
故障地址:潍坊高新高新城区东方路凯旋国际小区2号楼*********
联系电话:18766202953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21:37:27
具体故障现象:光猫亮红灯，
客户其他诉求:要求上门维修谢谢
;宽带小区$[凯旋国际小区]$</t>
  </si>
  <si>
    <t>13884817185</t>
  </si>
  <si>
    <t>SD-057-240705-726894-8275</t>
  </si>
  <si>
    <t>'SD-057-240429-109854-3375'</t>
  </si>
  <si>
    <t>SD-db051-240706-287543-49</t>
  </si>
  <si>
    <t>2024-07-06 09:14:39</t>
  </si>
  <si>
    <t>(家客)潍坊-寒亭区-重复投诉投诉督办通知-一级督办15263687533-20240706091214X334036532</t>
  </si>
  <si>
    <t>普通区域-寒亭区-香江水岸小区-15263687533-300M-魔百和投诉-次数0-20240706091214X334036532</t>
  </si>
  <si>
    <t>流程受理流水号：20240706091124152636875331015844
客户号码:15263687533
客户姓名:王**
投诉地市:潍坊
来话流水:2024070609063885920829411
宽带账号:15263687533
宽带账号归属地市:潍坊
宽带账号归属区县:寒亭区
故障地址:潍坊寒亭区寒亭街道渤海路香江水岸小区4号楼*********
联系电话:15263687533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故障细类:移动高清电视故障(专席)
携转原因:
故障时间:2024-07-06 09:20:05
魔百和单播/组播:单播
具体故障现象:电视直播或点播无法观看，要求带个遥控器 线上操作未恢复 请协助处理  谢谢
客户其他诉求:
魔百和单/组播：单播</t>
  </si>
  <si>
    <t>15263687533</t>
  </si>
  <si>
    <t>SD-057-240706-265483-1161</t>
  </si>
  <si>
    <t>'SD-057-240623-794805-5637'</t>
  </si>
  <si>
    <t>SD-db051-240706-390872-52</t>
  </si>
  <si>
    <t>2024-07-06 09:17:39</t>
  </si>
  <si>
    <t>(家客)潍坊-青州市-重复投诉投诉督办通知-一级督办15106368219-20240706091555X555881457</t>
  </si>
  <si>
    <t>普通区域-青州市-衡王府花园多层19-37号楼-15106368219-200M-宽带上网投诉-次数0-20240706091555X555881457</t>
  </si>
  <si>
    <t>流程受理流水号：20240706091457151063682191017099
客户号码:15106368219
客户姓名:代*
投诉地市:菏泽
来话流水:2024070609102684120871474
宽带账号:15106368219
宽带账号归属地市:潍坊
宽带账号归属区县:青州市
故障地址:潍坊青州市王府街道驼山南路衡王府花园多层19-37号楼20号楼*********
联系电话:15753627180
联系人:先生/女士
工单紧急程度:一般
是否有升级投诉倾向:否
是否重复投诉:否
是否携转意向:否
是否投诉倾向:否
是否智能网关:智能网关
当前是否在线:是
接入方式:FTTH
端到端诊断结果:客户侧设备问题（新</t>
  </si>
  <si>
    <t>15106368219</t>
  </si>
  <si>
    <t>SD-057-240706-167859-1207</t>
  </si>
  <si>
    <t>'SD-057-240602-301968-3209'</t>
  </si>
  <si>
    <t>SD-db051-240706-138974-79</t>
  </si>
  <si>
    <t>2024-07-06 09:56:44</t>
  </si>
  <si>
    <t>(家客)潍坊-昌邑市-重复投诉投诉督办通知-一级督办13792618896-202407060000179470</t>
  </si>
  <si>
    <t>【调研】-80+金卡-普通区域-昌邑市-北马村-13792618896-300M-宽带上网投诉-次数0-202407060000179470</t>
  </si>
  <si>
    <t>202407060000179470#
受理号码：13792618896；  内容:客户来电宽带上不了网，我处正常排查未恢复，系统显示质差路由器，请协助处理谢谢    联系电话：13792618896；联系人：先生；来电流水：2024070609524571020860253；</t>
  </si>
  <si>
    <t>13792618896</t>
  </si>
  <si>
    <t>SD-057-240706-918542-1723</t>
  </si>
  <si>
    <t>'SD-057-240616-253741-6039'</t>
  </si>
  <si>
    <t>SD-db051-240706-327681-220</t>
  </si>
  <si>
    <t>2024-07-06 14:12:03</t>
  </si>
  <si>
    <t>(家客)潍坊-昌邑市-重复投诉投诉督办通知-一级督办18605366555-202407060000402971</t>
  </si>
  <si>
    <t>【调研】-【PCDN】-普通区域-昌邑市-祥和居-18605366555-1000M-宽带上网投诉-次数0-202407060000402971</t>
  </si>
  <si>
    <t>202407060000402971#流程受理流水号：20240706141001186053665551107276
客户号码:18605366555
客户姓名:陈**
投诉地市:潍坊
来话流水:2024070614084674120828913
宽带账号:18605366555
宽带账号归属地市:潍坊
宽带账号归属区县:昌邑市
故障地址:潍坊昌邑市都昌街道育新街祥和居3号楼*********
联系电话:18605366555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故障时间:2024-07-06 14:08:10
具体故障现象:A区 3-1-201网速慢卡顿，
客户其他诉求:
;宽带小区$[祥和居]$</t>
  </si>
  <si>
    <t>18605366555</t>
  </si>
  <si>
    <t>SD-057-240706-029357-5037</t>
  </si>
  <si>
    <t>'SD-057-240703-048917-1851'</t>
  </si>
  <si>
    <t>SD-db051-240706-497825-222</t>
  </si>
  <si>
    <t>2024-07-06 14:14:36</t>
  </si>
  <si>
    <t>(家客)潍坊-诸城市-重复投诉投诉督办通知-一级督办15065665907-20240706141307X387426352</t>
  </si>
  <si>
    <t>80+银卡-普通区域-诸城市-龙都荣郡-15065665907-500M-宽带上网投诉-次数0-20240706141307X387426352</t>
  </si>
  <si>
    <t xml:space="preserve">流程受理流水号：20240706141233150656659071108143
客户号码:15065665907
客户姓名:张**
投诉地市:潍坊
来话流水:2024070614091933820834589
宽带账号:15065665907
宽带账号归属地市:潍坊
宽带账号归属区县:诸城市
故障地址:潍坊诸城市龙都街道人民路龙都荣郡C5号楼*********
联系电话:15065665907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故障细类:网速慢/上网掉线(专席)
携转原因:
故障时间:2024-07-06 14:14:09
具体故障现象:网速慢卡顿，
客户其他诉求:
</t>
  </si>
  <si>
    <t>15065665907</t>
  </si>
  <si>
    <t>SD-057-240706-051478-5107</t>
  </si>
  <si>
    <t>'SD-057-240618-923746-5664'</t>
  </si>
  <si>
    <t>SD-db051-240706-951748-241</t>
  </si>
  <si>
    <t>2024-07-06 14:46:35</t>
  </si>
  <si>
    <t>(家客)潍坊-昌乐县-重复投诉投诉督办通知-一级督办15949754593-202407060000436291</t>
  </si>
  <si>
    <t>80+普通-普通区域-昌乐县-昌盛三期东区-15949754593-1000M-宽带上网投诉-次数0-202407060000436291</t>
  </si>
  <si>
    <t>202407060000436291#流程受理流水号：20240706144536159497545931118046
客户号码:15949754593
客户姓名:吕**
投诉地市:潍坊
来话流水:2024070614444075120832317
宽带账号:15949754593
宽带账号归属地市:潍坊
宽带账号归属区县:昌乐县
故障地址:潍坊昌乐县城关街道永康路昌盛三期东区60号楼*********
联系电话:18765643611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故障细类:宽带无法上网(专席)
携转原因:
故障时间:2024-07-06 14:45:46
具体故障现象:一个电脑无法联网 其他都可以
客户其他诉求:
;宽带小区$[昌盛三期东区]$</t>
  </si>
  <si>
    <t>15949754593</t>
  </si>
  <si>
    <t>SD-057-240706-270643-5514</t>
  </si>
  <si>
    <t>'SD-057-240509-271435-6290'</t>
  </si>
  <si>
    <t>SD-db051-240706-647958-256</t>
  </si>
  <si>
    <t>2024-07-06 15:08:18</t>
  </si>
  <si>
    <t>(家客)潍坊-临朐县-重复投诉投诉督办通知-一级督办15064627642-20240706150531X531279429</t>
  </si>
  <si>
    <t>普通区域-临朐县-迟家庄沿街（聚类专线）-15064627642-300M-宽带上网投诉-次数0-20240706150531X531279429</t>
  </si>
  <si>
    <t xml:space="preserve">流程受理流水号：20240706150408150646276421123476
客户号码:15064627642
客户姓名:徐**
投诉地市:潍坊
来话流水:2024070615020779120836299
宽带账号:15064627642
宽带账号归属地市:潍坊
宽带账号归属区县:临朐县
故障地址:潍坊临朐县冶源镇人民政府竹泉路迟家庄沿街（聚类专线）迟家庄沿街6#箱乔丹专卖店*********
联系电话:18753657663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
故障细类:宽带无法上网(专席)
携转原因:
故障时间:2024-07-06 15:05:10
具体故障现象:光猫灯正常但电脑手机无法上网，
客户其他诉求:
</t>
  </si>
  <si>
    <t>15064627642</t>
  </si>
  <si>
    <t>SD-057-240706-896143-5695</t>
  </si>
  <si>
    <t>'SD-057-240407-978120-4132'</t>
  </si>
  <si>
    <t>SD-db051-240706-720658-277</t>
  </si>
  <si>
    <t>2024-07-06 15:41:59</t>
  </si>
  <si>
    <t>(家客)潍坊-奎文区-重复投诉投诉督办通知-一级督办13563666520-202407060000489029</t>
  </si>
  <si>
    <t>普通区域-奎文区-紫金花园（丁家）-13563666520-100M-宽带上网投诉-次数0-202407060000489029</t>
  </si>
  <si>
    <t xml:space="preserve">202407060000489029#宽带账号：13563666520；宽带地址：潍坊奎文区北苑街道玄武街紫金花园（丁家）28号楼；客户来电反映宽带网络无法连接，客户不在现场，无法配合线上指导，要求师傅上门，请协助处理，谢谢！联系电话：13563666520；联系人：女士；来电流水：2024070615381498020866572。 </t>
  </si>
  <si>
    <t>13563666520</t>
  </si>
  <si>
    <t>SD-057-240706-895126-6151</t>
  </si>
  <si>
    <t>'SD-057-240424-432586-3292'</t>
  </si>
  <si>
    <t>SD-db051-240706-685943-308</t>
  </si>
  <si>
    <t>2024-07-06 16:44:24</t>
  </si>
  <si>
    <t>(家客)潍坊-寒亭区-重复投诉投诉督办通知-一级督办13780836018-20240706164254X374590879</t>
  </si>
  <si>
    <t>普通区域-寒亭区-益新街沿街商铺-13780836018-200M-宽带上网投诉-次数0-20240706164254X374590879</t>
  </si>
  <si>
    <t xml:space="preserve">流程受理流水号：20240706163723137808360181152536
客户号码:13780836018
客户姓名:韩**
投诉地市:潍坊
来话流水:2024070616355079220848233
宽带账号:13780836018
宽带账号归属地市:潍坊
宽带账号归属区县:寒亭区
故障地址:潍坊寒亭区寒亭街道益新街益新街沿街商铺友谊路益新街渤海学校沿街8号箱美车坊*********
联系电话:13780836018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16:35:35
具体故障现象:光猫亮红灯，拔插捋直光纤线未恢复，客户表示已经好几天了，提及投诉，要求解决问题，请协助谢谢
客户其他诉求:
</t>
  </si>
  <si>
    <t>13780836018</t>
  </si>
  <si>
    <t>SD-057-240706-806342-6843</t>
  </si>
  <si>
    <t>'SD-057-240703-948761-743'</t>
  </si>
  <si>
    <t>SD-db051-240706-460597-312</t>
  </si>
  <si>
    <t>2024-07-06 16:50:41</t>
  </si>
  <si>
    <t>(家客)潍坊-潍城区-重复投诉投诉督办通知-一级督办14763420555-20240706164829X709797925</t>
  </si>
  <si>
    <t>80+金卡-普通区域-潍城区-豪杰金属批发场-14763420555-1000M-宽带上网投诉-次数0-20240706164829X709797925</t>
  </si>
  <si>
    <t xml:space="preserve">流程受理流水号：20240706164711147634205551155680
客户号码:14763420555
客户姓名:王**
投诉地市:潍坊
来话流水:2024070616463266420871704
宽带账号:14763420555
宽带账号归属地市:潍坊
宽带账号归属区县:潍城区
故障地址:潍坊潍城区经济开发区管理委员会东风西街豪杰金属批发场8#箱中心街26号西栋楼*********
联系电话:14763420555
联系人:先生/女士
工单紧急程度:紧急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故障时间:2024-07-06 16:47:34
具体故障现象:提示网络无法连接，
客户其他诉求:
</t>
  </si>
  <si>
    <t>14763420555</t>
  </si>
  <si>
    <t>SD-057-240706-509168-6896</t>
  </si>
  <si>
    <t>'SD-057-240615-768415-1762'</t>
  </si>
  <si>
    <t>SD-db051-240706-480613-318</t>
  </si>
  <si>
    <t>2024-07-06 17:04:19</t>
  </si>
  <si>
    <t>(家客)潍坊-奎文区-重复投诉投诉督办通知-一级督办18660686171-202407060000554239</t>
  </si>
  <si>
    <t>普通区域-奎文区-美丽华小区-18660686171-500M-宽带上网投诉-次数0-202407060000554239</t>
  </si>
  <si>
    <t xml:space="preserve">202407060000554239#宽带账号：18660686171；宽带地址：潍坊奎文区北苑街道文化路美丽华小区30号楼；客户来电反映网络无法连接，客户异机来电报修，线上指导无法配合操作，要求上门处理,联系电话：15621755063来电流水：2024070616561204220881645
</t>
  </si>
  <si>
    <t>18660686171</t>
  </si>
  <si>
    <t>SD-057-240706-967125-7027</t>
  </si>
  <si>
    <t>'SD-057-240517-584092-2391'</t>
  </si>
  <si>
    <t>SD-db051-240706-297314-348</t>
  </si>
  <si>
    <t>2024-07-06 18:06:17</t>
  </si>
  <si>
    <t>(家客)潍坊-寿光市-重复投诉投诉督办通知-一级督办13280713193-202407060000639861</t>
  </si>
  <si>
    <t>【重投】-【调研】-80+银卡-普通区域-寿光市-南岔河村自然村-13280713193-1000M-宽带上网投诉-次数0-202407060000639861</t>
  </si>
  <si>
    <t xml:space="preserve">202407060000639861#宽带账号：13280713193；宽带地址：潍坊寿光市营里镇南岔河村南岔河村自然村扩9号箱*********；客户来电反映电视网络未连接，宽带正常使用，重启未恢复，已拔插网线，网络配置都未恢复，请协助处理，谢谢！联系电话：15762639390；联系人：先生；来电流水：2024070617565803920836174。
</t>
  </si>
  <si>
    <t>13280713193</t>
  </si>
  <si>
    <t>SD-057-240706-467803-7828</t>
  </si>
  <si>
    <t>'SD-057-240705-123506-8439'</t>
  </si>
  <si>
    <t>SD-db051-240706-619845-350</t>
  </si>
  <si>
    <t>2024-07-06 18:14:04</t>
  </si>
  <si>
    <t>(家客)潍坊-坊子区-重复投诉投诉督办通知-一级督办13583688668-20240706181138X698683422</t>
  </si>
  <si>
    <t>【调研】-80+银卡-普通区域-坊子区-坊子新区凤昌街沿街保护小区-13583688668-1000M-宽带上网投诉-次数0-20240706181138X698683422</t>
  </si>
  <si>
    <t xml:space="preserve">流程受理流水号：20240706181027135836886681182517
客户号码:13583688668
客户姓名:李**
投诉地市:潍坊
来话流水:2024070618100734020853651
宽带账号:13583688668
宽带账号归属地市:潍坊
宽带账号归属区县:坊子区
故障地址:潍坊坊子区坊子新区郑营路坊子新区凤昌街沿街凤昌街1号箱*********
联系电话:13583688668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18:11:20
具体故障现象:光猫亮红灯，
客户其他诉求:
</t>
  </si>
  <si>
    <t>13583688668</t>
  </si>
  <si>
    <t>SD-057-240706-387524-8028</t>
  </si>
  <si>
    <t>'SD-057-240608-365987-5603'</t>
  </si>
  <si>
    <t>SD-db051-240707-713560-8</t>
  </si>
  <si>
    <t>2024-07-07 08:01:49</t>
  </si>
  <si>
    <t>(家客)潍坊-安丘市-重复投诉投诉督办通知-一级督办15705366544-202407070000094555</t>
  </si>
  <si>
    <t>普通区域-安丘市-大杨戈村自然村-15705366544-300M-宽带上网投诉-次数0-202407070000094555</t>
  </si>
  <si>
    <t>202407070000094555#流程受理流水号：20240707080037157053665441000689
客户号码:15705366544
客户姓名:刘**
投诉地市:潍坊
来话流水:2024070708000048020889093
宽带账号:15705366544
宽带账号归属地市:潍坊
宽带账号归属区县:安丘市
故障地址:潍坊安丘市贾戈街道大杨戈村大杨戈村自然村大杨戈追加18号箱李翠勇*********
联系电话:18863644423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08:00:52
具体故障现象:光猫亮红灯，
客户其他诉求:
;宽带小区$[大杨戈村自然村]$</t>
  </si>
  <si>
    <t>15705366544</t>
  </si>
  <si>
    <t>SD-057-240707-809754-213</t>
  </si>
  <si>
    <t>'SD-057-240605-879360-2943'</t>
  </si>
  <si>
    <t>SD-db051-240707-974521-70</t>
  </si>
  <si>
    <t>2024-07-07 09:44:52</t>
  </si>
  <si>
    <t>(家客)潍坊-奎文区-重复投诉投诉督办通知-一级督办15006567127-20240707094315X595433405</t>
  </si>
  <si>
    <t>【调研】-80+银卡-FTTR-普通区域-奎文区-鲁伟荣昌花园（代理商洽谈小区，联系电话5177216）-15006567127-1000M-魔百和投诉-次数0-20240707094315X595433405</t>
  </si>
  <si>
    <t>流程受理流水号：20240707094240150065671271026904
客户号码:15006567127
客户姓名:麻**
投诉地市:潍坊
来话流水:2024070709390191720832177
宽带账号:15006567127
宽带账号归属地市:潍坊
宽带账号归属区县:高新
故障地址:潍坊高新高新城区玉清街鲁伟荣昌花园（代理商洽谈小区，联系电话5177216）3号楼*********
联系电话:15006567127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t>
  </si>
  <si>
    <t>15006567127</t>
  </si>
  <si>
    <t>SD-057-240707-923857-1555</t>
  </si>
  <si>
    <t>'SD-057-240527-605782-6831'</t>
  </si>
  <si>
    <t>SD-db051-240707-287469-94</t>
  </si>
  <si>
    <t>2024-07-07 10:23:53</t>
  </si>
  <si>
    <t>(家客)潍坊-昌乐县-重复投诉投诉督办通知-一级督办13705368772-20240707102159X919481611</t>
  </si>
  <si>
    <t>【调研】-80+银卡-普通区域-昌乐县-东肖-13705368772-500M-宽带上网投诉-次数0-20240707102159X919481611</t>
  </si>
  <si>
    <t xml:space="preserve">【农村网络投诉】流程受理流水号：20240707102012137053687721040352
客户号码:13705368772
客户姓名:李*
投诉地市:潍坊
来话流水:2024070710174491420837916
宽带账号:13705368772
宽带账号归属地市:潍坊
宽带账号归属区县:昌乐县
故障地址:潍坊昌乐县朱刘街道东肖东肖东肖村16#*********
联系电话:13705368772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10:20:21
具体故障现象:光猫亮红灯，光钎线插紧捋直重启未恢复
客户其他诉求:
</t>
  </si>
  <si>
    <t>13705368772</t>
  </si>
  <si>
    <t>SD-057-240707-035786-2223</t>
  </si>
  <si>
    <t>'SD-057-240512-816324-43'</t>
  </si>
  <si>
    <t>SD-db051-240707-596147-147</t>
  </si>
  <si>
    <t>2024-07-07 11:58:21</t>
  </si>
  <si>
    <t>(家客)潍坊-奎文区-重复投诉投诉督办通知-一级督办13905368777-202407070000320081</t>
  </si>
  <si>
    <t>【调研】-80+银卡-普通区域-奎文区-钢厂宿舍-13905368777-500M-魔百和投诉-次数0-202407070000320081</t>
  </si>
  <si>
    <t>202407070000320081#【已关注中国移动10086微信公众号】流程受理流水号：20240707115522139053687771073770
客户号码:13905368777
客户姓名:于*
投诉地市:潍坊
来话流水:2024070711514285420819633
宽带账号:13905368777
宽带账号归属地市:潍坊
宽带账号归属区县:高新
故障地址:潍坊高新高新城区新华路钢厂宿舍钢厂宿舍2号楼*********
联系电话:13905368777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故障大类:电视
故障细类:移动高清电视故障(专席)
携转原因:
故障时间:2024-07-07 11:56:26
魔百和单播/组播:组播
具体故障现象:电视直播或点播无法观看，画面显示亲情网，重启设备无效，
客户其他诉求:
魔百和单/组播：组播;宽带小区$[钢厂宿舍]$</t>
  </si>
  <si>
    <t>13905368777</t>
  </si>
  <si>
    <t>SD-057-240707-765034-3612</t>
  </si>
  <si>
    <t>'SD-057-240413-961570-6951'</t>
  </si>
  <si>
    <t>SD-db051-240707-164893-194</t>
  </si>
  <si>
    <t>2024-07-07 13:20:58</t>
  </si>
  <si>
    <t>(家客)潍坊-奎文区-重复投诉投诉督办通知-一级督办13854496452-202407070000378265</t>
  </si>
  <si>
    <t>普通区域-奎文区-晨晟世纪城-13854496452-100M-宽带上网投诉-次数0-202407070000378265</t>
  </si>
  <si>
    <t>202407070000378265#宽带账号：13854496452；宽带地址：潍坊奎文区北苑街道虞河路晨晟世纪城1号楼*；客户来电反映宽带连接网速慢，客户不配合线上指导，要求上门，请协助处理，谢谢！联系电话：13854496452；联系人：先生；来电流水：2024070713154698920845170。</t>
  </si>
  <si>
    <t>13854496452</t>
  </si>
  <si>
    <t>SD-057-240707-301894-4736</t>
  </si>
  <si>
    <t>'SD-057-240409-217863-1944'</t>
  </si>
  <si>
    <t>SD-db051-240707-239045-249</t>
  </si>
  <si>
    <t>2024-07-07 15:04:56</t>
  </si>
  <si>
    <t>(家客)潍坊-临朐县-重复投诉投诉督办通知-一级督办15866174800-202407070000461764</t>
  </si>
  <si>
    <t>普通区域-临朐县-尹家庄自然村-15866174800-100M-宽带上网投诉-次数0-202407070000461764</t>
  </si>
  <si>
    <t xml:space="preserve">202407070000461764#流程受理流水号：20240707150351158661748001121348
客户号码:15866174800
客户姓名:李**
投诉地市:潍坊
来话流水:2024070715033525120874891
宽带账号:15866174800
宽带账号归属地市:潍坊
宽带账号归属区县:临朐县
故障地址:潍坊临朐县辛寨镇人民政府尹家庄尹家庄自然村尹家庄2号李文忠*********
联系电话:15866174800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15:04:11
具体故障现象:网速慢卡顿，
客户其他诉求:客户侧为质差终端，要求上门更换终端并一并处理故障问题。
</t>
  </si>
  <si>
    <t>15866174800</t>
  </si>
  <si>
    <t>SD-057-240707-285061-5845</t>
  </si>
  <si>
    <t>'SD-057-240605-726453-5763'</t>
  </si>
  <si>
    <t>SD-db051-240707-924107-276</t>
  </si>
  <si>
    <t>2024-07-07 15:50:46</t>
  </si>
  <si>
    <t>(家客)潍坊-寿光市-重复投诉投诉督办通知-一级督办13583665875-20240707154846X526961256</t>
  </si>
  <si>
    <t>FTTR-普通区域-寿光市-彭家道口村自然村-13583665875-1000M-宽带上网投诉-次数0-20240707154846X526961256</t>
  </si>
  <si>
    <t xml:space="preserve">【农村网络投诉】流程受理流水号：20240707154630135836658751134103
客户号码:13583665875
客户姓名:隋**
投诉地市:潍坊
来话流水:2024070715460154420899556
宽带账号:13583665875
宽带账号归属地市:潍坊
宽带账号归属区县:寿光市
故障地址:潍坊寿光市台头镇彭家道口村彭家道口村自然村彭家道口村扩容12箱(道一沿街-段云龙外墙）*********
联系电话:13583665875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15:49:24
具体故障现象:光猫亮红灯，插紧缕直光钎线 重启光猫  未恢复 请协助处理 谢谢
客户其他诉求:无
</t>
  </si>
  <si>
    <t>13583665875</t>
  </si>
  <si>
    <t>SD-057-240707-236851-6411</t>
  </si>
  <si>
    <t>'SD-057-240502-108753-495'</t>
  </si>
  <si>
    <t>SD-db051-240707-315247-278</t>
  </si>
  <si>
    <t>2024-07-07 15:52:33</t>
  </si>
  <si>
    <t>(家客)潍坊-安丘市-重复投诉投诉督办通知-一级督办15069672234-20240706193658X818549130</t>
  </si>
  <si>
    <t>80+普通-FTTR-普通区域-安丘市-灵山社区-15069672234-1000M-宽带上网投诉-次数0-20240706193658X818549130</t>
  </si>
  <si>
    <t>受理号码 : 15069672234客户姓名 : 王**号码归属地 : 潍坊安丘 － 安丘-临浯乡镇营业厅用户品牌 : 全球通：客户来电反映：家里宽带师傅给客户打电话告知接收到一个派发的工单，给客户换了一个设备，客户要求核实是哪里给师傅派发的工单，线上查询未查询到，解释不认可，请核实处理，谢谢，联系电话：15910052678，联系人：先生，来电流水：2024070619295272220804536</t>
  </si>
  <si>
    <t>15069672234</t>
  </si>
  <si>
    <t>SD-057-240707-569072-6428</t>
  </si>
  <si>
    <t>'SD-057-240706-346172-9033'</t>
  </si>
  <si>
    <t>SD-db051-240707-085196-412</t>
  </si>
  <si>
    <t>2024-07-07 20:49:49</t>
  </si>
  <si>
    <t>(家客)潍坊-潍城区-重复投诉投诉督办通知-一级督办15169573993-202407070000737609</t>
  </si>
  <si>
    <t>普通区域-潍城区-西城名都-15169573993-1000M-魔百和投诉-次数0-202407070000737609</t>
  </si>
  <si>
    <t>202407070000737609#受理号码 : 15169573993客户姓名 : 亓**号码归属地 : 潍坊潍城 － 潍城用户品牌 : 全球通
用户来电表示自己家电视换台显示播放器发生未知错误，右边有错误码还有二维码，要求投诉请尽快核实处理</t>
  </si>
  <si>
    <t>15169573993</t>
  </si>
  <si>
    <t>SD-057-240707-615730-9897</t>
  </si>
  <si>
    <t>'SD-057-240624-126793-9062'</t>
  </si>
  <si>
    <t>SD-db051-240707-285713-425</t>
  </si>
  <si>
    <t>2024-07-07 21:35:13</t>
  </si>
  <si>
    <t>(家客)潍坊-坊子区-重复投诉投诉督办通知-一级督办15908000058-202407070000755491</t>
  </si>
  <si>
    <t>【重投】-80+银卡-普通区域-坊子区-阳光新城-15908000058-500M-魔百和投诉-次数0-202407070000755491</t>
  </si>
  <si>
    <t>202407070000755491#流程受理流水号：20240707213428159080000581211092
客户号码:15908000058
客户姓名:潘**
投诉地市:潍坊
来话流水:2024070721312447020847413
宽带账号:15908000058
宽带账号归属地市:潍坊
宽带账号归属区县:坊子区
故障地址:潍坊坊子区坊子新区崇文街阳光新城阳光新城44*********
联系电话:15908000058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
携转原因:
故障时间:2024-07-07 21:34:39
魔百和单播/组播:单播
具体故障现象:机顶盒无法开机，
客户其他诉求:客户要求返还所有的机顶盒费用
魔百和单/组播：单播;宽带小区$[阳光新城]$</t>
  </si>
  <si>
    <t>15908000058</t>
  </si>
  <si>
    <t>SD-057-240707-269715-10276</t>
  </si>
  <si>
    <t>'SD-057-240526-354789-2260'</t>
  </si>
  <si>
    <t>SD-db051-240708-021657-6</t>
  </si>
  <si>
    <t>2024-07-08 07:11:15</t>
  </si>
  <si>
    <t>(家客)潍坊-寿光市-重复投诉投诉督办通知-一级督办18765656767-202407080000093063</t>
  </si>
  <si>
    <t>普通区域-寿光市-东关社区三期-18765656767-200M-宽带上网投诉-次数0-202407080000093063</t>
  </si>
  <si>
    <t>202407080000093063#流程受理流水号：20240708071027187656567671000156
客户号码:18765656767
客户姓名:许**
投诉地市:潍坊
来话流水:2024070807093586620852241
宽带账号:18765656767
宽带账号归属地市:潍坊
宽带账号归属区县:寿光市
故障地址:潍坊寿光市圣城街道幸福路东关社区三期59号箱*********
联系电话:18765656767
联系人:先生/女士
工单紧急程度:紧急
是否有升级投诉倾向:否
是否重复投诉:否
是否携转意向:否
是否投诉倾向:否
工单内容:客户来电表示家里网线断了无法上网，要求尽快派人维修
;宽带小区$[东关社区三期]$</t>
  </si>
  <si>
    <t>18765656767</t>
  </si>
  <si>
    <t>SD-057-240708-203158-55</t>
  </si>
  <si>
    <t>'SD-057-240701-583614-4172'</t>
  </si>
  <si>
    <t>SD-db051-240708-587624-37</t>
  </si>
  <si>
    <t>2024-07-08 09:03:30</t>
  </si>
  <si>
    <t>(家客)潍坊-青州市-重复投诉投诉督办通知-一级督办15054458882-202407080000126935</t>
  </si>
  <si>
    <t>【调研】-普通区域-青州市-电力佳园-15054458882-100M-宽带上网投诉-次数0-202407080000126935</t>
  </si>
  <si>
    <t xml:space="preserve">202407080000126935#【已关注中国移动10086微信公众号】流程受理流水号：20240708090254150544588821011672
客户号码:15054458882
客户姓名:潘**
投诉地市:潍坊
来话流水:2024070809022300120896669
宽带账号:15054458882
宽带账号归属地市:潍坊
宽带账号归属区县:青州市
故障地址:潍坊青州市云门山街道海岱中路电力佳园10号楼*********
联系电话:18615362125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故障时间:2024-07-08 09:03:01
具体故障现象:打不开网页，
客户其他诉求:客户侧为质差终端，要求上门更换终端并一并处理故障问题。
</t>
  </si>
  <si>
    <t>15054458882</t>
  </si>
  <si>
    <t>SD-057-240708-351890-855</t>
  </si>
  <si>
    <t>'SD-057-240426-851097-4788'</t>
  </si>
  <si>
    <t>SD-db051-240708-710948-40</t>
  </si>
  <si>
    <t>2024-07-08 09:11:39</t>
  </si>
  <si>
    <t>(家客)潍坊-寿光市-重复投诉投诉督办通知-一级督办18766893663-20240708090911X951074268</t>
  </si>
  <si>
    <t>80+银卡-普通区域-寿光市-梁家尧水村-18766893663-200M-宽带上网投诉-次数0-20240708090911X951074268</t>
  </si>
  <si>
    <t xml:space="preserve">【农村网络投诉】流程受理流水号：20240708090826187668936631013615
客户号码:18766893663
客户姓名:李*
投诉地市:潍坊
来话流水:2024070809010804720882076
宽带账号:18766893663
宽带账号归属地市:潍坊
宽带账号归属区县:寿光市
故障地址:潍坊寿光市留吕梁家尧水梁家尧水村梁家尧水村2号箱*********
联系电话:15963695176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故障时间:2024-07-08 09:09:27
具体故障现象:光猫灯正常但电脑手机无法上网，重启设备无效
客户其他诉求:
</t>
  </si>
  <si>
    <t>18766893663</t>
  </si>
  <si>
    <t>SD-057-240708-508734-1099</t>
  </si>
  <si>
    <t>'SD-057-240506-302687-3099'</t>
  </si>
  <si>
    <t>SD-db051-240708-879536-71</t>
  </si>
  <si>
    <t>2024-07-08 10:10:38</t>
  </si>
  <si>
    <t>(家客)潍坊-寿光市-重复投诉投诉督办通知-一级督办15964038516-202407080000195610</t>
  </si>
  <si>
    <t>普通区域-寿光市-古城沿街厚覆盖-15964038516-100M-宽带上网投诉-次数0-202407080000195610</t>
  </si>
  <si>
    <t xml:space="preserve">202407080000195610#15964038516   客户反映宽带无法正常使用，经核实是质差终端，请师傅上门协助处理  谢谢  联系电话：15964038516  联系人：先生流水号： 2024070810045875320830961 </t>
  </si>
  <si>
    <t>15964038516</t>
  </si>
  <si>
    <t>SD-057-240708-283195-1935</t>
  </si>
  <si>
    <t>'SD-057-240628-814537-1202'</t>
  </si>
  <si>
    <t>SD-db051-240708-593140-79</t>
  </si>
  <si>
    <t>2024-07-08 10:20:58</t>
  </si>
  <si>
    <t>(家客)潍坊-奎文区-重复投诉投诉督办通知-一级督办15006367581-202407080000215080</t>
  </si>
  <si>
    <t>【调研】-80+普通-普通区域-奎文区-金都时代新城-15006367581-300M-宽带上网投诉-次数0-202407080000215080</t>
  </si>
  <si>
    <t>202407080000215080#流程受理流水号：20240708101947150063675811038157
客户号码:15006367581
客户姓名:王**
投诉地市:潍坊
来话流水:2024070810160610220884075
宽带账号:15006367581
宽带账号归属地市:潍坊
宽带账号归属区县:奎文区
故障地址:潍坊奎文区北苑街道北宫街金都时代新城63号楼*********
联系电话:15006367581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故障细类:宽带网速慢/卡顿
携转原因:
故障时间:2024-07-08 10:20:34
具体故障现象:网速慢卡顿，
客户其他诉求:客户来电表示刷视频依然很卡顿
;宽带小区$[金都时代新城]$</t>
  </si>
  <si>
    <t>15006367581</t>
  </si>
  <si>
    <t>SD-057-240708-874635-2212</t>
  </si>
  <si>
    <t>'SD-057-240527-218704-352'</t>
  </si>
  <si>
    <t>SD-db051-240708-098761-80</t>
  </si>
  <si>
    <t>2024-07-08 10:21:13</t>
  </si>
  <si>
    <t>(家客)潍坊-临朐县-重复投诉投诉督办通知-一级督办13863670479-202407080000215392</t>
  </si>
  <si>
    <t>普通区域-临朐县-南河西-13863670479-100M-宽带上网投诉-次数0-202407080000215392</t>
  </si>
  <si>
    <t xml:space="preserve">202407080000215392#宽带账号：13863670479；宽带地址：潍坊临朐县柳山镇人民政府南河西村南河西南河西2号箱张立春；客户来电反映宽带连接不了，客户不配合线上指导，要求上门，请协助处理，谢谢！联系电话：13863670479；联系人：先生；来电流水：2024070810185191520822274。
</t>
  </si>
  <si>
    <t>13863670479</t>
  </si>
  <si>
    <t>SD-057-240708-104763-2222</t>
  </si>
  <si>
    <t>'SD-057-240503-640278-5497'</t>
  </si>
  <si>
    <t>SD-db051-240708-934750-95</t>
  </si>
  <si>
    <t>2024-07-08 10:50:59</t>
  </si>
  <si>
    <t>(家客)潍坊-安丘市-重复投诉投诉督办通知-一级督办13853634650-20240708104921X961689329</t>
  </si>
  <si>
    <t>【调研】-80+普通-普通区域-安丘市-东田庄村自然村-13853634650-100M-宽带上网投诉-次数0-20240708104921X961689329</t>
  </si>
  <si>
    <t xml:space="preserve">【农村网络投诉】流程受理流水号：20240708104832138536346501047650
客户号码:13853634650
客户姓名:赵**
投诉地市:潍坊
来话流水:2024070810453511820892238
宽带账号:13853634650
宽带账号归属地市:潍坊
宽带账号归属区县:安丘市
故障地址:潍坊安丘市大盛镇东田庄村东田庄村自然村东田庄村2号箱赵连江*********
联系电话:13853634650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故障时间:2024-07-08 10:49:49
具体故障现象:网速慢卡顿，
客户其他诉求:
</t>
  </si>
  <si>
    <t>13853634650</t>
  </si>
  <si>
    <t>SD-057-240708-847095-2657</t>
  </si>
  <si>
    <t>'SD-057-240522-567204-550'</t>
  </si>
  <si>
    <t>SD-db051-240708-704628-100</t>
  </si>
  <si>
    <t>2024-07-08 10:59:42</t>
  </si>
  <si>
    <t>(家客)潍坊-诸城市-重复投诉投诉督办通知-一级督办13455667983-202407080000260230</t>
  </si>
  <si>
    <t>普通区域-诸城市-王家屯自然村-13455667983-300M-宽带上网投诉-次数0-202407080000260230</t>
  </si>
  <si>
    <t xml:space="preserve">202407080000260230#宽带账号：13455667983；宽带地址：潍坊诸城市龙都街道王家屯王家屯自然村王家屯村西南角23#箱********；客户来电反映宽带/移动高清*****，客户不在现场，无法配合线上指导/客户不配合排障，要求上门，请协助处理，谢谢！联系电话：15244438687；联系人：先生；来电流水：2024070810550010120818497。 </t>
  </si>
  <si>
    <t>13455667983</t>
  </si>
  <si>
    <t>SD-057-240708-605384-2776</t>
  </si>
  <si>
    <t>'SD-057-240415-321809-1697'</t>
  </si>
  <si>
    <t>SD-db051-240708-530497-106</t>
  </si>
  <si>
    <t>2024-07-08 11:14:37</t>
  </si>
  <si>
    <t>(家客)潍坊-青州市-重复投诉投诉督办通知-一级督办15153669909-20240708111356X436242311</t>
  </si>
  <si>
    <t>80+白金-普通区域-青州市-演马村自然村-15153669909-1000M-宽带上网投诉-次数0-20240708111356X436242311</t>
  </si>
  <si>
    <t xml:space="preserve">【农村网络投诉】流程受理流水号：20240708111303151536699091055332
客户号码:15153669909
客户姓名:张**
投诉地市:潍坊
来话流水:2024070811123530320847786
宽带账号:15153669909
宽带账号归属地市:潍坊
宽带账号归属区县:青州市
故障地址:潍坊青州市何官镇演马村演马村自然村前演马村3号箱邵长胜*********
联系电话:18815368068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11:13:42
具体故障现象:光猫亮红灯，
客户其他诉求:
</t>
  </si>
  <si>
    <t>15153669909</t>
  </si>
  <si>
    <t>SD-057-240708-579630-3013</t>
  </si>
  <si>
    <t>'SD-057-240507-136279-4540'</t>
  </si>
  <si>
    <t>SD-db051-240708-516304-112</t>
  </si>
  <si>
    <t>2024-07-08 11:32:23</t>
  </si>
  <si>
    <t>(家客)潍坊-安丘市-重复投诉投诉督办通知-一级督办13791632988-202407080000297541</t>
  </si>
  <si>
    <t>【调研】-80+金卡-普通区域-安丘市-江山一品-13791632988-300M-宽带上网投诉-次数0-202407080000297541</t>
  </si>
  <si>
    <t>202407080000297541#流程受理流水号：20240708112844137916329881060301
客户号码:13791632988
客户姓名:魏**
投诉地市:潍坊
来话流水:2024070811204299820854720
宽带账号:13791632988
宽带账号归属地市:潍坊
宽带账号归属区县:安丘市
故障地址:潍坊安丘市兴安街道金融街江山一品52号楼2单元603
联系电话:15169599616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11:29:36
具体故障现象:宽带无法上网，维修师傅上门查看后说今天中午找工程队过去查看，客户没有等到需要维修师傅再次上门查看，请协助谢谢！
客户其他诉求:
;宽带小区$[江山一品]$</t>
  </si>
  <si>
    <t>13791632988</t>
  </si>
  <si>
    <t>SD-057-240708-508314-3368</t>
  </si>
  <si>
    <t>'SD-057-240707-109457-6330'</t>
  </si>
  <si>
    <t>SD-db051-240708-345028-126</t>
  </si>
  <si>
    <t>2024-07-08 11:51:55</t>
  </si>
  <si>
    <t>(家客)潍坊-青州市-重复投诉投诉督办通知-一级督办13406684373-202407080000315290</t>
  </si>
  <si>
    <t>【调研】-普通区域-青州市-大陈村自然村-13406684373-300M-宽带上网投诉-次数0-202407080000315290</t>
  </si>
  <si>
    <t>202407080000315290#宽带账号：13406684373；宽带地址：潍坊青州市黄楼街道大陈村大陈村自然村扩容13号箱（陈金伟）*********；客户来电反映宽带无法上网， 光信号红灯，要求上门，请协助处理，谢谢！联系电话：本机；联系人：先生；来电流水：2024070811482590320800540</t>
  </si>
  <si>
    <t>13406684373</t>
  </si>
  <si>
    <t>SD-057-240708-938756-3597</t>
  </si>
  <si>
    <t>'SD-057-240518-109653-5484'</t>
  </si>
  <si>
    <t>SD-db051-240708-382146-134</t>
  </si>
  <si>
    <t>2024-07-08 12:08:50</t>
  </si>
  <si>
    <t>(家客)潍坊-安丘市-重复投诉投诉督办通知-一级督办13562662468-202407080000332749</t>
  </si>
  <si>
    <t>普通区域-安丘市-马家楼小区-13562662468-300M-宽带上网投诉-次数0-202407080000332749</t>
  </si>
  <si>
    <t xml:space="preserve">202407080000332749#流程受理流水号：20240708120755135626624681071509
客户号码:13562662468
客户姓名:王**
投诉地市:潍坊
来话流水:2024070812072405520897055
宽带账号:13562662468
宽带账号归属地市:潍坊
宽带账号归属区县:安丘市
故障地址:潍坊安丘市兴安街道和平路马家楼小区马家楼别墅区1号箱王丽丽*********
联系电话:13853666500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光功率:-19.43
故障大类:宽带/电视
故障细类:宽带网速慢/卡顿
携转原因:
故障时间:2024-07-08 12:08:51
具体故障现象:网速慢卡顿，
客户其他诉求:客户侧为质差终端，要求上门更换终端并一并处理故障问题。
</t>
  </si>
  <si>
    <t>13562662468</t>
  </si>
  <si>
    <t>SD-057-240708-653072-3830</t>
  </si>
  <si>
    <t>'SD-057-240530-580627-6007'</t>
  </si>
  <si>
    <t>SD-db051-240708-412573-151</t>
  </si>
  <si>
    <t>2024-07-08 12:47:25</t>
  </si>
  <si>
    <t>(家客)潍坊-诸城市-重复投诉投诉督办通知-一级督办18953699557-20240708124534X934380181</t>
  </si>
  <si>
    <t>【调研】-普通区域-诸城市-龙都荣郡-18953699557-1000M-魔百和投诉-次数0-20240708124534X934380181</t>
  </si>
  <si>
    <t>流程受理流水号：20240708124410189536995571078721
客户号码:18953699557
客户姓名:田**
投诉地市:潍坊
来话流水:2024070812384065020845834
宽带账号:18953699557
宽带账号归属地市:潍坊
宽带账号归属区县:诸城市
故障地址:潍坊诸城市龙都街道人民路龙都荣郡62号楼*********
联系电话:18953699557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故障时间:2024-07-08 12:44:36
魔百和单播/组播:组播
具体故障现象:点播和直播观看都出现卡顿缓冲，
客户其他诉求:请协助谢谢
魔百和单/组播：组播</t>
  </si>
  <si>
    <t>18953699557</t>
  </si>
  <si>
    <t>SD-057-240708-950763-4322</t>
  </si>
  <si>
    <t>'SD-057-240430-269184-4829'</t>
  </si>
  <si>
    <t>SD-db051-240708-279054-181</t>
  </si>
  <si>
    <t>2024-07-08 14:03:17</t>
  </si>
  <si>
    <t>(家客)潍坊-高密市-重复投诉投诉督办通知-一级督办13626367627-20240707212630X790800147</t>
  </si>
  <si>
    <t>普通区域-高密市-曙光村自然村-13626367627-300M-宽带上网投诉-次数0-20240707212630X790800147</t>
  </si>
  <si>
    <t xml:space="preserve">*YWDZ01
服务号码：13626367627，
号码归属地：潍坊高密 ，
请查原因；
用户品牌：全球通；
是否外呼开通：否；
客户质疑：宽带调测费优惠、家庭宽带精准拓新优惠，
接触录音流水号：2024070721160465620894574；联系电话： 18764689546 ；
受理明细：536240625585814498，争议业务名称：家庭宽带精准拓新优惠，刘**，13626367627，产品变更，2024-06-25 10:27:42,张新成(f7zl000x)，高密-夏庄代理商管理中心(SD.LF.07.XZ.DLS)；
备注：13626367627客户来电表示宽带在安装时，装维装错接口，导致现在宽带无法使用，要求专人回电，联系人 先生  联系电话  18764689546   录音流水2024070721040969120849987
</t>
  </si>
  <si>
    <t>13626367627</t>
  </si>
  <si>
    <t>SD-057-240708-149876-5296</t>
  </si>
  <si>
    <t>'SD-057-240702-918523-6400'</t>
  </si>
  <si>
    <t>SD-db051-240708-185037-219</t>
  </si>
  <si>
    <t>2024-07-08 15:23:51</t>
  </si>
  <si>
    <t>(家客)潍坊-寒亭区-重复投诉投诉督办通知-一级督办13864668886-20240708152209X329843438</t>
  </si>
  <si>
    <t>【调研】-普通区域-寒亭区-苏杭花园小区-13864668886-200M-宽带上网投诉-次数0-20240708152209X329843438</t>
  </si>
  <si>
    <t xml:space="preserve">流程受理流水号：20240708152113138646688861113489
客户号码:13864668886
客户姓名:会**
投诉地市:潍坊
来话流水:2024070815062255820827424
宽带账号:13864668886
宽带账号归属地市:潍坊
宽带账号归属区县:寒亭区
故障地址:潍坊寒亭区经济开发区月河路苏杭花园小区15号楼高层*********
联系电话:13864668886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故障细类:宽带无法上网
携转原因:
故障时间:2024-07-08 15:21:33
具体故障现象:打不开网页，
客户其他诉求:
</t>
  </si>
  <si>
    <t>13864668886</t>
  </si>
  <si>
    <t>SD-057-240708-819325-6267</t>
  </si>
  <si>
    <t>'SD-057-240704-896032-7438'</t>
  </si>
  <si>
    <t>SD-db051-240708-547193-233</t>
  </si>
  <si>
    <t>2024-07-08 15:59:19</t>
  </si>
  <si>
    <t>(家客)潍坊-寒亭区-重复投诉投诉督办通知-一级督办13864604966-202407080000509097</t>
  </si>
  <si>
    <t>80+银卡-普通区域-寒亭区-朱里镇沿街商铺自然村-13864604966-200M-宽带上网投诉-次数0-202407080000509097</t>
  </si>
  <si>
    <t>202407080000509097#宽带账号：13864604966；宽带地址：潍坊寒亭区朱里街道309国道交警三中队旁边；客户来电反映宽带上网慢，客户不配合排障，要求换一个装维上门维修，请协助处理，谢谢！联系电话：18764753611；联系人：先生；来电流水：2024070815511647220829255。</t>
  </si>
  <si>
    <t>13864604966</t>
  </si>
  <si>
    <t>SD-057-240708-597826-6502</t>
  </si>
  <si>
    <t>'SD-057-240704-145927-2434'</t>
  </si>
  <si>
    <t>SD-db051-240708-174530-264</t>
  </si>
  <si>
    <t>2024-07-08 17:05:47</t>
  </si>
  <si>
    <t>(家客)潍坊-潍城区-重复投诉投诉督办通知-一级督办13805368564-202407080000585017</t>
  </si>
  <si>
    <t>【调研】-80+银卡-普通区域-潍城区-岳王庙小区-13805368564-200M-宽带上网投诉-次数0-202407080000585017</t>
  </si>
  <si>
    <t xml:space="preserve">202407080000585017#流程受理流水号：20240708170207138053685641141521
客户号码:13805368564
客户姓名:章***
投诉地市:潍坊
来话流水:2024070816593598320828418
宽带账号:13805368564
宽带账号归属地市:潍坊
宽带账号归属区县:潍城区
故障地址:潍坊潍城区城关街道向阳路芙蓉街社区岳王庙小区6号楼*********
联系电话:13626360851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光功率:-18.72
故障大类:宽带/电视
故障细类:移动高清电视故障
携转原因:
故障时间:2024-07-08 17:02:15
魔百和单播/组播:单播
具体故障现象:点播和直播观看都出现卡顿缓冲，
客户其他诉求:【10080转回】 客户侧为质差终端，要求上门更换终端并一并处理故障问题。客户表示机顶盒不好用了，现在强烈要求免费更换机顶盒。客户表示在潍城 胜利街营业厅要求更换，营业厅不给更换，要求2号台的营业员给客户当面道歉。
</t>
  </si>
  <si>
    <t>13805368564</t>
  </si>
  <si>
    <t>SD-057-240708-903245-7181</t>
  </si>
  <si>
    <t>'SD-057-240706-293187-8149'</t>
  </si>
  <si>
    <t>SD-db051-240708-015486-274</t>
  </si>
  <si>
    <t>2024-07-08 17:18:04</t>
  </si>
  <si>
    <t>(家客)潍坊-奎文区-重复投诉投诉督办通知-一级督办13589184969-202407080000590330</t>
  </si>
  <si>
    <t>普通区域-奎文区-福林花园-13589184969-1000M-宽带上网投诉-次数0-202407080000590330</t>
  </si>
  <si>
    <t xml:space="preserve">202407080000590330#要求装维上门服务：宽带账号：13589184969；宽带地址：潍坊奎文区东关街道工褔街福林花园2号楼1-403；客户来电反映宽带连不上，客户不在现场，无法配合线上指导/客户不配合排障，要求上门，请协助处理，谢谢！联系电话13589184969；联系人：13589184969；来电流水：2024070817113352020881562 </t>
  </si>
  <si>
    <t>13589184969</t>
  </si>
  <si>
    <t>SD-057-240708-762935-7334</t>
  </si>
  <si>
    <t>'SD-057-240501-487269-7103'</t>
  </si>
  <si>
    <t>SD-db051-240708-659274-305</t>
  </si>
  <si>
    <t>2024-07-08 18:06:48</t>
  </si>
  <si>
    <t>(家客)潍坊-昌邑市-重复投诉投诉督办通知-一级督办15863279721-202407080000645501</t>
  </si>
  <si>
    <t>80+银卡-FTTR-普通区域-昌邑市-育新苑小区-15863279721-1000M-宽带上网投诉-次数0-202407080000645501</t>
  </si>
  <si>
    <t xml:space="preserve">202407080000645501#流程受理流水号：20240708180405158632797211158229
客户号码:15863279721
客户姓名:于**
投诉地市:潍坊
来话流水:2024070818021867320861140
宽带账号:15863279721
宽带账号归属地市:潍坊
宽带账号归属区县:昌邑市
故障地址:潍坊昌邑市城区富昌街育新苑小区育新苑9号楼*********
联系电话:15863279721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光功率:-17.03
故障大类:宽带/电视
故障细类:宽带无法上网
携转原因:
故障时间:2024-07-08 18:06:49
具体故障现象:光猫亮红灯，
客户其他诉求:客户侧为质差终端，要求上门更换终端并一并处理故障问题。另外表示昌邑利民街营业厅电话0536-5604727打不通，要求昌邑利民街营业厅用0536-5604727号码给自己打电话，不提供问题，请处理，谢谢！
</t>
  </si>
  <si>
    <t>15863279721</t>
  </si>
  <si>
    <t>SD-057-240708-964701-8044</t>
  </si>
  <si>
    <t>'SD-057-240530-785192-231'</t>
  </si>
  <si>
    <t>SD-db051-240708-319046-377</t>
  </si>
  <si>
    <t>2024-07-08 20:48:56</t>
  </si>
  <si>
    <t>(家客)潍坊-寿光市-重复投诉投诉督办通知-一级督办13406633980-202407080000735320</t>
  </si>
  <si>
    <t>普通区域-寿光市-寿光鸿基花园-13406633980-100M-宽带上网投诉-次数0-202407080000735320</t>
  </si>
  <si>
    <t>202407080000735320#宽带账号：13406633980 ；宽带地址：潍坊寿光市圣城街道建桥路鸿基花园52号楼 ；客户来电反映网慢  ，客户本机来电报修，线上指导无法配合操作，要求上门处理来电流水： 2024070820452452220861483 联系电话：13406633980</t>
  </si>
  <si>
    <t>13406633980</t>
  </si>
  <si>
    <t>SD-057-240708-701256-9886</t>
  </si>
  <si>
    <t>'SD-057-240414-048397-4501'</t>
  </si>
  <si>
    <t>SD-db051-240708-769024-396</t>
  </si>
  <si>
    <t>2024-07-08 22:01:44</t>
  </si>
  <si>
    <t>(家客)潍坊-安丘市-重复投诉投诉督办通知-一级督办15169561543-202407080000750986</t>
  </si>
  <si>
    <t>【重投】-80+普通-普通区域-安丘市-韩吉村自然村-15169561543-500M-宽带上网投诉-次数0-202407080000750986</t>
  </si>
  <si>
    <t>202407080000750986#流程受理流水号：20240708220051151695615431187709
客户号码:15169561543
客户姓名:吕**
投诉地市:潍坊
来话流水:2024070822001113820802203
宽带账号:15169561543
宽带账号归属地市:潍坊
宽带账号归属区县:安丘市
故障地址:潍坊安丘市担山镇韩吉村韩吉村自然村韩吉村7号箱村东北吕光友*********
联系电话:13665369845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22:03:29
具体故障现象:提示网络无法连接，
客户其他诉求:
;宽带小区$[韩吉村自然村]$</t>
  </si>
  <si>
    <t>15169561543</t>
  </si>
  <si>
    <t>SD-057-240708-891642-10300</t>
  </si>
  <si>
    <t>'SD-057-240707-105869-3681'</t>
  </si>
  <si>
    <t>SD-db051-240709-074629-28</t>
  </si>
  <si>
    <t>2024-07-09 08:36:32</t>
  </si>
  <si>
    <t>(家客)潍坊-奎文区-重复投诉投诉督办通知-一级督办18815367058-20240709083451X291228182</t>
  </si>
  <si>
    <t>【重投】-【调研】-80+白金-普通区域-奎文区-润地凤凰城-18815367058-1000M-宽带上网投诉-次数0-20240709083451X291228182</t>
  </si>
  <si>
    <t xml:space="preserve">流程受理流水号：20240709083150188153670581001564
客户号码:18815367058
客户姓名:宿**
投诉地市:潍坊
来话流水:2024070908312920320877127
宽带账号:18815367058
宽带账号归属地市:潍坊
宽带账号归属区县:高新
故障地址:潍坊高新高新城区蓉花路润地凤凰城15号楼*********
联系电话:18815367058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08:31:59
具体故障现象:光猫亮红灯，线上指导检查光纤线未恢复请协助谢谢
客户其他诉求:谢谢
</t>
  </si>
  <si>
    <t>18815367058</t>
  </si>
  <si>
    <t>SD-057-240709-123098-339</t>
  </si>
  <si>
    <t>'SD-057-240419-513792-6681'</t>
  </si>
  <si>
    <t>SD-db051-240709-805416-58</t>
  </si>
  <si>
    <t>2024-07-09 09:19:54</t>
  </si>
  <si>
    <t>(家客)潍坊-寒亭区-重复投诉投诉督办通知-一级督办15054477826-202407090000133783</t>
  </si>
  <si>
    <t>80+银卡-普通区域-寒亭区-东小营小区-15054477826-1000M-宽带上网投诉-次数0-202407090000133783</t>
  </si>
  <si>
    <t>202407090000133783#宽带账号：15054477826；宽带地址：潍坊寒亭区张氏镇民主西街东小营小区21号楼，客户来电反映移动高清无法看电视，客户不配合排障，前期工单流水:202405310000732370,用户表示前期维修人员告知机顶盒坏了、需要联系另外的同事再上门免费换机顶盒，但一直没有再联系，用户要求师傅上门，请协助处理，谢谢！联系电话：15054477826；联系人：先生；来电流水：2024070909113590120874702</t>
  </si>
  <si>
    <t>15054477826</t>
  </si>
  <si>
    <t>SD-057-240709-019236-883</t>
  </si>
  <si>
    <t>'SD-057-240531-167805-5976'</t>
  </si>
  <si>
    <t>SD-db051-240709-562173-146</t>
  </si>
  <si>
    <t>2024-07-09 11:31:45</t>
  </si>
  <si>
    <t>(家客)潍坊-临朐县-重复投诉投诉督办通知-一级督办15264436607-202407090000267259</t>
  </si>
  <si>
    <t>普通区域-临朐县-朱家峪自然村-15264436607-300M-宽带上网投诉-次数0-202407090000267259</t>
  </si>
  <si>
    <t>202407090000267259#宽带账号：15264436607；宽带地址：潍坊临朐县辛寨镇人民政府朱家峪朱家峪自然村朱家峪（扩容2次）14号箱曾祥朋（外墙）*********；客户来电反映宽带无法上网，客户不配合排障，要求师傅上门，请协助处理，谢谢！联系电话：15264436607；联系人：先生；来电流水：2024070911294322220877602</t>
  </si>
  <si>
    <t>15264436607</t>
  </si>
  <si>
    <t>SD-057-240709-210963-2479</t>
  </si>
  <si>
    <t>'SD-057-240528-845670-3917'</t>
  </si>
  <si>
    <t>SD-db051-240709-154230-254</t>
  </si>
  <si>
    <t>2024-07-09 15:21:44</t>
  </si>
  <si>
    <t>(家客)潍坊-昌邑市-重复投诉投诉督办通知-一级督办15206994238-202407090000431786</t>
  </si>
  <si>
    <t>【调研】-普通区域-昌邑市-乔家自然村-15206994238-300M-宽带上网投诉-次数0-202407090000431786</t>
  </si>
  <si>
    <t xml:space="preserve">202407090000431786#受理号码 : 15206994238客户姓名 : 乔**号码归属地 : 潍坊昌邑 － 昌邑用户品牌 : 全球通客户来电反映中国移动派工人维修宽带工人收了两百没有给他单子联系人：本人联系电话：15206994238录音流水：2024070913052732020853974前期工单 202407080000137111请尽快处理 谢谢 代 OP2255190
</t>
  </si>
  <si>
    <t>15206994238</t>
  </si>
  <si>
    <t>SD-057-240709-792854-4812</t>
  </si>
  <si>
    <t>'SD-057-240708-821507-1119'</t>
  </si>
  <si>
    <t>SD-db051-240709-095473-265</t>
  </si>
  <si>
    <t>2024-07-09 15:44:07</t>
  </si>
  <si>
    <t>(家客)潍坊-安丘市-重复投诉投诉督办通知-一级督办15064699071-20240709154128X888714395</t>
  </si>
  <si>
    <t>普通区域-安丘市-曹家楼自然村-15064699071-1000M-宽带上网投诉-次数0-20240709154128X888714395</t>
  </si>
  <si>
    <t xml:space="preserve">【农村网络投诉】流程受理流水号：20240709154001150646990711101331
客户号码:15064699071
客户姓名:曹**
投诉地市:潍坊
来话流水:2024070915384673020874177
宽带账号:15064699071
宽带账号归属地市:潍坊
宽带账号归属区县:安丘市
故障地址:潍坊安丘市白芬子镇曹家楼曹家楼自然村曹家楼村5号箱村东1朱培青*********
联系电话:15106369959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故障细类:宽带无法上网(专席)
携转原因:
故障时间:2024-07-09 15:38:01
具体故障现象:宽带正常在线，网口灯正常，线路连接正常，指导重启未恢复，请协助，谢谢
客户其他诉求:
</t>
  </si>
  <si>
    <t>15064699071</t>
  </si>
  <si>
    <t>SD-057-240709-401869-4991</t>
  </si>
  <si>
    <t>'SD-057-240423-807342-1017'</t>
  </si>
  <si>
    <t>SD-db051-240709-748513-307</t>
  </si>
  <si>
    <t>2024-07-09 17:09:00</t>
  </si>
  <si>
    <t>(家客)潍坊-寿光市-重复投诉投诉督办通知-一级督办15063694988-20240709170735X554326490</t>
  </si>
  <si>
    <t>【调研】-80+金卡-普通区域-寿光市-杨家村-15063694988-1000M-宽带上网投诉-次数0-20240709170735X554326490</t>
  </si>
  <si>
    <t xml:space="preserve">【农村网络投诉】流程受理流水号：20240709170632150636949881122613
客户号码:15063694988
客户姓名:王**
投诉地市:潍坊
来话流水:2024070917020388420870211
宽带账号:15063694988
宽带账号归属地市:潍坊
宽带账号归属区县:寿光市
故障地址:潍坊寿光市马店杨家村（西盘区）杨家村杨家村3号箱孙树平外墙*********
联系电话:13053632952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故障细类:网速慢/上网掉线(专席)
携转原因:
故障时间:2024-07-09 17:06:54
具体故障现象:频繁掉线，路由器千兆，位置开阔，重启未恢复
客户其他诉求:
</t>
  </si>
  <si>
    <t>15063694988</t>
  </si>
  <si>
    <t>SD-057-240709-125089-5752</t>
  </si>
  <si>
    <t>'SD-057-240501-035471-5837'</t>
  </si>
  <si>
    <t>SD-db051-240709-653219-352</t>
  </si>
  <si>
    <t>2024-07-09 18:41:20</t>
  </si>
  <si>
    <t>(家客)潍坊-安丘市-重复投诉投诉督办通知-一级督办15953615088-20240709183837X517089575</t>
  </si>
  <si>
    <t>80+普通-FTTR-普通区域-安丘市-贾戈新城-15953615088-1000M-宽带上网投诉-次数0-20240709183837X517089575</t>
  </si>
  <si>
    <t xml:space="preserve">流程受理流水号：20240709183639159536150881142050
客户号码:15953615088
客户姓名:马*
投诉地市:潍坊
来话流水:2024070918362469220847043
宽带账号:15953615088
宽带账号归属地市:潍坊
宽带账号归属区县:安丘市
故障地址:潍坊安丘市贾戈街道贾戈206国道沿街贾戈新城16号楼*********
联系电话:15953615088
联系人: 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18:37:57
具体故障现象:PON灯闪，
客户其他诉求:尽快联系客户上门处理  谢谢
</t>
  </si>
  <si>
    <t>15953615088</t>
  </si>
  <si>
    <t>SD-057-240709-762841-6952</t>
  </si>
  <si>
    <t>'SD-057-240513-143687-5024'</t>
  </si>
  <si>
    <t>SD-db051-240709-579012-361</t>
  </si>
  <si>
    <t>2024-07-09 18:54:50</t>
  </si>
  <si>
    <t>(家客)潍坊-潍城区-重复投诉投诉督办通知-一级督办15264437259-202407090000608569</t>
  </si>
  <si>
    <t>80+普通-普通区域-潍城区-西关村小区-15264437259-300M-宽带上网投诉-次数0-202407090000608569</t>
  </si>
  <si>
    <t xml:space="preserve">202407090000608569#宽带账号：15264437259；宽带地址：潍坊潍城区北关街道向阳路卧龙社区（北区）北区2号4单元201；客户来电反映宽带/移动高清*****，客户不在现场，无法配合线上指导/客户不配合排障，要求上门，请协助处理，谢谢！联系电话：15264437259*；联系人：先生；来电流水：2024070918480312720826798。 
</t>
  </si>
  <si>
    <t>15264437259</t>
  </si>
  <si>
    <t>SD-057-240709-084365-7144</t>
  </si>
  <si>
    <t>'SD-057-240430-961358-6230'</t>
  </si>
  <si>
    <t>SD-db051-240709-726531-409</t>
  </si>
  <si>
    <t>2024-07-09 20:31:40</t>
  </si>
  <si>
    <t>(家客)潍坊-寒亭区-重复投诉投诉督办通知-一级督办17353673968-202407090000654485</t>
  </si>
  <si>
    <t>普通区域-寒亭区-邦盛书香苑小区-17353673968-1000M-宽带上网投诉-次数0-202407090000654485</t>
  </si>
  <si>
    <t xml:space="preserve">202407090000654485#宽带账号：17353673968；宽带地址：潍坊寒亭区开元街道祥亭街邦盛书香苑小区18号楼；客户来电反映移动高清电视无信号，拔插高清线重启未恢复，要求上门，请协助处理，谢谢！联系电话：19153675968；联系人：先生；来电流水：2024070920105343220803631。
</t>
  </si>
  <si>
    <t>17353673968</t>
  </si>
  <si>
    <t>SD-057-240709-815623-8445</t>
  </si>
  <si>
    <t>'SD-057-240623-742813-4113'</t>
  </si>
  <si>
    <t>SD-db051-240709-519428-428</t>
  </si>
  <si>
    <t>2024-07-09 21:18:29</t>
  </si>
  <si>
    <t>(家客)潍坊-坊子区-重复投诉投诉督办通知-一级督办13864645076-202407090000675115</t>
  </si>
  <si>
    <t>普通区域-坊子区-伯爵公馆-13864645076-1000M-宽带上网投诉-次数0-202407090000675115</t>
  </si>
  <si>
    <t>202407090000675115#客户反馈对前期工单20240702162940X980582225处理不满.请协助处理.谢谢.电话：13864645076.姓名：先生.录音流水号2024070921082104820852724</t>
  </si>
  <si>
    <t>13864645076</t>
  </si>
  <si>
    <t>SD-057-240709-293601-8920</t>
  </si>
  <si>
    <t>'SD-057-240702-670439-4757'</t>
  </si>
  <si>
    <t>SD-db051-240710-564032-15</t>
  </si>
  <si>
    <t>2024-07-10 08:22:42</t>
  </si>
  <si>
    <t>(家客)潍坊-青州市-重复投诉投诉督办通知-一级督办15966185679-202407100000098391</t>
  </si>
  <si>
    <t>普通区域-青州市-（铁通）柳沟村-15966185679-100M-宽带上网投诉-次数0-202407100000098391</t>
  </si>
  <si>
    <t xml:space="preserve">202407100000098391#【已关注中国移动10086微信公众号】流程受理流水号：20240710082207159661856791001026
客户号码:15966185679
客户姓名:邱**
投诉地市:潍坊
来话流水:2024071008213976320822275
宽带账号:15966185679
宽带账号归属地市:潍坊
宽带账号归属区县:青州市
故障地址:潍坊青州市东夏镇309国道（铁通）柳沟村柳沟村2号箱*********
联系电话:13780852314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08:22:17
具体故障现象:提示网络无法连接，
客户其他诉求:客户侧为质差终端，要求上门更换终端并一并处理故障问题。
</t>
  </si>
  <si>
    <t>15966185679</t>
  </si>
  <si>
    <t>SD-057-240710-760952-233</t>
  </si>
  <si>
    <t>'SD-057-240516-427061-4107'</t>
  </si>
  <si>
    <t>SD-db051-240710-640279-24</t>
  </si>
  <si>
    <t>2024-07-10 08:48:03</t>
  </si>
  <si>
    <t>(家客)潍坊-昌乐县-重复投诉投诉督办通知-一级督办15908005687-202407100000107665</t>
  </si>
  <si>
    <t>【调研】-普通区域-昌乐县-龙脉花园-15908005687-500M-宽带上网投诉-次数0-202407100000107665</t>
  </si>
  <si>
    <t>202407100000107665#宽带账号：15908005687；宽带地址：潍坊昌乐县宝城街道新昌路龙脉花园1号楼12  01；客户来电反映宽带网速慢，客户不配合排障，要求上门，请协助处理，谢谢！联系电话：15069605365；联系人：女士；来电流水2024071008461960620883610</t>
  </si>
  <si>
    <t>15908005687</t>
  </si>
  <si>
    <t>SD-057-240710-496028-452</t>
  </si>
  <si>
    <t>'SD-057-240610-359867-9130'</t>
  </si>
  <si>
    <t>SD-db051-240710-162495-30</t>
  </si>
  <si>
    <t>2024-07-10 08:56:09</t>
  </si>
  <si>
    <t>(家客)潍坊-高密市-重复投诉投诉督办通知-一级督办13468483222-20240710085305X785465201</t>
  </si>
  <si>
    <t>【调研】-80+普通-普通区域-高密市-大胡-13468483222-500M-宽带上网投诉-次数0-20240710085305X785465201</t>
  </si>
  <si>
    <t>【预处理派单】宽带账号：13468483222，宽带地址： 潍坊高密市密水街道大胡行政村大胡高密大胡6#迟平*********，故障现象：，故障现象类型：，客户诉求：用户要求尽快回电确定上门时间，联系电话：13468483222，通话流水：2024071008504651420824490。接入方式：FTTH，当前是否在线：不在线，端到端诊断结果：状态正常，是否智能网关：是，光功率。</t>
  </si>
  <si>
    <t>13468483222</t>
  </si>
  <si>
    <t>SD-057-240710-981267-538</t>
  </si>
  <si>
    <t>'SD-057-240707-964508-2871'</t>
  </si>
  <si>
    <t>SD-db051-240710-758630-54</t>
  </si>
  <si>
    <t>2024-07-10 09:32:07</t>
  </si>
  <si>
    <t>(家客)潍坊-潍城区-重复投诉投诉督办通知-一级督办15863655110-20240710092908X948249705</t>
  </si>
  <si>
    <t>【调研】-普通区域-潍城区-崔家庄自然村-15863655110-200M-宽带上网投诉-次数0-20240710092908X948249705</t>
  </si>
  <si>
    <t xml:space="preserve">【农村网络投诉】流程受理流水号：20240710092757158636551101017464
客户号码:15863655110
客户姓名:花**
投诉地市:潍坊
来话流水:2024071009264409820852395
宽带账号:15863655110
宽带账号归属地市:潍坊
宽带账号归属区县:潍城区
故障地址:潍坊潍城区望留街道崔家庄崔家庄自然村崔家村13#集街东边南北街北第19排*********
联系电话:15863655110
联系人:先生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故障时间:2024-07-10 09:29:30
具体故障现象:光功率弱（光功率小于负27），网速慢卡顿，
客户其他诉求:
</t>
  </si>
  <si>
    <t>15863655110</t>
  </si>
  <si>
    <t>SD-057-240710-452718-940</t>
  </si>
  <si>
    <t>'SD-057-240505-138257-4435'</t>
  </si>
  <si>
    <t>SD-db051-240710-962384-78</t>
  </si>
  <si>
    <t>2024-07-10 10:11:31</t>
  </si>
  <si>
    <t>(家客)潍坊-坊子区-重复投诉投诉督办通知-一级督办18264487881-20240710100904X344952571</t>
  </si>
  <si>
    <t>【调研】-普通区域-坊子区-岳家-18264487881-300M-宽带上网投诉-次数0-20240710100904X344952571</t>
  </si>
  <si>
    <t xml:space="preserve">【农村网络投诉】流程受理流水号：20240710100836182644878811028799
客户号码:18264487881
客户姓名:徐**
投诉地市:潍坊
来话流水:2024071010063492020889147
宽带账号:18264487881
宽带账号归属地市:潍坊
宽带账号归属区县:坊子区
故障地址:潍坊坊子区九龙街办（穆村）岳家行政村岳家1号楼*********
联系电话:18264487881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10:11:44
具体故障现象:光猫亮红灯，
客户其他诉求:
</t>
  </si>
  <si>
    <t>18264487881</t>
  </si>
  <si>
    <t>SD-057-240710-463198-1374</t>
  </si>
  <si>
    <t>'SD-057-240615-076354-4123'</t>
  </si>
  <si>
    <t>SD-db051-240710-856904-82</t>
  </si>
  <si>
    <t>2024-07-10 10:13:18</t>
  </si>
  <si>
    <t>(家客)潍坊-昌邑市-重复投诉投诉督办通知-一级督办15163679699-202407100000192626</t>
  </si>
  <si>
    <t>80+白金-FTTR-普通区域-昌邑市-海之郡-15163679699-1000M-宽带上网投诉-次数0-202407100000192626</t>
  </si>
  <si>
    <t>202407100000192626#流程受理流水号：20240710101223151636796991029770
客户号码:15163679699
客户姓名:刘**
投诉地市:潍坊
来话流水:2024071010110137320850449
宽带账号:15163679699
宽带账号归属地市:潍坊
宽带账号归属区县:昌邑市
故障地址:潍坊昌邑市城区北海路海之郡北海社区楼*********
联系电话:15163679699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10:12:33
具体故障现象:光猫亮红灯，客户来电反映宽带无法上网，我处核实到注册灯熄灭，将光纤线插紧弄直后重启未恢复，请协助处理谢谢
客户其他诉求:
;宽带小区$[海之郡]$</t>
  </si>
  <si>
    <t>15163679699</t>
  </si>
  <si>
    <t>SD-057-240710-695302-1427</t>
  </si>
  <si>
    <t>'SD-057-240709-179842-6193'</t>
  </si>
  <si>
    <t>SD-db051-240710-893125-93</t>
  </si>
  <si>
    <t>2024-07-10 10:26:07</t>
  </si>
  <si>
    <t>(家客)潍坊-临朐县-重复投诉投诉督办通知-一级督办19558639988-20240710102326X206603644</t>
  </si>
  <si>
    <t>80+普通-普通区域-临朐县-华府兰庭二期-19558639988-300M-宽带上网投诉-次数0-20240710102326X206603644</t>
  </si>
  <si>
    <t xml:space="preserve">流程受理流水号：20240710102219195586399881032514
客户号码:19558639988
客户姓名:邹**
投诉地市:潍坊
来话流水:2024071010191544820864924
宽带账号:19558639988
宽带账号归属地市:潍坊
宽带账号归属区县:临朐县
故障地址:潍坊临朐县东城街道嵩山路华府兰庭二期7号楼*********
联系电话:19558639988
联系人:先生/女士
工单紧急程度:紧急
是否有升级投诉倾向:否
是否重复投诉:否
是否携转意向:否
是否投诉倾向:是
是否智能网关:智能网关
当前是否在线:是
接入方式:FTTH
端到端诊断结果:客户侧设备问题（新增）
是否质差终端:无质差信息
光功率:无
故障大类:宽带/电视
故障细类:网速慢/上网掉线(专席)
携转原因:
故障时间:2024-07-10 10:22:32
具体故障现象:网速慢卡顿，频繁掉线，客户拒绝线上排障，要求维修人员尽快联系处理，有投诉倾向
客户其他诉求:
</t>
  </si>
  <si>
    <t>19558639988</t>
  </si>
  <si>
    <t>SD-057-240710-249603-1686</t>
  </si>
  <si>
    <t>'SD-057-240526-921380-4457'</t>
  </si>
  <si>
    <t>SD-db051-240710-902678-101</t>
  </si>
  <si>
    <t>2024-07-10 10:42:06</t>
  </si>
  <si>
    <t>(家客)潍坊-寒亭区-重复投诉投诉督办通知-一级督办18763677077-202407100000221817</t>
  </si>
  <si>
    <t>普通区域-寒亭区-百汇大市场-18763677077-200M-宽带上网投诉-次数0-202407100000221817</t>
  </si>
  <si>
    <t xml:space="preserve">202407100000221817#【已关注中国移动10086微信公众号】流程受理流水号：20240710103929187636770771037388
客户号码:18763677077
客户姓名:孙**
投诉地市:潍坊
来话流水:2024071010390125120838626
宽带账号:18763677077
宽带账号归属地市:潍坊
宽带账号归属区县:寒亭区
故障地址:潍坊寒亭区开元街道霞飞路百汇大市场36号楼*********
联系电话:18763677077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10:41:05
具体故障现象:网速慢卡顿，
客户其他诉求:客户侧为质差终端，要求上门更换终端并一并处理故障问题。
</t>
  </si>
  <si>
    <t>18763677077</t>
  </si>
  <si>
    <t>SD-057-240710-235607-1890</t>
  </si>
  <si>
    <t>'SD-057-240620-912056-1261'</t>
  </si>
  <si>
    <t>SD-db051-240710-058463-130</t>
  </si>
  <si>
    <t>2024-07-10 11:29:19</t>
  </si>
  <si>
    <t>(家客)潍坊-青州市-重复投诉投诉督办通知-一级督办18553609818-20240710112651X118164480</t>
  </si>
  <si>
    <t>【调研】-80+普通-普通区域-青州市-小王村-18553609818-1000M-宽带上网投诉-次数0-20240710112651X118164480</t>
  </si>
  <si>
    <t xml:space="preserve">【农村网络投诉】流程受理流水号：20240710112206185536098181049031
客户号码:18553609818
客户姓名:王**
投诉地市:潍坊
来话流水:2024071011205737720818158
宽带账号:18553609818
宽带账号归属地市:潍坊
宽带账号归属区县:青州市
故障地址:潍坊青州市何官镇南小王村小王村社区1号楼*********
联系电话:18553609818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故障细类:宽带无法上网(专席)
携转原因:
故障时间:2024-07-10 11:23:51
具体故障现象:打不开网页，
客户其他诉求:已经正常排障还未恢复  请协助处理   谢谢
</t>
  </si>
  <si>
    <t>18553609818</t>
  </si>
  <si>
    <t>SD-057-240710-534219-2473</t>
  </si>
  <si>
    <t>'SD-057-240414-950872-7723'</t>
  </si>
  <si>
    <t>SD-db051-240710-071468-149</t>
  </si>
  <si>
    <t>2024-07-10 12:00:22</t>
  </si>
  <si>
    <t>(家客)潍坊-诸城市-重复投诉投诉督办通知-一级督办15908053062-202407100000295156</t>
  </si>
  <si>
    <t>80+普通-普通区域-诸城市-裕泰祥小区-15908053062-500M-宽带上网投诉-次数0-202407100000295156</t>
  </si>
  <si>
    <t>202407100000295156#流程受理流水号：20240710115853159080530621058543
客户号码:15908053062
客户姓名:李**
投诉地市:潍坊
来话流水:2024071011580883720886022
宽带账号:15908053062
宽带账号归属地市:潍坊
宽带账号归属区县:诸城市
故障地址:潍坊诸城市密州街道人民东路裕泰祥小区11号楼*********
联系电话:15908053062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11:58:13
具体故障现象:光猫亮</t>
  </si>
  <si>
    <t>15908053062</t>
  </si>
  <si>
    <t>SD-057-240710-973015-2750</t>
  </si>
  <si>
    <t>'SD-057-240530-493257-5383'</t>
  </si>
  <si>
    <t>SD-db051-240710-916342-158</t>
  </si>
  <si>
    <t>2024-07-10 12:20:51</t>
  </si>
  <si>
    <t>(家客)潍坊-寿光市-重复投诉投诉督办通知-一级督办15065621379-20240710121828X108778784</t>
  </si>
  <si>
    <t>普通区域-寿光市-化龙桥村自然村-15065621379-100M-宽带上网投诉-次数0-20240710121828X108778784</t>
  </si>
  <si>
    <t xml:space="preserve">【农村网络投诉】流程受理流水号：20240710121741150656213791062123
客户号码:15065621379
客户姓名:郭**
投诉地市:潍坊
来话流水:2024071012162116320844858
宽带账号:15065621379
宽带账号归属地市:潍坊
宽带账号归属区县:寿光市
故障地址:潍坊寿光市化龙镇化龙桥村化龙桥村自然村化龙桥2箱（刘广智外墙）*********
联系电话:19805362001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故障时间:2024-07-10 12:19:23
具体故障现象:光猫亮红灯，
客户其他诉求:
</t>
  </si>
  <si>
    <t>15065621379</t>
  </si>
  <si>
    <t>SD-057-240710-028415-3135</t>
  </si>
  <si>
    <t>'SD-057-240709-305491-6531'</t>
  </si>
  <si>
    <t>SD-db051-240710-539740-162</t>
  </si>
  <si>
    <t>2024-07-10 12:32:38</t>
  </si>
  <si>
    <t>(家客)潍坊-寿光市-重复投诉投诉督办通知-一级督办18866754007-20240710123118X878740806</t>
  </si>
  <si>
    <t>80+银卡-普通区域-寿光市-北慈村自然村-18866754007-500M-宽带上网投诉-次数0-20240710123118X878740806</t>
  </si>
  <si>
    <t>【农村网络投诉】流程受理流水号：20240710123050188667540071064315
客户号码:18866754007
客户姓名:赵**
投诉地市:潍坊
来话流水:2024071012223329120894898
宽带账号:18866754007
宽带账号归属地市:潍坊
宽带账号归属区县:寿光市
故障地址:潍坊寿光市王望北慈村北慈村自然村北慈村扩容10箱（盛福元超市外墙）*********
联系电话:18766893837
联系人:先生/女士
工单紧急程度:一般
是否有升级投诉倾向:否
是否重复投诉:否
是否携转意向</t>
  </si>
  <si>
    <t>18866754007</t>
  </si>
  <si>
    <t>SD-057-240710-670582-3259</t>
  </si>
  <si>
    <t>'SD-057-240520-536481-3603'</t>
  </si>
  <si>
    <t>SD-db051-240710-492065-173</t>
  </si>
  <si>
    <t>2024-07-10 12:48:01</t>
  </si>
  <si>
    <t>(家客)潍坊-临朐县-重复投诉投诉督办通知-一级督办15864309071-202407100000324227</t>
  </si>
  <si>
    <t>普通区域-临朐县-洼子村自然村-15864309071-300M-宽带上网投诉-次数0-202407100000324227</t>
  </si>
  <si>
    <t>202407100000324227#【已关注中国移动10086微信公众号】流程受理流水号：20240710124659158643090711066968
客户号码:15864309071
客户姓名:赵*
投诉地市:潍坊
来话流水:2024071012464538020866994
宽带账号:15864309071
宽带账号归属地市:潍坊
宽带账号归属区县:临朐县
故障地址:潍坊临朐县冶源街道洼子村洼子村自然村洼子（扩容3）23号箱张成学（外墙）*********
联系电话:15864309071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12:47:35
具体故障现象:打不开网页，
客户其他诉求:
;宽带小区$[洼子村自然村]$</t>
  </si>
  <si>
    <t>15864309071</t>
  </si>
  <si>
    <t>SD-057-240710-538041-3397</t>
  </si>
  <si>
    <t>'SD-057-240502-301472-1657'</t>
  </si>
  <si>
    <t>SD-db051-240710-250348-179</t>
  </si>
  <si>
    <t>2024-07-10 13:08:02</t>
  </si>
  <si>
    <t>(家客)潍坊-临朐县-重复投诉投诉督办通知-一级督办18765193245-202407100000333735</t>
  </si>
  <si>
    <t>80+普通-普通区域-临朐县-王门-18765193245-100M-宽带上网投诉-次数0-202407100000333735</t>
  </si>
  <si>
    <t xml:space="preserve">202407100000333735#流程受理流水号：20240710130730187651932451070115
客户号码:18765193245
客户姓名:陈**
投诉地市:潍坊
来话流水:2024071013061553620891618
宽带账号:18765193245
宽带账号归属地市:潍坊
宽带账号归属区县:临朐县
故障地址:潍坊临朐县寺头镇人民政府王门村
联系电话:17860225124
联系人:先生
工单紧急程度:一般
是否有升级投诉倾向:否
是否重复投诉:否
是否携转意向:否
是否投诉倾向:否
是否智能网关:智能网关
当前是否在线:否
接入方式:FTTH
端到端诊断结果:用户终端认证失败
是否质差终端:是
光功率:无
故障大类:宽带/电视
故障细类:宽带无法上网
携转原因:
故障时间:2024-07-10 13:09:54
具体故障现象:无法上网，
客户其他诉求:客户侧为质差终端，要求上门更换终端并一并处理故障问题。
</t>
  </si>
  <si>
    <t>18765193245</t>
  </si>
  <si>
    <t>SD-057-240710-467583-3563</t>
  </si>
  <si>
    <t>'SD-057-240427-307689-2865'</t>
  </si>
  <si>
    <t>SD-db051-240710-978246-208</t>
  </si>
  <si>
    <t>2024-07-10 14:10:11</t>
  </si>
  <si>
    <t>(家客)潍坊-安丘市-重复投诉投诉督办通知-一级督办18706557055-202407100000366423</t>
  </si>
  <si>
    <t>普通区域-安丘市-安丘幸福家园-18706557055-300M-宽带上网投诉-次数0-202407100000366423</t>
  </si>
  <si>
    <t>202407100000366423#流程受理流水号：20240710140739187065570551079474
客户号码:18706557055
客户姓名:张**
投诉地市:潍坊
来话流水:2024071014054279620864841
宽带账号:18706557055
宽带账号归属地市:潍坊
宽带账号归属区县:安丘市
故障地址:潍坊安丘市兴安街道潍安路幸福家园迁3号楼*********
联系电话:18253655768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光功率:-15.25
故障大类:宽带
故障细类:网速慢/上网掉线(专席)
携转原因:
故障时间:2024-07-10 14:08:15
具体故障现象:频繁掉线，请协助谢谢！
客户其他诉求:
;宽带小区$[安丘幸福家园]$</t>
  </si>
  <si>
    <t>18706557055</t>
  </si>
  <si>
    <t>SD-057-240710-173804-4240</t>
  </si>
  <si>
    <t>'SD-057-240615-256178-591'</t>
  </si>
  <si>
    <t>SD-db051-240710-816240-214</t>
  </si>
  <si>
    <t>2024-07-10 14:26:05</t>
  </si>
  <si>
    <t>(家客)潍坊-奎文区-重复投诉投诉督办通知-一级督办15763075275-20240710142336X616854481</t>
  </si>
  <si>
    <t>【调研】-普通区域-奎文区-茂子庄小区-15763075275-300M-宽带上网投诉-次数0-20240710142336X616854481</t>
  </si>
  <si>
    <t xml:space="preserve">流程受理流水号：20240710142201157630752751082538
客户号码:15763075275
客户姓名:王*
投诉地市:潍坊
来话流水:2024071014205776420841944
宽带账号:15763075275
宽带账号归属地市:潍坊
宽带账号归属区县:奎文区
故障地址:潍坊奎文区廿里堡街道茂子庄茂子庄小区1号楼*********
联系电话:15763075275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故障细类:网速慢/上网掉线(专席)
携转原因:
故障时间:2024-07-10 14:21:37
具体故障现象:网速慢卡顿，路由器年限未超过，位置开阔，重启未恢复，光猫自带WIFI未开启
客户其他诉求:
</t>
  </si>
  <si>
    <t>15763075275</t>
  </si>
  <si>
    <t>SD-057-240710-276158-4396</t>
  </si>
  <si>
    <t>'SD-057-240702-597032-6093'</t>
  </si>
  <si>
    <t>SD-db051-240710-385279-253</t>
  </si>
  <si>
    <t>2024-07-10 15:56:13</t>
  </si>
  <si>
    <t>(家客)潍坊-潍城区-重复投诉投诉督办通知-一级督办18353698838-202407100000451175</t>
  </si>
  <si>
    <t>FTTR-普通区域-潍城区-五道庙小区-18353698838-1000M-宽带上网投诉-次数0-202407100000451175</t>
  </si>
  <si>
    <t xml:space="preserve">202407100000451175# 宽带账号： 18353698838 ；宽带地址： 潍坊潍城区城关街道胜利西街五道庙小区29号楼*********
  ；客户来电反映移动高清无法观看，客户不配合排障，拒绝提供地址，要求上门，请协助处理，谢谢！联系电话：本机；联系人：先生；来电流水：2024071015540207420834483
</t>
  </si>
  <si>
    <t>18353698838</t>
  </si>
  <si>
    <t>SD-057-240710-157326-5205</t>
  </si>
  <si>
    <t>'SD-057-240521-287305-1729'</t>
  </si>
  <si>
    <t>SD-db051-240710-603452-259</t>
  </si>
  <si>
    <t>2024-07-10 16:07:27</t>
  </si>
  <si>
    <t>(家客)潍坊-昌邑市-重复投诉投诉督办通知-一级督办15064697899-202407100000463838</t>
  </si>
  <si>
    <t>80+普通-FTTR-普通区域-昌邑市-颐城华府-15064697899-1000M-宽带上网投诉-次数0-202407100000463838</t>
  </si>
  <si>
    <t xml:space="preserve">202407100000463838#受理号码 : 15064697899客户姓名 : 高**号码归属地 : 潍坊昌邑 － 昌邑用户品牌 : 全球通联系电话：13475686688流水2024071016034081420859976
客户来电表示前期反映的问题（前期工单流水号：202407080000299292），客户表示对前期处理结果不满意要求工作人员继续处理此问题，谢谢
</t>
  </si>
  <si>
    <t>15064697899</t>
  </si>
  <si>
    <t>SD-057-240710-749136-5257</t>
  </si>
  <si>
    <t>'SD-057-240709-078135-1124'</t>
  </si>
  <si>
    <t>SD-db051-240710-879534-286</t>
  </si>
  <si>
    <t>2024-07-10 16:58:32</t>
  </si>
  <si>
    <t>(家客)潍坊-寒亭区-重复投诉投诉督办通知-一级督办15853672819-202407100000319127</t>
  </si>
  <si>
    <t>【调研】-普通区域-寒亭区-裕景苑小区-15853672819-1000M-魔百和投诉-次数0-202407100000319127</t>
  </si>
  <si>
    <t>202407100000319127#*YWDZ01
服务号码：15853672819，
号码归属地：潍坊寒亭 ，
请查原因；
用户品牌：全球通；
是否外呼开通：否；
客户质疑：10元/月电视铂金会员，
接触录音流水号：2024071012365119820801124；联系电话：15853672819；
受理明细：536230721459178572，争议业务名称：10元/月电视铂金会员，王*，15853672819，产品变更，2023-07-21 17:01:07,高娜娜(fb11000k)，寒亭民主街营业厅(SD.LF.0B.01.01)；
备注：用户表示自己的会员无法使用  要求核实处理 ;宽带小区$[裕景苑小区]$</t>
  </si>
  <si>
    <t>15853672819</t>
  </si>
  <si>
    <t>SD-057-240710-863154-5828</t>
  </si>
  <si>
    <t>'SD-057-240629-158697-6125'</t>
  </si>
  <si>
    <t>SD-db051-240710-586310-308</t>
  </si>
  <si>
    <t>2024-07-10 17:35:41</t>
  </si>
  <si>
    <t>(家客)潍坊-临朐县-重复投诉投诉督办通知-一级督办18453629708-20240710173416X566439980</t>
  </si>
  <si>
    <t>【调研】-普通区域-临朐县-花园河自然村-18453629708-300M-宽带上网投诉-次数0-20240710173416X566439980</t>
  </si>
  <si>
    <t>【农村网络投诉】流程受理流水号：20240710173258184536297081128969
客户号码:18453629708
客户姓名:许*
投诉地市:潍坊
来话流水:2024071017323949520878777
宽带账号:18453629708
宽带账号归属地市:潍坊
宽带账号归属区县:临朐县
故障地址:潍坊临朐县五井镇人民政府花园河花园河自然村花园河（扩容2）4号箱许明国*********
联系电话:18453629708
联系人:先生
工单紧急程度:一般
是否有升级投诉倾向:否
是否重复投诉:否
是否携转意向:否
是否投诉倾向:否
是否智能网关:智能网关
当前是否在线:是
接入方式:FTTH
端到端诊断结果:客户侧设备问</t>
  </si>
  <si>
    <t>18453629708</t>
  </si>
  <si>
    <t>SD-057-240710-619053-6283</t>
  </si>
  <si>
    <t>'SD-057-240415-769352-4999'</t>
  </si>
  <si>
    <t>SD-db051-240710-685741-375</t>
  </si>
  <si>
    <t>2024-07-10 19:37:37</t>
  </si>
  <si>
    <t>(家客)潍坊-诸城市-重复投诉投诉督办通知-一级督办15006686598-202407100000626680</t>
  </si>
  <si>
    <t>80+普通-普通区域-诸城市-荣樾大都会-15006686598-300M-宽带上网投诉-次数0-202407100000626680</t>
  </si>
  <si>
    <t xml:space="preserve">202407100000626680#宽带账号：15006686598
宽带地址：潍坊诸城市密州街道兴贸路荣樾大都会荣樾大都会7号楼*
客户来电反映电视无法观看  要求换个维修师傅  机顶盒与光猫路由器无法连接 ，客户不在家或者不方便线上指导，要求师傅上门  谢谢！
联系电话：15006686598
联系人：女士
来电流水2024071019293507220888504
</t>
  </si>
  <si>
    <t>15006686598</t>
  </si>
  <si>
    <t>SD-057-240710-746950-7710</t>
  </si>
  <si>
    <t>'SD-057-240710-370294-3343'</t>
  </si>
  <si>
    <t>SD-db051-240710-381526-376</t>
  </si>
  <si>
    <t>2024-07-10 19:41:15</t>
  </si>
  <si>
    <t>(家客)潍坊-坊子区-重复投诉投诉督办通知-一级督办13626360389-202407100000629065</t>
  </si>
  <si>
    <t>【调研】-80+普通-FTTR-普通区域-坊子区-凤栖桃源-13626360389-200M-宽带上网投诉-次数0-202407100000629065</t>
  </si>
  <si>
    <t>202407100000629065#受理号码 : 13626360389客户姓名 : 许**号码归属地 : 潍坊坊子 － 坊子用户品牌 : 全球通
详见工单流水号:202407060000667471
 ，用户再次来电反映此问题，称问题无解决，要求继续核实并回复，谢谢！ 联系人： 男士联系电话：本机录音流水号：2024071019324141220805369</t>
  </si>
  <si>
    <t>13626360389</t>
  </si>
  <si>
    <t>SD-057-240710-406913-7741</t>
  </si>
  <si>
    <t>'SD-057-240707-410253-6214'</t>
  </si>
  <si>
    <t>SD-db051-240710-756102-392</t>
  </si>
  <si>
    <t>2024-07-10 20:07:42</t>
  </si>
  <si>
    <t>(家客)潍坊-寿光市-重复投诉投诉督办通知-一级督办15095289682-202407100000643190</t>
  </si>
  <si>
    <t>【调研】-普通区域-寿光市-寿光马家一-15095289682-300M-宽带上网投诉-次数0-202407100000643190</t>
  </si>
  <si>
    <t>202407100000643190#流程受理流水号：20240710200556150952896821153733
客户号码:15095289682
客户姓名:孙**
投诉地市:潍坊
来话流水:2024071020043549020870258
宽带账号:15095289682
宽带账号归属地市:潍坊
宽带账号归属区县:寿光市
故障地址:潍坊寿光市留吕东陈家村8箱（留吕沿街孙彦德）*********
联系电话:18253635025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故障时间:2024-07-10 20:05:14
具体故障现象:光猫亮灯正常但手机无法上网，路由器未恢复出厂，重启光猫路由器未恢复，请协助处理，谢谢
客户其他诉求:
;宽带小区$[寿光马家一]$</t>
  </si>
  <si>
    <t>15095289682</t>
  </si>
  <si>
    <t>SD-057-240710-456172-8055</t>
  </si>
  <si>
    <t>'SD-057-240708-528963-512'</t>
  </si>
  <si>
    <t>SD-db051-240710-930247-404</t>
  </si>
  <si>
    <t>2024-07-10 20:29:26</t>
  </si>
  <si>
    <t>(家客)潍坊-临朐县-重复投诉投诉督办通知-一级督办15224403705-20240710202720X440369232</t>
  </si>
  <si>
    <t>80+金卡-普通区域-临朐县-黑山-15224403705-300M-宽带上网投诉-次数0-20240710202720X440369232</t>
  </si>
  <si>
    <t xml:space="preserve">【农村网络投诉】流程受理流水号：20240710202118152244037051155656
客户号码:15224403705
客户姓名:袁**
投诉地市:潍坊
来话流水:2024071020190577620838985
宽带账号:15224403705
宽带账号归属地市:潍坊
宽带账号归属区县:临朐县
故障地址:潍坊临朐县东城街道黑山村黑山黑山8号箱陈安会*********
联系电话:15224403705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故障时间:2024-07-10 20:21:29
具体故障现象:光猫灯正常但电脑手机无法上网，重启光猫路由器都未恢复
客户其他诉求:
</t>
  </si>
  <si>
    <t>15224403705</t>
  </si>
  <si>
    <t>SD-057-240710-984702-8382</t>
  </si>
  <si>
    <t>'SD-057-240503-103629-6193'</t>
  </si>
  <si>
    <t>SD-db051-240710-059431-407</t>
  </si>
  <si>
    <t>2024-07-10 20:35:34</t>
  </si>
  <si>
    <t>(家客)潍坊-安丘市-重复投诉投诉督办通知-一级督办15165449169-202407100000650216</t>
  </si>
  <si>
    <t>【调研】-80+银卡-普通区域-安丘市-启文家属楼-15165449169-300M-宽带上网投诉-次数0-202407100000650216</t>
  </si>
  <si>
    <t>202407100000650216#宽带账号：15165449169；宽带地址：潍坊安丘市景芝镇景芝206国道启文家属楼启文家属院2#楼；客户来电反映宽带卡顿，客户不在现场，无法配合线上指导，要求上门，请协助处理，谢谢！联系电话：15165449169；联系人：先生；来电流水：2024071020293530720887711</t>
  </si>
  <si>
    <t>15165449169</t>
  </si>
  <si>
    <t>SD-057-240710-804137-8442</t>
  </si>
  <si>
    <t>'SD-057-240710-823564-1029'</t>
  </si>
  <si>
    <t>SD-db051-240710-257146-413</t>
  </si>
  <si>
    <t>2024-07-10 20:47:35</t>
  </si>
  <si>
    <t>(家客)潍坊-奎文区-重复投诉投诉督办通知-一级督办18763605109-20240710204630X590307283</t>
  </si>
  <si>
    <t>80+普通-FTTR-普通区域-奎文区-恒大名都四期-18763605109-1000M-宽带上网投诉-次数0-20240710204630X590307283</t>
  </si>
  <si>
    <t xml:space="preserve">流程受理流水号：20240710204538187636051091158570
客户号码:18763605109
客户姓名:于*
投诉地市:潍坊
来话流水:2024071020424993020845008
宽带账号:18763605109
宽带账号归属地市:潍坊
宽带账号归属区县:高新
故障地址:潍坊高新新城街道潍县中路恒大名都四期恒大名都四期2号楼*********
联系电话:18763605109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故障时间:2024-07-10 20:45:47
具体故障现象:提示网络无法连接，
客户其他诉求:
</t>
  </si>
  <si>
    <t>18763605109</t>
  </si>
  <si>
    <t>SD-057-240710-869543-8531</t>
  </si>
  <si>
    <t>'SD-057-240602-103584-6880'</t>
  </si>
  <si>
    <t>SD-db051-240710-571064-425</t>
  </si>
  <si>
    <t>2024-07-10 21:29:14</t>
  </si>
  <si>
    <t>(家客)潍坊-昌邑市-重复投诉投诉督办通知-一级督办13573658317-20240710212732X529463970</t>
  </si>
  <si>
    <t>【调研】-80+普通-普通区域-昌邑市-马家村自然村-13573658317-500M-宽带上网投诉-次数0-20240710212732X529463970</t>
  </si>
  <si>
    <t xml:space="preserve">【农村网络投诉】流程受理流水号：20240710212434135736583171161748
客户号码:13573658317
客户姓名:刘**
投诉地市:潍坊
来话流水:2024071021223697020891278
宽带账号:13573658317
宽带账号归属地市:潍坊
宽带账号归属区县:昌邑市
故障地址:潍坊昌邑市围子镇马家村马家村自然村10号箱马晓龙*********
联系电话:13573658317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故障时间:2024-07-10 21:24:43
具体故障现象:网速慢卡顿，千兆路由器连接千兆口，位置开阔，重启未恢复  
客户其他诉求:
</t>
  </si>
  <si>
    <t>13573658317</t>
  </si>
  <si>
    <t>SD-057-240710-905614-8853</t>
  </si>
  <si>
    <t>'SD-057-240422-196528-5412'</t>
  </si>
  <si>
    <t>SD-db051-240710-238174-429</t>
  </si>
  <si>
    <t>2024-07-10 22:07:31</t>
  </si>
  <si>
    <t>(家客)潍坊-奎文区-重复投诉投诉督办通知-一级督办15064644369-202407100000670429</t>
  </si>
  <si>
    <t>普通区域-奎文区-新茂家园-15064644369-300M-宽带上网投诉-次数0-202407100000670429</t>
  </si>
  <si>
    <t>202407100000670429#【已关注中国移动10086微信公众号】流程受理流水号：20240710220620150646443691162596
客户号码:15064644369
客户姓名:崔**
投诉地市:潍坊
来话流水:2024071022053197920885812
宽带账号:15064644369
宽带账号归属地市:潍坊
宽带账号归属区县:奎文区
故障地址:潍坊奎文区廿里堡街道机场路新茂家园6号楼*********
联系电话:15064655708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22:06:53
具体故障现象:电脑无法上网，
客户其他诉求:
;宽带小区$[新茂家园]$</t>
  </si>
  <si>
    <t>15064644369</t>
  </si>
  <si>
    <t>SD-057-240710-258304-8990</t>
  </si>
  <si>
    <t>'SD-057-240511-471602-5074'</t>
  </si>
  <si>
    <t>SD-db051-240711-294358-21</t>
  </si>
  <si>
    <t>2024-07-11 08:45:13</t>
  </si>
  <si>
    <t>(家客)潍坊-临朐县-重复投诉投诉督办通知-一级督办15153656576-20240711084329X609421500</t>
  </si>
  <si>
    <t>【调研】-80+银卡-普通区域-临朐县-刘家田村-15153656576-100M-宽带上网投诉-次数0-20240711084329X609421500</t>
  </si>
  <si>
    <t xml:space="preserve">【农村网络投诉】流程受理流水号：20240711084028151536565761003410
客户号码:15153656576
客户姓名:何**
投诉地市:潍坊
来话流水:2024071108401144120808992
宽带账号:15153656576
宽带账号归属地市:潍坊
宽带账号归属区县:临朐县
故障地址:潍坊临朐县城关街道刘家田村村刘家田村刘家田村21号箱刘瑞杰*********
联系电话:15153656576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08:42:33
具体故障现象:光猫亮红灯，
客户其他诉求:接线线路短开
</t>
  </si>
  <si>
    <t>15153656576</t>
  </si>
  <si>
    <t>SD-057-240711-158947-380</t>
  </si>
  <si>
    <t>'SD-057-240429-731268-1665'</t>
  </si>
  <si>
    <t>SD-db051-240711-907365-58</t>
  </si>
  <si>
    <t>2024-07-11 09:32:22</t>
  </si>
  <si>
    <t>(家客)潍坊-潍城区-重复投诉投诉督办通知-一级督办13953670580-20240711092940X380924237</t>
  </si>
  <si>
    <t>【调研】-80+普通-普通区域-潍城区-苗圃三路社区-13953670580-100M-宽带上网投诉-次数0-20240711092940X380924237</t>
  </si>
  <si>
    <t>流程受理流水号：20240711092901139536705801017087
客户号码:13953670580
客户姓名:王**
投诉地市:潍坊
来话流水:2024071109255027420864875
宽带账号:13953670580
宽带账号归属地市:潍坊
宽带账号归属区县:潍城区
故障地址:潍坊潍城区北关街道苗圃四路苗圃四路社区4号楼*********
联系电话:13953670580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t>
  </si>
  <si>
    <t>13953670580</t>
  </si>
  <si>
    <t>SD-057-240711-689234-1076</t>
  </si>
  <si>
    <t>'SD-057-240617-175803-8274'</t>
  </si>
  <si>
    <t>SD-db051-240711-149056-86</t>
  </si>
  <si>
    <t>2024-07-11 10:11:27</t>
  </si>
  <si>
    <t>(家客)潍坊-安丘市-重复投诉投诉督办通知-一级督办15165449732-20240711100916X756860731</t>
  </si>
  <si>
    <t>普通区域-安丘市-大埠后居民楼-15165449732-200M-宽带上网投诉-次数0-20240711100916X756860731</t>
  </si>
  <si>
    <t xml:space="preserve">【农村网络投诉】流程受理流水号：20240711100352151654497321026563
客户号码:15165449732
客户姓名:周**
投诉地市:潍坊
来话流水:2024071110032086220805349
宽带账号:15165449732
宽带账号归属地市:潍坊
宽带账号归属区县:安丘市
故障地址:潍坊安丘市贾戈街道大埠后村大埠后居民楼南楼*********
联系电话:19854205321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10:08:53
具体故障现象:光猫亮红灯，
客户其他诉求:
</t>
  </si>
  <si>
    <t>15165449732</t>
  </si>
  <si>
    <t>SD-057-240711-386152-1525</t>
  </si>
  <si>
    <t>'SD-057-240625-915287-5615'</t>
  </si>
  <si>
    <t>SD-db051-240711-674035-145</t>
  </si>
  <si>
    <t>2024-07-11 11:46:05</t>
  </si>
  <si>
    <t>(家客)潍坊-寿光市-重复投诉投诉督办通知-一级督办15063646340-202407110000273557</t>
  </si>
  <si>
    <t>【调研】-80+银卡-普通区域-寿光市-瓦底村自然村-15063646340-1000M-宽带上网投诉-次数0-202407110000273557</t>
  </si>
  <si>
    <t>202407110000273557#客户来电反映电视无法正常观看，经查询客户侧为质差机顶盒终端，请协助上门更换终端并一并处理故障问题，谢谢！联系电话：本机；联系人：先生；来电流水： 
2024071111440537620896846</t>
  </si>
  <si>
    <t>15063646340</t>
  </si>
  <si>
    <t>SD-057-240711-683517-2611</t>
  </si>
  <si>
    <t>'SD-057-240704-675138-4485'</t>
  </si>
  <si>
    <t>SD-db051-240711-089761-161</t>
  </si>
  <si>
    <t>2024-07-11 12:23:25</t>
  </si>
  <si>
    <t>(家客)潍坊-昌邑市-重复投诉投诉督办通知-一级督办15006682936-20240711122104X664180364</t>
  </si>
  <si>
    <t>【调研】-80+普通-普通区域-昌邑市-昌邑翠峰御景二-15006682936-500M-宽带上网投诉-次数0-20240711122104X664180364</t>
  </si>
  <si>
    <t xml:space="preserve">流程受理流水号：20240711122023150066829361061899
客户号码:15006682936
客户姓名:焦**
投诉地市:潍坊
来话流水:2024071112174550820805964
宽带账号:15006682936
宽带账号归属地市:潍坊
宽带账号归属区县:昌邑市
故障地址:潍坊昌邑市城区富昌街昌邑翠峰御景一9号楼*********
联系电话:15206369783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12:20:40
具体故障现象:光猫不亮灯，拔插电源重启未恢复，请协助受理谢谢
客户其他诉求:
</t>
  </si>
  <si>
    <t>15006682936</t>
  </si>
  <si>
    <t>SD-057-240711-942065-3110</t>
  </si>
  <si>
    <t>'SD-057-240421-715820-387'</t>
  </si>
  <si>
    <t>SD-db051-240711-876129-186</t>
  </si>
  <si>
    <t>2024-07-11 12:56:48</t>
  </si>
  <si>
    <t>(家客)潍坊-奎文区-重复投诉投诉督办通知-一级督办13793655315-20240711125535X735344715</t>
  </si>
  <si>
    <t>普通区域-奎文区-金宝生态花园-13793655315-200M-宽带上网投诉-次数0-20240711125535X735344715</t>
  </si>
  <si>
    <t xml:space="preserve">流程受理流水号：20240711125416137936553151067224
客户号码:13793655315
客户姓名:李**
投诉地市:潍坊
来话流水:2024071112533813120857835
宽带账号:13793655315
宽带账号归属地市:潍坊
宽带账号归属区县:奎文区
故障地址:潍坊奎文区廿里堡街道潍州路金宝生态花园（代理商独家，办理联系电话15762660069）11号楼*********
联系电话:13793633971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故障细类:网速慢/上网掉线(专席)
携转原因:
故障时间:2024-07-11 12:55:51
具体故障现象:网速慢卡顿，要求师傅上门处理
客户其他诉求:
</t>
  </si>
  <si>
    <t>13793655315</t>
  </si>
  <si>
    <t>SD-057-240711-983657-3412</t>
  </si>
  <si>
    <t>'SD-057-240608-579012-2749'</t>
  </si>
  <si>
    <t>SD-db051-240711-920613-191</t>
  </si>
  <si>
    <t>2024-07-11 13:10:58</t>
  </si>
  <si>
    <t>(家客)潍坊-高密市-重复投诉投诉督办通知-一级督办13953682133-202407110000326893</t>
  </si>
  <si>
    <t>普通区域-高密市-万顺城-13953682133-200M-宽带上网投诉-次数0-202407110000326893</t>
  </si>
  <si>
    <t>202407110000326893#宽带账号：13953682133；宽带地址：坊高密市朝阳街道立新街万顺城2号楼-1-1404；客户来电反映宽带/移动高清，客户不配合排障，要求师傅上门，请协助处理，谢谢！联系电话：本机；联系人：先生；来电流水：2024071113074787520845114</t>
  </si>
  <si>
    <t>13953682133</t>
  </si>
  <si>
    <t>SD-057-240711-865710-3513</t>
  </si>
  <si>
    <t>'SD-057-240512-618352-2351'</t>
  </si>
  <si>
    <t>SD-db051-240711-306759-206</t>
  </si>
  <si>
    <t>2024-07-11 13:47:09</t>
  </si>
  <si>
    <t>(家客)潍坊-寿光市-重复投诉投诉督办通知-一级督办17863626397-20240711134526X726959696</t>
  </si>
  <si>
    <t>80+普通-普通区域-寿光市-王望一村自然村-17863626397-1000M-宽带上网投诉-次数0-20240711134526X726959696</t>
  </si>
  <si>
    <t xml:space="preserve">【农村网络投诉】流程受理流水号：20240711134457178636263971073912
客户号码:17863626397
客户姓名:刘**
投诉地市:潍坊
来话流水:2024071113374734920843747
宽带账号:17863626397
宽带账号归属地市:潍坊
宽带账号归属区县:寿光市
故障地址:潍坊寿光市王望王望三村王望三村自然村王望三村10箱（关东酒坊外墙）*********
联系电话:17863626397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故障细类:宽带无法上网(专席)
携转原因:
故障时间:2024-07-11 13:45:24
具体故障现象:光猫亮红灯
客户其他诉求:
</t>
  </si>
  <si>
    <t>17863626397</t>
  </si>
  <si>
    <t>SD-057-240711-547632-3872</t>
  </si>
  <si>
    <t>'SD-057-240707-691754-78'</t>
  </si>
  <si>
    <t>SD-db051-240711-826531-212</t>
  </si>
  <si>
    <t>2024-07-11 14:06:38</t>
  </si>
  <si>
    <t>(家客)潍坊-潍城区-重复投诉投诉督办通知-一级督办18853609990-202407110000356385</t>
  </si>
  <si>
    <t>【调研】-80+银卡-普通区域-潍城区-尧里王村-18853609990-1000M-宽带上网投诉-次数0-202407110000356385</t>
  </si>
  <si>
    <t>202407110000356385#宽带账号：18853609990*；宽带地址：潍坊潍城区于河街道尧里王村尧里王村潍城区尧里王村扩容K9号箱；客户来电反映宽带网速慢掉线*，客户不在现场，无法配合线上指导，请协助处理，谢谢！联系电话：15095199605；联系人：刘***；来电流水：2024071114030805320841694。</t>
  </si>
  <si>
    <t>18853609990</t>
  </si>
  <si>
    <t>SD-057-240711-795831-3984</t>
  </si>
  <si>
    <t>'SD-057-240508-253907-3298'</t>
  </si>
  <si>
    <t>SD-db051-240711-160325-230</t>
  </si>
  <si>
    <t>2024-07-11 14:53:08</t>
  </si>
  <si>
    <t>(家客)潍坊-高密市-重复投诉投诉督办通知-一级督办15753668675-20240711145028X628941427</t>
  </si>
  <si>
    <t>【调研】-80+金卡-普通区域-高密市-刘二村自然村-15753668675-300M-宽带上网投诉-次数0-20240711145028X628941427</t>
  </si>
  <si>
    <t>【农村网络投诉】【预处理派单】宽带账号：15753668675，宽带地址： 潍坊高密市夏庄镇刘二村，故障现象：无法连接，故障现象类型：频繁出现故障，客户诉求：光猫指示灯正常，连接无问题，重启设备未恢复，请协助，谢谢，联系电话：15753668675，通话流水：2024071114442902420873832。接入方式：FTTH，当前是否在线：在线，端到端诊断结果：客户侧设备问题，是否智能网关：是，光功率-20.362121726544448。</t>
  </si>
  <si>
    <t>15753668675</t>
  </si>
  <si>
    <t>SD-057-240711-013728-4409</t>
  </si>
  <si>
    <t>'SD-057-240604-052714-357'</t>
  </si>
  <si>
    <t>SD-db051-240711-126375-241</t>
  </si>
  <si>
    <t>2024-07-11 15:14:14</t>
  </si>
  <si>
    <t>(家客)潍坊-奎文区-重复投诉投诉督办通知-一级督办15006669614-20240711151151X911828819</t>
  </si>
  <si>
    <t>80+银卡-普通区域-奎文区-北王社区-15006669614-1000M-宽带上网投诉-次数0-20240711151151X911828819</t>
  </si>
  <si>
    <t>流程受理流水号：20240711151101150066696141090715
客户号码:15006669614
客户姓名:杜**
投诉地市:潍坊
来话流水:2024071115101933720862251
宽带账号:15006669614
宽带账号归属地市:潍坊
宽带账号归属区县:奎文区
故障地址:潍坊奎文区潍洲路街道潍洲路北王社区北区平房区西1路北路西第2排9#*********
联系电话:15006669614
联系人:先生
工单紧急程度:非常紧急
是否有升级投诉倾向:否
是否重复投诉:否
是否携转意向:否
是否投诉倾向:否
是否智能网关:智能网关
当前是</t>
  </si>
  <si>
    <t>15006669614</t>
  </si>
  <si>
    <t>SD-057-240711-816709-4717</t>
  </si>
  <si>
    <t>'SD-057-240412-134965-4349'</t>
  </si>
  <si>
    <t>SD-db051-240711-970352-258</t>
  </si>
  <si>
    <t>2024-07-11 15:49:06</t>
  </si>
  <si>
    <t>(家客)潍坊-寿光市-重复投诉投诉督办通知-一级督办15705367888-202407100000664770</t>
  </si>
  <si>
    <t>【调研】-80+白金-普通区域-寿光市-胡营沿街-15705367888-1000M-宽带上网投诉-次数0-202407100000664770</t>
  </si>
  <si>
    <t>202407100000664770#15705367888潍坊用户来电表示办理了一个全屋WIFI，但是现在无法安装，表示是无效设备meiyou录入系统，用户表示已经反馈很长时间了，但是一直meiyou处理，用户表示已经向省服务监督投诉，有投诉到工信部的倾向，升级投诉，有历史工单202407030000552729请尽快处理，谢谢！联系电话15705367888 联系人15705367888 来电流水2024071021094699920849291</t>
  </si>
  <si>
    <t>15705367888</t>
  </si>
  <si>
    <t>SD-057-240711-102458-5002</t>
  </si>
  <si>
    <t>'SD-057-240703-287053-5187'</t>
  </si>
  <si>
    <t>SD-db051-240711-987641-272</t>
  </si>
  <si>
    <t>2024-07-11 16:14:20</t>
  </si>
  <si>
    <t>(家客)潍坊-潍城区-重复投诉投诉督办通知-一级督办15064686668-20240711161302X582659332</t>
  </si>
  <si>
    <t>80+银卡-普通区域-潍城区-鲁发名城西区-15064686668-200M-宽带上网投诉-次数0-20240711161302X582659332</t>
  </si>
  <si>
    <t xml:space="preserve">流程受理流水号：20240711160600150646866681103798
客户号码:15064686668
客户姓名:扈*
投诉地市:潍坊
来话流水:2024071116050011820885158
宽带账号:15064686668
宽带账号归属地市:潍坊
宽带账号归属区县:潍城区
故障地址:潍坊潍城区西关街道长松路鲁发名城西区C区16号楼
联系电话:15064686668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故障大类:宽带/电视
故障细类:网速慢/上网掉线(专席)
携转原因:
故障时间:2024-07-11 16:05:09
具体故障现象:频繁掉线
客户其他诉求:客户要求尽快解决
</t>
  </si>
  <si>
    <t>15064686668</t>
  </si>
  <si>
    <t>SD-057-240711-685401-5292</t>
  </si>
  <si>
    <t>'SD-057-240505-581632-308'</t>
  </si>
  <si>
    <t>SD-db051-240711-194275-327</t>
  </si>
  <si>
    <t>2024-07-11 17:46:01</t>
  </si>
  <si>
    <t>(家客)潍坊-安丘市-重复投诉投诉督办通知-一级督办15264638402-202407110000538303</t>
  </si>
  <si>
    <t>普通区域-安丘市-后屯村自然村-15264638402-300M-宽带上网投诉-次数0-202407110000538303</t>
  </si>
  <si>
    <t xml:space="preserve">202407110000538303#流程受理流水号：20240711174436152646384021127447
客户号码:15264638402
客户姓名:王*
投诉地市:潍坊
来话流水:2024071117433699920844214
宽带账号:15264638402
宽带账号归属地市:潍坊
宽带账号归属区县:安丘市
故障地址:潍坊安丘市景芝镇后屯村后屯村自然村后屯村东北1号箱李彦强*********
联系电话:18253659662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光功率:-18.41
故障大类:宽带/电视
故障细类:宽带无法上网
携转原因:
故障时间:2024-07-11 17:44:45
具体故障现象:提示网络无法连接，
客户其他诉求:客户侧为质差终端，要求上门更换终端并一并处理故障问题。
</t>
  </si>
  <si>
    <t>15264638402</t>
  </si>
  <si>
    <t>SD-057-240711-039741-6200</t>
  </si>
  <si>
    <t>'SD-057-240521-581243-3406'</t>
  </si>
  <si>
    <t>SD-db051-240711-572431-337</t>
  </si>
  <si>
    <t>2024-07-11 18:11:17</t>
  </si>
  <si>
    <t>(家客)潍坊-诸城市-重复投诉投诉督办通知-一级督办15206363285-20240711180841X521556743</t>
  </si>
  <si>
    <t>【调研】-80+银卡-普通区域-诸城市-清济庵自然村-15206363285-1000M-宽带上网投诉-次数0-20240711180841X521556743</t>
  </si>
  <si>
    <t xml:space="preserve">【农村网络投诉】流程受理流水号：20240711180526152063632851131779
客户号码:15206363285
客户姓名:刘*
投诉地市:潍坊
来话流水:2024071118014570820812067
宽带账号:15206363285
宽带账号归属地市:潍坊
宽带账号归属区县:诸城市
故障地址:潍坊诸城市百尺河镇清济庵清济庵自然村清济庵村委东街南7#箱*********
联系电话:15206363285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故障时间:2024-07-11 18:02:18
具体故障现象:频繁掉线，
客户其他诉求:网速慢卡顿，测速不达标，只达到一百，客户表示办理千兆提速时工作人员答应免费更换路由器，提及投诉
</t>
  </si>
  <si>
    <t>15206363285</t>
  </si>
  <si>
    <t>SD-057-240711-830615-6471</t>
  </si>
  <si>
    <t>'SD-057-240710-175904-8837'</t>
  </si>
  <si>
    <t>SD-db051-240711-234058-349</t>
  </si>
  <si>
    <t>2024-07-11 18:26:22</t>
  </si>
  <si>
    <t>(家客)潍坊-安丘市-重复投诉投诉督办通知-一级督办15653644888-202407110000570881</t>
  </si>
  <si>
    <t>【重投】-【调研】-普通区域-安丘市-凌河偕户社区-15653644888-500M-宽带上网投诉-次数0-202407110000570881</t>
  </si>
  <si>
    <t>202407110000570881#宽带账号：15653644888；宽带地址：潍坊安丘市凌河镇偕户村凌河偕户社区二次扩容5号箱彭军东山*********；客户来电反映宽带网速慢，已排查有路由器使用未超3年。连接光猫1口。摆放位置。已指导重启未恢复。系统查询客户为质差路由器，已向客户解释说明，客户有路由器办理意向，请协助尽快核实处理！来电流水：2024071118212548020865908，联系电话：15653644888</t>
  </si>
  <si>
    <t>15653644888</t>
  </si>
  <si>
    <t>SD-057-240711-174953-6648</t>
  </si>
  <si>
    <t>'SD-057-240425-731624-786'</t>
  </si>
  <si>
    <t>SD-db051-240711-021534-356</t>
  </si>
  <si>
    <t>2024-07-11 18:33:45</t>
  </si>
  <si>
    <t>(家客)潍坊-青州市-重复投诉投诉督办通知-一级督办15263695198-202407110000575734</t>
  </si>
  <si>
    <t>【重投】-【调研】-80+白金-普通区域-青州市-何官教师公寓-15263695198-1000M-宽带上网投诉-次数0-202407110000575734</t>
  </si>
  <si>
    <t xml:space="preserve">202407110000575734#宽带账号：15263695198；宽带地址：潍坊青州市何官镇西台后村何官教师公寓2号楼*********；客户来电反映宽带无法上网，客户不在现场，无法配合线上指导，要求上门，请协助处理，谢谢！联系人：先生；联系电话：15263695198；来电流水：2024071118304106020832673。 
</t>
  </si>
  <si>
    <t>15263695198</t>
  </si>
  <si>
    <t>SD-057-240711-738602-6712</t>
  </si>
  <si>
    <t>'SD-057-240706-459623-5663'</t>
  </si>
  <si>
    <t>SD-db051-240711-173964-369</t>
  </si>
  <si>
    <t>2024-07-11 18:54:13</t>
  </si>
  <si>
    <t>(家客)潍坊-寒亭区-重复投诉投诉督办通知-一级督办13465664441-202407110000586034</t>
  </si>
  <si>
    <t>普通区域-寒亭区-大官庄村自然村-13465664441-100M-宽带上网投诉-次数0-202407110000586034</t>
  </si>
  <si>
    <t>202407110000586034#【已关注中国移动10086微信公众号】导航立单,客户通过语音导航反馈宽带故障问题,经诊断光猫设备性能不佳,要求装维回访处理,请协助.联系电话：13465664441</t>
  </si>
  <si>
    <t>13465664441</t>
  </si>
  <si>
    <t>SD-057-240711-013829-6873</t>
  </si>
  <si>
    <t>'SD-057-240711-865974-1767'</t>
  </si>
  <si>
    <t>SD-db051-240711-350697-374</t>
  </si>
  <si>
    <t>2024-07-11 19:17:34</t>
  </si>
  <si>
    <t>(家客)潍坊-寒亭区-重复投诉投诉督办通知-一级督办15065654606-202407110000594493</t>
  </si>
  <si>
    <t>普通区域-寒亭区-环宇五金市场-15065654606-200M-宽带上网投诉-次数0-202407110000594493</t>
  </si>
  <si>
    <t>202407110000594493#宽带账号：15065654606；宽带地址：潍坊寒亭区开元街道霞飞路环宇五金市场20号楼9层1号箱；客户来电反映移动高清看不了，客户无法配合线上指导，要求上门，请协助处理，谢谢！联系电话：15065654606；联系人：先生；来电流水：2024071119105387520880852。</t>
  </si>
  <si>
    <t>15065654606</t>
  </si>
  <si>
    <t>SD-057-240711-369518-7173</t>
  </si>
  <si>
    <t>'SD-057-240524-450192-1984'</t>
  </si>
  <si>
    <t>SD-db051-240711-153890-378</t>
  </si>
  <si>
    <t>2024-07-11 19:38:28</t>
  </si>
  <si>
    <t>(家客)潍坊-寿光市-重复投诉投诉督办通知-一级督办13863665852-20240711193640X800273931</t>
  </si>
  <si>
    <t>【调研】-80+金卡-FTTR-普通区域-寿光市-文盛家园-13863665852-1000M-宽带上网投诉-次数0-20240711193640X800273931</t>
  </si>
  <si>
    <t xml:space="preserve">流程受理流水号：20240711193339138636658521144645
客户号码:13863665852
客户姓名:马**
投诉地市:潍坊
来话流水:2024071119301607520887933
宽带账号:13863665852
宽带账号归属地市:潍坊
宽带账号归属区县:寿光市
故障地址:潍坊寿光市文家街道黄海路文盛家园30号楼*********
联系电话:13863665852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光功率:-15.85
故障大类:宽带/电视
故障细类:宽带无法上网
携转原因:
故障时间:2024-07-11 19:33:53
具体故障现象:打不开网页，
客户其他诉求:用户来电反映云存储功有彩色变成黑白色了要求查看谢谢
</t>
  </si>
  <si>
    <t>13863665852</t>
  </si>
  <si>
    <t>SD-057-240711-428531-7332</t>
  </si>
  <si>
    <t>'SD-057-240503-682139-6957'</t>
  </si>
  <si>
    <t>SD-db051-240711-083594-388</t>
  </si>
  <si>
    <t>2024-07-11 20:05:46</t>
  </si>
  <si>
    <t>(家客)潍坊-安丘市-重复投诉投诉督办通知-一级督办18765728305-20240711200410X450756748</t>
  </si>
  <si>
    <t>【调研】-80+金卡-普通区域-安丘市-西营村自然村-18765728305-1000M-宽带上网投诉-次数0-20240711200410X450756748</t>
  </si>
  <si>
    <t xml:space="preserve">【农村网络投诉】流程受理流水号：20240711200048187657283051148094
客户号码:18765728305
客户姓名:李**
投诉地市:潍坊
来话流水:2024071120003342420843796
宽带账号:18765728305
宽带账号归属地市:潍坊
宽带账号归属区县:安丘市
故障地址:潍坊安丘市白芬子镇西营村西营村自然村西营村7号箱王永亮*********
联系电话:18765728305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20:01:54
具体故障现象:客户表示无线不能用   注册闪 插紧捋直光纤线  重启未恢复  请协助 谢谢
客户其他诉求:请协助 谢谢
</t>
  </si>
  <si>
    <t>18765728305</t>
  </si>
  <si>
    <t>SD-057-240711-632487-7574</t>
  </si>
  <si>
    <t>'SD-057-240506-841539-4260'</t>
  </si>
  <si>
    <t>SD-db051-240711-573214-398</t>
  </si>
  <si>
    <t>2024-07-11 20:36:05</t>
  </si>
  <si>
    <t>(家客)潍坊-奎文区-重复投诉投诉督办通知-一级督办13906469630-20240711203433X273731451</t>
  </si>
  <si>
    <t>普通区域-奎文区-怡和星国际-13906469630-200M-魔百和投诉-次数0-20240711203433X273731451</t>
  </si>
  <si>
    <t>流程受理流水号：20240711203237139064696301151324
客户号码:13906469630
客户姓名:郝**
投诉地市:潍坊
来话流水:2024071120321635020884102
宽带账号:13906469630
宽带账号归属地市:潍坊
宽带账号归属区县:高新
故障地址:潍坊高新高新城区胜利街怡和星国际D座*********
联系电话:13906469630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光功率:-14.82
故障大类:宽带/电视
故障细类:移动高清电视故障
携转原因:
故障时间:2024-07-11 20:33:11
魔百和单播/组播:组播
具体故障现象:电视直播或点播无法观看，
客户其他诉求:上门维修
魔百和单/组播：组播</t>
  </si>
  <si>
    <t>13906469630</t>
  </si>
  <si>
    <t>SD-057-240711-537648-7854</t>
  </si>
  <si>
    <t>'SD-057-240609-918260-879'</t>
  </si>
  <si>
    <t>SD-db051-240712-902751-27</t>
  </si>
  <si>
    <t>2024-07-12 08:55:41</t>
  </si>
  <si>
    <t>(家客)潍坊-坊子区-重复投诉投诉督办通知-一级督办15684289849-202407120000111368</t>
  </si>
  <si>
    <t>普通区域-坊子区-前曹村自然村-15684289849-200M-宽带上网投诉-次数0-202407120000111368</t>
  </si>
  <si>
    <t xml:space="preserve">202407120000111368#宽带账号：15684289849；宽带地址：潍坊坊子区坊安街办前曹村前曹村自然村潍坊市坊子区南流前曹村；客户来电反映宽带，要求上门，请协助处理，谢谢！联系电话：18363686883；联系人：先生；来电流水：2024071208470422420831104
</t>
  </si>
  <si>
    <t>15684289849</t>
  </si>
  <si>
    <t>SD-057-240712-164358-481</t>
  </si>
  <si>
    <t>'SD-057-240528-951430-6019'</t>
  </si>
  <si>
    <t>SD-db051-240712-486123-40</t>
  </si>
  <si>
    <t>2024-07-12 09:10:00</t>
  </si>
  <si>
    <t>(家客)潍坊-昌邑市-重复投诉投诉督办通知-一级督办15069653128-202407120000118121</t>
  </si>
  <si>
    <t>【调研】-普通区域-昌邑市-书香苑新区-15069653128-300M-宽带上网投诉-次数0-202407120000118121</t>
  </si>
  <si>
    <t xml:space="preserve">202407120000118121#宽带账号：15069653128；宽带地址：潍坊昌邑市城区新兴街书香苑新区12号楼*********；客户来电反映宽带网速慢，客户不配合排障，要求上门，请协助处理，谢谢！联系人：先生；联系电话：15069653128；来电流水：2024071209022727720869507。 
</t>
  </si>
  <si>
    <t>15069653128</t>
  </si>
  <si>
    <t>SD-057-240712-396458-715</t>
  </si>
  <si>
    <t>'SD-057-240418-396457-6669'</t>
  </si>
  <si>
    <t>SD-db051-240712-397502-71</t>
  </si>
  <si>
    <t>2024-07-12 10:02:17</t>
  </si>
  <si>
    <t>(家客)潍坊-潍城区-重复投诉投诉督办通知-一级督办15964334898-202407120000166132</t>
  </si>
  <si>
    <t>80+金卡-普通区域-潍城区-银河花园b区-15964334898-300M-宽带上网投诉-次数0-202407120000166132</t>
  </si>
  <si>
    <t xml:space="preserve">202407120000166132#流程受理流水号：20240712100155159643348981028003
客户号码:15964334898
客户姓名:王**
投诉地市:潍坊
来话流水:2024071210013816620895118
宽带账号:15964334898
宽带账号归属地市:潍坊
宽带账号归属区县:潍城区
故障地址:潍坊潍城区经济开发区管理委员会北宫西街银河花园b区4号楼*********
联系电话:15964334898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故障时间:2024-07-12 10:02:03
具体故障现象:打不开网页，
客户其他诉求:客户侧为质差终端，要求上门更换终端并一并处理故障问题。
</t>
  </si>
  <si>
    <t>15964334898</t>
  </si>
  <si>
    <t>SD-057-240712-083749-1273</t>
  </si>
  <si>
    <t>'SD-057-240515-016489-2728'</t>
  </si>
  <si>
    <t>SD-db051-240712-693475-124</t>
  </si>
  <si>
    <t>2024-07-12 11:29:07</t>
  </si>
  <si>
    <t>(家客)潍坊-高密市-重复投诉投诉督办通知-一级督办13791897190-202407120000254797</t>
  </si>
  <si>
    <t>【调研】-普通区域-高密市-星合国际二期-13791897190-1000M-宽带上网投诉-次数0-202407120000254797</t>
  </si>
  <si>
    <t>202407120000254797#【已关注中国移动10086微信公众号】流程受理流水号：20240712112803137918971901052991
客户号码:13791897190
客户姓名:王*
投诉地市:潍坊
来话流水:2024071211270153820808980
宽带账号:13791897190
宽带账号归属地市:潍坊
宽带账号归属区县:高密市
故障地址:潍坊高密市朝阳街道花园街星合国际二期1号楼*********
联系电话:13791897190
联系人:先生/女士
工单紧急程度:非常紧急
是否有升级投诉倾向:否
是否重复投诉:否
是否携转意向:否
是否投诉倾向:否
是否智能网关:智</t>
  </si>
  <si>
    <t>13791897190</t>
  </si>
  <si>
    <t>SD-057-240712-786413-2361</t>
  </si>
  <si>
    <t>'SD-057-240615-536219-6869'</t>
  </si>
  <si>
    <t>SD-db051-240712-126075-136</t>
  </si>
  <si>
    <t>2024-07-12 11:44:59</t>
  </si>
  <si>
    <t>(家客)潍坊-青州市-重复投诉投诉督办通知-一级督办15866517039-202407120000272276</t>
  </si>
  <si>
    <t>普通区域-青州市-东坝新村-15866517039-100M-宽带上网投诉-次数0-202407120000272276</t>
  </si>
  <si>
    <t>202407120000272276#宽带账号：15866517039；宽带地址：潍坊青州市黄楼街道东坝新村东坝新村17号刘玉坤*；客户来电反映宽带无法上网，注册闪，客户无法配合线上指导/客户不配合排障，要求去家里，请协助处理，谢谢！联系电话：13589153331；联系人：女士；来电流水：2024071211420427720892176。</t>
  </si>
  <si>
    <t>15866517039</t>
  </si>
  <si>
    <t>SD-057-240712-473805-2530</t>
  </si>
  <si>
    <t>'SD-057-240623-937461-5304'</t>
  </si>
  <si>
    <t>SD-db051-240712-246835-184</t>
  </si>
  <si>
    <t>2024-07-12 13:47:35</t>
  </si>
  <si>
    <t>(家客)潍坊-安丘市-重复投诉投诉督办通知-一级督办13864687458-20240712134548X148323237</t>
  </si>
  <si>
    <t>【调研】-80+银卡-普通区域-安丘市-南屯村自然村-13864687458-100M-宽带上网投诉-次数0-20240712134548X148323237</t>
  </si>
  <si>
    <t xml:space="preserve">【农村网络投诉】流程受理流水号：20240712134433138646874581078180
客户号码:13864687458
客户姓名:陈**
投诉地市:潍坊
来话流水:2024071213425024320832667
宽带账号:13864687458
宽带账号归属地市:潍坊
宽带账号归属区县:安丘市
故障地址:潍坊安丘市担山镇南屯村南屯村自然村南屯村西北1号箱村委*********
联系电话:13780853887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13:44:56
具体故障现象:光猫亮红灯，光纤线插紧捋直未恢复请协助
客户其他诉求:
</t>
  </si>
  <si>
    <t>13864687458</t>
  </si>
  <si>
    <t>SD-057-240712-643598-3760</t>
  </si>
  <si>
    <t>'SD-057-240425-697230-372'</t>
  </si>
  <si>
    <t>SD-db051-240712-246503-186</t>
  </si>
  <si>
    <t>2024-07-12 13:48:48</t>
  </si>
  <si>
    <t>(家客)潍坊-安丘市-重复投诉投诉督办通知-一级督办15064682077-202407120000349048</t>
  </si>
  <si>
    <t>普通区域-安丘市-道口-15064682077-100M-宽带上网投诉-次数0-202407120000349048</t>
  </si>
  <si>
    <t>202407120000349048#流程受理流水号：20240712134734150646820771078618
客户号码:15064682077
客户姓名:王**
投诉地市:潍坊
来话流水:2024071213464407920866927
宽带账号:15064682077
宽带账号归属地市:潍坊
宽带账号归属</t>
  </si>
  <si>
    <t>15064682077</t>
  </si>
  <si>
    <t>SD-057-240712-894175-3765</t>
  </si>
  <si>
    <t>'SD-057-240628-845617-1890'</t>
  </si>
  <si>
    <t>SD-db051-240712-849756-195</t>
  </si>
  <si>
    <t>2024-07-12 14:16:44</t>
  </si>
  <si>
    <t>(家客)潍坊-青州市-重复投诉投诉督办通知-一级督办18365689689-202407120000369512</t>
  </si>
  <si>
    <t>【调研】-80+银卡-普通区域-青州市-雍和府-18365689689-1000M-宽带上网投诉-次数0-202407120000369512</t>
  </si>
  <si>
    <t>202407120000369512#流程受理流水号：20240712141610183656896891084172
客户号码:18365689689
客户姓名:王**
投诉地市:潍坊
来话流水:2024071214140239320840046
宽带账号:18365689689
宽带账号归属地市:潍坊
宽带账号归属区县:青州市
故障地址:潍坊青州市益都街道海岱北路雍和府南区85号楼*********
联系电话:18365689689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故障大类:宽带/电视
故障细类:网速慢/上网掉线(专席)
携转原因:
故障时间:2024-07-12 14:16:20
具体故障现象:频繁掉线，
客户其他诉求:线上指导插好网口，按顺序重启光猫和路由器未恢复
;宽带小区$[雍和府]$</t>
  </si>
  <si>
    <t>18365689689</t>
  </si>
  <si>
    <t>SD-057-240712-829743-3992</t>
  </si>
  <si>
    <t>'SD-057-240616-179452-5519'</t>
  </si>
  <si>
    <t>SD-db051-240712-974328-211</t>
  </si>
  <si>
    <t>2024-07-12 14:43:37</t>
  </si>
  <si>
    <t>(家客)潍坊-寿光市-重复投诉投诉督办通知-一级督办15621703813-202407120000389568</t>
  </si>
  <si>
    <t>普通区域-寿光市-丁家店子村-15621703813-300M-宽带上网投诉-次数0-202407120000389568</t>
  </si>
  <si>
    <t xml:space="preserve">202407120000389568#宽带账号：15621703813；宽带地址：潍坊寿光市寒桥镇丁家店子村丁家店子村15号箱*********；客户来电反映宽带无法上网，客户不配合排障，要求上门，请协助处理，谢谢！联系电话：本机；联系人：先生；来电流水：2024071214411522420863897
</t>
  </si>
  <si>
    <t>15621703813</t>
  </si>
  <si>
    <t>SD-057-240712-531928-4174</t>
  </si>
  <si>
    <t>'SD-057-240414-085347-35'</t>
  </si>
  <si>
    <t>SD-db051-240712-965783-220</t>
  </si>
  <si>
    <t>2024-07-12 15:05:57</t>
  </si>
  <si>
    <t>(家客)潍坊-奎文区-重复投诉投诉督办通知-一级督办15006660218-20240712150339X819186317</t>
  </si>
  <si>
    <t>【调研】-80+金卡-普通区域-奎文区-四平佳园-15006660218-1000M-宽带上网投诉-次数0-20240712150339X819186317</t>
  </si>
  <si>
    <t xml:space="preserve">流程受理流水号：20240712150308150066602181094823
客户号码:15006660218
客户姓名:王**
投诉地市:潍坊
来话流水:2024071215002653320805332
宽带账号:15006660218
宽带账号归属地市:潍坊
宽带账号归属区县:奎文区
故障地址:潍坊奎文区东关街道四平路四平佳园2号楼*********
联系电话:15006660218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故障细类:网速慢/上网掉线(专席)
携转原因:
故障时间:2024-07-12 15:03:25
具体故障现象:网速慢：路由器年限未超过，位置开阔，重启未恢复，光猫自带WIFI未开启，网线支持
客户其他诉求:
</t>
  </si>
  <si>
    <t>15006660218</t>
  </si>
  <si>
    <t>SD-057-240712-265831-4316</t>
  </si>
  <si>
    <t>'SD-057-240627-265071-293'</t>
  </si>
  <si>
    <t>SD-db051-240712-187543-239</t>
  </si>
  <si>
    <t>2024-07-12 15:37:07</t>
  </si>
  <si>
    <t>(家客)潍坊-临朐县-重复投诉投诉督办通知-一级督办15153659966-20240712100434X874939551</t>
  </si>
  <si>
    <t>普通区域-临朐县-吴家庙自然村-15153659966-500M-宽带上网投诉-次数0-20240712100434X874939551</t>
  </si>
  <si>
    <t>宽带账号：15153659966；宽带地址：潍坊临朐县东城街道吴家庙吴家庙自然村吴家庙村西街********，客户反映新装的宽带新光猫不能用，师傅给换旧光猫使用，不认可，要求尽快处理回复！来电流水：2024071210014455420896510，联系电话：15153659966</t>
  </si>
  <si>
    <t>15153659966</t>
  </si>
  <si>
    <t>SD-057-240712-962537-4597</t>
  </si>
  <si>
    <t>'SD-057-240711-974382-4354'</t>
  </si>
  <si>
    <t>SD-db051-240712-279546-246</t>
  </si>
  <si>
    <t>2024-07-12 15:47:40</t>
  </si>
  <si>
    <t>(家客)潍坊-安丘市-重复投诉投诉督办通知-一级督办15106365661-20240712143519X119595588</t>
  </si>
  <si>
    <t>80+白金-普通区域-安丘市-null-15106365661-宽带上网投诉-次数0-20240712143519X119595588</t>
  </si>
  <si>
    <t xml:space="preserve">15106365661客户要求处理前期问题，前期流水202407070000393626，按口径解释不认可，要求上报，请协助处理，谢谢，联系人;先生，联系电话：本机录音流水2024071214343201320880287
</t>
  </si>
  <si>
    <t>15106365661</t>
  </si>
  <si>
    <t>SD-057-240712-082967-4671</t>
  </si>
  <si>
    <t>'SD-057-240612-035219-6478'</t>
  </si>
  <si>
    <t>SD-db051-240712-461283-265</t>
  </si>
  <si>
    <t>2024-07-12 16:23:14</t>
  </si>
  <si>
    <t>(家客)潍坊-昌邑市-重复投诉投诉督办通知-一级督办15065632111-20240712162131X491015869</t>
  </si>
  <si>
    <t>【调研】-80+金卡-普通区域-昌邑市-吉祥苑-15065632111-1000M-宽带上网投诉-次数0-20240712162131X491015869</t>
  </si>
  <si>
    <t xml:space="preserve">流程受理流水号：20240712162103150656321111114939
客户号码:15065632111
客户姓名:尹**
投诉地市:潍坊
来话流水:2024071216193739120811134
宽带账号:15065632111
宽带账号归属地市:潍坊
宽带账号归属区县:昌邑市
故障地址:潍坊昌邑市城区新兴街吉祥苑吉祥苑小区南楼*********
联系电话:15863668060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光功率:-13.76
故障大类:宽带/电视
故障细类:网速慢/上网掉线(专席)
携转原因:
故障时间:2024-07-12 16:21:19
具体故障现象:网速慢卡顿，
客户其他诉求:请协助处理，谢谢
</t>
  </si>
  <si>
    <t>15065632111</t>
  </si>
  <si>
    <t>SD-057-240712-306129-5044</t>
  </si>
  <si>
    <t>'SD-057-240612-710952-6229'</t>
  </si>
  <si>
    <t>SD-db051-240712-351809-280</t>
  </si>
  <si>
    <t>2024-07-12 16:44:36</t>
  </si>
  <si>
    <t>(家客)潍坊-坊子区-重复投诉投诉督办通知-一级督办13863630644-20240712164253X773987629</t>
  </si>
  <si>
    <t>普通区域-坊子区-刘家庄村自然村-13863630644-300M-宽带上网投诉-次数0-20240712164253X773987629</t>
  </si>
  <si>
    <t xml:space="preserve">【农村网络投诉】流程受理流水号：20240712164153138636306441120272
客户号码:13863630644
客户姓名:王**
投诉地市:潍坊
来话流水:2024071216391503120858121
宽带账号:13863630644
宽带账号归属地市:潍坊
宽带账号归属区县:坊子区
故障地址:潍坊坊子区太堡庄街道（太堡庄）刘家庄村刘家庄村自然村刘家庄新4号*********
联系电话:13863630644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
携转原因:
故障时间:2024-07-12 16:42:36
具体故障现象:光猫亮红灯，
客户其他诉求:
</t>
  </si>
  <si>
    <t>13863630644</t>
  </si>
  <si>
    <t>SD-057-240712-417683-5204</t>
  </si>
  <si>
    <t>'SD-057-240708-651340-68'</t>
  </si>
  <si>
    <t>SD-db051-240712-942356-286</t>
  </si>
  <si>
    <t>2024-07-12 16:56:37</t>
  </si>
  <si>
    <t>(家客)潍坊-安丘市-重复投诉投诉督办通知-一级督办15224409971-20240712165445X485849894</t>
  </si>
  <si>
    <t>80+金卡-普通区域-安丘市-邵家埠村自然村-15224409971-100M-宽带上网投诉-次数0-20240712165445X485849894</t>
  </si>
  <si>
    <t xml:space="preserve">【农村网络投诉】流程受理流水号：20240712165421152244099711123423
客户号码:15224409971
客户姓名:韩**
投诉地市:潍坊
来话流水:2024071216534826620839778
宽带账号:15224409971
宽带账号归属地市:潍坊
宽带账号归属区县:安丘市
故障地址:潍坊安丘市贾戈街道邵家埠村邵家埠村自然村邵家埠村二次追加3号箱李尧红*********
联系电话:15224409971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16:54:34
具体故障现象:光猫亮红灯，
客户其他诉求:要求退还无法使用期间的宽带费用，
</t>
  </si>
  <si>
    <t>15224409971</t>
  </si>
  <si>
    <t>SD-057-240712-129730-5292</t>
  </si>
  <si>
    <t>'SD-057-240703-285410-8193'</t>
  </si>
  <si>
    <t>SD-db051-240712-678134-300</t>
  </si>
  <si>
    <t>2024-07-12 17:20:13</t>
  </si>
  <si>
    <t>(家客)潍坊-青州市-重复投诉投诉督办通知-一级督办13455688249-202407120000527891</t>
  </si>
  <si>
    <t>【重投】-80+金卡-普通区域-青州市-阳河文和苑-13455688249-1000M-宽带上网投诉-次数0-202407120000527891</t>
  </si>
  <si>
    <t>202407120000527891#流程受理流水号：20240712103903134556882491038725n客户号码:13455688249n客户姓名:刘**n投诉地市:潍坊n来话流水:2024071210370184620855091n宽带账号:13455688249n宽带账号归属地市:潍坊n宽带账号归属区县:青州市n故障地址:潍坊青州市高柳镇阳河村阳河文和苑6号楼*********n联系电话:15954483656n联系人:先生/女士n工单紧急程度:非常紧急n是否有升级投诉倾向:否n是否重复投诉:否n是否携转意向:否n是否投诉倾向:否n是否智能网关:智能网关n当前是否在线:是n接入方式:FTTHn端到端诊断结果:客户侧设备问题（新增）n是否质差终端:无质差信息n光功率:-24.94n故障大类:宽带/电视n故障细类:网速慢/上网掉线(专席)n携转原因:n故障时间:2024-07-12 10:39:16n具体故障现象:网速慢卡顿，n客户其他诉求:客户要求尽快处理n;宽带小区$[阳河文和苑]$</t>
  </si>
  <si>
    <t>13455688249</t>
  </si>
  <si>
    <t>SD-057-240712-475032-5565</t>
  </si>
  <si>
    <t>'SD-057-240712-687195-1760'</t>
  </si>
  <si>
    <t>SD-db051-240712-753024-304</t>
  </si>
  <si>
    <t>2024-07-12 17:33:55</t>
  </si>
  <si>
    <t>(家客)潍坊-坊子区-重复投诉投诉督办通知-一级督办15963632526-202407120000539463</t>
  </si>
  <si>
    <t>普通区域-坊子区-宋家村扩容自然村-15963632526-300M-宽带上网投诉-次数0-202407120000539463</t>
  </si>
  <si>
    <t xml:space="preserve">202407120000539463#流程受理流水号：20240712173257159636325261132817
客户号码:15963632526
客户姓名:宋**
投诉地市:潍坊
来话流水:2024071217322464220895118
宽带账号:15963632526
宽带账号归属地市:潍坊
宽带账号归属区县:坊子区
故障地址:潍坊坊子区坊安街办宋家村扩容宋家村扩容自然村宋家村扩容西数第三街中心11号箱（宋培全）*********
联系电话:15963632526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17:33:28
具体故障现象:提示网络无法连接，
客户其他诉求:客户侧为质差终端，要求上门更换终端并一并处理故障问题。
</t>
  </si>
  <si>
    <t>15963632526</t>
  </si>
  <si>
    <t>SD-057-240712-286719-5657</t>
  </si>
  <si>
    <t>'SD-057-240625-172538-6653'</t>
  </si>
  <si>
    <t>SD-db051-240712-271963-305</t>
  </si>
  <si>
    <t>2024-07-12 17:34:50</t>
  </si>
  <si>
    <t>(家客)潍坊-坊子区-重复投诉投诉督办通知-一级督办15953647326-202407120000150808</t>
  </si>
  <si>
    <t>80+金卡-普通区域-坊子区-嘉禾未来城二期-15953647326-1000M-宽带上网投诉-次数0-202407120000150808</t>
  </si>
  <si>
    <t>202407120000150808#15953647326反映安装的魔百和一直否给客户设备，导致客户一直不能看电视，要求落实回电，联系本机，流水2024071209390323020807746</t>
  </si>
  <si>
    <t>15953647326</t>
  </si>
  <si>
    <t>SD-057-240712-187903-5662</t>
  </si>
  <si>
    <t>'SD-057-240705-014863-2178'</t>
  </si>
  <si>
    <t>SD-db051-240712-708562-311</t>
  </si>
  <si>
    <t>2024-07-12 17:41:52</t>
  </si>
  <si>
    <t>(家客)潍坊-寿光市-重复投诉投诉督办通知-一级督办15169555215-20240712174031X231131125</t>
  </si>
  <si>
    <t>80+银卡-普通区域-寿光市-西稻田村自然村-15169555215-1000M-宽带上网投诉-次数0-20240712174031X231131125</t>
  </si>
  <si>
    <t xml:space="preserve">【农村网络投诉】流程受理流水号：20240712173939151695552151134380
客户号码:15169555215
客户姓名:李**
投诉地市:潍坊
来话流水:2024071217390309820868211
宽带账号:15169555215
宽带账号归属地市:潍坊
宽带账号归属区县:寿光市
故障地址:潍坊寿光市稻田镇西稻田村西稻田村自然村西稻田村8号箱(李德宝外墙）*********
联系电话:18366302372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17:40:11
具体故障现象:光猫亮红灯，
客户其他诉求:
</t>
  </si>
  <si>
    <t>15169555215</t>
  </si>
  <si>
    <t>SD-057-240712-091874-5750</t>
  </si>
  <si>
    <t>'SD-057-240712-381604-911'</t>
  </si>
  <si>
    <t>SD-db051-240712-765238-358</t>
  </si>
  <si>
    <t>2024-07-12 19:11:51</t>
  </si>
  <si>
    <t>(家客)潍坊-安丘市-重复投诉投诉督办通知-一级督办15169473070-202407120000605558</t>
  </si>
  <si>
    <t>80+金卡-普通区域-安丘市-安丘领秀城-15169473070-1000M-宽带上网投诉-次数0-202407120000605558</t>
  </si>
  <si>
    <t>202407120000605558#流程受理流水号：20240712191026151694730701150120
客户号码:15169473070
客户姓名:游**
投诉地市:潍坊
来话流水:2024071219100378420878924
宽带账号:15169473070
宽带账号归属地市:潍坊
宽带账号归属区县:安丘市
故障地址:潍坊安丘市兴安街道青云山路领秀城领秀城3号楼1单元301
联系电话:15169473070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19:10:35
具体故障现象:光猫亮红灯，插紧捋直重启未恢复
客户其他诉求:
;宽带小区$[安丘领秀城]$</t>
  </si>
  <si>
    <t>15169473070</t>
  </si>
  <si>
    <t>SD-057-240712-109532-6612</t>
  </si>
  <si>
    <t>'SD-057-240511-925017-5885'</t>
  </si>
  <si>
    <t>SD-db051-240712-159203-372</t>
  </si>
  <si>
    <t>2024-07-12 19:53:18</t>
  </si>
  <si>
    <t>(家客)潍坊-寿光市-重复投诉投诉督办通知-一级督办18366328591-20240712195101X614326490</t>
  </si>
  <si>
    <t>80+银卡-普通区域-寿光市-汪家营村自然村-18366328591-500M-宽带上网投诉-次数0-20240712195101X614326490</t>
  </si>
  <si>
    <t xml:space="preserve">【农村网络投诉】流程受理流水号：20240712194734183663285911154759
客户号码:18366328591
客户姓名:汪**
投诉地市:潍坊
来话流水:2024071219462820820879276
宽带账号:18366328591
宽带账号归属地市:潍坊
宽带账号归属区县:寿光市
故障地址:潍坊寿光市台头镇汪家营村汪家营村自然村19号箱*********
联系电话:15206425376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
携转原因:
故障时间:2024-07-12 19:47:43
具体故障现象:提示网络无法连接，
客户其他诉求:客户称维修师傅已经去很多次了，但都修不好解释不认可，请尽快处理，谢谢
</t>
  </si>
  <si>
    <t>18366328591</t>
  </si>
  <si>
    <t>SD-057-240712-072859-6983</t>
  </si>
  <si>
    <t>'SD-057-240424-501892-6488'</t>
  </si>
  <si>
    <t>SD-db051-240712-301842-398</t>
  </si>
  <si>
    <t>2024-07-12 20:53:27</t>
  </si>
  <si>
    <t>(家客)潍坊-奎文区-重复投诉投诉督办通知-一级督办13791886601-20240712205159X719695503</t>
  </si>
  <si>
    <t>【调研】-普通区域-奎文区-七星之都-13791886601-200M-宽带上网投诉-次数0-20240712205159X719695503</t>
  </si>
  <si>
    <t xml:space="preserve">流程受理流水号：20240712205131137918866011161678
客户号码:13791886601
客户姓名:王**
投诉地市:潍坊
来话流水:2024071220430713520843997
宽带账号:13791886601
宽带账号归属地市:潍坊
宽带账号归属区县:高新
故障地址:潍坊高新高新城区东方路七星之都2号楼*********
联系电话:13791886601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故障时间:2024-07-12 20:51:51
具体故障现象:光猫灯正常但电脑手机无法上网，重启未恢复
客户其他诉求:
</t>
  </si>
  <si>
    <t>13791886601</t>
  </si>
  <si>
    <t>SD-057-240712-865109-7512</t>
  </si>
  <si>
    <t>'SD-057-240704-521647-7301'</t>
  </si>
  <si>
    <t>SD-db051-240712-142538-405</t>
  </si>
  <si>
    <t>2024-07-12 21:18:09</t>
  </si>
  <si>
    <t>(家客)潍坊-奎文区-重复投诉投诉督办通知-一级督办18463661812-202407120000656813</t>
  </si>
  <si>
    <t>【调研】-80+银卡-普通区域-奎文区-金马怡园-18463661812-300M-宽带上网投诉-次数0-202407120000656813</t>
  </si>
  <si>
    <t>202407120000656813#流程受理流水号：20240712152318184636618121099979n客户号码:18463661812n客户姓名:侯**n投诉地市:潍坊n来话流水:2024071215214140020875883n宽带账号:18463661812n宽带账号归属地市:潍坊n宽带账号归属区县:高新n故障地址:潍坊高新高新城区东风街金马怡园18号楼*********n联系电话:15005369949n联系人:先生/女士n工单紧急程度:紧急n是否有升级投诉倾向:否n是否重复投诉:否n是否携转意向:否n是否投诉倾向:否n是否智能网关:智能网关n当前是否在线:否n接入方式:FTTHn端到端诊断结果:状态正常n是否质差终端:无质差信息n光功率:无n故障大类:宽带/电视n故障细类:宽带无法上网n携转原因:n故障时间:2024-07-12 15:23:36n具体故障现象:光猫亮红灯，n客户其他诉求:n;宽带小区$[金马怡园]$</t>
  </si>
  <si>
    <t>18463661812</t>
  </si>
  <si>
    <t>SD-057-240712-801523-7740</t>
  </si>
  <si>
    <t>'SD-057-240712-578243-4516'</t>
  </si>
  <si>
    <t>SD-db051-240713-216974-9</t>
  </si>
  <si>
    <t>2024-07-13 03:23:05</t>
  </si>
  <si>
    <t>(家客)潍坊-安丘市-重复投诉投诉督办通知-一级督办15064699850-20240713032208X128553278</t>
  </si>
  <si>
    <t>普通区域-安丘市-七里庄-15064699850-100M-宽带上网投诉-次数0-20240713032208X128553278</t>
  </si>
  <si>
    <t>【农村网络投诉】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在线；故障类型：所有网页速度慢。故障描述：电视卡顿无画面，手机卡测试网速32M，我的签约是100M的为什么连50M的达不到。联系人：黄增华。联系电话：15064699850。。</t>
  </si>
  <si>
    <t>15064699850</t>
  </si>
  <si>
    <t>SD-057-240713-963175-30</t>
  </si>
  <si>
    <t>'SD-057-240712-708452-7827'</t>
  </si>
  <si>
    <t>SD-db051-240713-924853-58</t>
  </si>
  <si>
    <t>2024-07-13 09:23:05</t>
  </si>
  <si>
    <t>(家客)潍坊-昌邑市-重复投诉投诉督办通知-一级督办17515205905-20240713092003X603626349</t>
  </si>
  <si>
    <t>普通区域-昌邑市-常家沿街村-17515205905-1000M-宽带上网投诉-次数0-20240713092003X603626349</t>
  </si>
  <si>
    <t xml:space="preserve">【农村网络投诉】流程受理流水号：20240713091929175152059051014235
客户号码:17515205905
客户姓名:姜**
投诉地市:潍坊
来话流水:2024071309175661320823635
宽带账号:17515205905
宽带账号归属地市:潍坊
宽带账号归属区县:昌邑市
故障地址:潍坊昌邑市柳疃镇常家庄村常家沿街村4号箱*********
联系电话:15910118333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
故障细类:上网掉线(专席)
携转原因:
故障时间:2024-07-13 09:19:13
具体故障现象:频繁掉线，
客户其他诉求:
</t>
  </si>
  <si>
    <t>17515205905</t>
  </si>
  <si>
    <t>SD-057-240713-218654-973</t>
  </si>
  <si>
    <t>'SD-057-240709-327541-954'</t>
  </si>
  <si>
    <t>SD-db051-240713-169432-119</t>
  </si>
  <si>
    <t>2024-07-13 10:27:55</t>
  </si>
  <si>
    <t>(家客)潍坊-昌邑市-重复投诉投诉督办通知-一级督办15095192622-202407130000198897</t>
  </si>
  <si>
    <t>普通区域-昌邑市-董隅村自然村-15095192622-200M-宽带上网投诉-次数0-202407130000198897</t>
  </si>
  <si>
    <t xml:space="preserve">202407130000198897#宽带账号：15095192622；宽带地址：潍坊昌邑市围子镇董隅村董隅村；客户来电反映宽带/移动高清*****，客户不在现场，无法配合线上指导/客户不配合排障，要求上门，请协助处理，谢谢！联系电话：18253624486；联系人：先生，来电流水：2024071310251515420811437。 
</t>
  </si>
  <si>
    <t>15095192622</t>
  </si>
  <si>
    <t>SD-057-240713-678935-1805</t>
  </si>
  <si>
    <t>'SD-057-240706-786051-1503'</t>
  </si>
  <si>
    <t>SD-db051-240713-275619-128</t>
  </si>
  <si>
    <t>2024-07-13 10:41:53</t>
  </si>
  <si>
    <t>(家客)潍坊-奎文区-重复投诉投诉督办通知-一级督办13791616292-202407130000210132</t>
  </si>
  <si>
    <t>【调研】-普通区域-奎文区-东海花园-13791616292-100M-宽带上网投诉-次数0-202407130000210132</t>
  </si>
  <si>
    <t xml:space="preserve">202407130000210132#宽带账号：13791616292；宽带地址：潍坊高新高新城区潍县中路东海花园；客户来电反映宽带/移动高清无信号客户不配合，客户不在现场，无法配合线上指导/客户不配合排障，要求师傅上门，请协助处理，谢谢！联系电话：13791616292；联系人：先生；来电流水：2024071310380067320865050。 </t>
  </si>
  <si>
    <t>13791616292</t>
  </si>
  <si>
    <t>SD-057-240713-601587-1979</t>
  </si>
  <si>
    <t>'SD-057-240707-341905-1102'</t>
  </si>
  <si>
    <t>SD-db051-240713-769052-173</t>
  </si>
  <si>
    <t>2024-07-13 11:56:39</t>
  </si>
  <si>
    <t>(家客)潍坊-潍城区-重复投诉投诉督办通知-一级督办18863656631-20240713115426X866902997</t>
  </si>
  <si>
    <t>80+普通-普通区域-潍城区-马家村-18863656631-1000M-宽带上网投诉-次数0-20240713115426X866902997</t>
  </si>
  <si>
    <t xml:space="preserve">【农村网络投诉】流程受理流水号：20240713115327188636566311055342
客户号码:18863656631
客户姓名:张**
投诉地市:潍坊
来话流水:2024071311525808020839643
宽带账号:18863656631
宽带账号归属地市:潍坊
宽带账号归属区县:潍城区
故障地址:潍坊潍城区望留街道马家村马家村南3#箱*********
联系电话:18863656631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11:53:47
具体故障现象:打不开网页，
客户其他诉求:
</t>
  </si>
  <si>
    <t>18863656631</t>
  </si>
  <si>
    <t>SD-057-240713-064253-2859</t>
  </si>
  <si>
    <t>'SD-057-240610-836294-1296'</t>
  </si>
  <si>
    <t>SD-db051-240713-845093-203</t>
  </si>
  <si>
    <t>2024-07-13 12:43:12</t>
  </si>
  <si>
    <t>(家客)潍坊-昌邑市-重复投诉投诉督办通知-一级督办15963452020-202407130000191249</t>
  </si>
  <si>
    <t>80+金卡-普通区域-昌邑市-印染宿舍区-15963452020-200M-魔百和投诉-次数0-202407130000191249</t>
  </si>
  <si>
    <t>202407130000191249#【已关注中国移动10086微信公众号】流程 ： 
 流程受理流水号：20240713101917159634520201030799; 
手机号码 ：15963452020；
客户姓名 ：刘**；
投诉地市 ：潍坊；
来话流水 ：2024071310153059020892466；
宽带账号 ：15963452020；
宽带账号归属地市 ：潍坊；
宽带账号归属区县 ：昌邑市；
联系人 ：刘**；
故障地址 ：潍坊昌邑市城区都昌路印染宿舍区8号楼7号箱*********；
联系电话 ：15963452020；
是否升级倾向 ：否；
是否投诉倾向 ：否；
工单内容 ：客户对少儿频道无法观看不认可 要求核实回电 请处理 谢谢；
_是否智能网关：否;宽带小区$[印染宿舍区]$</t>
  </si>
  <si>
    <t>15963452020</t>
  </si>
  <si>
    <t>SD-057-240713-790452-3347</t>
  </si>
  <si>
    <t>'SD-057-240613-861435-7251'</t>
  </si>
  <si>
    <t>SD-db051-240713-056874-220</t>
  </si>
  <si>
    <t>2024-07-13 13:10:00</t>
  </si>
  <si>
    <t>(家客)潍坊-奎文区-重复投诉投诉督办通知-一级督办15165601692-202407130000323729</t>
  </si>
  <si>
    <t>【重投】-普通区域-奎文区-奎文肉联厂宿舍-15165601692-300M-宽带上网投诉-次数0-202407130000323729</t>
  </si>
  <si>
    <t>202407130000323729#要求装维上门服务：宽带账号：15165601692；宽带地址：潍坊奎文区廿里堡街道鸢飞路奎文肉联厂宿舍14号楼；客户来电反映移动高清电视机顶盒未连接，客户不在现场，无法配合线上指导，要求上门，并要求更换维修人员上门，请协助处理，谢谢！联系电话：15165601692；联系人：先生；来电流水：2024071313015393920843764</t>
  </si>
  <si>
    <t>15165601692</t>
  </si>
  <si>
    <t>SD-057-240713-501294-3639</t>
  </si>
  <si>
    <t>'SD-057-240704-310576-7203'</t>
  </si>
  <si>
    <t>SD-db051-240713-765082-234</t>
  </si>
  <si>
    <t>2024-07-13 13:30:28</t>
  </si>
  <si>
    <t>(家客)潍坊-昌邑市-重复投诉投诉督办通知-一级督办15863416551-202407130000331135</t>
  </si>
  <si>
    <t>普通区域-昌邑市-陶埠自然村-15863416551-100M-宽带上网投诉-次数0-202407130000331135</t>
  </si>
  <si>
    <t>202407130000331135#【已关注中国移动10086微信公众号】导航立单,客户通过语音导航反馈宽带故障问题,经诊断光猫设备性能不佳,要求装维回访处理,请协助.联系电话：15863416551</t>
  </si>
  <si>
    <t>15863416551</t>
  </si>
  <si>
    <t>SD-057-240713-510423-3811</t>
  </si>
  <si>
    <t>'SD-057-240620-198426-5053'</t>
  </si>
  <si>
    <t>SD-db051-240713-450192-271</t>
  </si>
  <si>
    <t>2024-07-13 14:51:58</t>
  </si>
  <si>
    <t>(家客)潍坊-奎文区-重复投诉投诉督办通知-一级督办13678663819-202407130000381187</t>
  </si>
  <si>
    <t>普通区域-奎文区-南胡东村南区-13678663819-300M-宽带上网投诉-次数0-202407130000381187</t>
  </si>
  <si>
    <t>202407130000381187#: 宽带账号13678663819；联系电话：13678663819宽带地潍坊奎文区高新城区胜利街南胡住南社区10号楼*；客户来电反映网速慢，线上指导无法配合操作，要求上门处理, 来电流水：2024071314421220320806335</t>
  </si>
  <si>
    <t>13678663819</t>
  </si>
  <si>
    <t>SD-057-240713-701453-4603</t>
  </si>
  <si>
    <t>'SD-057-240517-251069-5073'</t>
  </si>
  <si>
    <t>SD-db051-240713-896320-275</t>
  </si>
  <si>
    <t>2024-07-13 14:56:11</t>
  </si>
  <si>
    <t>(家客)潍坊-诸城市-重复投诉投诉督办通知-一级督办13346368666-20240713145416X656039478</t>
  </si>
  <si>
    <t>普通区域-诸城市-怡秀园小区-13346368666-1000M-宽带上网投诉-次数0-20240713145416X656039478</t>
  </si>
  <si>
    <t xml:space="preserve">流程受理流水号：20240713145242133463686661085597
客户号码:13346368666
客户姓名:李**
投诉地市:潍坊
来话流水:2024071314515498420816483
宽带账号:13346368666
宽带账号归属地市:潍坊
宽带账号归属区县:诸城市
故障地址:潍坊诸城市龙都街道繁荣路怡秀园小区7号楼*********
联系电话:13371060222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14:53:53
具体故障现象:光猫亮红灯，
客户其他诉求:
</t>
  </si>
  <si>
    <t>13346368666</t>
  </si>
  <si>
    <t>SD-057-240713-317562-4637</t>
  </si>
  <si>
    <t>'SD-057-240506-672583-38'</t>
  </si>
  <si>
    <t>SD-db051-240713-029658-283</t>
  </si>
  <si>
    <t>2024-07-13 15:08:23</t>
  </si>
  <si>
    <t>(家客)潍坊-昌乐县-重复投诉投诉督办通知-一级督办18706588567-202407130000397040</t>
  </si>
  <si>
    <t>【调研】-80+银卡-普通区域-昌乐县-郑王村自然村-18706588567-200M-宽带上网投诉-次数0-202407130000397040</t>
  </si>
  <si>
    <t>202407130000397040#流程受理流水号：20240713150540187065885671088449
客户号码:18706588567
客户姓名:刘*
投诉地市:潍坊
来话流水:2024071314573187320879426
宽带账号:18706588567
宽带账号归属地市:潍坊
宽带账号归属区县:昌乐县
故障地址:潍坊昌乐县宝城街道郑王村郑王村自然村郑王村3#（代办点超市东邻西墙）*********
联系电话:18706588567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故障时间:2024-07-13 15:05:53
具体故障现象:频繁掉线，
客户其他诉求:客户来电反映家里的宽带网掉线，并且客户老家的遥控器不好用的，客户要求师傅带遥控器上门。请协助处理，谢谢
;宽带小区$[郑王村自然村]$</t>
  </si>
  <si>
    <t>18706588567</t>
  </si>
  <si>
    <t>SD-057-240713-612759-4786</t>
  </si>
  <si>
    <t>'SD-057-240516-132479-5892'</t>
  </si>
  <si>
    <t>SD-db051-240713-875302-310</t>
  </si>
  <si>
    <t>2024-07-13 15:44:17</t>
  </si>
  <si>
    <t>(家客)潍坊-潍城区-重复投诉投诉督办通知-一级督办13573655444-20240713154135X495555424</t>
  </si>
  <si>
    <t>【调研】-80+银卡-普通区域-潍城区-华府名城-13573655444-200M-宽带上网投诉-次数0-20240713154135X495555424</t>
  </si>
  <si>
    <t xml:space="preserve">流程受理流水号：20240713153929135736554441096024
客户号码:13573655444
客户姓名:赵**
投诉地市:潍坊
来话流水:2024071315380312720840002
宽带账号:13573655444
宽带账号归属地市:潍坊
宽带账号归属区县:潍城区
故障地址:潍坊潍城区南关街道青年路华府铭城9号楼
联系电话:13573655444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故障时间:2024-07-13 15:40:02
具体故障现象:路由器wan灯时而闪烁时而常亮断断续续不稳定，请协助，谢谢。
客户其他诉求:
</t>
  </si>
  <si>
    <t>13573655444</t>
  </si>
  <si>
    <t>SD-057-240713-164709-5172</t>
  </si>
  <si>
    <t>'SD-057-240531-704536-3281'</t>
  </si>
  <si>
    <t>SD-db051-240713-162357-337</t>
  </si>
  <si>
    <t>2024-07-13 16:29:01</t>
  </si>
  <si>
    <t>(家客)潍坊-寿光市-重复投诉投诉督办通知-一级督办13081650399-202407130000462332</t>
  </si>
  <si>
    <t>【调研】-普通区域-寿光市-董前社区-13081650399-500M-宽带上网投诉-次数0-202407130000462332</t>
  </si>
  <si>
    <t>202407130000462332#宽带账号：13081650399  ；宽带地址：潍坊寿光市洛城街道尧河路董前社区3号楼*********
   ；客户来电反映宽带不能用，客户不会操作，无法配合线上指导，要求上门，请协助处理，谢谢！联系电话：13280774290；联系人：先生；来电流水：2024071316245984520878392</t>
  </si>
  <si>
    <t>13081650399</t>
  </si>
  <si>
    <t>SD-057-240713-571034-5594</t>
  </si>
  <si>
    <t>'SD-057-240703-708523-2934'</t>
  </si>
  <si>
    <t>SD-db051-240713-425186-350</t>
  </si>
  <si>
    <t>2024-07-13 16:52:02</t>
  </si>
  <si>
    <t>(家客)潍坊-临朐县-重复投诉投诉督办通知-一级督办13905362319-202407130000481858</t>
  </si>
  <si>
    <t>【调研】-80+普通-普通区域-临朐县-于家庄自然村-13905362319-300M-宽带上网投诉-次数0-202407130000481858</t>
  </si>
  <si>
    <t>202407130000481858#受理号码 : 13905362319客户姓名 : 王**号码归属地 : 潍坊临朐 － 临朐用户品牌 : 全球通客户来电反应在潍坊临朐县寺头镇人民政府于家庄于家庄自然村临朐石家河于家庄6#宽带无法使用上网，要求师傅上门维修联系电话18853641555流水2024071316474386220837555</t>
  </si>
  <si>
    <t>13905362319</t>
  </si>
  <si>
    <t>SD-057-240713-689037-5788</t>
  </si>
  <si>
    <t>'SD-057-240619-920785-1548'</t>
  </si>
  <si>
    <t>SD-db051-240713-476813-379</t>
  </si>
  <si>
    <t>2024-07-13 17:47:36</t>
  </si>
  <si>
    <t>(家客)潍坊-高密市-重复投诉投诉督办通知-一级督办18364690555-20240713174521X921688307</t>
  </si>
  <si>
    <t>80+银卡-普通区域-高密市-刘四村自然村-18364690555-1000M-宽带上网投诉-次数0-20240713174521X921688307</t>
  </si>
  <si>
    <t xml:space="preserve">【农村网络投诉】流程受理流水号：20240713174252183646905551124663
客户号码:18364690555
客户姓名:丛**
投诉地市:潍坊
来话流水:2024071317421795320816939
宽带账号:18364690555
宽带账号归属地市:潍坊
宽带账号归属区县:高密市
故障地址:潍坊高密市夏庄镇刘四村刘四村自然村刘四村王凯10号箱*********
联系电话:18366312886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17:44:51
具体故障现象:光猫亮红灯，
客户其他诉求:
</t>
  </si>
  <si>
    <t>18364690555</t>
  </si>
  <si>
    <t>SD-057-240713-530746-6294</t>
  </si>
  <si>
    <t>'SD-057-240518-438697-3467'</t>
  </si>
  <si>
    <t>SD-db051-240713-539462-447</t>
  </si>
  <si>
    <t>2024-07-13 20:06:26</t>
  </si>
  <si>
    <t>(家客)潍坊-奎文区-重复投诉投诉督办通知-一级督办13864629839-202407130000602942</t>
  </si>
  <si>
    <t>80+金卡-FTTR-普通区域-奎文区-怡新苑-13864629839-1000M-宽带上网投诉-次数0-202407130000602942</t>
  </si>
  <si>
    <t xml:space="preserve">202407130000602942#流程受理流水号：20240713200513138646298391145384
客户号码:13864629839
客户姓名:张**
投诉地市:潍坊
来话流水:2024071320050118520836860
宽带账号:13864629839
宽带账号归属地市:潍坊
宽带账号归属区县:高新
故障地址:潍坊高新高新城区新华路怡新苑13号楼*********
联系电话:15318933163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光功率:-15.98
故障大类:宽带/电视
故障细类:宽带无法上网
携转原因:
故障时间:2024-07-13 20:05:39
具体故障现象:打不开网页，
客户其他诉求:客户侧为质差终端，要求上门更换终端并一并处理故障问题。
</t>
  </si>
  <si>
    <t>13864629839</t>
  </si>
  <si>
    <t>SD-057-240713-158376-7731</t>
  </si>
  <si>
    <t>'SD-057-240427-035826-4981'</t>
  </si>
  <si>
    <t>SD-db051-240713-693125-459</t>
  </si>
  <si>
    <t>2024-07-13 20:37:03</t>
  </si>
  <si>
    <t>(家客)潍坊-潍城区-重复投诉投诉督办通知-一级督办18353652379-202407130000613162</t>
  </si>
  <si>
    <t>【调研】-普通区域-潍城区-恒信永祥苑-18353652379-1000M-宽带上网投诉-次数0-202407130000613162</t>
  </si>
  <si>
    <t xml:space="preserve">202407130000613162#宽带账号：18353652379；宽带地址：潍坊潍城区北关街道永安路恒信永祥苑20号楼；联系电话：18353652379 客户来电反映宽带网络慢 卡顿 线上指导无法操作 来电流水2024071320251223220823879 备注 客户要求换了师傅联系 </t>
  </si>
  <si>
    <t>18353652379</t>
  </si>
  <si>
    <t>SD-057-240713-756921-7979</t>
  </si>
  <si>
    <t>'SD-057-240605-619478-3822'</t>
  </si>
  <si>
    <t>SD-db051-240713-432195-486</t>
  </si>
  <si>
    <t>2024-07-13 23:29:05</t>
  </si>
  <si>
    <t>(家客)潍坊-高密市-重复投诉投诉督办通知-一级督办18353603225-20240713232755X475524807</t>
  </si>
  <si>
    <t>普通区域-高密市-青岛花园-18353603225-300M-宽带上网投诉-次数0-20240713232755X475524807</t>
  </si>
  <si>
    <t>【预处理派单】宽带账号：18353603225，宽带地址： 潍坊高密市醴泉街道夷安大道青岛花园8号楼*********，故障现象：无法连接，故障现象类型：LOS亮红灯，客户诉求：客户反映本机号码宽带无法使用，重启光猫和路由器也不管用，要求工作人员回电，联系电话本机，联系人先生。，联系电话：18353603225，通话流水：2024071323271846020838507。接入方式：FTTH，当前是否在线：不在线，端到端诊断结果：状态正常，是否智能网关：否，光功率。</t>
  </si>
  <si>
    <t>18353603225</t>
  </si>
  <si>
    <t>SD-057-240713-478150-8550</t>
  </si>
  <si>
    <t>'SD-057-240713-350761-35'</t>
  </si>
  <si>
    <t>SD-db051-240714-015287-82</t>
  </si>
  <si>
    <t>2024-07-14 10:14:18</t>
  </si>
  <si>
    <t>(家客)潍坊-潍城区-重复投诉投诉督办通知-一级督办15264670787-20240714101145X105703431</t>
  </si>
  <si>
    <t>普通区域-潍城区-河西岭自然村-15264670787-300M-宽带上网投诉-次数0-20240714101145X105703431</t>
  </si>
  <si>
    <t xml:space="preserve">【农村网络投诉】流程受理流水号：20240714101043152646707871026228
客户号码:15264670787
客户姓名:唐**
投诉地市:潍坊
来话流水:2024071410092507320806042
宽带账号:15264670787
宽带账号归属地市:潍坊
宽带账号归属区县:潍城区
故障地址:潍坊潍城区军埠口综合项目区河西岭河西岭自然村5号箱在村中东数第三排北数第三排房子墙上*********
联系电话:15264670787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10:11:23
具体故障现象:光猫亮红灯，
客户其他诉求:
</t>
  </si>
  <si>
    <t>15264670787</t>
  </si>
  <si>
    <t>SD-057-240714-189462-1492</t>
  </si>
  <si>
    <t>'SD-057-240610-468930-65'</t>
  </si>
  <si>
    <t>SD-db051-240714-297685-117</t>
  </si>
  <si>
    <t>2024-07-14 10:52:14</t>
  </si>
  <si>
    <t>(家客)潍坊-青州市-重复投诉投诉督办通知-一级督办15964330066-202407140000210186</t>
  </si>
  <si>
    <t>【调研】-80+白金-普通区域-青州市-北门组团-15964330066-1000M-宽带上网投诉-次数0-202407140000210186</t>
  </si>
  <si>
    <t>202407140000210186#宽带账号：15964330066；宽带地址：潍坊青州市云门山街道玲珑山南路北门组团7号楼，客户来电反映宽带无法上网，客户不配合排障，要求师傅上门，请协助处理，谢谢！联系电话：15615561885；联系人：先生；来电流水：2024071410435608020894033</t>
  </si>
  <si>
    <t>15964330066</t>
  </si>
  <si>
    <t>SD-057-240714-175942-1978</t>
  </si>
  <si>
    <t>'SD-057-240601-539412-5274'</t>
  </si>
  <si>
    <t>SD-db051-240714-748563-136</t>
  </si>
  <si>
    <t>2024-07-14 11:11:39</t>
  </si>
  <si>
    <t>(家客)潍坊-安丘市-重复投诉投诉督办通知-一级督办15064661609-20240714110943X583918925</t>
  </si>
  <si>
    <t>80+普通-普通区域-安丘市-万戈庄村自然村-15064661609-100M-宽带上网投诉-次数0-20240714110943X583918925</t>
  </si>
  <si>
    <t xml:space="preserve">【农村网络投诉】流程受理流水号：20240714110727150646616091040389
客户号码:15064661609
客户姓名:咸**
投诉地市:潍坊
来话流水:2024071411064676020847006
宽带账号:15064661609
宽带账号归属地市:潍坊
宽带账号归属区县:安丘市
故障地址:潍坊安丘市景芝镇万戈庄村万戈庄村自然村万戈庄22号箱苏长秋*********
联系电话:15064661609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11:07:56
具体故障现象:光猫亮红灯，
客户其他诉求:客户称外面线路断开，请维修
</t>
  </si>
  <si>
    <t>15064661609</t>
  </si>
  <si>
    <t>SD-057-240714-518204-2262</t>
  </si>
  <si>
    <t>'SD-057-240617-482371-6492'</t>
  </si>
  <si>
    <t>SD-db051-240714-410958-155</t>
  </si>
  <si>
    <t>2024-07-14 11:34:57</t>
  </si>
  <si>
    <t>(家客)潍坊-高密市-重复投诉投诉督办通知-一级督办13606477033-202407140000247522</t>
  </si>
  <si>
    <t>80+金卡-普通区域-高密市-西周阳村自然村-13606477033-300M-宽带上网投诉-次数0-202407140000247522</t>
  </si>
  <si>
    <t>202407140000247522#宽带账号：13606477033；宽带地址：潍坊高密市密水街道西周阳村西周阳村自然村高密西周阳三姐妹超市K18号箱*********客户来电反映宽带/魔百盒无法观看，/客户不配合排障，要求上门，请协助处理，谢谢！联系电话：15726065130；来电流水2024071411310854420812973,3点以后联系</t>
  </si>
  <si>
    <t>13606477033</t>
  </si>
  <si>
    <t>SD-057-240714-186930-2513</t>
  </si>
  <si>
    <t>'SD-057-240504-875064-3325'</t>
  </si>
  <si>
    <t>SD-db051-240714-905842-163</t>
  </si>
  <si>
    <t>2024-07-14 11:41:42</t>
  </si>
  <si>
    <t>(家客)潍坊-寿光市-重复投诉投诉督办通知-一级督办15244495899-20240714114001X401055688</t>
  </si>
  <si>
    <t>80+金卡-普通区域-寿光市-清河垄源三期-15244495899-500M-宽带上网投诉-次数0-20240714114001X401055688</t>
  </si>
  <si>
    <t>流程受理流水号：20240714113919152444958991048239
客户号码:15244495899
客户姓名:赵**
投诉地市:潍坊
来话流水:2024071411361119220865113
宽带账号:15244495899
宽带账号归属地市:潍坊
宽带账号归属区县:寿光市
故障地址:潍坊寿光市洛城街道洛兴街清河垄源三期35号楼*********
联系电话:15244495899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t>
  </si>
  <si>
    <t>15244495899</t>
  </si>
  <si>
    <t>SD-057-240714-324705-2599</t>
  </si>
  <si>
    <t>'SD-057-240706-930148-7273'</t>
  </si>
  <si>
    <t>SD-db051-240714-710392-170</t>
  </si>
  <si>
    <t>2024-07-14 11:50:48</t>
  </si>
  <si>
    <t>(家客)潍坊-昌邑市-重复投诉投诉督办通知-一级督办15762619856-20240714114848X928643889</t>
  </si>
  <si>
    <t>【重投】-80+普通-普通区域-昌邑市-巷子小区-15762619856-500M-宽带上网投诉-次数0-20240714114848X928643889</t>
  </si>
  <si>
    <t xml:space="preserve">流程受理流水号：20240714114553157626198561049807
客户号码:15762619856
客户姓名:刘**
投诉地市:潍坊
来话流水:2024071411443438520850689
宽带账号:15762619856
宽带账号归属地市:潍坊
宽带账号归属区县:昌邑市
故障地址:潍坊昌邑市北孟镇北孟街商业街天源百货商店*********
联系电话:13468498895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故障细类:网速慢/上网掉线(专席)
携转原因:
故障时间:2024-07-14 11:47:32
具体故障现象:网速慢卡顿，拒绝排障要求装维上门处理
客户其他诉求:
</t>
  </si>
  <si>
    <t>15762619856</t>
  </si>
  <si>
    <t>SD-057-240714-154036-2726</t>
  </si>
  <si>
    <t>'SD-057-240714-702539-2593'</t>
  </si>
  <si>
    <t>SD-db051-240714-514382-177</t>
  </si>
  <si>
    <t>2024-07-14 11:59:43</t>
  </si>
  <si>
    <t>(家客)潍坊-高密市-重复投诉投诉督办通知-一级督办15169468642-202407140000270108</t>
  </si>
  <si>
    <t>普通区域-高密市-高密金地花园二-15169468642-100M-宽带上网投诉-次数0-202407140000270108</t>
  </si>
  <si>
    <t>202407140000270108#【已关注中国移动10086微信公众号】流程受理流水号：20240714115620151694686421052140
客户号码:15169468642
客户姓名:石**
投诉地市:潍坊
来话流水:2024071411542402920848395
宽带账号:15169468642
宽带账号归属地市:潍坊
宽带账号归属区县:高密市
故障地址:潍坊高密市朝阳街道立新街金都花园4号楼*********
联系电话:18369604618
联系人:先生/女士
工单紧急程度:一般
是否有升级投诉倾向:否
是否重复</t>
  </si>
  <si>
    <t>15169468642</t>
  </si>
  <si>
    <t>SD-057-240714-472650-2810</t>
  </si>
  <si>
    <t>'SD-057-240507-756981-214'</t>
  </si>
  <si>
    <t>SD-db051-240714-058713-179</t>
  </si>
  <si>
    <t>2024-07-14 12:02:26</t>
  </si>
  <si>
    <t>(家客)潍坊-高密市-重复投诉投诉督办通知-一级督办15006676722-20240714120022X622600382</t>
  </si>
  <si>
    <t>【重投】-80+普通-普通区域-高密市-今日星城-15006676722-300M-宽带上网投诉-次数0-20240714120022X622600382</t>
  </si>
  <si>
    <t xml:space="preserve">流程受理流水号：20240714115645150066767221052238
客户号码:15006676722
客户姓名:马**
投诉地市:潍坊
来话流水:2024071411541074920846368
宽带账号:15006676722
宽带账号归属地市:潍坊
宽带账号归属区县:高密市
故障地址:潍坊高密市朝阳街道夷安大道今日星城3号楼
联系电话:13854440874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故障时间:2024-07-14 11:56:57
具体故障现象:频繁掉线，在线指导客户操作，客户不配合！表示前期已经反映多次。仍然掉网，要求维修人员给与明确答复，是否可以修复，如果不能修复，客户会考虑转网，请尽快给其联系，谢谢; 
客户其他诉求:
</t>
  </si>
  <si>
    <t>15006676722</t>
  </si>
  <si>
    <t>SD-057-240714-450837-2835</t>
  </si>
  <si>
    <t>'SD-057-240709-138957-1227'</t>
  </si>
  <si>
    <t>SD-db051-240714-736054-190</t>
  </si>
  <si>
    <t>2024-07-14 12:20:17</t>
  </si>
  <si>
    <t>(家客)潍坊-奎文区-重复投诉投诉督办通知-一级督办13583690578-20240714121722X642672431</t>
  </si>
  <si>
    <t>【调研】-80+银卡-普通区域-奎文区-南胡住南社区-13583690578-300M-宽带上网投诉-次数0-20240714121722X642672431</t>
  </si>
  <si>
    <t>流程受理流水号：20240714121337135836905781055487
客户号码:13583690578
客户姓名:徐*
投诉地市:潍坊
来话流水:2024071412132725620802273
宽带账号:13583690578
宽带账号归属地市:潍坊
宽带账号归属区县:高新
故障地址:潍坊高新高新城区胜利街南胡住南社区</t>
  </si>
  <si>
    <t>13583690578</t>
  </si>
  <si>
    <t>SD-057-240714-479253-3065</t>
  </si>
  <si>
    <t>'SD-057-240424-436527-5414'</t>
  </si>
  <si>
    <t>SD-db051-240714-907831-225</t>
  </si>
  <si>
    <t>2024-07-14 13:50:24</t>
  </si>
  <si>
    <t>(家客)潍坊-临朐县-重复投诉投诉督办通知-一级督办13606366125-20240714134916X156258481</t>
  </si>
  <si>
    <t>【重投】-【调研】-80+银卡-普通区域-临朐县-宋家官庄自然村-13606366125-300M-宽带上网投诉-次数0-20240714134916X156258481</t>
  </si>
  <si>
    <t xml:space="preserve">【农村网络投诉】流程受理流水号：20240714134834136063661251069967
客户号码:13606366125
客户姓名:任**
投诉地市:潍坊
来话流水:2024071413462949920896403
宽带账号:13606366125
宽带账号归属地市:潍坊
宽带账号归属区县:临朐县
故障地址:潍坊临朐县东城街道宋家官庄宋家官庄自然村宋家官庄1#宋洪豆*********
联系电话:13606366125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故障时间:2024-07-14 13:47:04
具体故障现象:网速慢卡顿，
客户其他诉求:请协助处理，谢谢
</t>
  </si>
  <si>
    <t>13606366125</t>
  </si>
  <si>
    <t>SD-057-240714-681490-3903</t>
  </si>
  <si>
    <t>'SD-057-240625-378514-3972'</t>
  </si>
  <si>
    <t>SD-db051-240714-701438-252</t>
  </si>
  <si>
    <t>2024-07-14 14:59:14</t>
  </si>
  <si>
    <t>(家客)潍坊-寿光市-重复投诉投诉督办通知-一级督办13563630489-20240714145610X170215397</t>
  </si>
  <si>
    <t>普通区域-寿光市-九巷公寓-13563630489-1000M-魔百和投诉-次数0-20240714145610X170215397</t>
  </si>
  <si>
    <t>流程受理流水号：20240714145346135636304891082167
客户号码:13563630489
客户姓名:杨**
投诉地市:潍坊
来话流水:2024071414525847820835313
宽带账号:13563630489
宽带账号归属地市:潍坊
宽带账号归属区县:寿光市
故障地址:潍坊寿光市圣城街道晨鸣路九巷公寓2-2-302
联系电话:13563630489
联系人:女士
工单紧急程度:非常紧急
是否有升级投诉倾向:否
是否</t>
  </si>
  <si>
    <t>13563630489</t>
  </si>
  <si>
    <t>SD-057-240714-785941-4545</t>
  </si>
  <si>
    <t>'SD-057-240710-829517-4542'</t>
  </si>
  <si>
    <t>SD-db051-240714-801437-283</t>
  </si>
  <si>
    <t>2024-07-14 15:50:57</t>
  </si>
  <si>
    <t>(家客)潍坊-安丘市-重复投诉投诉督办通知-一级督办13906362991-20240714154946X386113449</t>
  </si>
  <si>
    <t>普通区域-安丘市-大成花园-13906362991-300M-宽带上网投诉-次数0-20240714154946X386113449</t>
  </si>
  <si>
    <t xml:space="preserve">流程受理流水号：20240714154835139063629911093629
客户号码:13906362991
客户姓名:李*
投诉地市:潍坊
来话流水:2024071415430318020857992
宽带账号:13906362991
宽带账号归属地市:潍坊
宽带账号归属区县:安丘市
故障地址:潍坊安丘市兴安街道和平路大成花园4号楼*********
联系电话:13295368191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故障细类:宽带无法上网(专席)
携转原因:
故障时间:2024-07-14 15:48:48
具体故障现象:提示网络无法连接，
客户其他诉求:
</t>
  </si>
  <si>
    <t>13906362991</t>
  </si>
  <si>
    <t>SD-057-240714-637219-5175</t>
  </si>
  <si>
    <t>'SD-057-240613-439750-6909'</t>
  </si>
  <si>
    <t>SD-db051-240714-598673-290</t>
  </si>
  <si>
    <t>2024-07-14 16:02:46</t>
  </si>
  <si>
    <t>(家客)潍坊-昌邑市-重复投诉投诉督办通知-一级督办13506475492-20240714160155X115708972</t>
  </si>
  <si>
    <t>【调研】-80+普通-普通区域-昌邑市-马家村自然村-13506475492-300M-宽带上网投诉-次数0-20240714160155X115708972</t>
  </si>
  <si>
    <t>【农村网络投诉】流程受理流水号：20240714160111135064754921096390
客户号码:13506475492
客户姓名:刘**
投诉地市:潍坊
来话流水:2024071416004929720844622
宽带账号:13506475492
宽带账号归属地市:潍坊
宽带账号归属区县:昌邑市
故障地址:潍坊昌邑市城区马家村马家村自然村扩9号箱苑寿涛*********
联系电话:13506475492
联系人:先生/女士
工单紧急程度:非常紧急
是否有升级投诉倾向:是
是否重复投诉:否
是否携转意向:否
是否</t>
  </si>
  <si>
    <t>13506475492</t>
  </si>
  <si>
    <t>SD-057-240714-496713-5265</t>
  </si>
  <si>
    <t>'SD-057-240712-736580-2167'</t>
  </si>
  <si>
    <t>SD-db051-240714-873251-300</t>
  </si>
  <si>
    <t>2024-07-14 16:22:50</t>
  </si>
  <si>
    <t>(家客)潍坊-昌邑市-重复投诉投诉督办通知-一级督办13562618591-202407140000431549</t>
  </si>
  <si>
    <t>80+银卡-普通区域-昌邑市-中央御景-13562618591-300M-宽带上网投诉-次数0-202407140000431549</t>
  </si>
  <si>
    <t>202407140000431549#客户来电反映宽带不能用，经查询客户侧为质差路由器，请协助上门一并处理故障问题，谢谢！联系电话：13562618591；联系人：先生；来电流水：2024071416192713220841875。</t>
  </si>
  <si>
    <t>13562618591</t>
  </si>
  <si>
    <t>SD-057-240714-802356-5495</t>
  </si>
  <si>
    <t>'SD-057-240712-913806-5039'</t>
  </si>
  <si>
    <t>SD-db051-240714-521430-306</t>
  </si>
  <si>
    <t>2024-07-14 16:26:12</t>
  </si>
  <si>
    <t>(家客)潍坊-高密市-重复投诉投诉督办通知-一级督办15069613380-20240714162435X475481617</t>
  </si>
  <si>
    <t>80+普通-FTTR-普通区域-高密市-书香漫步-15069613380-1000M-宽带上网投诉-次数0-20240714162435X475481617</t>
  </si>
  <si>
    <t xml:space="preserve">流程受理流水号：20240714162245150696133801101221
客户号码:15069613380
客户姓名:荆**
投诉地市:潍坊
来话流水:2024071416210038020858279
宽带账号:15069613380
宽带账号归属地市:潍坊
宽带账号归属区县:高密市
故障地址:潍坊高密市醴泉街道站南街书香漫步5号楼*********
联系电话:15069613380
联系人:先生
工单紧急程度:非常紧急
是否有升级投诉倾向:否
是否重复投诉:是
是否携转意向:否
是否投诉倾向:否
是否智能网关:智能网关
当前是否在线:是
接入方式:FTTH
端到端诊断结果:客户侧设备问题（新增）
是否质差终端:无质差信息
光功率:-15.00
故障大类:宽带/电视
故障细类:宽带无法上网(专席)
携转原因:
故障时间:2024-07-14 16:23:20
具体故障现象:提示网络无法连接，用户表示前期多次反映，维修人员一直没有上门，现在用户要求今天马上处理并回复电话，谢谢
客户其他诉求:
</t>
  </si>
  <si>
    <t>15069613380</t>
  </si>
  <si>
    <t>SD-057-240714-075236-5526</t>
  </si>
  <si>
    <t>'SD-057-240710-498672-6272'</t>
  </si>
  <si>
    <t>SD-db051-240714-461832-328</t>
  </si>
  <si>
    <t>2024-07-14 17:11:10</t>
  </si>
  <si>
    <t>(家客)潍坊-安丘市-重复投诉投诉督办通知-一级督办13562614730-20240714170849X129011335</t>
  </si>
  <si>
    <t>普通区域-安丘市-张靳村自然村-13562614730-1000M-魔百和投诉-次数0-20240714170849X129011335</t>
  </si>
  <si>
    <t>【农村网络投诉】流程受理流水号：20240714170813135626147301111676
客户号码:13562614730
客户姓名:张***********
投诉地市:潍坊
来话流水:2024071417065016320829846
宽带账号:13562614730
宽带账号归属地市:潍坊
宽带账号归属区县:安丘市
故障地址:潍坊安丘市石埠子镇张靳村张靳村自然村张靳追加2号箱张祥树*********
联系电话:13562614730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故障细类:移动高清电视故障(专席)
携转原因:
故障时间:2024-07-14 17:17:25
魔百和单播/组播:单播
具体故障现象:电视机提示无信号，线上操作未恢复 请协助处理  谢谢
客户其他诉求:
魔百和单/组播：单播</t>
  </si>
  <si>
    <t>13562614730</t>
  </si>
  <si>
    <t>SD-057-240714-598742-6004</t>
  </si>
  <si>
    <t>'SD-057-240616-869750-3044'</t>
  </si>
  <si>
    <t>SD-db051-240714-827419-332</t>
  </si>
  <si>
    <t>2024-07-14 17:14:58</t>
  </si>
  <si>
    <t>(家客)潍坊-高密市-重复投诉投诉督办通知-一级督办15069626213-202407140000369619</t>
  </si>
  <si>
    <t>普通区域-高密市-后宋戈庄自然村-15069626213-100M-魔百和投诉-次数0-202407140000369619</t>
  </si>
  <si>
    <t>202407140000369619#流程 ： 
 流程受理流水号：20240714145533150696262131082503; 
手机号码 ：15069626213；
客户姓名 ：于**；
投诉地市 ：潍坊；
来话流水 ：2024071414535317120844933；
宽带账号 ：15069626213；
宽带账号归属地市 ：潍坊；
宽带账号归属区县 ：高密市；
联系人 ：于**；
故障地址 ：潍坊高密市井沟镇后宋戈庄后宋戈庄自然村高密后宋戈庄董安强1号箱*********；
联系电话 ：15069626213；
是否升级倾向 ：否；
是否投诉倾向 ：否；
工单内容 ：客户来电反映观看魔百和电视时，表示登陆失败无法观看或回看，客户不认可。请协助处理，谢谢。；
_是否智能网关：否;宽带小区$[后宋戈庄自然村]$</t>
  </si>
  <si>
    <t>15069626213</t>
  </si>
  <si>
    <t>SD-057-240714-180745-6052</t>
  </si>
  <si>
    <t>'SD-057-240712-097835-5757'</t>
  </si>
  <si>
    <t>SD-db051-240714-927318-334</t>
  </si>
  <si>
    <t>2024-07-14 17:17:48</t>
  </si>
  <si>
    <t>(家客)潍坊-寿光市-重复投诉投诉督办通知-一级督办18353697888-20240714171648X608633296</t>
  </si>
  <si>
    <t>【调研】-80+白金-普通区域-寿光市-东付社区-18353697888-200M-宽带上网投诉-次数0-20240714171648X608633296</t>
  </si>
  <si>
    <t xml:space="preserve">流程受理流水号：20240714171526183536978881113222
客户号码:18353697888
客户姓名:白**
投诉地市:潍坊
来话流水:2024071417144342420810005
宽带账号:18353697888
宽带账号归属地市:潍坊
宽带账号归属区县:寿光市
故障地址:潍坊寿光市圣城街道金光东街东付社区老年房*********
联系电话:18353697888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故障时间:2024-07-14 17:32:02
具体故障现象:频繁掉线，
客户其他诉求:
</t>
  </si>
  <si>
    <t>18353697888</t>
  </si>
  <si>
    <t>SD-057-240714-521769-6080</t>
  </si>
  <si>
    <t>'SD-057-240702-820643-787'</t>
  </si>
  <si>
    <t>SD-db051-240714-640397-393</t>
  </si>
  <si>
    <t>2024-07-14 19:08:17</t>
  </si>
  <si>
    <t>(家客)潍坊-安丘市-重复投诉投诉督办通知-一级督办13455673228-202407140000548908</t>
  </si>
  <si>
    <t>80+银卡-普通区域-安丘市-青云花园（青云花园沿街楼）-13455673228-300M-宽带上网投诉-次数0-202407140000548908</t>
  </si>
  <si>
    <t>202407140000548908#流程受理流水号：20240714190645134556732281132558
客户号码:13455673228
客户姓名:马**
投诉地市:潍坊
来话流水:2024071419054505820827948
宽带账号:13455673228
宽带账号归属地市:潍坊
宽带账号归属区县:安丘市
故障地址:潍坊安丘市兴安街道建安路青云花园（青云花园沿街楼）41号楼4单元101
联系电话:13455673228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故障细类:宽带无法上网(专席)
携转原因:
故障时间:2024-07-14 19:08:12
具体故障现象:频繁掉线，
客户其他诉求:
;宽带小区$[青云花园（青云花园沿街楼）]$</t>
  </si>
  <si>
    <t>13455673228</t>
  </si>
  <si>
    <t>SD-057-240714-913582-7055</t>
  </si>
  <si>
    <t>'SD-057-240711-253847-7712'</t>
  </si>
  <si>
    <t>SD-db051-240714-569214-400</t>
  </si>
  <si>
    <t>2024-07-14 19:20:47</t>
  </si>
  <si>
    <t>(家客)潍坊-坊子区-重复投诉投诉督办通知-一级督办13964655626-202407140000555131</t>
  </si>
  <si>
    <t>80+普通-普通区域-坊子区-柏丽花园-13964655626-1000M-魔百和投诉-次数0-202407140000555131</t>
  </si>
  <si>
    <t>202407140000555131#流程受理流水号：20240714192010139646556261134170
客户号码:13964655626
客户姓名:高**
投诉地市:潍坊
来话流水:2024071419151429020877310
宽带账号:13964655626
宽带账号归属地市:潍坊
宽带账号归属区县:坊子区
故障地址:潍坊坊子区坊子新区崇文街柏丽花园潍坊坊子柏丽花园B区8号楼*********
联系电话:13964655626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光功率:-16.71
故障大类:宽带/电视
故障细类:移动高清电视故障(专席)
携转原因:
故障时间:2024-07-14 19:20:08
魔百和单播/组播:组播
具体故障现象:指导拔插网线，重启，配置网络指导未恢复 
客户其他诉求:
魔百和单/组播：组播;宽带小区$[柏丽花园]$</t>
  </si>
  <si>
    <t>13964655626</t>
  </si>
  <si>
    <t>SD-057-240714-296384-7249</t>
  </si>
  <si>
    <t>'SD-057-240629-831462-4253'</t>
  </si>
  <si>
    <t>SD-db051-240714-056974-440</t>
  </si>
  <si>
    <t>2024-07-14 20:38:23</t>
  </si>
  <si>
    <t>(家客)潍坊-寿光市-重复投诉投诉督办通知-一级督办18663629763-20240714203632X592168806</t>
  </si>
  <si>
    <t>普通区域-寿光市-李二村自然村-18663629763-300M-宽带上网投诉-次数0-20240714203632X592168806</t>
  </si>
  <si>
    <t xml:space="preserve">【农村网络投诉】流程受理流水号：20240714203544186636297631142769
客户号码:18663629763
客户姓名:傅**
投诉地市:潍坊
来话流水:2024071420350523520832644
宽带账号:18663629763
宽带账号归属地市:潍坊
宽带账号归属区县:寿光市
故障地址:潍坊寿光市孙家集街道李二村李二村自然村扩容21号箱*********
联系电话:18663629763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20:36:19
具体故障现象:光猫亮红灯，
客户其他诉求:
</t>
  </si>
  <si>
    <t>18663629763</t>
  </si>
  <si>
    <t>SD-057-240714-859643-7958</t>
  </si>
  <si>
    <t>'SD-057-240520-726581-3038'</t>
  </si>
  <si>
    <t>SD-db051-240714-902874-442</t>
  </si>
  <si>
    <t>2024-07-14 20:38:50</t>
  </si>
  <si>
    <t>(家客)潍坊-潍城区-重复投诉投诉督办通知-一级督办15853617706-202407140000580274</t>
  </si>
  <si>
    <t>80+普通-普通区域-潍城区-姜家庄自然村-15853617706-100M-宽带上网投诉-次数0-202407140000580274</t>
  </si>
  <si>
    <t xml:space="preserve">202407140000580274#宽带账号：15853617706  ；宽带地址：  潍坊潍城区望留街道姜家庄姜家庄自然村姜家庄10#
 ；客户来电反映宽带不能用，光猫亮红灯，拔插捋直光纤线未恢复，要求上门，请协助处理，谢谢！联系电话：本机；联系人：先生；来电流水：2024071420321064620821368
</t>
  </si>
  <si>
    <t>15853617706</t>
  </si>
  <si>
    <t>SD-057-240714-945683-7965</t>
  </si>
  <si>
    <t>'SD-057-240602-362571-5956'</t>
  </si>
  <si>
    <t>SD-db051-240714-098732-454</t>
  </si>
  <si>
    <t>2024-07-14 21:05:20</t>
  </si>
  <si>
    <t>(家客)潍坊-坊子区-重复投诉投诉督办通知-一级督办15095288667-202407140000586271</t>
  </si>
  <si>
    <t>【调研】-80+白金-FTTR-普通区域-坊子区-民生家园-15095288667-1000M-宽带上网投诉-次数0-202407140000586271</t>
  </si>
  <si>
    <t xml:space="preserve">202407140000586271#流程受理流水号：20240714210448150952886671145230
客户号码:15095288667
客户姓名:鞠**
投诉地市:潍坊
来话流水:2024071421042036620836548
宽带账号:15095288667
宽带账号归属地市:潍坊
宽带账号归属区县:坊子区
故障地址:潍坊坊子区坊子老区长宁街民生家园民生家园4号*********
联系电话:15095288667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21:05:10
具体故障现象:打不开网页，
客户其他诉求:客户侧为质差终端，要求上门更换终端并一并处理故障问题。
</t>
  </si>
  <si>
    <t>15095288667</t>
  </si>
  <si>
    <t>SD-057-240714-710825-8118</t>
  </si>
  <si>
    <t>'SD-057-240430-792034-420'</t>
  </si>
  <si>
    <t>SD-db051-240715-521347-14</t>
  </si>
  <si>
    <t>2024-07-15 08:32:46</t>
  </si>
  <si>
    <t>(家客)潍坊-安丘市-重复投诉投诉督办通知-一级督办15154491986-202407150000094910</t>
  </si>
  <si>
    <t>【重投】-80+银卡-普通区域-安丘市-安丘韩家埠村自然村-15154491986-300M-宽带上网投诉-次数0-202407150000094910</t>
  </si>
  <si>
    <t>202407150000094910#流程受理流水号：20240715083051151544919861001370
客户号码:15154491986
客户姓名:于**
投诉地市:潍坊
来话流水:2024071508303318220828310
宽带账号:15154491986
宽带账号归属地市:潍坊
宽带账号归属区县:安丘市
故障地址:潍坊安丘市大城埠韩家埠村韩家埠村自然村韩家埠追加刘海星*********
联系电话:15154491986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08:35:13
具体故障现象:电脑无法上网，
客户其他诉求:现在上门维修。
;宽带小区$[安丘韩家埠村自然村]$</t>
  </si>
  <si>
    <t>15154491986</t>
  </si>
  <si>
    <t>SD-057-240715-507813-295</t>
  </si>
  <si>
    <t>'SD-057-240713-637051-2472'</t>
  </si>
  <si>
    <t>SD-db051-240715-187639-45</t>
  </si>
  <si>
    <t>2024-07-15 08:56:48</t>
  </si>
  <si>
    <t>(家客)潍坊-诸城市-重复投诉投诉督办通知-一级督办15165694257-202407150000112415</t>
  </si>
  <si>
    <t>80+普通-普通区域-诸城市-大黑龙沟自然村-15165694257-300M-宽带上网投诉-次数0-202407150000112415</t>
  </si>
  <si>
    <t xml:space="preserve">202407150000112415#宽带账号：15165694257；宽带地址：潍坊诸城市龙都街道大黑龙沟大黑龙沟自然村大黑龙沟村；客户来电反映电视机无法上网，客户不配合排障，要求上门，请协助处理，谢谢！联系电话：13561409988；联系人：女士；来电流水2024071508534927520814768
</t>
  </si>
  <si>
    <t>15165694257</t>
  </si>
  <si>
    <t>SD-057-240715-164072-708</t>
  </si>
  <si>
    <t>'SD-057-240622-371564-1736'</t>
  </si>
  <si>
    <t>SD-db051-240715-936587-52</t>
  </si>
  <si>
    <t>2024-07-15 09:05:40</t>
  </si>
  <si>
    <t>(家客)潍坊-昌邑市-重复投诉投诉督办通知-一级督办18706576660-202407150000121207</t>
  </si>
  <si>
    <t>80+银卡-普通区域-昌邑市-沟北村自然村-18706576660-300M-宽带上网投诉-次数0-202407150000121207</t>
  </si>
  <si>
    <t xml:space="preserve">202407150000121207#【已关注中国移动10086微信公众号】流程受理流水号：20240715090319187065766601009439
客户号码:18706576660
客户姓名:陈**
投诉地市:潍坊
来话流水:2024071509024876220807532
宽带账号:18706576660
宽带账号归属地市:潍坊
宽带账号归属区县:昌邑市
故障地址:潍坊昌邑市李家埠镇沟北村沟北村自然村沟北村3号箱杨志尧*********
联系电话:18706576660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故障时间:2024-07-15 09:07:31
具体故障现象:频繁掉线，
客户其他诉求:客户侧为质差终端，要求上门更换终端并一并处理故障问题。
</t>
  </si>
  <si>
    <t>18706576660</t>
  </si>
  <si>
    <t>SD-057-240715-897635-859</t>
  </si>
  <si>
    <t>'SD-057-240503-645372-6736'</t>
  </si>
  <si>
    <t>SD-db051-240715-401862-60</t>
  </si>
  <si>
    <t>2024-07-15 09:17:04</t>
  </si>
  <si>
    <t>(家客)潍坊-潍城区-重复投诉投诉督办通知-一级督办13173130750-20240715091420X606866850</t>
  </si>
  <si>
    <t>【调研】-普通区域-潍城区-杨家庄子自然村-13173130750-300M-宽带上网投诉-次数0-20240715091420X606866850</t>
  </si>
  <si>
    <t xml:space="preserve">【农村网络投诉】流程受理流水号：20240715091355131731307501012550
客户号码:13173130750
客户姓名:傅**
投诉地市:潍坊
来话流水:2024071509133171620836413
宽带账号:13173130750
宽带账号归属地市:潍坊
宽带账号归属区县:潍城区
故障地址:潍坊潍城区军埠口综合项目区杨家庄子杨家庄子自然村18号箱在龙大冷鲜肉房屋楼顶*********
联系电话:18553692540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09:17:16
具体故障现象:光猫亮红灯，
客户其他诉求:
</t>
  </si>
  <si>
    <t>13173130750</t>
  </si>
  <si>
    <t>SD-057-240715-054793-1111</t>
  </si>
  <si>
    <t>'SD-057-240619-089372-412'</t>
  </si>
  <si>
    <t>SD-db051-240715-964271-83</t>
  </si>
  <si>
    <t>2024-07-15 09:37:33</t>
  </si>
  <si>
    <t>(家客)潍坊-奎文区-重复投诉投诉督办通知-一级督办18363673705-202407150000151192</t>
  </si>
  <si>
    <t>【调研】-80+普通-普通区域-奎文区-凯旋国际小区-18363673705-200M-宽带上网投诉-次数0-202407150000151192</t>
  </si>
  <si>
    <t xml:space="preserve">202407150000151192#宽带账号：18363673705；宽带地址：潍坊高新高新城区东方路凯旋国际小区2号楼*********；客户来电反映宽带连不上网，客户不配合排障，要求师傅上门，请协助处理，谢谢！联系电话：18265690797；联系人：***；来电流水：2024071509334420120897675。 </t>
  </si>
  <si>
    <t>18363673705</t>
  </si>
  <si>
    <t>SD-057-240715-512743-1394</t>
  </si>
  <si>
    <t>'SD-057-240711-719602-1329'</t>
  </si>
  <si>
    <t>SD-db051-240715-904287-123</t>
  </si>
  <si>
    <t>2024-07-15 10:07:46</t>
  </si>
  <si>
    <t>(家客)潍坊-潍城区-重复投诉投诉督办通知-一级督办13606365909-202407150000184050</t>
  </si>
  <si>
    <t>【调研】-普通区域-潍城区-上城国际-13606365909-200M-魔百和投诉-次数0-202407150000184050</t>
  </si>
  <si>
    <t>202407150000184050#流程受理流水号：20240715100254136063659091026297
客户号码:13606365909
客户姓名:季**
投诉地市:潍坊
来话流水:2024071509575339220817535
宽带账号:13606365909
宽带账号归属地市:潍坊
宽带账号归属区县:潍城区
故障地址:潍坊潍城区西关街道福寿西街上城国际57号楼
联系电话:13606365909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故障细类:移动高清电视故障(专席)
携转原因:
故障时间:2024-07-15 10:06:25
魔百和单播/组播:组播
具体故障现象:电视点播无法观看，选择影视后无电视剧/电影等选项，升级提示联网失败无法升级
客户其他诉求:
魔百和单/组播：组播;宽带小区$[上城国际]$</t>
  </si>
  <si>
    <t>13606365909</t>
  </si>
  <si>
    <t>SD-057-240715-143926-1866</t>
  </si>
  <si>
    <t>'SD-057-240706-680437-4711'</t>
  </si>
  <si>
    <t>SD-db051-240715-819403-148</t>
  </si>
  <si>
    <t>2024-07-15 10:47:16</t>
  </si>
  <si>
    <t>(家客)潍坊-高密市-重复投诉投诉督办通知-一级督办15335361398-20240715104451X491382265</t>
  </si>
  <si>
    <t>【调研】-普通区域-高密市-福缘居-15335361398-300M-宽带上网投诉-次数0-20240715104451X491382265</t>
  </si>
  <si>
    <t xml:space="preserve">流程受理流水号：20240715103500153353613981035155
客户号码:15335361398
客户姓名:李**
投诉地市:潍坊
来话流水:2024071510330210020891129
宽带账号:15335361398
宽带账号归属地市:潍坊
宽带账号归属区县:高密市
故障地址:潍坊高密市密水街道薛中路福缘居7号楼*********
联系电话:15335361398
联系人:先生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10:34:31
具体故障现象:PON闪烁：插紧捋顺光钎线，重启未恢复，客户要求师傅尽快维修，并要求把光猫更换了，客户提及工信部投诉，请尽快处理，谢谢，客户拒绝母鹅提供宽带地址，
客户其他诉求:客户要求赔偿，请尽快处理，谢谢
</t>
  </si>
  <si>
    <t>15335361398</t>
  </si>
  <si>
    <t>SD-057-240715-978531-2791</t>
  </si>
  <si>
    <t>'SD-057-240709-906538-8928'</t>
  </si>
  <si>
    <t>SD-db051-240715-076395-194</t>
  </si>
  <si>
    <t>2024-07-15 11:50:53</t>
  </si>
  <si>
    <t>(家客)潍坊-潍城区-重复投诉投诉督办通知-一级督办13963655538-202407150000288492</t>
  </si>
  <si>
    <t>【调研】-80+银卡-普通区域-潍城区-刘家园片区（钢厂宿舍、医疗器械宿舍、党支部宿舍）-13963655538-500M-魔百和投诉-次数0-202407150000288492</t>
  </si>
  <si>
    <t>202407150000288492#流程受理流水号：20240715114528139636555381053523
客户号码:13963655538
客户姓名:邱**
投诉地市:潍坊
来话流水:2024071511445426720845438
宽带账号:13963655538
宽带账号归属地市:潍坊
宽带账号归属区县:潍城区
故障地址:潍坊潍城区北关街道卧龙西街紫宸华府锦园50号楼*********
联系电话:17852367159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故障细类:移动高清电视故障(专席)
携转原因:
故障时间:2024-07-15 11:48:54
魔百和单播/组播:组播
具体故障现象:电视提示网络类错误，
客户其他诉求:
魔百和单/组播：组播;宽带小区$[刘家园片区（钢厂宿舍、医疗器械宿舍、党支部宿舍）]$</t>
  </si>
  <si>
    <t>13963655538</t>
  </si>
  <si>
    <t>SD-057-240715-326458-3562</t>
  </si>
  <si>
    <t>'SD-057-240610-230876-3189'</t>
  </si>
  <si>
    <t>SD-db051-240715-975304-197</t>
  </si>
  <si>
    <t>2024-07-15 11:56:32</t>
  </si>
  <si>
    <t>(家客)潍坊-寿光市-重复投诉投诉督办通知-一级督办13791885093-20240715115413X653506799</t>
  </si>
  <si>
    <t>80+白金-普通区域-寿光市-百丽澜庭-13791885093-1000M-宽带上网投诉-次数0-20240715115413X653506799</t>
  </si>
  <si>
    <t xml:space="preserve">流程受理流水号：20240715115328137918850931055645
客户号码:13791885093
客户姓名:赵**
投诉地市:潍坊
来话流水:2024071511521680320832734
宽带账号:13791885093
宽带账号归属地市:潍坊
宽带账号归属区县:寿光市
故障地址:潍坊寿光市圣城街道圣阳街百丽澜庭56号楼*********
联系电话:15376689709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光功率:-15.36
故障大类:宽带/电视
故障细类:网速慢/上网掉线(专席)
携转原因:
故障时间:2024-07-15 11:51:22
具体故障现象:网速慢卡顿，
客户其他诉求:
</t>
  </si>
  <si>
    <t>13791885093</t>
  </si>
  <si>
    <t>SD-057-240715-256137-3632</t>
  </si>
  <si>
    <t>'SD-057-240629-027934-793'</t>
  </si>
  <si>
    <t>SD-db051-240715-518376-200</t>
  </si>
  <si>
    <t>2024-07-15 11:59:04</t>
  </si>
  <si>
    <t>(家客)潍坊-诸城市-重复投诉投诉督办通知-一级督办15206467950-20240715115600X760048534</t>
  </si>
  <si>
    <t>普通区域-诸城市-王家同-15206467950-200M-宽带上网投诉-次数0-20240715115600X760048534</t>
  </si>
  <si>
    <t xml:space="preserve">流程受理流水号：20240715115515152064679501056091
客户号码:15206467950
客户姓名:王**
投诉地市:潍坊
来话流水:2024071511453145820852813
宽带账号:15206467950
宽带账号归属地市:潍坊
宽带账号归属区县:诸城市
故障地址:潍坊诸城市贾悦镇后宋古庄后宋古庄后宋古庄6#箱*********
联系电话:15206467950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故障细类:宽带无法上网(专席)
携转原因:
故障时间:2024-07-15 11:55:30
具体故障现象:打不开网页，
客户其他诉求:谢谢
</t>
  </si>
  <si>
    <t>15206467950</t>
  </si>
  <si>
    <t>SD-057-240715-570684-3659</t>
  </si>
  <si>
    <t>'SD-057-240608-964378-4882'</t>
  </si>
  <si>
    <t>SD-db051-240715-490372-218</t>
  </si>
  <si>
    <t>2024-07-15 12:32:36</t>
  </si>
  <si>
    <t>(家客)潍坊-高密市-重复投诉投诉督办通知-一级督办18863662625-202407150000316795</t>
  </si>
  <si>
    <t>【调研】-普通区域-高密市-狮子口小区-18863662625-1000M-宽带上网投诉-次数0-202407150000316795</t>
  </si>
  <si>
    <t>202407150000316795#流程受理流水号：20240715123132188636626251062591
客户号码:18863662625
客户姓名:梁**
投诉地市:潍坊
来话流水:2024071512302261520862225
宽带账号:18863662625
宽带账号归属地市:潍坊
宽带账号归属区县:高密市
故障地址:潍坊高密市醴泉街道顺河路狮子口小区4号楼*********
联系电话:18863662625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故障时间:2024-07-15 12:31:54
具体故障现象:网速慢卡顿，每次维修好之后就好用一小段时间，要求彻底解决
客户其他诉求:
;宽带小区$[狮子口小区]$</t>
  </si>
  <si>
    <t>18863662625</t>
  </si>
  <si>
    <t>SD-057-240715-392168-4118</t>
  </si>
  <si>
    <t>'SD-057-240710-516924-4205'</t>
  </si>
  <si>
    <t>SD-db051-240715-742138-264</t>
  </si>
  <si>
    <t>2024-07-15 14:20:04</t>
  </si>
  <si>
    <t>(家客)潍坊-寿光市-重复投诉投诉督办通知-一级督办15169688835-20240715141705X225458700</t>
  </si>
  <si>
    <t>80+普通-普通区域-寿光市-太平村-15169688835-100M-宽带上网投诉-次数0-20240715141705X225458700</t>
  </si>
  <si>
    <t xml:space="preserve">流程受理流水号：20240715141409151696888351077993
客户号码:15169688835
客户姓名:朱**
投诉地市:潍坊
来话流水:2024071514115773920824469
宽带账号:15169688835
宽带账号归属地市:潍坊
宽带账号归属区县:寿光市
故障地址:潍坊寿光市寒桥永泰花园5-2-101
联系电话:15169688835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
故障细类:宽带无法上网(专席)
携转原因:
故障时间:2024-07-15 14:14:22
具体故障现象:提示网络无法连接，
客户其他诉求:
</t>
  </si>
  <si>
    <t>15169688835</t>
  </si>
  <si>
    <t>SD-057-240715-503962-5387</t>
  </si>
  <si>
    <t>'SD-057-240525-294631-2258'</t>
  </si>
  <si>
    <t>SD-db051-240715-946271-401</t>
  </si>
  <si>
    <t>2024-07-15 17:52:40</t>
  </si>
  <si>
    <t>(家客)潍坊-高密市-重复投诉投诉督办通知-一级督办13791669011-202407150000560460</t>
  </si>
  <si>
    <t>80+普通-普通区域-高密市-沂塘自然村-13791669011-300M-宽带上网投诉-次数0-202407150000560460</t>
  </si>
  <si>
    <t>202407150000560460#宽带账号：13791669011宽带地址潍坊高密市醴泉街道沂塘沂塘自然村高密沂塘西村焦有法27号箱*********；客户来电反映宽带/移动高清*****，客户不配合排障，要求师傅上门，请协助处理，谢谢！联系电话：15698264366；联系人：***；来电流水：2024071517475761820854353</t>
  </si>
  <si>
    <t>13791669011</t>
  </si>
  <si>
    <t>SD-057-240715-231947-7630</t>
  </si>
  <si>
    <t>'SD-057-240713-784152-7332'</t>
  </si>
  <si>
    <t>SD-db051-240715-203451-426</t>
  </si>
  <si>
    <t>2024-07-15 18:41:18</t>
  </si>
  <si>
    <t>(家客)潍坊-青州市-重复投诉投诉督办通知-一级督办13854412362-20240715184023X239731930</t>
  </si>
  <si>
    <t>【调研】-80+普通-普通区域-青州市-刁庄-13854412362-300M-宽带上网投诉-次数0-20240715184023X239731930</t>
  </si>
  <si>
    <t xml:space="preserve">【农村网络投诉】流程受理流水号：20240715183925138544123621135219
客户号码:13854412362
客户姓名:刁**
投诉地市:潍坊
来话流水:2024071518390363020867189
宽带账号:13854412362
宽带账号归属地市:潍坊
宽带账号归属区县:青州市
故障地址:潍坊青州市邵庄镇刁庄村刁庄6号#刁玉静家#*********
联系电话:13854412362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18:39:37
具体故障现象:客户来电反映外面的线路被车挂断了，上不去网了，需要维修
客户其他诉求:
</t>
  </si>
  <si>
    <t>13854412362</t>
  </si>
  <si>
    <t>SD-057-240715-319078-8087</t>
  </si>
  <si>
    <t>'SD-057-240601-503824-6817'</t>
  </si>
  <si>
    <t>SD-db051-240715-816407-428</t>
  </si>
  <si>
    <t>2024-07-15 18:44:21</t>
  </si>
  <si>
    <t>(家客)潍坊-寒亭区-重复投诉投诉督办通知-一级督办13864696211-20240715184151X111346207</t>
  </si>
  <si>
    <t>80+金卡-普通区域-寒亭区-大官庄村自然村-13864696211-1000M-宽带上网投诉-次数0-20240715184151X111346207</t>
  </si>
  <si>
    <t xml:space="preserve">【农村网络投诉】流程受理流水号：20240715184123138646962111135535
客户号码:13864696211
客户姓名:宋**
投诉地市:潍坊
来话流水:2024071518405546920878944
宽带账号:13864696211
宽带账号归属地市:潍坊
宽带账号归属区县:寒亭区
故障地址:潍坊寒亭区南孙镇大官庄村大官庄村自然村大官庄村东西街东二6号箱卫生室*********
联系电话:13864696211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18:41:35
具体故障现象:光猫亮红灯，
客户其他诉求:
</t>
  </si>
  <si>
    <t>13864696211</t>
  </si>
  <si>
    <t>SD-057-240715-943680-8109</t>
  </si>
  <si>
    <t>'SD-057-240616-178364-5511'</t>
  </si>
  <si>
    <t>SD-db051-240715-215867-465</t>
  </si>
  <si>
    <t>2024-07-15 19:27:00</t>
  </si>
  <si>
    <t>(家客)潍坊-寿光市-重复投诉投诉督办通知-一级督办18563611047-20240715192555X755103829</t>
  </si>
  <si>
    <t>80+普通-普通区域-寿光市-原交警大队家属院-18563611047-1000M-宽带上网投诉-次数0-20240715192555X755103829</t>
  </si>
  <si>
    <t xml:space="preserve">流程受理流水号：20240715192508185636110471141510
客户号码:18563611047
客户姓名:孙**
投诉地市:潍坊
来话流水:2024071519193362220804171
宽带账号:18563611047
宽带账号归属地市:潍坊
宽带账号归属区县:寿光市
故障地址:潍坊寿光市文家街道黄海路凤凰小区东区凤凰小区东区7号楼*********
联系电话:18563611047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故障时间:2024-07-15 19:25:21
具体故障现象:光猫灯正常但电脑手机无法上网，
客户其他诉求:
</t>
  </si>
  <si>
    <t>18563611047</t>
  </si>
  <si>
    <t>SD-057-240715-179245-8621</t>
  </si>
  <si>
    <t>'SD-057-240610-841093-7658'</t>
  </si>
  <si>
    <t>SD-db051-240715-724956-495</t>
  </si>
  <si>
    <t>2024-07-15 20:44:18</t>
  </si>
  <si>
    <t>(家客)潍坊-奎文区-重复投诉投诉督办通知-一级督办15762408803-20240715204157X317141178</t>
  </si>
  <si>
    <t>普通区域-奎文区-苇湾社区-15762408803-1000M-宽带上网投诉-次数0-20240715204157X317141178</t>
  </si>
  <si>
    <t xml:space="preserve">流程受理流水号：20240715203815157624088031150358
客户号码:15762408803
客户姓名:李**
投诉地市:潍坊
来话流水:2024071520343379620859030
宽带账号:15762408803
宽带账号归属地市:潍坊
宽带账号归属区县:奎文区
故障地址:潍坊奎文区东关街道东风街四平路苇湾社区21号楼*********
联系电话:18863655609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20:39:08
具体故障现象:光猫亮红灯，拔插捋直光纤线未恢复，请协助处理，谢谢。
客户其他诉求:
</t>
  </si>
  <si>
    <t>15762408803</t>
  </si>
  <si>
    <t>SD-057-240715-479305-9364</t>
  </si>
  <si>
    <t>'SD-057-240627-036817-4707'</t>
  </si>
  <si>
    <t>SD-db051-240715-257641-510</t>
  </si>
  <si>
    <t>2024-07-15 21:33:41</t>
  </si>
  <si>
    <t>(家客)潍坊-诸城市-重复投诉投诉督办通知-一级督办19577761113-202407150000661398</t>
  </si>
  <si>
    <t>【调研】-80+银卡-普通区域-诸城市-朱泮自然村-19577761113-300M-宽带上网投诉-次数0-202407150000661398</t>
  </si>
  <si>
    <t>202407150000661398#流程受理流水号：20240715213149195777611131154509
客户号码:19577761113
客户姓名:王**
投诉地市:潍坊
来话流水:2024071521311037820853860
宽带账号:19577761113
宽带账号归属地市:潍坊
宽带账号归属区县:诸城市
故障地址:潍坊诸城市皇华镇朱泮朱泮自然村朱泮村12号箱*********
联系电话:19577761113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21:32:09
具体故障现象:电脑无法上网，
客户其他诉求:
;宽带小区$[朱泮自然村]$</t>
  </si>
  <si>
    <t>19577761113</t>
  </si>
  <si>
    <t>SD-057-240715-256398-9690</t>
  </si>
  <si>
    <t>'SD-057-240707-716509-2201'</t>
  </si>
  <si>
    <t>SD-db051-240716-132905-6</t>
  </si>
  <si>
    <t>2024-07-16 08:14:53</t>
  </si>
  <si>
    <t>(家客)潍坊-临朐县-重复投诉投诉督办通知-一级督办13964714617-202407160000091168</t>
  </si>
  <si>
    <t>普通区域-临朐县-上唐家河-13964714617-200M-宽带上网投诉-次数0-202407160000091168</t>
  </si>
  <si>
    <t>202407160000091168#流程受理流水号：20240716081408139647146171000587
客户号码:13964714617
客户姓名:刘**
投诉地市:潍坊
来话流水:2024071608133982520802682
宽带账号:13964714617
宽带账号归属地市:潍坊
宽带账号归属区县:临朐县
故障地址:潍坊临朐县柳山镇人民政府上唐家河村上唐家河上唐家河（扩容）7号箱张顺庆（外墙）*********
联系电话:13964714617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08:14:23
具体故障现象:光猫亮红灯，
客户其他诉求:
;宽带小区$[上唐家河]$</t>
  </si>
  <si>
    <t>13964714617</t>
  </si>
  <si>
    <t>SD-057-240716-413506-118</t>
  </si>
  <si>
    <t>'SD-057-240712-316597-1172'</t>
  </si>
  <si>
    <t>SD-db051-240716-493201-100</t>
  </si>
  <si>
    <t>2024-07-16 10:27:49</t>
  </si>
  <si>
    <t>(家客)潍坊-安丘市-重复投诉投诉督办通知-一级督办15054578941-202407160000198604</t>
  </si>
  <si>
    <t>普通区域-安丘市-印台园小区-15054578941-200M-宽带上网投诉-次数0-202407160000198604</t>
  </si>
  <si>
    <t>202407160000198604#流程受理流水号：20240716102618150545789411031331
客户号码:15054578941
客户姓名:王**
投诉地市:潍坊
来话流水:2024071610254039520818912
宽带账号:15054578941
宽带账号归属地市:潍坊
宽带账号归属区县:安丘市
故障地址:潍坊安丘市兴安街道兴安路印台园小区印台园小区二期1号楼*********
联系电话:15054578941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t>
  </si>
  <si>
    <t>15054578941</t>
  </si>
  <si>
    <t>SD-057-240716-957840-1520</t>
  </si>
  <si>
    <t>'SD-057-240708-938562-9976'</t>
  </si>
  <si>
    <t>SD-db051-240716-940275-106</t>
  </si>
  <si>
    <t>2024-07-16 10:37:53</t>
  </si>
  <si>
    <t>(家客)潍坊-奎文区-重复投诉投诉督办通知-一级督办17860222627-202407160000206300</t>
  </si>
  <si>
    <t>FTTR-普通区域-奎文区-邦泰天瑜-17860222627-1000M-宽带上网投诉-次数0-202407160000206300</t>
  </si>
  <si>
    <t>202407160000206300#王*17860222627
号码归属地潍坊奎文 － 奎文城区-潍坊
客户来电反映
潍坊奎文区潍州路街道潍州路邦泰天瑜6号楼宽带无法上网，
自己不会操作，要求上门查看一下，请协助处理，谢谢联系电话17860222627
2024071610273468920845119</t>
  </si>
  <si>
    <t>17860222627</t>
  </si>
  <si>
    <t>SD-057-240716-412970-1622</t>
  </si>
  <si>
    <t>'SD-057-240705-951032-5305'</t>
  </si>
  <si>
    <t>SD-db051-240716-693407-190</t>
  </si>
  <si>
    <t>2024-07-16 13:17:37</t>
  </si>
  <si>
    <t>(家客)潍坊-奎文区-重复投诉投诉督办通知-一级督办18363646188-202407160000317517</t>
  </si>
  <si>
    <t>普通区域-奎文区-金宝商业街集贸市场-18363646188-100M-宽带上网投诉-次数0-202407160000317517</t>
  </si>
  <si>
    <t>202407160000317517#【已关注中国移动10086微信</t>
  </si>
  <si>
    <t>18363646188</t>
  </si>
  <si>
    <t>SD-057-240716-687230-3296</t>
  </si>
  <si>
    <t>'SD-057-240630-983172-5629'</t>
  </si>
  <si>
    <t>SD-db051-240716-024583-258</t>
  </si>
  <si>
    <t>2024-07-16 15:29:08</t>
  </si>
  <si>
    <t>(家客)潍坊-寿光市-重复投诉投诉督办通知-一级督办15163698690-20240716152612X772013840</t>
  </si>
  <si>
    <t>80+金卡-普通区域-寿光市-渤海花园-15163698690-1000M-宽带上网投诉-次数0-20240716152612X772013840</t>
  </si>
  <si>
    <t xml:space="preserve">流程受理流水号：20240716152214151636986901087503
客户号码:15163698690
客户姓名:王**
投诉地市:潍坊
来话流水:2024071615212440120898337
宽带账号:15163698690
宽带账号归属地市:潍坊
宽带账号归属区县:寿光市
故障地址:潍坊寿光市圣城街道渤海路渤海花园南楼*********
联系电话:15163698690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故障时间:2024-07-16 15:22:06
具体故障现象:宽带上网慢，显示光功率弱，请处理谢谢
客户其他诉求:
</t>
  </si>
  <si>
    <t>15163698690</t>
  </si>
  <si>
    <t>SD-057-240716-631457-4404</t>
  </si>
  <si>
    <t>'SD-057-240528-056421-3924'</t>
  </si>
  <si>
    <t>SD-db051-240716-568317-287</t>
  </si>
  <si>
    <t>2024-07-16 16:23:09</t>
  </si>
  <si>
    <t>(家客)潍坊-寿光市-重复投诉投诉督办通知-一级督办19506567222-20240716162014X148328070</t>
  </si>
  <si>
    <t>普通区域-寿光市-城投五星大厦-19506567222-1000M-宽带上网投诉-次数0-20240716162014X148328070</t>
  </si>
  <si>
    <t xml:space="preserve">流程受理流水号：20240716161553195065672221099237
客户号码:19506567222
客户姓名:董**
投诉地市:潍坊
来话流水:2024071616150698220891307
宽带账号:19506567222
宽带账号归属地市:潍坊
宽带账号归属区县:寿光市
故障地址:潍坊寿光市圣城街道兴隆路城投五星大厦城投五星大厦*********
联系电话:19506567222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故障时间:2024-07-16 16:16:24
具体故障现象:光猫亮红灯，
客户其他诉求:要求退还无法使用期间的宽带费用，客户表示设备被安装师傅带走了 一直没有处理已经半个多月了 要求投诉工作人员 和办理人员 客户要求赔偿  并且要求此号码进行销户 客户要求半小时内回复
</t>
  </si>
  <si>
    <t>19506567222</t>
  </si>
  <si>
    <t>SD-057-240716-872134-4851</t>
  </si>
  <si>
    <t>'SD-057-240709-320791-5390'</t>
  </si>
  <si>
    <t>SD-db051-240716-182479-293</t>
  </si>
  <si>
    <t>2024-07-16 16:32:19</t>
  </si>
  <si>
    <t>(家客)潍坊-青州市-重复投诉投诉督办通知-一级督办15621757579-20240716162956X596052950</t>
  </si>
  <si>
    <t>普通区域-青州市-涝埠村自然村-15621757579-300M-宽带上网投诉-次数0-20240716162956X596052950</t>
  </si>
  <si>
    <t xml:space="preserve">【农村网络投诉】流程受理流水号：20240716162628156217575791101642
客户号码:15621757579
客户姓名:张**
投诉地市:潍坊
来话流水:2024071616261032820832838
宽带账号:15621757579
宽带账号归属地市:潍坊
宽带账号归属区县:青州市
故障地址:潍坊青州市王府街道涝埠村涝埠村自然村8号箱（刘德平家后墙）*********
联系电话:15621757579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16:28:21
具体故障现象:PON灯闪，
客户其他诉求:要求为其补偿gprs流量
</t>
  </si>
  <si>
    <t>15621757579</t>
  </si>
  <si>
    <t>SD-057-240716-970852-4919</t>
  </si>
  <si>
    <t>'SD-057-240630-041293-130'</t>
  </si>
  <si>
    <t>SD-db051-240716-701823-313</t>
  </si>
  <si>
    <t>2024-07-16 17:20:32</t>
  </si>
  <si>
    <t>(家客)潍坊-潍城区-重复投诉投诉督办通知-一级督办15963678222-20240716171914X554220511</t>
  </si>
  <si>
    <t>80+银卡-普通区域-潍城区-名都百盛园-15963678222-200M-宽带上网投诉-次数0-20240716171914X554220511</t>
  </si>
  <si>
    <t xml:space="preserve">流程受理流水号：20240716171852159636782221113048
客户号码:15963678222
客户姓名:刘**
投诉地市:潍坊
来话流水:2024071617164206820855570
宽带账号:15963678222
宽带账号归属地市:潍坊
宽带账号归属区县:潍城区
故障地址:潍坊潍城区南关街道安顺路名都百盛园9号楼*********
联系电话:13573689591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故障时间:2024-07-16 17:17:16
具体故障现象:网速慢卡顿，
客户其他诉求:
</t>
  </si>
  <si>
    <t>15963678222</t>
  </si>
  <si>
    <t>SD-057-240716-864395-5323</t>
  </si>
  <si>
    <t>'SD-057-240429-108537-4462'</t>
  </si>
  <si>
    <t>SD-db051-240716-640752-355</t>
  </si>
  <si>
    <t>2024-07-16 18:14:34</t>
  </si>
  <si>
    <t>(家客)潍坊-奎文区-重复投诉投诉督办通知-一级督办15065616468-20240716181325X805505782</t>
  </si>
  <si>
    <t>80+银卡-普通区域-奎文区-【潍柴】潍柴东区-15065616468-200M-宽带上网投诉-次数0-20240716181325X805505782</t>
  </si>
  <si>
    <t xml:space="preserve">流程受理流水号：20240716181119150656164681123296
客户号码:15065616468
客户姓名:王*
投诉地市:潍坊
来话流水:2024071618042526120855267
宽带账号:15065616468
宽带账号归属地市:潍坊
宽带账号归属区县:奎文区
故障地址:潍坊奎文区潍州路街道民生街潍柴东区2路4号楼3单元5楼东户
联系电话:15065616468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故障细类:网速慢/上网掉线(专席)
携转原因:
故障时间:2024-07-16 18:12:23
具体故障现象:客户来电反映宽带无法上网，重启设备之后，未恢复，请协助谢谢
客户其他诉求:
</t>
  </si>
  <si>
    <t>15065616468</t>
  </si>
  <si>
    <t>SD-057-240716-802761-5884</t>
  </si>
  <si>
    <t>'SD-057-240530-209156-1791'</t>
  </si>
  <si>
    <t>SD-db051-240716-758932-379</t>
  </si>
  <si>
    <t>2024-07-16 18:53:19</t>
  </si>
  <si>
    <t>(家客)潍坊-潍城区-重复投诉投诉督办通知-一级督办13583631291-20240716185051X510126710</t>
  </si>
  <si>
    <t>【调研】-80+银卡-普通区域-潍城区-杏埠村-13583631291-1000M-宽带上网投诉-次数0-20240716185051X510126710</t>
  </si>
  <si>
    <t xml:space="preserve">【农村网络投诉】流程受理流水号：20240716185002135836312911128908
客户号码:13583631291
客户姓名:刘**
投诉地市:潍坊
来话流水:2024071618494401420878641
宽带账号:13583631291
宽带账号归属地市:潍坊
宽带账号归属区县:潍城区
故障地址:潍坊潍城区于河街道杏埠村杏埠村K18号箱在村中南数第一个十字路口东400米路南房子东墙*********
联系电话:13583631291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18:50:32
具体故障现象:打不开网页，
客户其他诉求:
</t>
  </si>
  <si>
    <t>13583631291</t>
  </si>
  <si>
    <t>SD-057-240716-294138-6213</t>
  </si>
  <si>
    <t>'SD-057-240518-298146-4219'</t>
  </si>
  <si>
    <t>SD-db051-240716-730941-386</t>
  </si>
  <si>
    <t>2024-07-16 19:04:50</t>
  </si>
  <si>
    <t>(家客)潍坊-潍城区-重复投诉投诉督办通知-一级督办15910117549-202407160000569775</t>
  </si>
  <si>
    <t>80+金卡-普通区域-潍城区-华安庭岸风景-15910117549-1000M-宽带上网投诉-次数0-202407160000569775</t>
  </si>
  <si>
    <t xml:space="preserve">202407160000569775#【已关注中国移动10086微信公众号】流程受理流水号：20240716190409159101175491130759
客户号码:15910117549
客户姓名:王**
投诉地市:潍坊
来话流水:2024071619033825320861729
宽带账号:15910117549
宽带账号归属地市:潍坊
宽带账号归属区县:潍城区
故障地址:潍坊潍城区城关街道向阳路华安庭岸风景17号楼*********
联系电话:15910117549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19:04:17
具体故障现象:光猫亮红灯，
客户其他诉求:客户侧为质差终端，要求上门更换终端并一并处理故障问题。
</t>
  </si>
  <si>
    <t>15910117549</t>
  </si>
  <si>
    <t>SD-057-240716-025179-6306</t>
  </si>
  <si>
    <t>'SD-057-240711-314562-7372'</t>
  </si>
  <si>
    <t>SD-db051-240716-075239-392</t>
  </si>
  <si>
    <t>2024-07-16 19:31:21</t>
  </si>
  <si>
    <t>(家客)潍坊-诸城市-重复投诉投诉督办通知-一级督办18366537951-202407160000580300</t>
  </si>
  <si>
    <t>【调研】-80+白金-普通区域-诸城市-龙城龙府-18366537951-1000M-宽带上网投诉-次数0-202407160000580300</t>
  </si>
  <si>
    <t>202407160000580300#【网络电视】宽带账号：18366537951；宽带地址：潍坊诸城市密州街道和平街龙城龙府5号楼；客户来电反映观看的是网络电视无法观看，客户已正常办理移动高清业务，按相关口径解释不认可，要求反馈，请协助处理，谢谢！联系电话：17263267213；联系人：女士；来电流水：2024071619260741020886960</t>
  </si>
  <si>
    <t>18366537951</t>
  </si>
  <si>
    <t>SD-057-240716-897451-6648</t>
  </si>
  <si>
    <t>'SD-057-240701-456218-5720'</t>
  </si>
  <si>
    <t>SD-db051-240716-598634-409</t>
  </si>
  <si>
    <t>2024-07-16 19:44:04</t>
  </si>
  <si>
    <t>(家客)潍坊-青州市-重复投诉投诉督办通知-一级督办15154479117-20240716194103X638781920</t>
  </si>
  <si>
    <t>【重投】-【调研】-80+普通-普通区域-青州市-北营小区-15154479117-300M-宽带上网投诉-次数0-20240716194103X638781920</t>
  </si>
  <si>
    <t xml:space="preserve">流程受理流水号：20240716193832151544791171134868
客户号码:15154479117
客户姓名:王*
投诉地市:潍坊
来话流水:2024071619364725620842647
宽带账号:15154479117
宽带账号归属地市:潍坊
宽带账号归属区县:青州市
故障地址:潍坊青州市民主小区北营街6号楼东二单元402
联系电话:15154479117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光功率:-16.98
故障大类:宽带/电视
故障细类:网速慢/上网掉线(专席)
携转原因:
故障时间:2024-07-16 19:38:47
具体故障现象:网速卡顿，重启未恢复，请协助谢谢。
客户其他诉求:
</t>
  </si>
  <si>
    <t>15154479117</t>
  </si>
  <si>
    <t>SD-057-240716-679452-6744</t>
  </si>
  <si>
    <t>'SD-057-240711-725391-3737'</t>
  </si>
  <si>
    <t>SD-db051-240716-392475-434</t>
  </si>
  <si>
    <t>2024-07-16 21:11:17</t>
  </si>
  <si>
    <t>(家客)潍坊-奎文区-重复投诉投诉督办通知-一级督办15269624455-202407160000611545</t>
  </si>
  <si>
    <t>80+金卡-普通区域-奎文区-四方家和-15269624455-500M-宽带上网投诉-次数0-202407160000611545</t>
  </si>
  <si>
    <t xml:space="preserve">202407160000611545#宽带账号：15269624455；宽带地址：**潍坊奎文区北苑街道玄武街四方家和3号楼客户来电反映宽带网速慢，客户要求师傅上门，请协助处理，谢谢！联系电话18763607766联系人张***；来电流水：*2024071621070873720835070
</t>
  </si>
  <si>
    <t>15269624455</t>
  </si>
  <si>
    <t>SD-057-240716-037658-7509</t>
  </si>
  <si>
    <t>'SD-057-240507-816537-990'</t>
  </si>
  <si>
    <t>工单号</t>
  </si>
  <si>
    <t>派单时间</t>
  </si>
  <si>
    <t>地市</t>
  </si>
  <si>
    <t>主题</t>
  </si>
  <si>
    <t>处理时限</t>
  </si>
  <si>
    <t>客服侧工单流水号</t>
  </si>
  <si>
    <t>故障现象</t>
  </si>
  <si>
    <t>T1受理时间</t>
  </si>
  <si>
    <t>投诉细类</t>
  </si>
  <si>
    <t>T1处理人</t>
  </si>
  <si>
    <t>T1处理人电话</t>
  </si>
  <si>
    <t>新小区名称</t>
  </si>
  <si>
    <t>装维所属网格</t>
  </si>
  <si>
    <t>t3环节处理措施</t>
  </si>
  <si>
    <t>装维处理人账号</t>
  </si>
  <si>
    <t>首次响应成功时间</t>
  </si>
  <si>
    <t>关联装移机单号</t>
  </si>
  <si>
    <t>SD-057-240703-759214-7766</t>
  </si>
  <si>
    <t>2024-07-03 20:56:25</t>
  </si>
  <si>
    <t>普通区域-青州市-代楼-15095195694-200M-业务受理宽带-次数0-202407030000717621</t>
  </si>
  <si>
    <t>2024-07-04 18:00:00</t>
  </si>
  <si>
    <t>202407030000717621</t>
  </si>
  <si>
    <t>202407030000717621#导航立单,用户所在位置有群障,已向客户播报,客户要求装维回访.此工单为群障修复工单,根据群障全量闭环管理要求,为确保客户网络通畅,请装维人员跟进修复网络问题,谢谢.联系电话：15095195694</t>
  </si>
  <si>
    <t>2024-07-03 21:06:12</t>
  </si>
  <si>
    <t>业务受理-&gt;线上义诊-&gt;家庭业务-&gt;全局流转-&gt;功能使用-&gt;群障弹窗-&gt;全局流转</t>
  </si>
  <si>
    <t>王迪</t>
  </si>
  <si>
    <t>15706307660</t>
  </si>
  <si>
    <t>家客铁通潍坊青州-何官乡镇装维组</t>
  </si>
  <si>
    <t>用户感觉网速慢，但测速达标</t>
  </si>
  <si>
    <t>dw3_jk_wangdi</t>
  </si>
  <si>
    <t>2024-07-03 21:07:02</t>
  </si>
  <si>
    <t>SD-057-240703-817504-3357</t>
  </si>
  <si>
    <t>2024-07-03 13:26:20</t>
  </si>
  <si>
    <t>【重投】-(目标)普通区域-安丘市-景阳小区(含景中路沿街)-13793676927-200M-宽带上网投诉-次数0-20240703132345X225357224</t>
  </si>
  <si>
    <t>2024-07-04 13:00:00</t>
  </si>
  <si>
    <t>20240703132345X225357224</t>
  </si>
  <si>
    <t xml:space="preserve">流程受理流水号：20240703132216137936769271091549
客户号码:13793676927
客户姓名:张**
投诉地市:潍坊
来话流水:2024070313203096320855956
宽带账号:13793676927
宽带账号归属地市:潍坊
宽带账号归属区县:安丘市
故障地址:潍坊安丘市景芝镇景中路景阳小区景阳小区3号楼*********
联系电话:13963687477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13:21:49
具体故障现象:光猫灯不亮 插排有电 拔插电源线 换插头位置 按开光 未恢复 谢谢
客户其他诉求:
</t>
  </si>
  <si>
    <t>2024-07-03 13:29:55</t>
  </si>
  <si>
    <t>家宽业务-&gt;网络质量-&gt;家庭宽带-&gt;全局流转-&gt;功能使用-&gt;网络无法连接-&gt;全局流转</t>
  </si>
  <si>
    <t>刘彤彤</t>
  </si>
  <si>
    <t>15706307065</t>
  </si>
  <si>
    <t>家客铁通潍坊安丘-景芝乡镇装维组</t>
  </si>
  <si>
    <t>更换尾纤</t>
  </si>
  <si>
    <t>dw3_jk_liutongtong</t>
  </si>
  <si>
    <t>2024-07-03 13:30:41</t>
  </si>
  <si>
    <t>SD-057-240703-826105-4583</t>
  </si>
  <si>
    <t>2024-07-03 15:45:01</t>
  </si>
  <si>
    <t>普通区域-安丘市-育英家园-18364666990-300M-宽带上网投诉-次数0-202407030000480165</t>
  </si>
  <si>
    <t>2024-07-04 08:00:00</t>
  </si>
  <si>
    <t>202407030000480165</t>
  </si>
  <si>
    <t xml:space="preserve">202407030000480165#宽带账号：18364666990；宽带地址：潍坊安丘市兴安街道南苑路育英家园迁2号楼*****；客户来电反映无法上网，客户不在现场，无法配合线上指导，要求上门，请协助处理，谢谢！联系电话：18364666990；联系人：先生；来电流水：2024070315400866320855840
</t>
  </si>
  <si>
    <t>2024-07-03 15:52:38</t>
  </si>
  <si>
    <t>家庭咨询-&gt;网络质量-&gt;家庭宽带-&gt;全局流转-&gt;功能使用-&gt;客户要求装维上门服务-&gt;全局流转</t>
  </si>
  <si>
    <t>周龙涛</t>
  </si>
  <si>
    <t>15706307025</t>
  </si>
  <si>
    <t>家客铁通潍坊安丘-潍安路城区装维组</t>
  </si>
  <si>
    <t>重新连接机顶盒网络</t>
  </si>
  <si>
    <t>dw3_jk_zhoulongtao</t>
  </si>
  <si>
    <t>2024-07-03 15:53:12</t>
  </si>
  <si>
    <t>SD-851-247561-5815-25557</t>
  </si>
  <si>
    <t>SD-057-240703-857319-4593</t>
  </si>
  <si>
    <t>2024-07-03 15:47:12</t>
  </si>
  <si>
    <t>【调研】-(目标)普通区域-高密市-苗家屯自然村-13406603097-300M-宽带上网投诉-次数0-20240703154557X757357681</t>
  </si>
  <si>
    <t>20240703154557X757357681</t>
  </si>
  <si>
    <t>【农村网络投诉】【预处理派单】宽带账号：13406603097，宽带地址： 潍坊高密市密水街道苗家屯，故障现象：无法连接，故障现象类型：手机或笔记本电脑，客户诉求：客户来电反映宽带无法上网，注册灯熄灭，将光纤线插紧捋直、重启光猫后未恢复，请协助谢谢，联系电话：17662431408，通话流水：2024070315354658220895151。接入方式：FTTH，当前是否在线：不在线，端到端诊断结果：状态正常，是否智能网关：是，光功率。</t>
  </si>
  <si>
    <t>2024-07-03 15:51:03</t>
  </si>
  <si>
    <t>家宽业务-&gt;网络质量-&gt;家庭宽带-&gt;全局流转-&gt;功能使用-&gt;LOS红灯，无法上网-&gt;全局流转</t>
  </si>
  <si>
    <t>冷光朋</t>
  </si>
  <si>
    <t>15706307276</t>
  </si>
  <si>
    <t>家客铁通潍坊高密-密水城区装维组</t>
  </si>
  <si>
    <t>更换光猫</t>
  </si>
  <si>
    <t>dw3_jk_lengguangpeng</t>
  </si>
  <si>
    <t>2024-07-03 15:56:44</t>
  </si>
  <si>
    <t>SD-057-240703-308549-29</t>
  </si>
  <si>
    <t>2024-07-03 07:03:07</t>
  </si>
  <si>
    <t>80+普通-普通区域-青州市-董家庄村自然村-15069657728-1000M-宽带上网投诉-次数0-202407030000092937</t>
  </si>
  <si>
    <t>2024-07-03 19:00:00</t>
  </si>
  <si>
    <t>202407030000092937</t>
  </si>
  <si>
    <t>202407030000092937#流程受理流水号：20240703070140150696577281000138
客户号码:15069657728
客户姓名:徐**
投诉地市:潍坊
来话流水:2024070307011938120846658
宽带账号:15069657728
宽带账号归属地市:潍坊
宽带账号归属区县:青州市
故障地址:潍坊青州市黄楼街道董家庄村董家庄村自然村二次扩容7号箱（董福华）*********
联系电话:15069657728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故障时间:2024-07-03 07:02:42
具体故障现象:光猫亮红灯，
客户其他诉求:
;宽带小区$[董家庄村自然村]$</t>
  </si>
  <si>
    <t>2024-07-03 07:07:25</t>
  </si>
  <si>
    <t>家宽咨询-&gt;网络质量-&gt;家庭宽带-&gt;全局流转-&gt;功能使用-&gt;LOS红灯，无法上网-&gt;全局流转</t>
  </si>
  <si>
    <t>李明辉</t>
  </si>
  <si>
    <t>15706307719</t>
  </si>
  <si>
    <t>家客铁通潍坊青州-开发区城区装维组</t>
  </si>
  <si>
    <t>重新配置光猫</t>
  </si>
  <si>
    <t>dw3_jk_liminghui</t>
  </si>
  <si>
    <t>2024-07-03 07:09:17</t>
  </si>
  <si>
    <t>SD-851-273959-379-23823</t>
  </si>
  <si>
    <t>SD-057-240703-805142-3354</t>
  </si>
  <si>
    <t>2024-07-03 13:26:09</t>
  </si>
  <si>
    <t>【调研】-80+金卡-普通区域-奎文区-阳光100二期-18263663731-1000M-宽带上网投诉-次数0-20240703132329X209361728</t>
  </si>
  <si>
    <t>20240703132329X209361728</t>
  </si>
  <si>
    <t xml:space="preserve">流程受理流水号：20240703132151182636637311091469
客户号码:18263663731
客户姓名:陈**
投诉地市:潍坊
来话流水:2024070313195415120851352
宽带账号:18263663731
宽带账号归属地市:潍坊
宽带账号归属区县:奎文区
故障地址:潍坊奎文区广文街道胜利街阳光100二期7号楼*********
联系电话:13280706363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13:18:45
具体故障现象:注册闪烁：引导客户将光纤线插紧，将弯折的位置捋直后重启无效
客户其他诉求:
</t>
  </si>
  <si>
    <t>2024-07-03 13:27:32</t>
  </si>
  <si>
    <t>孙晓波</t>
  </si>
  <si>
    <t>15706366530</t>
  </si>
  <si>
    <t>家客铁通潍坊奎文-樱前街城区装维组</t>
  </si>
  <si>
    <t>dw3_jk_sunxiaobo</t>
  </si>
  <si>
    <t>2024-07-03 13:27:48</t>
  </si>
  <si>
    <t>SD-851-278690-7493-19981</t>
  </si>
  <si>
    <t>SD-057-240703-023865-113</t>
  </si>
  <si>
    <t>2024-07-03 08:00:06</t>
  </si>
  <si>
    <t>80+普通-普通区域-临朐县-后楼安置楼-15966101741-300M-宽带上网投诉-次数0-202407030000093591</t>
  </si>
  <si>
    <t>202407030000093591</t>
  </si>
  <si>
    <t>202407030000093591#流程受理流水号：20240703075752159661017411000514
客户号码:15966101741
客户姓名:聂**
投诉地市:潍坊
来话流水:2024070307571144220866176
宽带账号:15966101741
宽带账号归属地市:潍坊
宽带账号归属区县:临朐县
故障地址:潍坊临朐县城关街道龙泉路后楼安置楼恒信首府6号楼*********
联系电话:15966101741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07:59:05
具体故障现象:光猫亮红灯
客户其他诉求:客户要求尽快处理。
;宽带小区$[后楼安置楼]$</t>
  </si>
  <si>
    <t>2024-07-03 08:07:52</t>
  </si>
  <si>
    <t>邓兆然</t>
  </si>
  <si>
    <t>15706307539</t>
  </si>
  <si>
    <t>家客铁通潍坊临朐-城关城区装维组</t>
  </si>
  <si>
    <t>重新熔接皮线</t>
  </si>
  <si>
    <t>dw3_jk_dengzhaoran</t>
  </si>
  <si>
    <t>2024-07-03 08:08:20</t>
  </si>
  <si>
    <t>SD-057-240703-987615-138</t>
  </si>
  <si>
    <t>2024-07-03 08:07:05</t>
  </si>
  <si>
    <t>80+普通-普通区域-安丘市-关王村自然村-13465361792-200M-业务受理宽带-次数0-202407030000090351</t>
  </si>
  <si>
    <t>2024-07-04 08:08:00</t>
  </si>
  <si>
    <t>202407030000090351</t>
  </si>
  <si>
    <t>202407030000090351# 宽带账号:13465361792; 联系电话：13465361792，问题类型：此工单为群障修复工单，根据群障全量闭环修复管理要求，为确保客户网络通畅，请装维人员跟进修复网络问题，谢谢！ 
 群障标题：公告。故障描述：分支光纤断或OLT检测不到ONT的预期的光信号(LOSi/LOBi)主叫号码：13465361792.0;该号码仅供参考，请优先联系宽带账号。</t>
  </si>
  <si>
    <t>2024-07-03 08:13:58</t>
  </si>
  <si>
    <t>宋龙海</t>
  </si>
  <si>
    <t>15706307016</t>
  </si>
  <si>
    <t>家客铁通潍坊安丘-刘家尧乡镇装维组</t>
  </si>
  <si>
    <t>dw3_jk_songlonghai</t>
  </si>
  <si>
    <t>2024-07-03 08:16:20</t>
  </si>
  <si>
    <t>SD-057-240703-368195-4577</t>
  </si>
  <si>
    <t>2024-07-03 15:44:30</t>
  </si>
  <si>
    <t>FTTR-普通区域-临朐县-大成新文华苑一期-15953628966-1000M-宽带上网投诉-次数0-202407030000479491</t>
  </si>
  <si>
    <t>202407030000479491</t>
  </si>
  <si>
    <t>202407030000479491#宽带账号：15953628966；宽带地址：潍坊临朐县城关街道秦池路大成新文华苑一期1号楼；客户来电反映宽带使用不畅，客户不在现场，无法配合线上指导，要求上门，请协助处理，谢谢！联系电话：本机；联系人：先生；来电流水2024070315422624620886980</t>
  </si>
  <si>
    <t>韩崇</t>
  </si>
  <si>
    <t>15706307608</t>
  </si>
  <si>
    <t>dw3_jk_hanchong</t>
  </si>
  <si>
    <t>2024-07-03 15:53:09</t>
  </si>
  <si>
    <t>SD-851-258399-6579-23200</t>
  </si>
  <si>
    <t>2024-07-03 07:28:05</t>
  </si>
  <si>
    <t>【调研】-普通区域-诸城市-山钢碧桂园·翡翠城-18805365378-200M-宽带上网投诉-次数0-202407030000090931 一级督办</t>
  </si>
  <si>
    <t>202407030000090931</t>
  </si>
  <si>
    <t>202407030000090931#流程受理流水号：20240703072721188053653781000254
客户号码:18805365378
客户姓名:郭**
投诉地市:潍坊
来话流水:2024070307224877020852549
宽带账号:18805365378
宽带账号归属地市:潍坊
宽带账号归属区县:诸城市
故障地址:潍坊诸城市密州街道南外环山钢碧桂园·翡翠城27号楼*********
联系电话:18353631333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故障时间:2024-07-03 07:27:36
具体故障现象:打不开网页，
客户其他诉求:
;宽带小区$[山钢碧桂园·翡翠城]$</t>
  </si>
  <si>
    <t>2024-07-03 07:35:11</t>
  </si>
  <si>
    <t>家宽咨询-&gt;网络质量-&gt;家庭宽带-&gt;全局流转-&gt;功能使用-&gt;网络连接掉线-&gt;全局流转</t>
  </si>
  <si>
    <t>刘永</t>
  </si>
  <si>
    <t>15706307953</t>
  </si>
  <si>
    <t>家客铁通潍坊诸城-兴华东路城区装维组</t>
  </si>
  <si>
    <t>机顶盒重新升级</t>
  </si>
  <si>
    <t>dw3_jk_liuyong</t>
  </si>
  <si>
    <t>2024-07-03 07:35:31</t>
  </si>
  <si>
    <t>SD-851-253327-20031-7246</t>
  </si>
  <si>
    <t>SD-057-240703-748950-4581</t>
  </si>
  <si>
    <t>2024-07-03 15:44:36</t>
  </si>
  <si>
    <t>FTTR-普通区域-坊子区-下小路沿街-15726054555-1000M-宽带上网投诉-次数0-20240703154343X623753968 一级督办</t>
  </si>
  <si>
    <t>20240703154343X623753968</t>
  </si>
  <si>
    <t xml:space="preserve">流程受理流水号：20240703154145157260545551128630
客户号码:15726054555
客户姓名:郭**
投诉地市:潍坊
来话流水:2024070315355941720898098
宽带账号:15726054555
宽带账号归属地市:潍坊
宽带账号归属区县:坊子区
故障地址:潍坊坊子区岞山街道岞山大街下小路沿街神州姜窖2号箱李鑫灏外墙
联系电话:15726054555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光功率:-14.93
故障大类:宽带/电视
故障细类:网速慢/上网掉线(专席)
携转原因:
故障时间:2024-07-03 15:41:57
具体故障现象:网速慢卡顿，客户称为移动公司线上恶意限速了，在线时间不就，设备支持带宽无损耗，通话中提及12300投诉，请协助，谢谢。
客户其他诉求:
</t>
  </si>
  <si>
    <t>2024-07-03 15:49:49</t>
  </si>
  <si>
    <t>家宽业务-&gt;网络质量-&gt;家庭宽带-&gt;全局流转-&gt;功能使用-&gt;频繁出现故障、网速慢-&gt;全局流转</t>
  </si>
  <si>
    <t>王其治</t>
  </si>
  <si>
    <t>15706307917</t>
  </si>
  <si>
    <t>家客铁通潍坊坊子-太保庄乡镇装维组</t>
  </si>
  <si>
    <t>dw3_jk_wangqizhi</t>
  </si>
  <si>
    <t>2024-07-03 15:50:29</t>
  </si>
  <si>
    <t>SD-851-320940-17145-7584</t>
  </si>
  <si>
    <t>SD-057-240703-986172-4598</t>
  </si>
  <si>
    <t>2024-07-03 15:47:30</t>
  </si>
  <si>
    <t>普通区域-临朐县-石门小区-17888364612-300M-宽带上网投诉-次数0-202407030000483603</t>
  </si>
  <si>
    <t>202407030000483603</t>
  </si>
  <si>
    <t xml:space="preserve">202407030000483603#宽带账号：17888364612；宽带地址：潍坊临朐县城关街道弥河路石门小区15号楼**；客户来电反映宽带上网慢，客户不配合排障，要求上门，请协助处理，谢谢！联系电话：17888364612；联系人：先生；来电流水：2024070315434160620804339。
</t>
  </si>
  <si>
    <t>2024-07-03 15:52:06</t>
  </si>
  <si>
    <t>尹筱</t>
  </si>
  <si>
    <t>15706307601</t>
  </si>
  <si>
    <t>重启路由器</t>
  </si>
  <si>
    <t>dw3_jk_yinxiao</t>
  </si>
  <si>
    <t>2024-07-03 15:55:14</t>
  </si>
  <si>
    <t>SD-852-276576-789-28795</t>
  </si>
  <si>
    <t>SD-057-240703-341876-3374</t>
  </si>
  <si>
    <t>2024-07-03 13:28:33</t>
  </si>
  <si>
    <t>普通区域-安丘市-江山一品-18706691699-500M-宽带上网投诉-次数0-202407030000343694</t>
  </si>
  <si>
    <t>202407030000343694</t>
  </si>
  <si>
    <t>202407030000343694#
宽带账号：18706691699；宽带地址：潍坊安丘市兴安街道金融街江山一品江山一品14号楼*****客户来电反映 移动高清 不能看/客户不配合排障，要求上门，请协助处理，谢谢！联系电话：***；联系人：18706691699；来电流水：2024070313234194320879800。</t>
  </si>
  <si>
    <t>2024-07-03 13:31:14</t>
  </si>
  <si>
    <t>杨晓龙</t>
  </si>
  <si>
    <t>15706307058</t>
  </si>
  <si>
    <t>家客铁通潍坊安丘-永安路城区装维组</t>
  </si>
  <si>
    <t>dw3_jk_yangxiaolong</t>
  </si>
  <si>
    <t>2024-07-03 13:31:48</t>
  </si>
  <si>
    <t>SD-851-232227-6269-4730</t>
  </si>
  <si>
    <t>SD-057-240703-829145-7733</t>
  </si>
  <si>
    <t>2024-07-03 20:51:15</t>
  </si>
  <si>
    <t>【调研】-80+银卡-普通区域-临朐县-御景花园-15054846650-100M-宽带上网投诉-次数0-202407030000715830</t>
  </si>
  <si>
    <t>2024-07-04 19:00:00</t>
  </si>
  <si>
    <t>202407030000715830</t>
  </si>
  <si>
    <t>202407030000715830#流程受理流水号：20240703205032150548466501200165
客户号码:15054846650
客户姓名:李**
投诉地市:潍坊
来话流水:2024070320500520420834842
宽带账号:15054846650
宽带账号归属地市:潍坊
宽带账号归属区县:临朐县
故障地址:潍坊临朐县城关街道骈邑路御景花园2号楼*********
联系电话:15054846650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20:50:55
具体故障现象:打不开网页，
客户其他诉求:
;宽带小区$[御景花园]$</t>
  </si>
  <si>
    <t>2024-07-03 20:58:59</t>
  </si>
  <si>
    <t>家宽咨询-&gt;网络质量-&gt;家庭宽带-&gt;全局流转-&gt;功能使用-&gt;网络无法连接-&gt;全局流转</t>
  </si>
  <si>
    <t>韩太永</t>
  </si>
  <si>
    <t>15706307573</t>
  </si>
  <si>
    <t>dw3_jk_hantaiyong</t>
  </si>
  <si>
    <t>2024-07-03 21:05:42</t>
  </si>
  <si>
    <t>SD-057-240703-670325-142</t>
  </si>
  <si>
    <t>2024-07-03 08:07:16</t>
  </si>
  <si>
    <t>【调研】-普通区域-奎文区-金玉豪府-13406618893-200M-业务受理宽带-次数0-202407030000093176</t>
  </si>
  <si>
    <t>202407030000093176</t>
  </si>
  <si>
    <t>202407030000093176#【已关注中国移动10086微信公众号】 宽带账号:13406618893; 联系电话：13406618893，问题类型：此工单为群障修复工单，根据群障全量闭环修复管理要求，为确保客户网络通畅，请装维人员跟进修复网络问题，谢谢！ 
 群障标题：公告。故障描述：分支光纤断或OLT检测不到ONT的预期的光信号(LOSi/LOBi)主叫号码：13406618893.0;该号码仅供参考，请优先联系宽带账号。</t>
  </si>
  <si>
    <t>2024-07-03 08:14:03</t>
  </si>
  <si>
    <t>吕开迪</t>
  </si>
  <si>
    <t>15706307454</t>
  </si>
  <si>
    <t>家客铁通潍坊奎文-北宫街城区装维组</t>
  </si>
  <si>
    <t>dw3_jk_lvkaidi</t>
  </si>
  <si>
    <t>2024-07-03 08:14:24</t>
  </si>
  <si>
    <t>SD-852-290447-2351-5113</t>
  </si>
  <si>
    <t>SD-057-240703-315097-7752</t>
  </si>
  <si>
    <t>2024-07-03 20:53:34</t>
  </si>
  <si>
    <t>80+金卡-普通区域-奎文区-舜华园-13646467963-500M-宽带上网投诉-次数0-20240703205250X170928541</t>
  </si>
  <si>
    <t>20240703205250X170928541</t>
  </si>
  <si>
    <t xml:space="preserve">流程受理流水号：20240703205132136464679631200295
客户号码:13646467963
客户姓名:张**
投诉地市:潍坊
来话流水:2024070320505323720838474
宽带账号:13646467963
宽带账号归属地市:潍坊
宽带账号归属区县:奎文区
故障地址:潍坊奎文区大虞街道北宫街舜华园4号楼*********
联系电话:18263672507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故障时间:2024-07-03 20:51:54
具体故障现象:光猫灯正常但电脑手机无法上网，
客户其他诉求:客户来电要求尽快回电处理
</t>
  </si>
  <si>
    <t>2024-07-03 20:55:07</t>
  </si>
  <si>
    <t>李春龙</t>
  </si>
  <si>
    <t>15706366503</t>
  </si>
  <si>
    <t>家客铁通潍坊奎文-鸢飞路城区装维组</t>
  </si>
  <si>
    <t>更换热缩管</t>
  </si>
  <si>
    <t>dw3_jk_lichunlong</t>
  </si>
  <si>
    <t>2024-07-03 20:59:43</t>
  </si>
  <si>
    <t>SD-851-303890-2620-15513</t>
  </si>
  <si>
    <t>SD-057-240703-524103-7751</t>
  </si>
  <si>
    <t>2024-07-03 20:53:30</t>
  </si>
  <si>
    <t>【调研】-80+金卡-普通区域-奎文区-锦绣苑-13964638833-1000M-宽带上网投诉-次数0-20240703205231X151615755</t>
  </si>
  <si>
    <t>20240703205231X151615755</t>
  </si>
  <si>
    <t xml:space="preserve">流程受理流水号：20240703205109139646388331200245
客户号码:13964638833
客户姓名:赵**
投诉地市:潍坊
来话流水:2024070320475819120825156
宽带账号:13964638833
宽带账号归属地市:潍坊
宽带账号归属区县:奎文区
故障地址:潍坊奎文区北苑街道玉清街锦绣苑14号楼*********
联系电话:13964638833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故障时间:2024-07-03 20:50:23
具体故障现象:客户来电反映无法上网，光信号亮红灯：拔插捋直光纤线未恢复，请处理，谢谢。
客户其他诉求:
</t>
  </si>
  <si>
    <t>2024-07-03 20:55:52</t>
  </si>
  <si>
    <t>张根涛</t>
  </si>
  <si>
    <t>15706307406</t>
  </si>
  <si>
    <t>dw3_jk_zhangentao</t>
  </si>
  <si>
    <t>2024-07-03 20:56:23</t>
  </si>
  <si>
    <t>SD-851-255278-20071-11623</t>
  </si>
  <si>
    <t>SD-057-240703-526913-3320</t>
  </si>
  <si>
    <t>2024-07-03 13:20:38</t>
  </si>
  <si>
    <t>【调研】-(目标)普通区域-安丘市-坡庄村自然村-13863641309-300M-宽带上网投诉-次数0-20240703131840X920574522</t>
  </si>
  <si>
    <t>20240703131840X920574522</t>
  </si>
  <si>
    <t xml:space="preserve">【农村网络投诉】流程受理流水号：20240703131545138636413091090219
客户号码:13863641309
客户姓名:李*
投诉地市:潍坊
来话流水:2024070313141761520809073
宽带账号:13863641309
宽带账号归属地市:潍坊
宽带账号归属区县:安丘市
故障地址:潍坊安丘市官庄镇坡庄村坡庄村自然村坡庄三次追加9号箱游成敏*********
联系电话:15753680705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13:17:11
具体故障现象:提示网络无法连接，
客户其他诉求:
</t>
  </si>
  <si>
    <t>2024-07-03 13:28:36</t>
  </si>
  <si>
    <t>李焕江</t>
  </si>
  <si>
    <t>15706307048</t>
  </si>
  <si>
    <t>家客铁通潍坊安丘-官庄乡镇装维组</t>
  </si>
  <si>
    <t>dw3_jk_lihuanjiang</t>
  </si>
  <si>
    <t>2024-07-03 13:29:11</t>
  </si>
  <si>
    <t>SD-057-240703-583196-3340</t>
  </si>
  <si>
    <t>2024-07-03 13:23:36</t>
  </si>
  <si>
    <t>普通区域-安丘市-蒯沟-15966153193-300M-宽带上网投诉-次数0-20240703132230X150476217</t>
  </si>
  <si>
    <t>20240703132230X150476217</t>
  </si>
  <si>
    <t xml:space="preserve">【农村网络投诉】流程受理流水号：20240703132130159661531931091407
客户号码:15966153193
客户姓名:殷**
投诉地市:潍坊
来话流水:2024070313200418120852632
宽带账号:15966153193
宽带账号归属地市:潍坊
宽带账号归属区县:安丘市
故障地址:潍坊安丘市石埠子镇蒯沟村蒯沟蒯沟二次追加5号箱张杰*********
联系电话:15954415739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13:22:28
具体故障现象:光猫亮红灯，
客户其他诉求:
</t>
  </si>
  <si>
    <t>2024-07-03 13:30:06</t>
  </si>
  <si>
    <t>鞠知彬</t>
  </si>
  <si>
    <t>15706307020</t>
  </si>
  <si>
    <t>家客铁通潍坊安丘-石埠子乡镇装维组</t>
  </si>
  <si>
    <t>更换二级分光器</t>
  </si>
  <si>
    <t>dw3_jk_juzhibin</t>
  </si>
  <si>
    <t>2024-07-03 13:30:38</t>
  </si>
  <si>
    <t>SD-057-240703-160972-4549</t>
  </si>
  <si>
    <t>2024-07-03 15:41:07</t>
  </si>
  <si>
    <t>【调研】-80+银卡-普通区域-高密市-梓潼家园-13853628968-1000M-宽带上网投诉-次数0-20240703153832X312157112</t>
  </si>
  <si>
    <t>20240703153832X312157112</t>
  </si>
  <si>
    <t xml:space="preserve">流程受理流水号：20240703153725138536289681127368
客户号码:13853628968
客户姓名:单**
投诉地市:潍坊
来话流水:2024070315370080820812386
宽带账号:13853628968
宽带账号归属地市:潍坊
宽带账号归属区县:高密市
故障地址:潍坊高密市朝阳街道夷安大道梓潼家园101号箱*********
联系电话:13853628968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光功率:-17.03
故障大类:宽带/电视
故障细类:宽带无法上网(专席)
携转原因:
故障时间:2024-07-03 15:39:08
具体故障现象:提示网络无法连接，
客户其他诉求:
</t>
  </si>
  <si>
    <t>2024-07-03 16:02:22</t>
  </si>
  <si>
    <t>满勇</t>
  </si>
  <si>
    <t>15706307304</t>
  </si>
  <si>
    <t>家客铁通潍坊高密-朝阳城区装维组</t>
  </si>
  <si>
    <t>dw3_jk_manyong</t>
  </si>
  <si>
    <t>2024-07-03 16:02:54</t>
  </si>
  <si>
    <t>SD-851-300127-29120-17453</t>
  </si>
  <si>
    <t>SD-057-240703-982607-5107</t>
  </si>
  <si>
    <t>2024-07-03 16:50:20</t>
  </si>
  <si>
    <t>【重投】-普通区域-安丘市-乐山原墅-13646463446-200M-魔百和投诉-次数0-202407030000543681</t>
  </si>
  <si>
    <t>2024-07-04 17:51:00</t>
  </si>
  <si>
    <t>202407030000543681</t>
  </si>
  <si>
    <t>202407030000543681#【已关注中国移动10086微信公众号】流程受理流水号：20240703164938136464634461149054
客户号码:13646463446
客户姓名:李**
投诉地市:潍坊
来话流水:2024070316434570620829899
宽带账号:13646463446
宽带账号归属地市:潍坊
宽带账号归属区县:安丘市
故障地址:潍坊安丘市新安街道莲花山路乐山原墅乐山原墅Y3号楼*********
联系电话:13646463446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故障细类:移动高清电视故障(专席)
携转原因:
故障时间:2024-07-03 16:48:32
魔百和单播/组播:组播
具体故障现象:电视机提示无信号
客户其他诉求:尽快处理  谢谢 
魔百和单/组播：组播;宽带小区$[乐山原墅]$</t>
  </si>
  <si>
    <t>2024-07-03 16:53:27</t>
  </si>
  <si>
    <t>家庭咨询-&gt;产品质量-&gt;互联网电视(移动高清)-&gt;全局流转-&gt;售后服务-&gt;电视机提示“无信号”-&gt;全局流转</t>
  </si>
  <si>
    <t>苏凯明</t>
  </si>
  <si>
    <t>15706307021</t>
  </si>
  <si>
    <t>机顶盒恢复出厂</t>
  </si>
  <si>
    <t>dw3_jk_sukaiming</t>
  </si>
  <si>
    <t>2024-07-03 16:53:45</t>
  </si>
  <si>
    <t>SD-057-240703-649735-7685</t>
  </si>
  <si>
    <t>2024-07-03 20:43:42</t>
  </si>
  <si>
    <t>普通区域-寒亭区-元和新城-15163615099-300M-宽带延伸服务-次数0-202407030000712984</t>
  </si>
  <si>
    <t>202407030000712984</t>
  </si>
  <si>
    <t xml:space="preserve">202407030000712984#流程受理流水号：20240703204219151636150991199085
客户号码:15163615099
客户姓名:董**
投诉地市:潍坊
来话流水:2024070320412863720894673
宽带账号:15163615099
宽带账号归属地市:潍坊
宽带账号归属区县:寒亭区
故障地址:潍坊寒亭区寒亭街道益新街元和新城29号楼*********
联系电话:15163615099
联系人:先生/女士
工单紧急程度:紧急
是否有升级投诉倾向:否
是否重复投诉:否
是否携转意向:否
是否投诉倾向:否
是否智能网关:智能网关
当前是否在线:是
接入方式:FTTH
是否质差终端:是
光功率:-18.99
故障大类:宽带/电视
故障细类:宽带延伸服务
携转原因:
故障时间:2024-07-03 20:42:31
具体故障现象:客户对换光锚收费100元不认可，请处理谢谢！
</t>
  </si>
  <si>
    <t>2024-07-03 20:45:49</t>
  </si>
  <si>
    <t>业务受理-&gt;宽带延伸服务-&gt;家庭业务-&gt;全局流转-&gt;功能使用-&gt;代装终端-&gt;全局流转</t>
  </si>
  <si>
    <t>刘兴涛</t>
  </si>
  <si>
    <t>15706307476</t>
  </si>
  <si>
    <t>家客铁通潍坊寒亭-城东城区装维组</t>
  </si>
  <si>
    <t>指导用户加固线缆</t>
  </si>
  <si>
    <t>dw3_jk_liuxingtao</t>
  </si>
  <si>
    <t>2024-07-03 20:46:24</t>
  </si>
  <si>
    <t>SD-057-240703-860543-7667</t>
  </si>
  <si>
    <t>2024-07-03 20:41:43</t>
  </si>
  <si>
    <t>【调研】-80+普通-普通区域-昌乐县-前孔自然村（含前孔、南刘家沟）-18763687627-1000M-宽带上网投诉-次数0-20240703204055X455900115</t>
  </si>
  <si>
    <t>20240703204055X455900115</t>
  </si>
  <si>
    <t xml:space="preserve">【农村网络投诉】流程受理流水号：20240703203918187636876271198669
客户号码:18763687627
客户姓名:赵**
投诉地市:潍坊
来话流水:2024070320353267320865783
宽带账号:18763687627
宽带账号归属地市:潍坊
宽带账号归属区县:昌乐县
故障地址:潍坊昌乐县鄌郚镇前孔前孔自然村前孔村5#（村东北吴汉亮）*********
联系电话:18706537286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20:39:21
具体故障现象:注册灯闪烁，引导客户将光纤线插紧，将弯折的位置捋直后重启无效，请协助处理，谢谢。
客户其他诉求:
</t>
  </si>
  <si>
    <t>2024-07-03 20:43:25</t>
  </si>
  <si>
    <t>刘志诚</t>
  </si>
  <si>
    <t>15706307122</t>
  </si>
  <si>
    <t>家客铁通潍坊昌乐-唐吾乡镇装维组</t>
  </si>
  <si>
    <t>dw3_jk_liuzhicheng</t>
  </si>
  <si>
    <t>2024-07-03 20:47:09</t>
  </si>
  <si>
    <t>SD-851-237769-28867-17713</t>
  </si>
  <si>
    <t>SD-057-240703-857264-3420</t>
  </si>
  <si>
    <t>2024-07-03 13:38:05</t>
  </si>
  <si>
    <t>(目标)普通区域-青州市-西水渠-13853644178-300M-宽带上网投诉-次数0-20240703133539X939467998</t>
  </si>
  <si>
    <t>20240703133539X939467998</t>
  </si>
  <si>
    <t xml:space="preserve">【农村网络投诉】流程受理流水号：20240703133450138536441781094087
客户号码:13853644178
客户姓名:闫**
投诉地市:潍坊
来话流水:2024070313321974820846158
宽带账号:13853644178
宽带账号归属地市:潍坊
宽带账号归属区县:青州市
故障地址:潍坊青州市高柳镇西水渠村西水渠西水渠村12号箱（闫炳河）*********
联系电话:15006685166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故障时间:2024-07-03 13:34:30
具体故障现象:光猫亮红灯，客户表示室外线断了 ，家里不能上网
客户其他诉求:
</t>
  </si>
  <si>
    <t>2024-07-03 13:41:37</t>
  </si>
  <si>
    <t>李超</t>
  </si>
  <si>
    <t>15706307648</t>
  </si>
  <si>
    <t>家客铁通潍坊青州-高柳乡镇装维组</t>
  </si>
  <si>
    <t>dw3_jk_weixiaoliang</t>
  </si>
  <si>
    <t>2024-07-03 13:42:01</t>
  </si>
  <si>
    <t>SD-057-240703-085762-307</t>
  </si>
  <si>
    <t>2024-07-03 08:39:19</t>
  </si>
  <si>
    <t>【调研】-80+普通-普通区域-奎文区-帝景苑-15905361026-500M-宽带上网投诉-次数0-202407030000100853</t>
  </si>
  <si>
    <t>202407030000100853</t>
  </si>
  <si>
    <t>202407030000100853#流程受理流水号：20240703083600159053610261002999
客户号码:15905361026
客户姓名:王*
投诉地市:潍坊
来话流水:2024070308350727620841880
宽带账号:15905361026
宽带账号归属地市:潍坊
宽带账号归属区县:奎文区
故障地址:潍坊奎文区广文街道民生东街帝景苑35*********
联系电话:18615088887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08:37:56
具体故障现象:光猫亮红灯，
客户其他诉求:要求尽快处理
;宽带小区$[帝景苑]$</t>
  </si>
  <si>
    <t>2024-07-03 08:50:09</t>
  </si>
  <si>
    <t>姚克胜</t>
  </si>
  <si>
    <t>15706307480</t>
  </si>
  <si>
    <t>dw3_jk_yaokesheng</t>
  </si>
  <si>
    <t>2024-07-03 08:56:03</t>
  </si>
  <si>
    <t>SD-851-285398-20429-7221</t>
  </si>
  <si>
    <t>SD-057-240703-185734-281</t>
  </si>
  <si>
    <t>2024-07-03 08:37:29</t>
  </si>
  <si>
    <t>普通区域-寿光市-杨家庄村自然村-15163698310-300M-宽带上网投诉-次数0-202407030000099778</t>
  </si>
  <si>
    <t>202407030000099778</t>
  </si>
  <si>
    <t>202407030000099778#导航立单,客户通过语音导航反馈宽带故障问题,经诊断光猫设备性能不佳,要求装维回访处理,请协助.联系电话：15163698310</t>
  </si>
  <si>
    <t>2024-07-03 08:54:18</t>
  </si>
  <si>
    <t>家庭咨询-&gt;网络质量-&gt;家庭宽带-&gt;全局流转-&gt;功能使用-&gt;光猫设备故障-&gt;全局流转</t>
  </si>
  <si>
    <t>赵坤</t>
  </si>
  <si>
    <t>15706307757</t>
  </si>
  <si>
    <t>家客铁通潍坊寿光-古城乡镇装维组</t>
  </si>
  <si>
    <t>重新施工布放光缆</t>
  </si>
  <si>
    <t>dw3_jk_zhaokun</t>
  </si>
  <si>
    <t>2024-07-03 08:57:06</t>
  </si>
  <si>
    <t>SD-057-240703-045693-6451</t>
  </si>
  <si>
    <t>2024-07-03 19:02:45</t>
  </si>
  <si>
    <t>普通区域-奎文区-府佑居-19558555993-100M-宽带上网投诉-次数0-20240703190118X478903156</t>
  </si>
  <si>
    <t>20240703190118X478903156</t>
  </si>
  <si>
    <t xml:space="preserve">流程受理流水号：20240703185954195585559931183092
客户号码:19558555993
客户姓名:张**
投诉地市:潍坊
来话流水:2024070318581418720879651
宽带账号:19558555993
宽带账号归属地市:潍坊
宽带账号归属区县:奎文区
故障地址:潍坊奎文区高新城区金马路府佑居25号楼*********
联系电话:19558555993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光功率:-16.02
故障大类:宽带/电视
故障细类:宽带网速慢/卡顿
携转原因:
故障时间:2024-07-03 19:00:38
网站/APP/游戏名称:电脑游戏
具体故障现象:网速慢卡顿，
客户其他诉求:
</t>
  </si>
  <si>
    <t>2024-07-03 19:06:33</t>
  </si>
  <si>
    <t>家宽业务-&gt;网络质量-&gt;家庭宽带-&gt;全局流转-&gt;功能使用-&gt;部分视频无法播放-&gt;全局流转</t>
  </si>
  <si>
    <t>李先圣</t>
  </si>
  <si>
    <t>15706307393</t>
  </si>
  <si>
    <t>家客铁通潍坊奎文-健康街城区装维组</t>
  </si>
  <si>
    <t>dw3_jk_lixiansheng</t>
  </si>
  <si>
    <t>2024-07-03 19:06:58</t>
  </si>
  <si>
    <t>SD-851-302211-9443-10331</t>
  </si>
  <si>
    <t>SD-057-240703-130278-6806</t>
  </si>
  <si>
    <t>2024-07-03 19:21:50</t>
  </si>
  <si>
    <t>普通区域-昌邑市-政亨小区3-18866730028-1000M-业务受理宽带-次数0-202407030000673728</t>
  </si>
  <si>
    <t>202407030000673728</t>
  </si>
  <si>
    <t>202407030000673728#导航立单,用户所在位置有群障,已向客户播报,客户要求装维回访.此工单为群障修复工单,根据群障全量闭环管理要求,为确保客户网络通畅,请装维人员跟进修复网络问题,谢谢.联系电话：18866730028</t>
  </si>
  <si>
    <t>2024-07-03 19:40:57</t>
  </si>
  <si>
    <t>徐瑞鹏</t>
  </si>
  <si>
    <t>15706307210</t>
  </si>
  <si>
    <t>家客铁通潍坊昌邑-柳疃乡镇装维组</t>
  </si>
  <si>
    <t>更换皮线或网线</t>
  </si>
  <si>
    <t>dw3_jk_xuruipeng</t>
  </si>
  <si>
    <t>2024-07-03 19:41:40</t>
  </si>
  <si>
    <t>SD-851-267886-3747-7240</t>
  </si>
  <si>
    <t>SD-057-240703-126045-7055</t>
  </si>
  <si>
    <t>2024-07-03 19:47:39</t>
  </si>
  <si>
    <t>普通区域-青州市-平安庄-13869602147-300M-宽带上网投诉-次数0-20240703194622X182424852</t>
  </si>
  <si>
    <t>20240703194622X182424852</t>
  </si>
  <si>
    <t xml:space="preserve">【农村网络投诉】流程受理流水号：20240703194521138696021471190975
客户号码:13869602147
客户姓名:林**
投诉地市:潍坊
来话流水:2024070319433355120878901
宽带账号:13869602147
宽带账号归属地市:潍坊
宽带账号归属区县:青州市
故障地址:潍坊青州市王坟镇平安庄村平安庄12号箱（村北刘洪义西邻墙头）*********
联系电话:13869602147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19:45:40
具体故障现象:光猫亮红灯，线上指导插紧捋直未恢复
客户其他诉求:
</t>
  </si>
  <si>
    <t>2024-07-03 19:49:09</t>
  </si>
  <si>
    <t>张礼杰</t>
  </si>
  <si>
    <t>15706307691</t>
  </si>
  <si>
    <t>家客铁通潍坊青州-弥河乡镇装维组</t>
  </si>
  <si>
    <t>指导用户重启光猫3分钟后重启机顶盒</t>
  </si>
  <si>
    <t>dw3_jk_zhanglijie</t>
  </si>
  <si>
    <t>2024-07-03 19:57:46</t>
  </si>
  <si>
    <t>SD-057-240703-150487-6467</t>
  </si>
  <si>
    <t>2024-07-03 19:05:02</t>
  </si>
  <si>
    <t>普通区域-高密市-福润花园（酒厂宿舍、东关殷家屋子）-13953642233-1000M-宽带上网投诉-次数0-20240703190220X540286149</t>
  </si>
  <si>
    <t>20240703190220X540286149</t>
  </si>
  <si>
    <t xml:space="preserve">流程受理流水号：20240703185758139536422331182715
客户号码:13953642233
客户姓名:綦*
投诉地市:潍坊
来话流水:2024070318571101120871860
宽带账号:13953642233
宽带账号归属地市:潍坊
宽带账号归属区县:高密市
故障地址:潍坊高密市密水街道立新街福润花园（酒厂宿舍、东关殷家屋子）东关殷家屋子金文酒店北墙2号*********
联系电话:13280756478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19:02:02
具体故障现象:光猫亮红灯，
客户其他诉求:
</t>
  </si>
  <si>
    <t>2024-07-03 19:07:14</t>
  </si>
  <si>
    <t>刘志刚</t>
  </si>
  <si>
    <t>15706307359</t>
  </si>
  <si>
    <t>dw3_jk_liuzhigang</t>
  </si>
  <si>
    <t>2024-07-03 19:08:01</t>
  </si>
  <si>
    <t>SD-057-240703-456102-2430</t>
  </si>
  <si>
    <t>2024-07-03 11:56:08</t>
  </si>
  <si>
    <t>【调研】-80+银卡-(目标)普通区域-寿光市-前尹小区-15244449919-1000M-宽带上网投诉-次数0-202407030000299030</t>
  </si>
  <si>
    <t>202407030000299030</t>
  </si>
  <si>
    <t xml:space="preserve">202407030000299030#宽带账号：15244449919；宽带地址：潍坊寿光市留吕前尹村前尹小区6号楼；客户来电反映机顶盒不亮了，，要求师傅上门，请协助处理，谢谢！联系电话：15863432041；联系人：先生；来电流水：2024070311541782620833924。
</t>
  </si>
  <si>
    <t>2024-07-03 11:56:55</t>
  </si>
  <si>
    <t>吕会涛</t>
  </si>
  <si>
    <t>15706307819</t>
  </si>
  <si>
    <t>家客铁通潍坊寿光-洛城乡镇装维组</t>
  </si>
  <si>
    <t>dw3_jk_lvhuitao</t>
  </si>
  <si>
    <t>2024-07-03 11:57:14</t>
  </si>
  <si>
    <t>SD-851-308131-5528-5220</t>
  </si>
  <si>
    <t>SD-057-240703-406385-7705</t>
  </si>
  <si>
    <t>2024-07-03 20:47:15</t>
  </si>
  <si>
    <t>80+普通-普通区域-寿光市-李家官庄村自然村-15964038968-200M-宽带上网投诉-次数0-20240703204543X743840546</t>
  </si>
  <si>
    <t>20240703204543X743840546</t>
  </si>
  <si>
    <t xml:space="preserve">【农村网络投诉】流程受理流水号：20240703204124159640389681198968
客户号码:15964038968
客户姓名:李**
投诉地市:潍坊
来话流水:2024070320403027820889965
宽带账号:15964038968
宽带账号归属地市:潍坊
宽带账号归属区县:寿光市
故障地址:潍坊寿光市侯镇李家官庄村
联系电话:15964038968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20:43:20
具体故障现象:提示网络无法连接，
客户其他诉求:上不去网，重启无效，路由使用两年
</t>
  </si>
  <si>
    <t>2024-07-03 21:01:14</t>
  </si>
  <si>
    <t>王艳庆</t>
  </si>
  <si>
    <t>15706307761</t>
  </si>
  <si>
    <t>家客铁通潍坊寿光-侯镇乡镇装维组</t>
  </si>
  <si>
    <t>选择正确信号源</t>
  </si>
  <si>
    <t>dw3_jk_wangyanqing</t>
  </si>
  <si>
    <t>2024-07-03 21:01:55</t>
  </si>
  <si>
    <t>SD-057-240703-108254-7062</t>
  </si>
  <si>
    <t>2024-07-03 19:49:24</t>
  </si>
  <si>
    <t>80+银卡-普通区域-安丘市-百合学府-15065650220-200M-宽带上网投诉-次数0-202407030000683941</t>
  </si>
  <si>
    <t>202407030000683941</t>
  </si>
  <si>
    <t xml:space="preserve">202407030000683941#宽带账号：15065650220；宽带地址：潍坊安丘市兴安街道潍徐路百合学府2号楼；客户来电反映宽带无法上网，客户不在现场，无法配合线上指导/客户不配合排障，要求上门，请协助处理，谢谢！联系电话：15065650220；联系人：女士；来电流水：2024070319435168020880644 </t>
  </si>
  <si>
    <t>2024-07-03 19:52:48</t>
  </si>
  <si>
    <t>辛成孝</t>
  </si>
  <si>
    <t>15706307075</t>
  </si>
  <si>
    <t>dw3_jk_xinchengxiao</t>
  </si>
  <si>
    <t>2024-07-03 19:53:16</t>
  </si>
  <si>
    <t>SD-057-240703-986723-3972</t>
  </si>
  <si>
    <t>2024-07-03 14:35:55</t>
  </si>
  <si>
    <t>【调研】-普通区域-青州市-二府村-18763638595-200M-宽带上网投诉-次数0-202407030000415554</t>
  </si>
  <si>
    <t>2024-07-04 15:36:00</t>
  </si>
  <si>
    <t>202407030000415554</t>
  </si>
  <si>
    <t xml:space="preserve">202407030000415554#宽带账号：18763638595；宽带地址：潍坊青州市东夏镇二府村二府村东夏镇二府村1号箱（中南张传利）******；客户来电反映宽带/移动高清*****，客户不在现场，无法配合线上指导/客户不配合排障，要求上门，请协助处理，谢谢！联系电话：15153638680；联系人：女士；来电流水：2024070314331051720831831。 </t>
  </si>
  <si>
    <t>2024-07-03 14:42:32</t>
  </si>
  <si>
    <t>董宝泉</t>
  </si>
  <si>
    <t>15706307670</t>
  </si>
  <si>
    <t>重新配置数据</t>
  </si>
  <si>
    <t>dw3_jk_dongbaoquan</t>
  </si>
  <si>
    <t>2024-07-03 14:43:08</t>
  </si>
  <si>
    <t>SD-851-241392-12835-8845</t>
  </si>
  <si>
    <t>SD-057-240703-917536-5165</t>
  </si>
  <si>
    <t>2024-07-03 16:57:15</t>
  </si>
  <si>
    <t>普通区域-奎文区-阳光100二期-13011657323-300M-宽带上网投诉-次数1-20240703140727X847099229</t>
  </si>
  <si>
    <t>2024-07-04 17:58:00</t>
  </si>
  <si>
    <t>20240703140727X847099229</t>
  </si>
  <si>
    <t>【预处理派单】宽带账号：13011657323，宽带地址： 潍坊奎文区广文街道胜利街阳光100二期13号楼*********，故障现象：，故障现象类型：，客户诉求：客户来电反映对宽带师傅上门收费，安装收费600元不认可，咨询宽带安装范围，是安装到走廊里面还是光纤入户都要收费，请协助处理，谢谢，联系电话：13011657323，通话流水：2024070314003354020823268。接入方式：，当前是否在线：不在线，端到端诊断结果：宽带业务状态未激活，是否智能网关：否，光功率。</t>
  </si>
  <si>
    <t>2024-07-03 17:01:01</t>
  </si>
  <si>
    <t>家庭业务-&gt;基础服务-&gt;家庭宽带-&gt;全局流转-&gt;售后服务-&gt;宽带未覆盖办理后无法装移机-&gt;全局流转</t>
  </si>
  <si>
    <t>无覆盖价值，建议转派至家庭业务-业务营销-家庭宽带-全局流转-办理规范-宽带无覆盖办理后无法安装</t>
  </si>
  <si>
    <t>SD-851-274929-2546-1806</t>
  </si>
  <si>
    <t>SD-057-240703-301946-6429</t>
  </si>
  <si>
    <t>2024-07-03 19:00:27</t>
  </si>
  <si>
    <t>普通区域-高密市-东小庄小区-13563686444-300M-宽带上网投诉-次数0-202407030000658173</t>
  </si>
  <si>
    <t>202407030000658173</t>
  </si>
  <si>
    <t>202407030000658173#【已关注中国移动10086微信公众号】流程受理流水号：20240703185854135636864441182895
客户号码:13563686444
客户姓名:毛**
投诉地市:潍坊
来话流水:2024070318561415020865048
宽带账号:13563686444
宽带账号归属地市:潍坊
宽带账号归属区县:高密市
故障地址:潍坊高密市朝阳街道人民大街东小庄小区新7号楼*********
联系电话:15610444989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18:59:37
具体故障现象:光猫亮红灯，
客户其他诉求:
;宽带小区$[东小庄小区]$</t>
  </si>
  <si>
    <t>2024-07-03 19:04:17</t>
  </si>
  <si>
    <t>2024-07-03 19:04:41</t>
  </si>
  <si>
    <t>SD-057-240703-943752-6474</t>
  </si>
  <si>
    <t>2024-07-03 19:05:26</t>
  </si>
  <si>
    <t>【调研】-80+银卡-普通区域-奎文区-金马家园-15269648061-1000M-宽带上网投诉-次数0-20240703190323X603498225</t>
  </si>
  <si>
    <t>20240703190323X603498225</t>
  </si>
  <si>
    <t xml:space="preserve">流程受理流水号：20240703190258152696480611183670
客户号码:15269648061
客户姓名:赵**
投诉地市:潍坊
来话流水:2024070318591935920887476
宽带账号:15269648061
宽带账号归属地市:潍坊
宽带账号归属区县:高新
故障地址:潍坊市高新高新城区金马路金马家园10号3-201
联系电话:15269648061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故障时间:2024-07-03 19:03:07
具体故障现象:光猫灯正常但电脑手机无法上网，
客户其他诉求:请协助谢谢
</t>
  </si>
  <si>
    <t>2024-07-03 19:07:48</t>
  </si>
  <si>
    <t>家宽业务-&gt;网络质量-&gt;家庭宽带-&gt;全局流转-&gt;功能使用-&gt;部分网页内容无法正常访问-&gt;全局流转</t>
  </si>
  <si>
    <t>王新刚</t>
  </si>
  <si>
    <t>15706307389</t>
  </si>
  <si>
    <t>dw3_jk_wangxingang</t>
  </si>
  <si>
    <t>2024-07-03 19:10:37</t>
  </si>
  <si>
    <t>SD-851-270323-16085-16356</t>
  </si>
  <si>
    <t>SD-057-240703-230516-6479</t>
  </si>
  <si>
    <t>2024-07-03 19:05:41</t>
  </si>
  <si>
    <t>【调研】-80+银卡-普通区域-诸城市-东城名苑-15206467876-1000M-宽带上网投诉-次数0-20240703190400X640050844</t>
  </si>
  <si>
    <t>20240703190400X640050844</t>
  </si>
  <si>
    <t xml:space="preserve">流程受理流水号：20240703190239152064678761183617
客户号码:15206467876
客户姓名:郑**
投诉地市:潍坊
来话流水:2024070319012136220801934
宽带账号:15206467876
宽带账号归属地市:潍坊
宽带账号归属区县:诸城市
故障地址:潍坊诸城市密州街道东坡街东城名苑26号楼*********
联系电话:13562683699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19:02:41
具体故障现象:PON灯闪，已排查客户设备指示灯，已指导重启设备捋顺插紧光纤线未恢复，记录反馈、
客户其他诉求:谢谢处理
</t>
  </si>
  <si>
    <t>2024-07-03 19:07:01</t>
  </si>
  <si>
    <t>袁凯</t>
  </si>
  <si>
    <t>15706307712</t>
  </si>
  <si>
    <t>家客铁通潍坊诸城-繁荣路城区装维组</t>
  </si>
  <si>
    <t>重新熔接线缆</t>
  </si>
  <si>
    <t>dw3_jk_yuankai</t>
  </si>
  <si>
    <t>2024-07-03 19:07:53</t>
  </si>
  <si>
    <t>SD-851-260755-22861-17685</t>
  </si>
  <si>
    <t>【调研】-普通区域-安丘市-金地太阳城(含小庄子安置楼)-15244405552-1000M-宽带上网投诉-次数0-202407030000298786 一级督办</t>
  </si>
  <si>
    <t>202407030000298786</t>
  </si>
  <si>
    <t>2024-07-03 11:57:58</t>
  </si>
  <si>
    <t>家庭咨询-&gt;网络质量-&gt;家庭宽带-&gt;全局流转-&gt;功能使用-&gt;用户测速与签约速率不符-&gt;全局流转</t>
  </si>
  <si>
    <t>孙浩</t>
  </si>
  <si>
    <t>15706307039</t>
  </si>
  <si>
    <t>dw3_jk_sunhao</t>
  </si>
  <si>
    <t>2024-07-03 11:58:11</t>
  </si>
  <si>
    <t>SD-851-306635-20500-27344</t>
  </si>
  <si>
    <t>SD-057-240703-780639-2493</t>
  </si>
  <si>
    <t>2024-07-03 12:03:31</t>
  </si>
  <si>
    <t>80+普通-普通区域-安丘市-曹家楼村-13583677309-1000M-宽带延伸服务-次数0-202407030000307349</t>
  </si>
  <si>
    <t>2024-07-04 00:00:00</t>
  </si>
  <si>
    <t>202407030000307349</t>
  </si>
  <si>
    <t xml:space="preserve">202407030000307349#流程受理流水号：20240703120158135836773091073849
客户号码:13583677309
客户姓名:吕**
投诉地市:潍坊
来话流水:2024070312000654220802669
宽带账号:13583677309
宽带账号归属地市:潍坊
宽带账号归属区县:安丘市
故障地址:潍坊安丘市刘家尧镇田家庄曹家楼村大城埠田家庄
联系电话:15589699737
联系人:先生/女士
工单紧急程度:一般
是否有升级投诉倾向:否
是否重复投诉:否
是否携转意向:否
是否投诉倾向:否
是否智能网关:非智能网关
当前是否在线:否
接入方式:FTTH
是否质差终端:是
光功率:无
故障大类:宽带/电视
故障细类:宽带延伸服务
携转原因:
故障时间:2024-07-03 12:13:26
具体故障现象:重新布置网线，地址:潍坊安丘市刘家尧镇田家庄曹家楼村大城埠田家庄
</t>
  </si>
  <si>
    <t>2024-07-03 12:07:57</t>
  </si>
  <si>
    <t>2024-07-03 12:08:27</t>
  </si>
  <si>
    <t>SD-851-283604-20886-29680</t>
  </si>
  <si>
    <t>SD-057-240703-014258-3436</t>
  </si>
  <si>
    <t>2024-07-03 13:39:36</t>
  </si>
  <si>
    <t>普通区域-昌乐县-温泉公寓-15966125669-300M-宽带上网投诉-次数0-202407030000368945</t>
  </si>
  <si>
    <t>202407030000368945</t>
  </si>
  <si>
    <t>202407030000368945#流程受理流水号：20240703133739159661256691094696
客户号码:15966125669
客户姓名:郝**
投诉地市:潍坊
来话流水:2024070313360583520879645
宽带账号:15966125669
宽带账号归属地市:潍坊
宽带账号归属区县:昌乐县
故障地址:潍坊昌乐县宝城街道新昌路温泉公寓3号楼*********
联系电话:15169565180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光功率:-16.32
故障大类:宽带/电视
故障细类:宽带无法上网(专席)
携转原因:
故障时间:2024-07-03 13:37:25
具体故障现象:提示网络无法连接，线上指导未恢复 请师傅协助处理谢谢
客户其他诉求:谢谢
;宽带小区$[温泉公寓]$</t>
  </si>
  <si>
    <t>2024-07-03 13:42:27</t>
  </si>
  <si>
    <t>闫锦洲</t>
  </si>
  <si>
    <t>15706307131</t>
  </si>
  <si>
    <t>家客铁通潍坊昌乐-美联城区装维组</t>
  </si>
  <si>
    <t>指导用户重新连接线缆</t>
  </si>
  <si>
    <t>dw3_jk_yanjinzhou</t>
  </si>
  <si>
    <t>2024-07-03 13:42:53</t>
  </si>
  <si>
    <t>SD-057-240703-512498-6985</t>
  </si>
  <si>
    <t>2024-07-03 19:40:53</t>
  </si>
  <si>
    <t>80+普通-普通区域-奎文区-兴源国际-18764618188-500M-宽带上网投诉-次数0-202407030000682407</t>
  </si>
  <si>
    <t>202407030000682407</t>
  </si>
  <si>
    <t>202407030000682407#流程受理流水号：20240703193628187646181881189566
客户号码:18764618188
客户姓名:曹**
投诉地市:潍坊
来话流水:2024070319264932320872641
宽带账号:18764618188
宽带账号归属地市:潍坊
宽带账号归属区县:奎文区
故障地址:潍坊奎文区潍州路街道道口路兴源国际城2号楼1-1201
联系电话:18764618188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故障细类:宽带无法上网(专席)
携转原因:
故障时间:2024-07-03 19:39:05
具体故障现象:光猫灯正常但电脑手机无法上网，按顺序重启后未恢复，请协助谢谢！
客户其他诉求:
;宽带小区$[兴源国际]$</t>
  </si>
  <si>
    <t>2024-07-03 19:43:28</t>
  </si>
  <si>
    <t>朱文杰</t>
  </si>
  <si>
    <t>15706366520</t>
  </si>
  <si>
    <t>家客铁通潍坊奎文-潍州路城区装维组</t>
  </si>
  <si>
    <t>dw3_jk_zhuwenjie</t>
  </si>
  <si>
    <t>2024-07-03 19:44:03</t>
  </si>
  <si>
    <t>SD-057-240703-745089-258</t>
  </si>
  <si>
    <t>2024-07-03 08:35:04</t>
  </si>
  <si>
    <t>【调研】-普通区域-安丘市-大朱聊村自然村-15169694678-1000M-宽带上网投诉-次数0-202407030000098899</t>
  </si>
  <si>
    <t>202407030000098899</t>
  </si>
  <si>
    <t>202407030000098899#要求装维上门服务：宽带账号：15169694678；宽带地址潍坊安丘市担山镇大朱聊村大朱聊村自然村大朱聊；客户来电反映宽带连不上，客户不在现场，无法配合线上指导/客户不配合排障，要求上门，请协助处理，谢谢！联系电话：15169694678；联系人：15169694678；来电流水：*2024070308331661620827313</t>
  </si>
  <si>
    <t>2024-07-03 08:36:50</t>
  </si>
  <si>
    <t>王永琳</t>
  </si>
  <si>
    <t>13406613524</t>
  </si>
  <si>
    <t>家客铁通潍坊安丘-贾戈乡镇装维组</t>
  </si>
  <si>
    <t>dw3_jk_wangyonglinaq</t>
  </si>
  <si>
    <t>2024-07-03 08:37:28</t>
  </si>
  <si>
    <t>SD-057-240703-043165-302</t>
  </si>
  <si>
    <t>2024-07-03 08:38:40</t>
  </si>
  <si>
    <t>【调研】-普通区域-高密市-杜一村自然村-15866122722-300M-宽带上网投诉-次数0-20240703083753X730389140</t>
  </si>
  <si>
    <t>20240703083753X730389140</t>
  </si>
  <si>
    <t xml:space="preserve">【农村网络投诉】流程受理流水号：20240703083437158661227221002561
客户号码:15866122722
客户姓名:王**
投诉地市:潍坊
来话流水:2024070308332870320828930
宽带账号:15866122722
宽带账号归属地市:潍坊
宽带账号归属区县:高密市
故障地址:潍坊高密市夏庄镇杜一村杜一村自然村杜一村杜金一31号箱*********
联系电话:15866122722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故障时间:2024-07-03 08:35:46
具体故障现象:注册灯闪亮
客户其他诉求:
</t>
  </si>
  <si>
    <t>2024-07-03 08:42:41</t>
  </si>
  <si>
    <t>高强</t>
  </si>
  <si>
    <t>15706307285</t>
  </si>
  <si>
    <t>家客铁通潍坊高密-夏庄乡镇装维组</t>
  </si>
  <si>
    <t>dw3_jk_gaoqiang</t>
  </si>
  <si>
    <t>2024-07-03 11:53:41</t>
  </si>
  <si>
    <t>SD-852-274315-1087-23267</t>
  </si>
  <si>
    <t>SD-057-240703-795103-6574</t>
  </si>
  <si>
    <t>2024-07-03 19:09:48</t>
  </si>
  <si>
    <t>80+普通-普通区域-奎文区-奎文区宏伟北区-13406643000-1000M-业务受理宽带-次数0-202407030000664815</t>
  </si>
  <si>
    <t>202407030000664815</t>
  </si>
  <si>
    <t>202407030000664815# 宽带账号:13406643000; 联系电话：13406643000，问题类型：此工单为群障修复工单，根据群障全量闭环修复管理要求，为确保客户网络通畅，请装维人员跟进修复网络问题，谢谢！ 
 群障标题：告警。故障标题：分支光纤断或OLT检测不到ONT的预期的光信号(LOSi/LOBi)主叫号码：13406643000.0;该号码仅供参考，请优先联系宽带账号。</t>
  </si>
  <si>
    <t>2024-07-03 19:33:55</t>
  </si>
  <si>
    <t>重新熔缆</t>
  </si>
  <si>
    <t>2024-07-03 19:34:15</t>
  </si>
  <si>
    <t>SD-851-312059-17303-19567</t>
  </si>
  <si>
    <t>SD-057-240703-084975-2384</t>
  </si>
  <si>
    <t>2024-07-03 11:50:29</t>
  </si>
  <si>
    <t>普通区域-昌邑市-杜卢-15963446296-100M-宽带延伸服务-次数0-202407030000296890</t>
  </si>
  <si>
    <t>2024-07-04 11:51:00</t>
  </si>
  <si>
    <t>202407030000296890</t>
  </si>
  <si>
    <t xml:space="preserve">202407030000296890#流程受理流水号：20240703114741159634462961069573
客户号码:15963446296
客户姓名:王**
投诉地市:潍坊
来话流水:2024070311470788420843018
宽带账号:15963446296
宽带账号归属地市:潍坊
宽带账号归属区县:昌邑市
故障地址:潍坊昌邑市北孟镇杜卢村杜卢杜卢村2号箱卢秀强*********
联系电话:15963446296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故障时间:2024-07-03 11:46:06
具体故障现象:调测其它设备，
</t>
  </si>
  <si>
    <t>2024-07-03 11:52:09</t>
  </si>
  <si>
    <t>于浩</t>
  </si>
  <si>
    <t>15706307207</t>
  </si>
  <si>
    <t>家客铁通潍坊昌邑-北孟乡镇装维组</t>
  </si>
  <si>
    <t>重新调试终端</t>
  </si>
  <si>
    <t>dw3_jk_yuhaocy</t>
  </si>
  <si>
    <t>2024-07-03 11:53:12</t>
  </si>
  <si>
    <t>SD-057-240703-173869-2498</t>
  </si>
  <si>
    <t>2024-07-03 12:04:41</t>
  </si>
  <si>
    <t>【调研】-80+银卡-普通区域-安丘市-石埠子三村自然村-15094992110-200M-宽带上网投诉-次数0-202407030000304761</t>
  </si>
  <si>
    <t>202407030000304761</t>
  </si>
  <si>
    <t>202407030000304761#宽带账号15094992110：宽带地址：潍坊安丘市石埠子镇石埠二村石埠子二村自然村石埠子五村中心街；客户来电反映宽带不能上网，无法配合线上指导，请协助处理，谢谢！联系电话；联系人：15053636110；来电流水：2024070311584481920887467</t>
  </si>
  <si>
    <t>2024-07-03 12:08:38</t>
  </si>
  <si>
    <t>2024-07-03 12:11:38</t>
  </si>
  <si>
    <t>SD-057-240703-395162-7695</t>
  </si>
  <si>
    <t>2024-07-03 20:45:12</t>
  </si>
  <si>
    <t>【调研】-80+钻石-普通区域-寿光市-父子候-18765165119-1000M-宽带上网投诉-次数0-202407030000712785</t>
  </si>
  <si>
    <t>202407030000712785</t>
  </si>
  <si>
    <t xml:space="preserve">202407030000712785#宽带账号：2024070320425090520801253
宽带地址：潍坊寿光市圣城街道父子候父子候34号箱*****
客户来电反映网速慢，请协助上门更换终端并一并处理故障问题，谢谢！
联系电话：潍坊寿光市圣城街道父子候父子候34号箱*****
联系人：先生
来电流水:2024070320425090520801253
</t>
  </si>
  <si>
    <t>2024-07-03 20:52:13</t>
  </si>
  <si>
    <t>崔景强</t>
  </si>
  <si>
    <t>15706307810</t>
  </si>
  <si>
    <t>家客铁通潍坊寿光-东城城区装维组</t>
  </si>
  <si>
    <t>dw3_jk_cuijingqiang</t>
  </si>
  <si>
    <t>2024-07-03 20:52:52</t>
  </si>
  <si>
    <t>SD-851-221095-21453-13798</t>
  </si>
  <si>
    <t>SD-057-240703-067549-6993</t>
  </si>
  <si>
    <t>2024-07-03 19:41:28</t>
  </si>
  <si>
    <t>普通区域-高密市-秀水苑-1321068816902-300M-宽带上网投诉-次数0-20240703193958X798157791</t>
  </si>
  <si>
    <t>20240703193958X798157791</t>
  </si>
  <si>
    <t xml:space="preserve">流程受理流水号：2024070319381613210688169021189877
客户号码:1321068816902
客户姓名:
投诉地市:潍坊
来话流水:2024070319345541220824983
宽带账号:1321068816902
宽带账号归属地市:潍坊
宽带账号归属区县:高密市
故障地址:潍坊高密市朝阳街道张鲁驻地秀水苑5号楼*********
联系电话:13210688169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光功率:-19.10
故障大类:宽带/电视
故障细类:网速慢/上网掉线(专席)
携转原因:
故障时间:2024-07-03 19:38:07
具体故障现象:网速慢卡顿，自己测速达不到，千兆路由器使用位置宽阔，重启未恢复要求马上处理
客户其他诉求:
</t>
  </si>
  <si>
    <t>2024-07-03 19:48:54</t>
  </si>
  <si>
    <t>张金磊</t>
  </si>
  <si>
    <t>15706307305</t>
  </si>
  <si>
    <t>dw3_jk_zhangjinlei</t>
  </si>
  <si>
    <t>2024-07-03 19:49:15</t>
  </si>
  <si>
    <t>SD-851-236078-2345-14172</t>
  </si>
  <si>
    <t>SD-057-240703-791560-7012</t>
  </si>
  <si>
    <t>2024-07-03 19:42:56</t>
  </si>
  <si>
    <t>【调研】-普通区域-寿光市-刘家河头村自然村-18866794361-300M-宽带上网投诉-次数0-202407030000682987</t>
  </si>
  <si>
    <t>202407030000682987</t>
  </si>
  <si>
    <t>202407030000682987#宽带账号：18866794361宽带地址：潍坊寿光市台头镇刘家河头村刘家河头村自然村刘家河头村东北；客户来电反映宽带卡，无法配合线上指导，请协助处理，谢谢！联系电话；联系人：18866794361；来电流水2024070319350314920825802</t>
  </si>
  <si>
    <t>2024-07-03 19:47:16</t>
  </si>
  <si>
    <t>陈锦旭</t>
  </si>
  <si>
    <t>15706307751</t>
  </si>
  <si>
    <t>家客铁通潍坊寿光-台头乡镇装维组</t>
  </si>
  <si>
    <t>dw3_jk_chenjinxu</t>
  </si>
  <si>
    <t>2024-07-03 19:47:35</t>
  </si>
  <si>
    <t>SD-057-240703-328957-93</t>
  </si>
  <si>
    <t>2024-07-03 07:48:15</t>
  </si>
  <si>
    <t>普通区域-诸城市-殷家涧-13666367307-1000M-宽带上网投诉-次数0-202407030000091760</t>
  </si>
  <si>
    <t>202407030000091760</t>
  </si>
  <si>
    <t>202407030000091760#流程受理流水号：20240703074645136663673071000415
客户号码:13666367307
客户姓名:张**
投诉地市:潍坊
来话流水:2024070307462519320861063
宽带账号:13666367307
宽带账号归属地市:潍坊
宽带账号归属区县:诸城市
故障地址:潍坊诸城市林家村镇殷家涧村殷家涧殷家涧村西8#箱*********
联系电话:15265686619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
携转原因:
故障时间:2024-07-03 07:46:55
具体故障现象:提示网络无法连接，
客户其他诉求:
;宽带小区$[殷家涧]$</t>
  </si>
  <si>
    <t>2024-07-03 07:51:56</t>
  </si>
  <si>
    <t>管延文</t>
  </si>
  <si>
    <t>15706307976</t>
  </si>
  <si>
    <t>家客铁通潍坊诸城-林家村乡镇装维组</t>
  </si>
  <si>
    <t>dw3_jk_guanyanwen</t>
  </si>
  <si>
    <t>2024-07-03 07:52:37</t>
  </si>
  <si>
    <t>SD-851-283340-13952-5091</t>
  </si>
  <si>
    <t>SD-057-240703-712586-2390</t>
  </si>
  <si>
    <t>2024-07-03 11:50:50</t>
  </si>
  <si>
    <t>【调研】-80+普通-(目标)普通区域-诸城市-天一城小区-15165682938-1000M-宽带上网投诉-次数0-20240703114812X492986451</t>
  </si>
  <si>
    <t>20240703114812X492986451</t>
  </si>
  <si>
    <t xml:space="preserve">流程受理流水号：20240703114730151656829381069516
客户号码:15165682938
客户姓名:许**
投诉地市:潍坊
来话流水:2024070311434676920899945
宽带账号:15165682938
宽带账号归属地市:潍坊
宽带账号归属区县:诸城市
故障地址:潍坊诸城市龙都街道潍徐街天一城小区26号楼*********
联系电话:15165682938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11:47:02
具体故障现象:光猫亮红灯，将光纤线两头插紧，将弯折的位置捋直后重启一下光猫，未恢复
客户其他诉求:
</t>
  </si>
  <si>
    <t>2024-07-03 11:55:38</t>
  </si>
  <si>
    <t>封冠宇</t>
  </si>
  <si>
    <t>15684303176</t>
  </si>
  <si>
    <t>魔百和账号销户重开户后</t>
  </si>
  <si>
    <t>dw3_jk_fengguanyu</t>
  </si>
  <si>
    <t>2024-07-03 11:56:28</t>
  </si>
  <si>
    <t>SD-851-276290-31516-16148</t>
  </si>
  <si>
    <t>SD-057-240703-746893-3403</t>
  </si>
  <si>
    <t>2024-07-03 13:35:07</t>
  </si>
  <si>
    <t>普通区域-安丘市-徐家沟-15064457492-200M-宽带上网投诉-次数0-20240703133219X739390556</t>
  </si>
  <si>
    <t>20240703133219X739390556</t>
  </si>
  <si>
    <t xml:space="preserve">【农村网络投诉】流程受理流水号：20240703132637150644574921092408
客户号码:15064457492
客户姓名:郑**
投诉地市:潍坊
来话流水:2024070313221855920869501
宽带账号:15064457492
宽带账号归属地市:潍坊
宽带账号归属区县:安丘市
故障地址:潍坊安丘市辉渠镇徐家沟村徐家沟徐家沟3号箱徐小峰*********
联系电话:15064457492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13:30:20
具体故障现象:客户来电说两个多月没有信号
客户其他诉求:
</t>
  </si>
  <si>
    <t>2024-07-03 13:39:42</t>
  </si>
  <si>
    <t>李连强</t>
  </si>
  <si>
    <t>15706307054</t>
  </si>
  <si>
    <t>dw3_jk_lilianqiang</t>
  </si>
  <si>
    <t>2024-07-03 13:40:11</t>
  </si>
  <si>
    <t>SD-057-240703-094263-18</t>
  </si>
  <si>
    <t>2024-07-03 06:29:35</t>
  </si>
  <si>
    <t>80+金卡-普通区域-昌邑市-（铁通）昌邑沁园春小区-15965360226-100M-宽带上网投诉-次数0-202407030000093939</t>
  </si>
  <si>
    <t>202407030000093939</t>
  </si>
  <si>
    <t xml:space="preserve">202407030000093939#【已关注中国移动10086微信公众号】流程受理流水号：20240703062917159653602261000106
客户号码:15965360226
客户姓名:王*
投诉地市:潍坊
来话流水:2024070306282838220845613
宽带账号:15965360226
宽带账号归属地市:潍坊
宽带账号归属区县:昌邑市
故障地址:潍坊昌邑市都昌街道山前街（铁通）昌邑沁园春小区昌邑沁园春小区A15*********
联系电话:15965360226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06:30:33
具体故障现象:打不开网页，
客户其他诉求:客户侧为质差终端，要求上门更换终端并一并处理故障问题。
</t>
  </si>
  <si>
    <t>2024-07-03 07:24:49</t>
  </si>
  <si>
    <t>徐童童</t>
  </si>
  <si>
    <t>15706307209</t>
  </si>
  <si>
    <t>家客铁通潍坊昌邑-城西城区装维组</t>
  </si>
  <si>
    <t>为用户调试路由器</t>
  </si>
  <si>
    <t>dw3_jk_xutongtong</t>
  </si>
  <si>
    <t>2024-07-03 07:25:21</t>
  </si>
  <si>
    <t>SD-057-240703-348670-4393</t>
  </si>
  <si>
    <t>2024-07-03 15:18:56</t>
  </si>
  <si>
    <t>80+银卡-普通区域-诸城市-龙泉庄园-15863610594-500M-宽带延伸服务-次数0-202407030000454115</t>
  </si>
  <si>
    <t>202407030000454115</t>
  </si>
  <si>
    <t>202407030000454115#客户来电反映换过路由器后监控连接不上显示网关未激活解绑未恢复请协助谢谢；联系电话；18853632162；联系人；女士；来电流水；2024070315115961420863606；地址；潍坊诸城市密州街道东武街龙泉庄园</t>
  </si>
  <si>
    <t>2024-07-03 15:22:44</t>
  </si>
  <si>
    <t>李梦超</t>
  </si>
  <si>
    <t>15706307958</t>
  </si>
  <si>
    <t>dw3_jk_limengchao</t>
  </si>
  <si>
    <t>2024-07-03 15:24:03</t>
  </si>
  <si>
    <t>SD-851-298839-3640-5065</t>
  </si>
  <si>
    <t>SD-057-240703-382960-6457</t>
  </si>
  <si>
    <t>2024-07-03 19:03:29</t>
  </si>
  <si>
    <t>80+普通-普通区域-潍城区-金源公寓-15165369037-1000M-宽带上网投诉-次数0-202407030000661874</t>
  </si>
  <si>
    <t>202407030000661874</t>
  </si>
  <si>
    <t>202407030000661874#【已关注中国移动10086微信公众号】流程受理流水号：20240703185956151653690371183096
客户号码:15165369037
客户姓名:刘**
投诉地市:潍坊
来话流水:2024070318564165920868355
宽带账号:15165369037
宽带账号归属地市:潍坊
宽带账号归属区县:潍城区
故障地址:潍坊高新区祥泰世家西门
联系电话:13721971517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故障细类:宽带无法上网(专席)
携转原因:
故障时间:2024-07-03 19:00:05
具体故障现象:光猫亮红灯，客户来电反映宽带无法上网，我处核实到光信号亮红灯，将光纤线插紧弄直后未恢复，请协助处理谢谢
客户其他诉求:
;宽带小区$[金源公寓]$</t>
  </si>
  <si>
    <t>2024-07-03 19:08:18</t>
  </si>
  <si>
    <t>家宽咨询-&gt;网络质量-&gt;家庭宽带-&gt;全局流转-&gt;功能使用-&gt;部分网页内容无法正常访问-&gt;全局流转</t>
  </si>
  <si>
    <t>张传阳</t>
  </si>
  <si>
    <t>15706307885</t>
  </si>
  <si>
    <t>家客铁通潍坊潍城-胜利街城区装维组</t>
  </si>
  <si>
    <t>重启终端</t>
  </si>
  <si>
    <t>dw3_jk_zhangchuanyang</t>
  </si>
  <si>
    <t>2024-07-03 19:08:50</t>
  </si>
  <si>
    <t>SD-851-279535-9603-8529</t>
  </si>
  <si>
    <t>SD-057-240703-425963-2406</t>
  </si>
  <si>
    <t>2024-07-03 11:53:06</t>
  </si>
  <si>
    <t>普通区域-寿光市-羊口保障房小区-13792222700-200M-宽带上网投诉-次数0-20240703115028X628734226</t>
  </si>
  <si>
    <t>2024-07-04 12:54:00</t>
  </si>
  <si>
    <t>20240703115028X628734226</t>
  </si>
  <si>
    <t xml:space="preserve">流程受理流水号：20240703114936137922227001070125
客户号码:13792222700
客户姓名:赵**
投诉地市:德州
来话流水:2024070311490425620868226
宽带账号:13792222700
宽带账号归属地市:德州
宽带账号归属区县:寿光市
故障地址:潍坊寿光市羊口镇学府街羊口保障房小区三期29号楼*********
联系电话:13792222700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11:50:06
具体故障现象:光猫亮红灯，
客户其他诉求:
</t>
  </si>
  <si>
    <t>2024-07-03 11:54:56</t>
  </si>
  <si>
    <t>张鹏</t>
  </si>
  <si>
    <t>15706307827</t>
  </si>
  <si>
    <t>家客铁通潍坊寿光-羊口乡镇装维组</t>
  </si>
  <si>
    <t>dw3_jk_zhangpeng</t>
  </si>
  <si>
    <t>2024-07-03 11:55:22</t>
  </si>
  <si>
    <t>SD-851-289782-426-1231</t>
  </si>
  <si>
    <t>SD-057-240703-452789-7039</t>
  </si>
  <si>
    <t>2024-07-03 19:46:52</t>
  </si>
  <si>
    <t>普通区域-昌邑市-埠头自然村-15269617731-300M-宽带上网投诉-次数0-202407030000685442</t>
  </si>
  <si>
    <t>202407030000685442</t>
  </si>
  <si>
    <t>202407030000685442#导航立单,客户通过语音导航反馈宽带故障问题,经诊断光猫设备性能不佳,要求装维回访处理,请协助.联系电话：15269617731</t>
  </si>
  <si>
    <t>2024-07-03 19:48:29</t>
  </si>
  <si>
    <t>翟旭辉</t>
  </si>
  <si>
    <t>15706307193</t>
  </si>
  <si>
    <t>家客铁通潍坊昌邑-饮马乡镇装维组</t>
  </si>
  <si>
    <t>dw3_jk_zhaixuhui</t>
  </si>
  <si>
    <t>2024-07-03 19:53:58</t>
  </si>
  <si>
    <t>SD-057-240703-720534-294</t>
  </si>
  <si>
    <t>2024-07-03 08:38:18</t>
  </si>
  <si>
    <t>普通区域-诸城市-新郎商贸城-15005361220-300M-宽带上网投诉-次数0-202407030000095012</t>
  </si>
  <si>
    <t>202407030000095012</t>
  </si>
  <si>
    <t>202407030000095012#宽带账号：15005361220；宽带地址：潍坊诸城市密州街道人民东路新郎商贸城新郎商贸城7#箱*********；客户来电反映宽带 不能看，客户不在现场，无法配合线上指导/客户不配合排障，要求上门，请协助处理，谢谢！联系电话：***；联系人：18369688688；来电流水：2024070308360597220849878。</t>
  </si>
  <si>
    <t>2024-07-03 08:40:09</t>
  </si>
  <si>
    <t>建议用户更换路由器</t>
  </si>
  <si>
    <t>2024-07-03 08:40:27</t>
  </si>
  <si>
    <t>SD-851-336270-1852-2519</t>
  </si>
  <si>
    <t>SD-057-240703-421965-6449</t>
  </si>
  <si>
    <t>2024-07-03 19:02:38</t>
  </si>
  <si>
    <t>【调研】-80+银卡-普通区域-寿光市-防疫站小区-15853661612-1000M-宽带上网投诉-次数0-20240703190107X467526156</t>
  </si>
  <si>
    <t>20240703190107X467526156</t>
  </si>
  <si>
    <t xml:space="preserve">流程受理流水号：20240703190035158536616121183209
客户号码:15853661612
客户姓名:曹**
投诉地市:潍坊
来话流水:2024070318563366920867420
宽带账号:15853661612
宽带账号归属地市:潍坊
宽带账号归属区县:寿光市
故障地址:潍坊寿光市圣城街道永安路防疫站小区1号楼*********
联系电话:15853661612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故障细类:宽带无法上网(专席)
携转原因:
故障时间:2024-07-03 18:58:44
具体故障现象:宽带在线无法使用：网口指示灯正常，网线连接正确，外接路由器，未操作恢复出厂或者换新，指导断电重启设备无效，请协助处理，谢谢
客户其他诉求:
</t>
  </si>
  <si>
    <t>2024-07-03 19:04:00</t>
  </si>
  <si>
    <t>王晓宁</t>
  </si>
  <si>
    <t>15053691091</t>
  </si>
  <si>
    <t>家客铁通潍坊寿光-西城城区装维组</t>
  </si>
  <si>
    <t>dw3_jk_wangxiaoning</t>
  </si>
  <si>
    <t>2024-07-03 19:04:31</t>
  </si>
  <si>
    <t>SD-851-296023-1532-23084</t>
  </si>
  <si>
    <t>SD-057-240703-859170-6500</t>
  </si>
  <si>
    <t>2024-07-03 19:06:54</t>
  </si>
  <si>
    <t>普通区域-青州市-北关村-15105366202-1000M-业务受理宽带-次数0-202407030000662126</t>
  </si>
  <si>
    <t>202407030000662126</t>
  </si>
  <si>
    <t>202407030000662126#【已关注中国移动10086微信公众号】 宽带账号:15105366202; 联系电话：15105366202，问题类型：此工单为群障修复工单，根据群障全量闭环修复管理要求，为确保客户网络通畅，请装维人员跟进修复网络问题，谢谢！ 
 群障标题：公告。故障描述：分支光纤断或OLT检测不到ONT的预期的光信号(LOSi/LOBi)主叫号码：15105366202.0;该号码仅供参考，请优先联系宽带账号。</t>
  </si>
  <si>
    <t>2024-07-03 19:24:53</t>
  </si>
  <si>
    <t>许振山</t>
  </si>
  <si>
    <t>15706307646</t>
  </si>
  <si>
    <t>家客铁通潍坊青州-云门路城区装维组</t>
  </si>
  <si>
    <t>dw3_jk_xuzhenshan</t>
  </si>
  <si>
    <t>2024-07-03 19:26:31</t>
  </si>
  <si>
    <t>SD-057-240703-986705-2408</t>
  </si>
  <si>
    <t>2024-07-03 11:53:13</t>
  </si>
  <si>
    <t>普通区域-临朐县-营子自然村-15163618056-1000M-宽带上网投诉-次数0-20240703115046X646881104</t>
  </si>
  <si>
    <t>20240703115046X646881104</t>
  </si>
  <si>
    <t xml:space="preserve">【农村网络投诉】流程受理流水号：20240703114806151636180561069694
客户号码:15163618056
客户姓名:张**
投诉地市:潍坊
来话流水:2024070311471166420843799
宽带账号:15163618056
宽带账号归属地市:潍坊
宽带账号归属区县:临朐县
故障地址:潍坊临朐县东城街道营子营子自然村营子（扩容）5号箱王斌（外墙）*********
联系电话:13583682449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11:47:52
具体故障现象:用户无法提供具体故障现象，
客户其他诉求:
</t>
  </si>
  <si>
    <t>2024-07-03 11:55:10</t>
  </si>
  <si>
    <t>赵睿</t>
  </si>
  <si>
    <t>19853686624</t>
  </si>
  <si>
    <t>家客铁通潍坊临朐-东城城区装维组</t>
  </si>
  <si>
    <t>更换法兰头</t>
  </si>
  <si>
    <t>dw3_jk_zhaorui</t>
  </si>
  <si>
    <t>2024-07-03 11:56:19</t>
  </si>
  <si>
    <t>SD-851-274484-17295-24084</t>
  </si>
  <si>
    <t>SD-057-240703-032658-6858</t>
  </si>
  <si>
    <t>2024-07-03 19:26:29</t>
  </si>
  <si>
    <t>【调研】-(目标)普通区域-临朐县-如意家园-13805366516-300M-魔百和投诉-次数0-202407030000675928</t>
  </si>
  <si>
    <t>202407030000675928</t>
  </si>
  <si>
    <t>202407030000675928#流程受理流水号：20240703192528138053665161187704
客户号码:13805366516
客户姓名:张**
投诉地市:潍坊
来话流水:2024070319195106020827295
宽带账号:13805366516
宽带账号归属地市:潍坊
宽带账号归属区县:临朐县
故障地址:潍坊临朐县城关街道工业街如意家园6号楼*********
联系电话:13805366516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故障细类:移动高清电视故障(专席)
携转原因:
故障时间:2024-07-03 19:27:30
魔百和单播/组播:组播
具体故障现象:电视直播或点播无法观看，
客户其他诉求:
魔百和单/组播：组播;宽带小区$[如意家园]$</t>
  </si>
  <si>
    <t>2024-07-03 19:29:37</t>
  </si>
  <si>
    <t>谭龙杰</t>
  </si>
  <si>
    <t>15706307558</t>
  </si>
  <si>
    <t>重启或检修后恢复</t>
  </si>
  <si>
    <t>dw3_jk_tanlongjie</t>
  </si>
  <si>
    <t>2024-07-03 19:29:57</t>
  </si>
  <si>
    <t>SD-057-240703-857012-3946</t>
  </si>
  <si>
    <t>2024-07-03 14:32:30</t>
  </si>
  <si>
    <t>普通区域-坊子区-张家庄自然村-18706674188-1000M-宽带上网投诉-次数0-20240703143156X316680369</t>
  </si>
  <si>
    <t>20240703143156X316680369</t>
  </si>
  <si>
    <t xml:space="preserve">【农村网络投诉】流程受理流水号：20240703143045187066741881108483
客户号码:18706674188
客户姓名:郭**
投诉地市:潍坊
来话流水:2024070314293373820882424
宽带账号:18706674188
宽带账号归属地市:潍坊
宽带账号归属区县:坊子区
故障地址:潍坊坊子区黄旗堡街道张家庄村张家庄自然村潍坊坊子黄旗堡张家庄扩容08号分纤箱*********
联系电话:18706674188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14:27:07
具体故障现象:光猫亮红灯，把光猫后面的光纤线插紧，捋直，重启也不行。
客户其他诉求:
</t>
  </si>
  <si>
    <t>2024-07-03 14:39:11</t>
  </si>
  <si>
    <t>王松业</t>
  </si>
  <si>
    <t>15706307916</t>
  </si>
  <si>
    <t>家客铁通潍坊坊子-王家庄乡镇装维组</t>
  </si>
  <si>
    <t>dw3_jk_wangsongye</t>
  </si>
  <si>
    <t>2024-07-03 14:44:35</t>
  </si>
  <si>
    <t>SD-851-252460-29218-7265</t>
  </si>
  <si>
    <t>SD-057-240703-253071-4372</t>
  </si>
  <si>
    <t>2024-07-03 15:17:09</t>
  </si>
  <si>
    <t>普通区域-高密市-柴沟村自然村-15054428382-300M-宽带上网投诉-次数0-20240703151459X899474713</t>
  </si>
  <si>
    <t>20240703151459X899474713</t>
  </si>
  <si>
    <t>【农村网络投诉】检测结果：1、手机账号余额检测：手机账户余额正常；2、宽带账号登录状态检测：账号登录状态正常；3、宽带速率检测：宽带速率正常；4、宽带状态检测：宽带状态正常；5、群体故障检测：存在大面积群障；6、线路检测：线路状态异常；7、光猫在线检测：光猫不在线；故障类型：网络无法连接。故障描述：最近天天断网 服务不到位 你们是不是赔偿。联系人：邱法启。联系电话：15054428382。。</t>
  </si>
  <si>
    <t>2024-07-03 15:19:14</t>
  </si>
  <si>
    <t>郑义</t>
  </si>
  <si>
    <t>15706307306</t>
  </si>
  <si>
    <t>家客铁通潍坊高密-柴沟乡镇装维组</t>
  </si>
  <si>
    <t>dw3_jk_zhengyi</t>
  </si>
  <si>
    <t>2024-07-03 15:19:48</t>
  </si>
  <si>
    <t>SD-057-240703-348052-6471</t>
  </si>
  <si>
    <t>2024-07-03 19:05:18</t>
  </si>
  <si>
    <t>普通区域-高密市-山水名苑-15064608833-300M-宽带上网投诉-次数0-20240703190249X569030415</t>
  </si>
  <si>
    <t>20240703190249X569030415</t>
  </si>
  <si>
    <t xml:space="preserve">流程受理流水号：20240703190058150646088331183282
客户号码:15064608833
客户姓名:李**
投诉地市:潍坊
来话流水:2024070319003036620895968
宽带账号:15064608833
宽带账号归属地市:潍坊
宽带账号归属区县:高密市
故障地址:潍坊高密市醴泉街道站南街山水名苑19号楼*********
联系电话:15064608833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19:01:48
具体故障现象:光信号红灯:屡直插紧光纤线,重启，未恢复  
客户其他诉求:要求取消宽带并退还费用，
</t>
  </si>
  <si>
    <t>2024-07-03 19:06:52</t>
  </si>
  <si>
    <t>张建华</t>
  </si>
  <si>
    <t>15706307318</t>
  </si>
  <si>
    <t>家客铁通潍坊高密-醴泉城区装维组</t>
  </si>
  <si>
    <t>dw3_jk_zhangjianhua</t>
  </si>
  <si>
    <t>2024-07-03 19:07:13</t>
  </si>
  <si>
    <t>SD-851-249884-17297-22738</t>
  </si>
  <si>
    <t>SD-057-240703-796835-4363</t>
  </si>
  <si>
    <t>2024-07-03 15:15:51</t>
  </si>
  <si>
    <t>【调研】-80+银卡-(目标)普通区域--null--宽带上网投诉-次数0-202407030000427843</t>
  </si>
  <si>
    <t>2024-07-04 15:16:00</t>
  </si>
  <si>
    <t>202407030000427843</t>
  </si>
  <si>
    <t>202407030000427843#*YWDZ01
服务号码：15053651789，
号码归属地：潍坊寿光 ，
请查原因；
用户品牌：全球通；
是否外呼开通：否；
客户质疑：2022版宽带提速包（硬件专用）、（硬件专用-分月）30元/月下行提速至1000M，上行提速至50M，客户表示拿到设备了，但忙未安装，对每月扣费不认可，且办理时未告知费用
接触录音流水号：2024070314473588520830526；联系电话：15053651789；
受理明细：536240329927123752，争议业务名称：（硬件专用-分月）30元/月下行提速至1000M，上行提速至50M，刘**，15053651789，产品变更，2024-03-29 20:49:11,刘鑫平(f226703c)，寿光-化龙-随销泛渠道-中移铁通(SD.LF.02.02.66.17.0H)；
备注：</t>
  </si>
  <si>
    <t>家庭咨询-&gt;网络质量-&gt;家庭宽带-&gt;全局流转-&gt;功能使用-&gt;网络无法连接-&gt;全局流转</t>
  </si>
  <si>
    <t>SD-057-240703-205137-6528</t>
  </si>
  <si>
    <t>2024-07-03 19:08:10</t>
  </si>
  <si>
    <t>普通区域-高密市-代家屯-13666363833-300M-业务受理宽带-次数0-202407030000662806</t>
  </si>
  <si>
    <t>202407030000662806</t>
  </si>
  <si>
    <t>202407030000662806# 宽带账号:13666363833; 联系电话：13666363833，问题类型：此工单为群障修复工单，根据群障全量闭环修复管理要求，为确保客户网络通畅，请装维人员跟进修复网络问题，谢谢！ 
 群障标题：告警。故障标题：LINK_LOSS主叫号码：17866630290.0;该号码仅供参考，请优先联系宽带账号。</t>
  </si>
  <si>
    <t>2024-07-03 19:13:17</t>
  </si>
  <si>
    <t>SD-851-326931-25459-4070</t>
  </si>
  <si>
    <t>SD-057-240703-096124-2461</t>
  </si>
  <si>
    <t>2024-07-03 11:59:33</t>
  </si>
  <si>
    <t>80+金卡-普通区域-临朐县-景观小区-15949855985-500M-魔百和投诉-次数0-202407030000306142</t>
  </si>
  <si>
    <t>202407030000306142</t>
  </si>
  <si>
    <t>202407030000306142#流程受理流水号：20240703115509159498559851071857
客户号码:15949855985
客户姓名:郝*
投诉地市:潍坊
来话流水:2024070311535469320829152
宽带账号:15949855985
宽带账号归属地市:潍坊
宽带账号归属区县:临朐县
故障地址:潍坊临朐县城关街道新华路景观小区2号楼2—402*********
联系电话:15949855985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故障细类:移动高清电视故障(专席)
携转原因:
故障时间:2024-07-03 11:56:54
魔百和单播/组播:组播
具体故障现象:客户来电反映机顶盒亮红灯，拔插过网线重启过机顶盒未恢复，拒绝排障
客户其他诉求:
魔百和单/组播：组播;宽带小区$[景观小区]$</t>
  </si>
  <si>
    <t>2024-07-03 12:04:59</t>
  </si>
  <si>
    <t>指导用户正确使用遥控器</t>
  </si>
  <si>
    <t>2024-07-03 12:05:34</t>
  </si>
  <si>
    <t>2024-07-03 12:05:27</t>
  </si>
  <si>
    <t>【调研】-80+白金-普通区域-潍城区-恒信玫瑰公馆二期-15953692822-1000M-宽带上网投诉-次数0-20240703120359X439850191 一级督办</t>
  </si>
  <si>
    <t>20240703120359X439850191</t>
  </si>
  <si>
    <t>2024-07-03 12:08:21</t>
  </si>
  <si>
    <t>付光杰</t>
  </si>
  <si>
    <t>15706307897</t>
  </si>
  <si>
    <t>家客铁通潍坊潍城-和平路城区装维组</t>
  </si>
  <si>
    <t>dw3_jk_wcfuguangjie</t>
  </si>
  <si>
    <t>2024-07-03 12:10:38</t>
  </si>
  <si>
    <t>SD-851-261304-3390-2604</t>
  </si>
  <si>
    <t>SD-057-240703-652783-6520</t>
  </si>
  <si>
    <t>【调研】-80+银卡-普通区域-诸城市-王家清河-13964695183-300M-业务受理宽带-次数0-202407030000663731</t>
  </si>
  <si>
    <t>202407030000663731</t>
  </si>
  <si>
    <t>202407030000663731# 宽带账号:13964695183; 联系电话：13964695183，问题类型：此工单为群障修复工单，根据群障全量闭环修复管理要求，为确保客户网络通畅，请装维人员跟进修复网络问题，谢谢！ 
 群障标题：公告。故障描述：分支光纤断或OLT检测不到ONT的预期的光信号(LOSi/LOBi)主叫号码：13964695183.0;该号码仅供参考，请优先联系宽带账号。</t>
  </si>
  <si>
    <t>2024-07-03 19:10:40</t>
  </si>
  <si>
    <t>周宝龙</t>
  </si>
  <si>
    <t>15706307992</t>
  </si>
  <si>
    <t>家客铁通潍坊诸城-石桥子乡镇装维组</t>
  </si>
  <si>
    <t>dw3_jk_zhoubaolong</t>
  </si>
  <si>
    <t>2024-07-03 19:11:29</t>
  </si>
  <si>
    <t>SD-057-240703-197305-2469</t>
  </si>
  <si>
    <t>2024-07-03 11:59:51</t>
  </si>
  <si>
    <t>【调研】-普通区域-寿光市-羊口保障房小区-15853620644-300M-宽带上网投诉-次数0-202407030000305472</t>
  </si>
  <si>
    <t>202407030000305472</t>
  </si>
  <si>
    <t xml:space="preserve">202407030000305472#流程受理流水号：20240703115824158536206441072847
客户号码:15853620644
客户姓名:董*
投诉地市:潍坊
来话流水:2024070311574158520875112
宽带账号:15853620644
宽带账号归属地市:潍坊
宽带账号归属区县:寿光市
故障地址:潍坊寿光市羊口镇学府街羊口保障房小区南区5号楼*********
联系电话:15853620644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光功率:-18.89
故障大类:宽带/电视
故障细类:移动高清电视故障
携转原因:
故障时间:2024-07-03 11:58:59
魔百和单播/组播:组播
具体故障现象:电视提示网络类错误，
客户其他诉求:客户侧为质差终端，要求上门更换终端并一并处理故障问题。
</t>
  </si>
  <si>
    <t>2024-07-03 12:00:45</t>
  </si>
  <si>
    <t>2024-07-03 12:01:14</t>
  </si>
  <si>
    <t>SD-057-240703-352189-6789</t>
  </si>
  <si>
    <t>2024-07-03 19:20:07</t>
  </si>
  <si>
    <t>普通区域-诸城市-邱家七吉自然村-13953667727-300M-宽带上网投诉-次数0-20240703191752X472733894</t>
  </si>
  <si>
    <t>20240703191752X472733894</t>
  </si>
  <si>
    <t xml:space="preserve">【农村网络投诉】流程受理流水号：20240703191627139536677271186160
客户号码:13953667727
客户姓名:孙**
投诉地市:潍坊
来话流水:2024070319154601120800069
宽带账号:13953667727
宽带账号归属地市:潍坊
宽带账号归属区县:诸城市
故障地址:潍坊诸城市龙都街道邱家七吉邱家七吉自然村邱家七吉村116号
联系电话:13953667727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19:29:39
具体故障现象:宽带无法上网，
客户其他诉求:
</t>
  </si>
  <si>
    <t>2024-07-03 19:27:15</t>
  </si>
  <si>
    <t>王智伟</t>
  </si>
  <si>
    <t>15706307970</t>
  </si>
  <si>
    <t>家客铁通潍坊诸城-兴华西路城区装维组</t>
  </si>
  <si>
    <t>dw3_jk_wangzhiwei</t>
  </si>
  <si>
    <t>2024-07-03 19:28:09</t>
  </si>
  <si>
    <t>SD-057-240703-572913-6519</t>
  </si>
  <si>
    <t>普通区域-高密市-大屯自然村-15966107647-300M-业务受理宽带-次数0-202407030000663495</t>
  </si>
  <si>
    <t>202407030000663495</t>
  </si>
  <si>
    <t>202407030000663495# 宽带账号:15966107647; 联系电话：15966107647，问题类型：此工单为群障修复工单，根据群障全量闭环修复管理要求，为确保客户网络通畅，请装维人员跟进修复网络问题，谢谢！ 
 群障标题：告警。故障标题：分支光纤断或OLT检测不到ONT的预期的光信号(LOSi/LOBi)主叫号码：15966107647.0;该号码仅供参考，请优先联系宽带账号。</t>
  </si>
  <si>
    <t>2024-07-03 19:10:12</t>
  </si>
  <si>
    <t>官潭潭</t>
  </si>
  <si>
    <t>15706307302</t>
  </si>
  <si>
    <t>dw3_jk_guantantan</t>
  </si>
  <si>
    <t>2024-07-03 19:15:04</t>
  </si>
  <si>
    <t>SD-057-240703-927534-6482</t>
  </si>
  <si>
    <t>2024-07-03 19:05:49</t>
  </si>
  <si>
    <t>80+普通-普通区域-青州市-后营村-15244442848-1000M-宽带上网投诉-次数0-20240703190443X683440198</t>
  </si>
  <si>
    <t>20240703190443X683440198</t>
  </si>
  <si>
    <t xml:space="preserve">【农村网络投诉】流程受理流水号：20240703190348152444428481183840
客户号码:15244442848
客户姓名:张**
投诉地市:潍坊
来话流水:2024070319001923820894656
宽带账号:15244442848
宽带账号归属地市:潍坊
宽带账号归属区县:青州市
故障地址:潍坊青州市弥河镇后营村后营村2号箱（东北张学富）*********
联系电话:15163682239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故障时间:2024-07-03 19:04:00
具体故障现象:网速慢卡顿，路由器年限未超过，位置开阔，重启未恢复
客户其他诉求:
</t>
  </si>
  <si>
    <t>2024-07-03 19:11:45</t>
  </si>
  <si>
    <t>刘霄</t>
  </si>
  <si>
    <t>15706307663</t>
  </si>
  <si>
    <t>指导用户输入正确宽带账号密码</t>
  </si>
  <si>
    <t>dw3_jk_liuxiao</t>
  </si>
  <si>
    <t>2024-07-03 19:12:18</t>
  </si>
  <si>
    <t>SD-057-240703-416920-7688</t>
  </si>
  <si>
    <t>2024-07-03 20:44:11</t>
  </si>
  <si>
    <t>【调研】-80+银卡-普通区域-临朐县-晨辉丽都城小区-13964639777-500M-宽带上网投诉-次数0-20240703204140X500323875</t>
  </si>
  <si>
    <t>20240703204140X500323875</t>
  </si>
  <si>
    <t xml:space="preserve">流程受理流水号：20240703204008139646397771198791
客户号码:13964639777
客户姓名:刘*
投诉地市:潍坊
来话流水:2024070320393708020885697
宽带账号:13964639777
宽带账号归属地市:潍坊
宽带账号归属区县:临朐县
故障地址:潍坊临朐县城关街道朐山路晨辉丽都城小区17号楼*********
联系电话:13964639777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20:38:15
具体故障现象:注册灯闪烁：引导客户将光纤线插紧，将弯折的位置捋直后重启无效，请协助处理，谢谢。
客户其他诉求:
</t>
  </si>
  <si>
    <t>2024-07-03 20:48:08</t>
  </si>
  <si>
    <t>衣学全</t>
  </si>
  <si>
    <t>15706307553</t>
  </si>
  <si>
    <t>维修光交箱</t>
  </si>
  <si>
    <t>dw3_jk_yixuequan</t>
  </si>
  <si>
    <t>2024-07-03 20:48:42</t>
  </si>
  <si>
    <t>SD-851-303816-281-20867</t>
  </si>
  <si>
    <t>SD-057-240703-452198-3934</t>
  </si>
  <si>
    <t>2024-07-03 14:30:05</t>
  </si>
  <si>
    <t>【调研】-80+金卡-普通区域-奎文区-水印幸福城-15169699831-300M-宽带上网投诉-次数0-202407030000408827</t>
  </si>
  <si>
    <t>202407030000408827</t>
  </si>
  <si>
    <t xml:space="preserve">202407030000408827#【已关注中国移动10086微信公众号】流程受理流水号：20240703142938151696998311108164
客户号码:15169699831
客户姓名:王**
投诉地市:潍坊
来话流水:2024070314292504720880431
宽带账号:15169699831
宽带账号归属地市:潍坊
宽带账号归属区县:奎文区
故障地址:潍坊奎文区北苑街道北宫街水印幸福城5号楼*********
联系电话:15169699831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14:29:44
具体故障现象:光猫亮红灯，
客户其他诉求:客户侧为质差终端，要求上门更换终端并一并处理故障问题。
</t>
  </si>
  <si>
    <t>2024-07-03 14:34:02</t>
  </si>
  <si>
    <t>杨明新</t>
  </si>
  <si>
    <t>15706366537</t>
  </si>
  <si>
    <t>dw3_jk_yangmingxin</t>
  </si>
  <si>
    <t>2024-07-03 14:34:31</t>
  </si>
  <si>
    <t>SD-057-240703-603872-3975</t>
  </si>
  <si>
    <t>2024-07-03 14:36:13</t>
  </si>
  <si>
    <t>80+金卡-普通区域-青州市-庙子梨园店小区-13516366148-1000M-宽带上网投诉-次数0-202407030000414738</t>
  </si>
  <si>
    <t>202407030000414738</t>
  </si>
  <si>
    <t>202407030000414738# 13792153552   客户来电反映用 13516366148号码办理的第二条宽带，反映已经缴费半年了没有安装，安装地址：  潍坊市青州庙子乡镇西茂峪 ，要求投诉上报，请帮助联系。联系电话：13792153552，流水：   2024070314120555120857914</t>
  </si>
  <si>
    <t>2024-07-03 14:42:12</t>
  </si>
  <si>
    <t>家庭咨询-&gt;服务触点-&gt;装维人员-&gt;全局流转-&gt;售后服务-&gt;装维人员未及时联系客户-&gt;全局流转</t>
  </si>
  <si>
    <t>刘帅</t>
  </si>
  <si>
    <t>18253601114</t>
  </si>
  <si>
    <t>家客铁通潍坊青州-王府乡镇装维组</t>
  </si>
  <si>
    <t>已上报建设部门建设</t>
  </si>
  <si>
    <t>dw3_jk_qzliushuai</t>
  </si>
  <si>
    <t>2024-07-03 14:44:23</t>
  </si>
  <si>
    <t>SD-057-240703-796542-5144</t>
  </si>
  <si>
    <t>2024-07-03 16:54:09</t>
  </si>
  <si>
    <t>普通区域-高密市-高密丽都花园-13863637596-100M-宽带延伸服务-次数0-202407030000550083</t>
  </si>
  <si>
    <t>2024-07-04 16:55:00</t>
  </si>
  <si>
    <t>202407030000550083</t>
  </si>
  <si>
    <t xml:space="preserve">202407030000550083#流程受理流水号：20240703164930138636375961149018
客户号码:13863637596
客户姓名:荆**
投诉地市:潍坊
来话流水:2024070316472678320879190
宽带账号:13863637596
宽带账号归属地市:潍坊
宽带账号归属区县:高密市
故障地址:潍坊高密市密水街道利群路丽都花园2号楼***
联系电话:13863637596
联系人:先生/女士
工单紧急程度:一般
是否有升级投诉倾向:否
是否重复投诉:否
是否携转意向:否
是否投诉倾向:否
是否智能网关:智能网关
当前是否在线:是
接入方式:FTTH
是否质差终端:无质差信息
光功率:-24.43
故障大类:宽带/电视
故障细类:宽带延伸服务
携转原因:
故障时间:2024-07-03 16:48:26
具体故障现象:只有一部手机无法连网，设备重启，未恢复请处理谢谢
</t>
  </si>
  <si>
    <t>2024-07-03 16:58:56</t>
  </si>
  <si>
    <t>王鹏</t>
  </si>
  <si>
    <t>15706307289</t>
  </si>
  <si>
    <t>dw3_jk_wangpeng</t>
  </si>
  <si>
    <t>2024-07-03 16:59:39</t>
  </si>
  <si>
    <t>SD-057-240703-018634-5172</t>
  </si>
  <si>
    <t>2024-07-03 16:59:11</t>
  </si>
  <si>
    <t>【追1】普通区域-高密市-王家官庄自然村（夏庄恒馨家园）-18663672748-300M-宽带上网投诉-次数0-20240703165722X424773420</t>
  </si>
  <si>
    <t>20240703165722X424773420</t>
  </si>
  <si>
    <t xml:space="preserve">【农村网络投诉】流程受理流水号：20240703165640186636727481151159
客户号码:18663672748
客户姓名:徐**
投诉地市:潍坊
来话流水:2024070316561826920897398
宽带账号:18663672748
宽带账号归属地市:潍坊
宽带账号归属区县:高密市
故障地址:潍坊高密市夏庄镇王家官庄王家官庄自然村高密王家官庄王金昌53号箱*********
联系电话:18663672748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16:57:04
具体故障现象:光猫亮红灯，
客户其他诉求:
</t>
  </si>
  <si>
    <t>2024-07-03 17:41:56</t>
  </si>
  <si>
    <t>2024-07-03 18:42:13</t>
  </si>
  <si>
    <t>SD-057-240703-273640-2517</t>
  </si>
  <si>
    <t>2024-07-03 12:06:51</t>
  </si>
  <si>
    <t>普通区域-潍城区-(铁通)华景新城-18353635768-200M-魔百和投诉-次数0-202407030000308741</t>
  </si>
  <si>
    <t>202407030000308741</t>
  </si>
  <si>
    <t>202407030000308741#【已关注中国移动10086微信公众号】流程受理流水号：20240703120502183536357681074612
客户号码:18353635768
客户姓名:丁**
投诉地市:潍坊
来话流水:2024070312033471920837487
宽带账号:18353635768
宽带账号归属地市:潍坊
宽带账号归属区县:潍城区
故障地址:潍坊潍城区西关街道福寿街（铁通）华景新城华景新城33号楼*********
联系电话:18353635768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故障时间:2024-07-03 12:05:54
魔百和单播/组播:单播
具体故障现象:18353635768客户来电反映电视无法观看，请协助处理谢谢
客户其他诉求:请审核
魔百和单/组播：单播;宽带小区$[(铁通)华景新城]$</t>
  </si>
  <si>
    <t>2024-07-03 12:17:15</t>
  </si>
  <si>
    <t>杨勇</t>
  </si>
  <si>
    <t>15706307911</t>
  </si>
  <si>
    <t>dw3_jk_yangyong</t>
  </si>
  <si>
    <t>SD-057-240703-179503-3404</t>
  </si>
  <si>
    <t>2024-07-03 13:35:17</t>
  </si>
  <si>
    <t>普通区域-寿光市-幸福里沿街（小微）-15266363298-100M-宽带上网投诉-次数0-20240703133226X746484554</t>
  </si>
  <si>
    <t>20240703133226X746484554</t>
  </si>
  <si>
    <t xml:space="preserve">流程受理流水号：20240703133105152663632981093272
客户号码:15266363298
客户姓名:王**
投诉地市:潍坊
来话流水:2024070313295768920827007
宽带账号:15266363298
宽带账号归属地市:潍坊
宽带账号归属区县:寿光市
故障地址:潍坊寿光市洛城街道圣城街幸福里沿街（小微）2号箱*********
联系电话:15053635992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13:30:18
具体故障现象:客户来电反映无法上网，光信号亮红灯：拔插捋直光纤线未恢复，请处理，谢谢。
客户其他诉求:
</t>
  </si>
  <si>
    <t>2024-07-03 13:42:14</t>
  </si>
  <si>
    <t>赵树全</t>
  </si>
  <si>
    <t>15169606966</t>
  </si>
  <si>
    <t>重新放缆</t>
  </si>
  <si>
    <t>dw3_jk_zhaoshuquan</t>
  </si>
  <si>
    <t>2024-07-03 13:42:56</t>
  </si>
  <si>
    <t>SD-057-240703-360178-3974</t>
  </si>
  <si>
    <t>2024-07-03 14:36:05</t>
  </si>
  <si>
    <t>【调研】-普通区域-安丘市-苇园村自然村-15953678792-100M-宽带上网投诉-次数0-202407030000415984</t>
  </si>
  <si>
    <t>2024-07-04 15:37:00</t>
  </si>
  <si>
    <t>202407030000415984</t>
  </si>
  <si>
    <t xml:space="preserve">202407030000415984#流程受理流水号：20240703143323159536787921109232
客户号码:15953678792
客户姓名:李**
投诉地市:潍坊
来话流水:2024070314323233820823106
宽带账号:15953678792
宽带账号归属地市:潍坊
宽带账号归属区县:安丘市
故障地址:潍坊安丘市大城埠苇园村苇园村自然村苇园村东北2号箱徐守干*********
联系电话:15953678792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14:34:20
具体故障现象:光猫亮红灯，
客户其他诉求:客户侧为质差终端，要求上门更换终端并一并处理故障问题。
</t>
  </si>
  <si>
    <t>2024-07-03 14:50:47</t>
  </si>
  <si>
    <t>2024-07-03 14:51:22</t>
  </si>
  <si>
    <t>SD-057-240703-215768-5152</t>
  </si>
  <si>
    <t>2024-07-03 16:56:08</t>
  </si>
  <si>
    <t>普通区域-奎文区-油坊小区-13655364545-1000M-宽带上网投诉-次数0-20240703165343X823244881</t>
  </si>
  <si>
    <t>2024-07-04 17:57:00</t>
  </si>
  <si>
    <t>20240703165343X823244881</t>
  </si>
  <si>
    <t xml:space="preserve">流程受理流水号：20240703165221136553645451149868
客户号码:13655364545
客户姓名:陈**
投诉地市:潍坊
来话流水:2024070316505348920825101
宽带账号:13655364545
宽带账号归属地市:潍坊
宽带账号归属区县:高新
故障地址:潍坊高新高新城区健康街油坊小区4号楼*********
联系电话:15094967968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故障细类:网速慢/上网掉线(专席)
携转原因:
故障时间:2024-07-03 16:50:04
具体故障现象:清平小区 
客户其他诉求:
</t>
  </si>
  <si>
    <t>2024-07-03 16:58:41</t>
  </si>
  <si>
    <t>更换水晶头</t>
  </si>
  <si>
    <t>2024-07-03 16:59:13</t>
  </si>
  <si>
    <t>SD-851-273601-27482-6377</t>
  </si>
  <si>
    <t>2024-07-03 16:56:39</t>
  </si>
  <si>
    <t>普通区域-寒亭区-元和新城-15163615099-300M-宽带上网投诉-次数0-202407030000552400 一级督办</t>
  </si>
  <si>
    <t>202407030000552400</t>
  </si>
  <si>
    <t>2024-07-03 16:58:26</t>
  </si>
  <si>
    <t>重启恢复</t>
  </si>
  <si>
    <t>2024-07-03 16:59:24</t>
  </si>
  <si>
    <t>SD-057-240703-084153-2401</t>
  </si>
  <si>
    <t>2024-07-03 11:52:19</t>
  </si>
  <si>
    <t>【调研】-(目标)普通区域-奎文区-德润铂悦-15763058300-300M-宽带上网投诉-次数0-202407030000298105</t>
  </si>
  <si>
    <t>202407030000298105</t>
  </si>
  <si>
    <t xml:space="preserve">202407030000298105#流程受理流水号：20240703115104157630583001070559
客户号码:15763058300
客户姓名:李**
投诉地市:潍坊
来话流水:2024070311502300120884784
宽带账号:15763058300
宽带账号归属地市:潍坊
宽带账号归属区县:奎文区
故障地址:潍坊奎文区北苑街道玉清街德润铂悦2号楼*********
联系电话:18306403384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11:51:50
具体故障现象:提示网络无法连接，
客户其他诉求:客户侧为质差终端，要求上门更换终端并一并处理故障问题。
</t>
  </si>
  <si>
    <t>2024-07-03 11:56:47</t>
  </si>
  <si>
    <t>王玉升</t>
  </si>
  <si>
    <t>15706366509</t>
  </si>
  <si>
    <t>dw3_jk_wangyusheng</t>
  </si>
  <si>
    <t>2024-07-03 11:57:18</t>
  </si>
  <si>
    <t>SD-057-240703-368104-7344</t>
  </si>
  <si>
    <t>2024-07-03 20:11:10</t>
  </si>
  <si>
    <t>【调研】-80+白金-(目标)普通区域-诸城市-龙都新苑-13606476759-1000M-业务受理宽带-次数0-202407030000697976</t>
  </si>
  <si>
    <t>202407030000697976</t>
  </si>
  <si>
    <t>202407030000697976# 宽带账号:13606476759; 联系电话：13606476759，问题类型：此工单为群障修复工单，根据群障全量闭环修复管理要求，为确保客户网络通畅，请装维人员跟进修复网络问题，谢谢！ 
 群障标题：公告。故障描述：分支光纤断或OLT检测不到ONT的预期的光信号(LOSi/LOBi)主叫号码：13563617548.0;该号码仅供参考，请优先联系宽带账号。</t>
  </si>
  <si>
    <t>2024-07-03 20:14:27</t>
  </si>
  <si>
    <t>李勇男</t>
  </si>
  <si>
    <t>15706307962</t>
  </si>
  <si>
    <t>dw3_jk_liyongnan</t>
  </si>
  <si>
    <t>2024-07-03 20:14:53</t>
  </si>
  <si>
    <t>SD-057-240703-317284-4661</t>
  </si>
  <si>
    <t>2024-07-03 15:56:10</t>
  </si>
  <si>
    <t>80+银卡-普通区域-诸城市-龙苑尚城三期-15726068805-1000M-宽带上网投诉-次数0-20240703155357X237036604</t>
  </si>
  <si>
    <t>20240703155357X237036604</t>
  </si>
  <si>
    <t xml:space="preserve">流程受理流水号：20240703155231157260688051131892
客户号码:15726068805
客户姓名:丁**
投诉地市:潍坊
来话流水:2024070315510365920806730
宽带账号:15726068805
宽带账号归属地市:潍坊
宽带账号归属区县:诸城市
故障地址:潍坊诸城市龙都街道兴华路龙苑尚城三期龙苑尚城6号楼
联系电话:15165618929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光功率:-15.10
故障大类:宽带/电视
故障细类:宽带无法上网(专席)
携转原因:
故障时间:2024-07-03 15:53:37
具体故障现象:光猫灯正常但电脑手机无法上网，显示质差光猫
客户其他诉求:
</t>
  </si>
  <si>
    <t>2024-07-03 15:59:51</t>
  </si>
  <si>
    <t>王勇</t>
  </si>
  <si>
    <t>15706307942</t>
  </si>
  <si>
    <t>为用户更换路由器</t>
  </si>
  <si>
    <t>dw3_jk_wangyongzc</t>
  </si>
  <si>
    <t>2024-07-03 16:06:57</t>
  </si>
  <si>
    <t>SD-851-326013-12539-14129</t>
  </si>
  <si>
    <t>SD-057-240703-234615-3468</t>
  </si>
  <si>
    <t>2024-07-03 13:44:31</t>
  </si>
  <si>
    <t>普通区域-奎文区-奎文区宏伟北区-13573640143-500M-宽带上网投诉-次数0-202407030000371458</t>
  </si>
  <si>
    <t>202407030000371458</t>
  </si>
  <si>
    <t>202407030000371458#宽带账号：13573640143宽带地址：潍坊奎文区潍州路街道环湖路奎文区宏伟北区3号楼
客户来电反映宽带机顶盒无法使用，客户不会操作，无法配合线上指导，要求上门服务，请协助处理，谢谢！联系电话：本机联系人：女士来电流水：2024070313410363420825773</t>
  </si>
  <si>
    <t>2024-07-03 14:04:37</t>
  </si>
  <si>
    <t>2024-07-03 14:05:00</t>
  </si>
  <si>
    <t>SD-851-269365-2970-17199</t>
  </si>
  <si>
    <t>SD-057-240703-178963-7352</t>
  </si>
  <si>
    <t>2024-07-03 20:11:23</t>
  </si>
  <si>
    <t>普通区域-诸城市-芝灵家园-15953666536-200M-宽带上网投诉-次数0-20240703200942X582756597</t>
  </si>
  <si>
    <t>20240703200942X582756597</t>
  </si>
  <si>
    <t xml:space="preserve">流程受理流水号：20240703200903159536665361194558
客户号码:15953666536
客户姓名:王**
投诉地市:潍坊
来话流水:2024070320063905320814784
宽带账号:15953666536
宽带账号归属地市:潍坊
宽带账号归属区县:诸城市
故障地址:潍坊诸城市昌城街道昌城驻地芝灵家园东区23号楼*********
联系电话:15854441991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故障时间:2024-07-03 20:09:21
具体故障现象:打不开网页，
客户其他诉求:谢谢
</t>
  </si>
  <si>
    <t>2024-07-03 20:13:26</t>
  </si>
  <si>
    <t>姜勇</t>
  </si>
  <si>
    <t>15706307710</t>
  </si>
  <si>
    <t>家客铁通潍坊诸城-昌城乡镇装维组</t>
  </si>
  <si>
    <t>dw3_jk_jiangyong</t>
  </si>
  <si>
    <t>2024-07-03 20:14:30</t>
  </si>
  <si>
    <t>SD-057-240703-805463-7359</t>
  </si>
  <si>
    <t>2024-07-03 20:11:30</t>
  </si>
  <si>
    <t>80+普通-普通区域-奎文区-锦绣樱园-15726057346-300M-魔百和投诉-次数0-20240703200951X591828231</t>
  </si>
  <si>
    <t>20240703200951X591828231</t>
  </si>
  <si>
    <t>流程受理流水号：20240703200341157260573461193775
客户号码:15726057346
客户姓名:胡**
投诉地市:潍坊
来话流水:2024070319563232020857140
宽带账号:15726057346
宽带账号归属地市:潍坊
宽带账号归属区县:奎文区
故障地址:潍坊奎文区梨园街道虞河路锦绣樱园36号楼*********
联系电话:15726057346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故障细类:移动高清电视故障(专席)
携转原因:
故障时间:2024-07-03 20:06:46
魔百和单播/组播:组播
具体故障现象:机顶盒无声音，调整av线，重启未恢复，联系电话不通请拨打13696364877
客户其他诉求:
魔百和单/组播：组播</t>
  </si>
  <si>
    <t>2024-07-03 20:13:05</t>
  </si>
  <si>
    <t>家庭业务-&gt;产品质量-&gt;互联网电视(移动高清)-&gt;全局流转-&gt;功能使用-&gt;无法进入播放界面-&gt;全局流转</t>
  </si>
  <si>
    <t>李三志</t>
  </si>
  <si>
    <t>15706366501</t>
  </si>
  <si>
    <t>建议用户联系终端厂商处理</t>
  </si>
  <si>
    <t>dw3_jk_lisanzhi</t>
  </si>
  <si>
    <t>2024-07-03 20:14:02</t>
  </si>
  <si>
    <t>SD-057-240703-583079-2204</t>
  </si>
  <si>
    <t>2024-07-03 11:29:06</t>
  </si>
  <si>
    <t>普通区域-安丘市-北院庄村自然村-18364614456-300M-宽带上网投诉-次数0-20240703112619X179530642</t>
  </si>
  <si>
    <t>20240703112619X179530642</t>
  </si>
  <si>
    <t xml:space="preserve">【农村网络投诉】流程受理流水号：20240703112454183646144561062546
客户号码:18364614456
客户姓名:刘**
投诉地市:潍坊
来话流水:2024070311205351720892293
宽带账号:18364614456
宽带账号归属地市:潍坊
宽带账号归属区县:安丘市
故障地址:潍坊安丘市担山镇北院庄村北院庄村自然村北院庄村
联系电话:15064460299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光功率:-15.88
故障大类:宽带/电视
故障细类:宽带无法上网(专席)
携转原因:
故障时间:2024-07-03 11:25:16
具体故障现象:客户来电表示宽带上不了网，我处检查网线，光猫情况，都未恢复，请协助处理谢谢
客户其他诉求:
</t>
  </si>
  <si>
    <t>2024-07-03 11:31:26</t>
  </si>
  <si>
    <t>2024-07-03 11:31:53</t>
  </si>
  <si>
    <t>SD-057-240703-546237-8017</t>
  </si>
  <si>
    <t>2024-07-03 21:26:29</t>
  </si>
  <si>
    <t>【重投】-【调研】-80+金卡-普通区域-潍城区-五道庙小区-13589162666-1000M-宽带上网投诉-次数0-20240703212522X122511733</t>
  </si>
  <si>
    <t>20240703212522X122511733</t>
  </si>
  <si>
    <t xml:space="preserve">流程受理流水号：20240703212455135891626661203807
客户号码:13589162666
客户姓名:滕**
投诉地市:潍坊
来话流水:2024070321213775620863190
宽带账号:13589162666
宽带账号归属地市:潍坊
宽带账号归属区县:潍城区
故障地址:潍坊潍城区城关街道胜利西街五道庙小区3号楼*********
联系电话:13589162666
联系人: 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21:25:09
具体故障现象:光猫亮红灯，
客户其他诉求:
</t>
  </si>
  <si>
    <t>2024-07-03 21:28:22</t>
  </si>
  <si>
    <t>王晓虎</t>
  </si>
  <si>
    <t>15706307870</t>
  </si>
  <si>
    <t>dw3_jk_wcwangxiaohu</t>
  </si>
  <si>
    <t>2024-07-03 21:28:41</t>
  </si>
  <si>
    <t>SD-851-293382-23352-16797</t>
  </si>
  <si>
    <t>2024-07-03 11:20:45</t>
  </si>
  <si>
    <t>【调研】-普通区域-昌邑市-南苏村自然村-15863416817-300M-宽带上网投诉-次数0-20240703111910X750915355 一级督办</t>
  </si>
  <si>
    <t>20240703111910X750915355</t>
  </si>
  <si>
    <t>2024-07-03 11:22:39</t>
  </si>
  <si>
    <t>董文琦</t>
  </si>
  <si>
    <t>15706307226</t>
  </si>
  <si>
    <t>家客铁通潍坊昌邑-围子乡镇装维组</t>
  </si>
  <si>
    <t>dw3_jk_dongwenqi</t>
  </si>
  <si>
    <t>2024-07-03 11:23:04</t>
  </si>
  <si>
    <t>SD-851-268539-10718-29048</t>
  </si>
  <si>
    <t>SD-057-240703-452713-2206</t>
  </si>
  <si>
    <t>2024-07-03 11:29:13</t>
  </si>
  <si>
    <t>【重投】-【调研】-80+普通-普通区域-奎文区-博悦世家-15762498213-300M-宽带上网投诉-次数0-20240703112638X198601858</t>
  </si>
  <si>
    <t>20240703112638X198601858</t>
  </si>
  <si>
    <t xml:space="preserve">流程受理流水号：20240703112556157624982131062871
客户号码:15762498213
客户姓名:刘**
投诉地市:潍坊
来话流水:2024070311195533120878518
宽带账号:15762498213
宽带账号归属地市:潍坊
宽带账号归属区县:奎文区
故障地址:潍坊奎文区北苑街道乐川街博悦世家8号楼*********
联系电话:15762498213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
携转原因:
故障时间:2024-07-03 11:26:09
具体故障现象:光猫亮红灯，
客户其他诉求:客户来电要求联系装维师傅上门查看，谢谢。
</t>
  </si>
  <si>
    <t>2024-07-03 11:32:04</t>
  </si>
  <si>
    <t>家宽业务-&gt;网络质量-&gt;家庭宽带-&gt;全局流转-&gt;功能使用-&gt;网络连接掉线-&gt;全局流转</t>
  </si>
  <si>
    <t>王潇</t>
  </si>
  <si>
    <t>15706366502</t>
  </si>
  <si>
    <t>dw3_jk_wangxiao</t>
  </si>
  <si>
    <t>2024-07-03 11:32:37</t>
  </si>
  <si>
    <t>SD-851-315780-13352-16777</t>
  </si>
  <si>
    <t>SD-057-240703-096135-6380</t>
  </si>
  <si>
    <t>2024-07-03 18:53:59</t>
  </si>
  <si>
    <t>普通区域-昌邑市-六股村自然村-15094968015-200M-宽带上网投诉-次数0-202407030000650637</t>
  </si>
  <si>
    <t>202407030000650637</t>
  </si>
  <si>
    <t>202407030000650637#宽带账号：15094968015；宽带地址：潍坊昌邑市围子镇六股村六股村自然村扩容9号分线箱*********；；客户来电反映宽带故障，客户不配合排障，要求师傅上门，请协助处理，谢谢！联系电话：本机；联系人：女士；来电流水：2024070318520306320834421</t>
  </si>
  <si>
    <t>2024-07-03 18:55:14</t>
  </si>
  <si>
    <t>2024-07-03 18:55:40</t>
  </si>
  <si>
    <t>SD-057-240703-534890-7458</t>
  </si>
  <si>
    <t>2024-07-03 20:17:42</t>
  </si>
  <si>
    <t>80+银卡-普通区域-坊子区-望仙埠社区二期-18863651276-500M-宽带上网投诉-次数0-20240703201635X995722562</t>
  </si>
  <si>
    <t>20240703201635X995722562</t>
  </si>
  <si>
    <t xml:space="preserve">流程受理流水号：20240703201602188636512761195579
客户号码:18863651276
客户姓名:张**
投诉地市:潍坊
来话流水:2024070320154059020863382
宽带账号:18863651276
宽带账号归属地市:潍坊
宽带账号归属区县:峡山区
故障地址:潍坊峡山区太堡庄街道（太堡庄）兴峡路望仙埠社区二期望仙埠社区二期40#*********
联系电话:18863651276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故障时间:2024-07-03 12:16:40
具体故障现象:电脑无法上网，
客户其他诉求:
</t>
  </si>
  <si>
    <t>2024-07-03 20:27:00</t>
  </si>
  <si>
    <t>高先堂</t>
  </si>
  <si>
    <t>15706307920</t>
  </si>
  <si>
    <t>dw3_jk_gaoxiantang</t>
  </si>
  <si>
    <t>2024-07-03 20:27:35</t>
  </si>
  <si>
    <t>SD-851-292766-1647-29351</t>
  </si>
  <si>
    <t>SD-057-240703-872340-2145</t>
  </si>
  <si>
    <t>2024-07-03 11:21:55</t>
  </si>
  <si>
    <t>普通区域-寿光市-羊口保障房小区-17853615540-300M-业务受理宽带-次数0-202407030000269423</t>
  </si>
  <si>
    <t>202407030000269423</t>
  </si>
  <si>
    <t>202407030000269423#导航立单,用户所在位置有群障,已向客户播报,客户要求装维回访.此工单为群障修复工单,根据群障全量闭环管理要求,为确保客户网络通畅,请装维人员跟进修复网络问题,谢谢.联系电话：17853615540</t>
  </si>
  <si>
    <t>2024-07-03 11:24:42</t>
  </si>
  <si>
    <t>2024-07-03 11:25:12</t>
  </si>
  <si>
    <t>SD-057-240703-372681-5037</t>
  </si>
  <si>
    <t>2024-07-03 16:40:45</t>
  </si>
  <si>
    <t>80+银卡-普通区域-寿光市-弥河玉城-13562605338-300M-宽带上网投诉-次数0-202407030000515751</t>
  </si>
  <si>
    <t>2024-07-04 17:41:00</t>
  </si>
  <si>
    <t>202407030000515751</t>
  </si>
  <si>
    <t>202407030000515751#宽带账号：13562605338；宽带地址：潍坊寿光市圣城街道圣阳街弥河玉城南区5号；客户来电反映宽带无法上网，客户不配合排障，要求师傅上门，请协助处理，谢谢！联系电话：15725063621；联系人：女士；来电流水：2024070316384767920863530。</t>
  </si>
  <si>
    <t>2024-07-03 16:48:42</t>
  </si>
  <si>
    <t>韩海岩</t>
  </si>
  <si>
    <t>15244421603</t>
  </si>
  <si>
    <t>dw3_jk_hanhaiyan</t>
  </si>
  <si>
    <t>2024-07-03 16:49:35</t>
  </si>
  <si>
    <t>SD-057-240703-942703-5088</t>
  </si>
  <si>
    <t>2024-07-03 16:47:35</t>
  </si>
  <si>
    <t>80+银卡-普通区域-青州市-胡集村-13583693648-1000M-宽带上网投诉-次数0-20240703164623X383469657</t>
  </si>
  <si>
    <t>2024-07-04 17:48:00</t>
  </si>
  <si>
    <t>20240703164623X383469657</t>
  </si>
  <si>
    <t xml:space="preserve">【农村网络投诉】流程受理流水号：20240703164458135836936481147622
客户号码:13583693648
客户姓名:付**
投诉地市:潍坊
来话流水:2024070316442231320838152
宽带账号:13583693648
宽带账号归属地市:潍坊
宽带账号归属区县:青州市
故障地址:潍坊青州市东夏镇胡集胡集村扩容5号箱(于集西李来宾)*********
联系电话:1980622857800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16:48:39
具体故障现象:光猫亮红灯，
客户其他诉求:请协助处理谢谢！
</t>
  </si>
  <si>
    <t>2024-07-03 16:58:57</t>
  </si>
  <si>
    <t>费腾</t>
  </si>
  <si>
    <t>15706307649</t>
  </si>
  <si>
    <t>dw3_jk_feiteng</t>
  </si>
  <si>
    <t>2024-07-03 16:59:59</t>
  </si>
  <si>
    <t>SD-851-297030-917-29892</t>
  </si>
  <si>
    <t>SD-057-240703-371465-6378</t>
  </si>
  <si>
    <t>2024-07-03 18:53:56</t>
  </si>
  <si>
    <t>80+普通-普通区域-诸城市-张柳-15288991301-1000M-魔百和投诉-次数0-202407030000654949</t>
  </si>
  <si>
    <t>202407030000654949</t>
  </si>
  <si>
    <t>202407030000654949#流程受理流水号：20240703185319152889913011181834
客户号码:15288991301
客户姓名:李**
投诉地市:潍坊
来话流水:2024070318500415920819914
宽带账号:15288991301
宽带账号归属地市:潍坊
宽带账号归属区县:诸城市
故障地址:潍坊诸城市舜王街道张柳村张柳张柳村西南3#箱*********
联系电话:13864615916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故障时间:2024-07-03 18:52:59
魔百和单播/组播:组播
具体故障现象:电视无法观看
客户其他诉求:
魔百和单/组播：组播;宽带小区$[张柳]$</t>
  </si>
  <si>
    <t>2024-07-03 18:57:57</t>
  </si>
  <si>
    <t>家庭咨询-&gt;产品质量-&gt;互联网电视(移动高清)-&gt;全局流转-&gt;功能使用-&gt;无法进入播放界面-&gt;全局流转</t>
  </si>
  <si>
    <t>李跃锋</t>
  </si>
  <si>
    <t>15706307973</t>
  </si>
  <si>
    <t>dw3_jk_liyuefeng</t>
  </si>
  <si>
    <t>2024-07-04 08:12:07</t>
  </si>
  <si>
    <t>SD-851-328067-890-5633</t>
  </si>
  <si>
    <t>SD-057-240703-971640-6383</t>
  </si>
  <si>
    <t>2024-07-03 18:54:35</t>
  </si>
  <si>
    <t>【重投】-【调研】-80+金卡-普通区域-奎文区-樱园东区-13573603869-1000M-宽带上网投诉-次数0-202407030000652033</t>
  </si>
  <si>
    <t>202407030000652033</t>
  </si>
  <si>
    <t>202407030000652033#宽带账号：13573603869；宽带地址：潍坊奎文区梨园街道樱前街樱园东区38号楼**；客户来电反映电视无法观看，老人在家，无法配合线上指导，要求上门，请协助处理，谢谢！联系电话：15954427008；联系人：先生；来电流水：2024070318513487120830899</t>
  </si>
  <si>
    <t>2024-07-03 18:57:36</t>
  </si>
  <si>
    <t>2024-07-03 18:58:09</t>
  </si>
  <si>
    <t>SD-851-288887-13987-13221</t>
  </si>
  <si>
    <t>SD-057-240703-937801-7402</t>
  </si>
  <si>
    <t>2024-07-03 20:13:20</t>
  </si>
  <si>
    <t>80+银卡-普通区域-滨海-李呈村-13863625079-1000M-宽带上网投诉-次数0-202407030000698948</t>
  </si>
  <si>
    <t>202407030000698948</t>
  </si>
  <si>
    <t>202407030000698948#宽带账号：13863625079宽带地址：潍坊滨海大家洼街道西环路李呈村14号箱
客户来电反映宽带机顶盒无法使用，客户不会操作，无法配合线上指导，要求上门服务，请协助处理，谢谢！联系电话：本机联系人：女士来电流水：2024070320091151720828504</t>
  </si>
  <si>
    <t>2024-07-03 20:16:06</t>
  </si>
  <si>
    <t>马相忠</t>
  </si>
  <si>
    <t>15706307103</t>
  </si>
  <si>
    <t>滨海</t>
  </si>
  <si>
    <t>家客铁通潍坊滨海-大洼乡镇装维组</t>
  </si>
  <si>
    <t>dw3_jk_maxiangzhong</t>
  </si>
  <si>
    <t>2024-07-03 20:16:27</t>
  </si>
  <si>
    <t>SD-851-234593-14498-19141</t>
  </si>
  <si>
    <t>SD-057-240703-903847-2151</t>
  </si>
  <si>
    <t>2024-07-03 11:23:02</t>
  </si>
  <si>
    <t>【调研】-80+银卡-(目标)普通区域-昌乐县-领仕郡-13573627092-1000M-宽带上网投诉-次数0-20240703112002X802866938</t>
  </si>
  <si>
    <t>20240703112002X802866938</t>
  </si>
  <si>
    <t xml:space="preserve">流程受理流水号：20240703111904135736270921060699
客户号码:13573627092
客户姓名:刘**
投诉地市:潍坊
来话流水:2024070311155957320822675
宽带账号:13573627092
宽带账号归属地市:潍坊
宽带账号归属区县:昌乐县
故障地址:潍坊昌乐县城关街道方山路领仕郡3号楼*********
联系电话:13573627092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故障细类:宽带无法上网(专席)
携转原因:
故障时间:2024-07-03 11:21:04
具体故障现象:打不开网页，
客户其他诉求:请审核谢谢
</t>
  </si>
  <si>
    <t>2024-07-03 11:24:50</t>
  </si>
  <si>
    <t>李瑞清</t>
  </si>
  <si>
    <t>15706307156</t>
  </si>
  <si>
    <t>家客铁通潍坊昌乐-方山路城区装维组</t>
  </si>
  <si>
    <t>dw3_jk_liruiqing</t>
  </si>
  <si>
    <t>2024-07-03 11:25:26</t>
  </si>
  <si>
    <t>SD-851-241288-30907-3515</t>
  </si>
  <si>
    <t>SD-057-240703-217306-2208</t>
  </si>
  <si>
    <t>2024-07-03 11:29:25</t>
  </si>
  <si>
    <t>普通区域-青州市-进潘-13563601876-200M-魔百和投诉-次数0-202407020000708235</t>
  </si>
  <si>
    <t>2024-07-04 12:30:00</t>
  </si>
  <si>
    <t>202407020000708235</t>
  </si>
  <si>
    <t>202407020000708235#流程 ： 
 流程受理流水号：20240702211559135636018761206717; 
手机号码 ：13563601876；
客户姓名 ：孙**；
投诉地市 ：潍坊；
来话流水 ：2024070221153506520862102；
宽带账号 ：13563601876；
宽带账号归属地市 ：潍坊；
宽带账号归属区县 ：青州市；
联系人 ：孙**；
故障地址 ：潍坊青州市何官镇进潘进潘5号箱（孙文军家）*********；
联系电话 ：13563601876；
是否升级倾向 ：否；
是否投诉倾向 ：否；
工单内容 ：客户来电反映观看魔百和电视时，所有无法观看或回看，客户不认可。请协助处理，谢谢。；
_是否智能网关：否;宽带小区$[进潘]$</t>
  </si>
  <si>
    <t>2024-07-03 11:36:37</t>
  </si>
  <si>
    <t>家庭咨询-&gt;产品质量-&gt;互联网电视(移动高清)-&gt;全局流转-&gt;售后服务-&gt;牌照方问题导致无法观看-&gt;全局流转</t>
  </si>
  <si>
    <t>SD-057-240703-406923-8011</t>
  </si>
  <si>
    <t>2024-07-03 21:26:11</t>
  </si>
  <si>
    <t>【调研】-80+金卡-(目标)普通区域-坊子区-辉村-18365629108-500M-宽带上网投诉-次数0-20240703212401X413232180</t>
  </si>
  <si>
    <t>20240703212401X413232180</t>
  </si>
  <si>
    <t xml:space="preserve">【农村网络投诉】流程受理流水号：20240703212300183656291081203626
客户号码:18365629108
客户姓名:于**
投诉地市:潍坊
来话流水:2024070321215183820864103
宽带账号:18365629108
宽带账号归属地市:潍坊
宽带账号归属区县:峡山区
故障地址:潍坊峡山区岞山街道辉村行政村辉村11号箱*********
联系电话:18365629108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故障时间:2024-07-03 21:19:00
具体故障现象:网速慢卡顿，
客户其他诉求:无
</t>
  </si>
  <si>
    <t>2024-07-03 21:31:18</t>
  </si>
  <si>
    <t>2024-07-03 21:34:37</t>
  </si>
  <si>
    <t>SD-851-293667-4900-29048</t>
  </si>
  <si>
    <t>SD-057-240703-436980-7388</t>
  </si>
  <si>
    <t>2024-07-03 20:12:40</t>
  </si>
  <si>
    <t>【调研】-80+银卡-普通区域-安丘市-为善村自然村-13780809331-200M-业务受理宽带-次数0-202407030000699775</t>
  </si>
  <si>
    <t>202407030000699775</t>
  </si>
  <si>
    <t>202407030000699775# 宽带账号:13780809331; 联系电话：13780809331，问题类型：此工单为群障修复工单，根据群障全量闭环修复管理要求，为确保客户网络通畅，请装维人员跟进修复网络问题，谢谢！ 
 群障标题：公告。故障描述：[GPON告警]ONU信号丢失主叫号码：13780809331.0;该号码仅供参考，请优先联系宽带账号。</t>
  </si>
  <si>
    <t>2024-07-03 20:15:56</t>
  </si>
  <si>
    <t>赵云龙</t>
  </si>
  <si>
    <t>15706307070</t>
  </si>
  <si>
    <t>皮线加高或加固</t>
  </si>
  <si>
    <t>dw3_jk_zhaoyunlong</t>
  </si>
  <si>
    <t>2024-07-03 20:16:38</t>
  </si>
  <si>
    <t>SD-057-240703-875423-7374</t>
  </si>
  <si>
    <t>2024-07-03 20:12:05</t>
  </si>
  <si>
    <t>【调研】-普通区域-坊子区-雷沃花园（保护小区）-13021536953-1000M-业务受理宽带-次数0-202407030000697394</t>
  </si>
  <si>
    <t>202407030000697394</t>
  </si>
  <si>
    <t>202407030000697394# 宽带账号:13021536953; 联系电话：13021536953，问题类型：此工单为群障修复工单，根据群障全量闭环修复管理要求，为确保客户网络通畅，请装维人员跟进修复网络问题，谢谢！ 
 群障标题：公告。故障描述：分支光纤断或OLT检测不到ONT的预期的光信号(LOSi/LOBi)主叫号码：13021535797.0;该号码仅供参考，请优先联系宽带账号。</t>
  </si>
  <si>
    <t>2024-07-03 20:18:07</t>
  </si>
  <si>
    <t>王春宁</t>
  </si>
  <si>
    <t>15706307258</t>
  </si>
  <si>
    <t>家客铁通潍坊坊子-凤凰城区装维组</t>
  </si>
  <si>
    <t>dw3_jk_wangchunning</t>
  </si>
  <si>
    <t>2024-07-03 20:18:28</t>
  </si>
  <si>
    <t>SD-851-259477-5179-16905</t>
  </si>
  <si>
    <t>SD-057-240703-860742-7415</t>
  </si>
  <si>
    <t>2024-07-03 20:14:15</t>
  </si>
  <si>
    <t>80+银卡-普通区域-诸城市-毛家化村-15264440931-500M-宽带上网投诉-次数0-20240703201233X753332602</t>
  </si>
  <si>
    <t>20240703201233X753332602</t>
  </si>
  <si>
    <t>【农村网络投诉】【预处理派单】宽带账号：15264440931，宽带地址： 潍坊诸城市龙都街道毛家化村，故障现象：无法连接，故障现象类型：LOS亮红灯，客户诉求：光猫亮红灯，将光纤线捋直插紧未恢复，请协助，谢谢！，联系电话：15264440931，通话流水：2024070320063845820814719。接入方式：FTTH，当前是否在线：不在线，端到端诊断结果：光猫掉电，是否智能网关：是，光功率。</t>
  </si>
  <si>
    <t>2024-07-03 20:19:03</t>
  </si>
  <si>
    <t>周勇</t>
  </si>
  <si>
    <t>15169695857</t>
  </si>
  <si>
    <t>指导用户输入正确魔百和账号密码</t>
  </si>
  <si>
    <t>dw3_jk_zczhouyong</t>
  </si>
  <si>
    <t>2024-07-03 20:19:33</t>
  </si>
  <si>
    <t>SD-057-240703-724195-7410</t>
  </si>
  <si>
    <t>普通区域-临朐县-潘家埠自然村-15763099633-200M-宽带上网投诉-次数0-20240703201104X664068276</t>
  </si>
  <si>
    <t>20240703201104X664068276</t>
  </si>
  <si>
    <t xml:space="preserve">【农村网络投诉】流程受理流水号：20240703201048157630996331194815
客户号码:15763099633
客户姓名:李*
投诉地市:潍坊
来话流水:2024070320092028320829301
宽带账号:15763099633
宽带账号归属地市:潍坊
宽带账号归属区县:临朐县
故障地址:潍坊临朐县冶源街道潘家埠潘家埠自然村潘家埠（扩容）9号箱潘福忠（外墙）*********
联系电话:15854899510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20:08:56
具体故障现象:提示网络无法连接，
客户其他诉求:
</t>
  </si>
  <si>
    <t>2024-07-03 20:17:43</t>
  </si>
  <si>
    <t>吕学民</t>
  </si>
  <si>
    <t>15706307557</t>
  </si>
  <si>
    <t>家客铁通潍坊临朐-冶源乡镇装维组</t>
  </si>
  <si>
    <t>dw3_jk_lvxuemin</t>
  </si>
  <si>
    <t>2024-07-03 20:18:40</t>
  </si>
  <si>
    <t>SD-852-333745-1470-10050</t>
  </si>
  <si>
    <t>SD-057-240703-053627-7343</t>
  </si>
  <si>
    <t>2024-07-03 20:11:09</t>
  </si>
  <si>
    <t>【调研】-普通区域-奎文区-新茂家园-13806466089-100M-宽带上网投诉-次数0-20240703200816X496569709</t>
  </si>
  <si>
    <t>20240703200816X496569709</t>
  </si>
  <si>
    <t xml:space="preserve">流程受理流水号：20240703200547138064660891194095
客户号码:13806466089
客户姓名:王**
投诉地市:潍坊
来话流水:2024070320051291520807038
宽带账号:13806466089
宽带账号归属地市:潍坊
宽带账号归属区县:奎文区
故障地址:潍坊奎文区廿里堡街道机场路新茂家园22号楼*********
联系电话:15153698833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
携转原因:
故障时间:2024-07-03 20:07:58
具体故障现象:打不开网页，
客户其他诉求:
</t>
  </si>
  <si>
    <t>2024-07-03 20:24:34</t>
  </si>
  <si>
    <t>高胜书</t>
  </si>
  <si>
    <t>15706307481</t>
  </si>
  <si>
    <t>dw3_jk_gaoshengshu</t>
  </si>
  <si>
    <t>2024-07-03 20:26:40</t>
  </si>
  <si>
    <t>SD-057-240703-075493-4672</t>
  </si>
  <si>
    <t>2024-07-03 15:58:04</t>
  </si>
  <si>
    <t>普通区域-潍城区-小庄子-15094934560-1000M-宽带上网投诉-次数0-202407030000494116</t>
  </si>
  <si>
    <t>202407030000494116</t>
  </si>
  <si>
    <t>202407030000494116#宽带账号：15094934560；宽带地址：潍坊潍城区南关街道水库路小庄子潍城小庄子11#王小东房子旁*********；客户来电反映
宽带上网慢，客户不配合排障，要求师傅上门测速，请协助
处理，谢谢！联系电话：15094934560；联系人：先生；来电
流水：2024070315541629720851765</t>
  </si>
  <si>
    <t>2024-07-03 16:03:10</t>
  </si>
  <si>
    <t>刘超</t>
  </si>
  <si>
    <t>15706307852</t>
  </si>
  <si>
    <t>更换线缆或接头</t>
  </si>
  <si>
    <t>dw3_jk_wcliuchao</t>
  </si>
  <si>
    <t>2024-07-03 16:05:04</t>
  </si>
  <si>
    <t>SD-851-311820-9874-6524</t>
  </si>
  <si>
    <t>SD-057-240703-421089-2209</t>
  </si>
  <si>
    <t>2024-07-03 11:29:26</t>
  </si>
  <si>
    <t>【调研】-普通区域-高密市-盛天名城-13964766715-200M-魔百和投诉-次数0-202407030000276324</t>
  </si>
  <si>
    <t>202407030000276324</t>
  </si>
  <si>
    <t>202407030000276324#流程受理流水号：20240703112736139647667151063417
客户号码:13964766715
客户姓名:高*
投诉地市:潍坊
来话流水:2024070311231465520825472
宽带账号:13964766715
宽带账号归属地市:潍坊
宽带账号归属区县:高密市
故障地址:潍坊高密市朝阳街道花园街盛天名城4号楼*********
联系电话:13864693069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故障细类:移动高清电视故障(专席)
携转原因:
故障时间:2024-07-03 11:22:01
魔百和单播/组播:组播
具体故障现象:电视直播或点播无法观看，
客户其他诉求:客户来电反映家里电视无法观看  线上排障不认可
魔百和单/组播：组播;宽带小区$[盛天名城]$</t>
  </si>
  <si>
    <t>2024-07-03 11:31:29</t>
  </si>
  <si>
    <t>家庭咨询-&gt;产品质量-&gt;互联网电视(移动高清)-&gt;全局流转-&gt;功能使用-&gt;栏目点播、电视看点、电视[直播]无法观看-&gt;全局流转</t>
  </si>
  <si>
    <t>赵祉边</t>
  </si>
  <si>
    <t>15706307357</t>
  </si>
  <si>
    <t>dw3_jk_zhaozhibian</t>
  </si>
  <si>
    <t>2024-07-03 11:32:22</t>
  </si>
  <si>
    <t>SD-057-240703-485392-7460</t>
  </si>
  <si>
    <t>2024-07-03 20:17:46</t>
  </si>
  <si>
    <t>80+普通-FTTR-普通区域-昌乐县-西湖花园-15864561777-1000M-魔百和投诉-次数0-202407030000698151</t>
  </si>
  <si>
    <t>202407030000698151</t>
  </si>
  <si>
    <t>202407030000698151#15864561777客户本机有【融合特惠】任我选一星会员（电视版） ，系统显示2024-07-02 09:29:54领取奇视界权益，客户反映自己否通过山东移动高清电视品牌会员专区领取，要求核实是怎么领取的，另外，客户想改成腾视界当月立即使用，联系电话：本机，联系人：先生，流水2024070319522119920832492</t>
  </si>
  <si>
    <t>2024-07-03 20:23:58</t>
  </si>
  <si>
    <t>李垂友</t>
  </si>
  <si>
    <t>15706307141</t>
  </si>
  <si>
    <t>【退单】派发地市错误</t>
  </si>
  <si>
    <t>dw3_jk_lichuiyou</t>
  </si>
  <si>
    <t>SD-851-303414-23296-3871</t>
  </si>
  <si>
    <t>SD-057-240703-027489-7323</t>
  </si>
  <si>
    <t>2024-07-03 20:10:15</t>
  </si>
  <si>
    <t>【调研】-普通区域-诸城市-恒信龙栖府-13336362877-1000M-业务受理宽带-次数0-202407030000696756</t>
  </si>
  <si>
    <t>202407030000696756</t>
  </si>
  <si>
    <t>202407030000696756# 宽带账号:13336362877; 联系电话：13336362877，问题类型：此工单为群障修复工单，根据群障全量闭环修复管理要求，为确保客户网络通畅，请装维人员跟进修复网络问题，谢谢！ 
 群障标题：公告。故障描述：主干光纤断或OLT检测不到预期的光信号（LOS）主叫号码：13336362877.0;该号码仅供参考，请优先联系宽带账号。</t>
  </si>
  <si>
    <t>2024-07-03 20:26:37</t>
  </si>
  <si>
    <t>李伟</t>
  </si>
  <si>
    <t>15706307960</t>
  </si>
  <si>
    <t>dw3_jk_liwei</t>
  </si>
  <si>
    <t>2024-07-03 20:31:04</t>
  </si>
  <si>
    <t>SD-852-284278-31-23050</t>
  </si>
  <si>
    <t>SD-057-240703-943872-8019</t>
  </si>
  <si>
    <t>2024-07-03 21:27:26</t>
  </si>
  <si>
    <t>【调研】-普通区域-寿光市-中南世纪星城-13296464686-1000M-宽带上网投诉-次数0-202407030000724271</t>
  </si>
  <si>
    <t>202407030000724271</t>
  </si>
  <si>
    <t>202407030000724271#宽带账号：13296464686宽带地址：潍坊寿光市洛城街道洛兴街中南世纪星城2区5号楼
客户来电反映宽带机顶盒无法使用，客户不会操作，无法配合线上指导，要求上门服务，请协助处理，谢谢！联系电话：17860224555联系人：女士来电流水：2024070321223573820866782</t>
  </si>
  <si>
    <t>2024-07-03 21:31:43</t>
  </si>
  <si>
    <t>王东彬</t>
  </si>
  <si>
    <t>13863695312</t>
  </si>
  <si>
    <t>dw3_jk_wangdongbin</t>
  </si>
  <si>
    <t>2024-07-03 21:32:12</t>
  </si>
  <si>
    <t>SD-057-240703-485963-5075</t>
  </si>
  <si>
    <t>2024-07-03 16:46:25</t>
  </si>
  <si>
    <t>【调研】-80+普通-普通区域-高密市-卞家庄自然村-15953675597-500M-宽带上网投诉-次数0-202407030000541819</t>
  </si>
  <si>
    <t>2024-07-04 17:47:00</t>
  </si>
  <si>
    <t>202407030000541819</t>
  </si>
  <si>
    <t>202407030000541819#流程受理流水号：20240703164534159536755971147782
客户号码:15953675597
客户姓名:仪*
投诉地市:潍坊
来话流水:2024070316441584120836672
宽带账号:15953675597
宽带账号归属地市:潍坊
宽带账号归属区县:高密市
故障地址:潍坊高密市密水街道卞家庄卞家庄自然村高密卞家庄1581号K39号*********
联系电话:15953675597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故障细类:网速慢/上网掉线(专席)
携转原因:
故障时间:2024-07-03 16:45:49
具体故障现象:频繁掉线，
客户其他诉求:请协助处理，谢谢
;宽带小区$[卞家庄自然村]$</t>
  </si>
  <si>
    <t>2024-07-03 16:50:12</t>
  </si>
  <si>
    <t>家宽咨询-&gt;网络质量-&gt;家庭宽带-&gt;全局流转-&gt;功能使用-&gt;频繁出现故障、网速慢-&gt;全局流转</t>
  </si>
  <si>
    <t>单浩特</t>
  </si>
  <si>
    <t>15706307300</t>
  </si>
  <si>
    <t>dw3_jk_shanhaote</t>
  </si>
  <si>
    <t>2024-07-03 16:50:26</t>
  </si>
  <si>
    <t>SD-057-240703-937145-6416</t>
  </si>
  <si>
    <t>2024-07-03 18:59:02</t>
  </si>
  <si>
    <t>【调研】-80+普通-普通区域-高密市-双羊店自然村-13964757162-300M-宽带上网投诉-次数0-20240703185622X182525865</t>
  </si>
  <si>
    <t>20240703185622X182525865</t>
  </si>
  <si>
    <t xml:space="preserve">【农村网络投诉】流程受理流水号：20240703185253139647571621181753
客户号码:13964757162
客户姓名:张**
投诉地市:潍坊
来话流水:2024070318500783420820333
宽带账号:13964757162
宽带账号归属地市:潍坊
宽带账号归属区县:高密市
故障地址:潍坊高密市阚家镇双羊店双羊店自然村双羊店232号12号1芯*********
联系电话:18764688923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18:53:15
具体故障现象:光猫亮红灯，客户来电反映宽带无法上网，光信号亮红灯，光纤线插紧捋直后未恢复，请协助处理谢谢
客户其他诉求:
</t>
  </si>
  <si>
    <t>2024-07-03 19:02:12</t>
  </si>
  <si>
    <t>吴林</t>
  </si>
  <si>
    <t>15706307303</t>
  </si>
  <si>
    <t>家客铁通潍坊高密-阚家乡镇装维组</t>
  </si>
  <si>
    <t>更换保护盒</t>
  </si>
  <si>
    <t>dw3_jk_wulin</t>
  </si>
  <si>
    <t>2024-07-03 19:02:58</t>
  </si>
  <si>
    <t>SD-851-256817-628-1705</t>
  </si>
  <si>
    <t>SD-057-240703-014273-3476</t>
  </si>
  <si>
    <t>2024-07-03 13:47:05</t>
  </si>
  <si>
    <t>普通区域-奎文区-中和香槟-13506491892-200M-宽带上网投诉-次数0-20240703134426X466148708</t>
  </si>
  <si>
    <t>20240703134426X466148708</t>
  </si>
  <si>
    <t xml:space="preserve">流程受理流水号：20240703134212135064918921095667
客户号码:13506491892
客户姓名:张**
投诉地市:潍坊
来话流水:2024070313411006120826760
宽带账号:13506491892
宽带账号归属地市:潍坊
宽带账号归属区县:高新
故障地址:潍坊高新高新城区东方路中和香槟5号楼*********
联系电话:13506491892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13:42:58
具体故障现象:电脑无法上网，
客户其他诉求:
</t>
  </si>
  <si>
    <t>2024-07-03 13:49:11</t>
  </si>
  <si>
    <t>伍宏宇</t>
  </si>
  <si>
    <t>15706307381</t>
  </si>
  <si>
    <t>dw3_jk_wuhongyu</t>
  </si>
  <si>
    <t>2024-07-03 13:49:40</t>
  </si>
  <si>
    <t>SD-057-240703-501329-2185</t>
  </si>
  <si>
    <t>2024-07-03 11:26:50</t>
  </si>
  <si>
    <t>80+银卡-(目标)普通区域-寿光市-清河小区-13562605100-300M-宽带上网投诉-次数0-20240703112525X125297145</t>
  </si>
  <si>
    <t>20240703112525X125297145</t>
  </si>
  <si>
    <t xml:space="preserve">流程受理流水号：20240703112331135626051001062071
客户号码:13562605100
客户姓名:单*
投诉地市:潍坊
来话流水:2024070311223416720815964
宽带账号:13562605100
宽带账号归属地市:潍坊
宽带账号归属区县:寿光市
故障地址:潍坊寿光市羊口镇太平路清河小区南楼*********
联系电话:13181313201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11:25:10
具体故障现象:光猫亮红灯，
客户其他诉求:
</t>
  </si>
  <si>
    <t>2024-07-03 11:30:09</t>
  </si>
  <si>
    <t>2024-07-03 11:32:31</t>
  </si>
  <si>
    <t>SD-851-318445-8869-15462</t>
  </si>
  <si>
    <t>SD-057-240703-863072-5042</t>
  </si>
  <si>
    <t>2024-07-03 16:41:14</t>
  </si>
  <si>
    <t>【调研】-(目标)普通区域-寿光市-大伦村自然村-15264423827-300M-宽带上网投诉-次数0-202407030000537139</t>
  </si>
  <si>
    <t>2024-07-04 17:42:00</t>
  </si>
  <si>
    <t>202407030000537139</t>
  </si>
  <si>
    <t>202407030000537139#要求装维上门服务：宽带账号：15264423827；宽带地址：潍坊寿光市王望大伦村大伦村；客户来电反映移动高清电视无法正常观看，客户不配合排障，要求上门，请协助处理，谢谢！联系电话：15264423827；联系人：先生；来电流水：2024070316304307220854991</t>
  </si>
  <si>
    <t>2024-07-03 16:50:24</t>
  </si>
  <si>
    <t>宋玉杰</t>
  </si>
  <si>
    <t>15706307816</t>
  </si>
  <si>
    <t>家客铁通潍坊寿光-稻田乡镇装维组</t>
  </si>
  <si>
    <t>dw3_jk_songyujie</t>
  </si>
  <si>
    <t>2024-07-03 16:55:17</t>
  </si>
  <si>
    <t>SD-057-240703-097826-7999</t>
  </si>
  <si>
    <t>2024-07-03 21:23:06</t>
  </si>
  <si>
    <t>普通区域-诸城市-人民家园-15165602981-1000M-宽带上网投诉-次数0-20240703212034X834878645</t>
  </si>
  <si>
    <t>20240703212034X834878645</t>
  </si>
  <si>
    <t xml:space="preserve">流程受理流水号：20240703211914151656029811203255
客户号码:15165602981
客户姓名:彭**
投诉地市:潍坊
来话流水:2024070321182337020851076
宽带账号:15165602981
宽带账号归属地市:潍坊
宽带账号归属区县:诸城市
故障地址:潍坊诸城市龙都街道潍徐街人民家园福居园5号楼*********
联系电话:15165602981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21:20:15
具体故障现象:打不开网页，
客户其他诉求:
</t>
  </si>
  <si>
    <t>2024-07-03 21:39:34</t>
  </si>
  <si>
    <t>2024-07-03 21:40:09</t>
  </si>
  <si>
    <t>SD-851-273138-1176-22011</t>
  </si>
  <si>
    <t>SD-057-240703-267935-7429</t>
  </si>
  <si>
    <t>2024-07-03 20:15:25</t>
  </si>
  <si>
    <t>80+金卡-普通区域-滨海-尚书房小区-13964650860-1000M-宽带上网投诉-次数0-202407030000699386</t>
  </si>
  <si>
    <t>202407030000699386</t>
  </si>
  <si>
    <t xml:space="preserve">202407030000699386#用户表示宽带不能正常使用，要求上门维修，请工作人员协助处理，谢谢！流水号2024070320133329620852148，联系人先生，联系电话15169566217！
</t>
  </si>
  <si>
    <t>2024-07-03 20:21:26</t>
  </si>
  <si>
    <t>王文康</t>
  </si>
  <si>
    <t>15706307110</t>
  </si>
  <si>
    <t>家客铁通潍坊滨海-央子乡镇装维组</t>
  </si>
  <si>
    <t>dw3_jk_wangwenkang1</t>
  </si>
  <si>
    <t>2024-07-03 20:23:15</t>
  </si>
  <si>
    <t>SD-851-297934-6675-21511</t>
  </si>
  <si>
    <t>SD-057-240703-078296-7423</t>
  </si>
  <si>
    <t>2024-07-03 20:14:31</t>
  </si>
  <si>
    <t>80+普通-普通区域-高密市-东方戈庄自然村-13573665225-300M-宽带上网投诉-次数0-20240703201333X813761279</t>
  </si>
  <si>
    <t>20240703201333X813761279</t>
  </si>
  <si>
    <t xml:space="preserve">【农村网络投诉】流程受理流水号：20240703201221135736652251195023
客户号码:13573665225
客户姓名:邢*
投诉地市:潍坊
来话流水:2024070320103441620835935
宽带账号:13573665225
宽带账号归属地市:潍坊
宽带账号归属区县:高密市
故障地址:潍坊高密市阚家镇东方戈庄东方戈庄自然村高密东方戈庄*********
联系电话:13573665225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故障细类:宽带无法上网(专席)
携转原因:
故障时间:2024-07-03 20:13:52
具体故障现象:宽带不能上网，排障之后没有恢复
客户其他诉求:
</t>
  </si>
  <si>
    <t>2024-07-03 20:16:31</t>
  </si>
  <si>
    <t>毛小强</t>
  </si>
  <si>
    <t>15706307355</t>
  </si>
  <si>
    <t>dw3_jk_maoxiaoqiang</t>
  </si>
  <si>
    <t>2024-07-03 20:17:06</t>
  </si>
  <si>
    <t>SD-851-321352-9122-25552</t>
  </si>
  <si>
    <t>SD-057-240703-396751-3490</t>
  </si>
  <si>
    <t>2024-07-03 13:48:50</t>
  </si>
  <si>
    <t>普通区域-寒亭区-西贾小区-15153687462-300M-宽带上网投诉-次数0-202407030000375051</t>
  </si>
  <si>
    <t>202407030000375051</t>
  </si>
  <si>
    <t>202407030000375051#宽带账号：15153687462；宽带地址：潍坊寒亭区经济开发区民主街西贾小区11号楼2单元401；客户来电反映宽带无法上网，无法配合线上指导/客户不配合排障，要求师傅上门，请协助处理，谢谢！联系电话：15153687462；联系人：先生；来电流水：****</t>
  </si>
  <si>
    <t>2024-07-03 13:53:18</t>
  </si>
  <si>
    <t>孙坤照</t>
  </si>
  <si>
    <t>15706307458</t>
  </si>
  <si>
    <t>家客铁通潍坊寒亭-开发区乡镇装维组</t>
  </si>
  <si>
    <t>dw3_jk_sunkunzhao</t>
  </si>
  <si>
    <t>2024-07-03 13:53:47</t>
  </si>
  <si>
    <t>SD-057-240703-083542-4632</t>
  </si>
  <si>
    <t>2024-07-03 15:52:19</t>
  </si>
  <si>
    <t>普通区域-昌邑市-名将花园-17867167222-1000M-宽带上网投诉-次数0-202407030000484999</t>
  </si>
  <si>
    <t>202407030000484999</t>
  </si>
  <si>
    <t xml:space="preserve">202407030000484999#用户表示宽带不能正常使用，要求上门维修，请工作人员协助处理，谢谢！流水号2024070315492264320883144，联系人先生，联系电话17867167222！
</t>
  </si>
  <si>
    <t>2024-07-03 15:53:00</t>
  </si>
  <si>
    <t>闫庆宝</t>
  </si>
  <si>
    <t>15706307215</t>
  </si>
  <si>
    <t>家客铁通潍坊昌邑-城北城区装维组</t>
  </si>
  <si>
    <t>dw3_jk_yanqiangbao</t>
  </si>
  <si>
    <t>2024-07-03 15:53:33</t>
  </si>
  <si>
    <t>SD-851-318549-10553-5434</t>
  </si>
  <si>
    <t>SD-057-240703-715826-6414</t>
  </si>
  <si>
    <t>2024-07-03 18:58:58</t>
  </si>
  <si>
    <t>【调研】-普通区域-奎文区-东方明珠-15153681819-300M-宽带上网投诉-次数0-202407030000656268</t>
  </si>
  <si>
    <t>202407030000656268</t>
  </si>
  <si>
    <t xml:space="preserve">202407030000656268#【已关注中国移动10086微信公众号】流程受理流水号：20240703185830151536818191182824
客户号码:15153681819
客户姓名:范**
投诉地市:潍坊
来话流水:2024070318580230120878206
宽带账号:15153681819
宽带账号归属地市:潍坊
宽带账号归属区县:奎文区
故障地址:潍坊奎文区广文街道文化路东方明珠2号楼*********
联系电话:15153681819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18:58:36
具体故障现象:打不开网页，
客户其他诉求:客户侧为质差终端，要求上门更换终端并一并处理故障问题。
</t>
  </si>
  <si>
    <t>2024-07-03 19:03:16</t>
  </si>
  <si>
    <t>吴铁柏</t>
  </si>
  <si>
    <t>15706307482</t>
  </si>
  <si>
    <t>重新下发数据</t>
  </si>
  <si>
    <t>dw3_jk_wutiebai</t>
  </si>
  <si>
    <t>2024-07-03 19:05:59</t>
  </si>
  <si>
    <t>SD-057-240703-079642-7321</t>
  </si>
  <si>
    <t>2024-07-03 20:10:13</t>
  </si>
  <si>
    <t>普通区域-青州市-花都小区-15069688991-300M-宽带上网投诉-次数0-202407030000695737</t>
  </si>
  <si>
    <t>202407030000695737</t>
  </si>
  <si>
    <t>202407030000695737#流程受理流水号：20240703200841150696889911194494
客户号码:15069688991
客户姓名:陈**
投诉地市:潍坊
来话流水:2024070320070802020817431
宽带账号:15069688991
宽带账号归属地市:潍坊
宽带账号归属区县:青州市
故障地址:潍坊青州市黄楼街道万红大道路北花都小区医院宿舍西王家林芝村*********
联系电话:13589165881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故障细类:网速慢/上网掉线(专席)
携转原因:
故障时间:2024-07-03 20:10:08
具体故障现象:网速慢卡顿，
客户其他诉求:
;宽带小区$[花都小区]$</t>
  </si>
  <si>
    <t>2024-07-03 20:13:23</t>
  </si>
  <si>
    <t>刘国刚</t>
  </si>
  <si>
    <t>15706307672</t>
  </si>
  <si>
    <t>家客铁通潍坊青州-黄楼乡镇装维组</t>
  </si>
  <si>
    <t>dw3_jk_liuguogang</t>
  </si>
  <si>
    <t>2024-07-03 20:13:51</t>
  </si>
  <si>
    <t>SD-057-240703-470819-7417</t>
  </si>
  <si>
    <t>2024-07-03 20:14:19</t>
  </si>
  <si>
    <t>80+金卡-普通区域-坊子区-理想小镇-15863632056-1000M-宽带上网投诉-次数0-20240703201239X759218870</t>
  </si>
  <si>
    <t>20240703201239X759218870</t>
  </si>
  <si>
    <t xml:space="preserve">流程受理流水号：20240703200937158636320561194638
客户号码:15863632056
客户姓名:王*
投诉地市:潍坊
来话流水:2024070320083519220825318
宽带账号:15863632056
宽带账号归属地市:潍坊
宽带账号归属区县:坊子区
故障地址:潍坊坊子区坊子新区凤凰大街理想小镇54号楼*********
联系电话:15863632056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光功率:-14.88
故障大类:宽带/电视
故障细类:宽带无法上网
携转原因:
故障时间:2024-07-03 20:12:07
具体故障现象:电视wifi无法正常使用，手机wifi正常，光猫亮红灯，
客户其他诉求:
</t>
  </si>
  <si>
    <t>2024-07-03 20:24:09</t>
  </si>
  <si>
    <t>周成斌</t>
  </si>
  <si>
    <t>15706307256</t>
  </si>
  <si>
    <t>dw3_jk_zhouchengbin</t>
  </si>
  <si>
    <t>2024-07-03 20:24:49</t>
  </si>
  <si>
    <t>SD-852-324582-541-7</t>
  </si>
  <si>
    <t>SD-057-240703-406758-4638</t>
  </si>
  <si>
    <t>2024-07-03 15:53:16</t>
  </si>
  <si>
    <t>80+普通-普通区域-青州市-玉皇阁村自然村-18706545994-200M-宽带上网投诉-次数0-20240703155046X460115420</t>
  </si>
  <si>
    <t>2024-07-04 16:54:00</t>
  </si>
  <si>
    <t>20240703155046X460115420</t>
  </si>
  <si>
    <t xml:space="preserve">【农村网络投诉】流程受理流水号：20240703155015187065459941131247
客户号码:18706545994
客户姓名:马**
投诉地市:潍坊
来话流水:2024070315494960320889542
宽带账号:18706545994
宽带账号归属地市:潍坊
宽带账号归属区县:青州市
故障地址:潍坊青州市黄楼街道玉皇阁村玉皇阁村自然村K13号（村木材厂）*********
联系电话:18706545994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15:52:39
具体故障现象:打不开网页，
客户其他诉求:
</t>
  </si>
  <si>
    <t>2024-07-03 15:57:50</t>
  </si>
  <si>
    <t>张生辉</t>
  </si>
  <si>
    <t>15706307624</t>
  </si>
  <si>
    <t>dw3_jk_zhangshenghui</t>
  </si>
  <si>
    <t>2024-07-03 15:58:21</t>
  </si>
  <si>
    <t>SD-851-264430-18706-22189</t>
  </si>
  <si>
    <t>SD-057-240703-581326-3448</t>
  </si>
  <si>
    <t>2024-07-03 13:41:21</t>
  </si>
  <si>
    <t>【调研】-普通区域-潍城区-冠华小区-15095091681-200M-宽带上网投诉-次数0-20240703133955X195261437</t>
  </si>
  <si>
    <t>20240703133955X195261437</t>
  </si>
  <si>
    <t xml:space="preserve">流程受理流水号：20240703133833150950916811094879
客户号码:15095091681
客户姓名:刘*
投诉地市:潍坊
来话流水:2024070313354760320876859
宽带账号:15095091681
宽带账号归属地市:潍坊
宽带账号归属区县:潍城区
故障地址:潍坊潍城区城关街道向阳路冠华小区3号楼
联系电话:15053687160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13:38:56
具体故障现象:PON灯闪，已将光纤线捋直插紧后将光猫断电重启后未恢复，请协助谢谢
客户其他诉求:
</t>
  </si>
  <si>
    <t>2024-07-03 14:05:37</t>
  </si>
  <si>
    <t>丁文龙</t>
  </si>
  <si>
    <t>15706307871</t>
  </si>
  <si>
    <t>dw3_jk_wcdingwenlong</t>
  </si>
  <si>
    <t>2024-07-03 14:06:17</t>
  </si>
  <si>
    <t>SD-057-240703-031472-5083</t>
  </si>
  <si>
    <t>2024-07-03 16:47:19</t>
  </si>
  <si>
    <t>80+普通-普通区域-坊子区-长宁街（中百超市西沿街）-15054496297-200M-宽带上网投诉-次数0-20240703164500X300194822</t>
  </si>
  <si>
    <t>20240703164500X300194822</t>
  </si>
  <si>
    <t xml:space="preserve">流程受理流水号：20240703164426150544962971147428
客户号码:15054496297
客户姓名:刘**
投诉地市:潍坊
来话流水:2024070316421812620810503
宽带账号:15054496297
宽带账号归属地市:潍坊
宽带账号归属区县:坊子区
故障地址:潍坊坊子区坊子老区长宁街长宁街（中百超市西沿街）潍坊坊子长宁街（中百超市西沿街）2号箱*********
联系电话:15054496297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故障细类:网速慢/上网掉线(专席)
携转原因:
故障时间:2024-07-03 16:45:56
具体故障现象:频繁掉线，
客户其他诉求:
</t>
  </si>
  <si>
    <t>2024-07-03 16:49:26</t>
  </si>
  <si>
    <t>陈文龙</t>
  </si>
  <si>
    <t>15762648022</t>
  </si>
  <si>
    <t>家客铁通潍坊坊子-坊城城区装维组</t>
  </si>
  <si>
    <t>更换终端</t>
  </si>
  <si>
    <t>dw3_jk_chenwenlong</t>
  </si>
  <si>
    <t>2024-07-03 16:49:56</t>
  </si>
  <si>
    <t>SD-057-240703-715348-5551</t>
  </si>
  <si>
    <t>2024-07-03 17:33:53</t>
  </si>
  <si>
    <t>普通区域-青州市-小袁家庄村自然村-15165631505-300M-宽带上网投诉-次数0-202407030000587183</t>
  </si>
  <si>
    <t>2024-07-04 18:34:00</t>
  </si>
  <si>
    <t>202407030000587183</t>
  </si>
  <si>
    <t>202407030000587183#宽带账号：15165631505；宽带地址：潍坊青州市东夏镇小袁家庄村小袁家庄村自然村扩容6号箱(村中；客户来电反映宽带不能用 ，要求师傅上门，请协助处理，谢谢！联系电话：；联系人：；来电流水：。 2024070317310230320852049</t>
  </si>
  <si>
    <t>2024-07-03 17:38:43</t>
  </si>
  <si>
    <t>2024-07-03 17:40:02</t>
  </si>
  <si>
    <t>SD-057-240703-160985-7104</t>
  </si>
  <si>
    <t>2024-07-03 19:53:06</t>
  </si>
  <si>
    <t>【调研】-80+银卡-普通区域-昌邑市-西北村自然村-15863635695-1000M-宽带上网投诉-次数0-20240703195041X441654144</t>
  </si>
  <si>
    <t>20240703195041X441654144</t>
  </si>
  <si>
    <t xml:space="preserve">【农村网络投诉】流程受理流水号：20240703194753158636356951191349
客户号码:15863635695
客户姓名:王**
投诉地市:潍坊
来话流水:2024070319464798720898675
宽带账号:15863635695
宽带账号归属地市:潍坊
宽带账号归属区县:昌邑市
故障地址:潍坊昌邑市饮马镇西北村西北村自然村24号箱*********
联系电话:15863635695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故障细类:网速慢/上网掉线(专席)
携转原因:
故障时间:2024-07-03 19:47:09
具体故障现象:网速慢卡顿，重启光猫路由器未恢复，路由器为千兆、
客户其他诉求:
</t>
  </si>
  <si>
    <t>2024-07-03 19:57:44</t>
  </si>
  <si>
    <t>于子顺</t>
  </si>
  <si>
    <t>15706307201</t>
  </si>
  <si>
    <t>dw3_jk_yuzishun</t>
  </si>
  <si>
    <t>2024-07-03 19:58:37</t>
  </si>
  <si>
    <t>SD-851-257246-27865-16679</t>
  </si>
  <si>
    <t>SD-057-240703-685130-7115</t>
  </si>
  <si>
    <t>2024-07-03 19:54:19</t>
  </si>
  <si>
    <t>普通区域-坊子区-大西邵村自然村-19806231122-500M-宽带上网投诉-次数0-202407030000687180</t>
  </si>
  <si>
    <t>202407030000687180</t>
  </si>
  <si>
    <t xml:space="preserve">202407030000687180#用户表示魔百合不能正常使用，要求上门维修，请工作人员协助处理，谢谢！流水号2024070319510363220824836，联系人女士，联系电话19806231122！
</t>
  </si>
  <si>
    <t>2024-07-03 19:59:03</t>
  </si>
  <si>
    <t>2024-07-03 20:01:34</t>
  </si>
  <si>
    <t>SD-057-240703-859173-1591</t>
  </si>
  <si>
    <t>2024-07-03 10:30:55</t>
  </si>
  <si>
    <t>【调研】-80+普通-(目标)普通区域-安丘市-吕家埠-15006601825-1000M-宽带上网投诉-次数0-202407030000209770</t>
  </si>
  <si>
    <t>202407030000209770</t>
  </si>
  <si>
    <t xml:space="preserve">202407030000209770#宽带账号：15006601825；宽带地址：潍坊安丘市凌河镇吕家埠村；客户来电反映宽带网线断了，客户不在现场，要求师傅上门，请协助处理，谢谢！联系电话：15965084012；联系人：先生；来电流水：2024070310264170620809448。
</t>
  </si>
  <si>
    <t>2024-07-03 10:34:06</t>
  </si>
  <si>
    <t>李宗扬</t>
  </si>
  <si>
    <t>15706307043</t>
  </si>
  <si>
    <t>家客铁通潍坊安丘-凌河乡镇装维组</t>
  </si>
  <si>
    <t>dw3_jk_lizongyang</t>
  </si>
  <si>
    <t>2024-07-03 10:34:39</t>
  </si>
  <si>
    <t>SD-851-268484-16397-29741</t>
  </si>
  <si>
    <t>SD-057-240703-435721-7160</t>
  </si>
  <si>
    <t>2024-07-03 19:59:14</t>
  </si>
  <si>
    <t>80+普通-普通区域-寿光市-光明路光明路沿街-15064438006-200M-宽带上网投诉-次数0-20240703195622X782729591</t>
  </si>
  <si>
    <t>20240703195622X782729591</t>
  </si>
  <si>
    <t xml:space="preserve">流程受理流水号：20240703195533150644380061192545
客户号码:15064438006
客户姓名:董**
投诉地市:潍坊
来话流水:2024070319543150520845246
宽带账号:15064438006
宽带账号归属地市:潍坊
宽带账号归属区县:寿光市
故障地址:潍坊寿光市圣城街道光明路光明路光明路沿街4号箱建鑫机电沿街*********
联系电话:15064438006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
携转原因:
故障时间:2024-07-03 19:55:46
具体故障现象:无法上网，提示网路错误，要求上门查看，提及济南投诉
客户其他诉求:
</t>
  </si>
  <si>
    <t>2024-07-03 20:01:18</t>
  </si>
  <si>
    <t>王建杰</t>
  </si>
  <si>
    <t>15706307735</t>
  </si>
  <si>
    <t>dw3_jk_wangjianjie</t>
  </si>
  <si>
    <t>2024-07-03 20:01:36</t>
  </si>
  <si>
    <t>SD-057-240703-574691-7144</t>
  </si>
  <si>
    <t>2024-07-03 19:56:29</t>
  </si>
  <si>
    <t>【追1】【调研】-80+银卡-普通区域-青州市-懒柳树村自然村-18263696685-300M-宽带上网投诉-次数0-20240703195545X745093682</t>
  </si>
  <si>
    <t>20240703195545X745093682</t>
  </si>
  <si>
    <t xml:space="preserve">【农村网络投诉】流程受理流水号：20240703195453182636966851192424
客户号码:18263696685
客户姓名:王**
投诉地市:潍坊
来话流水:2024070319541179320843407
宽带账号:18263696685
宽带账号归属地市:潍坊
宽带账号归属区县:青州市
故障地址:潍坊青州市东夏镇懒柳树村懒柳树村自然村东夏镇懒柳树村7号箱（村东街南段文福光家后墙）*********
联系电话:18263696685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19:55:12
具体故障现象:光猫亮红灯，
客户其他诉求:客户要求尽快处理并回电
</t>
  </si>
  <si>
    <t>2024-07-03 19:58:58</t>
  </si>
  <si>
    <t>2024-07-03 20:00:04</t>
  </si>
  <si>
    <t>SD-057-240703-745620-2877</t>
  </si>
  <si>
    <t>2024-07-03 12:35:32</t>
  </si>
  <si>
    <t>【调研】-80+银卡-普通区域-昌乐县-观音庙自然村-15853658050-200M-宽带上网投诉-次数0-20240703123329X209834697</t>
  </si>
  <si>
    <t>20240703123329X209834697</t>
  </si>
  <si>
    <t xml:space="preserve">【农村网络投诉】流程受理流水号：20240703123223158536580501080724
客户号码:15853658050
客户姓名:刘**
投诉地市:潍坊
来话流水:2024070312310779820884437
宽带账号:15853658050
宽带账号归属地市:潍坊
宽带账号归属区县:昌乐县
故障地址:潍坊昌乐县五图街道观音庙观音庙自然村观音庙村二期4#*********
联系电话:15853658050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12:32:54
具体故障现象:光猫亮红灯，光纤线插紧捋直未恢复请协助
客户其他诉求:
</t>
  </si>
  <si>
    <t>2024-07-03 12:37:34</t>
  </si>
  <si>
    <t>刘文华</t>
  </si>
  <si>
    <t>15706307152</t>
  </si>
  <si>
    <t>家客铁通潍坊昌乐-南郝乡镇装维组</t>
  </si>
  <si>
    <t>dw3_jk_liuweihua</t>
  </si>
  <si>
    <t>2024-07-03 12:38:12</t>
  </si>
  <si>
    <t>SD-057-240703-894573-2889</t>
  </si>
  <si>
    <t>2024-07-03 12:37:31</t>
  </si>
  <si>
    <t>【重投】-(目标)普通区域-诸城市-得利斯-15805368561-100M-宽带上网投诉-次数0-202407030000328420</t>
  </si>
  <si>
    <t>202407030000328420</t>
  </si>
  <si>
    <t>202407030000328420#受理号码 : 15805368561客户姓名 : 郑*号码归属地 : 潍坊诸城 － 诸城-昌城-片区用户品牌 : 全球通
客户来电反映对本机宽带无法使用，联系装维师傅上门服务态度不好不认可，表示家里是老人装维给客户打电话说宽带好好的给我打电话；要求上报反馈，我处正常解释不认可，请核实处理谢谢
联系人：先生 联系电话：本机   录音流水：2024070312263589320846809</t>
  </si>
  <si>
    <t>2024-07-03 12:39:55</t>
  </si>
  <si>
    <t>家庭咨询-&gt;服务触点-&gt;装维人员-&gt;全局流转-&gt;售后服务-&gt;装维人员服务态度差-&gt;全局流转</t>
  </si>
  <si>
    <t>SD-057-240703-380254-2891</t>
  </si>
  <si>
    <t>2024-07-03 12:38:02</t>
  </si>
  <si>
    <t>【调研】-普通区域-寒亭区-浩然上海城小区-15753673918-1000M-宽带上网投诉-次数0-20240703123501X301266283</t>
  </si>
  <si>
    <t>20240703123501X301266283</t>
  </si>
  <si>
    <t xml:space="preserve">流程受理流水号：20240703123419157536739181081108
客户号码:15753673918
客户姓名:康**
投诉地市:潍坊
来话流水:2024070312325769020898946
宽带账号:15753673918
宽带账号归属地市:潍坊
宽带账号归属区县:寒亭区
故障地址:潍坊寒亭区寒亭街道渤海路浩然上海城小区23号楼*********
联系电话:15753673918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
故障细类:网速慢/上网掉线(专席)
携转原因:
故障时间:2024-07-03 12:34:36
具体故障现象:网速慢卡顿，
客户其他诉求:
</t>
  </si>
  <si>
    <t>2024-07-03 12:39:51</t>
  </si>
  <si>
    <t>家宽业务-&gt;网络质量-&gt;家庭宽带-&gt;全局流转-&gt;功能使用-&gt;部分网页打不开-&gt;全局流转</t>
  </si>
  <si>
    <t>张喜</t>
  </si>
  <si>
    <t>15706307465</t>
  </si>
  <si>
    <t>dw3_jk_zhangxi</t>
  </si>
  <si>
    <t>2024-07-03 12:40:19</t>
  </si>
  <si>
    <t>SD-851-276779-26906-25296</t>
  </si>
  <si>
    <t>SD-057-240703-730928-1619</t>
  </si>
  <si>
    <t>2024-07-03 10:33:56</t>
  </si>
  <si>
    <t>【重投】-普通区域-安丘市-健康街设计院家属院-15806470647-300M-宽带上网投诉-次数0-202407030000215394</t>
  </si>
  <si>
    <t>202407030000215394</t>
  </si>
  <si>
    <t>202407030000215394#宽带账号：15806470647*；宽带地址：潍坊安丘市兴安街道健康街健康街设计院家属院迁3号楼*；客户来电反映宽带无法连接，客户要求师傅上门，请协助处理，谢谢！联系电话：*15806470647；联系人：张**；来电流水：*2024070310321080220888834</t>
  </si>
  <si>
    <t>2024-07-03 10:38:17</t>
  </si>
  <si>
    <t>刘树强</t>
  </si>
  <si>
    <t>15706307030</t>
  </si>
  <si>
    <t>dw3_jk_liushuqiangaq</t>
  </si>
  <si>
    <t>2024-07-03 10:38:42</t>
  </si>
  <si>
    <t>SD-057-240703-285410-8193</t>
  </si>
  <si>
    <t>2024-07-03 22:25:42</t>
  </si>
  <si>
    <t>80+金卡-普通区域-安丘市-邵家埠村自然村-15224409971-100M-宽带上网投诉-次数0-202407030000731991</t>
  </si>
  <si>
    <t>202407030000731991</t>
  </si>
  <si>
    <t>202407030000731991#流程受理流水号：20240703222307152244099711205051
客户号码:15224409971
客户姓名:韩**
投诉地市:潍坊
来话流水:2024070322225169720884838
宽带账号:15224409971
宽带账号归属地市:潍坊
宽带账号归属区县:安丘市
故障地址:潍坊安丘市贾戈街道邵家埠村邵家埠村自然村邵家埠村二次追加3号箱李尧红*********
联系电话:13325259792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22:22:44
具体故障现象:打不开网页，
客户其他诉求:要求上门检修宽带
;宽带小区$[邵家埠村自然村]$</t>
  </si>
  <si>
    <t>2024-07-03 23:19:12</t>
  </si>
  <si>
    <t>2024-07-04 07:19:45</t>
  </si>
  <si>
    <t>SD-851-302353-4226-9564</t>
  </si>
  <si>
    <t>SD-057-240703-371956-7173</t>
  </si>
  <si>
    <t>2024-07-03 19:59:45</t>
  </si>
  <si>
    <t>(目标)普通区域-高密市-代家屯-18366338156-300M-宽带上网投诉-次数0-20240703195812X892571899</t>
  </si>
  <si>
    <t>20240703195812X892571899</t>
  </si>
  <si>
    <t xml:space="preserve">流程受理流水号：20240703195624183663381561192672
客户号码:18366338156
客户姓名:代**
投诉地市:潍坊
来话流水:2024070319541154120843382
宽带账号:18366338156
宽带账号归属地市:潍坊
宽带账号归属区县:高密市
故障地址:潍坊高密市朝阳街道代家屯代家屯代家屯186号1号箱扩*********
联系电话:18366338156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19:57:20
具体故障现象:光猫亮红灯，
客户其他诉求:
</t>
  </si>
  <si>
    <t>2024-07-03 20:02:16</t>
  </si>
  <si>
    <t>2024-07-03 20:02:55</t>
  </si>
  <si>
    <t>SD-057-240703-536419-8187</t>
  </si>
  <si>
    <t>2024-07-03 22:22:44</t>
  </si>
  <si>
    <t>普通区域-寿光市-魏家-15263614828-100M-宽带上网投诉-次数0-202407030000731397</t>
  </si>
  <si>
    <t>202407030000731397</t>
  </si>
  <si>
    <t>202407030000731397#【已关注中国移动10086微信公众号】流程受理流水号：20240703222147152636148281205043
客户号码:15263614828
客户姓名:魏*
投诉地市:潍坊
来话流水:2024070322212755620884279
宽带账号:15263614828
宽带账号归属地市:潍坊
宽带账号归属区县:寿光市
故障地址:潍坊寿光市纪台镇魏家魏家魏家村4箱(魏超德外墙）*********
联系电话:15263614828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故障时间:2024-07-03 22:22:31
具体故障现象:光猫亮红灯，
客户其他诉求:
;宽带小区$[魏家]$</t>
  </si>
  <si>
    <t>2024-07-03 23:12:07</t>
  </si>
  <si>
    <t>李垂冬</t>
  </si>
  <si>
    <t>15706307784</t>
  </si>
  <si>
    <t>家客铁通潍坊寿光-纪台乡镇装维组</t>
  </si>
  <si>
    <t>dw3_jk_lichuidong</t>
  </si>
  <si>
    <t>2024-07-04 06:42:42</t>
  </si>
  <si>
    <t>SD-057-240703-982041-7179</t>
  </si>
  <si>
    <t>2024-07-03 19:59:58</t>
  </si>
  <si>
    <t>普通区域-昌邑市-西市场-13791857210-100M-宽带延伸服务-次数0-202407030000690225</t>
  </si>
  <si>
    <t>202407030000690225</t>
  </si>
  <si>
    <t xml:space="preserve">202407030000690225#【已关注中国移动10086微信公众号】流程受理流水号：20240703195927137918572101193144
客户号码:13791857210
客户姓名:刘**
投诉地市:潍坊
来话流水:2024070319541454220843649
宽带账号:13791857210
宽带账号归属地市:潍坊
宽带账号归属区县:昌邑市
故障地址:潍坊昌邑市城区山前街西市场10号楼2单元*********
联系电话:13791857210
联系人:女士
工单紧急程度:一般
是否有升级投诉倾向:否
是否重复投诉:否
是否携转意向:否
是否投诉倾向:否
是否智能网关:智能网关
当前是否在线:是
接入方式:FTTH
是否质差终端:无质差信息
光功率:-21.61
故障大类:宽带/电视
故障细类:宽带延伸服务
携转原因:
故障时间:2024-07-03 19:59:35
具体故障现象:调测其它设备，
</t>
  </si>
  <si>
    <t>2024-07-03 20:01:41</t>
  </si>
  <si>
    <t>业务受理-&gt;宽带延伸服务-&gt;家庭业务-&gt;全局流转-&gt;功能使用-&gt;布线服务-&gt;全局流转</t>
  </si>
  <si>
    <t>邓艺浩</t>
  </si>
  <si>
    <t>15706307216</t>
  </si>
  <si>
    <t>【退单】非宽带网络问题</t>
  </si>
  <si>
    <t>dw3_jk_dengyihao</t>
  </si>
  <si>
    <t>2024-07-03 20:05:44</t>
  </si>
  <si>
    <t>SD-057-240703-407951-5555</t>
  </si>
  <si>
    <t>2024-07-03 17:35:02</t>
  </si>
  <si>
    <t>【重投】-80+白金-普通区域-诸城市-华都富林北区二期-15054447555-1000M-业务受理宽带-次数0-202407030000587417</t>
  </si>
  <si>
    <t>2024-07-04 17:36:00</t>
  </si>
  <si>
    <t>202407030000587417</t>
  </si>
  <si>
    <t xml:space="preserve">202407030000587417#流程 ： 
 流程受理流水号：20240703173408150544475551162160; 
联系电话 ：15054447555
工单内容 ：客户称宽带升级千兆了信号还是不好，要求上门处理，谢谢
</t>
  </si>
  <si>
    <t>2024-07-03 17:36:40</t>
  </si>
  <si>
    <t>业务受理-&gt;线上义诊-&gt;家庭业务-&gt;全局流转-&gt;功能使用-&gt;使用不畅-&gt;全局流转</t>
  </si>
  <si>
    <t>李炳鑫</t>
  </si>
  <si>
    <t>15706307986</t>
  </si>
  <si>
    <t>dw3_jk_libingxinzc</t>
  </si>
  <si>
    <t>2024-07-03 17:37:04</t>
  </si>
  <si>
    <t>SD-851-286860-20731-16912</t>
  </si>
  <si>
    <t>SD-057-240703-753481-7134</t>
  </si>
  <si>
    <t>2024-07-03 19:56:10</t>
  </si>
  <si>
    <t>【调研】-普通区域-青州市-弥河镇教师公寓-18766364937-300M-宽带上网投诉-次数0-202407030000684671</t>
  </si>
  <si>
    <t>202407030000684671</t>
  </si>
  <si>
    <t>202407030000684671#宽带账号：18766364937；宽带地址：潍坊青州市弥河镇小官庄村弥河镇教师公寓1号箱*；客户来电反映移动高清提示频繁闪退*，客户不在现场，无法配合线上指导，请协助处理，谢谢！联系电话：*18766364937；联系人：张**；来电流水：2024070319473705520803738。</t>
  </si>
  <si>
    <t>2024-07-03 20:00:48</t>
  </si>
  <si>
    <t>2024-07-03 20:01:11</t>
  </si>
  <si>
    <t>SD-851-283667-11573-26384</t>
  </si>
  <si>
    <t>SD-057-240703-623974-5546</t>
  </si>
  <si>
    <t>2024-07-03 17:32:56</t>
  </si>
  <si>
    <t>【调研】-80+普通-普通区域-青州市-解家庄村自然村-15065689335-300M-宽带上网投诉-次数0-202407030000586652</t>
  </si>
  <si>
    <t>2024-07-04 18:33:00</t>
  </si>
  <si>
    <t>202407030000586652</t>
  </si>
  <si>
    <t>202407030000586652#宽带账号：15065689335；宽带地址：潍坊青州市谭坊镇解家庄村谭坊镇解家庄村1号；客户来电反映移动高清无法观看，客户不在现场，无法配合线上指导，要求师傅上门，请协助处理，谢谢！联系电话：15065689335；联系人：先生；来电流水：2024070317305079820849687。</t>
  </si>
  <si>
    <t>2024-07-03 17:34:19</t>
  </si>
  <si>
    <t>王建国</t>
  </si>
  <si>
    <t>15706307659</t>
  </si>
  <si>
    <t>家客铁通潍坊青州-谭坊乡镇装维组</t>
  </si>
  <si>
    <t>dw3_jk_wangjianguo</t>
  </si>
  <si>
    <t>2024-07-03 17:36:38</t>
  </si>
  <si>
    <t>SD-057-240703-364715-225</t>
  </si>
  <si>
    <t>2024-07-03 08:26:40</t>
  </si>
  <si>
    <t>【调研】-80+普通-(目标)普通区域-寿光市-文家医院路口东沿街-13953608755-200M-宽带上网投诉-次数0-202407030000095909</t>
  </si>
  <si>
    <t>2024-07-04 09:27:00</t>
  </si>
  <si>
    <t>202407030000095909</t>
  </si>
  <si>
    <t>202407030000095909#【已关注中国移动10086微信公众号】流程受理流水号：20240703082553139536087551001228
客户号码:13953608755
客户姓名:朱**
投诉地市:潍坊
来话流水:2024070308253662320879483
宽带账号:13953608755
宽带账号归属地市:潍坊
宽带账号归属区县:寿光市
故障地址:潍坊寿光市文家街道黄海路文家医院路口东沿街沿街1号箱备*********
联系电话:13953608755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08:26:06
具体故障现象:光猫亮红灯，
客户其他诉求:
;宽带小区$[文家医院路口东沿街]$</t>
  </si>
  <si>
    <t>2024-07-03 08:28:11</t>
  </si>
  <si>
    <t>孙傲</t>
  </si>
  <si>
    <t>15706307746</t>
  </si>
  <si>
    <t>家客铁通潍坊寿光-文家乡镇装维组</t>
  </si>
  <si>
    <t>dw3_jk_sunao</t>
  </si>
  <si>
    <t>2024-07-03 08:28:35</t>
  </si>
  <si>
    <t>SD-057-240703-160849-1590</t>
  </si>
  <si>
    <t>2024-07-03 10:30:51</t>
  </si>
  <si>
    <t>普通区域-昌邑市-盛和商业街-15053620667-300M-宽带延伸服务-次数0-202407030000215655</t>
  </si>
  <si>
    <t>202407030000215655</t>
  </si>
  <si>
    <t xml:space="preserve">202407030000215655#【已关注中国移动10086微信公众号】流程受理流水号：20240703103031150536206671044337
客户号码:15053620667
客户姓名:宋*
投诉地市:潍坊
来话流水:2024070310292053320847330
宽带账号:15053620667
宽带账号归属地市:潍坊
宽带账号归属区县:昌邑市
故障地址:潍坊昌邑市北孟镇北孟街盛和商业街1号箱建亭超市*********
联系电话:13173117296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故障时间:2024-07-03 10:30:39
具体故障现象:调测其它设备，
</t>
  </si>
  <si>
    <t>2024-07-03 10:34:10</t>
  </si>
  <si>
    <t>平台故障恢复</t>
  </si>
  <si>
    <t>2024-07-03 10:36:14</t>
  </si>
  <si>
    <t>SD-851-328413-18025-374</t>
  </si>
  <si>
    <t>SD-057-240703-240861-224</t>
  </si>
  <si>
    <t>【调研】-80+银卡-普通区域-奎文区-财富鼎园-13863668510-1000M-魔百和投诉-次数0-20240702183606X566726127</t>
  </si>
  <si>
    <t>20240702183606X566726127</t>
  </si>
  <si>
    <t>流程受理流水号：20240702183448138636685101181494
客户号码:13863668510
客户姓名:赵**
投诉地市:潍坊
来话流水:2024070218320311720897389
宽带账号:13863668510
宽带账号归属地市:潍坊
宽带账号归属区县:高新
故障地址:潍坊高新高新城区北海路财富鼎园1号楼*********
联系电话:13863668510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故障时间:2024-07-02 18:34:14
魔百和单播/组播:单播
具体故障现象:订购电视或电影等各类VIP包但无法使用，客户办理的移动高清影视黄金会员业务无法观看，系统修复未恢复，请尽快协助处理，谢谢
客户其他诉求:
魔百和单/组播：单播</t>
  </si>
  <si>
    <t>2024-07-03 08:28:49</t>
  </si>
  <si>
    <t>家庭业务-&gt;产品质量-&gt;互联网电视(移动高清)-&gt;全局流转-&gt;功能使用-&gt;栏目点播、电视看点、电视[直播]无法观看-&gt;全局流转</t>
  </si>
  <si>
    <t>赵元春</t>
  </si>
  <si>
    <t>15706307415</t>
  </si>
  <si>
    <t>dw3_jk_zhaoyuanchun</t>
  </si>
  <si>
    <t>2024-07-03 08:30:40</t>
  </si>
  <si>
    <t>SD-851-251772-9490-10168</t>
  </si>
  <si>
    <t>SD-057-240703-719506-231</t>
  </si>
  <si>
    <t>2024-07-03 08:29:08</t>
  </si>
  <si>
    <t>普通区域-临朐县-福山坡自然村-15053626273-1000M-宽带上网投诉-次数0-202407030000097387</t>
  </si>
  <si>
    <t>202407030000097387</t>
  </si>
  <si>
    <t>202407030000097387#流程受理流水号：20240703082625150536262731001254
客户号码:15053626273
客户姓名:聂**
投诉地市:潍坊
来话流水:2024070308260588620882005
宽带账号:15053626273
宽带账号归属地市:潍坊
宽带账号归属区县:临朐县
故障地址:潍坊临朐县冶源街道福山坡福山坡自然村福山坡（扩容3）26号箱客来福饭店（线杆）*********
联系电话:15053626273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08:28:23
具体故障现象:网线断了
客户其他诉求:
;宽带小区$[福山坡自然村]$</t>
  </si>
  <si>
    <t>2024-07-03 08:32:34</t>
  </si>
  <si>
    <t>马行</t>
  </si>
  <si>
    <t>15706307542</t>
  </si>
  <si>
    <t>dw3_jk_mahang</t>
  </si>
  <si>
    <t>2024-07-03 08:32:53</t>
  </si>
  <si>
    <t>SD-851-289646-15172-2962</t>
  </si>
  <si>
    <t>SD-057-240703-624938-7112</t>
  </si>
  <si>
    <t>2024-07-03 19:53:52</t>
  </si>
  <si>
    <t>【调研】-80+银卡-普通区域-临朐县-西城御苑-13666364369-1000M-宽带上网投诉-次数0-202407030000684645</t>
  </si>
  <si>
    <t>202407030000684645</t>
  </si>
  <si>
    <t>202407030000684645#宽带账号：13666364369；宽带地址：潍坊临朐县城关街道黄山路西城御苑1号楼，客户来电反映宽带：电视看不了，线上指导未恢复，联系电话：13666364369；联系人：***；来电流水：2024070319461738520895487</t>
  </si>
  <si>
    <t>2024-07-03 19:54:50</t>
  </si>
  <si>
    <t>孙立圣</t>
  </si>
  <si>
    <t>15706307575</t>
  </si>
  <si>
    <t>改为有线接入</t>
  </si>
  <si>
    <t>dw3_jk_sunlisheng</t>
  </si>
  <si>
    <t>2024-07-03 19:55:05</t>
  </si>
  <si>
    <t>SD-851-244272-8953-331</t>
  </si>
  <si>
    <t>SD-057-240703-273540-5588</t>
  </si>
  <si>
    <t>2024-07-03 17:39:35</t>
  </si>
  <si>
    <t>80+金卡-普通区域-诸城市-祝家楼自然村-18765174558-1000M-宽带上网投诉-次数0-202407030000592420</t>
  </si>
  <si>
    <t>2024-07-04 18:40:00</t>
  </si>
  <si>
    <t>202407030000592420</t>
  </si>
  <si>
    <t>202407030000592420#宽带账号：18765174558；宽带地址：潍坊诸城市石桥子镇祝家楼祝家楼自然村祝家楼村东19#客户来电反映移动高清无法上网，客户老人，客户不配合排障，要求师傅上门，请协助处理，谢谢！联系电话：本机；联系人先生；来电流水：2024070317351065720801896</t>
  </si>
  <si>
    <t>2024-07-03 17:41:28</t>
  </si>
  <si>
    <t>孙振宇</t>
  </si>
  <si>
    <t>15706307993</t>
  </si>
  <si>
    <t>更换电池</t>
  </si>
  <si>
    <t>dw3_jk_sunzhenyu</t>
  </si>
  <si>
    <t>2024-07-03 17:41:54</t>
  </si>
  <si>
    <t>SD-057-240703-427398-7109</t>
  </si>
  <si>
    <t>2024-07-03 19:53:25</t>
  </si>
  <si>
    <t>普通区域-诸城市-鞋厂家属院-18766899383-100M-宽带上网投诉-次数0-20240703195255X575678816</t>
  </si>
  <si>
    <t>20240703195255X575678816</t>
  </si>
  <si>
    <t xml:space="preserve">流程受理流水号：20240703195057187668993831191838
客户号码:18766899383
客户姓名:李**
投诉地市:潍坊
来话流水:2024070319443890320885374
宽带账号:18766899383
宽带账号归属地市:潍坊
宽带账号归属区县:诸城市
故障地址:潍坊诸城市密州街道东关大街鞋厂家属院劳动局家属院*********
联系电话:15610239828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19:52:30
具体故障现象:光猫亮红灯，
客户其他诉求:客户要求尽快处理并回电
</t>
  </si>
  <si>
    <t>2024-07-03 19:55:32</t>
  </si>
  <si>
    <t>张伟华</t>
  </si>
  <si>
    <t>15706307949</t>
  </si>
  <si>
    <t>dw3_jk_zhangweihua</t>
  </si>
  <si>
    <t>2024-07-03 19:56:08</t>
  </si>
  <si>
    <t>SD-057-240703-854936-5559</t>
  </si>
  <si>
    <t>2024-07-03 17:35:24</t>
  </si>
  <si>
    <t>普通区域-安丘市-西田庄村自然村-15265623843-100M-宽带上网投诉-次数0-202407030000590775</t>
  </si>
  <si>
    <t>2024-07-04 18:36:00</t>
  </si>
  <si>
    <t>202407030000590775</t>
  </si>
  <si>
    <t xml:space="preserve">202407030000590775#【已关注中国移动10086微信公众号】流程受理流水号：20240703173447152656238431162386
客户号码:15265623843
客户姓名:辛**
投诉地市:潍坊
来话流水:2024070317343280620894304
宽带账号:15265623843
宽带账号归属地市:潍坊
宽带账号归属区县:安丘市
故障地址:潍坊安丘市大盛镇西田庄村西田庄村自然村西田庄村4号箱村西赵庆林*********
联系电话:15265623843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17:34:24
具体故障现象:光猫亮红灯，
客户其他诉求:客户侧为质差终端，要求上门更换终端并一并处理故障问题。
</t>
  </si>
  <si>
    <t>2024-07-03 17:43:20</t>
  </si>
  <si>
    <t>白祥雨</t>
  </si>
  <si>
    <t>15706307017</t>
  </si>
  <si>
    <t>家客铁通潍坊安丘-吾山乡镇装维组</t>
  </si>
  <si>
    <t>dw3_jk_baixiangyu</t>
  </si>
  <si>
    <t>2024-07-03 17:47:01</t>
  </si>
  <si>
    <t>SD-057-240703-365402-5572</t>
  </si>
  <si>
    <t>2024-07-03 17:36:31</t>
  </si>
  <si>
    <t>普通区域--null--宽带上网投诉-次数0-202407030000378286</t>
  </si>
  <si>
    <t>2024-07-04 17:37:00</t>
  </si>
  <si>
    <t>202407030000378286</t>
  </si>
  <si>
    <t>202407030000378286#18706549579客户来电表示之前反映的：
【预处理派单】宽带账号：18706549579，宽带地址： 潍坊青州市王府街道衡王府路青州中央华府4号楼*********，故障现象：，故障现象类型：，客户诉求：户来电称之前联系过说是没有端口无法安装，后续重新安排，但是后来一直没有人在联系， 要求核实什么时间安装，如无法安装也请告知。要求师傅马上回电。，联系电话：18706549579，通话流水：2024062012031066720863981。接入方式：，当前是否在线：不在线，端到端诊断结果：宽带业务状态未激活，是否智能网关：否，光功率。
之前工单流水号20240620124029X429724248
一直没有满意答复，对此不满，情绪比较激动，要求尽快处理回电并承担自己的损失，联系人先生，联系电话本机，流水号2024070313505606020823959</t>
  </si>
  <si>
    <t>家庭咨询-&gt;基础服务-&gt;家庭宽带-&gt;全局流转-&gt;售后服务-&gt;宽带未覆盖办理后无法装移机-&gt;全局流转</t>
  </si>
  <si>
    <t>SD-057-240703-068514-227</t>
  </si>
  <si>
    <t>2024-07-03 08:27:03</t>
  </si>
  <si>
    <t>【调研】-80+普通-普通区域-寿光市-清水波家属院东院-13465685187-300M-宽带上网投诉-次数0-202407030000092998</t>
  </si>
  <si>
    <t>202407030000092998</t>
  </si>
  <si>
    <t>202407030000092998#流程受理流水号：20240703082626134656851871001255
客户号码:13465685187
客户姓名:宁**
投诉地市:潍坊
来话流水:2024070308252912820878827
宽带账号:13465685187
宽带账号归属地市:潍坊
宽带账号归属区县:寿光市
故障地址:潍坊寿光市圣城街道新兴街清水波家属院东院2号箱*********
联系电话:13465685187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
携转原因:
故障时间:2024-07-03 08:26:39
具体故障现象:网速慢卡顿，
客户其他诉求:
;宽带小区$[清水波家属院东院]$</t>
  </si>
  <si>
    <t>2024-07-03 08:32:35</t>
  </si>
  <si>
    <t>王晓军</t>
  </si>
  <si>
    <t>15706307764</t>
  </si>
  <si>
    <t>家客铁通潍坊寿光-市中城区装维组</t>
  </si>
  <si>
    <t>dw3_jk_wangxiaojun</t>
  </si>
  <si>
    <t>2024-07-03 08:33:05</t>
  </si>
  <si>
    <t>SD-057-240703-567189-5536</t>
  </si>
  <si>
    <t>2024-07-03 17:31:31</t>
  </si>
  <si>
    <t>【调研】-普通区域-高密市-滨北书院（滨北雅苑）-13864683377-200M-宽带上网投诉-次数0-202407030000583941</t>
  </si>
  <si>
    <t>2024-07-04 18:32:00</t>
  </si>
  <si>
    <t>202407030000583941</t>
  </si>
  <si>
    <t>202407030000583941# 受理号码 : 13864683377客户姓名 : 单**号码归属地 : 潍坊高密 － 高密用户品牌 : 全球通   客户来电在6月15号就已经申请了移机 到现在都没有移机成功  客户不认可请协助处理谢谢联系电话13864683377</t>
  </si>
  <si>
    <t>2024-07-03 17:34:16</t>
  </si>
  <si>
    <t>李卓超</t>
  </si>
  <si>
    <t>15706307310</t>
  </si>
  <si>
    <t>家客铁通潍坊高密-柏城乡镇装维组</t>
  </si>
  <si>
    <t>dw3_jk_lizhuochao</t>
  </si>
  <si>
    <t>2024-07-03 17:35:28</t>
  </si>
  <si>
    <t>SD-852-291602-2050-3963</t>
  </si>
  <si>
    <t>SD-057-240703-379421-1655</t>
  </si>
  <si>
    <t>2024-07-03 10:37:11</t>
  </si>
  <si>
    <t>80+普通-普通区域-寒亭区-南张氏春风里-18263658581-1000M-宽带上网投诉-次数0-202407030000220040</t>
  </si>
  <si>
    <t>202407030000220040</t>
  </si>
  <si>
    <t xml:space="preserve">202407030000220040#宽带账号：18263658581；宽带地址：潍坊寒亭区开元街道北海路南张氏春风里2号楼2单元601；客户来电反映宽带/移动高清*****，客户不在现场，无法配合线上指导/客户不配合排障，要求上门，请协助处理，谢谢！联系电话：18263658581；联系人：***；来电流水：2024070310352362220835045。 </t>
  </si>
  <si>
    <t>2024-07-03 10:40:30</t>
  </si>
  <si>
    <t>权怀磊</t>
  </si>
  <si>
    <t>17865660038</t>
  </si>
  <si>
    <t>家客铁通潍坊寒亭-开元乡镇装维组</t>
  </si>
  <si>
    <t>dw3_jk_quanhuailei</t>
  </si>
  <si>
    <t>2024-07-03 10:41:04</t>
  </si>
  <si>
    <t>SD-851-320290-8139-3177</t>
  </si>
  <si>
    <t>SD-057-240703-874930-958</t>
  </si>
  <si>
    <t>2024-07-03 09:35:38</t>
  </si>
  <si>
    <t>80+金卡-普通区域-诸城市-候家庄-15853628798-1000M-魔百和投诉-次数0-202407030000157582</t>
  </si>
  <si>
    <t>202407030000157582</t>
  </si>
  <si>
    <t>202407030000157582#流程受理流水号：20240703093442158536287981024510
客户号码:15853628798
客户姓名:仉**
投诉地市:潍坊
来话流水:2024070309334861120846136
宽带账号:15853628798
宽带账号归属地市:潍坊
宽带账号归属区县:诸城市
故障地址:潍坊诸城市密州街道凤凰路候家庄候家庄村中12号箱*********
联系电话:15853628798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光功率:-17.54
故障大类:宽带/电视
故障细类:移动高清电视故障(专席)
携转原因:
故障时间:2024-07-03 09:35:15
魔百和单播/组播:单播
具体故障现象:电视直播或点播无法观看，
客户其他诉求:
魔百和单/组播：单播;宽带小区$[候家庄]$</t>
  </si>
  <si>
    <t>2024-07-03 09:39:43</t>
  </si>
  <si>
    <t>2024-07-03 09:40:14</t>
  </si>
  <si>
    <t>SD-851-291646-1408-22235</t>
  </si>
  <si>
    <t>SD-057-240703-074269-954</t>
  </si>
  <si>
    <t>2024-07-03 09:35:22</t>
  </si>
  <si>
    <t>【调研】-普通区域-高密市-豪迈城市花园A组-15864586035-300M-宽带上网投诉-次数0-20240703093217X337690872</t>
  </si>
  <si>
    <t>20240703093217X337690872</t>
  </si>
  <si>
    <t xml:space="preserve">流程受理流水号：20240703093108158645860351023045
客户号码:15864586035
客户姓名:张**
投诉地市:潍坊
来话流水:2024070309294924920890071
宽带账号:15864586035
宽带账号归属地市:潍坊
宽带账号归属区县:高密市
故障地址:潍坊高密市朝阳街道康成大街豪迈城市花园A组高密豪迈城市花园南区1号楼*********
联系电话:15762627360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
携转原因:
故障时间:2024-07-03 09:42:10
具体故障现象:光猫亮红灯，
客户其他诉求:
</t>
  </si>
  <si>
    <t>2024-07-03 10:01:23</t>
  </si>
  <si>
    <t>范文就</t>
  </si>
  <si>
    <t>15706307339</t>
  </si>
  <si>
    <t>dw3_jk_fanwenjiu</t>
  </si>
  <si>
    <t>2024-07-03 10:02:00</t>
  </si>
  <si>
    <t>SD-851-300070-39313-22741</t>
  </si>
  <si>
    <t>SD-057-240703-913687-4725</t>
  </si>
  <si>
    <t>2024-07-03 16:05:09</t>
  </si>
  <si>
    <t>80+普通-普通区域-昌邑市-西冯村自然村-15063674542-300M-魔百和投诉-次数0-20240703160217X737722553</t>
  </si>
  <si>
    <t>2024-07-04 17:06:00</t>
  </si>
  <si>
    <t>20240703160217X737722553</t>
  </si>
  <si>
    <t>【农村网络投诉】流程受理流水号：20240703160118150636745421134429
客户号码:15063674542
客户姓名:聂**
投诉地市:潍坊
来话流水:2024070315531651220837699
宽带账号:15063674542
宽带账号归属地市:潍坊
宽带账号归属区县:昌邑市
故障地址:潍坊昌邑市宋庄镇西冯村
联系电话:15063674542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故障大类:电视
故障细类:移动高清电视故障(专席)
携转原因:
故障时间:2024-07-03 16:01:23
魔百和单播/组播:组播
具体故障现象:电视直播或点播无法观看，
客户其他诉求:
魔百和单/组播：组播</t>
  </si>
  <si>
    <t>2024-07-03 16:12:15</t>
  </si>
  <si>
    <t>于勇</t>
  </si>
  <si>
    <t>15706307202</t>
  </si>
  <si>
    <t>dw3_jk_yuyong</t>
  </si>
  <si>
    <t>2024-07-03 16:12:38</t>
  </si>
  <si>
    <t>SD-851-285408-13132-13075</t>
  </si>
  <si>
    <t>SD-057-240703-629437-2117</t>
  </si>
  <si>
    <t>2024-07-03 11:18:40</t>
  </si>
  <si>
    <t>(目标)普通区域-青州市-青州齐家村自然村-15908002980-200M-宽带上网投诉-次数0-202407030000266875</t>
  </si>
  <si>
    <t>2024-07-04 12:19:00</t>
  </si>
  <si>
    <t>202407030000266875</t>
  </si>
  <si>
    <t>202407030000266875#流程受理流水号：20240703111651159080029801059937
客户号码:15908002980
客户姓名:齐**
投诉地市:潍坊
来话流水:2024070311163714720831701
宽带账号:15908002980
宽带账号归属地市:潍坊
宽带账号归属区县:青州市
故障地址:潍坊青州市东夏镇齐家村齐家村自然村扩容2号箱(村东齐伟国)*********
联系电话:15908002980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11:18:25
具体故障现象:电脑无法上网，
客户其他诉求:
;宽带小区$[青州齐家村自然村]$</t>
  </si>
  <si>
    <t>2024-07-03 11:23:56</t>
  </si>
  <si>
    <t>2024-07-03 11:24:27</t>
  </si>
  <si>
    <t>SD-851-282107-15594-13591</t>
  </si>
  <si>
    <t>SD-057-240703-478590-983</t>
  </si>
  <si>
    <t>2024-07-03 09:38:09</t>
  </si>
  <si>
    <t>普通区域-诸城市-黄疃幸福家园-15153607249-100M-宽带上网投诉-次数0-202407030000157208</t>
  </si>
  <si>
    <t>2024-07-04 10:39:00</t>
  </si>
  <si>
    <t>202407030000157208</t>
  </si>
  <si>
    <t xml:space="preserve">202407030000157208#宽带账号：15153607249；宽带地址：潍坊诸城市密州街道密州路幸福家园6号楼；客户来电反映移动高清不能正常使用客户不配合排障，要求上门，请协助处理，谢谢！联系电话：15065327986；联系人：先生；来电流水：2024070309354157620872755。 
</t>
  </si>
  <si>
    <t>2024-07-03 09:40:02</t>
  </si>
  <si>
    <t>重新配置机顶盒</t>
  </si>
  <si>
    <t>2024-07-03 09:40:25</t>
  </si>
  <si>
    <t>SD-057-240703-380561-1947</t>
  </si>
  <si>
    <t>2024-07-03 11:11:24</t>
  </si>
  <si>
    <t>【调研】-(目标)普通区域-青州市-新世纪花园-13792616471-300M-宽带上网投诉-次数0-20240703110928X168464135</t>
  </si>
  <si>
    <t>20240703110928X168464135</t>
  </si>
  <si>
    <t xml:space="preserve">流程受理流水号：20240703110714137926164711056842
客户号码:13792616471
客户姓名:张**
投诉地市:潍坊
来话流水:2024070311064651320889736
宽带账号:13792616471
宽带账号归属地市:潍坊
宽带账号归属区县:青州市
故障地址:潍坊青州市云门山街道海岱路新世纪花园1号楼*********
联系电话:13792616471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11:08:11
具体故障现象:确定光猫通电，但是光猫一个灯也不亮 
客户其他诉求:
</t>
  </si>
  <si>
    <t>2024-07-03 11:13:24</t>
  </si>
  <si>
    <t>姜立杰</t>
  </si>
  <si>
    <t>15706307662</t>
  </si>
  <si>
    <t>dw3_jk_jianglijie</t>
  </si>
  <si>
    <t>2024-07-03 11:13:44</t>
  </si>
  <si>
    <t>SD-851-243182-13904-24640</t>
  </si>
  <si>
    <t>SD-057-240703-096327-7630</t>
  </si>
  <si>
    <t>2024-07-03 20:38:19</t>
  </si>
  <si>
    <t>普通区域-青州市-南张楼村自然村-13573622558-300M-宽带上网投诉-次数0-20240703203540X140949114</t>
  </si>
  <si>
    <t>20240703203540X140949114</t>
  </si>
  <si>
    <t xml:space="preserve">【农村网络投诉】流程受理流水号：20240703203410135736225581198043
客户号码:13573622558
客户姓名:张**
投诉地市:潍坊
来话流水:2024070320280395920828106
宽带账号:13573622558
宽带账号归属地市:潍坊
宽带账号归属区县:青州市
故障地址:潍坊青州市何官镇南张楼村南张楼村自然村扩容60号（村东南袁伟新）*********
联系电话:15253648379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20:33:27
具体故障现象:客户反映上不了网，不在线，光猫不亮灯，电源已插好，开关打开，请处理谢谢。
客户其他诉求:
</t>
  </si>
  <si>
    <t>2024-07-03 20:42:27</t>
  </si>
  <si>
    <t>刘群波</t>
  </si>
  <si>
    <t>15706307684</t>
  </si>
  <si>
    <t>dw3_jk_liuqunbo</t>
  </si>
  <si>
    <t>2024-07-03 20:42:50</t>
  </si>
  <si>
    <t>SD-851-285743-5732-10696</t>
  </si>
  <si>
    <t>SD-057-240703-271854-7642</t>
  </si>
  <si>
    <t>2024-07-03 20:39:33</t>
  </si>
  <si>
    <t>普通区域-诸城市-皇华程子村-15762687397-1000M-宽带上网投诉-次数0-202407030000708878</t>
  </si>
  <si>
    <t>202407030000708878</t>
  </si>
  <si>
    <t xml:space="preserve">202407030000708878#宽带账号：15762687397；宽带地址：潍坊诸城市皇华镇程子皇华程子村程子村；客户来电反映宽带/移动高清*****，客户不在现场，无法配合线上指导/客户不配合排障，要求上门，请协助处理，谢谢！联系电话：15762687397；联系人：女士；来电流水：2024070320342955820860772。 
</t>
  </si>
  <si>
    <t>2024-07-03 20:42:40</t>
  </si>
  <si>
    <t>谢永杰</t>
  </si>
  <si>
    <t>15706307957</t>
  </si>
  <si>
    <t>家客铁通潍坊诸城-皇华乡镇装维组</t>
  </si>
  <si>
    <t>dw3_jk_xieyongjie</t>
  </si>
  <si>
    <t>2024-07-03 20:43:22</t>
  </si>
  <si>
    <t>SD-851-316869-5947-28483</t>
  </si>
  <si>
    <t>SD-057-240703-801439-1982</t>
  </si>
  <si>
    <t>2024-07-03 11:13:12</t>
  </si>
  <si>
    <t>80+白金-普通区域-寒亭区-东庄子村自然村-18765176591-100M-宽带上网投诉-次数0-202407030000254716</t>
  </si>
  <si>
    <t>2024-07-04 12:14:00</t>
  </si>
  <si>
    <t>202407030000254716</t>
  </si>
  <si>
    <t>202407030000254716#宽带账号：18765176591；宽带地址：潍坊寒亭区朱里镇东庄子村；客户来电反映电视机无法观看，经查询客户侧为质差机顶盒，请协助上门更换终端并一并处理故障问题，谢谢！联系电话：18765176591；联系人：先生；来电流水2024070311075082320805029</t>
  </si>
  <si>
    <t>2024-07-03 11:16:22</t>
  </si>
  <si>
    <t>家庭咨询-&gt;网络质量-&gt;家庭宽带-&gt;全局流转-&gt;功能使用-&gt;质差机顶盒-&gt;全局流转</t>
  </si>
  <si>
    <t>李连群</t>
  </si>
  <si>
    <t>15706307462</t>
  </si>
  <si>
    <t>家客铁通潍坊寒亭-朱里乡镇装维组</t>
  </si>
  <si>
    <t>dw3_jk_lilianqun</t>
  </si>
  <si>
    <t>2024-07-03 11:16:58</t>
  </si>
  <si>
    <t>SD-057-240703-681239-1988</t>
  </si>
  <si>
    <t>2024-07-03 11:13:28</t>
  </si>
  <si>
    <t>普通区域-奎文区-聚类-潍坊高新区谷德广场-18763600756-1000M-业务受理宽带-次数0-202407030000261521</t>
  </si>
  <si>
    <t>202407030000261521</t>
  </si>
  <si>
    <t>202407030000261521# 宽带账号:18763600756; 联系电话：18763600756，问题类型：此工单为群障修复工单，根据群障全量闭环修复管理要求，为确保客户网络通畅，请装维人员跟进修复网络问题，谢谢！ 
 群障标题：告警。故障标题：分支光纤断或OLT检测不到ONT的预期的光信号(LOSi/LOBi)主叫号码：19806230404.0;该号码仅供参考，请优先联系宽带账号。</t>
  </si>
  <si>
    <t>2024-07-03 11:15:43</t>
  </si>
  <si>
    <t>倪苹伟</t>
  </si>
  <si>
    <t>15706366536</t>
  </si>
  <si>
    <t>dw3_jk_nipingwei</t>
  </si>
  <si>
    <t>SD-057-240703-276593-977</t>
  </si>
  <si>
    <t>2024-07-03 09:37:38</t>
  </si>
  <si>
    <t>普通区域-寿光市-金玉米小区-15963668650-300M-宽带上网投诉-次数0-202407030000155629</t>
  </si>
  <si>
    <t>202407030000155629</t>
  </si>
  <si>
    <t xml:space="preserve">202407030000155629#宽带账号：15963668650；宽带地址：潍坊寿光市圣城街道新兴街金玉米小区；客户来电反映宽带/移动高清无信号，客户不在现场，无法配合线上指导/客户不配合排障，要求师傅上门，请协助处理，谢谢！联系电话：13869622867；联系人：先生；来电流水：2024070309320736120822421。 </t>
  </si>
  <si>
    <t>2024-07-03 09:48:59</t>
  </si>
  <si>
    <t>李永伟</t>
  </si>
  <si>
    <t>15706307736</t>
  </si>
  <si>
    <t>dw3_jk_liyongwei</t>
  </si>
  <si>
    <t>2024-07-03 09:50:25</t>
  </si>
  <si>
    <t>SD-057-240703-537068-2015</t>
  </si>
  <si>
    <t>2024-07-03 11:14:33</t>
  </si>
  <si>
    <t>【调研】-普通区域-坊子区-黄旗堡东门口村-13011655166-1000M-业务受理宽带-次数0-202407030000261927</t>
  </si>
  <si>
    <t>202407030000261927</t>
  </si>
  <si>
    <t>202407030000261927# 宽带账号:13011655166; 联系电话：13011655166，问题类型：此工单为群障修复工单，根据群障全量闭环修复管理要求，为确保客户网络通畅，请装维人员跟进修复网络问题，谢谢！ 
 群障标题：公告。故障描述：分支光纤断或OLT检测不到ONT的预期的光信号(LOSi/LOBi)主叫号码：13011655166.0;该号码仅供参考，请优先联系宽带账号。</t>
  </si>
  <si>
    <t>2024-07-03 11:17:21</t>
  </si>
  <si>
    <t>2024-07-03 11:20:31</t>
  </si>
  <si>
    <t>SD-057-240703-597830-2115</t>
  </si>
  <si>
    <t>2024-07-03 11:18:35</t>
  </si>
  <si>
    <t>普通区域-青州市-大袁村-15908027366-200M-业务受理宽带-次数0-202407030000267965</t>
  </si>
  <si>
    <t>2024-07-04 11:19:00</t>
  </si>
  <si>
    <t>202407030000267965</t>
  </si>
  <si>
    <t>202407030000267965# 宽带账号:15908027366; 联系电话：15908027366，问题类型：此工单为群障修复工单，根据群障全量闭环修复管理要求，为确保客户网络通畅，请装维人员跟进修复网络问题，谢谢！ 
 群障标题：公告。故障描述：[GPON告警]ONU信号丢失主叫号码：15908027366.0;该号码仅供参考，请优先联系宽带账号。</t>
  </si>
  <si>
    <t>2024-07-03 11:22:43</t>
  </si>
  <si>
    <t>2024-07-03 11:23:26</t>
  </si>
  <si>
    <t>SD-852-339018-234-25077</t>
  </si>
  <si>
    <t>SD-057-240703-125049-7600</t>
  </si>
  <si>
    <t>2024-07-03 20:34:22</t>
  </si>
  <si>
    <t>【调研】-80+银卡-普通区域-奎文区-中央生活城-15165369812-100M-宽带上网投诉-次数0-202407030000707030</t>
  </si>
  <si>
    <t>202407030000707030</t>
  </si>
  <si>
    <t>202407030000707030#宽带账号：15165369812；宽带地址：潍坊奎文区广文街道胜利街中央生活城7号楼*；客户来电反映宽带使用不畅，客户不在现场，无法配合线上指导，要求上门，请协助处理，谢谢！联系电话：本机；联系人：先生；来电流水2024070320291901620834490</t>
  </si>
  <si>
    <t>2024-07-03 20:36:54</t>
  </si>
  <si>
    <t>2024-07-03 20:37:23</t>
  </si>
  <si>
    <t>SD-057-240703-897014-5613</t>
  </si>
  <si>
    <t>2024-07-03 17:43:22</t>
  </si>
  <si>
    <t>80+金卡-FTTR-普通区域-诸城市-金府园小区-15263698087-1000M-魔百和投诉-次数0-202407030000592341</t>
  </si>
  <si>
    <t>2024-07-04 18:44:00</t>
  </si>
  <si>
    <t>202407030000592341</t>
  </si>
  <si>
    <t>202407030000592341#流程受理流水号：20240703174244152636980871164787
客户号码:15263698087
客户姓名:张**
投诉地市:潍坊
来话流水:2024070317383665820843237
宽带账号:15263698087
宽带账号归属地市:潍坊
宽带账号归属区县:诸城市
故障地址:潍坊诸城市龙都街道南外环金府园小区1号楼*********
联系电话:15263698087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光功率:-12.08
故障大类:宽带/电视
故障细类:移动高清电视故障(专席)
携转原因:
故障时间:2024-07-03 17:42:58
魔百和单播/组播:单播
具体故障现象:电视机提示无信号，尝试切换信号源无效，指导拔插高清线，未恢复
客户其他诉求:
魔百和单/组播：单播;宽带小区$[金府园小区]$</t>
  </si>
  <si>
    <t>2024-07-03 18:01:54</t>
  </si>
  <si>
    <t>李浩迪</t>
  </si>
  <si>
    <t>15706307935</t>
  </si>
  <si>
    <t>更换机顶盒</t>
  </si>
  <si>
    <t>dw3_jk_lihaodi</t>
  </si>
  <si>
    <t>2024-07-03 18:03:12</t>
  </si>
  <si>
    <t>SD-851-266654-20873-20766</t>
  </si>
  <si>
    <t>SD-057-240703-076492-4724</t>
  </si>
  <si>
    <t>【调研】-80+普通-普通区域-奎文区-水岸华庭-13573654639-100M-宽带上网投诉-次数0-202407030000498194</t>
  </si>
  <si>
    <t>202407030000498194</t>
  </si>
  <si>
    <t xml:space="preserve">202407030000498194# 宽带账号：13573654639；宽带地址：潍坊奎文区潍洲路街道四平路水岸华庭4号楼；客户来电反映宽带慢，经查询客户侧为质差终端，请协助上门更换终端并一并处理故障问题，谢谢！联系电话：13573654639联系人：女士；来电流水：2024070316033776520882205 
</t>
  </si>
  <si>
    <t>2024-07-03 16:06:58</t>
  </si>
  <si>
    <t>荆军</t>
  </si>
  <si>
    <t>15706366512</t>
  </si>
  <si>
    <t>增加访问策略</t>
  </si>
  <si>
    <t>dw3_jk_jingjun</t>
  </si>
  <si>
    <t>2024-07-03 16:07:25</t>
  </si>
  <si>
    <t>SD-057-240703-809734-4714</t>
  </si>
  <si>
    <t>2024-07-03 16:04:27</t>
  </si>
  <si>
    <t>普通区域-青州市-运输公司-18263602081-100M-宽带上网投诉-次数0-202407030000499174</t>
  </si>
  <si>
    <t>2024-07-04 17:05:00</t>
  </si>
  <si>
    <t>202407030000499174</t>
  </si>
  <si>
    <t>202407030000499174#宽带账号：18263602081；联系电话：18263602081宽带地址：潍坊青州市益都街道旗城路运输公司2号楼*；客户来电反映电视无法观看，线上指导无法配合操作，要求上门处理, 来电流水：2024070316005277420843847</t>
  </si>
  <si>
    <t>2024-07-03 16:08:06</t>
  </si>
  <si>
    <t>张伟</t>
  </si>
  <si>
    <t>15706307683</t>
  </si>
  <si>
    <t>dw3_jk_zhangweiqz</t>
  </si>
  <si>
    <t>SD-851-324738-14626-6865</t>
  </si>
  <si>
    <t>SD-057-240703-261059-8114</t>
  </si>
  <si>
    <t>2024-07-03 22:08:11</t>
  </si>
  <si>
    <t>80+普通-FTTR-普通区域-安丘市-青云花园（青云花园沿街楼）-19577769555-1000M-宽带上网投诉-次数0-202407030000731185</t>
  </si>
  <si>
    <t>202407030000731185</t>
  </si>
  <si>
    <t>202407030000731185#流程受理流水号：20240703220713195777695551204938
客户号码:19577769555
客户姓名:郭**
投诉地市:潍坊
来话流水:2024070321522831220855546
宽带账号:19577769555
宽带账号归属地市:潍坊
宽带账号归属区县:安丘市
故障地址:潍坊安丘市兴安街道建安路青云花园（青云花园沿街楼）迁15号楼*********
联系电话:19577769555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光功率:-12.75
故障大类:宽带/电视
故障细类:宽带无法上网
携转原因:
故障时间:2024-07-03 22:07:25
具体故障现象:光猫亮红灯，
客户其他诉求:
;宽带小区$[青云花园（青云花园沿街楼）]$</t>
  </si>
  <si>
    <t>2024-07-03 22:24:30</t>
  </si>
  <si>
    <t>于龙枝</t>
  </si>
  <si>
    <t>15269613520</t>
  </si>
  <si>
    <t>调测路由器</t>
  </si>
  <si>
    <t>dw3_jk_yulongzhi</t>
  </si>
  <si>
    <t>SD-851-299879-23374-16736</t>
  </si>
  <si>
    <t>SD-057-240703-432086-8113</t>
  </si>
  <si>
    <t>2024-07-03 22:07:37</t>
  </si>
  <si>
    <t>【调研】-80+银卡-普通区域-诸城市-周家庄子-15553629818-1000M-业务受理宽带-次数0-202407030000732363</t>
  </si>
  <si>
    <t>202407030000732363</t>
  </si>
  <si>
    <t>202407030000732363#受理号码 : 15553629818客户姓名 : 刘**号码归属地 : 潍坊诸城 － 诸城市金文电讯经营部（社区）用户品牌 : 全球通
 客户来电称本机的宽带无法使用，客户要求上门维修，地址为：潍坊诸城市舜王街道周家庄子周家庄子周家庄子村15#箱*********
，请处理，谢谢 
联系人：先生联系电话：13465361827  录音流水； 2024070322052985020876281</t>
  </si>
  <si>
    <t>2024-07-03 22:54:35</t>
  </si>
  <si>
    <t>王聪睿</t>
  </si>
  <si>
    <t>15706307995</t>
  </si>
  <si>
    <t>家客铁通潍坊诸城-经开区乡镇装维组</t>
  </si>
  <si>
    <t>dw3_jk_wangcongrui</t>
  </si>
  <si>
    <t>2024-07-04 07:26:21</t>
  </si>
  <si>
    <t>SD-851-310116-30166-9075</t>
  </si>
  <si>
    <t>SD-057-240703-790263-946</t>
  </si>
  <si>
    <t>2024-07-03 09:34:44</t>
  </si>
  <si>
    <t>80+普通-(目标)普通区域-寿光市-清水家园-15166360163-200M-宽带延伸服务-次数0-202407030000155973</t>
  </si>
  <si>
    <t>2024-07-04 09:35:00</t>
  </si>
  <si>
    <t>202407030000155973</t>
  </si>
  <si>
    <t xml:space="preserve">202407030000155973#流程受理流水号：20240703093330151663601631024029
客户号码:15166360163
客户姓名:刘**
投诉地市:潍坊
来话流水:2024070309304578120803336
宽带账号:15166360163
宽带账号归属地市:潍坊
宽带账号归属区县:寿光市
故障地址:潍坊寿光市圣城街道新兴街清水家园5号楼*********
联系电话:19862605538
联系人:先生/女士
工单紧急程度:非常紧急
是否有升级投诉倾向:否
是否重复投诉:否
是否携转意向:否
是否投诉倾向:否
是否智能网关:智能网关
当前是否在线:是
接入方式:FTTH
是否质差终端:无质差信息
光功率:-20.65
故障大类:宽带/电视
故障细类:宽带延伸服务
携转原因:
故障时间:2024-07-03 09:31:55
具体故障现象:调测路由器，
</t>
  </si>
  <si>
    <t>2024-07-03 09:50:59</t>
  </si>
  <si>
    <t>2024-07-03 09:52:57</t>
  </si>
  <si>
    <t>SD-057-240703-916240-1998</t>
  </si>
  <si>
    <t>2024-07-03 11:13:58</t>
  </si>
  <si>
    <t>【调研】-普通区域-寿光市-弥河玉城二期-18865360589-200M-魔百和投诉-次数0-202407030000260144</t>
  </si>
  <si>
    <t>202407030000260144</t>
  </si>
  <si>
    <t>202407030000260144#流程受理流水号：20240703111317188653605891058776
客户号码:18865360589
客户姓名:张**
投诉地市:潍坊
来话流水:2024070311113683520859399
宽带账号:18865360589
宽带账号归属地市:潍坊
宽带账号归属区县:寿光市
故障地址:潍坊寿光市圣城街道圣阳街弥河玉城二期1号楼
联系电话:18865360589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故障细类:移动高清电视故障(专席)
携转原因:
故障时间:2024-07-03 11:13:35
魔百和单播/组播:单播
具体故障现象:电视机提示无信号，
客户其他诉求:
魔百和单/组播：单播;宽带小区$[弥河玉城二期]$</t>
  </si>
  <si>
    <t>2024-07-03 11:31:23</t>
  </si>
  <si>
    <t>2024-07-03 11:31:57</t>
  </si>
  <si>
    <t>SD-057-240703-148527-7573</t>
  </si>
  <si>
    <t>2024-07-03 20:32:02</t>
  </si>
  <si>
    <t>普通区域-潍城区-曹家巷社区-13573619892-300M-宽带上网投诉-次数0-20240703202921X761371875</t>
  </si>
  <si>
    <t>20240703202921X761371875</t>
  </si>
  <si>
    <t xml:space="preserve">流程受理流水号：20240703202737135736198921197162
客户号码:13573619892
客户姓名:王**
投诉地市:潍坊
来话流水:2024070320264707620821424
宽带账号:13573619892
宽带账号归属地市:潍坊
宽带账号归属区县:潍城区
故障地址:潍坊潍城区城关街道和平路曹家巷社区21号楼1单元402
联系电话:13573619892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故障细类:网速慢/上网掉线(专席)
携转原因:
故障时间:2024-07-03 20:29:07
具体故障现象:网速慢卡顿
客户其他诉求:请审核谢谢
</t>
  </si>
  <si>
    <t>2024-07-03 21:06:31</t>
  </si>
  <si>
    <t>杜王峰</t>
  </si>
  <si>
    <t>15706307881</t>
  </si>
  <si>
    <t>dw3_jk_wcduwangfeng</t>
  </si>
  <si>
    <t>2024-07-03 21:07:16</t>
  </si>
  <si>
    <t>SD-851-301036-15165-23818</t>
  </si>
  <si>
    <t>SD-057-240703-436172-5617</t>
  </si>
  <si>
    <t>2024-07-03 17:44:11</t>
  </si>
  <si>
    <t>80+金卡-普通区域-滨海-八里村-13906465156-1000M-宽带上网投诉-次数0-20240703174124X684150424</t>
  </si>
  <si>
    <t>2024-07-04 18:45:00</t>
  </si>
  <si>
    <t>20240703174124X684150424</t>
  </si>
  <si>
    <t xml:space="preserve">【农村网络投诉】流程受理流水号：20240703173830139064651561163514
客户号码:13906465156
客户姓名:刘**
投诉地市:潍坊
来话流水:2024070317380276420836414
宽带账号:13906465156
宽带账号归属地市:潍坊
宽带账号归属区县:滨海
故障地址:潍坊滨海大家洼街道海化街八里村
联系电话:13906465156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
故障细类:宽带无法上网(专席)
携转原因:
故障时间:2024-07-03 17:40:20
具体故障现象:提示网络无法连接，
客户其他诉求:
</t>
  </si>
  <si>
    <t>2024-07-03 17:54:22</t>
  </si>
  <si>
    <t>徐秀睿</t>
  </si>
  <si>
    <t>15706307109</t>
  </si>
  <si>
    <t>dw3_jk_xuxiurui</t>
  </si>
  <si>
    <t>2024-07-03 17:54:52</t>
  </si>
  <si>
    <t>SD-851-302312-21161-29425</t>
  </si>
  <si>
    <t>SD-057-240703-496572-5599</t>
  </si>
  <si>
    <t>2024-07-03 17:41:18</t>
  </si>
  <si>
    <t>普通区域-寿光市-幸福里沿街（小微）-1866365666102-300M-宽带上网投诉-次数0-20240703173908X548267690</t>
  </si>
  <si>
    <t>2024-07-04 18:42:00</t>
  </si>
  <si>
    <t>20240703173908X548267690</t>
  </si>
  <si>
    <t xml:space="preserve">流程受理流水号：2024070317362518663656661021162920
客户号码:1866365666102
客户姓名:
投诉地市:潍坊
来话流水:2024070317351577020803009
宽带账号:1866365666102
宽带账号归属地市:潍坊
宽带账号归属区县:寿光市
故障地址:潍坊寿光市洛城街道圣城街幸福里沿街（小微）1号箱*********
联系电话:18663656661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17:36:08
具体故障现象:光猫亮红灯，光纤线插紧捋直,重启 ,未恢复
客户其他诉求:
</t>
  </si>
  <si>
    <t>2024-07-03 17:56:12</t>
  </si>
  <si>
    <t>2024-07-03 17:56:47</t>
  </si>
  <si>
    <t>SD-851-255844-5897-5384</t>
  </si>
  <si>
    <t>2024-07-03 22:01:43</t>
  </si>
  <si>
    <t>【调研】-80+银卡-普通区域-寿光市-贾家村自然村-15965785998-300M-宽带上网投诉-次数0-202407030000728291 一级督办</t>
  </si>
  <si>
    <t>202407030000728291</t>
  </si>
  <si>
    <t>2024-07-03 22:18:32</t>
  </si>
  <si>
    <t>2024-07-03 22:19:03</t>
  </si>
  <si>
    <t>SD-057-240703-479261-4410</t>
  </si>
  <si>
    <t>2024-07-03 15:22:11</t>
  </si>
  <si>
    <t>80+普通-(目标)普通区域-高密市-高密幸福家园-13562679915-200M-宽带上网投诉-次数0-202407030000461081</t>
  </si>
  <si>
    <t>2024-07-04 16:23:00</t>
  </si>
  <si>
    <t>202407030000461081</t>
  </si>
  <si>
    <t xml:space="preserve">202407030000461081#流程受理流水号：20240703152050135626799151122599
客户号码:13562679915
客户姓名:岳**
投诉地市:潍坊
来话流水:2024070315195903920873918
宽带账号:13562679915
宽带账号归属地市:潍坊
宽带账号归属区县:高密市
故障地址:潍坊高密市醴泉街道环城路幸福家园7*********
联系电话:13869617277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故障时间:2024-07-03 15:22:36
具体故障现象:光猫亮红灯，
客户其他诉求:客户侧为质差终端，要求上门更换终端并一并处理故障问题。
</t>
  </si>
  <si>
    <t>2024-07-03 15:24:34</t>
  </si>
  <si>
    <t>2024-07-03 15:25:07</t>
  </si>
  <si>
    <t>SD-057-240703-308162-4425</t>
  </si>
  <si>
    <t>2024-07-03 15:23:39</t>
  </si>
  <si>
    <t>【调研】-普通区域-诸城市-东老庄自然村-15053642236-200M-宽带上网投诉-次数0-20240703152250X370464247</t>
  </si>
  <si>
    <t>2024-07-04 16:24:00</t>
  </si>
  <si>
    <t>20240703152250X370464247</t>
  </si>
  <si>
    <t xml:space="preserve">【农村网络投诉】流程受理流水号：20240703152134150536422361122823
客户号码:15053642236
客户姓名:孙**
投诉地市:潍坊
来话流水:2024070315102466820842002
宽带账号:15053642236
宽带账号归属地市:潍坊
宽带账号归属区县:诸城市
故障地址:潍坊诸城市昌城镇东老庄东老庄自然村东老庄村东南19#箱*********
联系电话:15094940424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15:21:06
具体故障现象:光猫灯正常但电脑手机无法上网，
客户其他诉求:
</t>
  </si>
  <si>
    <t>2024-07-03 15:31:57</t>
  </si>
  <si>
    <t>2024-07-03 15:32:40</t>
  </si>
  <si>
    <t>SD-057-240703-147259-2056</t>
  </si>
  <si>
    <t>2024-07-03 11:16:14</t>
  </si>
  <si>
    <t>普通区域-坊子区-坊子眉村沿街-15610267974-500M-业务受理宽带-次数0-202407030000261133</t>
  </si>
  <si>
    <t>202407030000261133</t>
  </si>
  <si>
    <t>202407030000261133# 宽带账号:15610267974; 联系电话：15610267974，问题类型：此工单为群障修复工单，根据群障全量闭环修复管理要求，为确保客户网络通畅，请装维人员跟进修复网络问题，谢谢！ 
 群障标题：公告。故障描述：分支光纤断或OLT检测不到ONT的预期的光信号(LOSi/LOBi)主叫号码：13455611167.0;该号码仅供参考，请优先联系宽带账号。</t>
  </si>
  <si>
    <t>2024-07-03 11:19:13</t>
  </si>
  <si>
    <t>董茂兴</t>
  </si>
  <si>
    <t>15706307263</t>
  </si>
  <si>
    <t>家客铁通潍坊坊子-眉村乡镇装维组</t>
  </si>
  <si>
    <t>dw3_jk_dongmaoxing</t>
  </si>
  <si>
    <t>2024-07-03 11:21:16</t>
  </si>
  <si>
    <t>SD-057-240703-908327-7619</t>
  </si>
  <si>
    <t>2024-07-03 20:37:06</t>
  </si>
  <si>
    <t>普通区域-诸城市-诸冯花园-15064657296-100M-宽带上网投诉-次数0-202407030000710074</t>
  </si>
  <si>
    <t>202407030000710074</t>
  </si>
  <si>
    <t>202407030000710074#流程受理流水号：20240703203441150646572961198101
客户号码:15064657296
客户姓名:林**
投诉地市:潍坊
来话流水:2024070320334289920856906
宽带账号:15064657296
宽带账号归属地市:潍坊
宽带账号归属区县:诸城市
故障地址:潍坊诸城市舜王街道诸冯村诸冯花园东区3号楼*********
联系电话:18463658117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20:35:02
具体故障现象:光信号红灯，光纤线插紧捋直重启光猫未恢复，请协助处理，谢谢
客户其他诉求:
;宽带小区$[诸冯花园]$</t>
  </si>
  <si>
    <t>2024-07-03 20:42:48</t>
  </si>
  <si>
    <t>王建斌</t>
  </si>
  <si>
    <t>15706307965</t>
  </si>
  <si>
    <t>dw3_jk_wangjianbin</t>
  </si>
  <si>
    <t>2024-07-03 20:43:33</t>
  </si>
  <si>
    <t>SD-057-240703-670948-4423</t>
  </si>
  <si>
    <t>2024-07-03 15:23:32</t>
  </si>
  <si>
    <t>【调研】-80+普通-普通区域-寿光市-理想之城（刘旺社区）-15863286854-300M-宽带上网投诉-次数0-20240703152214X334719662</t>
  </si>
  <si>
    <t>20240703152214X334719662</t>
  </si>
  <si>
    <t xml:space="preserve">流程受理流水号：20240703152042158632868541122554
客户号码:15863286854
客户姓名:刘**
投诉地市:潍坊
来话流水:2024070315192323520865663
宽带账号:15863286854
宽带账号归属地市:潍坊
宽带账号归属区县:寿光市
故障地址:潍坊寿光市圣城街道银海路理想之城（刘旺社区）B1号楼*********
联系电话:18765160180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故障时间:2024-07-03 15:22:38
具体故障现象:光猫灯正常但电脑手机无法上网，
客户其他诉求:
</t>
  </si>
  <si>
    <t>2024-07-03 15:23:57</t>
  </si>
  <si>
    <t>2024-07-03 15:24:17</t>
  </si>
  <si>
    <t>SD-057-240703-649531-948</t>
  </si>
  <si>
    <t>2024-07-03 09:35:04</t>
  </si>
  <si>
    <t>80+白金-普通区域-奎文区-中海大观天下二期-18364648207-1000M-宽带上网投诉-次数0-20240703093200X320017770</t>
  </si>
  <si>
    <t>20240703093200X320017770</t>
  </si>
  <si>
    <t xml:space="preserve">流程受理流水号：20240703093115183646482071023087
客户号码:18364648207
客户姓名:李**
投诉地市:潍坊
来话流水:2024070309303745720801367
宽带账号:18364648207
宽带账号归属地市:潍坊
宽带账号归属区县:高新
故障地址:潍坊高新高新城区东方路中海大观天下二期5号楼*********
联系电话:18364648207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故障时间:2024-07-03 09:32:50
具体故障现象:提示网络无法连接，
客户其他诉求:
</t>
  </si>
  <si>
    <t>2024-07-03 09:43:10</t>
  </si>
  <si>
    <t>王子龙</t>
  </si>
  <si>
    <t>15706307413</t>
  </si>
  <si>
    <t>家客铁通潍坊奎文-金光路城区装维组</t>
  </si>
  <si>
    <t>dw3_jk_wangzilong</t>
  </si>
  <si>
    <t>2024-07-03 09:43:57</t>
  </si>
  <si>
    <t>SD-851-236432-15867-1826</t>
  </si>
  <si>
    <t>SD-057-240703-974365-2047</t>
  </si>
  <si>
    <t>2024-07-03 11:15:56</t>
  </si>
  <si>
    <t>普通区域-奎文区-工福街宝利家园（铁通）沿街商铺-18365687320-1000M-宽带上网投诉-次数0-202407030000222272 二级督办</t>
  </si>
  <si>
    <t>202407030000222272</t>
  </si>
  <si>
    <t>202407030000222272#宽带账号：18365687320宽带地址：潍坊奎文区北苑街道北宫街工福街宝利家园（铁通）沿街商铺宝利尚都商务楼；客户来电反映宽带网络无法连接，要求上门，请协助处理，谢谢！联系电话：18365687320；来电流水：2024070310343991920824727</t>
  </si>
  <si>
    <t>2024-07-03 11:18:06</t>
  </si>
  <si>
    <t>2024-07-03 11:18:43</t>
  </si>
  <si>
    <t>SD-851-323227-22529-16150</t>
  </si>
  <si>
    <t>SD-057-240703-642978-2036</t>
  </si>
  <si>
    <t>2024-07-03 11:15:26</t>
  </si>
  <si>
    <t>【调研】-80+普通-普通区域-寿光市-羊口二居委-15650295617-1000M-业务受理宽带-次数0-202407030000264231</t>
  </si>
  <si>
    <t>202407030000264231</t>
  </si>
  <si>
    <t>202407030000264231# 宽带账号:15650295617; 联系电话：15650295617，问题类型：此工单为群障修复工单，根据群障全量闭环修复管理要求，为确保客户网络通畅，请装维人员跟进修复网络问题，谢谢！ 
 群障标题：公告。故障描述：主干光纤断或OLT检测不到预期的光信号（LOS）主叫号码：15650295617.0;该号码仅供参考，请优先联系宽带账号。</t>
  </si>
  <si>
    <t>2024-07-03 11:19:18</t>
  </si>
  <si>
    <t>2024-07-03 11:19:47</t>
  </si>
  <si>
    <t>SD-851-319068-11562-22490</t>
  </si>
  <si>
    <t>SD-057-240703-482067-2078</t>
  </si>
  <si>
    <t>2024-07-03 11:17:13</t>
  </si>
  <si>
    <t>普通区域-奎文区-金山居小区-15169548220-300M-魔百和投诉-次数0-202407030000266251</t>
  </si>
  <si>
    <t>202407030000266251</t>
  </si>
  <si>
    <t>202407030000266251#流程受理流水号：20240703111427151695482201059169
客户号码:15169548220
客户姓名:李**
投诉地市:潍坊
来话流水:2024070311111296520853677
宽带账号:15169548220
宽带账号归属地市:潍坊
宽带账号归属区县:奎文区
故障地址:潍坊奎文区廿里堡街道金御华庭小区5号楼
联系电话:15095248892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故障细类:移动高清电视故障(专席)
携转原因:
故障时间:2024-07-03 11:15:33
魔百和单播/组播:单播
具体故障现象:客户来电反映移动高清无法观看，未恢复，请协助谢谢，电视机提示无信号，
客户其他诉求:
魔百和单/组播：单播;宽带小区$[金山居小区]$</t>
  </si>
  <si>
    <t>2024-07-03 11:19:42</t>
  </si>
  <si>
    <t>段孝冬</t>
  </si>
  <si>
    <t>15706366517</t>
  </si>
  <si>
    <t>dw3_jk_duanxiaodong</t>
  </si>
  <si>
    <t>2024-07-03 11:22:50</t>
  </si>
  <si>
    <t>SD-851-237402-10646-24220</t>
  </si>
  <si>
    <t>SD-057-240703-690487-5648</t>
  </si>
  <si>
    <t>2024-07-03 17:47:17</t>
  </si>
  <si>
    <t>【调研】-80+银卡-普通区域-安丘市-安丘宝盛花园一-13864641481-1000M-宽带上网投诉-次数0-202407030000602982</t>
  </si>
  <si>
    <t>2024-07-04 18:48:00</t>
  </si>
  <si>
    <t>202407030000602982</t>
  </si>
  <si>
    <t>202407030000602982#【已关注中国移动10086微信公众号】流程受理流水号：20240703174557138646414811165717
客户号码:13864641481
客户姓名:张**
投诉地市:潍坊
来话流水:2024070317452116420822785
宽带账号:13864641481
宽带账号归属地市:潍坊
宽带账号归属区县:安丘市
故障地址:潍坊安丘市兴安街道健康街泉子巷小区2号楼*********
联系电话:13616467194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17:46:30
具体故障现象:光猫亮红灯，
客户其他诉求:
;宽带小区$[安丘宝盛花园一]$</t>
  </si>
  <si>
    <t>2024-07-03 17:52:56</t>
  </si>
  <si>
    <t>2024-07-03 17:54:14</t>
  </si>
  <si>
    <t>SD-851-315181-21908-6121</t>
  </si>
  <si>
    <t>SD-057-240703-058193-42</t>
  </si>
  <si>
    <t>2024-07-03 07:10:40</t>
  </si>
  <si>
    <t>80+银卡-普通区域-青州市-刘家庄村-13791680128-1000M-宽带上网投诉-次数0-202407030000092641</t>
  </si>
  <si>
    <t>202407030000092641</t>
  </si>
  <si>
    <t>202407030000092641#流程受理流水号：20240703070910137916801281000173
客户号码:13791680128
客户姓名:刘**
投诉地市:潍坊
来话流水:2024070307083867220848514
宽带账号:13791680128
宽带账号归属地市:潍坊
宽带账号归属区县:青州市
故障地址:潍坊青州市谭坊镇刘家庄刘家庄村8号箱（刘家伟东墙）*********
联系电话:15163668922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07:10:24
具体故障现象:光猫亮红灯，
客户其他诉求:
;宽带小区$[刘家庄村]$</t>
  </si>
  <si>
    <t>2024-07-03 07:13:51</t>
  </si>
  <si>
    <t>2024-07-03 07:14:20</t>
  </si>
  <si>
    <t>SD-851-314300-38151-8630</t>
  </si>
  <si>
    <t>SD-057-240703-485769-7623</t>
  </si>
  <si>
    <t>2024-07-03 20:37:30</t>
  </si>
  <si>
    <t>普通区域-寿光市-弥清苑-15165634067-300M-宽带上网投诉-次数0-202407030000710374</t>
  </si>
  <si>
    <t>202407030000710374</t>
  </si>
  <si>
    <t xml:space="preserve">202407030000710374#【已关注中国移动10086微信公众号】流程受理流水号：20240703203612151656340671198293
客户号码:15165634067
客户姓名:蒋**
投诉地市:潍坊
来话流水:2024070320353105320865680
宽带账号:15165634067
宽带账号归属地市:潍坊
宽带账号归属区县:寿光市
故障地址:潍坊寿光市北洛镇兴尚路弥清苑高层6号楼*********
联系电话:15165634067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故障时间:2024-07-03 20:36:19
具体故障现象:提示网络无法连接，要求上门，
客户其他诉求:尽快处理回复
</t>
  </si>
  <si>
    <t>2024-07-03 20:40:40</t>
  </si>
  <si>
    <t>2024-07-03 20:41:07</t>
  </si>
  <si>
    <t>SD-057-240703-096275-4407</t>
  </si>
  <si>
    <t>2024-07-03 15:21:16</t>
  </si>
  <si>
    <t>普通区域-昌邑市-null--宽带上网投诉-次数0-202407030000429981</t>
  </si>
  <si>
    <t>2024-07-04 16:22:00</t>
  </si>
  <si>
    <t>202407030000429981</t>
  </si>
  <si>
    <t>202407030000429981#【已关注中国移动10086微信公众号】*YWDZ01
服务号码：13863685780，
号码归属地：潍坊昌邑 ，
请查原因；
用户品牌：全球通；
是否外呼开通：否；
客户质疑：家庭安防协议消费促销活动、15元/月云存储（含7天连续云存储），协议24个月，到期后10元/月，
接触录音流水号：2024070314353834920865517；联系电话：13863685780；
受理明细：536210922275131678，争议业务名称：15元/月云存储（含7天连续云存储），协议24个月，到期后10元/月，田**，13863685780，促销奖励活动，2021-09-22 09:04:28,(f642m003)，昌邑市围子街道鸿阳通讯器材店(SD.LF.06.1004.02.MM)；
备注客户来电表示摄像头出现故障无法正常使用要求尽快上门维修摄像头，我处解释不认可，请协助处理，谢谢。;宽带小区$[书香苑新区]$</t>
  </si>
  <si>
    <t>2024-07-03 16:10:33</t>
  </si>
  <si>
    <t>家庭咨询-&gt;产品质量-&gt;家庭安防-&gt;全局流转-&gt;功能使用-&gt;视频颜色异常-&gt;全局流转</t>
  </si>
  <si>
    <t>王坤</t>
  </si>
  <si>
    <t>15706307002</t>
  </si>
  <si>
    <t>终端故障更换</t>
  </si>
  <si>
    <t>wangkunwf</t>
  </si>
  <si>
    <t>SD-057-240703-168329-955</t>
  </si>
  <si>
    <t>2024-07-03 09:35:26</t>
  </si>
  <si>
    <t>普通区域-寿光市-大庄村自然村-15163604619-300M-宽带上网投诉-次数0-20240703093245X365611303</t>
  </si>
  <si>
    <t>20240703093245X365611303</t>
  </si>
  <si>
    <t xml:space="preserve">【农村网络投诉】流程受理流水号：20240703093100151636046191023001
客户号码:15163604619
客户姓名:王**
投诉地市:潍坊
来话流水:2024070309295243620890822
宽带账号:15163604619
宽带账号归属地市:潍坊
宽带账号归属区县:寿光市
故障地址:潍坊寿光市马店大庄村大庄村自然村22号箱*********
联系电话:13515366289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09:30:21
具体故障现象:光猫亮红灯，插紧捋直光钎线
客户其他诉求:
</t>
  </si>
  <si>
    <t>2024-07-03 09:46:58</t>
  </si>
  <si>
    <t>王松强</t>
  </si>
  <si>
    <t>15706307773</t>
  </si>
  <si>
    <t>dw3_jk_wangsongqiang</t>
  </si>
  <si>
    <t>2024-07-03 09:47:37</t>
  </si>
  <si>
    <t>SD-057-240703-186435-50</t>
  </si>
  <si>
    <t>2024-07-03 07:15:33</t>
  </si>
  <si>
    <t>普通区域-潍城区-望留村自然村-15063641552-200M-魔百和投诉-次数0-202407030000090924</t>
  </si>
  <si>
    <t>202407030000090924</t>
  </si>
  <si>
    <t>202407030000090924#流程受理流水号：20240703071324150636415521000193
客户号码:15063641552
客户姓名:裴**
投诉地市:潍坊
来话流水:2024070307125222120849674
宽带账号:15063641552
宽带账号归属地市:潍坊
宽带账号归属区县:潍城区
故障地址:潍坊潍城区望留街道望留村望留村自然村潍城望留村扩容21#行政街南侧汇金街往西第一排*********
联系电话:15063641552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故障细类:移动高清电视故障
携转原因:
故障时间:2024-07-03 07:15:14
魔百和单播/组播:组播
具体故障现象:电视显示网络异常，但是手机上网可以
客户其他诉求:
魔百和单/组播：组播;宽带小区$[望留村自然村]$</t>
  </si>
  <si>
    <t>2024-07-03 07:19:59</t>
  </si>
  <si>
    <t>刘得胜</t>
  </si>
  <si>
    <t>15706307856</t>
  </si>
  <si>
    <t>家客铁通潍坊潍城-东风街城区装维组</t>
  </si>
  <si>
    <t>dw3_jk_wcliudesheng</t>
  </si>
  <si>
    <t>2024-07-03 07:20:42</t>
  </si>
  <si>
    <t>SD-057-240703-367492-2067</t>
  </si>
  <si>
    <t>2024-07-03 11:16:45</t>
  </si>
  <si>
    <t>【调研】-(目标)普通区域-临朐县-东磨砚池-15165697917-1000M-宽带上网投诉-次数0-202407020000643695</t>
  </si>
  <si>
    <t>202407020000643695</t>
  </si>
  <si>
    <t>202407020000643695#15165697917  客户来电反映本机办理的移动监控无法使用，显示离线，从5月份开始无法使用的，手机连接wifi正常，请处理，谢谢，联系电话；本机  流水号；2024070218550800620891144</t>
  </si>
  <si>
    <t>2024-07-03 11:22:11</t>
  </si>
  <si>
    <t>马全兴</t>
  </si>
  <si>
    <t>15706307552</t>
  </si>
  <si>
    <t>家客铁通潍坊临朐-五井乡镇装维组</t>
  </si>
  <si>
    <t>dw3_jk_maquanxing</t>
  </si>
  <si>
    <t>2024-07-03 11:22:31</t>
  </si>
  <si>
    <t>SD-851-319724-15961-17483</t>
  </si>
  <si>
    <t>SD-057-240703-985374-2003</t>
  </si>
  <si>
    <t>2024-07-03 11:14:07</t>
  </si>
  <si>
    <t>【重投】-80+普通-普通区域-寿光市-教师新村-13963668192-300M-宽带上网投诉-次数0-20240703111101X261895340</t>
  </si>
  <si>
    <t>20240703111101X261895340</t>
  </si>
  <si>
    <t xml:space="preserve">【农村网络投诉】流程受理流水号：20240703110945139636681921057667
客户号码:13963668192
客户姓名:陈**
投诉地市:潍坊
来话流水:2024070311074269920803165
宽带账号:13963668192
宽带账号归属地市:潍坊
宽带账号归属区县:寿光市
故障地址:潍坊寿光市圣城街道文庙街教师新村12号楼*********
联系电话:13963668192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故障细类:宽带无法上网(专席)
携转原因:
故障时间:2024-07-03 11:10:40
具体故障现象:光猫灯正常但电脑无法上网，请协助谢谢
客户其他诉求:
</t>
  </si>
  <si>
    <t>2024-07-03 11:20:42</t>
  </si>
  <si>
    <t>2024-07-03 11:21:19</t>
  </si>
  <si>
    <t>SD-057-240703-457826-7577</t>
  </si>
  <si>
    <t>2024-07-03 20:32:12</t>
  </si>
  <si>
    <t>80+普通-普通区域-青州市-弥河佳苑-18364623227-500M-宽带上网投诉-次数0-20240703203030X830435162</t>
  </si>
  <si>
    <t>20240703203030X830435162</t>
  </si>
  <si>
    <t xml:space="preserve">流程受理流水号：20240703202940183646232271197454
客户号码:18364623227
客户姓名:冯**
投诉地市:潍坊
来话流水:2024070320270914820823286
宽带账号:18364623227
宽带账号归属地市:潍坊
宽带账号归属区县:青州市
故障地址:潍坊青州市弥河镇春光路弥河佳苑20号楼*********
联系电话:18364623227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20:29:52
具体故障现象:PON灯闪，
客户其他诉求:请协助谢谢
</t>
  </si>
  <si>
    <t>2024-07-03 20:39:32</t>
  </si>
  <si>
    <t>武振东</t>
  </si>
  <si>
    <t>15706307639</t>
  </si>
  <si>
    <t>dw3_jk_wuzhendong</t>
  </si>
  <si>
    <t>2024-07-03 20:40:07</t>
  </si>
  <si>
    <t>SD-851-336029-8005-28162</t>
  </si>
  <si>
    <t>SD-057-240703-609154-4738</t>
  </si>
  <si>
    <t>2024-07-03 16:05:58</t>
  </si>
  <si>
    <t>【调研】-80+银卡-普通区域-诸城市-阳光河畔-18353660808-500M-宽带上网投诉-次数0-20240703160424X864502844</t>
  </si>
  <si>
    <t>20240703160424X864502844</t>
  </si>
  <si>
    <t xml:space="preserve">流程受理流水号：20240703160358183536608081135154
客户号码:18353660808
客户姓名:刘**
投诉地市:潍坊
来话流水:2024070316010769820847482
宽带账号:18353660808
宽带账号归属地市:潍坊
宽带账号归属区县:诸城市
故障地址:潍坊诸城市龙都街道纺织街阳光河畔42号楼*********
联系电话:18353660808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光功率:-15.10
故障大类:宽带/电视
故障细类:网速慢/上网掉线(专席)
携转原因:
故障时间:2024-07-03 16:04:12
具体故障现象:网速慢：路由器年限未超过，位置开阔，重启未恢复，光猫自带WIFI未开启，网线支持
客户其他诉求:
</t>
  </si>
  <si>
    <t>2024-07-03 16:10:37</t>
  </si>
  <si>
    <t>2024-07-03 16:11:33</t>
  </si>
  <si>
    <t>SD-852-319404-1113-7542</t>
  </si>
  <si>
    <t>SD-057-240703-697523-935</t>
  </si>
  <si>
    <t>2024-07-03 09:32:27</t>
  </si>
  <si>
    <t>【调研】-80+普通-FTTR-(目标)普通区域-安丘市-大埠后村自然村-13589199567-1000M-宽带上网投诉-次数0-20240703093017X217992519 二级督办</t>
  </si>
  <si>
    <t>20240703093017X217992519</t>
  </si>
  <si>
    <t xml:space="preserve">【农村网络投诉】流程受理流水号：20240703092943135891995671022551
客户号码:13589199567
客户姓名:张**
投诉地市:潍坊
来话流水:2024070309274057120859675
宽带账号:13589199567
宽带账号归属地市:潍坊
宽带账号归属区县:安丘市
故障地址:潍坊安丘市贾戈街道大埠后村大埠后村自然村33号箱*********
联系电话:13589199567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光功率:-28.23
故障大类:宽带/电视
故障细类:宽带无法上网
携转原因:
故障时间:2024-07-03 09:29:59
具体故障现象:打不开网页，
客户其他诉求:
</t>
  </si>
  <si>
    <t>2024-07-03 09:33:54</t>
  </si>
  <si>
    <t>2024-07-03 09:34:34</t>
  </si>
  <si>
    <t>SD-851-257154-22539-13786</t>
  </si>
  <si>
    <t>SD-057-240703-016294-4398</t>
  </si>
  <si>
    <t>2024-07-03 15:20:17</t>
  </si>
  <si>
    <t>80+银卡-普通区域-临朐县-西安自然村-15863429535-1000M-宽带上网投诉-次数0-202407030000455859</t>
  </si>
  <si>
    <t>202407030000455859</t>
  </si>
  <si>
    <t>202407030000455859#宽带账号：15863429535；宽带地址：潍坊临朐县城关街道西安西安自然村杨善西安；客户来电反映移动高清无法观看，无法配合线上指导，要求师傅上门，请协助处理，谢谢！联系电话：*15053650497；联系人：*先生*；来电流水：2024070315154005320814430</t>
  </si>
  <si>
    <t>2024-07-03 15:28:34</t>
  </si>
  <si>
    <t>高明月</t>
  </si>
  <si>
    <t>15706307570</t>
  </si>
  <si>
    <t>dw3_jk_gaomingyue</t>
  </si>
  <si>
    <t>2024-07-03 15:30:29</t>
  </si>
  <si>
    <t>SD-851-290857-14403-14599</t>
  </si>
  <si>
    <t>SD-057-240703-187526-4442</t>
  </si>
  <si>
    <t>2024-07-03 15:26:09</t>
  </si>
  <si>
    <t>普通区域-安丘市-大盛村自然村-13011687119-500M-宽带上网投诉-次数0-20240703152323X403283931</t>
  </si>
  <si>
    <t>20240703152323X403283931</t>
  </si>
  <si>
    <t xml:space="preserve">【农村网络投诉】流程受理流水号：20240703151609130116871191121212
客户号码:13011687119
客户姓名:高**
投诉地市:潍坊
来话流水:2024070315153260220812766
宽带账号:13011687119
宽带账号归属地市:潍坊
宽带账号归属区县:安丘市
故障地址:潍坊安丘市大盛镇大盛村大盛村自然村大盛村三次追加7号箱刘庆华*********
联系电话:13011687119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故障细类:宽带无法上网(专席)
携转原因:
故障时间:2024-07-03 15:22:10
具体故障现象:网速慢卡顿，使用光猫自带上网功能，重启无效
客户其他诉求:不要求师傅上门，要求免费更换设备，请协助，谢谢
</t>
  </si>
  <si>
    <t>2024-07-03 15:32:01</t>
  </si>
  <si>
    <t>重新配置路由器</t>
  </si>
  <si>
    <t>2024-07-03 15:39:23</t>
  </si>
  <si>
    <t>SD-851-258762-17988-8090</t>
  </si>
  <si>
    <t>SD-057-240703-520739-1943</t>
  </si>
  <si>
    <t>2024-07-03 11:11:08</t>
  </si>
  <si>
    <t>80+银卡-普通区域-奎文区-聚类-欣泰大厦-13506491068-300M-宽带上网投诉-次数0-20240703110843X123891648</t>
  </si>
  <si>
    <t>20240703110843X123891648</t>
  </si>
  <si>
    <t xml:space="preserve">流程受理流水号：20240703110807135064910681057122
客户号码:13506491068
客户姓名:戴**
投诉地市:潍坊
来话流水:2024070311054526720875198
宽带账号:13506491068
宽带账号归属地市:潍坊
宽带账号归属区县:奎文区
故障地址:潍坊奎文区高新城区东风街聚类-欣泰大厦东边沿街*********
联系电话:13853628757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11:08:22
具体故障现象:光猫亮红灯，
客户其他诉求:
</t>
  </si>
  <si>
    <t>赵童</t>
  </si>
  <si>
    <t>13220744454</t>
  </si>
  <si>
    <t>dw3_jk_zhaotong</t>
  </si>
  <si>
    <t>2024-07-03 11:18:39</t>
  </si>
  <si>
    <t>SD-851-303271-12649-25157</t>
  </si>
  <si>
    <t>SD-057-240703-537864-2088</t>
  </si>
  <si>
    <t>2024-07-03 11:17:29</t>
  </si>
  <si>
    <t>普通区域-寿光市-斟灌城南村自然村-13863618530-200M-魔百和投诉-次数0-20240702212506X706892538</t>
  </si>
  <si>
    <t>2024-07-04 12:18:00</t>
  </si>
  <si>
    <t>20240702212506X706892538</t>
  </si>
  <si>
    <t>【农村网络投诉】流程 ： 
 流程受理流水号：20240702212447138636185301207445; 
手机号码 ：13863618530；
客户姓名 ：于**；
投诉地市 ：潍坊；
来话流水 ：2024070221240705320896980；
宽带账号 ：13863618530；
宽带账号归属地市 ：潍坊；
宽带账号归属区县 ：寿光市；
联系人 ：于**；
故障地址 ：潍坊寿光市留吕斟灌城南村斟灌城南村自然村斟灌城南村2号箱(李东亮外墙）*********；
联系电话 ：15954428320；
是否升级倾向 ：否；
是否投诉倾向 ：否；
工单内容 ：客户来电反映观看魔百和电视时，电视无法观看或回看，客户不认可。请协助处理，谢谢。；
_是否智能网关：否</t>
  </si>
  <si>
    <t>2024-07-03 11:31:02</t>
  </si>
  <si>
    <t>家庭业务-&gt;产品质量-&gt;互联网电视(移动高清)-&gt;全局流转-&gt;功能使用-&gt;机顶盒无法开机-&gt;全局流转</t>
  </si>
  <si>
    <t>2024-07-03 11:32:14</t>
  </si>
  <si>
    <t>SD-057-240703-796482-5651</t>
  </si>
  <si>
    <t>2024-07-03 17:47:23</t>
  </si>
  <si>
    <t>80+普通-普通区域-寿光市-久安官三-13563691556-1000M-宽带上网投诉-次数0-202407030000598791</t>
  </si>
  <si>
    <t>202407030000598791</t>
  </si>
  <si>
    <t xml:space="preserve">202407030000598791#宽带账号：13563691556；宽带地址：潍坊寿光市古城久安官三村；客户来电反映宽带网速慢，客户不配合排障，要求师傅上门，请协助处理，谢谢！联系电话：13563691556；联系人：女士；来电流水：2024070317440164720807270。
</t>
  </si>
  <si>
    <t>2024-07-03 17:48:44</t>
  </si>
  <si>
    <t>2024-07-03 17:49:54</t>
  </si>
  <si>
    <t>SD-851-240591-1650-27172</t>
  </si>
  <si>
    <t>SD-057-240703-761893-4450</t>
  </si>
  <si>
    <t>2024-07-03 15:26:34</t>
  </si>
  <si>
    <t>普通区域-坊子区-峡山医院沿街-13780861440-300M-宽带上网投诉-次数0-20240703152522X522647576</t>
  </si>
  <si>
    <t>20240703152522X522647576</t>
  </si>
  <si>
    <t xml:space="preserve">流程受理流水号：20240703152446137808614401123703
客户号码:13780861440
客户姓名:张**
投诉地市:潍坊
来话流水:2024070315235804720829827
宽带账号:13780861440
宽带账号归属地市:潍坊
宽带账号归属区县:坊子区
故障地址:潍坊坊子区太堡庄街道（太堡庄）兴峡路峡山医院沿街峡山医院沿街2号箱*********
联系电话:15163640921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
携转原因:
故障时间:2024-07-03 15:24:59
具体故障现象:提示网络无法连接，
客户其他诉求:
</t>
  </si>
  <si>
    <t>2024-07-03 15:31:11</t>
  </si>
  <si>
    <t>钟子龙</t>
  </si>
  <si>
    <t>15706307275</t>
  </si>
  <si>
    <t>建议用户新增路由器</t>
  </si>
  <si>
    <t>dw3_jk_zhongzilong</t>
  </si>
  <si>
    <t>2024-07-03 15:31:46</t>
  </si>
  <si>
    <t>SD-851-300257-1224-20482</t>
  </si>
  <si>
    <t>SD-057-240703-725134-5635</t>
  </si>
  <si>
    <t>2024-07-03 17:45:32</t>
  </si>
  <si>
    <t>【调研】-普通区域--null--宽带上网投诉-次数0-202407030000161675</t>
  </si>
  <si>
    <t>2024-07-04 18:46:00</t>
  </si>
  <si>
    <t>202407030000161675</t>
  </si>
  <si>
    <t>202407030000161675#15006653316客户前期来电表示家里监控无法使用的问题，前期流水号20240617103700X820883966  ，要求再次落实并退费，请处理回复，谢谢，联系人：先生 联系电话  本机  流水号 2024070309142615820873691</t>
  </si>
  <si>
    <t>2024-07-04 15:02:32</t>
  </si>
  <si>
    <t>家庭咨询-&gt;产品质量-&gt;家庭安防-&gt;全局流转-&gt;售后服务-&gt;产品缺损-&gt;全局流转</t>
  </si>
  <si>
    <t>SD-057-240703-925370-4745</t>
  </si>
  <si>
    <t>2024-07-03 16:08:26</t>
  </si>
  <si>
    <t>【调研】-(目标)普通区域-高密市-商业街-15106369866-300M-业务受理宽带-次数0-202407030000504432</t>
  </si>
  <si>
    <t>2024-07-04 16:09:00</t>
  </si>
  <si>
    <t>202407030000504432</t>
  </si>
  <si>
    <t>202407030000504432#导航立单,用户所在位置有群障,已向客户播报,客户要求装维回访.此工单为群障修复工单,根据群障全量闭环管理要求,为确保客户网络通畅,请装维人员跟进修复网络问题,谢谢.联系电话：15106369866</t>
  </si>
  <si>
    <t>2024-07-03 16:18:02</t>
  </si>
  <si>
    <t>王良进</t>
  </si>
  <si>
    <t>15706307345</t>
  </si>
  <si>
    <t>dw3_jk_wangliangjin</t>
  </si>
  <si>
    <t>2024-07-03 16:18:34</t>
  </si>
  <si>
    <t>SD-057-240703-847502-4748</t>
  </si>
  <si>
    <t>2024-07-03 16:09:24</t>
  </si>
  <si>
    <t>普通区域-昌邑市-中闫自然村-15853634818-100M-宽带上网投诉-次数0-202407030000500828</t>
  </si>
  <si>
    <t>2024-07-04 17:10:00</t>
  </si>
  <si>
    <t>202407030000500828</t>
  </si>
  <si>
    <t>202407030000500828#宽带账号15853634818宽带地址潍坊昌邑市柳疃镇中闫村中闫自然村14号箱*******；客户来电反映宽带无法上网***，客户老人，客户不配合排障，要求师傅上门，请协助处理，谢谢！联系电话：18905361496；联系人先生；来电流水2024070316032269720878738</t>
  </si>
  <si>
    <t>2024-07-03 16:12:18</t>
  </si>
  <si>
    <t>2024-07-03 16:13:00</t>
  </si>
  <si>
    <t>SD-057-240703-841230-890</t>
  </si>
  <si>
    <t>2024-07-03 09:29:14</t>
  </si>
  <si>
    <t>【调研】-80+普通-普通区域-青州市-三新村-13721969848-200M-宽带上网投诉-次数0-202407030000145836</t>
  </si>
  <si>
    <t>2024-07-04 10:30:00</t>
  </si>
  <si>
    <t>202407030000145836</t>
  </si>
  <si>
    <t xml:space="preserve">202407030000145836#宽带账号：13721969848；宽带地址：潍坊青州市黄楼街道三新村；客户来电反映移动高清无法观看，要求师傅上门，请协助处理，谢谢！联系电话：13721969848；联系人：先生；来电流水：2024070309224870620890786。 </t>
  </si>
  <si>
    <t>2024-07-03 09:31:28</t>
  </si>
  <si>
    <t>宋建国</t>
  </si>
  <si>
    <t>15725360637</t>
  </si>
  <si>
    <t>dw3_jk_songjianguo</t>
  </si>
  <si>
    <t>2024-07-03 09:33:43</t>
  </si>
  <si>
    <t>SD-851-318479-21459-17929</t>
  </si>
  <si>
    <t>SD-057-240703-456012-4076</t>
  </si>
  <si>
    <t>2024-07-03 14:48:40</t>
  </si>
  <si>
    <t>80+钻石-FTTR-普通区域-昌乐县-昌盛三期东区-15275360777-1000M-宽带上网投诉-次数0-202407030000425809</t>
  </si>
  <si>
    <t>202407030000425809</t>
  </si>
  <si>
    <t>202407030000425809#【已关注中国移动10086微信公众号】流程受理流水号：20240703144758152753607771113208
客户号码:15275360777
客户姓名:孟**
投诉地市:潍坊
来话流水:2024070314402384520830815
宽带账号:15275360777
宽带账号归属地市:潍坊
宽带账号归属区县:昌乐县
故障地址:潍坊昌乐县城关街道永康路昌盛三期东区70号楼*********
联系电话:15866511789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故障时间:2024-07-03 14:47:51
具体故障现象:网速慢卡顿，
客户其他诉求:
;宽带小区$[昌盛三期东区]$</t>
  </si>
  <si>
    <t>2024-07-03 14:52:10</t>
  </si>
  <si>
    <t>刘子义</t>
  </si>
  <si>
    <t>15706307120</t>
  </si>
  <si>
    <t>室内重新布线</t>
  </si>
  <si>
    <t>dw3_jk_liuziyi</t>
  </si>
  <si>
    <t>2024-07-03 14:53:32</t>
  </si>
  <si>
    <t>SD-852-259429-626-29620</t>
  </si>
  <si>
    <t>SD-057-240703-816942-1714</t>
  </si>
  <si>
    <t>2024-07-03 10:45:50</t>
  </si>
  <si>
    <t>【调研】-普通区域-昌邑市-东方家园南区-13791685256-1000M-业务受理宽带-次数0-202407030000228846</t>
  </si>
  <si>
    <t>202407030000228846</t>
  </si>
  <si>
    <t xml:space="preserve">202407030000228846#流程 ： 
 流程受理流水号：20240703103707137916852561046654; 
联系电话 ：13791685256
工单内容 ：13791685256潍坊用户来电反应宽带网速慢，账号13791685256位置：东方家园（具体楼号不方便提供）表示到了小区给打电话，网速慢，强烈要求上门维修，通话中提到工信部投诉，请核实，谢谢！联系电话本机联系人先生流水2024070310314965020883717
</t>
  </si>
  <si>
    <t>2024-07-03 10:49:28</t>
  </si>
  <si>
    <t>魏鲁东</t>
  </si>
  <si>
    <t>15706307213</t>
  </si>
  <si>
    <t>dw3_jk_weiludong</t>
  </si>
  <si>
    <t>2024-07-03 10:51:17</t>
  </si>
  <si>
    <t>SD-851-314202-37910-8420</t>
  </si>
  <si>
    <t>SD-057-240703-583697-1726</t>
  </si>
  <si>
    <t>2024-07-03 10:47:24</t>
  </si>
  <si>
    <t>FTTR-普通区域-青州市-海岱苑西苑-18553694404-1000M-宽带上网投诉-次数0-20240703104438X678856296</t>
  </si>
  <si>
    <t>20240703104438X678856296</t>
  </si>
  <si>
    <t xml:space="preserve">流程受理流水号：20240703104142185536944041048219
客户号码:18553694404
客户姓名:曲**
投诉地市:潍坊
来话流水:2024070310410736720817815
宽带账号:18553694404
宽带账号归属地市:潍坊
宽带账号归属区县:青州市
故障地址:潍坊青州市云门山街道海岱路海岱苑南苑安5号楼5单元101
联系电话:18553694404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10:42:23
具体故障现象:客户来电表示宽带上不了网，我处核实到注册灯闪硕，将光纤线插紧弄直后重启未恢复，请协助谢谢
客户其他诉求:请协助谢谢
</t>
  </si>
  <si>
    <t>2024-07-03 10:51:39</t>
  </si>
  <si>
    <t>李鹏</t>
  </si>
  <si>
    <t>15706307650</t>
  </si>
  <si>
    <t>dw3_jk_lipengqz</t>
  </si>
  <si>
    <t>2024-07-03 10:52:07</t>
  </si>
  <si>
    <t>SD-851-307886-12318-1084</t>
  </si>
  <si>
    <t>SD-057-240703-150738-1692</t>
  </si>
  <si>
    <t>2024-07-03 10:42:04</t>
  </si>
  <si>
    <t>80+普通-普通区域--null--宽带上网投诉-次数1-202407010000192683</t>
  </si>
  <si>
    <t>2024-07-04 11:43:00</t>
  </si>
  <si>
    <t>202407010000192683</t>
  </si>
  <si>
    <t>202407010000192683#受理号码 : 18815360353客户姓名 : 孙*号码归属地 : 潍坊奎文 － 奎文用户品牌 : 全球通
客户对于奎文-北宫街社区经营部营业厅宽带撤单不认可，客户对于撤单原因不认可，要求核实原因，请尽快处理谢谢！
联系人：先生，联系方式：本机，流水号：2024070109471667520817278</t>
  </si>
  <si>
    <t>2024-07-03 15:39:03</t>
  </si>
  <si>
    <t>营业厅重新办理业务</t>
  </si>
  <si>
    <t>SD-057-240703-512346-1685</t>
  </si>
  <si>
    <t>2024-07-03 10:41:32</t>
  </si>
  <si>
    <t>普通区域-寒亭区-益新街沿街商铺-15153606026-300M-宽带上网投诉-次数0-20240703104009X409826568</t>
  </si>
  <si>
    <t>20240703104009X409826568</t>
  </si>
  <si>
    <t xml:space="preserve">流程受理流水号：20240703103907151536060261047363
客户号码:15153606026
客户姓名:孙**
投诉地市:潍坊
来话流水:2024070310374771620869611
宽带账号:15153606026
宽带账号归属地市:潍坊
宽带账号归属区县:寒亭区
故障地址:潍坊寒亭区寒亭街道益新街益新街沿街商铺友谊路益新街渤海学校沿街8号箱美车坊*********
联系电话:15153606026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10:35:25
具体故障现象:光猫亮红灯，把光猫后面的光纤线插紧，捋直，重启也不行。
客户其他诉求:
</t>
  </si>
  <si>
    <t>2024-07-03 11:16:56</t>
  </si>
  <si>
    <t>王宗琪</t>
  </si>
  <si>
    <t>15706307443</t>
  </si>
  <si>
    <t>dw3_jk_wangzongqi</t>
  </si>
  <si>
    <t>2024-07-03 11:17:32</t>
  </si>
  <si>
    <t>SD-851-307729-2968-8009</t>
  </si>
  <si>
    <t>SD-057-240703-369820-4078</t>
  </si>
  <si>
    <t>2024-07-03 14:49:26</t>
  </si>
  <si>
    <t>普通区域-寿光市-彭家道口村自然村-15762415610-300M-宽带上网投诉-次数0-202407030000427512</t>
  </si>
  <si>
    <t>202407030000427512</t>
  </si>
  <si>
    <t>202407030000427512#【已关注中国移动10086微信公众号】流程受理流水号：20240703144844157624156101113418
客户号码:15762415610
客户姓名:隋**
投诉地市:潍坊
来话流水:2024070314474551720832755
宽带账号:15762415610
宽带账号归属地市:潍坊
宽带账号归属区县:寿光市
故障地址:潍坊寿光市台头镇彭家道口村彭家道口村自然村彭家道口村扩容91号箱备
联系电话:15762415610
联系人:先生/女士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故障时间:2024-07-03 14:48:14
具体故障现象:频繁掉线，
客户其他诉求:
;宽带小区$[彭家道口村自然村]$</t>
  </si>
  <si>
    <t>2024-07-03 14:53:59</t>
  </si>
  <si>
    <t>2024-07-03 14:54:37</t>
  </si>
  <si>
    <t>SD-851-327956-799-15575</t>
  </si>
  <si>
    <t>SD-057-240703-781962-2989</t>
  </si>
  <si>
    <t>2024-07-03 12:51:52</t>
  </si>
  <si>
    <t>普通区域-昌邑市-印染宿舍区-15095139359-200M-宽带上网投诉-次数0-202407030000339300</t>
  </si>
  <si>
    <t>202407030000339300</t>
  </si>
  <si>
    <t>202407030000339300#宽带账号：15095139359；宽带地址：
潍坊昌邑市城区都昌路印染宿舍区人民医院4号楼**；客户来电反映宽带无法使用/，客户要求师傅上门，请协助处理，谢谢！联系电话：13562652600；联系人：***；来电流水：2024070312475989020812721。</t>
  </si>
  <si>
    <t>2024-07-03 12:54:31</t>
  </si>
  <si>
    <t>2024-07-03 12:55:30</t>
  </si>
  <si>
    <t>SD-057-240703-260784-1838</t>
  </si>
  <si>
    <t>2024-07-03 10:59:42</t>
  </si>
  <si>
    <t>80+银卡-普通区域-临朐县-后楼安置楼-15264665263-300M-宽带上网投诉-次数0-20240703105812X492687242</t>
  </si>
  <si>
    <t>20240703105812X492687242</t>
  </si>
  <si>
    <t xml:space="preserve">流程受理流水号：20240703105626152646652631053338
客户号码:15264665263
客户姓名:张*
投诉地市:潍坊
来话流水:2024070310555537120833139
宽带账号:15264665263
宽带账号归属地市:潍坊
宽带账号归属区县:临朐县
故障地址:潍坊临朐县城关街道龙泉路后楼安置楼恒信首府13号楼*********
联系电话:15264665263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10:56:09
具体故障现象:光猫亮红灯，光纤线插紧捋直,重启 ,未恢复
客户其他诉求:
</t>
  </si>
  <si>
    <t>2024-07-03 11:01:32</t>
  </si>
  <si>
    <t>2024-07-03 11:01:58</t>
  </si>
  <si>
    <t>SD-057-240703-362785-4037</t>
  </si>
  <si>
    <t>2024-07-03 14:43:10</t>
  </si>
  <si>
    <t>普通区域-安丘市-青云湖小区-13793604535-100M-宽带上网投诉-次数0-202407030000421548</t>
  </si>
  <si>
    <t>2024-07-04 15:44:00</t>
  </si>
  <si>
    <t>202407030000421548</t>
  </si>
  <si>
    <t>202407030000421548#【已关注中国移动10086微信公众号】流程受理流水号：20240703144216137936045351111730
客户号码:13793604535
客户姓名:王**
投诉地市:潍坊
来话流水:2024070314414823520849990
宽带账号:13793604535
宽带账号归属地市:潍坊
宽带账号归属区县:安丘市
故障地址:潍坊安丘市新安街道拥翠街青云湖小区34号楼*********
联系电话:13793604535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14:42:38
具体故障现象:电脑无法上网，
客户其他诉求:
;宽带小区$[青云湖小区]$</t>
  </si>
  <si>
    <t>2024-07-03 14:58:57</t>
  </si>
  <si>
    <t>更换ONU</t>
  </si>
  <si>
    <t>2024-07-03 14:59:27</t>
  </si>
  <si>
    <t>SD-851-245021-19536-24870</t>
  </si>
  <si>
    <t>SD-057-240703-976134-3042</t>
  </si>
  <si>
    <t>2024-07-03 12:59:09</t>
  </si>
  <si>
    <t>【调研】-80+普通-普通区域-安丘市-小朱聊村自然村-15064460644-300M-宽带上网投诉-次数0-202407030000341585</t>
  </si>
  <si>
    <t>202407030000341585</t>
  </si>
  <si>
    <t xml:space="preserve">202407030000341585#宽带账号：15064460644
宽带地址： 潍坊安丘市担山镇小朱聊村小朱聊村自然村小朱聊村5号箱刘华东**
客户来电反映卡在中国移动 ，经查询客户侧为质差机顶盒，请协助上门更换终端并一并处理故障问题，谢谢！
联系电话：15064460644；
联系人：先生；
来电流水2024070312565353620878160
</t>
  </si>
  <si>
    <t>2024-07-03 13:00:48</t>
  </si>
  <si>
    <t>2024-07-03 13:01:23</t>
  </si>
  <si>
    <t>SD-851-252658-22579-6838</t>
  </si>
  <si>
    <t>SD-057-240703-853942-803</t>
  </si>
  <si>
    <t>2024-07-03 09:20:37</t>
  </si>
  <si>
    <t>【调研】-(目标)普通区域-潍城区-庄头自然村-15854475296-500M-宽带上网投诉-次数0-20240703091800X480903264</t>
  </si>
  <si>
    <t>20240703091800X480903264</t>
  </si>
  <si>
    <t xml:space="preserve">【农村网络投诉】流程受理流水号：20240703091716158544752961017748
客户号码:15854475296
客户姓名:王**
投诉地市:潍坊
来话流水:2024070309161057420897602
宽带账号:15854475296
宽带账号归属地市:潍坊
宽带账号归属区县:潍城区
故障地址:潍坊潍城区望留街道庄头庄头自然村西南1号箱*********
联系电话:15854475296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故障时间:2024-07-03 09:17:27
具体故障现象:光猫亮红灯，
客户其他诉求:谢谢
</t>
  </si>
  <si>
    <t>2024-07-03 09:32:14</t>
  </si>
  <si>
    <t>张彦龙</t>
  </si>
  <si>
    <t>15706307879</t>
  </si>
  <si>
    <t>dw3_jk_wczhangyanlong</t>
  </si>
  <si>
    <t>2024-07-03 09:32:30</t>
  </si>
  <si>
    <t>SD-057-240703-243601-851</t>
  </si>
  <si>
    <t>2024-07-03 09:24:48</t>
  </si>
  <si>
    <t>普通区域-高密市-毛家庄社区-15684288231-1000M-宽带上网投诉-次数0-202407030000140938</t>
  </si>
  <si>
    <t>202407030000140938</t>
  </si>
  <si>
    <t>202407030000140938#宽带账号：15684288231；宽带地址：潍坊高密市朝阳街道凤凰大街处；家中宽带无法上网，初步检测室外光纤线断掉，要求师傅上门，请协助处理，谢谢！联系电话15684288231；联系人：先生；来电流水：2024070309183372220830827。</t>
  </si>
  <si>
    <t>2024-07-03 09:31:32</t>
  </si>
  <si>
    <t>2024-07-03 09:32:00</t>
  </si>
  <si>
    <t>SD-851-266087-1100-21128</t>
  </si>
  <si>
    <t>SD-057-240703-019726-1794</t>
  </si>
  <si>
    <t>2024-07-03 10:53:34</t>
  </si>
  <si>
    <t>80+普通-普通区域-寒亭区-恒信首府小区-15253611005-1000M-宽带上网投诉-次数0-20240703105226X146709690</t>
  </si>
  <si>
    <t>20240703105226X146709690</t>
  </si>
  <si>
    <t xml:space="preserve">流程受理流水号：20240703105205152536110051051814
客户号码:15253611005
客户姓名:刘**
投诉地市:潍坊
来话流水:2024070310485968420831872
宽带账号:15253611005
宽带账号归属地市:潍坊
宽带账号归属区县:寒亭区
故障地址:潍坊市寒亭区开元街道祥亭街恒信首府小区20号楼*********
联系电话:15253611005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故障时间:2024-07-03 10:53:30
具体故障现象:网速慢卡顿，
客户其他诉求:
</t>
  </si>
  <si>
    <t>2024-07-03 10:58:09</t>
  </si>
  <si>
    <t>王新昌</t>
  </si>
  <si>
    <t>15706307463</t>
  </si>
  <si>
    <t>dw3_jk_wangxinchang</t>
  </si>
  <si>
    <t>2024-07-03 10:58:42</t>
  </si>
  <si>
    <t>SD-851-242423-4535-1209</t>
  </si>
  <si>
    <t>SD-057-240703-826714-1731</t>
  </si>
  <si>
    <t>2024-07-03 10:47:41</t>
  </si>
  <si>
    <t>普通区域-潍城区-枫叶国际人才社区一期-13562611965-200M-宽带上网投诉-次数0-20240703104520X720915428</t>
  </si>
  <si>
    <t>2024-07-04 11:48:00</t>
  </si>
  <si>
    <t>20240703104520X720915428</t>
  </si>
  <si>
    <t xml:space="preserve">流程受理流水号：20240703104344135626119651048900
客户号码:13562611965
客户姓名:丁**
投诉地市:潍坊
来话流水:2024070310403152720809326
宽带账号:13562611965
宽带账号归属地市:潍坊
宽带账号归属区县:潍城区
故障地址:潍坊潍城区北关街道卧龙西街枫叶国际人才社区一期9号楼
联系电话:15863269898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故障细类:网速慢/上网掉线(专席)
携转原因:
故障时间:2024-07-03 10:44:03
具体故障现象:网速慢卡顿，测速不达标，重启未恢复，请协助，谢谢。
客户其他诉求:
</t>
  </si>
  <si>
    <t>2024-07-03 10:52:10</t>
  </si>
  <si>
    <t>周富超</t>
  </si>
  <si>
    <t>15706307864</t>
  </si>
  <si>
    <t>2024-07-03 10:52:36</t>
  </si>
  <si>
    <t>SD-852-324931-2227-12180</t>
  </si>
  <si>
    <t>SD-057-240703-738214-3020</t>
  </si>
  <si>
    <t>2024-07-03 12:55:52</t>
  </si>
  <si>
    <t>普通区域-奎文区-【潍柴】同心园小区-15965096340-300M-宽带延伸服务-次数0-202407030000344234</t>
  </si>
  <si>
    <t>202407030000344234</t>
  </si>
  <si>
    <t xml:space="preserve">202407030000344234#流程受理流水号：20240703125421159650963401085559
客户号码:15965096340
客户姓名:李**
投诉地市:潍坊
来话流水:2024070312510259320835073
宽带账号:15965096340
宽带账号归属地市:潍坊
宽带账号归属区县:奎文区
故障地址:潍坊奎文区北苑街道潍州路【潍柴】同心园小区15号楼6单元301
联系电话:15965096340
联系人:女士
工单紧急程度:一般
是否有升级投诉倾向:否
是否重复投诉:否
是否携转意向:否
是否投诉倾向:否
是否智能网关:智能网关
当前是否在线:是
接入方式:FTTH
是否质差终端:无质差信息
光功率:-21.61
故障大类:宽带/电视
故障细类:宽带延伸服务
携转原因:
故障时间:2024-07-03 12:55:02
具体故障现象:调测电视投屏
</t>
  </si>
  <si>
    <t>2024-07-03 12:57:42</t>
  </si>
  <si>
    <t>2024-07-03 12:58:12</t>
  </si>
  <si>
    <t>SD-057-240703-479536-3048</t>
  </si>
  <si>
    <t>2024-07-03 12:59:22</t>
  </si>
  <si>
    <t>【重投】-80+普通-普通区域-昌邑市-中医院宿舍区-13791699980-300M-宽带上网投诉-次数0-20240703125809X689908287</t>
  </si>
  <si>
    <t>20240703125809X689908287</t>
  </si>
  <si>
    <t xml:space="preserve">流程受理流水号：20240703125740137916999801086317
客户号码:13791699980
客户姓名:董**
投诉地市:潍坊
来话流水:2024070312553370220868395
宽带账号:13791699980
宽带账号归属地市:潍坊
宽带账号归属区县:昌邑市
故障地址:潍坊昌邑市城区利民街中医院宿舍区14号箱东方家园南沿街自东往西14单元*********
联系电话:13791699980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12:52:05
具体故障现象:打不开网页，
客户其他诉求:客户来电反映宽带无法使用，线上排障不认可
</t>
  </si>
  <si>
    <t>2024-07-03 13:00:57</t>
  </si>
  <si>
    <t>2024-07-03 13:02:43</t>
  </si>
  <si>
    <t>SD-057-240703-753812-1803</t>
  </si>
  <si>
    <t>2024-07-03 10:54:42</t>
  </si>
  <si>
    <t>80+银卡-普通区域-昌邑市-昌邑市石埠镇后柳小区-13792655267-300M-宽带延伸服务-次数0-202407030000239172</t>
  </si>
  <si>
    <t>202407030000239172</t>
  </si>
  <si>
    <t xml:space="preserve">202407030000239172#流程受理流水号：20240703105207137926552671051831
客户号码:13792655267
客户姓名:李**
投诉地市:潍坊
来话流水:2024070310511394520864277
宽带账号:13792655267
宽带账号归属地市:潍坊
宽带账号归属区县:昌邑市
故障地址:潍坊昌邑市石埠镇健康街清风路路口
联系电话:18264685926
联系人:先生/女士
工单紧急程度:非常紧急
是否有升级投诉倾向:否
是否重复投诉:否
是否携转意向:否
是否投诉倾向:否
是否智能网关:智能网关
当前是否在线:是
接入方式:FTTH
是否质差终端:无质差信息
光功率:-22.07
故障大类:宽带/电视
故障细类:宽带延伸服务
携转原因:
故障时间:2024-07-03 10:51:29
具体故障现象:请协助延长网线，谢谢
</t>
  </si>
  <si>
    <t>2024-07-03 10:58:10</t>
  </si>
  <si>
    <t>2024-07-03 11:01:42</t>
  </si>
  <si>
    <t>SD-852-262448-578-8683</t>
  </si>
  <si>
    <t>SD-057-240703-821634-4009</t>
  </si>
  <si>
    <t>2024-07-03 14:40:46</t>
  </si>
  <si>
    <t>【调研】-80+金卡-普通区域-青州市-小官庄村自然村-13583689651-1000M-业务受理宽带-次数0-202407030000421110</t>
  </si>
  <si>
    <t>202407030000421110</t>
  </si>
  <si>
    <t>202407030000421110#导航立单,用户所在位置有群障,已向客户播报,客户要求装维回访.此工单为群障修复工单,根据群障全量闭环管理要求,为确保客户网络通畅,请装维人员跟进修复网络问题,谢谢.联系电话：13583689651</t>
  </si>
  <si>
    <t>2024-07-03 14:53:46</t>
  </si>
  <si>
    <t>2024-07-03 14:54:08</t>
  </si>
  <si>
    <t>SD-851-267024-31817-17984</t>
  </si>
  <si>
    <t>2024-07-03 10:55:40</t>
  </si>
  <si>
    <t>普通区域-昌邑市-昌邑北海花园-13963626484-300M-宽带上网投诉-次数0-202407030000237758 一级督办</t>
  </si>
  <si>
    <t>202407030000237758</t>
  </si>
  <si>
    <t xml:space="preserve">202407030000237758#流程受理流水号：20240703105501139636264841052844
客户号码:13963626484
客户姓名:马**
投诉地市:潍坊
来话流水:2024070310544538220815984
宽带账号:13963626484
宽带账号归属地市:潍坊
宽带账号归属区县:昌邑市
故障地址:潍坊昌邑市城区天水路北海花园5号楼*********
联系电话:13963626484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光功率:-22.14
故障大类:宽带/电视
故障细类:宽带无法上网
携转原因:
故障时间:2024-07-03 10:55:25
具体故障现象:提示网络无法连接，
客户其他诉求:客户侧为质差终端，要求上门更换终端并一并处理故障问题。
</t>
  </si>
  <si>
    <t>2024-07-03 10:58:00</t>
  </si>
  <si>
    <t>王松亮</t>
  </si>
  <si>
    <t>15706307217</t>
  </si>
  <si>
    <t>dw3_jk_wangsongliang</t>
  </si>
  <si>
    <t>2024-07-03 10:58:30</t>
  </si>
  <si>
    <t>SD-851-248492-18784-512</t>
  </si>
  <si>
    <t>SD-057-240703-865729-1823</t>
  </si>
  <si>
    <t>2024-07-03 10:57:06</t>
  </si>
  <si>
    <t>【调研】-80+银卡-普通区域-诸城市-龙苑尚城-15762689889-500M-宽带上网投诉-次数0-202407030000236745</t>
  </si>
  <si>
    <t>202407030000236745</t>
  </si>
  <si>
    <t>202407030000236745#宽带账号：15762689889；宽带地址：潍坊诸城市龙都街道龙苑尚城2号楼2单元301室；客户来电反映网络无法连接，请协助处理！来电流水：2024070310523482920883953，联系电话：17616730391</t>
  </si>
  <si>
    <t>2024-07-03 11:14:04</t>
  </si>
  <si>
    <t>2024-07-03 11:16:31</t>
  </si>
  <si>
    <t>SD-057-240703-286395-4060</t>
  </si>
  <si>
    <t>2024-07-03 14:47:02</t>
  </si>
  <si>
    <t>【调研】-80+金卡-普通区域-安丘市-安乐官庄村-18765180309-1000M-宽带上网投诉-次数0-20240703144439X796477150</t>
  </si>
  <si>
    <t>20240703144439X796477150</t>
  </si>
  <si>
    <t xml:space="preserve">【农村网络投诉】流程受理流水号：20240703144208187651803091111699
客户号码:18765180309
客户姓名:孙**
投诉地市:潍坊
来话流水:2024070314415242220850986
宽带账号:18765180309
宽带账号归属地市:潍坊
宽带账号归属区县:安丘市
故障地址:潍坊安丘市刘家尧镇安乐官庄村安乐官庄村孙增宝后山13号*********
联系电话:18765180309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
携转原因:
故障时间:2024-07-03 14:43:25
具体故障现象:打不开网页，
客户其他诉求:
</t>
  </si>
  <si>
    <t>2024-07-03 14:56:11</t>
  </si>
  <si>
    <t>于书博</t>
  </si>
  <si>
    <t>15706307022</t>
  </si>
  <si>
    <t>dw3_jk_yvshubo</t>
  </si>
  <si>
    <t>2024-07-03 14:57:55</t>
  </si>
  <si>
    <t>SD-851-240933-26690-19424</t>
  </si>
  <si>
    <t>2024-07-03 10:56:14</t>
  </si>
  <si>
    <t>普通区域-奎文区-苇湾社区-15953670982-300M-宽带上网投诉-次数0-20240703105429X269466225 一级督办</t>
  </si>
  <si>
    <t>20240703105429X269466225</t>
  </si>
  <si>
    <t>2024-07-03 10:58:59</t>
  </si>
  <si>
    <t>李国磊</t>
  </si>
  <si>
    <t>15706366507</t>
  </si>
  <si>
    <t>dw3_ji_liguolei</t>
  </si>
  <si>
    <t>2024-07-03 10:59:30</t>
  </si>
  <si>
    <t>SD-057-240703-851374-1815</t>
  </si>
  <si>
    <t>2024-07-03 10:56:18</t>
  </si>
  <si>
    <t>80+银卡-普通区域-昌邑市-富贵家园-13963691837-1000M-宽带上网投诉-次数0-20240703105435X275641164</t>
  </si>
  <si>
    <t>20240703105435X275641164</t>
  </si>
  <si>
    <t xml:space="preserve">流程受理流水号：20240703105249139636918371052064
客户号码:13963691837
客户姓名:张**
投诉地市:潍坊
来话流水:2024070310504249020856619
宽带账号:13963691837
宽带账号归属地市:潍坊
宽带账号归属区县:昌邑市
故障地址:潍坊昌邑市石埠镇石埠镇区富贵家园7号箱*********
联系电话:13181697371
联系人:女士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
故障细类:宽带无法上网(专席)
携转原因:
故障时间:2024-07-03 10:53:49
具体故障现象:光猫灯正常但电脑手机无法上网，经查询有宽带故障 客户不认可
客户其他诉求:
</t>
  </si>
  <si>
    <t>2024-07-03 10:59:17</t>
  </si>
  <si>
    <t>2024-07-03 10:59:34</t>
  </si>
  <si>
    <t>SD-851-234024-24025-9218</t>
  </si>
  <si>
    <t>SD-057-240703-609328-806</t>
  </si>
  <si>
    <t>2024-07-03 09:20:45</t>
  </si>
  <si>
    <t>FTTR-普通区域-奎文区-圣豪花园-18205361200-1000M-宽带上网投诉-次数0-20240703091805X485939251</t>
  </si>
  <si>
    <t>20240703091805X485939251</t>
  </si>
  <si>
    <t xml:space="preserve">流程受理流水号：20240703091522182053612001017039
客户号码:18205361200
客户姓名:李*
投诉地市:潍坊
来话流水:2024070309144208020877244
宽带账号:18205361200
宽带账号归属地市:潍坊
宽带账号归属区县:奎文区
故障地址:潍坊奎文区梨园街道鸢飞路圣豪花园12号楼*********
联系电话:18205361200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09:14:10
具体故障现象:光猫亮红灯，
客户其他诉求:
</t>
  </si>
  <si>
    <t>2024-07-03 09:28:08</t>
  </si>
  <si>
    <t>张玉恒</t>
  </si>
  <si>
    <t>15706307478</t>
  </si>
  <si>
    <t>dw3_jk_zhangyuheng</t>
  </si>
  <si>
    <t>2024-07-03 09:28:40</t>
  </si>
  <si>
    <t>SD-851-317517-6311-20860</t>
  </si>
  <si>
    <t>SD-057-240703-013967-3039</t>
  </si>
  <si>
    <t>2024-07-03 12:59:03</t>
  </si>
  <si>
    <t>【调研】-普通区域-青州市-桃园村自然村-15153693736-300M-宽带上网投诉-次数0-20240703125643X603404409</t>
  </si>
  <si>
    <t>20240703125643X603404409</t>
  </si>
  <si>
    <t xml:space="preserve">【农村网络投诉】流程受理流水号：20240703125544151536937361085865
客户号码:15153693736
客户姓名:贾**
投诉地市:潍坊
来话流水:2024070312543828620861581
宽带账号:15153693736
宽带账号归属地市:潍坊
宽带账号归属区县:青州市
故障地址:潍坊青州市东夏镇桃园村桃园村自然村扩+1号箱（村南贾开元）*********
联系电话:15153693736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12:56:31
具体故障现象:光猫亮红灯，重启设备无效，客户表示宽带线路断了
客户其他诉求:
</t>
  </si>
  <si>
    <t>2024-07-03 13:01:13</t>
  </si>
  <si>
    <t>2024-07-03 13:01:36</t>
  </si>
  <si>
    <t>SD-057-240703-925371-855</t>
  </si>
  <si>
    <t>2024-07-03 09:25:06</t>
  </si>
  <si>
    <t>【调研】-80+白金-普通区域-诸城市-西臧家庄自然村-18463658918-1000M-宽带上网投诉-次数0-202407030000140072</t>
  </si>
  <si>
    <t>202407030000140072</t>
  </si>
  <si>
    <t>202407030000140072#宽带账号：18463658918；宽带地址：潍坊诸城市石桥子镇西臧家庄西臧家庄自然村西臧家庄村南4号箱（扩容）*********客户来电反映宽带网速慢 客户不在现场，无法配合线上指导，要求上门，请协助处理，谢谢！来电流水：2024070309194512020847807，联系电话：18463658918</t>
  </si>
  <si>
    <t>2024-07-03 09:28:31</t>
  </si>
  <si>
    <t>2024-07-03 09:29:00</t>
  </si>
  <si>
    <t>SD-057-240703-817436-856</t>
  </si>
  <si>
    <t>2024-07-03 09:25:25</t>
  </si>
  <si>
    <t>普通区域-奎文区-向阳苑二期-15866165966-300M-宽带上网投诉-次数0-202407030000143411</t>
  </si>
  <si>
    <t>202407030000143411</t>
  </si>
  <si>
    <t xml:space="preserve">202407030000143411#宽带账号：15866165966；宽带地址：潍坊奎文区大虞街道东风街新华路向阳苑二期5号楼；客户来电反映宽带无法上网，客户不配合排障，要求师傅上门，请协助处理，谢谢！联系电话：15866165966；联系人：先生；来电流水：2024070309220911520881462。
</t>
  </si>
  <si>
    <t>2024-07-03 09:28:33</t>
  </si>
  <si>
    <t>田永生</t>
  </si>
  <si>
    <t>15706307403</t>
  </si>
  <si>
    <t>dw3_jk_tianyongsheng</t>
  </si>
  <si>
    <t>2024-07-03 09:29:56</t>
  </si>
  <si>
    <t>SD-057-240703-245780-1774</t>
  </si>
  <si>
    <t>2024-07-03 10:51:16</t>
  </si>
  <si>
    <t>80+普通-普通区域-青州市-天虹花园-15064682533-300M-宽带上网投诉-次数0-20240703073629X389486368</t>
  </si>
  <si>
    <t>20240703073629X389486368</t>
  </si>
  <si>
    <t>客户反馈故障出现时间:2024-07-03 07:34|客户反馈详细地址:尧王山东路天虹花园小区|客户反馈周围用户使用情况:正常|客户反馈问题描述:客户反馈故障出现时间:2024-07-03 07:34|客户反馈详细地址:尧王山东路天虹花园小区|客户反馈周围用户使用情况:正常|客户反馈问题描述:网络一直很难用，反映过好几次，来了就是说没问题，让用用看，用了很久了，一直这个熊样的</t>
  </si>
  <si>
    <t>2024-07-03 10:54:37</t>
  </si>
  <si>
    <t>2024-07-03 10:55:16</t>
  </si>
  <si>
    <t>SD-057-240703-012349-1706</t>
  </si>
  <si>
    <t>2024-07-03 10:44:17</t>
  </si>
  <si>
    <t>【追1】【调研】-80+金卡-普通区域-安丘市-高家埠村自然村-15169472888-500M-宽带上网投诉-次数0-20240703104250X570239885</t>
  </si>
  <si>
    <t>20240703104250X570239885</t>
  </si>
  <si>
    <t xml:space="preserve">【农村网络投诉】流程受理流水号：20240703104032151694728881047834
客户号码:15169472888
客户姓名:李**
投诉地市:潍坊
来话流水:2024070310394307920897415
宽带账号:15169472888
宽带账号归属地市:潍坊
宽带账号归属区县:安丘市
故障地址:潍坊安丘市大城埠高家埠村高家埠村自然村高家埠村7号箱李志宗*********
联系电话:15169472888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故障细类:宽带网速慢/卡顿
携转原因:
故障时间:2024-07-03 10:41:18
网站/APP/游戏名称:百度
具体故障现象:打不开网页，
客户其他诉求:
</t>
  </si>
  <si>
    <t>2024-07-03 11:01:14</t>
  </si>
  <si>
    <t>2024-07-03 11:01:31</t>
  </si>
  <si>
    <t>SD-057-240703-358210-1716</t>
  </si>
  <si>
    <t>2024-07-03 10:46:07</t>
  </si>
  <si>
    <t>普通区域-高密市-null--宽带延伸服务-次数0-202407030000204217</t>
  </si>
  <si>
    <t>2024-07-04 10:47:00</t>
  </si>
  <si>
    <t>202407030000204217</t>
  </si>
  <si>
    <t xml:space="preserve">202407030000204217#【已关注中国移动10086微信公众号】流程受理流水号：20240703102119157263677211041043
客户号码:15726367721
客户姓名:李**
投诉地市:潍坊
来话流水:2024070310203822320821411
宽带账号:15726367721
宽带账号归属地市:潍坊
宽带账号归属区县:高密市
故障地址:潍坊高密市密水街道凤凰大街时代国际工程0*********
联系电话:15726367721
联系人:先生/女士
工单紧急程度:非常紧急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故障时间:2024-07-03 10:21:27
具体故障现象:师傅告知端口满了，现在无法接入，但是线盒有一个端口不确定是否可以接入重新布置网线，
</t>
  </si>
  <si>
    <t>2024-07-03 16:45:34</t>
  </si>
  <si>
    <t>已安装完成</t>
  </si>
  <si>
    <t>SD-057-240703-362148-4994</t>
  </si>
  <si>
    <t>2024-07-03 16:32:22</t>
  </si>
  <si>
    <t>80+普通-普通区域-奎文区-渭水苑-13475057781-300M-宽带上网投诉-次数0-20240703163112X472179509</t>
  </si>
  <si>
    <t>2024-07-04 17:33:00</t>
  </si>
  <si>
    <t>20240703163112X472179509</t>
  </si>
  <si>
    <t xml:space="preserve">流程受理流水号：20240703163035134750577811143201
客户号码:13475057781
客户姓名:温**
投诉地市:滨州
来话流水:2024070316292395920836769
宽带账号:13475057781
宽带账号归属地市:滨州
宽带账号归属区县:奎文区
故障地址:潍坊奎文区清池潍安路渭水苑15号楼*********
联系电话:13475057781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光功率:-13.21
故障大类:宽带/电视
故障细类:网速慢/上网掉线(专席)
携转原因:
故障时间:2024-07-03 16:30:41
具体故障现象:网速慢卡顿，线上按拍排障手册排查未恢复，请协助受理谢谢！
客户其他诉求:
</t>
  </si>
  <si>
    <t>2024-07-03 16:34:16</t>
  </si>
  <si>
    <t>郑冬冬</t>
  </si>
  <si>
    <t>15706307392</t>
  </si>
  <si>
    <t>dw3_jk_zhengdongdong</t>
  </si>
  <si>
    <t>2024-07-03 16:34:33</t>
  </si>
  <si>
    <t>SD-851-273709-4819-2273</t>
  </si>
  <si>
    <t>SD-057-240703-297486-2720</t>
  </si>
  <si>
    <t>2024-07-03 12:17:07</t>
  </si>
  <si>
    <t>普通区域-诸城市-孔戈庄社区-15069659663-200M-业务受理宽带-次数0-202407030000318102</t>
  </si>
  <si>
    <t>2024-07-04 12:00:00</t>
  </si>
  <si>
    <t>202407030000318102</t>
  </si>
  <si>
    <t>202407030000318102# 宽带账号:15069659663; 联系电话：15069659663，问题类型：此工单为群障修复工单，根据群障全量闭环修复管理要求，为确保客户网络通畅，请装维人员跟进修复网络问题，谢谢！ 
 群障标题：公告。故障描述：主干光纤断或OLT检测不到预期的光信号（LOS）主叫号码：15069659663.0;该号码仅供参考，请优先联系宽带账号。</t>
  </si>
  <si>
    <t>2024-07-03 12:19:08</t>
  </si>
  <si>
    <t>2024-07-03 12:19:43</t>
  </si>
  <si>
    <t>SD-057-240703-153046-1196</t>
  </si>
  <si>
    <t>2024-07-03 10:00:18</t>
  </si>
  <si>
    <t>普通区域-安丘市-后朱家官庄村自然村-18706550839-300M-宽带上网投诉-次数0-202407030000182219</t>
  </si>
  <si>
    <t>202407030000182219</t>
  </si>
  <si>
    <t xml:space="preserve">202407030000182219#流程受理流水号：20240703095456187065508391031674
客户号码:18706550839
客户姓名:孟**
投诉地市:潍坊
来话流水:2024070309531472620823579
宽带账号:18706550839
宽带账号归属地市:潍坊
宽带账号归属区县:安丘市
故障地址:潍坊安丘市刘家尧镇后朱家官庄村后朱家官庄村自然村后朱家官庄村朱华鑫*********
联系电话:18763610690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09:55:23
具体故障现象:光猫亮红灯，
客户其他诉求:客户侧为质差终端，要求上门更换终端并一并处理故障问题。
</t>
  </si>
  <si>
    <t>2024-07-03 10:05:19</t>
  </si>
  <si>
    <t>2024-07-03 10:06:46</t>
  </si>
  <si>
    <t>SD-057-240703-789206-2688</t>
  </si>
  <si>
    <t>2024-07-03 12:16:02</t>
  </si>
  <si>
    <t>【调研】-80+银卡-普通区域-诸城市-赵家潘旺自然村-15806365681-200M-业务受理宽带-次数0-202407030000315006</t>
  </si>
  <si>
    <t>202407030000315006</t>
  </si>
  <si>
    <t>202407030000315006# 宽带账号:15806365681; 联系电话：15806365681，问题类型：此工单为群障修复工单，根据群障全量闭环修复管理要求，为确保客户网络通畅，请装维人员跟进修复网络问题，谢谢！ 
 群障标题：公告。故障描述：分支光纤断或OLT检测不到ONT的预期的光信号(LOSi/LOBi)主叫号码：15806365681.0;该号码仅供参考，请优先联系宽带账号。</t>
  </si>
  <si>
    <t>2024-07-03 12:22:14</t>
  </si>
  <si>
    <t>姜夕召</t>
  </si>
  <si>
    <t>15706307985</t>
  </si>
  <si>
    <t>家客铁通潍坊诸城-辛兴乡镇装维组</t>
  </si>
  <si>
    <t>dw3_jk_jiangxizhao</t>
  </si>
  <si>
    <t>2024-07-03 12:22:42</t>
  </si>
  <si>
    <t>SD-057-240703-462379-537</t>
  </si>
  <si>
    <t>2024-07-03 08:59:49</t>
  </si>
  <si>
    <t>【调研】-80+银卡-普通区域-昌乐县-前于刘-13953632642-300M-宽带上网投诉-次数0-20240703085844X324866939</t>
  </si>
  <si>
    <t>20240703085844X324866939</t>
  </si>
  <si>
    <t xml:space="preserve">流程受理流水号：20240703085737139536326421010411
客户号码:13953632642
客户姓名:刘**
投诉地市:潍坊
来话流水:2024070308542975520826774
宽带账号:13953632642
宽带账号归属地市:潍坊
宽带账号归属区县:昌乐县
故障地址:潍坊昌乐县朱刘街道前于刘前于刘9号箱*********
联系电话:13953632642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08:57:12
具体故障现象:电源灯闪
客户其他诉求:线上指导检查电源线，插座，重启开关未恢复
</t>
  </si>
  <si>
    <t>2024-07-03 09:01:18</t>
  </si>
  <si>
    <t>姜鹏</t>
  </si>
  <si>
    <t>15706307159</t>
  </si>
  <si>
    <t>dw3_jk_jiangpeng</t>
  </si>
  <si>
    <t>2024-07-03 09:01:48</t>
  </si>
  <si>
    <t>SD-057-240703-580146-2713</t>
  </si>
  <si>
    <t>2024-07-03 12:16:59</t>
  </si>
  <si>
    <t>普通区域-寿光市-羊口保障房小区-13964753909-300M-业务受理宽带-次数0-202407030000317110</t>
  </si>
  <si>
    <t>202407030000317110</t>
  </si>
  <si>
    <t>202407030000317110# 宽带账号:13964753909; 联系电话：13964753909，问题类型：此工单为群障修复工单，根据群障全量闭环修复管理要求，为确保客户网络通畅，请装维人员跟进修复网络问题，谢谢！ 
 群障标题：公告。故障描述：主干光纤断或OLT检测不到预期的光信号（LOS）主叫号码：13723940522.0;该号码仅供参考，请优先联系宽带账号。</t>
  </si>
  <si>
    <t>2024-07-03 12:18:47</t>
  </si>
  <si>
    <t>SD-057-240703-938750-1247</t>
  </si>
  <si>
    <t>2024-07-03 10:06:30</t>
  </si>
  <si>
    <t>【调研】-80+普通-(目标)普通区域-寿光市-久安官二-18264658098-300M-宽带上网投诉-次数0-202407030000186221</t>
  </si>
  <si>
    <t>202407030000186221</t>
  </si>
  <si>
    <t xml:space="preserve">202407030000186221#流程受理流水号：20240703100550182646580981035441
客户号码:18264658098
客户姓名:孙**
投诉地市:潍坊
来话流水:2024070310003286620828391
宽带账号:18264658098
宽带账号归属地市:潍坊
宽带账号归属区县:寿光市
故障地址:潍坊寿光市古城久安官二久安官二久安官二村扩容24号箱徐明三外墙*********
联系电话:18264658098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故障时间:2024-07-03 10:05:56
具体故障现象:打不开网页，
客户其他诉求:客户侧为质差终端，要求上门更换终端并一并处理故障问题。
</t>
  </si>
  <si>
    <t>2024-07-03 10:09:47</t>
  </si>
  <si>
    <t>2024-07-03 10:10:19</t>
  </si>
  <si>
    <t>SD-057-240703-295078-4973</t>
  </si>
  <si>
    <t>2024-07-03 16:29:32</t>
  </si>
  <si>
    <t>(目标)普通区域-寿光市-东毕二村自然村-13791856786-300M-宽带上网投诉-次数0-20240703162824X304945990</t>
  </si>
  <si>
    <t>2024-07-04 17:30:00</t>
  </si>
  <si>
    <t>20240703162824X304945990</t>
  </si>
  <si>
    <t xml:space="preserve">【农村网络投诉】流程受理流水号：20240703162640137918567861142044
客户号码:13791856786
客户姓名:解**
投诉地市:潍坊
来话流水:2024070316243584520871414
宽带账号:13791856786
宽带账号归属地市:潍坊
宽带账号归属区县:寿光市
故障地址:潍坊寿光市侯镇东毕二村东毕二村自然村东毕二村扩容26号箱董言孝外墙*********
联系电话:13791856786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16:27:57
具体故障现象:光猫亮红灯，光纤线故障，
客户其他诉求:
</t>
  </si>
  <si>
    <t>2024-07-03 16:54:08</t>
  </si>
  <si>
    <t>杨立超</t>
  </si>
  <si>
    <t>15966152881</t>
  </si>
  <si>
    <t>dw3_jk_yanglichao</t>
  </si>
  <si>
    <t>2024-07-03 16:54:47</t>
  </si>
  <si>
    <t>SD-057-240703-692175-364</t>
  </si>
  <si>
    <t>2024-07-03 08:44:20</t>
  </si>
  <si>
    <t>【调研】-普通区域-诸城市-人民家园-13562692837-300M-宽带上网投诉-次数0-20240703084122X282971417</t>
  </si>
  <si>
    <t>20240703084122X282971417</t>
  </si>
  <si>
    <t xml:space="preserve">流程受理流水号：20240703084022135626928371004366
客户号码:13562692837
客户姓名:张**
投诉地市:潍坊
来话流水:2024070308385050520872819
宽带账号:13562692837
宽带账号归属地市:潍坊
宽带账号归属区县:诸城市
故障地址:潍坊诸城市龙都街道潍徐街人民家园康居园14号楼1单元202
联系电话:13562692837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故障细类:网速慢/上网掉线(专席)
携转原因:
故障时间:2024-07-03 08:40:38
具体故障现象:客户来电表示家里网速慢卡，我处排查路由器摆放位置，在线时长，使用年限以及网线未恢复，请协助处理谢谢
客户其他诉求:
</t>
  </si>
  <si>
    <t>2024-07-03 08:46:05</t>
  </si>
  <si>
    <t>2024-07-03 09:02:47</t>
  </si>
  <si>
    <t>SD-851-292547-34945-24256</t>
  </si>
  <si>
    <t>SD-057-240703-423615-497</t>
  </si>
  <si>
    <t>2024-07-03 08:56:24</t>
  </si>
  <si>
    <t>普通区域-青州市-刘镇村-15964339945-200M-宽带上网投诉-次数0-20240703085408X487997150</t>
  </si>
  <si>
    <t>2024-07-04 09:57:00</t>
  </si>
  <si>
    <t>20240703085408X487997150</t>
  </si>
  <si>
    <t xml:space="preserve">【农村网络投诉】流程受理流水号：20240703085320159643399451008845
客户号码:15964339945
客户姓名:刘**
投诉地市:潍坊
来话流水:2024070308520060620899746
宽带账号:15964339945
宽带账号归属地市:潍坊
宽带账号归属区县:青州市
故障地址:潍坊青州市益都街道刘镇村刘镇村刘镇村10号箱（东北曹仁杰）*********
联系电话:13953669063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08:55:54
具体故障现象:光猫亮红灯，
客户其他诉求:
</t>
  </si>
  <si>
    <t>2024-07-03 08:59:05</t>
  </si>
  <si>
    <t>张照明</t>
  </si>
  <si>
    <t>15706307628</t>
  </si>
  <si>
    <t>家客铁通潍坊青州-益都乡镇装维组</t>
  </si>
  <si>
    <t>dw3_jk_zhangzhaoming</t>
  </si>
  <si>
    <t>2024-07-03 09:01:39</t>
  </si>
  <si>
    <t>SD-057-240703-041958-502</t>
  </si>
  <si>
    <t>2024-07-03 08:56:42</t>
  </si>
  <si>
    <t>普通区域-奎文区-东方太阳城-13853629964-300M-宽带上网投诉-次数0-202407030000110904</t>
  </si>
  <si>
    <t>202407030000110904</t>
  </si>
  <si>
    <t xml:space="preserve">202407030000110904#宽带账号：13853629964；宽带地址：潍坊奎文区北苑街道虞河路东方太阳城9号楼；客户来电反映宽带无法上网，无法配合线上指导，请协助处理，谢谢！联系电话13853629964；联系人：；来电流水：2024070308531285720812625。
</t>
  </si>
  <si>
    <t>2024-07-03 09:28:04</t>
  </si>
  <si>
    <t>任峰</t>
  </si>
  <si>
    <t>15706366504</t>
  </si>
  <si>
    <t>dw3_jk_renfeng</t>
  </si>
  <si>
    <t>2024-07-03 09:28:47</t>
  </si>
  <si>
    <t>SD-057-240703-075249-424</t>
  </si>
  <si>
    <t>2024-07-03 08:50:12</t>
  </si>
  <si>
    <t>【调研】-80+金卡-(目标)普通区域-潍城区-潍城劳动局片区-13964798566-1000M-宽带上网投诉-次数0-202407030000105536</t>
  </si>
  <si>
    <t>202407030000105536</t>
  </si>
  <si>
    <t>202407030000105536#宽带账号：13964798566；宽带地址：潍坊潍城区西关街道福寿西街潍城劳动局片区上城国际21号楼；客户来电反映宽带/移动高清无法使用，要求师傅上门，请协助处理，谢谢！联系电话：15898947136；联系人：高**；来电流水：2024070308470672820848889。</t>
  </si>
  <si>
    <t>2024-07-03 08:52:40</t>
  </si>
  <si>
    <t>赵雄</t>
  </si>
  <si>
    <t>15706307857</t>
  </si>
  <si>
    <t>dw3_jk_wczhaoxiong</t>
  </si>
  <si>
    <t>2024-07-03 08:53:16</t>
  </si>
  <si>
    <t>SD-057-240703-597304-425</t>
  </si>
  <si>
    <t>80+普通-普通区域-安丘市-麻埠庄村自然村-15953659976-500M-宽带上网投诉-次数0-202407030000112624</t>
  </si>
  <si>
    <t>202407030000112624</t>
  </si>
  <si>
    <t xml:space="preserve">202407030000112624#流程受理流水号：20240703084945159536599761007549
客户号码:15953659976
客户姓名:刘**
投诉地市:潍坊
来话流水:2024070308491335620870394
宽带账号:15953659976
宽带账号归属地市:潍坊
宽带账号归属区县:安丘市
故障地址:潍坊安丘市石堆镇麻埠庄村麻埠庄村自然村麻埠庄三次追加1号箱马厚祥*********
联系电话:15953659976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08:50:00
具体故障现象:提示网络无法连接，
客户其他诉求:客户侧为质差终端，要求上门更换终端并一并处理故障问题。
</t>
  </si>
  <si>
    <t>2024-07-03 08:52:45</t>
  </si>
  <si>
    <t>马文涛</t>
  </si>
  <si>
    <t>15706307056</t>
  </si>
  <si>
    <t>dw3_jk_mawentao</t>
  </si>
  <si>
    <t>2024-07-03 08:53:10</t>
  </si>
  <si>
    <t>SD-057-240703-471025-450</t>
  </si>
  <si>
    <t>【调研】-80+普通-普通区域-安丘市-绪泉-15253615128-100M-宽带上网投诉-次数0-202407030000113884</t>
  </si>
  <si>
    <t>2024-07-04 09:54:00</t>
  </si>
  <si>
    <t>202407030000113884</t>
  </si>
  <si>
    <t xml:space="preserve">202407030000113884#【已关注中国移动10086微信公众号】流程受理流水号：20240703085216152536151281008456
客户号码:15253615128
客户姓名:郑**
投诉地市:潍坊
来话流水:2024070308515544120898849
宽带账号:15253615128
宽带账号归属地市:潍坊
宽带账号归属区县:安丘市
故障地址:潍坊安丘市红沙沟镇东崔巴峪村温泉东崔巴峪温泉东崔巴峪村13号箱郑龙*********
联系电话:15253615128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故障时间:2024-07-03 08:52:50
魔百和单播/组播:组播
具体故障现象:电视直播或点播无法观看，
客户其他诉求:客户侧为质差终端，要求上门更换终端并一并处理故障问题。
</t>
  </si>
  <si>
    <t>2024-07-03 09:00:57</t>
  </si>
  <si>
    <t>2024-07-03 09:01:22</t>
  </si>
  <si>
    <t>SD-057-240703-218459-1451</t>
  </si>
  <si>
    <t>2024-07-03 10:20:03</t>
  </si>
  <si>
    <t>80+金卡-普通区域-寿光市-前游物流园（小微）-15166364696-100M-业务受理宽带-次数0-202407030000202156</t>
  </si>
  <si>
    <t>2024-07-04 10:21:00</t>
  </si>
  <si>
    <t>202407030000202156</t>
  </si>
  <si>
    <t>202407030000202156# 宽带账号:15166364696; 联系电话：15166364696，问题类型：此工单为群障修复工单，根据群障全量闭环修复管理要求，为确保客户网络通畅，请装维人员跟进修复网络问题，谢谢！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</si>
  <si>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2024-07-03 10:22:32</t>
  </si>
  <si>
    <t>2024-07-03 10:23:08</t>
  </si>
  <si>
    <t>SD-057-240703-950248-4912</t>
  </si>
  <si>
    <t>2024-07-03 16:20:37</t>
  </si>
  <si>
    <t>普通区域-青州市-西张村-18253688392-100M-宽带上网投诉-次数0-202407030000512156 三级督办</t>
  </si>
  <si>
    <t>2024-07-04 17:21:00</t>
  </si>
  <si>
    <t>202407030000512156</t>
  </si>
  <si>
    <t>202407030000512156#宽带账号：18253688392；联系电话：17863670817宽带地址：潍坊青州市益都街道西张村；客户来电反映网络不能用，客户异机来电报修，线上指导无法配合操做，要求上门处理, 来电流水：2024070316154879120850827</t>
  </si>
  <si>
    <t>2024-07-03 16:33:13</t>
  </si>
  <si>
    <t>建议用户更换终端</t>
  </si>
  <si>
    <t>SD-057-240703-584697-3674</t>
  </si>
  <si>
    <t>2024-07-03 14:08:19</t>
  </si>
  <si>
    <t>【调研】-80+普通-FTTR-(目标)普通区域-寒亭区-新泰世纪城小区-15053655118-1000M-宽带上网投诉-次数0-202407020000587110</t>
  </si>
  <si>
    <t>202407020000587110</t>
  </si>
  <si>
    <t>202407020000587110#【已关注中国移动10086微信公众号】*YWDZ01
服务号码：15053655118，
号码归属地：潍坊寒亭 ，
要求取消：没有取消的业务业务；
用户品牌：全球通；
是否外呼开通：否；
客户质疑：融合宽带存量用户协议2年、58+元爱家宽带300M（同装），
接触录音流水号：2024070217431836620882246；联系电话：15964936593；
受理明细：536230427000161740，争议业务名称：融合宽带存量用户协议2年，于**，15053655118，产品变更，2023-04-27 19:17:29,张丛丛(f122101e)，潍城-胜利街-潍坊爱家通讯科技有限公司(SD.LF.01.12.02.01.LM)；
受理明细：536220503043649406，争议业务名称：58+元爱家宽带300M（同装），于**，15053655118，产品变更，2022-05-03 09:06:40,(fb26000q)，寒亭区益昌通讯店（社区）(SD.LF.0B.02.66.10.j2)；
备注：客户来电反映，宽带有故障需要走明线，客户不认可，请核实处理，;宽带小区$[新泰世纪城小区]$</t>
  </si>
  <si>
    <t>2024-07-03 14:13:09</t>
  </si>
  <si>
    <t>家庭咨询-&gt;网络质量-&gt;家庭宽带-&gt;全局流转-&gt;功能使用-&gt;家庭WIFI信号弱-&gt;全局流转</t>
  </si>
  <si>
    <t>马永全</t>
  </si>
  <si>
    <t>15706307426</t>
  </si>
  <si>
    <t>dw3_jk_mayongquan</t>
  </si>
  <si>
    <t>2024-07-03 14:17:35</t>
  </si>
  <si>
    <t>SD-851-265311-35358-29217</t>
  </si>
  <si>
    <t>SD-057-240703-138294-1235</t>
  </si>
  <si>
    <t>2024-07-03 10:05:35</t>
  </si>
  <si>
    <t>【调研】-80+普通-普通区域-奎文区-三友文锦苑-15949868333-1000M-宽带上网投诉-次数0-202407030000181969</t>
  </si>
  <si>
    <t>202407030000181969</t>
  </si>
  <si>
    <t xml:space="preserve">202407030000181969#宽带账号：15949868333；宽带地址：潍坊奎文区东关街道福寿街三友文锦苑8号楼*********；客户来电反映宽带断断续续，客户不在现场，无法配合线上指导，要求上门，请协助处理，谢谢！联系电话：15949868333；联系人：女士；来电流水：2024070309564439220874200。 
</t>
  </si>
  <si>
    <t>2024-07-03 10:13:33</t>
  </si>
  <si>
    <t>2024-07-03 10:14:01</t>
  </si>
  <si>
    <t>SD-851-306107-10615-16582</t>
  </si>
  <si>
    <t>SD-057-240703-012675-1480</t>
  </si>
  <si>
    <t>2024-07-03 10:21:08</t>
  </si>
  <si>
    <t>【调研】-(目标)普通区域-临朐县-北五里庄自然村-13465369393-300M-业务受理宽带-次数0-202407030000204948</t>
  </si>
  <si>
    <t>202407030000204948</t>
  </si>
  <si>
    <t>202407030000204948# 宽带账号:13465369393; 联系电话：13465369393，问题类型：此工单为群障修复工单，根据群障全量闭环修复管理要求，为确保客户网络通畅，请装维人员跟进修复网络问题，谢谢！ 
 群障标题：公告。故障描述：主干光纤断或OLT检测不到预期的光信号（LOS）主叫号码：13465369393.0;该号码仅供参考，请优先联系宽带账号。</t>
  </si>
  <si>
    <t>2024-07-03 10:47:23</t>
  </si>
  <si>
    <t>张志斌</t>
  </si>
  <si>
    <t>15706307585</t>
  </si>
  <si>
    <t>dw3_jk_zhangzhibin</t>
  </si>
  <si>
    <t>2024-07-03 10:47:56</t>
  </si>
  <si>
    <t>SD-057-240703-590728-1151</t>
  </si>
  <si>
    <t>2024-07-03 09:55:49</t>
  </si>
  <si>
    <t>【重投】-【调研】-普通区域-寿光市-清河小区-15866561989-100M-宽带上网投诉-次数0-202407030000177399</t>
  </si>
  <si>
    <t>2024-07-04 10:56:00</t>
  </si>
  <si>
    <t>202407030000177399</t>
  </si>
  <si>
    <t xml:space="preserve">202407030000177399#流程受理流水号：20240703095511158665619891031767
客户号码:15866561989
客户姓名:张*
投诉地市:潍坊
来话流水:2024070309543142020842203
宽带账号:15866561989
宽带账号归属地市:潍坊
宽带账号归属区县:寿光市
故障地址:潍坊寿光市羊口镇太平路清河小区南楼*********
联系电话:13780845450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10:02:01
具体故障现象:用户无法提供具体故障现象，
客户其他诉求:客户侧为质差终端，要求上门更换终端并一并处理故障问题。
</t>
  </si>
  <si>
    <t>2024-07-03 09:59:26</t>
  </si>
  <si>
    <t>2024-07-03 10:00:35</t>
  </si>
  <si>
    <t>SD-057-240703-781306-403</t>
  </si>
  <si>
    <t>2024-07-03 08:47:20</t>
  </si>
  <si>
    <t>【调研】-80+金卡-普通区域-青州市-李家村-13869612648-1000M-宽带上网投诉-次数0-20240703084513X513428704</t>
  </si>
  <si>
    <t>20240703084513X513428704</t>
  </si>
  <si>
    <t xml:space="preserve">【农村网络投诉】流程受理流水号：20240703084424138696126481005683
客户号码:13869612648
客户姓名:肖**
投诉地市:潍坊
来话流水:2024070308440540720819610
宽带账号:13869612648
宽带账号归属地市:潍坊
宽带账号归属区县:青州市
故障地址:潍坊青州市谭坊镇李家李家村李家安置区5号楼*********
联系电话:13869612648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故障时间:2024-07-03 08:44:52
具体故障现象:光猫亮红灯，
客户其他诉求:
</t>
  </si>
  <si>
    <t>2024-07-03 08:49:49</t>
  </si>
  <si>
    <t>阚彩翔</t>
  </si>
  <si>
    <t>15706307629</t>
  </si>
  <si>
    <t>dw3_jk_kancaixiangqz</t>
  </si>
  <si>
    <t>2024-07-03 08:50:41</t>
  </si>
  <si>
    <t>SD-851-233029-23465-18283</t>
  </si>
  <si>
    <t>SD-057-240703-041756-535</t>
  </si>
  <si>
    <t>2024-07-03 08:59:41</t>
  </si>
  <si>
    <t>普通区域-临朐县-南关-13791898417-100M-宽带上网投诉-次数0-20240703085819X299480915</t>
  </si>
  <si>
    <t>2024-07-04 10:00:00</t>
  </si>
  <si>
    <t>20240703085819X299480915</t>
  </si>
  <si>
    <t xml:space="preserve">【农村网络投诉】流程受理流水号：20240703085650137918984171010122
客户号码:13791898417
客户姓名:马**
投诉地市:潍坊
来话流水:2024070308560344320844243
宽带账号:13791898417
宽带账号归属地市:潍坊
宽带账号归属区县:临朐县
故障地址:潍坊临朐县城关街道南关村南关南关22号箱万福旅馆后墙（刘忠）*********
联系电话:13791898417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故障细类:宽带无法上网(专席)
携转原因:
故障时间:2024-07-03 08:57:05
具体故障现象:光猫不亮，通上电
客户其他诉求:谢谢
</t>
  </si>
  <si>
    <t>2024-07-03 09:02:02</t>
  </si>
  <si>
    <t>2024-07-03 09:02:45</t>
  </si>
  <si>
    <t>SD-057-240703-105428-2735</t>
  </si>
  <si>
    <t>2024-07-03 12:17:36</t>
  </si>
  <si>
    <t>【调研】-80+普通-普通区域-青州市-任家村-13583697599-1000M-宽带上网投诉-次数0-20240703121629X189596765</t>
  </si>
  <si>
    <t>20240703121629X189596765</t>
  </si>
  <si>
    <t xml:space="preserve">【农村网络投诉】流程受理流水号：20240703121330135836975991076589
客户号码:13583697599
客户姓名:杨**
投诉地市:潍坊
来话流水:2024070312130984920826940
宽带账号:13583697599
宽带账号归属地市:潍坊
宽带账号归属区县:青州市
故障地址:潍坊青州市谭坊镇任家村任家村1号箱(村西任建兴)*********
联系电话:13583697599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12:16:15
具体故障现象:提示网络无法连接，
客户其他诉求:
</t>
  </si>
  <si>
    <t>2024-07-03 12:19:17</t>
  </si>
  <si>
    <t>2024-07-03 12:19:39</t>
  </si>
  <si>
    <t>SD-851-235679-1580-22074</t>
  </si>
  <si>
    <t>SD-057-240703-216539-1483</t>
  </si>
  <si>
    <t>2024-07-03 10:21:12</t>
  </si>
  <si>
    <t>80+银卡-普通区域-寒亭区-西镇村自然村-15163689699-1000M-业务受理宽带-次数0-202407030000204347</t>
  </si>
  <si>
    <t>202407030000204347</t>
  </si>
  <si>
    <t>202407030000204347# 宽带账号:15163689699; 联系电话：15163689699，问题类型：此工单为群障修复工单，根据群障全量闭环修复管理要求，为确保客户网络通畅，请装维人员跟进修复网络问题，谢谢！ 
 群障标题：公告。故障描述：分支光纤断或OLT检测不到ONT的预期的光信号(LOSi/LOBi)主叫号码：18764621619.0;该号码仅供参考，请优先联系宽带账号。</t>
  </si>
  <si>
    <t>2024-07-03 10:26:19</t>
  </si>
  <si>
    <t>张忠治</t>
  </si>
  <si>
    <t>15706307464</t>
  </si>
  <si>
    <t>dw3_j_zhangzhongzhi</t>
  </si>
  <si>
    <t>2024-07-03 10:26:57</t>
  </si>
  <si>
    <t>SD-057-240703-365472-520</t>
  </si>
  <si>
    <t>2024-07-03 08:57:52</t>
  </si>
  <si>
    <t>【调研】-(目标)普通区域-昌乐县-昌乐阳光嘉园-13863688074-300M-魔百和投诉-次数0-202407030000116556</t>
  </si>
  <si>
    <t>202407030000116556</t>
  </si>
  <si>
    <t>202407030000116556#流程受理流水号：20240703085707138636880741010234
客户号码:13863688074
客户姓名:新**
投诉地市:潍坊
来话流水:2024070308541585920824247
宽带账号:13863688074
宽带账号归属地市:潍坊
宽带账号归属区县:昌乐县
故障地址:潍坊昌乐县城关街道站前街阳光嘉园17号楼*********
联系电话:13863688074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故障大类:电视
故障细类:移动高清电视故障(专席)
携转原因:
故障时间:2024-07-03 08:57:32
魔百和单播/组播:组播
具体故障现象:机顶盒无法开机，
客户其他诉求:
魔百和单/组播：组播;宽带小区$[昌乐阳光嘉园]$</t>
  </si>
  <si>
    <t>2024-07-03 09:01:37</t>
  </si>
  <si>
    <t>许增峰</t>
  </si>
  <si>
    <t>15706307155</t>
  </si>
  <si>
    <t>dw3_jk_xuzengfeng</t>
  </si>
  <si>
    <t>2024-07-03 09:03:17</t>
  </si>
  <si>
    <t>SD-851-273142-15787-20023</t>
  </si>
  <si>
    <t>SD-057-240703-815649-2568</t>
  </si>
  <si>
    <t>2024-07-03 12:11:09</t>
  </si>
  <si>
    <t>【追1】【调研】-80+普通-普通区域-昌邑市-采邑新新家园B区-15653437567-300M-宽带上网投诉-次数0-20240703121020X820928240</t>
  </si>
  <si>
    <t>20240703121020X820928240</t>
  </si>
  <si>
    <t xml:space="preserve">流程受理流水号：20240703120930156534375671075686
客户号码:15653437567
客户姓名:齐**
投诉地市:潍坊
来话流水:2024070312084060520885586
宽带账号:15653437567
宽带账号归属地市:潍坊
宽带账号归属区县:昌邑市
故障地址:潍坊昌邑市城区建设路采邑新新家园B区采邑新新家园B区13号楼*********
联系电话:15653437567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12:10:00
具体故障现象:打不开网页，
客户其他诉求:用户要求上门维修
</t>
  </si>
  <si>
    <t>2024-07-03 12:18:57</t>
  </si>
  <si>
    <t>SD-057-240703-027845-2734</t>
  </si>
  <si>
    <t>2024-07-03 12:17:34</t>
  </si>
  <si>
    <t>【调研】-普通区域-潍城区-陈家村自然村-13280710555-1000M-魔百和投诉-次数0-20240702191651X110705000</t>
  </si>
  <si>
    <t>20240702191651X110705000</t>
  </si>
  <si>
    <t>【农村网络投诉】流程 ： 
 流程受理流水号：20240702191456132807105551189493; 
手机号码 ：13280710555；
客户姓名 ：项**；
投诉地市 ：潍坊；
来话流水 ：2024070219140161320836980；
宽带账号 ：13280710555；
宽带账号归属地市 ：潍坊；
宽带账号归属区县 ：潍城区；
联系人 ：项**；
故障地址 ：潍坊潍城区望留街道陈家村陈家村自然村中南1号箱*********；
联系电话 ：13280710555；
是否升级倾向 ：否；
是否投诉倾向 ：否；
工单内容 ：电视没有信号，看不了电视，；
_是否智能网关：否</t>
  </si>
  <si>
    <t>2024-07-03 12:18:26</t>
  </si>
  <si>
    <t>家庭业务-&gt;产品质量-&gt;互联网电视(移动高清)-&gt;全局流转-&gt;售后服务-&gt;电视机提示“无信号”-&gt;全局流转</t>
  </si>
  <si>
    <t>2024-07-03 12:18:52</t>
  </si>
  <si>
    <t>SD-851-258557-11094-7466</t>
  </si>
  <si>
    <t>SD-057-240703-792041-2697</t>
  </si>
  <si>
    <t>2024-07-03 12:16:15</t>
  </si>
  <si>
    <t>80+普通-普通区域-寿光市-王望文盛小区二期-13573698653-1000M-业务受理宽带-次数0-202407030000317267</t>
  </si>
  <si>
    <t>202407030000317267</t>
  </si>
  <si>
    <t>202407030000317267#【已关注中国移动10086微信公众号】 宽带账号:13573698653; 联系电话：13573698653，问题类型：此工单为群障修复工单，根据群障全量闭环修复管理要求，为确保客户网络通畅，请装维人员跟进修复网络问题，谢谢！ 
 群障标题：告警。故障标题：分支光纤断或OLT检测不到ONT的预期的光信号(LOSi/LOBi)主叫号码：13573698653.0;该号码仅供参考，请优先联系宽带账号。</t>
  </si>
  <si>
    <t>2024-07-03 12:22:49</t>
  </si>
  <si>
    <t>2024-07-03 12:25:27</t>
  </si>
  <si>
    <t>SD-057-240703-016473-2919</t>
  </si>
  <si>
    <t>2024-07-03 12:41:28</t>
  </si>
  <si>
    <t>普通区域-昌邑市-徐家次水自然村-15006646214-100M-宽带上网投诉-次数0-20240703124046X646310178</t>
  </si>
  <si>
    <t>20240703124046X646310178</t>
  </si>
  <si>
    <t xml:space="preserve">【农村网络投诉】流程受理流水号：20240703123850150066462141082114
客户号码:15006646214
客户姓名:王**
投诉地市:潍坊
来话流水:2024070312370803720830880
宽带账号:15006646214
宽带账号归属地市:潍坊
宽带账号归属区县:昌邑市
故障地址:潍坊昌邑市李家埠镇徐家次水村徐家次水自然村21号箱*********
联系电话:13791625321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12:39:09
具体故障现象:电脑无法上网，
客户其他诉求:
</t>
  </si>
  <si>
    <t>2024-07-03 12:42:44</t>
  </si>
  <si>
    <t>刘国兵</t>
  </si>
  <si>
    <t>15706307211</t>
  </si>
  <si>
    <t>dw3_jk_liuguobing</t>
  </si>
  <si>
    <t>2024-07-03 12:43:50</t>
  </si>
  <si>
    <t>SD-057-240703-149286-4949</t>
  </si>
  <si>
    <t>2024-07-03 16:26:26</t>
  </si>
  <si>
    <t>普通区域-寿光市-王口-15689263634-300M-宽带上网投诉-次数0-20240703162332X129759080</t>
  </si>
  <si>
    <t>2024-07-04 17:27:00</t>
  </si>
  <si>
    <t>20240703162332X129759080</t>
  </si>
  <si>
    <t xml:space="preserve">【农村网络投诉】流程受理流水号：20240703162112156892636341140362
客户号码:15689263634
客户姓名:刘*
投诉地市:潍坊
来话流水:2024070316204560620819633
宽带账号:15689263634
宽带账号归属地市:潍坊
宽带账号归属区县:寿光市
故障地址:潍坊寿光市圣城街道东升路王口王口村5号箱*********
联系电话:15689263634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16:25:08
具体故障现象:光猫亮红灯，
客户其他诉求:
</t>
  </si>
  <si>
    <t>2024-07-03 16:43:15</t>
  </si>
  <si>
    <t>常怀远</t>
  </si>
  <si>
    <t>15706307726</t>
  </si>
  <si>
    <t>dw3_jk_changhuaiyuan</t>
  </si>
  <si>
    <t>2024-07-03 16:44:51</t>
  </si>
  <si>
    <t>SD-057-240703-314685-330</t>
  </si>
  <si>
    <t>2024-07-03 08:41:22</t>
  </si>
  <si>
    <t>【调研】-普通区域-安丘市-世纪铭城-15163633806-300M-宽带上网投诉-次数0-20240703083913X153329477</t>
  </si>
  <si>
    <t>20240703083913X153329477</t>
  </si>
  <si>
    <t xml:space="preserve">流程受理流水号：20240703083759151636338061003626
客户号码:15163633806
客户姓名:张**
投诉地市:潍坊
来话流水:2024070308371486420859282
宽带账号:15163633806
宽带账号归属地市:潍坊
宽带账号归属区县:安丘市
故障地址:潍坊安丘市兴安街道和平路世纪铭城15号楼*********
联系电话:19806242861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08:38:17
具体故障现象:光猫亮红灯，
客户其他诉求:
</t>
  </si>
  <si>
    <t>2024-07-03 08:48:02</t>
  </si>
  <si>
    <t>2024-07-03 08:48:23</t>
  </si>
  <si>
    <t>SD-057-240703-174852-1067</t>
  </si>
  <si>
    <t>2024-07-03 09:46:09</t>
  </si>
  <si>
    <t>(目标)普通区域-昌邑市-君悦花园-15953608108-200M-宽带上网投诉-次数0-202407030000166890</t>
  </si>
  <si>
    <t>202407030000166890</t>
  </si>
  <si>
    <t xml:space="preserve">202407030000166890#【已关注中国移动10086微信公众号】流程受理流水号：20240703094046159536081081026739
客户号码:15953608108
客户姓名:秦**
投诉地市:潍坊
来话流水:2024070309391373120822012
宽带账号:15953608108
宽带账号归属地市:潍坊
宽带账号归属区县:昌邑市
故障地址:潍坊昌邑市城区奎聚路君悦花园3号楼西单元*********
联系电话:15953608108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故障时间:2024-07-03 09:41:09
具体故障现象:光猫亮红灯，
客户其他诉求:客户侧为质差终端，要求上门更换终端并一并处理故障问题。
</t>
  </si>
  <si>
    <t>2024-07-03 09:49:10</t>
  </si>
  <si>
    <t>李斌</t>
  </si>
  <si>
    <t>15706307212</t>
  </si>
  <si>
    <t>dw3_jk_libincy</t>
  </si>
  <si>
    <t>2024-07-03 09:49:29</t>
  </si>
  <si>
    <t>SD-057-240703-062179-2601</t>
  </si>
  <si>
    <t>2024-07-03 12:12:29</t>
  </si>
  <si>
    <t>【调研】-80+银卡-(目标)普通区域-寿光市-学府花园-15965051370-300M-业务受理宽带-次数0-202407030000313568</t>
  </si>
  <si>
    <t>202407030000313568</t>
  </si>
  <si>
    <t>202407030000313568# 宽带账号:15965051370; 联系电话：15965051370，问题类型：此工单为群障修复工单，根据群障全量闭环修复管理要求，为确保客户网络通畅，请装维人员跟进修复网络问题，谢谢！ 
 群障标题：公告。故障描述：主干光纤断或OLT检测不到预期的光信号（LOS）主叫号码：15965051370.0;该号码仅供参考，请优先联系宽带账号。</t>
  </si>
  <si>
    <t>2024-07-03 12:22:11</t>
  </si>
  <si>
    <t>2024-07-03 12:23:22</t>
  </si>
  <si>
    <t>SD-057-240703-976084-1477</t>
  </si>
  <si>
    <t>2024-07-03 10:21:00</t>
  </si>
  <si>
    <t>【调研】-80+普通-普通区域-青州市-烟厂东宿舍-13326362243-300M-魔百和投诉-次数0-20240703101920X160621597</t>
  </si>
  <si>
    <t>20240703101920X160621597</t>
  </si>
  <si>
    <t>流程受理流水号：20240703101841133263622431040071
客户号码:13326362243
客户姓名:马**
投诉地市:潍坊
来话流水:2024070310134646220820461
宽带账号:13326362243
宽带账号归属地市:潍坊
宽带账号归属区县:青州市
故障地址:潍坊青州市云门山街道凤凰山西路烟厂东宿舍二区9号楼*********
联系电话:13326362243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故障细类:移动高清电视故障(专席)
携转原因:
故障时间:2024-07-03 10:18:04
魔百和单播/组播:组播
具体故障现象:电视直播或点播无法观看，
客户其他诉求:
魔百和单/组播：组播</t>
  </si>
  <si>
    <t>2024-07-03 10:27:18</t>
  </si>
  <si>
    <t>李春华</t>
  </si>
  <si>
    <t>15706307657</t>
  </si>
  <si>
    <t>家客铁通潍坊青州-古城城区装维组</t>
  </si>
  <si>
    <t>dw3_jk_lichunhuaqz</t>
  </si>
  <si>
    <t>2024-07-03 10:28:28</t>
  </si>
  <si>
    <t>SD-851-236049-2433-22306</t>
  </si>
  <si>
    <t>SD-057-240703-983246-1269</t>
  </si>
  <si>
    <t>2024-07-03 10:08:49</t>
  </si>
  <si>
    <t>【调研】-(目标)普通区域-临朐县-东马庄-13964639560-200M-宽带上网投诉-次数0-20240703100707X427999747</t>
  </si>
  <si>
    <t>2024-07-04 11:09:00</t>
  </si>
  <si>
    <t>20240703100707X427999747</t>
  </si>
  <si>
    <t xml:space="preserve">流程受理流水号：20240703095500139646395601031698
客户号码:13964639560
客户姓名:李**
投诉地市:潍坊
来话流水:2024070309535794020834116
宽带账号:13964639560
宽带账号归属地市:潍坊
宽带账号归属区县:临朐县
故障地址:潍坊临朐县柳山镇人民政府东马庄东马庄东马庄（扩容）6号箱张洪文（外墙）*********
联系电话:13964639560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09:58:04
具体故障现象:光猫亮红灯，
客户其他诉求:客户要求上门维修。
</t>
  </si>
  <si>
    <t>2024-07-03 10:13:23</t>
  </si>
  <si>
    <t>王兆村</t>
  </si>
  <si>
    <t>15706307550</t>
  </si>
  <si>
    <t>家客铁通潍坊临朐-辛寨乡镇装维组</t>
  </si>
  <si>
    <t>dw3_jk_wangzhaocun</t>
  </si>
  <si>
    <t>2024-07-03 10:13:53</t>
  </si>
  <si>
    <t>SD-057-240703-126493-2714</t>
  </si>
  <si>
    <t>2024-07-03 12:17:00</t>
  </si>
  <si>
    <t>FTTR-普通区域-青州市-（铁通）清真社区南崖头-13854499610-1000M-宽带上网投诉-次数0-202407030000316032</t>
  </si>
  <si>
    <t>202407030000316032</t>
  </si>
  <si>
    <t xml:space="preserve">202407030000316032#流程受理流水号：20240703121517138544996101076979
客户号码:13854499610
客户姓名:宋**
投诉地市:潍坊
来话流水:2024070312150061120843602
宽带账号:13854499610
宽带账号归属地市:潍坊
宽带账号归属区县:青州市
故障地址:潍坊青州市云门山街道青龙桥东街190号
联系电话:13854499610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12:16:16
具体故障现象:客户侧为质差终端，要求上门更换终端并一并处理故障问题。
客户其他诉求:客户侧为质差终端，要求上门更换终端并一并处理故障问题。
</t>
  </si>
  <si>
    <t>2024-07-03 12:30:26</t>
  </si>
  <si>
    <t>2024-07-03 12:30:57</t>
  </si>
  <si>
    <t>SD-851-232575-2371-25936</t>
  </si>
  <si>
    <t>SD-057-240703-673104-2748</t>
  </si>
  <si>
    <t>2024-07-03 12:17:55</t>
  </si>
  <si>
    <t>【调研】-80+普通-普通区域-诸城市-鸿祥家园-13455662349-1000M-业务受理宽带-次数0-202407030000314203</t>
  </si>
  <si>
    <t>202407030000314203</t>
  </si>
  <si>
    <t>202407030000314203# 宽带账号:13455662349; 联系电话：13455662349，问题类型：此工单为群障修复工单，根据群障全量闭环修复管理要求，为确保客户网络通畅，请装维人员跟进修复网络问题，谢谢！ 
 群障标题：公告。故障描述：主干光纤断或OLT检测不到预期的光信号（LOS）主叫号码：13455662349.0;该号码仅供参考，请优先联系宽带账号。</t>
  </si>
  <si>
    <t>2024-07-03 12:21:24</t>
  </si>
  <si>
    <t>2024-07-03 12:22:01</t>
  </si>
  <si>
    <t>SD-851-281347-20239-7864</t>
  </si>
  <si>
    <t>SD-057-240703-340257-3682</t>
  </si>
  <si>
    <t>2024-07-03 14:08:30</t>
  </si>
  <si>
    <t>普通区域-奎文区-阳光100二期-13011657323-300M-宽带上网投诉-次数0-20240703140727X847099229</t>
  </si>
  <si>
    <t>2024-07-03 14:13:20</t>
  </si>
  <si>
    <t>家庭业务-&gt;服务触点-&gt;装维人员-&gt;全局流转-&gt;售后服务-&gt;装维人员未及时安装-&gt;全局流转</t>
  </si>
  <si>
    <t>2024-07-03 14:13:50</t>
  </si>
  <si>
    <t>SD-057-240703-637485-5003</t>
  </si>
  <si>
    <t>2024-07-03 16:34:32</t>
  </si>
  <si>
    <t>普通区域-寿光市-南辛庄村-17862825089-300M-业务受理宽带-次数0-202407030000526316</t>
  </si>
  <si>
    <t>2024-07-04 16:35:00</t>
  </si>
  <si>
    <t>202407030000526316</t>
  </si>
  <si>
    <t>202407030000526316#客户来电反映宽带网络慢，线上排障未恢复，请协助处理，谢谢, 
联系电话：本机，联系人：女士，流水： 2024070316330476020886925</t>
  </si>
  <si>
    <t>2024-07-03 16:42:52</t>
  </si>
  <si>
    <t>2024-07-03 16:43:26</t>
  </si>
  <si>
    <t>SD-851-305229-13955-13404</t>
  </si>
  <si>
    <t>SD-057-240703-251478-339</t>
  </si>
  <si>
    <t>2024-07-03 08:41:43</t>
  </si>
  <si>
    <t>【调研】-80+银卡-普通区域-青州市-老种子公司宿舍-13665367683-1000M-宽带上网投诉-次数0-20240703083954X194799786</t>
  </si>
  <si>
    <t>20240703083954X194799786</t>
  </si>
  <si>
    <t xml:space="preserve">流程受理流水号：20240703083813136653676831003696
客户号码:13665367683
客户姓名:王**
投诉地市:潍坊
来话流水:2024070308351866520843459
宽带账号:13665367683
宽带账号归属地市:潍坊
宽带账号归属区县:青州市
故障地址:潍坊青州市益都街道龙山路运输公司宿舍2号楼3单元401
联系电话:13665367683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故障时间:2024-07-03 08:38:10
具体故障现象:光猫亮红灯，
客户其他诉求:
</t>
  </si>
  <si>
    <t>2024-07-03 08:43:06</t>
  </si>
  <si>
    <t>2024-07-03 08:43:29</t>
  </si>
  <si>
    <t>SD-851-320292-5365-16737</t>
  </si>
  <si>
    <t>SD-057-240703-579803-2905</t>
  </si>
  <si>
    <t>2024-07-03 12:40:00</t>
  </si>
  <si>
    <t>普通区域-寒亭区-纪家朱马村自然村-15054460319-100M-宽带上网投诉-次数0-202407030000331703</t>
  </si>
  <si>
    <t>202407030000331703</t>
  </si>
  <si>
    <t>202407030000331703#宽带账号：15054460319；宽带地址：潍坊寒亭区高里镇纪家朱马村纪家朱马村自然村纪家朱马村正北2号箱；客户来电反映宽带无法上网，客户不在现场，无法配合线上指导/客户不配合排障，要求上门，请协助处理，谢谢！联系电话：15054460319；联系人：先生；来电流水：2024070312274679520856966</t>
  </si>
  <si>
    <t>2024-07-03 12:44:09</t>
  </si>
  <si>
    <t>李法伟</t>
  </si>
  <si>
    <t>15706307449</t>
  </si>
  <si>
    <t>家客铁通潍坊寒亭-固高乡镇装维组</t>
  </si>
  <si>
    <t>dw3_jk_lifawei</t>
  </si>
  <si>
    <t>2024-07-03 12:50:59</t>
  </si>
  <si>
    <t>SD-851-326673-26293-18624</t>
  </si>
  <si>
    <t>SD-057-240703-308514-2562</t>
  </si>
  <si>
    <t>2024-07-03 12:11:00</t>
  </si>
  <si>
    <t>【调研】-普通区域-坊子区-坊子眉村沿街-13053638916-1000M-业务受理宽带-次数0-202407030000311562</t>
  </si>
  <si>
    <t>202407030000311562</t>
  </si>
  <si>
    <t>202407030000311562# 宽带账号:13053638916; 联系电话：13053638916，问题类型：此工单为群障修复工单，根据群障全量闭环修复管理要求，为确保客户网络通畅，请装维人员跟进修复网络问题，谢谢！ 
 群障标题：公告。故障描述：分支光纤断或OLT检测不到ONT的预期的光信号(LOSi/LOBi)主叫号码：jtztty_sdk_13053639186;该号码仅供参考，请优先联系宽带账号。</t>
  </si>
  <si>
    <t>2024-07-03 12:13:07</t>
  </si>
  <si>
    <t>SD-057-240703-239605-1245</t>
  </si>
  <si>
    <t>2024-07-03 10:06:03</t>
  </si>
  <si>
    <t>普通区域-潍城区-潍坊花卉大世界-18369691983-500M-宽带上网投诉-次数0-20240703100411X251837778</t>
  </si>
  <si>
    <t>20240703100411X251837778</t>
  </si>
  <si>
    <t xml:space="preserve">流程受理流水号：20240703100222183696919831034257
客户号码:18369691983
客户姓名:董**
投诉地市:潍坊
来话流水:2024070310014184120844843
宽带账号:18369691983
宽带账号归属地市:潍坊
宽带账号归属区县:潍城区
故障地址:潍坊潍城区南关街道宝通街潍坊花卉大世界潍城兴旺花园潍坊花卉大世界1#订做鱼缸*********
联系电话:18369691983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10:02:44
具体故障现象:光猫亮红灯， 光纤线插紧撸顺，重启未恢复
客户其他诉求:
</t>
  </si>
  <si>
    <t>2024-07-03 10:16:12</t>
  </si>
  <si>
    <t>张翔宇</t>
  </si>
  <si>
    <t>15706307859</t>
  </si>
  <si>
    <t>dw3_jk_wczhangxiangyu</t>
  </si>
  <si>
    <t>2024-07-03 10:16:35</t>
  </si>
  <si>
    <t>SD-057-240703-549103-1519</t>
  </si>
  <si>
    <t>2024-07-03 10:23:44</t>
  </si>
  <si>
    <t>【调研】-普通区域-安丘市-华苑家园-13964740330-500M-宽带上网投诉-次数0-20240703102202X322017628</t>
  </si>
  <si>
    <t>20240703102202X322017628</t>
  </si>
  <si>
    <t xml:space="preserve">流程受理流水号：20240703101828139647403301039982
客户号码:13964740330
客户姓名:王**
投诉地市:潍坊
来话流水:2024070310154636520849916
宽带账号:13964740330
宽带账号归属地市:潍坊
宽带账号归属区县:安丘市
故障地址:潍坊安丘市兴安街道建安路华苑家园12号楼
联系电话:13964740330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故障细类:网速慢/上网掉线(专席)
携转原因:
故障时间:2024-07-03 10:20:22
具体故障现象:客户来电反映宽带网速慢刷新重启未恢复请协助谢谢
客户其他诉求:
</t>
  </si>
  <si>
    <t>2024-07-03 10:28:10</t>
  </si>
  <si>
    <t>2024-07-03 10:37:55</t>
  </si>
  <si>
    <t>SD-851-290490-33700-119</t>
  </si>
  <si>
    <t>SD-057-240703-937468-1479</t>
  </si>
  <si>
    <t>2024-07-03 10:21:04</t>
  </si>
  <si>
    <t>普通区域-诸城市-中医院家属院北小区-15806480455-100M-宽带上网投诉-次数0-20240703101925X165658985</t>
  </si>
  <si>
    <t>2024-07-04 11:22:00</t>
  </si>
  <si>
    <t>20240703101925X165658985</t>
  </si>
  <si>
    <t xml:space="preserve">流程受理流水号：20240703101847158064804551040106
客户号码:15806480455
客户姓名:李**
投诉地市:潍坊
来话流水:2024070310124570720805540
宽带账号:15806480455
宽带账号归属地市:潍坊
宽带账号归属区县:诸城市
故障地址:潍坊诸城市密州街道兴华路中医院家属院北小区南区1号楼*********
联系电话:15806480455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故障细类:网速慢/上网掉线(专席)
携转原因:
故障时间:2024-07-03 10:19:47
具体故障现象:网速慢卡顿，已排查有千兆路由器。连接光猫1口。摆放位置无遮挡。已指导重启未恢复
客户其他诉求:
</t>
  </si>
  <si>
    <t>2024-07-03 10:31:24</t>
  </si>
  <si>
    <t>李文龙</t>
  </si>
  <si>
    <t>15706307981</t>
  </si>
  <si>
    <t>dw3_jk_liwenlongzc</t>
  </si>
  <si>
    <t>2024-07-03 10:31:50</t>
  </si>
  <si>
    <t>SD-057-240703-028359-4916</t>
  </si>
  <si>
    <t>2024-07-03 16:21:42</t>
  </si>
  <si>
    <t>【调研】-普通区域-奎文区-金利小区-15054468186-500M-宽带上网投诉-次数0-202407030000515898</t>
  </si>
  <si>
    <t>2024-07-04 17:22:00</t>
  </si>
  <si>
    <t>202407030000515898</t>
  </si>
  <si>
    <t>202407030000515898#流程受理流水号：20240703161750150544681861139332
客户号码:15054468186
客户姓名:郝**
投诉地市:潍坊
来话流水:2024070316164692920864394
宽带账号:15054468186
宽带账号归属地市:潍坊
宽带账号归属区县:奎文区
故障地址:潍坊奎文区高新城区健康街金利小区1号楼【南楼】*********
联系电话:17860759746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16:20:17
具体故障现象:打不开网页，
客户其他诉求:
;宽带小区$[金利小区]$</t>
  </si>
  <si>
    <t>2024-07-03 16:26:44</t>
  </si>
  <si>
    <t>曹明超</t>
  </si>
  <si>
    <t>15706307420</t>
  </si>
  <si>
    <t>更换法兰盘</t>
  </si>
  <si>
    <t>dw3_jk_caomingchaogx</t>
  </si>
  <si>
    <t>2024-07-03 16:27:48</t>
  </si>
  <si>
    <t>SD-852-318774-1526-2171</t>
  </si>
  <si>
    <t>SD-057-240703-471528-480</t>
  </si>
  <si>
    <t>2024-07-03 08:54:59</t>
  </si>
  <si>
    <t>【调研】-80+银卡-普通区域-寒亭区-朗润豪庭-18753626937-1000M-宽带上网投诉-次数0-202407030000111410</t>
  </si>
  <si>
    <t>202407030000111410</t>
  </si>
  <si>
    <t>202407030000111410#受理号码 : 18753626937客户姓名 : 王**号码归属地 : 潍坊寒亭 － 寒亭用户品牌 : 全球通
光猫亮红灯客户要求装维上门请协助谢谢
先生 本机 流水2024070308495069720876735
潍坊寒亭区寒亭街道通亭街朗润豪庭11号楼</t>
  </si>
  <si>
    <t>2024-07-03 08:59:40</t>
  </si>
  <si>
    <t>2024-07-03 09:00:10</t>
  </si>
  <si>
    <t>SD-851-286518-19936-20006</t>
  </si>
  <si>
    <t>SD-057-240703-691738-2592</t>
  </si>
  <si>
    <t>2024-07-03 12:12:04</t>
  </si>
  <si>
    <t>【调研】-80+普通-普通区域-寿光市-羊口保障房小区-17853627701-200M-业务受理宽带-次数0-202407030000313354</t>
  </si>
  <si>
    <t>202407030000313354</t>
  </si>
  <si>
    <t>202407030000313354#【已关注中国移动10086微信公众号】 宽带账号:17853627701; 联系电话：17853627701，问题类型：此工单为群障修复工单，根据群障全量闭环修复管理要求，为确保客户网络通畅，请装维人员跟进修复网络问题，谢谢！ 
 群障标题：公告。故障描述：主干光纤断或OLT检测不到预期的光信号（LOS）主叫号码：17853627701.0;该号码仅供参考，请优先联系宽带账号。</t>
  </si>
  <si>
    <t>2024-07-03 12:12:44</t>
  </si>
  <si>
    <t>SD-057-240703-158460-2596</t>
  </si>
  <si>
    <t>2024-07-03 12:12:14</t>
  </si>
  <si>
    <t>【重投】-80+银卡-普通区域-青州市-大赵务-15288826628-1000M-业务受理宽带-次数0-202407030000315237</t>
  </si>
  <si>
    <t>202407030000315237</t>
  </si>
  <si>
    <t>202407030000315237# 宽带账号:15288826628; 联系电话：15288826628，问题类型：此工单为群障修复工单，根据群障全量闭环修复管理要求，为确保客户网络通畅，请装维人员跟进修复网络问题，谢谢！ 
 群障标题：公告。故障描述：分支光纤断或OLT检测不到ONT的预期的光信号(LOSi/LOBi)主叫号码：15288826628.0;该号码仅供参考，请优先联系宽带账号。</t>
  </si>
  <si>
    <t>2024-07-03 12:16:18</t>
  </si>
  <si>
    <t>郭强</t>
  </si>
  <si>
    <t>18363687444</t>
  </si>
  <si>
    <t>dw3_jk_guoqiang</t>
  </si>
  <si>
    <t>2024-07-03 12:17:21</t>
  </si>
  <si>
    <t>SD-851-291783-16628-23323</t>
  </si>
  <si>
    <t>SD-057-240703-174632-2654</t>
  </si>
  <si>
    <t>2024-07-03 12:14:31</t>
  </si>
  <si>
    <t>【调研】-FTTR-普通区域-青州市-堂子村-15763077072-1000M-业务受理宽带-次数0-202407030000315872</t>
  </si>
  <si>
    <t>202407030000315872</t>
  </si>
  <si>
    <t>202407030000315872#【已关注中国移动10086微信公众号】 宽带账号:15763077072; 联系电话：15763077072，问题类型：此工单为群障修复工单，根据群障全量闭环修复管理要求，为确保客户网络通畅，请装维人员跟进修复网络问题，谢谢！ 
 群障标题：公告。故障描述：分支光纤断或OLT检测不到ONT的预期的光信号(LOSi/LOBi)主叫号码：15763077072.0;该号码仅供参考，请优先联系宽带账号。</t>
  </si>
  <si>
    <t>2024-07-03 12:28:46</t>
  </si>
  <si>
    <t>2024-07-03 12:29:03</t>
  </si>
  <si>
    <t>SD-851-269609-21327-14360</t>
  </si>
  <si>
    <t>SD-057-240703-296345-2614</t>
  </si>
  <si>
    <t>2024-07-03 12:13:04</t>
  </si>
  <si>
    <t>【调研】-普通区域-寿光市-羊口保障房小区-18369639019-100M-业务受理宽带-次数0-202407030000315950</t>
  </si>
  <si>
    <t>202407030000315950</t>
  </si>
  <si>
    <t>202407030000315950#【已关注中国移动10086微信公众号】 宽带账号:18369639019; 联系电话：18369639019，问题类型：此工单为群障修复工单，根据群障全量闭环修复管理要求，为确保客户网络通畅，请装维人员跟进修复网络问题，谢谢！ 
 群障标题：告警。故障标题：主干光纤断或OLT检测不到预期的光信号（LOS）主叫号码：18369639019.0;该号码仅供参考，请优先联系宽带账号。</t>
  </si>
  <si>
    <t>2024-07-03 12:24:11</t>
  </si>
  <si>
    <t>2024-07-03 12:24:59</t>
  </si>
  <si>
    <t>SD-057-240703-932486-1535</t>
  </si>
  <si>
    <t>2024-07-03 10:25:52</t>
  </si>
  <si>
    <t>【调研】-80+普通-普通区域-临朐县-滨河社区二期-15054444452-300M-宽带上网投诉-次数0-202407030000208372</t>
  </si>
  <si>
    <t>202407030000208372</t>
  </si>
  <si>
    <t>202407030000208372#宽带账号：15054444452；宽带地址：潍坊临朐县东城街道骈邑路滨河社区二期高层3号楼2单元301；客户来电反映宽带无法上网/移动高清无法观看，客户不在现场，无法配合线上指导/客户不配合排障，要求上门，请协助处理，
谢谢！联系电话：15054444452；联系人：先生；来电流水
2024070310222977820848222</t>
  </si>
  <si>
    <t>2024-07-03 10:29:32</t>
  </si>
  <si>
    <t>15706307586</t>
  </si>
  <si>
    <t>dw3_jk_lqzhaokun</t>
  </si>
  <si>
    <t>2024-07-03 10:29:54</t>
  </si>
  <si>
    <t>SD-057-240703-063241-1530</t>
  </si>
  <si>
    <t>2024-07-03 10:25:27</t>
  </si>
  <si>
    <t>普通区域-坊子区-凤凰水岸名郡-13561410736-200M-魔百和投诉-次数0-202407030000207525</t>
  </si>
  <si>
    <t>2024-07-04 11:26:00</t>
  </si>
  <si>
    <t>202407030000207525</t>
  </si>
  <si>
    <t>202407030000207525#流程受理流水号：20240703102431135614107361042200
客户号码:13561410736
客户姓名:郭**
投诉地市:潍坊
来话流水:2024070310235268920868428
宽带账号:13561410736
宽带账号归属地市:
宽带账号归属区县:坊子区
故障地址:潍坊坊子区坊子新区凤凰街凤凰水岸名郡22号楼*********
联系电话:13561410736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故障细类:移动高清电视故障(专席)
携转原因:
故障时间:2024-07-03 10:24:11
魔百和单播/组播:组播
具体故障现象:机顶盒无法开机，
客户其他诉求:
魔百和单/组播：组播;宽带小区$[凤凰水岸名郡]$</t>
  </si>
  <si>
    <t>2024-07-03 10:31:54</t>
  </si>
  <si>
    <t>家庭咨询-&gt;产品质量-&gt;互联网电视(移动高清)-&gt;全局流转-&gt;售后服务-&gt;机顶盒损坏-&gt;全局流转</t>
  </si>
  <si>
    <t>高明文</t>
  </si>
  <si>
    <t>15706307270</t>
  </si>
  <si>
    <t>dw3_jk_gaomingwen</t>
  </si>
  <si>
    <t>2024-07-03 10:32:35</t>
  </si>
  <si>
    <t>SD-057-240703-895367-1155</t>
  </si>
  <si>
    <t>2024-07-03 09:56:09</t>
  </si>
  <si>
    <t>80+普通-普通区域-寿光市-王口-15864596273-300M-宽带上网投诉-次数0-202407030000176163</t>
  </si>
  <si>
    <t>202407030000176163</t>
  </si>
  <si>
    <t xml:space="preserve">202407030000176163#宽带账号：15864596273；宽带地址：潍坊寿光市圣城街道东升路王口47号箱*********；客户来电反映宽带无法上网，注册灯闪烁，要求上门，请协助处理，谢谢！联系电话：本机；联系人：先生；来电流水：2024070309530729820821846
</t>
  </si>
  <si>
    <t>2024-07-03 09:57:51</t>
  </si>
  <si>
    <t>2024-07-03 09:58:10</t>
  </si>
  <si>
    <t>SD-057-240703-256971-3617</t>
  </si>
  <si>
    <t>2024-07-03 14:05:29</t>
  </si>
  <si>
    <t>FTTR-普通区域-寿光市-幸福里沿街（小微）-18264670571-1000M-宽带上网投诉-次数0-20240703140313X593495605</t>
  </si>
  <si>
    <t>20240703140313X593495605</t>
  </si>
  <si>
    <t xml:space="preserve">流程受理流水号：20240703135850182646705711099847
客户号码:18264670571
客户姓名:王**
投诉地市:潍坊
来话流水:2024070313572044620889936
宽带账号:18264670571
宽带账号归属地市:潍坊
宽带账号归属区县:寿光市
故障地址:潍坊寿光市洛城街道圣城街幸福里沿街（小微）3号箱*********
联系电话:18706673555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14:00:42
具体故障现象:光猫亮红灯，
客户其他诉求:
</t>
  </si>
  <si>
    <t>2024-07-03 14:14:53</t>
  </si>
  <si>
    <t>2024-07-03 14:15:18</t>
  </si>
  <si>
    <t>SD-851-301650-4410-13751</t>
  </si>
  <si>
    <t>SD-057-240703-623051-1032</t>
  </si>
  <si>
    <t>2024-07-03 09:41:45</t>
  </si>
  <si>
    <t>【调研】-80+金卡-普通区域-奎文区-盛世豪庭豪景苑-13791861265-1000M-宽带上网投诉-次数0-20240703093925X765472976</t>
  </si>
  <si>
    <t>20240703093925X765472976</t>
  </si>
  <si>
    <t xml:space="preserve">流程受理流水号：20240703093751137918612651025695
客户号码:13791861265
客户姓名:卫*
投诉地市:潍坊
来话流水:2024070309354362520873261
宽带账号:13791861265
宽带账号归属地市:潍坊
宽带账号归属区县:奎文区
故障地址:潍坊奎文区广文街道民生东街盛世豪庭豪景苑2号楼*********
联系电话:13791861265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
故障细类:网速慢/上网掉线(专席)
携转原因:
故障时间:2024-07-03 09:39:24
具体故障现象:频繁掉线，
客户其他诉求:
</t>
  </si>
  <si>
    <t>2024-07-03 09:43:38</t>
  </si>
  <si>
    <t>2024-07-03 09:44:18</t>
  </si>
  <si>
    <t>SD-851-281273-3271-18842</t>
  </si>
  <si>
    <t>SD-057-240703-913268-1208</t>
  </si>
  <si>
    <t>2024-07-03 10:02:15</t>
  </si>
  <si>
    <t>80+普通-FTTR-普通区域-寿光市-韩家牟城村自然村-18263622061-1000M-宽带上网投诉-次数0-20240703095959X999167479</t>
  </si>
  <si>
    <t>20240703095959X999167479</t>
  </si>
  <si>
    <t xml:space="preserve">【农村网络投诉】流程受理流水号：20240703095936182636220611033357
客户号码:18263622061
客户姓名:韩**
投诉地市:潍坊
来话流水:2024070309583215920899490
宽带账号:18263622061
宽带账号归属地市:潍坊
宽带账号归属区县:寿光市
故障地址:潍坊寿光市寒桥镇韩家牟城韩家牟城村自然村26号箱*********
联系电话:18263622061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09:56:28
具体故障现象:光猫亮红灯，
客户其他诉求:
</t>
  </si>
  <si>
    <t>2024-07-03 10:06:27</t>
  </si>
  <si>
    <t>丁黎明</t>
  </si>
  <si>
    <t>15706307772</t>
  </si>
  <si>
    <t>dw3_jk_dingliming</t>
  </si>
  <si>
    <t>2024-07-03 10:07:18</t>
  </si>
  <si>
    <t>SD-851-284901-2385-6669</t>
  </si>
  <si>
    <t>SD-057-240703-768154-1547</t>
  </si>
  <si>
    <t>2024-07-03 10:26:39</t>
  </si>
  <si>
    <t>【调研】-80+金卡-普通区域-寿光市-李河东-15964330680-300M-宽带上网投诉-次数0-202407030000207706</t>
  </si>
  <si>
    <t>202407030000207706</t>
  </si>
  <si>
    <t xml:space="preserve">202407030000207706#受理号码 : 15964330680客户姓名 : 耿**号码归属地 : 潍坊寿光 － 寿光-寿光代理商管理中心用户品牌 : 全球通
客户来电反映观看的是网络电视/“电视家”无法观看，客户已正常办理宽带/移动高清业务，按相关口径解释不认可，要求反馈，请协助处理，谢谢！
潍坊寿光市侯镇李河东村李河东李河东村2号箱耿陆成外墙
先生 本机 流水2024070310152687120845198
</t>
  </si>
  <si>
    <t>2024-07-03 10:29:03</t>
  </si>
  <si>
    <t>家庭咨询-&gt;网络质量-&gt;家庭宽带-&gt;全局流转-&gt;功能使用-&gt;网络电视使用不畅-&gt;全局流转</t>
  </si>
  <si>
    <t>王剑</t>
  </si>
  <si>
    <t>15706307760</t>
  </si>
  <si>
    <t>dw3_jk_wangjiansgtt</t>
  </si>
  <si>
    <t>2024-07-03 10:29:20</t>
  </si>
  <si>
    <t>SD-057-240703-265391-1550</t>
  </si>
  <si>
    <t>2024-07-03 10:26:46</t>
  </si>
  <si>
    <t>80+银卡-普通区域-青州市-北陈-15266617795-200M-宽带上网投诉-次数0-20240703102430X470676885</t>
  </si>
  <si>
    <t>2024-07-04 11:27:00</t>
  </si>
  <si>
    <t>20240703102430X470676885</t>
  </si>
  <si>
    <t xml:space="preserve">【农村网络投诉】流程受理流水号：20240703102303152666177951041671
客户号码:15266617795
客户姓名:杨**
投诉地市:潍坊
来话流水:2024070310222663420847497
宽带账号:15266617795
宽带账号归属地市:潍坊
宽带账号归属区县:青州市
故障地址:潍坊青州市谭坊镇北陈村北陈17号箱（村东南陈来福东墙）*********
联系电话:15266617795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10:17:52
具体故障现象:光猫亮红灯，
客户其他诉求:
</t>
  </si>
  <si>
    <t>2024-07-03 10:29:55</t>
  </si>
  <si>
    <t>SD-851-239687-23138-2248</t>
  </si>
  <si>
    <t>SD-057-240703-730592-1178</t>
  </si>
  <si>
    <t>2024-07-03 09:58:32</t>
  </si>
  <si>
    <t>80+白金-普通区域-青州市-夹河村自然村-13506462318-300M-魔百和投诉-次数0-202407030000179321</t>
  </si>
  <si>
    <t>202407030000179321</t>
  </si>
  <si>
    <t>202407030000179321#流程受理流水号：20240703095435135064623181031551
客户号码:13506462318
客户姓名:李**
投诉地市:潍坊
来话流水:2024070309540667820836202
宽带账号:13506462318
宽带账号归属地市:潍坊
宽带账号归属区县:青州市
故障地址:潍坊青州市谭坊镇夹河村夹河村自然村谭坊镇夹河村3号（李兴荣家）*********
联系电话:13964737878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故障时间:2024-07-03 09:57:31
魔百和单播/组播:组播
具体故障现象:电视蓝屏，拒绝排障
客户其他诉求:
魔百和单/组播：组播;宽带小区$[夹河村自然村]$</t>
  </si>
  <si>
    <t>2024-07-03 10:01:38</t>
  </si>
  <si>
    <t>孙世平</t>
  </si>
  <si>
    <t>15706307653</t>
  </si>
  <si>
    <t>dw3_jk_sunshiping</t>
  </si>
  <si>
    <t>2024-07-03 10:02:24</t>
  </si>
  <si>
    <t>SD-851-321984-496-23244</t>
  </si>
  <si>
    <t>SD-057-240703-893654-4972</t>
  </si>
  <si>
    <t>2024-07-03 16:29:28</t>
  </si>
  <si>
    <t>普通区域-青州市-青州贵宾宾馆-18678005229-500M-宽带上网投诉-次数0-20240703162809X289067665</t>
  </si>
  <si>
    <t>20240703162809X289067665</t>
  </si>
  <si>
    <t xml:space="preserve">流程受理流水号：20240703162731186780052291142302
客户号码:18678005229
客户姓名:高**
投诉地市:潍坊
来话流水:2024070316234786220860666
宽带账号:18678005229
宽带账号归属地市:潍坊
宽带账号归属区县:青州市
故障地址:潍坊青州市云门山街道云门山北路青州贵宾宾馆2号箱*********
联系电话:13516366143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光功率:-11.14
故障大类:宽带/电视
故障细类:电脑上网出现故障(专席)
携转原因:
故障时间:2024-07-03 16:30:16
具体故障现象:提示网络无法连接，
客户其他诉求:
</t>
  </si>
  <si>
    <t>2024-07-03 16:31:44</t>
  </si>
  <si>
    <t>2024-07-03 16:32:13</t>
  </si>
  <si>
    <t>SD-057-240703-345827-5017</t>
  </si>
  <si>
    <t>2024-07-03 16:36:04</t>
  </si>
  <si>
    <t>普通区域-潍城区-庄头自然村-15006679052-500M-宽带上网投诉-次数0-202407030000516185</t>
  </si>
  <si>
    <t>202407030000516185</t>
  </si>
  <si>
    <t>202407030000516185#受理号码 : 15006679052客户姓名 : 张*号码归属地 : 潍坊潍城 － 市区-众信电子通讯器材经销部(社区)用户品牌 : 全球通，客户来电反映本机申请安装宽带一直无人联系，我处协助催促不认可，就要求投诉，请协助处理，联系人：先生，联系方式：15006679052，通话流水：2024070316193223920802658</t>
  </si>
  <si>
    <t>2024-07-03 16:50:13</t>
  </si>
  <si>
    <t>2024-07-03 16:50:36</t>
  </si>
  <si>
    <t>SD-851-259462-12903-8506</t>
  </si>
  <si>
    <t>SD-057-240703-708523-2934</t>
  </si>
  <si>
    <t>2024-07-03 12:44:28</t>
  </si>
  <si>
    <t>【调研】-普通区域-寿光市-董前社区-13081650399-500M-宽带上网投诉-次数0-20240703124335X815026891</t>
  </si>
  <si>
    <t>20240703124335X815026891</t>
  </si>
  <si>
    <t xml:space="preserve">流程受理流水号：20240703123803130816503991081933
客户号码:13081650399
客户姓名:赵**
投诉地市:潍坊
来话流水:2024070312374796120835977
宽带账号:13081650399
宽带账号归属地市:潍坊
宽带账号归属区县:寿光市
故障地址:潍坊寿光市洛城街道尧河路董前社区3号楼-2-1002*********
联系电话:13280774290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光功率:-12.46
故障大类:宽带/电视
故障细类:网速慢/上网掉线(专席)
携转原因:
故障时间:2024-07-03 12:48:23
具体故障现象:网速慢卡顿，
客户其他诉求:客户来电反映家里宽带上网网速慢卡顿，线上排障不配合，拒绝线上排障，客户并要求带一个机顶盒遥控器（家里机顶盒遥控器丢了），请协助处理，谢谢
</t>
  </si>
  <si>
    <t>2024-07-03 12:46:17</t>
  </si>
  <si>
    <t>2024-07-03 12:46:42</t>
  </si>
  <si>
    <t>SD-057-240703-736042-2625</t>
  </si>
  <si>
    <t>2024-07-03 12:13:32</t>
  </si>
  <si>
    <t>【调研】-普通区域-奎文区-盛世香榭里-15094980227-500M-宽带上网投诉-次数0-202407030000312677</t>
  </si>
  <si>
    <t>202407030000312677</t>
  </si>
  <si>
    <t>202407030000312677#用户表示魔百合不能正常使用，要求上门维修，请工作人员协助处理，谢谢！流水号2024070312065763720869735，联系人先生，联系电话15094980227！</t>
  </si>
  <si>
    <t>2024-07-03 12:17:50</t>
  </si>
  <si>
    <t>2024-07-03 12:18:33</t>
  </si>
  <si>
    <t>SD-057-240703-496507-1496</t>
  </si>
  <si>
    <t>2024-07-03 10:21:57</t>
  </si>
  <si>
    <t>80+普通-普通区域-诸城市-桃园东升自然村-15094949076-1000M-魔百和投诉-次数0-202407030000206359</t>
  </si>
  <si>
    <t>202407030000206359</t>
  </si>
  <si>
    <t>202407030000206359#流程受理流水号：20240703102111150949490761040983
客户号码:15094949076
客户姓名:王**
投诉地市:潍坊
来话流水:2024070310184522420893863
宽带账号:15094949076
宽带账号归属地市:潍坊
宽带账号归属区县:诸城市
故障地址:潍坊诸城市林家村镇桃园东升桃园东升自然村东升村西北5#箱*********
联系电话:18053696971
联系人:先生/女士
工单紧急程度:非常紧急
是否有升级投诉倾向:否
是否重复投诉:否
是否携转意向:否
是否投诉倾向:否
是否智能网关:
当前是否在线:是
接入方式:FTTH
端到端诊断结果:客户侧设备问题（新增）
是否质差终端:无质差信息
光功率:-19.70
故障大类:宽带/电视
故障细类:移动高清电视故障(专席)
携转原因:
故障时间:2024-07-03 10:20:48
魔百和单播/组播:组播
具体故障现象:电视机提示无信号，高清线拔插了，切换信号源了，魔百和绿灯，未恢复,请处理谢谢
客户其他诉求:
魔百和单/组播：组播;宽带小区$[桃园东升自然村]$</t>
  </si>
  <si>
    <t>2024-07-03 10:25:01</t>
  </si>
  <si>
    <t>2024-07-03 10:27:32</t>
  </si>
  <si>
    <t>SD-851-280794-18356-27852</t>
  </si>
  <si>
    <t>SD-057-240703-639752-2709</t>
  </si>
  <si>
    <t>2024-07-03 12:16:50</t>
  </si>
  <si>
    <t>【调研】-(目标)普通区域-寿光市-学府花园-15244421504-100M-业务受理宽带-次数0-202407030000315219</t>
  </si>
  <si>
    <t>202407030000315219</t>
  </si>
  <si>
    <t>202407030000315219# 宽带账号:15244421504; 联系电话：15244421504，问题类型：此工单为群障修复工单，根据群障全量闭环修复管理要求，为确保客户网络通畅，请装维人员跟进修复网络问题，谢谢！ 
 群障标题：公告。故障描述：主干光纤断或OLT检测不到预期的光信号（LOS）主叫号码：15244421504.0;该号码仅供参考，请优先联系宽带账号。</t>
  </si>
  <si>
    <t>2024-07-03 12:26:09</t>
  </si>
  <si>
    <t>2024-07-03 12:28:06</t>
  </si>
  <si>
    <t>SD-057-240703-851402-2938</t>
  </si>
  <si>
    <t>2024-07-03 12:45:05</t>
  </si>
  <si>
    <t>80+银卡-普通区域-昌邑市-工人新村北区-15753686065-1000M-宽带上网投诉-次数0-202407030000336856</t>
  </si>
  <si>
    <t>202407030000336856</t>
  </si>
  <si>
    <t>202407030000336856#宽带账号：15753686065*；宽带地址：潍坊昌邑市城区利民街工人新村北区8号楼*；客户来电反映宽带使用不畅，客户不在现场，无法配合线上指导，要求上门，请协助处理，谢谢！联系电话：本机；联系人：先生；来电流水2024070312432427820878663</t>
  </si>
  <si>
    <t>2024-07-03 12:52:33</t>
  </si>
  <si>
    <t>2024-07-03 12:53:17</t>
  </si>
  <si>
    <t>SD-851-276782-9390-15218</t>
  </si>
  <si>
    <t>SD-057-240703-752496-4952</t>
  </si>
  <si>
    <t>2024-07-03 16:26:34</t>
  </si>
  <si>
    <t>FTTR-普通区域-寿光市-寿光东方誉源连锁股份有限公司（小微）-19709609333-1000M-宽带上网投诉-次数0-20240703162417X571195090</t>
  </si>
  <si>
    <t>20240703162417X571195090</t>
  </si>
  <si>
    <t xml:space="preserve">流程受理流水号：20240703162158197096093331140604
客户号码:19709609333
客户姓名:陈**
投诉地市:潍坊
来话流水:2024070316213532820830795
宽带账号:19709609333
宽带账号归属地市:潍坊
宽带账号归属区县:寿光市
故障地址:潍坊寿光市圣城街道文庙街寿光东方誉源连锁股份有限公司（小微）2号箱*********
联系电话:19709609333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16:21:35
具体故障现象:光猫亮红灯，
客户其他诉求:
</t>
  </si>
  <si>
    <t>2024-07-03 16:27:55</t>
  </si>
  <si>
    <t>李洪劲</t>
  </si>
  <si>
    <t>15706307740</t>
  </si>
  <si>
    <t>dw3_jk_lihongjin</t>
  </si>
  <si>
    <t>2024-07-03 16:28:41</t>
  </si>
  <si>
    <t>SD-851-337944-12088-3607</t>
  </si>
  <si>
    <t>2024-07-03 14:02:30</t>
  </si>
  <si>
    <t>80+金卡-普通区域-高密市-十里堡自然村-18366317111-1000M-宽带上网投诉-次数0-20240703140136X496524849 一级督办</t>
  </si>
  <si>
    <t>20240703140136X496524849</t>
  </si>
  <si>
    <t>2024-07-03 14:09:00</t>
  </si>
  <si>
    <t>SD-851-322113-15461-6793</t>
  </si>
  <si>
    <t>2024-07-03 08:50:07</t>
  </si>
  <si>
    <t>普通区域-安丘市-于家营子居民楼-15762672444-300M-宽带上网投诉-次数0-20240703084737X657898290 一级督办</t>
  </si>
  <si>
    <t>20240703084737X657898290</t>
  </si>
  <si>
    <t xml:space="preserve">【农村网络投诉】流程受理流水号：20240703084706157626724441006608
客户号码:15762672444
客户姓名:曹**
投诉地市:潍坊
来话流水:2024070308454173720834966
宽带账号:15762672444
宽带账号归属地市:潍坊
宽带账号归属区县:安丘市
故障地址:潍坊安丘市刘家尧镇于家营子村于家营子居民楼北楼*********
联系电话:18764651666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故障时间:2024-07-03 08:41:29
具体故障现象:网速慢卡顿，
客户其他诉求:客户来电反映宽带网速慢，线上排障不认可
</t>
  </si>
  <si>
    <t>2024-07-03 08:58:11</t>
  </si>
  <si>
    <t>2024-07-03 08:58:44</t>
  </si>
  <si>
    <t>SD-057-240703-781632-1501</t>
  </si>
  <si>
    <t>2024-07-03 10:22:15</t>
  </si>
  <si>
    <t>普通区域-青州市-时家店村-18706518195-1000M-宽带上网投诉-次数0-202407030000198910</t>
  </si>
  <si>
    <t>202407030000198910</t>
  </si>
  <si>
    <t>202407030000198910#
宽带账号：18706518195；宽带地址：潍坊青州市云门山街道时家店村时家店村1号箱；客户来电反映宽带 不能用，客户不在现场，无法配合线上指导/客户不配合排障，要求上门，请协助处理，谢谢！联系电话：***；联系人：15953606653；来电流水：2024070310144388020834854。</t>
  </si>
  <si>
    <t>2024-07-03 10:27:58</t>
  </si>
  <si>
    <t>牛玉杰</t>
  </si>
  <si>
    <t>15706307645</t>
  </si>
  <si>
    <t>dw3_jk_niuyujie</t>
  </si>
  <si>
    <t>2024-07-03 10:28:26</t>
  </si>
  <si>
    <t>SD-851-285434-8055-26850</t>
  </si>
  <si>
    <t>SD-057-240703-098367-1221</t>
  </si>
  <si>
    <t>2024-07-03 10:03:42</t>
  </si>
  <si>
    <t>80+金卡-普通区域-青州市-新汽配城-15966162123-200M-宽带上网投诉-次数0-202407030000184786</t>
  </si>
  <si>
    <t>2024-07-04 11:04:00</t>
  </si>
  <si>
    <t>202407030000184786</t>
  </si>
  <si>
    <t>202407030000184786#流程受理流水号：20240703100233159661621231034330
客户号码:15966162123
客户姓名:师**
投诉地市:潍坊
来话流水:2024070310013649520843496
宽带账号:15966162123
宽带账号归属地市:潍坊
宽带账号归属区县:青州市
故障地址:潍坊青州市益都街道玲珑路山北路新汽配城16号箱（3号楼东头）*********
联系电话:15966162123
联系人:先生/女士
工单紧急程度:一般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故障时间:2024-07-03 10:01:56
具体故障现象:光猫亮红灯，插紧捋顺光纤线、重启未恢复。
客户其他诉求:
;宽带小区$[新汽配城]$</t>
  </si>
  <si>
    <t>2024-07-03 10:07:33</t>
  </si>
  <si>
    <t>关松</t>
  </si>
  <si>
    <t>15706307680</t>
  </si>
  <si>
    <t>dw3_jk_guansong</t>
  </si>
  <si>
    <t>2024-07-03 10:08:23</t>
  </si>
  <si>
    <t>SD-057-240703-507342-1251</t>
  </si>
  <si>
    <t>2024-07-03 10:07:03</t>
  </si>
  <si>
    <t>普通区域-潍城区-null-1826368083318263680833-宽带上网投诉-次数0-202407030000182506</t>
  </si>
  <si>
    <t>2024-07-04 11:08:00</t>
  </si>
  <si>
    <t>202407030000182506</t>
  </si>
  <si>
    <t xml:space="preserve">202407030000182506#宽带账号：18263680833***；宽带地址：潍坊潍城区西关街道福寿西街上城国际87号楼*********
****；客户来电反映宽带无法使用****，客户不配合排障，要求师傅上门，请协助处理，谢谢！联系电话：13455687869***；联系人：女士***；来电流水：202407030000182506****。 </t>
  </si>
  <si>
    <t>2024-07-03 14:15:45</t>
  </si>
  <si>
    <t>SD-057-240703-193726-3705</t>
  </si>
  <si>
    <t>2024-07-03 14:09:34</t>
  </si>
  <si>
    <t>【调研】-80+普通-普通区域-青州市-贾庙村自然村-15288826378-200M-业务受理宽带-次数0-202407030000394822</t>
  </si>
  <si>
    <t>2024-07-04 14:10:00</t>
  </si>
  <si>
    <t>202407030000394822</t>
  </si>
  <si>
    <t>202407030000394822# 宽带账号:15288826378; 联系电话：15288826378，问题类型：此工单为群障修复工单，根据群障全量闭环修复管理要求，为确保客户网络通畅，请装维人员跟进修复网络问题，谢谢！ 
 群障标题：公告。故障描述：分支光纤断或OLT检测不到ONT的预期的光信号(LOSi/LOBi)主叫号码：15288826378.0;该号码仅供参考，请优先联系宽带账号。</t>
  </si>
  <si>
    <t>2024-07-03 14:15:19</t>
  </si>
  <si>
    <t>2024-07-03 14:15:40</t>
  </si>
  <si>
    <t>SD-057-240703-938247-3696</t>
  </si>
  <si>
    <t>2024-07-03 14:09:13</t>
  </si>
  <si>
    <t>【调研】-80+普通-FTTR-(目标)普通区域-坊子区-甘棠社区沿街（东西街）-13780823781-1000M-业务受理宽带-次数0-202407030000393935</t>
  </si>
  <si>
    <t>202407030000393935</t>
  </si>
  <si>
    <t>202407030000393935# 宽带账号:13780823781; 联系电话：13780823781，问题类型：此工单为群障修复工单，根据群障全量闭环修复管理要求，为确保客户网络通畅，请装维人员跟进修复网络问题，谢谢！ 
 群障标题：公告。故障描述：分支光纤断或OLT检测不到ONT的预期的光信号(LOSi/LOBi)主叫号码：13780823781.0;该号码仅供参考，请优先联系宽带账号。</t>
  </si>
  <si>
    <t>2024-07-03 14:20:45</t>
  </si>
  <si>
    <t>2024-07-03 14:21:12</t>
  </si>
  <si>
    <t>SD-851-255562-20621-9721</t>
  </si>
  <si>
    <t>SD-057-240703-820417-467</t>
  </si>
  <si>
    <t>2024-07-03 08:54:02</t>
  </si>
  <si>
    <t>80+普通-普通区域-昌邑市-姜家寨自然村-15762520913-500M-宽带上网投诉-次数0-20240703085155X915465437</t>
  </si>
  <si>
    <t>20240703085155X915465437</t>
  </si>
  <si>
    <t xml:space="preserve">【农村网络投诉】流程受理流水号：20240703085004157625209131007662
客户号码:15762520913
客户姓名:李**
投诉地市:潍坊
来话流水:2024070308494857220876351
宽带账号:15762520913
宽带账号归属地市:潍坊
宽带账号归属区县:昌邑市
故障地址:潍坊昌邑市柳疃镇姜家寨村姜家寨自然村姜家寨17号箱姜一勤*********
联系电话:15762520913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08:50:45
具体故障现象:打不开网页，
宽带上不了网，请协助处理谢谢
客户其他诉求:
</t>
  </si>
  <si>
    <t>2024-07-03 08:58:07</t>
  </si>
  <si>
    <t>2024-07-03 09:00:12</t>
  </si>
  <si>
    <t>SD-057-240703-980423-4927</t>
  </si>
  <si>
    <t>2024-07-03 16:23:06</t>
  </si>
  <si>
    <t>普通区域-寿光市-魏家-15263614828-100M-业务受理宽带-次数0-202407030000518578</t>
  </si>
  <si>
    <t>202407030000518578</t>
  </si>
  <si>
    <t>202407030000518578#【已关注中国移动10086微信公众号】导航立单,用户所在位置有群障,已向客户播报,客户要求装维回访.此工单为群障修复工单,根据群障全量闭环管理要求,为确保客户网络通畅,请装维人员跟进修复网络问题,谢谢.联系电话：15263614828</t>
  </si>
  <si>
    <t>2024-07-03 16:27:03</t>
  </si>
  <si>
    <t>张祥杰</t>
  </si>
  <si>
    <t>15706307786</t>
  </si>
  <si>
    <t>dw3_jk_zhangxiangjie</t>
  </si>
  <si>
    <t>2024-07-03 16:27:42</t>
  </si>
  <si>
    <t>SD-057-240703-621073-5006</t>
  </si>
  <si>
    <t>2024-07-03 16:35:03</t>
  </si>
  <si>
    <t>【调研】-普通区域-诸城市-华都丽景园-15964900988-100M-宽带上网投诉-次数0-20240703163201X521069713</t>
  </si>
  <si>
    <t>20240703163201X521069713</t>
  </si>
  <si>
    <t xml:space="preserve">流程受理流水号：20240703163055159649009881143307
客户号码:15964900988
客户姓名:姜**
投诉地市:潍坊
来话流水:2024070316303597020853372
宽带账号:15964900988
宽带账号归属地市:潍坊
宽带账号归属区县:诸城市
故障地址:潍坊诸城市龙都街道兴华路华都丽景园2号楼*********
联系电话:15964900988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16:31:24
具体故障现象:提示网络无法连接，
客户其他诉求:
</t>
  </si>
  <si>
    <t>2024-07-03 16:45:41</t>
  </si>
  <si>
    <t>2024-07-03 16:47:28</t>
  </si>
  <si>
    <t>SD-057-240703-093546-399</t>
  </si>
  <si>
    <t>2024-07-03 08:47:09</t>
  </si>
  <si>
    <t>80+普通-普通区域-青州市-西水渠-13402268077-300M-宽带上网投诉-次数0-20240703084440X480986342</t>
  </si>
  <si>
    <t>20240703084440X480986342</t>
  </si>
  <si>
    <t xml:space="preserve">【农村网络投诉】流程受理流水号：20240703084356134022680771005532
客户号码:13402268077
客户姓名:闫**
投诉地市:潍坊
来话流水:2024070308432263420812717
宽带账号:13402268077
宽带账号归属地市:潍坊
宽带账号归属区县:青州市
故障地址:潍坊青州市高柳镇西水渠村西水渠扩4号箱（中心路口北第二家）*********
联系电话:13405360893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故障时间:2024-07-03 08:44:15
具体故障现象:提示网络无法连接，
客户其他诉求:
</t>
  </si>
  <si>
    <t>2024-07-03 08:48:40</t>
  </si>
  <si>
    <t>魏晓亮</t>
  </si>
  <si>
    <t>15706307652</t>
  </si>
  <si>
    <t>2024-07-03 08:49:10</t>
  </si>
  <si>
    <t>SD-057-240703-657380-1089</t>
  </si>
  <si>
    <t>2024-07-03 09:47:47</t>
  </si>
  <si>
    <t>80+普通-普通区域-安丘市-天下客新贵名苑-15763694134-300M-宽带上网投诉-次数0-20240703094606X166556469</t>
  </si>
  <si>
    <t>20240703094606X166556469</t>
  </si>
  <si>
    <t xml:space="preserve">流程受理流水号：20240703094238157636941341027385
客户号码:15763694134
客户姓名:殷*
投诉地市:潍坊
来话流水:2024070309415961120861165
宽带账号:15763694134
宽带账号归属地市:潍坊
宽带账号归属区县:安丘市
故障地址:潍坊安丘市兴安街道潍徐路天下客新贵名苑高层1号楼*********
联系电话:15763694134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09:42:50
具体故障现象:用户无法提供具体故障现象，无法上网
客户其他诉求:
</t>
  </si>
  <si>
    <t>2024-07-03 09:48:57</t>
  </si>
  <si>
    <t>李云鹏</t>
  </si>
  <si>
    <t>15706307026</t>
  </si>
  <si>
    <t>dw3_jk_liyunpeng</t>
  </si>
  <si>
    <t>SD-057-240703-704295-1043</t>
  </si>
  <si>
    <t>2024-07-03 09:42:50</t>
  </si>
  <si>
    <t>80+金卡-普通区域-安丘市-大华名都(含名寨上筑51-59号楼)-13853685600-200M-宽带上网投诉-次数0-202407030000163581</t>
  </si>
  <si>
    <t>2024-07-04 10:43:00</t>
  </si>
  <si>
    <t>202407030000163581</t>
  </si>
  <si>
    <t xml:space="preserve">202407030000163581#流程受理流水号：20240703094044138536856001026728
客户号码:13853685600
客户姓名:李**
投诉地市:潍坊
来话流水:2024070309390567920820139
宽带账号:13853685600
宽带账号归属地市:潍坊
宽带账号归属区县:安丘市
故障地址:潍坊安丘市新安街道建设路大华名都9号楼*********
联系电话:13583619411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故障时间:2024-07-03 09:40:57
魔百和单播/组播:单播
具体故障现象:机顶盒无法开机，
客户其他诉求:客户侧为质差终端，要求上门更换终端并一并处理故障问题。
</t>
  </si>
  <si>
    <t>2024-07-03 09:52:42</t>
  </si>
  <si>
    <t>何成庆</t>
  </si>
  <si>
    <t>15706307023</t>
  </si>
  <si>
    <t>dw3_jk_hechengqing</t>
  </si>
  <si>
    <t>2024-07-03 09:54:39</t>
  </si>
  <si>
    <t>SD-057-240703-983104-1012</t>
  </si>
  <si>
    <t>2024-07-03 09:40:26</t>
  </si>
  <si>
    <t>普通区域--null-15653410234-宽带延伸服务-次数0-202407030000158980</t>
  </si>
  <si>
    <t>2024-07-04 09:41:00</t>
  </si>
  <si>
    <t>202407030000158980</t>
  </si>
  <si>
    <t xml:space="preserve">202407030000158980#流程受理流水号：20240703093544156534102341024921
客户号码:15653410234
客户姓名:蔡**
投诉地市:潍坊
来话流水:2024070309350090320863202
宽带账号:15653410234
宽带账号归属地市:无
宽带账号归属区县:无
故障地址:潍坊市青州市黄楼街道小吴村
联系电话:13589998932
联系人:先生/女士
工单紧急程度:一般
是否有升级投诉倾向:否
是否重复投诉:否
是否携转意向:否
是否投诉倾向:否
工单内容:客户来电表示对移动安装到自己房子墙上不认可，已经影响烟气管道，不认可在自己房子延伸，客户反映三天不拆除客户直接自己拆除。
</t>
  </si>
  <si>
    <t>2024-07-03 15:38:03</t>
  </si>
  <si>
    <t>SD-057-240703-014327-2653</t>
  </si>
  <si>
    <t>2024-07-03 12:14:30</t>
  </si>
  <si>
    <t>80+金卡-普通区域-寿光市-宅科四村自然村-15269666892-1000M-宽带上网投诉-次数0-20240703121349X295831570</t>
  </si>
  <si>
    <t>20240703121349X295831570</t>
  </si>
  <si>
    <t xml:space="preserve">【农村网络投诉】流程受理流水号：20240703121219152696668921076319
客户号码:15269666892
客户姓名:牟**
投诉地市:潍坊
来话流水:2024070312095763320897668
宽带账号:15269666892
宽带账号归属地市:潍坊
宽带账号归属区县:寿光市
故障地址:潍坊寿光市杨庄宅科四村宅科四村自然村宅科四村沿街10号箱（张树春外墙）*********
联系电话:18753660610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12:11:47
具体故障现象:光猫亮红灯，
客户其他诉求:请协助处理，谢谢
</t>
  </si>
  <si>
    <t>2024-07-03 12:16:09</t>
  </si>
  <si>
    <t>吴炳祥</t>
  </si>
  <si>
    <t>15706307759</t>
  </si>
  <si>
    <t>家客铁通潍坊寿光-营里乡镇装维组</t>
  </si>
  <si>
    <t>dw3_jK_wubingxiang</t>
  </si>
  <si>
    <t>2024-07-03 12:16:41</t>
  </si>
  <si>
    <t>SD-851-300383-2217-21998</t>
  </si>
  <si>
    <t>SD-057-240703-697508-1505</t>
  </si>
  <si>
    <t>2024-07-03 10:22:58</t>
  </si>
  <si>
    <t>【调研】-80+银卡-普通区域-诸城市-求佳邻村自然村-15963607785-1000M-宽带上网投诉-次数0-202407030000207059</t>
  </si>
  <si>
    <t>202407030000207059</t>
  </si>
  <si>
    <t xml:space="preserve">202407030000207059#流程受理流水号：20240703102216159636077851041378
客户号码:15963607785
客户姓名:刘**
投诉地市:潍坊
来话流水:2024070310215133220839062
宽带账号:15963607785
宽带账号归属地市:潍坊
宽带账号归属区县:诸城市
故障地址:潍坊诸城市密州街道求佳邻村求佳邻村自然村求佳邻村中心12#箱*********
联系电话:15963607785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10:22:25
具体故障现象:光猫亮红灯，
客户其他诉求:客户侧为质差终端，要求上门更换终端并一并处理故障问题。
</t>
  </si>
  <si>
    <t>2024-07-03 10:25:10</t>
  </si>
  <si>
    <t>2024-07-03 10:25:58</t>
  </si>
  <si>
    <t>SD-851-297745-10283-29682</t>
  </si>
  <si>
    <t>SD-057-240703-082914-1244</t>
  </si>
  <si>
    <t>2024-07-03 10:05:59</t>
  </si>
  <si>
    <t>(目标)普通区域-奎文区-聚类-穆响路沿街商铺-13615367606-300M-宽带上网投诉-次数0-20240703100404X244073105</t>
  </si>
  <si>
    <t>20240703100404X244073105</t>
  </si>
  <si>
    <t xml:space="preserve">流程受理流水号：20240703100233136153676061034328
客户号码:13615367606
客户姓名:于**
投诉地市:潍坊
来话流水:2024070310012579020840935
宽带账号:13615367606
宽带账号归属地市:潍坊
宽带账号归属区县:奎文区
故障地址:潍坊奎文区车留穆向路聚类-穆响路沿街商铺穆响路沿街全驴宴酒店东墙
联系电话:13516367770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10:02:42
具体故障现象:光猫亮红灯，插紧捋直重启未恢复
客户其他诉求:
</t>
  </si>
  <si>
    <t>2024-07-03 10:07:01</t>
  </si>
  <si>
    <t>郝林朋</t>
  </si>
  <si>
    <t>15706307422</t>
  </si>
  <si>
    <t>dw3_jk_haolinpeng</t>
  </si>
  <si>
    <t>2024-07-03 10:07:21</t>
  </si>
  <si>
    <t>SD-851-301062-4336-13951</t>
  </si>
  <si>
    <t>SD-057-240703-032175-1111</t>
  </si>
  <si>
    <t>2024-07-03 09:51:09</t>
  </si>
  <si>
    <t>【调研】-普通区域-寿光市-环翠花园圣城街沿街-18405368688-200M-宽带上网投诉-次数0-20240703094920X360401824</t>
  </si>
  <si>
    <t>2024-07-04 10:52:00</t>
  </si>
  <si>
    <t>20240703094920X360401824</t>
  </si>
  <si>
    <t xml:space="preserve">流程受理流水号：20240703094731184053686881029059
客户号码:18405368688
客户姓名:黄**
投诉地市:潍坊
来话流水:2024070309451814720808871
宽带账号:18405368688
宽带账号归属地市:潍坊
宽带账号归属区县:寿光市
故障地址:潍坊寿光市圣城街道圣城街环翠花园圣城街沿街卡拉卡全屋定制*********
联系电话:18765367103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09:48:58
具体故障现象:宽带不能上网，排障之后没有恢复
客户其他诉求:
</t>
  </si>
  <si>
    <t>2024-07-03 09:56:58</t>
  </si>
  <si>
    <t>2024-07-03 09:57:25</t>
  </si>
  <si>
    <t>SD-057-240703-073185-4988</t>
  </si>
  <si>
    <t>2024-07-03 16:31:52</t>
  </si>
  <si>
    <t>普通区域-高密市-齐鲁纺织服装城-13506474314-300M-宽带上网投诉-次数0-202407030000527381</t>
  </si>
  <si>
    <t>2024-07-04 17:32:00</t>
  </si>
  <si>
    <t>202407030000527381</t>
  </si>
  <si>
    <t>202407030000527381#流程受理流水号：20240703163125135064743141143443
客户号码:13506474314
客户姓名:荆**
投诉地市:潍坊
来话流水:2024070316294555520841801
宽带账号:13506474314
宽带账号归属地市:潍坊
宽带账号归属区县:高密市
故障地址:潍坊高密市朝阳街道夷安大道齐鲁纺织服装城高密新汽车站物流园12号箱*********
联系电话:13780892578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16:32:10
具体故障现象:用户无法提供具体故障现象，
客户其他诉求:
;宽带小区$[齐鲁纺织服装城]$</t>
  </si>
  <si>
    <t>15706307287</t>
  </si>
  <si>
    <t>dw3_jk_liuchaogm</t>
  </si>
  <si>
    <t>2024-07-03 16:36:33</t>
  </si>
  <si>
    <t>SD-057-240703-735091-5018</t>
  </si>
  <si>
    <t>2024-07-03 16:36:10</t>
  </si>
  <si>
    <t>普通区域-奎文区-世茂云图-18353625001-1000M-魔百和投诉-次数0-202407030000530847</t>
  </si>
  <si>
    <t>202407030000530847</t>
  </si>
  <si>
    <t>202407030000530847#流程 ： 
 流程受理流水号：20240703163012183536250011143093; 
手机号码 ：18353625001；
客户姓名 ：朱**；
投诉地市 ：潍坊；
来话流水 ：2024070316235093220861366；
宽带账号 ：18353625001；
宽带账号归属地市 ：潍坊；
宽带账号归属区县 ：奎文区；
联系人 ：朱**；
故障地址 ：潍坊奎文区高新城区梨园街世茂云图8号楼*********；
联系电话 ：18353625001；
是否升级倾向 ：否；
是否投诉倾向 ：否；
工单内容 ：18353625001客户来电反应从网络电视切换到机顶盒的页面时想把VIP付费的单片隐藏直接出免费的，经解释客户不认可请协助处理，谢谢；
_是否智能网关：否;宽带小区$[世茂云图]$</t>
  </si>
  <si>
    <t>2024-07-03 16:41:55</t>
  </si>
  <si>
    <t>家庭咨询-&gt;产品质量-&gt;互联网电视(移动高清)-&gt;全局流转-&gt;功能使用-&gt;对内容不满-&gt;全局流转</t>
  </si>
  <si>
    <t>徐永强</t>
  </si>
  <si>
    <t>15706307385</t>
  </si>
  <si>
    <t>dw3_jk_xuyongqiang</t>
  </si>
  <si>
    <t>2024-07-03 16:44:04</t>
  </si>
  <si>
    <t>SD-851-314933-6040-1115</t>
  </si>
  <si>
    <t>SD-057-240703-674893-405</t>
  </si>
  <si>
    <t>2024-07-03 08:47:27</t>
  </si>
  <si>
    <t>普通区域-诸城市-东臧家庄自然村-15965041345-100M-宽带上网投诉-次数0-20240703084532X532635143</t>
  </si>
  <si>
    <t>2024-07-04 09:48:00</t>
  </si>
  <si>
    <t>20240703084532X532635143</t>
  </si>
  <si>
    <t xml:space="preserve">【农村网络投诉】流程受理流水号：20240703084450159650413451005833
客户号码:15965041345
客户姓名:吴**
投诉地市:潍坊
来话流水:2024070308402011320885764
宽带账号:15965041345
宽带账号归属地市:潍坊
宽带账号归属区县:诸城市
故障地址:潍坊诸城市舜王街道东臧家庄东臧家庄自然村东臧家庄村东北5号箱*********
联系电话:15965041345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08:45:02
具体故障现象:光猫亮红灯，
客户其他诉求:要求加急上门维修
</t>
  </si>
  <si>
    <t>2024-07-03 09:24:15</t>
  </si>
  <si>
    <t>于东升</t>
  </si>
  <si>
    <t>15706307980</t>
  </si>
  <si>
    <t>dw3_jk_yudongsheng</t>
  </si>
  <si>
    <t>2024-07-03 09:24:44</t>
  </si>
  <si>
    <t>SD-057-240703-826491-3587</t>
  </si>
  <si>
    <t>2024-07-03 14:02:13</t>
  </si>
  <si>
    <t>普通区域-诸城市-龙泽祥园西区-13869688979-300M-宽带上网投诉-次数0-20240703140047X447159829</t>
  </si>
  <si>
    <t>20240703140047X447159829</t>
  </si>
  <si>
    <t xml:space="preserve">流程受理流水号：20240703135813138696889791099663
客户号码:13869688979
客户姓名:徐**
投诉地市:潍坊
来话流水:2024070313574275920893781
宽带账号:13869688979
宽带账号归属地市:潍坊
宽带账号归属区县:诸城市
故障地址:潍坊诸城市龙都街道土墙社区龙泽祥园西区2号楼*********
联系电话:13869688979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14:00:02
具体故障现象:光猫亮红灯，
客户其他诉求:
</t>
  </si>
  <si>
    <t>2024-07-03 14:08:49</t>
  </si>
  <si>
    <t>2024-07-03 14:09:18</t>
  </si>
  <si>
    <t>SD-057-240703-368542-475</t>
  </si>
  <si>
    <t>2024-07-03 08:54:28</t>
  </si>
  <si>
    <t>【调研】-80+普通-普通区域-昌邑市-潮海自然村-13127171217-1000M-宽带上网投诉-次数0-20240703085257X977697378</t>
  </si>
  <si>
    <t>20240703085257X977697378</t>
  </si>
  <si>
    <t xml:space="preserve">【农村网络投诉】流程受理流水号：20240703084805131271712171006947
客户号码:13127171217
客户姓名:孙**
投诉地市:潍坊
来话流水:2024070308462692920842379
宽带账号:13127171217
宽带账号归属地市:潍坊
宽带账号归属区县:昌邑市
故障地址:潍坊昌邑市柳疃镇道岔村自然村6号箱孙金涛*********
联系电话:13127171217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08:47:18
具体故障现象:光猫亮红灯，插紧捋直光钎线
客户其他诉求:
</t>
  </si>
  <si>
    <t>2024-07-03 08:58:30</t>
  </si>
  <si>
    <t>2024-07-03 08:58:56</t>
  </si>
  <si>
    <t>SD-851-308431-9536-29367</t>
  </si>
  <si>
    <t>SD-057-240703-594832-1076</t>
  </si>
  <si>
    <t>2024-07-03 09:47:17</t>
  </si>
  <si>
    <t>【调研】-80+普通-普通区域-临朐县-桃李东方-15069629898-500M-宽带上网投诉-次数0-20240703094444X840806240</t>
  </si>
  <si>
    <t>20240703094444X840806240</t>
  </si>
  <si>
    <t xml:space="preserve">流程受理流水号：20240703094235150696298981027361
客户号码:15069629898
客户姓名:张**
投诉地市:潍坊
来话流水:2024070309421968620865826
宽带账号:15069629898
宽带账号归属地市:潍坊
宽带账号归属区县:临朐县
故障地址:潍坊临朐县东城街道营龙路桃李东方17号楼*********
联系电话:15069629898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09:44:14
具体故障现象:无法上网
客户其他诉求:
</t>
  </si>
  <si>
    <t>2024-07-03 09:49:45</t>
  </si>
  <si>
    <t>陈昊琰</t>
  </si>
  <si>
    <t>15706307589</t>
  </si>
  <si>
    <t>dw3_jk_chenhaoyan</t>
  </si>
  <si>
    <t>2024-07-03 09:50:02</t>
  </si>
  <si>
    <t>SD-852-324864-811-24915</t>
  </si>
  <si>
    <t>SD-057-240703-915432-2684</t>
  </si>
  <si>
    <t>2024-07-03 12:15:50</t>
  </si>
  <si>
    <t>80+普通-普通区域-寿光市-羊口保障房小区-15953693216-300M-业务受理宽带-次数0-202407030000314668</t>
  </si>
  <si>
    <t>202407030000314668</t>
  </si>
  <si>
    <t>202407030000314668#【已关注中国移动10086微信公众号】 宽带账号:15953693216; 联系电话：15953693216，问题类型：此工单为群障修复工单，根据群障全量闭环修复管理要求，为确保客户网络通畅，请装维人员跟进修复网络问题，谢谢！ 
 群障标题：公告。故障描述：主干光纤断或OLT检测不到预期的光信号（LOS）主叫号码：15953693216.0;该号码仅供参考，请优先联系宽带账号。</t>
  </si>
  <si>
    <t>2024-07-03 12:17:08</t>
  </si>
  <si>
    <t>SD-057-240703-073958-2710</t>
  </si>
  <si>
    <t>2024-07-03 12:16:52</t>
  </si>
  <si>
    <t>80+普通-普通区域-寿光市-羊口保障房小区-15864562897-1000M-业务受理宽带-次数0-202407030000313814</t>
  </si>
  <si>
    <t>202407030000313814</t>
  </si>
  <si>
    <t>202407030000313814# 宽带账号:15864562897; 联系电话：15864562897，问题类型：此工单为群障修复工单，根据群障全量闭环修复管理要求，为确保客户网络通畅，请装维人员跟进修复网络问题，谢谢！ 
 群障标题：公告。故障描述：主干光纤断或OLT检测不到预期的光信号（LOS）主叫号码：15864562897.0;该号码仅供参考，请优先联系宽带账号。</t>
  </si>
  <si>
    <t>2024-07-03 12:29:18</t>
  </si>
  <si>
    <t>2024-07-03 12:29:41</t>
  </si>
  <si>
    <t>SD-057-240703-371284-1506</t>
  </si>
  <si>
    <t>2024-07-03 10:23:02</t>
  </si>
  <si>
    <t>普通区域-寿光市-洛东社区-13516386052-300M-宽带上网投诉-次数0-20240703102002X202524764</t>
  </si>
  <si>
    <t>20240703102002X202524764</t>
  </si>
  <si>
    <t xml:space="preserve">流程受理流水号：20240703101907135163860521040235
客户号码:13516386052
客户姓名:丁**
投诉地市:潍坊
来话流水:2024070310174083120878031
宽带账号:13516386052
宽带账号归属地市:潍坊
宽带账号归属区县:寿光市
故障地址:潍坊寿光市洛城街道洛兴街洛东社区2号楼*********
联系电话:13516386052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故障时间:2024-07-03 10:19:16
具体故障现象:光猫不亮了
客户其他诉求:
</t>
  </si>
  <si>
    <t>2024-07-03 10:25:55</t>
  </si>
  <si>
    <t>丁海宁</t>
  </si>
  <si>
    <t>15165445165</t>
  </si>
  <si>
    <t>更换终端电源线</t>
  </si>
  <si>
    <t>dw3_jk_dinghaining</t>
  </si>
  <si>
    <t>2024-07-03 10:31:00</t>
  </si>
  <si>
    <t>SD-057-240703-934651-1260</t>
  </si>
  <si>
    <t>【重投】-普通区域-昌邑市-岩山路-19853652577-100M-宽带上网投诉-次数0-20240703100548X348133883</t>
  </si>
  <si>
    <t>20240703100548X348133883</t>
  </si>
  <si>
    <t xml:space="preserve">流程受理流水号：20240703100305198536525771034501
客户号码:19853652577
客户姓名:安**
投诉地市:潍坊
来话流水:2024070310025189920861667
宽带账号:19853652577
宽带账号归属地市:潍坊
宽带账号归属区县:昌邑市
故障地址:潍坊昌邑市城区都昌路岩山路御景园沿街1号箱明灯网络*********
联系电话:19853652577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10:05:10
具体故障现象:光猫亮红灯，
客户其他诉求:
</t>
  </si>
  <si>
    <t>2024-07-03 10:10:10</t>
  </si>
  <si>
    <t>2024-07-03 10:10:25</t>
  </si>
  <si>
    <t>SD-057-240703-352871-1236</t>
  </si>
  <si>
    <t>2024-07-03 10:05:36</t>
  </si>
  <si>
    <t>80+金卡-普通区域-滨海-蔡家央子一村-15866568797-500M-宽带上网投诉-次数0-20240703100314X194535244</t>
  </si>
  <si>
    <t>20240703100314X194535244</t>
  </si>
  <si>
    <t xml:space="preserve">【农村网络投诉】流程受理流水号：20240703100233158665687971034327
客户号码:15866568797
客户姓名:王**
投诉地市:潍坊
来话流水:2024070309593967720815587
宽带账号:15866568797
宽带账号归属地市:潍坊
宽带账号归属区县:滨海
故障地址:潍坊滨海央子街道北海路蔡家央子一村1号箱*********
联系电话:15866568797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10:02:53
具体故障现象:用户无法提供具体故障现象，请协助谢谢
客户其他诉求:
</t>
  </si>
  <si>
    <t>2024-07-03 10:07:09</t>
  </si>
  <si>
    <t>2024-07-03 10:07:49</t>
  </si>
  <si>
    <t>SD-057-240703-461078-1230</t>
  </si>
  <si>
    <t>2024-07-03 10:05:16</t>
  </si>
  <si>
    <t>普通区域-潍城区-普兰小区-13869651647-100M-宽带上网投诉-次数0-20240703100216X136597290</t>
  </si>
  <si>
    <t>2024-07-04 11:06:00</t>
  </si>
  <si>
    <t>20240703100216X136597290</t>
  </si>
  <si>
    <t xml:space="preserve">流程受理流水号：20240703100105138696516471033851
客户号码:13869651647
客户姓名:季**
投诉地市:潍坊
来话流水:2024070309551395320852482
宽带账号:13869651647
宽带账号归属地市:潍坊
宽带账号归属区县:潍城区
故障地址:潍坊潍城区乐埠山生态经济发展区符山街普兰小区4号楼*********
联系电话:13869651647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10:01:14
具体故障现象:客户反映家里的网线剪断了，要求接上，请协助处理
客户其他诉求:
</t>
  </si>
  <si>
    <t>2024-07-03 10:08:51</t>
  </si>
  <si>
    <t>张磊</t>
  </si>
  <si>
    <t>15706307861</t>
  </si>
  <si>
    <t>家客铁通潍坊潍城-豪德城区装维组</t>
  </si>
  <si>
    <t>dw3_jk_wczhanglei</t>
  </si>
  <si>
    <t>2024-07-03 10:10:01</t>
  </si>
  <si>
    <t>SD-057-240703-058472-5432</t>
  </si>
  <si>
    <t>2024-07-03 17:15:51</t>
  </si>
  <si>
    <t>普通区域-青州市-小营村-15863617920-100M-业务受理宽带-次数0-202407030000570243</t>
  </si>
  <si>
    <t>2024-07-04 17:16:00</t>
  </si>
  <si>
    <t>202407030000570243</t>
  </si>
  <si>
    <t>202407030000570243#【已关注中国移动10086微信公众号】 宽带账号:15863617920; 联系电话：15863617920，问题类型：此工单为群障修复工单，根据群障全量闭环修复管理要求，为确保客户网络通畅，请装维人员跟进修复网络问题，谢谢！ 
 群障标题：告警。故障标题：分支光纤断或OLT检测不到ONT的预期的光信号(LOSi/LOBi)主叫号码：13963698784.0;该号码仅供参考，请优先联系宽带账号。</t>
  </si>
  <si>
    <t>2024-07-03 17:25:51</t>
  </si>
  <si>
    <t>2024-07-03 17:26:10</t>
  </si>
  <si>
    <t>SD-057-240703-917306-6242</t>
  </si>
  <si>
    <t>2024-07-03 18:38:09</t>
  </si>
  <si>
    <t>【调研】-普通区域-青州市-黄泥沟村自然村-18366594569-1000M-宽带上网投诉-次数0-20240703183552X952649892</t>
  </si>
  <si>
    <t>20240703183552X952649892</t>
  </si>
  <si>
    <t xml:space="preserve">【农村网络投诉】流程受理流水号：20240703183411183665945691177997
客户号码:18366594569
客户姓名:宋**
投诉地市:潍坊
来话流水:2024070318311729020874840
宽带账号:18366594569
宽带账号归属地市:潍坊
宽带账号归属区县:青州市
故障地址:潍坊青州市弥河镇黄泥沟村
联系电话:18366594569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18:33:46
具体故障现象:提示网络无法连接，
客户其他诉求:上不去网，光猫的电源不亮，已经换插排，换插座孔尝试，开关机未恢复
</t>
  </si>
  <si>
    <t>2024-07-03 18:48:24</t>
  </si>
  <si>
    <t>2024-07-03 18:54:36</t>
  </si>
  <si>
    <t>SD-851-289352-3722-13604</t>
  </si>
  <si>
    <t>SD-057-240703-417923-1396</t>
  </si>
  <si>
    <t>2024-07-03 10:17:30</t>
  </si>
  <si>
    <t>【调研】-(目标)普通区域-临朐县-曾家洼安置楼-15806469200-200M-业务受理宽带-次数0-202407030000200513</t>
  </si>
  <si>
    <t>2024-07-04 10:18:00</t>
  </si>
  <si>
    <t>202407030000200513</t>
  </si>
  <si>
    <t>202407030000200513# 宽带账号:15806469200; 联系电话：15806469200，问题类型：此工单为群障修复工单，根据群障全量闭环修复管理要求，为确保客户网络通畅，请装维人员跟进修复网络问题，谢谢！ 
 群障标题：公告。故障描述：分支光纤断或OLT检测不到ONT的预期的光信号(LOSi/LOBi)主叫号码：15806469200.0;该号码仅供参考，请优先联系宽带账号。</t>
  </si>
  <si>
    <t>2024-07-03 10:34:15</t>
  </si>
  <si>
    <t>吕晓滨</t>
  </si>
  <si>
    <t>15169430173</t>
  </si>
  <si>
    <t>dw3_jk_lvxiaobin</t>
  </si>
  <si>
    <t>2024-07-03 10:34:53</t>
  </si>
  <si>
    <t>SD-852-276985-972-6685</t>
  </si>
  <si>
    <t>SD-057-240703-061328-1294</t>
  </si>
  <si>
    <t>2024-07-03 10:12:37</t>
  </si>
  <si>
    <t>普通区域-高密市-曙光村自然村-13675367604-100M-宽带上网投诉-次数0-202407030000191562</t>
  </si>
  <si>
    <t>2024-07-04 11:13:00</t>
  </si>
  <si>
    <t>202407030000191562</t>
  </si>
  <si>
    <t>202407030000191562#宽带账号：13675367604；宽带地址：潍坊高密市夏庄镇曙光村曙光村自然村高密曙光村1号箱刘清亮西**；客户来电反映宽带使用不畅，客户不在现场，无法配合线上指导，要求上门，请协助处理，谢谢！联系电话：本机；联系人：先生；来电流水2024070310105580720878296</t>
  </si>
  <si>
    <t>2024-07-03 10:44:51</t>
  </si>
  <si>
    <t>2024-07-03 10:45:43</t>
  </si>
  <si>
    <t>SD-057-240703-405713-5846</t>
  </si>
  <si>
    <t>2024-07-03 18:08:08</t>
  </si>
  <si>
    <t>普通区域-诸城市-诸城郭家村自然村-15064660504-300M-宽带上网投诉-次数0-202407030000618723</t>
  </si>
  <si>
    <t>202407030000618723</t>
  </si>
  <si>
    <t>202407030000618723#流程受理流水号：20240703180729150646605041171770
客户号码:15064660504
客户姓名:管**
投诉地市:潍坊
来话流水:2024070318071194720856500
宽带账号:15064660504
宽带账号归属地市:潍坊
宽带账号归属区县:诸城市
故障地址:潍坊诸城市林家村镇郭家村郭家村东南1号箱（郝得运）0号楼*********
联系电话:15064660504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18:06:12
具体故障现象:无法上网，
客户其他诉求:
;宽带小区$[诸城郭家村自然村]$</t>
  </si>
  <si>
    <t>2024-07-03 18:10:18</t>
  </si>
  <si>
    <t>黄凤东</t>
  </si>
  <si>
    <t>15706307990</t>
  </si>
  <si>
    <t>dw3_jk_huangfengdong1</t>
  </si>
  <si>
    <t>SD-057-240703-615487-5776</t>
  </si>
  <si>
    <t>2024-07-03 18:02:32</t>
  </si>
  <si>
    <t>【调研】-80+普通-普通区域-潍城区-油坊社区-13963669018-100M-宽带上网投诉-次数0-202407030000615073</t>
  </si>
  <si>
    <t>202407030000615073</t>
  </si>
  <si>
    <t xml:space="preserve">202407030000615073#流程受理流水号：20240703180133139636690181170158
客户号码:13963669018
客户姓名:梁**
投诉地市:潍坊
来话流水:2024070318005167620894009
宽带账号:13963669018
宽带账号归属地市:潍坊
宽带账号归属区县:潍城区
故障地址:潍坊潍城区城关街道向阳路油坊社区北区15号楼*********
联系电话:15863678278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故障时间:2024-07-03 18:02:19
具体故障现象:网速慢卡顿，
客户其他诉求:客户侧为质差终端，要求上门更换终端并一并处理故障问题。
</t>
  </si>
  <si>
    <t>2024-07-03 18:05:51</t>
  </si>
  <si>
    <t>刘鹏飞</t>
  </si>
  <si>
    <t>17865659125</t>
  </si>
  <si>
    <t>dw3_jk_wcliupengfei</t>
  </si>
  <si>
    <t>2024-07-03 18:06:55</t>
  </si>
  <si>
    <t>SD-057-240703-534790-5999</t>
  </si>
  <si>
    <t>2024-07-03 18:13:59</t>
  </si>
  <si>
    <t>【调研】-80+金卡-普通区域-青州市-朱石羊自然村-13869654039-1000M-业务受理宽带-次数0-202407030000626139</t>
  </si>
  <si>
    <t>202407030000626139</t>
  </si>
  <si>
    <t>202407030000626139# 宽带账号:13869654039; 联系电话：13869654039，问题类型：此工单为群障修复工单，根据群障全量闭环修复管理要求，为确保客户网络通畅，请装维人员跟进修复网络问题，谢谢！ 
 群障标题：公告。故障描述：分支光纤断或OLT检测不到ONT的预期的光信号(LOSi/LOBi)主叫号码：15266300637.0;该号码仅供参考，请优先联系宽带账号。</t>
  </si>
  <si>
    <t>2024-07-03 18:38:13</t>
  </si>
  <si>
    <t>李玉明</t>
  </si>
  <si>
    <t>15706307634</t>
  </si>
  <si>
    <t>家客铁通潍坊青州-邵庄乡镇装维组</t>
  </si>
  <si>
    <t>dw3_jk_liyuming</t>
  </si>
  <si>
    <t>2024-07-03 18:39:19</t>
  </si>
  <si>
    <t>SD-851-245778-21870-8820</t>
  </si>
  <si>
    <t>SD-057-240703-743658-8091</t>
  </si>
  <si>
    <t>2024-07-03 21:53:26</t>
  </si>
  <si>
    <t>【调研】-80+白金-普通区域-奎文区-德润铂悦-18815362077-1000M-魔百和投诉-次数0-202407030000729382</t>
  </si>
  <si>
    <t>202407030000729382</t>
  </si>
  <si>
    <t>202407030000729382#流程 ： 
 流程受理流水号：20240703215122188153620771204740; 
手机号码 ：18815362077；
客户姓名 ：黄**；
投诉地市 ：潍坊；
来话流水 ：2024070321485929320847127；
宽带账号 ：18815362077；
宽带账号归属地市 ：潍坊；
宽带账号归属区县 ：奎文区；
联系人 ：黄**；
故障地址 ：潍坊奎文区北苑街道玉清街德润铂悦1号楼*********；
联系电话 ：18815362077；
是否升级倾向 ：否；
是否投诉倾向 ：否；
工单内容 ：客户来电对开通教育会员单月包找不到课程不认可，表示8月份就到期耽误课程怎么办，请协助处理 谢谢 ；
_是否智能网关：否;宽带小区$[德润铂悦]$</t>
  </si>
  <si>
    <t>2024-07-03 21:58:15</t>
  </si>
  <si>
    <t>2024-07-03 21:58:36</t>
  </si>
  <si>
    <t>SD-852-306872-2453-17781</t>
  </si>
  <si>
    <t>SD-057-240703-075389-5427</t>
  </si>
  <si>
    <t>2024-07-03 17:15:35</t>
  </si>
  <si>
    <t>【调研】-普通区域-奎文区-奎文区宏伟北区-18763643088-300M-业务受理宽带-次数0-202407030000569132</t>
  </si>
  <si>
    <t>202407030000569132</t>
  </si>
  <si>
    <t>202407030000569132# 宽带账号:18763643088; 联系电话：18763643088，问题类型：此工单为群障修复工单，根据群障全量闭环修复管理要求，为确保客户网络通畅，请装维人员跟进修复网络问题，谢谢！ 
 群障标题：公告。故障描述：分支光纤断或OLT检测不到ONT的预期的光信号(LOSi/LOBi)主叫号码：18763643088.0;该号码仅供参考，请优先联系宽带账号。</t>
  </si>
  <si>
    <t>2024-07-03 17:21:32</t>
  </si>
  <si>
    <t>2024-07-03 17:23:32</t>
  </si>
  <si>
    <t>2024-07-03 18:10:06</t>
  </si>
  <si>
    <t>80+普通-普通区域-寿光市-西丹河村-18253639999-1000M-宽带上网投诉-次数0-202407030000614989 一级督办</t>
  </si>
  <si>
    <t>202407030000614989</t>
  </si>
  <si>
    <t>2024-07-03 18:17:28</t>
  </si>
  <si>
    <t>家庭咨询-&gt;网络质量-&gt;家庭宽带-&gt;全局流转-&gt;功能使用-&gt;频繁出现故障、网速慢-&gt;全局流转</t>
  </si>
  <si>
    <t>2024-07-03 18:17:50</t>
  </si>
  <si>
    <t>SD-851-314627-21828-28943</t>
  </si>
  <si>
    <t>SD-057-240703-982653-5998</t>
  </si>
  <si>
    <t>80+银卡-普通区域-坊子区-null-13884825525-宽带上网投诉-次数0-202407030000624478</t>
  </si>
  <si>
    <t>202407030000624478</t>
  </si>
  <si>
    <t>202407030000624478#13884825525客户来电要求潍坊坊子区负责宽带的负责人回电，要求现在立即回，有升投倾向。</t>
  </si>
  <si>
    <t>SD-057-240703-241569-6054</t>
  </si>
  <si>
    <t>2024-07-03 18:17:09</t>
  </si>
  <si>
    <t>80+白金-普通区域-昌邑市-刘埠社区-15753686725-1000M-宽带上网投诉-次数0-202407030000627677</t>
  </si>
  <si>
    <t>202407030000627677</t>
  </si>
  <si>
    <t>202407030000627677#导航立单,客户通过语音导航反馈宽带故障问题,经诊断光猫设备性能不佳,要求装维回访处理,请协助.联系电话：15753686725</t>
  </si>
  <si>
    <t>2024-07-03 18:26:38</t>
  </si>
  <si>
    <t>恢复出厂</t>
  </si>
  <si>
    <t>2024-07-03 18:26:56</t>
  </si>
  <si>
    <t>SD-057-240703-401798-8087</t>
  </si>
  <si>
    <t>2024-07-03 21:50:19</t>
  </si>
  <si>
    <t>【调研】-普通区域-昌乐县-桂水湾招待所（小微）-18363683171-500M-宽带上网投诉-次数0-202407030000727904</t>
  </si>
  <si>
    <t>202407030000727904</t>
  </si>
  <si>
    <t>202407030000727904#流程受理流水号：20240703214510183636831711204669
客户号码:18363683171
客户姓名:王*
投诉地市:潍坊
来话流水:2024070321445195420836577
宽带账号:18363683171
宽带账号归属地市:潍坊
宽带账号归属区县:昌乐县
故障地址:潍坊昌乐县五图街道宝通街桂水湾招待所（小微）19号楼*********
联系电话:18363683171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21:40:48
具体故障现象:提示网络无法连接，
客户其他诉求:客户来电要求尽快处理，谢谢
;宽带小区$[桂水湾招待所（小微）]$</t>
  </si>
  <si>
    <t>2024-07-03 21:52:46</t>
  </si>
  <si>
    <t>2024-07-03 21:53:10</t>
  </si>
  <si>
    <t>SD-851-268078-17160-24551</t>
  </si>
  <si>
    <t>SD-057-240703-784930-6175</t>
  </si>
  <si>
    <t>2024-07-03 18:30:32</t>
  </si>
  <si>
    <t>【调研】-80+银卡-普通区域-诸城市-华都富林-13705367076-1000M-宽带上网投诉-次数0-202407030000638939</t>
  </si>
  <si>
    <t>202407030000638939</t>
  </si>
  <si>
    <t>202407030000638939#宽带账号：13705367076；宽带地址：潍坊诸城市密州街道人民东路华都富林9号楼*********； 客户来电反映 电视不能观看，经查询客户侧为质差机顶盒，请协助上门更换机顶盒并一并处理故障问题，谢谢！来电流水： 2024070318263262620834868，联系电话 13705367076</t>
  </si>
  <si>
    <t>2024-07-03 18:36:40</t>
  </si>
  <si>
    <t>重启机顶盒</t>
  </si>
  <si>
    <t>2024-07-03 18:37:15</t>
  </si>
  <si>
    <t>SD-851-284086-26916-1265</t>
  </si>
  <si>
    <t>SD-057-240703-890724-1406</t>
  </si>
  <si>
    <t>2024-07-03 10:17:55</t>
  </si>
  <si>
    <t>普通区域-昌乐县-中盛花园-15066369393-300M-宽带上网投诉-次数0-20240703101620X980781970</t>
  </si>
  <si>
    <t>20240703101620X980781970</t>
  </si>
  <si>
    <t xml:space="preserve">流程受理流水号：20240703101555150663693931039055
客户号码:15066369393
客户姓名:杨**
投诉地市:潍坊
来话流水:2024070310151293120841843
宽带账号:15066369393
宽带账号归属地市:潍坊
宽带账号归属区县:昌乐县
故障地址:潍坊昌乐县城关街道站前街中盛花园9号楼*********
联系电话:15066369393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
携转原因:
故障时间:2024-07-03 10:16:05
具体故障现象:打不开网页，
客户其他诉求:
</t>
  </si>
  <si>
    <t>2024-07-03 10:19:33</t>
  </si>
  <si>
    <t>吴元明</t>
  </si>
  <si>
    <t>15706307126</t>
  </si>
  <si>
    <t>dw3_jk_wuyuanming</t>
  </si>
  <si>
    <t>2024-07-03 10:20:13</t>
  </si>
  <si>
    <t>SD-851-276829-6334-10980</t>
  </si>
  <si>
    <t>SD-057-240703-832546-1280</t>
  </si>
  <si>
    <t>2024-07-03 10:11:03</t>
  </si>
  <si>
    <t>【调研】-80+金卡-普通区域-奎文区-金宝片区-15063608989-200M-宽带上网投诉-次数0-20240703100804X484438979</t>
  </si>
  <si>
    <t>2024-07-04 11:12:00</t>
  </si>
  <si>
    <t>20240703100804X484438979</t>
  </si>
  <si>
    <t xml:space="preserve">流程受理流水号：20240703100543150636089891035392
客户号码:15063608989
客户姓名:徐**
投诉地市:潍坊
来话流水:2024070310044105120887494
宽带账号:15063608989
宽带账号归属地市:潍坊
宽带账号归属区县:奎文区
故障地址:潍坊奎文区廿里堡街道潍州路金宝片区广潍二手车市场113号
联系电话:15063608989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10:06:05
具体故障现象:客户来电反映宽带无法上网光猫指示灯闪烁插紧捋直重启未恢复请协助谢谢
客户其他诉求:
</t>
  </si>
  <si>
    <t>2024-07-03 10:18:45</t>
  </si>
  <si>
    <t>凌富强</t>
  </si>
  <si>
    <t>15706366521</t>
  </si>
  <si>
    <t>dw3_jk_lingfuqiang</t>
  </si>
  <si>
    <t>2024-07-03 10:19:09</t>
  </si>
  <si>
    <t>SD-057-240703-157423-1433</t>
  </si>
  <si>
    <t>2024-07-03 10:19:16</t>
  </si>
  <si>
    <t>【重投】-普通区域-昌邑市-（铁通）昌邑市东方丽都-13406602680-100M-业务受理宽带-次数0-202407030000199743</t>
  </si>
  <si>
    <t>2024-07-04 10:20:00</t>
  </si>
  <si>
    <t>202407030000199743</t>
  </si>
  <si>
    <t>202407030000199743#【已关注中国移动10086微信公众号】 宽带账号:13406602680; 联系电话：13406602680，问题类型：此工单为群障修复工单，根据群障全量闭环修复管理要求，为确保客户网络通畅，请装维人员跟进修复网络问题，谢谢！ 
 群障标题：公告。故障描述：分支光纤断或OLT检测不到ONT的预期的光信号(LOSi/LOBi)主叫号码：13406602680.0;该号码仅供参考，请优先联系宽带账号。</t>
  </si>
  <si>
    <t>2024-07-03 10:19:43</t>
  </si>
  <si>
    <t>2024-07-03 10:20:21</t>
  </si>
  <si>
    <t>SD-057-240703-219403-5922</t>
  </si>
  <si>
    <t>2024-07-03 18:10:48</t>
  </si>
  <si>
    <t>普通区域-潍城区-潍城文苑小区-15165608400-200M-宽带上网投诉-次数0-202407030000624160</t>
  </si>
  <si>
    <t>202407030000624160</t>
  </si>
  <si>
    <t>202407030000624160#流程受理流水号：20240703180920151656084001172226
客户号码:15165608400
客户姓名:吴**
投诉地市:潍坊
来话流水:2024070318082337120867961
宽带账号:15165608400
宽带账号归属地市:潍坊
宽带账号归属区县:潍城区
故障地址:潍坊潍城区北关街道友爱路文苑小区5号楼*********
联系电话:15165608400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18:10:09
具体故障现象:光猫亮红灯，已经指导操作光纤线插紧捋直光猫重启未恢复
客户其他诉求:
;宽带小区$[潍城文苑小区]$</t>
  </si>
  <si>
    <t>2024-07-03 18:13:48</t>
  </si>
  <si>
    <t>刘伟</t>
  </si>
  <si>
    <t>15706307847</t>
  </si>
  <si>
    <t>dw3_jk_wcliuwei</t>
  </si>
  <si>
    <t>2024-07-03 18:14:28</t>
  </si>
  <si>
    <t>SD-851-253068-7902-16993</t>
  </si>
  <si>
    <t>SD-057-240703-976345-5305</t>
  </si>
  <si>
    <t>2024-07-03 17:10:11</t>
  </si>
  <si>
    <t>普通区域-坊子区-南店村（保护小区，联系电话18764746719）-15806473276-300M-业务受理宽带-次数0-202407030000562866</t>
  </si>
  <si>
    <t>2024-07-04 17:11:00</t>
  </si>
  <si>
    <t>202407030000562866</t>
  </si>
  <si>
    <t>202407030000562866# 宽带账号:15806473276; 联系电话：15806473276，问题类型：此工单为群障修复工单，根据群障全量闭环修复管理要求，为确保客户网络通畅，请装维人员跟进修复网络问题，谢谢！ 
 群障标题：公告。故障描述：分支光纤断或OLT检测不到ONT的预期的光信号(LOSi/LOBi)主叫号码：15806473276.0;该号码仅供参考，请优先联系宽带账号。</t>
  </si>
  <si>
    <t>2024-07-03 17:26:20</t>
  </si>
  <si>
    <t>2024-07-03 17:27:00</t>
  </si>
  <si>
    <t>SD-851-239971-21472-10211</t>
  </si>
  <si>
    <t>SD-057-240703-473069-6214</t>
  </si>
  <si>
    <t>2024-07-03 18:35:37</t>
  </si>
  <si>
    <t>【调研】-FTTR-(目标)普通区域-奎文区-浞水苑-18363638805-1000M-宽带上网投诉-次数0-20240703183413X853089748</t>
  </si>
  <si>
    <t>20240703183413X853089748</t>
  </si>
  <si>
    <t xml:space="preserve">流程受理流水号：20240703183201183636388051177515
客户号码:18363638805
客户姓名:张*
投诉地市:潍坊
来话流水:2024070318285735220855428
宽带账号:18363638805
宽带账号归属地市:潍坊
宽带账号归属区县:奎文区
故障地址:潍坊奎文区高新城区梨园街浞水苑8号楼*********
联系电话:18363638805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18:32:13
具体故障现象:光猫亮红灯，客户来电反映宽带无法上网，我处核实到注册灯闪烁，将光纤线插紧弄直后重启未恢复，请协助处理谢谢
客户其他诉求:
</t>
  </si>
  <si>
    <t>2024-07-03 18:38:24</t>
  </si>
  <si>
    <t>2024-07-03 18:43:14</t>
  </si>
  <si>
    <t>SD-851-253589-25395-4364</t>
  </si>
  <si>
    <t>SD-057-240703-580934-1288</t>
  </si>
  <si>
    <t>2024-07-03 10:11:40</t>
  </si>
  <si>
    <t>80+普通-普通区域-安丘市-育英家园-15095202577-500M-魔百和投诉-次数0-20240703101020X620688987</t>
  </si>
  <si>
    <t>20240703101020X620688987</t>
  </si>
  <si>
    <t>流程受理流水号：20240703100810150952025771036282
客户号码:15095202577
客户姓名:刘**
投诉地市:潍坊
来话流水:2024070310032262220868925
宽带账号:15095202577
宽带账号归属地市:潍坊
宽带账号归属区县:安丘市
故障地址:潍坊安丘市兴安街道南苑路育英家园1号楼*********
联系电话:15095202577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故障时间:2024-07-03 10:10:35
魔百和单播/组播:组播
具体故障现象:直播黑屏，排障后未恢复提示1305-9
客户其他诉求:
魔百和单/组播：组播</t>
  </si>
  <si>
    <t>2024-07-03 10:13:13</t>
  </si>
  <si>
    <t>家庭业务-&gt;产品质量-&gt;互联网电视(移动高清)-&gt;全局流转-&gt;功能使用-&gt;视频播放出现花屏、黑屏-&gt;全局流转</t>
  </si>
  <si>
    <t>2024-07-03 10:14:00</t>
  </si>
  <si>
    <t>SD-057-240703-705134-5809</t>
  </si>
  <si>
    <t>2024-07-03 18:05:45</t>
  </si>
  <si>
    <t>普通区域-潍城区-潍城劳动局片区-18660611682-1000M-魔百和投诉-次数0-20240703180449X892071460</t>
  </si>
  <si>
    <t>20240703180449X892071460</t>
  </si>
  <si>
    <t>流程受理流水号：20240703175948186606116821169649
客户号码:18660611682
客户姓名:董**
投诉地市:潍坊
来话流水:2024070317583183420869815
宽带账号:18660611682
宽带账号归属地市:潍坊
宽带账号归属区县:潍城区
故障地址:潍坊潍城区西关街道福寿西街潍城劳动局片区上城国际12号楼*********
联系电话:18660611682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故障时间:2024-07-03 18:03:43
魔百和单播/组播:组播
具体故障现象:电视机提示无信号，
客户其他诉求:请协助处理，谢谢
魔百和单/组播：组播</t>
  </si>
  <si>
    <t>2024-07-03 18:08:43</t>
  </si>
  <si>
    <t>2024-07-03 18:11:06</t>
  </si>
  <si>
    <t>SD-851-282293-791-9536</t>
  </si>
  <si>
    <t>SD-057-240703-428531-5974</t>
  </si>
  <si>
    <t>2024-07-03 18:13:06</t>
  </si>
  <si>
    <t>80+普通-普通区域-奎文区-紫瑞园-18263687850-300M-业务受理宽带-次数0-202407030000622648</t>
  </si>
  <si>
    <t>202407030000622648</t>
  </si>
  <si>
    <t>202407030000622648# 宽带账号:18263687850; 联系电话：18263687850，问题类型：此工单为群障修复工单，根据群障全量闭环修复管理要求，为确保客户网络通畅，请装维人员跟进修复网络问题，谢谢！ 
 群障标题：公告。故障描述：分支光纤断或OLT检测不到ONT的预期的光信号(LOSi/LOBi)主叫号码：18263687850.0;该号码仅供参考，请优先联系宽带账号。</t>
  </si>
  <si>
    <t>2024-07-03 18:16:30</t>
  </si>
  <si>
    <t>李峰</t>
  </si>
  <si>
    <t>15706366525</t>
  </si>
  <si>
    <t>dw3_jk_lifeng</t>
  </si>
  <si>
    <t>2024-07-03 18:18:25</t>
  </si>
  <si>
    <t>SD-851-340006-3623-26853</t>
  </si>
  <si>
    <t>SD-057-240703-478239-8103</t>
  </si>
  <si>
    <t>2024-07-03 21:59:53</t>
  </si>
  <si>
    <t>80+银卡-普通区域-潍城区-月河东小区-15866170389-500M-宽带上网投诉-次数0-202407030000729091</t>
  </si>
  <si>
    <t>202407030000729091</t>
  </si>
  <si>
    <t>202407030000729091#【已关注中国移动10086微信公众号】流程受理流水号：20240703215922158661703891204859
客户号码:15866170389
客户姓名:李**
投诉地市:潍坊
来话流水:2024070321585644720869370
宽带账号:15866170389
宽带账号归属地市:潍坊
宽带账号归属区县:潍城区
故障地址:潍坊潍城区北关街道月河路月河东小区8号楼*********
联系电话:15866170389
联系人:女士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故障时间:2024-07-03 21:59:38
具体故障现象:光猫亮红灯，
客户其他诉求:
;宽带小区$[月河东小区]$</t>
  </si>
  <si>
    <t>2024-07-03 22:18:25</t>
  </si>
  <si>
    <t>2024-07-03 22:19:00</t>
  </si>
  <si>
    <t>SD-851-332807-9493-6010</t>
  </si>
  <si>
    <t>SD-057-240703-473802-4230</t>
  </si>
  <si>
    <t>2024-07-03 15:05:48</t>
  </si>
  <si>
    <t>80+金卡-普通区域-昌邑市-单家埠-15264442678-1000M-业务受理宽带-次数0-202407030000443752</t>
  </si>
  <si>
    <t>202407030000443752</t>
  </si>
  <si>
    <t>202407030000443752# 宽带账号:15264442678; 联系电话：15264442678，问题类型：此工单为群障修复工单，根据群障全量闭环修复管理要求，为确保客户网络通畅，请装维人员跟进修复网络问题，谢谢！ 
 群障标题：公告。故障描述：分支光纤断或OLT检测不到ONT的预期的光信号(LOSi/LOBi)主叫号码：15275362895.0;该号码仅供参考，请优先联系宽带账号。</t>
  </si>
  <si>
    <t>2024-07-03 15:14:12</t>
  </si>
  <si>
    <t>闫相波</t>
  </si>
  <si>
    <t>13583647855</t>
  </si>
  <si>
    <t>dw3_jk_cyyanxiangbo</t>
  </si>
  <si>
    <t>2024-07-03 15:15:39</t>
  </si>
  <si>
    <t>SD-851-308268-5800-18348</t>
  </si>
  <si>
    <t>SD-057-240703-735680-6230</t>
  </si>
  <si>
    <t>2024-07-03 18:37:10</t>
  </si>
  <si>
    <t>【调研】-80+金卡-普通区域-高密市-福润花园（酒厂宿舍、东关殷家屋子）-15898932320-1000M-宽带上网投诉-次数0-202407030000643234</t>
  </si>
  <si>
    <t>202407030000643234</t>
  </si>
  <si>
    <t xml:space="preserve">202407030000643234#【已关注中国移动10086微信公众号】流程受理流水号：20240703183645158989323201178510
客户号码:15898932320
客户姓名:王**
投诉地市:潍坊
来话流水:2024070318362347220815427
宽带账号:15898932320
宽带账号归属地市:潍坊
宽带账号归属区县:高密市
故障地址:潍坊高密市密水街道立新街福润花园福润花园2号楼*********
联系电话:15898932320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18:39:50
具体故障现象:电脑无法上网，
客户其他诉求:客户侧为质差终端，要求上门更换终端并一并处理故障问题。
</t>
  </si>
  <si>
    <t>2024-07-03 18:40:41</t>
  </si>
  <si>
    <t>2024-07-03 18:41:35</t>
  </si>
  <si>
    <t>SD-851-265493-16915-13869</t>
  </si>
  <si>
    <t>SD-057-240703-672894-4212</t>
  </si>
  <si>
    <t>2024-07-03 15:05:10</t>
  </si>
  <si>
    <t>【调研】-80+普通-(目标)普通区域-寿光市-薛家社区-13676368682-300M-宽带上网投诉-次数0-202407030000442857</t>
  </si>
  <si>
    <t>202407030000442857</t>
  </si>
  <si>
    <t xml:space="preserve">202407030000442857#流程受理流水号：20240703150447136763686821117888
客户号码:13676368682
客户姓名:陈**
投诉地市:潍坊
来话流水:2024070315041005620857014
宽带账号:13676368682
宽带账号归属地市:潍坊
宽带账号归属区县:寿光市
故障地址:潍坊寿光市田柳薛家庄村薛家社区8号楼*********
联系电话:13676368682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15:00:26
具体故障现象:打不开网页，
客户其他诉求:客户侧为质差终端，要求上门更换终端并一并处理故障问题。
</t>
  </si>
  <si>
    <t>2024-07-03 15:12:01</t>
  </si>
  <si>
    <t>李志浩</t>
  </si>
  <si>
    <t>15706307750</t>
  </si>
  <si>
    <t>dw3_jk_lizhihao</t>
  </si>
  <si>
    <t>2024-07-03 15:12:40</t>
  </si>
  <si>
    <t>SD-057-240703-705432-5762</t>
  </si>
  <si>
    <t>2024-07-03 18:01:10</t>
  </si>
  <si>
    <t>普通区域-临朐县-新天地小区-15054477324-500M-宽带上网投诉-次数0-202407030000611250</t>
  </si>
  <si>
    <t>202407030000611250</t>
  </si>
  <si>
    <t>202407030000611250#宽带账号：15054477324；宽带地址：潍坊临朐县城关街道朐山路新天地小区新天地商品楼9号楼*********。客户来电反映宽带/卡顿，/客户不配合排障，要求上门，请协助处理，谢谢！联系电话：18615368956；来电流水2024070317585877720874489</t>
  </si>
  <si>
    <t>2024-07-03 18:08:52</t>
  </si>
  <si>
    <t>2024-07-03 18:12:33</t>
  </si>
  <si>
    <t>SD-057-240703-120845-5935</t>
  </si>
  <si>
    <t>2024-07-03 18:11:14</t>
  </si>
  <si>
    <t>80+普通-普通区域-昌乐县-沙罗村-15965023234-300M-业务受理宽带-次数0-202407030000624551</t>
  </si>
  <si>
    <t>202407030000624551</t>
  </si>
  <si>
    <t>202407030000624551# 宽带账号:15965023234; 联系电话：15965023234，问题类型：此工单为群障修复工单，根据群障全量闭环修复管理要求，为确保客户网络通畅，请装维人员跟进修复网络问题，谢谢！ 
 群障标题：公告。故障描述：主干光纤断或OLT检测不到预期的光信号（LOS）主叫号码：15965023234.0;该号码仅供参考，请优先联系宽带账号。</t>
  </si>
  <si>
    <t>2024-07-03 18:13:25</t>
  </si>
  <si>
    <t>唐保军</t>
  </si>
  <si>
    <t>15706307315</t>
  </si>
  <si>
    <t>家客铁通潍坊昌乐-马宋乡镇装维组</t>
  </si>
  <si>
    <t>dw3_jk_tangbaojun</t>
  </si>
  <si>
    <t>2024-07-03 18:13:45</t>
  </si>
  <si>
    <t>SD-851-248711-22514-2817</t>
  </si>
  <si>
    <t>SD-057-240703-730148-6050</t>
  </si>
  <si>
    <t>2024-07-03 18:17:02</t>
  </si>
  <si>
    <t>80+普通-普通区域-高密市-农丰步行街（长丰一巷、二巷）-18764685444-300M-宽带上网投诉-次数0-20240703181424X664483924</t>
  </si>
  <si>
    <t>20240703181424X664483924</t>
  </si>
  <si>
    <t xml:space="preserve">流程受理流水号：20240703181006187646854441172421
客户号码:18764685444
客户姓名:刘*
投诉地市:潍坊
来话流水:2024070318072724320858981
宽带账号:18764685444
宽带账号归属地市:潍坊
宽带账号归属区县:高密市
故障地址:潍坊高密市密水街道长丰街农丰步行街（长丰一巷、二巷）新6号楼*********
联系电话:13721959292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故障细类:宽带无法上网
携转原因:
故障时间:2024-07-03 18:10:15
具体故障现象:提示网络无法连接，
客户其他诉求:维修 
</t>
  </si>
  <si>
    <t>2024-07-03 18:48:26</t>
  </si>
  <si>
    <t>杜璠宇</t>
  </si>
  <si>
    <t>15706307327</t>
  </si>
  <si>
    <t>dw3_jk_dufanyu</t>
  </si>
  <si>
    <t>2024-07-03 18:48:59</t>
  </si>
  <si>
    <t>SD-851-259236-20037-24236</t>
  </si>
  <si>
    <t>SD-057-240703-024869-4218</t>
  </si>
  <si>
    <t>2024-07-03 15:05:28</t>
  </si>
  <si>
    <t>【调研】-80+银卡-普通区域-安丘市-西民主村自然村-15005369582-1000M-宽带上网投诉-次数0-20240703150229X149187387</t>
  </si>
  <si>
    <t>20240703150229X149187387</t>
  </si>
  <si>
    <t xml:space="preserve">【农村网络投诉】流程受理流水号：20240703150157150053695821117099
客户号码:15005369582
客户姓名:杨**
投诉地市:潍坊
来话流水:2024070315004555520811169
宽带账号:15005369582
宽带账号归属地市:潍坊
宽带账号归属区县:安丘市
故障地址:潍坊安丘市临浯镇西民主村西民主村自然村西民主村村西高宝峰2号箱*********
联系电话:15005369582
联系人:先生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
故障细类:宽带无法上网(专席)
携转原因:
故障时间:2024-07-03 15:02:15
具体故障现象:提示网络无法连接，
客户其他诉求:
</t>
  </si>
  <si>
    <t>2024-07-03 15:06:52</t>
  </si>
  <si>
    <t>代佼运</t>
  </si>
  <si>
    <t>15706307064</t>
  </si>
  <si>
    <t>dw3_jk_daijiaoyunaq</t>
  </si>
  <si>
    <t>2024-07-03 15:07:14</t>
  </si>
  <si>
    <t>SD-851-239907-36156-19150</t>
  </si>
  <si>
    <t>SD-057-240703-635728-1324</t>
  </si>
  <si>
    <t>2024-07-03 10:14:13</t>
  </si>
  <si>
    <t>【重投】-80+普通-普通区域-奎文区-北王村-15169547852-100M-宽带上网投诉-次数0-20240703101319X799634306</t>
  </si>
  <si>
    <t>2024-07-04 11:15:00</t>
  </si>
  <si>
    <t>20240703101319X799634306</t>
  </si>
  <si>
    <t xml:space="preserve">【农村网络投诉】流程受理流水号：20240703101035151695478521037156
客户号码:15169547852
客户姓名:王**
投诉地市:潍坊
来话流水:2024070310062816820813371
宽带账号:15169547852
宽带账号归属地市:潍坊
宽带账号归属区县:奎文区
故障地址:潍坊奎文区潍州路街道潍州路北王村10号箱北王小区东五排东二列*********
联系电话:18753663196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故障时间:2024-07-03 10:10:53
具体故障现象:打不开网页，引导重启 光猫 
客户其他诉求:谢谢
</t>
  </si>
  <si>
    <t>2024-07-03 10:16:50</t>
  </si>
  <si>
    <t>冯小坤</t>
  </si>
  <si>
    <t>15706366529</t>
  </si>
  <si>
    <t>重新升级</t>
  </si>
  <si>
    <t>dw3_jk_fengxiaokunkw</t>
  </si>
  <si>
    <t>2024-07-03 10:18:28</t>
  </si>
  <si>
    <t>SD-057-240703-902153-5765</t>
  </si>
  <si>
    <t>2024-07-03 18:01:53</t>
  </si>
  <si>
    <t>【调研】-80+金卡-普通区域-坊子区-东于戈村-18363685156-1000M-宽带上网投诉-次数0-202407030000614529</t>
  </si>
  <si>
    <t>202407030000614529</t>
  </si>
  <si>
    <t>202407030000614529#宽带账号：18363685156；宽带地址：潍坊峡山区王家庄街道（王家庄）东于戈村行政村东于戈村东于戈庄23号箱，客户来电反映宽带：电视看不了，要求上门，不在家，联系电话：18369627379；联系人：***；来电流水：2024070317593277720880357</t>
  </si>
  <si>
    <t>2024-07-03 18:06:05</t>
  </si>
  <si>
    <t>吴山领</t>
  </si>
  <si>
    <t>15706307921</t>
  </si>
  <si>
    <t>dw3_jk_wushanling</t>
  </si>
  <si>
    <t>2024-07-03 18:07:18</t>
  </si>
  <si>
    <t>SD-057-240703-576194-6013</t>
  </si>
  <si>
    <t>2024-07-03 18:14:29</t>
  </si>
  <si>
    <t>80+银卡-FTTR-普通区域-寿光市-信桥-13864625679-1000M-宽带上网投诉-次数0-202407030000626919</t>
  </si>
  <si>
    <t>202407030000626919</t>
  </si>
  <si>
    <t xml:space="preserve">202407030000626919#宽带账号：13864625679；宽带地址：潍坊寿光市化龙镇信桥信桥信桥村23号箱*********； 具体现象：客户反映光猫红灯操作未恢复，要求师傅联系维修要求尽快处理回复！来电流水： 2024070318110176020893065，联系电话：13864625679 </t>
  </si>
  <si>
    <t>2024-07-03 18:17:46</t>
  </si>
  <si>
    <t>孙向鑫</t>
  </si>
  <si>
    <t>15064441236</t>
  </si>
  <si>
    <t>dw3_jk_sunxiangxin</t>
  </si>
  <si>
    <t>2024-07-03 18:18:26</t>
  </si>
  <si>
    <t>SD-851-273656-28070-7001</t>
  </si>
  <si>
    <t>SD-057-240703-823761-6014</t>
  </si>
  <si>
    <t>【调研】-80+银卡-(目标)普通区域-寿光市-联盟第三生活区-15954417567-1000M-魔百和投诉-次数0-20240703181218X538935663</t>
  </si>
  <si>
    <t>20240703181218X538935663</t>
  </si>
  <si>
    <t>流程受理流水号：20240703181145159544175671172843
客户号码:15954417567
客户姓名:王**
投诉地市:潍坊
来话流水:2024070318094050520880144
宽带账号:15954417567
宽带账号归属地市:潍坊
宽带账号归属区县:寿光市
故障地址:潍坊寿光市圣城街道晨鸣路联盟第三生活区6号楼*********
联系电话:15954417567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故障细类:移动高清电视故障(专席)
携转原因:
故障时间:2024-07-03 18:10:00
魔百和单播/组播:单播
具体故障现象:点播和直播观看都出现卡顿缓冲，
客户其他诉求:
魔百和单/组播：单播</t>
  </si>
  <si>
    <t>2024-07-03 18:16:10</t>
  </si>
  <si>
    <t>张宝庆</t>
  </si>
  <si>
    <t>15706307734</t>
  </si>
  <si>
    <t>dw3_jk_zhangbaoqing</t>
  </si>
  <si>
    <t>2024-07-03 18:16:45</t>
  </si>
  <si>
    <t>SD-851-256367-15182-17036</t>
  </si>
  <si>
    <t>SD-057-240703-298143-6018</t>
  </si>
  <si>
    <t>2024-07-03 18:14:35</t>
  </si>
  <si>
    <t>80+金卡-普通区域-奎文区-紫瑞园-15065659997-300M-业务受理宽带-次数0-202407030000628243</t>
  </si>
  <si>
    <t>202407030000628243</t>
  </si>
  <si>
    <t>202407030000628243#【已关注中国移动10086微信公众号】 宽带账号:15065659997; 联系电话：15065659997，问题类型：此工单为群障修复工单，根据群障全量闭环修复管理要求，为确保客户网络通畅，请装维人员跟进修复网络问题，谢谢！ 
 群障标题：公告。故障描述：分支光纤断或OLT检测不到ONT的预期的光信号(LOSi/LOBi)主叫号码：15065659997.0;该号码仅供参考，请优先联系宽带账号。</t>
  </si>
  <si>
    <t>2024-07-03 18:16:42</t>
  </si>
  <si>
    <t>2024-07-03 18:17:15</t>
  </si>
  <si>
    <t>SD-057-240703-857064-4221</t>
  </si>
  <si>
    <t>2024-07-03 15:05:33</t>
  </si>
  <si>
    <t>80+普通-普通区域-寿光市-馨苑小区-15753658592-500M-业务受理宽带-次数0-202407030000444127</t>
  </si>
  <si>
    <t>202407030000444127</t>
  </si>
  <si>
    <t>202407030000444127#【已关注中国移动10086微信公众号】 宽带账号:15753658592; 联系电话：15753658592，问题类型：此工单为群障修复工单，根据群障全量闭环修复管理要求，为确保客户网络通畅，请装维人员跟进修复网络问题，谢谢！ 
 群障标题：公告。故障描述：分支光纤断或OLT检测不到ONT的预期的光信号(LOSi/LOBi)主叫号码：15953657631.0;该号码仅供参考，请优先联系宽带账号。</t>
  </si>
  <si>
    <t>2024-07-03 15:09:14</t>
  </si>
  <si>
    <t>黄昊</t>
  </si>
  <si>
    <t>15706307745</t>
  </si>
  <si>
    <t>家客铁通潍坊寿光-孙集乡镇装维组</t>
  </si>
  <si>
    <t>dw3_jk_huanghao</t>
  </si>
  <si>
    <t>2024-07-03 15:11:28</t>
  </si>
  <si>
    <t>SD-851-241507-19214-8807</t>
  </si>
  <si>
    <t>SD-057-240703-354862-1298</t>
  </si>
  <si>
    <t>2024-07-03 10:13:00</t>
  </si>
  <si>
    <t>【调研】-普通区域-高新区-null--魔百和投诉-次数0-20240701181026X626174267</t>
  </si>
  <si>
    <t>20240701181026X626174267</t>
  </si>
  <si>
    <t>【10086透明化再申诉工单】
【10086工单内容】检测结果：1、电视状态是否正常：电视状态正常；2、电视是否在线：电视在线；3、电视节目源/片源是否正常：电视节目源/片源正常；4、机顶盒CPU使用率：机顶盒CPU利用率正常；5、机顶盒内存使用率：机顶盒内存利用率正常；6、宽带是否在线：宽带在线；7、宽带状态诊断：宽带状态正常；故障类型：电视无法观看。故障描述：电视每个月的一号都会出现故障，不能看。联系人：宋萍。联系电话：13780793025。
【申诉内容】电视不能看，没有信号，每个月一号都会出现故障，能不能一次解决好
客户标识：新客户</t>
  </si>
  <si>
    <t>2024-07-03 16:33:57</t>
  </si>
  <si>
    <t>高新区</t>
  </si>
  <si>
    <t>SD-057-240703-708491-5377</t>
  </si>
  <si>
    <t>2024-07-03 17:13:26</t>
  </si>
  <si>
    <t>80+银卡-普通区域-寒亭区-西寺夹庄小区-13884700098-100M-宽带上网投诉-次数0-202407030000569667</t>
  </si>
  <si>
    <t>2024-07-04 18:14:00</t>
  </si>
  <si>
    <t>202407030000569667</t>
  </si>
  <si>
    <t xml:space="preserve">202407030000569667#流程受理流水号：20240703171233138847000981155817
客户号码:13884700098
客户姓名:崔**
投诉地市:潍坊
来话流水:2024070317120951820807273
宽带账号:13884700098
宽带账号归属地市:潍坊
宽带账号归属区县:寒亭区
故障地址:潍坊寒亭区开元街道霞飞路西寺夹庄小区南区6号楼*********
联系电话:13884700098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17:25:26
具体故障现象:用户无法提供具体故障现象，
客户其他诉求:客户侧为质差终端，要求上门更换终端并一并处理故障问题。
</t>
  </si>
  <si>
    <t>2024-07-03 17:17:29</t>
  </si>
  <si>
    <t>2024-07-03 17:18:14</t>
  </si>
  <si>
    <t>SD-851-299738-21025-4802</t>
  </si>
  <si>
    <t>SD-057-240703-580941-4162</t>
  </si>
  <si>
    <t>2024-07-03 15:01:40</t>
  </si>
  <si>
    <t>【调研】-80+金卡-(目标)普通区域-诸城市-石河头东万家庄自然村-18706500100-1000M-宽带上网投诉-次数0-202407030000437987</t>
  </si>
  <si>
    <t>202407030000437987</t>
  </si>
  <si>
    <t>202407030000437987#宽带账号：18706500100；联系电话：18706500100宽带地址：潍坊诸城市密州街道东外环繁华新城南区璟悦一期31号楼*****；客户来电反映连不上网，线上指导无法配合操作，要求上门处理  ，来电流水：2024070314594112720896502。</t>
  </si>
  <si>
    <t>2024-07-03 15:08:14</t>
  </si>
  <si>
    <t>2024-07-03 15:08:46</t>
  </si>
  <si>
    <t>SD-851-291783-17458-13389</t>
  </si>
  <si>
    <t>SD-057-240703-482736-4157</t>
  </si>
  <si>
    <t>2024-07-03 15:00:53</t>
  </si>
  <si>
    <t>普通区域-安丘市-景芝永和新村-15684247969-1000M-宽带上网投诉-次数0-202407030000438542</t>
  </si>
  <si>
    <t>202407030000438542</t>
  </si>
  <si>
    <t>202407030000438542#流程受理流水号：20240703145944156842479691116443
客户号码:15684247969
客户姓名:李**
投诉地市:潍坊
来话流水:2024070314573660620868352
宽带账号:15684247969
宽带账号归属地市:潍坊
宽带账号归属区县:安丘市
故障地址:潍坊安丘市景芝镇律南路景芝永和新村
联系电话:15684247969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故障细类:宽带网速慢/卡顿
携转原因:
故障时间:2024-07-03 15:02:44
具体故障现象:频繁掉线，
客户其他诉求:
;宽带小区$[景芝永和新村]$</t>
  </si>
  <si>
    <t>2024-07-03 15:04:43</t>
  </si>
  <si>
    <t>李佳涛</t>
  </si>
  <si>
    <t>15706307013</t>
  </si>
  <si>
    <t>dw3_jk_lijiatao</t>
  </si>
  <si>
    <t>2024-07-03 15:05:21</t>
  </si>
  <si>
    <t>SD-851-333729-12320-3961</t>
  </si>
  <si>
    <t>SD-057-240703-349260-1357</t>
  </si>
  <si>
    <t>2024-07-03 10:15:47</t>
  </si>
  <si>
    <t>【调研】-普通区域-奎文区-帝景苑-13563688865-300M-宽带上网投诉-次数0-202407030000197401</t>
  </si>
  <si>
    <t>202407030000197401</t>
  </si>
  <si>
    <t>202407030000197401#流程受理流水号：20240703101452135636888651038635
客户号码:13563688865
客户姓名:谭**
投诉地市:潍坊
来话流水:2024070310133662520818023
宽带账号:13563688865
宽带账号归属地市:潍坊
宽带账号归属区县:奎文区
故障地址:潍坊奎文区广文街道民生东街帝景苑21*********
联系电话:13563688865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10:00:41
具体故障现象:光猫亮红灯，
客户其他诉求:
;宽带小区$[帝景苑]$</t>
  </si>
  <si>
    <t>2024-07-03 10:21:40</t>
  </si>
  <si>
    <t>2024-07-03 10:22:31</t>
  </si>
  <si>
    <t>SD-057-240703-961408-5782</t>
  </si>
  <si>
    <t>2024-07-03 18:02:48</t>
  </si>
  <si>
    <t>【调研】-普通区域-安丘市-靳家营村自然村-15753635657-100M-宽带上网投诉-次数0-20240703180116X876395955</t>
  </si>
  <si>
    <t>20240703180116X876395955</t>
  </si>
  <si>
    <t xml:space="preserve">【农村网络投诉】流程受理流水号：20240703175943157536356571169624
客户号码:15753635657
客户姓名:王**
投诉地市:潍坊
来话流水:2024070317583442420870240
宽带账号:15753635657
宽带账号归属地市:潍坊
宽带账号归属区县:安丘市
故障地址:潍坊安丘市白芬子镇靳家营村靳家营村自然村靳家营村6号箱村西北李文华*********
联系电话:15753635657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18:00:43
具体故障现象:用户无法提供具体故障现象，老人自己在家，请协助谢谢
客户其他诉求:
</t>
  </si>
  <si>
    <t>2024-07-03 18:05:34</t>
  </si>
  <si>
    <t>徐中华</t>
  </si>
  <si>
    <t>15706307040</t>
  </si>
  <si>
    <t>dw3_jk_xuzhonghua</t>
  </si>
  <si>
    <t>2024-07-03 18:06:06</t>
  </si>
  <si>
    <t>SD-057-240703-891234-5800</t>
  </si>
  <si>
    <t>2024-07-03 18:05:06</t>
  </si>
  <si>
    <t>80+普通-普通区域-安丘市-岔河子社区（壹号公馆、紫金公馆、水木菁华）-18863607018-500M-宽带上网投诉-次数0-20240703180221X941644651</t>
  </si>
  <si>
    <t>20240703180221X941644651</t>
  </si>
  <si>
    <t xml:space="preserve">流程受理流水号：20240703175630188636070181168751
客户号码:18863607018
客户姓名:程**
投诉地市:潍坊
来话流水:2024070317543181220826706
宽带账号:18863607018
宽带账号归属地市:潍坊
宽带账号归属区县:安丘市
故障地址:潍坊安丘市兴安街道永安路市政公司家属院1号楼*********
联系电话:18863607018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故障细类:网速慢/上网掉线(专席)
携转原因:
故障时间:2024-07-03 18:01:12
具体故障现象:网速慢卡顿，客户来电反映宽带上网慢，我处正常排障未恢复，请协助处理谢谢
客户其他诉求:
</t>
  </si>
  <si>
    <t>2024-07-03 18:11:37</t>
  </si>
  <si>
    <t>2024-07-03 18:12:19</t>
  </si>
  <si>
    <t>SD-057-240703-306795-5931</t>
  </si>
  <si>
    <t>2024-07-03 18:11:09</t>
  </si>
  <si>
    <t>普通区域-安丘市-天顺世家-13869604177-300M-宽带上网投诉-次数0-202407030000623113</t>
  </si>
  <si>
    <t>202407030000623113</t>
  </si>
  <si>
    <t>202407030000623113#宽带账号：13869604177；宽带地址：潍坊安丘市兴安街道和平路庄头居民楼天顺世家6号楼；客户来电反映宽带使用不畅，客户不在现场，无法配合线上指导，要求上门，请协助处理，谢谢！联系电话：本机；联系人：先生；来电流水：2024070318094657520881113</t>
  </si>
  <si>
    <t>2024-07-03 18:23:43</t>
  </si>
  <si>
    <t>2024-07-03 18:24:16</t>
  </si>
  <si>
    <t>SD-057-240703-785016-5397</t>
  </si>
  <si>
    <t>2024-07-03 17:14:12</t>
  </si>
  <si>
    <t>普通区域-安丘市-王家赤埠村自然村-15863254448-100M-宽带上网投诉-次数0-20240703171140X900536429</t>
  </si>
  <si>
    <t>2024-07-04 18:15:00</t>
  </si>
  <si>
    <t>20240703171140X900536429</t>
  </si>
  <si>
    <t xml:space="preserve">【农村网络投诉】流程受理流水号：20240703171054158632544481155342
客户号码:15863254448
客户姓名:王**
投诉地市:潍坊
来话流水:2024070317095060820876608
宽带账号:15863254448
宽带账号归属地市:潍坊
宽带账号归属区县:安丘市
故障地址:潍坊安丘市红沙沟镇王家赤埠村王家赤埠村自然村王家赤埠二次追加新2号箱李友富*********
联系电话:15863254448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17:12:24
具体故障现象:打不开网页，
客户其他诉求:
</t>
  </si>
  <si>
    <t>2024-07-03 17:17:56</t>
  </si>
  <si>
    <t>李建伟</t>
  </si>
  <si>
    <t>15706307063</t>
  </si>
  <si>
    <t>dw3_jk_lijianwei</t>
  </si>
  <si>
    <t>2024-07-03 17:19:45</t>
  </si>
  <si>
    <t>SD-057-240703-062514-4179</t>
  </si>
  <si>
    <t>2024-07-03 15:03:16</t>
  </si>
  <si>
    <t>【调研】-普通区域-奎文区-景泰园-18765756901-200M-宽带上网投诉-次数0-202407030000437303</t>
  </si>
  <si>
    <t>2024-07-04 16:04:00</t>
  </si>
  <si>
    <t>202407030000437303</t>
  </si>
  <si>
    <t>202407030000437303#宽带账号：18765756901；宽带地址：潍坊高新清池街道高新二路景泰园8号楼*********；客户来电反映移动高清无法观看，客户不在现场，无法配合线上指导，要求上门，请协助处理，谢谢来电流水：2024070314593571720895288，联系电话：18765756901</t>
  </si>
  <si>
    <t>2024-07-03 15:07:13</t>
  </si>
  <si>
    <t>2024-07-03 15:08:25</t>
  </si>
  <si>
    <t>SD-851-335609-9035-1623</t>
  </si>
  <si>
    <t>SD-057-240703-210649-4198</t>
  </si>
  <si>
    <t>2024-07-03 15:04:40</t>
  </si>
  <si>
    <t>【调研】-80+银卡-普通区域-潍城区-城隍庙小区-18353620176-100M-业务受理宽带-次数0-202407030000442900</t>
  </si>
  <si>
    <t>2024-07-04 15:05:00</t>
  </si>
  <si>
    <t>202407030000442900</t>
  </si>
  <si>
    <t>202407030000442900#【已关注中国移动10086微信公众号】 宽带账号:18353620176; 联系电话：18353620176，问题类型：此工单为群障修复工单，根据群障全量闭环修复管理要求，为确保客户网络通畅，请装维人员跟进修复网络问题，谢谢！ 
 群障标题：公告。故障描述：分支光纤断或OLT检测不到ONT的预期的光信号(LOSi/LOBi)主叫号码：15065611589.0;该号码仅供参考，请优先联系宽带账号。</t>
  </si>
  <si>
    <t>2024-07-03 15:06:31</t>
  </si>
  <si>
    <t>2024-07-03 15:07:01</t>
  </si>
  <si>
    <t>SD-057-240703-439756-6249</t>
  </si>
  <si>
    <t>2024-07-03 18:38:17</t>
  </si>
  <si>
    <t>普通区域-寿光市-王府村自然村-13583665648-300M-宽带上网投诉-次数0-20240703162821X301564369</t>
  </si>
  <si>
    <t>20240703162821X301564369</t>
  </si>
  <si>
    <t>给我按装的室外摄像头坏了，工作人给我换了个，一个礼拜了还不行。</t>
  </si>
  <si>
    <t>2024-07-03 18:40:43</t>
  </si>
  <si>
    <t>2024-07-03 18:41:24</t>
  </si>
  <si>
    <t>SD-851-297673-21218-2274</t>
  </si>
  <si>
    <t>SD-057-240703-857403-5680</t>
  </si>
  <si>
    <t>2024-07-03 17:50:50</t>
  </si>
  <si>
    <t>普通区域-安丘市-安丘市增宇包装（小微）-13863623352-300M-魔百和投诉-次数0-20240703174852X132830632</t>
  </si>
  <si>
    <t>2024-07-04 18:51:00</t>
  </si>
  <si>
    <t>20240703174852X132830632</t>
  </si>
  <si>
    <t>【农村网络投诉】流程受理流水号：20240703174744138636233521166251
客户号码:13863623352
客户姓名:孙**
投诉地市:潍坊
来话流水:2024070317462248820834414
宽带账号:13863623352
宽带账号归属地市:潍坊
宽带账号归属区县:安丘市
故障地址:潍坊安丘市景芝镇南甘泉村
联系电话:15953648368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故障细类:移动高清电视故障(专席)
携转原因:
故障时间:2024-07-03 17:48:23
魔百和单播/组播:组播
具体故障现象:电视直播或点播无法观看，
客户其他诉求:
魔百和单/组播：组播</t>
  </si>
  <si>
    <t>2024-07-03 17:52:06</t>
  </si>
  <si>
    <t>杨宇君</t>
  </si>
  <si>
    <t>15706307092</t>
  </si>
  <si>
    <t>dw3_jk_yangyujun</t>
  </si>
  <si>
    <t>2024-07-03 17:52:38</t>
  </si>
  <si>
    <t>SD-057-240703-094512-5683</t>
  </si>
  <si>
    <t>2024-07-03 17:50:58</t>
  </si>
  <si>
    <t>80+金卡-普通区域-昌乐县-龙泉院村沿街自然村-15264625136-1000M-宽带上网投诉-次数0-202407030000601107</t>
  </si>
  <si>
    <t>202407030000601107</t>
  </si>
  <si>
    <t>202407030000601107#宽带账号：15264625136；宽带地址潍坊昌乐县乔官镇龙泉院村龙泉院村自然村龙泉院村3#（村西南张庆宾西墙；客户来电反映电视无法观看，经查询客户侧为质差机顶盒，请协助上门更换终端并一并处理故障问题，谢谢！联系电话：13963633733；联系人：先生；来电流水：2024070317470563820842648</t>
  </si>
  <si>
    <t>2024-07-03 17:53:11</t>
  </si>
  <si>
    <t>秦东刚</t>
  </si>
  <si>
    <t>15706307138</t>
  </si>
  <si>
    <t>家客铁通潍坊昌乐-乔官乡镇装维组</t>
  </si>
  <si>
    <t>dw3_jk_qindonggang</t>
  </si>
  <si>
    <t>2024-07-03 17:59:26</t>
  </si>
  <si>
    <t>SD-851-274762-253-4865</t>
  </si>
  <si>
    <t>SD-057-240703-786912-99</t>
  </si>
  <si>
    <t>2024-07-03 07:51:30</t>
  </si>
  <si>
    <t>【重投】-【调研】-80+金卡-普通区域-诸城市-松源家属院-15954488885-1000M-宽带上网投诉-次数0-202407030000092595</t>
  </si>
  <si>
    <t>202407030000092595</t>
  </si>
  <si>
    <t>202407030000092595#流程受理流水号：20240703075020159544888851000444
客户号码:15954488885
客户姓名:鞠**
投诉地市:潍坊
来话流水:2024070307500496320862666
宽带账号:15954488885
宽带账号归属地市:潍坊
宽带账号归属区县:诸城市
故障地址:潍坊诸城市石桥子镇王院社区松源家属院5号楼*********
联系电话:15954488885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07:54:08
具体故障现象:打不开网页，
客户其他诉求:
;宽带小区$[松源家属院]$</t>
  </si>
  <si>
    <t>2024-07-03 07:53:36</t>
  </si>
  <si>
    <t>2024-07-03 07:54:18</t>
  </si>
  <si>
    <t>SD-057-240703-870953-4116</t>
  </si>
  <si>
    <t>2024-07-03 14:55:14</t>
  </si>
  <si>
    <t>【调研】-(目标)普通区域--null--魔百和投诉-次数0-202407030000226494 二级督办</t>
  </si>
  <si>
    <t>2024-07-04 15:56:00</t>
  </si>
  <si>
    <t>202407030000226494</t>
  </si>
  <si>
    <t>202407030000226494#15726050828, 客户名称:贾**, 客户品牌:预付费新飞享 套餐, 归属区县:潍坊市昌邑 客户本机有预约的：移动高清服务产品 一直不有安装，现在要求网络人员去安装电视服务，联系：本机。流水：2024070111020509820857724 受理明细：536230328782373690，争议业务名称：移动高清（智能版）13元/月，贾**，15726050828，产品变更，2023-03-28 17:25:28,(f626203b)，昌邑市围子街道天辰手机店 提单人：r16z3095 工单异常无法转派或结办202406300000561506</t>
  </si>
  <si>
    <t>2024-07-03 16:39:00</t>
  </si>
  <si>
    <t>家庭咨询-&gt;产品质量-&gt;互联网电视(移动高清)-&gt;全局流转-&gt;功能使用-&gt;机顶盒无法开机-&gt;全局流转</t>
  </si>
  <si>
    <t>SD-057-240703-729516-109</t>
  </si>
  <si>
    <t>2024-07-03 07:55:32</t>
  </si>
  <si>
    <t>【调研】-普通区域-昌邑市-（铁通）昌邑市东方丽都-18765158393-200M-业务受理宽带-次数0-202407030000090948</t>
  </si>
  <si>
    <t>2024-07-03 18:00:00</t>
  </si>
  <si>
    <t>202407030000090948</t>
  </si>
  <si>
    <t>202407030000090948#导航立单,用户所在位置有群障,已向客户播报,客户要求装维回访.此工单为群障修复工单,根据群障全量闭环管理要求,为确保客户网络通畅,请装维人员跟进修复网络问题,谢谢.联系电话：18765158393</t>
  </si>
  <si>
    <t>2024-07-03 07:58:18</t>
  </si>
  <si>
    <t>2024-07-03 08:01:29</t>
  </si>
  <si>
    <t>SD-057-240703-430712-4121</t>
  </si>
  <si>
    <t>2024-07-03 14:56:03</t>
  </si>
  <si>
    <t>【追1】【调研】-(目标)普通区域-潍城区-柳南村自然村-15964345697-100M-宽带上网投诉-次数0-20240703145343X623386731</t>
  </si>
  <si>
    <t>2024-07-04 15:57:00</t>
  </si>
  <si>
    <t>20240703145343X623386731</t>
  </si>
  <si>
    <t xml:space="preserve">【农村网络投诉】流程受理流水号：20240703145255159643456971114558
客户号码:15964345697
客户姓名:姜**
投诉地市:潍坊
来话流水:2024070314501254620866915
宽带账号:15964345697
宽带账号归属地市:潍坊
宽带账号归属区县:潍城区
故障地址:潍坊潍城区望留街道柳南村柳南村自然村扩容k6王纾解房子旁*********
联系电话:15964345697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故障时间:2024-07-03 14:53:08
具体故障现象:光猫亮红灯，
客户其他诉求:客户要求上门维修
</t>
  </si>
  <si>
    <t>2024-07-03 15:47:22</t>
  </si>
  <si>
    <t>窦亮</t>
  </si>
  <si>
    <t>15706307902</t>
  </si>
  <si>
    <t>dw3_jk_wcdouliang</t>
  </si>
  <si>
    <t>2024-07-03 15:48:26</t>
  </si>
  <si>
    <t>SD-057-240703-326075-5690</t>
  </si>
  <si>
    <t>2024-07-03 17:52:42</t>
  </si>
  <si>
    <t>80+白金-普通区域-奎文区-新富公寓-18866361993-200M-宽带上网投诉-次数0-202407030000606033</t>
  </si>
  <si>
    <t>2024-07-04 18:53:00</t>
  </si>
  <si>
    <t>202407030000606033</t>
  </si>
  <si>
    <t>202407030000606033#
受理号码 : 18866361993客户姓名 : 张**号码归属地 : 潍坊奎文 － 奎文用户品牌 : 全球通
宽带故障家里人不方便来电请协助谢谢
潍坊诸城市密州街道东武街宝科龙旺华庭7号楼
先生联系电话 17853666707  流水2024070317450321820819287</t>
  </si>
  <si>
    <t>2024-07-03 17:55:49</t>
  </si>
  <si>
    <t>2024-07-03 17:57:54</t>
  </si>
  <si>
    <t>SD-851-225720-7151-25517</t>
  </si>
  <si>
    <t>SD-057-240703-130259-4146</t>
  </si>
  <si>
    <t>2024-07-03 14:59:14</t>
  </si>
  <si>
    <t>80+普通-普通区域-昌乐县-贾陶村自然村-13583643653-300M-宽带上网投诉-次数0-20240703145629X789859286</t>
  </si>
  <si>
    <t>20240703145629X789859286</t>
  </si>
  <si>
    <t xml:space="preserve">【农村网络投诉】流程受理流水号：20240703145543135836436531115309
客户号码:13583643653
客户姓名:李**
投诉地市:潍坊
来话流水:2024070314544282820828866
宽带账号:13583643653
宽带账号归属地市:潍坊
宽带账号归属区县:昌乐县
故障地址:潍坊昌乐县乔官镇贾陶村贾陶村自然村K1号箱李宸硕外墙*********
联系电话:18678333901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14:56:06
具体故障现象:提示网络无法连接，
客户其他诉求:
</t>
  </si>
  <si>
    <t>2024-07-03 15:01:12</t>
  </si>
  <si>
    <t>2024-07-03 15:13:51</t>
  </si>
  <si>
    <t>SD-057-240703-285396-4149</t>
  </si>
  <si>
    <t>2024-07-03 14:59:22</t>
  </si>
  <si>
    <t>80+银卡-普通区域-奎文区-昌大小区-15163649269-200M-宽带上网投诉-次数0-20240703145647X807549949</t>
  </si>
  <si>
    <t>2024-07-04 16:00:00</t>
  </si>
  <si>
    <t>20240703145647X807549949</t>
  </si>
  <si>
    <t xml:space="preserve">流程受理流水号：20240703145620151636492691115480
客户号码:15163649269
客户姓名:孙*
投诉地市:潍坊
来话流水:2024070314535658120818253
宽带账号:15163649269
宽带账号归属地市:潍坊
宽带账号归属区县:奎文区
故障地址:潍坊奎文区东关街道潍州路昌大小区昌大小区12号楼*********
联系电话:15163649269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
故障细类:网速慢/上网掉线(专席)
携转原因:
故障时间:2024-07-03 14:56:36
具体故障现象:提示网络无法连接，
客户其他诉求:
</t>
  </si>
  <si>
    <t>2024-07-03 15:02:34</t>
  </si>
  <si>
    <t>2024-07-03 15:03:09</t>
  </si>
  <si>
    <t>SD-851-304490-21662-8741</t>
  </si>
  <si>
    <t>SD-057-240703-534107-97</t>
  </si>
  <si>
    <t>2024-07-03 07:50:43</t>
  </si>
  <si>
    <t>普通区域-潍城区-新城花园-1867808966102-300M-宽带上网投诉-次数0-202407030000090319</t>
  </si>
  <si>
    <t>202407030000090319</t>
  </si>
  <si>
    <t>202407030000090319#流程受理流水号：2024070307494918678089661021000439
客户号码:1867808966102
客户姓名:赵*
投诉地市:潍坊
来话流水:2024070307492595420862372
宽带账号:1867808966102
宽带账号归属地市:潍坊
宽带账号归属区县:潍城区
故障地址:潍坊潍城区经济开发区管理委员会卧龙西街新城花园39号楼*********
联系电话:18678089661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07:50:13
具体故障现象:光猫亮红灯，
客户其他诉求:
;宽带小区$[新城花园]$</t>
  </si>
  <si>
    <t>2024-07-03 08:05:46</t>
  </si>
  <si>
    <t>曹会武</t>
  </si>
  <si>
    <t>15706307908</t>
  </si>
  <si>
    <t>dw3_jk_caohuiwu</t>
  </si>
  <si>
    <t>2024-07-03 08:06:25</t>
  </si>
  <si>
    <t>SD-851-259669-2897-27082</t>
  </si>
  <si>
    <t>SD-057-240703-071436-5709</t>
  </si>
  <si>
    <t>2024-07-03 17:55:10</t>
  </si>
  <si>
    <t>【重投】-【调研】-(目标)普通区域-安丘市-老管公村自然村-13054746567-1000M-宽带上网投诉-次数0-202407030000605577</t>
  </si>
  <si>
    <t>2024-07-04 18:56:00</t>
  </si>
  <si>
    <t>202407030000605577</t>
  </si>
  <si>
    <t>202407030000605577#宽带账号：13054746567；宽带地址：潍坊安丘市管公镇老管公村老管公村自然村扩2号箱*；客户来电反映宽带网慢，客户不配合排障，要求师傅上门，请协助处理，谢谢！联系电话：13054746567；联系人：先生；来电流水：2024070317525266920808517。</t>
  </si>
  <si>
    <t>2024-07-03 18:03:00</t>
  </si>
  <si>
    <t>都荣亮</t>
  </si>
  <si>
    <t>15706307015</t>
  </si>
  <si>
    <t>dw3_jk_durongliang</t>
  </si>
  <si>
    <t>2024-07-03 18:04:05</t>
  </si>
  <si>
    <t>SD-851-242784-3831-1888</t>
  </si>
  <si>
    <t>SD-057-240703-602753-4125</t>
  </si>
  <si>
    <t>2024-07-03 14:56:17</t>
  </si>
  <si>
    <t>【调研】-80+普通-FTTR-普通区域-奎文区-奎文凤凰山庄-13853622712-1000M-业务受理宽带-次数0-202407030000433954</t>
  </si>
  <si>
    <t>202407030000433954</t>
  </si>
  <si>
    <t>202407030000433954#客户来电反映宽带网络无法上网，线上排障未恢复，请协助处理，谢谢, 
联系电话：本机，联系人：女士，流水：2024070314525546220804591</t>
  </si>
  <si>
    <t>2024-07-03 14:59:07</t>
  </si>
  <si>
    <t>李中阳</t>
  </si>
  <si>
    <t>15706307421</t>
  </si>
  <si>
    <t>dw3_jk_lizhongyang</t>
  </si>
  <si>
    <t>2024-07-03 14:59:41</t>
  </si>
  <si>
    <t>SD-851-320326-27008-18888</t>
  </si>
  <si>
    <t>SD-057-240703-731406-4133</t>
  </si>
  <si>
    <t>2024-07-03 14:56:50</t>
  </si>
  <si>
    <t>普通区域-奎文区-计生委-15753637817-100M-宽带上网投诉-次数0-202407030000432987</t>
  </si>
  <si>
    <t>202407030000432987</t>
  </si>
  <si>
    <t>202407030000432987#流程受理流水号：20240703145546157536378171115326
客户号码:15753637817
客户姓名:夏*
投诉地市:潍坊
来话流水:2024070314534918920816621
宽带账号:15753637817
账号归属区县:奎文
联系电话:15269613570
联系人:女士
宽带地址:潍坊
工单紧急程度:非常紧急
是否投诉倾向:否
是否重复投诉:否
是否携转意向:否
是否有升级投诉倾向:否
*业务名称:业务融合移机流程宽带
投诉内容:手机号码：15753637817，【问题描述】客户已办理宽带业务，有开通单，要求装维尽快联系上门，请处理，谢谢。联系电话：15269613570，联系人：女士，录音流水号：2024070314534918920816621。
是否到厅:否
;宽带小区$[计生委]$</t>
  </si>
  <si>
    <t>2024-07-03 14:58:43</t>
  </si>
  <si>
    <t>家庭咨询-&gt;服务触点-&gt;装维人员-&gt;全局流转-&gt;售后服务-&gt;装维人员未及时安装-&gt;全局流转</t>
  </si>
  <si>
    <t>光缆迁改</t>
  </si>
  <si>
    <t>SD-852-273913-905-7308</t>
  </si>
  <si>
    <t>SD-057-240703-709451-4136</t>
  </si>
  <si>
    <t>2024-07-03 14:57:59</t>
  </si>
  <si>
    <t>【调研】-普通区域-诸城市-郑家沟自然村-13465680878-200M-宽带上网投诉-次数0-202407030000432975</t>
  </si>
  <si>
    <t>2024-07-04 15:58:00</t>
  </si>
  <si>
    <t>202407030000432975</t>
  </si>
  <si>
    <t xml:space="preserve">202407030000432975#宽带账号：13465680878；宽带地址：潍坊诸城市林家村镇郑家沟郑家沟自然村郑家沟村东2号箱*********；客户来电反映宽带/移动高清*****，客户不在现场，无法配合线上指导/客户不配合排障，要求上门，请协助处理，谢谢！联系电话：13465680878；联系人：女士；来电流水：2024070314550704820834315。 </t>
  </si>
  <si>
    <t>2024-07-03 15:06:48</t>
  </si>
  <si>
    <t>SD-851-321565-4276-15399</t>
  </si>
  <si>
    <t>SD-057-240703-758940-5734</t>
  </si>
  <si>
    <t>2024-07-03 17:58:01</t>
  </si>
  <si>
    <t>80+普通-普通区域-昌乐县-蓝宝石花园-15318959111-300M-宽带延伸服务-次数0-202407030000612585</t>
  </si>
  <si>
    <t>2024-07-04 17:59:00</t>
  </si>
  <si>
    <t>202407030000612585</t>
  </si>
  <si>
    <t xml:space="preserve">202407030000612585#流程受理流水号：20240703175735153189591111169035
客户号码:15318959111
客户姓名:郝**
投诉地市:潍坊
来话流水:2024070317561194620844858
宽带账号:15318959111
宽带账号归属地市:潍坊
宽带账号归属区县:昌乐县
故障地址:潍坊昌乐县城关街道孤山街蓝宝石花园17号楼*********
联系电话:18765775867
联系人:女士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故障时间:2024-07-03 17:57:42
具体故障现象:调测其它设备，
</t>
  </si>
  <si>
    <t>2024-07-03 18:01:57</t>
  </si>
  <si>
    <t>2024-07-03 18:02:53</t>
  </si>
  <si>
    <t>SD-057-240703-130249-5748</t>
  </si>
  <si>
    <t>2024-07-03 17:59:23</t>
  </si>
  <si>
    <t>普通区域-坊子区-（铁通）华通园小区-15266462668-300M-宽带上网投诉-次数0-20240703175708X628023387</t>
  </si>
  <si>
    <t>20240703175708X628023387</t>
  </si>
  <si>
    <t xml:space="preserve">流程受理流水号：20240703175501152664626681168332
客户号码:15266462668
客户姓名:刘**
投诉地市:潍坊
来话流水:2024070317544798020829649
宽带账号:15266462668
宽带账号归属地市:潍坊
宽带账号归属区县:坊子区
故障地址:潍坊坊子区凤凰街道郑营路（铁通）华通园小区华通园小区4号楼*********
联系电话:15266462668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17:56:44
具体故障现象:PON灯闪，
客户其他诉求:
</t>
  </si>
  <si>
    <t>2024-07-03 18:08:31</t>
  </si>
  <si>
    <t>王佃强</t>
  </si>
  <si>
    <t>15706307919</t>
  </si>
  <si>
    <t>dw3_jk_fzwangdianqiang</t>
  </si>
  <si>
    <t>2024-07-03 18:09:04</t>
  </si>
  <si>
    <t>SD-851-314972-24791-10125</t>
  </si>
  <si>
    <t>SD-057-240703-578942-4108</t>
  </si>
  <si>
    <t>2024-07-03 14:54:15</t>
  </si>
  <si>
    <t>【调研】-普通区域-奎文区-龙泽名都-13805367082-200M-宽带上网投诉-次数0-202407030000431703</t>
  </si>
  <si>
    <t>2024-07-04 15:55:00</t>
  </si>
  <si>
    <t>202407030000431703</t>
  </si>
  <si>
    <t>202407030000431703#宽带账号：***；宽带地址：潍坊奎文区东关街道东风东街龙泽名都A座；客户来电反映移动高清无法观看，客户不配合排障，要求上门，请协助处理，谢谢！联系电话：13805367082；联系人：赵*；来电流水：2024070314480978720838357</t>
  </si>
  <si>
    <t>2024-07-03 14:58:52</t>
  </si>
  <si>
    <t>2024-07-03 14:59:34</t>
  </si>
  <si>
    <t>SD-057-240703-734615-5721</t>
  </si>
  <si>
    <t>2024-07-03 17:56:25</t>
  </si>
  <si>
    <t>普通区域-寿光市-阇黎村自然村-15853618703-100M-宽带上网投诉-次数0-20240703175443X483795653</t>
  </si>
  <si>
    <t>2024-07-04 18:57:00</t>
  </si>
  <si>
    <t>20240703175443X483795653</t>
  </si>
  <si>
    <t xml:space="preserve">【农村网络投诉】流程受理流水号：20240703175132158536187031167307
客户号码:15853618703
客户姓名:李**
投诉地市:潍坊
来话流水:2024070317502989120881424
宽带账号:15853618703
宽带账号归属地市:潍坊
宽带账号归属区县:寿光市
故障地址:潍坊寿光市田柳奢黎村奢黎村自然村奢黎村沿街19箱（唐冰外墙）*********
联系电话:15853618703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17:52:58
具体故障现象:los灯闪，线上排障未能恢复正常使用，请相关部门人员协助处理，谢谢
客户其他诉求:
</t>
  </si>
  <si>
    <t>2024-07-03 17:59:47</t>
  </si>
  <si>
    <t>胡晓杰</t>
  </si>
  <si>
    <t>15706307748</t>
  </si>
  <si>
    <t>dw3_jk_huxiaojie</t>
  </si>
  <si>
    <t>SD-057-240703-408216-5712</t>
  </si>
  <si>
    <t>2024-07-03 17:55:50</t>
  </si>
  <si>
    <t>80+普通-普通区域-寿光市-东罗桥村自然村-15166366860-1000M-宽带延伸服务-次数0-202407030000609671</t>
  </si>
  <si>
    <t>2024-07-04 17:56:00</t>
  </si>
  <si>
    <t>202407030000609671</t>
  </si>
  <si>
    <t xml:space="preserve">202407030000609671#流程受理流水号：20240703175519151663668601168405
客户号码:15166366860
客户姓名:吴**
投诉地市:潍坊
来话流水:2024070317540370920821480
宽带账号:15166366860
宽带账号归属地市:潍坊
宽带账号归属区县:寿光市
故障地址:潍坊寿光市古城东罗桥村东罗桥村自然村40号箱*********
联系电话:15166366860
联系人:先生/女士
工单紧急程度:一般
是否有升级投诉倾向:否
是否重复投诉:否
是否携转意向:否
是否投诉倾向:否
是否智能网关:智能网关
当前是否在线:是
接入方式:FTTH
是否质差终端:无质差信息
光功率:-22.67
故障大类:宽带/电视
故障细类:宽带延伸服务
携转原因:
故障时间:2024-07-03 17:55:35
具体故障现象:重新布置网线，
</t>
  </si>
  <si>
    <t>2024-07-03 17:58:16</t>
  </si>
  <si>
    <t>2024-07-03 17:58:39</t>
  </si>
  <si>
    <t>SD-851-240960-31186-25776</t>
  </si>
  <si>
    <t>SD-057-240703-476192-5729</t>
  </si>
  <si>
    <t>2024-07-03 17:57:15</t>
  </si>
  <si>
    <t>普通区域-青州市-北辛店村自然村-15169649672-300M-宽带上网投诉-次数0-202407030000606805</t>
  </si>
  <si>
    <t>2024-07-04 18:58:00</t>
  </si>
  <si>
    <t>202407030000606805</t>
  </si>
  <si>
    <t>202407030000606805#宽带账号：15169649672；宽带地址：潍坊青州市邵庄镇北辛店村北辛店村自然村邵庄镇北辛店村5号箱（村西街南隋显忠后墙）*********
；客户来电反映宽带光信号红灯：插紧捋顺光钎线重启未恢复，要求上门，请协助处理，谢谢！联系电话：13721969982；联系人：女士；来电流水：2024070317543170220826684</t>
  </si>
  <si>
    <t>2024-07-03 18:01:03</t>
  </si>
  <si>
    <t>15706307617</t>
  </si>
  <si>
    <t>dw3_jk_zhaokunqz</t>
  </si>
  <si>
    <t>2024-07-03 18:02:10</t>
  </si>
  <si>
    <t>SD-057-240703-049136-5723</t>
  </si>
  <si>
    <t>2024-07-03 17:56:31</t>
  </si>
  <si>
    <t>【追2】【重投】-【调研】-80+金卡-普通区域-临朐县-宋庄河南自然村-15864597777-1000M-宽带上网投诉-次数0-20240703175523X523567657 三级督办</t>
  </si>
  <si>
    <t>20240703175523X523567657</t>
  </si>
  <si>
    <t xml:space="preserve">【农村网络投诉】流程受理流水号：20240703175343158645977771167920
客户号码:15864597777
客户姓名:李**
投诉地市:潍坊
来话流水:2024070317524814120807691
宽带账号:15864597777
宽带账号归属地市:潍坊
宽带账号归属区县:临朐县
故障地址:潍坊临朐县冶源镇人民政府宋庄河南宋庄河南自然村宋庄河南（扩容2）17号箱李伟江（外墙）*********
联系电话:15864597777
联系人:先生/女士
工单紧急程度:非常紧急
是否有升级投诉倾向:否
是否重复投诉:否
是否携转意向:否
是否投诉倾向:否
工单内容:15864597777用来电反应宽带线断，无法使用，要求再次上门查看，地址：潍坊临朐县冶源镇人民政府宋庄河南宋庄河南自然村宋庄河南（扩容2）17号
</t>
  </si>
  <si>
    <t>2024-07-03 18:03:01</t>
  </si>
  <si>
    <t>2024-07-03 18:03:21</t>
  </si>
  <si>
    <t>SD-851-328814-12073-5073</t>
  </si>
  <si>
    <t>SD-057-240703-086453-69</t>
  </si>
  <si>
    <t>2024-07-03 07:30:38</t>
  </si>
  <si>
    <t>80+金卡-普通区域-高密市-拒城河村自然村-13869656725-500M-宽带上网投诉-次数0-202407030000091062</t>
  </si>
  <si>
    <t>202407030000091062</t>
  </si>
  <si>
    <t>202407030000091062#流程受理流水号：20240703072706138696567251000253
客户号码:13869656725
客户姓名:营**
投诉地市:潍坊
来话流水:2024070307262985720853748
宽带账号:13869656725
宽带账号归属地市:潍坊
宽带账号归属区县:高密市
故障地址:潍坊高密市密水街道拒城河村拒城河村自然村高密拒城河村7号箱*********
联系电话:13869656725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07:28:17
具体故障现象:光猫亮红灯，
客户其他诉求:要求退还无法使用期间的宽带费用，
;宽带小区$[拒城河村自然村]$</t>
  </si>
  <si>
    <t>2024-07-03 07:34:33</t>
  </si>
  <si>
    <t>2024-07-03 07:35:28</t>
  </si>
  <si>
    <t>SD-851-320498-29620-11403</t>
  </si>
  <si>
    <t>SD-057-240703-204358-3129</t>
  </si>
  <si>
    <t>2024-07-03 13:08:56</t>
  </si>
  <si>
    <t>普通区域-高密市-城西一村-15954495085-100M-业务受理宽带-次数0-202407030000350357</t>
  </si>
  <si>
    <t>202407030000350357</t>
  </si>
  <si>
    <t>202407030000350357# 宽带账号:15954495085; 联系电话：15954495085，问题类型：此工单为群障修复工单，根据群障全量闭环修复管理要求，为确保客户网络通畅，请装维人员跟进修复网络问题，谢谢！ 
 群障标题：公告。故障描述：分支光纤断或OLT检测不到ONT的预期的光信号(LOSi/LOBi)主叫号码：zgydapp_h5_15954495085;该号码仅供参考，请优先联系宽带账号。</t>
  </si>
  <si>
    <t>2024-07-03 13:10:05</t>
  </si>
  <si>
    <t>陈金光</t>
  </si>
  <si>
    <t>15706307332</t>
  </si>
  <si>
    <t>电力恢复</t>
  </si>
  <si>
    <t>dw3_jk_chenjinguang</t>
  </si>
  <si>
    <t>2024-07-03 13:11:33</t>
  </si>
  <si>
    <t>SD-057-240703-630578-3101</t>
  </si>
  <si>
    <t>2024-07-03 13:05:25</t>
  </si>
  <si>
    <t>普通区域-安丘市-闫家管公村自然村-15725650965-200M-宽带上网投诉-次数0-20240703130429X699995880</t>
  </si>
  <si>
    <t>20240703130429X699995880</t>
  </si>
  <si>
    <t xml:space="preserve">【农村网络投诉】流程受理流水号：20240703125645157256509651086114
客户号码:15725650965
客户姓名:王**
投诉地市:潍坊
来话流水:2024070312545550720863727
宽带账号:15725650965
宽带账号归属地市:潍坊
宽带账号归属区县:安丘市
故障地址:潍坊安丘市管公镇闫家管公村闫家管公村自然村闫家管公追加1号箱常静娜*********
联系电话:15760540619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故障细类:宽带无法上网(专席)
携转原因:
故障时间:2024-07-03 13:04:10
具体故障现象:频繁掉线，
客户其他诉求:
</t>
  </si>
  <si>
    <t>2024-07-03 13:11:49</t>
  </si>
  <si>
    <t>2024-07-03 13:12:13</t>
  </si>
  <si>
    <t>SD-057-240703-729103-3077</t>
  </si>
  <si>
    <t>2024-07-03 13:02:33</t>
  </si>
  <si>
    <t>80+普通-普通区域-青州市-石家村-15966073967-300M-宽带上网投诉-次数0-20240703130056X856925986</t>
  </si>
  <si>
    <t>20240703130056X856925986</t>
  </si>
  <si>
    <t xml:space="preserve">【农村网络投诉】流程受理流水号：20240703125840159660739671086539
客户号码:15966073967
客户姓名:张*
投诉地市:潍坊
来话流水:2024070312581903720888882
宽带账号:15966073967
宽带账号归属地市:潍坊
宽带账号归属区县:青州市
故障地址:潍坊青州市何官镇石家村石家村扩19号箱（石家李庆生）*********
联系电话:15966073967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13:00:38
具体故障现象:光猫亮红灯，
客户其他诉求:
</t>
  </si>
  <si>
    <t>2024-07-03 13:04:10</t>
  </si>
  <si>
    <t>赵金伟</t>
  </si>
  <si>
    <t>15706307708</t>
  </si>
  <si>
    <t>dw3_jk_zhaojinwei</t>
  </si>
  <si>
    <t>2024-07-03 13:04:39</t>
  </si>
  <si>
    <t>SD-057-240703-237495-3097</t>
  </si>
  <si>
    <t>2024-07-03 13:05:06</t>
  </si>
  <si>
    <t>80+银卡-普通区域-安丘市-为善村自然村-18764651131-300M-宽带上网投诉-次数0-20240703130210X930585349</t>
  </si>
  <si>
    <t>20240703130210X930585349</t>
  </si>
  <si>
    <t xml:space="preserve">【农村网络投诉】流程受理流水号：20240703130001187646511311086834
客户号码:18764651131
客户姓名:沈**
投诉地市:潍坊
来话流水:2024070312582647220889735
宽带账号:18764651131
宽带账号归属地市:潍坊
宽带账号归属区县:安丘市
故障地址:潍坊安丘市贾戈街道为善村为善村自然村为善二次追加8号箱王国辉*********
联系电话:18764651131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故障时间:2024-07-03 13:01:38
具体故障现象:PON灯闪，
客户其他诉求:
</t>
  </si>
  <si>
    <t>2024-07-03 14:02:20</t>
  </si>
  <si>
    <t>SD-057-240703-625719-3117</t>
  </si>
  <si>
    <t>2024-07-03 13:08:24</t>
  </si>
  <si>
    <t>【调研】-80+白金-(目标)普通区域-青州市-陈家村自然村-13869685933-500M-宽带上网投诉-次数0-20240703130639X199247493</t>
  </si>
  <si>
    <t>20240703130639X199247493</t>
  </si>
  <si>
    <t xml:space="preserve">【农村网络投诉】流程受理流水号：20240703130550138696859331088180
客户号码:13869685933
客户姓名:陈*
投诉地市:潍坊
来话流水:2024070313043764920836117
宽带账号:13869685933
宽带账号归属地市:潍坊
宽带账号归属区县:青州市
故障地址:潍坊青州市黄楼街道陈家村陈家村自然村扩容7号箱（陈彬)*********
联系电话:15854453426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13:06:42
具体故障现象:用户无法提供具体故障现象，
客户其他诉求:
</t>
  </si>
  <si>
    <t>2024-07-03 13:17:56</t>
  </si>
  <si>
    <t>杨建强</t>
  </si>
  <si>
    <t>15706307686</t>
  </si>
  <si>
    <t>dw3_jk_yangjianqiang</t>
  </si>
  <si>
    <t>2024-07-03 13:18:19</t>
  </si>
  <si>
    <t>SD-057-240703-970145-8045</t>
  </si>
  <si>
    <t>2024-07-03 21:33:47</t>
  </si>
  <si>
    <t>【调研】-80+银卡-普通区域-奎文区-奎文自来水宿舍二-13853616677-1000M-魔百和投诉-次数0-202407030000727713</t>
  </si>
  <si>
    <t>202407030000727713</t>
  </si>
  <si>
    <t>202407030000727713#流程受理流水号：20240703213144138536166771204357
客户号码:13853616677
客户姓名:邢**
投诉地市:潍坊
来话流水:2024070321291979720891364
宽带账号:13853616677
宽带账号归属地市:潍坊
宽带账号归属区县:高新
故障地址:潍坊高新高新城区东方路自来水宿舍3号楼*********
联系电话:13853616677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故障细类:移动高清电视故障(专席)
携转原因:
故障时间:2024-07-03 21:32:26
魔百和单播/组播:单播
具体故障现象:电视提示网络类错误，客户未操作请协助谢谢
客户其他诉求:
魔百和单/组播：单播;宽带小区$[奎文自来水宿舍二]$</t>
  </si>
  <si>
    <t>2024-07-03 21:37:28</t>
  </si>
  <si>
    <t>家庭咨询-&gt;网络质量-&gt;互联网电视(移动高清)-&gt;全局流转-&gt;功能使用-&gt;点播和直播观看都出现卡顿、缓冲-&gt;全局流转</t>
  </si>
  <si>
    <t>于新</t>
  </si>
  <si>
    <t>15706307401</t>
  </si>
  <si>
    <t>dw3_jk_yuxin</t>
  </si>
  <si>
    <t>2024-07-03 21:37:59</t>
  </si>
  <si>
    <t>SD-851-288467-26766-28286</t>
  </si>
  <si>
    <t>SD-057-240703-647053-3082</t>
  </si>
  <si>
    <t>2024-07-03 13:02:50</t>
  </si>
  <si>
    <t>80+白金-普通区域-寿光市-西河村-13906465475-300M-宽带上网投诉-次数0-20240703130154X914606192</t>
  </si>
  <si>
    <t>20240703130154X914606192</t>
  </si>
  <si>
    <t xml:space="preserve">【农村网络投诉】流程受理流水号：20240703130053139064654751087033
客户号码:13906465475
客户姓名:刘**
投诉地市:潍坊
来话流水:2024070312595657020800637
宽带账号:13906465475
宽带账号归属地市:潍坊
宽带账号归属区县:寿光市
故障地址:潍坊寿光市文家街道西河西河村西河村11号箱*********
联系电话:13906465475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故障时间:2024-07-03 13:00:28
具体故障现象:宽带在线无法使用：网口指示灯正常，网线连接正确，外接路由器未操作恢复出厂或者换新，指导断电重启设备无效，请协助，谢谢
客户其他诉求:
</t>
  </si>
  <si>
    <t>2024-07-03 13:04:27</t>
  </si>
  <si>
    <t>2024-07-03 13:05:15</t>
  </si>
  <si>
    <t>SD-851-323336-21244-21994</t>
  </si>
  <si>
    <t>SD-057-240703-258791-3067</t>
  </si>
  <si>
    <t>2024-07-03 13:02:02</t>
  </si>
  <si>
    <t>普通区域-寒亭区-南张氏三-13963669953-500M-宽带上网投诉-次数0-20240703125929X769748992</t>
  </si>
  <si>
    <t>20240703125929X769748992</t>
  </si>
  <si>
    <t xml:space="preserve">【农村网络投诉】流程受理流水号：20240703125800139636699531086401
客户号码:13963669953
客户姓名:张**
投诉地市:潍坊
来话流水:2024070312574675520884875
宽带账号:13963669953
宽带账号归属地市:潍坊
宽带账号归属区县:寒亭区
故障地址:潍坊寒亭区张氏镇南张氏三村南张氏三南张氏三村楼区15号楼4号箱*********
联系电话:13963669953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12:59:12
具体故障现象:光猫亮红灯，
客户其他诉求:
</t>
  </si>
  <si>
    <t>2024-07-03 13:05:38</t>
  </si>
  <si>
    <t>2024-07-03 13:06:09</t>
  </si>
  <si>
    <t>SD-057-240703-197452-3074</t>
  </si>
  <si>
    <t>2024-07-03 13:02:17</t>
  </si>
  <si>
    <t>普通区域-安丘市-北仕居园-15066361724-300M-宽带上网投诉-次数0-20240703130004X804542952</t>
  </si>
  <si>
    <t>20240703130004X804542952</t>
  </si>
  <si>
    <t xml:space="preserve">【农村网络投诉】流程受理流水号：20240703125734150663617241086291
客户号码:15066361724
客户姓名:郑**
投诉地市:潍坊
来话流水:2024070312543958220861746
宽带账号:15066361724
宽带账号归属地市:潍坊
宽带账号归属区县:安丘市
故障地址:潍坊安丘市庵上镇岐山庵上岐山村岐山7号箱王玉韵*********
联系电话:15853608213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12:58:05
具体故障现象:提示网络无法连接，
客户其他诉求:请协助处理，谢谢
</t>
  </si>
  <si>
    <t>2024-07-03 13:08:27</t>
  </si>
  <si>
    <t>15706307062</t>
  </si>
  <si>
    <t>dw3_jk_durongliang2</t>
  </si>
  <si>
    <t>2024-07-03 13:08:50</t>
  </si>
  <si>
    <t>SD-851-325668-9217-6513</t>
  </si>
  <si>
    <t>SD-057-240703-527304-8051</t>
  </si>
  <si>
    <t>2024-07-03 21:36:07</t>
  </si>
  <si>
    <t>80+金卡-FTTR-普通区域-潍城区-朝阳锦园-13406687909-1000M-宽带延伸服务-次数0-202407030000727289</t>
  </si>
  <si>
    <t>202407030000727289</t>
  </si>
  <si>
    <t xml:space="preserve">202407030000727289#【已关注中国移动10086微信公众号】流程受理流水号：20240703213414134066879091204451
客户号码:13406687909
客户姓名:孙**
投诉地市:潍坊
来话流水:2024070321332567120804299
宽带账号:13406687909
宽带账号归属地市:潍坊
宽带账号归属区县:潍城区
故障地址:潍坊潍城区北关街道卧龙西街朝阳锦园2号楼*********
联系电话:13406687909
联系人:先生
工单紧急程度:非常紧急
是否有升级投诉倾向:否
是否重复投诉:否
是否携转意向:否
是否投诉倾向:否
是否智能网关:智能网关
当前是否在线:是
接入方式:FTTH
是否质差终端:无质差信息
光功率:-26.57
故障大类:宽带/电视
故障细类:宽带延伸服务
携转原因:
故障时间:2024-07-03 21:34:42
具体故障现象:用户表示前期移动高清电视设备仅办理未安装，现家中购买电视要求安排人员上门安装，烦请处理，谢谢。联系本机。
</t>
  </si>
  <si>
    <t>2024-07-03 21:42:22</t>
  </si>
  <si>
    <t>2024-07-03 21:42:42</t>
  </si>
  <si>
    <t>SD-851-302794-15760-24651</t>
  </si>
  <si>
    <t>SD-057-240703-832049-3072</t>
  </si>
  <si>
    <t>2024-07-03 13:02:15</t>
  </si>
  <si>
    <t>【调研】-80+普通-普通区域-寿光市-阁上村自然村-18253600530-200M-宽带上网投诉-次数0-202407030000346644</t>
  </si>
  <si>
    <t>202407030000346644</t>
  </si>
  <si>
    <t>202407030000346644#受理号码：18253600530；  内容  客户来电反映电视机无法观看，系统未检测到机顶盒业务，客户不认可，请协助处理，谢谢  联系电话：；联系人：；来电流水：2024070312545966520864279</t>
  </si>
  <si>
    <t>2024-07-03 13:20:15</t>
  </si>
  <si>
    <t>王兵</t>
  </si>
  <si>
    <t>15706307817</t>
  </si>
  <si>
    <t>dw3_jk_wangbing</t>
  </si>
  <si>
    <t>2024-07-03 13:21:07</t>
  </si>
  <si>
    <t>SD-057-240703-629137-3086</t>
  </si>
  <si>
    <t>2024-07-03 13:03:30</t>
  </si>
  <si>
    <t>80+银卡-普通区域-坊子区-营子花园-13406653245-200M-魔百和投诉-次数0-202407030000349178</t>
  </si>
  <si>
    <t>202407030000349178</t>
  </si>
  <si>
    <t>202407030000349178#流程受理流水号：20240703130231134066532451087415
客户号码:13406653245
客户姓名:李**
投诉地市:潍坊
来话流水:2024070313004498320806804
宽带账号:13406653245
宽带账号归属地市:潍坊
宽带账号归属区县:坊子区
故障地址:潍坊坊子区坊子新区辛李家村营子花园坊子营子花园24号楼*********
联系电话:13406653245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故障时间:2024-07-03 13:11:15
魔百和单播/组播:组播
具体故障现象:客户来电反映电视无法观看回放 有退网意向 线上操作未恢复 请协助处理  谢谢
客户其他诉求:
魔百和单/组播：组播;宽带小区$[营子花园]$</t>
  </si>
  <si>
    <t>2024-07-03 13:09:50</t>
  </si>
  <si>
    <t>家庭咨询-&gt;产品质量-&gt;互联网电视(移动高清)-&gt;全局流转-&gt;功能使用-&gt;无法升级、升级后无法正常使用-&gt;全局流转</t>
  </si>
  <si>
    <t>王富峰</t>
  </si>
  <si>
    <t>15706307267</t>
  </si>
  <si>
    <t>dw3_jk_wangfufeng</t>
  </si>
  <si>
    <t>2024-07-03 13:10:35</t>
  </si>
  <si>
    <t>SD-057-240703-017638-3095</t>
  </si>
  <si>
    <t>2024-07-03 13:04:29</t>
  </si>
  <si>
    <t>【调研】-普通区域-奎文区-恒信沁园（枫丹壹号院）-19558632918-1000M-宽带上网投诉-次数0-202407030000349278</t>
  </si>
  <si>
    <t>202407030000349278</t>
  </si>
  <si>
    <t xml:space="preserve">202407030000349278#宽带账号：19558632918宽带地址：潍坊高新高新城区潍县中路恒信沁园
客户来电反映宽带机顶盒无法使用，客户不会操作，无法配合线上指导，要求上门服务，请协助处理，谢谢！联系电话：本机联系人：女士来电流水：2024070313004966620807372
</t>
  </si>
  <si>
    <t>2024-07-03 13:07:37</t>
  </si>
  <si>
    <t>高智勇</t>
  </si>
  <si>
    <t>15706307408</t>
  </si>
  <si>
    <t>dw3_jk_gaozhiyong</t>
  </si>
  <si>
    <t>2024-07-03 13:08:46</t>
  </si>
  <si>
    <t>SD-851-314145-14667-6015</t>
  </si>
  <si>
    <t>SD-057-240703-415203-3145</t>
  </si>
  <si>
    <t>2024-07-03 13:09:43</t>
  </si>
  <si>
    <t>普通区域-诸城市-孔戈庄社区-18764647799-1000M-业务受理宽带-次数0-202407030000350940</t>
  </si>
  <si>
    <t>202407030000350940</t>
  </si>
  <si>
    <t>202407030000350940# 宽带账号:18764647799; 联系电话：18764647799，问题类型：此工单为群障修复工单，根据群障全量闭环修复管理要求，为确保客户网络通畅，请装维人员跟进修复网络问题，谢谢！ 
 群障标题：公告。故障描述：主干光纤断或OLT检测不到预期的光信号（LOS）主叫号码：18764647799.0;该号码仅供参考，请优先联系宽带账号。</t>
  </si>
  <si>
    <t>2024-07-03 13:13:06</t>
  </si>
  <si>
    <t>2024-07-03 13:13:41</t>
  </si>
  <si>
    <t>SD-851-339436-16197-1240</t>
  </si>
  <si>
    <t>SD-057-240703-247091-3236</t>
  </si>
  <si>
    <t>2024-07-03 13:13:25</t>
  </si>
  <si>
    <t>普通区域-青州市-下坡-13608955975-300M-业务受理宽带-次数0-202407030000352892</t>
  </si>
  <si>
    <t>202407030000352892</t>
  </si>
  <si>
    <t>202407030000352892# 宽带账号:13608955975; 联系电话：13608955975，问题类型：此工单为群障修复工单，根据群障全量闭环修复管理要求，为确保客户网络通畅，请装维人员跟进修复网络问题，谢谢！ 
 群障标题：公告。故障描述：LINK_LOSS主叫号码：13608955975.0;该号码仅供参考，请优先联系宽带账号。</t>
  </si>
  <si>
    <t>2024-07-03 13:30:03</t>
  </si>
  <si>
    <t>2024-07-03 13:30:26</t>
  </si>
  <si>
    <t>SD-057-240703-965014-2844</t>
  </si>
  <si>
    <t>2024-07-03 12:29:36</t>
  </si>
  <si>
    <t>【调研】-普通区域-奎文区-邮政局宿舍-18053674353-500M-宽带上网投诉-次数0-20240703122859X939367246</t>
  </si>
  <si>
    <t>20240703122859X939367246</t>
  </si>
  <si>
    <t xml:space="preserve">流程受理流水号：20240703122741180536743531079691
客户号码:18053674353
客户姓名:于**
投诉地市:潍坊
来话流水:2024070312254965120840003
宽带账号:18053674353
宽带账号归属地市:潍坊
宽带账号归属区县:奎文区
故障地址:潍坊奎文区东关街道潍州路邮政局宿舍2号楼*********
联系电话:18053674353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光功率:-16.57
故障大类:宽带/电视
故障细类:网速慢/上网掉线(专席)
携转原因:
故障时间:2024-07-03 12:35:35
具体故障现象:网速慢卡顿，
客户其他诉求:客户来电反映家里宽带上网网速慢卡顿，线上排障不配合，拒绝线上排障，请协助处理，谢谢
</t>
  </si>
  <si>
    <t>2024-07-03 12:31:17</t>
  </si>
  <si>
    <t>2024-07-03 12:31:53</t>
  </si>
  <si>
    <t>SD-851-323895-14112-3325</t>
  </si>
  <si>
    <t>SD-057-240703-893162-2766</t>
  </si>
  <si>
    <t>2024-07-03 12:20:04</t>
  </si>
  <si>
    <t>80+普通-普通区域-寿光市-中南世纪城-18253663131-200M-宽带上网投诉-次数0-202407030000318004</t>
  </si>
  <si>
    <t>202407030000318004</t>
  </si>
  <si>
    <t>202407030000318004#宽带账号：18253663131；宽带地址：潍坊寿光市圣城街道圣城街中南世纪城C区2号楼客户来电反映移动高清电视无法观看，客户拒绝操作，请协助处理，谢谢！联系电话：18253663131；来电流水：2024070312164335520858925</t>
  </si>
  <si>
    <t>2024-07-03 12:26:40</t>
  </si>
  <si>
    <t>2024-07-03 12:28:01</t>
  </si>
  <si>
    <t>SD-057-240703-612580-8084</t>
  </si>
  <si>
    <t>2024-07-03 21:48:43</t>
  </si>
  <si>
    <t>80+银卡-普通区域-高密市-蜜水景苑-13869658236-100M-宽带上网投诉-次数0-202407030000728480</t>
  </si>
  <si>
    <t>202407030000728480</t>
  </si>
  <si>
    <t xml:space="preserve">202407030000728480#流程受理流水号：20240703214731138696582361204700
客户号码:13869658236
客户姓名:焦**
投诉地市:潍坊
来话流水:2024070321464256620841246
宽带账号:13869658236
宽带账号归属地市:潍坊
宽带账号归属区县:高密市
故障地址:潍坊高密市醴泉街道站南街山水名苑12号楼*********
联系电话:13869658236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21:47:56
具体故障现象:提示网络无法连接，请尽快处理。
客户其他诉求:客户侧为质差终端，要求上门更换终端并一并处理故障问题。
</t>
  </si>
  <si>
    <t>2024-07-03 21:52:24</t>
  </si>
  <si>
    <t>陈鑫龙</t>
  </si>
  <si>
    <t>15706307323</t>
  </si>
  <si>
    <t>dw3_jk_chenxinlong</t>
  </si>
  <si>
    <t>2024-07-03 21:53:22</t>
  </si>
  <si>
    <t>SD-057-240703-410382-3194</t>
  </si>
  <si>
    <t>2024-07-03 13:11:36</t>
  </si>
  <si>
    <t>普通区域-诸城市-孔戈庄社区-15949769799-1000M-业务受理宽带-次数0-202407030000353938</t>
  </si>
  <si>
    <t>202407030000353938</t>
  </si>
  <si>
    <t>202407030000353938# 宽带账号:15949769799; 联系电话：15949769799，问题类型：此工单为群障修复工单，根据群障全量闭环修复管理要求，为确保客户网络通畅，请装维人员跟进修复网络问题，谢谢！ 
 群障标题：告警。故障标题：主干光纤断或OLT检测不到预期的光信号（LOS）主叫号码：15806497656.0;该号码仅供参考，请优先联系宽带账号。</t>
  </si>
  <si>
    <t>2024-07-03 13:19:47</t>
  </si>
  <si>
    <t>SD-851-321195-28878-6401</t>
  </si>
  <si>
    <t>SD-057-240703-947685-3817</t>
  </si>
  <si>
    <t>2024-07-03 14:14:18</t>
  </si>
  <si>
    <t>普通区域-昌邑市-田家村自然村-15964901638-300M-宽带上网投诉-次数0-20240703141308X188199434</t>
  </si>
  <si>
    <t>20240703141308X188199434</t>
  </si>
  <si>
    <t xml:space="preserve">【农村网络投诉】流程受理流水号：20240703141230159649016381103520
客户号码:15964901638
客户姓名:马*
投诉地市:潍坊
来话流水:2024070314104857920841985
宽带账号:15964901638
宽带账号归属地市:潍坊
宽带账号归属区县:昌邑市
故障地址:潍坊昌邑市围子镇田家村田家村自然村昌邑市围子田家村田社伟pos001-1:8*********
联系电话:15964901638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故障细类:宽带无法上网(专席)
携转原因:
故障时间:2024-07-03 14:13:57
具体故障现象:提示网络无法连接，
客户其他诉求:
</t>
  </si>
  <si>
    <t>2024-07-03 14:16:33</t>
  </si>
  <si>
    <t>2024-07-03 14:17:04</t>
  </si>
  <si>
    <t>SD-057-240703-192746-2835</t>
  </si>
  <si>
    <t>2024-07-03 12:29:06</t>
  </si>
  <si>
    <t>【调研】-普通区域-高密市-苗家屯自然村-15954477806-100M-宽带上网投诉-次数0-20240703122634X794254901</t>
  </si>
  <si>
    <t>20240703122634X794254901</t>
  </si>
  <si>
    <t xml:space="preserve">【农村网络投诉】流程受理流水号：20240703122605159544778061079370
客户号码:15954477806
客户姓名:王**
投诉地市:潍坊
来话流水:2024070312235577320823529
宽带账号:15954477806
宽带账号归属地市:潍坊
宽带账号归属区县:高密市
故障地址:潍坊高密市密水街道苗家屯周阳苗家屯村委南300米0号楼*********
联系电话:15954477806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故障时间:2024-07-03 12:25:32
具体故障现象:网速慢卡顿，无法进行线上指导，不会操作请协助，谢谢
客户其他诉求:
</t>
  </si>
  <si>
    <t>2024-07-03 12:30:52</t>
  </si>
  <si>
    <t>2024-07-03 12:31:22</t>
  </si>
  <si>
    <t>SD-057-240703-293067-3199</t>
  </si>
  <si>
    <t>2024-07-03 13:11:41</t>
  </si>
  <si>
    <t>普通区域-高密市-远家屯-13455637567-300M-宽带上网投诉-次数0-20240703131047X447542746</t>
  </si>
  <si>
    <t>20240703131047X447542746</t>
  </si>
  <si>
    <t xml:space="preserve">流程受理流水号：20240703130930134556375671088977
客户号码:13455637567
客户姓名:解**
投诉地市:潍坊
来话流水:2024070313091082320870929
宽带账号:13455637567
宽带账号归属地市:潍坊
宽带账号归属区县:高密市
故障地址:潍坊高密市阚家镇远家屯远家屯高密远家屯2号箱*********
联系电话:13455637567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13:09:14
具体故障现象:光猫灯正常但电脑手机无法上网，重启 ,未恢复
客户其他诉求:
</t>
  </si>
  <si>
    <t>2024-07-03 13:14:16</t>
  </si>
  <si>
    <t>2024-07-03 13:14:48</t>
  </si>
  <si>
    <t>SD-057-240703-392716-3929</t>
  </si>
  <si>
    <t>2024-07-03 14:29:43</t>
  </si>
  <si>
    <t>【调研】-80+银卡-(目标)普通区域-临朐县-红新自然村-18765646767-300M-宽带上网投诉-次数0-202407030000411093</t>
  </si>
  <si>
    <t>202407030000411093</t>
  </si>
  <si>
    <t xml:space="preserve">202407030000411093#【已关注中国移动10086微信公众号】流程受理流水号：20240703142925187656467671108102
客户号码:18765646767
客户姓名:连**
投诉地市:潍坊
来话流水:2024070314290620720876338
宽带账号:18765646767
宽带账号归属地市:潍坊
宽带账号归属区县:临朐县
故障地址:潍坊临朐县冶源镇人民政府红新红新自然村冶源红新村3#冯雷*********
联系电话:18765646767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光功率:-24.68
故障大类:宽带/电视
故障细类:宽带无法上网
携转原因:
故障时间:2024-07-03 14:39:41
具体故障现象:光猫亮红灯，
客户其他诉求:客户侧为质差终端，要求上门更换终端并一并处理故障问题。
</t>
  </si>
  <si>
    <t>2024-07-03 14:31:48</t>
  </si>
  <si>
    <t>2024-07-03 14:32:03</t>
  </si>
  <si>
    <t>SD-057-240703-895216-2838</t>
  </si>
  <si>
    <t>2024-07-03 12:29:16</t>
  </si>
  <si>
    <t>【调研】-80+普通-普通区域-高密市-前朱家集自然村-13589198979-200M-宽带上网投诉-次数0-20240703122719X839763904</t>
  </si>
  <si>
    <t>20240703122719X839763904</t>
  </si>
  <si>
    <t xml:space="preserve">【农村网络投诉】流程受理流水号：20240703122646135891989791079516
客户号码:13589198979
客户姓名:付*
投诉地市:潍坊
来话流水:2024070312245556520832223
宽带账号:13589198979
宽带账号归属地市:潍坊
宽带账号归属区县:高密市
故障地址:潍坊高密市柏城镇前朱家集前朱家集自然村13号箱*********
联系电话:13589198979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故障时间:2024-07-03 12:27:27
具体故障现象:频繁掉线，
客户其他诉求:
</t>
  </si>
  <si>
    <t>2024-07-03 12:31:18</t>
  </si>
  <si>
    <t>2024-07-03 12:31:54</t>
  </si>
  <si>
    <t>SD-851-265746-3410-15994</t>
  </si>
  <si>
    <t>SD-057-240703-481052-3155</t>
  </si>
  <si>
    <t>2024-07-03 13:10:08</t>
  </si>
  <si>
    <t>【调研】-80+银卡-普通区域-安丘市-小石泉村自然村-18365659696-300M-业务受理宽带-次数0-202407030000350246</t>
  </si>
  <si>
    <t>202407030000350246</t>
  </si>
  <si>
    <t>202407030000350246# 宽带账号:18365659696; 联系电话：18365659696，问题类型：此工单为群障修复工单，根据群障全量闭环修复管理要求，为确保客户网络通畅，请装维人员跟进修复网络问题，谢谢！ 
 群障标题：告警。故障标题：分支光纤断或OLT检测不到ONT的预期的光信号(LOSi/LOBi)主叫号码：13780837810.0;该号码仅供参考，请优先联系宽带账号。</t>
  </si>
  <si>
    <t>2024-07-03 13:13:45</t>
  </si>
  <si>
    <t>SD-057-240703-015629-3217</t>
  </si>
  <si>
    <t>2024-07-03 13:12:24</t>
  </si>
  <si>
    <t>80+普通-普通区域-寿光市-三友圣锦沿街-15063617771-200M-业务受理宽带-次数0-202407030000353649</t>
  </si>
  <si>
    <t>202407030000353649</t>
  </si>
  <si>
    <t>202407030000353649# 宽带账号:15063617771; 联系电话：15063617771，问题类型：此工单为群障修复工单，根据群障全量闭环修复管理要求，为确保客户网络通畅，请装维人员跟进修复网络问题，谢谢！ 
 群障标题：告警。故障标题：分支光纤断或OLT检测不到ONT的预期的光信号(LOSi/LOBi)主叫号码：18106363771.0;该号码仅供参考，请优先联系宽带账号。</t>
  </si>
  <si>
    <t>2024-07-03 13:16:58</t>
  </si>
  <si>
    <t>2024-07-03 13:17:25</t>
  </si>
  <si>
    <t>SD-057-240703-729415-3892</t>
  </si>
  <si>
    <t>2024-07-03 14:24:32</t>
  </si>
  <si>
    <t>普通区域-高密市-冯家庄自然村-18366312556-200M-宽带上网投诉-次数0-202407030000361978</t>
  </si>
  <si>
    <t>2024-07-04 15:25:00</t>
  </si>
  <si>
    <t>202407030000361978</t>
  </si>
  <si>
    <t>202407030000361978#
宽带账号：18366312556；宽带地址：潍坊高密市朝阳街道冯家庄冯家庄自然村冯家庄冯德富31号箱1芯**；客户来电反映宽带 不能用客户不配合排障，要求上门，请协助处理，谢谢！联系电话：***；联系人：13606369876；来电流水：2024070314224787520893547。</t>
  </si>
  <si>
    <t>2024-07-03 14:33:45</t>
  </si>
  <si>
    <t>2024-07-03 14:34:25</t>
  </si>
  <si>
    <t>SD-057-240703-286751-3185</t>
  </si>
  <si>
    <t>2024-07-03 13:11:20</t>
  </si>
  <si>
    <t>【调研】-普通区域-诸城市-彭戈庄-15866147393-1000M-宽带上网投诉-次数0-20240703130923X363180949</t>
  </si>
  <si>
    <t>20240703130923X363180949</t>
  </si>
  <si>
    <t xml:space="preserve">【农村网络投诉】流程受理流水号：20240703130743158661473931088606
客户号码:15866147393
客户姓名:鞠*
投诉地市:潍坊
来话流水:2024070313071670420856184
宽带账号:15866147393
宽带账号归属地市:潍坊
宽带账号归属区县:诸城市
故障地址:潍坊诸城市石桥子镇彭戈庄村彭戈庄彭戈庄村东6#箱*********
联系电话:15224268278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13:08:41
具体故障现象:无法上网
客户其他诉求:无
</t>
  </si>
  <si>
    <t>2024-07-03 13:12:52</t>
  </si>
  <si>
    <t>2024-07-03 13:13:34</t>
  </si>
  <si>
    <t>SD-851-307217-3529-1206</t>
  </si>
  <si>
    <t>SD-057-240703-250416-3301</t>
  </si>
  <si>
    <t>2024-07-03 13:17:02</t>
  </si>
  <si>
    <t>【调研】-普通区域-临朐县-西坦安置楼-13953675259-1000M-宽带上网投诉-次数0-20240703131413X653434696</t>
  </si>
  <si>
    <t>20240703131413X653434696</t>
  </si>
  <si>
    <t xml:space="preserve">流程受理流水号：20240703131350139536752591089848
客户号码:13953675259
客户姓名:赵*
投诉地市:潍坊
来话流水:2024070313115376620891350
宽带账号:13953675259
宽带账号归属地市:潍坊
宽带账号归属区县:临朐县
故障地址:潍坊临朐县城关街道文化路西坦安置楼2号楼*********
联系电话:13953675259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故障细类:网速慢/上网掉线(专席)
携转原因:
故障时间:2024-07-03 13:14:35
具体故障现象:网速慢卡顿，
客户其他诉求:
</t>
  </si>
  <si>
    <t>2024-07-03 13:23:48</t>
  </si>
  <si>
    <t>2024-07-03 13:24:12</t>
  </si>
  <si>
    <t>SD-851-274067-7908-8965</t>
  </si>
  <si>
    <t>SD-057-240703-023518-2806</t>
  </si>
  <si>
    <t>2024-07-03 12:25:41</t>
  </si>
  <si>
    <t>80+普通-普通区域-昌邑市-盛华城-13906367142-300M-宽带上网投诉-次数0-202407030000324119</t>
  </si>
  <si>
    <t>202407030000324119</t>
  </si>
  <si>
    <t>202407030000324119#受理号码：13906367142；  内容：客户来电宽带上不了网，我处正常排查未恢复，系统显示质差路由器，请协助处理谢谢    联系电话：13906367142；联系人：先生；来电流水：2024070312214571320803966；</t>
  </si>
  <si>
    <t>2024-07-03 12:27:58</t>
  </si>
  <si>
    <t>家庭咨询-&gt;网络质量-&gt;家庭宽带-&gt;全局流转-&gt;功能使用-&gt;路由器质差-&gt;全局流转</t>
  </si>
  <si>
    <t>2024-07-03 12:28:58</t>
  </si>
  <si>
    <t>SD-057-240703-491368-3876</t>
  </si>
  <si>
    <t>2024-07-03 14:23:17</t>
  </si>
  <si>
    <t>普通区域-诸城市-龙都现代城-13793616875-1000M-魔百和投诉-次数0-20240703142211X731765873</t>
  </si>
  <si>
    <t>20240703142211X731765873</t>
  </si>
  <si>
    <t>流程受理流水号：20240703142143137936168751105959
客户号码:13793616875
客户姓名:于**
投诉地市:潍坊
来话流水:2024070314185375620843501
宽带账号:13793616875
宽带账号归属地市:潍坊
宽带账号归属区县:诸城市
故障地址:潍坊诸城市龙都街道人民路龙都现代城27号楼（高层）*********
联系电话:13793616875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光功率:-16.14
故障大类:宽带/电视
故障细类:移动高清电视故障
携转原因:
故障时间:2024-07-03 14:21:57
魔百和单播/组播:单播
具体故障现象:电视直播或点播无法观看，
客户其他诉求:请协助处理，谢谢
魔百和单/组播：单播</t>
  </si>
  <si>
    <t>2024-07-03 14:35:29</t>
  </si>
  <si>
    <t>丁路军</t>
  </si>
  <si>
    <t>15706307959</t>
  </si>
  <si>
    <t>dw3_jk_dinglujun</t>
  </si>
  <si>
    <t>2024-07-03 14:41:07</t>
  </si>
  <si>
    <t>SD-851-279506-14277-22375</t>
  </si>
  <si>
    <t>SD-057-240703-074219-2834</t>
  </si>
  <si>
    <t>2024-07-03 12:29:02</t>
  </si>
  <si>
    <t>【调研】-(目标)普通区域-安丘市-后庄-15966199273-1000M-宽带上网投诉-次数0-20240703122632X792132193</t>
  </si>
  <si>
    <t>20240703122632X792132193</t>
  </si>
  <si>
    <t xml:space="preserve">【农村网络投诉】流程受理流水号：20240703122505159661992731079153
客户号码:15966199273
客户姓名:崔**
投诉地市:潍坊
来话流水:2024070312205836020896901
宽带账号:15966199273
宽带账号归属地市:潍坊
宽带账号归属区县:安丘市
故障地址:潍坊安丘市庵上镇王庄村王庄王庄村#王家庄子#1号箱刘长生（中）*********
联系电话:15966199273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故障时间:2024-07-03 12:25:26
具体故障现象:打不开网页，
客户其他诉求:网口指示灯正常，网线连接正确，外接路由器，未操作恢复出厂或者换新，指导断电重启设备无效，请协助处理，谢谢。
</t>
  </si>
  <si>
    <t>2024-07-03 12:43:51</t>
  </si>
  <si>
    <t>2024-07-03 12:44:15</t>
  </si>
  <si>
    <t>SD-851-279601-29740-25222</t>
  </si>
  <si>
    <t>SD-057-240703-402835-3794</t>
  </si>
  <si>
    <t>2024-07-03 14:13:01</t>
  </si>
  <si>
    <t>【调研】-80+白金-普通区域-奎文区-盛世华府片区-13964677673-1000M-业务受理宽带-次数0-202407030000394094</t>
  </si>
  <si>
    <t>202407030000394094</t>
  </si>
  <si>
    <t>202407030000394094#【已关注中国移动10086微信公众号】 宽带账号:13964677673; 联系电话：13964677673，问题类型：此工单为群障修复工单，根据群障全量闭环修复管理要求，为确保客户网络通畅，请装维人员跟进修复网络问题，谢谢！ 
 群障标题：公告。故障描述：分支光纤断或OLT检测不到ONT的预期的光信号(LOSi/LOBi)主叫号码：13964677673.0;该号码仅供参考，请优先联系宽带账号。</t>
  </si>
  <si>
    <t>2024-07-03 14:17:03</t>
  </si>
  <si>
    <t>2024-07-03 14:23:49</t>
  </si>
  <si>
    <t>SD-057-240703-790835-3277</t>
  </si>
  <si>
    <t>2024-07-03 13:15:04</t>
  </si>
  <si>
    <t>【调研】-80+普通-普通区域-安丘市-青云御景园二期-15866187656-200M-业务受理宽带-次数0-202407030000353802</t>
  </si>
  <si>
    <t>202407030000353802</t>
  </si>
  <si>
    <t>202407030000353802# 宽带账号:15866187656; 联系电话：15866187656，问题类型：此工单为群障修复工单，根据群障全量闭环修复管理要求，为确保客户网络通畅，请装维人员跟进修复网络问题，谢谢！ 
 群障标题：公告。故障描述：分支光纤断或OLT检测不到ONT的预期的光信号(LOSi/LOBi)主叫号码：15866187656.0;该号码仅供参考，请优先联系宽带账号。</t>
  </si>
  <si>
    <t>2024-07-03 13:19:12</t>
  </si>
  <si>
    <t>2024-07-03 13:20:37</t>
  </si>
  <si>
    <t>SD-057-240703-857394-3289</t>
  </si>
  <si>
    <t>2024-07-03 13:15:43</t>
  </si>
  <si>
    <t>80+银卡-普通区域-寿光市-寿光赵家村自然村1-15269622357-300M-业务受理宽带-次数0-202407030000356861</t>
  </si>
  <si>
    <t>202407030000356861</t>
  </si>
  <si>
    <t>202407030000356861#【已关注中国移动10086微信公众号】 宽带账号:15269622357; 联系电话：15269622357，问题类型：此工单为群障修复工单，根据群障全量闭环修复管理要求，为确保客户网络通畅，请装维人员跟进修复网络问题，谢谢！ 
 群障标题：公告。故障描述：分支光纤断或OLT检测不到ONT的预期的光信号(LOSi/LOBi)主叫号码：15269622357.0;该号码仅供参考，请优先联系宽带账号。</t>
  </si>
  <si>
    <t>2024-07-03 13:22:55</t>
  </si>
  <si>
    <t>2024-07-03 13:23:17</t>
  </si>
  <si>
    <t>SD-057-240703-213570-3240</t>
  </si>
  <si>
    <t>普通区域-诸城市-孔戈庄社区-13583616531-300M-业务受理宽带-次数0-202407030000352976</t>
  </si>
  <si>
    <t>202407030000352976</t>
  </si>
  <si>
    <t>202407030000352976# 宽带账号:13583616531; 联系电话：13583616531，问题类型：此工单为群障修复工单，根据群障全量闭环修复管理要求，为确保客户网络通畅，请装维人员跟进修复网络问题，谢谢！ 
 群障标题：公告。故障描述：主干光纤断或OLT检测不到预期的光信号（LOS）主叫号码：13583616531.0;该号码仅供参考，请优先联系宽带账号。</t>
  </si>
  <si>
    <t>2024-07-03 13:24:01</t>
  </si>
  <si>
    <t>2024-07-03 13:24:26</t>
  </si>
  <si>
    <t>SD-057-240703-965814-3898</t>
  </si>
  <si>
    <t>2024-07-03 14:26:02</t>
  </si>
  <si>
    <t>【调研】-普通区域-寿光市-西稻田村自然村-15964582588-1000M-宽带上网投诉-次数0-20240703142321X801356360</t>
  </si>
  <si>
    <t>20240703142321X801356360</t>
  </si>
  <si>
    <t xml:space="preserve">【农村网络投诉】流程受理流水号：20240703142243159645825881106250
客户号码:15964582588
客户姓名:董**
投诉地市:潍坊
来话流水:2024070314211460020873361
宽带账号:15964582588
宽带账号归属地市:潍坊
宽带账号归属区县:寿光市
故障地址:潍坊寿光市稻田镇西稻田村西稻田村自然村西稻田村24号箱(村委东墙）*********
联系电话:15964582588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故障细类:宽带无法上网(专席)
携转原因:
故障时间:2024-07-03 14:20:36
具体故障现象:打不开网页，
客户其他诉求:
</t>
  </si>
  <si>
    <t>2024-07-03 14:31:44</t>
  </si>
  <si>
    <t>2024-07-03 14:32:26</t>
  </si>
  <si>
    <t>SD-851-262622-39331-8697</t>
  </si>
  <si>
    <t>SD-057-240703-417682-2829</t>
  </si>
  <si>
    <t>2024-07-03 12:28:08</t>
  </si>
  <si>
    <t>普通区域-诸城市-孔戈庄社区-15854466389-200M-业务受理宽带-次数0-202407030000323183</t>
  </si>
  <si>
    <t>202407030000323183</t>
  </si>
  <si>
    <t>202407030000323183#【已关注中国移动10086微信公众号】导航立单,用户所在位置有群障,已向客户播报,客户要求装维回访.此工单为群障修复工单,根据群障全量闭环管理要求,为确保客户网络通畅,请装维人员跟进修复网络问题,谢谢.联系电话：15854466389</t>
  </si>
  <si>
    <t>2024-07-03 12:31:08</t>
  </si>
  <si>
    <t>SD-057-240703-814027-3229</t>
  </si>
  <si>
    <t>2024-07-03 13:13:03</t>
  </si>
  <si>
    <t>普通区域-诸城市-孔戈庄社区-18366581518-300M-业务受理宽带-次数0-202407030000353185</t>
  </si>
  <si>
    <t>202407030000353185</t>
  </si>
  <si>
    <t>202407030000353185# 宽带账号:18366581518; 联系电话：18366581518，问题类型：此工单为群障修复工单，根据群障全量闭环修复管理要求，为确保客户网络通畅，请装维人员跟进修复网络问题，谢谢！ 
 群障标题：公告。故障描述：主干光纤断或OLT检测不到预期的光信号（LOS）主叫号码：18366581518.0;该号码仅供参考，请优先联系宽带账号。</t>
  </si>
  <si>
    <t>2024-07-03 13:18:44</t>
  </si>
  <si>
    <t>2024-07-03 13:19:06</t>
  </si>
  <si>
    <t>SD-057-240703-518907-6121</t>
  </si>
  <si>
    <t>2024-07-03 18:24:39</t>
  </si>
  <si>
    <t>【重投】-普通区域-奎文区-茂华熙府-15965028347-200M-宽带上网投诉-次数0-202407030000634401</t>
  </si>
  <si>
    <t>202407030000634401</t>
  </si>
  <si>
    <t xml:space="preserve">202407030000634401#宽带账号：15965028347；宽带地址：潍坊奎文区北苑街道四平路卧龙街茂华熙府；客户来电反映宽带无法上网，客户不在现场，无法配合线上指导/客户不配合排障，要求师傅上门，请协助处理，谢谢！联系电话：15965028347；联系人：女士；来电流水：2024070318163987720845561。 </t>
  </si>
  <si>
    <t>2024-07-03 18:28:09</t>
  </si>
  <si>
    <t>2024-07-03 18:28:26</t>
  </si>
  <si>
    <t>SD-852-275809-1187-24880</t>
  </si>
  <si>
    <t>SD-057-240703-038427-3249</t>
  </si>
  <si>
    <t>2024-07-03 13:14:02</t>
  </si>
  <si>
    <t>80+金卡-普通区域-诸城市-孔戈庄社区-13505367667-1000M-业务受理宽带-次数0-202407030000356645</t>
  </si>
  <si>
    <t>202407030000356645</t>
  </si>
  <si>
    <t>202407030000356645# 宽带账号:13505367667; 联系电话：13505367667，问题类型：此工单为群障修复工单，根据群障全量闭环修复管理要求，为确保客户网络通畅，请装维人员跟进修复网络问题，谢谢！ 
 群障标题：告警。故障标题：主干光纤断或OLT检测不到预期的光信号（LOS）主叫号码：13583695017.0;该号码仅供参考，请优先联系宽带账号。</t>
  </si>
  <si>
    <t>2024-07-03 13:14:28</t>
  </si>
  <si>
    <t>SD-851-249998-23288-13927</t>
  </si>
  <si>
    <t>SD-057-240703-637295-3254</t>
  </si>
  <si>
    <t>2024-07-03 13:14:10</t>
  </si>
  <si>
    <t>普通区域-高密市-谭一村自然村-15066701644-100M-宽带上网投诉-次数0-202407030000353703</t>
  </si>
  <si>
    <t>202407030000353703</t>
  </si>
  <si>
    <t xml:space="preserve">202407030000353703#流程受理流水号：20240703131320150667016441089749
客户号码:15066701644
客户姓名:谭**
投诉地市:潍坊
来话流水:2024070313130823120800532
宽带账号:15066701644
宽带账号归属地市:潍坊
宽带账号归属区县:高密市
故障地址:潍坊高密市阚家镇谭一村谭一村自然村阚家谭一村9号箱*********
联系电话:15066701644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故障时间:2024-07-03 13:13:34
具体故障现象:电脑无法上网，
客户其他诉求:客户侧为质差终端，要求上门更换终端并一并处理故障问题。
</t>
  </si>
  <si>
    <t>2024-07-03 13:15:27</t>
  </si>
  <si>
    <t>2024-07-03 13:15:54</t>
  </si>
  <si>
    <t>SD-057-240703-968724-3906</t>
  </si>
  <si>
    <t>2024-07-03 14:26:36</t>
  </si>
  <si>
    <t>普通区域-诸城市-中医院家属院北小区-15866162997-300M-宽带上网投诉-次数0-20240703142508X908096204</t>
  </si>
  <si>
    <t>20240703142508X908096204</t>
  </si>
  <si>
    <t xml:space="preserve">流程受理流水号：20240703142419158661629971106673
客户号码:15866162997
客户姓名:黄**
投诉地市:潍坊
来话流水:2024070314230061520896284
宽带账号:15866162997
宽带账号归属地市:潍坊
宽带账号归属区县:诸城市
故障地址:潍坊诸城市密州街道兴华路中医院家属院北小区南区1号楼*********
联系电话:13953577950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14:24:52
具体故障现象:提示网络无法连接，
客户其他诉求:
</t>
  </si>
  <si>
    <t>2024-07-03 14:31:41</t>
  </si>
  <si>
    <t>2024-07-03 14:32:18</t>
  </si>
  <si>
    <t>SD-851-339985-2672-19597</t>
  </si>
  <si>
    <t>SD-057-240703-378145-2792</t>
  </si>
  <si>
    <t>2024-07-03 12:23:16</t>
  </si>
  <si>
    <t>80+普通-普通区域-安丘市-张靳村自然村-13561446285-300M-宽带上网投诉-次数0-20240703122153X513319110</t>
  </si>
  <si>
    <t>20240703122153X513319110</t>
  </si>
  <si>
    <t xml:space="preserve">【农村网络投诉】流程受理流水号：20240703122058135614462851078215
客户号码:13561446285
客户姓名:张**
投诉地市:潍坊
来话流水:2024070312184055320876523
宽带账号:13561446285
宽带账号归属地市:潍坊
宽带账号归属区县:安丘市
故障地址:潍坊安丘市石埠子镇张靳村张靳村自然村张靳3号箱线杆*********
联系电话:13561446285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
携转原因:
故障时间:2024-07-03 12:21:40
具体故障现象:提示网络无法连接，
客户其他诉求:
</t>
  </si>
  <si>
    <t>2024-07-03 12:28:12</t>
  </si>
  <si>
    <t>2024-07-03 12:28:50</t>
  </si>
  <si>
    <t>SD-851-256733-39880-18026</t>
  </si>
  <si>
    <t>SD-057-240703-754218-3772</t>
  </si>
  <si>
    <t>2024-07-03 14:12:10</t>
  </si>
  <si>
    <t>FTTR-普通区域-高密市-翻身庄社区自然村-18765703682-1000M-业务受理宽带-次数0-202407030000394388</t>
  </si>
  <si>
    <t>202407030000394388</t>
  </si>
  <si>
    <t>202407030000394388# 宽带账号:18765703682; 联系电话：18765703682，问题类型：此工单为群障修复工单，根据群障全量闭环修复管理要求，为确保客户网络通畅，请装维人员跟进修复网络问题，谢谢！ 
 群障标题：公告。故障描述：分支光纤断或OLT检测不到ONT的预期的光信号(LOSi/LOBi)主叫号码：18765703682.0;该号码仅供参考，请优先联系宽带账号。</t>
  </si>
  <si>
    <t>2024-07-03 14:26:45</t>
  </si>
  <si>
    <t>2024-07-03 14:27:14</t>
  </si>
  <si>
    <t>SD-851-265643-2517-24238</t>
  </si>
  <si>
    <t>SD-057-240703-904237-8064</t>
  </si>
  <si>
    <t>2024-07-03 21:40:26</t>
  </si>
  <si>
    <t>【调研】-普通区域-诸城市-西土墙自然村-13791609686-200M-宽带上网投诉-次数0-202407030000727192</t>
  </si>
  <si>
    <t>202407030000727192</t>
  </si>
  <si>
    <t>202407030000727192#流程受理流水号：20240703213825137916096861204539
客户号码:13791609686
客户姓名:张**
投诉地市:潍坊
来话流水:2024070321374642220817085
宽带账号:13791609686
宽带账号归属地市:潍坊
宽带账号归属区县:诸城市
故障地址:潍坊诸城市龙都街道西土墙西土墙自然村西土墙村6号箱*********
联系电话:13791609686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21:39:50
具体故障现象:已连接不可用
客户其他诉求:
;宽带小区$[西土墙自然村]$</t>
  </si>
  <si>
    <t>2024-07-03 21:44:10</t>
  </si>
  <si>
    <t>2024-07-03 21:45:36</t>
  </si>
  <si>
    <t>SD-851-260006-17275-6637</t>
  </si>
  <si>
    <t>SD-057-240703-047592-3166</t>
  </si>
  <si>
    <t>2024-07-03 13:10:39</t>
  </si>
  <si>
    <t>普通区域-青州市-马庄村自然村-13573624716-200M-宽带上网投诉-次数0-202407030000349751</t>
  </si>
  <si>
    <t>202407030000349751</t>
  </si>
  <si>
    <t>202407030000349751#宽带账号：13573624716；宽带地址：潍坊青州市王坟镇马庄村；客户来电反映宽带无法正常上网，客户不在现场，家中只有老人，无法配合线上指导，要求师傅上门，请协助处理，谢谢！联系电话：15006462900；联系人：先生；来电流水：2024070313042088620834037</t>
  </si>
  <si>
    <t>2024-07-03 13:23:54</t>
  </si>
  <si>
    <t>迟恒涛</t>
  </si>
  <si>
    <t>15706307619</t>
  </si>
  <si>
    <t>dw3_jk_chihengtao</t>
  </si>
  <si>
    <t>2024-07-03 13:24:18</t>
  </si>
  <si>
    <t>SD-057-240703-240619-2800</t>
  </si>
  <si>
    <t>2024-07-03 12:23:32</t>
  </si>
  <si>
    <t>普通区域-青州市-青州市瓜市批发街-13964630582-300M-宽带上网投诉-次数0-20240703122253X573149275</t>
  </si>
  <si>
    <t>20240703122253X573149275</t>
  </si>
  <si>
    <t xml:space="preserve">流程受理流水号：20240703121953139646305821077997
客户号码:13964630582
客户姓名:许**
投诉地市:潍坊
来话流水:2024070312184182320876726
宽带账号:13964630582
宽带账号归属地市:潍坊
宽带账号归属区县:青州市
故障地址:潍坊青州市云门山街道海岱路青州市瓜市批发街西二街5号（一诺玩具）
联系电话:13964630582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故障细类:网速慢/上网掉线(专席)
携转原因:
故障时间:2024-07-03 12:19:30
具体故障现象:家庭WiFi信号弱，
客户其他诉求:客户表示上网很卡，新换路由两个月，房子200P平，但是和路由隔一堵墙信号也差
</t>
  </si>
  <si>
    <t>SD-057-240703-893510-3754</t>
  </si>
  <si>
    <t>2024-07-03 14:11:25</t>
  </si>
  <si>
    <t>【调研】-(目标)普通区域-寒亭区-信佳花园小区-15553663931-1000M-业务受理宽带-次数0-202407030000392074</t>
  </si>
  <si>
    <t>202407030000392074</t>
  </si>
  <si>
    <t>202407030000392074# 宽带账号:15553663931; 联系电话：15553663931，问题类型：此工单为群障修复工单，根据群障全量闭环修复管理要求，为确保客户网络通畅，请装维人员跟进修复网络问题，谢谢！ 
 群障标题：公告。故障描述：分支光纤断或OLT检测不到ONT的预期的光信号(LOSi/LOBi)主叫号码：15553663931.0;该号码仅供参考，请优先联系宽带账号。</t>
  </si>
  <si>
    <t>2024-07-03 14:13:53</t>
  </si>
  <si>
    <t>2024-07-03 14:14:39</t>
  </si>
  <si>
    <t>SD-851-263964-17910-9249</t>
  </si>
  <si>
    <t>SD-057-240703-964387-3288</t>
  </si>
  <si>
    <t>2024-07-03 13:15:41</t>
  </si>
  <si>
    <t>80+银卡-普通区域-昌邑市-东王村自然村-13475669669-100M-宽带上网投诉-次数0-202407030000353974</t>
  </si>
  <si>
    <t>202407030000353974</t>
  </si>
  <si>
    <t>202407030000353974#宽带账号：13475669669；宽带地址：潍坊昌邑市围子镇东王村东王村自然村东王村1号箱王静静*********；客户来电反映宽带故障，客户不配合排障，要求师傅上门，请协助处理，谢谢！联系电话：15763658318；联系人 先生；来电流水：2024070313112871620888326</t>
  </si>
  <si>
    <t>2024-07-03 13:20:00</t>
  </si>
  <si>
    <t>2024-07-03 13:20:24</t>
  </si>
  <si>
    <t>SD-057-240703-163542-2820</t>
  </si>
  <si>
    <t>2024-07-03 12:26:38</t>
  </si>
  <si>
    <t>【调研】-普通区域-高密市-曹家村-13516386420-200M-宽带上网投诉-次数0-20240703122451X691917518</t>
  </si>
  <si>
    <t>20240703122451X691917518</t>
  </si>
  <si>
    <t>【农村网络投诉】检测结果：1、手机账号余额检测：手机账户余额正常；2、宽带账号登录状态检测：账号登录状态正常；3、宽带状态检测：宽带状态正常；4、宽带速率检测：宽带速率正常；5、群体故障检测：无大面积群障；6、线路检测：线路状态异常；7、光猫在线检测：光猫在线；故障类型：网络无法连接。故障描述：无线和电视都没有网络，重启了光猫，还是连不上网。联系人：李瑜。联系电话：13516386420。。</t>
  </si>
  <si>
    <t>2024-07-03 12:28:10</t>
  </si>
  <si>
    <t>王照远</t>
  </si>
  <si>
    <t>15706307358</t>
  </si>
  <si>
    <t>dw3_jk_wangzhaoyuan</t>
  </si>
  <si>
    <t>2024-07-03 12:28:30</t>
  </si>
  <si>
    <t>SD-851-246679-23373-28681</t>
  </si>
  <si>
    <t>SD-057-240703-380125-1928</t>
  </si>
  <si>
    <t>2024-07-03 11:08:29</t>
  </si>
  <si>
    <t>【重投】-普通区域-寒亭区-刑石村自然村-17863682676-200M-宽带上网投诉-次数0-20240703110651X113764650</t>
  </si>
  <si>
    <t>2024-07-04 12:09:00</t>
  </si>
  <si>
    <t>20240703110651X113764650</t>
  </si>
  <si>
    <t xml:space="preserve">【农村网络投诉】流程受理流水号：20240703110526178636826761056228
客户号码:17863682676
客户姓名:陈*
投诉地市:潍坊
来话流水:2024070311011172220809960
宽带账号:17863682676
宽带账号归属地市:潍坊
宽带账号归属区县:寒亭区
故障地址:潍坊寒亭区经济开发区刑石村刑石村自然村刑石村中心街正中间11号箱扩容*********
联系电话:17863682676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故障细类:宽带网速慢/卡顿
携转原因:
故障时间:2024-07-03 11:05:34
网站/APP/游戏名称:千图网
具体故障现象:网速慢卡顿，
客户其他诉求:
</t>
  </si>
  <si>
    <t>2024-07-03 11:13:10</t>
  </si>
  <si>
    <t>2024-07-03 11:13:32</t>
  </si>
  <si>
    <t>SD-852-324739-2656-7389</t>
  </si>
  <si>
    <t>SD-057-240703-850397-7924</t>
  </si>
  <si>
    <t>2024-07-03 21:09:12</t>
  </si>
  <si>
    <t>【调研】-80+银卡-(目标)普通区域-青州市-代店村-15053634953-500M-业务受理宽带-次数0-202407030000721023</t>
  </si>
  <si>
    <t>202407030000721023</t>
  </si>
  <si>
    <t>202407030000721023# 宽带账号:15053634953; 联系电话：15053634953，问题类型：此工单为群障修复工单，根据群障全量闭环修复管理要求，为确保客户网络通畅，请装维人员跟进修复网络问题，谢谢！ 
 群障标题：公告。故障描述：[GPON告警]PON信号丢失主叫号码：15053634953.0;该号码仅供参考，请优先联系宽带账号。</t>
  </si>
  <si>
    <t>2024-07-03 21:15:18</t>
  </si>
  <si>
    <t>2024-07-03 21:15:52</t>
  </si>
  <si>
    <t>SD-057-240703-825063-7917</t>
  </si>
  <si>
    <t>2024-07-03 21:08:54</t>
  </si>
  <si>
    <t>普通区域-青州市-心寺街自然村-18366335525-300M-业务受理宽带-次数0-202407030000720801</t>
  </si>
  <si>
    <t>202407030000720801</t>
  </si>
  <si>
    <t>202407030000720801# 宽带账号:18366335525; 联系电话：18366335525，问题类型：此工单为群障修复工单，根据群障全量闭环修复管理要求，为确保客户网络通畅，请装维人员跟进修复网络问题，谢谢！ 
 群障标题：公告。故障描述：主干光纤断或OLT检测不到预期的光信号（LOS）主叫号码：17852765668.0;该号码仅供参考，请优先联系宽带账号。</t>
  </si>
  <si>
    <t>2024-07-03 21:30:55</t>
  </si>
  <si>
    <t>魏守波</t>
  </si>
  <si>
    <t>15706307630</t>
  </si>
  <si>
    <t>dw3_jk_weishoubo</t>
  </si>
  <si>
    <t>2024-07-03 21:31:28</t>
  </si>
  <si>
    <t>SD-057-240703-983451-5192</t>
  </si>
  <si>
    <t>2024-07-03 17:02:21</t>
  </si>
  <si>
    <t>【调研】-80+金卡-普通区域-临朐县-明珠花园-13516386615-1000M-宽带上网投诉-次数0-202407030000548045</t>
  </si>
  <si>
    <t>2024-07-04 18:03:00</t>
  </si>
  <si>
    <t>202407030000548045</t>
  </si>
  <si>
    <t xml:space="preserve">202407030000548045#宽带账号：13516386615；宽带地址：潍坊临朐县城关街道新华路明珠花园4号楼客户来电反映电视机顶盒反应慢，经查询客户侧为质差机顶盒，请协助上门更换终端并一并处理故障问题，谢谢！联系电话：13516386615；来电流水：2024070316491981120804578 
</t>
  </si>
  <si>
    <t>2024-07-03 17:12:49</t>
  </si>
  <si>
    <t>2024-07-03 17:13:55</t>
  </si>
  <si>
    <t>SD-851-271531-32567-9617</t>
  </si>
  <si>
    <t>SD-057-240703-391460-8135</t>
  </si>
  <si>
    <t>2024-07-03 22:11:29</t>
  </si>
  <si>
    <t>【调研】-80+金卡-普通区域-昌邑市-马家自然村-15169589209-200M-业务受理宽带-次数0-202407030000730811</t>
  </si>
  <si>
    <t>202407030000730811</t>
  </si>
  <si>
    <t>202407030000730811#【已关注中国移动10086微信公众号】 宽带账号:15169589209; 联系电话：15169589209，问题类型：此工单为群障修复工单，根据群障全量闭环修复管理要求，为确保客户网络通畅，请装维人员跟进修复网络问题，谢谢！ 
 群障标题：公告。故障描述：分支光纤断或OLT检测不到ONT的预期的光信号(LOSi/LOBi)主叫号码：15169589209.0;该号码仅供参考，请优先联系宽带账号。</t>
  </si>
  <si>
    <t>2024-07-03 22:51:56</t>
  </si>
  <si>
    <t>刘云磊</t>
  </si>
  <si>
    <t>15706307219</t>
  </si>
  <si>
    <t>家客铁通潍坊昌邑-卜庄乡镇装维组</t>
  </si>
  <si>
    <t>dw3_jk_liuyunlei</t>
  </si>
  <si>
    <t>2024-07-04 07:24:21</t>
  </si>
  <si>
    <t>SD-851-268485-25411-6304</t>
  </si>
  <si>
    <t>SD-057-240703-317486-5243</t>
  </si>
  <si>
    <t>2024-07-03 17:07:36</t>
  </si>
  <si>
    <t>【调研】-普通区域-奎文区-玫瑰园（德润）-18364605791-100M-宽带上网投诉-次数0-20240703141222X142753202</t>
  </si>
  <si>
    <t>2024-07-04 18:08:00</t>
  </si>
  <si>
    <t>20240703141222X142753202</t>
  </si>
  <si>
    <t xml:space="preserve">18364605791客户姓名 : 杨**号码归属地 : 潍坊潍城 － 潍城用户品牌 : 神州行，外呼时客户称本机宽带申请了移机，但此位置称给移不了，客户想要移机到潍坊高新区清池街道治浑街社区门口物业用房，客户称已经第三次申请移机了，但每次都不能移机成功，对此强烈不满，要求处理，请协助处理， 谢谢！联系人：先生，联系电话：18364605791流水2024070313590075920807194
</t>
  </si>
  <si>
    <t>2024-07-03 17:12:16</t>
  </si>
  <si>
    <t>2024-07-03 17:13:11</t>
  </si>
  <si>
    <t>SD-852-288333-1959-13352</t>
  </si>
  <si>
    <t>SD-057-240703-194365-4534</t>
  </si>
  <si>
    <t>2024-07-03 15:38:08</t>
  </si>
  <si>
    <t>(目标)普通区域-寿光市-业家-18053622569-1000M-魔百和投诉-次数0-20240703153608X168668637</t>
  </si>
  <si>
    <t>20240703153608X168668637</t>
  </si>
  <si>
    <t>【农村网络投诉】流程受理流水号：20240703153102180536225691125537
客户号码:18053622569
客户姓名:商**
投诉地市:潍坊
来话流水:2024070315295856220814651
宽带账号:18053622569
宽带账号归属地市:潍坊
宽带账号归属区县:寿光市
故障地址:潍坊寿光市马店业家村业家扩容24号箱*********
联系电话:13468490639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故障细类:移动高清电视故障(专席)
携转原因:
故障时间:2024-07-03 15:31:06
魔百和单播/组播:单播
具体故障现象:客户表示电视2.3个月了电视都不能看，老人在家不会操作，现在系统显示状态正常  请协助处理，谢谢
客户其他诉求:请协助处理，谢谢
魔百和单/组播：单播</t>
  </si>
  <si>
    <t>2024-07-03 15:40:06</t>
  </si>
  <si>
    <t>白小明</t>
  </si>
  <si>
    <t>15706307731</t>
  </si>
  <si>
    <t>dw3_jk_baixiaoming</t>
  </si>
  <si>
    <t>SD-851-286524-23862-15198</t>
  </si>
  <si>
    <t>SD-057-240703-748265-4536</t>
  </si>
  <si>
    <t>2024-07-03 15:38:24</t>
  </si>
  <si>
    <t>【调研】-80+普通-普通区域-寿光市-中南花城-15269600201-200M-宽带上网投诉-次数0-20240703153723X243930326</t>
  </si>
  <si>
    <t>2024-07-04 16:39:00</t>
  </si>
  <si>
    <t>20240703153723X243930326</t>
  </si>
  <si>
    <t xml:space="preserve">【农村网络投诉】流程受理流水号：20240703153625152696002011127079
客户号码:15269600201
客户姓名:刘**
投诉地市:潍坊
来话流水:2024070315345833420883978
宽带账号:15269600201
宽带账号归属地市:潍坊
宽带账号归属区县:寿光市
故障地址:潍坊寿光市化龙镇马庄村马庄社区二期10号楼*********
联系电话:15269600201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故障时间:2024-07-03 15:36:41
具体故障现象:打不开网页，
客户其他诉求:15269600201客户来电反映宽带不能用，客户要求上门维修，请协助，谢谢。联系方式：15269600201
</t>
  </si>
  <si>
    <t>2024-07-03 15:40:07</t>
  </si>
  <si>
    <t>2024-07-03 15:40:44</t>
  </si>
  <si>
    <t>SD-057-240703-903784-8170</t>
  </si>
  <si>
    <t>2024-07-03 22:13:31</t>
  </si>
  <si>
    <t>【调研】-普通区域-潍城区-圣菲漫步A-13963698177-1000M-业务受理宽带-次数0-202407030000732420</t>
  </si>
  <si>
    <t>202407030000732420</t>
  </si>
  <si>
    <t>202407030000732420#受理号码 : 13963698177客户姓名 : 李**号码归属地 : 潍坊潍城 － 潍城用户品牌 : 全球通
 客户来电称本机的宽带无法使用，客户要求上门维修，地址为潍坊潍城区西关街道北宫西街圣菲漫步AD区17号楼*********
：，请处理，谢谢 
联系人：先生联系电话： 13963698177 录音流水； 2024070322111082820879634</t>
  </si>
  <si>
    <t>2024-07-04 07:15:18</t>
  </si>
  <si>
    <t>2024-07-04 07:15:47</t>
  </si>
  <si>
    <t>SD-851-281642-16450-20648</t>
  </si>
  <si>
    <t>SD-057-240703-825043-1898</t>
  </si>
  <si>
    <t>2024-07-03 11:05:29</t>
  </si>
  <si>
    <t>普通区域-临朐县-刘家广尧自然村-18365643829-500M-宽带上网投诉-次数0-202407030000250271</t>
  </si>
  <si>
    <t>202407030000250271</t>
  </si>
  <si>
    <t>202407030000250271#宽带账号：18365643829；宽带地址：潍坊临朐县冶源镇人民政府刘家广尧刘家广尧自然村刘家广尧（扩容2）16号箱刘洪盾（外墙）*********；接入方式：FTTH，当前是否在线：不在线，端到端诊断结果：状态正常，是否智能网关：，客户反映宽带无法使用，要求尽快处理回复！来电流水：2024070311024976420833389联系电话：18365643829</t>
  </si>
  <si>
    <t>2024-07-03 11:13:38</t>
  </si>
  <si>
    <t>吴锡强</t>
  </si>
  <si>
    <t>15706307594</t>
  </si>
  <si>
    <t>dw3_jk_wuxiqiang</t>
  </si>
  <si>
    <t>2024-07-03 11:14:29</t>
  </si>
  <si>
    <t>SD-057-240703-217356-8137</t>
  </si>
  <si>
    <t>2024-07-03 22:11:36</t>
  </si>
  <si>
    <t>【调研】-普通区域-青州市-清华佳苑-15853646406-300M-业务受理宽带-次数0-202407030000732868</t>
  </si>
  <si>
    <t>202407030000732868</t>
  </si>
  <si>
    <t>202407030000732868# 宽带账号:15853646406; 联系电话：15853646406，问题类型：此工单为群障修复工单，根据群障全量闭环修复管理要求，为确保客户网络通畅，请装维人员跟进修复网络问题，谢谢！ 
 群障标题：公告。故障描述：分支光纤断或OLT检测不到ONT的预期的光信号(LOSi/LOBi)主叫号码：13793661615.0;该号码仅供参考，请优先联系宽带账号。</t>
  </si>
  <si>
    <t>2024-07-03 23:07:06</t>
  </si>
  <si>
    <t>SD-851-301745-41868-929</t>
  </si>
  <si>
    <t>SD-057-240703-840396-8122</t>
  </si>
  <si>
    <t>2024-07-03 22:10:50</t>
  </si>
  <si>
    <t>80+普通-普通区域-青州市-黄家里双-13854419802-500M-业务受理宽带-次数0-202407030000731572</t>
  </si>
  <si>
    <t>202407030000731572</t>
  </si>
  <si>
    <t>202407030000731572# 宽带账号:13854419802; 联系电话：13854419802，问题类型：此工单为群障修复工单，根据群障全量闭环修复管理要求，为确保客户网络通畅，请装维人员跟进修复网络问题，谢谢！ 
 群障标题：公告。故障描述：[GPON告警]ONU信号丢失主叫号码：15265619716.0;该号码仅供参考，请优先联系宽带账号。</t>
  </si>
  <si>
    <t>2024-07-03 23:01:41</t>
  </si>
  <si>
    <t>SD-057-240703-396125-2345</t>
  </si>
  <si>
    <t>2024-07-03 11:44:54</t>
  </si>
  <si>
    <t>【调研】-(目标)普通区域-潍城区-苗圃一路社区-13953663930-100M-宽带上网投诉-次数0-20240703114355X235473101 二级督办</t>
  </si>
  <si>
    <t>2024-07-04 12:45:00</t>
  </si>
  <si>
    <t>20240703114355X235473101</t>
  </si>
  <si>
    <t xml:space="preserve">流程受理流水号：20240703114251139536639301068151
客户号码:13953663930
客户姓名:陈*
投诉地市:潍坊
来话流水:2024070311421873620881014
宽带账号:13953663930
宽带账号归属地市:潍坊
宽带账号归属区县:潍城区
故障地址:潍坊潍城区北关街道苗圃一路苗圃一路社区6号楼*********
联系电话:13563610255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11:43:13
具体故障现象:光猫亮红灯，
客户其他诉求:
</t>
  </si>
  <si>
    <t>2024-07-03 11:49:51</t>
  </si>
  <si>
    <t>张峻熙</t>
  </si>
  <si>
    <t>15706307875</t>
  </si>
  <si>
    <t>dw3_jk_wczhangjunxi</t>
  </si>
  <si>
    <t>2024-07-03 11:51:05</t>
  </si>
  <si>
    <t>SD-057-240703-287053-5187</t>
  </si>
  <si>
    <t>2024-07-03 17:02:03</t>
  </si>
  <si>
    <t>【调研】-80+白金-普通区域-寿光市-胡营沿街-15705367888-1000M-宽带上网投诉-次数0-20240703165908X148942654</t>
  </si>
  <si>
    <t>20240703165908X148942654</t>
  </si>
  <si>
    <t>【预处理派单】宽带账号：15705367888，宽带地址： 潍坊寿光市胡营胡营中心街胡营沿街胡营沿街26号箱*********，故障现象：，故障现象类型：，客户诉求：客户要求表示家里已经装修好了要求尽快上门安装，，联系电话：15705367888，通话流水：2024070316555738820892753。接入方式：FTTH，当前是否在线：在线，端到端诊断结果：客户侧设备问题，是否智能网关：是，光功率-15.654310959658012。</t>
  </si>
  <si>
    <t>2024-07-03 17:09:00</t>
  </si>
  <si>
    <t>张明哲</t>
  </si>
  <si>
    <t>15266615922</t>
  </si>
  <si>
    <t>dw3_jk_zhangmingzhe</t>
  </si>
  <si>
    <t>2024-07-03 17:09:40</t>
  </si>
  <si>
    <t>SD-852-312310-417-13619</t>
  </si>
  <si>
    <t>SD-057-240703-463912-8153</t>
  </si>
  <si>
    <t>2024-07-03 22:12:25</t>
  </si>
  <si>
    <t>【调研】-80+银卡-普通区域-奎文区-奎文自来水宿舍二-13853616677-1000M-业务受理宽带-次数0-202407030000728392</t>
  </si>
  <si>
    <t>202407030000728392</t>
  </si>
  <si>
    <t>202407030000728392# 宽带账号:13853616677; 联系电话：13853616677，问题类型：此工单为群障修复工单，根据群障全量闭环修复管理要求，为确保客户网络通畅，请装维人员跟进修复网络问题，谢谢！ 
 群障标题：告警。故障标题：分支光纤断或OLT检测不到ONT的预期的光信号(LOSi/LOBi)主叫号码：13853616677.0;该号码仅供参考，请优先联系宽带账号。</t>
  </si>
  <si>
    <t>2024-07-03 22:54:43</t>
  </si>
  <si>
    <t>数据变更</t>
  </si>
  <si>
    <t>2024-07-04 07:25:23</t>
  </si>
  <si>
    <t>SD-057-240703-485329-1908</t>
  </si>
  <si>
    <t>2024-07-03 11:06:04</t>
  </si>
  <si>
    <t>【重投】-80+普通-普通区域-临朐县-杜家庄自然村-15866140855-300M-宽带上网投诉-次数0-202407030000251840</t>
  </si>
  <si>
    <t>202407030000251840</t>
  </si>
  <si>
    <t xml:space="preserve">202407030000251840#宽带地址：潍坊临朐县柳山镇人民政府杜家庄杜家庄自然村杜家庄；客户来电反映电视无法正常观看，经查询客户侧为质差机顶盒终端，请协助上门更换终端并一并处理故障问题，谢谢！联系电话：本机；联系人：先生；来电流水： 
2024070311030570320837131
</t>
  </si>
  <si>
    <t>2024-07-03 11:12:51</t>
  </si>
  <si>
    <t>SD-057-240703-476029-2343</t>
  </si>
  <si>
    <t>2024-07-03 11:44:34</t>
  </si>
  <si>
    <t>80+银卡-普通区域-寒亭区-西里疃村自然村-13465664897-1000M-宽带上网投诉-次数0-20240703114318X198675154</t>
  </si>
  <si>
    <t>20240703114318X198675154</t>
  </si>
  <si>
    <t xml:space="preserve">【农村网络投诉】流程受理流水号：20240703114102134656648971067586
客户号码:13465664897
客户姓名:周**
投诉地市:潍坊
来话流水:2024070311401764220854914
宽带账号:13465664897
宽带账号归属地市:潍坊
宽带账号归属区县:寒亭区
故障地址:潍坊寒亭区张氏镇西里疃村西里疃村自然村西里疃村5号箱*********
联系电话:15163616987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11:42:13
具体故障现象:光猫亮红灯，
客户其他诉求:
</t>
  </si>
  <si>
    <t>2024-07-03 11:47:41</t>
  </si>
  <si>
    <t>2024-07-03 11:48:17</t>
  </si>
  <si>
    <t>SD-057-240703-530289-7810</t>
  </si>
  <si>
    <t>2024-07-03 21:04:14</t>
  </si>
  <si>
    <t>普通区域-高密市-代家屯-18853688830-100M-业务受理宽带-次数0-202407030000716801</t>
  </si>
  <si>
    <t>202407030000716801</t>
  </si>
  <si>
    <t>202407030000716801# 宽带账号:18853688830; 联系电话：18853688830，问题类型：此工单为群障修复工单，根据群障全量闭环修复管理要求，为确保客户网络通畅，请装维人员跟进修复网络问题，谢谢！ 
 群障标题：公告。故障描述：主干光纤断或OLT检测不到预期的光信号（LOS）主叫号码：18853688830.0;该号码仅供参考，请优先联系宽带账号。</t>
  </si>
  <si>
    <t>2024-07-03 21:37:18</t>
  </si>
  <si>
    <t>2024-07-03 21:38:47</t>
  </si>
  <si>
    <t>SD-057-240703-062473-5260</t>
  </si>
  <si>
    <t>2024-07-03 17:08:19</t>
  </si>
  <si>
    <t>普通区域-安丘市-五十里铺-18363687436-200M-宽带上网投诉-次数0-20240703170618X578523886</t>
  </si>
  <si>
    <t>2024-07-04 18:09:00</t>
  </si>
  <si>
    <t>20240703170618X578523886</t>
  </si>
  <si>
    <t xml:space="preserve">【农村网络投诉】流程受理流水号：20240703170512183636874361153682
客户号码:18363687436
客户姓名:刘*
投诉地市:潍坊
来话流水:2024070317034421620896637
宽带账号:18363687436
宽带账号归属地市:潍坊
宽带账号归属区县:安丘市
故障地址:潍坊安丘市官庄镇五十里铺村五十里铺五十里铺6号箱高增山*********
联系电话:18363687436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17:06:00
具体故障现象:电脑无法上网，
客户其他诉求:
</t>
  </si>
  <si>
    <t>2024-07-03 17:20:57</t>
  </si>
  <si>
    <t>2024-07-03 17:21:26</t>
  </si>
  <si>
    <t>SD-057-240703-035248-1923</t>
  </si>
  <si>
    <t>2024-07-03 11:08:15</t>
  </si>
  <si>
    <t>普通区域-寒亭区-二甲朱村自然村-13406608331-200M-宽带上网投诉-次数0-20240703110558X958019183</t>
  </si>
  <si>
    <t>20240703110558X958019183</t>
  </si>
  <si>
    <t xml:space="preserve">【农村网络投诉】流程受理流水号：20240703110502134066083311056118
客户号码:13406608331
客户姓名:朱**
投诉地市:潍坊
来话流水:2024070311043803220859170
宽带账号:13406608331
宽带账号归属地市:潍坊
宽带账号归属区县:寒亭区
故障地址:潍坊寒亭区南孙镇二甲朱村二甲朱村自然村二甲朱村村中心3号箱*********
联系电话:13406608331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故障时间:2024-07-03 11:05:23
具体故障现象:光猫亮红灯，
客户其他诉求:客户要求上门查看故障
</t>
  </si>
  <si>
    <t>2024-07-03 11:13:31</t>
  </si>
  <si>
    <t>孙朋华</t>
  </si>
  <si>
    <t>15706307448</t>
  </si>
  <si>
    <t>dw3_jk_sunpenghua</t>
  </si>
  <si>
    <t>2024-07-03 11:14:26</t>
  </si>
  <si>
    <t>SD-057-240703-025346-2340</t>
  </si>
  <si>
    <t>2024-07-03 11:44:23</t>
  </si>
  <si>
    <t>普通区域-寿光市-羊口二建小区-15866128383-1000M-宽带上网投诉-次数0-20240703114237X157701617</t>
  </si>
  <si>
    <t>20240703114237X157701617</t>
  </si>
  <si>
    <t xml:space="preserve">流程受理流水号：20240703114139158661283831067770
客户号码:15866128383
客户姓名:李*
投诉地市:潍坊
来话流水:2024070311412458820869261
宽带账号:15866128383
宽带账号归属地市:潍坊
宽带账号归属区县:寿光市
故障地址:潍坊寿光市羊口镇胜利路羊口二建小区羊口二建小区7号箱*********
联系电话:15866128383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11:42:16
具体故障现象:光猫亮红灯，
客户其他诉求:
</t>
  </si>
  <si>
    <t>2024-07-03 11:47:05</t>
  </si>
  <si>
    <t>2024-07-03 11:47:22</t>
  </si>
  <si>
    <t>SD-851-260085-8755-6153</t>
  </si>
  <si>
    <t>SD-057-240703-572914-7884</t>
  </si>
  <si>
    <t>2024-07-03 21:07:27</t>
  </si>
  <si>
    <t>80+普通-普通区域-奎文区-金都时代新城-15263633828-200M-宽带延伸服务-次数0-202407030000721176</t>
  </si>
  <si>
    <t>202407030000721176</t>
  </si>
  <si>
    <t xml:space="preserve">202407030000721176#流程受理流水号：20240703210449152636338281201837
客户号码:15263633828
客户姓名:徐**
投诉地市:潍坊
来话流水:2024070321034333620893890
宽带账号:15263633828
宽带账号归属地市:潍坊
宽带账号归属区县:奎文区
故障地址:潍坊奎文区北苑街道北宫街金都时代新城51号楼*********
联系电话:15263633828
联系人:先生/女士
工单紧急程度:一般
是否有升级投诉倾向:否
是否重复投诉:否
是否携转意向:否
是否投诉倾向:否
是否智能网关:智能网关
当前是否在线:是
接入方式:FTTH
是否质差终端:无质差信息
光功率:-16.14
故障大类:宽带/电视
故障细类:宽带延伸服务
携转原因:
故障时间:2024-07-03 21:04:53
具体故障现象:调测移动监控不能回看 明天中午或下午在家
</t>
  </si>
  <si>
    <t>2024-07-03 21:09:49</t>
  </si>
  <si>
    <t>张越</t>
  </si>
  <si>
    <t>15706307483</t>
  </si>
  <si>
    <t>dw3_jk_zhangyue</t>
  </si>
  <si>
    <t>2024-07-03 21:10:14</t>
  </si>
  <si>
    <t>SD-852-279211-2174-19739</t>
  </si>
  <si>
    <t>SD-057-240703-879620-7921</t>
  </si>
  <si>
    <t>2024-07-03 21:09:03</t>
  </si>
  <si>
    <t>80+金卡-普通区域-青州市-代楼-15964325803-1000M-业务受理宽带-次数0-202407030000718191</t>
  </si>
  <si>
    <t>202407030000718191</t>
  </si>
  <si>
    <t>202407030000718191# 宽带账号:15964325803; 联系电话：15964325803，问题类型：此工单为群障修复工单，根据群障全量闭环修复管理要求，为确保客户网络通畅，请装维人员跟进修复网络问题，谢谢！ 
 群障标题：公告。故障描述：主干光纤断或OLT检测不到预期的光信号（LOS）主叫号码：15964325803.0;该号码仅供参考，请优先联系宽带账号。</t>
  </si>
  <si>
    <t>2024-07-03 21:14:50</t>
  </si>
  <si>
    <t>2024-07-03 21:17:43</t>
  </si>
  <si>
    <t>SD-851-303509-8899-17079</t>
  </si>
  <si>
    <t>SD-057-240703-645038-1911</t>
  </si>
  <si>
    <t>2024-07-03 11:06:41</t>
  </si>
  <si>
    <t>80+金卡-普通区域-昌乐县-郑王村自然村-15266460956-200M-宽带上网投诉-次数0-202407030000248565</t>
  </si>
  <si>
    <t>2024-07-04 12:07:00</t>
  </si>
  <si>
    <t>202407030000248565</t>
  </si>
  <si>
    <t xml:space="preserve">202407030000248565#流程受理流水号：20240703110548152664609561056357
客户号码:15266460956
客户姓名:刘**
投诉地市:潍坊
来话流水:2024070311045712220863490
宽带账号:15266460956
宽带账号归属地市:潍坊
宽带账号归属区县:昌乐县
故障地址:潍坊昌乐县宝城街道郑王村郑王村自然村郑王村13#（村中无人氏东墙）*********
联系电话:15954484561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故障时间:2024-07-03 11:06:05
魔百和单播/组播:单播
具体故障现象:机顶盒无法开机，
客户其他诉求:客户侧为质差终端，要求上门更换终端并一并处理故障问题。
</t>
  </si>
  <si>
    <t>2024-07-03 11:30:45</t>
  </si>
  <si>
    <t>2024-07-03 11:31:36</t>
  </si>
  <si>
    <t>SD-057-240703-471268-8215</t>
  </si>
  <si>
    <t>2024-07-03 22:41:18</t>
  </si>
  <si>
    <t>80+银卡-普通区域-昌邑市-张董自然村-13853648300-300M-业务受理宽带-次数0-202407030000732496</t>
  </si>
  <si>
    <t>202407030000732496</t>
  </si>
  <si>
    <t>202407030000732496#导航立单,用户所在位置有群障,已向客户播报,客户要求装维回访.此工单为群障修复工单,根据群障全量闭环管理要求,为确保客户网络通畅,请装维人员跟进修复网络问题,谢谢.联系电话：13853648300</t>
  </si>
  <si>
    <t>2024-07-03 23:20:07</t>
  </si>
  <si>
    <t>董元卿</t>
  </si>
  <si>
    <t>15706307220</t>
  </si>
  <si>
    <t>dw3_jk_dongyuanqing</t>
  </si>
  <si>
    <t>2024-07-04 07:26:48</t>
  </si>
  <si>
    <t>SD-851-244387-161-25436</t>
  </si>
  <si>
    <t>SD-057-240703-583042-7785</t>
  </si>
  <si>
    <t>2024-07-03 21:00:31</t>
  </si>
  <si>
    <t>【调研】-普通区域-寿光市-中心牟城-15153690910-300M-宽带上网投诉-次数0-202407030000716330</t>
  </si>
  <si>
    <t>202407030000716330</t>
  </si>
  <si>
    <t xml:space="preserve">202407030000716330#15153690910客户来电反映今天本机宽带无法使用时给当时安装宽带的装维师傅致电询问原因，其装维师傅服务态度不好辱骂客户，客户对此不认可，要求核实回电处理，请协助处理，谢谢。联系人：先生，联系电话：15908008120。来话流水：2024070320454857120815080。装维师傅电话： 15706307772      </t>
  </si>
  <si>
    <t>2024-07-03 21:04:12</t>
  </si>
  <si>
    <t>2024-07-03 21:04:57</t>
  </si>
  <si>
    <t>SD-851-268342-21837-18363</t>
  </si>
  <si>
    <t>SD-057-240703-563074-5233</t>
  </si>
  <si>
    <t>2024-07-03 17:07:14</t>
  </si>
  <si>
    <t>普通区域-寿光市-羊口二建小区-15264426738-300M-业务受理宽带-次数0-202407030000562503</t>
  </si>
  <si>
    <t>2024-07-04 17:08:00</t>
  </si>
  <si>
    <t>202407030000562503</t>
  </si>
  <si>
    <t>202407030000562503# 宽带账号:15264426738; 联系电话：15264426738，问题类型：此工单为群障修复工单，根据群障全量闭环修复管理要求，为确保客户网络通畅，请装维人员跟进修复网络问题，谢谢！ 
 群障标题：公告。故障描述：分支光纤断或OLT检测不到ONT的预期的光信号(LOSi/LOBi)主叫号码：15264426738.0;该号码仅供参考，请优先联系宽带账号。</t>
  </si>
  <si>
    <t>2024-07-03 17:13:27</t>
  </si>
  <si>
    <t>2024-07-03 17:13:54</t>
  </si>
  <si>
    <t>SD-057-240703-746593-1926</t>
  </si>
  <si>
    <t>2024-07-03 11:08:24</t>
  </si>
  <si>
    <t>普通区域-诸城市-石门亭-15095116448-100M-宽带上网投诉-次数0-202407030000252611</t>
  </si>
  <si>
    <t>202407030000252611</t>
  </si>
  <si>
    <t>202407030000252611# 宽带账号：15095116448；宽带地址：潍坊诸城市百尺河镇石门亭村石门亭石门亭村中西头5#箱*********； ，，客户反映电视不能观看， 经查询客户侧为质差 机顶盒，请协助上门更换机顶盒并一并处理故障问题，谢谢！来电流水：2024070311011969620811808，联系电话： 15095116448</t>
  </si>
  <si>
    <t>2024-07-03 11:12:39</t>
  </si>
  <si>
    <t>王伟</t>
  </si>
  <si>
    <t>18353641022</t>
  </si>
  <si>
    <t>dw3_jk_wangwei2</t>
  </si>
  <si>
    <t>2024-07-03 11:13:08</t>
  </si>
  <si>
    <t>2024-07-03 22:53:53</t>
  </si>
  <si>
    <t>普通区域-奎文区-五洲花园-15964037399-300M-宽带上网投诉-次数0-202407030000730108 一级督办</t>
  </si>
  <si>
    <t>202407030000730108</t>
  </si>
  <si>
    <t>2024-07-03 22:58:59</t>
  </si>
  <si>
    <t>2024-07-03 22:59:27</t>
  </si>
  <si>
    <t>SD-851-251234-4486-26462</t>
  </si>
  <si>
    <t>SD-057-240703-730126-7797</t>
  </si>
  <si>
    <t>2024-07-03 21:02:12</t>
  </si>
  <si>
    <t>普通区域-寿光市-贾家-13964675282-100M-宽带上网投诉-次数0-20240703205944X584613126</t>
  </si>
  <si>
    <t>20240703205944X584613126</t>
  </si>
  <si>
    <t xml:space="preserve">【农村网络投诉】流程受理流水号：20240703205715139646752821201023
客户号码:13964675282
客户姓名:贾**
投诉地市:潍坊
来话流水:2024070320563602320863765
宽带账号:13964675282
宽带账号归属地市:潍坊
宽带账号归属区县:寿光市
故障地址:潍坊寿光市化龙镇贾家村贾家贾家村12号箱（贾荣富外墙）*********
联系电话:13964675282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20:59:24
具体故障现象:光猫灯正常但电脑手机无法上网，
客户其他诉求:
</t>
  </si>
  <si>
    <t>2024-07-03 21:03:10</t>
  </si>
  <si>
    <t>2024-07-03 21:09:42</t>
  </si>
  <si>
    <t>SD-057-240703-291435-7881</t>
  </si>
  <si>
    <t>2024-07-03 21:07:18</t>
  </si>
  <si>
    <t>【调研】-(目标)普通区域-寿光市-中心牟城-13864682105-300M-宽带上网投诉-次数0-202407030000718563</t>
  </si>
  <si>
    <t>202407030000718563</t>
  </si>
  <si>
    <t xml:space="preserve">202407030000718563#流程受理流水号：20240703210631138646821051202017
客户号码:13864682105
客户姓名:肖**
投诉地市:潍坊
来话流水:2024070321060812720803546
宽带账号:13864682105
宽带账号归属地市:潍坊
宽带账号归属区县:寿光市
故障地址:潍坊寿光市寒桥镇中心牟城村中心牟城中心牟城村6号箱*********
联系电话:13864682105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故障时间:2024-07-03 21:07:00
具体故障现象:光猫灯正常但电脑手机无法上网，
客户其他诉求:客户侧为质差终端，要求上门更换终端并一并处理故障问题。
</t>
  </si>
  <si>
    <t>2024-07-03 21:16:57</t>
  </si>
  <si>
    <t>2024-07-03 21:17:20</t>
  </si>
  <si>
    <t>SD-057-240703-281407-7862</t>
  </si>
  <si>
    <t>2024-07-03 21:06:13</t>
  </si>
  <si>
    <t>80+普通-FTTR-普通区域-寿光市-东斟关-18660696154-1000M-业务受理宽带-次数0-202407030000720668</t>
  </si>
  <si>
    <t>202407030000720668</t>
  </si>
  <si>
    <t>202407030000720668# 宽带账号:18660696154; 联系电话：18660696154，问题类型：此工单为群障修复工单，根据群障全量闭环修复管理要求，为确保客户网络通畅，请装维人员跟进修复网络问题，谢谢！ 
 群障标题：公告。故障描述：分支光纤断或OLT检测不到ONT的预期的光信号(LOSi/LOBi)主叫号码：18660696154.0;该号码仅供参考，请优先联系宽带账号。</t>
  </si>
  <si>
    <t>2024-07-03 21:31:40</t>
  </si>
  <si>
    <t>王建强</t>
  </si>
  <si>
    <t>15706307795</t>
  </si>
  <si>
    <t>dw3_jk_wangjianqiang</t>
  </si>
  <si>
    <t>2024-07-03 21:32:23</t>
  </si>
  <si>
    <t>SD-851-269491-21641-17563</t>
  </si>
  <si>
    <t>SD-057-240703-237495-8226</t>
  </si>
  <si>
    <t>2024-07-03 22:54:23</t>
  </si>
  <si>
    <t>普通区域-高密市-星合国际三期-15318929259-500M-业务受理宽带-次数0-202407030000732930</t>
  </si>
  <si>
    <t>202407030000732930</t>
  </si>
  <si>
    <t>202407030000732930#受理号码 : 15318929259  客户姓名 : 曹**号码归属地 : 潍坊高密 － 高密-专卖店-高密市鑫众信通讯中心用户品牌 : 全球通
客户来电称，宽带无法使用，在线排障显示不在线，客户要求加急报修，请处理，谢谢！
联系人：女士 联系电话：15318929259 录音流水：2024070322504287320893787</t>
  </si>
  <si>
    <t>2024-07-03 23:42:33</t>
  </si>
  <si>
    <t>郭涛</t>
  </si>
  <si>
    <t>15706307290</t>
  </si>
  <si>
    <t>dw3_jk_guotao</t>
  </si>
  <si>
    <t>2024-07-04 07:42:58</t>
  </si>
  <si>
    <t>SD-852-329611-2096-4298</t>
  </si>
  <si>
    <t>SD-057-240703-209714-2321</t>
  </si>
  <si>
    <t>2024-07-03 11:42:45</t>
  </si>
  <si>
    <t>【调研】-80+普通-普通区域--null--宽带上网投诉-次数0-202407030000098835</t>
  </si>
  <si>
    <t>2024-07-04 12:43:00</t>
  </si>
  <si>
    <t>202407030000098835</t>
  </si>
  <si>
    <t>202407030000098835#宽带账号：1590536661602；宽带地址：潍坊潍城区西关街道东风西街亿家安蔬果批发市场2#（桦润果业）*********；接入方式：，当前是否在线：不在线，端到端诊断结果：宽带业务状态未激活，是否智能网关：，客户反映已经办理了新装宽带，师傅告知无端口需要申请扩容，客户表示已经等了十几天一直未处理， 有投诉倾向，要求尽快处理回复！来电流水：2024062709185523820873582，联系电话：15905366616;宽带小区$[亿家安蔬果批发市场]$ti 要求10086回电不要让当地回电提到工信部</t>
  </si>
  <si>
    <t>2024-07-04 15:44:45</t>
  </si>
  <si>
    <t>2024-07-03 21:04:24</t>
  </si>
  <si>
    <t>普通区域-临朐县-高家庄-15153663187-1000M-宽带上网投诉-次数0-202407030000720174 一级督办</t>
  </si>
  <si>
    <t>202407030000720174</t>
  </si>
  <si>
    <t>2024-07-03 21:09:07</t>
  </si>
  <si>
    <t>张金</t>
  </si>
  <si>
    <t>15095299444</t>
  </si>
  <si>
    <t>dw3_jk_zhangjin</t>
  </si>
  <si>
    <t>2024-07-03 21:10:03</t>
  </si>
  <si>
    <t>SD-851-272033-14518-21009</t>
  </si>
  <si>
    <t>SD-057-240703-501684-8125</t>
  </si>
  <si>
    <t>2024-07-03 22:10:57</t>
  </si>
  <si>
    <t>80+金卡-普通区域-高密市-赵家庄自然村-13863607377-1000M-业务受理宽带-次数0-202407030000730681</t>
  </si>
  <si>
    <t>202407030000730681</t>
  </si>
  <si>
    <t>202407030000730681#【已关注中国移动10086微信公众号】 宽带账号:13863607377; 联系电话：13863607377，问题类型：此工单为群障修复工单，根据群障全量闭环修复管理要求，为确保客户网络通畅，请装维人员跟进修复网络问题，谢谢！ 
 群障标题：告警。故障标题：分支光纤断或OLT检测不到ONT的预期的光信号(LOSi/LOBi)主叫号码：13863607377.0;该号码仅供参考，请优先联系宽带账号。</t>
  </si>
  <si>
    <t>2024-07-03 22:13:35</t>
  </si>
  <si>
    <t>李宏云</t>
  </si>
  <si>
    <t>15706307278</t>
  </si>
  <si>
    <t>家客铁通潍坊高密-姜庄乡镇装维组</t>
  </si>
  <si>
    <t>dw3_jk_lihongyun</t>
  </si>
  <si>
    <t>2024-07-03 22:14:59</t>
  </si>
  <si>
    <t>SD-851-269333-1845-26072</t>
  </si>
  <si>
    <t>SD-057-240703-713856-2374</t>
  </si>
  <si>
    <t>2024-07-03 11:48:28</t>
  </si>
  <si>
    <t>【调研】-80+普通-普通区域-寒亭区-欧洲小镇小区-15621730075-1000M-宽带上网投诉-次数0-202407030000293045</t>
  </si>
  <si>
    <t>202407030000293045</t>
  </si>
  <si>
    <t>202407030000293045#宽带账号：15621730075；宽带地址：潍坊寒亭区开元街道通亭街欧洲小镇小区通亭街沿街楼西区（公建楼）；客户来电反映宽带使用不畅，客户不在现场，无法配合线上指导，要求上门，请协助处理，谢谢！联系电话：18706598873；联系人：先生；来电流水：2024070311450076220815920</t>
  </si>
  <si>
    <t>2024-07-03 11:52:56</t>
  </si>
  <si>
    <t>2024-07-03 11:55:29</t>
  </si>
  <si>
    <t>SD-057-240703-243785-7845</t>
  </si>
  <si>
    <t>2024-07-03 21:05:38</t>
  </si>
  <si>
    <t>普通区域-高密市-前泊子自然村-13406603343-100M-宽带上网投诉-次数0-20240703210320X800189608</t>
  </si>
  <si>
    <t>20240703210320X800189608</t>
  </si>
  <si>
    <t xml:space="preserve">【农村网络投诉】流程受理流水号：20240703210118134066033431201484
客户号码:13406603343
客户姓名:滕**
投诉地市:潍坊
来话流水:2024070320592369220875917
宽带账号:13406603343
宽带账号归属地市:潍坊
宽带账号归属区县:高密市
故障地址:潍坊高密市阚家镇前泊子前泊子自然村前泊子于德明10号箱*********
联系电话:13406603343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21:01:48
具体故障现象:13406603343客户来电反映宽带无法连接，光信号亮闪烁，请协助处理谢谢
客户其他诉求:请审核
</t>
  </si>
  <si>
    <t>2024-07-03 21:07:19</t>
  </si>
  <si>
    <t>2024-07-03 21:08:48</t>
  </si>
  <si>
    <t>SD-057-240703-358679-5247</t>
  </si>
  <si>
    <t>2024-07-03 17:07:48</t>
  </si>
  <si>
    <t>80+普通-普通区域-诸城市-北石桥-15762561927-200M-业务受理宽带-次数0-202407030000562917</t>
  </si>
  <si>
    <t>202407030000562917</t>
  </si>
  <si>
    <t>202407030000562917# 宽带账号:15762561927; 联系电话：15762561927，问题类型：此工单为群障修复工单，根据群障全量闭环修复管理要求，为确保客户网络通畅，请装维人员跟进修复网络问题，谢谢！ 
 群障标题：告警。故障标题：分支光纤断或OLT检测不到ONT的预期的光信号(LOSi/LOBi)主叫号码：100860531.0;该号码仅供参考，请优先联系宽带账号。</t>
  </si>
  <si>
    <t>2024-07-03 17:14:39</t>
  </si>
  <si>
    <t>姜健</t>
  </si>
  <si>
    <t>15706307954</t>
  </si>
  <si>
    <t>dw3_jk_jiangjian1</t>
  </si>
  <si>
    <t>2024-07-03 17:15:31</t>
  </si>
  <si>
    <t>SD-057-240703-048917-1851</t>
  </si>
  <si>
    <t>2024-07-03 11:01:26</t>
  </si>
  <si>
    <t>【调研】-【PCDN】-普通区域-昌邑市-祥和居-18605366555-1000M-宽带上网投诉-次数0-202407030000249289</t>
  </si>
  <si>
    <t>202407030000249289</t>
  </si>
  <si>
    <t>202407030000249289#流程受理流水号：20240703110100186053665551054757
客户号码:18605366555
客户姓名:陈**
投诉地市:潍坊
来话流水:2024070310590370320878899
宽带账号:18605366555
宽带账号归属地市:潍坊
宽带账号归属区县:昌邑市
故障地址:潍坊昌邑市都昌街道育新街祥和居3号楼*********
联系电话:18605366555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
故障细类:网速慢/上网掉线(专席)
携转原因:
故障时间:2024-07-03 11:01:17
具体故障现象:网速慢卡顿，
客户其他诉求:
;宽带小区$[祥和居]$</t>
  </si>
  <si>
    <t>2024-07-03 11:05:11</t>
  </si>
  <si>
    <t>家宽咨询-&gt;网络质量-&gt;家庭宽带-&gt;全局流转-&gt;功能使用-&gt;部分网页打不开-&gt;全局流转</t>
  </si>
  <si>
    <t>SD-851-304290-14210-22706</t>
  </si>
  <si>
    <t>SD-057-240703-793650-7860</t>
  </si>
  <si>
    <t>2024-07-03 21:06:06</t>
  </si>
  <si>
    <t>普通区域-青州市-大交流村自然村-15095098529-200M-业务受理宽带-次数0-202407030000721554</t>
  </si>
  <si>
    <t>202407030000721554</t>
  </si>
  <si>
    <t>202407030000721554#【已关注中国移动10086微信公众号】 宽带账号:15095098529; 联系电话：15095098529，问题类型：此工单为群障修复工单，根据群障全量闭环修复管理要求，为确保客户网络通畅，请装维人员跟进修复网络问题，谢谢！ 
 群障标题：公告。故障描述：分支光纤断或OLT检测不到ONT的预期的光信号(LOSi/LOBi)主叫号码：15095098529.0;该号码仅供参考，请优先联系宽带账号。</t>
  </si>
  <si>
    <t>2024-07-03 21:30:29</t>
  </si>
  <si>
    <t>dw3_jk_lichao</t>
  </si>
  <si>
    <t>2024-07-03 21:32:51</t>
  </si>
  <si>
    <t>SD-057-240703-618937-4483</t>
  </si>
  <si>
    <t>2024-07-03 15:32:10</t>
  </si>
  <si>
    <t>普通区域-昌邑市-北西高村自然村-18765774896-200M-宽带上网投诉-次数0-20240703152931X771653460</t>
  </si>
  <si>
    <t>2024-07-04 16:33:00</t>
  </si>
  <si>
    <t>20240703152931X771653460</t>
  </si>
  <si>
    <t xml:space="preserve">【农村网络投诉】流程受理流水号：20240703152855187657748961124968
客户号码:18765774896
客户姓名:高**
投诉地市:潍坊
来话流水:2024070315282888420894129
宽带账号:18765774896
宽带账号归属地市:潍坊
宽带账号归属区县:昌邑市
故障地址:潍坊昌邑市柳疃镇北西高村北西高村自然村1号箱陈瑞杰*********
联系电话:18765774896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15:28:37
具体故障现象:用户无法提供具体故障现象，客户未操作
客户其他诉求:
</t>
  </si>
  <si>
    <t>2024-07-03 15:38:10</t>
  </si>
  <si>
    <t>2024-07-03 15:38:34</t>
  </si>
  <si>
    <t>SD-057-240703-470562-4497</t>
  </si>
  <si>
    <t>2024-07-03 15:34:04</t>
  </si>
  <si>
    <t>【重投】-80+金卡-普通区域-坊子区-聚类柏丽花园沿街-13656367541-1000M-宽带上网投诉-次数0-202407030000470704</t>
  </si>
  <si>
    <t>202407030000470704</t>
  </si>
  <si>
    <t>202407030000470704#宽带账号：13656367541；联系电话：13656367541宽带地址：潍坊坊子区坊子新区龙山路聚类柏丽花园沿街潍坊坊子聚类柏丽花园沿街南楼分纤箱；客户来电反映宽带不能用 pon闪烁，客户异机来电报修，线上指导无法配合操作，要求上门处理，来电流水：2024070315313393720836470。</t>
  </si>
  <si>
    <t>2024-07-03 15:38:23</t>
  </si>
  <si>
    <t>2024-07-03 15:38:55</t>
  </si>
  <si>
    <t>SD-851-304184-15830-8703</t>
  </si>
  <si>
    <t>SD-057-240703-621074-8118</t>
  </si>
  <si>
    <t>2024-07-03 22:10:31</t>
  </si>
  <si>
    <t>【调研】-80+银卡-普通区域-潍城区-恒信玫瑰公馆-18764719909-1000M-宽带上网投诉-次数0-202407030000728965</t>
  </si>
  <si>
    <t>202407030000728965</t>
  </si>
  <si>
    <t xml:space="preserve">202407030000728965#流程受理流水号：20240703220945187647199091204956
客户号码:18764719909
客户姓名:马**
投诉地市:潍坊
来话流水:2024070322085776220878473
宽带账号:18764719909
宽带账号归属地市:潍坊
宽带账号归属区县:潍城区
故障地址:潍坊潍城区北关街道永安路恒信玫瑰公馆5号楼*********
联系电话:15053670925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故障细类:宽带无法上网
携转原因:
故障时间:2024-07-03 22:10:04
具体故障现象:提示网络无法连接，
客户其他诉求:客户侧为质差终端，要求上门更换终端并一并处理故障问题。
</t>
  </si>
  <si>
    <t>2024-07-03 22:13:18</t>
  </si>
  <si>
    <t>2024-07-03 22:13:48</t>
  </si>
  <si>
    <t>SD-057-240703-781432-1870</t>
  </si>
  <si>
    <t>2024-07-03 11:02:28</t>
  </si>
  <si>
    <t>80+普通-普通区域-青州市-张家河村-15065678971-1000M-宽带上网投诉-次数0-20240703110057X657338991</t>
  </si>
  <si>
    <t>20240703110057X657338991</t>
  </si>
  <si>
    <t xml:space="preserve">【农村网络投诉】流程受理流水号：20240703105946150656789711054395
客户号码:15065678971
客户姓名:赵**
投诉地市:潍坊
来话流水:2024070310574962220861007
宽带账号:15065678971
宽带账号归属地市:潍坊
宽带账号归属区县:青州市
故障地址:潍坊青州市云门山街道张家河张家河村7号箱（纪桂芝）*********
联系电话:15163668625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故障细类:宽带无法上网(专席)
携转原因:
故障时间:2024-07-03 11:01:31
具体故障现象:提示网络无法连接，重启无效
客户其他诉求:
</t>
  </si>
  <si>
    <t>2024-07-03 11:08:30</t>
  </si>
  <si>
    <t>郭金凯</t>
  </si>
  <si>
    <t>15706307623</t>
  </si>
  <si>
    <t>dw3_jk_guojinkai</t>
  </si>
  <si>
    <t>2024-07-03 11:10:40</t>
  </si>
  <si>
    <t>SD-851-289964-4311-9360</t>
  </si>
  <si>
    <t>SD-057-240703-935164-1900</t>
  </si>
  <si>
    <t>2024-07-03 11:05:30</t>
  </si>
  <si>
    <t>【调研】-80+银卡-普通区域-潍城区-潍城河滨花园-13805369478-1000M-魔百和投诉-次数0-202407030000251225</t>
  </si>
  <si>
    <t>202407030000251225</t>
  </si>
  <si>
    <t>202407030000251225#流程受理流水号：20240703110400138053694781055764
客户号码:13805369478
客户姓名:李**
投诉地市:潍坊
来话流水:2024070311014562120818029
宽带账号:13805369478
宽带账号归属地市:潍坊
宽带账号归属区县:潍城区
故障地址:潍坊潍城区北关街道向阳路河滨花园12号楼*********
联系电话:15966182918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光功率:-16.32
故障大类:宽带/电视
故障细类:移动高清电视故障(专席)
携转原因:
故障时间:2024-07-03 10:58:42
魔百和单播/组播:组播
具体故障现象:电视直播或点播无法观看，
客户其他诉求:
魔百和单/组播：组播;宽带小区$[潍城河滨花园]$</t>
  </si>
  <si>
    <t>2024-07-03 11:12:20</t>
  </si>
  <si>
    <t>2024-07-03 11:12:59</t>
  </si>
  <si>
    <t>SD-851-231864-19961-7224</t>
  </si>
  <si>
    <t>SD-057-240703-963547-2315</t>
  </si>
  <si>
    <t>2024-07-03 11:41:31</t>
  </si>
  <si>
    <t>80+普通-普通区域-昌邑市-马家村自然村-15263683699-1000M-宽带上网投诉-次数0-20240703114041X410474960</t>
  </si>
  <si>
    <t>20240703114041X410474960</t>
  </si>
  <si>
    <t xml:space="preserve">【农村网络投诉】流程受理流水号：20240703113946152636836991067192
客户号码:15263683699
客户姓名:张**
投诉地市:潍坊
来话流水:2024070311383138120831646
宽带账号:15263683699
宽带账号归属地市:潍坊
宽带账号归属区县:昌邑市
故障地址:潍坊昌邑市围子镇马家村马家村自然村（人社局、卫生所）马家村自然村*********
联系电话:13964633030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11:40:25
具体故障现象:光猫亮红灯，
客户其他诉求:
</t>
  </si>
  <si>
    <t>2024-07-03 11:43:05</t>
  </si>
  <si>
    <t>2024-07-03 11:43:31</t>
  </si>
  <si>
    <t>SD-851-290969-2095-12483</t>
  </si>
  <si>
    <t>SD-057-240703-674519-2366</t>
  </si>
  <si>
    <t>2024-07-03 11:47:37</t>
  </si>
  <si>
    <t>80+普通-普通区域-坊子区-坊子恒信领海-15163633552-300M-魔百和投诉-次数0-202407030000293548</t>
  </si>
  <si>
    <t>202407030000293548</t>
  </si>
  <si>
    <t>202407030000293548#【已关注中国移动10086微信公众号】流程受理流水号：20240703114649151636335521069299
客户号码:15163633552
客户姓名:刘*
投诉地市:潍坊
来话流水:2024070311410573520865139
宽带账号:15163633552
宽带账号归属地市:潍坊
宽带账号归属区县:坊子区
故障地址:潍坊坊子区坊子新区北海路坊子恒信领海领海国际71*********
联系电话:15163633552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故障细类:移动高清电视故障(专席)
携转原因:
故障时间:2024-07-03 11:46:22
魔百和单播/组播:组播
具体故障现象:电视无法观看，已经拔插网线连接网络未恢复
客户其他诉求:
魔百和单/组播：组播;宽带小区$[坊子恒信领海]$</t>
  </si>
  <si>
    <t>2024-07-03 11:51:53</t>
  </si>
  <si>
    <t>2024-07-03 11:53:09</t>
  </si>
  <si>
    <t>SD-057-240703-457216-5252</t>
  </si>
  <si>
    <t>2024-07-03 17:07:59</t>
  </si>
  <si>
    <t>普通区域-诸城市-恒信龙栖府-15863420382-300M-业务受理宽带-次数0-202407030000562720</t>
  </si>
  <si>
    <t>202407030000562720</t>
  </si>
  <si>
    <t>202407030000562720# 宽带账号:15863420382; 联系电话：15863420382，问题类型：此工单为群障修复工单，根据群障全量闭环修复管理要求，为确保客户网络通畅，请装维人员跟进修复网络问题，谢谢！ 
 群障标题：告警。故障标题：主干光纤断或OLT检测不到预期的光信号（LOS）主叫号码：15863420382.0;该号码仅供参考，请优先联系宽带账号。</t>
  </si>
  <si>
    <t>2024-07-03 17:13:41</t>
  </si>
  <si>
    <t>2024-07-03 17:14:34</t>
  </si>
  <si>
    <t>SD-851-339872-2813-17729</t>
  </si>
  <si>
    <t>SD-057-240703-746951-2312</t>
  </si>
  <si>
    <t>2024-07-03 11:41:23</t>
  </si>
  <si>
    <t>80+金卡-普通区域-奎文区-中建大观天下四期-13676367667-1000M-宽带上网投诉-次数0-20240703114032X325457730</t>
  </si>
  <si>
    <t>20240703114032X325457730</t>
  </si>
  <si>
    <t xml:space="preserve">流程受理流水号：20240703114010136763676671067320
客户号码:13676367667
客户姓名:孙**
投诉地市:潍坊
来话流水:2024070311333237620866577
宽带账号:13676367667
宽带账号归属地市:潍坊
宽带账号归属区县:高新
故障地址:潍坊高新高新城区潍县中路中建大观天下四期5号楼*********
联系电话:13676367667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光功率:-15.59
故障大类:宽带/电视
故障细类:宽带无法上网
携转原因:
故障时间:2024-07-03 11:50:28
具体故障现象:光猫亮红灯，
客户其他诉求:
</t>
  </si>
  <si>
    <t>2024-07-03 11:43:51</t>
  </si>
  <si>
    <t>2024-07-03 11:45:30</t>
  </si>
  <si>
    <t>SD-851-301603-5929-5935</t>
  </si>
  <si>
    <t>SD-057-240703-270968-7927</t>
  </si>
  <si>
    <t>2024-07-03 21:09:20</t>
  </si>
  <si>
    <t>【调研】-80+银卡-(目标)普通区域-寿光市-地沟-18264425769-1000M-业务受理宽带-次数0-202407030000722289</t>
  </si>
  <si>
    <t>202407030000722289</t>
  </si>
  <si>
    <t>202407030000722289# 宽带账号:18264425769; 联系电话：18264425769，问题类型：此工单为群障修复工单，根据群障全量闭环修复管理要求，为确保客户网络通畅，请装维人员跟进修复网络问题，谢谢！ 
 群障标题：公告。故障描述：分支光纤断或OLT检测不到ONT的预期的光信号(LOSi/LOBi)主叫号码：18264425769.0;该号码仅供参考，请优先联系宽带账号。</t>
  </si>
  <si>
    <t>2024-07-03 21:13:35</t>
  </si>
  <si>
    <t>2024-07-03 21:14:03</t>
  </si>
  <si>
    <t>SD-851-298661-8688-28410</t>
  </si>
  <si>
    <t>SD-057-240703-175420-5232</t>
  </si>
  <si>
    <t>2024-07-03 17:07:12</t>
  </si>
  <si>
    <t>【调研】-普通区域-寒亭区-安固三村自然村-15169447581-200M-宽带上网投诉-次数0-202407030000560991</t>
  </si>
  <si>
    <t>202407030000560991</t>
  </si>
  <si>
    <t>202407030000560991#宽带账号：15169447581；宽带地址：潍坊寒亭区张氏镇安固三村安固三村自然村安固三村1号箱*********；接入方式：FTTH，当前是否在线：在线，端到端诊断结果：客户侧设备问题，是否智能网关：，客户反映宽带无法使用，要求尽快处理回复！来电流水：2024070317051977120817747联系电话：15169447581</t>
  </si>
  <si>
    <t>2024-07-03 17:13:35</t>
  </si>
  <si>
    <t>2024-07-03 17:14:45</t>
  </si>
  <si>
    <t>SD-057-240703-067195-5218</t>
  </si>
  <si>
    <t>2024-07-03 17:05:56</t>
  </si>
  <si>
    <t>普通区域-高密市-女人街对面建委宿舍-18265601079-1000M-宽带上网投诉-次数0-202407030000560406</t>
  </si>
  <si>
    <t>2024-07-04 18:06:00</t>
  </si>
  <si>
    <t>202407030000560406</t>
  </si>
  <si>
    <t xml:space="preserve">202407030000560406#宽带账号：18265601079；宽带地址：潍坊高密市密水街道创业街女人街对面建委宿舍三号楼*；客户来电反映宽带网速慢，无法配合线上指导，请协助处理，谢谢！联系电话；18265601079联系人：；来电流水：2024070317034195120896148。
</t>
  </si>
  <si>
    <t>2024-07-03 17:11:22</t>
  </si>
  <si>
    <t>2024-07-03 17:12:04</t>
  </si>
  <si>
    <t>SD-851-296034-11653-13251</t>
  </si>
  <si>
    <t>SD-057-240703-083142-6315</t>
  </si>
  <si>
    <t>2024-07-03 18:47:07</t>
  </si>
  <si>
    <t>普通区域-昌邑市-盛和苑-15253655435-300M-宽带上网投诉-次数0-20240703184415X455546849</t>
  </si>
  <si>
    <t>20240703184415X455546849</t>
  </si>
  <si>
    <t xml:space="preserve">流程受理流水号：20240703184348152536554351179931
客户号码:15253655435
客户姓名:刘**
投诉地市:潍坊
来话流水:2024070318344395620802429
宽带账号:15253655435
宽带账号归属地市:潍坊
宽带账号归属区县:昌邑市
故障地址:潍坊昌邑市城区天水路盛和苑31号楼*********
联系电话:15253655435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光功率:-17.47
故障大类:宽带/电视
故障细类:宽带无法上网
携转原因:
故障时间:2024-07-03 18:43:59
具体故障现象:打不开网页，
客户其他诉求:要求取消宽带并退还费用，
</t>
  </si>
  <si>
    <t>2024-07-03 19:07:18</t>
  </si>
  <si>
    <t>路百坤</t>
  </si>
  <si>
    <t>15706307208</t>
  </si>
  <si>
    <t>2024-07-03 19:07:33</t>
  </si>
  <si>
    <t>SD-851-288178-9711-19699</t>
  </si>
  <si>
    <t>SD-057-240703-796208-4889</t>
  </si>
  <si>
    <t>2024-07-03 16:16:47</t>
  </si>
  <si>
    <t>【调研】-80+白金-普通区域--null--宽带上网投诉-次数0-202407020000509783</t>
  </si>
  <si>
    <t>2024-07-04 17:17:00</t>
  </si>
  <si>
    <t>202407020000509783</t>
  </si>
  <si>
    <t>202407020000509783#【已关注中国移动10086微信公众号】*YWDZ01
服务号码：15863655872，
号码归属地：潍坊潍城 ，
请查原因；
用户品牌：全球通；
是否外呼开通：否；
客户质疑：499元华为全光WiFi1+1（V173-50）【Y，铺货】、办理50元/月千兆宽带，+399/499元享全光WiFi1+1，每月优惠20元，合约期36个月，到期后千兆宽带按照30元/月收费，
接触录音流水号：2024070216230351220891191；联系电话：15863655872；
受理明细：536240612635855948，争议业务名称：办理50元/月千兆宽带，+399/499元享全光WiFi1+1，每月优惠20元，合约期36个月，到期后千兆宽带按照30元/月收费，高*，15863655872，产品变更，2024-06-12 15:44:53,孟雅馨(fe11002a)，奎文四平路营业厅(SD.LF.0E.01.01)；
备注：定制有异议，要求投诉取消;宽带小区$[潍京小区二期]$</t>
  </si>
  <si>
    <t>2024-07-03 16:48:01</t>
  </si>
  <si>
    <t>家庭咨询-&gt;网络质量-&gt;家庭宽带-&gt;全局流转-&gt;功能使用-&gt;部分网页打不开-&gt;全局流转</t>
  </si>
  <si>
    <t>SD-057-240703-392456-4861</t>
  </si>
  <si>
    <t>2024-07-03 16:15:08</t>
  </si>
  <si>
    <t>80+金卡-普通区域-诸城市-红星家园C2区-15866403110-1000M-宽带上网投诉-次数0-202407030000510627</t>
  </si>
  <si>
    <t>202407030000510627</t>
  </si>
  <si>
    <t xml:space="preserve">202407030000510627#流程受理流水号：20240703161436158664031101138322
客户号码:15866403110
客户姓名:訾**
投诉地市:潍坊
来话流水:2024070316141159420828558
宽带账号:15866403110
宽带账号归属地市:潍坊
宽带账号归属区县:诸城市
故障地址:潍坊诸城市舜王街道四平路红星家园C2区13号楼*********
联系电话:15866403110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光功率:-18.53
故障大类:宽带/电视
故障细类:宽带无法上网
携转原因:
故障时间:2024-07-03 16:14:46
具体故障现象:光猫亮红灯，
客户其他诉求:客户侧为质差终端，要求上门更换终端并一并处理故障问题。
</t>
  </si>
  <si>
    <t>2024-07-03 16:22:03</t>
  </si>
  <si>
    <t>李洪栋</t>
  </si>
  <si>
    <t>15706307932</t>
  </si>
  <si>
    <t>dw3_jk_lihongdong</t>
  </si>
  <si>
    <t>2024-07-03 16:22:23</t>
  </si>
  <si>
    <t>SD-057-240703-853914-7952</t>
  </si>
  <si>
    <t>2024-07-03 21:11:24</t>
  </si>
  <si>
    <t>【调研】-80+银卡-普通区域-临朐县-山水文苑小区-13616466669-1000M-宽带上网投诉-次数0-20240703211011X211856178</t>
  </si>
  <si>
    <t>20240703211011X211856178</t>
  </si>
  <si>
    <t xml:space="preserve">流程受理流水号：20240703210931136164666691202302
客户号码:13616466669
客户姓名:郭*
投诉地市:潍坊
来话流水:2024070321085424620814388
宽带账号:13616466669
宽带账号归属地市:潍坊
宽带账号归属区县:临朐县
故障地址:潍坊临朐县城关街道民主路山水文苑小区安置楼9号楼*********
联系电话:13616466669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21:09:39
具体故障现象:提示网络无法连接，
客户其他诉求:维修
</t>
  </si>
  <si>
    <t>2024-07-03 21:13:45</t>
  </si>
  <si>
    <t>2024-07-03 21:14:24</t>
  </si>
  <si>
    <t>SD-851-300151-4977-28811</t>
  </si>
  <si>
    <t>SD-057-240703-905768-2285</t>
  </si>
  <si>
    <t>2024-07-03 11:38:07</t>
  </si>
  <si>
    <t>【调研】-普通区域-安丘市-东召忽村自然村-15908007841-200M-宽带上网投诉-次数0-20240703113539X739153849</t>
  </si>
  <si>
    <t>2024-07-04 12:39:00</t>
  </si>
  <si>
    <t>20240703113539X739153849</t>
  </si>
  <si>
    <t xml:space="preserve">【农村网络投诉】流程受理流水号：20240703113455159080078411065729
客户号码:15908007841
客户姓名:鞠**
投诉地市:潍坊
来话流水:2024070311344104620881528
宽带账号:15908007841
宽带账号归属地市:潍坊
宽带账号归属区县:安丘市
故障地址:潍坊安丘市石埠子镇东召忽村东召忽村自然村东召忽村追加4号箱王思全*********
联系电话:15908007841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11:35:10
具体故障现象:光猫亮红灯，
客户其他诉求:客户要求尽快处理，谢谢
</t>
  </si>
  <si>
    <t>2024-07-03 11:42:42</t>
  </si>
  <si>
    <t>2024-07-03 11:43:23</t>
  </si>
  <si>
    <t>SD-057-240703-063948-7554</t>
  </si>
  <si>
    <t>2024-07-03 20:29:38</t>
  </si>
  <si>
    <t>普通区域-临朐县-晨辉丽都城小区-13963620050-100M-宽带上网投诉-次数0-20240703202809X689406531</t>
  </si>
  <si>
    <t>20240703202809X689406531</t>
  </si>
  <si>
    <t xml:space="preserve">流程受理流水号：20240703202321139636200501196624
客户号码:13963620050
客户姓名:李**
投诉地市:潍坊
来话流水:2024070320223991620800179
宽带账号:13963620050
宽带账号归属地市:潍坊
宽带账号归属区县:临朐县
故障地址:潍坊临朐县城关街道朐山路晨辉丽都城小区17号楼*********
联系电话:13963620050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20:30:39
具体故障现象:PON灯闪，
客户其他诉求:请协助处理谢谢！
</t>
  </si>
  <si>
    <t>2024-07-03 20:34:56</t>
  </si>
  <si>
    <t>2024-07-03 20:35:24</t>
  </si>
  <si>
    <t>SD-057-240703-502789-6762</t>
  </si>
  <si>
    <t>2024-07-03 19:17:21</t>
  </si>
  <si>
    <t>80+银卡-普通区域-寿光市-田马沿街-15853642999-300M-宽带延伸服务-次数0-202407030000669294</t>
  </si>
  <si>
    <t>202407030000669294</t>
  </si>
  <si>
    <t xml:space="preserve">202407030000669294#流程受理流水号：20240703191649158536429991186221
客户号码:15853642999
客户姓名:张**
投诉地市:潍坊
来话流水:2024070319155669220801268
宽带账号:15853642999
宽带账号归属地市:潍坊
宽带账号归属区县:寿光市
故障地址:潍坊寿光市田马田马中心街田马沿街田马沿街14箱（鑫源超市外墙）*********
联系电话:15853642999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故障时间:2024-07-03 19:16:59
具体故障现象:调测其它设备，
</t>
  </si>
  <si>
    <t>2024-07-03 19:29:16</t>
  </si>
  <si>
    <t>2024-07-03 19:30:32</t>
  </si>
  <si>
    <t>SD-057-240703-691058-4883</t>
  </si>
  <si>
    <t>2024-07-03 16:16:02</t>
  </si>
  <si>
    <t>【重投】-【调研】-80+普通-普通区域-诸城市-吕标王家七吉自然村-18866776349-300M-业务受理宽带-次数0-202407030000512620</t>
  </si>
  <si>
    <t>2024-07-04 16:17:00</t>
  </si>
  <si>
    <t>202407030000512620</t>
  </si>
  <si>
    <t>202407030000512620# 宽带账号:18866776349; 联系电话：18866776349，问题类型：此工单为群障修复工单，根据群障全量闭环修复管理要求，为确保客户网络通畅，请装维人员跟进修复网络问题，谢谢！ 
 群障标题：公告。故障描述：分支光纤断或OLT检测不到ONT的预期的光信号(LOSi/LOBi)主叫号码：18866776349.0;该号码仅供参考，请优先联系宽带账号。</t>
  </si>
  <si>
    <t>2024-07-03 16:22:47</t>
  </si>
  <si>
    <t>2024-07-03 16:23:34</t>
  </si>
  <si>
    <t>SD-851-295797-42589-837</t>
  </si>
  <si>
    <t>SD-057-240703-781659-4780</t>
  </si>
  <si>
    <t>2024-07-03 16:11:43</t>
  </si>
  <si>
    <t>【重投】-普通区域-潍城区-杏埠村-18366570198-300M-业务受理宽带-次数0-202407030000507482</t>
  </si>
  <si>
    <t>2024-07-04 16:12:00</t>
  </si>
  <si>
    <t>202407030000507482</t>
  </si>
  <si>
    <t>202407030000507482# 宽带账号:18366570198; 联系电话：18366570198，问题类型：此工单为群障修复工单，根据群障全量闭环修复管理要求，为确保客户网络通畅，请装维人员跟进修复网络问题，谢谢！ 
 群障标题：告警。故障标题：分支光纤断或OLT检测不到ONT的预期的光信号(LOSi/LOBi)主叫号码：18366570198.0;该号码仅供参考，请优先联系宽带账号。</t>
  </si>
  <si>
    <t>2024-07-03 16:14:18</t>
  </si>
  <si>
    <t>王绪友</t>
  </si>
  <si>
    <t>15706307892</t>
  </si>
  <si>
    <t>dw3_jk_wangxuyou</t>
  </si>
  <si>
    <t>2024-07-03 16:14:40</t>
  </si>
  <si>
    <t>SD-057-240703-832159-6332</t>
  </si>
  <si>
    <t>2024-07-03 18:47:57</t>
  </si>
  <si>
    <t>80+普通-FTTR-普通区域-寿光市-正阳路市立医院宿舍-15244428555-1000M-宽带上网投诉-次数0-202407030000650568</t>
  </si>
  <si>
    <t>202407030000650568</t>
  </si>
  <si>
    <t>202407030000650568#宽带账号：15244428555；宽带地址：潍坊寿光市寿光市建光物资有限公司院内西2单元501**；客户来电反映宽带故障，客户不配合排障，要求师傅上门，请协助处理，谢谢！联系电话：本机；联系人：先生；来电流水：2024070318452497620884996</t>
  </si>
  <si>
    <t>2024-07-03 18:50:37</t>
  </si>
  <si>
    <t>李磊</t>
  </si>
  <si>
    <t>15706307727</t>
  </si>
  <si>
    <t>dw3_jk_lilei</t>
  </si>
  <si>
    <t>2024-07-03 18:51:16</t>
  </si>
  <si>
    <t>SD-851-327803-19056-25541</t>
  </si>
  <si>
    <t>SD-057-240703-154827-6267</t>
  </si>
  <si>
    <t>2024-07-03 18:40:22</t>
  </si>
  <si>
    <t>普通区域-奎文区-裕隆苑-18265624603-200M-魔百和投诉-次数0-202407030000643445</t>
  </si>
  <si>
    <t>202407030000643445</t>
  </si>
  <si>
    <t>202407030000643445#【已关注中国移动10086微信公众号】流程受理流水号：20240703183826182656246031178836
客户号码:18265624603
客户姓名:尹**
投诉地市:潍坊
来话流水:2024070318363633320817119
宽带账号:18265624603
宽带账号归属地市:潍坊
宽带账号归属区县:高新
故障地址:潍坊高新高新城区北海路裕隆苑6号楼1-802********
联系电话:19953626276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光功率:-16.02
故障大类:宽带/电视
故障细类:移动高清电视故障(专席)
携转原因:
故障时间:2024-07-03 18:39:30
魔百和单播/组播:单播
具体故障现象:电视直播或点播无法观看，遥控器一阵阵不好用
客户其他诉求:
魔百和单/组播：单播;宽带小区$[裕隆苑]$</t>
  </si>
  <si>
    <t>2024-07-03 18:42:51</t>
  </si>
  <si>
    <t>贺同辉</t>
  </si>
  <si>
    <t>15706307423</t>
  </si>
  <si>
    <t>dw3_jk_hetonghui</t>
  </si>
  <si>
    <t>2024-07-03 18:43:39</t>
  </si>
  <si>
    <t>SD-057-240703-729465-589</t>
  </si>
  <si>
    <t>2024-07-03 09:05:26</t>
  </si>
  <si>
    <t>普通区域-昌邑市-昌邑市亿润大酒店-15054438710-200M-宽带上网投诉-次数0-20240703090243X563072606</t>
  </si>
  <si>
    <t>2024-07-04 10:06:00</t>
  </si>
  <si>
    <t>20240703090243X563072606</t>
  </si>
  <si>
    <t xml:space="preserve">流程受理流水号：20240703090159150544387101011984
客户号码:15054438710
客户姓名:王**
投诉地市:潍坊
来话流水:2024070309002662620893565
宽带账号:15054438710
宽带账号归属地市:潍坊
宽带账号归属区县:昌邑市
故障地址:潍坊昌邑市围子街道围子街昌邑市亿润大酒店扩5号箱*********
联系电话:15054438710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09:01:23
具体故障现象:光信号红灯，光纤线两头插紧，将弯折的位置捋直后重启光猫未恢复，请协助处理，谢谢
客户其他诉求:
</t>
  </si>
  <si>
    <t>2024-07-03 09:31:11</t>
  </si>
  <si>
    <t>通过其他方式穿通皮线或网线</t>
  </si>
  <si>
    <t>2024-07-03 09:31:49</t>
  </si>
  <si>
    <t>SD-057-240703-463105-4892</t>
  </si>
  <si>
    <t>2024-07-03 16:17:02</t>
  </si>
  <si>
    <t>80+普通-普通区域-高密市-绿苑小区-18763662821-1000M-宽带上网投诉-次数0-20240703161433X473917612</t>
  </si>
  <si>
    <t>2024-07-04 17:18:00</t>
  </si>
  <si>
    <t>20240703161433X473917612</t>
  </si>
  <si>
    <t xml:space="preserve">流程受理流水号：20240703161320187636628211137918
客户号码:18763662821
客户姓名:臧**
投诉地市:潍坊
来话流水:2024070316123882720806893
宽带账号:18763662821
宽带账号归属地市:潍坊
宽带账号归属区县:高密市
故障地址:潍坊高密市朝阳街道镇府街绿苑小区8号楼*********
联系电话:15725653333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16:14:23
具体故障现象:光猫亮红灯，捋直插紧光纤线  
重启设备
客户其他诉求:
</t>
  </si>
  <si>
    <t>2024-07-03 16:27:43</t>
  </si>
  <si>
    <t>单文涛</t>
  </si>
  <si>
    <t>15706307281</t>
  </si>
  <si>
    <t>dw3_jk_shanwentao</t>
  </si>
  <si>
    <t>2024-07-03 16:28:08</t>
  </si>
  <si>
    <t>SD-851-299591-15825-21000</t>
  </si>
  <si>
    <t>SD-057-240703-713489-7982</t>
  </si>
  <si>
    <t>2024-07-03 21:17:26</t>
  </si>
  <si>
    <t>80+普通-普通区域-青州市-前史铺-17852761511-200M-宽带上网投诉-次数0-202407030000721721</t>
  </si>
  <si>
    <t>202407030000721721</t>
  </si>
  <si>
    <t>202407030000721721#宽带账号：17852761511  ；宽带地址：潍坊青州市东夏镇前史铺前史铺18号箱（村中史文俊）*********
   ；客户来电反映宽带不能用，指导操作未恢复，要求上门，请协助处理，谢谢！联系电话：13964777948；联系人：先生；来电流水：2024070321143953520836858</t>
  </si>
  <si>
    <t>2024-07-03 21:18:44</t>
  </si>
  <si>
    <t>2024-07-03 21:19:14</t>
  </si>
  <si>
    <t>SD-851-324031-10858-3580</t>
  </si>
  <si>
    <t>SD-057-240703-548302-3496</t>
  </si>
  <si>
    <t>2024-07-03 13:50:02</t>
  </si>
  <si>
    <t>【调研】-普通区域-寿光市-东浊北村自然村-18765655770-300M-宽带上网投诉-次数0-20240703134713X633375469</t>
  </si>
  <si>
    <t>20240703134713X633375469</t>
  </si>
  <si>
    <t xml:space="preserve">【农村网络投诉】流程受理流水号：20240703134550187656557701096465
客户号码:18765655770
客户姓名:杨**
投诉地市:潍坊
来话流水:2024070313452789220869029
宽带账号:18765655770
宽带账号归属地市:潍坊
宽带账号归属区县:寿光市
故障地址:潍坊寿光市营里镇东浊北村东浊北村自然村东浊北59号箱*********
联系电话:18765655770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13:46:12
具体故障现象:打不开网页，
客户其他诉求:
</t>
  </si>
  <si>
    <t>2024-07-03 13:53:39</t>
  </si>
  <si>
    <t>刘春瑞</t>
  </si>
  <si>
    <t>15706307347</t>
  </si>
  <si>
    <t>dw3_jk_liuchunrui</t>
  </si>
  <si>
    <t>2024-07-03 13:54:07</t>
  </si>
  <si>
    <t>SD-057-240703-645897-2259</t>
  </si>
  <si>
    <t>2024-07-03 11:35:26</t>
  </si>
  <si>
    <t>普通区域-高密市-大庄自然村-15006613121-200M-宽带上网投诉-次数0-202407030000280170</t>
  </si>
  <si>
    <t>2024-07-04 12:36:00</t>
  </si>
  <si>
    <t>202407030000280170</t>
  </si>
  <si>
    <t>202407030000280170#宽带账号：15006613121；宽带地址：潍坊高密市柏城镇大庄大庄自然村高密大庄97-1号6#箱*********；客户来电反映宽带连不上网，经查询客户侧为质差终端，请协助上门更换终端并一并处理故障问题，谢谢！联系电话：15006613121；联系人：***；来电流水：2024070311310058220832855</t>
  </si>
  <si>
    <t>2024-07-03 11:37:55</t>
  </si>
  <si>
    <t>鹿洪伟</t>
  </si>
  <si>
    <t>15706307320</t>
  </si>
  <si>
    <t>dw3_jk_luhongweigm</t>
  </si>
  <si>
    <t>2024-07-03 11:49:23</t>
  </si>
  <si>
    <t>SD-057-240703-905237-6282</t>
  </si>
  <si>
    <t>2024-07-03 18:41:30</t>
  </si>
  <si>
    <t>普通区域-临朐县-鸣凤峪自然村-18366384339-100M-宽带上网投诉-次数0-20240703184058X258440732</t>
  </si>
  <si>
    <t>20240703184058X258440732</t>
  </si>
  <si>
    <t xml:space="preserve">【农村网络投诉】流程受理流水号：20240703183701183663843391178562
客户号码:18366384339
客户姓名:王**
投诉地市:潍坊
来话流水:2024070318362576720815736
宽带账号:18366384339
宽带账号归属地市:潍坊
宽带账号归属区县:临朐县
故障地址:潍坊临朐县辛寨镇人民政府鸣凤峪鸣凤峪自然村鸣凤峪（扩容）5号箱朴凡太（外墙）*********
联系电话:18366384339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18:40:02
具体故障现象:用户无法提供具体故障现象，拒绝排障
客户其他诉求:
</t>
  </si>
  <si>
    <t>2024-07-03 18:46:52</t>
  </si>
  <si>
    <t>王月军</t>
  </si>
  <si>
    <t>15763064116</t>
  </si>
  <si>
    <t>dw3_jk_wangyuejun</t>
  </si>
  <si>
    <t>2024-07-03 18:47:42</t>
  </si>
  <si>
    <t>SD-057-240703-348570-6598</t>
  </si>
  <si>
    <t>普通区域-高密市-代家屯-15621756035-300M-业务受理宽带-次数0-202407030000666728</t>
  </si>
  <si>
    <t>202407030000666728</t>
  </si>
  <si>
    <t>202407030000666728# 宽带账号:15621756035; 联系电话：15621756035，问题类型：此工单为群障修复工单，根据群障全量闭环修复管理要求，为确保客户网络通畅，请装维人员跟进修复网络问题，谢谢！ 
 群障标题：告警。故障标题：LINK_LOSS主叫号码：18660654231.0;该号码仅供参考，请优先联系宽带账号。</t>
  </si>
  <si>
    <t>2024-07-03 19:13:05</t>
  </si>
  <si>
    <t>SD-057-240703-092586-6717</t>
  </si>
  <si>
    <t>2024-07-03 19:14:48</t>
  </si>
  <si>
    <t>【调研】-普通区域-高密市-赵家官庄自然村-13070787817-500M-宽带上网投诉-次数0-20240703191350X230560577</t>
  </si>
  <si>
    <t>20240703191350X230560577</t>
  </si>
  <si>
    <t xml:space="preserve">【农村网络投诉】流程受理流水号：20240703191300130707878171185550
客户号码:13070787817
客户姓名:杜**
投诉地市:潍坊
来话流水:2024070319120998120875499
宽带账号:13070787817
宽带账号归属地市:潍坊
宽带账号归属区县:高密市
故障地址:潍坊高密市夏庄镇赵家官庄赵家官庄自然村高密赵家官庄98号30号箱*********
联系电话:13070787817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19:13:10
具体故障现象:光猫亮红灯客户来电反映户外线断了请协助谢谢
客户其他诉求:谢谢
</t>
  </si>
  <si>
    <t>2024-07-03 19:25:14</t>
  </si>
  <si>
    <t>2024-07-03 20:01:58</t>
  </si>
  <si>
    <t>SD-057-240703-650274-543</t>
  </si>
  <si>
    <t>2024-07-03 09:00:24</t>
  </si>
  <si>
    <t>普通区域-安丘市-青云花园（青云花园沿街楼）-13964640234-300M-宽带上网投诉-次数0-202407030000118572</t>
  </si>
  <si>
    <t>202407030000118572</t>
  </si>
  <si>
    <t>202407030000118572#流程受理流水号：20240703085941139646402341011167
客户号码:13964640234
客户姓名:王**
投诉地市:潍坊
来话流水:2024070308580256020865946
宽带账号:13964640234
宽带账号归属地市:潍坊
宽带账号归属区县:安丘市
故障地址:潍坊安丘市兴安街道建安路青云花园（青云花园沿街楼）79号楼（高层东楼）*********
联系电话:13573676063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故障细类:宽带无法上网(专席)
携转原因:
故障时间:2024-07-03 09:02:04
具体故障现象:打不开网页，
客户其他诉求:
;宽带小区$[青云花园（青云花园沿街楼）]$</t>
  </si>
  <si>
    <t>2024-07-03 09:05:56</t>
  </si>
  <si>
    <t>2024-07-03 09:07:02</t>
  </si>
  <si>
    <t>SD-057-240703-025487-557</t>
  </si>
  <si>
    <t>2024-07-03 09:02:20</t>
  </si>
  <si>
    <t>【调研】-普通区域-安丘市-葛庄村自然村-15263606597-1000M-宽带上网投诉-次数0-20240703090023X423683758</t>
  </si>
  <si>
    <t>20240703090023X423683758</t>
  </si>
  <si>
    <t xml:space="preserve">【农村网络投诉】流程受理流水号：20240703085900152636065971010891
客户号码:15263606597
客户姓名:张**
投诉地市:潍坊
来话流水:2024070308584061120873101
宽带账号:15263606597
宽带账号归属地市:潍坊
宽带账号归属区县:安丘市
故障地址:潍坊安丘市刘家尧镇葛庄村葛庄村自然村葛庄村唐志明*********
联系电话:15263606597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故障时间:2024-07-03 09:00:03
具体故障现象:提示网络无法连接，
客户其他诉求:
</t>
  </si>
  <si>
    <t>2024-07-03 09:09:33</t>
  </si>
  <si>
    <t>2024-07-03 09:09:58</t>
  </si>
  <si>
    <t>SD-851-314842-7473-15555</t>
  </si>
  <si>
    <t>SD-057-240703-612398-4839</t>
  </si>
  <si>
    <t>2024-07-03 16:14:17</t>
  </si>
  <si>
    <t>普通区域-奎文区-null-15263681886-宽带上网投诉-次数0-20240703155845X525971301</t>
  </si>
  <si>
    <t>2024-07-04 17:15:00</t>
  </si>
  <si>
    <t>20240703155845X525971301</t>
  </si>
  <si>
    <t xml:space="preserve">流程 ： 
 流程受理流水号：20240703155314152636818861132092; 
客户姓名 ：李**
投诉地市 ：潍坊
来话流水 ：2024070315494580120888647
联系电话 ：15263681886
联系人 ：李**
4G套餐名称 ：【仅限转入】预付费自由选套餐
是否升级投诉倾向 ：否
提单模板 ：客户来电表示在山东省潍坊市奎文区高二路保护税广场一楼华为 公司宽带无法上网客户表示无法提供宽带账号和绑定的手机号码 要求装维人员上门维修 请协助处理 联系电话15263681886 录音流水2024070315494580120888647
</t>
  </si>
  <si>
    <t>2024-07-03 17:23:58</t>
  </si>
  <si>
    <t>解绑账号</t>
  </si>
  <si>
    <t>SD-057-240703-930264-3521</t>
  </si>
  <si>
    <t>2024-07-03 13:53:31</t>
  </si>
  <si>
    <t>普通区域-寿光市-赵家辛章村自然村-18366380805-300M-宽带上网投诉-次数0-202407030000380307</t>
  </si>
  <si>
    <t>202407030000380307</t>
  </si>
  <si>
    <t xml:space="preserve">202407030000380307#流程受理流水号：20240703135246183663808051098214
客户号码:18366380805
客户姓名:赵**
投诉地市:潍坊
来话流水:2024070313521015320836488
宽带账号:18366380805
宽带账号归属地市:潍坊
宽带账号归属区县:寿光市
故障地址:潍坊寿光市侯镇赵家辛章村赵家辛章村自然村赵家辛章村12箱（赵泽潭）*********
联系电话:15863286533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故障时间:2024-07-03 13:52:54
具体故障现象:提示网络无法连接，
客户其他诉求:客户侧为质差终端，要求上门更换终端并一并处理故障问题。
</t>
  </si>
  <si>
    <t>2024-07-03 14:14:11</t>
  </si>
  <si>
    <t>2024-07-03 14:14:44</t>
  </si>
  <si>
    <t>SD-057-240703-137485-3542</t>
  </si>
  <si>
    <t>2024-07-03 13:56:10</t>
  </si>
  <si>
    <t>【调研】-80+普通-普通区域-青州市-黄家里双-15964325644-100M-宽带上网投诉-次数0-20240703135421X613267150</t>
  </si>
  <si>
    <t>20240703135421X613267150</t>
  </si>
  <si>
    <t xml:space="preserve">【农村网络投诉】流程受理流水号：20240703135135159643256441097870
客户号码:15964325644
客户姓名:刘**
投诉地市:潍坊
来话流水:2024070313502659420818878
宽带账号:15964325644
宽带账号归属地市:潍坊
宽带账号归属区县:青州市
故障地址:潍坊青州市何官镇黄家里双村
联系电话:15964325644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故障时间:2024-07-03 13:53:14
具体故障现象:用户无法提供具体故障现象，请协助，谢谢。
客户其他诉求:请协助，谢谢。
</t>
  </si>
  <si>
    <t>2024-07-03 14:02:49</t>
  </si>
  <si>
    <t>2024-07-03 14:03:08</t>
  </si>
  <si>
    <t>SD-851-283582-1817-29972</t>
  </si>
  <si>
    <t>SD-057-240703-437916-2233</t>
  </si>
  <si>
    <t>2024-07-03 11:32:24</t>
  </si>
  <si>
    <t>普通区域-潍城区-宝悦华庭-15689817319-1000M-宽带上网投诉-次数0-20240703113043X443703716</t>
  </si>
  <si>
    <t>20240703113043X443703716</t>
  </si>
  <si>
    <t xml:space="preserve">【农村网络投诉】流程受理流水号：20240703113019156898173191064338
客户号码:15689817319
客户姓名:徐**
投诉地市:潍坊
来话流水:2024070311291179120808260
宽带账号:15689817319
宽带账号归属地市:潍坊
宽带账号归属区县:潍城区
故障地址:潍坊潍城区军埠口综合项目区花家村宝悦华庭9号楼*********
联系电话:15689817319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11:27:13
具体故障现象:打不开网页，
客户其他诉求:
</t>
  </si>
  <si>
    <t>2024-07-03 11:34:31</t>
  </si>
  <si>
    <t>2024-07-03 11:35:05</t>
  </si>
  <si>
    <t>SD-852-249302-2163-15779</t>
  </si>
  <si>
    <t>SD-057-240703-461723-6277</t>
  </si>
  <si>
    <t>2024-07-03 18:41:10</t>
  </si>
  <si>
    <t>【调研】-80+银卡-普通区域-临朐县-曾家林-15953610678-200M-宽带上网投诉-次数0-20240703183926X166124407</t>
  </si>
  <si>
    <t>20240703183926X166124407</t>
  </si>
  <si>
    <t xml:space="preserve">【农村网络投诉】流程受理流水号：20240703183751159536106781178734
客户号码:15953610678
客户姓名:林**
投诉地市:潍坊
来话流水:2024070318355420320811554
宽带账号:15953610678
宽带账号归属地市:潍坊
宽带账号归属区县:临朐县
故障地址:潍坊临朐县辛寨镇人民政府曾家林村曾家林曾家林（北庄）7号箱曾凡军（外墙）*********
联系电话:18363653961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18:38:30
具体故障现象:提示网络无法连接，光猫电源灯不亮，已经重启未恢复
客户其他诉求:
</t>
  </si>
  <si>
    <t>2024-07-03 18:46:29</t>
  </si>
  <si>
    <t>2024-07-03 18:50:48</t>
  </si>
  <si>
    <t>SD-057-240703-487126-6609</t>
  </si>
  <si>
    <t>2024-07-03 19:11:00</t>
  </si>
  <si>
    <t>【调研】-80+普通-普通区域-青州市-衡王府花园多层19-37号楼-13806469821-300M-业务受理宽带-次数0-202407030000666926</t>
  </si>
  <si>
    <t>202407030000666926</t>
  </si>
  <si>
    <t>202407030000666926#【已关注中国移动10086微信公众号】 宽带账号:13806469821; 联系电话：13806469821，问题类型：此工单为群障修复工单，根据群障全量闭环修复管理要求，为确保客户网络通畅，请装维人员跟进修复网络问题，谢谢！ 
 群障标题：公告。故障描述：分支光纤断或OLT检测不到ONT的预期的光信号(LOSi/LOBi)主叫号码：13806469821.0;该号码仅供参考，请优先联系宽带账号。</t>
  </si>
  <si>
    <t>2024-07-03 19:18:50</t>
  </si>
  <si>
    <t>2024-07-03 19:19:30</t>
  </si>
  <si>
    <t>SD-852-230361-1169-14872</t>
  </si>
  <si>
    <t>SD-057-240703-804159-6619</t>
  </si>
  <si>
    <t>2024-07-03 19:11:16</t>
  </si>
  <si>
    <t>普通区域-青州市-苏桥新居-13793619775-200M-魔百和投诉-次数0-20240703190941X981328467</t>
  </si>
  <si>
    <t>20240703190941X981328467</t>
  </si>
  <si>
    <t>流程受理流水号：20240703190734137936197751184546
客户号码:13793619775
客户姓名:杨*
投诉地市:潍坊
来话流水:2024070319043326420823895
宽带账号:13793619775
宽带账号归属地市:潍坊
宽带账号归属区县:青州市
故障地址:潍坊青州市云门山街道范公亭东路苏桥新居西区5号楼3-202
联系电话:15621690767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故障时间:2024-07-03 19:07:52
魔百和单播/组播:组播
具体故障现象:电视提示51024-1，网络配置后未恢复，请协助谢谢！
客户其他诉求:
魔百和单/组播：组播</t>
  </si>
  <si>
    <t>2024-07-03 19:15:25</t>
  </si>
  <si>
    <t>孙光超</t>
  </si>
  <si>
    <t>15706307651</t>
  </si>
  <si>
    <t>【退单】欠费停机请转派至：移动业务-基础服务-停</t>
  </si>
  <si>
    <t>dw3_jk_sunguangchao</t>
  </si>
  <si>
    <t>2024-07-03 19:16:42</t>
  </si>
  <si>
    <t>SD-852-324007-945-25548</t>
  </si>
  <si>
    <t>SD-057-240703-583129-6741</t>
  </si>
  <si>
    <t>2024-07-03 19:15:42</t>
  </si>
  <si>
    <t>普通区域-坊子区-平柳院村自然村-17660751828-300M-业务受理宽带-次数0-202407030000668503</t>
  </si>
  <si>
    <t>202407030000668503</t>
  </si>
  <si>
    <t>202407030000668503# 宽带账号:17660751828; 联系电话：17660751828，问题类型：此工单为群障修复工单，根据群障全量闭环修复管理要求，为确保客户网络通畅，请装维人员跟进修复网络问题，谢谢！ 
 群障标题：公告。故障描述：分支光纤断或OLT检测不到ONT的预期的光信号(LOSi/LOBi)主叫号码：17560689878.0;该号码仅供参考，请优先联系宽带账号。</t>
  </si>
  <si>
    <t>2024-07-03 19:21:10</t>
  </si>
  <si>
    <t>15706307259</t>
  </si>
  <si>
    <t>dw3_jk_fzlichunlong</t>
  </si>
  <si>
    <t>2024-07-03 19:22:53</t>
  </si>
  <si>
    <t>SD-851-246859-4527-5381</t>
  </si>
  <si>
    <t>SD-057-240703-526380-7292</t>
  </si>
  <si>
    <t>2024-07-03 20:09:11</t>
  </si>
  <si>
    <t>普通区域-诸城市-恒信龙栖府-15244491188-1000M-业务受理宽带-次数0-202407030000695441</t>
  </si>
  <si>
    <t>202407030000695441</t>
  </si>
  <si>
    <t>202407030000695441# 宽带账号:15244491188; 联系电话：15244491188，问题类型：此工单为群障修复工单，根据群障全量闭环修复管理要求，为确保客户网络通畅，请装维人员跟进修复网络问题，谢谢！ 
 群障标题：告警。故障标题：主干光纤断或OLT检测不到预期的光信号（LOS）主叫号码：19538109193.0;该号码仅供参考，请优先联系宽带账号。</t>
  </si>
  <si>
    <t>2024-07-03 20:26:20</t>
  </si>
  <si>
    <t>2024-07-03 20:29:48</t>
  </si>
  <si>
    <t>SD-852-315040-782-23896</t>
  </si>
  <si>
    <t>SD-057-240703-612507-3557</t>
  </si>
  <si>
    <t>2024-07-03 13:58:10</t>
  </si>
  <si>
    <t>【调研】-普通区域-潍城区-中华茶博城高层-17852245279-300M-宽带上网投诉-次数0-202407030000379248</t>
  </si>
  <si>
    <t>202407030000379248</t>
  </si>
  <si>
    <t xml:space="preserve">202407030000379248#宽带账号：17852245279；宽带地址：潍坊潍城区南关街道青年路中华茶博城高层中华茶博城高层2号楼*********；客户来电反映宽带网速慢卡顿，客户不配合排障，要求上门，请协助处理，谢谢！联系人：女士；联系电话：17852245279；来电流水：2024070313521656120837612。
</t>
  </si>
  <si>
    <t>2024-07-03 14:01:47</t>
  </si>
  <si>
    <t>2024-07-03 14:02:16</t>
  </si>
  <si>
    <t>SD-851-314520-41634-29688</t>
  </si>
  <si>
    <t>SD-057-240703-174503-3546</t>
  </si>
  <si>
    <t>2024-07-03 13:56:21</t>
  </si>
  <si>
    <t>80+银卡-普通区域-奎文区-东风街营业厅J-15064672345-200M-宽带上网投诉-次数0-20240703135532X132938139</t>
  </si>
  <si>
    <t>20240703135532X132938139</t>
  </si>
  <si>
    <t xml:space="preserve">流程受理流水号：20240703135321150646723451098344
客户号码:15064672345
客户姓名:张**
投诉地市:潍坊
来话流水:2024070313530357020845660
宽带账号:15064672345
宽带账号归属地市:潍坊
宽带账号归属区县:奎文区
故障地址:潍坊奎文区东关街道东风街四平路东风街营业厅J东风街营业厅1#新思路理发店*********
联系电话:15064672345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13:55:18
具体故障现象:光猫亮红灯，
客户其他诉求:
</t>
  </si>
  <si>
    <t>2024-07-03 14:01:55</t>
  </si>
  <si>
    <t>2024-07-03 14:02:15</t>
  </si>
  <si>
    <t>SD-057-240703-051648-2271</t>
  </si>
  <si>
    <t>2024-07-03 11:36:23</t>
  </si>
  <si>
    <t>【调研】-80+金卡-普通区域-奎文区-樱园东区-15063636643-100M-宽带上网投诉-次数0-20240702175908X348877822</t>
  </si>
  <si>
    <t>2024-07-04 12:37:00</t>
  </si>
  <si>
    <t>20240702175908X348877822</t>
  </si>
  <si>
    <t>流程受理流水号：20240702175536150636366431171716
客户号码:15063636643
客户姓名:王**
投诉地市:潍坊
来话流水:2024070217502848820870550
宽带账号:15063636643
宽带账号归属地市:潍坊
宽带账号归属区县:奎文区
故障地址:潍坊奎文区梨园街道樱前街樱园东区30号楼*********
联系电话:15063636643
联系人:女士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光功率:-18.38
故障大类:宽带/电视
故障细类:移动高清电视故障(专席)
携转原因:
故障时间:2024-07-02 17:56:26
魔百和单播/组播:组播
具体故障现象:订购动漫类VIP包但无法使用，已经反映好几天了，一直未解决，客户要求加急尽快处理，谢谢，客户要求联系15063636643打不通的话可以联系：15684363149这个号，请尽快处理，谢谢
客户其他诉求:请处理，谢谢
魔百和单/组播：组播</t>
  </si>
  <si>
    <t>2024-07-03 11:39:50</t>
  </si>
  <si>
    <t>家庭业务-&gt;产品质量-&gt;家庭宽带-&gt;全局流转-&gt;售后服务-&gt;路由器死机/损坏/设置错误-&gt;全局流转</t>
  </si>
  <si>
    <t>用户实际观看和订购不一致导致VIP无法观看</t>
  </si>
  <si>
    <t>2024-07-03 11:40:38</t>
  </si>
  <si>
    <t>SD-057-240703-025463-6935</t>
  </si>
  <si>
    <t>2024-07-03 19:35:34</t>
  </si>
  <si>
    <t>【调研】-普通区域-青州市-大福地-15264421884-100M-宽带上网投诉-次数0-20240703193348X428926687</t>
  </si>
  <si>
    <t>20240703193348X428926687</t>
  </si>
  <si>
    <t xml:space="preserve">【农村网络投诉】流程受理流水号：20240703193319152644218841189043
客户号码:15264421884
客户姓名:夏**
投诉地市:潍坊
来话流水:2024070319295415620892776
宽带账号:15264421884
宽带账号归属地市:潍坊
宽带账号归属区县:青州市
故障地址:潍坊青州市东夏镇王母宫村大福地55号楼*********
联系电话:15264421884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光功率:-16.30
故障大类:宽带/电视
故障细类:宽带无法上网(专席)
携转原因:
故障时间:2024-07-03 19:33:35
具体故障现象:打不开网页，
客户其他诉求:谢谢
</t>
  </si>
  <si>
    <t>2024-07-03 19:38:46</t>
  </si>
  <si>
    <t>2024-07-03 19:39:07</t>
  </si>
  <si>
    <t>SD-057-240703-708236-6921</t>
  </si>
  <si>
    <t>2024-07-03 19:33:48</t>
  </si>
  <si>
    <t>【调研】-普通区域-寿光市-正阳花园-13863676901-300M-宽带上网投诉-次数0-202407030000672660</t>
  </si>
  <si>
    <t>202407030000672660</t>
  </si>
  <si>
    <t xml:space="preserve">202407030000672660#宽带账号：13863676901；宽带地址：潍坊寿光市圣城街道新城名珠小区29号楼1单元801 ********； ，客户来电反映宽带上网网速慢 ，经查询客户侧为质差终端，请协助上门更换终端并一并处理故障问题，谢谢 ！来电流水： 2024070319280899420881265，联系电话  18353615833 </t>
  </si>
  <si>
    <t>2024-07-03 19:44:26</t>
  </si>
  <si>
    <t>2024-07-03 19:45:06</t>
  </si>
  <si>
    <t>SD-852-243116-1548-4932</t>
  </si>
  <si>
    <t>SD-057-240703-628091-6298</t>
  </si>
  <si>
    <t>2024-07-03 18:43:47</t>
  </si>
  <si>
    <t>80+金卡-普通区域-潍城区-福润得大厦-13869668391-300M-宽带上网投诉-次数0-202407030000649644</t>
  </si>
  <si>
    <t>202407030000649644</t>
  </si>
  <si>
    <t>202407030000649644#【已关注中国移动10086微信公众号】导航立单,客户通过语音导航反馈宽带故障问题,经诊断光猫设备性能不佳,要求装维回访处理,请协助.联系电话：13869668391</t>
  </si>
  <si>
    <t>2024-07-03 18:50:08</t>
  </si>
  <si>
    <t>钱志源</t>
  </si>
  <si>
    <t>15706307883</t>
  </si>
  <si>
    <t>dw3_jk_wcqianzhiyuan</t>
  </si>
  <si>
    <t>2024-07-03 18:50:41</t>
  </si>
  <si>
    <t>SD-057-240703-821570-4828</t>
  </si>
  <si>
    <t>2024-07-03 16:13:53</t>
  </si>
  <si>
    <t>普通区域--null-15706301369-宽带上网投诉-次数0-202407030000507320</t>
  </si>
  <si>
    <t>2024-07-04 16:14:00</t>
  </si>
  <si>
    <t>202407030000507320</t>
  </si>
  <si>
    <t xml:space="preserve">202407030000507320#流程受理流水号：20240703161148157063013691137398
客户号码:15706301369
客户姓名:庄**
投诉地市:潍坊
来话流水:2024070316113384920892061
宽带账号:15706301369
账号归属区县:奎文-金宝乡镇经营部
联系电话:15706301369
联系人:先生/女士
宽带地址:潍坊
工单紧急程度:非常紧急
是否投诉倾向:否
是否重复投诉:否
是否携转意向:否
是否有升级投诉倾向:否
*业务名称:业务融合开机流程小微宽带+FTTR组网
投诉内容:手机号码：15706301369，【问题描述】客户已办理宽带业务，有开通单，要求装维尽快联系上门，请处理，谢谢。联系电话：15706301369，联系人：先生/女士，录音流水号：2024070316113384920892061。
是否到厅:否
</t>
  </si>
  <si>
    <t>SD-057-240703-863502-4812</t>
  </si>
  <si>
    <t>2024-07-03 16:13:09</t>
  </si>
  <si>
    <t>普通区域-青州市-大交流村自然村-18866646117-1000M-业务受理宽带-次数0-202407030000506522</t>
  </si>
  <si>
    <t>202407030000506522</t>
  </si>
  <si>
    <t>202407030000506522#【已关注中国移动10086微信公众号】 宽带账号:18866646117; 联系电话：18866646117，问题类型：此工单为群障修复工单，根据群障全量闭环修复管理要求，为确保客户网络通畅，请装维人员跟进修复网络问题，谢谢！ 
 群障标题：告警。故障标题：分支光纤断或OLT检测不到ONT的预期的光信号(LOSi/LOBi)主叫号码：18866646117.0;该号码仅供参考，请优先联系宽带账号。</t>
  </si>
  <si>
    <t>2024-07-03 16:22:34</t>
  </si>
  <si>
    <t>2024-07-03 16:25:18</t>
  </si>
  <si>
    <t>SD-851-232822-4065-874</t>
  </si>
  <si>
    <t>SD-057-240703-106473-7977</t>
  </si>
  <si>
    <t>2024-07-03 21:15:51</t>
  </si>
  <si>
    <t>普通区域-潍城区-山下于村自然村-13964689517-300M-宽带上网投诉-次数0-202407030000721587</t>
  </si>
  <si>
    <t>202407030000721587</t>
  </si>
  <si>
    <t>202407030000721587#宽带账号：13964689517；宽带地址：潍坊潍城区乐埠山生态经济发展区山下于村山下于村自然村山下于北起七列东二排1号箱*********；接入方式：FTTH，当前是否在线：在线，端到端诊断结果：客户侧设备问题，是否智能网关：，客户反映电视无法观看，显示质差，要求尽快处理回复！来电流水：2024070321053884620801598联系电话：13964689517</t>
  </si>
  <si>
    <t>2024-07-03 21:22:15</t>
  </si>
  <si>
    <t>谭刚刚</t>
  </si>
  <si>
    <t>15706307869</t>
  </si>
  <si>
    <t>dw3_jk_wctanganggang</t>
  </si>
  <si>
    <t>2024-07-03 21:22:59</t>
  </si>
  <si>
    <t>SD-057-240703-192658-3520</t>
  </si>
  <si>
    <t>2024-07-03 13:53:19</t>
  </si>
  <si>
    <t>80+普通-普通区域-安丘市-关王庙村自然村-13792686276-300M-宽带上网投诉-次数0-20240703135213X933072126</t>
  </si>
  <si>
    <t>20240703135213X933072126</t>
  </si>
  <si>
    <t xml:space="preserve">【农村网络投诉】流程受理流水号：20240703135006137926862761097502
客户号码:13792686276
客户姓名:李**
投诉地市:潍坊
来话流水:2024070313482337320898104
宽带账号:13792686276
宽带账号归属地市:潍坊
宽带账号归属区县:安丘市
故障地址:潍坊安丘市白芬子镇关王庙村关王庙村自然村关王庙村村委*********
联系电话:13792686276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13:51:00
具体故障现象:光猫亮红灯，重启设备无效
客户其他诉求:
</t>
  </si>
  <si>
    <t>2024-07-03 13:58:03</t>
  </si>
  <si>
    <t>2024-07-03 14:00:09</t>
  </si>
  <si>
    <t>SD-851-287625-60723-9875</t>
  </si>
  <si>
    <t>SD-057-240703-638402-2292</t>
  </si>
  <si>
    <t>2024-07-03 11:38:37</t>
  </si>
  <si>
    <t>普通区域-奎文区-金融广场人行宿舍-13805368236-200M-宽带上网投诉-次数0-202407030000286370</t>
  </si>
  <si>
    <t>202407030000286370</t>
  </si>
  <si>
    <t xml:space="preserve">202407030000286370#流程受理流水号：20240703113715138053682361066439
客户号码:13805368236
客户姓名:周**
投诉地市:潍坊
来话流水:2024070311360434820899856
宽带账号:13805368236
宽带账号归属地市:潍坊
宽带账号归属区县:高新
故障地址:潍坊高新高新城区潍县中路金融广场人行宿舍1号楼（南楼）*********
联系电话:13906369816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光功率:-17.47
故障大类:宽带/电视
故障细类:宽带无法上网
携转原因:
故障时间:2024-07-03 11:38:00
具体故障现象:13805368236客户要求宽带维修，要求处理回复。联系电话：13906369816
客户其他诉求:
</t>
  </si>
  <si>
    <t>2024-07-03 11:40:34</t>
  </si>
  <si>
    <t>陈宁</t>
  </si>
  <si>
    <t>15706307383</t>
  </si>
  <si>
    <t>dw3_jk_chenning</t>
  </si>
  <si>
    <t>2024-07-03 11:41:12</t>
  </si>
  <si>
    <t>SD-057-240703-759083-7542</t>
  </si>
  <si>
    <t>2024-07-03 20:29:06</t>
  </si>
  <si>
    <t>【调研】-80+银卡-(目标)普通区域-寿光市-西浊北村自然村-13964619820-1000M-宽带上网投诉-次数0-20240703202608X568906754</t>
  </si>
  <si>
    <t>20240703202608X568906754</t>
  </si>
  <si>
    <t xml:space="preserve">【农村网络投诉】流程受理流水号：20240703202411139646198201196723
客户号码:13964619820
客户姓名:杨**
投诉地市:潍坊
来话流水:2024070320231706620803293
宽带账号:13964619820
宽带账号归属地市:潍坊
宽带账号归属区县:寿光市
故障地址:潍坊寿光市营里镇西浊北村西浊北村自然村西浊北村扩容11箱（王光顺外墙）*********
联系电话:13964619820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20:24:07
具体故障现象:光猫亮红灯，
光纤线插紧捋直重启光猫还是亮红灯
客户其他诉求:
</t>
  </si>
  <si>
    <t>2024-07-03 20:31:50</t>
  </si>
  <si>
    <t>2024-07-03 20:33:03</t>
  </si>
  <si>
    <t>SD-057-240703-279643-6305</t>
  </si>
  <si>
    <t>2024-07-03 18:44:30</t>
  </si>
  <si>
    <t>【调研】-80+银卡-普通区域-奎文区-祥泰世家-15006565891-200M-宽带上网投诉-次数0-20240703184333X413813580</t>
  </si>
  <si>
    <t>20240703184333X413813580</t>
  </si>
  <si>
    <t xml:space="preserve">流程受理流水号：20240703184141150065658911179497
客户号码:15006565891
客户姓名:张**
投诉地市:潍坊
来话流水:2024070318411575520853446
宽带账号:15006565891
宽带账号归属地市:潍坊
宽带账号归属区县:高新
故障地址:潍坊高新高新城区东方路紫瑞园6号楼*********
联系电话:15006565891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18:42:32
具体故障现象:宽带无法上网，要求报修，烦请处理，谢谢。
客户其他诉求:
</t>
  </si>
  <si>
    <t>2024-07-03 18:46:32</t>
  </si>
  <si>
    <t>2024-07-03 18:47:13</t>
  </si>
  <si>
    <t>SD-057-240703-615347-6760</t>
  </si>
  <si>
    <t>2024-07-03 19:17:17</t>
  </si>
  <si>
    <t>80+银卡-FTTR-普通区域-寿光市-南王村自然村-13791618510-1000M-宽带上网投诉-次数0-20240703191449X289329813</t>
  </si>
  <si>
    <t>20240703191449X289329813</t>
  </si>
  <si>
    <t xml:space="preserve">【农村网络投诉】流程受理流水号：20240703191319137916185101185605
客户号码:13791618510
客户姓名:王**
投诉地市:潍坊
来话流水:2024070319124370320879465
宽带账号:13791618510
宽带账号归属地市:潍坊
宽带账号归属区县:寿光市
故障地址:潍坊寿光市孙家集街道南王村南王村自然村19号箱*********
联系电话:13791618510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故障时间:2024-07-03 19:13:59
具体故障现象:提示网络无法连接，
客户其他诉求:
</t>
  </si>
  <si>
    <t>2024-07-03 19:20:44</t>
  </si>
  <si>
    <t>孙新东</t>
  </si>
  <si>
    <t>17560606007</t>
  </si>
  <si>
    <t>dw3_jk_sunxindong</t>
  </si>
  <si>
    <t>2024-07-03 19:21:28</t>
  </si>
  <si>
    <t>SD-851-305333-4289-22406</t>
  </si>
  <si>
    <t>SD-057-240703-607549-4847</t>
  </si>
  <si>
    <t>2024-07-03 16:14:33</t>
  </si>
  <si>
    <t>普通区域-安丘市-邹家洼村自然村-15266305958-300M-业务受理宽带-次数0-202407030000510386</t>
  </si>
  <si>
    <t>2024-07-04 16:15:00</t>
  </si>
  <si>
    <t>202407030000510386</t>
  </si>
  <si>
    <t>202407030000510386# 宽带账号:15266305958; 联系电话：15266305958，问题类型：此工单为群障修复工单，根据群障全量闭环修复管理要求，为确保客户网络通畅，请装维人员跟进修复网络问题，谢谢！ 
 群障标题：告警。故障标题：分支光纤断或OLT检测不到ONT的预期的光信号(LOSi/LOBi)主叫号码：15266305456.0;该号码仅供参考，请优先联系宽带账号。</t>
  </si>
  <si>
    <t>2024-07-03 16:29:12</t>
  </si>
  <si>
    <t>2024-07-03 16:31:41</t>
  </si>
  <si>
    <t>SD-057-240703-972804-6948</t>
  </si>
  <si>
    <t>2024-07-03 19:36:25</t>
  </si>
  <si>
    <t>FTTR-普通区域-高密市-党校小区-17863633302-1000M-宽带上网投诉-次数0-202407030000680275</t>
  </si>
  <si>
    <t>202407030000680275</t>
  </si>
  <si>
    <t>202407030000680275# 宽带账号：17863633302；宽带地址：潍坊高密市醴泉街道镇府街镇府街电影大厦北楼*********；客户来电反映宽带不能用 ，要求师傅上门，请协助处理，谢谢！联系电话：17863633302；联系人：；来电流水：。 2024070319340684120819802</t>
  </si>
  <si>
    <t>2024-07-03 19:40:07</t>
  </si>
  <si>
    <t>2024-07-03 19:40:35</t>
  </si>
  <si>
    <t>SD-852-292863-1619-19026</t>
  </si>
  <si>
    <t>SD-057-240703-743598-6628</t>
  </si>
  <si>
    <t>2024-07-03 19:11:41</t>
  </si>
  <si>
    <t>【调研】-80+金卡-普通区域-诸城市-丁家朱庙自然村-15169490783-1000M-业务受理宽带-次数0-202407030000666945</t>
  </si>
  <si>
    <t>202407030000666945</t>
  </si>
  <si>
    <t>202407030000666945# 宽带账号:15169490783; 联系电话：15169490783，问题类型：此工单为群障修复工单，根据群障全量闭环修复管理要求，为确保客户网络通畅，请装维人员跟进修复网络问题，谢谢！ 
 群障标题：告警。故障标题：LINK_LOSS主叫号码：15169490783.0;该号码仅供参考，请优先联系宽带账号。</t>
  </si>
  <si>
    <t>2024-07-03 19:13:01</t>
  </si>
  <si>
    <t>王耀华</t>
  </si>
  <si>
    <t>15706307709</t>
  </si>
  <si>
    <t>dw3_jk_wangyaohua</t>
  </si>
  <si>
    <t>SD-851-245748-19018-21513</t>
  </si>
  <si>
    <t>SD-057-240703-305619-6658</t>
  </si>
  <si>
    <t>2024-07-03 19:12:53</t>
  </si>
  <si>
    <t>80+普通-普通区域-临朐县-辛山自然村-15288828272-200M-宽带上网投诉-次数0-202407030000668040</t>
  </si>
  <si>
    <t>202407030000668040</t>
  </si>
  <si>
    <t xml:space="preserve">202407030000668040#【已关注中国移动10086微信公众号】流程受理流水号：20240703190846152888282721184768
客户号码:15288828272
客户姓名:张**
投诉地市:潍坊
来话流水:2024070319083280120850618
宽带账号:15288828272
宽带账号归属地市:潍坊
宽带账号归属区县:临朐县
故障地址:潍坊临朐县柳山镇人民政府辛山辛山自然村柳山辛山村8号箱（张启文）*********
联系电话:15288828272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光功率:-10.32
故障大类:宽带/电视
故障细类:宽带无法上网
携转原因:
故障时间:2024-07-03 19:10:55
具体故障现象:无法上网，
客户其他诉求:客户侧为质差终端，要求上门更换终端并一并处理故障问题。
</t>
  </si>
  <si>
    <t>2024-07-03 19:18:51</t>
  </si>
  <si>
    <t>2024-07-03 19:19:19</t>
  </si>
  <si>
    <t>SD-057-240703-985734-6761</t>
  </si>
  <si>
    <t>2024-07-03 19:17:20</t>
  </si>
  <si>
    <t>普通区域-青州市-凤凰店-15054457908-200M-宽带上网投诉-次数0-20240703191456X296654527</t>
  </si>
  <si>
    <t>20240703191456X296654527</t>
  </si>
  <si>
    <t xml:space="preserve">【农村网络投诉】流程受理流水号：20240703190847150544579081184770
客户号码:15054457908
客户姓名:李**
投诉地市:潍坊
来话流水:2024070319081933720849189
宽带账号:15054457908
宽带账号归属地市:潍坊
宽带账号归属区县:青州市
故障地址:潍坊青州市黄楼街道凤凰店村凤凰店扩容6号箱#王洪春#*********
联系电话:18206479256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19:08:32
具体故障现象:光猫亮红灯，
客户其他诉求:
</t>
  </si>
  <si>
    <t>2024-07-03 19:39:15</t>
  </si>
  <si>
    <t>SD-057-240703-709615-645</t>
  </si>
  <si>
    <t>2024-07-03 09:09:10</t>
  </si>
  <si>
    <t>【调研】-普通区域-寿光市-镇武庙村自然村-15206987143-100M-宽带上网投诉-次数0-202407030000126459</t>
  </si>
  <si>
    <t>2024-07-04 10:10:00</t>
  </si>
  <si>
    <t>202407030000126459</t>
  </si>
  <si>
    <t>202407030000126459#流程受理流水号：20240703090704152069871431013863
客户号码:15206987143
客户姓名:田**
投诉地市:潍坊
来话流水:2024070309061760920866479
宽带账号:15206987143
宽带账号归属地市:潍坊
宽带账号归属区县:寿光市
故障地址:潍坊寿光市东埠镇武庙村镇武庙村自然村镇武庙村1号箱（王洪兴家外墙）*********
联系电话:15095160548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09:08:39
具体故障现象:光猫亮红灯，
客户其他诉求:
;宽带小区$[镇武庙村自然村]$</t>
  </si>
  <si>
    <t>2024-07-03 09:14:13</t>
  </si>
  <si>
    <t>2024-07-03 09:14:58</t>
  </si>
  <si>
    <t>SD-057-240703-927014-7194</t>
  </si>
  <si>
    <t>2024-07-03 20:02:30</t>
  </si>
  <si>
    <t>【调研】-普通区域-高密市-集西自然村-13963692005-300M-宽带上网投诉-次数0-202407030000692619</t>
  </si>
  <si>
    <t>202407030000692619</t>
  </si>
  <si>
    <t xml:space="preserve">202407030000692619#宽带账号：13963692005宽带地址潍坊高密市井沟镇集西集西自然村高密集西驾校门前1号箱；客户来电反映移动高清直播黑频，客户不配合排障，请协助处理，谢谢！联系电话：15964560409来电流水：2024070319580004620865948。 </t>
  </si>
  <si>
    <t>2024-07-03 20:09:26</t>
  </si>
  <si>
    <t>刘军1</t>
  </si>
  <si>
    <t>15706307372</t>
  </si>
  <si>
    <t>家客铁通潍坊高密-井沟乡镇装维组</t>
  </si>
  <si>
    <t>dw3_jk_liujun1</t>
  </si>
  <si>
    <t>2024-07-03 20:10:44</t>
  </si>
  <si>
    <t>SD-851-319207-2391-28702</t>
  </si>
  <si>
    <t>SD-057-240703-769034-7297</t>
  </si>
  <si>
    <t>2024-07-03 20:09:22</t>
  </si>
  <si>
    <t>80+银卡-普通区域-诸城市-胡家楼自然村-15006364540-1000M-宽带上网投诉-次数0-202407030000693070</t>
  </si>
  <si>
    <t>202407030000693070</t>
  </si>
  <si>
    <t>202407030000693070#用户来电反馈宽带无法使用，要求师傅上门，烦请协助谢谢
联系人:男士  联系电话:本机   录音流水：2024070320063806720814689</t>
  </si>
  <si>
    <t>2024-07-03 20:30:46</t>
  </si>
  <si>
    <t>高永康</t>
  </si>
  <si>
    <t>15706307974</t>
  </si>
  <si>
    <t>dw3_jk_gaoyongkang</t>
  </si>
  <si>
    <t>2024-07-03 20:31:17</t>
  </si>
  <si>
    <t>SD-851-311386-13766-9074</t>
  </si>
  <si>
    <t>SD-057-240703-583104-6969</t>
  </si>
  <si>
    <t>2024-07-03 19:38:40</t>
  </si>
  <si>
    <t>普通区域-诸城市-龙都街华美小区-1516365831602-300M-宽带上网投诉-次数0-202407030000676389</t>
  </si>
  <si>
    <t>202407030000676389</t>
  </si>
  <si>
    <t>202407030000676389#流程受理流水号：2024070319345615163658316021189325
客户号码:1516365831602
客户姓名:
投诉地市:潍坊
来话流水:2024070319331925820814659
宽带账号:1516365831602
宽带账号归属地市:潍坊
宽带账号归属区县:诸城市
故障地址:潍坊诸城市龙都街道龙都街龙都街华美小区西楼*********
联系电话:15163658316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光功率:-18.47
故障大类:宽带/电视
故障细类:网速慢/上网掉线(专席)
携转原因:
故障时间:2024-07-03 19:35:40
具体故障现象:宽带频繁掉线，已经排查路由器是百兆，不认可更换
客户其他诉求:
;宽带小区$[龙都街华美小区]$</t>
  </si>
  <si>
    <t>2024-07-03 19:40:25</t>
  </si>
  <si>
    <t>2024-07-03 19:41:15</t>
  </si>
  <si>
    <t>SD-851-312130-12673-7809</t>
  </si>
  <si>
    <t>SD-057-240703-061295-7471</t>
  </si>
  <si>
    <t>2024-07-03 20:20:05</t>
  </si>
  <si>
    <t>80+金卡-普通区域-诸城市-舜德帝景一期-18853645128-300M-宽带延伸服务-次数0-202407030000701131</t>
  </si>
  <si>
    <t>202407030000701131</t>
  </si>
  <si>
    <t xml:space="preserve">202407030000701131#【已关注中国移动10086微信公众号】流程受理流水号：20240703201721188536451281195771
客户号码:18853645128
客户姓名:张*
投诉地市:潍坊
来话流水:2024070320102238720834869
宽带账号:18853645128
宽带账号归属地市:潍坊
宽带账号归属区县:诸城市
故障地址:潍坊诸城市舜王街道万兴路舜德帝景一期16号楼*********
联系电话:18853645128
联系人:先生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故障时间:2024-07-03 20:25:12
具体故障现象:客户来电反映本机宽带网速慢，网线是HSYV-5E的，不支持千兆，要求免费更换网线，并要求把机顶盒取消，已跟客户解释，客户不认可，请协助处理，谢谢
联系电话：本机（打不通拨打18765709029）
</t>
  </si>
  <si>
    <t>2024-07-03 20:28:45</t>
  </si>
  <si>
    <t>2024-07-03 20:29:27</t>
  </si>
  <si>
    <t>SD-057-240703-817536-7290</t>
  </si>
  <si>
    <t>2024-07-03 20:09:03</t>
  </si>
  <si>
    <t>【调研】-80+普通-FTTR-(目标)普通区域-昌乐县-铂金水岸-18866702207-1000M-业务受理宽带-次数0-202407030000694670</t>
  </si>
  <si>
    <t>202407030000694670</t>
  </si>
  <si>
    <t>202407030000694670# 宽带账号:18866702207; 联系电话：18866702207，问题类型：此工单为群障修复工单，根据群障全量闭环修复管理要求，为确保客户网络通畅，请装维人员跟进修复网络问题，谢谢！ 
 群障标题：公告。故障描述：分支光纤断或OLT检测不到ONT的预期的光信号(LOSi/LOBi)主叫号码：18663622011.0;该号码仅供参考，请优先联系宽带账号。</t>
  </si>
  <si>
    <t>2024-07-03 20:22:13</t>
  </si>
  <si>
    <t>王之宁</t>
  </si>
  <si>
    <t>15706307157</t>
  </si>
  <si>
    <t>2024-07-03 20:22:42</t>
  </si>
  <si>
    <t>SD-851-278351-25857-11549</t>
  </si>
  <si>
    <t>SD-057-240703-501846-6714</t>
  </si>
  <si>
    <t>2024-07-03 19:14:42</t>
  </si>
  <si>
    <t>普通区域-坊子区-西王家村-19558630114-300M-业务受理宽带-次数0-202407030000667703</t>
  </si>
  <si>
    <t>202407030000667703</t>
  </si>
  <si>
    <t>202407030000667703# 宽带账号:19558630114; 联系电话：19558630114，问题类型：此工单为群障修复工单，根据群障全量闭环修复管理要求，为确保客户网络通畅，请装维人员跟进修复网络问题，谢谢！ 
 群障标题：公告。故障描述：分支光纤断或OLT检测不到ONT的预期的光信号(LOSi/LOBi)主叫号码：19558630114.0;该号码仅供参考，请优先联系宽带账号。</t>
  </si>
  <si>
    <t>2024-07-03 19:19:02</t>
  </si>
  <si>
    <t>2024-07-03 19:20:32</t>
  </si>
  <si>
    <t>SD-851-301194-20994-5552</t>
  </si>
  <si>
    <t>SD-057-240703-083924-6750</t>
  </si>
  <si>
    <t>2024-07-03 19:16:34</t>
  </si>
  <si>
    <t>【调研】-80+白金-普通区域--null--宽带上网投诉-次数1-202407020000509783</t>
  </si>
  <si>
    <t>SD-057-240703-695017-4894</t>
  </si>
  <si>
    <t>2024-07-03 16:17:11</t>
  </si>
  <si>
    <t>普通区域-昌邑市-新嘉创业园-13285365767-1000M-宽带上网投诉-次数0-20240703161524X524415810</t>
  </si>
  <si>
    <t>20240703161524X524415810</t>
  </si>
  <si>
    <t xml:space="preserve">流程受理流水号：20240703161431132853657671138287
客户号码:13285365767
客户姓名:王**
投诉地市:潍坊
来话流水:2024070316112059520888914
宽带账号:13285365767
宽带账号归属地市:潍坊
宽带账号归属区县:昌邑市
故障地址:潍坊昌邑市奎聚街道北海路新嘉创业园6号箱*********
联系电话:17281073949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16:14:43
具体故障现象:网线断开
客户其他诉求:
</t>
  </si>
  <si>
    <t>2024-07-03 16:19:11</t>
  </si>
  <si>
    <t>2024-07-03 16:20:00</t>
  </si>
  <si>
    <t>SD-851-264264-5208-5796</t>
  </si>
  <si>
    <t>SD-057-240703-415630-7228</t>
  </si>
  <si>
    <t>2024-07-03 20:06:45</t>
  </si>
  <si>
    <t>80+银卡-普通区域-高密市-大牟家驻地自然村-13774947183-200M-业务受理宽带-次数0-202407030000692959</t>
  </si>
  <si>
    <t>202407030000692959</t>
  </si>
  <si>
    <t>202407030000692959# 宽带账号:13774947183; 联系电话：13774947183，问题类型：此工单为群障修复工单，根据群障全量闭环修复管理要求，为确保客户网络通畅，请装维人员跟进修复网络问题，谢谢！ 
 群障标题：告警。故障标题：分支光纤断或OLT检测不到ONT的预期的光信号(LOSi/LOBi)主叫号码：13774947183.0;该号码仅供参考，请优先联系宽带账号。</t>
  </si>
  <si>
    <t>2024-07-03 20:12:34</t>
  </si>
  <si>
    <t>2024-07-03 20:13:02</t>
  </si>
  <si>
    <t>SD-057-240703-180342-2290</t>
  </si>
  <si>
    <t>2024-07-03 11:38:30</t>
  </si>
  <si>
    <t>【调研】-80+银卡-普通区域-诸城市-口腔医院家属院-13863647161-200M-宽带上网投诉-次数0-20240703113719X839969744</t>
  </si>
  <si>
    <t>20240703113719X839969744</t>
  </si>
  <si>
    <t xml:space="preserve">流程受理流水号：20240703113631138636471611066196
客户号码:13863647161
客户姓名:王*
投诉地市:潍坊
来话流水:2024070311361742020802747
宽带账号:13863647161
宽带账号归属地市:潍坊
宽带账号归属区县:诸城市
故障地址:潍坊诸城市密州街道东关大街口腔医院家属院1号楼*********
联系电话:13863647161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11:41:17
具体故障现象:提示网络无法连接，
客户其他诉求:
</t>
  </si>
  <si>
    <t>2024-07-03 12:06:15</t>
  </si>
  <si>
    <t>2024-07-03 12:06:48</t>
  </si>
  <si>
    <t>SD-057-240703-516794-7489</t>
  </si>
  <si>
    <t>2024-07-03 20:20:51</t>
  </si>
  <si>
    <t>80+银卡-普通区域-安丘市-大华中央城-18353643668-300M-宽带上网投诉-次数0-202407030000699633</t>
  </si>
  <si>
    <t>202407030000699633</t>
  </si>
  <si>
    <t>202407030000699633#流程受理流水号：20240703201945183536436681196113
客户号码:18353643668
客户姓名:李**
投诉地市:潍坊
来话流水:2024070320184073020879382
宽带账号:18353643668
宽带账号归属地市:潍坊
宽带账号归属区县:安丘市
故障地址:潍坊安丘市兴安街道长安路大华中央城和园47号楼*********
联系电话:18353643668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20:20:35
具体故障现象:注册闪烁
客户其他诉求:
;宽带小区$[大华中央城]$</t>
  </si>
  <si>
    <t>2024-07-03 20:22:08</t>
  </si>
  <si>
    <t>2024-07-03 20:32:26</t>
  </si>
  <si>
    <t>SD-851-266477-11120-11570</t>
  </si>
  <si>
    <t>SD-057-240703-492065-6720</t>
  </si>
  <si>
    <t>2024-07-03 19:14:51</t>
  </si>
  <si>
    <t>普通区域-青州市-东南营村-1820636667802-300M-宽带上网投诉-次数0-20240703191358X238916398</t>
  </si>
  <si>
    <t>20240703191358X238916398</t>
  </si>
  <si>
    <t xml:space="preserve">【农村网络投诉】流程受理流水号：2024070319123518206366678021185470
客户号码:1820636667802
客户姓名:刘**
投诉地市:潍坊
来话流水:2024070319102542720863673
宽带账号:1820636667802
宽带账号归属地市:潍坊
宽带账号归属区县:青州市
故障地址:潍坊青州市弥河镇东南营村东南营村11号箱（大队北刘福成）*********
联系电话:15054839676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19:12:28
具体故障现象:光猫亮红灯，拔插捋直光纤线未恢复，请协助处理，谢谢。
客户其他诉求:
</t>
  </si>
  <si>
    <t>2024-07-03 19:19:08</t>
  </si>
  <si>
    <t>2024-07-03 19:20:00</t>
  </si>
  <si>
    <t>SD-851-267038-18078-8628</t>
  </si>
  <si>
    <t>SD-057-240703-169457-6783</t>
  </si>
  <si>
    <t>2024-07-03 19:19:36</t>
  </si>
  <si>
    <t>80+普通-普通区域-坊子区-中岭村自然村-13562682323-300M-宽带上网投诉-次数0-202407030000670993</t>
  </si>
  <si>
    <t>202407030000670993</t>
  </si>
  <si>
    <t>202407030000670993# 宽带账号：13562682323；宽带地址：潍坊峡山区郑公街道中岭村中岭村自然村中岭村扩容1号；客户来电反映宽带线断了，要求师傅上门，请协助处理，谢谢！联系电话：13562682323；联系人：；来电流水：。 2024070319180052720815199</t>
  </si>
  <si>
    <t>2024-07-03 19:30:30</t>
  </si>
  <si>
    <t>2024-07-03 19:31:57</t>
  </si>
  <si>
    <t>SD-057-240703-043152-658</t>
  </si>
  <si>
    <t>2024-07-03 09:09:42</t>
  </si>
  <si>
    <t>【重投】-(目标)普通区域-诸城市-null-15063646297-宽带上网投诉-次数0-202407030000124610</t>
  </si>
  <si>
    <t>2024-07-04 09:10:00</t>
  </si>
  <si>
    <t>202407030000124610</t>
  </si>
  <si>
    <t>202407030000124610#客户来电反应安装宽带把自己饮水机线路剪断了不满，现在要求反馈，强协助谢谢 地址:潍坊羊口镇居委会</t>
  </si>
  <si>
    <t>家庭咨询-&gt;服务触点-&gt;装维人员-&gt;全局流转-&gt;售后服务-&gt;布线不合理-&gt;全局流转</t>
  </si>
  <si>
    <t>SD-057-240703-230495-586</t>
  </si>
  <si>
    <t>2024-07-03 09:05:12</t>
  </si>
  <si>
    <t>普通区域-青州市-青州鹁鸪王花卉园区（小微）-13963615639-300M-宽带上网投诉-次数0-202407030000123850</t>
  </si>
  <si>
    <t>202407030000123850</t>
  </si>
  <si>
    <t>202407030000123850#宽带账号：13963615639；宽带地址：潍坊青州市黄楼街道万红大道青州鹁鸪王花卉园区（小微）H3号箱（李广聚）*******；客户来电反映宽带连不上网，客户不配合排障，要求师傅上门，请协助处理，谢谢！联系电话：18263691987；联系人：***；来电流水：2024070309013206020806539</t>
  </si>
  <si>
    <t>2024-07-03 09:12:34</t>
  </si>
  <si>
    <t>2024-07-03 09:13:27</t>
  </si>
  <si>
    <t>SD-057-240703-503641-4799</t>
  </si>
  <si>
    <t>2024-07-03 16:12:28</t>
  </si>
  <si>
    <t>普通区域-潍城区-杏埠村-18764709142-200M-业务受理宽带-次数0-202407030000505205</t>
  </si>
  <si>
    <t>2024-07-04 16:13:00</t>
  </si>
  <si>
    <t>202407030000505205</t>
  </si>
  <si>
    <t>202407030000505205#【已关注中国移动10086微信公众号】 宽带账号:18764709142; 联系电话：18764709142，问题类型：此工单为群障修复工单，根据群障全量闭环修复管理要求，为确保客户网络通畅，请装维人员跟进修复网络问题，谢谢！ 
 群障标题：公告。故障描述：主干光纤断或OLT检测不到预期的光信号（LOS）主叫号码：18764709142.0;该号码仅供参考，请优先联系宽带账号。</t>
  </si>
  <si>
    <t>2024-07-03 16:16:24</t>
  </si>
  <si>
    <t>SD-851-223509-18986-22803</t>
  </si>
  <si>
    <t>SD-057-240703-537806-4809</t>
  </si>
  <si>
    <t>2024-07-03 16:12:58</t>
  </si>
  <si>
    <t>80+普通-普通区域-滨海-榆园村自然村-19558528855-1000M-业务受理宽带-次数0-202407030000509775</t>
  </si>
  <si>
    <t>202407030000509775</t>
  </si>
  <si>
    <t>202407030000509775# 宽带账号:19558528855; 联系电话：19558528855，问题类型：此工单为群障修复工单，根据群障全量闭环修复管理要求，为确保客户网络通畅，请装维人员跟进修复网络问题，谢谢！ 
 群障标题：公告。故障描述：分支光纤断或OLT检测不到ONT的预期的光信号(LOSi/LOBi)主叫号码：17649629491.0;该号码仅供参考，请优先联系宽带账号。</t>
  </si>
  <si>
    <t>2024-07-03 16:47:55</t>
  </si>
  <si>
    <t>2024-07-03 16:48:24</t>
  </si>
  <si>
    <t>SD-851-280607-3444-26892</t>
  </si>
  <si>
    <t>SD-057-240703-046983-2226</t>
  </si>
  <si>
    <t>【调研】-80+银卡-普通区域-寿光市-巴龙国际北区二期-15854883637-200M-宽带上网投诉-次数0-202407030000277013</t>
  </si>
  <si>
    <t>2024-07-04 12:32:00</t>
  </si>
  <si>
    <t>202407030000277013</t>
  </si>
  <si>
    <t>202407030000277013#
宽带账号：15854883637；宽带地址：潍坊寿光市圣城街道建桥路巴龙国际北区二期50号楼；客户来电反映宽带无法连接***，客户要求师傅上门，请协助处理，谢谢！联系电话：15244421165；联系人：侯**；来电流水：2024070311294578120815851</t>
  </si>
  <si>
    <t>2024-07-03 11:36:55</t>
  </si>
  <si>
    <t>2024-07-03 11:37:32</t>
  </si>
  <si>
    <t>SD-057-240703-637415-7495</t>
  </si>
  <si>
    <t>2024-07-03 20:21:52</t>
  </si>
  <si>
    <t>普通区域-青州市-青州市东高镇东三教村-15095122469-100M-宽带上网投诉-次数0-202407030000701144</t>
  </si>
  <si>
    <t>202407030000701144</t>
  </si>
  <si>
    <t xml:space="preserve">202407030000701144#流程受理流水号：20240703202049150951224691196253
客户号码:15095122469
客户姓名:李**
投诉地市:潍坊
来话流水:2024070320203253020889149
宽带账号:15095122469
宽带账号归属地市:潍坊
宽带账号归属区县:青州市
故障地址:潍坊青州市益都街道东三教村青州市东高镇东三教村东三教村20号箱（李佳亮家）*********
联系电话:15095122469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故障时间:2024-07-03 20:21:52
具体故障现象:频繁掉线，
客户其他诉求:客户侧为质差终端，要求上门更换终端并一并处理故障问题。
</t>
  </si>
  <si>
    <t>2024-07-03 20:28:52</t>
  </si>
  <si>
    <t>2024-07-03 20:29:53</t>
  </si>
  <si>
    <t>SD-057-240703-497163-6271</t>
  </si>
  <si>
    <t>2024-07-03 18:40:47</t>
  </si>
  <si>
    <t>【调研】-普通区域-高密市-南洋河社区自然村-18953614386-200M-宽带上网投诉-次数0-202407030000646241</t>
  </si>
  <si>
    <t>202407030000646241</t>
  </si>
  <si>
    <t>202407030000646241#宽带账号：18953614386；联系电话：18953614386宽带地址：潍坊高密市密水街道南洋河社区南洋河社区自然村潍坊高密市密水街道南洋河社区北区3号楼；客户来电反映机顶盒提示网络未连接，客户异机来电报修，线上指导无法配合操作，要求上门处理，来电流水：2024070318382337920831184。</t>
  </si>
  <si>
    <t>2024-07-03 18:43:01</t>
  </si>
  <si>
    <t>2024-07-03 18:43:25</t>
  </si>
  <si>
    <t>SD-851-236487-23056-26951</t>
  </si>
  <si>
    <t>SD-057-240703-734821-6774</t>
  </si>
  <si>
    <t>2024-07-03 19:18:27</t>
  </si>
  <si>
    <t>80+普通-FTTR-(目标)普通区域-寿光市-巨能华府供电宿舍楼-18705360088-1000M-宽带延伸服务-次数0-202407030000672076</t>
  </si>
  <si>
    <t>202407030000672076</t>
  </si>
  <si>
    <t xml:space="preserve">202407030000672076#流程受理流水号：20240703191809187053600881186435
客户号码:18705360088
客户姓名:周**
投诉地市:潍坊
来话流水:2024070319155242320800757
宽带账号:18705360088
宽带账号归属地市:潍坊
宽带账号归属区县:寿光市
故障地址:潍坊寿光市圣城街道圣阳街巨能华府供电宿舍楼18号楼*********
联系电话:18705360088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故障时间:2024-07-03 19:18:13
具体故障现象:网线断了
</t>
  </si>
  <si>
    <t>2024-07-03 19:25:55</t>
  </si>
  <si>
    <t>SD-851-330718-792-18103</t>
  </si>
  <si>
    <t>SD-057-240703-460927-7190</t>
  </si>
  <si>
    <t>2024-07-03 20:02:21</t>
  </si>
  <si>
    <t>80+银卡-普通区域-坊子区-荆山洼解家村-18353640430-300M-宽带上网投诉-次数0-20240703200043X433783780</t>
  </si>
  <si>
    <t>20240703200043X433783780</t>
  </si>
  <si>
    <t xml:space="preserve">【农村网络投诉】流程受理流水号：20240703195933183536404301193166
客户号码:18353640430
客户姓名:王**
投诉地市:潍坊
来话流水:2024070319583008220868873
宽带账号:18353640430
宽带账号归属地市:潍坊
宽带账号归属区县:坊子区
故障地址:潍坊坊子区荆山洼经济发展区荆山洼解家村荆山洼解家村1号箱*********
联系电话:18866795587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20:00:06
具体故障现象:提示网络无法连接，
客户其他诉求:
</t>
  </si>
  <si>
    <t>2024-07-03 20:09:16</t>
  </si>
  <si>
    <t>2024-07-03 20:12:41</t>
  </si>
  <si>
    <t>2024-07-03 20:05:14</t>
  </si>
  <si>
    <t>普通区域-青州市-黄家里双-13863640425-300M-宽带上网投诉-次数0-20240703200329X209594402 一级督办</t>
  </si>
  <si>
    <t>20240703200329X209594402</t>
  </si>
  <si>
    <t>2024-07-03 20:12:04</t>
  </si>
  <si>
    <t>2024-07-03 20:12:55</t>
  </si>
  <si>
    <t>SD-057-240703-901463-6730</t>
  </si>
  <si>
    <t>2024-07-03 19:15:13</t>
  </si>
  <si>
    <t>80+银卡-普通区域-寿光市-老喜丰农膜小区-15163675629-200M-业务受理宽带-次数0-202407030000668809</t>
  </si>
  <si>
    <t>202407030000668809</t>
  </si>
  <si>
    <t>202407030000668809# 宽带账号:15163675629; 联系电话：15163675629，问题类型：此工单为群障修复工单，根据群障全量闭环修复管理要求，为确保客户网络通畅，请装维人员跟进修复网络问题，谢谢！ 
 群障标题：公告。故障描述：分支光纤断或OLT检测不到ONT的预期的光信号(LOSi/LOBi)主叫号码：15163675629.0;该号码仅供参考，请优先联系宽带账号。</t>
  </si>
  <si>
    <t>2024-07-03 19:19:57</t>
  </si>
  <si>
    <t>刘冰</t>
  </si>
  <si>
    <t>15706307742</t>
  </si>
  <si>
    <t>dw3_jk_liubing</t>
  </si>
  <si>
    <t>2024-07-03 19:20:48</t>
  </si>
  <si>
    <t>SD-057-240703-217853-6738</t>
  </si>
  <si>
    <t>2024-07-03 19:15:35</t>
  </si>
  <si>
    <t>普通区域-高密市-代家屯-15866185482-200M-业务受理宽带-次数0-202407030000668106</t>
  </si>
  <si>
    <t>202407030000668106</t>
  </si>
  <si>
    <t>202407030000668106# 宽带账号:15866185482; 联系电话：15866185482，问题类型：此工单为群障修复工单，根据群障全量闭环修复管理要求，为确保客户网络通畅，请装维人员跟进修复网络问题，谢谢！ 
 群障标题：公告。故障描述：LINK_LOSS主叫号码：13864683749.0;该号码仅供参考，请优先联系宽带账号。</t>
  </si>
  <si>
    <t>2024-07-03 19:16:05</t>
  </si>
  <si>
    <t>2024-07-03 19:17:00</t>
  </si>
  <si>
    <t>SD-057-240703-462893-623</t>
  </si>
  <si>
    <t>2024-07-03 09:08:08</t>
  </si>
  <si>
    <t>【追1】FTTR-普通区域-昌邑市-后伍塔自然村-15169446555-1000M-宽带上网投诉-次数0-20240703090616X776100921</t>
  </si>
  <si>
    <t>20240703090616X776100921</t>
  </si>
  <si>
    <t xml:space="preserve">【农村网络投诉】流程受理流水号：20240703090234151694465551012210
客户号码:15169446555
客户姓名:姜*
投诉地市:潍坊
来话流水:2024070309004877020897967
宽带账号:15169446555
宽带账号归属地市:潍坊
宽带账号归属区县:昌邑市
故障地址:潍坊昌邑市南逄镇后伍塔村后伍塔自然村3号箱王振山*********
联系电话:15169446555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09:02:47
具体故障现象:光猫亮红灯，客户来电表示宽带上不了网，我处核实到注册灯闪烁，将光纤线插紧弄直后重启未恢复，请协助谢谢
客户其他诉求:
</t>
  </si>
  <si>
    <t>2024-07-03 09:13:13</t>
  </si>
  <si>
    <t>陈志豪</t>
  </si>
  <si>
    <t>13646364401</t>
  </si>
  <si>
    <t>dw3_jk_chenzhihao</t>
  </si>
  <si>
    <t>2024-07-03 09:13:36</t>
  </si>
  <si>
    <t>SD-851-314313-6210-6323</t>
  </si>
  <si>
    <t>SD-057-240703-024193-715</t>
  </si>
  <si>
    <t>2024-07-03 09:11:49</t>
  </si>
  <si>
    <t>【调研】-80+银卡-普通区域-奎文区-宝通陆号（高层）-13853629990-300M-宽带上网投诉-次数0-202407030000130841</t>
  </si>
  <si>
    <t>202407030000130841</t>
  </si>
  <si>
    <t xml:space="preserve">202407030000130841#流程受理流水号：20240703091048138536299901015310
客户号码:13853629990
客户姓名:郭**
投诉地市:潍坊
来话流水:2024070309101478820817606
宽带账号:13853629990
宽带账号归属地市:潍坊
宽带账号归属区县:奎文区
故障地址:潍坊奎文区梨园街道宝通街宝通陆号（高层）4号楼*********
联系电话:15853691512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故障时间:2024-07-03 09:08:08
魔百和单播/组播:组播
具体故障现象:电视直播或点播无法观看，
客户其他诉求:客户侧为质差终端，要求上门更换终端并一并处理故障问题。
</t>
  </si>
  <si>
    <t>2024-07-03 09:12:35</t>
  </si>
  <si>
    <t>张松</t>
  </si>
  <si>
    <t>17277224252</t>
  </si>
  <si>
    <t>dw3_jk_zhangsong</t>
  </si>
  <si>
    <t>2024-07-03 09:13:30</t>
  </si>
  <si>
    <t>SD-851-301628-21950-12434</t>
  </si>
  <si>
    <t>SD-057-240703-708941-5503</t>
  </si>
  <si>
    <t>2024-07-03 17:26:13</t>
  </si>
  <si>
    <t>【调研】-80+银卡-普通区域-潍城区-玫瑰国际-13563678660-200M-宽带上网投诉-次数0-20240703172410X650119507</t>
  </si>
  <si>
    <t>2024-07-04 18:27:00</t>
  </si>
  <si>
    <t>20240703172410X650119507</t>
  </si>
  <si>
    <t xml:space="preserve">流程受理流水号：20240703172123135636786601158417
客户号码:13563678660
客户姓名:于**
投诉地市:潍坊
来话流水:2024070317181675820888056
宽带账号:13563678660
宽带账号归属地市:潍坊
宽带账号归属区县:潍城区
故障地址:潍坊潍城区城关街道胜利西街玫瑰国际7号楼*********
联系电话:13563678660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故障时间:2024-07-03 17:23:25
具体故障现象:频繁掉线，拒绝排障
客户其他诉求:
</t>
  </si>
  <si>
    <t>2024-07-03 17:29:28</t>
  </si>
  <si>
    <t>2024-07-03 17:29:48</t>
  </si>
  <si>
    <t>SD-057-240703-601298-5511</t>
  </si>
  <si>
    <t>2024-07-03 17:26:44</t>
  </si>
  <si>
    <t>80+银卡-普通区域-高密市-西郇家自然村-15964589235-1000M-宽带上网投诉-次数0-20240703172536X736846120</t>
  </si>
  <si>
    <t>20240703172536X736846120</t>
  </si>
  <si>
    <t xml:space="preserve">【农村网络投诉】流程受理流水号：20240703172355159645892351159156
客户号码:15964589235
客户姓名:徐**
投诉地市:潍坊
来话流水:2024070317213949120832405
宽带账号:15964589235
宽带账号归属地市:潍坊
宽带账号归属区县:高密市
故障地址:潍坊高密市井沟镇西郇家村
联系电话:15964589235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故障细类:网速慢/上网掉线(专席)
携转原因:
故障时间:2024-07-03 17:23:33
具体故障现象:网速慢卡顿，
客户其他诉求:路由使用3年+，重启无效，摆放位置正常
</t>
  </si>
  <si>
    <t>2024-07-03 17:28:26</t>
  </si>
  <si>
    <t>2024-07-03 17:29:08</t>
  </si>
  <si>
    <t>SD-851-263687-3432-4653</t>
  </si>
  <si>
    <t>SD-057-240703-349687-671</t>
  </si>
  <si>
    <t>2024-07-03 09:10:17</t>
  </si>
  <si>
    <t>【调研】-(目标)普通区域-临朐县-下河自然村-13864695798-300M-业务受理宽带-次数0-202407030000128743</t>
  </si>
  <si>
    <t>202407030000128743</t>
  </si>
  <si>
    <t>202407030000128743# 宽带账号:13864695798; 联系电话：13864695798，问题类型：此工单为群障修复工单，根据群障全量闭环修复管理要求，为确保客户网络通畅，请装维人员跟进修复网络问题，谢谢！ 
 群障标题：公告。故障描述：分支光纤断或OLT检测不到ONT的预期的光信号(LOSi/LOBi)主叫号码：13864695798.0;该号码仅供参考，请优先联系宽带账号。</t>
  </si>
  <si>
    <t>王海城</t>
  </si>
  <si>
    <t>15706307564</t>
  </si>
  <si>
    <t>dw3_jk_wanghaicheng</t>
  </si>
  <si>
    <t>2024-07-03 09:14:18</t>
  </si>
  <si>
    <t>SD-057-240703-789643-787</t>
  </si>
  <si>
    <t>2024-07-03 09:18:57</t>
  </si>
  <si>
    <t>普通区域-高密市-null-15866563973-宽带上网投诉-次数0-202407030000137185</t>
  </si>
  <si>
    <t>2024-07-04 10:19:00</t>
  </si>
  <si>
    <t>202407030000137185</t>
  </si>
  <si>
    <t>202407030000137185#受理号码 : 15866563973客户姓名 : 王**号码归属地 : 潍坊高密 － 高密-柏城代理商管理中心用户品牌 : 神州行
客户来电称在高密市柏城镇柳林村村委的，村委办公室宽带无信号，询问客户绑定号码，客户称不知道，未告知，要求上门维修，立即回电，提及工信部，请协助，谢谢，联系号码：本机，录音流水2024070309061372620865683</t>
  </si>
  <si>
    <t>2024-07-03 16:31:32</t>
  </si>
  <si>
    <t>SD-057-240703-379684-756</t>
  </si>
  <si>
    <t>2024-07-03 09:16:43</t>
  </si>
  <si>
    <t>普通区域-昌邑市-石桥自然村-15908025069-300M-魔百和投诉-次数0-20240703084534X534807201</t>
  </si>
  <si>
    <t>20240703084534X534807201</t>
  </si>
  <si>
    <t>【农村网络投诉】流程 ： 
 流程受理流水号：20240703084239159080250691005116; 
手机号码 ：15908025069；
客户姓名 ：姜**；
投诉地市 ：潍坊；
来话流水 ：2024070308411239420893334；
宽带账号 ：15908025069；
宽带账号归属地市 ：潍坊；
宽带账号归属区县 ：昌邑市；
联系人 ：姜**；
故障地址 ：潍坊昌邑市龙池镇马渠村马渠自然村8号箱*********；
联系电话 ：15908025069；
是否升级倾向 ：否；
是否投诉倾向 ：否；
工单内容 ：客户来电反映宽带可以上网，电视无法观看，请核实处理；
_是否智能网关：否</t>
  </si>
  <si>
    <t>2024-07-03 09:31:12</t>
  </si>
  <si>
    <t>家庭业务-&gt;产品质量-&gt;互联网电视(移动高清)-&gt;全局流转-&gt;售后服务-&gt;牌照方问题导致无法观看-&gt;全局流转</t>
  </si>
  <si>
    <t>魏信贤</t>
  </si>
  <si>
    <t>15706307225</t>
  </si>
  <si>
    <t>dw3_jk_weixinxian</t>
  </si>
  <si>
    <t>2024-07-03 09:31:56</t>
  </si>
  <si>
    <t>SD-851-240943-988-13745</t>
  </si>
  <si>
    <t>SD-057-240703-948761-743</t>
  </si>
  <si>
    <t>2024-07-03 09:14:05</t>
  </si>
  <si>
    <t>【追1】普通区域-寒亭区-益新街沿街商铺-13780836018-200M-宽带上网投诉-次数0-20240703091203X123526364</t>
  </si>
  <si>
    <t>2024-07-04 10:15:00</t>
  </si>
  <si>
    <t>20240703091203X123526364</t>
  </si>
  <si>
    <t xml:space="preserve">流程受理流水号：20240703091122137808360181015528
客户号码:13780836018
客户姓名:韩**
投诉地市:潍坊
来话流水:2024070309110950820829572
宽带账号:13780836018
宽带账号归属地市:潍坊
宽带账号归属区县:寒亭区
故障地址:潍坊寒亭区寒亭街道益新街益新街沿街商铺友谊路益新街渤海学校沿街8号箱美车坊*********
联系电话:13780836018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09:11:45
具体故障现象:光猫亮红灯，
客户其他诉求:
</t>
  </si>
  <si>
    <t>2024-07-03 09:18:35</t>
  </si>
  <si>
    <t>2024-07-03 09:18:49</t>
  </si>
  <si>
    <t>SD-057-240703-193647-677</t>
  </si>
  <si>
    <t>2024-07-03 09:10:34</t>
  </si>
  <si>
    <t>80+普通-普通区域-寿光市-北洋头-15853695021-300M-业务受理宽带-次数0-202407030000129538</t>
  </si>
  <si>
    <t>202407030000129538</t>
  </si>
  <si>
    <t>202407030000129538# 宽带账号:15853695021; 联系电话：15853695021，问题类型：此工单为群障修复工单，根据群障全量闭环修复管理要求，为确保客户网络通畅，请装维人员跟进修复网络问题，谢谢！ 
 群障标题：公告。故障描述：分支光纤断或OLT检测不到ONT的预期的光信号(LOSi/LOBi)主叫号码：15854499183.0;该号码仅供参考，请优先联系宽带账号。</t>
  </si>
  <si>
    <t>2024-07-03 09:13:06</t>
  </si>
  <si>
    <t>褚彦廷</t>
  </si>
  <si>
    <t>15706307752</t>
  </si>
  <si>
    <t>dw3_jk_chuyanting</t>
  </si>
  <si>
    <t>2024-07-03 09:25:04</t>
  </si>
  <si>
    <t>SD-057-240703-573104-695</t>
  </si>
  <si>
    <t>2024-07-03 09:11:15</t>
  </si>
  <si>
    <t>【调研】-80+金卡-普通区域-高密市-康庄2村-15264692896-1000M-宽带上网投诉-次数0-20240703090927X967579914</t>
  </si>
  <si>
    <t>20240703090927X967579914</t>
  </si>
  <si>
    <t xml:space="preserve">【农村网络投诉】流程受理流水号：20240703090639152646928961013701
客户号码:15264692896
客户姓名:仪**
投诉地市:潍坊
来话流水:2024070309055780720862352
宽带账号:15264692896
宽带账号归属地市:潍坊
宽带账号归属区县:高密市
故障地址:潍坊高密市醴泉街道康庄2村行政村康庄2村高密康庄2村17号箱胡文成*********
联系电话:15264692896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09:07:21
具体故障现象:光猫亮红灯，已经指导操作光纤线插紧捋直光猫重启未恢复
客户其他诉求:
</t>
  </si>
  <si>
    <t>2024-07-03 09:13:31</t>
  </si>
  <si>
    <t>2024-07-03 09:13:45</t>
  </si>
  <si>
    <t>SD-057-240703-956287-729</t>
  </si>
  <si>
    <t>2024-07-03 09:12:27</t>
  </si>
  <si>
    <t>普通区域-临朐县-五井镇马庄村-15963415239-1000M-业务受理宽带-次数0-202407030000130088</t>
  </si>
  <si>
    <t>202407030000130088</t>
  </si>
  <si>
    <t>202407030000130088# 宽带账号:15963415239; 联系电话：15963415239，问题类型：此工单为群障修复工单，根据群障全量闭环修复管理要求，为确保客户网络通畅，请装维人员跟进修复网络问题，谢谢！ 
 群障标题：公告。故障描述：分支光纤断或OLT检测不到ONT的预期的光信号(LOSi/LOBi)主叫号码：15963415239.0;该号码仅供参考，请优先联系宽带账号。</t>
  </si>
  <si>
    <t>2024-07-03 09:31:04</t>
  </si>
  <si>
    <t>2024-07-03 09:31:52</t>
  </si>
  <si>
    <t>SD-851-266323-3328-29071</t>
  </si>
  <si>
    <t>SD-057-240703-045396-748</t>
  </si>
  <si>
    <t>2024-07-03 09:14:21</t>
  </si>
  <si>
    <t>80+普通-普通区域-高密市-中信市场（小微）-18363696662-500M-宽带上网投诉-次数0-20240703091251X171108322</t>
  </si>
  <si>
    <t>20240703091251X171108322</t>
  </si>
  <si>
    <t xml:space="preserve">流程受理流水号：20240703091211183636966621015853
客户号码:18363696662
客户姓名:李**
投诉地市:潍坊
来话流水:2024070309112708120833466
宽带账号:18363696662
宽带账号归属地市:潍坊
宽带账号归属区县:高密市
故障地址:潍坊高密市醴泉街道镇府街中信市场（小微）华洋驾校北墙外2号箱*********
联系电话:18363696662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09:28:30
具体故障现象:光猫亮红灯，
客户其他诉求:
</t>
  </si>
  <si>
    <t>2024-07-03 09:26:22</t>
  </si>
  <si>
    <t>2024-07-03 09:28:45</t>
  </si>
  <si>
    <t>SD-057-240703-378541-5519</t>
  </si>
  <si>
    <t>2024-07-03 17:28:43</t>
  </si>
  <si>
    <t>80+普通-普通区域-昌乐县-逯家庄-13583691953-1000M-宽带延伸服务-次数0-202407030000581344</t>
  </si>
  <si>
    <t>2024-07-04 17:29:00</t>
  </si>
  <si>
    <t>202407030000581344</t>
  </si>
  <si>
    <t xml:space="preserve">202407030000581344#流程受理流水号：20240703172742135836919531160288
客户号码:13583691953
客户姓名:逯**
投诉地市:潍坊
来话流水:2024070317271179020803741
宽带账号:13583691953
宽带账号归属地市:潍坊
宽带账号归属区县:昌乐县
故障地址:潍坊昌乐县红河镇逯家庄逯家庄逯家庄3#*********
联系电话:13583691953
联系人:先生/女士
工单紧急程度:一般
是否有升级投诉倾向:否
是否重复投诉:否
是否携转意向:否
是否投诉倾向:否
是否智能网关:智能网关
当前是否在线:是
接入方式:FTTH
是否质差终端:无质差信息
光功率:-18.79
故障大类:宽带/电视
故障细类:宽带延伸服务
携转原因:
故障时间:2024-07-03 17:28:06
具体故障现象:电视和机顶盒需要挪位置，请协助处理，谢谢
</t>
  </si>
  <si>
    <t>2024-07-03 17:31:38</t>
  </si>
  <si>
    <t>2024-07-03 17:32:37</t>
  </si>
  <si>
    <t>SD-057-240703-863157-5486</t>
  </si>
  <si>
    <t>2024-07-03 17:23:06</t>
  </si>
  <si>
    <t>【调研】-80+银卡-(目标)普通区域-寿光市-赵家辛章村自然村-15095271757-200M-宽带上网投诉-次数0-20240703172108X468310800</t>
  </si>
  <si>
    <t>2024-07-04 18:24:00</t>
  </si>
  <si>
    <t>20240703172108X468310800</t>
  </si>
  <si>
    <t xml:space="preserve">【农村网络投诉】流程受理流水号：20240703171959150952717571158022
客户号码:15095271757
客户姓名:陈**
投诉地市:潍坊
来话流水:2024070317191955820801805
宽带账号:15095271757
宽带账号归属地市:潍坊
宽带账号归属区县:寿光市
故障地址:潍坊寿光市侯镇赵家辛章村
联系电话:15095271757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17:22:50
具体故障现象:无法上网，
客户其他诉求:
</t>
  </si>
  <si>
    <t>2024-07-03 17:32:26</t>
  </si>
  <si>
    <t>2024-07-03 17:33:11</t>
  </si>
  <si>
    <t>SD-057-240703-738452-709</t>
  </si>
  <si>
    <t>2024-07-03 09:11:38</t>
  </si>
  <si>
    <t>80+金卡-普通区域-诸城市-古县社区-17865624233-1000M-宽带上网投诉-次数0-20240703091021X218319130</t>
  </si>
  <si>
    <t>20240703091021X218319130</t>
  </si>
  <si>
    <t xml:space="preserve">【农村网络投诉】流程受理流水号：20240703090943178656242331014889
客户号码:17865624233
客户姓名:伏**
投诉地市:潍坊
来话流水:2024070309061986520866930
宽带账号:17865624233
宽带账号归属地市:潍坊
宽带账号归属区县:诸城市
故障地址:潍坊诸城市相州镇古县社区古县社区古县村32#箱*********
联系电话:17865624233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09:09:09
具体故障现象:光猫亮红灯，
客户其他诉求:线上指导插好，缕直光纤线，重启光猫未恢复
</t>
  </si>
  <si>
    <t>2024-07-03 09:18:17</t>
  </si>
  <si>
    <t>公冶祥伟</t>
  </si>
  <si>
    <t>15706307947</t>
  </si>
  <si>
    <t>家客铁通潍坊诸城-相州乡镇装维组</t>
  </si>
  <si>
    <t>dw3_jk_gongyexiangwei</t>
  </si>
  <si>
    <t>2024-07-03 09:18:40</t>
  </si>
  <si>
    <t>SD-851-224924-4701-8907</t>
  </si>
  <si>
    <t>SD-057-240703-602497-5460</t>
  </si>
  <si>
    <t>2024-07-03 17:20:07</t>
  </si>
  <si>
    <t>80+普通-普通区域-坊子区-东埠村自然村-13508962191-1000M-宽带上网投诉-次数0-20240703171728X248811411</t>
  </si>
  <si>
    <t>2024-07-04 18:21:00</t>
  </si>
  <si>
    <t>20240703171728X248811411</t>
  </si>
  <si>
    <t xml:space="preserve">【农村网络投诉】流程受理流水号：20240703171617135089621911156897
客户号码:13508962191
客户姓名:高**
投诉地市:潍坊
来话流水:2024070317140757220833533
宽带账号:13508962191
宽带账号归属地市:潍坊
宽带账号归属区县:坊子区
故障地址:潍坊坊子区坊安街办东埠郎郡庄东埠村自然村东埠郎郡庄村西北12号箱（郑全胜）*********
联系电话:13508962191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故障时间:2024-07-03 17:16:33
具体故障现象:光猫亮红灯，插紧捋直光纤线未恢复，重启未恢复，请协助， 谢谢。
客户其他诉求:
</t>
  </si>
  <si>
    <t>2024-07-03 17:22:53</t>
  </si>
  <si>
    <t>王健</t>
  </si>
  <si>
    <t>15706307271</t>
  </si>
  <si>
    <t>家客铁通潍坊坊子-南流乡镇装维组</t>
  </si>
  <si>
    <t>dw3_jk_wangjian</t>
  </si>
  <si>
    <t>2024-07-03 17:23:19</t>
  </si>
  <si>
    <t>SD-057-240703-345720-5523</t>
  </si>
  <si>
    <t>2024-07-03 17:29:14</t>
  </si>
  <si>
    <t>普通区域-奎文区-市地税局宿舍（纪委宿舍）-15908030060-1000M-宽带上网投诉-次数0-20240703172750X870914995</t>
  </si>
  <si>
    <t>2024-07-04 18:30:00</t>
  </si>
  <si>
    <t>20240703172750X870914995</t>
  </si>
  <si>
    <t xml:space="preserve">流程受理流水号：20240703172546159080300601159716
客户号码:15908030060
客户姓名:王**
投诉地市:潍坊
来话流水:2024070317250215520876127
宽带账号:15908030060
宽带账号归属地市:潍坊
宽带账号归属区县:高新
故障地址:潍坊高新高新城区东方路市地税局宿舍8号楼*********
联系电话:15908030060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17:26:06
具体故障现象:打不开网页，
客户其他诉求:1
</t>
  </si>
  <si>
    <t>2024-07-03 17:48:21</t>
  </si>
  <si>
    <t>乔会斌</t>
  </si>
  <si>
    <t>15706307416</t>
  </si>
  <si>
    <t>dw3_jk_qiaohuibin</t>
  </si>
  <si>
    <t>2024-07-03 17:49:03</t>
  </si>
  <si>
    <t>SD-851-256588-21022-374</t>
  </si>
  <si>
    <t>SD-057-240703-418602-758</t>
  </si>
  <si>
    <t>2024-07-03 09:17:01</t>
  </si>
  <si>
    <t>【调研】-80+普通-FTTR-普通区域-坊子区-孙家庄村自然村-18764631531-500M-魔百和投诉-次数0-20240702212124X484021781</t>
  </si>
  <si>
    <t>20240702212124X484021781</t>
  </si>
  <si>
    <t>【农村网络投诉】流程 ： 
 流程受理流水号：20240702211955187646315311207044; 
手机号码 ：18764631531；
客户姓名 ：王**；
投诉地市 ：潍坊；
来话流水 ：2024070221172024320869240；
宽带账号 ：18764631531；
宽带账号归属地市 ：潍坊；
宽带账号归属区县 ：坊子区；
联系人 ：王**；
故障地址 ：潍坊坊子区太堡庄街道（太堡庄）孙家庄村孙家庄村自然村孙家庄村东北1号箱（段启新）*********；
联系电话 ：18764631531；
是否升级倾向 ：否；
是否投诉倾向 ：否；
工单内容 ：客户来电表示自己有会员，但是其他的会员节目没有办法查看，客户对此不认可，要求上报处理，请协助处理，谢谢。；
_是否智能网关：否</t>
  </si>
  <si>
    <t>2024-07-03 09:23:47</t>
  </si>
  <si>
    <t>2024-07-03 09:27:45</t>
  </si>
  <si>
    <t>SD-851-241146-17974-17931</t>
  </si>
  <si>
    <t>SD-057-240703-832541-763</t>
  </si>
  <si>
    <t>2024-07-03 09:17:13</t>
  </si>
  <si>
    <t>【调研】-普通区域-高密市-康馨花园-13406645866-300M-宽带上网投诉-次数0-20240703091417X257447572</t>
  </si>
  <si>
    <t>20240703091417X257447572</t>
  </si>
  <si>
    <t xml:space="preserve">流程受理流水号：20240703091240134066458661016018
客户号码:13406645866
客户姓名:王**
投诉地市:潍坊
来话流水:2024070309092582120806901
宽带账号:13406645866
宽带账号归属地市:潍坊
宽带账号归属区县:高密市
故障地址:潍坊高密市醴泉街道夷安大道康馨花园高密康馨花园二期3号楼
联系电话:13406645866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故障细类:宽带无法上网(专席)
携转原因:
故障时间:2024-07-03 09:12:04
具体故障现象:提示网络无法连接
客户其他诉求:
</t>
  </si>
  <si>
    <t>2024-07-03 09:25:50</t>
  </si>
  <si>
    <t>2024-07-03 09:26:32</t>
  </si>
  <si>
    <t>SD-851-297548-1141-8187</t>
  </si>
  <si>
    <t>SD-057-240703-243687-5484</t>
  </si>
  <si>
    <t>2024-07-03 17:22:37</t>
  </si>
  <si>
    <t>80+普通-普通区域-奎文区-健康八号-13563686832-200M-宽带上网投诉-次数0-202407030000577652</t>
  </si>
  <si>
    <t>2024-07-04 18:23:00</t>
  </si>
  <si>
    <t>202407030000577652</t>
  </si>
  <si>
    <t xml:space="preserve">202407030000577652#流程受理流水号：20240703172155135636868321158575
客户号码:13563686832
客户姓名:付**
投诉地市:潍坊
来话流水:2024070317213550220831606
宽带账号:13563686832
宽带账号归属地市:潍坊
宽带账号归属区县:高新
故障地址:潍坊高新高新城区健康街健康八号3号楼*********
联系电话:13563686832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故障时间:2024-07-03 17:22:15
具体故障现象:打不开网页，
客户其他诉求:客户侧为质差终端，要求上门更换终端并一并处理故障问题。
</t>
  </si>
  <si>
    <t>2024-07-03 17:24:46</t>
  </si>
  <si>
    <t>2024-07-03 17:27:05</t>
  </si>
  <si>
    <t>SD-057-240703-983467-5490</t>
  </si>
  <si>
    <t>2024-07-03 17:23:46</t>
  </si>
  <si>
    <t>【调研】-80+金卡-普通区域-奎文区-唐宁府-13864687858-1000M-宽带上网投诉-次数0-202407030000578853</t>
  </si>
  <si>
    <t>202407030000578853</t>
  </si>
  <si>
    <t>202407030000578853#宽带账号：13864687858；宽带地址：潍坊高新高新城区北海路唐宁府南区7号楼；客户来电反映宽带不好用，客户不在现场，无法配合线上指导，要求上门，请协助处理，谢谢！联系电话：13864687858；联系人：马***；来电流水：2024070317204301620819839</t>
  </si>
  <si>
    <t>2024-07-03 17:24:50</t>
  </si>
  <si>
    <t>2024-07-03 17:25:27</t>
  </si>
  <si>
    <t>SD-057-240703-189235-5497</t>
  </si>
  <si>
    <t>2024-07-03 17:25:14</t>
  </si>
  <si>
    <t>普通区域-坊子区-恒信茉莉公馆-17888361341-100M-宽带上网投诉-次数0-202407030000579525</t>
  </si>
  <si>
    <t>2024-07-04 18:26:00</t>
  </si>
  <si>
    <t>202407030000579525</t>
  </si>
  <si>
    <t xml:space="preserve">202407030000579525#宽带账号：17888361341；宽带地址：潍坊坊子区坊子新区龙山路恒信茉莉公馆坊子区恒信茉莉公馆（帛方浴池）*********；客户来电反映宽带/移动高清*****，客户不在现场，无法配合线上指导/客户不配合排障，要求上门，请协助处理，谢谢！联系电话：15006656668；联系人：先生；来电流水：2024070317225460720848564。 </t>
  </si>
  <si>
    <t>2024-07-03 17:28:50</t>
  </si>
  <si>
    <t>张严</t>
  </si>
  <si>
    <t>15706307264</t>
  </si>
  <si>
    <t>dw3_jk_fzzhangyan</t>
  </si>
  <si>
    <t>2024-07-03 17:30:35</t>
  </si>
  <si>
    <t>SD-851-284877-16609-19355</t>
  </si>
  <si>
    <t>SD-057-240704-621890-5966</t>
  </si>
  <si>
    <t>2024-07-04 18:23:09</t>
  </si>
  <si>
    <t>80+普通-(目标)普通区域-昌乐县-齐城国际-15253605533-300M-魔百和投诉-次数0-20240704182040X440663635</t>
  </si>
  <si>
    <t>2024-07-05 19:00:00</t>
  </si>
  <si>
    <t>20240704182040X440663635</t>
  </si>
  <si>
    <t>流程受理流水号：20240704181547152536055331172885
客户号码:15253605533
客户姓名:杨**
投诉地市:潍坊
来话流水:2024070418132243720821852
宽带账号:15253605533
宽带账号归属地市:潍坊
宽带账号归属区县:昌乐县
故障地址:潍坊昌乐县城关街道新昌路齐城国际21号楼*********
联系电话:15253605533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故障时间:2024-07-04 18:18:33
魔百和单播/组播:组播
具体故障现象:电视提示网络类错误，
客户其他诉求:请协助处理，谢谢
魔百和单/组播：组播</t>
  </si>
  <si>
    <t>2024-07-04 18:25:00</t>
  </si>
  <si>
    <t>张金龙</t>
  </si>
  <si>
    <t>15706307282</t>
  </si>
  <si>
    <t>dw3_jk_clzhangjinlong</t>
  </si>
  <si>
    <t>2024-07-04 18:25:40</t>
  </si>
  <si>
    <t>SD-851-235734-140209-29565</t>
  </si>
  <si>
    <t>SD-057-240704-780162-6016</t>
  </si>
  <si>
    <t>2024-07-04 18:29:17</t>
  </si>
  <si>
    <t>普通区域-安丘市-姚家庄村自然村-15169651951-100M-宽带上网投诉-次数0-20240704182848X928132368</t>
  </si>
  <si>
    <t>20240704182848X928132368</t>
  </si>
  <si>
    <t xml:space="preserve">【农村网络投诉】流程受理流水号：20240704182755151696519511175776
客户号码:15169651951
客户姓名:王**
投诉地市:潍坊
来话流水:2024070418271908120841621
宽带账号:15169651951
宽带账号归属地市:潍坊
宽带账号归属区县:安丘市
故障地址:潍坊安丘市红沙沟镇姚家庄村姚家庄村自然村姚家庄追加2号箱刘福文*********
联系电话:15169651951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18:28:27
具体故障现象:光猫亮红灯，
客户其他诉求:
</t>
  </si>
  <si>
    <t>2024-07-04 18:32:12</t>
  </si>
  <si>
    <t>2024-07-04 18:35:38</t>
  </si>
  <si>
    <t>SD-057-240704-537168-5391</t>
  </si>
  <si>
    <t>2024-07-04 17:16:25</t>
  </si>
  <si>
    <t>普通区域-高密市-高密金地花园一-15064623468-500M-宽带上网投诉-次数0-202407040000573871</t>
  </si>
  <si>
    <t>2024-07-05 18:17:00</t>
  </si>
  <si>
    <t>202407040000573871</t>
  </si>
  <si>
    <t>202407040000573871#宽带账号：15064623468；宽带地址：潍坊高密市密水街道凤凰大街金地花园5号楼*********；接入方式：FTTH，当前是否在线：在线，端到端诊断结果：客户侧设备问题，是否智能网关：，客户反映电视无法观看，要求尽快处理回复！来电流水：2024070417080460120877582，联系电话15064623468</t>
  </si>
  <si>
    <t>2024-07-04 17:29:25</t>
  </si>
  <si>
    <t>2024-07-04 17:30:09</t>
  </si>
  <si>
    <t>SD-057-240704-597846-5390</t>
  </si>
  <si>
    <t>2024-07-04 17:16:23</t>
  </si>
  <si>
    <t>普通区域-潍城区-苗圃二路社区-18753629774-300M-宽带上网投诉-次数0-202407040000572440</t>
  </si>
  <si>
    <t>202407040000572440</t>
  </si>
  <si>
    <t>202407040000572440#宽带账号：18753629774；宽带地址：潍坊潍城区北关街道苗圃二路苗圃二路社区8号楼；客户来电反映宽带使用不畅，客户不在现场，无法配合线上指导，要求上门，请协助处理，谢谢！联系电话：本机；联系人：先生；来电流水2024070417123973820838025</t>
  </si>
  <si>
    <t>2024-07-04 17:32:16</t>
  </si>
  <si>
    <t>张乐华</t>
  </si>
  <si>
    <t>15706307858</t>
  </si>
  <si>
    <t>dw3_jk_wczhanglehua</t>
  </si>
  <si>
    <t>2024-07-04 17:32:51</t>
  </si>
  <si>
    <t>SD-057-240704-419675-5394</t>
  </si>
  <si>
    <t>2024-07-04 17:17:18</t>
  </si>
  <si>
    <t>80+金卡-普通区域-潍城区-润扬五金城-18369907222-1000M-宽带上网投诉-次数0-20240704171540X540610207</t>
  </si>
  <si>
    <t>2024-07-05 18:18:00</t>
  </si>
  <si>
    <t>20240704171540X540610207</t>
  </si>
  <si>
    <t xml:space="preserve">流程受理流水号：20240704171145183699072221154702
客户号码:18369907222
客户姓名:牟**
投诉地市:淄博
来话流水:2024070417065967820863111
宽带账号:18369907222
宽带账号归属地市:淄博
宽带账号归属区县:潍城区
故障地址:潍坊潍城区南关街道健康街润扬新城二号楼1013
联系电话:18866768080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故障细类:网速慢/上网掉线(专席)
携转原因:
故障时间:2024-07-04 17:12:25
具体故障现象:网速慢卡顿，处理未恢复，长期出现，请协助谢谢。
客户其他诉求:
</t>
  </si>
  <si>
    <t>2024-07-04 17:19:17</t>
  </si>
  <si>
    <t>2024-07-04 17:21:23</t>
  </si>
  <si>
    <t>SD-851-323921-7017-7008</t>
  </si>
  <si>
    <t>SD-057-240704-315897-5994</t>
  </si>
  <si>
    <t>2024-07-04 18:26:17</t>
  </si>
  <si>
    <t>【调研】-普通区域-临朐县-夏庄自然村-15953644109-300M-宽带上网投诉-次数0-20240704182450X690925431</t>
  </si>
  <si>
    <t>20240704182450X690925431</t>
  </si>
  <si>
    <t xml:space="preserve">【农村网络投诉】流程受理流水号：20240704182325159536441091174777
客户号码:15953644109
客户姓名:邵**
投诉地市:潍坊
来话流水:2024070418224509120803371
宽带账号:15953644109
宽带账号归属地市:潍坊
宽带账号归属区县:临朐县
故障地址:潍坊临朐县九山镇人民政府夏庄夏庄自然村夏庄（扩容）6号箱石子友*********
联系电话:15953644109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故障时间:2024-07-04 18:25:43
具体故障现象:光猫亮红灯，
客户其他诉求:
</t>
  </si>
  <si>
    <t>2024-07-04 18:29:00</t>
  </si>
  <si>
    <t>张涛</t>
  </si>
  <si>
    <t>15706307562</t>
  </si>
  <si>
    <t>家客铁通潍坊临朐-九山乡镇装维组</t>
  </si>
  <si>
    <t>dw3_jk_zhangtaolq</t>
  </si>
  <si>
    <t>2024-07-04 18:29:28</t>
  </si>
  <si>
    <t>SD-851-282231-8400-25312</t>
  </si>
  <si>
    <t>SD-057-240704-597836-6000</t>
  </si>
  <si>
    <t>2024-07-04 18:26:32</t>
  </si>
  <si>
    <t>【调研】-80+银卡-普通区域-诸城市-九台孙仓自然村-19853652293-1000M-宽带上网投诉-次数0-20240704182532X732333875</t>
  </si>
  <si>
    <t>20240704182532X732333875</t>
  </si>
  <si>
    <t xml:space="preserve">【农村网络投诉】流程受理流水号：20240704182348198536522931174869
客户号码:19853652293
客户姓名:王*
投诉地市:潍坊
来话流水:2024070418222283820800066
宽带账号:19853652293
宽带账号归属地市:潍坊
宽带账号归属区县:诸城市
故障地址:潍坊诸城市舜王街道九台孙仓九台孙仓自然村孙仓村西南7#箱*********
联系电话:19853652293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光功率:-15.52
故障大类:宽带/电视
故障细类:网速慢/上网掉线(专席)
携转原因:
故障时间:2024-07-04 18:23:01
具体故障现象:网速慢：路由器年限未超过，位置开阔，重启未恢复，光猫自带WIFI未开启，网线支持
客户其他诉求:
</t>
  </si>
  <si>
    <t>2024-07-04 18:28:26</t>
  </si>
  <si>
    <t>秦炜</t>
  </si>
  <si>
    <t>15706307968</t>
  </si>
  <si>
    <t>dw3_jk_zcqinwei</t>
  </si>
  <si>
    <t>2024-07-04 18:29:07</t>
  </si>
  <si>
    <t>SD-057-240704-564039-5992</t>
  </si>
  <si>
    <t>2024-07-04 18:26:14</t>
  </si>
  <si>
    <t>普通区域-青州市-青州旭馨苑小区-15165655058-300M-魔百和投诉-次数0-20240704182414X654293467</t>
  </si>
  <si>
    <t>20240704182414X654293467</t>
  </si>
  <si>
    <t>流程受理流水号：20240704181600151656550581172943
客户号码:15165655058
客户姓名:王**
投诉地市:潍坊
来话流水:2024070418154162720842360
宽带账号:15165655058
宽带账号归属地市:潍坊
宽带账号归属区县:青州市
故障地址:潍坊青州市云门山街道范公亭东路青州旭馨苑小区16号楼*********
联系电话:15165655058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故障细类:移动高清电视故障(专席)
携转原因:
故障时间:2024-07-04 18:22:21
魔百和单播/组播:组播
具体故障现象:电视直播或点播无法观看，网口为2号口，网络配置为IPOE未恢复、
客户其他诉求:
魔百和单/组播：组播</t>
  </si>
  <si>
    <t>2024-07-04 18:28:49</t>
  </si>
  <si>
    <t>刘安平</t>
  </si>
  <si>
    <t>15706307635</t>
  </si>
  <si>
    <t>dw3_jk_liuanping</t>
  </si>
  <si>
    <t>2024-07-04 18:29:23</t>
  </si>
  <si>
    <t>SD-057-240704-348695-5945</t>
  </si>
  <si>
    <t>2024-07-04 18:20:37</t>
  </si>
  <si>
    <t>【调研】-80+白金-(目标)普通区域-昌邑市-宋东自然村-18453687888-1000M-宽带上网投诉-次数0-20240704181913X353568204</t>
  </si>
  <si>
    <t>20240704181913X353568204</t>
  </si>
  <si>
    <t xml:space="preserve">【农村网络投诉】流程受理流水号：20240704181806184536878881173483
客户号码:18453687888
客户姓名:邹**
投诉地市:潍坊
来话流水:2024070418170466120854325
宽带账号:18453687888
宽带账号归属地市:潍坊
宽带账号归属区县:昌邑市
故障地址:潍坊昌邑市宋庄镇宋东村宋东自然村10号箱庄宝祥*********
联系电话:15266461337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18:17:45
具体故障现象:大面积故障，已解释不认可
客户其他诉求:
</t>
  </si>
  <si>
    <t>2024-07-04 18:33:43</t>
  </si>
  <si>
    <t>2024-07-04 18:34:41</t>
  </si>
  <si>
    <t>SD-057-240704-745632-5939</t>
  </si>
  <si>
    <t>2024-07-04 18:20:18</t>
  </si>
  <si>
    <t>普通区域-青州市-埠口村自然村-15153633433-1000M-宽带上网投诉-次数0-20240704181804X284676545</t>
  </si>
  <si>
    <t>20240704181804X284676545</t>
  </si>
  <si>
    <t xml:space="preserve">【农村网络投诉】流程受理流水号：20240704181653151536334331173167
客户号码:15153633433
客户姓名:王**
投诉地市:潍坊
来话流水:2024070418161806820847648
宽带账号:15153633433
宽带账号归属地市:潍坊
宽带账号归属区县:青州市
故障地址:潍坊青州市东夏镇埠口村埠口村自然村扩容 6号箱（村北王宏伟）*********
联系电话:15153633433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18:17:03
具体故障现象:光猫亮红灯，已指导捋顺插紧光纤线未恢复，请协助处理，谢谢。
客户其他诉求:
</t>
  </si>
  <si>
    <t>2024-07-04 18:23:05</t>
  </si>
  <si>
    <t>2024-07-04 18:23:28</t>
  </si>
  <si>
    <t>SD-851-270027-10380-978</t>
  </si>
  <si>
    <t>SD-057-240704-307285-5369</t>
  </si>
  <si>
    <t>2024-07-04 17:14:18</t>
  </si>
  <si>
    <t>80+普通-普通区域-青州市-西茂峪村自然村-15169553440-200M-魔百和投诉-次数0-20240704171148X308234709</t>
  </si>
  <si>
    <t>2024-07-05 18:15:00</t>
  </si>
  <si>
    <t>20240704171148X308234709</t>
  </si>
  <si>
    <t>【农村网络投诉】【预处理派单】宽带账号：15169553440，宽带地址： 潍坊青州市庙子镇西茂峪村，故障现象：，故障现象类型：，客户诉求：客户来电反映电视直播无法观看，其他节目正常，直播卡在进入界面，用户为单播，请协助处理谢谢，联系电话：15169553440，通话流水：2024070417002199520875124。接入方式：，当前是否在线：，端到端诊断结果：，是否智能网关：，光功率。,单组播状态:单播</t>
  </si>
  <si>
    <t>2024-07-04 17:18:55</t>
  </si>
  <si>
    <t>2024-07-04 17:19:49</t>
  </si>
  <si>
    <t>SD-057-240704-983074-5949</t>
  </si>
  <si>
    <t>2024-07-04 18:20:48</t>
  </si>
  <si>
    <t>80+金卡-FTTR-普通区域-诸城市-人民家园-13583632087-1000M-宽带上网投诉-次数0-20240704181947X387261810</t>
  </si>
  <si>
    <t>20240704181947X387261810</t>
  </si>
  <si>
    <t xml:space="preserve">流程受理流水号：20240704181707135836320871173225
客户号码:13583632087
客户姓名:王*
投诉地市:潍坊
来话流水:2024070418160067120845081
宽带账号:13583632087
宽带账号归属地市:潍坊
宽带账号归属区县:诸城市
故障地址:潍坊诸城市龙都街道潍徐街人民家园禧居园15号楼东单元2楼西户
联系电话:13953612986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18:18:37
具体故障现象:PON灯闪，
客户其他诉求:
</t>
  </si>
  <si>
    <t>2024-07-04 18:25:48</t>
  </si>
  <si>
    <t>赵金涛</t>
  </si>
  <si>
    <t>15706307943</t>
  </si>
  <si>
    <t>dw3_jk_zhaojintao</t>
  </si>
  <si>
    <t>SD-851-310353-21724-4095</t>
  </si>
  <si>
    <t>SD-057-240704-512734-5947</t>
  </si>
  <si>
    <t>2024-07-04 18:20:43</t>
  </si>
  <si>
    <t>【调研】-80+金卡-普通区域-高密市-西李家苓芝-15963418752-1000M-宽带上网投诉-次数0-202407040000637333</t>
  </si>
  <si>
    <t>202407040000637333</t>
  </si>
  <si>
    <t>202407040000637333#宽带账号：15963418752；宽带地址：潍坊高密市夏庄镇西李家苓芝西李家苓芝10号楼；客户来电反映宽带网络无法使用，客户不配合排障，要求上门，请协助处理，谢谢！联系电话：13665365473；联系人：先生；来电流水：2024070418150176820836510</t>
  </si>
  <si>
    <t>2024-07-04 18:31:07</t>
  </si>
  <si>
    <t>2024-07-04 18:32:27</t>
  </si>
  <si>
    <t>SD-057-240704-123405-5955</t>
  </si>
  <si>
    <t>2024-07-04 18:21:48</t>
  </si>
  <si>
    <t>(目标)普通区域-奎文区-锦光公寓-15965090946-300M-宽带延伸服务-次数0-202407040000639444</t>
  </si>
  <si>
    <t>2024-07-05 18:00:00</t>
  </si>
  <si>
    <t>202407040000639444</t>
  </si>
  <si>
    <t xml:space="preserve">202407040000639444#流程受理流水号：20240704181943159650909461173906
客户号码:15965090946
客户姓名:石**
投诉地市:潍坊
来话流水:2024070418112788520804635
宽带账号:15965090946
宽带账号归属地市:潍坊
宽带账号归属区县:高新
故障地址:潍坊高新高新城区东方路锦光公寓1号楼*********
联系电话:15965090946
联系人:女士
工单紧急程度:一般
是否有升级投诉倾向:否
是否重复投诉:否
是否携转意向:否
是否投诉倾向:否
是否智能网关:智能网关
当前是否在线:是
接入方式:FTTH
是否质差终端:无质差信息
光功率:-16.90
故障大类:宽带/电视
故障细类:宽带延伸服务
携转原因:
故障时间:2024-07-04 18:23:23
具体故障现象:笔记本电脑无法连接网络需要输入密钥，客户不清楚具体密钥是多少，建议客户联系电脑售后客服不认可，请协助处理谢谢！ 
</t>
  </si>
  <si>
    <t>2024-07-04 18:25:02</t>
  </si>
  <si>
    <t>2024-07-04 18:25:43</t>
  </si>
  <si>
    <t>SD-057-240704-201849-5962</t>
  </si>
  <si>
    <t>2024-07-04 18:22:39</t>
  </si>
  <si>
    <t>【调研】-普通区域-安丘市-祥和家园-13869674646-1000M-宽带上网投诉-次数0-202407040000639666</t>
  </si>
  <si>
    <t>202407040000639666</t>
  </si>
  <si>
    <t>202407040000639666#流程受理流水号：20240704182205138696746461174476
客户号码:13869674646
客户姓名:张**
投诉地市:潍坊
来话流水:2024070418201651120882102
宽带账号:13869674646
宽带账号归属地市:潍坊
宽带账号归属区县:安丘市
故障地址:潍坊安丘市兴安街道206国道祥和家园南楼
联系电话:13869674646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故障时间:2024-07-04 18:22:46
具体故障现象:网速慢卡顿，
客户其他诉求:
;宽带小区$[祥和家园]$</t>
  </si>
  <si>
    <t>2024-07-04 18:29:24</t>
  </si>
  <si>
    <t>2024-07-04 18:30:43</t>
  </si>
  <si>
    <t>SD-851-250600-3587-25522</t>
  </si>
  <si>
    <t>SD-057-240704-741583-6010</t>
  </si>
  <si>
    <t>2024-07-04 18:28:32</t>
  </si>
  <si>
    <t>普通区域-安丘市-大华中央城-13290151755-500M-宽带上网投诉-次数0-202407040000642016</t>
  </si>
  <si>
    <t>202407040000642016</t>
  </si>
  <si>
    <t>202407040000642016#宽带账号：13290151755；宽带地址：潍坊安丘市兴安街道长安路大华中央城二期19号楼*********；客户来电反映宽带故障，客户不配合排障，要求师傅上门，请协助处理，谢谢！联系电话：18263641567；联系人：先生；来电流水：2024070418252454420825619</t>
  </si>
  <si>
    <t>2024-07-04 18:31:47</t>
  </si>
  <si>
    <t>2024-07-04 18:34:39</t>
  </si>
  <si>
    <t>SD-851-290719-28678-11557</t>
  </si>
  <si>
    <t>SD-057-240704-632407-5969</t>
  </si>
  <si>
    <t>2024-07-04 18:23:16</t>
  </si>
  <si>
    <t>普通区域-高密市-张三官庄-13675361043-100M-宽带上网投诉-次数0-20240704182226X546409274</t>
  </si>
  <si>
    <t>20240704182226X546409274</t>
  </si>
  <si>
    <t xml:space="preserve">【农村网络投诉】流程受理流水号：20240704181854136753610431173699
客户号码:13675361043
客户姓名:杜**
投诉地市:潍坊
来话流水:2024070418181561620864477
宽带账号:13675361043
宽带账号归属地市:潍坊
宽带账号归属区县:高密市
故障地址:潍坊高密市夏庄镇张四官庄张四官庄自然村张四官庄张金涛7号箱*********
联系电话:13675361043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18:19:50
具体故障现象:光猫亮红灯，引导重启 光猫 插紧  光钎线
客户其他诉求:谢谢
</t>
  </si>
  <si>
    <t>2024-07-04 18:31:38</t>
  </si>
  <si>
    <t>2024-07-04 18:39:59</t>
  </si>
  <si>
    <t>SD-851-257964-13492-8289</t>
  </si>
  <si>
    <t>SD-057-240704-537916-5965</t>
  </si>
  <si>
    <t>【调研】-80+普通-普通区域-坊子区-南肖家营村自然村-13791653670-1000M-宽带上网投诉-次数0-20240704182017X417609459</t>
  </si>
  <si>
    <t>20240704182017X417609459</t>
  </si>
  <si>
    <t xml:space="preserve">【农村网络投诉】流程受理流水号：20240704181935137916536701173874
客户号码:13791653670
客户姓名:辛**
投诉地市:潍坊
来话流水:2024070418173961620859150
宽带账号:13791653670
宽带账号归属地市:潍坊
宽带账号归属区县:坊子区
故障地址:潍坊坊子区九龙街办（穆村）梁家庄行政村梁家庄1号箱*********
联系电话:13791653670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18:17:41
具体故障现象:注册灯闪烁：引导客户将光纤线插紧，将弯折的位置捋直后重启无效，请协助处理，谢谢
客户其他诉求:
</t>
  </si>
  <si>
    <t>2024-07-04 18:26:04</t>
  </si>
  <si>
    <t>2024-07-04 18:26:31</t>
  </si>
  <si>
    <t>SD-851-299288-11238-12613</t>
  </si>
  <si>
    <t>SD-057-240704-043675-6001</t>
  </si>
  <si>
    <t>2024-07-04 18:26:36</t>
  </si>
  <si>
    <t>普通区域-安丘市-石崖子-15965084080-300M-宽带上网投诉-次数0-20240704182551X751491753</t>
  </si>
  <si>
    <t>20240704182551X751491753</t>
  </si>
  <si>
    <t xml:space="preserve">【农村网络投诉】流程受理流水号：20240704182518159650840801175215
客户号码:15965084080
客户姓名:张**
投诉地市:潍坊
来话流水:2024070418224132220802836
宽带账号:15965084080
宽带账号归属地市:潍坊
宽带账号归属区县:安丘市
故障地址:潍坊安丘市大盛镇石崖子村石崖子11号箱贾朝军*********
联系电话:13053674687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18:24:00
具体故障现象:光猫亮红灯，光猫光信号/los闪红灯 捋顺插紧光钎线重启设备没有恢复
客户其他诉求:
</t>
  </si>
  <si>
    <t>李大侠</t>
  </si>
  <si>
    <t>15706307057</t>
  </si>
  <si>
    <t>dw3_jk_lidaxia</t>
  </si>
  <si>
    <t>2024-07-04 18:39:01</t>
  </si>
  <si>
    <t>SD-057-240704-173842-685</t>
  </si>
  <si>
    <t>2024-07-04 09:10:28</t>
  </si>
  <si>
    <t>【调研】-80+普通-普通区域-昌乐县-新城宸居小区-15163655993-1000M-业务受理宽带-次数0-202407040000131727</t>
  </si>
  <si>
    <t>2024-07-05 00:00:00</t>
  </si>
  <si>
    <t>202407040000131727</t>
  </si>
  <si>
    <t>202407040000131727# 宽带账号:15163655993; 联系电话：15163655993，问题类型：此工单为群障修复工单，根据群障全量闭环修复管理要求，为确保客户网络通畅，请装维人员跟进修复网络问题，谢谢！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</si>
  <si>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2024-07-04 09:14:43</t>
  </si>
  <si>
    <t>2024-07-04 09:15:36</t>
  </si>
  <si>
    <t>SD-851-301116-36736-27272</t>
  </si>
  <si>
    <t>SD-057-240704-725801-4499</t>
  </si>
  <si>
    <t>2024-07-04 15:32:06</t>
  </si>
  <si>
    <t>【调研】-(目标)普通区域-高密市-古城路从人民大街至凤凰大街-19853661198-200M-宽带上网投诉-次数0-20240704153004X204452945</t>
  </si>
  <si>
    <t>2024-07-05 16:33:00</t>
  </si>
  <si>
    <t>20240704153004X204452945</t>
  </si>
  <si>
    <t xml:space="preserve">流程受理流水号：20240704152909198536611981123761
客户号码:19853661198
客户姓名:邓**
投诉地市:潍坊
来话流水:2024070415272161520898638
宽带账号:19853661198
宽带账号归属地市:潍坊
宽带账号归属区县:高密市
故障地址:潍坊高密市密水街道古城路古城路从人民大街至凤凰大街王旭梅1号箱*********
联系电话:19853661198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
故障细类:网速慢/上网掉线(专席)
携转原因:
故障时间:2024-07-04 15:32:38
具体故障现象:网速慢卡顿，重启未恢复，请协助谢谢。
客户其他诉求:
</t>
  </si>
  <si>
    <t>2024-07-04 15:33:59</t>
  </si>
  <si>
    <t>刘晓东</t>
  </si>
  <si>
    <t>15706307298</t>
  </si>
  <si>
    <t>dw3_jk_liuxiaodong</t>
  </si>
  <si>
    <t>2024-07-04 15:34:29</t>
  </si>
  <si>
    <t>SD-851-294034-8725-10035</t>
  </si>
  <si>
    <t>2024-07-04 15:38:27</t>
  </si>
  <si>
    <t>【调研】-80+白金-普通区域-奎文区-盛世华府片区-13964677673-1000M-宽带上网投诉-次数0-20240704153602X562216417 一级督办</t>
  </si>
  <si>
    <t>2024-07-05 08:00:00</t>
  </si>
  <si>
    <t>20240704153602X562216417</t>
  </si>
  <si>
    <t>2024-07-04 15:45:43</t>
  </si>
  <si>
    <t>闫晗</t>
  </si>
  <si>
    <t>15706366534</t>
  </si>
  <si>
    <t>dw3_jk_yanhan</t>
  </si>
  <si>
    <t>2024-07-04 15:53:18</t>
  </si>
  <si>
    <t>SD-057-240704-348275-727</t>
  </si>
  <si>
    <t>2024-07-04 09:11:51</t>
  </si>
  <si>
    <t>【调研】-普通区域-潍城区-冷藏厂片区-15169479843-1000M-业务受理宽带-次数0-202407040000132858</t>
  </si>
  <si>
    <t>202407040000132858</t>
  </si>
  <si>
    <t>202407040000132858# 宽带账号:15169479843; 联系电话：15169479843，问题类型：此工单为群障修复工单，根据群障全量闭环修复管理要求，为确保客户网络通畅，请装维人员跟进修复网络问题，谢谢！ 
 群障标题：公告。故障描述：主干光纤断或OLT检测不到预期的光信号（LOS）主叫号码：15169479843.0;该号码仅供参考，请优先联系宽带账号。</t>
  </si>
  <si>
    <t>2024-07-04 09:18:43</t>
  </si>
  <si>
    <t>2024-07-04 09:19:22</t>
  </si>
  <si>
    <t>SD-851-262809-17128-15476</t>
  </si>
  <si>
    <t>SD-057-240704-217809-763</t>
  </si>
  <si>
    <t>2024-07-04 09:13:58</t>
  </si>
  <si>
    <t>80+白金-普通区域-昌邑市-石桥自然村-18763682555-1000M-宽带上网投诉-次数0-202407040000131286</t>
  </si>
  <si>
    <t>202407040000131286</t>
  </si>
  <si>
    <t xml:space="preserve">202407040000131286#宽带账号：18763682555；宽带地址：潍坊昌邑市龙池镇石桥村石桥自然村扩容17号箱**；客户来电反映电视无法观看，客户不在现场，老人在家，无法配合线上指导，要求上门，请协助处理，谢谢！联系电话：18763682555；联系人：先生；来电流水：2024070409113854620868660
</t>
  </si>
  <si>
    <t>2024-07-04 09:35:27</t>
  </si>
  <si>
    <t>2024-07-04 09:36:12</t>
  </si>
  <si>
    <t>SD-851-305296-40024-18190</t>
  </si>
  <si>
    <t>SD-057-240704-705186-67</t>
  </si>
  <si>
    <t>2024-07-04 07:20:41</t>
  </si>
  <si>
    <t>普通区域-坊子区-营子花园-13573602370-300M-宽带上网投诉-次数0-202407040000092958</t>
  </si>
  <si>
    <t>202407040000092958</t>
  </si>
  <si>
    <t>202407040000092958#流程受理流水号：20240704071808135736023701000206
客户号码:13573602370
客户姓名:王*
投诉地市:潍坊
来话流水:2024070407175356320810171
宽带账号:13573602370
宽带账号归属地市:潍坊
宽带账号归属区县:坊子区
故障地址:潍坊坊子区坊子新区辛李家村营子花园坊子营子花园18号楼*********
联系电话:13573602370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07:18:38
具体故障现象:打不开网页，用户要求晚上7点以后处理
客户其他诉求:
;宽带小区$[营子花园]$</t>
  </si>
  <si>
    <t>2024-07-04 07:25:56</t>
  </si>
  <si>
    <t>2024-07-04 07:26:35</t>
  </si>
  <si>
    <t>SD-852-336794-1018-26527</t>
  </si>
  <si>
    <t>SD-057-240704-273490-817</t>
  </si>
  <si>
    <t>2024-07-04 09:19:38</t>
  </si>
  <si>
    <t>普通区域-安丘市-青云花园（青云花园沿街楼）-13964779486-300M-业务受理宽带-次数0-202407040000141317</t>
  </si>
  <si>
    <t>202407040000141317</t>
  </si>
  <si>
    <t>202407040000141317#导航立单,用户所在位置有群障,已向客户播报,客户要求装维回访.此工单为群障修复工单,根据群障全量闭环管理要求,为确保客户网络通畅,请装维人员跟进修复网络问题,谢谢.联系电话：13964779486</t>
  </si>
  <si>
    <t>2024-07-04 09:22:26</t>
  </si>
  <si>
    <t>2024-07-04 09:27:48</t>
  </si>
  <si>
    <t>SD-851-332407-12598-22155</t>
  </si>
  <si>
    <t>SD-057-240704-936845-815</t>
  </si>
  <si>
    <t>2024-07-04 09:18:41</t>
  </si>
  <si>
    <t>【调研】-80+普通-普通区域-潍城区-冷藏厂片区-18815366778-200M-宽带上网投诉-次数0-202407040000126216</t>
  </si>
  <si>
    <t>2024-07-05 10:19:00</t>
  </si>
  <si>
    <t>202407040000126216</t>
  </si>
  <si>
    <t xml:space="preserve">202407040000126216#宽带账号：18815366778；宽带地址：潍坊潍城区南关街道仓南街冷藏厂片区香颂湾小区22号楼********；客户来电反映宽带无法上网，客户表示之前移动转联通信号不好，现想再转回移动的宽带，宽带是正常，但显示不在线，光猫没有光钎线，只有光猫这个设备，要求上门，请协助处理，谢谢！联系电话：本机；联系人：女士；来电流水：2024070409051655620886190。
</t>
  </si>
  <si>
    <t>2024-07-04 09:47:56</t>
  </si>
  <si>
    <t>2024-07-04 09:48:25</t>
  </si>
  <si>
    <t>SD-057-240704-598317-2318</t>
  </si>
  <si>
    <t>2024-07-04 11:46:32</t>
  </si>
  <si>
    <t>(目标)普通区域-青州市-小张冀村自然村-13780837433-200M-宽带上网投诉-次数0-202407040000285373</t>
  </si>
  <si>
    <t>2024-07-05 12:47:00</t>
  </si>
  <si>
    <t>202407040000285373</t>
  </si>
  <si>
    <t xml:space="preserve">202407040000285373#宽带账号：13780837433；宽带地址：潍坊青州市弥河镇小张冀村小张冀村自然村；客户来电反映宽带/移动高清*****，客户不在现场，无法配合线上指导/客户不配合排障，要求上门，请协助处理，谢谢！联系电话：13780837433；联系人：先生；来电流水：2024070411445759220800707。 
</t>
  </si>
  <si>
    <t>2024-07-04 11:52:27</t>
  </si>
  <si>
    <t>2024-07-04 11:53:07</t>
  </si>
  <si>
    <t>SD-057-240704-960173-2517</t>
  </si>
  <si>
    <t>2024-07-04 12:08:09</t>
  </si>
  <si>
    <t>80+普通-普通区域-寿光市-环宇社区-18765635266-500M-宽带上网投诉-次数0-20240704120536X936017818</t>
  </si>
  <si>
    <t>20240704120536X936017818</t>
  </si>
  <si>
    <t xml:space="preserve">流程受理流水号：20240704120417187656352661071727
客户号码:18765635266
客户姓名:杨**
投诉地市:潍坊
来话流水:2024070412032512220820875
宽带账号:18765635266
宽带账号归属地市:潍坊
宽带账号归属区县:寿光市
故障地址:潍坊寿光市王望王望路环宇社区3号楼*********
联系电话:18765635266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12:05:16
具体故障现象:提示网络无法连接，
客户其他诉求:
</t>
  </si>
  <si>
    <t>2024-07-04 12:15:40</t>
  </si>
  <si>
    <t>2024-07-04 12:16:19</t>
  </si>
  <si>
    <t>SD-057-240704-583762-5038</t>
  </si>
  <si>
    <t>2024-07-04 16:36:32</t>
  </si>
  <si>
    <t>普通区域-青州市-河圈-15169596985-100M-宽带上网投诉-次数0-202407040000534673</t>
  </si>
  <si>
    <t>2024-07-05 17:37:00</t>
  </si>
  <si>
    <t>202407040000534673</t>
  </si>
  <si>
    <t xml:space="preserve">202407040000534673#宽带账号：15169596985；宽带地址：潍坊青州市东夏镇河圈村；客户来电反映移动高清无法观看，经查询客户侧为质差机顶盒，请协助上门更换设备并一并处理故障问题，谢谢！联系电话：15169596985；联系人：先生；来电流水：2024070416331685320803354。 </t>
  </si>
  <si>
    <t>2024-07-04 16:41:35</t>
  </si>
  <si>
    <t>2024-07-04 16:42:19</t>
  </si>
  <si>
    <t>SD-057-240704-479230-5019</t>
  </si>
  <si>
    <t>2024-07-04 16:33:10</t>
  </si>
  <si>
    <t>80+普通-普通区域-奎文区-东方星小区-15095269734-1000M-宽带上网投诉-次数0-202407040000530971</t>
  </si>
  <si>
    <t>2024-07-05 17:34:00</t>
  </si>
  <si>
    <t>202407040000530971</t>
  </si>
  <si>
    <t xml:space="preserve">202407040000530971#宽带账号：15095269734；宽带地址：潍坊奎文区东关街道福寿街东方星小区3号楼*********；客户来电反映宽带无法上网，客户不会操作，要求上门，请协助处理，谢谢！联系电话：13793601517；联系人：先生；来电流水：2024070416242157020879068。
</t>
  </si>
  <si>
    <t>2024-07-04 16:46:04</t>
  </si>
  <si>
    <t>2024-07-04 16:46:28</t>
  </si>
  <si>
    <t>SD-851-251280-1723-17225</t>
  </si>
  <si>
    <t>SD-057-240704-315794-723</t>
  </si>
  <si>
    <t>2024-07-04 09:11:41</t>
  </si>
  <si>
    <t>【调研】-(目标)普通区域-潍城区-西北董自然村-18206486828-100M-业务受理宽带-次数0-202407040000130802</t>
  </si>
  <si>
    <t>2024-07-05 09:12:00</t>
  </si>
  <si>
    <t>202407040000130802</t>
  </si>
  <si>
    <t>202407040000130802# 宽带账号:18206486828; 联系电话：18206486828，问题类型：此工单为群障修复工单，根据群障全量闭环修复管理要求，为确保客户网络通畅，请装维人员跟进修复网络问题，谢谢！ 
 群障标题：公告。故障描述：分支光纤断或OLT检测不到ONT的预期的光信号(LOSi/LOBi)主叫号码：15153601216.0;该号码仅供参考，请优先联系宽带账号。</t>
  </si>
  <si>
    <t>2024-07-04 09:13:16</t>
  </si>
  <si>
    <t>王洪钰</t>
  </si>
  <si>
    <t>15706307855</t>
  </si>
  <si>
    <t>dw3_jk_wcwanghongyu</t>
  </si>
  <si>
    <t>2024-07-04 09:13:50</t>
  </si>
  <si>
    <t>SD-057-240704-529317-3628</t>
  </si>
  <si>
    <t>2024-07-04 13:59:10</t>
  </si>
  <si>
    <t>80+普通-普通区域-临朐县-石崖嘴-15065697438-300M-宽带上网投诉-次数1-202407040000091029</t>
  </si>
  <si>
    <t>202407040000091029</t>
  </si>
  <si>
    <t xml:space="preserve">202407040000091029#流程受理流水号：20240704071801150656974381000205
客户号码:15065697438
客户姓名:李**
投诉地市:潍坊
来话流水:2024070407143196420809239
宽带账号:15065697438
宽带账号归属地市:潍坊
宽带账号归属区县:临朐县
故障地址:潍坊临朐县柳山镇人民政府石崖嘴村石崖嘴石崖嘴6号箱李玉学（外墙）*********
联系电话:16785670333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07:18:12
具体故障现象:光猫亮红灯，
客户其他诉求:客户侧为质差终端，要求上门更换终端并一并处理故障问题。
</t>
  </si>
  <si>
    <t>2024-07-04 14:02:43</t>
  </si>
  <si>
    <t>2024-07-04 14:06:42</t>
  </si>
  <si>
    <t>SD-851-305772-11351-15235</t>
  </si>
  <si>
    <t>SD-057-240704-698425-4522</t>
  </si>
  <si>
    <t>2024-07-04 15:35:22</t>
  </si>
  <si>
    <t>普通区域-潍城区-圣基天水苑-15094993928-300M-宽带上网投诉-次数0-20240704153340X420438821</t>
  </si>
  <si>
    <t>20240704153340X420438821</t>
  </si>
  <si>
    <t xml:space="preserve">流程受理流水号：20240704153301150949939281124877
客户号码:15094993928
客户姓名:高**
投诉地市:潍坊
来话流水:2024070415303027020840529
宽带账号:15094993928
宽带账号归属地市:潍坊
宽带账号归属区县:潍城区
故障地址:潍坊潍城区南关街道水库路圣基天水苑3号楼2单元1601
联系电话:15094993928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故障时间:2024-07-04 15:35:18
具体故障现象:网速慢卡顿，
客户其他诉求:客户要求宽带工作人员到现场处理，谢谢！
</t>
  </si>
  <si>
    <t>2024-07-04 15:36:19</t>
  </si>
  <si>
    <t>2024-07-04 15:36:58</t>
  </si>
  <si>
    <t>SD-057-240704-045268-2287</t>
  </si>
  <si>
    <t>2024-07-04 11:42:02</t>
  </si>
  <si>
    <t>【调研】-80+普通-普通区域-昌乐县-民生璞悦里-18366571773-1000M-宽带上网投诉-次数0-20240704114004X404147659</t>
  </si>
  <si>
    <t>20240704114004X404147659</t>
  </si>
  <si>
    <t xml:space="preserve">流程受理流水号：20240704113757183665717731063622
客户号码:18366571773
客户姓名:雷*
投诉地市:潍坊
来话流水:2024070411373087720802198
宽带账号:18366571773
宽带账号归属地市:潍坊
宽带账号归属区县:昌乐县
故障地址:潍坊昌乐县经济开发区站北街民生璞悦里21号楼*********
联系电话:18366571773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故障时间:2024-07-04 11:38:21
具体故障现象:宽带无法上网
客户其他诉求:
</t>
  </si>
  <si>
    <t>2024-07-04 11:46:20</t>
  </si>
  <si>
    <t>2024-07-04 11:46:50</t>
  </si>
  <si>
    <t>SD-851-276680-140088-29436</t>
  </si>
  <si>
    <t>SD-057-240704-490172-6715</t>
  </si>
  <si>
    <t>2024-07-04 19:27:19</t>
  </si>
  <si>
    <t>普通区域-坊子区-宋家村自然村-15064637064-300M-业务受理宽带-次数0-202407040000683322</t>
  </si>
  <si>
    <t>202407040000683322</t>
  </si>
  <si>
    <t>202407040000683322#导航立单,用户所在位置有群障,已向客户播报,客户要求装维回访.此工单为群障修复工单,根据群障全量闭环管理要求,为确保客户网络通畅,请装维人员跟进修复网络问题,谢谢.联系电话：15064637064</t>
  </si>
  <si>
    <t>2024-07-04 19:36:43</t>
  </si>
  <si>
    <t>王冰冰</t>
  </si>
  <si>
    <t>15706307252</t>
  </si>
  <si>
    <t>dw3_jk_wangbingbing</t>
  </si>
  <si>
    <t>2024-07-04 19:37:09</t>
  </si>
  <si>
    <t>SD-851-334750-856-26424</t>
  </si>
  <si>
    <t>SD-057-240704-918263-6716</t>
  </si>
  <si>
    <t>2024-07-04 19:27:28</t>
  </si>
  <si>
    <t>80+普通-普通区域-奎文区-地毯厂宿舍-15264604790-300M-业务受理宽带-次数0-202407040000684601</t>
  </si>
  <si>
    <t>202407040000684601</t>
  </si>
  <si>
    <t>202407040000684601#导航立单,用户所在位置有群障,已向客户播报,客户要求装维回访.此工单为群障修复工单,根据群障全量闭环管理要求,为确保客户网络通畅,请装维人员跟进修复网络问题,谢谢.联系电话：15264604790</t>
  </si>
  <si>
    <t>2024-07-04 19:41:09</t>
  </si>
  <si>
    <t>2024-07-04 19:41:32</t>
  </si>
  <si>
    <t>SD-057-240704-043815-779</t>
  </si>
  <si>
    <t>2024-07-04 09:14:45</t>
  </si>
  <si>
    <t>【重投】-普通区域-奎文区-帛方纺织片区-13606360260-500M-宽带上网投诉-次数0-20240704091251X571524963</t>
  </si>
  <si>
    <t>20240704091251X571524963</t>
  </si>
  <si>
    <t xml:space="preserve">流程受理流水号：20240704090803136063602601013344
客户号码:13606360260
客户姓名:陈**
投诉地市:潍坊
来话流水:2024070409074535020817378
宽带账号:13606360260
宽带账号归属地市:潍坊
宽带账号归属区县:奎文区
故障地址:潍坊奎文区广文街道虞河路帛方纺织片区沿街7#（轴承厂宿舍6#楼楼西）*********
联系电话:13606360260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09:10:54
具体故障现象:光猫亮红灯，
客户其他诉求:
</t>
  </si>
  <si>
    <t>2024-07-04 09:19:48</t>
  </si>
  <si>
    <t>2024-07-04 09:20:43</t>
  </si>
  <si>
    <t>SD-851-275287-4824-7085</t>
  </si>
  <si>
    <t>SD-057-240704-018623-3627</t>
  </si>
  <si>
    <t>2024-07-04 13:59:09</t>
  </si>
  <si>
    <t>普通区域-安丘市-留晃村自然村-15966187661-200M-宽带上网投诉-次数0-20240704135718X638824325</t>
  </si>
  <si>
    <t>2024-07-05 13:00:00</t>
  </si>
  <si>
    <t>20240704135718X638824325</t>
  </si>
  <si>
    <t xml:space="preserve">【农村网络投诉】流程受理流水号：20240704135643159661876611097003
客户号码:15966187661
客户姓名:周**
投诉地市:潍坊
来话流水:2024070413552573220829013
宽带账号:15966187661
宽带账号归属地市:潍坊
宽带账号归属区县:安丘市
故障地址:潍坊安丘市石堆镇留晃村留晃村自然村留晃村追加3号箱游小杰*********
联系电话:15966187661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13:56:58
具体故障现象:光猫亮红灯，
客户其他诉求:
</t>
  </si>
  <si>
    <t>2024-07-04 14:02:40</t>
  </si>
  <si>
    <t>2024-07-04 14:03:25</t>
  </si>
  <si>
    <t>SD-851-329615-6976-21310</t>
  </si>
  <si>
    <t>SD-057-240704-417063-5058</t>
  </si>
  <si>
    <t>2024-07-04 16:39:15</t>
  </si>
  <si>
    <t>普通区域-潍城区-长胜社区-13562656977-100M-宽带上网投诉-次数0-202407040000533972</t>
  </si>
  <si>
    <t>2024-07-05 17:40:00</t>
  </si>
  <si>
    <t>202407040000533972</t>
  </si>
  <si>
    <t xml:space="preserve">202407040000533972#宽带账号：13562656977；宽带地址：潍坊潍城区城关街道福寿西街长胜社区20号楼；客户来电反映宽带无法上网，客户不在现场，无法配合线上指导/客户不配合排障，要求上门，请协助处理，谢谢！联系电话：13562656977；联系人：女士；来电流水：2024070416281945420834468
</t>
  </si>
  <si>
    <t>2024-07-04 16:43:59</t>
  </si>
  <si>
    <t>2024-07-04 16:44:32</t>
  </si>
  <si>
    <t>SD-057-240704-407361-5008</t>
  </si>
  <si>
    <t>2024-07-04 16:32:23</t>
  </si>
  <si>
    <t>【调研】-80+银卡-普通区域-奎文区-盛世豪庭豪景苑-13455633919-1000M-宽带上网投诉-次数0-20240704163119X879399884</t>
  </si>
  <si>
    <t>2024-07-05 17:33:00</t>
  </si>
  <si>
    <t>20240704163119X879399884</t>
  </si>
  <si>
    <t xml:space="preserve">流程受理流水号：20240704163038134556339191142159
客户号码:13455633919
客户姓名:高*
投诉地市:潍坊
来话流水:2024070416294475720853989
宽带账号:13455633919
宽带账号归属地市:潍坊
宽带账号归属区县:奎文区
故障地址:潍坊奎文区广文街道民生东街盛世豪庭豪景苑9号楼*********
联系电话:13455633919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故障时间:2024-07-04 16:29:23
具体故障现象:网速慢卡顿
客户其他诉求:尽快处理  谢谢 
</t>
  </si>
  <si>
    <t>2024-07-04 16:41:51</t>
  </si>
  <si>
    <t>2024-07-04 16:42:48</t>
  </si>
  <si>
    <t>SD-851-246882-5401-18812</t>
  </si>
  <si>
    <t>SD-057-240704-067148-4498</t>
  </si>
  <si>
    <t>2024-07-04 15:32:02</t>
  </si>
  <si>
    <t>80+普通-普通区域-临朐县-龙泉小区二期-13853605801-300M-魔百和投诉-次数0-20240704152922X162916559</t>
  </si>
  <si>
    <t>20240704152922X162916559</t>
  </si>
  <si>
    <t>流程受理流水号：20240704152820138536058011123526
客户号码:13853605801
客户姓名:王**
投诉地市:潍坊
来话流水:2024070415204469420809197
宽带账号:13853605801
宽带账号归属地市:潍坊
宽带账号归属区县:临朐县
故障地址:潍坊临朐县城关街道龙泉路龙泉小区二期41号楼*********
联系电话:15066701768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故障细类:移动高清电视故障(专席)
携转原因:
故障时间:2024-07-04 15:28:51
具体故障现象:电视提示网络类错误，已引导客户设置网络，并拔插网线，未恢复
客户其他诉求:
魔百和单/组播：组播</t>
  </si>
  <si>
    <t>王兆兵</t>
  </si>
  <si>
    <t>15706307568</t>
  </si>
  <si>
    <t>dw3_jk_wangzhaobing</t>
  </si>
  <si>
    <t>2024-07-04 15:38:59</t>
  </si>
  <si>
    <t>SD-851-312214-18656-23892</t>
  </si>
  <si>
    <t>SD-057-240704-384625-5020</t>
  </si>
  <si>
    <t>2024-07-04 16:33:23</t>
  </si>
  <si>
    <t>【重投】-普通区域-昌邑市-天水路沿街（鑫源金店至茅台酒）-13475367236-300M-宽带上网投诉-次数0-202407040000529324</t>
  </si>
  <si>
    <t>202407040000529324</t>
  </si>
  <si>
    <t>202407040000529324#用户表示宽带不能正常使用，要求上门维修，请工作人员协助处理，谢谢！流水号2024070416300220120858065，联系人先生，联系电话13475367236！</t>
  </si>
  <si>
    <t>2024-07-04 16:36:56</t>
  </si>
  <si>
    <t>2024-07-04 16:37:21</t>
  </si>
  <si>
    <t>SD-851-250054-6211-22598</t>
  </si>
  <si>
    <t>SD-057-240704-389471-799</t>
  </si>
  <si>
    <t>2024-07-04 09:17:11</t>
  </si>
  <si>
    <t>80+银卡-普通区域-潍城区-大崖头自然村-13468464379-500M-宽带上网投诉-次数0-202407040000138112</t>
  </si>
  <si>
    <t>202407040000138112</t>
  </si>
  <si>
    <t xml:space="preserve">202407040000138112#流程受理流水号：20240704091554134684643791016097
客户号码:13468464379
客户姓名:李**
投诉地市:潍坊
来话流水:2024070409145251020810857
宽带账号:13468464379
宽带账号归属地市:潍坊
宽带账号归属区县:潍城区
故障地址:潍坊潍城区军埠口综合项目区大崖头大崖头自然村大崖头扩容1#南环北东1路南2排*********
联系电话:13468464379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故障时间:2024-07-04 09:16:19
具体故障现象:光猫亮红灯，
客户其他诉求:客户侧为质差终端，要求上门更换终端并一并处理故障问题。
</t>
  </si>
  <si>
    <t>2024-07-04 09:22:31</t>
  </si>
  <si>
    <t>2024-07-04 09:22:57</t>
  </si>
  <si>
    <t>SD-057-240704-572649-6705</t>
  </si>
  <si>
    <t>2024-07-04 19:26:22</t>
  </si>
  <si>
    <t>普通区域-坊子区-西白羊埠小区-13780814892-100M-宽带上网投诉-次数0-20240704192423X263422827</t>
  </si>
  <si>
    <t>20240704192423X263422827</t>
  </si>
  <si>
    <t xml:space="preserve">流程受理流水号：20240704192018137808148921186503
客户号码:13780814892
客户姓名:许**
投诉地市:潍坊
来话流水:2024070419191485820815764
宽带账号:13780814892
宽带账号归属地市:潍坊
宽带账号归属区县:坊子区
故障地址:潍坊坊子区坊子新区凤凰大街西白羊埠小区西白羊埠小区沿街房
联系电话:13780814892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故障细类:宽带无法上网(专席)
携转原因:
故障时间:2024-07-04 19:21:38
具体故障现象:光猫灯正常但电脑手机无法上网，电视不能看
客户其他诉求:
</t>
  </si>
  <si>
    <t>2024-07-04 19:28:12</t>
  </si>
  <si>
    <t>2024-07-04 19:28:37</t>
  </si>
  <si>
    <t>SD-851-305620-28479-17644</t>
  </si>
  <si>
    <t>SD-057-240704-095873-2312</t>
  </si>
  <si>
    <t>2024-07-04 11:45:35</t>
  </si>
  <si>
    <t>80+银卡-FTTR-普通区域-诸城市-龙都建材城-15853667222-500M-宽带上网投诉-次数0-202407040000284435</t>
  </si>
  <si>
    <t>202407040000284435</t>
  </si>
  <si>
    <t>202407040000284435#宽带账号：15853667222；宽带地址：潍坊诸城市龙都街道西外环路龙都建材城东升家具城3#箱，客户来电反映宽带：连不上网，要求半个小时解决，线上指导不配合操作，联系电话：15853667222；联系人：***；来电流水：2024070411422130320866324</t>
  </si>
  <si>
    <t>2024-07-04 11:55:48</t>
  </si>
  <si>
    <t>夏锦涛</t>
  </si>
  <si>
    <t>15706307939</t>
  </si>
  <si>
    <t>dw3_jk_xiajintao</t>
  </si>
  <si>
    <t>2024-07-04 11:59:52</t>
  </si>
  <si>
    <t>SD-851-251511-363-653</t>
  </si>
  <si>
    <t>SD-057-240704-704685-2479</t>
  </si>
  <si>
    <t>2024-07-04 12:05:36</t>
  </si>
  <si>
    <t>80+银卡-普通区域-昌乐县-金景宝地小区-15064454182-500M-宽带上网投诉-次数0-202407040000300765</t>
  </si>
  <si>
    <t>202407040000300765</t>
  </si>
  <si>
    <t xml:space="preserve">202407040000300765#宽带账号：15064454182；宽带地址：潍坊昌乐县城关街道大沂路金景宝地小区24号楼四单元102；客户来电反映宽带卡顿，出现很长时间，应该为摆放问题，要求师傅上门，请协助处理，谢谢！联系电话：15064454182；联系人：女士；来电流水：2024070411500752520866993。 </t>
  </si>
  <si>
    <t>2024-07-04 12:12:43</t>
  </si>
  <si>
    <t>2024-07-04 12:13:09</t>
  </si>
  <si>
    <t>SD-851-259270-10490-15814</t>
  </si>
  <si>
    <t>SD-057-240704-609417-6649</t>
  </si>
  <si>
    <t>2024-07-04 19:20:25</t>
  </si>
  <si>
    <t>80+普通-普通区域-奎文区-仁和家园-15169613284-300M-宽带上网投诉-次数0-20240704191824X904616221</t>
  </si>
  <si>
    <t>20240704191824X904616221</t>
  </si>
  <si>
    <t xml:space="preserve">流程受理流水号：20240704191721151696132841185964
客户号码:15169613284
客户姓名:张*
投诉地市:潍坊
来话流水:2024070419144066720885988
宽带账号:15169613284
宽带账号归属地市:潍坊
宽带账号归属区县:奎文区
故障地址:潍坊奎文区高新城区志远路仁和家园24号楼*********
联系电话:13573632899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
故障细类:宽带无法上网(专席)
携转原因:
故障时间:2024-07-04 19:21:33
具体故障现象:光猫灯正常但电脑手机无法上网，
客户其他诉求:
</t>
  </si>
  <si>
    <t>2024-07-04 19:21:45</t>
  </si>
  <si>
    <t>孟令刚</t>
  </si>
  <si>
    <t>15706307409</t>
  </si>
  <si>
    <t>dw3_jk_menglinggang</t>
  </si>
  <si>
    <t>2024-07-04 19:22:30</t>
  </si>
  <si>
    <t>SD-851-273565-7795-24999</t>
  </si>
  <si>
    <t>SD-057-240704-530268-6663</t>
  </si>
  <si>
    <t>2024-07-04 19:23:05</t>
  </si>
  <si>
    <t>普通区域-诸城市-山东美晨科技股份有限公司（小微）-536000075553-100M-宽带上网投诉-次数0-20240704192034X340886980</t>
  </si>
  <si>
    <t>20240704192034X340886980</t>
  </si>
  <si>
    <t xml:space="preserve">流程受理流水号：202407041918185360000755531186143
客户号码:536000075553
客户姓名:仇*
投诉地市:潍坊
来话流水:2024070419165631520800540
宽带账号:536000075553
宽带账号归属地市:潍坊
宽带账号归属区县:诸城市
故障地址:潍坊诸城市舜王街道北外环山东美晨科技股份有限公司（小微）北楼*********
联系电话:17853572550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19:19:02
具体故障现象:来电反映企业宽带无法连网，账号536000075553，光猫注册灯闪烁重启或插拔网线后还是未恢复，客户着急使用，要求加急给予查询处理，地址：潍坊诸城市舜王街道北外环山东美晨科技股份有限公司密州东路12001号。联系电话：17853572550，联系人：先生，录音流水：2024070419165631520800540
客户其他诉求:
</t>
  </si>
  <si>
    <t>2024-07-04 19:25:05</t>
  </si>
  <si>
    <t>2024-07-04 19:25:33</t>
  </si>
  <si>
    <t>SD-057-240704-621850-6726</t>
  </si>
  <si>
    <t>2024-07-04 19:29:12</t>
  </si>
  <si>
    <t>【调研】-普通区域-寒亭区-大埠村自然村-15053619995-300M-宽带上网投诉-次数0-20240704192647X407339359</t>
  </si>
  <si>
    <t>20240704192647X407339359</t>
  </si>
  <si>
    <t xml:space="preserve">【农村网络投诉】流程受理流水号：20240704192548150536199951187475
客户号码:15053619995
客户姓名:李**
投诉地市:潍坊
来话流水:2024070419240671620846755
宽带账号:15053619995
宽带账号归属地市:潍坊
宽带账号归属区县:寒亭区
故障地址:潍坊寒亭区寒亭街道大埠村大埠村自然村大埠村1号箱*********
联系电话:15053619995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19:24:50
具体故障现象:光猫亮红灯，捋顺光钎线，重启光猫
客户其他诉求:
</t>
  </si>
  <si>
    <t>2024-07-04 19:30:15</t>
  </si>
  <si>
    <t>2024-07-04 19:30:43</t>
  </si>
  <si>
    <t>SD-057-240704-157964-2276</t>
  </si>
  <si>
    <t>2024-07-04 11:41:15</t>
  </si>
  <si>
    <t>80+金卡-普通区域-青州市-彭家村-15621717335-1000M-宽带上网投诉-次数0-20240704113812X292378934</t>
  </si>
  <si>
    <t>20240704113812X292378934</t>
  </si>
  <si>
    <t>【农村网络投诉】【预处理派单】宽带账号：15621717335，宽带地址： 潍坊青州市高柳镇彭家村，故障现象：无法连接，故障现象类型：频繁出现故障，客户诉求：客户今日二次来电反映宽带无法使用，故障现象频繁，师傅多次上门处理但一段时间后又出现故障，请师傅协助处理谢谢，联系电话：13280122635，通话流水：2024070411330765520843951。接入方式：FTTH，当前是否在线：在线，端到端诊断结果：客户侧设备问题，是否智能网关：是，光功率-22.441251443275085。</t>
  </si>
  <si>
    <t>2024-07-04 11:43:01</t>
  </si>
  <si>
    <t>崔明</t>
  </si>
  <si>
    <t>15706307681</t>
  </si>
  <si>
    <t>dw3_jk_cuiming</t>
  </si>
  <si>
    <t>2024-07-04 11:43:24</t>
  </si>
  <si>
    <t>SD-057-240704-284351-2456</t>
  </si>
  <si>
    <t>2024-07-04 12:02:43</t>
  </si>
  <si>
    <t>【催1】80+银卡-普通区域-临朐县-张家亭村-15864597276-500M-魔百和投诉-次数0-20240704120044X644540907</t>
  </si>
  <si>
    <t>20240704120044X644540907</t>
  </si>
  <si>
    <t>【农村网络投诉】流程受理流水号：20240704115714158645972761069623
客户号码:15864597276
客户姓名:夏**
投诉地市:潍坊
来话流水:2024070411563053420846566
宽带账号:15864597276
宽带账号归属地市:潍坊
宽带账号归属区县:临朐县
故障地址:潍坊临朐县城关街道张家亭张家亭村张家亭村（扩容1次）41号箱张坤（外墙）*********
联系电话:15864597276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故障时间:2024-07-04 12:00:53
魔百和单播/组播:组播
具体故障现象:电视提示网络类错误，
客户其他诉求:
魔百和单/组播：组播</t>
  </si>
  <si>
    <t>2024-07-04 12:07:01</t>
  </si>
  <si>
    <t>2024-07-04 12:08:58</t>
  </si>
  <si>
    <t>SD-057-240704-156498-6732</t>
  </si>
  <si>
    <t>2024-07-04 19:29:31</t>
  </si>
  <si>
    <t>普通区域-寿光市-胡二村自然村-15006614847-1000M-宽带上网投诉-次数0-20240704192752X472334370</t>
  </si>
  <si>
    <t>20240704192752X472334370</t>
  </si>
  <si>
    <t xml:space="preserve">【农村网络投诉】流程受理流水号：20240704192548150066148471187476
客户号码:15006614847
客户姓名:刘**
投诉地市:潍坊
来话流水:2024070419223466620837057
宽带账号:15006614847
宽带账号归属地市:潍坊
宽带账号归属区县:寿光市
故障地址:潍坊寿光市胡营胡二村胡二村自然村胡二村11号箱（刘国征家外墙）*********
联系电话:18853697869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故障时间:2024-07-04 19:34:36
具体故障现象:网速慢卡顿， 客户表示师傅给刚换过路由器 要求把旧的路由器带回安装 新的路由器退掉费用 请协助处理
客户其他诉求:
</t>
  </si>
  <si>
    <t>2024-07-04 19:41:08</t>
  </si>
  <si>
    <t>2024-07-04 19:41:41</t>
  </si>
  <si>
    <t>SD-057-240704-340576-806</t>
  </si>
  <si>
    <t>2024-07-04 09:17:33</t>
  </si>
  <si>
    <t>【调研】-80+银卡-(目标)普通区域-临朐县-百合花园（1、2期）-15064602789-300M-宽带上网投诉-次数0-202407040000139192</t>
  </si>
  <si>
    <t>202407040000139192</t>
  </si>
  <si>
    <t>202407040000139192#流程受理流水号：20240704091532150646027891015981
客户号码:15064602789
客户姓名:曾**
投诉地市:潍坊
来话流水:2024070409145089620810538
宽带账号:15064602789
宽带账号归属地市:潍坊
宽带账号归属区县:临朐县
故障地址:潍坊临朐县东城街道兴隆路百合花园（1、2期）百合花园（1、2期）4号楼1单元301
联系电话:15064602789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09:17:08
具体故障现象:光猫灯正常但电脑手机无法上网，
客户其他诉求:
;宽带小区$[百合花园（1、2期）]$</t>
  </si>
  <si>
    <t>2024-07-04 09:19:51</t>
  </si>
  <si>
    <t>张继凯</t>
  </si>
  <si>
    <t>15253652824</t>
  </si>
  <si>
    <t>dw3_jk_zhangjikai</t>
  </si>
  <si>
    <t>2024-07-04 10:04:50</t>
  </si>
  <si>
    <t>SD-057-240704-230816-2308</t>
  </si>
  <si>
    <t>2024-07-04 11:44:24</t>
  </si>
  <si>
    <t>【调研】-80+银卡-普通区域-坊子区-坊子凤凰太阳城沿街-18353635000-1000M-宽带上网投诉-次数0-202407040000283561</t>
  </si>
  <si>
    <t>202407040000283561</t>
  </si>
  <si>
    <t xml:space="preserve">202407040000283561#【已关注中国移动10086微信公众号】流程受理流水号：20240704114118183536350001064670
客户号码:18353635000
客户姓名:林*
投诉地市:潍坊
来话流水:2024070411394401920831738
宽带账号:18353635000
宽带账号归属地市:潍坊
宽带账号归属区县:坊子区
故障地址:潍坊坊子区坊子新区龙泉街坊子凤凰太阳城沿街凤凰太阳城沿街李家幼儿园楼顶6号箱*********
联系电话:18222827773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11:43:02
具体故障现象:光猫亮红灯，
客户其他诉求:客户侧为质差终端，要求上门更换终端并一并处理故障问题。
</t>
  </si>
  <si>
    <t>2024-07-04 11:52:52</t>
  </si>
  <si>
    <t>2024-07-04 11:53:10</t>
  </si>
  <si>
    <t>SD-057-240704-864932-5022</t>
  </si>
  <si>
    <t>2024-07-04 16:34:05</t>
  </si>
  <si>
    <t>普通区域-寒亭区-金辉华府-13583684503-300M-宽带上网投诉-次数0-202407040000531140</t>
  </si>
  <si>
    <t>2024-07-05 17:35:00</t>
  </si>
  <si>
    <t>202407040000531140</t>
  </si>
  <si>
    <t>202407040000531140#【已关注中国移动10086微信公众号】流程受理流水号：20240704163313135836845031142962
客户号码:13583684503
客户姓名:冯**
投诉地市:潍坊
来话流水:2024070416260169620802500
宽带账号:13583684503
宽带账号归属地市:潍坊
宽带账号归属区县:寒亭区
故障地址:潍坊寒亭区开元街道富亭街金辉华府5号楼*********
联系电话:15154498556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故障细类:网速慢/上网掉线(专席)
携转原因:
故障时间:2024-07-04 16:31:47
具体故障现象:网速慢卡顿，指导 网线位置 路由器情况 客户未操作  有转网的意向 请协助处理谢谢 
客户其他诉求:
;宽带小区$[金辉华府]$</t>
  </si>
  <si>
    <t>2024-07-04 16:37:07</t>
  </si>
  <si>
    <t>2024-07-04 16:38:34</t>
  </si>
  <si>
    <t>SD-057-240704-173548-6665</t>
  </si>
  <si>
    <t>2024-07-04 19:23:13</t>
  </si>
  <si>
    <t>80+普通-普通区域-寒亭区-寒亭街道沿街商铺自然村-13406695480-300M-宽带上网投诉-次数0-20240704192044X448291370</t>
  </si>
  <si>
    <t>20240704192044X448291370</t>
  </si>
  <si>
    <t xml:space="preserve">【农村网络投诉】流程受理流水号：20240704191807134066954801186110
客户号码:13406695480
客户姓名:王**
投诉地市:潍坊
来话流水:2024070419151514320889731
宽带账号:13406695480
宽带账号归属地市:潍坊
宽带账号归属区县:寒亭区
故障地址:潍坊寒亭区寒亭街道寒亭街道沿街商铺寒亭街道沿街商铺自然村丰华路瑞通手机卖场3号箱*********
联系电话:13406695480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故障细类:宽带无法上网(专席)
携转原因:
故障时间:2024-07-04 19:17:31
具体故障现象:宽带在线，手机无法连网，线上指导操作未恢复，请协助处理
客户其他诉求:谢谢
</t>
  </si>
  <si>
    <t>2024-07-04 19:26:14</t>
  </si>
  <si>
    <t>2024-07-04 19:26:49</t>
  </si>
  <si>
    <t>SD-057-240704-538617-6666</t>
  </si>
  <si>
    <t>2024-07-04 19:23:14</t>
  </si>
  <si>
    <t>80+银卡-普通区域-寿光市-前张小区-13563654367-1000M-宽带延伸服务-次数0-202407040000681202</t>
  </si>
  <si>
    <t>202407040000681202</t>
  </si>
  <si>
    <t xml:space="preserve">202407040000681202#【已关注中国移动10086微信公众号】流程受理流水号：20240704192204135636543671186803
客户号码:13563654367
客户姓名:王*
投诉地市:潍坊
来话流水:2024070419213903220831085
宽带账号:13563654367
宽带账号归属地市:潍坊
宽带账号归属区县:寿光市
故障地址:潍坊寿光市圣城街道农圣街前张小区2号楼*********
联系电话:13563654367
联系人:先生/女士
工单紧急程度:一般
是否有升级投诉倾向:否
是否重复投诉:否
是否携转意向:否
是否投诉倾向:否
是否智能网关:智能网关
当前是否在线:是
接入方式:FTTH
是否质差终端:无质差信息
光功率:-21.30
故障大类:宽带/电视
故障细类:宽带延伸服务
携转原因:
故障时间:2024-07-04 19:22:15
具体故障现象:延长网线，
</t>
  </si>
  <si>
    <t>2024-07-04 19:26:29</t>
  </si>
  <si>
    <t>2024-07-04 19:27:13</t>
  </si>
  <si>
    <t>SD-851-294281-18109-14480</t>
  </si>
  <si>
    <t>SD-057-240704-579302-4524</t>
  </si>
  <si>
    <t>2024-07-04 15:35:26</t>
  </si>
  <si>
    <t>80+银卡-普通区域-昌邑市-宏大市场-15169682966-200M-宽带上网投诉-次数0-20240704153407X447148503</t>
  </si>
  <si>
    <t>2024-07-05 16:36:00</t>
  </si>
  <si>
    <t>20240704153407X447148503</t>
  </si>
  <si>
    <t xml:space="preserve">流程受理流水号：20240704153324151696829661124991
客户号码:15169682966
客户姓名:曲**
投诉地市:潍坊
来话流水:2024070415321271020863551
宽带账号:15169682966
宽带账号归属地市:潍坊
宽带账号归属区县:昌邑市
故障地址:潍坊昌邑市南逄镇南逄街宏大市场13号箱龙珠调料对面*********
联系电话:15753619111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15:35:46
具体故障现象:光猫没有电，电源无关
客户其他诉求:
</t>
  </si>
  <si>
    <t>2024-07-04 15:47:00</t>
  </si>
  <si>
    <t>2024-07-04 15:47:54</t>
  </si>
  <si>
    <t>SD-057-240704-682530-6691</t>
  </si>
  <si>
    <t>2024-07-04 19:25:37</t>
  </si>
  <si>
    <t>80+银卡-普通区域-诸城市-徐家河岔自然村-13583636416-1000M-业务受理宽带-次数0-202407040000683382</t>
  </si>
  <si>
    <t>202407040000683382</t>
  </si>
  <si>
    <t>202407040000683382#导航立单,用户所在位置有群障,已向客户播报,客户要求装维回访.此工单为群障修复工单,根据群障全量闭环管理要求,为确保客户网络通畅,请装维人员跟进修复网络问题,谢谢.联系电话：13583636416</t>
  </si>
  <si>
    <t>2024-07-04 19:39:32</t>
  </si>
  <si>
    <t>王桂杰</t>
  </si>
  <si>
    <t>15706307703</t>
  </si>
  <si>
    <t>dw3_jk_wangguijie</t>
  </si>
  <si>
    <t>2024-07-04 19:40:43</t>
  </si>
  <si>
    <t>SD-851-305782-9796-16335</t>
  </si>
  <si>
    <t>SD-057-240704-031582-2284</t>
  </si>
  <si>
    <t>2024-07-04 11:41:46</t>
  </si>
  <si>
    <t>80+银卡-普通区域-诸城市-西树山-18366377111-1000M-宽带上网投诉-次数0-20240704113957X397100686</t>
  </si>
  <si>
    <t>20240704113957X397100686</t>
  </si>
  <si>
    <t xml:space="preserve">【农村网络投诉】流程受理流水号：20240704113833183663771111063799
客户号码:18366377111
客户姓名:刘*
投诉地市:潍坊
来话流水:2024070411373661820803441
宽带账号:18366377111
宽带账号归属地市:潍坊
宽带账号归属区县:诸城市
故障地址:潍坊诸城市林家村镇西树山村西树山西树山村东北8#箱*********
联系电话:15866183227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11:39:13
具体故障现象:提示网络无法连接，客户对于线上排障流程不认可，请相关部门人员协助处理，谢谢
客户其他诉求:
</t>
  </si>
  <si>
    <t>2024-07-04 11:42:59</t>
  </si>
  <si>
    <t>王永凯</t>
  </si>
  <si>
    <t>15706307982</t>
  </si>
  <si>
    <t>dw3_jk_wangyongkai</t>
  </si>
  <si>
    <t>2024-07-04 11:43:49</t>
  </si>
  <si>
    <t>SD-057-240704-327951-2335</t>
  </si>
  <si>
    <t>2024-07-04 11:48:23</t>
  </si>
  <si>
    <t>80+白金-普通区域-安丘市-安丘市农谷科技产业园（小微）-13573647943-300M-魔百和投诉-次数0-202407040000287499</t>
  </si>
  <si>
    <t>202407040000287499</t>
  </si>
  <si>
    <t>202407040000287499#流程受理流水号：20240704114623135736479431066253
客户号码:13573647943
客户姓名:王**
投诉地市:潍坊
来话流水:2024070411435965020887886
宽带账号:13573647943
宽带账号归属地市:潍坊
宽带账号归属区县:安丘市
故障地址:潍坊安丘市白芬子镇四海管庄村安丘市农谷科技产业园（小微）17号箱*********
联系电话:13573647943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光功率:-11.64
故障大类:宽带/电视
故障细类:移动高清电视故障(专席)
携转原因:
故障时间:2024-07-04 11:48:10
魔百和单播/组播:组播
具体故障现象:电视直播或回看无法观看，找不到信号源
客户其他诉求:
魔百和单/组播：组播;宽带小区$[安丘市农谷科技产业园（小微）]$</t>
  </si>
  <si>
    <t>2024-07-04 11:52:29</t>
  </si>
  <si>
    <t>SD-851-315755-1413-9854</t>
  </si>
  <si>
    <t>SD-057-240704-532861-2458</t>
  </si>
  <si>
    <t>2024-07-04 12:02:48</t>
  </si>
  <si>
    <t>80+银卡-FTTR-普通区域-诸城市-龙都建材城-15853667222-500M-宽带上网投诉-次数0-20240704120112X672033133</t>
  </si>
  <si>
    <t>20240704120112X672033133</t>
  </si>
  <si>
    <t xml:space="preserve">流程受理流水号：20240704115803158536672221069906
客户号码:15853667222
客户姓名:李**
投诉地市:潍坊
来话流水:2024070411562157820844778
宽带账号:15853667222
宽带账号归属地市:潍坊
宽带账号归属区县:诸城市
故障地址:潍坊诸城市龙都街道西外环路龙都建材城东升家具城3#箱*********
联系电话:15853667222
联系人:李先生
工单紧急程度:非常紧急
是否有升级投诉倾向:否
是否重复投诉:否
是否携转意向:是
是否投诉倾向:是
是否智能网关:智能网关
当前是否在线:否
接入方式:FTTH
端到端诊断结果:状态正常
是否质差终端:无质差信息
光功率:无
故障大类:宽带/电视
故障细类:宽带无法上网(专席)
携转原因:
故障时间:2024-07-04 11:59:45
具体故障现象:提示网络无法连接，
客户其他诉求:已自行重启设备也没有恢复，客户非常着急，情绪激动，要求师傅加急给予解决处理，要求半小时之内（未承诺）拆机要改其它运营商的，请处理，谢谢
</t>
  </si>
  <si>
    <t>2024-07-04 12:08:33</t>
  </si>
  <si>
    <t>SD-057-240704-637912-2568</t>
  </si>
  <si>
    <t>2024-07-04 12:09:52</t>
  </si>
  <si>
    <t>80+银卡-普通区域-高密市-隋家屯-13864682004-200M-业务受理宽带-次数0-202407040000311494</t>
  </si>
  <si>
    <t>2024-07-05 12:00:00</t>
  </si>
  <si>
    <t>202407040000311494</t>
  </si>
  <si>
    <t>202407040000311494# 宽带账号:13864682004; 联系电话：13864682004，问题类型：此工单为群障修复工单，根据群障全量闭环修复管理要求，为确保客户网络通畅，请装维人员跟进修复网络问题，谢谢！ 
 群障标题：公告。故障描述：分支光纤断或OLT检测不到ONT的预期的光信号(LOSi/LOBi)主叫号码：13864682004.0;该号码仅供参考，请优先联系宽带账号。</t>
  </si>
  <si>
    <t>2024-07-04 12:31:31</t>
  </si>
  <si>
    <t>王延亮</t>
  </si>
  <si>
    <t>15706307311</t>
  </si>
  <si>
    <t>dw3_jk_wangyanliang</t>
  </si>
  <si>
    <t>2024-07-04 12:32:32</t>
  </si>
  <si>
    <t>SD-057-240704-248953-5028</t>
  </si>
  <si>
    <t>2024-07-04 16:35:27</t>
  </si>
  <si>
    <t>80+银卡-普通区域-寿光市-兴仕路与广场街交叉口往东两侧沿街-13863625000-500M-宽带上网投诉-次数0-20240704163222X942736777</t>
  </si>
  <si>
    <t>2024-07-05 17:36:00</t>
  </si>
  <si>
    <t>20240704163222X942736777</t>
  </si>
  <si>
    <t xml:space="preserve">流程受理流水号：20240704163128138636250001142417
客户号码:13863625000
客户姓名:苗**
投诉地市:潍坊
来话流水:2024070416292736620849909
宽带账号:13863625000
宽带账号归属地市:潍坊
宽带账号归属区县:寿光市
故障地址:潍坊寿光市圣城街道广场街365兴仕路与广场街交叉口往东两侧沿街1号箱*********
联系电话:13863625000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故障细类:网速慢/上网掉线(专席)
携转原因:
故障时间:2024-07-04 16:29:55
具体故障现象:网速慢卡顿，
客户其他诉求:请审核
</t>
  </si>
  <si>
    <t>2024-07-04 16:38:20</t>
  </si>
  <si>
    <t>SD-057-240704-823916-6729</t>
  </si>
  <si>
    <t>2024-07-04 19:29:24</t>
  </si>
  <si>
    <t>【调研】-(目标)普通区域-安丘市-大盛村自然村-13780890331-300M-宽带上网投诉-次数0-20240704192732X452572891</t>
  </si>
  <si>
    <t>20240704192732X452572891</t>
  </si>
  <si>
    <t xml:space="preserve">【农村网络投诉】流程受理流水号：20240704192625137808903311187600
客户号码:13780890331
客户姓名:张**
投诉地市:潍坊
来话流水:2024070419261380120860096
宽带账号:13780890331
宽带账号归属地市:潍坊
宽带账号归属区县:安丘市
故障地址:潍坊安丘市大盛镇大盛村大盛村自然村大盛村二次追加5#箱吴建杰*********
联系电话:13780890331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19:27:09
具体故障现象:光猫亮红灯，
客户其他诉求:
</t>
  </si>
  <si>
    <t>2024-07-04 19:32:33</t>
  </si>
  <si>
    <t>2024-07-04 19:33:05</t>
  </si>
  <si>
    <t>SD-057-240704-371408-2469</t>
  </si>
  <si>
    <t>2024-07-04 12:04:52</t>
  </si>
  <si>
    <t>【调研】-(目标)普通区域-临朐县-西圈-13615363626-200M-宽带上网投诉-次数0-202407040000302701 二级督办</t>
  </si>
  <si>
    <t>202407040000302701</t>
  </si>
  <si>
    <t>202407040000302701#宽带账号：13615363626；宽带地址：潍坊临朐县冶源镇人民政府西圈村；客户来电反映宽带中国移动摄像头不能用了，要求师傅上门，请协助处理，谢谢！联系电话：先生；联系人：13615363626；来电流水：2024070412013071920802444</t>
  </si>
  <si>
    <t>2024-07-04 12:10:12</t>
  </si>
  <si>
    <t>2024-07-04 12:10:42</t>
  </si>
  <si>
    <t>SD-851-253558-1177-12644</t>
  </si>
  <si>
    <t>SD-057-240704-531264-188</t>
  </si>
  <si>
    <t>2024-07-04 08:13:49</t>
  </si>
  <si>
    <t>普通区域-昌邑市-太平集自然村-15053696153-200M-宽带上网投诉-次数1-20240630173832X312032728</t>
  </si>
  <si>
    <t>2024-07-05 09:14:00</t>
  </si>
  <si>
    <t>20240630173832X312032728</t>
  </si>
  <si>
    <t xml:space="preserve">【农村网络投诉】流程受理流水号：20240630173207150536961531180554
客户号码:15053696153
客户姓名:徐**
投诉地市:潍坊
来话流水:2024063017245803920887560
宽带账号:15053696153
宽带账号归属地市:潍坊
宽带账号归属区县:昌邑市
故障地址:潍坊昌邑市柳疃镇太平集村太平集自然村14号孙在强*********
联系电话:15053696153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故障时间:2024-06-30 17:32:56
具体故障现象:光猫亮红灯，
客户其他诉求:
</t>
  </si>
  <si>
    <t>2024-07-04 08:17:17</t>
  </si>
  <si>
    <t>SD-851-311621-48493-7062</t>
  </si>
  <si>
    <t>SD-057-240704-851237-7089</t>
  </si>
  <si>
    <t>2024-07-04 20:08:24</t>
  </si>
  <si>
    <t>普通区域-安丘市-大盛村自然村-13563603609-500M-业务受理宽带-次数0-202407040000706320</t>
  </si>
  <si>
    <t>202407040000706320</t>
  </si>
  <si>
    <t>202407040000706320#【已关注中国移动10086微信公众号】 宽带账号:13563603609; 联系电话：13563603609，问题类型：此工单为群障修复工单，根据群障全量闭环修复管理要求，为确保客户网络通畅，请装维人员跟进修复网络问题，谢谢！ 
 群障标题：公告。故障描述：分支光纤断或OLT检测不到ONT的预期的光信号(LOSi/LOBi)主叫号码：13563603609.0;该号码仅供参考，请优先联系宽带账号。</t>
  </si>
  <si>
    <t>2024-07-04 20:35:17</t>
  </si>
  <si>
    <t>2024-07-04 20:35:45</t>
  </si>
  <si>
    <t>SD-851-253963-6664-28716</t>
  </si>
  <si>
    <t>SD-057-240704-183654-1458</t>
  </si>
  <si>
    <t>2024-07-04 10:14:02</t>
  </si>
  <si>
    <t>80+普通-普通区域-奎文区-富华新村-13963699771-500M-宽带上网投诉-次数0-202407040000183017</t>
  </si>
  <si>
    <t>202407040000183017</t>
  </si>
  <si>
    <t>202407040000183017#宽带账号：13963699771；宽带地址：潍坊高新高新城区东方路富华新村15号楼；客户来电反映宽带：电视看不了，经查询客户侧为质差机顶盒，请协助上门更换终端并一并处理故障问题，谢谢！联系电话：18953636813；联系人：***；来电流水：2024070410082776520844332</t>
  </si>
  <si>
    <t>2024-07-04 10:16:24</t>
  </si>
  <si>
    <t>2024-07-04 10:17:27</t>
  </si>
  <si>
    <t>SD-851-264483-17351-25957</t>
  </si>
  <si>
    <t>SD-057-240704-293645-7024</t>
  </si>
  <si>
    <t>2024-07-04 20:02:11</t>
  </si>
  <si>
    <t>80+普通-普通区域-寿光市-南柴村自然村-15069609230-300M-宽带上网投诉-次数0-20240704195953X393074373</t>
  </si>
  <si>
    <t>20240704195953X393074373</t>
  </si>
  <si>
    <t xml:space="preserve">【农村网络投诉】流程受理流水号：20240704195855150696092301193163
客户号码:15069609230
客户姓名:柴**
投诉地市:潍坊
来话流水:2024070419583430320859497
宽带账号:15069609230
宽带账号归属地市:潍坊
宽带账号归属区县:寿光市
故障地址:潍坊寿光市化龙镇南柴村南柴村自然村南柴村16号箱（柴平家外墙）*********
联系电话:15069609230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19:59:21
具体故障现象:光猫亮红灯，要求尽快处理回电
客户其他诉求:
</t>
  </si>
  <si>
    <t>2024-07-04 20:08:25</t>
  </si>
  <si>
    <t>刘天宇</t>
  </si>
  <si>
    <t>17860239633</t>
  </si>
  <si>
    <t>dw3_jk_liutianyu</t>
  </si>
  <si>
    <t>2024-07-04 20:08:57</t>
  </si>
  <si>
    <t>SD-057-240704-603912-5069</t>
  </si>
  <si>
    <t>2024-07-04 16:41:21</t>
  </si>
  <si>
    <t>【调研】-80+普通-普通区域-奎文区-【潍柴】潍柴东区-13780824660-300M-宽带上网投诉-次数0-20240704163910X350023683</t>
  </si>
  <si>
    <t>2024-07-05 17:42:00</t>
  </si>
  <si>
    <t>20240704163910X350023683</t>
  </si>
  <si>
    <t xml:space="preserve">流程受理流水号：20240704163837137808246601144581
客户号码:13780824660
客户姓名:吕**
投诉地市:潍坊
来话流水:2024070416361858220845653
宽带账号:13780824660
宽带账号归属地市:潍坊
宽带账号归属区县:奎文区
故障地址:潍坊奎文区潍州路街道民生街【潍柴】潍柴东区（代理商独家，办理联系电话17853601088）2路3号楼*********
联系电话:13780824660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故障时间:2024-07-04 16:41:05
具体故障现象:光猫掉电，检测电源无问题
客户其他诉求:
</t>
  </si>
  <si>
    <t>2024-07-04 16:43:26</t>
  </si>
  <si>
    <t>祝建振</t>
  </si>
  <si>
    <t>15706366522</t>
  </si>
  <si>
    <t>dw3_jk_zhujianzhen</t>
  </si>
  <si>
    <t>2024-07-04 16:44:02</t>
  </si>
  <si>
    <t>SD-057-240704-140573-3519</t>
  </si>
  <si>
    <t>2024-07-04 13:43:50</t>
  </si>
  <si>
    <t>FTTR-普通区域-寿光市-巨能嘉园南区-15965051909-1000M-宽带上网投诉-次数0-202407040000369164</t>
  </si>
  <si>
    <t>202407040000369164</t>
  </si>
  <si>
    <t>202407040000369164#宽带账号：15965051909宽带地址：潍坊寿光市圣城街道金海路巨能嘉园南区5号楼******客户来电反映宽带无法使用/，客户要求师傅上门，请协助处理，谢谢！联系电话：15163644937联系人：***；来电流水：2024070413365570020852220。</t>
  </si>
  <si>
    <t>2024-07-04 13:45:57</t>
  </si>
  <si>
    <t>2024-07-04 13:46:22</t>
  </si>
  <si>
    <t>SD-851-280581-24201-22305</t>
  </si>
  <si>
    <t>SD-057-240704-251983-7888</t>
  </si>
  <si>
    <t>2024-07-04 22:02:34</t>
  </si>
  <si>
    <t>【重投】-80+银卡-普通区域-安丘市-石家峪-13853687749-1000M-魔百和投诉-次数0-202407040000739980</t>
  </si>
  <si>
    <t>202407040000739980</t>
  </si>
  <si>
    <t>202407040000739980#流程受理流水号：20240704220130138536877491205589
客户号码:13853687749
客户姓名:于**
投诉地市:潍坊
来话流水:2024070421591184320854139
宽带账号:13853687749
宽带账号归属地市:潍坊
宽带账号归属区县:安丘市
故障地址:潍坊安丘市辉渠镇石家峪村石家峪石家峪1号箱便民超市*********
联系电话:13853687749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故障时间:2024-07-04 22:01:44
魔百和单播/组播:组播
具体故障现象:电视直播或点播无法观看，
客户其他诉求:客户来电要求尽快上门维修，请尽快处理，谢谢
魔百和单/组播：组播;宽带小区$[石家峪]$</t>
  </si>
  <si>
    <t>2024-07-04 22:08:52</t>
  </si>
  <si>
    <t>2024-07-04 22:09:14</t>
  </si>
  <si>
    <t>SD-851-276822-26039-27494</t>
  </si>
  <si>
    <t>SD-057-240704-924310-189</t>
  </si>
  <si>
    <t>2024-07-04 08:14:38</t>
  </si>
  <si>
    <t>普通区域-诸城市-百尺河沿街-18353603955-200M-宽带上网投诉-次数0-202407040000094782</t>
  </si>
  <si>
    <t>2024-07-05 09:15:00</t>
  </si>
  <si>
    <t>202407040000094782</t>
  </si>
  <si>
    <t>202407040000094782#受理号码 : 18353603955客户姓名 : 孙**号码归属地 : 潍坊诸城 － 诸城市永通手机专营店（社区）用户品牌 : 全球通客户反映账号：18353603955位置：潍坊诸城市百尺河镇百尺河沿街百尺河沿街自然村百尺河沿街7号箱（家乐福超市）、不能使用，光猫红灯，请处理，谢谢联系电话；18353603955联系人；女士。录音流水；2024070408095261920860899提单工号：s1000057，工单流向:省网 提单原因：接续提交</t>
  </si>
  <si>
    <t>2024-07-04 08:28:50</t>
  </si>
  <si>
    <t>钟宪兵</t>
  </si>
  <si>
    <t>15706307944</t>
  </si>
  <si>
    <t>dw3_jk_zhongxianbing</t>
  </si>
  <si>
    <t>2024-07-04 08:29:25</t>
  </si>
  <si>
    <t>SD-057-240704-782934-7020</t>
  </si>
  <si>
    <t>2024-07-04 20:01:31</t>
  </si>
  <si>
    <t>普通区域-诸城市-百尺河沿街-15064638359-200M-魔百和投诉-次数0-202407040000702414</t>
  </si>
  <si>
    <t>202407040000702414</t>
  </si>
  <si>
    <t>202407040000702414#流程受理流水号：20240704200004150646383591193327
客户号码:15064638359
客户姓名:张**
投诉地市:潍坊
来话流水:2024070419574545620854830
宽带账号:15064638359
宽带账号归属地市:潍坊
宽带账号归属区县:诸城市
故障地址:潍坊诸城市百尺河镇百尺河沿街百尺河沿街百尺河沿街北39#箱*********
联系电话:15064638359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光功率:-23.56
故障大类:宽带/电视
故障细类:移动高清电视故障(专席)
携转原因:
故障时间:2024-07-04 19:59:06
魔百和单播/组播:组播
具体故障现象:电视提示网络类错误，重启机顶盒，检查网线，配置网络
客户其他诉求:提到工信部，有投诉倾向，请尽快处理，谢谢
魔百和单/组播：组播;宽带小区$[百尺河沿街]$</t>
  </si>
  <si>
    <t>2024-07-04 20:14:11</t>
  </si>
  <si>
    <t>2024-07-04 20:26:33</t>
  </si>
  <si>
    <t>SD-057-240704-064521-7036</t>
  </si>
  <si>
    <t>2024-07-04 20:02:55</t>
  </si>
  <si>
    <t>【调研】-80+银卡-(目标)普通区域-临朐县-杨家庄自然村-13792663755-300M-宽带上网投诉-次数0-202407040000699409</t>
  </si>
  <si>
    <t>202407040000699409</t>
  </si>
  <si>
    <t xml:space="preserve">202407040000699409#宽带账号：13792663755；宽带地址：潍坊临朐县东城街道杨家庄杨家庄自然村杨家庄（扩容3）19号箱吴绍路（；客户来电反映电视无法调台，客户为老人，线上指导未恢复，要求上门，请协助处理，谢谢！联系电话：13792663755；联系人：先生；来电流水：2024070419510332520814832。
</t>
  </si>
  <si>
    <t>2024-07-04 20:12:47</t>
  </si>
  <si>
    <t>席猛</t>
  </si>
  <si>
    <t>15706307556</t>
  </si>
  <si>
    <t>dw3_jk_ximeng</t>
  </si>
  <si>
    <t>2024-07-04 20:14:56</t>
  </si>
  <si>
    <t>SD-057-240704-467031-1493</t>
  </si>
  <si>
    <t>2024-07-04 10:18:32</t>
  </si>
  <si>
    <t>普通区域-坊子区-水韵华庭-13791608585-300M-宽带上网投诉-次数0-202407040000192076</t>
  </si>
  <si>
    <t>202407040000192076</t>
  </si>
  <si>
    <t>202407040000192076# 13791608585潍坊客户反映宽带无法用，重启设备还是无法用恢复，要求尽快上门查看，请核实处理，联系电话13791608585</t>
  </si>
  <si>
    <t>2024-07-04 10:21:32</t>
  </si>
  <si>
    <t>2024-07-04 10:22:05</t>
  </si>
  <si>
    <t>SD-851-302717-8079-25344</t>
  </si>
  <si>
    <t>SD-057-240704-930756-200</t>
  </si>
  <si>
    <t>2024-07-04 08:19:22</t>
  </si>
  <si>
    <t>80+银卡-普通区域-高密市-高密东方名都-15963655040-500M-宽带上网投诉-次数0-202407040000096469</t>
  </si>
  <si>
    <t>202407040000096469</t>
  </si>
  <si>
    <t>202407040000096469#【已关注中国移动10086微信公众号】流程受理流水号：20240704081749159636550401000962
客户号码:15963655040
客户姓名:王*
投诉地市:潍坊
来话流水:2024070408172993720894035
宽带账号:15963655040
宽带账号归属地市:潍坊
宽带账号归属区县:高密市
故障地址:潍坊高密市朝阳街道凤凰大街东方名都高密东方名都6号楼*********
联系电话:15963655040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08:19:00
具体故障现象:打不开网页，
客户其他诉求:
;宽带小区$[高密东方名都]$</t>
  </si>
  <si>
    <t>2024-07-04 08:21:49</t>
  </si>
  <si>
    <t>2024-07-04 08:22:30</t>
  </si>
  <si>
    <t>SD-851-247972-25580-21394</t>
  </si>
  <si>
    <t>SD-057-240704-168475-1468</t>
  </si>
  <si>
    <t>2024-07-04 10:15:43</t>
  </si>
  <si>
    <t>【调研】-普通区域-潍城区-北三里南区-13455666622-300M-宽带上网投诉-次数0-202407020000300820</t>
  </si>
  <si>
    <t>202407020000300820</t>
  </si>
  <si>
    <t>202407020000300820#【已关注中国移动10086微信公众号】流程受理流水号：20240702115556134556666221072452
客户号码:13455666622
客户姓名:徐**
投诉地市:菏泽
来话流水:2024070211533543020896601
宽带账号:13455666622
账号归属区县:
联系电话:13455666622
联系人:先生/女士
工单紧急程度:非常紧急
是否投诉倾向:是
是否重复投诉:否
是否携转意向:否
是否有升级投诉倾向:是
*业务名称:宽带
投诉内容:手机号码：13455666622，【问题描述】：客户要求取消本机宽带业务，表示不想使用，有升越级投诉倾向，通话中提到12345，客户解释不认可，请协助处理。业务名称：宽带。联系电话：13455666622，联系人：先生/女士，录音流水号：2024070211533543020896601。受理明细：531920062399999999。
是否到厅:否
;宽带小区$[北三里南区]$</t>
  </si>
  <si>
    <t>2024-07-04 10:23:09</t>
  </si>
  <si>
    <t>姚国强</t>
  </si>
  <si>
    <t>15706307905</t>
  </si>
  <si>
    <t>dw3_jk_yaoguoqiang</t>
  </si>
  <si>
    <t>2024-07-04 10:23:43</t>
  </si>
  <si>
    <t>SD-852-320526-924-5279</t>
  </si>
  <si>
    <t>SD-057-240704-063592-3556</t>
  </si>
  <si>
    <t>2024-07-04 13:47:18</t>
  </si>
  <si>
    <t>【调研】-普通区域-安丘市-白芬子村自然村-15753669588-300M-宽带上网投诉-次数0-202407040000374891</t>
  </si>
  <si>
    <t>202407040000374891</t>
  </si>
  <si>
    <t>202407040000374891#【已关注中国移动10086微信公众号】流程受理流水号：20240704133851157536695881092740
客户号码:15753669588
客户姓名:张**
投诉地市:潍坊
来话流水:2024070413352770220839458
宽带账号:15753669588
宽带账号归属地市:潍坊
宽带账号归属区县:安丘市
故障地址:潍坊安丘市白芬子镇白芬子村白芬子村自然村白芬子沿街三次追加1号箱张景贵*********
联系电话:15753669588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故障细类:网速慢/上网掉线(专席)
携转原因:
故障时间:2024-07-04 14:45:15
具体故障现象:网速慢卡顿，
客户其他诉求:客户表示要换路由器  要免费  否则退网
;宽带小区$[白芬子村自然村]$</t>
  </si>
  <si>
    <t>2024-07-04 13:48:56</t>
  </si>
  <si>
    <t>2024-07-04 13:49:15</t>
  </si>
  <si>
    <t>SD-851-292816-16880-1175</t>
  </si>
  <si>
    <t>SD-057-240704-960857-3561</t>
  </si>
  <si>
    <t>2024-07-04 13:47:51</t>
  </si>
  <si>
    <t>普通区域-寿光市-北关二手车市场-13406681345-300M-宽带上网投诉-次数0-202407040000376744</t>
  </si>
  <si>
    <t>202407040000376744</t>
  </si>
  <si>
    <t xml:space="preserve">202407040000376744#宽带账号：13406681345；宽带地址：潍坊寿光市圣城街道文圣街北关二手车市场二手车市场厚覆盖1；客户来电反映宽带无法上网，注册闪，客户要求去家里，请协助处理，谢谢！联系电话：17663613789；联系人：先生；来电流水：2024070413451243320828362。
</t>
  </si>
  <si>
    <t>2024-07-04 13:48:59</t>
  </si>
  <si>
    <t>2024-07-04 13:49:45</t>
  </si>
  <si>
    <t>SD-852-322486-1198-26708</t>
  </si>
  <si>
    <t>SD-057-240704-058942-7060</t>
  </si>
  <si>
    <t>2024-07-04 20:06:09</t>
  </si>
  <si>
    <t>80+银卡-普通区域-奎文区-恒大名都-13589154527-1000M-宽带上网投诉-次数0-202407040000704712</t>
  </si>
  <si>
    <t>202407040000704712</t>
  </si>
  <si>
    <t>202407040000704712#流程受理流水号：20240704200533135891545271194165
客户号码:13589154527
客户姓名:单**
投诉地市:潍坊
来话流水:2024070420040670120891069
宽带账号:13589154527
宽带账号归属地市:潍坊
宽带账号归属区县:高新
故障地址:潍坊高新高新城区潍县中路恒大名都17号楼*********
联系电话:13589154527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故障时间:2024-07-04 20:05:47
具体故障现象:网速慢卡顿，
客户其他诉求:谢谢
;宽带小区$[恒大名都]$</t>
  </si>
  <si>
    <t>2024-07-04 20:11:02</t>
  </si>
  <si>
    <t>SD-851-289102-12610-9309</t>
  </si>
  <si>
    <t>SD-057-240704-540938-7051</t>
  </si>
  <si>
    <t>2024-07-04 20:05:21</t>
  </si>
  <si>
    <t>【调研】-80+普通-普通区域-寿光市-五台台后村自然村-15863251515-1000M-宽带上网投诉-次数0-202407040000702822</t>
  </si>
  <si>
    <t>202407040000702822</t>
  </si>
  <si>
    <t>202407040000702822#宽带账号：15863251515；联系电话：15253629379宽带地址：潍坊寿光市侯镇五台台后村五台台后村自然村台后村扩容21号箱张佃寿外墙；客户来电反映宽带无法使用，客户异机来电报修，线上指导无法配合操作，要求上门处理，来电流水：2024070419594439020866401</t>
  </si>
  <si>
    <t>2024-07-04 20:17:31</t>
  </si>
  <si>
    <t>李树桐</t>
  </si>
  <si>
    <t>15706307769</t>
  </si>
  <si>
    <t>dw3_jk_lishutong</t>
  </si>
  <si>
    <t>2024-07-04 20:17:57</t>
  </si>
  <si>
    <t>SD-851-221802-35248-4820</t>
  </si>
  <si>
    <t>SD-057-240704-934527-1430</t>
  </si>
  <si>
    <t>2024-07-04 10:10:25</t>
  </si>
  <si>
    <t>普通区域-坊子区-城里村自然村-18765751441-1000M-业务受理宽带-次数0-202407040000181396</t>
  </si>
  <si>
    <t>202407040000181396</t>
  </si>
  <si>
    <t>202407040000181396# 宽带账号:18765751441; 联系电话：18765751441，问题类型：此工单为群障修复工单，根据群障全量闭环修复管理要求，为确保客户网络通畅，请装维人员跟进修复网络问题，谢谢！ 
 群障标题：公告。故障描述：分支光纤断或OLT检测不到ONT的预期的光信号(LOSi/LOBi)主叫号码：18765751441.0;该号码仅供参考，请优先联系宽带账号。</t>
  </si>
  <si>
    <t>2024-07-04 10:14:04</t>
  </si>
  <si>
    <t>2024-07-04 10:25:21</t>
  </si>
  <si>
    <t>SD-851-288213-8220-20993</t>
  </si>
  <si>
    <t>SD-057-240704-729463-7055</t>
  </si>
  <si>
    <t>2024-07-04 20:05:34</t>
  </si>
  <si>
    <t>【调研】-普通区域-寒亭区-怡海花园小区-13070777541-300M-宽带上网投诉-次数0-20240704200419X659674731</t>
  </si>
  <si>
    <t>20240704200419X659674731</t>
  </si>
  <si>
    <t xml:space="preserve">流程受理流水号：20240704200135130707775411193567
客户号码:13070777541
客户姓名:王**
投诉地市:潍坊
来话流水:2024070419555209420843605
宽带账号:13070777541
宽带账号归属地市:潍坊
宽带账号归属区县:寒亭区
故障地址:潍坊寒亭区开元街道白云路怡海花园小区9号楼*********
联系电话:13070777541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故障细类:电脑上网出现故障(专席)
携转原因:
故障时间:2024-07-04 20:01:52
具体故障现象:电脑无法上网，客户来电反映电脑无法上网，我处正常排障未恢复，请协助处理谢谢
客户其他诉求:
</t>
  </si>
  <si>
    <t>2024-07-04 20:11:10</t>
  </si>
  <si>
    <t>2024-07-04 20:12:12</t>
  </si>
  <si>
    <t>SD-851-276704-4312-17942</t>
  </si>
  <si>
    <t>SD-057-240704-843679-1490</t>
  </si>
  <si>
    <t>2024-07-04 10:18:20</t>
  </si>
  <si>
    <t>普通区域-高密市-曹家楼小区西平房-18364664646-500M-业务受理宽带-次数0-202407040000194748</t>
  </si>
  <si>
    <t>202407040000194748</t>
  </si>
  <si>
    <t>202407040000194748#导航立单,用户所在位置有群障,已向客户播报,客户要求装维回访.此工单为群障修复工单,根据群障全量闭环管理要求,为确保客户网络通畅,请装维人员跟进修复网络问题,谢谢.联系电话：18364664646</t>
  </si>
  <si>
    <t>2024-07-04 10:21:49</t>
  </si>
  <si>
    <t>2024-07-04 10:22:20</t>
  </si>
  <si>
    <t>SD-852-281804-1669-10725</t>
  </si>
  <si>
    <t>SD-057-240704-681204-5075</t>
  </si>
  <si>
    <t>2024-07-04 16:41:40</t>
  </si>
  <si>
    <t>普通区域-青州市-刘胡同商业街-13964666983-1000M-宽带上网投诉-次数0-20240704163950X390549113</t>
  </si>
  <si>
    <t>20240704163950X390549113</t>
  </si>
  <si>
    <t>客户来电反映客户安装了宽带，但是有一个盒子没有安装好，要师傅上门，客户称给了好评才上门，客户要求尽快处理谢谢联系电话 13964666983 录音流水 2024070416370167820855845</t>
  </si>
  <si>
    <t>2024-07-04 16:44:10</t>
  </si>
  <si>
    <t>家庭业务-&gt;服务触点-&gt;装维人员-&gt;全局流转-&gt;售后服务-&gt;装维人员服务态度差-&gt;全局流转</t>
  </si>
  <si>
    <t>2024-07-04 16:44:34</t>
  </si>
  <si>
    <t>SD-851-311582-10129-20856</t>
  </si>
  <si>
    <t>SD-057-240704-820451-3404</t>
  </si>
  <si>
    <t>2024-07-04 13:23:21</t>
  </si>
  <si>
    <t>【调研】-普通区域-潍城区-贵和苑王家小区-13792658012-1000M-宽带上网投诉-次数0-20240704132241X561191609</t>
  </si>
  <si>
    <t>20240704132241X561191609</t>
  </si>
  <si>
    <t xml:space="preserve">流程受理流水号：20240704132137137926580121089237
客户号码:13792658012
客户姓名:张**
投诉地市:潍坊
来话流水:2024070413203661320828858
宽带账号:13792658012
宽带账号归属地市:潍坊
宽带账号归属区县:潍城区
故障地址:潍坊潍城区经济开发区管理委员会东风西街贵和苑王家小区贵和苑王家小区沿街1#（5#楼东头）  单县羊肉官*********
联系电话:13792658012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13:18:30
具体故障现象:光猫亮红灯，
客户其他诉求:
</t>
  </si>
  <si>
    <t>2024-07-04 13:28:34</t>
  </si>
  <si>
    <t>2024-07-04 13:29:10</t>
  </si>
  <si>
    <t>SD-851-233830-30641-8919</t>
  </si>
  <si>
    <t>SD-057-240704-875461-3425</t>
  </si>
  <si>
    <t>2024-07-04 13:26:47</t>
  </si>
  <si>
    <t>【调研】-80+金卡-普通区域-潍城区-潍城河滨花园-13792660418-300M-宽带上网投诉-次数0-202407040000364756</t>
  </si>
  <si>
    <t>202407040000364756</t>
  </si>
  <si>
    <t xml:space="preserve">202407040000364756#【已关注中国移动10086微信公众号】流程受理流水号：20240704132448137926604181089855
客户号码:13792660418
客户姓名:孙**
投诉地市:潍坊
来话流水:2024070413240902920854661
宽带账号:13792660418
宽带账号归属地市:潍坊
宽带账号归属区县:潍城区
故障地址:潍坊潍城区北关街道向阳路河滨花园2号楼*********
联系电话:13863652988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故障时间:2024-07-04 13:25:49
具体故障现象:打不开网页，
客户其他诉求:客户侧为质差终端，要求上门更换终端并一并处理故障问题。
</t>
  </si>
  <si>
    <t>2024-07-04 13:28:49</t>
  </si>
  <si>
    <t>2024-07-04 13:29:19</t>
  </si>
  <si>
    <t>SD-057-240704-405632-222</t>
  </si>
  <si>
    <t>2024-07-04 08:29:02</t>
  </si>
  <si>
    <t>普通区域-奎文区-赵疃小区西区-15866131797-300M-魔百和投诉-次数0-202407040000097796</t>
  </si>
  <si>
    <t>202407040000097796</t>
  </si>
  <si>
    <t>202407040000097796#流程受理流水号：20240704082707158661317971001293
客户号码:15866131797
客户姓名:张**
投诉地市:潍坊
来话流水:2024070408255056120832735
宽带账号:15866131797
宽带账号归属地市:潍坊
宽带账号归属区县:高新
故障地址:潍坊高新高新城区新华路赵疃小区西区16号楼*********
联系电话:15866131797
联系人:先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故障时间:2024-07-04 08:27:47
魔百和单播/组播:单播
具体故障现象:电视直播或点播无法观看，
客户其他诉求:
魔百和单/组播：单播;宽带小区$[赵疃小区西区]$</t>
  </si>
  <si>
    <t>2024-07-04 08:32:54</t>
  </si>
  <si>
    <t>2024-07-04 08:35:20</t>
  </si>
  <si>
    <t>SD-057-240704-965734-3414</t>
  </si>
  <si>
    <t>2024-07-04 13:25:08</t>
  </si>
  <si>
    <t>【调研】-80+普通-普通区域-高密市-山水名苑-13806495718-200M-宽带上网投诉-次数0-202407040000361849</t>
  </si>
  <si>
    <t>202407040000361849</t>
  </si>
  <si>
    <t>202407040000361849#宽带账号：13806495718；宽带地址：潍坊高密市醴泉街道站南街山水名苑11号楼*********；接入方式：FTTH，当前是否在线：在线，端到端诊断结果：客户侧设备问题，是否智能网关：，客户反映没网要求尽快处理回复！来电流水：2024070413202361920827268，联系电话：13806495718</t>
  </si>
  <si>
    <t>2024-07-04 13:27:55</t>
  </si>
  <si>
    <t>2024-07-04 13:28:44</t>
  </si>
  <si>
    <t>SD-057-240704-759862-3511</t>
  </si>
  <si>
    <t>2024-07-04 13:42:30</t>
  </si>
  <si>
    <t>80+普通-普通区域-奎文区-圣荣广场东区-18306462378-300M-宽带延伸服务-次数0-202407040000372352</t>
  </si>
  <si>
    <t>202407040000372352</t>
  </si>
  <si>
    <t xml:space="preserve">202407040000372352#流程受理流水号：20240704134147183064623781093388
客户号码:18306462378
客户姓名:倪**
投诉地市:潍坊
来话流水:2024070413412987020893485
宽带账号:18306462378
宽带账号归属地市:潍坊
宽带账号归属区县:高新
故障地址:潍坊高新高新城区福寿街圣荣广场东区5号楼*********
联系电话:18306462378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故障时间:2024-07-04 13:42:15
具体故障现象:新增加一根网线，
</t>
  </si>
  <si>
    <t>2024-07-04 13:49:43</t>
  </si>
  <si>
    <t>SD-057-240704-967342-7876</t>
  </si>
  <si>
    <t>2024-07-04 21:54:11</t>
  </si>
  <si>
    <t>【调研】-80+普通-(目标)普通区域-昌乐县-赵家淳于村自然村-13963672164-100M-宽带上网投诉-次数0-202407040000738983</t>
  </si>
  <si>
    <t>202407040000738983</t>
  </si>
  <si>
    <t xml:space="preserve">202407040000738983#流程受理流水号：20240704215205139636721641205504
客户号码:13963672164
客户姓名:王*
投诉地市:潍坊
来话流水:2024070421512446720837624
宽带账号:13963672164
宽带账号归属地市:潍坊
宽带账号归属区县:昌乐县
故障地址:潍坊昌乐县乔官镇赵家淳于村赵家淳于村自然村赵家淳于村3#（村中南王洪民西墙）*********
联系电话:13963672164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光功率:-24.08
故障大类:宽带/电视
故障细类:宽带无法上网
携转原因:
故障时间:2024-07-04 21:50:58
具体故障现象:提示网络无法连接，
客户其他诉求:客户侧为质差终端，要求上门更换终端并一并处理故障问题。
</t>
  </si>
  <si>
    <t>2024-07-04 21:57:55</t>
  </si>
  <si>
    <t>2024-07-04 21:58:24</t>
  </si>
  <si>
    <t>SD-057-240704-265714-7086</t>
  </si>
  <si>
    <t>2024-07-04 20:08:20</t>
  </si>
  <si>
    <t>【调研】-80+白金-普通区域-高密市-许家庄自然村-13562685667-200M-宽带上网投诉-次数0-20240704200640X800337742</t>
  </si>
  <si>
    <t>20240704200640X800337742</t>
  </si>
  <si>
    <t xml:space="preserve">【农村网络投诉】流程受理流水号：20240704200555135626856671194227
客户号码:13562685667
客户姓名:姚**
投诉地市:潍坊
来话流水:2024070419571268120851590
宽带账号:13562685667
宽带账号归属地市:潍坊
宽带账号归属区县:高密市
故障地址:潍坊高密市朝阳街道许家庄许家庄自然村高密许家庄聂玉昌屋山31号*********
联系电话:13280766884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故障时间:2024-07-04 20:05:20
具体故障现象:频繁掉线，
客户其他诉求:线上指导插好网口，按顺序重启光猫和路由器未恢复
</t>
  </si>
  <si>
    <t>2024-07-04 20:12:59</t>
  </si>
  <si>
    <t>2024-07-04 20:13:43</t>
  </si>
  <si>
    <t>SD-057-240704-305714-7017</t>
  </si>
  <si>
    <t>2024-07-04 20:01:18</t>
  </si>
  <si>
    <t>【调研】-FTTR-普通区域-寒亭区-西王庄村自然村-13793692188-1000M-宽带上网投诉-次数0-202407040000699705</t>
  </si>
  <si>
    <t>202407040000699705</t>
  </si>
  <si>
    <t>202407040000699705#宽带账号：13793692188宽带地址：潍坊寒亭区南孙镇西王村西王村自然村西王村西3号箱王民；客户来电反映移动高清无法上网**，经查询客户侧为质差机顶盒，请协助上门更换设备并一并处理故障问题，谢谢！联系电话本机；联系人先生来电流水2024070419585027720861055</t>
  </si>
  <si>
    <t>2024-07-04 20:09:54</t>
  </si>
  <si>
    <t>2024-07-04 20:10:28</t>
  </si>
  <si>
    <t>SD-851-329268-26412-24915</t>
  </si>
  <si>
    <t>SD-057-240704-286403-7034</t>
  </si>
  <si>
    <t>2024-07-04 20:02:44</t>
  </si>
  <si>
    <t>80+银卡-FTTR-普通区域-青州市-江南名苑-15963638396-1000M-宽带上网投诉-次数0-202407040000701824</t>
  </si>
  <si>
    <t>202407040000701824</t>
  </si>
  <si>
    <t xml:space="preserve">202407040000701824#流程受理流水号：20240704200042159636383961193415
客户号码:15963638396
客户姓名:李**
投诉地市:潍坊
来话流水:2024070420001459320869310
宽带账号:15963638396
宽带账号归属地市:潍坊
宽带账号归属区县:青州市
故障地址:潍坊青州市云门山街道将军山路江南名苑18号楼*********
联系电话:18866776858
联系人:女士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20:01:04
具体故障现象:光猫灯正常但电脑手机无法上网，
客户其他诉求:客户侧为质差终端，要求上门更换终端并一并处理故障问题。
</t>
  </si>
  <si>
    <t>2024-07-04 20:09:13</t>
  </si>
  <si>
    <t>2024-07-04 20:09:45</t>
  </si>
  <si>
    <t>SD-851-262206-15191-20553</t>
  </si>
  <si>
    <t>SD-057-240704-691830-7088</t>
  </si>
  <si>
    <t>80+白金-普通区域-安丘市-山口村自然村-18366542378-500M-宽带上网投诉-次数0-20240704200718X838920200 一级督办</t>
  </si>
  <si>
    <t>20240704200718X838920200</t>
  </si>
  <si>
    <t xml:space="preserve">【农村网络投诉】流程受理流水号：20240704200540183665423781194187
客户号码:18366542378
客户姓名:杜*
投诉地市:潍坊
来话流水:2024070420052291720898133
宽带账号:18366542378
宽带账号归属地市:潍坊
宽带账号归属区县:安丘市
故障地址:潍坊安丘市担山镇山口村山口村自然村山口二次追加4号箱张亮*********
联系电话:18366542378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20:06:33
具体故障现象:提示网络无法连接，
客户其他诉求:
</t>
  </si>
  <si>
    <t>2024-07-04 20:11:53</t>
  </si>
  <si>
    <t>2024-07-04 20:12:36</t>
  </si>
  <si>
    <t>SD-851-330199-9045-24462</t>
  </si>
  <si>
    <t>SD-057-240704-928376-1491</t>
  </si>
  <si>
    <t>2024-07-04 10:18:23</t>
  </si>
  <si>
    <t>普通区域-高密市-秦家庄子自然村-15905363382-300M-宽带上网投诉-次数0-202407040000193769</t>
  </si>
  <si>
    <t>202407040000193769</t>
  </si>
  <si>
    <t xml:space="preserve">202407040000193769#流程受理流水号：20240704101709159053633821036916
客户号码:15905363382
客户姓名:宋**
投诉地市:潍坊
来话流水:2024070410164364620859940
宽带账号:15905363382
宽带账号归属地市:潍坊
宽带账号归属区县:高密市
故障地址:潍坊高密市大牟家镇秦家庄子秦家庄子自然村高密秦家庄子秦德强8号箱*********
联系电话:15905363382
联系人:先生/女士
工单紧急程度:非常紧急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
携转原因:
故障时间:2024-07-04 10:17:50
具体故障现象:打不开网页，
客户其他诉求:
</t>
  </si>
  <si>
    <t>2024-07-04 10:21:51</t>
  </si>
  <si>
    <t>刘星</t>
  </si>
  <si>
    <t>15706307295</t>
  </si>
  <si>
    <t>dw3_jk_liuxing</t>
  </si>
  <si>
    <t>2024-07-04 10:22:13</t>
  </si>
  <si>
    <t>SD-057-240704-275196-7065</t>
  </si>
  <si>
    <t>2024-07-04 20:07:30</t>
  </si>
  <si>
    <t>80+普通-普通区域-寿光市-李桥村自然村-15169536611-300M-业务受理宽带-次数0-202407040000704838</t>
  </si>
  <si>
    <t>202407040000704838</t>
  </si>
  <si>
    <t>202407040000704838# 宽带账号:15169536611; 联系电话：15169536611，问题类型：此工单为群障修复工单，根据群障全量闭环修复管理要求，为确保客户网络通畅，请装维人员跟进修复网络问题，谢谢！ 
 群障标题：公告。故障描述：分支光纤断或OLT检测不到ONT的预期的光信号(LOSi/LOBi)主叫号码：18365661818.0;该号码仅供参考，请优先联系宽带账号。</t>
  </si>
  <si>
    <t>2024-07-04 20:15:55</t>
  </si>
  <si>
    <t>2024-07-04 20:16:20</t>
  </si>
  <si>
    <t>SD-057-240704-870296-3553</t>
  </si>
  <si>
    <t>2024-07-04 13:47:10</t>
  </si>
  <si>
    <t>普通区域-寿光市-大庄村自然村-13864636646-300M-宽带上网投诉-次数0-20240704134612X972448469</t>
  </si>
  <si>
    <t>20240704134612X972448469</t>
  </si>
  <si>
    <t xml:space="preserve">【农村网络投诉】流程受理流水号：20240704134412138646366461093878
客户号码:13864636646
客户姓名:王**
投诉地市:潍坊
来话流水:2024070413410903420890255
宽带账号:13864636646
宽带账号归属地市:潍坊
宽带账号归属区县:寿光市
故障地址:潍坊寿光市文家接待办马店大庄村
联系电话:13864636646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13:45:19
具体故障现象:光猫灯正常但电脑手机无法上网
客户其他诉求:请审核谢谢
</t>
  </si>
  <si>
    <t>2024-07-04 13:49:11</t>
  </si>
  <si>
    <t>SD-057-240704-795632-7879</t>
  </si>
  <si>
    <t>2024-07-04 21:56:23</t>
  </si>
  <si>
    <t>【调研】-普通区域-奎文区-世纪樱园-15966081019-300M-宽带上网投诉-次数0-202407040000740855</t>
  </si>
  <si>
    <t>202407040000740855</t>
  </si>
  <si>
    <t>202407040000740855#流程受理流水号：20240704215546159660810191205535
客户号码:15966081019
客户姓名:赵**
投诉地市:潍坊
来话流水:2024070421521486120839615
宽带账号:15966081019
宽带账号归属地市:潍坊
宽带账号归属区县:奎文区
故障地址:潍坊奎文区梨园街道虞河路世纪樱园28号楼*********
联系电话:15966081019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故障时间:2024-07-04 21:56:01
具体故障现象:电脑无法上网，
客户其他诉求:
;宽带小区$[世纪樱园]$</t>
  </si>
  <si>
    <t>2024-07-04 22:34:27</t>
  </si>
  <si>
    <t>2024-07-05 07:23:33</t>
  </si>
  <si>
    <t>SD-851-312178-5512-20425</t>
  </si>
  <si>
    <t>SD-057-240704-569410-7061</t>
  </si>
  <si>
    <t>2024-07-04 20:07:12</t>
  </si>
  <si>
    <t>普通区域-高密市-张肖寨自然村-13953634904-1000M-宽带上网投诉-次数0-202407040000701026</t>
  </si>
  <si>
    <t>202407040000701026</t>
  </si>
  <si>
    <t xml:space="preserve">202407040000701026#宽带账号：13953634904；宽带地址：潍坊高密市大牟家镇张肖寨张肖寨自然村高密张肖寨50门牌号20号箱，客户来电反映宽带无法使用，客户不在现场，无法配合线上指导，要求师傅上门，请协助处理，谢谢！联系电话；13953634904，客户预留第二个联系电话；18763119331，联系人：肖**；来电流水：2024070420022294520881598。
</t>
  </si>
  <si>
    <t>2024-07-04 20:12:13</t>
  </si>
  <si>
    <t>2024-07-04 20:12:53</t>
  </si>
  <si>
    <t>SD-851-298483-2220-7875</t>
  </si>
  <si>
    <t>SD-057-240704-964021-576</t>
  </si>
  <si>
    <t>2024-07-04 09:03:35</t>
  </si>
  <si>
    <t>【调研】-80+普通-普通区域-诸城市-水岸花城-15095236631-300M-宽带上网投诉-次数0-202407040000124372</t>
  </si>
  <si>
    <t>202407040000124372</t>
  </si>
  <si>
    <t>202407040000124372#【已关注中国移动10086微信公众号】流程受理流水号：20240704090129150952366311011118
客户号码:15095236631
客户姓名:隋**
投诉地市:潍坊
来话流水:2024070409004266420833009
宽带账号:15095236631
宽带账号归属地市:潍坊
宽带账号归属区县:诸城市
故障地址:潍坊诸城市昌城镇昌城沿街水岸花城7号楼*********
联系电话:18364669789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09:03:03
具体故障现象:光猫亮红灯，宽带故障，帐号15095236631，联系电话18364669789
客户其他诉求:
;宽带小区$[水岸花城]$</t>
  </si>
  <si>
    <t>2024-07-04 09:09:29</t>
  </si>
  <si>
    <t>2024-07-04 09:09:52</t>
  </si>
  <si>
    <t>SD-851-266662-130361-16034</t>
  </si>
  <si>
    <t>2024-07-04 17:26:49</t>
  </si>
  <si>
    <t>80+银卡-普通区域-寿光市-洛城良种场-15263614943-500M-宽带上网投诉-次数0-20240704172539X139761580 一级督办</t>
  </si>
  <si>
    <t>2024-07-05 18:27:00</t>
  </si>
  <si>
    <t>20240704172539X139761580</t>
  </si>
  <si>
    <t>2024-07-04 17:32:27</t>
  </si>
  <si>
    <t>2024-07-04 17:33:04</t>
  </si>
  <si>
    <t>SD-057-240704-830967-633</t>
  </si>
  <si>
    <t>2024-07-04 09:08:14</t>
  </si>
  <si>
    <t>普通区域-安丘市-安丘市景芝镇工贸城路口沿街（小微）-15169468488-300M-宽带延伸服务-次数0-202407040000126012</t>
  </si>
  <si>
    <t>202407040000126012</t>
  </si>
  <si>
    <t xml:space="preserve">202407040000126012#【已关注中国移动10086微信公众号】流程受理流水号：20240704090736151694684881013201
客户号码:15169468488
客户姓名:王**
投诉地市:潍坊
来话流水:2024070409053858120890682
宽带账号:15169468488
宽带账号归属地市:潍坊
宽带账号归属区县:安丘市
故障地址:潍坊安丘市景芝镇景芝村安丘市景芝镇工贸城路口沿街（小微）景芝镇工贸城路口沿街（小微）9号箱*********
联系电话:15169468488
联系人:先生
工单紧急程度:一般
是否有升级投诉倾向:否
是否重复投诉:否
是否携转意向:否
是否投诉倾向:否
是否智能网关:智能网关
当前是否在线:否
接入方式:FTTH
是否质差终端:无质差信息
光功率:无
故障大类:宽带
故障细类:宽带延伸服务
携转原因:
故障时间:2024-07-04 09:09:05
具体故障现象:重新布置网线，
</t>
  </si>
  <si>
    <t>2024-07-04 09:11:25</t>
  </si>
  <si>
    <t>2024-07-04 09:12:00</t>
  </si>
  <si>
    <t>SD-057-240704-409175-4382</t>
  </si>
  <si>
    <t>2024-07-04 15:17:20</t>
  </si>
  <si>
    <t>普通区域-昌乐县-东刘家河村自然村-15165621838-300M-业务受理宽带-次数0-202407040000457145</t>
  </si>
  <si>
    <t>202407040000457145</t>
  </si>
  <si>
    <t>202407040000457145# 宽带账号:15165621838; 联系电话：15165621838，问题类型：此工单为群障修复工单，根据群障全量闭环修复管理要求，为确保客户网络通畅，请装维人员跟进修复网络问题，谢谢！ 
 群障标题：公告。故障描述：分支光纤断或OLT检测不到ONT的预期的光信号(LOSi/LOBi)主叫号码：15165621838.0;该号码仅供参考，请优先联系宽带账号。</t>
  </si>
  <si>
    <t>2024-07-04 15:24:45</t>
  </si>
  <si>
    <t>徐政然</t>
  </si>
  <si>
    <t>15706307128</t>
  </si>
  <si>
    <t>dw3_jk_xuzhengran</t>
  </si>
  <si>
    <t>2024-07-04 15:25:38</t>
  </si>
  <si>
    <t>SD-057-240704-863492-4902</t>
  </si>
  <si>
    <t>2024-07-04 16:17:26</t>
  </si>
  <si>
    <t>(目标)普通区域-安丘市-东辛庄村自然村-13563640940-100M-魔百和投诉-次数0-202407040000514460</t>
  </si>
  <si>
    <t>2024-07-05 17:18:00</t>
  </si>
  <si>
    <t>202407040000514460</t>
  </si>
  <si>
    <t>202407040000514460#流程受理流水号：20240704161649135636409401137867
客户号码:13563640940
客户姓名:苑**
投诉地市:潍坊
来话流水:2024070416091854720867849
宽带账号:13563640940
宽带账号归属地市:潍坊
宽带账号归属区县:安丘市
故障地址:潍坊安丘市临浯镇东辛庄村东辛庄村自然村东辛庄追加4号箱苑培利*********
联系电话:13563640940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故障大类:电视
故障细类:移动高清电视故障(专席)
携转原因:
故障时间:2024-07-04 16:19:32
魔百和单播/组播:组播
具体故障现象:电视机提示无信号，
客户其他诉求:
魔百和单/组播：组播;宽带小区$[东辛庄村自然村]$</t>
  </si>
  <si>
    <t>2024-07-04 16:19:01</t>
  </si>
  <si>
    <t>2024-07-04 16:19:42</t>
  </si>
  <si>
    <t>SD-851-267376-15736-13254</t>
  </si>
  <si>
    <t>SD-057-240704-942785-1569</t>
  </si>
  <si>
    <t>2024-07-04 10:29:31</t>
  </si>
  <si>
    <t>【调研】-80+银卡-普通区域-青州市-杨家营村自然村-13793678308-1000M-宽带上网投诉-次数0-20240704102828X108153943</t>
  </si>
  <si>
    <t>20240704102828X108153943</t>
  </si>
  <si>
    <t xml:space="preserve">【农村网络投诉】流程受理流水号：20240704102719137936783081040212
客户号码:13793678308
客户姓名:姜*
投诉地市:潍坊
来话流水:2024070410264227920800246
宽带账号:13793678308
宽带账号归属地市:潍坊
宽带账号归属区县:青州市
故障地址:潍坊青州市何官镇杨家营村
联系电话:13793678308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10:30:09
具体故障现象:无法上网，
客户其他诉求:
</t>
  </si>
  <si>
    <t>2024-07-04 10:33:17</t>
  </si>
  <si>
    <t>2024-07-04 10:39:43</t>
  </si>
  <si>
    <t>SD-851-246003-21574-14971</t>
  </si>
  <si>
    <t>SD-057-240704-156793-586</t>
  </si>
  <si>
    <t>2024-07-04 09:05:04</t>
  </si>
  <si>
    <t>【追1】普通区域-奎文区-南张营社区-1335536983202-300M-宽带上网投诉-次数0-20240704090215X935057203</t>
  </si>
  <si>
    <t>20240704090215X935057203</t>
  </si>
  <si>
    <t xml:space="preserve">流程受理流水号：2024070408580013355369832021009956
客户号码:1335536983202
客户姓名:
投诉地市:潍坊
来话流水:2024070408555456920881904
宽带账号:1335536983202
宽带账号归属地市:潍坊
宽带账号归属区县:奎文区
故障地址:潍坊奎文区清池潍安路南张营社区31号楼*********
联系电话:13255369602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故障时间:2024-07-04 08:59:50
具体故障现象:客户宽带不在线，线上指导，客户拒绝，反映师傅多次上------门。未解决，师傅解释后台关闭，对此不认可，要求处理
客户其他诉求:
</t>
  </si>
  <si>
    <t>2024-07-04 09:07:09</t>
  </si>
  <si>
    <t>用户帐号再次启用</t>
  </si>
  <si>
    <t>SD-851-283948-6247-4906</t>
  </si>
  <si>
    <t>SD-057-240704-035897-1757</t>
  </si>
  <si>
    <t>2024-07-04 10:50:04</t>
  </si>
  <si>
    <t>普通区域-高密市-海悦庄园-15615969189-300M-宽带上网投诉-次数0-202407040000223755</t>
  </si>
  <si>
    <t>202407040000223755</t>
  </si>
  <si>
    <t>202407040000223755#宽带账号：15615969189；宽带地址：潍坊高密市密水街道海悦庄园海悦庄园高密海悦庄园6号楼；客户来电反映宽带不能正常使用客户不配合排障，要求上门，请协助处理，谢谢！联系电话：15615969189；联系人：先生；来电流水：2024070410464404720887288</t>
  </si>
  <si>
    <t>2024-07-04 10:52:24</t>
  </si>
  <si>
    <t>2024-07-04 10:52:51</t>
  </si>
  <si>
    <t>SD-057-240704-714590-4290</t>
  </si>
  <si>
    <t>2024-07-04 15:12:52</t>
  </si>
  <si>
    <t>普通区域-昌邑市-晴埠村自然村-15224407700-200M-宽带延伸服务-次数0-202407040000451418</t>
  </si>
  <si>
    <t>2024-07-05 15:13:00</t>
  </si>
  <si>
    <t>202407040000451418</t>
  </si>
  <si>
    <t xml:space="preserve">202407040000451418#流程受理流水号：20240704151220152244077001118758
客户号码:15224407700
客户姓名:刘**
投诉地市:潍坊
来话流水:2024070415105561820877356
宽带账号:15224407700
宽带账号归属地市:潍坊
宽带账号归属区县:昌邑市
故障地址:潍坊昌邑市石埠镇晴埠村晴埠村王玉兰0号楼*********
联系电话:15224407700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故障时间:2024-07-04 15:12:28
具体故障现象:调测其它设备，
</t>
  </si>
  <si>
    <t>2024-07-04 15:18:56</t>
  </si>
  <si>
    <t>2024-07-04 15:19:13</t>
  </si>
  <si>
    <t>SD-057-240704-708493-4881</t>
  </si>
  <si>
    <t>2024-07-04 16:14:27</t>
  </si>
  <si>
    <t>普通区域-奎文区-恒信御园三期-15953687871-300M-宽带上网投诉-次数0-20240704161340X820569566</t>
  </si>
  <si>
    <t>2024-07-05 17:15:00</t>
  </si>
  <si>
    <t>20240704161340X820569566</t>
  </si>
  <si>
    <t xml:space="preserve">流程受理流水号：20240704161144159536878711136328
客户号码:15953687871
客户姓名:孟*
投诉地市:潍坊
来话流水:2024070416112615420897486
宽带账号:15953687871
宽带账号归属地市:潍坊
宽带账号归属区县:奎文区
故障地址:潍坊奎文区北苑街道玄武街恒信御园三期39号楼*********
联系电话:15953687871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16:13:14
具体故障现象:光猫亮红灯，
客户其他诉求:
</t>
  </si>
  <si>
    <t>2024-07-04 16:16:12</t>
  </si>
  <si>
    <t>2024-07-04 16:16:48</t>
  </si>
  <si>
    <t>SD-851-321128-2750-3981</t>
  </si>
  <si>
    <t>SD-057-240704-753064-2213</t>
  </si>
  <si>
    <t>2024-07-04 11:33:57</t>
  </si>
  <si>
    <t>80+金卡-普通区域-潍城区-潍城二毛宿舍-18853605669-1000M-魔百和投诉-次数0-202407040000273535</t>
  </si>
  <si>
    <t>202407040000273535</t>
  </si>
  <si>
    <t>202407040000273535#【已关注中国移动10086微信公众号】流程受理流水号：20240704112843188536056691060615
客户号码:18853605669
客户姓名:孟**
投诉地市:潍坊
来话流水:2024070411282754520880718
宽带账号:18853605669
宽带账号归属地市:潍坊
宽带账号归属区县:潍城区
故障地址:潍坊潍城区西关街道福寿西街潍城劳动局片区二毛宿舍11号楼*********
联系电话:18853605669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故障时间:2024-07-04 11:31:38
魔百和单播/组播:组播
具体故障现象:宽带能上网，电视不能正常观看，排障之后没有恢复
客户其他诉求:
魔百和单/组播：组播;宽带小区$[潍城二毛宿舍]$</t>
  </si>
  <si>
    <t>2024-07-04 11:37:11</t>
  </si>
  <si>
    <t>邹杰</t>
  </si>
  <si>
    <t>15706307873</t>
  </si>
  <si>
    <t>dw3_jk_wczoujie</t>
  </si>
  <si>
    <t>2024-07-04 11:37:27</t>
  </si>
  <si>
    <t>SD-851-249745-25225-24085</t>
  </si>
  <si>
    <t>SD-057-240704-380652-1551</t>
  </si>
  <si>
    <t>2024-07-04 10:27:51</t>
  </si>
  <si>
    <t>【调研】-80+普通-(目标)普通区域-安丘市-锦安悦府-18253620566-200M-宽带上网投诉-次数0-202407040000201341</t>
  </si>
  <si>
    <t>2024-07-05 11:28:00</t>
  </si>
  <si>
    <t>202407040000201341</t>
  </si>
  <si>
    <t xml:space="preserve">202407040000201341#宽带账号：18253620566；宽带地址：潍坊安丘市兴安街道建安路福龙家园4号楼********客户来电反映宽带/电脑无法连接，/客户不配合排障，要求上门，请协助处理，谢谢！联系电话：18253620566；来电流2024070410244577820873157
</t>
  </si>
  <si>
    <t>2024-07-04 10:34:44</t>
  </si>
  <si>
    <t>2024-07-04 10:35:58</t>
  </si>
  <si>
    <t>SD-057-240704-426317-7550</t>
  </si>
  <si>
    <t>2024-07-04 21:02:52</t>
  </si>
  <si>
    <t>【调研】-80+银卡-普通区域-奎文区-宝利尚都-13806469881-300M-宽带上网投诉-次数0-202407040000729547</t>
  </si>
  <si>
    <t>202407040000729547</t>
  </si>
  <si>
    <t>202407040000729547#宽带账号：13806469881；宽带地址：潍坊奎文区北苑街道北宫街宝利尚都4号楼：客户来电反映：宽带无法使用,，要求上门，请协助处理，谢谢！联系电话：13806469881；联系人：先生；来电流水：2024070421010285220870226</t>
  </si>
  <si>
    <t>2024-07-04 21:04:18</t>
  </si>
  <si>
    <t>2024-07-04 21:04:39</t>
  </si>
  <si>
    <t>SD-057-240704-816402-1766</t>
  </si>
  <si>
    <t>2024-07-04 10:50:43</t>
  </si>
  <si>
    <t>【调研】-80+普通-(目标)普通区域-青州市-弥河佳苑-15965071918-300M-宽带上网投诉-次数0-20240704104832X312393260</t>
  </si>
  <si>
    <t>20240704104832X312393260</t>
  </si>
  <si>
    <t xml:space="preserve">流程受理流水号：20240704104111159650719181044845
客户号码:15965071918
客户姓名:赵**
投诉地市:潍坊
来话流水:2024070410405555720803005
宽带账号:15965071918
宽带账号归属地市:潍坊
宽带账号归属区县:青州市
故障地址:潍坊青州市弥河镇春光路弥河佳苑1号楼-2-102*********
联系电话:18765669868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故障时间:2024-07-04 10:52:13
具体故障现象:网速慢卡顿，
客户其他诉求:客户来电反映家里宽带上网网速慢卡顿，机顶盒开关也坏掉了（需要有牙签支撑着才能打开），线上排障不配合，拒绝线上排障，请协助处理，谢谢
</t>
  </si>
  <si>
    <t>2024-07-04 10:54:26</t>
  </si>
  <si>
    <t>2024-07-04 11:01:01</t>
  </si>
  <si>
    <t>SD-057-240704-308495-4884</t>
  </si>
  <si>
    <t>2024-07-04 16:14:38</t>
  </si>
  <si>
    <t>【调研】-80+银卡-(目标)普通区域-寿光市-北徐村自然村-15762636266-1000M-宽带上网投诉-次数0-20240704161356X836665236</t>
  </si>
  <si>
    <t>20240704161356X836665236</t>
  </si>
  <si>
    <t xml:space="preserve">【农村网络投诉】流程受理流水号：20240704161102157626362661136141
客户号码:15762636266
客户姓名:徐**
投诉地市:潍坊
来话流水:2024070416100063320877715
宽带账号:15762636266
宽带账号归属地市:潍坊
宽带账号归属区县:寿光市
故障地址:潍坊寿光市寒桥镇北徐村北徐村自然村10号箱*********
联系电话:13562661933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16:11:46
具体故障现象:PON灯闪，捋顺光钎线，重启光猫
客户其他诉求:
</t>
  </si>
  <si>
    <t>2024-07-04 16:15:47</t>
  </si>
  <si>
    <t>2024-07-04 16:16:16</t>
  </si>
  <si>
    <t>SD-851-251108-12441-27479</t>
  </si>
  <si>
    <t>SD-057-240704-328510-4889</t>
  </si>
  <si>
    <t>【调研】-80+银卡-普通区域-奎文区-董家小区-15094993600-1000M-宽带上网投诉-次数0-202407040000513547</t>
  </si>
  <si>
    <t>2024-07-05 17:17:00</t>
  </si>
  <si>
    <t>202407040000513547</t>
  </si>
  <si>
    <t>202407040000513547#用户表示魔百合不能正常使用，要求上门维修，请工作人员协助处理，谢谢！流水号2024070416111654720895274，联系人先生，联系电话15094993600！</t>
  </si>
  <si>
    <t>2024-07-04 16:19:09</t>
  </si>
  <si>
    <t>2024-07-04 16:19:33</t>
  </si>
  <si>
    <t>SD-057-240704-765139-7556</t>
  </si>
  <si>
    <t>2024-07-04 21:04:46</t>
  </si>
  <si>
    <t>【调研】-80+银卡-普通区域-诸城市-五里堡西区-13793628688-300M-魔百和投诉-次数0-202407040000729850</t>
  </si>
  <si>
    <t>202407040000729850</t>
  </si>
  <si>
    <t>202407040000729850#流程受理流水号：20240704210355137936286881202419
客户号码:13793628688
客户姓名:边**
投诉地市:潍坊
来话流水:2024070421030084620878210
宽带账号:13793628688
宽带账号归属地市:潍坊
宽带账号归属区县:诸城市
故障地址:潍坊诸城市密州街道五里堡五里堡西区五里堡西区49#箱*********
联系电话:13793628688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光功率:-15.95
故障大类:宽带/电视
故障细类:移动高清电视故障(专席)
携转原因:
故障时间:2024-07-04 21:12:43
魔百和单播/组播:组播
具体故障现象:电视提示网络类错误，线上操作未恢复 请协助处理  谢谢
客户其他诉求:
魔百和单/组播：组播;宽带小区$[五里堡西区]$</t>
  </si>
  <si>
    <t>2024-07-04 21:06:59</t>
  </si>
  <si>
    <t>周伟龙</t>
  </si>
  <si>
    <t>15706307926</t>
  </si>
  <si>
    <t>dw3_jk_zhouweilong</t>
  </si>
  <si>
    <t>2024-07-04 21:07:49</t>
  </si>
  <si>
    <t>SD-057-240704-236104-4832</t>
  </si>
  <si>
    <t>2024-07-04 16:11:54</t>
  </si>
  <si>
    <t>普通区域-高密市-尧头自然村-15963626136-300M-业务受理宽带-次数0-202407040000509988</t>
  </si>
  <si>
    <t>2024-07-05 16:12:00</t>
  </si>
  <si>
    <t>202407040000509988</t>
  </si>
  <si>
    <t>202407040000509988# 宽带账号:15963626136; 联系电话：15963626136，问题类型：此工单为群障修复工单，根据群障全量闭环修复管理要求，为确保客户网络通畅，请装维人员跟进修复网络问题，谢谢！ 
 群障标题：告警。故障标题：分支光纤断或OLT检测不到ONT的预期的光信号(LOSi/LOBi)主叫号码：13791866867.0;该号码仅供参考，请优先联系宽带账号。</t>
  </si>
  <si>
    <t>2024-07-04 16:27:25</t>
  </si>
  <si>
    <t>刘彦武</t>
  </si>
  <si>
    <t>15706307283</t>
  </si>
  <si>
    <t>dw3_jk_gmliuyanwu</t>
  </si>
  <si>
    <t>2024-07-04 16:27:53</t>
  </si>
  <si>
    <t>SD-057-240704-804236-5647</t>
  </si>
  <si>
    <t>2024-07-04 17:53:22</t>
  </si>
  <si>
    <t>普通区域-临朐县-汪家沟-17353668077-1000M-魔百和投诉-次数0-20240704175200X720112307</t>
  </si>
  <si>
    <t>2024-07-05 18:54:00</t>
  </si>
  <si>
    <t>20240704175200X720112307</t>
  </si>
  <si>
    <t>【农村网络投诉】流程受理流水号：20240704174812173536680771165107
客户号码:17353668077
客户姓名:于**
投诉地市:潍坊
来话流水:2024070417475262920862505
宽带账号:17353668077
宽带账号归属地市:潍坊
宽带账号归属区县:临朐县
故障地址:潍坊临朐县辛寨镇人民政府汪家沟村汪家沟汪家沟（扩容1次）14号箱王法朋（外墙）
联系电话:17353668077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故障时间:2024-07-04 18:03:05
魔百和单播/组播:组播
具体故障现象:电视直播或点播无法观看，要求宽带工作人员上门处理，
客户其他诉求:
魔百和单/组播：组播</t>
  </si>
  <si>
    <t>2024-07-04 17:54:56</t>
  </si>
  <si>
    <t>冷延洲</t>
  </si>
  <si>
    <t>15706307582</t>
  </si>
  <si>
    <t>dw3_jk_lengyanzhou</t>
  </si>
  <si>
    <t>2024-07-04 17:55:31</t>
  </si>
  <si>
    <t>SD-057-240704-692814-1848</t>
  </si>
  <si>
    <t>2024-07-04 11:02:41</t>
  </si>
  <si>
    <t>【调研】-(目标)普通区域-临朐县-沂山电视台-13455679752-300M-宽带上网投诉-次数0-20240704110053X537493000</t>
  </si>
  <si>
    <t>20240704110053X537493000</t>
  </si>
  <si>
    <t xml:space="preserve">流程受理流水号：20240704105711134556797521050118
客户号码:13455679752
客户姓名:苗**
投诉地市:潍坊
来话流水:2024070410564434620832656
宽带账号:13455679752
宽带账号归属地市:潍坊
宽带账号归属区县:临朐县
故障地址:潍坊临朐县东城街道朐阳路沂山电视台3号楼*********
联系电话:13455679752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10:55:08
具体故障现象:光猫亮红灯，
客户其他诉求:
</t>
  </si>
  <si>
    <t>2024-07-04 11:30:01</t>
  </si>
  <si>
    <t>2024-07-04 11:30:28</t>
  </si>
  <si>
    <t>SD-851-235898-47383-20893</t>
  </si>
  <si>
    <t>SD-057-240704-054961-7605</t>
  </si>
  <si>
    <t>2024-07-04 21:06:41</t>
  </si>
  <si>
    <t>80+金卡-普通区域-坊子区-清泉屯社区-15094988422-500M-宽带上网投诉-次数0-202407040000728375</t>
  </si>
  <si>
    <t>202407040000728375</t>
  </si>
  <si>
    <t xml:space="preserve">202407040000728375#流程受理流水号：20240704210535150949884221202604
客户号码:15094988422
客户姓名:王**
投诉地市:潍坊
来话流水:2024070421051166520886858
宽带账号:15094988422
宽带账号归属地市:潍坊
宽带账号归属区县:峡山区
故障地址:潍坊峡山区太堡庄街道（太堡庄）兴峡路清泉屯社区清泉屯18*********
联系电话:15094988422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光功率:-18.66
故障大类:宽带/电视
故障细类:宽带无法上网
携转原因:
故障时间:2024-07-04 21:05:54
具体故障现象:提示网络无法连接，
客户其他诉求:客户侧为质差终端，要求上门更换终端并一并处理故障问题。
</t>
  </si>
  <si>
    <t>2024-07-04 21:13:17</t>
  </si>
  <si>
    <t>2024-07-04 21:13:50</t>
  </si>
  <si>
    <t>SD-057-240704-018246-7670</t>
  </si>
  <si>
    <t>2024-07-04 21:09:19</t>
  </si>
  <si>
    <t>【调研】-80+金卡-(目标)普通区域-寿光市-市政嘉园-15244422932-1000M-业务受理宽带-次数0-202407040000731063</t>
  </si>
  <si>
    <t>202407040000731063</t>
  </si>
  <si>
    <t>202407040000731063#【已关注中国移动10086微信公众号】 宽带账号:15244422932; 联系电话：15244422932，问题类型：此工单为群障修复工单，根据群障全量闭环修复管理要求，为确保客户网络通畅，请装维人员跟进修复网络问题，谢谢！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</si>
  <si>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2024-07-04 21:13:06</t>
  </si>
  <si>
    <t>2024-07-04 21:13:28</t>
  </si>
  <si>
    <t>SD-851-235234-11797-17975</t>
  </si>
  <si>
    <t>SD-057-240704-047129-7618</t>
  </si>
  <si>
    <t>2024-07-04 21:07:13</t>
  </si>
  <si>
    <t>80+银卡-普通区域-安丘市-景中路沿街-15288838091-200M-业务受理宽带-次数0-202407040000727808</t>
  </si>
  <si>
    <t>202407040000727808</t>
  </si>
  <si>
    <t>202407040000727808# 宽带账号:15288838091; 联系电话：15288838091，问题类型：此工单为群障修复工单，根据群障全量闭环修复管理要求，为确保客户网络通畅，请装维人员跟进修复网络问题，谢谢！ 
 群障标题：公告。故障描述：分支光纤断或OLT检测不到ONT的预期的光信号(LOSi/LOBi)主叫号码：15288838091.0;该号码仅供参考，请优先联系宽带账号。</t>
  </si>
  <si>
    <t>2024-07-04 21:10:58</t>
  </si>
  <si>
    <t>2024-07-04 21:13:32</t>
  </si>
  <si>
    <t>SD-057-240704-901356-1542</t>
  </si>
  <si>
    <t>2024-07-04 10:26:25</t>
  </si>
  <si>
    <t>80+银卡-普通区域-临朐县-朐山路西片区-18866767136-200M-宽带上网投诉-次数0-20240704102452X892835646</t>
  </si>
  <si>
    <t>2024-07-05 11:27:00</t>
  </si>
  <si>
    <t>20240704102452X892835646</t>
  </si>
  <si>
    <t xml:space="preserve">流程受理流水号：20240704102342188667671361039060
客户号码:18866767136
客户姓名:贺*
投诉地市:潍坊
来话流水:2024070410224655220845252
宽带账号:18866767136
宽带账号归属地市:潍坊
宽带账号归属区县:临朐县
故障地址:潍坊临朐县城关街道朐山路朐山路西片区1号箱鸡上树饭店（外墙-路南）*********
联系电话:13864695591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10:23:39
具体故障现象:打不开网页，
客户其他诉求:
</t>
  </si>
  <si>
    <t>2024-07-04 10:30:59</t>
  </si>
  <si>
    <t>2024-07-04 10:31:28</t>
  </si>
  <si>
    <t>SD-057-240704-742653-1774</t>
  </si>
  <si>
    <t>2024-07-04 10:51:43</t>
  </si>
  <si>
    <t>(目标)普通区域-青州市-口埠村-18253693029-100M-魔百和投诉-次数0-202407040000223490</t>
  </si>
  <si>
    <t>2024-07-05 11:52:00</t>
  </si>
  <si>
    <t>202407040000223490</t>
  </si>
  <si>
    <t>202407040000223490#流程受理流水号：20240704104455182536930291046017
客户号码:18253693029
客户姓名:刘**
投诉地市:潍坊
来话流水:2024070410440433620848986
宽带账号:18253693029
宽带账号归属地市:潍坊
宽带账号归属区县:青州市
故障地址:潍坊青州市何官镇口埠村北口埠村71号箱（西大街西东北刘才友)*********
联系电话:13963633245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故障细类:移动高清电视故障(专席)
携转原因:
故障时间:2024-07-04 10:48:34
魔百和单播/组播:单播
具体故障现象:确认通电机顶盒不亮灯，电视机提示无信号，
客户其他诉求:
魔百和单/组播：单播;宽带小区$[口埠村]$</t>
  </si>
  <si>
    <t>2024-07-04 10:58:17</t>
  </si>
  <si>
    <t>2024-07-04 10:58:58</t>
  </si>
  <si>
    <t>SD-057-240704-231657-4270</t>
  </si>
  <si>
    <t>2024-07-04 15:12:01</t>
  </si>
  <si>
    <t>【调研】-80+金卡-普通区域-青州市-杨姑桥村自然村-13964709566-200M-业务受理宽带-次数0-202407040000446422</t>
  </si>
  <si>
    <t>202407040000446422</t>
  </si>
  <si>
    <t>202407040000446422# 宽带账号:13964709566; 联系电话：13964709566，问题类型：此工单为群障修复工单，根据群障全量闭环修复管理要求，为确保客户网络通畅，请装维人员跟进修复网络问题，谢谢！ 
 群障标题：公告。故障描述：分支光纤断或OLT检测不到ONT的预期的光信号(LOSi/LOBi)主叫号码：13964709566.0;该号码仅供参考，请优先联系宽带账号。</t>
  </si>
  <si>
    <t>2024-07-04 15:16:17</t>
  </si>
  <si>
    <t>SD-057-240704-150243-4295</t>
  </si>
  <si>
    <t>2024-07-04 15:13:09</t>
  </si>
  <si>
    <t>【调研】-普通区域-寿光市-前游小区-15244429935-300M-业务受理宽带-次数0-202407040000449154</t>
  </si>
  <si>
    <t>202407040000449154</t>
  </si>
  <si>
    <t>202407040000449154# 宽带账号:15244429935; 联系电话：15244429935，问题类型：此工单为群障修复工单，根据群障全量闭环修复管理要求，为确保客户网络通畅，请装维人员跟进修复网络问题，谢谢！ 
 群障标题：公告。故障描述：分支光纤断或OLT检测不到ONT的预期的光信号(LOSi/LOBi)主叫号码：15244429935.0;该号码仅供参考，请优先联系宽带账号。</t>
  </si>
  <si>
    <t>2024-07-04 15:16:05</t>
  </si>
  <si>
    <t>2024-07-04 15:16:31</t>
  </si>
  <si>
    <t>SD-057-240704-267843-4789</t>
  </si>
  <si>
    <t>2024-07-04 16:10:12</t>
  </si>
  <si>
    <t>普通区域-昌邑市-白玉自然村-15653435350-300M-业务受理宽带-次数0-202407040000507281</t>
  </si>
  <si>
    <t>2024-07-05 16:11:00</t>
  </si>
  <si>
    <t>202407040000507281</t>
  </si>
  <si>
    <t>202407040000507281# 宽带账号:15653435350; 联系电话：15653435350，问题类型：此工单为群障修复工单，根据群障全量闭环修复管理要求，为确保客户网络通畅，请装维人员跟进修复网络问题，谢谢！ 
 群障标题：公告。故障描述：分支光纤断或OLT检测不到ONT的预期的光信号(LOSi/LOBi)主叫号码：15762589336.0;该号码仅供参考，请优先联系宽带账号。</t>
  </si>
  <si>
    <t>2024-07-04 16:17:21</t>
  </si>
  <si>
    <t>SD-851-286214-2582-24788</t>
  </si>
  <si>
    <t>SD-057-240704-059782-2207</t>
  </si>
  <si>
    <t>2024-07-04 11:32:21</t>
  </si>
  <si>
    <t>80+银卡-FTTR-普通区域-诸城市-兴泊花园-13686363979-1000M-宽带上网投诉-次数0-20240704113018X818277372</t>
  </si>
  <si>
    <t>20240704113018X818277372</t>
  </si>
  <si>
    <t xml:space="preserve">流程受理流水号：20240704112941136863639791060951
客户号码:13686363979
客户姓名:李*
投诉地市:潍坊
来话流水:2024070411235225920816744
宽带账号:13686363979
宽带账号归属地市:潍坊
宽带账号归属区县:诸城市
故障地址:潍坊诸城市密州街道密州路兴泊花园1号楼（高层）*********
联系电话:13686363979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故障时间:2024-07-04 11:32:25
具体故障现象:频繁掉线，
客户其他诉求:
</t>
  </si>
  <si>
    <t>2024-07-04 11:34:01</t>
  </si>
  <si>
    <t>刘桂金</t>
  </si>
  <si>
    <t>15706307994</t>
  </si>
  <si>
    <t>dw3_jk_liuguijin</t>
  </si>
  <si>
    <t>2024-07-04 11:35:39</t>
  </si>
  <si>
    <t>SD-851-283053-10783-26386</t>
  </si>
  <si>
    <t>SD-057-240704-069231-7572</t>
  </si>
  <si>
    <t>2024-07-04 21:05:36</t>
  </si>
  <si>
    <t>【催1】普通区域-安丘市-三里庄人才小区-18765696261-300M-宽带上网投诉-次数0-20240704210445X285639136</t>
  </si>
  <si>
    <t>20240704210445X285639136</t>
  </si>
  <si>
    <t xml:space="preserve">流程受理流水号：20240704210307187656962611202329
客户号码:18765696261
客户姓名:刘**
投诉地市:潍坊
来话流水:2024070420590840520862264
宽带账号:18765696261
宽带账号归属地市:潍坊
宽带账号归属区县:安丘市
故障地址:潍坊安丘市兴安街道和平路三里庄人才小区4号楼*********
联系电话:19577769912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故障时间:2024-07-04 21:04:12
具体故障现象:用户无法提供具体故障现象，
客户其他诉求:
</t>
  </si>
  <si>
    <t>2024-07-04 21:09:53</t>
  </si>
  <si>
    <t>2024-07-04 21:10:28</t>
  </si>
  <si>
    <t>SD-057-240704-756049-7594</t>
  </si>
  <si>
    <t>2024-07-04 21:06:16</t>
  </si>
  <si>
    <t>普通区域-诸城市-华润佳苑沿街商铺-13070738956-300M-宽带上网投诉-次数0-202407040000727098</t>
  </si>
  <si>
    <t>202407040000727098</t>
  </si>
  <si>
    <t xml:space="preserve">202407040000727098#宽带账号：13070738956；宽带地址：潍坊诸城市龙都街道龙华园中区；客户来电反映机顶盒看回放时卡顿，不配合排障反映前期操作过未恢复，要求上门，请协助处理，谢谢！联系电话：13964641956；联系人：先生；来电流水：2024070420561732620850102
</t>
  </si>
  <si>
    <t>2024-07-04 21:10:09</t>
  </si>
  <si>
    <t>2024-07-04 21:10:43</t>
  </si>
  <si>
    <t>SD-851-283979-6717-18604</t>
  </si>
  <si>
    <t>SD-057-240704-839415-7530</t>
  </si>
  <si>
    <t>2024-07-04 21:01:32</t>
  </si>
  <si>
    <t>【调研】-80+银卡-普通区域-寿光市-人大家属院-15966083439-500M-宽带上网投诉-次数0-202407040000726843</t>
  </si>
  <si>
    <t>202407040000726843</t>
  </si>
  <si>
    <t>202407040000726843#宽带账号：15966083439；宽带地址：潍坊寿光市广场街人达小区圣城街道健康街公安局家属院1号楼客户来电反映魔百和无法使用，经查询客户侧为质差机顶盒，请协助上门更换终端并一并处理故障问题，谢谢！联系电话：联系人15966083439：来电流水：2024070420575158720856974</t>
  </si>
  <si>
    <t>2024-07-04 21:14:21</t>
  </si>
  <si>
    <t>赵一武</t>
  </si>
  <si>
    <t>15706307728</t>
  </si>
  <si>
    <t>dw3_jk_zhaoyiwu</t>
  </si>
  <si>
    <t>2024-07-04 21:14:54</t>
  </si>
  <si>
    <t>SD-057-240704-102836-1534</t>
  </si>
  <si>
    <t>2024-07-04 10:26:03</t>
  </si>
  <si>
    <t>【调研】-80+银卡-普通区域-昌邑市-官道郜自然村-13156966599-500M-宽带上网投诉-次数0-20240704102316X796183286</t>
  </si>
  <si>
    <t>20240704102316X796183286</t>
  </si>
  <si>
    <t xml:space="preserve">【农村网络投诉】流程受理流水号：20240704102151131569665991038437
客户号码:13156966599
客户姓名:董**
投诉地市:潍坊
来话流水:2024070410201351920808913
宽带账号:13156966599
宽带账号归属地市:潍坊
宽带账号归属区县:昌邑市
故障地址:潍坊昌邑市仓街镇官道郜村官道郜自然村扩容1号箱*********
联系电话:13156966599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故障时间:2024-07-04 10:22:13
具体故障现象:网速慢卡顿，客户来电反映宽带上网慢，我处正常排障未恢复，请协助处理谢谢
客户其他诉求:
</t>
  </si>
  <si>
    <t>2024-07-04 10:28:41</t>
  </si>
  <si>
    <t>2024-07-04 10:29:34</t>
  </si>
  <si>
    <t>SD-851-289654-9168-11437</t>
  </si>
  <si>
    <t>SD-057-240704-236175-661</t>
  </si>
  <si>
    <t>2024-07-04 09:09:13</t>
  </si>
  <si>
    <t>普通区域-青州市-清华佳苑-15866127418-300M-宽带上网投诉-次数0-202407040000126490</t>
  </si>
  <si>
    <t>202407040000126490</t>
  </si>
  <si>
    <t>202407040000126490#宽带账号：15866127418宽带地址：潍坊青州市云门山街道云门山南路清华佳苑22号楼*****；客户来电反映家里没网，线上指导无法配合操作，请协助处理  ，联系电话：15866127418来电流水：2024070409021569620850344。</t>
  </si>
  <si>
    <t>2024-07-04 09:16:15</t>
  </si>
  <si>
    <t>2024-07-04 09:16:51</t>
  </si>
  <si>
    <t>SD-851-264582-24852-16521</t>
  </si>
  <si>
    <t>SD-057-240704-683215-630</t>
  </si>
  <si>
    <t>2024-07-04 09:08:12</t>
  </si>
  <si>
    <t>(目标)普通区域-安丘市-东友戈村自然村-13964616922-500M-宽带上网投诉-次数0-20240704090508X108279429</t>
  </si>
  <si>
    <t>20240704090508X108279429</t>
  </si>
  <si>
    <t xml:space="preserve">【农村网络投诉】流程受理流水号：20240704090203139646169221011308
客户号码:13964616922
客户姓名:鹿**
投诉地市:潍坊
来话流水:2024070409011240820838487
宽带账号:13964616922
宽带账号归属地市:潍坊
宽带账号归属区县:安丘市
故障地址:潍坊安丘市贾戈街道东友戈村东友戈村自然村西友戈村1号箱香海酒店*********
联系电话:18753665988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09:02:51
具体故障现象:客户来电表示宽带无法上网，希望宽带师傅尽快上门维修，上门请提前联系18753665988号码，请协助处理，谢谢
客户其他诉求:
</t>
  </si>
  <si>
    <t>2024-07-04 09:12:33</t>
  </si>
  <si>
    <t>董策策</t>
  </si>
  <si>
    <t>15706307059</t>
  </si>
  <si>
    <t>dw3_jk_dongcece</t>
  </si>
  <si>
    <t>2024-07-04 09:18:55</t>
  </si>
  <si>
    <t>SD-057-240704-721964-1785</t>
  </si>
  <si>
    <t>2024-07-04 10:53:14</t>
  </si>
  <si>
    <t>普通区域-青州市-谭家坊村-13562674642-100M-宽带上网投诉-次数0-20240704105038X438529792</t>
  </si>
  <si>
    <t>2024-07-05 11:54:00</t>
  </si>
  <si>
    <t>20240704105038X438529792</t>
  </si>
  <si>
    <t xml:space="preserve">【农村网络投诉】流程受理流水号：20240704104905135626746421047421
客户号码:13562674642
客户姓名:陈**
投诉地市:潍坊
来话流水:2024070410485115920818124
宽带账号:13562674642
宽带账号归属地市:潍坊
宽带账号归属区县:青州市
故障地址:潍坊青州市谭坊镇谭家坊谭家坊村扩容1-8号箱(陈世刚)*********
联系电话:13562674642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10:50:33
具体故障现象:光猫亮红灯，
客户其他诉求:
</t>
  </si>
  <si>
    <t>2024-07-04 10:55:40</t>
  </si>
  <si>
    <t>2024-07-04 10:56:14</t>
  </si>
  <si>
    <t>SD-057-240704-479853-4313</t>
  </si>
  <si>
    <t>2024-07-04 15:14:07</t>
  </si>
  <si>
    <t>普通区域-临朐县-万达万华城-15954403317-300M-宽带上网投诉-次数0-20240704151106X668059280</t>
  </si>
  <si>
    <t>20240704151106X668059280</t>
  </si>
  <si>
    <t>【预处理派单】宽带账号：15954403317，宽带地址： 潍坊临朐县东城街道兴隆路万达万华城18号楼*********，故障现象：，故障现象类型：，客户诉求：客户要求明天必须上门安装 请尽快加急处理，联系电话：15954403317，通话流水：2024070415092747220857784。接入方式：，当前是否在线：不在线，端到端诊断结果：宽带业务状态未激活，是否智能网关：否，光功率。</t>
  </si>
  <si>
    <t>2024-07-04 15:18:22</t>
  </si>
  <si>
    <t>重新布线并向用户做好解释和安抚</t>
  </si>
  <si>
    <t>2024-07-04 15:23:23</t>
  </si>
  <si>
    <t>SD-851-339493-1957-7298</t>
  </si>
  <si>
    <t>SD-057-240704-120675-4317</t>
  </si>
  <si>
    <t>2024-07-04 15:14:14</t>
  </si>
  <si>
    <t>普通区域-安丘市-安丘市景芝镇景盛路沿街（小微）-15753641688-300M-宽带上网投诉-次数0-20240704151222X142661435</t>
  </si>
  <si>
    <t>20240704151222X142661435</t>
  </si>
  <si>
    <t>【预处理派单】宽带账号：15753641688，宽带地址： 潍坊安丘市景芝镇景芝村安丘市景芝镇景盛路沿街（小微）景盛路沿街（小微）1号箱*********，故障现象：，故障现象类型：，客户诉求：15753641688客户来电对宽带没有及时安装 ，要求投诉 ，烦请尽快联系处理，联系电话：15753641688，通话流水：2024070415055648620810780。接入方式：，当前是否在线：不在线，端到端诊断结果：宽带业务状态未激活，是否智能网关：否，光功率。</t>
  </si>
  <si>
    <t>2024-07-04 15:24:20</t>
  </si>
  <si>
    <t>已上报市场部门进行覆盖价值评估</t>
  </si>
  <si>
    <t>2024-07-04 15:25:40</t>
  </si>
  <si>
    <t>SD-851-339324-4427-13491</t>
  </si>
  <si>
    <t>SD-057-240704-978251-1898</t>
  </si>
  <si>
    <t>2024-07-04 11:08:27</t>
  </si>
  <si>
    <t>普通区域-安丘市-蒯沟-15264660253-300M-宽带延伸服务-次数0-202407040000243752</t>
  </si>
  <si>
    <t>202407040000243752</t>
  </si>
  <si>
    <t xml:space="preserve">202407040000243752#流程受理流水号：20240704110808152646602531053710
客户号码:15264660253
客户姓名:殷**
投诉地市:潍坊
来话流水:2024070411060041120865402
宽带账号:15264660253
宽带账号归属地市:潍坊
宽带账号归属区县:安丘市
故障地址:潍坊安丘市石埠子镇蒯沟村蒯沟2号箱尹相中（北）*********
联系电话:15264660253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故障时间:2024-07-04 11:09:11
具体故障现象:调测其它设备，
</t>
  </si>
  <si>
    <t>2024-07-04 11:13:29</t>
  </si>
  <si>
    <t>SD-851-310766-362-26278</t>
  </si>
  <si>
    <t>SD-057-240704-350762-1877</t>
  </si>
  <si>
    <t>2024-07-04 11:05:56</t>
  </si>
  <si>
    <t>80+白金-普通区域-昌邑市-昌邑金域华府-13864606000-500M-宽带上网投诉-次数0-202407040000242622</t>
  </si>
  <si>
    <t>202407040000242622</t>
  </si>
  <si>
    <t>202407040000242622#导航立单,客户通过语音导航反馈宽带故障问题,经诊断光猫设备性能不佳,要求装维回访处理,请协助.联系电话：13864606000</t>
  </si>
  <si>
    <t>2024-07-04 11:11:18</t>
  </si>
  <si>
    <t>2024-07-04 11:12:08</t>
  </si>
  <si>
    <t>SD-057-240704-865091-1868</t>
  </si>
  <si>
    <t>2024-07-04 11:05:24</t>
  </si>
  <si>
    <t>普通区域-安丘市-许营河北村自然村（含陈家屋子、石旺庄）-13953693334-1000M-宽带上网投诉-次数0-20240704110243X163311782</t>
  </si>
  <si>
    <t>20240704110243X163311782</t>
  </si>
  <si>
    <t xml:space="preserve">【农村网络投诉】流程受理流水号：20240704110018139536933341051154
客户号码:13953693334
客户姓名:程**
投诉地市:潍坊
来话流水:2024070410551045520809997
宽带账号:13953693334
宽带账号归属地市:潍坊
宽带账号归属区县:安丘市
故障地址:潍坊安丘市刘家尧镇许营河北村许营河北村自然村许营河北村4号箱程世凡西山*********
联系电话:13953693334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10:59:30
具体故障现象:光猫亮红灯，
客户其他诉求:客户坚持要求上门维修重新调试，拒绝前台查询，转专席，联系13953693334
</t>
  </si>
  <si>
    <t>2024-07-04 11:11:32</t>
  </si>
  <si>
    <t>【退单】无装机工单</t>
  </si>
  <si>
    <t>2024-07-04 11:11:55</t>
  </si>
  <si>
    <t>SD-851-237809-16590-1615</t>
  </si>
  <si>
    <t>2024-07-04 11:35:21</t>
  </si>
  <si>
    <t>【调研】-普通区域-寿光市-椒园社区-17353652569-1000M-宽带上网投诉-次数0-20240704113221X941823416 一级督办</t>
  </si>
  <si>
    <t>20240704113221X941823416</t>
  </si>
  <si>
    <t xml:space="preserve">流程受理流水号：20240704112813173536525691060447
客户号码:17353652569
客户姓名:侯**
投诉地市:潍坊
来话流水:2024070411263473420854428
宽带账号:17353652569
宽带账号归属地市:潍坊
宽带账号归属区县:寿光市
故障地址:潍坊寿光市圣城街道建桥路椒园社区11号楼*********
联系电话:17353652569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光功率:-15.51
故障大类:宽带/电视
故障细类:网速慢/上网掉线(专席)
携转原因:
故障时间:2024-07-04 11:26:20
具体故障现象:网速慢卡顿，
客户其他诉求:
</t>
  </si>
  <si>
    <t>2024-07-04 11:37:05</t>
  </si>
  <si>
    <t>2024-07-04 11:37:34</t>
  </si>
  <si>
    <t>SD-851-313693-12010-7766</t>
  </si>
  <si>
    <t>SD-057-240704-102974-5471</t>
  </si>
  <si>
    <t>2024-07-04 17:29:39</t>
  </si>
  <si>
    <t>普通区域-寒亭区-草春堂商务宾馆沿街-18753685591-200M-宽带上网投诉-次数0-202407040000588954</t>
  </si>
  <si>
    <t>2024-07-05 18:30:00</t>
  </si>
  <si>
    <t>202407040000588954</t>
  </si>
  <si>
    <t>202407040000588954#宽带账号：18753685591；宽带地址：潍坊寒亭区经济开发区新元路草春堂商务宾馆沿街草春堂商务宾馆沿街楼*********；客户来电反映宽带网线断了，客户不配合排障，要求师傅上门，请协助处理，谢谢！联系电话：本机；联系人：先生；来电流水：2024070417275460720831409</t>
  </si>
  <si>
    <t>2024-07-04 17:31:18</t>
  </si>
  <si>
    <t>2024-07-04 17:31:40</t>
  </si>
  <si>
    <t>SD-057-240704-503241-4327</t>
  </si>
  <si>
    <t>2024-07-04 15:14:36</t>
  </si>
  <si>
    <t>普通区域-青州市-糕点厂宿舍-15163625050-1000M-业务受理宽带-次数0-202407040000454915</t>
  </si>
  <si>
    <t>202407040000454915</t>
  </si>
  <si>
    <t>202407040000454915# 宽带账号:15163625050; 联系电话：15163625050，问题类型：此工单为群障修复工单，根据群障全量闭环修复管理要求，为确保客户网络通畅，请装维人员跟进修复网络问题，谢谢！ 
 群障标题：公告。故障描述：分支光纤断或OLT检测不到ONT的预期的光信号(LOSi/LOBi)主叫号码：15163625050.0;该号码仅供参考，请优先联系宽带账号。</t>
  </si>
  <si>
    <t>2024-07-04 15:17:17</t>
  </si>
  <si>
    <t>2024-07-04 15:18:15</t>
  </si>
  <si>
    <t>SD-057-240704-916240-4277</t>
  </si>
  <si>
    <t>2024-07-04 15:12:21</t>
  </si>
  <si>
    <t>普通区域-潍城区-卧龙社区（北区）-15216361670-300M-业务受理宽带-次数0-202407040000452996</t>
  </si>
  <si>
    <t>202407040000452996</t>
  </si>
  <si>
    <t>202407040000452996# 宽带账号:15216361670; 联系电话：15216361670，问题类型：此工单为群障修复工单，根据群障全量闭环修复管理要求，为确保客户网络通畅，请装维人员跟进修复网络问题，谢谢！ 
 群障标题：公告。故障描述：分支光纤断或OLT检测不到ONT的预期的光信号(LOSi/LOBi)主叫号码：15216361670.0;该号码仅供参考，请优先联系宽带账号。</t>
  </si>
  <si>
    <t>2024-07-04 15:22:45</t>
  </si>
  <si>
    <t>更换一级分光器</t>
  </si>
  <si>
    <t>2024-07-04 15:23:41</t>
  </si>
  <si>
    <t>SD-057-240704-671542-4249</t>
  </si>
  <si>
    <t>2024-07-04 15:11:06</t>
  </si>
  <si>
    <t>普通区域-高密市-西观音堂村-13583618419-500M-业务受理宽带-次数0-202407040000450590</t>
  </si>
  <si>
    <t>202407040000450590</t>
  </si>
  <si>
    <t>202407040000450590# 宽带账号:13583618419; 联系电话：13583618419，问题类型：此工单为群障修复工单，根据群障全量闭环修复管理要求，为确保客户网络通畅，请装维人员跟进修复网络问题，谢谢！ 
 群障标题：公告。故障描述：分支光纤断或OLT检测不到ONT的预期的光信号(LOSi/LOBi)主叫号码：13583618419.0;该号码仅供参考，请优先联系宽带账号。</t>
  </si>
  <si>
    <t>2024-07-04 15:20:34</t>
  </si>
  <si>
    <t>2024-07-04 17:31:11</t>
  </si>
  <si>
    <t>SD-057-240704-508216-5668</t>
  </si>
  <si>
    <t>2024-07-04 17:56:07</t>
  </si>
  <si>
    <t>普通区域-奎文区-车站社区-18764711117-1000M-宽带上网投诉-次数0-20240704175319X799183531</t>
  </si>
  <si>
    <t>2024-07-05 18:57:00</t>
  </si>
  <si>
    <t>20240704175319X799183531</t>
  </si>
  <si>
    <t xml:space="preserve">流程受理流水号：20240704175232187647111171166337
客户号码:18764711117
客户姓名:王**
投诉地市:潍坊
来话流水:2024070417481042620865830
宽带账号:18764711117
宽带账号归属地市:潍坊
宽带账号归属区县:奎文区
故障地址:潍坊奎文区廿里堡街道文化路车站社区12号楼*********
联系电话:15866166246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17:54:09
具体故障现象:频繁掉线，
客户其他诉求:
</t>
  </si>
  <si>
    <t>2024-07-04 18:00:28</t>
  </si>
  <si>
    <t>2024-07-04 18:05:59</t>
  </si>
  <si>
    <t>SD-851-297177-10840-27913</t>
  </si>
  <si>
    <t>SD-057-240704-215684-7546</t>
  </si>
  <si>
    <t>2024-07-04 21:02:37</t>
  </si>
  <si>
    <t>普通区域-潍城区-朝阳锦园-15006638911-100M-魔百和投诉-次数0-20240704210128X889315500</t>
  </si>
  <si>
    <t>20240704210128X889315500</t>
  </si>
  <si>
    <t>流程受理流水号：20240704205952150066389111201955
客户号码:15006638911
客户姓名:谭**
投诉地市:潍坊
来话流水:2024070420580248320857727
宽带账号:15006638911
宽带账号归属地市:潍坊
宽带账号归属区县:潍城区
故障地址:潍坊潍城区北关街道卧龙西街朝阳锦园1号楼*********
联系电话:15006638911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故障时间:2024-07-04 20:58:07
魔百和单播/组播:单播
具体故障现象:点播和直播观看都出现卡顿缓冲，
客户其他诉求:
魔百和单/组播：单播</t>
  </si>
  <si>
    <t>2024-07-04 21:05:02</t>
  </si>
  <si>
    <t>2024-07-04 21:05:22</t>
  </si>
  <si>
    <t>2024-07-04 10:23:11</t>
  </si>
  <si>
    <t>普通区域-坊子区-水韵华庭-13792678640-200M-宽带上网投诉-次数0-20240704102157X717811742 一级督办</t>
  </si>
  <si>
    <t>2024-07-05 11:24:00</t>
  </si>
  <si>
    <t>20240704102157X717811742</t>
  </si>
  <si>
    <t>2024-07-04 10:25:03</t>
  </si>
  <si>
    <t>2024-07-04 10:26:43</t>
  </si>
  <si>
    <t>SD-057-240704-528076-589</t>
  </si>
  <si>
    <t>2024-07-04 09:05:31</t>
  </si>
  <si>
    <t>80+银卡-普通区域-诸城市-紫檀文苑-18765650679-300M-宽带上网投诉-次数0-202407040000117914</t>
  </si>
  <si>
    <t>202407040000117914</t>
  </si>
  <si>
    <t xml:space="preserve">202407040000117914#宽带账号：18765650679；宽带地址：潍坊诸城市密州街道府前街紫檀文苑18号楼*********
****；客户来电反映移动高清无法用***，经查询客户侧为质差机顶盒，请协助上门更换设备并一并处理故障问题，谢谢！联系电话：18765650679；联系人：***；来电流水：2024070408551879520875760。 </t>
  </si>
  <si>
    <t>2024-07-04 09:09:20</t>
  </si>
  <si>
    <t>徐国栋</t>
  </si>
  <si>
    <t>13562679186</t>
  </si>
  <si>
    <t>dw3_jk_xuguodong</t>
  </si>
  <si>
    <t>2024-07-04 09:09:56</t>
  </si>
  <si>
    <t>SD-057-240704-751490-4377</t>
  </si>
  <si>
    <t>2024-07-04 15:17:11</t>
  </si>
  <si>
    <t>【追1】【重投】-普通区域-安丘市-北黑山村自然村-18763639663-1000M-宽带上网投诉-次数0-20240704151437X277870391</t>
  </si>
  <si>
    <t>20240704151437X277870391</t>
  </si>
  <si>
    <t xml:space="preserve">【农村网络投诉】流程受理流水号：20240704151330187636396631119078
客户号码:18763639663
客户姓名:劳**
投诉地市:潍坊
来话流水:2024070415120757920893399
宽带账号:18763639663
宽带账号归属地市:潍坊
宽带账号归属区县:安丘市
故障地址:潍坊安丘市大盛镇北黑山村北黑山村自然村北黑山追加2号箱李实学*********
联系电话:18763639663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15:13:52
具体故障现象:室外线坏了导致无法上网
客户其他诉求:
</t>
  </si>
  <si>
    <t>2024-07-04 15:22:54</t>
  </si>
  <si>
    <t>2024-07-04 15:24:39</t>
  </si>
  <si>
    <t>SD-851-306964-12490-5930</t>
  </si>
  <si>
    <t>SD-057-240704-427658-4250</t>
  </si>
  <si>
    <t>2024-07-04 15:11:10</t>
  </si>
  <si>
    <t>【调研】-80+普通-(目标)普通区域-高密市-史庄子村-13806464093-1000M-业务受理宽带-次数0-202407040000451488</t>
  </si>
  <si>
    <t>202407040000451488</t>
  </si>
  <si>
    <t>202407040000451488#【已关注中国移动10086微信公众号】 宽带账号:13806464093; 联系电话：13806464093，问题类型：此工单为群障修复工单，根据群障全量闭环修复管理要求，为确保客户网络通畅，请装维人员跟进修复网络问题，谢谢！ 
 群障标题：告警。故障标题：分支光纤断或OLT检测不到ONT的预期的光信号(LOSi/LOBi)主叫号码：13806464093.0;该号码仅供参考，请优先联系宽带账号。</t>
  </si>
  <si>
    <t>2024-07-04 15:25:41</t>
  </si>
  <si>
    <t>2024-07-04 15:26:14</t>
  </si>
  <si>
    <t>SD-851-279889-7589-26214</t>
  </si>
  <si>
    <t>SD-057-240704-913406-4786</t>
  </si>
  <si>
    <t>2024-07-04 16:10:02</t>
  </si>
  <si>
    <t>【调研】-80+银卡-FTTR-(目标)普通区域-坊子区-黄旗堡逄王新村-18353640799-1000M-业务受理宽带-次数0-202407040000509261</t>
  </si>
  <si>
    <t>202407040000509261</t>
  </si>
  <si>
    <t>202407040000509261#【已关注中国移动10086微信公众号】 宽带账号:18353640799; 联系电话：18353640799，问题类型：此工单为群障修复工单，根据群障全量闭环修复管理要求，为确保客户网络通畅，请装维人员跟进修复网络问题，谢谢！ 
 群障标题：公告。故障描述：分支光纤断或OLT检测不到ONT的预期的光信号(LOSi/LOBi)主叫号码：18353640799.0;该号码仅供参考，请优先联系宽带账号。</t>
  </si>
  <si>
    <t>2024-07-04 16:22:32</t>
  </si>
  <si>
    <t>2024-07-04 16:27:32</t>
  </si>
  <si>
    <t>SD-851-277403-19584-28191</t>
  </si>
  <si>
    <t>SD-057-240704-079326-2262</t>
  </si>
  <si>
    <t>2024-07-04 11:38:39</t>
  </si>
  <si>
    <t>普通区域-高密市-钟家屯自然村-15064491327-100M-魔百和投诉-次数0-20240704113739X259138924</t>
  </si>
  <si>
    <t>2024-07-05 12:39:00</t>
  </si>
  <si>
    <t>20240704113739X259138924</t>
  </si>
  <si>
    <t>【农村网络投诉】流程受理流水号：20240704113443150644913271062591
客户号码:15064491327
客户姓名:钟**
投诉地市:潍坊
来话流水:2024070411335158820853845
宽带账号:15064491327
宽带账号归属地市:潍坊
宽带账号归属区县:高密市
故障地址:潍坊高密市醴泉街道钟家屯钟家屯自然村高密钟家屯单亦城屋山22号号箱*********
联系电话:13153634332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故障时间:2024-07-04 11:37:58
魔百和单播/组播:单播
具体故障现象:电视提示网络类错误，
客户其他诉求:
魔百和单/组播：单播</t>
  </si>
  <si>
    <t>2024-07-04 11:39:55</t>
  </si>
  <si>
    <t>2024-07-04 11:40:18</t>
  </si>
  <si>
    <t>SD-057-240704-134950-7555</t>
  </si>
  <si>
    <t>2024-07-04 21:04:43</t>
  </si>
  <si>
    <t>【调研】-普通区域-奎文区-中和街社区-15095168892-200M-宽带上网投诉-次数0-202407040000727492</t>
  </si>
  <si>
    <t>202407040000727492</t>
  </si>
  <si>
    <t>202407040000727492#流程受理流水号：20240704210227150951688921202255
客户号码:15095168892
客户姓名:王*
投诉地市:潍坊
来话流水:2024070421015845220873950
宽带账号:15095168892
宽带账号归属地市:潍坊
宽带账号归属区县:奎文区
故障地址:潍坊奎文区东关街道东风东街中和街社区70号楼*********
联系电话:15095128898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20:55:35
具体故障现象:客户来电反映，宽带无法使用，要求师傅上门，请协助处理，谢谢！来电流水：2024070421015845220873950联系电话：
15095128898
客户其他诉求:
;宽带小区$[中和街社区]$</t>
  </si>
  <si>
    <t>2024-07-04 21:08:59</t>
  </si>
  <si>
    <t>张万里</t>
  </si>
  <si>
    <t>15706307485</t>
  </si>
  <si>
    <t>dw3_jk_zhangwanli</t>
  </si>
  <si>
    <t>2024-07-04 21:09:26</t>
  </si>
  <si>
    <t>SD-057-240704-972603-7557</t>
  </si>
  <si>
    <t>2024-07-04 21:04:56</t>
  </si>
  <si>
    <t>普通区域-奎文区-恒信-金御园（风华上品）-13563605478-500M-宽带上网投诉-次数0-202407040000729564</t>
  </si>
  <si>
    <t>202407040000729564</t>
  </si>
  <si>
    <t xml:space="preserve">202407040000729564#宽带账号：13563605478；联系电话：13563605478宽带地址：潍坊高新高新城区樱前街恒信-金御园（风华上品）20号楼；客户来电反映无法联网，线上指导无法配合操作，要求上门处理, 来电流水：2024070420594386220864777
 </t>
  </si>
  <si>
    <t>2024-07-04 21:08:19</t>
  </si>
  <si>
    <t>2024-07-04 21:09:37</t>
  </si>
  <si>
    <t>SD-057-240704-794152-7650</t>
  </si>
  <si>
    <t>普通区域-寿光市-杨家仕庄村自然村-15169536632-100M-宽带上网投诉-次数0-20240704210700X420834159</t>
  </si>
  <si>
    <t>20240704210700X420834159</t>
  </si>
  <si>
    <t xml:space="preserve">【农村网络投诉】流程受理流水号：20240704210529151695366321202589
客户号码:15169536632
客户姓名:郝**
投诉地市:潍坊
来话流水:2024070421051846320887321
宽带账号:15169536632
宽带账号归属地市:潍坊
宽带账号归属区县:寿光市
故障地址:潍坊寿光市圣城街道杨家仕庄村杨家仕庄村自然村杨家仕庄村5箱（东3街路北）*********
联系电话:15169536632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21:06:05
具体故障现象:宽带无法上网
客户其他诉求:宽带无法上网要求维修人员上门检修谢谢
</t>
  </si>
  <si>
    <t>2024-07-04 21:09:52</t>
  </si>
  <si>
    <t>2024-07-04 21:10:18</t>
  </si>
  <si>
    <t>SD-057-240704-753081-7648</t>
  </si>
  <si>
    <t>2024-07-04 21:08:16</t>
  </si>
  <si>
    <t>【调研】-(目标)普通区域-高密市-张鲁集二村自然村-15006695437-500M-宽带上网投诉-次数0-20240704210659X419910123</t>
  </si>
  <si>
    <t>20240704210659X419910123</t>
  </si>
  <si>
    <t xml:space="preserve">【农村网络投诉】流程受理流水号：20240704210542150066954371202621
客户号码:15006695437
客户姓名:王**
投诉地市:潍坊
来话流水:2024070421051042520886783
宽带账号:15006695437
宽带账号归属地市:潍坊
宽带账号归属区县:高密市
故障地址:潍坊高密市朝阳街道张鲁集二村张鲁集二村自然村高密张鲁集二村周培江12号箱*********
联系电话:15006695437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21:05:31
具体故障现象:提示网络无法连接，室外线缆被刮需要到家查看维修网络，谢谢
客户其他诉求:
</t>
  </si>
  <si>
    <t>2024-07-04 21:12:52</t>
  </si>
  <si>
    <t>2024-07-04 21:13:26</t>
  </si>
  <si>
    <t>SD-057-240704-097452-1789</t>
  </si>
  <si>
    <t>2024-07-04 10:53:26</t>
  </si>
  <si>
    <t>普通区域-奎文区-馨和苑（保护小区）-19806369098-200M-宽带上网投诉-次数0-20240704105114X474433361</t>
  </si>
  <si>
    <t>20240704105114X474433361</t>
  </si>
  <si>
    <t xml:space="preserve">流程受理流水号：20240704104812198063690981047119
客户号码:19806369098
客户姓名:张**
投诉地市:潍坊
来话流水:2024070410474256720801524
宽带账号:19806369098
宽带账号归属地市:潍坊
宽带账号归属区县:奎文区
故障地址:潍坊奎文区廿里堡街道潍州路馨和苑（保护小区）16号楼*********
联系电话:15063600998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故障时间:2024-07-04 10:50:22
具体故障现象:光猫亮红灯，
客户其他诉求:
</t>
  </si>
  <si>
    <t>2024-07-04 10:55:31</t>
  </si>
  <si>
    <t>2024-07-04 10:56:02</t>
  </si>
  <si>
    <t>SD-851-251635-10605-9305</t>
  </si>
  <si>
    <t>SD-057-240704-937184-1826</t>
  </si>
  <si>
    <t>2024-07-04 10:59:22</t>
  </si>
  <si>
    <t>【调研】-80+普通-普通区域-昌邑市-（铁通）昌邑沁园春小区-13780825358-500M-宽带上网投诉-次数0-20240704105626X786808204</t>
  </si>
  <si>
    <t>20240704105626X786808204</t>
  </si>
  <si>
    <t xml:space="preserve">流程受理流水号：20240704105154137808253581048348
客户号码:13780825358
客户姓名:张*
投诉地市:潍坊
来话流水:2024070410501038320837289
宽带账号:13780825358
宽带账号归属地市:潍坊
宽带账号归属区县:昌邑市
故障地址:潍坊昌邑市都昌街道山前街（铁通）昌邑沁园春小区昌邑沁园春小区A13*********
联系电话:13780825358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10:52:48
具体故障现象:提示网络无法连接，光猫通电指示灯不亮，光猫有吱吱异响声音，线上排障未能恢复正常使用，请相关部门人员协助处理，谢谢
客户其他诉求:
</t>
  </si>
  <si>
    <t>2024-07-04 11:02:44</t>
  </si>
  <si>
    <t>2024-07-04 11:03:13</t>
  </si>
  <si>
    <t>SD-851-330464-2023-1529</t>
  </si>
  <si>
    <t>SD-057-240704-486031-1812</t>
  </si>
  <si>
    <t>2024-07-04 10:56:56</t>
  </si>
  <si>
    <t>80+普通-普通区域-寒亭区-供销社家属院小区-13963673389-200M-业务受理宽带-次数0-202407040000227754</t>
  </si>
  <si>
    <t>2024-07-05 10:57:00</t>
  </si>
  <si>
    <t>202407040000227754</t>
  </si>
  <si>
    <t>202407040000227754#导航立单,用户所在位置有群障,已向客户播报,客户要求装维回访.此工单为群障修复工单,根据群障全量闭环管理要求,为确保客户网络通畅,请装维人员跟进修复网络问题,谢谢.联系电话：13963673389</t>
  </si>
  <si>
    <t>2024-07-04 11:24:21</t>
  </si>
  <si>
    <t>2024-07-04 11:24:58</t>
  </si>
  <si>
    <t>SD-851-256424-20022-10731</t>
  </si>
  <si>
    <t>SD-057-240704-985423-4858</t>
  </si>
  <si>
    <t>普通区域-高密市-顺河路聚类市场-13793673856-100M-业务受理宽带-次数0-202407040000511402</t>
  </si>
  <si>
    <t>2024-07-05 16:14:00</t>
  </si>
  <si>
    <t>202407040000511402</t>
  </si>
  <si>
    <t>202407040000511402# 宽带账号:13793673856; 联系电话：13793673856，问题类型：此工单为群障修复工单，根据群障全量闭环修复管理要求，为确保客户网络通畅，请装维人员跟进修复网络问题，谢谢！ 
 群障标题：公告。故障描述：主干光纤断或OLT检测不到预期的光信号（LOS）主叫号码：15288833223.0;该号码仅供参考，请优先联系宽带账号。</t>
  </si>
  <si>
    <t>2024-07-04 16:20:47</t>
  </si>
  <si>
    <t>李臣杰</t>
  </si>
  <si>
    <t>15706307313</t>
  </si>
  <si>
    <t>dw3_jk_lichenjie</t>
  </si>
  <si>
    <t>SD-057-240704-502197-607</t>
  </si>
  <si>
    <t>2024-07-04 09:06:22</t>
  </si>
  <si>
    <t>80+普通-普通区域-寒亭区-白鹭湾小区-13455612181-500M-宽带上网投诉-次数0-202407040000122570</t>
  </si>
  <si>
    <t>202407040000122570</t>
  </si>
  <si>
    <t xml:space="preserve">202407040000122570#宽带账号：13455612181
宽带地址：潍坊寒亭区经济开发区民主街白鹭湾小区北辰美嘉西区2号楼
客户来电反映无法上网，不方便线上指导  要求师傅上门处理故障问题，谢谢！
联系电话：13455612181
联系人：先生
来电流水:2024070409040175420871100
</t>
  </si>
  <si>
    <t>2024-07-04 09:10:35</t>
  </si>
  <si>
    <t>王刚刚</t>
  </si>
  <si>
    <t>18863639119</t>
  </si>
  <si>
    <t>dw3_jk_wangganggang</t>
  </si>
  <si>
    <t>2024-07-04 09:10:59</t>
  </si>
  <si>
    <t>SD-851-261372-20621-7947</t>
  </si>
  <si>
    <t>SD-057-240704-208543-5677</t>
  </si>
  <si>
    <t>2024-07-04 17:56:26</t>
  </si>
  <si>
    <t>【调研】-80+银卡-普通区域-昌乐县-丛闫村自然村-13953697796-1000M-宽带上网投诉-次数0-202407040000613634</t>
  </si>
  <si>
    <t>202407040000613634</t>
  </si>
  <si>
    <t>202407040000613634#宽带账号：13953697796*；宽带地址：潍坊昌乐县营丘镇丛闫村丛闫村自然村丛闫村扩1#；客户来电反映宽带使用不畅，客户不在现场，无法配合线上指导，要求上门，请协助处理，谢谢！联系电话：本机；联系人：先生；来电流水2024070417522110520812108</t>
  </si>
  <si>
    <t>2024-07-04 17:59:35</t>
  </si>
  <si>
    <t>2024-07-04 18:00:05</t>
  </si>
  <si>
    <t>SD-851-247651-11647-16956</t>
  </si>
  <si>
    <t>SD-057-240704-081534-7589</t>
  </si>
  <si>
    <t>2024-07-04 21:06:03</t>
  </si>
  <si>
    <t>普通区域-安丘市-大盛村自然村-15954419487-300M-业务受理宽带-次数0-202407040000730449</t>
  </si>
  <si>
    <t>202407040000730449</t>
  </si>
  <si>
    <t>202407040000730449# 宽带账号:15954419487; 联系电话：15954419487，问题类型：此工单为群障修复工单，根据群障全量闭环修复管理要求，为确保客户网络通畅，请装维人员跟进修复网络问题，谢谢！ 
 群障标题：公告。故障描述：分支光纤断或OLT检测不到ONT的预期的光信号(LOSi/LOBi)主叫号码：15095200997.0;该号码仅供参考，请优先联系宽带账号。</t>
  </si>
  <si>
    <t>2024-07-04 21:10:11</t>
  </si>
  <si>
    <t>2024-07-04 21:12:30</t>
  </si>
  <si>
    <t>SD-057-240704-368941-7653</t>
  </si>
  <si>
    <t>2024-07-04 21:08:27</t>
  </si>
  <si>
    <t>【调研】-80+普通-普通区域-寿光市-郭家下口村-18253645419-1000M-宽带上网投诉-次数0-20240704210726X446457793</t>
  </si>
  <si>
    <t>20240704210726X446457793</t>
  </si>
  <si>
    <t xml:space="preserve">【农村网络投诉】流程受理流水号：20240704210507182536454191202547
客户号码:18253645419
客户姓名:郭**
投诉地市:潍坊
来话流水:2024070421044629520885189
宽带账号:18253645419
宽带账号归属地市:潍坊
宽带账号归属区县:寿光市
故障地址:潍坊寿光市上口镇郭家下口村郭家下口村郭家下口12箱（郭伟德外墙）*********
联系电话:18253645419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21:06:28
具体故障现象:PON灯闪，
客户其他诉求:宽带无法上网，要求安排师傅上门，烦请协助处理谢谢！
</t>
  </si>
  <si>
    <t>2024-07-04 21:13:12</t>
  </si>
  <si>
    <t>李洪波</t>
  </si>
  <si>
    <t>15706307762</t>
  </si>
  <si>
    <t>dw3_jk_lihongbo</t>
  </si>
  <si>
    <t>2024-07-04 21:14:14</t>
  </si>
  <si>
    <t>SD-851-312612-19432-28132</t>
  </si>
  <si>
    <t>SD-057-240704-718035-7682</t>
  </si>
  <si>
    <t>2024-07-04 21:09:56</t>
  </si>
  <si>
    <t>【调研】-普通区域-高密市-双羊店自然村-15169454345-200M-业务受理宽带-次数0-202407040000730111</t>
  </si>
  <si>
    <t>202407040000730111</t>
  </si>
  <si>
    <t>202407040000730111# 宽带账号:15169454345; 联系电话：15169454345，问题类型：此工单为群障修复工单，根据群障全量闭环修复管理要求，为确保客户网络通畅，请装维人员跟进修复网络问题，谢谢！ 
 群障标题：公告。故障描述：分支光纤断或OLT检测不到ONT的预期的光信号(LOSi/LOBi)主叫号码：15169454345.0;该号码仅供参考，请优先联系宽带账号。</t>
  </si>
  <si>
    <t>2024-07-04 21:13:57</t>
  </si>
  <si>
    <t>2024-07-04 21:14:18</t>
  </si>
  <si>
    <t>SD-057-240704-382046-5411</t>
  </si>
  <si>
    <t>2024-07-04 17:20:33</t>
  </si>
  <si>
    <t>(目标)普通区域-青州市-小袁家庄村自然村-15153638069-500M-宽带上网投诉-次数0-20240704171837X717654997</t>
  </si>
  <si>
    <t>2024-07-05 18:21:00</t>
  </si>
  <si>
    <t>20240704171837X717654997</t>
  </si>
  <si>
    <t xml:space="preserve">【农村网络投诉】流程受理流水号：20240704171709151536380691156245
客户号码:15153638069
客户姓名:王**
投诉地市:潍坊
来话流水:2024070417141263320858078
宽带账号:15153638069
宽带账号归属地市:潍坊
宽带账号归属区县:青州市
故障地址:潍坊青州市东夏镇小袁家庄村小袁家庄村自然村扩3号箱（村中西王华）*********
联系电话:15153638069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17:19:28
具体故障现象:PON灯闪，
客户其他诉求:
</t>
  </si>
  <si>
    <t>2024-07-04 17:24:12</t>
  </si>
  <si>
    <t>2024-07-04 17:24:37</t>
  </si>
  <si>
    <t>SD-057-240704-285469-610</t>
  </si>
  <si>
    <t>2024-07-04 09:06:30</t>
  </si>
  <si>
    <t>【调研】-(目标)普通区域-奎文区-苇湾社区-15964562009-100M-宽带上网投诉-次数0-20240704090421X610322570</t>
  </si>
  <si>
    <t>2024-07-05 10:07:00</t>
  </si>
  <si>
    <t>20240704090421X610322570</t>
  </si>
  <si>
    <t xml:space="preserve">流程受理流水号：20240704090328159645620091011790
客户号码:15964562009
客户姓名:陈**
投诉地市:潍坊
来话流水:2024070409025268720857427
宽带账号:15964562009
宽带账号归属地市:潍坊
宽带账号归属区县:奎文区
故障地址:潍坊奎文区东关街道东风街四平路苇湾社区76号楼*********
联系电话:15964562009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09:03:45
具体故障现象:光猫亮红灯，线上指导检查光纤线未恢复请协助谢谢
客户其他诉求:谢谢
</t>
  </si>
  <si>
    <t>2024-07-04 09:10:06</t>
  </si>
  <si>
    <t>2024-07-04 09:12:51</t>
  </si>
  <si>
    <t>SD-057-240704-708946-5441</t>
  </si>
  <si>
    <t>2024-07-04 17:24:10</t>
  </si>
  <si>
    <t>80+普通-普通区域-高密市-顺河路聚类市场-13853674158-200M-业务受理宽带-次数0-202407040000585513</t>
  </si>
  <si>
    <t>2024-07-05 17:25:00</t>
  </si>
  <si>
    <t>202407040000585513</t>
  </si>
  <si>
    <t>202407040000585513#导航立单,用户所在位置有群障,已向客户播报,客户要求装维回访.此工单为群障修复工单,根据群障全量闭环管理要求,为确保客户网络通畅,请装维人员跟进修复网络问题,谢谢.联系电话：13853674158</t>
  </si>
  <si>
    <t>2024-07-04 17:27:55</t>
  </si>
  <si>
    <t>2024-07-04 17:28:38</t>
  </si>
  <si>
    <t>SD-057-240704-359120-5451</t>
  </si>
  <si>
    <t>2024-07-04 17:26:21</t>
  </si>
  <si>
    <t>80+银卡-普通区域-临朐县-谭家小崔自然村-13406621266-500M-宽带上网投诉-次数0-20240704172336X161986890</t>
  </si>
  <si>
    <t>20240704172336X161986890</t>
  </si>
  <si>
    <t xml:space="preserve">【农村网络投诉】流程受理流水号：20240704172238134066212661157785
客户号码:13406621266
客户姓名:谭**
投诉地市:潍坊
来话流水:2024070417221074120860294
宽带账号:13406621266
宽带账号归属地市:潍坊
宽带账号归属区县:临朐县
故障地址:潍坊临朐县冶源镇人民政府谭家小崔谭家小崔村东南0号楼*********
联系电话:13406621266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17:23:10
具体故障现象:光猫亮红灯，
客户其他诉求:
</t>
  </si>
  <si>
    <t>2024-07-04 17:28:10</t>
  </si>
  <si>
    <t>2024-07-04 17:29:30</t>
  </si>
  <si>
    <t>SD-851-269750-6826-21868</t>
  </si>
  <si>
    <t>SD-057-240704-530167-4300</t>
  </si>
  <si>
    <t>2024-07-04 15:13:32</t>
  </si>
  <si>
    <t>【调研】-普通区域-潍城区-潍坊花卉大世界-13605366588-200M-业务受理宽带-次数0-202407040000452626</t>
  </si>
  <si>
    <t>2024-07-05 15:14:00</t>
  </si>
  <si>
    <t>202407040000452626</t>
  </si>
  <si>
    <t>202407040000452626#【已关注中国移动10086微信公众号】 宽带账号:13605366588; 联系电话：13605366588，问题类型：此工单为群障修复工单，根据群障全量闭环修复管理要求，为确保客户网络通畅，请装维人员跟进修复网络问题，谢谢！ 
 群障标题：告警。故障标题：分支光纤断或OLT检测不到ONT的预期的光信号(LOSi/LOBi)主叫号码：13605366588.0;该号码仅供参考，请优先联系宽带账号。</t>
  </si>
  <si>
    <t>2024-07-04 15:35:05</t>
  </si>
  <si>
    <t>2024-07-04 15:35:42</t>
  </si>
  <si>
    <t>SD-057-240704-682704-5683</t>
  </si>
  <si>
    <t>2024-07-04 17:57:14</t>
  </si>
  <si>
    <t>普通区域-高密市-碾头小区C区-15963687728-200M-宽带上网投诉-次数0-202407040000612547</t>
  </si>
  <si>
    <t>2024-07-05 18:58:00</t>
  </si>
  <si>
    <t>202407040000612547</t>
  </si>
  <si>
    <t xml:space="preserve">202407040000612547#宽带账号：15963687728；宽带地址：潍坊高密市朝阳街道利群路高诸路小批发市场文武纸业楼后5号箱；客户来电反映宽带无法连接，要求师傅上门，请协助处理，谢谢！联系电话：15963687728；联系人：先生；来电流水：2024070417533546820825606。 </t>
  </si>
  <si>
    <t>2024-07-04 18:00:48</t>
  </si>
  <si>
    <t>2024-07-04 18:01:23</t>
  </si>
  <si>
    <t>SD-057-240704-361482-2772</t>
  </si>
  <si>
    <t>2024-07-04 12:19:23</t>
  </si>
  <si>
    <t>【调研】-80+银卡-普通区域-诸城市-龙苑尚城三期-17515207697-1000M-宽带上网投诉-次数0-202407040000315128</t>
  </si>
  <si>
    <t>202407040000315128</t>
  </si>
  <si>
    <t>202407040000315128#宽带账号：17515207697；宽带地址：潍坊诸城市龙都街道兴华路龙苑尚城三期龙苑尚城5号楼*；客户来电反映宽带无法上网***，客户不配合排障，要求师傅上门，请协助处理，谢谢！联系电话15621752995；联系人先生；来电流水2024070412161563320838198</t>
  </si>
  <si>
    <t>2024-07-04 12:22:35</t>
  </si>
  <si>
    <t>2024-07-04 12:22:53</t>
  </si>
  <si>
    <t>SD-851-253256-45-7457</t>
  </si>
  <si>
    <t>SD-057-240704-312687-2588</t>
  </si>
  <si>
    <t>2024-07-04 12:10:37</t>
  </si>
  <si>
    <t>80+普通-普通区域-坊子区-农信街沿街-13011690788-1000M-业务受理宽带-次数0-202407040000311111</t>
  </si>
  <si>
    <t>202407040000311111</t>
  </si>
  <si>
    <t>202407040000311111# 宽带账号:13011690788; 联系电话：13011690788，问题类型：此工单为群障修复工单，根据群障全量闭环修复管理要求，为确保客户网络通畅，请装维人员跟进修复网络问题，谢谢！ 
 群障标题：告警。故障标题：分支光纤断或OLT检测不到ONT的预期的光信号(LOSi/LOBi)主叫号码：13053676831.0;该号码仅供参考，请优先联系宽带账号。</t>
  </si>
  <si>
    <t>2024-07-04 12:22:45</t>
  </si>
  <si>
    <t>2024-07-04 12:23:16</t>
  </si>
  <si>
    <t>SD-851-311183-29388-20730</t>
  </si>
  <si>
    <t>SD-057-240704-190574-7824</t>
  </si>
  <si>
    <t>2024-07-04 21:31:15</t>
  </si>
  <si>
    <t>普通区域-昌乐县-红河沿街自然村-18706531244-100M-宽带上网投诉-次数0-202407040000738541</t>
  </si>
  <si>
    <t>202407040000738541</t>
  </si>
  <si>
    <t>202407040000738541#流程受理流水号：20240704213021187065312441205017
客户号码:18706531244
客户姓名:张**
投诉地市:潍坊
来话流水:2024070421294102820878307
宽带账号:18706531244
宽带账号归属地市:潍坊
宽带账号归属区县:昌乐县
故障地址:潍坊昌乐县红河镇红河沿街红河沿街自然村红河沿街二期3#（丑小鸭门头房）*********
联系电话:18706531244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21:30:51
具体故障现象:光猫亮红灯，
客户其他诉求:
;宽带小区$[红河沿街自然村]$</t>
  </si>
  <si>
    <t>2024-07-04 21:40:54</t>
  </si>
  <si>
    <t>吴同昌</t>
  </si>
  <si>
    <t>15706307133</t>
  </si>
  <si>
    <t>家客铁通潍坊昌乐-红河乡镇装维组</t>
  </si>
  <si>
    <t>dw3_jk_wutongchang</t>
  </si>
  <si>
    <t>2024-07-04 21:41:20</t>
  </si>
  <si>
    <t>SD-851-271590-12628-20951</t>
  </si>
  <si>
    <t>2024-07-04 07:16:26</t>
  </si>
  <si>
    <t>80+银卡-普通区域-青州市-张高-15253672225-1000M-宽带上网投诉-次数0-202407040000091446 一级督办</t>
  </si>
  <si>
    <t>202407040000091446</t>
  </si>
  <si>
    <t>2024-07-04 07:37:53</t>
  </si>
  <si>
    <t>2024-07-04 07:40:56</t>
  </si>
  <si>
    <t>SD-851-246746-13721-20586</t>
  </si>
  <si>
    <t>SD-057-240704-425631-64</t>
  </si>
  <si>
    <t>2024-07-04 07:19:06</t>
  </si>
  <si>
    <t>(目标)普通区域-昌邑市-葛家七沟自然村-18266468097-300M-宽带上网投诉-次数0-202407040000092444</t>
  </si>
  <si>
    <t>202407040000092444</t>
  </si>
  <si>
    <t>202407040000092444#【已关注中国移动10086微信公众号】流程受理流水号：20240704071809182664680971000207
客户号码:18266468097
客户姓名:孙**
投诉地市:潍坊
来话流水:2024070407175106420810157
宽带账号:18266468097
宽带账号归属地市:潍坊
宽带账号归属区县:昌邑市
故障地址:潍坊昌邑市北孟镇葛家七沟村葛家七沟自然村10号箱葛涛*********
联系电话:18266468097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07:18:33
具体故障现象:光猫亮红灯，
客户其他诉求:
;宽带小区$[葛家七沟自然村]$</t>
  </si>
  <si>
    <t>2024-07-04 07:22:21</t>
  </si>
  <si>
    <t>2024-07-04 07:24:23</t>
  </si>
  <si>
    <t>SD-057-240704-310576-7203</t>
  </si>
  <si>
    <t>2024-07-04 20:13:42</t>
  </si>
  <si>
    <t>【重投】-普通区域-奎文区-奎文肉联厂宿舍-15165601692-300M-宽带上网投诉-次数0-202407040000704583</t>
  </si>
  <si>
    <t>202407040000704583</t>
  </si>
  <si>
    <t>202407040000704583#受理号码 : 15165601692客户姓名 : 赵**号码归属地 : 潍坊奎文 － 奎文用户品牌 : 全球通
客户来电反映本机办理的宽带新装，当时家里就一老人，客户表示安装师傅给其走的线路不标准，街道办找自己家里让更改线路，而且电视没有调好要求再次处理，谢谢！
联系人：先生  联系电话：13854438266 流水号：2024070420042855920893159</t>
  </si>
  <si>
    <t>2024-07-04 20:16:16</t>
  </si>
  <si>
    <t>2024-07-04 20:16:38</t>
  </si>
  <si>
    <t>SD-851-316037-377-25927</t>
  </si>
  <si>
    <t>SD-057-240704-064387-6262</t>
  </si>
  <si>
    <t>2024-07-04 18:58:01</t>
  </si>
  <si>
    <t>普通区域-诸城市-尚沟河村自然村-15963467715-300M-宽带上网投诉-次数0-202407030000723258</t>
  </si>
  <si>
    <t>202407030000723258</t>
  </si>
  <si>
    <t>202407030000723258#流程 ： 
 流程受理流水号：20240703212226159634677151203577; 
客户姓名 ：张*
投诉地市 ：潍坊
来话流水 ：2024070321142366920835857
联系电话 ：15963467715
联系人 ：张*
4G套餐名称 ：预付费新飞享+套餐
是否升级投诉倾向 ：否
提单模板 ：15963467715客户来电反映宽带网速慢卡顿，和客户解释修复重启，客户不配合，给客户安排装维人员，客户表示不需要，客户表示如果安排了师傅更换设备，需要客户自费，客户不认可，
来话流水：2024070321142366920835857
联系电话：本机</t>
  </si>
  <si>
    <t>2024-07-04 19:02:45</t>
  </si>
  <si>
    <t>2024-07-04 19:03:17</t>
  </si>
  <si>
    <t>SD-057-240704-530714-49</t>
  </si>
  <si>
    <t>2024-07-04 07:10:23</t>
  </si>
  <si>
    <t>普通区域-寿光市-父子候-18264699620-500M-宽带上网投诉-次数0-202407040000091959</t>
  </si>
  <si>
    <t>202407040000091959</t>
  </si>
  <si>
    <t>202407040000091959#流程受理流水号：20240704070931182646996201000146
客户号码:18264699620
客户姓名:季**
投诉地市:潍坊
来话流水:2024070407085270420807795
宽带账号:18264699620
宽带账号归属地市:潍坊
宽带账号归属区县:寿光市
故障地址:潍坊寿光市圣城街道父子候父子候3号楼*********
联系电话:15253639987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07:09:56
具体故障现象:打不开网页，
客户其他诉求:
;宽带小区$[父子候]$</t>
  </si>
  <si>
    <t>2024-07-04 07:26:09</t>
  </si>
  <si>
    <t>2024-07-04 07:32:06</t>
  </si>
  <si>
    <t>SD-851-330244-112104-26626</t>
  </si>
  <si>
    <t>SD-057-240704-358216-2732</t>
  </si>
  <si>
    <t>2024-07-04 12:14:57</t>
  </si>
  <si>
    <t>【调研】-普通区域-奎文区-凤凰家园社区-19905363351-1000M-业务受理宽带-次数0-202407040000314198</t>
  </si>
  <si>
    <t>202407040000314198</t>
  </si>
  <si>
    <t>202407040000314198# 宽带账号:19905363351; 联系电话：19905363351，问题类型：此工单为群障修复工单，根据群障全量闭环修复管理要求，为确保客户网络通畅，请装维人员跟进修复网络问题，谢谢！ 
 群障标题：告警。故障标题：分支光纤断或OLT检测不到ONT的预期的光信号(LOSi/LOBi)主叫号码：15689816595.0;该号码仅供参考，请优先联系宽带账号。</t>
  </si>
  <si>
    <t>2024-07-04 12:16:13</t>
  </si>
  <si>
    <t>2024-07-04 12:17:50</t>
  </si>
  <si>
    <t>SD-851-303146-2357-19436</t>
  </si>
  <si>
    <t>SD-057-240704-037192-2749</t>
  </si>
  <si>
    <t>2024-07-04 12:16:51</t>
  </si>
  <si>
    <t>FTTR-普通区域-奎文区-奎文北苑小区-19806239555-1000M-宽带上网投诉-次数0-202407040000318466</t>
  </si>
  <si>
    <t>202407040000318466</t>
  </si>
  <si>
    <t>202407040000318466#流程受理流水号：20240704121521198062395551074463
客户号码:19806239555
客户姓名:贾**
投诉地市:潍坊
来话流水:2024070412150137720827323
宽带账号:19806239555
宽带账号归属地市:潍坊
宽带账号归属区县:奎文区
故障地址:潍坊奎文区高新城区北宫街北苑小区4号楼*********
联系电话:19806239555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
携转原因:
故障时间:2024-07-04 12:15:50
具体故障现象:频繁掉线，
客户其他诉求:
;宽带小区$[奎文北苑小区]$</t>
  </si>
  <si>
    <t>2024-07-04 12:27:07</t>
  </si>
  <si>
    <t>2024-07-04 12:27:39</t>
  </si>
  <si>
    <t>SD-851-266520-16171-13502</t>
  </si>
  <si>
    <t>SD-057-240704-987413-65</t>
  </si>
  <si>
    <t>2024-07-04 07:19:38</t>
  </si>
  <si>
    <t>80+普通-普通区域-临朐县-石崖嘴-15065697438-300M-宽带上网投诉-次数0-202407040000091029</t>
  </si>
  <si>
    <t>2024-07-04 07:21:33</t>
  </si>
  <si>
    <t>2024-07-04 07:22:17</t>
  </si>
  <si>
    <t>SD-057-240704-785246-7262</t>
  </si>
  <si>
    <t>2024-07-04 20:18:50</t>
  </si>
  <si>
    <t>【调研】-80+银卡-普通区域-潍城区-海化阳光花园-18706599199-200M-宽带上网投诉-次数0-202407040000705268</t>
  </si>
  <si>
    <t>202407040000705268</t>
  </si>
  <si>
    <t>202407040000705268#宽带账号：18706599199；宽带地址：潍坊潍城区南关街道安顺路海化阳光花园9号楼*********；接入方式：FTTH，当前是否在线：不在线，端到端诊断结果：设备告警，是否智能网关：，客户反映宽带无法使用，显示质差，要求尽快处理回复！来电流水：2024070420155066120854358联系电话：18706599199</t>
  </si>
  <si>
    <t>2024-07-04 20:23:00</t>
  </si>
  <si>
    <t>2024-07-04 20:23:19</t>
  </si>
  <si>
    <t>SD-057-240704-840679-7431</t>
  </si>
  <si>
    <t>2024-07-04 20:43:04</t>
  </si>
  <si>
    <t>【调研】-普通区域-青州市-卲树村-15650265138-1000M-宽带上网投诉-次数0-202407040000719498</t>
  </si>
  <si>
    <t>202407040000719498</t>
  </si>
  <si>
    <t>202407040000719498#宽带账号：15650265138；宽带地址：潍坊青州市东夏镇卲树村卲树村21K1号箱快康药店北外墙*********；客户来电反映宽带网速慢卡顿，客户不配合排障，要求上门，请协助处理，谢谢！
联系电话：15650265138；联系人：先生；来电流水：2024070420401706520875496</t>
  </si>
  <si>
    <t>2024-07-04 20:47:39</t>
  </si>
  <si>
    <t>2024-07-04 20:48:08</t>
  </si>
  <si>
    <t>SD-057-240704-468907-2117</t>
  </si>
  <si>
    <t>2024-07-04 11:23:07</t>
  </si>
  <si>
    <t>普通区域-青州市-国泰民居小区-1345562152202-100M-魔百和投诉-次数0-20240704112110X270859339</t>
  </si>
  <si>
    <t>2024-07-05 12:24:00</t>
  </si>
  <si>
    <t>20240704112110X270859339</t>
  </si>
  <si>
    <t>流程受理流水号：2024070411172713455621522021056777
客户号码:1345562152202
客户姓名:张**
投诉地市:潍坊
来话流水:2024070411140227920878385
宽带账号:1345562152202
宽带账号归属地市:潍坊
宽带账号归属区县:青州市
故障地址:潍坊青州市东夏镇益王府北路国泰民居小区29号楼*********
联系电话:13455621522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光功率:-22.44
故障大类:宽带/电视
故障细类:移动高清电视故障(专席)
携转原因:
故障时间:2024-07-04 11:23:23
魔百和单播/组播:组播
具体故障现象:电视直播或点播无法观看，
客户其他诉求:请协助处理谢谢！
魔百和单/组播：组播</t>
  </si>
  <si>
    <t>2024-07-04 11:28:29</t>
  </si>
  <si>
    <t>李国军</t>
  </si>
  <si>
    <t>15706307631</t>
  </si>
  <si>
    <t>dw3_jk_liguojun</t>
  </si>
  <si>
    <t>2024-07-04 11:29:07</t>
  </si>
  <si>
    <t>SD-851-261274-16842-13102</t>
  </si>
  <si>
    <t>SD-057-240704-905274-2719</t>
  </si>
  <si>
    <t>2024-07-04 12:14:35</t>
  </si>
  <si>
    <t>【调研】-80+银卡-(目标)普通区域-安丘市-七里庄-18866640934-1000M-宽带上网投诉-次数0-20240704121256X376571746</t>
  </si>
  <si>
    <t>20240704121256X376571746</t>
  </si>
  <si>
    <t xml:space="preserve">【农村网络投诉】流程受理流水号：20240704121154188666409341073625
客户号码:18866640934
客户姓名:陈**
投诉地市:潍坊
来话流水:2024070412093958220879163
宽带账号:18866640934
宽带账号归属地市:潍坊
宽带账号归属区县:安丘市
故障地址:潍坊安丘市大城埠七里庄村七里庄七里庄5#箱村东北陈安亮*********
联系电话:18866640934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故障时间:2024-07-04 12:12:05
具体故障现象:网速慢卡顿，刷新网络 重启设备 线上指导未恢复 请协助处理 
客户其他诉求:谢谢处理
</t>
  </si>
  <si>
    <t>2024-07-04 12:16:22</t>
  </si>
  <si>
    <t>2024-07-04 12:17:10</t>
  </si>
  <si>
    <t>SD-851-330326-10633-17729</t>
  </si>
  <si>
    <t>SD-057-240704-486902-7441</t>
  </si>
  <si>
    <t>2024-07-04 20:44:20</t>
  </si>
  <si>
    <t>普通区域-寒亭区-瑞都广场-15753628080-300M-魔百和投诉-次数0-20240704204332X123011960</t>
  </si>
  <si>
    <t>20240704204332X123011960</t>
  </si>
  <si>
    <t>流程受理流水号：20240704204258157536280801199754
客户号码:15753628080
客户姓名:朱**
投诉地市:潍坊
来话流水:2024070420355419120854562
宽带账号:15753628080
宽带账号归属地市:潍坊
宽带账号归属区县:寒亭区
故障地址:潍坊寒亭区寒亭街道通亭街瑞都广场12号楼*********
联系电话:15753628080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故障时间:2024-07-04 20:42:23
魔百和单播/组播:单播
具体故障现象:电视直播或点播无法观看，
客户其他诉求:
魔百和单/组播：单播</t>
  </si>
  <si>
    <t>2024-07-04 20:46:13</t>
  </si>
  <si>
    <t>宋兆龙</t>
  </si>
  <si>
    <t>15706307455</t>
  </si>
  <si>
    <t>dw3_jk_songzhaolong</t>
  </si>
  <si>
    <t>2024-07-04 20:47:01</t>
  </si>
  <si>
    <t>SD-852-325173-1276-1064</t>
  </si>
  <si>
    <t>SD-057-240704-193547-6283</t>
  </si>
  <si>
    <t>2024-07-04 18:59:36</t>
  </si>
  <si>
    <t>普通区域-奎文区-卧龙社区北区-18265690570-500M-宽带上网投诉-次数0-20240704185828X708373601</t>
  </si>
  <si>
    <t>20240704185828X708373601</t>
  </si>
  <si>
    <t xml:space="preserve">流程受理流水号：20240704185658182656905701182090
客户号码:18265690570
客户姓名:时**
投诉地市:潍坊
来话流水:2024070418551279120854307
宽带账号:18265690570
宽带账号归属地市:潍坊
宽带账号归属区县:奎文区
故障地址:潍坊奎文区北苑街道四平路卧龙街卧龙社区北区则尔庄29号楼*********
联系电话:13963644866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
携转原因:
故障时间:2024-07-04 18:57:15
具体故障现象:打不开网页，
客户其他诉求:上门维修
</t>
  </si>
  <si>
    <t>2024-07-04 19:04:53</t>
  </si>
  <si>
    <t>2024-07-04 19:05:24</t>
  </si>
  <si>
    <t>SD-057-240704-052138-7479</t>
  </si>
  <si>
    <t>2024-07-04 20:53:10</t>
  </si>
  <si>
    <t>80+普通-普通区域-坊子区-石河园村-18765632463-500M-宽带延伸服务-次数0-202407040000722961</t>
  </si>
  <si>
    <t>202407040000722961</t>
  </si>
  <si>
    <t xml:space="preserve">202407040000722961#流程受理流水号：20240704205235187656324631201020
客户号码:18765632463
客户姓名:张**
投诉地市:潍坊
来话流水:2024070420481505520813384
宽带账号:18765632463
宽带账号归属地市:潍坊
宽带账号归属区县:坊子区
故障地址:潍坊坊子区坊子老区长宁街石河园村石河园村24号箱*********
联系电话:18765632463
联系人:先生/女士
工单紧急程度:一般
是否有升级投诉倾向:否
是否重复投诉:否
是否携转意向:否
是否投诉倾向:否
是否智能网关:智能网关
当前是否在线:是
接入方式:FTTH
是否质差终端:无质差信息
光功率:-20.40
故障大类:宽带/电视
故障细类:宽带延伸服务
携转原因:
故障时间:2024-07-04 20:51:29
具体故障现象:遥控器不好用
</t>
  </si>
  <si>
    <t>2024-07-04 20:56:11</t>
  </si>
  <si>
    <t>谭国庆</t>
  </si>
  <si>
    <t>13402260006</t>
  </si>
  <si>
    <t>dw3_jk_fztanguoqing</t>
  </si>
  <si>
    <t>2024-07-04 20:56:48</t>
  </si>
  <si>
    <t>SD-057-240704-847150-6279</t>
  </si>
  <si>
    <t>2024-07-04 18:59:20</t>
  </si>
  <si>
    <t>【调研】-普通区域-奎文区-茂华爱琴海-15063431585-500M-宽带上网投诉-次数0-20240704185757X677239542</t>
  </si>
  <si>
    <t>20240704185757X677239542</t>
  </si>
  <si>
    <t xml:space="preserve">流程受理流水号：20240704185712150634315851182144
客户号码:15063431585
客户姓名:刘**
投诉地市:潍坊
来话流水:2024070418560971920861016
宽带账号:15063431585
宽带账号归属地市:潍坊
宽带账号归属区县:奎文区
故障地址:潍坊奎文区北苑街道四平路茂华爱琴海5号楼*********
联系电话:15063431585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18:57:24
具体故障现象:光猫亮红灯，线上指导检查光纤线未恢复请协助谢谢
客户其他诉求:谢谢
</t>
  </si>
  <si>
    <t>2024-07-04 19:02:16</t>
  </si>
  <si>
    <t>SD-057-240704-634501-7143</t>
  </si>
  <si>
    <t>2024-07-04 20:10:54</t>
  </si>
  <si>
    <t>普通区域-安丘市-景芝镇潍广国际小区-18765722747-1000M-宽带上网投诉-次数0-202407040000707422</t>
  </si>
  <si>
    <t>202407040000707422</t>
  </si>
  <si>
    <t>202407040000707422#流程受理流水号：20240704200841187657227471194651
客户号码:18765722747
客户姓名:孟**
投诉地市:潍坊
来话流水:2024070420060295520801878
宽带账号:18765722747
宽带账号归属地市:潍坊
宽带账号归属区县:安丘市
故障地址:潍坊安丘市景芝镇律南路景芝镇潍广国际小区23号楼*********
联系电话:18765722747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故障细类:宽带网速慢/卡顿
携转原因:
故障时间:2024-07-04 20:10:42
具体故障现象:频繁掉线，
客户其他诉求:
;宽带小区$[景芝镇潍广国际小区]$</t>
  </si>
  <si>
    <t>2024-07-04 20:12:37</t>
  </si>
  <si>
    <t>SD-057-240704-419532-7491</t>
  </si>
  <si>
    <t>2024-07-04 20:54:42</t>
  </si>
  <si>
    <t>80+金卡-普通区域-青州市-九州家园-18369639996-1000M-宽带延伸服务-次数0-202407040000724303</t>
  </si>
  <si>
    <t>202407040000724303</t>
  </si>
  <si>
    <t xml:space="preserve">202407040000724303#18369639996反应家中网线断了，要求装维上门维修，回本机  2024070420514839420830181
</t>
  </si>
  <si>
    <t>2024-07-04 20:57:54</t>
  </si>
  <si>
    <t>张钊</t>
  </si>
  <si>
    <t>15706307632</t>
  </si>
  <si>
    <t>dw3_jk_zhangzhao</t>
  </si>
  <si>
    <t>2024-07-04 21:00:06</t>
  </si>
  <si>
    <t>SD-057-240704-057439-2161</t>
  </si>
  <si>
    <t>2024-07-04 11:26:48</t>
  </si>
  <si>
    <t>80+普通-普通区域-安丘市-大华中央城-15169549611-500M-宽带延伸服务-次数0-202407040000265276</t>
  </si>
  <si>
    <t>202407040000265276</t>
  </si>
  <si>
    <t xml:space="preserve">202407040000265276#【已关注中国移动10086微信公众号】流程受理流水号：20240704112314151695496111058751
客户号码:15169549611
客户姓名:郑**
投诉地市:潍坊
来话流水:2024070411220811720892346
宽带账号:15169549611
宽带账号归属地市:潍坊
宽带账号归属区县:安丘市
故障地址:潍坊安丘市兴安街道长安路大华中央城大华中央城西区（沁园新）109号楼*********
联系电话:15169549611
联系人:先生/女士
工单紧急程度:一般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故障时间:2024-07-04 11:23:29
具体故障现象:受理号码 : 15169549611客户姓名 : 郑**号码归属地 : 潍坊安丘 － 安丘-凌河代理商管理中心用户品牌 : 全球通，来电称本机预约 的宽带，师傅上门让自己必须买师傅两个路由器，且自己家里走了暗线，但是师傅不给自己走暗线，让自己走明线，解释不认可，要求投诉，师傅电话15706307058，不知道师傅工号姓名，请处理，要求更换师傅，要求今天上门安装好，联系电话：本机，录音2024070411220811720892346
</t>
  </si>
  <si>
    <t>2024-07-04 11:34:38</t>
  </si>
  <si>
    <t>2024-07-04 11:34:58</t>
  </si>
  <si>
    <t>SD-851-282518-9317-6012</t>
  </si>
  <si>
    <t>SD-057-240704-064785-2148</t>
  </si>
  <si>
    <t>2024-07-04 11:26:12</t>
  </si>
  <si>
    <t>80+银卡-普通区域-奎文区-书香铭郡-19558588925-1000M-业务受理宽带-次数0-202407040000263417</t>
  </si>
  <si>
    <t>202407040000263417</t>
  </si>
  <si>
    <t>202407040000263417#；客户来电反映宽带网络慢，线上排障未恢复，请协助处理，谢谢, 
联系电话：本机，联系人：先生，流水： 2024070411231050520806751</t>
  </si>
  <si>
    <t>2024-07-04 11:29:00</t>
  </si>
  <si>
    <t>2024-07-04 11:31:04</t>
  </si>
  <si>
    <t>SD-851-291821-27136-3263</t>
  </si>
  <si>
    <t>2024-07-04 11:26:22</t>
  </si>
  <si>
    <t>普通区域-寿光市-大北河村自然村-13516389774-300M-宽带上网投诉-次数0-20240704112507X508001529 一级督办</t>
  </si>
  <si>
    <t>20240704112507X508001529</t>
  </si>
  <si>
    <t>2024-07-04 11:31:34</t>
  </si>
  <si>
    <t>2024-07-04 11:32:18</t>
  </si>
  <si>
    <t>SD-057-240704-973024-7148</t>
  </si>
  <si>
    <t>2024-07-04 20:11:06</t>
  </si>
  <si>
    <t>普通区域-高密市-臧家王吴自然村-13863637992-100M-宽带上网投诉-次数0-20240704200824X904620366</t>
  </si>
  <si>
    <t>20240704200824X904620366</t>
  </si>
  <si>
    <t xml:space="preserve">【农村网络投诉】流程受理流水号：20240704200614138636379921194282
客户号码:13863637992
客户姓名:臧**
投诉地市:潍坊
来话流水:2024070420054869020800572
宽带账号:13863637992
宽带账号归属地市:潍坊
宽带账号归属区县:高密市
故障地址:潍坊高密市胶河生态园臧家王吴臧家王吴自然村高密臧家王吴藏术军西山12号箱*********
联系电话:13863637992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故障时间:2024-07-04 20:07:01
具体故障现象:光猫亮红灯，
客户其他诉求:拔插捋直光纤线未恢复，请协助处理，谢谢。
</t>
  </si>
  <si>
    <t>2024-07-04 20:15:29</t>
  </si>
  <si>
    <t>2024-07-04 20:17:37</t>
  </si>
  <si>
    <t>SD-057-240704-149362-7846</t>
  </si>
  <si>
    <t>2024-07-04 21:34:19</t>
  </si>
  <si>
    <t>普通区域-奎文区-晟景花园-13655363720-200M-宽带上网投诉-次数0-202407040000736632</t>
  </si>
  <si>
    <t>202407040000736632</t>
  </si>
  <si>
    <t>202407040000736632#流程受理流水号：20240704213314136553637201205177
客户号码:13655363720
客户姓名:殷**
投诉地市:潍坊
来话流水:2024070421305246820882104
宽带账号:13655363720
宽带账号归属地市:潍坊
宽带账号归属区县:高新
故障地址:潍坊高新高新城区金马路晟景花园2号楼*********
联系电话:13964673318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光功率:-17.18
故障大类:宽带/电视
故障细类:宽带网速慢/卡顿
携转原因:
故障时间:2024-07-04 21:37:45
具体故障现象:网速慢卡顿，电视不能换台
客户其他诉求:
;宽带小区$[晟景花园]$</t>
  </si>
  <si>
    <t>2024-07-04 21:36:58</t>
  </si>
  <si>
    <t>2024-07-04 21:38:03</t>
  </si>
  <si>
    <t>SD-851-306297-10491-3592</t>
  </si>
  <si>
    <t>SD-057-240704-483596-7847</t>
  </si>
  <si>
    <t>2024-07-04 21:34:32</t>
  </si>
  <si>
    <t>80+普通-普通区域-诸城市-西郊花园沿街商铺-13792638367-500M-宽带上网投诉-次数0-202407040000739048</t>
  </si>
  <si>
    <t>202407040000739048</t>
  </si>
  <si>
    <t xml:space="preserve">202407040000739048#流程受理流水号：20240704213329137926383671205188
客户号码:13792638367
客户姓名:尹**
投诉地市:潍坊
来话流水:2024070421330339820888971
宽带账号:13792638367
宽带账号归属地市:潍坊
宽带账号归属区县:诸城市
故障地址:潍坊诸城市龙都街道龙都街西郊花园沿街阳光金源三住宅1#楼*********
联系电话:13792638367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故障时间:2024-07-04 21:33:57
具体故障现象:质差终端
客户其他诉求:客户侧为质差终端，要求上门更换终端并一并处理故障问题。
</t>
  </si>
  <si>
    <t>2024-07-04 21:38:18</t>
  </si>
  <si>
    <t>2024-07-04 21:47:45</t>
  </si>
  <si>
    <t>SD-057-240704-813746-2633</t>
  </si>
  <si>
    <t>2024-07-04 12:11:50</t>
  </si>
  <si>
    <t>普通区域-昌乐县-民生璞悦里-18765676552-300M-业务受理宽带-次数0-202407040000312430</t>
  </si>
  <si>
    <t>202407040000312430</t>
  </si>
  <si>
    <t>202407040000312430#【已关注中国移动10086微信公众号】导航立单,用户所在位置有群障,已向客户播报,客户要求装维回访.此工单为群障修复工单,根据群障全量闭环管理要求,为确保客户网络通畅,请装维人员跟进修复网络问题,谢谢.联系电话：18765676552</t>
  </si>
  <si>
    <t>2024-07-04 12:13:12</t>
  </si>
  <si>
    <t>2024-07-04 12:15:24</t>
  </si>
  <si>
    <t>SD-057-240704-852061-2771</t>
  </si>
  <si>
    <t>2024-07-04 12:19:21</t>
  </si>
  <si>
    <t>【调研】-普通区域-诸城市-白玉山子西区-13864632960-100M-宽带上网投诉-次数0-202407040000318249</t>
  </si>
  <si>
    <t>202407040000318249</t>
  </si>
  <si>
    <t xml:space="preserve">202407040000318249#【已关注中国移动10086微信公众号】流程受理流水号：20240704121821138646329601075144
客户号码:13864632960
客户姓名:周**
投诉地市:潍坊
来话流水:2024070412174354120851028
宽带账号:13864632960
宽带账号归属地市:潍坊
宽带账号归属区县:诸城市
故障地址:潍坊诸城市密州街道白玉山子白玉山子西区白玉山子西区8号箱*********
联系电话:15963649754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故障时间:2024-07-04 12:18:43
具体故障现象:打不开网页，
客户其他诉求:客户侧为质差终端，要求上门更换终端并一并处理故障问题。
</t>
  </si>
  <si>
    <t>2024-07-04 12:22:38</t>
  </si>
  <si>
    <t>王金凯</t>
  </si>
  <si>
    <t>15706307945</t>
  </si>
  <si>
    <t>dw3_jk_wangjinkai</t>
  </si>
  <si>
    <t>2024-07-04 12:31:21</t>
  </si>
  <si>
    <t>SD-057-240704-514936-7268</t>
  </si>
  <si>
    <t>2024-07-04 20:19:45</t>
  </si>
  <si>
    <t>80+银卡-普通区域-寿光市-杨家仕庄村自然村-18253613513-500M-宽带上网投诉-次数0-202407040000709582</t>
  </si>
  <si>
    <t>202407040000709582</t>
  </si>
  <si>
    <t xml:space="preserve">202407040000709582#宽带账号：18253613513；宽带地址：潍坊寿光市圣城街道杨家仕庄村杨家仕庄村自然村；客户来电反映宽带/移动高清*****，客户不在现场，无法配合线上指导/客户不配合排障，要求上门，客户表示如果师傅没有下班请上门查询一下宽带电视，请协助处理，谢谢！联系电话：18253613513；联系人：先生，来电流水：2024070420154070020853425。 
</t>
  </si>
  <si>
    <t>2024-07-04 20:22:14</t>
  </si>
  <si>
    <t>2024-07-04 20:23:17</t>
  </si>
  <si>
    <t>SD-851-277601-20967-11635</t>
  </si>
  <si>
    <t>SD-057-240704-145268-6236</t>
  </si>
  <si>
    <t>2024-07-04 18:55:59</t>
  </si>
  <si>
    <t>80+银卡-普通区域-高密市-城西金苑-13863653153-300M-魔百和投诉-次数0-202407040000661344</t>
  </si>
  <si>
    <t>202407040000661344</t>
  </si>
  <si>
    <t>202407040000661344#流程受理流水号：20240704185505138636531531181723
客户号码:13863653153
客户姓名:王*
投诉地市:潍坊
来话流水:2024070418503859120821450
宽带账号:13863653153
宽带账号归属地市:潍坊
宽带账号归属区县:高密市
故障地址:潍坊高密市密水街道创业街城西金苑1号楼*********
联系电话:13863653153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故障细类:移动高清电视故障(专席)
携转原因:
故障时间:2024-07-04 18:55:18
魔百和单播/组播:组播
具体故障现象:机顶盒无法开机，指导操作未恢复请协助谢谢
客户其他诉求:
魔百和单/组播：组播;宽带小区$[城西金苑]$</t>
  </si>
  <si>
    <t>2024-07-04 18:59:28</t>
  </si>
  <si>
    <t>SD-851-295001-25622-21485</t>
  </si>
  <si>
    <t>SD-057-240704-697852-2676</t>
  </si>
  <si>
    <t>普通区域-昌乐县-民生璞悦里-13081455038-300M-业务受理宽带-次数0-202407040000311084</t>
  </si>
  <si>
    <t>202407040000311084</t>
  </si>
  <si>
    <t>202407040000311084# 宽带账号:13081455038; 联系电话：13081455038，问题类型：此工单为群障修复工单，根据群障全量闭环修复管理要求，为确保客户网络通畅，请装维人员跟进修复网络问题，谢谢！ 
 群障标题：公告。故障描述：主干光纤断或OLT检测不到预期的光信号（LOS）主叫号码：18265363117.0;该号码仅供参考，请优先联系宽带账号。</t>
  </si>
  <si>
    <t>2024-07-04 12:16:56</t>
  </si>
  <si>
    <t>SD-851-326944-1344-640</t>
  </si>
  <si>
    <t>SD-057-240704-749635-2765</t>
  </si>
  <si>
    <t>2024-07-04 12:18:36</t>
  </si>
  <si>
    <t>【调研】-80+普通-普通区域-临朐县-西文山-15963652155-1000M-业务受理宽带-次数0-202407040000318596</t>
  </si>
  <si>
    <t>202407040000318596</t>
  </si>
  <si>
    <t xml:space="preserve">202407040000318596#流程 ： 
 流程受理流水号：20240704121741159636521551074989; 
联系电话 ：15963652155
工单内容 ：客户反映宽带上网网速慢/上网掉线，要求上门处理，请受理，谢谢。
</t>
  </si>
  <si>
    <t>2024-07-04 12:21:39</t>
  </si>
  <si>
    <t>韩东</t>
  </si>
  <si>
    <t>15706307547</t>
  </si>
  <si>
    <t>dw3_jk_handong</t>
  </si>
  <si>
    <t>2024-07-04 12:22:06</t>
  </si>
  <si>
    <t>SD-851-295784-7270-26799</t>
  </si>
  <si>
    <t>SD-057-240704-308254-7997</t>
  </si>
  <si>
    <t>2024-07-04 23:14:02</t>
  </si>
  <si>
    <t>80+普通-普通区域-奎文区-弘润金茂府-18266460555-300M-宽带上网投诉-次数0-20240704231121X881869979</t>
  </si>
  <si>
    <t>20240704231121X881869979</t>
  </si>
  <si>
    <t>【预处理派单】宽带账号：18266460555，宽带地址： 潍坊高新高新城区潍县中路弘润金茂府1号楼*********，故障现象：无法连接，故障现象类型：LOS亮红灯，客户诉求：客户反映本机号码宽带无法使用，重启光猫和路由器也不管用，要求工作人员回电，联系电话本机，联系人先生。，联系电话：15763650005，通话流水：2024070423100057120882576。接入方式：FTTH，当前是否在线：不在线，端到端诊断结果：状态正常，是否智能网关：是，光功率。</t>
  </si>
  <si>
    <t>2024-07-04 23:45:59</t>
  </si>
  <si>
    <t>2024-07-05 07:16:23</t>
  </si>
  <si>
    <t>SD-057-240704-381457-2713</t>
  </si>
  <si>
    <t>2024-07-04 12:14:25</t>
  </si>
  <si>
    <t>80+银卡-普通区域-安丘市-为善村自然村-15169654623-1000M-业务受理宽带-次数0-202407040000312098</t>
  </si>
  <si>
    <t>202407040000312098</t>
  </si>
  <si>
    <t>202407040000312098# 宽带账号:15169654623; 联系电话：15169654623，问题类型：此工单为群障修复工单，根据群障全量闭环修复管理要求，为确保客户网络通畅，请装维人员跟进修复网络问题，谢谢！ 
 群障标题：公告。故障描述：[GPON告警]ONU信号丢失主叫号码：15963636304.0;该号码仅供参考，请优先联系宽带账号。</t>
  </si>
  <si>
    <t>2024-07-04 12:15:59</t>
  </si>
  <si>
    <t>SD-057-240704-209753-103</t>
  </si>
  <si>
    <t>2024-07-04 07:46:45</t>
  </si>
  <si>
    <t>普通区域-安丘市-永盛锦园-18366340716-200M-宽带上网投诉-次数0-202407040000092140</t>
  </si>
  <si>
    <t>202407040000092140</t>
  </si>
  <si>
    <t>202407040000092140#流程受理流水号：20240704074516183663407161000394
客户号码:18366340716
客户姓名:刘**
投诉地市:潍坊
来话流水:2024070407445041020819231
宽带账号:18366340716
宽带账号归属地市:潍坊
宽带账号归属区县:安丘市
故障地址:潍坊安丘市兴安街道商场路永盛锦园1号楼*********
联系电话:18366340716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07:46:30
具体故障现象:光猫亮红灯，
客户其他诉求:
;宽带小区$[永盛锦园]$</t>
  </si>
  <si>
    <t>2024-07-04 07:57:19</t>
  </si>
  <si>
    <t>王国龙</t>
  </si>
  <si>
    <t>15706307029</t>
  </si>
  <si>
    <t>dw3_jk_wangguolong</t>
  </si>
  <si>
    <t>2024-07-04 07:57:42</t>
  </si>
  <si>
    <t>SD-057-240704-896032-7438</t>
  </si>
  <si>
    <t>2024-07-04 20:44:10</t>
  </si>
  <si>
    <t>【调研】-普通区域-寒亭区-苏杭花园小区-13864668886-200M-宽带上网投诉-次数0-202407040000719615</t>
  </si>
  <si>
    <t>202407040000719615</t>
  </si>
  <si>
    <t>202407040000719615#宽带账号：13864668886；宽带地址：潍坊寒亭区经济开发区月河路苏杭花园小区15号楼高层*********；客户来电反映宽带故障，客户不配合排障，要求师傅上门，请协助处理，谢谢！联系电话：本机；联系人：女士 ；来电流水：2024070420401728720875524</t>
  </si>
  <si>
    <t>2024-07-04 20:51:59</t>
  </si>
  <si>
    <t>封安祥</t>
  </si>
  <si>
    <t>13562618560</t>
  </si>
  <si>
    <t>dw3_jk_fenganxiang</t>
  </si>
  <si>
    <t>2024-07-04 20:53:31</t>
  </si>
  <si>
    <t>SD-057-240704-705483-6187</t>
  </si>
  <si>
    <t>2024-07-04 18:50:20</t>
  </si>
  <si>
    <t>普通区域-寿光市-弥河玉城二期-13793692648-100M-宽带上网投诉-次数0-20240704184748X686948620</t>
  </si>
  <si>
    <t>20240704184748X686948620</t>
  </si>
  <si>
    <t xml:space="preserve">流程受理流水号：20240704184533137936926481179667
客户号码:13793692648
客户姓名:付**
投诉地市:潍坊
来话流水:2024070418442164720874211
宽带账号:13793692648
宽带账号归属地市:潍坊
宽带账号归属区县:寿光市
故障地址:潍坊寿光市圣城街道圣阳街弥河玉城二期12号楼*********
联系电话:13793692648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故障时间:2024-07-04 18:45:51
具体故障现象:提示网络无法连接，
客户其他诉求:
</t>
  </si>
  <si>
    <t>2024-07-04 18:53:56</t>
  </si>
  <si>
    <t>2024-07-04 18:54:18</t>
  </si>
  <si>
    <t>SD-057-240704-729450-6255</t>
  </si>
  <si>
    <t>2024-07-04 18:57:03</t>
  </si>
  <si>
    <t>80+普通-FTTR-普通区域-寿光市-东斟关-18660696154-1000M-宽带上网投诉-次数0-202407040000659982</t>
  </si>
  <si>
    <t>202407040000659982</t>
  </si>
  <si>
    <t>202407040000659982#宽带账号：18660696154；宽带地址：潍坊寿光市留吕东斟灌东斟关；客户来电反映宽带无法使用，客户不配合排障，要求师傅上门，请协助处理，谢谢！联系电话：18660696154；联系人：先生；来电流水：2024070418503764420821337</t>
  </si>
  <si>
    <t>2024-07-04 19:01:58</t>
  </si>
  <si>
    <t>SD-057-240704-942057-2736</t>
  </si>
  <si>
    <t>2024-07-04 12:15:01</t>
  </si>
  <si>
    <t>普通区域-昌邑市-西辛村自然村-15963446615-300M-业务受理宽带-次数0-202407040000311186</t>
  </si>
  <si>
    <t>202407040000311186</t>
  </si>
  <si>
    <t>202407040000311186# 宽带账号:15963446615; 联系电话：15963446615，问题类型：此工单为群障修复工单，根据群障全量闭环修复管理要求，为确保客户网络通畅，请装维人员跟进修复网络问题，谢谢！ 
 群障标题：公告。故障描述：分支光纤断或OLT检测不到ONT的预期的光信号(LOSi/LOBi)主叫号码：15963446615.0;该号码仅供参考，请优先联系宽带账号。</t>
  </si>
  <si>
    <t>2024-07-04 12:20:09</t>
  </si>
  <si>
    <t>2024-07-04 12:20:50</t>
  </si>
  <si>
    <t>SD-057-240704-684053-2706</t>
  </si>
  <si>
    <t>2024-07-04 12:14:13</t>
  </si>
  <si>
    <t>普通区域-临朐县-龙泉小区南区-15314402820-1000M-业务受理宽带-次数0-202407040000313774</t>
  </si>
  <si>
    <t>202407040000313774</t>
  </si>
  <si>
    <t>202407040000313774# 宽带账号:15314402820; 联系电话：15314402820，问题类型：此工单为群障修复工单，根据群障全量闭环修复管理要求，为确保客户网络通畅，请装维人员跟进修复网络问题，谢谢！ 
 群障标题：公告。故障描述：分支光纤断或OLT检测不到ONT的预期的光信号(LOSi/LOBi)主叫号码：15314402820.0;该号码仅供参考，请优先联系宽带账号。</t>
  </si>
  <si>
    <t>2024-07-04 12:17:28</t>
  </si>
  <si>
    <t>2024-07-04 12:17:48</t>
  </si>
  <si>
    <t>SD-852-298112-731-6684</t>
  </si>
  <si>
    <t>SD-057-240704-514720-7236</t>
  </si>
  <si>
    <t>2024-07-04 20:14:46</t>
  </si>
  <si>
    <t>【调研】-(目标)普通区域-青州市-宝鼎花园二期-15954492939-100M-业务受理宽带-次数0-202407040000707676</t>
  </si>
  <si>
    <t>202407040000707676</t>
  </si>
  <si>
    <t>202407040000707676#导航立单,用户所在位置有群障,已向客户播报,客户要求装维回访.此工单为群障修复工单,根据群障全量闭环管理要求,为确保客户网络通畅,请装维人员跟进修复网络问题,谢谢.联系电话：15954492939</t>
  </si>
  <si>
    <t>2024-07-04 20:16:10</t>
  </si>
  <si>
    <t>2024-07-04 20:16:49</t>
  </si>
  <si>
    <t>SD-851-268473-23829-2709</t>
  </si>
  <si>
    <t>SD-057-240704-237645-6325</t>
  </si>
  <si>
    <t>2024-07-04 19:05:04</t>
  </si>
  <si>
    <t>(目标)普通区域-诸城市-东黄疃自然村-15095199768-200M-宽带上网投诉-次数0-20240704190223X943234222</t>
  </si>
  <si>
    <t>20240704190223X943234222</t>
  </si>
  <si>
    <t xml:space="preserve">【农村网络投诉】流程受理流水号：20240704185938150951997681182646
客户号码:15095199768
客户姓名:王**
投诉地市:潍坊
来话流水:2024070418592253120883344
宽带账号:15095199768
宽带账号归属地市:潍坊
宽带账号归属区县:诸城市
故障地址:潍坊诸城市密州街道东黄疃村
联系电话:15095199768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19:01:59
具体故障现象:PON灯闪
客户其他诉求:请审核谢谢
</t>
  </si>
  <si>
    <t>2024-07-04 19:07:20</t>
  </si>
  <si>
    <t>戚永亮</t>
  </si>
  <si>
    <t>15706307983</t>
  </si>
  <si>
    <t>dw3_jk_qiyongliangzc</t>
  </si>
  <si>
    <t>2024-07-04 19:08:10</t>
  </si>
  <si>
    <t>SD-057-240704-396521-6324</t>
  </si>
  <si>
    <t>2024-07-04 19:04:51</t>
  </si>
  <si>
    <t>【调研】-普通区域-高密市-交运金水岸二期-15095193761-1000M-宽带上网投诉-次数0-202407040000669545</t>
  </si>
  <si>
    <t>202407040000669545</t>
  </si>
  <si>
    <t>202407040000669545#宽带账号：15095193761
；宽带地址：潍坊高密市柏城镇柏城驻地交运金水岸二期；客户来电反映网速慢，客户不在现场，无法配合线上指导，要求上门，请协助处理，谢谢！联系电话：15095193761；联系人：先生；来电流水：2024070419014559620899598</t>
  </si>
  <si>
    <t>2024-07-04 19:07:42</t>
  </si>
  <si>
    <t>刘金方</t>
  </si>
  <si>
    <t>15706307296</t>
  </si>
  <si>
    <t>dw3_jk_liujinfang</t>
  </si>
  <si>
    <t>2024-07-04 19:08:16</t>
  </si>
  <si>
    <t>SD-851-308629-501-25982</t>
  </si>
  <si>
    <t>SD-057-240704-924613-4921</t>
  </si>
  <si>
    <t>2024-07-04 16:20:08</t>
  </si>
  <si>
    <t>【调研】-80+银卡-FTTR-普通区域-诸城市-枫香小镇-15763050072-200M-宽带上网投诉-次数0-202407040000515004</t>
  </si>
  <si>
    <t>2024-07-05 17:21:00</t>
  </si>
  <si>
    <t>202407040000515004</t>
  </si>
  <si>
    <t>202407040000515004#流程受理流水号：20240704161727157630500721138050
客户号码:15763050072
客户姓名:李*
投诉地市:潍坊
来话流水:2024070416164735020872891
宽带账号:15763050072
宽带账号归属地市:潍坊
宽带账号归属区县:诸城市
故障地址:潍坊诸城市密州街道南外环枫香小镇二期53号楼*********
联系电话:15763053330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16:19:22
具体故障现象:提示网络无法连接，
客户其他诉求:
;宽带小区$[枫香小镇]$</t>
  </si>
  <si>
    <t>2024-07-04 16:24:58</t>
  </si>
  <si>
    <t>范洪伟</t>
  </si>
  <si>
    <t>15706307961</t>
  </si>
  <si>
    <t>dw3_jk_fanhongwei</t>
  </si>
  <si>
    <t>2024-07-04 16:25:22</t>
  </si>
  <si>
    <t>SD-851-269823-17357-20296</t>
  </si>
  <si>
    <t>SD-057-240704-365824-148</t>
  </si>
  <si>
    <t>2024-07-04 08:06:14</t>
  </si>
  <si>
    <t>80+银卡-普通区域-临朐县-鲍庄-13505363782-1000M-业务受理宽带-次数0-202407040000094651</t>
  </si>
  <si>
    <t>202407040000094651</t>
  </si>
  <si>
    <t>202407040000094651#【已关注中国移动10086微信公众号】 宽带账号:13505363782; 联系电话：13505363782，问题类型：此工单为群障修复工单，根据群障全量闭环修复管理要求，为确保客户网络通畅，请装维人员跟进修复网络问题，谢谢！ 
 群障标题：公告。故障描述：分支光纤断或OLT检测不到ONT的预期的光信号(LOSi/LOBi)主叫号码：13505363782.0;该号码仅供参考，请优先联系宽带账号。</t>
  </si>
  <si>
    <t>2024-07-04 08:11:38</t>
  </si>
  <si>
    <t>2024-07-04 08:12:01</t>
  </si>
  <si>
    <t>SD-851-272994-23409-15086</t>
  </si>
  <si>
    <t>SD-057-240704-710896-4932</t>
  </si>
  <si>
    <t>2024-07-04 16:20:43</t>
  </si>
  <si>
    <t>【调研】-80+银卡-普通区域-寿光市-西关菜市场-18766363099-1000M-宽带上网投诉-次数0-20240704161826X106537838</t>
  </si>
  <si>
    <t>20240704161826X106537838</t>
  </si>
  <si>
    <t xml:space="preserve">流程受理流水号：20240704161739187663630991138124
客户号码:18766363099
客户姓名:姚**
投诉地市:潍坊
来话流水:2024070416105469420890132
宽带账号:18766363099
宽带账号归属地市:潍坊
宽带账号归属区县:寿光市
故障地址:潍坊寿光市圣城街道广场街西关菜市场西关菜市场5号箱*********
联系电话:18766363099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故障细类:宽带无法上网(专席)
携转原因:
故障时间:2024-07-04 16:17:07
具体故障现象:光猫灯正常但电脑手机无法上网，
客户其他诉求:线上指导插好网口，按顺序重启光猫和路由器未恢复
</t>
  </si>
  <si>
    <t>2024-07-04 16:22:29</t>
  </si>
  <si>
    <t>2024-07-04 16:23:14</t>
  </si>
  <si>
    <t>SD-851-267475-376-7018</t>
  </si>
  <si>
    <t>SD-057-240704-094876-4939</t>
  </si>
  <si>
    <t>2024-07-04 16:21:12</t>
  </si>
  <si>
    <t>80+普通-普通区域-寿光市-后胡营小区-18766360266-1000M-宽带延伸服务-次数0-202407040000520469</t>
  </si>
  <si>
    <t>2024-07-05 16:22:00</t>
  </si>
  <si>
    <t>202407040000520469</t>
  </si>
  <si>
    <t xml:space="preserve">202407040000520469#【已关注中国移动10086微信公众号】流程受理流水号：20240704162036187663602661138994
客户号码:18766360266
客户姓名:孙**
投诉地市:潍坊
来话流水:2024070416200460520818672
宽带账号:18766360266
宽带账号归属地市:潍坊
宽带账号归属区县:寿光市
故障地址:潍坊寿光市胡营渤海南路后胡营小区瑞和家园3号楼*********
联系电话:18766360266
联系人:先生/女士
工单紧急程度:一般
是否有升级投诉倾向:否
是否重复投诉:否
是否携转意向:否
是否投诉倾向:否
是否智能网关:智能网关
当前是否在线:是
接入方式:FTTH
是否质差终端:无质差信息
光功率:-17.47
故障大类:宽带/电视
故障细类:宽带延伸服务
携转原因:
故障时间:2024-07-04 16:20:44
具体故障现象:调测其它设备，
</t>
  </si>
  <si>
    <t>2024-07-04 16:27:54</t>
  </si>
  <si>
    <t>2024-07-04 16:28:45</t>
  </si>
  <si>
    <t>SD-852-325625-2867-5842</t>
  </si>
  <si>
    <t>SD-057-240704-723410-4985</t>
  </si>
  <si>
    <t>2024-07-04 16:29:30</t>
  </si>
  <si>
    <t>【调研】-普通区域-奎文区-书林苑-18706566631-1000M-宽带上网投诉-次数0-202407040000523174</t>
  </si>
  <si>
    <t>2024-07-05 17:30:00</t>
  </si>
  <si>
    <t>202407040000523174</t>
  </si>
  <si>
    <t>202407040000523174#宽带账号：18706566631；宽带地址：潍坊高新高新城区金马路书林苑4号楼；客户来电反映宽带网速慢，要求师傅上门，请协助处理，谢谢！联系电话：18706566631；联系人：女士；来电流水：2024070416264370220812210。</t>
  </si>
  <si>
    <t>2024-07-04 16:32:57</t>
  </si>
  <si>
    <t>2024-07-04 16:34:36</t>
  </si>
  <si>
    <t>SD-851-259313-9133-2861</t>
  </si>
  <si>
    <t>SD-057-240704-961438-6364</t>
  </si>
  <si>
    <t>2024-07-04 19:08:05</t>
  </si>
  <si>
    <t>FTTR-普通区域-寒亭区-朗润豪庭-18653607256-1000M-宽带上网投诉-次数0-20240704190526X126785485</t>
  </si>
  <si>
    <t>20240704190526X126785485</t>
  </si>
  <si>
    <t xml:space="preserve">流程受理流水号：20240704190340186536072561183494
客户号码:18653607256
客户姓名:王**
投诉地市:潍坊
来话流水:2024070419020445320801756
宽带账号:18653607256
宽带账号归属地市:潍坊
宽带账号归属区县:寒亭区
故障地址:潍坊寒亭区寒亭街道通亭街朗润豪庭11号楼*********
联系电话:13022788712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19:03:48
具体故障现象:PON灯闪，捋直插紧重启
客户其他诉求:
</t>
  </si>
  <si>
    <t>2024-07-04 19:21:10</t>
  </si>
  <si>
    <t>2024-07-04 19:21:33</t>
  </si>
  <si>
    <t>SD-851-271671-683-17051</t>
  </si>
  <si>
    <t>SD-057-240704-013485-4982</t>
  </si>
  <si>
    <t>2024-07-04 16:29:14</t>
  </si>
  <si>
    <t>(目标)普通区域-昌邑市-昌邑东苑小区-13791681168-100M-宽带上网投诉-次数0-202407040000527051</t>
  </si>
  <si>
    <t>202407040000527051</t>
  </si>
  <si>
    <t>202407040000527051#宽带账号：13791681168；宽带地址：潍坊昌邑市城区利民街东苑小区东苑小区平房1号箱*********；接入方式：FTTH，当前是否在线：在线，端到端诊断结果：客户侧设备问题，是否智能网关：，客户反映宽带无法上网，要求上门要求尽快处理回复！来电流水2024070416273788120824812联系电话：13791681168</t>
  </si>
  <si>
    <t>2024-07-04 16:31:16</t>
  </si>
  <si>
    <t>2024-07-04 16:31:54</t>
  </si>
  <si>
    <t>SD-851-313267-21382-23486</t>
  </si>
  <si>
    <t>SD-057-240704-806973-4927</t>
  </si>
  <si>
    <t>2024-07-04 16:20:29</t>
  </si>
  <si>
    <t>普通区域-青州市-国泰民居小区-15634671370-200M-宽带上网投诉-次数0-202407040000518066</t>
  </si>
  <si>
    <t>202407040000518066</t>
  </si>
  <si>
    <t>202407040000518066#流程受理流水号：20240704161934156346713701138683
客户号码:15634671370
客户姓名:曹**
投诉地市:潍坊
来话流水:2024070416185456420802495
宽带账号:15634671370
宽带账号归属地市:潍坊
宽带账号归属区县:青州市
故障地址:潍坊青州市东夏镇益王府北路国泰民居小区34号楼*********
联系电话:15634671370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光功率:-13.44
故障大类:宽带
故障细类:网速慢/上网掉线(专席)
携转原因:
故障时间:2024-07-04 16:21:11
具体故障现象:网速慢卡顿，
客户其他诉求:
;宽带小区$[国泰民居小区]$</t>
  </si>
  <si>
    <t>2024-07-04 16:21:36</t>
  </si>
  <si>
    <t>2024-07-04 16:21:56</t>
  </si>
  <si>
    <t>SD-057-240704-216895-4983</t>
  </si>
  <si>
    <t>2024-07-04 16:29:17</t>
  </si>
  <si>
    <t>【调研】-80+普通-(目标)普通区域-诸城市-东旭花园二期-15153696759-200M-宽带上网投诉-次数0-20240704162635X595346471</t>
  </si>
  <si>
    <t>20240704162635X595346471</t>
  </si>
  <si>
    <t xml:space="preserve">流程受理流水号：20240704162548151536967591140648
客户号码:15153696759
客户姓名:泮*
投诉地市:潍坊
来话流水:2024070416235872820873705
宽带账号:15153696759
宽带账号归属地市:潍坊
宽带账号归属区县:诸城市
故障地址:潍坊诸城市密州街道密州路东旭花园二期10号楼*********
联系电话:15153696759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16:26:37
具体故障现象:光猫亮红灯，插紧光纤线，重启未恢复
客户其他诉求:
</t>
  </si>
  <si>
    <t>2024-07-04 16:32:47</t>
  </si>
  <si>
    <t>2024-07-04 16:33:17</t>
  </si>
  <si>
    <t>SD-851-268850-20445-4930</t>
  </si>
  <si>
    <t>SD-057-240704-312085-4980</t>
  </si>
  <si>
    <t>2024-07-04 16:29:08</t>
  </si>
  <si>
    <t>80+普通-普通区域-高密市-农信花园-13791859017-200M-宽带上网投诉-次数0-20240704162612X572106969</t>
  </si>
  <si>
    <t>20240704162612X572106969</t>
  </si>
  <si>
    <t xml:space="preserve">流程受理流水号：20240704162454137918590171140404
客户号码:13791859017
客户姓名:任**
投诉地市:潍坊
来话流水:2024070416231365620863124
宽带账号:13791859017
宽带账号归属地市:潍坊
宽带账号归属区县:高密市
故障地址:潍坊高密市朝阳街道曙光路农信花园1号楼*********
联系电话:13791859017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故障细类:网速慢/上网掉线(专席)
携转原因:
故障时间:2024-07-04 16:24:28
具体故障现象:频繁掉线，光猫有掉线的情况  请协助处理谢谢
客户其他诉求:
</t>
  </si>
  <si>
    <t>2024-07-04 16:31:08</t>
  </si>
  <si>
    <t>2024-07-04 16:31:27</t>
  </si>
  <si>
    <t>SD-057-240704-190653-6390</t>
  </si>
  <si>
    <t>2024-07-04 19:08:43</t>
  </si>
  <si>
    <t>普通区域-奎文区-北大锦城-15965051850-500M-宽带上网投诉-次数0-202407040000668417</t>
  </si>
  <si>
    <t>202407040000668417</t>
  </si>
  <si>
    <t xml:space="preserve">202407040000668417#18053609398反应15965051850号码申请宽带移机，一直无人联系，对此不满，要求反馈 ，回访18053609398  2024070419015380920800522
536240702942880538 车** 15965051850 移机  2024-07-02 10:18:56 山东移动掌上营业厅 能力开放平台手机APP接入虚拟工号 (fAopenMAPP001) 潍坊掌厅 (SD.LF.DQ.ZT) 否  0.00 0.00 订单执行中 短信随机码 否 未涉及单据 </t>
  </si>
  <si>
    <t>2024-07-04 19:09:59</t>
  </si>
  <si>
    <t>2024-07-04 19:10:27</t>
  </si>
  <si>
    <t>SD-852-258650-480-1532</t>
  </si>
  <si>
    <t>SD-057-240704-410675-4942</t>
  </si>
  <si>
    <t>2024-07-04 16:22:05</t>
  </si>
  <si>
    <t>80+银卡-普通区域-安丘市-圈子村自然村-15806496853-1000M-宽带上网投诉-次数0-202407040000517001</t>
  </si>
  <si>
    <t>2024-07-05 17:23:00</t>
  </si>
  <si>
    <t>202407040000517001</t>
  </si>
  <si>
    <t>202407040000517001#宽带账号：15806496853；宽带地址：潍坊安丘市慈埠镇圈子村圈子村自然村圈子二次追加8号箱王长春*********； 具体现象：客户反映宽带不能上网，要求师傅联系维修，要求尽快处理回复！来电流水：2024070416184536420800343，联系电话： 15806496853</t>
  </si>
  <si>
    <t>2024-07-04 16:27:41</t>
  </si>
  <si>
    <t>吕顺光</t>
  </si>
  <si>
    <t>15706307067</t>
  </si>
  <si>
    <t>dw3_jk_lvshunguang</t>
  </si>
  <si>
    <t>2024-07-04 16:28:17</t>
  </si>
  <si>
    <t>SD-057-240704-275463-2998</t>
  </si>
  <si>
    <t>2024-07-04 12:41:36</t>
  </si>
  <si>
    <t>普通区域-临朐县-平安峪自然村-15953655255-100M-宽带上网投诉-次数0-20240704124035X357263570</t>
  </si>
  <si>
    <t>20240704124035X357263570</t>
  </si>
  <si>
    <t xml:space="preserve">【农村网络投诉】流程受理流水号：20240704124006159536552551080317
客户号码:15953655255
客户姓名:倪*
投诉地市:潍坊
来话流水:2024070412383306720824961
宽带账号:15953655255
宽带账号归属地市:潍坊
宽带账号归属区县:临朐县
故障地址:潍坊临朐县冶源镇人民政府平安峪平安峪自然村平安峪（扩容）11号箱孙国秀*********
联系电话:15953655255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12:40:33
具体故障现象:打不开网页，
客户其他诉求:
</t>
  </si>
  <si>
    <t>2024-07-04 12:47:23</t>
  </si>
  <si>
    <t>马宝全</t>
  </si>
  <si>
    <t>15706307576</t>
  </si>
  <si>
    <t>dw3_jk_mabaoquan</t>
  </si>
  <si>
    <t>2024-07-04 12:50:48</t>
  </si>
  <si>
    <t>SD-057-240704-054632-5209</t>
  </si>
  <si>
    <t>2024-07-04 17:04:41</t>
  </si>
  <si>
    <t>80+普通-普通区域-寿光市-东刘村自然村-15863645788-1000M-业务受理宽带-次数0-202407040000564556</t>
  </si>
  <si>
    <t>2024-07-05 17:05:00</t>
  </si>
  <si>
    <t>202407040000564556</t>
  </si>
  <si>
    <t>202407040000564556# 宽带账号:15863645788; 联系电话：15863645788，问题类型：此工单为群障修复工单，根据群障全量闭环修复管理要求，为确保客户网络通畅，请装维人员跟进修复网络问题，谢谢！ 
 群障标题：公告。故障描述：分支光纤断或OLT检测不到ONT的预期的光信号(LOSi/LOBi)主叫号码：15863645788.0;该号码仅供参考，请优先联系宽带账号。</t>
  </si>
  <si>
    <t>2024-07-04 17:11:18</t>
  </si>
  <si>
    <t>2024-07-04 17:12:15</t>
  </si>
  <si>
    <t>SD-851-243582-16943-871</t>
  </si>
  <si>
    <t>SD-057-240704-348612-5291</t>
  </si>
  <si>
    <t>2024-07-04 17:08:14</t>
  </si>
  <si>
    <t>【调研】-普通区域-奎文区-十甲花园B区-13081699889-1000M-业务受理宽带-次数0-202407040000567018</t>
  </si>
  <si>
    <t>2024-07-05 17:09:00</t>
  </si>
  <si>
    <t>202407040000567018</t>
  </si>
  <si>
    <t>202407040000567018# 宽带账号:13081699889; 联系电话：13081699889，问题类型：此工单为群障修复工单，根据群障全量闭环修复管理要求，为确保客户网络通畅，请装维人员跟进修复网络问题，谢谢！ 
 群障标题：公告。故障描述：分支光纤断或OLT检测不到ONT的预期的光信号(LOSi/LOBi)主叫号码：13081699889.0;该号码仅供参考，请优先联系宽带账号。</t>
  </si>
  <si>
    <t>2024-07-04 17:11:34</t>
  </si>
  <si>
    <t>王庆友</t>
  </si>
  <si>
    <t>15706307405</t>
  </si>
  <si>
    <t>dw3_jk_wangqingyou</t>
  </si>
  <si>
    <t>SD-851-252444-1642-2719</t>
  </si>
  <si>
    <t>SD-057-240704-305741-5325</t>
  </si>
  <si>
    <t>2024-07-04 17:09:35</t>
  </si>
  <si>
    <t>普通区域-寿光市-王高三村自然村-15863689447-300M-业务受理宽带-次数0-202407040000570269</t>
  </si>
  <si>
    <t>2024-07-05 17:10:00</t>
  </si>
  <si>
    <t>202407040000570269</t>
  </si>
  <si>
    <t>202407040000570269#【已关注中国移动10086微信公众号】 宽带账号:15863689447; 联系电话：15863689447，问题类型：此工单为群障修复工单，根据群障全量闭环修复管理要求，为确保客户网络通畅，请装维人员跟进修复网络问题，谢谢！ 
 群障标题：告警。故障标题：分支光纤断或OLT检测不到ONT的预期的光信号(LOSi/LOBi)主叫号码：15863689447.0;该号码仅供参考，请优先联系宽带账号。</t>
  </si>
  <si>
    <t>2024-07-04 17:12:42</t>
  </si>
  <si>
    <t>2024-07-04 17:13:02</t>
  </si>
  <si>
    <t>SD-057-240704-346182-5300</t>
  </si>
  <si>
    <t>2024-07-04 17:08:30</t>
  </si>
  <si>
    <t>80+银卡-普通区域-青州市-凤凰店-13780803069-1000M-业务受理宽带-次数0-202407040000568071</t>
  </si>
  <si>
    <t>202407040000568071</t>
  </si>
  <si>
    <t>202407040000568071#【已关注中国移动10086微信公众号】 宽带账号:13780803069; 联系电话：13780803069，问题类型：此工单为群障修复工单，根据群障全量闭环修复管理要求，为确保客户网络通畅，请装维人员跟进修复网络问题，谢谢！ 
 群障标题：公告。故障描述：分支光纤断或OLT检测不到ONT的预期的光信号(LOSi/LOBi)主叫号码：13780803069.0;该号码仅供参考，请优先联系宽带账号。</t>
  </si>
  <si>
    <t>2024-07-04 17:17:24</t>
  </si>
  <si>
    <t>2024-07-04 17:19:59</t>
  </si>
  <si>
    <t>SD-851-318345-22256-7417</t>
  </si>
  <si>
    <t>SD-057-240704-372094-4008</t>
  </si>
  <si>
    <t>2024-07-04 14:35:39</t>
  </si>
  <si>
    <t>【调研】-80+白金-普通区域-临朐县-临朐翡翠园-15264648000-1000M-宽带上网投诉-次数0-202407040000415045</t>
  </si>
  <si>
    <t>202407040000415045</t>
  </si>
  <si>
    <t xml:space="preserve">202407040000415045#宽带账号：15264648000；宽带地址：潍坊临朐县城关街道新华路翡翠园3号楼；客户来电反映宽带无法上网，客户表示约好下午2点上门安装路由器，至今未联系不满，客户尽快要求去家里，请协助处理，谢谢！联系电话：15264648000；联系人：先生；来电流水：2024070414320116720862628。
</t>
  </si>
  <si>
    <t>2024-07-04 14:37:25</t>
  </si>
  <si>
    <t>2024-07-04 14:40:22</t>
  </si>
  <si>
    <t>SD-851-327485-3305-5012</t>
  </si>
  <si>
    <t>SD-057-240704-751283-293</t>
  </si>
  <si>
    <t>2024-07-04 08:39:33</t>
  </si>
  <si>
    <t>普通区域-安丘市-董家王封-15706307059-200M-宽带上网投诉-次数0-202407040000102043</t>
  </si>
  <si>
    <t>2024-07-05 09:40:00</t>
  </si>
  <si>
    <t>202407040000102043</t>
  </si>
  <si>
    <t>202407040000102043#流程受理流水号：20240704083816157063070591003729
客户号码:15706307059
客户姓名:新************
投诉地市:潍坊
来话流水:2024070408352209720893973
宽带账号:15706307059
宽带账号归属地市:潍坊
宽带账号归属区县:安丘市
故障地址:潍坊安丘市贾戈街道董家王封行政村董家王封二次追加32号箱*********
联系电话:18866716172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故障时间:2024-07-04 08:36:42
具体故障现象:打不开网页，
客户其他诉求:请审核
;宽带小区$[董家王封]$</t>
  </si>
  <si>
    <t>2024-07-04 08:43:09</t>
  </si>
  <si>
    <t>2024-07-04 08:43:43</t>
  </si>
  <si>
    <t>SD-851-261433-10398-9385</t>
  </si>
  <si>
    <t>SD-057-240704-185079-4031</t>
  </si>
  <si>
    <t>2024-07-04 14:39:07</t>
  </si>
  <si>
    <t>普通区域-青州市-香山丽墅-19806236931-500M-宽带上网投诉-次数0-202407040000418441</t>
  </si>
  <si>
    <t>202407040000418441</t>
  </si>
  <si>
    <t>202407040000418441#宽带账号：19806236931；宽带地址：潍坊青州市益都街道旗城路香山丽墅53号楼601；客户来电反映宽带无法上网/移动高清无法观看，客户不在现场，无法配合线上指导/客户不配合排障，要求上门，请协助处理，
谢谢！联系电话：19806236931；联系人：先生；来电流水
2024070414344150420897380</t>
  </si>
  <si>
    <t>2024-07-04 14:46:17</t>
  </si>
  <si>
    <t>郇延磊</t>
  </si>
  <si>
    <t>15706307656</t>
  </si>
  <si>
    <t>dw3_jk_huanyanlei</t>
  </si>
  <si>
    <t>2024-07-04 14:46:49</t>
  </si>
  <si>
    <t>SD-851-246809-10019-7635</t>
  </si>
  <si>
    <t>SD-057-240704-391426-272</t>
  </si>
  <si>
    <t>2024-07-04 08:37:36</t>
  </si>
  <si>
    <t>普通区域-奎文区-赵疃小区西区-15866131797-300M-宽带上网投诉-次数0-202407040000100065</t>
  </si>
  <si>
    <t>202407040000100065</t>
  </si>
  <si>
    <t>202407040000100065#受理号码 : 15866131797客户姓名 : 张**号码归属地 : 潍坊奎文 － 奎文用户品牌 : 全球通 潍坊奎文 新华路与北宫街交叉口北300米路东16号楼4单元3层302号 宽带不能使用，要求上门维修，请协助联系，联系电话本机，流水号：2024070408305660220860595   r16z0063接续提交</t>
  </si>
  <si>
    <t>2024-07-04 08:40:51</t>
  </si>
  <si>
    <t>【退单】短时间内重复派单</t>
  </si>
  <si>
    <t>2024-07-04 08:41:17</t>
  </si>
  <si>
    <t>SD-057-240704-406359-235</t>
  </si>
  <si>
    <t>2024-07-04 08:33:41</t>
  </si>
  <si>
    <t>普通区域-奎文区-金鼎华府-15165368186-100M-宽带上网投诉-次数0-202407040000096160</t>
  </si>
  <si>
    <t>2024-07-05 09:34:00</t>
  </si>
  <si>
    <t>202407040000096160</t>
  </si>
  <si>
    <t>202407040000096160#宽带账号：15165368186；宽带地址：潍坊奎文区大虞街道鸢飞路金鼎华府4号楼*********；接入方式：FTTH，当前是否在线：在线，端到端诊断结果：客户侧设备问题，是否智能网关：，客户反映上网慢，要求尽快处理回复！来电流水2024070408313471720865225，联系电话：15165368186</t>
  </si>
  <si>
    <t>2024-07-04 08:42:53</t>
  </si>
  <si>
    <t>2024-07-04 08:43:29</t>
  </si>
  <si>
    <t>SD-852-257452-2800-27324</t>
  </si>
  <si>
    <t>SD-057-240704-468123-4019</t>
  </si>
  <si>
    <t>2024-07-04 14:37:48</t>
  </si>
  <si>
    <t>80+金卡-普通区域-滨海-阳光花园（阳光小区）-18264668444-1000M-宽带上网投诉-次数0-202407040000419511</t>
  </si>
  <si>
    <t>202407040000419511</t>
  </si>
  <si>
    <t xml:space="preserve">202407040000419511#流程受理流水号：20240704143709182646684441108652
客户号码:18264668444
客户姓名:朱**
投诉地市:潍坊
来话流水:2024070414364375620824869
宽带账号:18264668444
宽带账号归属地市:潍坊
宽带账号归属区县:滨海
故障地址:潍坊滨海大家洼街道禄海路阳光花园23号楼*********
联系电话:18264668444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14:37:04
具体故障现象:光猫亮红灯，
客户其他诉求:客户侧为质差终端，要求上门更换终端并一并处理故障问题。
</t>
  </si>
  <si>
    <t>2024-07-04 14:43:23</t>
  </si>
  <si>
    <t>2024-07-04 14:43:57</t>
  </si>
  <si>
    <t>SD-057-240704-876590-4033</t>
  </si>
  <si>
    <t>2024-07-04 14:39:56</t>
  </si>
  <si>
    <t>普通区域-潍城区-null-18528064548-宽带上网投诉-次数0-202407040000421001</t>
  </si>
  <si>
    <t>2024-07-05 14:40:00</t>
  </si>
  <si>
    <t>202407040000421001</t>
  </si>
  <si>
    <t>202407040000421001#18528064548 用户来电反映在 山东省潍坊市潍城区长胜小区16号楼3单元303安装了一条宽带现在无法使用，请处理，谢谢
联系人先生，电话13181535730，流水号 2024070414315606420861436</t>
  </si>
  <si>
    <t>SD-057-240704-978316-5218</t>
  </si>
  <si>
    <t>2024-07-04 17:05:04</t>
  </si>
  <si>
    <t>80+普通-普通区域-高密市-华意家园-13165265031-1000M-业务受理宽带-次数0-202407040000564660</t>
  </si>
  <si>
    <t>2024-07-05 17:06:00</t>
  </si>
  <si>
    <t>202407040000564660</t>
  </si>
  <si>
    <t>202407040000564660# 宽带账号:13165265031; 联系电话：13165265031，问题类型：此工单为群障修复工单，根据群障全量闭环修复管理要求，为确保客户网络通畅，请装维人员跟进修复网络问题，谢谢！ 
 群障标题：公告。故障描述：分支光纤断或OLT检测不到ONT的预期的光信号(LOSi/LOBi)主叫号码：13165265031.0;该号码仅供参考，请优先联系宽带账号。</t>
  </si>
  <si>
    <t>2024-07-04 17:14:47</t>
  </si>
  <si>
    <t>2024-07-04 17:15:33</t>
  </si>
  <si>
    <t>SD-851-243574-8128-6336</t>
  </si>
  <si>
    <t>SD-057-240704-564871-3978</t>
  </si>
  <si>
    <t>2024-07-04 14:32:09</t>
  </si>
  <si>
    <t>普通区域-青州市-青州市蚕厂宿舍-18765631603-1000M-宽带上网投诉-次数0-202407040000412357</t>
  </si>
  <si>
    <t>202407040000412357</t>
  </si>
  <si>
    <t>202407040000412357#18765631603用户称要求今天下午1点上门安装宽带，但是一直没有装维师傅联系，要求尽快处理。流水号：2024070414234877720859132</t>
  </si>
  <si>
    <t>2024-07-04 14:36:51</t>
  </si>
  <si>
    <t>2024-07-04 14:38:00</t>
  </si>
  <si>
    <t>SD-851-259287-7452-11430</t>
  </si>
  <si>
    <t>SD-057-240704-064218-4089</t>
  </si>
  <si>
    <t>2024-07-04 14:47:48</t>
  </si>
  <si>
    <t>80+银卡-普通区域-高密市-顺河路聚类市场-18753604006-200M-业务受理宽带-次数0-202407040000428995</t>
  </si>
  <si>
    <t>2024-07-05 14:48:00</t>
  </si>
  <si>
    <t>202407040000428995</t>
  </si>
  <si>
    <t>202407040000428995#导航立单,用户所在位置有群障,已向客户播报,客户要求装维回访.此工单为群障修复工单,根据群障全量闭环管理要求,为确保客户网络通畅,请装维人员跟进修复网络问题,谢谢.联系电话：18753604006</t>
  </si>
  <si>
    <t>2024-07-04 14:49:08</t>
  </si>
  <si>
    <t>2024-07-04 14:50:12</t>
  </si>
  <si>
    <t>SD-057-240704-417389-294</t>
  </si>
  <si>
    <t>2024-07-04 08:39:34</t>
  </si>
  <si>
    <t>80+钻石-普通区域-临朐县-栗沟自然村-15706466666-1000M-宽带上网投诉-次数0-202407040000099978</t>
  </si>
  <si>
    <t>202407040000099978</t>
  </si>
  <si>
    <t xml:space="preserve">202407040000099978#带账号：15706466666；宽带地址：潍坊临朐县冶源镇人民政府栗沟栗沟自然村栗沟（扩容3）28号箱李青海（外墙）*，客户来电反映表示宽带网络无法使用，客户不在现场，无法配合线上指导，要求上门，谢谢！联系电话：13854436601；联系人：男士；来电流水：2024070217453926320811115
</t>
  </si>
  <si>
    <t>2024-07-04 08:42:06</t>
  </si>
  <si>
    <t>2024-07-04 08:42:57</t>
  </si>
  <si>
    <t>SD-057-240704-256790-32</t>
  </si>
  <si>
    <t>2024-07-04 06:38:02</t>
  </si>
  <si>
    <t>80+普通-普通区域-高密市-后沙沟村自然村-18369602006-500M-宽带上网投诉-次数0-20240704063323X333614800</t>
  </si>
  <si>
    <t>20240704063323X333614800</t>
  </si>
  <si>
    <t>【农村网络投诉】问题描述：山东省客户来电反映，18369602006号码绑定的宽带，宽带安装地址：潍坊高密市柴沟镇后沙沟村后沙沟村自然村高密后沙沟8号箱*********，宽带出现故障，故障现象：网络无法连接
客服查证：无割接影响公告：默认显示“经查证无升级影响口径”
客户要求：要求尽快恢复网络正常使用
备注：联系电话18866361637</t>
  </si>
  <si>
    <t>2024-07-04 06:43:00</t>
  </si>
  <si>
    <t>15706307329</t>
  </si>
  <si>
    <t>dw3_jk_wangpengC</t>
  </si>
  <si>
    <t>2024-07-04 06:43:53</t>
  </si>
  <si>
    <t>SD-851-336136-1666-28266</t>
  </si>
  <si>
    <t>SD-057-240704-160543-3982</t>
  </si>
  <si>
    <t>2024-07-04 14:32:27</t>
  </si>
  <si>
    <t>【调研】-(目标)普通区域-寒亭区-欣海花园小区-15065611698-200M-宽带上网投诉-次数0-20240704143147X707470758</t>
  </si>
  <si>
    <t>2024-07-05 15:33:00</t>
  </si>
  <si>
    <t>20240704143147X707470758</t>
  </si>
  <si>
    <t xml:space="preserve">流程受理流水号：20240704142945150656116981106535
客户号码:15065611698
客户姓名:赵**
投诉地市:潍坊
来话流水:2024070414285679020822978
宽带账号:15065611698
宽带账号归属地市:潍坊
宽带账号归属区县:寒亭区
故障地址:潍坊寒亭区寒亭街道民主东街欣海花园小区52号楼2单元*********
联系电话:15065611698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故障时间:2024-07-03 14:30:11
具体故障现象:光猫亮红灯，
客户其他诉求:客户来电反映此情况已影响其正常使用，要求尽快在7月4号上门检修并回电
</t>
  </si>
  <si>
    <t>2024-07-04 14:59:19</t>
  </si>
  <si>
    <t>2024-07-04 15:00:32</t>
  </si>
  <si>
    <t>SD-057-240704-749130-5221</t>
  </si>
  <si>
    <t>2024-07-04 17:05:09</t>
  </si>
  <si>
    <t>【重投】-【调研】-普通区域-坊子区-恒安小区-13255361022-300M-宽带上网投诉-次数0-202407040000562008</t>
  </si>
  <si>
    <t>2024-07-05 18:06:00</t>
  </si>
  <si>
    <t>202407040000562008</t>
  </si>
  <si>
    <t xml:space="preserve">202407040000562008#宽带账号：13255361022；宽带地址：潍坊坊子区坊子老区长宁街恒安小区恒安小区1号楼；客户来电反映移动高清无法观看，无法配合线上指导，请协助处理，谢谢！联系电话13255361022；联系人：；来电流水：2024070417010009520883750。
</t>
  </si>
  <si>
    <t>2024-07-04 17:10:25</t>
  </si>
  <si>
    <t>2024-07-04 17:11:12</t>
  </si>
  <si>
    <t>SD-851-250466-15804-29797</t>
  </si>
  <si>
    <t>SD-057-240704-982403-5265</t>
  </si>
  <si>
    <t>2024-07-04 17:07:07</t>
  </si>
  <si>
    <t>普通区域-诸城市-西辛兴沿街-13371078203-300M-业务受理宽带-次数0-202407040000566813</t>
  </si>
  <si>
    <t>2024-07-05 17:08:00</t>
  </si>
  <si>
    <t>202407040000566813</t>
  </si>
  <si>
    <t>202407040000566813# 宽带账号:13371078203; 联系电话：13371078203，问题类型：此工单为群障修复工单，根据群障全量闭环修复管理要求，为确保客户网络通畅，请装维人员跟进修复网络问题，谢谢！ 
 群障标题：告警。故障标题：LINK_LOSS主叫号码：13371078203.0;该号码仅供参考，请优先联系宽带账号。</t>
  </si>
  <si>
    <t>2024-07-04 17:12:17</t>
  </si>
  <si>
    <t>SD-057-240704-324159-3005</t>
  </si>
  <si>
    <t>2024-07-04 12:43:43</t>
  </si>
  <si>
    <t>【调研】-普通区域-寿光市-仉西村自然村-13156964853-1000M-业务受理宽带-次数0-202407040000335798</t>
  </si>
  <si>
    <t>202407040000335798</t>
  </si>
  <si>
    <t>202407040000335798#导航立单,用户所在位置有群障,已向客户播报,客户要求装维回访.此工单为群障修复工单,根据群障全量闭环管理要求,为确保客户网络通畅,请装维人员跟进修复网络问题,谢谢.联系电话：13156964853</t>
  </si>
  <si>
    <t>2024-07-04 13:00:58</t>
  </si>
  <si>
    <t>2024-07-04 13:01:35</t>
  </si>
  <si>
    <t>SD-851-306857-1095-23385</t>
  </si>
  <si>
    <t>SD-057-240704-185394-3017</t>
  </si>
  <si>
    <t>2024-07-04 12:44:30</t>
  </si>
  <si>
    <t>(目标)普通区域-青州市-北褚马-13964785691-300M-宽带上网投诉-次数0-202407040000335713</t>
  </si>
  <si>
    <t>202407040000335713</t>
  </si>
  <si>
    <t>202407040000335713#宽带账号：13964785691
；宽带地址：潍坊青州市何官镇北褚马村；客户来电反映宽带无法上网，客户不在现场，无法配合线上指导，要求上门，请协助处理，谢谢！联系电话：本机；联系人：15866112922
；来电流水：2024070412405165620841838</t>
  </si>
  <si>
    <t>2024-07-04 12:46:28</t>
  </si>
  <si>
    <t>SD-057-240704-934275-4024</t>
  </si>
  <si>
    <t>2024-07-04 14:38:14</t>
  </si>
  <si>
    <t>80+银卡-普通区域-青州市-益都东路自然村-15854460967-1000M-宽带上网投诉-次数0-20240704143702X225827300</t>
  </si>
  <si>
    <t>20240704143702X225827300</t>
  </si>
  <si>
    <t xml:space="preserve">【农村网络投诉】流程受理流水号：20240704143608158544609671108318
客户号码:15854460967
客户姓名:朱*
投诉地市:潍坊
来话流水:2024070414340549020889409
宽带账号:15854460967
宽带账号归属地市:潍坊
宽带账号归属区县:青州市
故障地址:潍坊青州市益都街道益都东路益都东路自然村益都东路国际原材料城B区37号*********
联系电话:13963656189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故障时间:2024-07-04 14:37:34
具体故障现象:网速慢卡顿，
客户其他诉求:
</t>
  </si>
  <si>
    <t>2024-07-04 14:40:07</t>
  </si>
  <si>
    <t>2024-07-04 14:40:34</t>
  </si>
  <si>
    <t>SD-851-306212-439-22250</t>
  </si>
  <si>
    <t>SD-057-240704-736540-5313</t>
  </si>
  <si>
    <t>2024-07-04 17:09:09</t>
  </si>
  <si>
    <t>普通区域-高密市-振兴街文昌书院-13793626859-300M-宽带上网投诉-次数0-202407040000565197</t>
  </si>
  <si>
    <t>2024-07-05 18:10:00</t>
  </si>
  <si>
    <t>202407040000565197</t>
  </si>
  <si>
    <t>202407040000565197#宽带账号：13793626859
宽带地址：；潍坊高密市醴泉街道振兴街振兴街文昌书院3号楼
客户来电反映宽带无法连网      亮红灯 要求师傅尽快上门  请协助 ，谢谢！
联系电话：；13455622285
联系人：先生；
来电流水：2024070417055248320848398</t>
  </si>
  <si>
    <t>2024-07-04 17:12:50</t>
  </si>
  <si>
    <t>2024-07-04 17:13:11</t>
  </si>
  <si>
    <t>SD-057-240704-615043-4086</t>
  </si>
  <si>
    <t>2024-07-04 14:47:31</t>
  </si>
  <si>
    <t>【调研】-80+普通-普通区域-安丘市-盛世名门-15866193016-1000M-宽带上网投诉-次数0-20240704144659X619128637</t>
  </si>
  <si>
    <t>20240704144659X619128637</t>
  </si>
  <si>
    <t xml:space="preserve">流程受理流水号：20240704144619158661930161111280
客户号码:15866193016
客户姓名:刘**
投诉地市:潍坊
来话流水:2024070414434666220819532
宽带账号:15866193016
宽带账号归属地市:潍坊
宽带账号归属区县:安丘市
故障地址:潍坊安丘市兴安街道长安路盛世名门6号楼*********
联系电话:15866193016
联系人:先生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故障细类:网速慢/上网掉线(专席)
携转原因:
故障时间:2024-07-04 14:44:52
具体故障现象:光猫灯正常但电脑手机无法上网，
客户其他诉求:请协助处理，谢谢
</t>
  </si>
  <si>
    <t>2024-07-04 14:51:55</t>
  </si>
  <si>
    <t>2024-07-04 14:53:40</t>
  </si>
  <si>
    <t>SD-851-296211-7860-28754</t>
  </si>
  <si>
    <t>SD-057-240704-984702-5271</t>
  </si>
  <si>
    <t>2024-07-04 17:07:23</t>
  </si>
  <si>
    <t>普通区域-青州市-大明衡王城南区-13721948983-200M-宽带上网投诉-次数0-202407040000565161</t>
  </si>
  <si>
    <t>2024-07-05 18:08:00</t>
  </si>
  <si>
    <t>202407040000565161</t>
  </si>
  <si>
    <t xml:space="preserve">202407040000565161#宽带账号：13721948983；宽带地址：潍坊青州市王府街道凤凰山路大明衡王城南区10号箱（西排J1座后墙）；客户来电反映宽带无法上网，客户不在现场，无法配合线上指导/客户不配合排障，要求上门，请协助处理，谢谢！联系电话：13361576619；联系人：先生；来电流水：2024070416572253820835502
</t>
  </si>
  <si>
    <t>2024-07-04 17:17:16</t>
  </si>
  <si>
    <t>2024-07-04 17:17:37</t>
  </si>
  <si>
    <t>SD-851-289012-6892-23877</t>
  </si>
  <si>
    <t>SD-057-240704-736824-5327</t>
  </si>
  <si>
    <t>2024-07-04 17:09:40</t>
  </si>
  <si>
    <t>【调研】-80+金卡-普通区域-寿光市-东蔡家营村自然村-13127179996-1000M-业务受理宽带-次数0-202407040000569979</t>
  </si>
  <si>
    <t>202407040000569979</t>
  </si>
  <si>
    <t>202407040000569979# 宽带账号:13127179996; 联系电话：13127179996，问题类型：此工单为群障修复工单，根据群障全量闭环修复管理要求，为确保客户网络通畅，请装维人员跟进修复网络问题，谢谢！ 
 群障标题：公告。故障描述：分支光纤断或OLT检测不到ONT的预期的光信号(LOSi/LOBi)主叫号码：13127179996.0;该号码仅供参考，请优先联系宽带账号。</t>
  </si>
  <si>
    <t>2024-07-04 17:13:44</t>
  </si>
  <si>
    <t>2024-07-04 17:14:20</t>
  </si>
  <si>
    <t>SD-851-273165-14227-12734</t>
  </si>
  <si>
    <t>SD-057-240704-289670-247</t>
  </si>
  <si>
    <t>2024-07-04 08:35:10</t>
  </si>
  <si>
    <t>普通区域-奎文区-工福街宝利家园（铁通）沿街商铺-18365687320-1000M-宽带上网投诉-次数1-202407030000222272</t>
  </si>
  <si>
    <t>2024-07-04 08:36:34</t>
  </si>
  <si>
    <t>SD-057-240704-971246-3027</t>
  </si>
  <si>
    <t>2024-07-04 12:46:47</t>
  </si>
  <si>
    <t>普通区域-奎文区-丁家村（一期）-13853628538-200M-宽带上网投诉-次数0-202407040000337487</t>
  </si>
  <si>
    <t>202407040000337487</t>
  </si>
  <si>
    <t>202407040000337487#宽带账号：13853628538；宽带地址：潍坊高新高新城区宝通街丁家村（一期）4号楼*********；客户来电反映宽带上不了网，在线，在线指导客户非常不配合排障，客户不提供地址，要求上门，请协助处理，谢谢！联系电话：13853628538；联系人：女士；来电流水：2024070412432849320861299。</t>
  </si>
  <si>
    <t>2024-07-04 12:48:40</t>
  </si>
  <si>
    <t>2024-07-04 12:49:00</t>
  </si>
  <si>
    <t>SD-057-240704-529084-2994</t>
  </si>
  <si>
    <t>2024-07-04 12:41:24</t>
  </si>
  <si>
    <t>普通区域-昌乐县-民生璞悦里-18765156736-1000M-宽带上网投诉-次数0-20240704123958X998487910</t>
  </si>
  <si>
    <t>20240704123958X998487910</t>
  </si>
  <si>
    <t xml:space="preserve">流程受理流水号：20240704123429187651567361079054
客户号码:18765156736
客户姓名:秦*
投诉地市:潍坊
来话流水:2024070412340510820891444
宽带账号:18765156736
宽带账号归属地市:潍坊
宽带账号归属区县:昌乐县
故障地址:潍坊昌乐县经济开发区站北街民生璞悦里1号楼*********
联系电话:18765156736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12:39:12
具体故障现象:光猫灯正常但电脑手机无法上网，
客户其他诉求:
</t>
  </si>
  <si>
    <t>2024-07-04 12:42:55</t>
  </si>
  <si>
    <t>2024-07-04 12:43:28</t>
  </si>
  <si>
    <t>SD-851-302358-20842-13808</t>
  </si>
  <si>
    <t>SD-057-240704-569402-263</t>
  </si>
  <si>
    <t>2024-07-04 08:36:26</t>
  </si>
  <si>
    <t>80+金卡-普通区域-诸城市-东鲁学府-13356723632-500M-宽带上网投诉-次数0-202407040000097931</t>
  </si>
  <si>
    <t>202407040000097931</t>
  </si>
  <si>
    <t>202407040000097931#宽带账号：13356723632宽带地址：潍坊诸城市密州街道东武街东鲁学府
客户来电反映宽带机顶盒无法使用，客户不会操作，无法配合线上指导，要求上门服务，请协助处理，谢谢！联系电话：本机联系人：女士来电流水：2024070408342172620886089</t>
  </si>
  <si>
    <t>2024-07-04 08:40:05</t>
  </si>
  <si>
    <t>2024-07-04 08:40:37</t>
  </si>
  <si>
    <t>SD-851-276123-1245-13984</t>
  </si>
  <si>
    <t>SD-057-240704-740389-298</t>
  </si>
  <si>
    <t>2024-07-04 08:40:14</t>
  </si>
  <si>
    <t>普通区域-青州市-北褚马-15054449555-500M-宽带上网投诉-次数0-202407040000098765</t>
  </si>
  <si>
    <t>202407040000098765</t>
  </si>
  <si>
    <t>202407040000098765#宽带账号：15054449555；宽带地址：潍坊青州市何官镇南褚马村 *********； 具体现象：客户反映光猫红灯，操作未恢复要求师傅联系维修，要求尽快处理回复！来电流水： 2024070408354456520896825，联系电话： 15054449555</t>
  </si>
  <si>
    <t>2024-07-04 08:47:55</t>
  </si>
  <si>
    <t>2024-07-04 08:48:21</t>
  </si>
  <si>
    <t>SD-057-240704-089543-310</t>
  </si>
  <si>
    <t>2024-07-04 08:41:10</t>
  </si>
  <si>
    <t>80+普通-普通区域-青州市-杨姑桥村自然村-13780812098-300M-宽带上网投诉-次数0-20240704083832X512751815</t>
  </si>
  <si>
    <t>20240704083832X512751815</t>
  </si>
  <si>
    <t xml:space="preserve">【农村网络投诉】流程受理流水号：20240704083720137808120981003458
客户号码:13780812098
客户姓名:尚**
投诉地市:潍坊
来话流水:2024070408351395320892988
宽带账号:13780812098
宽带账号归属地市:潍坊
宽带账号归属区县:青州市
故障地址:潍坊青州市黄楼街道杨姑桥村杨姑桥村*********
联系电话:13780812098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故障细类:宽带无法上网(专席)
携转原因:
故障时间:2024-07-04 08:38:47
具体故障现象:宽带不能上网，排障之后没有恢复
客户其他诉求:
</t>
  </si>
  <si>
    <t>2024-07-04 08:49:08</t>
  </si>
  <si>
    <t>2024-07-04 09:02:39</t>
  </si>
  <si>
    <t>SD-057-240704-459813-1748</t>
  </si>
  <si>
    <t>2024-07-04 10:48:11</t>
  </si>
  <si>
    <t>普通区域-潍城区-银河花园b区-18353693199-300M-魔百和投诉-次数0-20240704104652X212794379</t>
  </si>
  <si>
    <t>20240704104652X212794379</t>
  </si>
  <si>
    <t>流程受理流水号：20240704104604183536931991046418
客户号码:18353693199
客户姓名:李**
投诉地市:潍坊
来话流水:2024070410432654920839857
宽带账号:18353693199
宽带账号归属地市:潍坊
宽带账号归属区县:潍城区
故障地址:潍坊潍城区经济开发区管理委员会北宫西街银河花园b区16号楼*********
联系电话:18353693199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故障时间:2024-07-04 10:44:54
魔百和单播/组播:组播
具体故障现象:电视机提示无信号，
客户其他诉求:尽快处理  谢谢  
魔百和单/组播：组播</t>
  </si>
  <si>
    <t>2024-07-04 11:01:46</t>
  </si>
  <si>
    <t>SD-057-240704-457861-311</t>
  </si>
  <si>
    <t>2024-07-04 08:41:13</t>
  </si>
  <si>
    <t>【调研】-普通区域-奎文区-盛世香榭里-15553657650-1000M-宽带上网投诉-次数0-20240704083838X518199972</t>
  </si>
  <si>
    <t>20240704083838X518199972</t>
  </si>
  <si>
    <t xml:space="preserve">流程受理流水号：20240704083742155536576501003578
客户号码:15553657650
客户姓名:姚**
投诉地市:潍坊
来话流水:2024070408361668520801033
宽带账号:15553657650
宽带账号归属地市:潍坊
宽带账号归属区县:奎文区
故障地址:潍坊奎文区北苑街道虞河路盛世香榭里28号楼一单元503
联系电话:15553657650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08:37:18
具体故障现象:线上排障不认可
客户其他诉求:
</t>
  </si>
  <si>
    <t>2024-07-04 08:44:23</t>
  </si>
  <si>
    <t>2024-07-04 08:44:50</t>
  </si>
  <si>
    <t>SD-851-269616-23621-11720</t>
  </si>
  <si>
    <t>SD-057-240704-916342-423</t>
  </si>
  <si>
    <t>2024-07-04 08:49:53</t>
  </si>
  <si>
    <t>80+银卡-普通区域-寿光市-洛西小区-13406623577-1000M-宽带上网投诉-次数0-202407040000108918</t>
  </si>
  <si>
    <t>202407040000108918</t>
  </si>
  <si>
    <t>202407040000108918#宽带账号13406623577；宽带地址：潍坊寿光市洛城街道洛城街洛西小区高层9号楼；客户来电反映移动高清无信号*，经查询客户侧为质差机顶盒，请协助上门更换设备并一并处理故障问题，谢谢！联系电话本机；联系人先生来电流水2024070408464626020890820</t>
  </si>
  <si>
    <t>2024-07-04 08:59:47</t>
  </si>
  <si>
    <t>2024-07-04 09:00:22</t>
  </si>
  <si>
    <t>SD-851-259141-32428-19893</t>
  </si>
  <si>
    <t>SD-057-240704-076324-5498</t>
  </si>
  <si>
    <t>2024-07-04 17:34:25</t>
  </si>
  <si>
    <t>【调研】-普通区域-昌乐县-东上疃村自然村-13031663494-300M-宽带上网投诉-次数0-202407040000592319</t>
  </si>
  <si>
    <t>2024-07-05 18:35:00</t>
  </si>
  <si>
    <t>202407040000592319</t>
  </si>
  <si>
    <t>202407040000592319#宽带账号：13031663494；宽带地址：潍坊昌乐县五图街道东上疃村东上疃村自然村东上疃村三期3，客户来电反映宽带：电视看不了，线上指导无法操作，联系电话：13386467199；联系人：***；来电流水：2024070417310610620869838</t>
  </si>
  <si>
    <t>2024-07-04 17:39:06</t>
  </si>
  <si>
    <t>2024-07-04 17:39:45</t>
  </si>
  <si>
    <t>SD-057-240704-857312-1724</t>
  </si>
  <si>
    <t>2024-07-04 10:46:32</t>
  </si>
  <si>
    <t>80+普通-普通区域-高密市-盛世御景小区-15853626699-300M-宽带上网投诉-次数0-202407040000218686</t>
  </si>
  <si>
    <t>202407040000218686</t>
  </si>
  <si>
    <t xml:space="preserve">202407040000218686#宽带账号：15853626699；宽带地址：潍坊高密市密水街道昌安大道盛世御景小区8号楼*；客户来电反映宽带使用不畅，客户不在现场，无法配合线上指导，要求上门，请协助处理，谢谢！联系电话：13853690539；联系人：先生；来电流水：2024070410433361120841511
 </t>
  </si>
  <si>
    <t>2024-07-04 10:54:28</t>
  </si>
  <si>
    <t>2024-07-04 10:54:57</t>
  </si>
  <si>
    <t>SD-057-240704-895237-6578</t>
  </si>
  <si>
    <t>2024-07-04 19:15:21</t>
  </si>
  <si>
    <t>【调研】-80+普通-普通区域-潍城区-南乐埠自然村-15064662366-200M-业务受理宽带-次数0-202407040000676817</t>
  </si>
  <si>
    <t>202407040000676817</t>
  </si>
  <si>
    <t>202407040000676817# 宽带账号:15064662366; 联系电话：15064662366，问题类型：此工单为群障修复工单，根据群障全量闭环修复管理要求，为确保客户网络通畅，请装维人员跟进修复网络问题，谢谢！ 
 群障标题：告警。故障标题：主干光纤断或OLT检测不到预期的光信号（LOS）主叫号码：15963699439.0;该号码仅供参考，请优先联系宽带账号。</t>
  </si>
  <si>
    <t>2024-07-04 19:19:48</t>
  </si>
  <si>
    <t>2024-07-04 19:24:55</t>
  </si>
  <si>
    <t>SD-057-240704-801275-5563</t>
  </si>
  <si>
    <t>2024-07-04 17:41:24</t>
  </si>
  <si>
    <t>【调研】-普通区域-青州市-云河建安公司-18615913512-300M-宽带上网投诉-次数0-20240704173956X996252562</t>
  </si>
  <si>
    <t>2024-07-05 18:42:00</t>
  </si>
  <si>
    <t>20240704173956X996252562</t>
  </si>
  <si>
    <t xml:space="preserve">流程受理流水号：20240704173805186159135121162205
客户号码:18615913512
客户姓名:谷**
投诉地市:潍坊
来话流水:2024070417373649820846556
宽带账号:18615913512
宽带账号归属地市:潍坊
宽带账号归属区县:青州市
故障地址:潍坊青州市云门山街道云门山路云河建安公司沿街门头房*********
联系电话:18615913512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17:37:17
具体故障现象:Pon闪烁：引导客户将光纤线插紧，将弯折的位置捋直后重启无效，请协助，谢谢
客户其他诉求:
</t>
  </si>
  <si>
    <t>2024-07-04 17:46:14</t>
  </si>
  <si>
    <t>2024-07-04 17:46:37</t>
  </si>
  <si>
    <t>SD-851-324778-15530-13432</t>
  </si>
  <si>
    <t>SD-057-240704-589342-370</t>
  </si>
  <si>
    <t>2024-07-04 08:45:27</t>
  </si>
  <si>
    <t>【调研】-普通区域-安丘市-锦国花园-13475653456-300M-宽带上网投诉-次数0-202407040000107996</t>
  </si>
  <si>
    <t>202407040000107996</t>
  </si>
  <si>
    <t>202407040000107996#流程受理流水号：20240704084338134756534561005428
客户号码:13475653456
客户姓名:徐**
投诉地市:潍坊
来话流水:2024070408431006720858349
宽带账号:13475653456
宽带账号归属地市:潍坊
宽带账号归属区县:安丘市
故障地址:潍坊安丘市兴安街道华安路锦国花园2号楼*********
联系电话:15866532456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08:44:26
具体故障现象:光猫亮红灯，
客户其他诉求:
;宽带小区$[锦国花园]$</t>
  </si>
  <si>
    <t>2024-07-04 08:51:49</t>
  </si>
  <si>
    <t>2024-07-04 08:52:20</t>
  </si>
  <si>
    <t>SD-057-240704-758063-5509</t>
  </si>
  <si>
    <t>2024-07-04 17:35:18</t>
  </si>
  <si>
    <t>【调研】-普通区域-昌邑市-新山阴村自然村-13964728257-200M-宽带上网投诉-次数0-20240704173232X552811568</t>
  </si>
  <si>
    <t>2024-07-05 18:36:00</t>
  </si>
  <si>
    <t>20240704173232X552811568</t>
  </si>
  <si>
    <t xml:space="preserve">【农村网络投诉】流程受理流水号：20240704173156139647282571160443
客户号码:13964728257
客户姓名:王*
投诉地市:潍坊
来话流水:2024070417313744120876013
宽带账号:13964728257
宽带账号归属地市:潍坊
宽带账号归属区县:昌邑市
故障地址:潍坊昌邑市饮马镇新山阴村新山阴村自然村13号箱*********
联系电话:13964728257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17:32:07
具体故障现象:用户无法提供具体故障现象，
客户其他诉求:上门维修，请协助处理，谢谢
</t>
  </si>
  <si>
    <t>2024-07-04 17:37:04</t>
  </si>
  <si>
    <t>2024-07-04 17:41:50</t>
  </si>
  <si>
    <t>SD-057-240704-853271-6422</t>
  </si>
  <si>
    <t>2024-07-04 19:10:09</t>
  </si>
  <si>
    <t>80+普通-普通区域-青州市-杨姑桥村自然村-15095291084-1000M-业务受理宽带-次数0-202407040000672205</t>
  </si>
  <si>
    <t>202407040000672205</t>
  </si>
  <si>
    <t>202407040000672205# 宽带账号:15095291084; 联系电话：15095291084，问题类型：此工单为群障修复工单，根据群障全量闭环修复管理要求，为确保客户网络通畅，请装维人员跟进修复网络问题，谢谢！ 
 群障标题：公告。故障描述：分支光纤断或OLT检测不到ONT的预期的光信号(LOSi/LOBi)主叫号码：15095291084.0;该号码仅供参考，请优先联系宽带账号。</t>
  </si>
  <si>
    <t>2024-07-04 19:19:19</t>
  </si>
  <si>
    <t>2024-07-04 19:22:04</t>
  </si>
  <si>
    <t>SD-851-320615-18376-18559</t>
  </si>
  <si>
    <t>SD-057-240704-261597-353</t>
  </si>
  <si>
    <t>2024-07-04 08:44:17</t>
  </si>
  <si>
    <t>普通区域-昌邑市-东王村自然村-15864310307-300M-宽带上网投诉-次数0-20240704084116X676707914</t>
  </si>
  <si>
    <t>20240704084116X676707914</t>
  </si>
  <si>
    <t xml:space="preserve">【农村网络投诉】流程受理流水号：20240704084034158643103071004451
客户号码:15864310307
客户姓名:王*
投诉地市:潍坊
来话流水:2024070408392361620826585
宽带账号:15864310307
宽带账号归属地市:潍坊
宽带账号归属区县:昌邑市
故障地址:潍坊昌邑市围子镇东王村东王村自然村东王村1号箱王静静*********
联系电话:15864310307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光功率:-30.45
故障大类:宽带/电视
故障细类:网速慢/上网掉线(专席)
携转原因:
故障时间:2024-07-04 08:39:56
具体故障现象:频繁掉线，光功率弱，请协助处理，谢谢
客户其他诉求:
</t>
  </si>
  <si>
    <t>2024-07-04 08:51:27</t>
  </si>
  <si>
    <t>家宽业务-&gt;网络质量-&gt;家庭宽带-&gt;全局流转-&gt;功能使用-&gt;家庭WIFI信号弱-&gt;全局流转</t>
  </si>
  <si>
    <t>2024-07-04 08:52:11</t>
  </si>
  <si>
    <t>SD-057-240704-360297-1672</t>
  </si>
  <si>
    <t>2024-07-04 10:40:38</t>
  </si>
  <si>
    <t>普通区域-青州市-沈家庄村-15063664735-500M-宽带上网投诉-次数0-202407040000213533</t>
  </si>
  <si>
    <t>202407040000213533</t>
  </si>
  <si>
    <t>202407040000213533# 宽带账号：15063664735；宽带地址：潍坊青州市云门山街道沈家庄村沈家庄村11号西四街南刘文民；客户来电反映宽带无法联网*，经查询客户侧为质差终端，请协助上门更换终端并一并处理故障问题，谢谢！联系电话：15063664735；联系人：马**；来电流水：2024070410365082020844310。</t>
  </si>
  <si>
    <t>2024-07-04 10:43:12</t>
  </si>
  <si>
    <t>2024-07-04 10:43:38</t>
  </si>
  <si>
    <t>SD-851-277724-2576-7739</t>
  </si>
  <si>
    <t>SD-057-240704-359821-6624</t>
  </si>
  <si>
    <t>2024-07-04 19:17:19</t>
  </si>
  <si>
    <t>【调研】-普通区域-安丘市-潘家庄村自然村-13646460447-1000M-宽带上网投诉-次数0-20240704191608X768084916</t>
  </si>
  <si>
    <t>20240704191608X768084916</t>
  </si>
  <si>
    <t xml:space="preserve">【农村网络投诉】流程受理流水号：20240704191243136464604471185127
客户号码:13646460447
客户姓名:梁*
投诉地市:潍坊
来话流水:2024070419113631020865383
宽带账号:13646460447
宽带账号归属地市:潍坊
宽带账号归属区县:安丘市
故障地址:潍坊安丘市金冢子镇潘家庄村潘家庄村自然村潘家庄村10号箱村东南潘其昌*********
联系电话:15610254442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19:12:50
具体故障现象:光猫亮红灯，插紧捋顺光纤线重启未恢复
客户其他诉求:
</t>
  </si>
  <si>
    <t>2024-07-04 19:19:17</t>
  </si>
  <si>
    <t>王炳龙</t>
  </si>
  <si>
    <t>15706307018</t>
  </si>
  <si>
    <t>dw3_jk_wangbinglong</t>
  </si>
  <si>
    <t>2024-07-04 19:20:39</t>
  </si>
  <si>
    <t>SD-851-292425-8019-828</t>
  </si>
  <si>
    <t>SD-057-240704-561478-306</t>
  </si>
  <si>
    <t>2024-07-04 08:40:52</t>
  </si>
  <si>
    <t>【重投】-【调研】-80+银卡-普通区域-青州市-东西荒村-13589180717-300M-魔百和投诉-次数0-202407040000102265</t>
  </si>
  <si>
    <t>202407040000102265</t>
  </si>
  <si>
    <t>202407040000102265#【已关注中国移动10086微信公众号】流程受理流水号：20240704083540135891807171002944
客户号码:13589180717
客户姓名:韩**
投诉地市:潍坊
来话流水:2024070408345846420890960
宽带账号:13589180717
宽带账号归属地市:潍坊
宽带账号归属区县:青州市
故障地址:潍坊青州市东夏镇东西荒村东西荒村17号箱张季村
联系电话:13589180717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故障时间:2024-07-04 08:39:05
魔百和单播/组播:组播
具体故障现象:电视无法看22002，经排查未恢复，请协助处理谢谢
客户其他诉求:
魔百和单/组播：组播;宽带小区$[东西荒村]$</t>
  </si>
  <si>
    <t>2024-07-04 08:44:07</t>
  </si>
  <si>
    <t>2024-07-04 08:44:40</t>
  </si>
  <si>
    <t>SD-057-240704-769248-307</t>
  </si>
  <si>
    <t>80+普通-普通区域-寿光市-静山小区-15054436728-1000M-魔百和投诉-次数0-202407040000100772</t>
  </si>
  <si>
    <t>202407040000100772</t>
  </si>
  <si>
    <t>202407040000100772#流程受理流水号：20240704083920150544367281004063
客户号码:15054436728
客户姓名:王**
投诉地市:潍坊
来话流水:2024070408372554920810275
宽带账号:15054436728
宽带账号归属地市:潍坊
宽带账号归属区县:寿光市
故障地址:潍坊寿光市文家街道金光西街静山小区12号楼*********
联系电话:13475691711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故障时间:2024-07-04 08:41:55
魔百和单播/组播:单播
具体故障现象:用户反映机顶盒经常亮红灯，重启未恢复，要求9点之前必须到，请处理，谢谢
客户其他诉求:
魔百和单/组播：单播;宽带小区$[静山小区]$</t>
  </si>
  <si>
    <t>2024-07-04 08:42:50</t>
  </si>
  <si>
    <t>2024-07-04 08:43:30</t>
  </si>
  <si>
    <t>SD-851-294937-103298-18863</t>
  </si>
  <si>
    <t>SD-057-240704-504973-6633</t>
  </si>
  <si>
    <t>2024-07-04 19:18:45</t>
  </si>
  <si>
    <t>80+银卡-普通区域-奎文区-王侯嘉苑西区-15006679181-1000M-宽带上网投诉-次数0-202407040000677291</t>
  </si>
  <si>
    <t>202407040000677291</t>
  </si>
  <si>
    <t>202407040000677291#宽带账号：15006679181；宽带地址：潍坊高新清池府清街王侯嘉苑西区12号楼*********；客户来电反映移动高清故障，客户不配合排障，要求师傅上门，请协助处理，谢谢！联系电话：本机；联系人：先生；来电流水：2024070419145123120887146</t>
  </si>
  <si>
    <t>2024-07-04 19:22:03</t>
  </si>
  <si>
    <t>2024-07-04 19:22:48</t>
  </si>
  <si>
    <t>SD-852-298377-3177-6739</t>
  </si>
  <si>
    <t>SD-057-240704-105247-5600</t>
  </si>
  <si>
    <t>2024-07-04 17:47:34</t>
  </si>
  <si>
    <t>【调研】-80+银卡-普通区域-高密市-曹家楼小区西平房-13791696432-1000M-宽带上网投诉-次数0-202407040000603240</t>
  </si>
  <si>
    <t>2024-07-05 18:48:00</t>
  </si>
  <si>
    <t>202407040000603240</t>
  </si>
  <si>
    <t>202407040000603240#宽带账号：13791696432；宽带地址：
潍坊高密市醴泉街道振兴街曹家楼小区西平房曹家楼小区郭大有7号箱*；客户来电反映宽带无法使用网速慢掉线，客户要求师傅上门，请协助处理，谢谢！联系电话：13791696432；联系人：***；来电流水：2024070417443632120825566</t>
  </si>
  <si>
    <t>2024-07-04 17:49:03</t>
  </si>
  <si>
    <t>2024-07-04 17:49:43</t>
  </si>
  <si>
    <t>SD-057-240704-470638-314</t>
  </si>
  <si>
    <t>2024-07-04 08:41:30</t>
  </si>
  <si>
    <t>80+普通-普通区域-坊子区-滕家庄村自然村-18765740188-200M-宽带上网投诉-次数0-202407040000102363 一级督办</t>
  </si>
  <si>
    <t>2024-07-05 09:42:00</t>
  </si>
  <si>
    <t>202407040000102363</t>
  </si>
  <si>
    <t xml:space="preserve">202407040000102363#宽带账号：18765740188；宽带地址：潍坊坊子区坊安街办滕家庄村滕家庄村自然村8号中心街韩海，客户来电反映宽带网速慢，无法配合线上指导，要求师傅上门，请协助处理，谢谢！联系电话；18765740188，联系人：韩*；来电流水：2024070408381887520817583。
</t>
  </si>
  <si>
    <t>2024-07-04 08:46:02</t>
  </si>
  <si>
    <t>2024-07-04 08:47:08</t>
  </si>
  <si>
    <t>SD-057-240704-873524-350</t>
  </si>
  <si>
    <t>2024-07-04 08:44:02</t>
  </si>
  <si>
    <t>80+银卡-普通区域-诸城市-东武家园-13780866549-500M-魔百和投诉-次数0-20240704084104X664885906</t>
  </si>
  <si>
    <t>20240704084104X664885906</t>
  </si>
  <si>
    <t>流程受理流水号：20240704083930137808665491004121
客户号码:13780866549
客户姓名:赵*
投诉地市:潍坊
来话流水:2024070408350147820891342
宽带账号:13780866549
宽带账号归属地市:潍坊
宽带账号归属区县:诸城市
故障地址:潍坊诸城市密州街道东武街东武家园 10-3-301
联系电话:13780866549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故障细类:移动高清电视故障(专席)
携转原因:
故障时间:2024-07-04 08:42:15
魔百和单播/组播:单播
具体故障现象:卡到电视画面没有反应
客户其他诉求:
魔百和单/组播：单播</t>
  </si>
  <si>
    <t>2024-07-04 08:49:20</t>
  </si>
  <si>
    <t>2024-07-04 08:49:36</t>
  </si>
  <si>
    <t>SD-057-240704-430618-315</t>
  </si>
  <si>
    <t>2024-07-04 08:41:32</t>
  </si>
  <si>
    <t>【调研】-80+普通-FTTR-普通区域-诸城市-山钢碧桂园·翡翠城-15244485549-1000M-宽带上网投诉-次数0-202407040000101301</t>
  </si>
  <si>
    <t>202407040000101301</t>
  </si>
  <si>
    <t xml:space="preserve">202407040000101301#流程受理流水号：20240704084044152444855491004509
客户号码:15244485549
客户姓名:罗*
投诉地市:潍坊
来话流水:2024070408400292720832036
宽带账号:15244485549
宽带账号归属地市:潍坊
宽带账号归属区县:诸城市
故障地址:潍坊诸城市密州街道南外环山钢碧桂园·翡翠城19号楼*********
联系电话:15244485549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光功率:-18.60
故障大类:宽带/电视
故障细类:移动高清电视故障
携转原因:
故障时间:2024-07-04 08:40:56
魔百和单播/组播:单播
具体故障现象:机顶盒无法使用，要求尽快处理回复
客户其他诉求:客户侧为质差终端，要求上门更换终端并一并处理故障问题。
</t>
  </si>
  <si>
    <t>2024-07-04 08:57:17</t>
  </si>
  <si>
    <t>2024-07-04 08:58:17</t>
  </si>
  <si>
    <t>SD-851-326124-4531-23512</t>
  </si>
  <si>
    <t>SD-057-240704-179358-6475</t>
  </si>
  <si>
    <t>2024-07-04 19:12:04</t>
  </si>
  <si>
    <t>【调研】-80+金卡-普通区域-诸城市-孔戈庄社区-18265610711-1000M-业务受理宽带-次数0-202407040000670226</t>
  </si>
  <si>
    <t>202407040000670226</t>
  </si>
  <si>
    <t>202407040000670226# 宽带账号:18265610711; 联系电话：18265610711，问题类型：此工单为群障修复工单，根据群障全量闭环修复管理要求，为确保客户网络通畅，请装维人员跟进修复网络问题，谢谢！ 
 群障标题：公告。故障描述：主干光纤断或OLT检测不到预期的光信号（LOS）主叫号码：18265610711.0;该号码仅供参考，请优先联系宽带账号。</t>
  </si>
  <si>
    <t>2024-07-04 19:16:16</t>
  </si>
  <si>
    <t>2024-07-04 19:16:56</t>
  </si>
  <si>
    <t>SD-851-301799-13851-5029</t>
  </si>
  <si>
    <t>SD-057-240704-923048-6429</t>
  </si>
  <si>
    <t>2024-07-04 19:10:25</t>
  </si>
  <si>
    <t>【调研】-普通区域-高密市-柏城村自然村-15253656504-300M-业务受理宽带-次数0-202407040000669733</t>
  </si>
  <si>
    <t>202407040000669733</t>
  </si>
  <si>
    <t>202407040000669733# 宽带账号:15253656504; 联系电话：15253656504，问题类型：此工单为群障修复工单，根据群障全量闭环修复管理要求，为确保客户网络通畅，请装维人员跟进修复网络问题，谢谢！ 
 群障标题：告警。故障标题：分支光纤断或OLT检测不到ONT的预期的光信号(LOSi/LOBi)主叫号码：13854416444.0;该号码仅供参考，请优先联系宽带账号。</t>
  </si>
  <si>
    <t>2024-07-04 19:14:32</t>
  </si>
  <si>
    <t>2024-07-04 19:14:51</t>
  </si>
  <si>
    <t>SD-851-281178-7510-25537</t>
  </si>
  <si>
    <t>SD-057-240704-985273-5549</t>
  </si>
  <si>
    <t>2024-07-04 17:40:03</t>
  </si>
  <si>
    <t>80+银卡-普通区域-昌邑市-黑埠自然村-15898934359-200M-宽带上网投诉-次数0-202407040000596892</t>
  </si>
  <si>
    <t>2024-07-05 18:41:00</t>
  </si>
  <si>
    <t>202407040000596892</t>
  </si>
  <si>
    <t xml:space="preserve">202407040000596892#【已关注中国移动10086微信公众号】流程受理流水号：20240704173926158989343591162604
客户号码:15898934359
客户姓名:王**
投诉地市:潍坊
来话流水:2024070417390217020862911
宽带账号:15898934359
宽带账号归属地市:潍坊
宽带账号归属区县:昌邑市
故障地址:潍坊昌邑市李家埠镇黑埠村黑埠自然村6号箱*********
联系电话:15898934359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故障时间:2024-07-04 17:39:05
具体故障现象:打不开网页，
客户其他诉求:客户侧为质差终端，要求上门更换终端并一并处理故障问题。
</t>
  </si>
  <si>
    <t>2024-07-04 17:43:03</t>
  </si>
  <si>
    <t>2024-07-04 17:45:39</t>
  </si>
  <si>
    <t>SD-851-258338-5307-29159</t>
  </si>
  <si>
    <t>SD-057-240704-570138-6442</t>
  </si>
  <si>
    <t>2024-07-04 19:11:01</t>
  </si>
  <si>
    <t>80+银卡-普通区域-寿光市-宋家村自然村-18306365780-300M-宽带上网投诉-次数0-202407040000671363</t>
  </si>
  <si>
    <t>202407040000671363</t>
  </si>
  <si>
    <t>202407040000671363#18306365780客户来电反映电视节目频道乱了，老人在家自己调不出来，要求师傅尽快上门处理，请协助处理，谢谢
联系人：女士，联系电话：本机，流水：2024070419054067620825996</t>
  </si>
  <si>
    <t>2024-07-04 19:12:56</t>
  </si>
  <si>
    <t>2024-07-04 19:13:16</t>
  </si>
  <si>
    <t>SD-057-240704-142758-5566</t>
  </si>
  <si>
    <t>2024-07-04 17:41:36</t>
  </si>
  <si>
    <t>普通区域-高密市-天和凤凰城-15706307298-300M-宽带上网投诉-次数0-202407040000599947</t>
  </si>
  <si>
    <t>202407040000599947</t>
  </si>
  <si>
    <t>202407040000599947#流程受理流水号：20240704173909157063072981162520
客户号码:15706307298
客户姓名:刘**
投诉地市:潍坊
来话流水:2024070417381903820854774
宽带账号:15706307298
宽带账号归属地市:潍坊
宽带账号归属区县:高密市
故障地址:潍坊高密市密水街道昌安大道天和凤凰城11号楼（扩容）***
联系电话:18763666222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17:40:14
具体故障现象:光猫亮红灯：插紧捋顺光纤线、重启未恢复
客户其他诉求:谢谢
;宽带小区$[天和凤凰城]$</t>
  </si>
  <si>
    <t>2024-07-04 17:42:55</t>
  </si>
  <si>
    <t>2024-07-04 17:43:21</t>
  </si>
  <si>
    <t>SD-057-240704-947852-5612</t>
  </si>
  <si>
    <t>2024-07-04 17:49:22</t>
  </si>
  <si>
    <t>普通区域-青州市-刘家庄村-15253699779-1000M-业务受理宽带-次数0-202407040000606089</t>
  </si>
  <si>
    <t>2024-07-05 17:50:00</t>
  </si>
  <si>
    <t>202407040000606089</t>
  </si>
  <si>
    <t xml:space="preserve">202407040000606089#流程 ： 
 流程受理流水号：20240704174836152536997791165209; 
联系电话 ：15253699779
工单内容 ：客户称办理了个智能组网没有安装，要求师傅尽快联系安装，谢谢 
</t>
  </si>
  <si>
    <t>2024-07-04 17:52:51</t>
  </si>
  <si>
    <t>2024-07-04 17:54:58</t>
  </si>
  <si>
    <t>SD-851-291754-295-22731</t>
  </si>
  <si>
    <t>SD-057-240704-940865-334</t>
  </si>
  <si>
    <t>2024-07-04 08:42:36</t>
  </si>
  <si>
    <t>【调研】-80+金卡-普通区域-寿光市-中南城市金典-13562659318-1000M-宽带上网投诉-次数0-20240704084045X645165784</t>
  </si>
  <si>
    <t>20240704084045X645165784</t>
  </si>
  <si>
    <t xml:space="preserve">流程受理流水号：20240704083740135626593181003567
客户号码:13562659318
客户姓名:隋**
投诉地市:潍坊
来话流水:2024070408355781520898598
宽带账号:13562659318
宽带账号归属地市:潍坊
宽带账号归属区县:寿光市
故障地址:潍坊寿光市圣城街道东升路中南城市金典C4号楼1单元602*********
联系电话:13562659318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故障时间:2024-07-04 08:37:39
具体故障现象:网速慢卡顿，路由器是千兆，连接光猫1口，位置开阔，测速只有100M，重启未恢复。信号不稳定
客户其他诉求:请处理，谢谢
</t>
  </si>
  <si>
    <t>2024-07-04 08:47:12</t>
  </si>
  <si>
    <t>家宽业务-&gt;网络质量-&gt;家庭宽带-&gt;全局流转-&gt;功能使用-&gt;用户测速与签约速率不符-&gt;全局流转</t>
  </si>
  <si>
    <t>2024-07-04 08:47:31</t>
  </si>
  <si>
    <t>SD-851-273113-8303-4805</t>
  </si>
  <si>
    <t>SD-057-240704-607823-5480</t>
  </si>
  <si>
    <t>2024-07-04 17:32:06</t>
  </si>
  <si>
    <t>普通区域-寒亭区-朗润豪庭-15505366191-300M-宽带上网投诉-次数0-20240704172917X357542346</t>
  </si>
  <si>
    <t>2024-07-05 18:33:00</t>
  </si>
  <si>
    <t>20240704172917X357542346</t>
  </si>
  <si>
    <t>检测结果：1、手机账号余额检测：手机账户余额正常；2、宽带速率检测：宽带速率正常；3、宽带账号登录状态检测：账号登录状态正常；4、宽带状态检测：宽带状态正常；5、群体故障检测：存在大面积群障；6、线路检测：线路状态异常；7、光猫在线检测：光猫不在线；故障类型：网络无法连接。故障描述：无法上网，光猫正常，没有网络……。联系人：高。联系电话：15505366191。。</t>
  </si>
  <si>
    <t>2024-07-04 17:38:15</t>
  </si>
  <si>
    <t>2024-07-04 17:39:46</t>
  </si>
  <si>
    <t>SD-851-291845-1161-4679</t>
  </si>
  <si>
    <t>SD-057-240704-352714-5503</t>
  </si>
  <si>
    <t>2024-07-04 17:34:52</t>
  </si>
  <si>
    <t>普通区域--null--宽带上网投诉-次数0-202407030000599980</t>
  </si>
  <si>
    <t>202407030000599980</t>
  </si>
  <si>
    <t>202407030000599980#客户来电表示在寿光市圣城街道新兴街银海SHOU二期无宽带覆盖   表示隔壁可安装 回电工作人员告知（工作人员电话：15706307764）不能安装 客户要求投诉  请协助处理   联系电话：本机   联系人：先生  录音流水：2024070317440887420808631</t>
  </si>
  <si>
    <t>2024-07-04 18:06:05</t>
  </si>
  <si>
    <t>家庭咨询-&gt;基础服务-&gt;家庭宽带-&gt;全局流转-&gt;办理规范-&gt;宽带未覆盖无法办理-&gt;全局流转</t>
  </si>
  <si>
    <t>SD-057-240704-304192-5534</t>
  </si>
  <si>
    <t>2024-07-04 17:38:09</t>
  </si>
  <si>
    <t>普通区域-青州市-赵家峪-18705443563-1000M-宽带上网投诉-次数0-20240704173621X781296156</t>
  </si>
  <si>
    <t>2024-07-05 18:39:00</t>
  </si>
  <si>
    <t>20240704173621X781296156</t>
  </si>
  <si>
    <t xml:space="preserve">【农村网络投诉】流程受理流水号：20240704173546187054435631161547
客户号码:18705443563
客户姓名:景*
投诉地市:潍坊
来话流水:2024070417333605020899689
宽带账号:18705443563
宽带账号归属地市:潍坊
宽带账号归属区县:青州市
故障地址:潍坊青州市王坟镇赵家峪村赵家峪87号3号箱（邓建江蔬菜店）*********
联系电话:18705443563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17:34:18
具体故障现象:光猫亮红灯，光猫光信号/los闪红灯 捋顺插紧光钎线重启设备没有恢复
客户其他诉求:
</t>
  </si>
  <si>
    <t>2024-07-04 17:47:19</t>
  </si>
  <si>
    <t>2024-07-04 17:47:35</t>
  </si>
  <si>
    <t>SD-851-240932-12758-23473</t>
  </si>
  <si>
    <t>SD-057-240704-213684-1701</t>
  </si>
  <si>
    <t>2024-07-04 10:43:48</t>
  </si>
  <si>
    <t>普通区域-诸城市-孔戈庄社区-15863667955-200M-宽带上网投诉-次数0-202407040000213087</t>
  </si>
  <si>
    <t>2024-07-05 11:44:00</t>
  </si>
  <si>
    <t>202407040000213087</t>
  </si>
  <si>
    <t>202407040000213087#要求装维上门服务：宽带账号：15863667955；宽带地址：潍坊诸城市龙都街道泰润馨苑；客户来电反映移动高清无信号，客户不在现场，无法配合线上指导/客户不配合排障，要求上门，请协助处理，谢谢！联系电话：*13455639371；联系人：13455639371；来电流水：2024070410394052520884990</t>
  </si>
  <si>
    <t>2024-07-04 10:50:30</t>
  </si>
  <si>
    <t>2024-07-04 10:50:58</t>
  </si>
  <si>
    <t>SD-851-304473-21745-1407</t>
  </si>
  <si>
    <t>SD-057-240704-459637-6581</t>
  </si>
  <si>
    <t>2024-07-04 19:15:31</t>
  </si>
  <si>
    <t>普通区域-潍城区-冷藏厂片区-18366572072-100M-业务受理宽带-次数0-202407040000675363</t>
  </si>
  <si>
    <t>202407040000675363</t>
  </si>
  <si>
    <t>202407040000675363# 宽带账号:18366572072; 联系电话：18366572072，问题类型：此工单为群障修复工单，根据群障全量闭环修复管理要求，为确保客户网络通畅，请装维人员跟进修复网络问题，谢谢！ 
 群障标题：公告。故障描述：分支光纤断或OLT检测不到ONT的预期的光信号(LOSi/LOBi)主叫号码：18366572072.0;该号码仅供参考，请优先联系宽带账号。</t>
  </si>
  <si>
    <t>2024-07-04 19:24:51</t>
  </si>
  <si>
    <t>SD-057-240704-438261-5615</t>
  </si>
  <si>
    <t>2024-07-04 17:49:28</t>
  </si>
  <si>
    <t>【调研】-80+白金-普通区域-寿光市-前王村自然村-13953625652-1000M-业务受理宽带-次数0-202407040000606098</t>
  </si>
  <si>
    <t>202407040000606098</t>
  </si>
  <si>
    <t>202407040000606098#导航立单,用户所在位置有群障,已向客户播报,客户要求装维回访.此工单为群障修复工单,根据群障全量闭环管理要求,为确保客户网络通畅,请装维人员跟进修复网络问题,谢谢.联系电话：13953625652</t>
  </si>
  <si>
    <t>2024-07-04 17:56:36</t>
  </si>
  <si>
    <t>2024-07-04 17:57:01</t>
  </si>
  <si>
    <t>SD-851-291631-2865-18970</t>
  </si>
  <si>
    <t>SD-057-240704-472861-345</t>
  </si>
  <si>
    <t>2024-07-04 08:43:39</t>
  </si>
  <si>
    <t>普通区域-高密市-内燃机宿舍-15053697354-300M-宽带上网投诉-次数0-202407040000101877</t>
  </si>
  <si>
    <t>202407040000101877</t>
  </si>
  <si>
    <t xml:space="preserve">202407040000101877#宽带账号：15053697354；宽带地址：潍坊高密市密水街道长丰街内燃机宿舍内燃机宿舍9号楼广大家园7号楼801；客户来电反映宽带/移动高清*****，客户不在现场，无法配合线上指导/客户不配合排障，要求上门，请协助处理，谢谢！联系电话：15053697354；联系人：女士；来电流水：2024070408411455420841773 
</t>
  </si>
  <si>
    <t>2024-07-04 08:47:26</t>
  </si>
  <si>
    <t>SD-057-240704-378296-388</t>
  </si>
  <si>
    <t>2024-07-04 08:47:14</t>
  </si>
  <si>
    <t>80+普通-普通区域-奎文区-虞河生活城三期-18253699031-1000M-宽带上网投诉-次数0-202407040000106250</t>
  </si>
  <si>
    <t>202407040000106250</t>
  </si>
  <si>
    <t>202407040000106250#宽带账号：18253699031；宽带地址：潍坊奎文区北苑街道虞河路虞河生活城三期4号楼；客户来电移动高清故障，客户不在现场，无法配合线上指导/客户不配合排障，要求上门，请协助处理，谢谢！联系电话：13520681975；联系人：女士；来电流水：2024070408441909220868611。</t>
  </si>
  <si>
    <t>2024-07-04 08:48:54</t>
  </si>
  <si>
    <t>2024-07-04 08:49:26</t>
  </si>
  <si>
    <t>SD-851-262563-7338-4438</t>
  </si>
  <si>
    <t>SD-057-240704-370281-390</t>
  </si>
  <si>
    <t>2024-07-04 08:47:20</t>
  </si>
  <si>
    <t>80+银卡-普通区域-青州市-青云紫府小区-15624209776-1000M-宽带上网投诉-次数0-20240704084439X879228600</t>
  </si>
  <si>
    <t>20240704084439X879228600</t>
  </si>
  <si>
    <t xml:space="preserve">流程受理流水号：20240704084138156242097761004776
客户号码:15624209776
客户姓名:高**
投诉地市:潍坊
来话流水:2024070408404129120837208
宽带账号:15624209776
宽带账号归属地市:潍坊
宽带账号归属区县:青州市
故障地址:潍坊青州市云门山街道益王府路青云紫府小区27号楼*********
联系电话:15053692898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08:44:05
具体故障现象:光猫亮红灯，
客户其他诉求:
</t>
  </si>
  <si>
    <t>2024-07-04 08:49:18</t>
  </si>
  <si>
    <t>王振海</t>
  </si>
  <si>
    <t>15706307675</t>
  </si>
  <si>
    <t>dw3_jk_wangzhenhai</t>
  </si>
  <si>
    <t>2024-07-04 08:56:46</t>
  </si>
  <si>
    <t>SD-057-240704-837420-395</t>
  </si>
  <si>
    <t>2024-07-04 08:47:36</t>
  </si>
  <si>
    <t>80+银卡-普通区域-高密市-周家庄村-13506464519-200M-宽带上网投诉-次数0-202407040000105127</t>
  </si>
  <si>
    <t>2024-07-05 09:48:00</t>
  </si>
  <si>
    <t>202407040000105127</t>
  </si>
  <si>
    <t xml:space="preserve">202407040000105127#宽带账号：13506464519；宽带地址：潍坊高密市醴泉街道周家庄村周家庄村周家庄周强杆上4号箱*********；客户来电反映宽带无法上网，光信号红灯，要求上门，请协助处理，谢谢！联系电话：本机；联系人：先生；来电流水：2024070408445559620873972
</t>
  </si>
  <si>
    <t>2024-07-04 08:49:06</t>
  </si>
  <si>
    <t>2024-07-04 08:49:46</t>
  </si>
  <si>
    <t>SD-057-240704-912057-1702</t>
  </si>
  <si>
    <t>2024-07-04 10:44:00</t>
  </si>
  <si>
    <t>80+普通-普通区域-昌邑市-都昌街办宿舍区-13863620295-1000M-宽带延伸服务-次数0-202407040000214933</t>
  </si>
  <si>
    <t>202407040000214933</t>
  </si>
  <si>
    <t xml:space="preserve">202407040000214933#流程受理流水号：20240704103942138636202951044369
客户号码:13863620295
客户姓名:董**
投诉地市:潍坊
来话流水:2024070410375245720859118
宽带账号:13863620295
宽带账号归属地市:潍坊
宽带账号归属区县:昌邑市
故障地址:潍坊昌邑市城区交通街都昌街办宿舍区沿街楼
联系电话:13863620295
联系人:先生/女士
工单紧急程度:一般
是否有升级投诉倾向:否
是否重复投诉:否
是否携转意向:否
是否投诉倾向:否
是否智能网关:智能网关
当前是否在线:是
接入方式:FTTH
是否质差终端:无质差信息
光功率:-22.36
故障大类:宽带/电视
故障细类:宽带延伸服务
携转原因:
故障时间:2024-07-04 10:39:14
具体故障现象:调测路由器，上不去网，拔插网线重启未恢复
</t>
  </si>
  <si>
    <t>2024-07-04 10:46:31</t>
  </si>
  <si>
    <t>2024-07-04 10:47:09</t>
  </si>
  <si>
    <t>SD-851-274352-10460-11492</t>
  </si>
  <si>
    <t>SD-057-240704-513726-6486</t>
  </si>
  <si>
    <t>2024-07-04 19:12:24</t>
  </si>
  <si>
    <t>80+普通-普通区域-寿光市-北慈村自然村-15763621488-1000M-业务受理宽带-次数0-202407040000672055</t>
  </si>
  <si>
    <t>202407040000672055</t>
  </si>
  <si>
    <t>202407040000672055# 宽带账号:15763621488; 联系电话：15763621488，问题类型：此工单为群障修复工单，根据群障全量闭环修复管理要求，为确保客户网络通畅，请装维人员跟进修复网络问题，谢谢！ 
 群障标题：告警。故障标题：分支光纤断或OLT检测不到ONT的预期的光信号(LOSi/LOBi)主叫号码：15763621488.0;该号码仅供参考，请优先联系宽带账号。</t>
  </si>
  <si>
    <t>2024-07-04 19:17:47</t>
  </si>
  <si>
    <t>2024-07-04 19:18:17</t>
  </si>
  <si>
    <t>SD-851-254152-10868-11878</t>
  </si>
  <si>
    <t>SD-057-240704-274896-5586</t>
  </si>
  <si>
    <t>2024-07-04 17:44:41</t>
  </si>
  <si>
    <t>普通区域-安丘市-北院庄村自然村-17753630422-300M-宽带上网投诉-次数0-20240704174335X215698749</t>
  </si>
  <si>
    <t>2024-07-05 18:45:00</t>
  </si>
  <si>
    <t>20240704174335X215698749</t>
  </si>
  <si>
    <t xml:space="preserve">【农村网络投诉】流程受理流水号：20240704174200177536304221163284
客户号码:17753630422
客户姓名:刘**
投诉地市:潍坊
来话流水:2024070417410168820885377
宽带账号:17753630422
宽带账号归属地市:潍坊
宽带账号归属区县:安丘市
故障地址:潍坊安丘市担山镇大汶河旅游开发区北院庄村
联系电话:17753630422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17:43:34
具体故障现象:光猫亮红灯，
客户其他诉求:
</t>
  </si>
  <si>
    <t>2024-07-04 17:46:29</t>
  </si>
  <si>
    <t>SD-851-322498-8990-16521</t>
  </si>
  <si>
    <t>SD-057-240704-256149-415</t>
  </si>
  <si>
    <t>2024-07-04 08:49:16</t>
  </si>
  <si>
    <t>【调研】-FTTR-普通区域-安丘市-大盛金湖社区（吴家院庄）-15265685883-1000M-宽带上网投诉-次数0-202407040000109752</t>
  </si>
  <si>
    <t>202407040000109752</t>
  </si>
  <si>
    <t>202407040000109752#宽带账号：15265685883；宽带地址：潍坊安丘市大盛镇大盛村大盛金湖社区（吴家院庄）1号楼*；客户来电反映宽带使用不畅，客户不在现场，无法配合线上指导，要求上门，请协助处理，谢谢！联系电话：本机；联系人：先生；来电流水2024070408473948720898997</t>
  </si>
  <si>
    <t>2024-07-04 09:07:58</t>
  </si>
  <si>
    <t>2024-07-04 09:13:31</t>
  </si>
  <si>
    <t>SD-851-274350-4107-13123</t>
  </si>
  <si>
    <t>SD-057-240704-260594-1716</t>
  </si>
  <si>
    <t>2024-07-04 10:44:49</t>
  </si>
  <si>
    <t>【调研】-80+金卡-普通区域-临朐县-东夏庄自然村-15006610789-200M-宽带上网投诉-次数0-20240704104334X145398560</t>
  </si>
  <si>
    <t>2024-07-05 11:45:00</t>
  </si>
  <si>
    <t>20240704104334X145398560</t>
  </si>
  <si>
    <t xml:space="preserve">【农村网络投诉】流程受理流水号：20240704103954150066107891044428
客户号码:15006610789
客户姓名:张**
投诉地市:潍坊
来话流水:2024070410360468220833302
宽带账号:15006610789
宽带账号归属地市:潍坊
宽带账号归属区县:临朐县
故障地址:潍坊临朐县辛寨镇人民政府东夏庄东夏庄自然村东夏庄村（扩容）9号箱夏武林（外墙）*********
联系电话:15866172239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10:40:40
具体故障现象:客户表示无线不能用  光信号红灯 闪烁  插紧捋直光纤 未恢复   请协助 谢谢
客户其他诉求:请协助 谢谢
</t>
  </si>
  <si>
    <t>2024-07-04 10:49:30</t>
  </si>
  <si>
    <t>2024-07-04 10:49:59</t>
  </si>
  <si>
    <t>SD-057-240704-274538-6532</t>
  </si>
  <si>
    <t>2024-07-04 19:13:57</t>
  </si>
  <si>
    <t>普通区域-安丘市-潘家庄村自然村-15054429956-100M-宽带上网投诉-次数0-202407040000675624</t>
  </si>
  <si>
    <t>202407040000675624</t>
  </si>
  <si>
    <t>202407040000675624#导航立单,客户通过语音导航反馈宽带故障问题,经诊断光猫设备性能不佳,要求装维回访处理,请协助.联系电话：15054429956</t>
  </si>
  <si>
    <t>2024-07-04 19:19:06</t>
  </si>
  <si>
    <t>SD-057-240704-695128-6597</t>
  </si>
  <si>
    <t>2024-07-04 19:16:08</t>
  </si>
  <si>
    <t>【调研】-80+金卡-(目标)普通区域-安丘市-四海管庄村自然村-15065666523-300M-业务受理宽带-次数0-202407040000677554</t>
  </si>
  <si>
    <t>202407040000677554</t>
  </si>
  <si>
    <t>202407040000677554# 宽带账号:15065666523; 联系电话：15065666523，问题类型：此工单为群障修复工单，根据群障全量闭环修复管理要求，为确保客户网络通畅，请装维人员跟进修复网络问题，谢谢！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</si>
  <si>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2024-07-04 19:21:55</t>
  </si>
  <si>
    <t>2024-07-04 19:22:34</t>
  </si>
  <si>
    <t>SD-057-240704-086293-1722</t>
  </si>
  <si>
    <t>2024-07-04 10:45:53</t>
  </si>
  <si>
    <t>80+银卡-普通区域-奎文区-凯旋国际小区-15965020633-100M-宽带上网投诉-次数0-202407040000218244</t>
  </si>
  <si>
    <t>2024-07-05 11:46:00</t>
  </si>
  <si>
    <t>202407040000218244</t>
  </si>
  <si>
    <t>202407040000218244#导航立单,客户通过语音导航反馈宽带故障问题,经诊断光猫设备性能不佳,要求装维回访处理,请协助.联系电话：15965020633</t>
  </si>
  <si>
    <t>2024-07-04 10:48:33</t>
  </si>
  <si>
    <t>用户补交话费</t>
  </si>
  <si>
    <t>SD-057-240704-574932-1753</t>
  </si>
  <si>
    <t>2024-07-04 10:49:16</t>
  </si>
  <si>
    <t>80+银卡-普通区域-寒亭区-南里村自然村-18363629650-1000M-宽带延伸服务-次数0-202407040000219845</t>
  </si>
  <si>
    <t>202407040000219845</t>
  </si>
  <si>
    <t>202407040000219845#用户来电家里的电脑需要挪到另一个房间去，要求师傅上门布线，烦请协助谢谢
联系人: 女士  联系电话: 本机  录音流水：2024070410455459620875593</t>
  </si>
  <si>
    <t>2024-07-04 10:56:06</t>
  </si>
  <si>
    <t>2024-07-04 10:56:37</t>
  </si>
  <si>
    <t>SD-851-296543-7320-23312</t>
  </si>
  <si>
    <t>SD-057-240704-832619-6517</t>
  </si>
  <si>
    <t>2024-07-04 19:13:33</t>
  </si>
  <si>
    <t>普通区域-坊子区-崇文园（保护小区，开户请联系15966163168）-18678066235-500M-业务受理宽带-次数0-202407040000673324</t>
  </si>
  <si>
    <t>202407040000673324</t>
  </si>
  <si>
    <t>202407040000673324# 宽带账号:18678066235; 联系电话：18678066235，问题类型：此工单为群障修复工单，根据群障全量闭环修复管理要求，为确保客户网络通畅，请装维人员跟进修复网络问题，谢谢！ 
 群障标题：公告。故障描述：分支光纤断或OLT检测不到ONT的预期的光信号(LOSi/LOBi)主叫号码：18678066235.0;该号码仅供参考，请优先联系宽带账号。</t>
  </si>
  <si>
    <t>2024-07-04 19:15:41</t>
  </si>
  <si>
    <t>2024-07-04 19:21:52</t>
  </si>
  <si>
    <t>SD-851-291729-27331-10401</t>
  </si>
  <si>
    <t>SD-057-240704-406173-3902</t>
  </si>
  <si>
    <t>2024-07-04 14:20:54</t>
  </si>
  <si>
    <t>80+金卡-普通区域-寒亭区-西营村自然村-15054495694-200M-宽带上网投诉-次数0-202407040000402756</t>
  </si>
  <si>
    <t>2024-07-05 15:21:00</t>
  </si>
  <si>
    <t>202407040000402756</t>
  </si>
  <si>
    <t xml:space="preserve">202407040000402756#宽带账号：15054495694；宽带地址：潍坊寒亭区高里镇西营村西营村自然村西营村西二南北街中间7号箱*********；客户来电反映宽带无法使用，网口指示灯正常，网线连接正确，外接路由器，未操作恢复出厂或者换新，指导断电重启设备无效，要求上门，请协助处理，谢谢！联系电话：本机；联系人：先生/女士；来电流水：2024070414163161920869326。
</t>
  </si>
  <si>
    <t>2024-07-04 14:22:24</t>
  </si>
  <si>
    <t>2024-07-04 14:32:01</t>
  </si>
  <si>
    <t>SD-851-266219-14318-18441</t>
  </si>
  <si>
    <t>SD-057-240704-079834-5531</t>
  </si>
  <si>
    <t>2024-07-04 17:38:02</t>
  </si>
  <si>
    <t>普通区域-临朐县-颜家洼泥沟安置区-13176063877-1000M-宽带上网投诉-次数0-20240704173508X708476979</t>
  </si>
  <si>
    <t>20240704173508X708476979</t>
  </si>
  <si>
    <t xml:space="preserve">流程受理流水号：20240704173416131760638771161114
客户号码:13176063877
客户姓名:王**
投诉地市:潍坊
来话流水:2024070417304988520866673
宽带账号:13176063877
宽带账号归属地市:潍坊
宽带账号归属区县:临朐县
故障地址:潍坊临朐县东城街道东镇路颜家洼泥沟安置区颜家洼6号楼1单元201*********
联系电话:13176063877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故障时间:2024-07-04 17:34:40
具体故障现象:网速慢卡顿，
客户其他诉求:请协助处理，谢谢
</t>
  </si>
  <si>
    <t>2024-07-04 17:40:09</t>
  </si>
  <si>
    <t>2024-07-04 17:41:01</t>
  </si>
  <si>
    <t>SD-851-265390-16984-9240</t>
  </si>
  <si>
    <t>SD-057-240704-509367-1755</t>
  </si>
  <si>
    <t>2024-07-04 10:49:20</t>
  </si>
  <si>
    <t>80+银卡-普通区域-青州市-康河-18766465017-1000M-宽带上网投诉-次数0-202407040000220726</t>
  </si>
  <si>
    <t>202407040000220726</t>
  </si>
  <si>
    <t>202407040000220726#宽带账号：18766465017；宽带地址：潍坊青州市黄楼街道康河村康河3号箱（孙启科)*********；客户来电反映宽带上不了网，不在线，光信号亮红灯：拔插捋直光纤线未恢复，要求上门，请协助处理，谢谢！联系电话：18766465017；联系人：先生；来电流水：2024070410454265120872706。</t>
  </si>
  <si>
    <t>2024-07-04 10:55:29</t>
  </si>
  <si>
    <t>2024-07-04 10:55:58</t>
  </si>
  <si>
    <t>SD-851-317159-14568-15406</t>
  </si>
  <si>
    <t>SD-057-240704-936728-6143</t>
  </si>
  <si>
    <t>2024-07-04 18:45:51</t>
  </si>
  <si>
    <t>80+银卡-普通区域-奎文区-华都花园-13953663968-200M-宽带上网投诉-次数0-202407040000654494</t>
  </si>
  <si>
    <t>202407040000654494</t>
  </si>
  <si>
    <t>202407040000654494#宽带账号：13953663968；宽带地址：潍坊奎文区东关街道福寿街华都花园5号楼*********；接入方式：FTTH，当前是否在线：在线，端到端诊断结果：客户侧设备问题，是否智能网关：，客户反映电视无法观看，显示质差，要求尽快处理回复！来电流水：2024070418392888420837077联系电话：13953663968</t>
  </si>
  <si>
    <t>2024-07-04 18:50:17</t>
  </si>
  <si>
    <t>2024-07-04 18:52:17</t>
  </si>
  <si>
    <t>SD-057-240704-036845-911</t>
  </si>
  <si>
    <t>2024-07-04 09:28:18</t>
  </si>
  <si>
    <t>【调研】-80+普通-普通区域-滨海-梧桐园小区-18264490555-500M-宽带上网投诉-次数0-202407040000146420</t>
  </si>
  <si>
    <t>202407040000146420</t>
  </si>
  <si>
    <t>202407040000146420#流程受理流水号：20240704092746182644905551020154
客户号码:18264490555
客户姓名:刘*
投诉地市:潍坊
来话流水:2024070409264276220869617
宽带账号:18264490555
宽带账号归属地市:潍坊
宽带账号归属区县:滨海
故障地址:潍坊滨海大家洼街道港营街梧桐园小区109号楼*********
联系电话:18264490555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故障细类:宽带无法上网(专席)
携转原因:
故障时间:2024-07-04 09:27:08
具体故障现象:光猫灯正常但电脑手机无法上网，无法进行线上指导，不会操作请协助，谢谢
客户其他诉求:
;宽带小区$[梧桐园小区]$</t>
  </si>
  <si>
    <t>2024-07-04 10:11:18</t>
  </si>
  <si>
    <t>孙希勇</t>
  </si>
  <si>
    <t>15706307095</t>
  </si>
  <si>
    <t>dw3_jk_sunxiyong</t>
  </si>
  <si>
    <t>2024-07-04 10:14:08</t>
  </si>
  <si>
    <t>SD-057-240704-712043-6159</t>
  </si>
  <si>
    <t>2024-07-04 18:47:22</t>
  </si>
  <si>
    <t>80+普通-普通区域-高密市-飞机场宿舍-18764683501-500M-宽带上网投诉-次数0-20240704184532X932888381</t>
  </si>
  <si>
    <t>20240704184532X932888381</t>
  </si>
  <si>
    <t xml:space="preserve">流程受理流水号：20240704184446187646835011179486
客户号码:18764683501
客户姓名:蒋**
投诉地市:潍坊
来话流水:2024070418435692920871131
宽带账号:18764683501
宽带账号归属地市:潍坊
宽带账号归属区县:高密市
故障地址:潍坊高密市醴泉街道天翔街飞机场宿舍飞机场5号楼扩*********
联系电话:18763666912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18:46:28
具体故障现象:光猫亮红灯，
客户其他诉求:
</t>
  </si>
  <si>
    <t>2024-07-04 18:48:59</t>
  </si>
  <si>
    <t>2024-07-04 18:49:26</t>
  </si>
  <si>
    <t>SD-851-241235-10804-16212</t>
  </si>
  <si>
    <t>SD-057-240704-420936-2392</t>
  </si>
  <si>
    <t>2024-07-04 11:55:23</t>
  </si>
  <si>
    <t>80+银卡-普通区域-诸城市-东武古城南区-13953682767-200M-宽带上网投诉-次数0-202407040000295061</t>
  </si>
  <si>
    <t>2024-07-05 12:56:00</t>
  </si>
  <si>
    <t>202407040000295061</t>
  </si>
  <si>
    <t xml:space="preserve">202407040000295061#【已关注中国移动10086微信公众号】流程受理流水号：20240704115448139536827671068905
客户号码:13953682767
客户姓名:李**
投诉地市:潍坊
来话流水:2024070411542985820822066
宽带账号:13953682767
宽带账号归属地市:潍坊
宽带账号归属区县:诸城市
故障地址:潍坊诸城市密州街道东武街东武古城南区中区19号楼*********
联系电话:13953682767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光功率:-20.96
故障大类:宽带/电视
故障细类:宽带无法上网
携转原因:
故障时间:2024-07-04 11:55:01
具体故障现象:光猫灯正常但电脑手机无法上网，
客户其他诉求:客户侧为质差终端，要求上门更换终端并一并处理故障问题。
</t>
  </si>
  <si>
    <t>2024-07-04 11:57:56</t>
  </si>
  <si>
    <t>2024-07-04 11:58:17</t>
  </si>
  <si>
    <t>SD-057-240704-086145-3464</t>
  </si>
  <si>
    <t>2024-07-04 13:34:16</t>
  </si>
  <si>
    <t>80+普通-普通区域-寿光市-小泊头村自然村-13465713336-100M-宽带上网投诉-次数0-202407040000369079</t>
  </si>
  <si>
    <t>202407040000369079</t>
  </si>
  <si>
    <t xml:space="preserve">202407040000369079#流程受理流水号：20240704133341134657133361091604
客户号码:13465713336
客户姓名:张**
投诉地市:潍坊
来话流水:2024070413330696820820483
宽带账号:13465713336
宽带账号归属地市:潍坊
宽带账号归属区县:寿光市
故障地址:潍坊寿光市侯镇大泊头村大泊头村自然村大泊头村扩容1号箱*********
联系电话:13465713336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故障时间:2024-07-04 13:33:47
具体故障现象:打不开网页，
客户其他诉求:客户侧为质差终端，要求上门更换终端并一并处理故障问题。
</t>
  </si>
  <si>
    <t>2024-07-04 13:36:54</t>
  </si>
  <si>
    <t>2024-07-04 13:37:50</t>
  </si>
  <si>
    <t>SD-057-240704-024738-6096</t>
  </si>
  <si>
    <t>2024-07-04 18:41:02</t>
  </si>
  <si>
    <t>【调研】-80+普通-普通区域-奎文区-锦绣苑-15205366700-100M-宽带上网投诉-次数0-20240704183828X508203495</t>
  </si>
  <si>
    <t>20240704183828X508203495</t>
  </si>
  <si>
    <t xml:space="preserve">流程受理流水号：20240704183747152053667001177908
客户号码:15205366700
客户姓名:赵**
投诉地市:潍坊
来话流水:2024070418301751820865678
宽带账号:15205366700
宽带账号归属地市:潍坊
宽带账号归属区县:奎文区
故障地址:潍坊奎文区北苑街道玉清街锦绣苑35号楼*********
联系电话:15205366700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18:40:37
具体故障现象:光猫灯正常但电脑手机无法上网，
客户其他诉求:谢谢
</t>
  </si>
  <si>
    <t>2024-07-04 18:48:49</t>
  </si>
  <si>
    <t>2024-07-04 18:49:10</t>
  </si>
  <si>
    <t>SD-057-240704-784160-3444</t>
  </si>
  <si>
    <t>2024-07-04 13:30:30</t>
  </si>
  <si>
    <t>【调研】-80+金卡-普通区域-寒亭区-高里二村自然村-13465689573-1000M-宽带上网投诉-次数0-202407040000365271</t>
  </si>
  <si>
    <t>202407040000365271</t>
  </si>
  <si>
    <t>202407040000365271#宽带账号：13465689573；宽带地址：潍坊寒亭区高里镇高里二村高里二村自然村高里二村中心街北一10号箱扩容；客户来电反映宽带无法使用，客户要求师傅上门，请协助处理，谢谢！联系电话：13562668128；联系人：***；来电流水：2024070413281285220883816。</t>
  </si>
  <si>
    <t>2024-07-04 13:34:27</t>
  </si>
  <si>
    <t>2024-07-04 13:40:17</t>
  </si>
  <si>
    <t>SD-851-240487-35500-27138</t>
  </si>
  <si>
    <t>2024-07-04 09:28:45</t>
  </si>
  <si>
    <t>【调研】-普通区域-诸城市-清源大厦-15726069876-1000M-宽带上网投诉-次数0-202407040000146612 一级督办</t>
  </si>
  <si>
    <t>202407040000146612</t>
  </si>
  <si>
    <t>2024-07-04 09:40:58</t>
  </si>
  <si>
    <t>2024-07-04 09:41:29</t>
  </si>
  <si>
    <t>SD-851-326557-12554-9055</t>
  </si>
  <si>
    <t>SD-057-240704-386547-933</t>
  </si>
  <si>
    <t>2024-07-04 09:29:24</t>
  </si>
  <si>
    <t>【调研】-普通区域-昌邑市-西北村自然村-13863628675-200M-宽带上网投诉-次数0-20240704092659X419361808</t>
  </si>
  <si>
    <t>2024-07-05 10:30:00</t>
  </si>
  <si>
    <t>20240704092659X419361808</t>
  </si>
  <si>
    <t xml:space="preserve">【农村网络投诉】流程受理流水号：20240704092605138636286751019577
客户号码:13863628675
客户姓名:刘*
投诉地市:潍坊
来话流水:2024070409241958420837420
宽带账号:13863628675
宽带账号归属地市:潍坊
宽带账号归属区县:昌邑市
故障地址:潍坊昌邑市饮马镇西北村西北村自然村西北村7号箱高国全*********
联系电话:13863628675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09:27:49
具体故障现象:光猫亮红灯，
客户其他诉求:
</t>
  </si>
  <si>
    <t>2024-07-04 09:32:00</t>
  </si>
  <si>
    <t>2024-07-04 09:32:49</t>
  </si>
  <si>
    <t>SD-057-240704-521647-7301</t>
  </si>
  <si>
    <t>2024-07-04 20:25:12</t>
  </si>
  <si>
    <t>【调研】-普通区域-奎文区-七星之都-13791886601-200M-宽带上网投诉-次数0-202407040000711313</t>
  </si>
  <si>
    <t>202407040000711313</t>
  </si>
  <si>
    <t>202407040000711313#宽带账号：13791886601；宽带地址：潍坊高新高新城区东方路七星之都2号楼*********；。客户来电反映宽带/无法连接客户不配合排障，要求上门，请协助处理，谢谢！联系电话：15054407339；来电流水2024070420202964020878495</t>
  </si>
  <si>
    <t>2024-07-04 20:27:34</t>
  </si>
  <si>
    <t>张强</t>
  </si>
  <si>
    <t>15706307412</t>
  </si>
  <si>
    <t>dw3_jk_zhangqiang</t>
  </si>
  <si>
    <t>2024-07-04 20:31:10</t>
  </si>
  <si>
    <t>SD-057-240704-046752-7311</t>
  </si>
  <si>
    <t>2024-07-04 20:26:15</t>
  </si>
  <si>
    <t>80+白金-普通区域-临朐县-颜家洼泥沟安置区-13863649709-1000M-宽带上网投诉-次数0-202407040000710229</t>
  </si>
  <si>
    <t>202407040000710229</t>
  </si>
  <si>
    <t>202407040000710229#宽带账号：13863649709 ；宽带地址：潍坊临朐县东城街道东镇路颜家洼泥沟安置区颜家洼高层5号楼* ；客户来电反映  连不上无线网，客户异机来电报修，线上指导无法配合操作，要求上门处理来电流水：2024070420205578520880583  联系电话：13863649709</t>
  </si>
  <si>
    <t>2024-07-04 20:28:00</t>
  </si>
  <si>
    <t>2024-07-04 20:28:25</t>
  </si>
  <si>
    <t>SD-851-316361-26077-12653</t>
  </si>
  <si>
    <t>SD-057-240704-042617-2387</t>
  </si>
  <si>
    <t>2024-07-04 11:54:21</t>
  </si>
  <si>
    <t>【调研】-(目标)普通区域-高密市-高密东苑小区-15863436485-300M-宽带上网投诉-次数0-202407040000292277</t>
  </si>
  <si>
    <t>202407040000292277</t>
  </si>
  <si>
    <t xml:space="preserve">202407040000292277#流程受理流水号：20240704115212158634364851068076
客户号码:15863436485
客户姓名:王*
投诉地市:潍坊
来话流水:2024070411512457120883401
宽带账号:15863436485
宽带账号归属地市:潍坊
宽带账号归属区县:高密市
故障地址:潍坊高密市密水街道夷安大道东苑小区9号楼*********
联系电话:15863436485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11:52:40
具体故障现象:PON灯闪，
客户其他诉求:客户侧为质差终端，要求上门更换终端并一并处理故障问题。
</t>
  </si>
  <si>
    <t>2024-07-04 11:58:30</t>
  </si>
  <si>
    <t>2024-07-04 11:59:13</t>
  </si>
  <si>
    <t>SD-057-240704-824671-7272</t>
  </si>
  <si>
    <t>2024-07-04 20:20:22</t>
  </si>
  <si>
    <t>普通区域-奎文区-银枫家园-19862696255-300M-宽带上网投诉-次数0-20240704201832X512575622</t>
  </si>
  <si>
    <t>20240704201832X512575622</t>
  </si>
  <si>
    <t xml:space="preserve">流程受理流水号：20240704201636198626962551195894
客户号码:19862696255
客户姓名:杨*
投诉地市:潍坊
来话流水:2024070420154362420853680
宽带账号:19862696255
宽带账号归属地市:潍坊
宽带账号归属区县:高新
故障地址:潍坊高新高新城区银枫路银枫家园6号楼*********
联系电话:19862696255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20:15:56
具体故障现象:宽带不在线，已指导插紧捋直光纤线，重启光猫未恢复，请协助处理
客户其他诉求:谢谢
</t>
  </si>
  <si>
    <t>2024-07-04 20:22:24</t>
  </si>
  <si>
    <t>2024-07-04 20:22:51</t>
  </si>
  <si>
    <t>2024-07-04 20:29:31</t>
  </si>
  <si>
    <t>【调研】-80+白金-普通区域-奎文区-德润铂悦-18815362077-1000M-魔百和投诉-次数0-20240704202806X865615460 一级督办</t>
  </si>
  <si>
    <t>20240704202806X865615460</t>
  </si>
  <si>
    <t>2024-07-04 20:31:12</t>
  </si>
  <si>
    <t>家庭业务-&gt;产品质量-&gt;互联网电视(移动高清)-&gt;全局流转-&gt;功能使用-&gt;观看内容缺失-&gt;全局流转</t>
  </si>
  <si>
    <t>2024-07-04 20:31:34</t>
  </si>
  <si>
    <t>SD-057-240704-145903-3466</t>
  </si>
  <si>
    <t>2024-07-04 13:35:02</t>
  </si>
  <si>
    <t>普通区域-青州市-北后峪村自然村-13869614437-100M-宽带上网投诉-次数0-20240704133208X128863684</t>
  </si>
  <si>
    <t>20240704133208X128863684</t>
  </si>
  <si>
    <t xml:space="preserve">【农村网络投诉】流程受理流水号：20240704133131138696144371091192
客户号码:13869614437
客户姓名:刘**
投诉地市:潍坊
来话流水:2024070413305582920803364
宽带账号:13869614437
宽带账号归属地市:潍坊
宽带账号归属区县:青州市
故障地址:潍坊青州市庙子镇北后峪村北后峪村自然村二次扩容6号箱（盛源饭店门口线杆）*********
联系电话:13869614437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13:31:56
具体故障现象:提示网络无法连接，
客户其他诉求:
</t>
  </si>
  <si>
    <t>2024-07-04 13:37:04</t>
  </si>
  <si>
    <t>2024-07-04 13:37:34</t>
  </si>
  <si>
    <t>SD-057-240704-897542-3480</t>
  </si>
  <si>
    <t>2024-07-04 13:36:22</t>
  </si>
  <si>
    <t>FTTR-普通区域-潍城区-金泰广场-15265643413-1000M-业务受理宽带-次数0-202407040000370199</t>
  </si>
  <si>
    <t>202407040000370199</t>
  </si>
  <si>
    <t>202407040000370199#导航立单,用户所在位置有群障,已向客户播报,客户要求装维回访.此工单为群障修复工单,根据群障全量闭环管理要求,为确保客户网络通畅,请装维人员跟进修复网络问题,谢谢.联系电话：15265643413</t>
  </si>
  <si>
    <t>2024-07-04 13:40:08</t>
  </si>
  <si>
    <t>2024-07-04 13:41:16</t>
  </si>
  <si>
    <t>SD-851-285569-3792-25465</t>
  </si>
  <si>
    <t>SD-057-240704-591273-7287</t>
  </si>
  <si>
    <t>2024-07-04 20:23:05</t>
  </si>
  <si>
    <t>80+金卡-普通区域-高密市-黑王家自然村-15163629727-1000M-宽带上网投诉-次数0-20240704202039X639898742</t>
  </si>
  <si>
    <t>20240704202039X639898742</t>
  </si>
  <si>
    <t xml:space="preserve">【农村网络投诉】流程受理流水号：20240704201833151636297271196210
客户号码:15163629727
客户姓名:王**
投诉地市:潍坊
来话流水:2024070420163314920858146
宽带账号:15163629727
宽带账号归属地市:潍坊
宽带账号归属区县:高密市
故障地址:潍坊高密市大牟家镇东牟家东牟家自然村东牟家李洋9号箱*********
联系电话:19712467003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故障时间:2024-07-04 20:18:45
具体故障现象:要将光猫改为桥接模式
客户其他诉求:
</t>
  </si>
  <si>
    <t>2024-07-04 20:25:04</t>
  </si>
  <si>
    <t>2024-07-04 20:26:55</t>
  </si>
  <si>
    <t>SD-057-240704-697814-7290</t>
  </si>
  <si>
    <t>80+银卡-普通区域-诸城市-得利斯世纪城-18369676539-500M-宽带上网投诉-次数0-20240704202154X714803306</t>
  </si>
  <si>
    <t>20240704202154X714803306</t>
  </si>
  <si>
    <t xml:space="preserve">流程受理流水号：20240704201935183696765391196342
客户号码:18369676539
客户姓名:张**
投诉地市:潍坊
来话流水:2024070420191606420872294
宽带账号:18369676539
宽带账号归属地市:潍坊
宽带账号归属区县:诸城市
故障地址:潍坊诸城市密州街道繁荣路得利斯世纪城新华家园7号楼*********
联系电话:18369676539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20:21:38
具体故障现象:提示网络无法连接，
客户其他诉求:
</t>
  </si>
  <si>
    <t>2024-07-04 20:28:51</t>
  </si>
  <si>
    <t>冯杰</t>
  </si>
  <si>
    <t>15706307952</t>
  </si>
  <si>
    <t>dw3_jk_fengjie</t>
  </si>
  <si>
    <t>2024-07-04 20:29:11</t>
  </si>
  <si>
    <t>SD-057-240704-145927-2434</t>
  </si>
  <si>
    <t>2024-07-04 11:59:48</t>
  </si>
  <si>
    <t>80+银卡-普通区域-寒亭区-朱里镇沿街商铺自然村-13864604966-200M-宽带上网投诉-次数0-20240704115855X535353655</t>
  </si>
  <si>
    <t>20240704115855X535353655</t>
  </si>
  <si>
    <t xml:space="preserve">【农村网络投诉】流程受理流水号：20240704115659138646049661069538
客户号码:13864604966
客户姓名:王**
投诉地市:潍坊
来话流水:2024070411563459920847368
宽带账号:13864604966
宽带账号归属地市:潍坊
宽带账号归属区县:寒亭区
故障地址:潍坊寒亭区朱里镇朱里镇沿街商铺朱里镇沿街商铺自然村前朱里村舞蹈培训学校7号箱*********
联系电话:18764753611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11:59:00
具体故障现象:光猫亮红灯，
客户其他诉求:
</t>
  </si>
  <si>
    <t>2024-07-04 12:03:10</t>
  </si>
  <si>
    <t>2024-07-04 12:05:09</t>
  </si>
  <si>
    <t>SD-057-240704-970631-7303</t>
  </si>
  <si>
    <t>2024-07-04 20:25:44</t>
  </si>
  <si>
    <t>【调研】-普通区域-潍城区-潍城二毛宿舍-18365649882-200M-魔百和投诉-次数0-202407040000713678</t>
  </si>
  <si>
    <t>202407040000713678</t>
  </si>
  <si>
    <t>202407040000713678#受理号码 : 18365649882客户姓名 : 刘*号码归属地 : 潍坊潍城 － 潍城用户品牌 : 全球通
客户来电宽带地址潍坊潍城区西关街道胜利西街潍城二毛宿舍10号楼，电视机顶盒不亮灯没有反应，请协助处理谢谢
女士 本机 录音：2024070420200167720876114</t>
  </si>
  <si>
    <t>2024-07-04 20:27:48</t>
  </si>
  <si>
    <t>2024-07-04 20:28:15</t>
  </si>
  <si>
    <t>SD-057-240704-470962-2419</t>
  </si>
  <si>
    <t>2024-07-04 11:59:06</t>
  </si>
  <si>
    <t>【调研】-80+普通-普通区域-寿光市-联盟第四生活区-18953610234-1000M-宽带上网投诉-次数0-202407040000297792</t>
  </si>
  <si>
    <t>202407040000297792</t>
  </si>
  <si>
    <t>202407040000297792#宽带账号：18953610234；宽带地址：潍坊寿光市圣城街道建新街联盟第四生活区5号楼；联系电话：18953610234 客户来电反映宽带网络无法连接 线上指导无法操作  来电流水2024070411443369120895335</t>
  </si>
  <si>
    <t>2024-07-04 12:01:12</t>
  </si>
  <si>
    <t>2024-07-04 12:01:35</t>
  </si>
  <si>
    <t>SD-057-240704-834712-930</t>
  </si>
  <si>
    <t>2024-07-04 09:29:13</t>
  </si>
  <si>
    <t>【重投】-80+银卡-普通区域-寿光市-兆祥小区-13780878662-1000M-宽带上网投诉-次数0-20240704092632X392149269</t>
  </si>
  <si>
    <t>20240704092632X392149269</t>
  </si>
  <si>
    <t xml:space="preserve">流程受理流水号：20240704092542137808786621019436
客户号码:13780878662
客户姓名:王**
投诉地市:潍坊
来话流水:2024070409244464920843145
宽带账号:13780878662
宽带账号归属地市:潍坊
宽带账号归属区县:寿光市
故障地址:潍坊寿光市圣城街道银海路兆祥小区45号楼*********
联系电话:13780878662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09:25:54
具体故障现象:光猫亮红灯，线上指导插紧捋直未恢复
客户其他诉求:
</t>
  </si>
  <si>
    <t>2024-07-04 09:35:13</t>
  </si>
  <si>
    <t>董鑫涛</t>
  </si>
  <si>
    <t>15706307743</t>
  </si>
  <si>
    <t>dw3_jk_dongxintao</t>
  </si>
  <si>
    <t>2024-07-04 09:36:10</t>
  </si>
  <si>
    <t>SD-851-291567-36749-10728</t>
  </si>
  <si>
    <t>SD-057-240704-450178-932</t>
  </si>
  <si>
    <t>2024-07-04 09:29:21</t>
  </si>
  <si>
    <t>【调研】-80+银卡-普通区域-诸城市-大于庄西村-13963651648-1000M-宽带上网投诉-次数0-20240704092644X404029118</t>
  </si>
  <si>
    <t>20240704092644X404029118</t>
  </si>
  <si>
    <t xml:space="preserve">【农村网络投诉】流程受理流水号：20240704092608139636516481019592
客户号码:13963651648
客户姓名:张**
投诉地市:潍坊
来话流水:2024070409222959020813146
宽带账号:13963651648
宽带账号归属地市:潍坊
宽带账号归属区县:诸城市
故障地址:潍坊诸城市百尺河镇大于庄西大于庄西村于庄西村东偏北8#箱*********
联系电话:13963651648
联系人:先生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故障时间:2024-07-04 09:26:34
具体故障现象:提示网络无法连接，
客户其他诉求:请协助处理，谢谢
</t>
  </si>
  <si>
    <t>2024-07-04 09:39:03</t>
  </si>
  <si>
    <t>2024-07-04 09:39:38</t>
  </si>
  <si>
    <t>SD-851-286408-11226-17997</t>
  </si>
  <si>
    <t>SD-057-240704-451763-7310</t>
  </si>
  <si>
    <t>2024-07-04 20:26:12</t>
  </si>
  <si>
    <t>80+金卡-普通区域-潍城区-尧里王村-13863692809-1000M-宽带上网投诉-次数0-20240704202420X860606216</t>
  </si>
  <si>
    <t>20240704202420X860606216</t>
  </si>
  <si>
    <t xml:space="preserve">【农村网络投诉】流程受理流水号：20240704202111138636928091196588
客户号码:13863692809
客户姓名:王**
投诉地市:潍坊
来话流水:2024070420201755820877488
宽带账号:13863692809
宽带账号归属地市:潍坊
宽带账号归属区县:潍城区
故障地址:潍坊潍城区于河街道尧里王村尧里王村潍城尧里王村23#北数7排南数3户*********
联系电话:13953699333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20:23:23
具体故障现象:光猫亮红灯，
客户其他诉求:要求退还无法使用期间的宽带费用，
</t>
  </si>
  <si>
    <t>2024-07-04 20:28:03</t>
  </si>
  <si>
    <t>慈文宇</t>
  </si>
  <si>
    <t>15706307906</t>
  </si>
  <si>
    <t>dw3_jk_wcciwenyu</t>
  </si>
  <si>
    <t>2024-07-04 20:29:38</t>
  </si>
  <si>
    <t>SD-851-279187-807-11619</t>
  </si>
  <si>
    <t>SD-057-240704-185967-2355</t>
  </si>
  <si>
    <t>2024-07-04 11:50:40</t>
  </si>
  <si>
    <t>【调研】-80+银卡-普通区域-高密市-青岛花园-13562644074-500M-魔百和投诉-次数0-20240704114849X929781716</t>
  </si>
  <si>
    <t>20240704114849X929781716</t>
  </si>
  <si>
    <t>【预处理派单】宽带账号：13562644074，宽带地址： 潍坊高密市醴泉街道夷安大道青岛花园8号楼*********，故障现象：，故障现象类型：，客户诉求：光猫不亮灯，联系电话：15908015120，通话流水：2024070411473775120835183。接入方式：FTTH，当前是否在线：不在线，端到端诊断结果：状态正常，是否智能网关：是，光功率。</t>
  </si>
  <si>
    <t>2024-07-04 12:22:19</t>
  </si>
  <si>
    <t>家庭业务-&gt;产品质量-&gt;互联网电视(移动高清)-&gt;全局流转-&gt;售后服务-&gt;光猫损坏-&gt;全局流转</t>
  </si>
  <si>
    <t>SD-057-240704-563047-2386</t>
  </si>
  <si>
    <t>2024-07-04 11:54:15</t>
  </si>
  <si>
    <t>【调研】-80+银卡-普通区域-安丘市-苇园村自然村-15095110877-1000M-宽带上网投诉-次数0-202407040000294156</t>
  </si>
  <si>
    <t>202407040000294156</t>
  </si>
  <si>
    <t xml:space="preserve">202407040000294156#流程受理流水号：20240704115249150951108771068274
客户号码:15095110877
客户姓名:赵**
投诉地市:潍坊
来话流水:2024070411523024220897229
宽带账号:15095110877
宽带账号归属地市:潍坊
宽带账号归属区县:安丘市
故障地址:潍坊安丘市大城埠苇园村苇园村自然村苇园村中9号箱朱启文*********
联系电话:15095110877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故障时间:2024-07-04 11:53:44
具体故障现象:提示网络无法连接，
客户其他诉求:客户侧为质差终端，要求处理故障问题。
</t>
  </si>
  <si>
    <t>2024-07-04 12:01:03</t>
  </si>
  <si>
    <t>2024-07-04 12:01:25</t>
  </si>
  <si>
    <t>SD-057-240704-807295-3456</t>
  </si>
  <si>
    <t>2024-07-04 13:32:20</t>
  </si>
  <si>
    <t>普通区域-安丘市-大盛芙蓉花园（1#-3#）-13964670614-200M-魔百和投诉-次数0-20240704133052X523344460</t>
  </si>
  <si>
    <t>20240704133052X523344460</t>
  </si>
  <si>
    <t>【农村网络投诉】流程受理流水号：20240704132228139646706141089408
客户号码:13964670614
客户姓名:李**
投诉地市:潍坊
来话流水:2024070413205562220831164
宽带账号:13964670614
宽带账号归属地市:潍坊
宽带账号归属区县:安丘市
故障地址:潍坊安丘市大盛镇大盛村林业局家属院芙蓉花园1号楼*********
联系电话:13964670614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故障时间:2024-07-04 13:22:17
魔百和单播/组播:单播
具体故障现象:电视直播或点播无法观看，配置网络未恢复重启未恢复
客户其他诉求:请处理，谢谢
魔百和单/组播：单播</t>
  </si>
  <si>
    <t>2024-07-04 13:58:06</t>
  </si>
  <si>
    <t>2024-07-04 14:02:22</t>
  </si>
  <si>
    <t>SD-057-240704-193704-6836</t>
  </si>
  <si>
    <t>2024-07-04 19:38:20</t>
  </si>
  <si>
    <t>80+钻石-普通区域-诸城市-阳光河畔-13791642029-1000M-宽带上网投诉-次数0-202407040000689767</t>
  </si>
  <si>
    <t>202407040000689767</t>
  </si>
  <si>
    <t xml:space="preserve">202407040000689767#流程受理流水号：20240704193728137916420291189576
客户号码:13791642029
客户姓名:徐**
投诉地市:潍坊
来话流水:2024070419371520320829506
宽带账号:13791642029
宽带账号归属地市:潍坊
宽带账号归属区县:诸城市
故障地址:潍坊诸城市龙都街道纺织街阳光河畔46号楼*********
联系电话:13791642029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故障时间:2024-07-04 19:38:07
具体故障现象:提示网络无法连接，
客户其他诉求:客户侧为质差终端，要求上门更换终端并一并处理故障问题。
</t>
  </si>
  <si>
    <t>2024-07-04 19:41:59</t>
  </si>
  <si>
    <t>2024-07-04 19:42:21</t>
  </si>
  <si>
    <t>SD-851-267935-23543</t>
  </si>
  <si>
    <t>SD-057-240704-075314-6837</t>
  </si>
  <si>
    <t>2024-07-04 19:38:22</t>
  </si>
  <si>
    <t>【调研】-普通区域-安丘市-潘家庄村自然村-15963632326-200M-宽带上网投诉-次数0-20240704193742X621439950</t>
  </si>
  <si>
    <t>20240704193742X621439950</t>
  </si>
  <si>
    <t xml:space="preserve">【农村网络投诉】流程受理流水号：20240704193619159636323261189384
客户号码:15963632326
客户姓名:潘**
投诉地市:潍坊
来话流水:2024070419355521520821248
宽带账号:15963632326
宽带账号归属地市:潍坊
宽带账号归属区县:安丘市
故障地址:潍坊安丘市金冢子镇潘家庄村潘家庄村自然村潘家庄村13号箱村东北潘子华*********
联系电话:15963632326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19:36:45
具体故障现象:打不开网页，
客户其他诉求:
</t>
  </si>
  <si>
    <t>2024-07-04 19:41:03</t>
  </si>
  <si>
    <t>2024-07-04 19:41:31</t>
  </si>
  <si>
    <t>SD-851-262985-34006-11384</t>
  </si>
  <si>
    <t>SD-057-240704-471639-5157</t>
  </si>
  <si>
    <t>2024-07-04 16:56:50</t>
  </si>
  <si>
    <t>【调研】-80+普通-普通区域-青州市-巨弥村-18663631642-1000M-宽带上网投诉-次数0-20240704165539X339120396</t>
  </si>
  <si>
    <t>2024-07-05 17:57:00</t>
  </si>
  <si>
    <t>20240704165539X339120396</t>
  </si>
  <si>
    <t xml:space="preserve">【农村网络投诉】流程受理流水号：20240704165457186636316421149696
客户号码:18663631642
客户姓名:石**
投诉地市:潍坊
来话流水:2024070416543730220898447
宽带账号:18663631642
宽带账号归属地市:潍坊
宽带账号归属区县:青州市
故障地址:潍坊青州市黄楼街道巨弥村巨弥村19号箱（张清俊）*********
联系电话:18663631642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故障时间:2024-07-04 17:23:06
具体故障现象:打不开网页，
客户其他诉求:
</t>
  </si>
  <si>
    <t>2024-07-04 17:15:23</t>
  </si>
  <si>
    <t>2024-07-04 17:16:02</t>
  </si>
  <si>
    <t>SD-057-240704-924360-6088</t>
  </si>
  <si>
    <t>2024-07-04 18:39:02</t>
  </si>
  <si>
    <t>【调研】-80+白金-FTTR-普通区域-安丘市-世纪新城-13791881952-1000M-宽带上网投诉-次数0-202407040000651376</t>
  </si>
  <si>
    <t>202407040000651376</t>
  </si>
  <si>
    <t xml:space="preserve">202407040000651376#流程受理流水号：20240704183815137918819521178018
客户号码:13791881952
客户姓名:黎*
投诉地市:潍坊
来话流水:2024070418375171220824872
宽带账号:13791881952
宽带账号归属地市:潍坊
宽带账号归属区县:安丘市
故障地址:潍坊安丘市兴安街道潍安路世纪新城20号楼*********
联系电话:13791881952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光功率:-17.39
故障大类:宽带/电视
故障细类:宽带无法上网
携转原因:
故障时间:2024-07-04 18:38:29
具体故障现象:提示网络无法连接，
客户其他诉求:客户侧为质差终端，要求上门更换终端并一并处理故障问题。
</t>
  </si>
  <si>
    <t>2024-07-04 18:42:02</t>
  </si>
  <si>
    <t>2024-07-04 18:42:56</t>
  </si>
  <si>
    <t>SD-851-245511-13042-11836</t>
  </si>
  <si>
    <t>SD-057-240704-854620-16</t>
  </si>
  <si>
    <t>2024-07-04 05:52:10</t>
  </si>
  <si>
    <t>普通区域-昌邑市-董隅村自然村-18264619737-200M-宽带上网投诉-次数0-202407040000091020</t>
  </si>
  <si>
    <t>202407040000091020</t>
  </si>
  <si>
    <t>202407040000091020#【已关注中国移动10086微信公众号】流程受理流水号：20240704055123182646197371000053
客户号码:18264619737
客户姓名:董**
投诉地市:潍坊
来话流水:2024070405511090320804155
宽带账号:18264619737
宽带账号归属地市:潍坊
宽带账号归属区县:昌邑市
故障地址:潍坊昌邑市围子镇董隅村董隅村自然村扩容16号箱分线箱*********
联系电话:18264619737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05:55:47
具体故障现象:提示网络无法连接，
客户其他诉求:
;宽带小区$[董隅村自然村]$</t>
  </si>
  <si>
    <t>2024-07-04 06:49:52</t>
  </si>
  <si>
    <t>2024-07-04 07:28:15</t>
  </si>
  <si>
    <t>SD-057-240704-368524-6066</t>
  </si>
  <si>
    <t>2024-07-04 18:37:11</t>
  </si>
  <si>
    <t>80+金卡-普通区域-坊子区-东山甫自然村-15866526989-100M-业务受理宽带-次数0-202407040000649137</t>
  </si>
  <si>
    <t>202407040000649137</t>
  </si>
  <si>
    <t>202407040000649137#受理号码 : 15866526989客户姓名 : 肖**号码归属地 : 潍坊坊子 － 坊子用户品牌 : 全球通。客户来电反映宽带无法上网，光猫亮红灯，要求尽快联系维修，请处理，谢谢。联系人：先生，联系电话：15054410038。</t>
  </si>
  <si>
    <t>2024-07-04 18:55:15</t>
  </si>
  <si>
    <t>孙玉成</t>
  </si>
  <si>
    <t>15706307922</t>
  </si>
  <si>
    <t>dw3_jk_sunyucheng</t>
  </si>
  <si>
    <t>2024-07-04 18:56:08</t>
  </si>
  <si>
    <t>SD-057-240704-684039-7355</t>
  </si>
  <si>
    <t>2024-07-04 20:32:30</t>
  </si>
  <si>
    <t>【调研】-80+银卡-普通区域-寿光市-岔河-13869635757-1000M-宽带上网投诉-次数0-20240704203050X250838932</t>
  </si>
  <si>
    <t>20240704203050X250838932</t>
  </si>
  <si>
    <t xml:space="preserve">【农村网络投诉】流程受理流水号：20240704202901138696357571197795
客户号码:13869635757
客户姓名:李**
投诉地市:潍坊
来话流水:2024070420282294820818258
宽带账号:13869635757
宽带账号归属地市:潍坊
宽带账号归属区县:寿光市
故障地址:潍坊寿光市岔河岔河村岔河岔河村11号箱*********
联系电话:15763621896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20:30:13
具体故障现象:提示网络无法连接，
客户其他诉求:
</t>
  </si>
  <si>
    <t>2024-07-04 20:37:10</t>
  </si>
  <si>
    <t>2024-07-04 20:37:37</t>
  </si>
  <si>
    <t>SD-851-255478-10671-28836</t>
  </si>
  <si>
    <t>SD-057-240704-539612-2866</t>
  </si>
  <si>
    <t>2024-07-04 12:26:20</t>
  </si>
  <si>
    <t>普通区域-潍城区-中级人民法院宿舍-13963686732-300M-宽带上网投诉-次数0-202407040000323759</t>
  </si>
  <si>
    <t>202407040000323759</t>
  </si>
  <si>
    <t>202407040000323759#宽带账号：13963686732；宽带地址：潍坊潍城区城关街道东风西街中级人民法院宿舍潍城区中级人民法院宿舍二号楼*********；接入方式：FTTH，当前是否在线：不在线，端到端诊断结果：状态正常，是否智能网关：，客户反映宽带无法使用，显示质差，要求尽快处理回复！来电流水：2024070412231980120800415联系电话：13963686732</t>
  </si>
  <si>
    <t>2024-07-04 12:28:26</t>
  </si>
  <si>
    <t>2024-07-04 12:28:52</t>
  </si>
  <si>
    <t>SD-057-240704-785904-6067</t>
  </si>
  <si>
    <t>2024-07-04 18:37:17</t>
  </si>
  <si>
    <t>【调研】-80+银卡-(目标)普通区域-昌乐县-泰和世家-15762605823-200M-宽带上网投诉-次数0-202407040000647391</t>
  </si>
  <si>
    <t>202407040000647391</t>
  </si>
  <si>
    <t>202407040000647391#流程受理流水号：20240704183638157626058231177666
客户号码:15762605823
客户姓名:邵**
投诉地市:潍坊
来话流水:2024070418353979720807883
宽带账号:15762605823
宽带账号归属地市:潍坊
宽带账号归属区县:昌乐县
故障地址:潍坊昌乐县城关街道新昌路泰和世家13号楼*********
联系电话:15762605823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故障细类:宽带无法上网(专席)
携转原因:
故障时间:2024-07-04 18:37:25
具体故障现象:提示网络无法连接，
客户其他诉求:
;宽带小区$[泰和世家]$</t>
  </si>
  <si>
    <t>2024-07-04 18:42:28</t>
  </si>
  <si>
    <t>赵海磊</t>
  </si>
  <si>
    <t>15706307129</t>
  </si>
  <si>
    <t>dw3_jk_zhaohailei</t>
  </si>
  <si>
    <t>2024-07-04 18:42:52</t>
  </si>
  <si>
    <t>SD-057-240704-260479-7358</t>
  </si>
  <si>
    <t>2024-07-04 20:32:37</t>
  </si>
  <si>
    <t>【调研】-普通区域-寿光市-尧水社区-18365618675-500M-宽带上网投诉-次数0-20240704203112X272834224</t>
  </si>
  <si>
    <t>20240704203112X272834224</t>
  </si>
  <si>
    <t xml:space="preserve">【农村网络投诉】流程受理流水号：20240704202758183656186751197638
客户号码:18365618675
客户姓名:李**
投诉地市:潍坊
来话流水:2024070420272926120813763
宽带账号:18365618675
宽带账号归属地市:潍坊
宽带账号归属区县:寿光市
故障地址:潍坊寿光市洛城街道康家尧水村尧水幸福社区A区13号楼2—501*********
联系电话:18365618675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故障时间:2024-07-04 20:29:48
具体故障现象:光猫亮红灯，客户拔插过光钎线插头
客户其他诉求:
</t>
  </si>
  <si>
    <t>2024-07-04 20:34:18</t>
  </si>
  <si>
    <t>2024-07-04 20:34:54</t>
  </si>
  <si>
    <t>SD-057-240704-295063-7993</t>
  </si>
  <si>
    <t>2024-07-04 23:05:45</t>
  </si>
  <si>
    <t>【调研】-80+普通-普通区域-诸城市-四达新村-15288818071-300M-业务受理宽带-次数0-202407040000743218</t>
  </si>
  <si>
    <t>202407040000743218</t>
  </si>
  <si>
    <t>202407040000743218# 宽带账号:15288818071; 联系电话：15288818071，问题类型：此工单为群障修复工单，根据群障全量闭环修复管理要求，为确保客户网络通畅，请装维人员跟进修复网络问题，谢谢！ 
 群障标题：公告。故障描述：分支光纤断或OLT检测不到ONT的预期的光信号(LOSi/LOBi)主叫号码：15288818071.0;该号码仅供参考，请优先联系宽带账号。</t>
  </si>
  <si>
    <t>2024-07-04 23:39:01</t>
  </si>
  <si>
    <t>2024-07-05 07:13:42</t>
  </si>
  <si>
    <t>SD-851-297701-20063-23704</t>
  </si>
  <si>
    <t>SD-057-240704-678350-1230</t>
  </si>
  <si>
    <t>2024-07-04 09:59:45</t>
  </si>
  <si>
    <t>普通区域-奎文区-聚类-潍坊高新区谷德广场-18763600756-1000M-宽带上网投诉-次数0-20240704095847X327338471</t>
  </si>
  <si>
    <t>20240704095847X327338471</t>
  </si>
  <si>
    <t xml:space="preserve">流程受理流水号：20240704095715187636007561030361
客户号码:18763600756
客户姓名:刘**
投诉地市:潍坊
来话流水:2024070409564067920879900
宽带账号:18763600756
宽带账号归属地市:潍坊
宽带账号归属区县:高新
故障地址:潍坊高新高新城区福寿街聚类-潍坊高新区谷德广场B3区*********
联系电话:13806491012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09:57:36
具体故障现象:提示网络无法连接，商场联系过师傅，但师傅不过去维修，要投诉。
客户其他诉求:
</t>
  </si>
  <si>
    <t>2024-07-04 10:01:19</t>
  </si>
  <si>
    <t>2024-07-04 10:01:48</t>
  </si>
  <si>
    <t>SD-057-240704-709854-2861</t>
  </si>
  <si>
    <t>2024-07-04 12:26:12</t>
  </si>
  <si>
    <t>普通区域-奎文区-东方太阳城-15863269582-300M-宽带上网投诉-次数0-202407040000310597</t>
  </si>
  <si>
    <t>202407040000310597</t>
  </si>
  <si>
    <t xml:space="preserve">202407040000310597#宽带账号：15863269582；宽带地址：潍坊奎文区北苑街道虞河路东方太阳城10号楼*；客户来电反映网络卡顿，没有路由器，建议连接千兆路由器，客户本机来电报修，要求上门处理,联系电话：15863269582来电流水：2024070412221455420890740
</t>
  </si>
  <si>
    <t>2024-07-04 12:28:18</t>
  </si>
  <si>
    <t>2024-07-04 12:29:07</t>
  </si>
  <si>
    <t>2024-07-04 12:29:41</t>
  </si>
  <si>
    <t>【重投】-【调研】-80+银卡-普通区域-潍城区-华安庭岸风景-13468495098-500M-宽带上网投诉-次数0-20240704122811X291507742 一级督办</t>
  </si>
  <si>
    <t>20240704122811X291507742</t>
  </si>
  <si>
    <t>2024-07-04 12:33:46</t>
  </si>
  <si>
    <t>2024-07-04 12:38:30</t>
  </si>
  <si>
    <t>SD-057-240704-978253-6060</t>
  </si>
  <si>
    <t>2024-07-04 18:35:43</t>
  </si>
  <si>
    <t>普通区域-青州市-西高村-15095230816-200M-魔百和投诉-次数0-20240704183410X250782944</t>
  </si>
  <si>
    <t>20240704183410X250782944</t>
  </si>
  <si>
    <t>【农村网络投诉】流程受理流水号：20240704182600150952308161175344
客户号码:15095230816
客户姓名:李**
投诉地市:潍坊
来话流水:2024070418254796520828885
宽带账号:15095230816
宽带账号归属地市:潍坊
宽带账号归属区县:青州市
故障地址:潍坊青州市益都街道西高村西高村西头扩容6号箱（李凤奎家）*********
联系电话:15095230816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故障细类:移动高清电视故障(专席)
携转原因:
故障时间:2024-07-04 18:31:57
魔百和单播/组播:组播
具体故障现象:电视提示网络类错误，机顶盒一红一绿
客户其他诉求:
魔百和单/组播：组播</t>
  </si>
  <si>
    <t>2024-07-04 18:41:44</t>
  </si>
  <si>
    <t>2024-07-04 18:42:22</t>
  </si>
  <si>
    <t>SD-057-240704-065793-17</t>
  </si>
  <si>
    <t>2024-07-04 06:04:10</t>
  </si>
  <si>
    <t>80+金卡-普通区域-临朐县-东桃花自然村-18264471697-1000M-宽带上网投诉-次数0-202407040000092334</t>
  </si>
  <si>
    <t>202407040000092334</t>
  </si>
  <si>
    <t>202407040000092334#流程受理流水号：20240704060135182644716971000059
客户号码:18264471697
客户姓名:邢**
投诉地市:潍坊
来话流水:2024070406011594020804355
宽带账号:18264471697
宽带账号归属地市:潍坊
宽带账号归属区县:临朐县
故障地址:潍坊临朐县山旺镇人民政府东桃花东桃花自然村东桃花3#箱村东梁美君*********
联系电话:18264471697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06:03:20
具体故障现象:提示网络无法连接，
客户其他诉求:要求上门维修
;宽带小区$[东桃花自然村]$</t>
  </si>
  <si>
    <t>2024-07-04 06:31:14</t>
  </si>
  <si>
    <t>李金梁</t>
  </si>
  <si>
    <t>15706307541</t>
  </si>
  <si>
    <t>家客铁通潍坊临朐-山旺乡镇装维组</t>
  </si>
  <si>
    <t>dw3_jk_lijinliang</t>
  </si>
  <si>
    <t>2024-07-04 06:35:19</t>
  </si>
  <si>
    <t>SD-851-294633-8048-8470</t>
  </si>
  <si>
    <t>SD-057-240704-589601-7969</t>
  </si>
  <si>
    <t>2024-07-04 22:37:55</t>
  </si>
  <si>
    <t>【调研】-80+白金-FTTR-普通区域-奎文区-金銮御景城-13963679971-1000M-宽带上网投诉-次数0-202407040000737802</t>
  </si>
  <si>
    <t>202407040000737802</t>
  </si>
  <si>
    <t>202407040000737802#流程受理流水号：20240704223622139636799711205852
客户号码:13963679971
客户姓名:李**
投诉地市:潍坊
来话流水:2024070422360737920875106
宽带账号:13963679971
宽带账号归属地市:潍坊
宽带账号归属区县:奎文区
故障地址:潍坊奎文区梨园街道文化路金銮御景城集贤府8号楼*********
联系电话:13963679971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22:37:34
具体故障现象:光猫灯正常但电脑手机无法上网，
客户其他诉求:
;宽带小区$[金銮御景城]$</t>
  </si>
  <si>
    <t>2024-07-04 23:12:52</t>
  </si>
  <si>
    <t>2024-07-04 23:13:20</t>
  </si>
  <si>
    <t>SD-851-255897-10611-6204</t>
  </si>
  <si>
    <t>SD-057-240704-526078-1143</t>
  </si>
  <si>
    <t>2024-07-04 09:52:06</t>
  </si>
  <si>
    <t>普通区域-寿光市-寿光文苑小区三-13953613039-300M-宽带上网投诉-次数0-202407040000169237</t>
  </si>
  <si>
    <t>202407040000169237</t>
  </si>
  <si>
    <t>202407040000169237#宽带账号：13953613039；宽带地址：潍坊寿光市侯镇侯镇中心街文苑小区11号楼*********；客户来电反映电视无法正常观看，请协助处理！来电流水：2024070409425475320890593，联系电话：13953613039</t>
  </si>
  <si>
    <t>2024-07-04 09:55:11</t>
  </si>
  <si>
    <t>2024-07-04 09:55:34</t>
  </si>
  <si>
    <t>SD-851-266032-25798-7735</t>
  </si>
  <si>
    <t>SD-057-240704-281493-1203</t>
  </si>
  <si>
    <t>2024-07-04 09:57:05</t>
  </si>
  <si>
    <t>普通区域-潍城区-安顺西区（海化安顺）-18866720297-100M-宽带上网投诉-次数0-202407040000172773</t>
  </si>
  <si>
    <t>2024-07-05 10:58:00</t>
  </si>
  <si>
    <t>202407040000172773</t>
  </si>
  <si>
    <t xml:space="preserve">202407040000172773#18866720297来电反映家里的宽带不能连网使用了，光猫亮红灯，要求尽快安排师傅上门维修处理，联系电话：17679999587，请处理，谢谢
</t>
  </si>
  <si>
    <t>2024-07-04 10:00:59</t>
  </si>
  <si>
    <t>2024-07-04 10:01:15</t>
  </si>
  <si>
    <t>SD-057-240704-495870-1232</t>
  </si>
  <si>
    <t>2024-07-04 09:59:49</t>
  </si>
  <si>
    <t>【调研】-80+银卡-普通区域-奎文区-后栾花园-13780898205-300M-宽带上网投诉-次数0-20240704095851X331952348</t>
  </si>
  <si>
    <t>20240704095851X331952348</t>
  </si>
  <si>
    <t xml:space="preserve">流程受理流水号：20240704095724137808982051030418
客户号码:13780898205
客户姓名:杨*
投诉地市:潍坊
来话流水:2024070409564533520880906
宽带账号:13780898205
宽带账号归属地市:潍坊
宽带账号归属区县:奎文区
故障地址:潍坊奎文区梨园街道文化路后栾花园6号楼3单元501
联系电话:13780898205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故障时间:2024-07-04 10:10:32
具体故障现象:宽带无法上网，
客户其他诉求:
</t>
  </si>
  <si>
    <t>2024-07-04 10:01:50</t>
  </si>
  <si>
    <t>SD-057-240704-486953-4673</t>
  </si>
  <si>
    <t>2024-07-04 15:57:20</t>
  </si>
  <si>
    <t>80+普通-普通区域-寿光市-壹品世家-13854480200-500M-宽带上网投诉-次数0-202407040000482172</t>
  </si>
  <si>
    <t>202407040000482172</t>
  </si>
  <si>
    <t xml:space="preserve">202407040000482172#
宽带账号13854480200：***；宽带地址：潍坊寿光市圣城街道新兴街壹品世家3号楼****；客户来电反映宽带无法使用*****，/客户不配合排障，要求师傅上门，请协助处理，谢谢！联系电话：13953694734***；联系人：先生***；来电流水：202407040000482172****。 
</t>
  </si>
  <si>
    <t>2024-07-04 16:02:52</t>
  </si>
  <si>
    <t>2024-07-04 16:03:21</t>
  </si>
  <si>
    <t>SD-057-240704-825410-6049</t>
  </si>
  <si>
    <t>2024-07-04 18:35:02</t>
  </si>
  <si>
    <t>普通区域-高密市-菜园村自然村-13646363513-200M-宽带上网投诉-次数0-20240704183230X150014550</t>
  </si>
  <si>
    <t>20240704183230X150014550</t>
  </si>
  <si>
    <t xml:space="preserve">【农村网络投诉】流程受理流水号：20240704182908136463635131176042
客户号码:13646363513
客户姓名:徐**
投诉地市:潍坊
来话流水:2024070418254217320828059
宽带账号:13646363513
宽带账号归属地市:潍坊
宽带账号归属区县:高密市
故障地址:潍坊高密市胶河生态园李家营菜园村菜园村自然村菜园村52号11号箱*********
联系电话:13646363513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故障时间:2024-07-04 18:29:29
具体故障现象:光猫亮红灯，客户来电反映宽带无法上网，我处核实到注册灯闪烁，将光纤线插紧弄直后重启未恢复，请协助处理谢谢
客户其他诉求:
</t>
  </si>
  <si>
    <t>2024-07-04 18:38:03</t>
  </si>
  <si>
    <t>2024-07-04 18:40:05</t>
  </si>
  <si>
    <t>SD-057-240704-045698-455</t>
  </si>
  <si>
    <t>2024-07-04 08:52:25</t>
  </si>
  <si>
    <t>普通区域-寒亭区-桥西一村自然村-18553697681-300M-魔百和投诉-次数0-202407040000112093</t>
  </si>
  <si>
    <t>202407040000112093</t>
  </si>
  <si>
    <t>202407040000112093#流程受理流水号：20240704085104185536976811007703
客户号码:18553697681
客户姓名:李*
投诉地市:潍坊
来话流水:2024070408450141020874864
宽带账号:18553697681
宽带账号归属地市:潍坊
宽带账号归属区县:寒亭区
故障地址:潍坊寒亭区高里街道桥西一村桥西一村自然村桥西一村24号箱*********
联系电话:13031675086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故障时间:2024-07-04 08:51:43
魔百和单播/组播:组播
具体故障现象:电视直播或点播无法观看，
客户其他诉求:请协助处理，谢谢
魔百和单/组播：组播;宽带小区$[桥西一村自然村]$</t>
  </si>
  <si>
    <t>2024-07-04 08:54:13</t>
  </si>
  <si>
    <t>2024-07-04 09:06:19</t>
  </si>
  <si>
    <t>SD-851-329541-16548-15042</t>
  </si>
  <si>
    <t>SD-057-240704-738106-7384</t>
  </si>
  <si>
    <t>2024-07-04 20:35:32</t>
  </si>
  <si>
    <t>普通区域-高密市-康佳大院-13854473472-200M-魔百和投诉-次数0-20240704203306X386100408</t>
  </si>
  <si>
    <t>20240704203306X386100408</t>
  </si>
  <si>
    <t>客户来电要求更换机顶盒遥控器，请核实处理，联系电话13793690773，流水2024070420295322620825545</t>
  </si>
  <si>
    <t>2024-07-04 20:36:37</t>
  </si>
  <si>
    <t>家庭业务-&gt;产品质量-&gt;互联网电视(移动高清)-&gt;全局流转-&gt;售后服务-&gt;机顶盒配件损坏-&gt;全局流转</t>
  </si>
  <si>
    <t>2024-07-04 20:37:22</t>
  </si>
  <si>
    <t>SD-057-240704-705413-2894</t>
  </si>
  <si>
    <t>2024-07-04 12:29:25</t>
  </si>
  <si>
    <t>【调研】-80+银卡-普通区域-安丘市-石家埠村自然村-15275360059-1000M-宽带上网投诉-次数0-202407040000326655</t>
  </si>
  <si>
    <t>202407040000326655</t>
  </si>
  <si>
    <t xml:space="preserve">202407040000326655#流程受理流水号：20240704122806152753600591077528
客户号码:15275360059
客户姓名:李*
投诉地市:潍坊
来话流水:2024070412274764720840129
宽带账号:15275360059
宽带账号归属地市:潍坊
宽带账号归属区县:安丘市
故障地址:潍坊安丘市临浯镇石家埠村石家埠村自然村石家埠二次追加1号箱*********
联系电话:15275360059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12:28:45
具体故障现象:客户表示自己的宽带网线断了  请尽快处理谢谢
客户其他诉求:客户侧为质差终端，要求上门更换终端并一并处理故障问题。
</t>
  </si>
  <si>
    <t>2024-07-04 12:31:26</t>
  </si>
  <si>
    <t>2024-07-04 12:32:18</t>
  </si>
  <si>
    <t>SD-851-285834-18361-14965</t>
  </si>
  <si>
    <t>SD-057-240704-812653-5118</t>
  </si>
  <si>
    <t>2024-07-04 16:51:13</t>
  </si>
  <si>
    <t>普通区域-高密市-井沟驻地自然村-13780894580-300M-宽带延伸服务-次数0-202407040000548130</t>
  </si>
  <si>
    <t>2024-07-05 16:52:00</t>
  </si>
  <si>
    <t>202407040000548130</t>
  </si>
  <si>
    <t xml:space="preserve">202407040000548130#流程受理流水号：20240704164813137808945801147616
客户号码:13780894580
客户姓名:荆**
投诉地市:潍坊
来话流水:2024070416445563420865910
宽带账号:13780894580
宽带账号归属地市:潍坊
宽带账号归属区县:高密市
故障地址:潍坊高密市井沟镇井沟驻地井沟驻地自然村高密井沟驻地荆世田12号箱*********
联系电话:13780894580
联系人:先生
工单紧急程度:一般
是否有升级投诉倾向:否
是否重复投诉:否
是否携转意向:否
是否投诉倾向:否
是否智能网关:智能网关
当前是否在线:是
接入方式:FTTH
是否质差终端:无质差信息
光功率:-19.06
故障大类:宽带/电视
故障细类:宽带延伸服务
携转原因:
故障时间:2024-07-04 16:48:23
具体故障现象:调测其它设备，客户来电反映监控无法连接网络，请协助处理谢谢
</t>
  </si>
  <si>
    <t>2024-07-04 16:54:53</t>
  </si>
  <si>
    <t>滕坤坤</t>
  </si>
  <si>
    <t>15706307325</t>
  </si>
  <si>
    <t>dw3_jk_tengkunkun</t>
  </si>
  <si>
    <t>2024-07-04 16:55:27</t>
  </si>
  <si>
    <t>SD-851-296369-13429-20026</t>
  </si>
  <si>
    <t>SD-057-240704-516470-7703</t>
  </si>
  <si>
    <t>2024-07-04 21:11:03</t>
  </si>
  <si>
    <t>80+银卡-普通区域-青州市-北星落村-13869654192-100M-宽带上网投诉-次数0-20240704210800X480434305</t>
  </si>
  <si>
    <t>20240704210800X480434305</t>
  </si>
  <si>
    <t xml:space="preserve">【农村网络投诉】流程受理流水号：20240704210720138696541921202796
客户号码:13869654192
客户姓名:刘**
投诉地市:潍坊
来话流水:2024070421065209920893550
宽带账号:13869654192
宽带账号归属地市:潍坊
宽带账号归属区县:青州市
故障地址:潍坊青州市高柳镇北星落村北星落村11号箱（霍海明家）*********
联系电话:13869654192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故障时间:2024-07-04 21:07:30
具体故障现象:光猫亮红灯，
客户其他诉求:客户来电要求联系装维师傅上门查看，谢谢。
</t>
  </si>
  <si>
    <t>2024-07-04 21:13:37</t>
  </si>
  <si>
    <t>2024-07-04 21:14:04</t>
  </si>
  <si>
    <t>SD-057-240704-609845-4676</t>
  </si>
  <si>
    <t>2024-07-04 15:58:26</t>
  </si>
  <si>
    <t>普通区域-诸城市-赵家屯-15053637063-200M-宽带上网投诉-次数0-202407040000496846</t>
  </si>
  <si>
    <t>2024-07-05 16:59:00</t>
  </si>
  <si>
    <t>202407040000496846</t>
  </si>
  <si>
    <t xml:space="preserve">202407040000496846#流程受理流水号：20240704155714150536370631132234
客户号码:15053637063
客户姓名:王**
投诉地市:潍坊
来话流水:2024070415563650920894950
宽带账号:15053637063
宽带账号归属地市:潍坊
宽带账号归属区县:诸城市
故障地址:潍坊诸城市昌城镇赵家屯村赵家屯赵家屯村东偏北3号箱*********
联系电话:15064416396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故障时间:2024-07-04 15:57:21
具体故障现象:打不开网页，
客户其他诉求:客户侧为质差终端，要求上门更换终端并一并处理故障问题。
</t>
  </si>
  <si>
    <t>2024-07-04 16:11:30</t>
  </si>
  <si>
    <t>SD-057-240704-201934-6085</t>
  </si>
  <si>
    <t>2024-07-04 18:38:30</t>
  </si>
  <si>
    <t>80+普通-普通区域-青州市-（铁通）乾元福居-15169596222-300M-宽带上网投诉-次数0-20240704183724X444877843</t>
  </si>
  <si>
    <t>20240704183724X444877843</t>
  </si>
  <si>
    <t xml:space="preserve">流程受理流水号：20240704183643151695962221177687
客户号码:15169596222
客户姓名:冯**
投诉地市:潍坊
来话流水:2024070418350945120803907
宽带账号:15169596222
宽带账号归属地市:潍坊
宽带账号归属区县:青州市
故障地址:潍坊青州市益都街道驼山路（铁通）乾元福居乾元福居11号楼*********
联系电话:15169596222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18:37:28
具体故障现象:客户表示无线不能用  光信号红灯  闪烁  插紧捋直光纤 未恢复   请协助 谢谢
客户其他诉求:请协助 谢谢
</t>
  </si>
  <si>
    <t>2024-07-04 18:39:57</t>
  </si>
  <si>
    <t>2024-07-04 18:40:32</t>
  </si>
  <si>
    <t>SD-057-240704-286435-2938</t>
  </si>
  <si>
    <t>2024-07-04 12:35:17</t>
  </si>
  <si>
    <t>【调研】-普通区域-临朐县-东朱阳自然村-18265667856-300M-宽带上网投诉-次数0-20240704123225X545783576</t>
  </si>
  <si>
    <t>20240704123225X545783576</t>
  </si>
  <si>
    <t xml:space="preserve">【农村网络投诉】流程受理流水号：20240704123149182656678561078404
客户号码:18265667856
客户姓名:孙**
投诉地市:潍坊
来话流水:2024070412313482020872124
宽带账号:18265667856
宽带账号归属地市:潍坊
宽带账号归属区县:临朐县
故障地址:潍坊临朐县冶源街道东朱阳东朱阳自然村东朱阳（扩容3）25号箱孙启云（外墙）*********
联系电话:18265667856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12:34:09
具体故障现象:PON灯闪
客户其他诉求:
</t>
  </si>
  <si>
    <t>2024-07-04 12:36:39</t>
  </si>
  <si>
    <t>2024-07-04 12:41:05</t>
  </si>
  <si>
    <t>SD-851-277868-20738-8226</t>
  </si>
  <si>
    <t>SD-057-240704-958642-1109</t>
  </si>
  <si>
    <t>2024-07-04 09:47:45</t>
  </si>
  <si>
    <t>【调研】-80+普通-普通区域-安丘市-探柳村-13561446732-200M-宽带上网投诉-次数0-20240704094610X570511867</t>
  </si>
  <si>
    <t>2024-07-05 10:48:00</t>
  </si>
  <si>
    <t>20240704094610X570511867</t>
  </si>
  <si>
    <t xml:space="preserve">流程受理流水号：20240704094543135614467321026301
客户号码:13561446732
客户姓名:张*
投诉地市:潍坊
来话流水:2024070409441187020808180
宽带账号:13561446732
宽带账号归属地市:潍坊
宽带账号归属区县:安丘市
故障地址:潍坊安丘市白芬子镇探柳庄鞠家庄子探柳庄2#李高增*********
联系电话:13561446732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09:45:09
具体故障现象:
已排查客户设备指示灯，查询光信号红灯，已指导重启设备捋顺插紧光纤线未恢复，记录反馈
客户其他诉求:
</t>
  </si>
  <si>
    <t>2024-07-04 09:49:00</t>
  </si>
  <si>
    <t>2024-07-04 09:49:42</t>
  </si>
  <si>
    <t>SD-057-240704-570419-1227</t>
  </si>
  <si>
    <t>2024-07-04 09:59:37</t>
  </si>
  <si>
    <t>【调研】-80+银卡-普通区域-诸城市-前寨-15054837653-300M-宽带上网投诉-次数0-20240704095748X268910448</t>
  </si>
  <si>
    <t>20240704095748X268910448</t>
  </si>
  <si>
    <t xml:space="preserve">【农村网络投诉】流程受理流水号：20240704095411150548376531029313
客户号码:15054837653
客户姓名:张**
投诉地市:潍坊
来话流水:2024070409523870420823234
宽带账号:15054837653
宽带账号归属地市:潍坊
宽带账号归属区县:诸城市
故障地址:潍坊诸城市枳沟镇前寨村前寨前寨村12#箱*********
联系电话:15054837653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故障时间:2024-07-04 09:55:28
具体故障现象:提示网络无法连接，
客户其他诉求:
</t>
  </si>
  <si>
    <t>2024-07-04 10:06:30</t>
  </si>
  <si>
    <t>张祚春</t>
  </si>
  <si>
    <t>15706307984</t>
  </si>
  <si>
    <t>家客铁通潍坊诸城-枳沟乡镇装维组</t>
  </si>
  <si>
    <t>dw3_jk_zhangzuochun</t>
  </si>
  <si>
    <t>2024-07-04 10:06:57</t>
  </si>
  <si>
    <t>SD-852-299395-37-2325</t>
  </si>
  <si>
    <t>SD-057-240704-487169-4560</t>
  </si>
  <si>
    <t>2024-07-04 15:41:14</t>
  </si>
  <si>
    <t>普通区域-青州市-九州名座西区-13465727503-300M-宽带上网投诉-次数0-202407040000480482</t>
  </si>
  <si>
    <t>202407040000480482</t>
  </si>
  <si>
    <t>202407040000480482#流程受理流水号：20240704154038134657275031127217
客户号码:13465727503
客户姓名:赵**
投诉地市:潍坊
来话流水:2024070415383918520849916
宽带账号:13465727503
宽带账号归属地市:潍坊
宽带账号归属区县:青州市
故障地址:潍坊青州市云门山街道云门山路九州名座西区13号楼*********
联系电话:15318917503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光功率:-14.10
故障大类:宽带
故障细类:宽带无法上网(专席)
携转原因:
故障时间:2024-07-04 15:44:13
具体故障现象:光猫灯正常但电脑手机无法上网，
客户其他诉求:
;宽带小区$[九州名座西区]$</t>
  </si>
  <si>
    <t>2024-07-04 15:43:10</t>
  </si>
  <si>
    <t>鞠兵</t>
  </si>
  <si>
    <t>15706307642</t>
  </si>
  <si>
    <t>dw3_jk_jubing</t>
  </si>
  <si>
    <t>2024-07-04 15:43:36</t>
  </si>
  <si>
    <t>SD-057-240704-215934-2819</t>
  </si>
  <si>
    <t>2024-07-04 12:23:05</t>
  </si>
  <si>
    <t>普通区域-坊子区-穆三村自然村-13675367005-300M-宽带上网投诉-次数0-20240704122022X822458293</t>
  </si>
  <si>
    <t>20240704122022X822458293</t>
  </si>
  <si>
    <t xml:space="preserve">【农村网络投诉】流程受理流水号：20240704121852136753670051075271
客户号码:13675367005
客户姓名:王**
投诉地市:潍坊
来话流水:2024070412183978120859534
宽带账号:13675367005
宽带账号归属地市:潍坊
宽带账号归属区县:坊子区
故障地址:潍坊坊子区九龙街办（穆村）穆三村穆三村自然村穆一村委东南4号箱（张茂信）*********
联系电话:13675367005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12:19:43
具体故障现象:光猫亮红灯，
客户其他诉求:
</t>
  </si>
  <si>
    <t>2024-07-04 12:28:49</t>
  </si>
  <si>
    <t>王文辉</t>
  </si>
  <si>
    <t>15706307253</t>
  </si>
  <si>
    <t>dw3_jk_wangwenhui</t>
  </si>
  <si>
    <t>2024-07-04 12:29:32</t>
  </si>
  <si>
    <t>SD-057-240704-290547-2862</t>
  </si>
  <si>
    <t>【调研】-80+银卡-普通区域-高密市-爱国村-13406604545-1000M-宽带上网投诉-次数0-20240704122405X453957680</t>
  </si>
  <si>
    <t>20240704122405X453957680</t>
  </si>
  <si>
    <t xml:space="preserve">【农村网络投诉】流程受理流水号：20240704122207134066045451076087
客户号码:13406604545
客户姓名:聂*
投诉地市:潍坊
来话流水:2024070412211654520882223
宽带账号:13406604545
宽带账号归属地市:潍坊
宽带账号归属区县:高密市
故障地址:潍坊高密市姜庄镇爱国村爱国村于敦福屋山5号箱*********
联系电话:18753606318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12:21:19
具体故障现象:光猫亮红灯，插紧捋直光钎线
客户其他诉求:
</t>
  </si>
  <si>
    <t>2024-07-04 12:30:46</t>
  </si>
  <si>
    <t>2024-07-04 12:34:03</t>
  </si>
  <si>
    <t>SD-057-240704-918036-4684</t>
  </si>
  <si>
    <t>2024-07-04 15:59:21</t>
  </si>
  <si>
    <t>80+金卡-普通区域-安丘市-苇园村自然村-15863611774-300M-宽带上网投诉-次数0-20240704155717X837949614</t>
  </si>
  <si>
    <t>20240704155717X837949614</t>
  </si>
  <si>
    <t xml:space="preserve">【农村网络投诉】流程受理流水号：20240704155633158636117741132024
客户号码:15863611774
客户姓名:马**
投诉地市:潍坊
来话流水:2024070415562218720891717
宽带账号:15863611774
宽带账号归属地市:潍坊
宽带账号归属区县:安丘市
故障地址:潍坊安丘市大城埠苇园村苇园村自然村苇园村西南14号箱马大宾*********
联系电话:15863611774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15:57:02
具体故障现象:频繁掉线，
客户其他诉求:
</t>
  </si>
  <si>
    <t>2024-07-04 16:00:46</t>
  </si>
  <si>
    <t>2024-07-04 16:04:49</t>
  </si>
  <si>
    <t>SD-851-301468-9714-1732</t>
  </si>
  <si>
    <t>SD-057-240704-942307-4640</t>
  </si>
  <si>
    <t>2024-07-04 15:53:09</t>
  </si>
  <si>
    <t>80+银卡-普通区域-高密市-康馨家园-18366369116-200M-宽带上网投诉-次数0-20240704155138X498887802</t>
  </si>
  <si>
    <t>2024-07-05 16:54:00</t>
  </si>
  <si>
    <t>20240704155138X498887802</t>
  </si>
  <si>
    <t xml:space="preserve">流程受理流水号：20240704154956183663691161130018
客户号码:18366369116
客户姓名:黄**
投诉地市:潍坊
来话流水:2024070415485843820891323
宽带账号:18366369116
宽带账号归属地市:潍坊
宽带账号归属区县:高密市
故障地址:潍坊高密市朝阳街道凤凰大街康馨家园高密康馨家园1号楼
联系电话:15064670764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光功率:-29.20
故障大类:宽带/电视
故障细类:网速慢/上网掉线(专席)
携转原因:
故障时间:2024-07-04 15:50:02
具体故障现象:网速慢卡顿，光功率异常，请协助谢谢！
客户其他诉求:
</t>
  </si>
  <si>
    <t>2024-07-04 15:55:36</t>
  </si>
  <si>
    <t>2024-07-04 15:56:19</t>
  </si>
  <si>
    <t>SD-057-240704-654192-5126</t>
  </si>
  <si>
    <t>2024-07-04 16:52:57</t>
  </si>
  <si>
    <t>普通区域-潍城区-中亚商贸城-13964774194-300M-宽带上网投诉-次数0-202407040000551498</t>
  </si>
  <si>
    <t>2024-07-05 17:53:00</t>
  </si>
  <si>
    <t>202407040000551498</t>
  </si>
  <si>
    <t>202407040000551498#要求装维上门服务：宽带账号：13964774194*；宽带地址：潍坊潍城区南关街道健康街中亚商贸城中亚商贸城*；客户来电反映宽带连不上，客户不在现场，无法配合线上指导/客户不配合排障，要求上门，请协助处理，谢谢！联系电话：*13964774194*；联系人：13964774194*；来电流水：*2024070416511603920853263</t>
  </si>
  <si>
    <t>2024-07-04 16:55:24</t>
  </si>
  <si>
    <t>2024-07-04 16:56:13</t>
  </si>
  <si>
    <t>SD-057-240704-903486-6031</t>
  </si>
  <si>
    <t>2024-07-04 18:32:17</t>
  </si>
  <si>
    <t>80+银卡-普通区域-寿光市-胡营孙村自然村-13869670989-1000M-宽带上网投诉-次数0-20240704183014X147525340</t>
  </si>
  <si>
    <t>20240704183014X147525340</t>
  </si>
  <si>
    <t xml:space="preserve">【农村网络投诉】流程受理流水号：20240704182933138696709891176138
客户号码:13869670989
客户姓名:孙**
投诉地市:潍坊
来话流水:2024070418280937320848553
宽带账号:13869670989
宽带账号归属地市:潍坊
宽带账号归属区县:寿光市
故障地址:潍坊寿光市胡营胡营孙村胡营孙村自然村胡营孙村东北*********
联系电话:13884719063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18:29:43
具体故障现象:光猫亮红灯，
客户其他诉求:要求上门维修，谢谢
</t>
  </si>
  <si>
    <t>2024-07-04 18:34:28</t>
  </si>
  <si>
    <t>2024-07-04 18:34:59</t>
  </si>
  <si>
    <t>SD-851-314939-1085-7381</t>
  </si>
  <si>
    <t>SD-057-240704-589642-2907</t>
  </si>
  <si>
    <t>2024-07-04 12:30:49</t>
  </si>
  <si>
    <t>80+银卡-普通区域-安丘市-未来城-15966122323-1000M-宽带上网投诉-次数0-202407040000326225</t>
  </si>
  <si>
    <t>202407040000326225</t>
  </si>
  <si>
    <t>202407040000326225#流程受理流水号：20240704123014159661223231078013
客户号码:15966122323
客户姓名:陶**
投诉地市:潍坊
来话流水:2024070412271515920835286
宽带账号:15966122323
宽带账号归属地市:潍坊
宽带账号归属区县:安丘市
故障地址:潍坊安丘市兴安街道昌安北路未来城20号楼*********
联系电话:15966122323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故障时间:2024-07-04 12:28:45
具体故障现象:网速慢卡顿，
客户其他诉求:请审核
;宽带小区$[未来城]$</t>
  </si>
  <si>
    <t>2024-07-04 12:33:39</t>
  </si>
  <si>
    <t>2024-07-04 12:34:02</t>
  </si>
  <si>
    <t>SD-851-231712-6194-13676</t>
  </si>
  <si>
    <t>SD-057-240704-279651-1057</t>
  </si>
  <si>
    <t>2024-07-04 09:41:21</t>
  </si>
  <si>
    <t>普通区域-奎文区-德润天辰二期-17669666648-1000M-宽带上网投诉-次数0-20240704093924X164719351</t>
  </si>
  <si>
    <t>20240704093924X164719351</t>
  </si>
  <si>
    <t xml:space="preserve">流程受理流水号：20240704093831176696666481023831
客户号码:17669666648
客户姓名:王**
投诉地市:青岛
来话流水:2024070409374745220820179
宽带账号:17669666648
宽带账号归属地市:青岛
宽带账号归属区县:奎文区
故障地址:潍坊奎文区潍州路街道潍州路德润天辰二期13号楼2单元302
联系电话:17669666648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故障时间:2024-07-04 09:38:51
具体故障现象:客户来电表示家里网速慢卡，我处排查路由器摆放位置，在线时长，使用年限以及网线未恢复，请协助处理谢谢
客户其他诉求:请协助谢谢
</t>
  </si>
  <si>
    <t>2024-07-04 09:44:16</t>
  </si>
  <si>
    <t>2024-07-04 09:44:46</t>
  </si>
  <si>
    <t>SD-851-319183-385-3374</t>
  </si>
  <si>
    <t>SD-057-240704-167504-1189</t>
  </si>
  <si>
    <t>2024-07-04 09:56:33</t>
  </si>
  <si>
    <t>(目标)普通区域-高密市-张戈庄-18853681443-100M-宽带上网投诉-次数0-20240704095518X118564181</t>
  </si>
  <si>
    <t>20240704095518X118564181</t>
  </si>
  <si>
    <t xml:space="preserve">流程受理流水号：20240704095150188536814431028497
客户号码:18853681443
客户姓名:薛**
投诉地市:潍坊
来话流水:2024070409504444720896996
宽带账号:18853681443
宽带账号归属地市:潍坊
宽带账号归属区县:高密市
故障地址:潍坊高密市柴沟镇张戈庄张戈庄高密张戈庄21号箱*********
联系电话:18853681443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故障细类:网速慢/上网掉线(专席)
携转原因:
故障时间:2024-07-04 09:53:24
具体故障现象:网速慢卡顿，请协助谢谢
客户其他诉求:
</t>
  </si>
  <si>
    <t>2024-07-04 09:57:57</t>
  </si>
  <si>
    <t>2024-07-04 09:58:15</t>
  </si>
  <si>
    <t>SD-057-240704-310427-5137</t>
  </si>
  <si>
    <t>2024-07-04 16:54:03</t>
  </si>
  <si>
    <t>80+银卡-普通区域-临朐县-吴家上庄安置楼-13721972787-300M-宽带上网投诉-次数0-202407040000551238</t>
  </si>
  <si>
    <t>2024-07-05 17:55:00</t>
  </si>
  <si>
    <t>202407040000551238</t>
  </si>
  <si>
    <t xml:space="preserve">202407040000551238#【已关注中国移动10086微信公众号】流程受理流水号：20240704165231137219727871148940
客户号码:13721972787
客户姓名:吴**
投诉地市:潍坊
来话流水:2024070416520775320865139
宽带账号:13721972787
宽带账号归属地市:潍坊
宽带账号归属区县:临朐县
故障地址:潍坊临朐县东城街道东环路吴家上庄安置楼西楼*********
联系电话:13721972787
联系人:先生/女士
工单紧急程度:非常紧急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故障时间:2024-07-04 16:53:51
具体故障现象:打不开网页，
客户其他诉求:客户侧为质差终端，要求上门更换终端并一并处理故障问题。
</t>
  </si>
  <si>
    <t>2024-07-04 16:58:43</t>
  </si>
  <si>
    <t>李俊杰</t>
  </si>
  <si>
    <t>13854689871</t>
  </si>
  <si>
    <t>dw3_jk_lijunjie</t>
  </si>
  <si>
    <t>2024-07-04 16:59:17</t>
  </si>
  <si>
    <t>SD-057-240704-341869-1125</t>
  </si>
  <si>
    <t>2024-07-04 09:50:30</t>
  </si>
  <si>
    <t>普通区域-安丘市-大莲池村自然村-15763015990-200M-宽带上网投诉-次数0-20240704094743X663381371</t>
  </si>
  <si>
    <t>2024-07-05 10:51:00</t>
  </si>
  <si>
    <t>20240704094743X663381371</t>
  </si>
  <si>
    <t xml:space="preserve">【农村网络投诉】流程受理流水号：20240704094428157630159901025879
客户号码:15763015990
客户姓名:曹**
投诉地市:潍坊
来话流水:2024070409433454820899731
宽带账号:15763015990
宽带账号归属地市:潍坊
宽带账号归属区县:安丘市
故障地址:潍坊安丘市石堆镇大莲池村大莲池村自然村大莲池北村东街7号箱曹发成*********
联系电话:15095132787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09:45:41
具体故障现象:打不开网页，
客户其他诉求:
</t>
  </si>
  <si>
    <t>2024-07-04 09:53:23</t>
  </si>
  <si>
    <t>2024-07-04 09:53:50</t>
  </si>
  <si>
    <t>SD-057-240704-403817-6746</t>
  </si>
  <si>
    <t>2024-07-04 19:30:32</t>
  </si>
  <si>
    <t>(目标)普通区域-奎文区-洛杉矶小区-13563619411-500M-宽带上网投诉-次数0-202407040000684664</t>
  </si>
  <si>
    <t>202407040000684664</t>
  </si>
  <si>
    <t>202407040000684664#【已关注中国移动10086微信公众号】流程受理流水号：20240704192942135636194111188148
客户号码:13563619411
客户姓名:肖**
投诉地市:潍坊
来话流水:2024070419293235720880828
宽带账号:13563619411
宽带账号归属地市:潍坊
宽带账号归属区县:奎文区
故障地址:潍坊奎文区广文街道文化路洛杉矶小区新华宿舍*********
联系电话:13563619411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19:31:12
具体故障现象:光猫亮红灯，
客户其他诉求:
;宽带小区$[洛杉矶小区]$</t>
  </si>
  <si>
    <t>2024-07-04 19:34:06</t>
  </si>
  <si>
    <t>2024-07-04 19:34:47</t>
  </si>
  <si>
    <t>SD-057-240704-893706-6824</t>
  </si>
  <si>
    <t>2024-07-04 19:37:16</t>
  </si>
  <si>
    <t>【调研】-普通区域-青州市-郑母村自然村-13562654876-100M-宽带上网投诉-次数0-202407040000690245</t>
  </si>
  <si>
    <t>202407040000690245</t>
  </si>
  <si>
    <t>202407040000690245#宽带账号：13562654876
；宽带地址：潍坊青州市谭坊镇郑母村；客户来电反映频繁掉线，客户不在现场，无法配合线上指导，要求上门，请协助处理，谢谢！联系电话：15966097190；联系人：先生；来电流水：2024070419345349720814867</t>
  </si>
  <si>
    <t>2024-07-04 19:40:21</t>
  </si>
  <si>
    <t>2024-07-04 19:42:46</t>
  </si>
  <si>
    <t>SD-057-240704-103976-4658</t>
  </si>
  <si>
    <t>2024-07-04 15:55:55</t>
  </si>
  <si>
    <t>普通区域-奎文区-【潍柴】潍柴东区-18263864780-300M-宽带上网投诉-次数0-202407040000491241</t>
  </si>
  <si>
    <t>202407040000491241</t>
  </si>
  <si>
    <t>202407040000491241#流程受理流水号：20240704155421182638647801131376
客户号码:18263864780
客户姓名:马**
投诉地市:泰安
来话流水:2024070415493759720899868
宽带账号:18263864780
账号归属区县:新泰-新汶-汶城手机销售翟庆伟手机专卖店
联系电话:18263864780
联系人:先生/女士
宽带地址:泰安
工单紧急程度:一般
是否投诉倾向:否
是否重复投诉:否
是否携转意向:否
是否有升级投诉倾向:否
*业务名称:业务融合开机流程宽带
投诉内容:手机号码：18263864780，【问题描述】客户已办理宽带业务，有开通单，要求装维尽快联系上门，请处理，谢谢。联系电话：18263864780，联系人：先生/女士，录音流水号：2024070415493759720899868。
是否到厅:否
;宽带小区$[【潍柴】潍柴东区]$</t>
  </si>
  <si>
    <t>2024-07-04 15:57:58</t>
  </si>
  <si>
    <t>2024-07-04 15:58:34</t>
  </si>
  <si>
    <t>SD-851-323710-10189-10210</t>
  </si>
  <si>
    <t>SD-057-240704-978563-6059</t>
  </si>
  <si>
    <t>2024-07-04 18:35:41</t>
  </si>
  <si>
    <t>普通区域-青州市-小官庄村自然村-15205366821-200M-宽带上网投诉-次数0-202407040000644579</t>
  </si>
  <si>
    <t>202407040000644579</t>
  </si>
  <si>
    <t>202407040000644579#宽带账号：15205366821；宽带地址：潍坊青州市弥河镇；客户来电反映宽带频繁掉线，客户不在现场，无法配合线上指导/客户不配合排障，要求上门，请协助处理，谢谢！联系电话：15205366821；联系人：女士；来电流水：2024070418275865120847138</t>
  </si>
  <si>
    <t>2024-07-04 18:36:56</t>
  </si>
  <si>
    <t>2024-07-04 18:37:23</t>
  </si>
  <si>
    <t>SD-057-240704-735642-7699</t>
  </si>
  <si>
    <t>2024-07-04 21:10:52</t>
  </si>
  <si>
    <t>普通区域-青州市-陈店村自然村-13668669028-300M-业务受理宽带-次数0-202407040000732090</t>
  </si>
  <si>
    <t>202407040000732090</t>
  </si>
  <si>
    <t>202407040000732090# 宽带账号:13668669028; 联系电话：13668669028，问题类型：此工单为群障修复工单，根据群障全量闭环修复管理要求，为确保客户网络通畅，请装维人员跟进修复网络问题，谢谢！ 
 群障标题：公告。故障描述：分支光纤断或OLT检测不到ONT的预期的光信号(LOSi/LOBi)主叫号码：13668669028.0;该号码仅供参考，请优先联系宽带账号。</t>
  </si>
  <si>
    <t>2024-07-04 21:17:56</t>
  </si>
  <si>
    <t>2024-07-04 21:18:24</t>
  </si>
  <si>
    <t>SD-851-333691-12695-18823</t>
  </si>
  <si>
    <t>SD-057-240704-562914-7340</t>
  </si>
  <si>
    <t>2024-07-04 20:30:51</t>
  </si>
  <si>
    <t>80+金卡-普通区域-奎文区-高新花园-13793629603-1000M-魔百和投诉-次数0-202407040000716322</t>
  </si>
  <si>
    <t>202407040000716322</t>
  </si>
  <si>
    <t>202407040000716322#流程受理流水号：20240704202908137936296031197809
客户号码:13793629603
客户姓名:陈**
投诉地市:潍坊
来话流水:2024070420254449820805043
宽带账号:13793629603
宽带账号归属地市:潍坊
宽带账号归属区县:高新
故障地址:潍坊高新高新城区东风街高新花园1号楼*********
联系电话:13780869580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故障细类:移动高清电视故障(专席)
携转原因:
故障时间:2024-07-04 20:29:50
魔百和单播/组播:单播
具体故障现象:指导拔插网线，重启，配置网络指导未恢复 
客户其他诉求:
魔百和单/组播：单播;宽带小区$[高新花园]$</t>
  </si>
  <si>
    <t>2024-07-04 20:35:54</t>
  </si>
  <si>
    <t>2024-07-04 20:43:38</t>
  </si>
  <si>
    <t>SD-851-278712-2965-15395</t>
  </si>
  <si>
    <t>SD-057-240704-942581-1228</t>
  </si>
  <si>
    <t>2024-07-04 09:59:41</t>
  </si>
  <si>
    <t>普通区域-坊子区-水韵华庭-15169627447-100M-宽带上网投诉-次数0-20240704095815X295692175</t>
  </si>
  <si>
    <t>2024-07-05 11:00:00</t>
  </si>
  <si>
    <t>20240704095815X295692175</t>
  </si>
  <si>
    <t xml:space="preserve">流程受理流水号：20240704095547151696274471029867
客户号码:15169627447
客户姓名:翟**
投诉地市:潍坊
来话流水:2024070409551099020858906
宽带账号:15169627447
宽带账号归属地市:潍坊
宽带账号归属区县:坊子区
故障地址:潍坊坊子区坊子新区双羊街水韵华庭31号楼2单元702
联系电话:15763689667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09:56:14
具体故障现象:客户来电表示宽带上不了网，我处核实到光信号亮红，将光纤线插紧弄直后未恢复，请协助谢谢
客户其他诉求:请协助谢谢
</t>
  </si>
  <si>
    <t>2024-07-04 10:02:23</t>
  </si>
  <si>
    <t>2024-07-04 10:05:02</t>
  </si>
  <si>
    <t>SD-057-240704-506329-432</t>
  </si>
  <si>
    <t>2024-07-04 08:50:26</t>
  </si>
  <si>
    <t>80+银卡-普通区域-坊子区-恒信金水岸-15095269697-300M-宽带上网投诉-次数0-20240704084750X706609070</t>
  </si>
  <si>
    <t>20240704084750X706609070</t>
  </si>
  <si>
    <t xml:space="preserve">流程受理流水号：20240704084535150952696971006037
客户号码:15095269697
客户姓名:白**
投诉地市:潍坊
来话流水:2024070408450667020875652
宽带账号:15095269697
宽带账号归属地市:潍坊
宽带账号归属区县:坊子区
故障地址:潍坊坊子区坊子新区北海路恒信金水岸4号楼2-102*********
联系电话:15095269697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08:47:28
具体故障现象:提示网络无法连接，频繁出现，要求师傅上门处理
客户其他诉求:
</t>
  </si>
  <si>
    <t>2024-07-04 08:52:37</t>
  </si>
  <si>
    <t>2024-07-04 08:53:03</t>
  </si>
  <si>
    <t>SD-851-289064-25540-17221</t>
  </si>
  <si>
    <t>SD-057-240704-908261-521</t>
  </si>
  <si>
    <t>2024-07-04 08:58:46</t>
  </si>
  <si>
    <t>80+白金-普通区域-坊子区-百姓居家小区-15753677872-1000M-宽带上网投诉-次数0-202407040000115852</t>
  </si>
  <si>
    <t>202407040000115852</t>
  </si>
  <si>
    <t>202407040000115852#宽带账号：1575367787202；宽带地址：潍坊坊子区荆山洼经济发展区泉河头村泉河头村自然村泉河头村学校东路北第一条街4号箱（李法敏）*********；接入方式：FTTH，当前是否在线：在线，端到端诊断结果：客户侧设备问题，是否智能网关：，客户反映宽带无法使用，显示质差，要求尽快处理回复！来电流水：2024070408564187520890075联系电话：15753677872</t>
  </si>
  <si>
    <t>2024-07-04 09:00:07</t>
  </si>
  <si>
    <t>2024-07-04 09:00:55</t>
  </si>
  <si>
    <t>SD-851-324879-71-733</t>
  </si>
  <si>
    <t>SD-057-240704-637921-7700</t>
  </si>
  <si>
    <t>2024-07-04 21:10:55</t>
  </si>
  <si>
    <t>80+普通-普通区域-昌乐县-前河野村和后河野村自然村-13475659050-200M-业务受理宽带-次数0-202407040000729021</t>
  </si>
  <si>
    <t>202407040000729021</t>
  </si>
  <si>
    <t>202407040000729021# 宽带账号:13475659050; 联系电话：13475659050，问题类型：此工单为群障修复工单，根据群障全量闭环修复管理要求，为确保客户网络通畅，请装维人员跟进修复网络问题，谢谢！ 
 群障标题：公告。故障描述：分支光纤断或OLT检测不到ONT的预期的光信号(LOSi/LOBi)主叫号码：13475659050.0;该号码仅供参考，请优先联系宽带账号。</t>
  </si>
  <si>
    <t>2024-07-04 21:47:01</t>
  </si>
  <si>
    <t>郑秀成</t>
  </si>
  <si>
    <t>15706307127</t>
  </si>
  <si>
    <t>dw3_jk_zhengxiucheng</t>
  </si>
  <si>
    <t>2024-07-05 06:57:19</t>
  </si>
  <si>
    <t>SD-057-240704-823465-4558</t>
  </si>
  <si>
    <t>2024-07-04 15:41:07</t>
  </si>
  <si>
    <t>普通区域-奎文区-中央丽景-13964774677-1000M-宽带延伸服务-次数0-202407040000477429</t>
  </si>
  <si>
    <t>202407040000477429</t>
  </si>
  <si>
    <t xml:space="preserve">202407040000477429#流程受理流水号：20240704154041139647746771127238
客户号码:13964774677
客户姓名:牟**
投诉地市:潍坊
来话流水:2024070415394533520865189
宽带账号:13964774677
宽带账号归属地市:潍坊
宽带账号归属区县:奎文区
故障地址:潍坊奎文区东关街道福寿街中央丽景26号楼*********
联系电话:13964774677
联系人:先生/女士
工单紧急程度:一般
是否有升级投诉倾向:否
是否重复投诉:否
是否携转意向:否
是否投诉倾向:否
是否智能网关:智能网关
当前是否在线:是
接入方式:FTTH
是否质差终端:无质差信息
光功率:-21.93
故障大类:宽带/电视
故障细类:宽带延伸服务
携转原因:
故障时间:2024-07-04 15:40:48
具体故障现象:调测其它设备，
</t>
  </si>
  <si>
    <t>2024-07-04 15:42:49</t>
  </si>
  <si>
    <t>2024-07-04 15:44:14</t>
  </si>
  <si>
    <t>SD-851-268744-12383-1020</t>
  </si>
  <si>
    <t>SD-057-240704-031759-6759</t>
  </si>
  <si>
    <t>2024-07-04 19:32:02</t>
  </si>
  <si>
    <t>80+银卡-普通区域-昌乐县-北村沿街自然村-19819611711-1000M-宽带上网投诉-次数0-20240704192904X544782894</t>
  </si>
  <si>
    <t>20240704192904X544782894</t>
  </si>
  <si>
    <t xml:space="preserve">【农村网络投诉】流程受理流水号：20240704192838198196117111187970
客户号码:19819611711
客户姓名:钟**
投诉地市:潍坊
来话流水:2024070419271799720866857
宽带账号:19819611711
宽带账号归属地市:潍坊
宽带账号归属区县:昌乐县
故障地址:潍坊昌乐县鄌郚镇北村北村沿街自然村南村北村二期23（#村西北角吕梦增东山）*********
联系电话:19819611711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故障细类:宽带无法上网(专席)
携转原因:
故障时间:2024-07-04 19:30:11
具体故障现象:打不开网页，
客户其他诉求:
</t>
  </si>
  <si>
    <t>2024-07-04 19:39:18</t>
  </si>
  <si>
    <t>2024-07-04 19:39:47</t>
  </si>
  <si>
    <t>SD-851-318457-601-8301</t>
  </si>
  <si>
    <t>2024-07-04 16:59:02</t>
  </si>
  <si>
    <t>【重投】-80+银卡-普通区域-寒亭区-中房幸福名都-15063620189-200M-宽带上网投诉-次数0-20240704165613X373620289 一级督办</t>
  </si>
  <si>
    <t>20240704165613X373620289</t>
  </si>
  <si>
    <t>2024-07-04 17:01:46</t>
  </si>
  <si>
    <t>韩明辉</t>
  </si>
  <si>
    <t>15706307440</t>
  </si>
  <si>
    <t>dw3_jk_hanminghui</t>
  </si>
  <si>
    <t>SD-851-319304-34312-13691</t>
  </si>
  <si>
    <t>SD-057-240704-486927-435</t>
  </si>
  <si>
    <t>2024-07-04 08:50:34</t>
  </si>
  <si>
    <t>80+普通-普通区域-寿光市-岳寺高村自然村-15169633465-300M-宽带上网投诉-次数0-20240704084803X832907470</t>
  </si>
  <si>
    <t>20240704084803X832907470</t>
  </si>
  <si>
    <t xml:space="preserve">【农村网络投诉】流程受理流水号：20240704084721151696334651006574
客户号码:15169633465
客户姓名:李**
投诉地市:潍坊
来话流水:2024070408461896920886549
宽带账号:15169633465
宽带账号归属地市:潍坊
宽带账号归属区县:寿光市
故障地址:潍坊寿光市胡营岳寺高村岳寺高村自然村26号箱*********
联系电话:15054469991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08:48:54
具体故障现象:提示网络无法连接，客户反映家里的网线断了，
客户其他诉求:
</t>
  </si>
  <si>
    <t>2024-07-04 08:52:03</t>
  </si>
  <si>
    <t>2024-07-04 08:52:52</t>
  </si>
  <si>
    <t>SD-057-240704-086719-536</t>
  </si>
  <si>
    <t>2024-07-04 08:59:44</t>
  </si>
  <si>
    <t>80+银卡-普通区域-安丘市-山后屯村自然村-13406692061-300M-宽带上网投诉-次数0-20240704085757X677860190</t>
  </si>
  <si>
    <t>20240704085757X677860190</t>
  </si>
  <si>
    <t xml:space="preserve">【农村网络投诉】流程受理流水号：20240704085259134066920611008316
客户号码:13406692061
客户姓名:王*
投诉地市:潍坊
来话流水:2024070408512452020835705
宽带账号:13406692061
宽带账号归属地市:潍坊
宽带账号归属区县:安丘市
故障地址:潍坊安丘市慈埠镇山后屯村山后屯村自然村山后屯追加8#箱亿嘉农资连锁东*********
联系电话:15725650843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08:55:40
具体故障现象:光猫亮红灯，
客户其他诉求:
</t>
  </si>
  <si>
    <t>2024-07-04 09:01:28</t>
  </si>
  <si>
    <t>2024-07-04 09:05:08</t>
  </si>
  <si>
    <t>SD-057-240704-138540-1085</t>
  </si>
  <si>
    <t>2024-07-04 09:44:39</t>
  </si>
  <si>
    <t>普通区域--null-15853625567-宽带上网投诉-次数0-202407040000163646</t>
  </si>
  <si>
    <t>2024-07-05 09:45:00</t>
  </si>
  <si>
    <t>202407040000163646</t>
  </si>
  <si>
    <t>202407040000163646#流程受理流水号：20240704094310158536255671025416
客户号码:15853625567
客户姓名:焦**
投诉地市:潍坊
来话流水:2024070409423109120885190
宽带账号:15853625567
宽带账号归属地市:潍坊
宽带账号归属区县:
故障地址:
联系电话:15853625567
联系人:先生/女士
工单紧急程度:一般
是否有升级投诉倾向:否
是否重复投诉:否
是否携转意向:否
是否投诉倾向:否
工单内容:15853625567反应潍坊安丘如意园A区3号楼二单元，楼道有移动网线，妨碍客户，要求处理
;宽带小区$[青云花园（青云花园沿街楼）]$</t>
  </si>
  <si>
    <t>SD-057-240704-983675-4565</t>
  </si>
  <si>
    <t>2024-07-04 15:42:07</t>
  </si>
  <si>
    <t>普通区域-安丘市-温泉西浒崖-15165662726-300M-宽带上网投诉-次数0-202407040000475158</t>
  </si>
  <si>
    <t>202407040000475158</t>
  </si>
  <si>
    <t>202407040000475158#宽带账号：15165662726；宽带地址：山东潍坊市安丘市西浒崖村；客户来电反映宽带无法上网，要求师傅上门，请协助处理，谢谢！联系电话：15165662726；联系人：先生；来电流水：2024070415335258920885939</t>
  </si>
  <si>
    <t>2024-07-04 15:46:26</t>
  </si>
  <si>
    <t>2024-07-04 15:47:23</t>
  </si>
  <si>
    <t>SD-057-240704-762890-6765</t>
  </si>
  <si>
    <t>2024-07-04 19:32:22</t>
  </si>
  <si>
    <t>80+银卡-普通区域-诸城市-东盆渠自然村-13561427998-300M-魔百和投诉-次数0-20240704193015X615105999</t>
  </si>
  <si>
    <t>20240704193015X615105999</t>
  </si>
  <si>
    <t>【农村网络投诉】流程受理流水号：20240704192619135614279981187580
客户号码:13561427998
客户姓名:李**
投诉地市:潍坊
来话流水:2024070419240252520846296
宽带账号:13561427998
宽带账号归属地市:潍坊
宽带账号归属区县:诸城市
故障地址:潍坊诸城市百尺河镇东盆渠东盆渠自然村东盆渠村北养殖区12号箱*********
联系电话:13561427998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故障时间:2024-07-04 19:27:09
魔百和单播/组播:组播
具体故障现象:电视直播或点播无法观看，引导 重启 机顶盒
客户其他诉求:谢谢
魔百和单/组播：组播</t>
  </si>
  <si>
    <t>2024-07-04 19:35:54</t>
  </si>
  <si>
    <t>2024-07-04 19:36:24</t>
  </si>
  <si>
    <t>SD-057-240704-042738-6823</t>
  </si>
  <si>
    <t>2024-07-04 19:37:15</t>
  </si>
  <si>
    <t>普通区域-寿光市-东埠小区-18763693726-1000M-宽带上网投诉-次数0-202407040000688943</t>
  </si>
  <si>
    <t>202407040000688943</t>
  </si>
  <si>
    <t>202407040000688943#【已关注中国移动10086微信公众号】流程受理流水号：20240704193532187636937261189239
客户号码:18763693726
客户姓名:张**
投诉地市:潍坊
来话流水:2024070419301038720884857
宽带账号:18763693726
宽带账号归属地市:潍坊
宽带账号归属区县:寿光市
故障地址:潍坊寿光市东埠东埠村东埠小区2号楼*********
联系电话:2024070419215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故障细类:宽带网速慢/卡顿
携转原因:
故障时间:2024-07-04 19:35:42
具体故障现象:网速慢卡顿，
客户其他诉求:用户称路由器测速后达不到千兆，当时路由器为移动公司购买，要求更改新款路由器
;宽带小区$[东埠小区]$</t>
  </si>
  <si>
    <t>2024-07-04 19:46:00</t>
  </si>
  <si>
    <t>2024-07-04 19:46:42</t>
  </si>
  <si>
    <t>SD-851-290658-6169-6103</t>
  </si>
  <si>
    <t>SD-057-240704-521076-2854</t>
  </si>
  <si>
    <t>2024-07-04 12:25:57</t>
  </si>
  <si>
    <t>80+普通-普通区域-奎文区-中建大观天下（含一三期）-18253653159-1000M-宽带延伸服务-次数0-202407040000323044</t>
  </si>
  <si>
    <t>202407040000323044</t>
  </si>
  <si>
    <t xml:space="preserve">202407040000323044#流程受理流水号：20240704122440182536531591076720
客户号码:18253653159
客户姓名:胡**
投诉地市:潍坊
来话流水:2024070412233603320802970
宽带账号:18253653159
宽带账号归属地市:潍坊
宽带账号归属区县:高新
故障地址:潍坊高新高新城区东方路中建大观天下（含一三期）14号楼(三期)*********
联系电话:13884715251
联系人:先生/女士
工单紧急程度:一般
是否有升级投诉倾向:否
是否重复投诉:否
是否携转意向:否
是否投诉倾向:否
是否智能网关:智能网关
当前是否在线:是
接入方式:FTTH
是否质差终端:无质差信息
光功率:-19.28
故障大类:宽带/电视
故障细类:宽带延伸服务
携转原因:
故障时间:2024-07-04 12:23:44
具体故障现象:网线问题
</t>
  </si>
  <si>
    <t>2024-07-04 12:28:29</t>
  </si>
  <si>
    <t>SD-851-263881-25979-27736</t>
  </si>
  <si>
    <t>SD-057-240704-571806-4630</t>
  </si>
  <si>
    <t>2024-07-04 15:51:00</t>
  </si>
  <si>
    <t>普通区域-昌乐县-上海花园-13406468222-300M-宽带上网投诉-次数0-202407040000484341</t>
  </si>
  <si>
    <t>202407040000484341</t>
  </si>
  <si>
    <t xml:space="preserve">202407040000484341#宽带账号：13406468222；宽带地址：潍坊昌乐县城关街道方山路上海花园上海花园K1号箱*********；客户来电反映更改光猫的IP地址，并表示师傅上门用电脑就可以更改，要求上门，请协助处理，谢谢！联系电话：13070785081；联系人：先生；来电流水：2024070415455655620849956。
</t>
  </si>
  <si>
    <t>2024-07-04 15:55:35</t>
  </si>
  <si>
    <t>赵延明</t>
  </si>
  <si>
    <t>15706307130</t>
  </si>
  <si>
    <t>dw3_jk_zhaoyanming</t>
  </si>
  <si>
    <t>2024-07-04 15:58:31</t>
  </si>
  <si>
    <t>SD-851-334132-13211-21512</t>
  </si>
  <si>
    <t>SD-057-240704-582419-6026</t>
  </si>
  <si>
    <t>2024-07-04 18:31:22</t>
  </si>
  <si>
    <t>80+银卡-普通区域-寿光市-锦绣国际-15908018101-1000M-宽带上网投诉-次数1-202407040000436905</t>
  </si>
  <si>
    <t>202407040000436905</t>
  </si>
  <si>
    <t>202407040000436905#宽带账号15908018101；宽带地址：潍坊寿光市圣城街道农圣街锦绣国际7号楼*；客户来电反映宽带网速慢，客户要求师傅上门，请协助处理，谢谢！联系电话：15908018101；联系人：侯**来电流水：2024070414573264120899482。</t>
  </si>
  <si>
    <t>2024-07-04 18:33:46</t>
  </si>
  <si>
    <t>2024-07-04 18:34:23</t>
  </si>
  <si>
    <t>SD-851-315956-29096-3789</t>
  </si>
  <si>
    <t>SD-057-240704-254136-6058</t>
  </si>
  <si>
    <t>2024-07-04 18:35:39</t>
  </si>
  <si>
    <t>普通区域-寿光市-尧兴家园-15065628156-300M-宽带上网投诉-次数0-20240704183406X246033606</t>
  </si>
  <si>
    <t>20240704183406X246033606</t>
  </si>
  <si>
    <t xml:space="preserve">流程受理流水号：20240704183240150656281561176834
客户号码:15065628156
客户姓名:杨**
投诉地市:潍坊
来话流水:2024070418301823620865780
宽带账号:15065628156
宽带账号归属地市:潍坊
宽带账号归属区县:寿光市
故障地址:潍坊寿光市文家街道黄海北路尧兴家园12号楼*********
联系电话:15065628156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故障细类:宽带无法上网(专席)
携转原因:
故障时间:2024-07-04 18:34:18
具体故障现象:光猫灯正常但电脑手机无法上网，
客户其他诉求:
</t>
  </si>
  <si>
    <t>2024-07-04 18:42:48</t>
  </si>
  <si>
    <t>2024-07-04 18:45:02</t>
  </si>
  <si>
    <t>SD-851-240057-6889-14904</t>
  </si>
  <si>
    <t>SD-057-240704-869275-7378</t>
  </si>
  <si>
    <t>2024-07-04 20:35:19</t>
  </si>
  <si>
    <t>普通区域-寿光市-东关小区-18363668908-1000M-宽带上网投诉-次数0-202407040000715068</t>
  </si>
  <si>
    <t>202407040000715068</t>
  </si>
  <si>
    <t>202407040000715068#宽带账号：18363668908；宽带地址：潍坊寿光市圣城街道金光街东关小区南楼*********；接入方式：FTTH，当前是否在线：不在线，端到端诊断结果：状态正常，是否智能网关：，客户反映从**时间开始****无法使用，具体现象：连不上网，工作人员说上报省公司了，问什么时候恢复，要求20分钟联系，不要师傅处理，要求能管事儿的联系，最好省公司的联系，已告知具体以工作人员回复为准 要求尽快处理回复！来电流水：2024070420291197320822206，联系电话：本机</t>
  </si>
  <si>
    <t>2024-07-04 20:40:38</t>
  </si>
  <si>
    <t>割接调整</t>
  </si>
  <si>
    <t>2024-07-04 20:41:11</t>
  </si>
  <si>
    <t>SD-851-320576-419-25509</t>
  </si>
  <si>
    <t>SD-057-240704-659217-4634</t>
  </si>
  <si>
    <t>2024-07-04 15:51:52</t>
  </si>
  <si>
    <t>80+白金-普通区域-奎文区-地毯厂宿舍-15762567362-300M-业务受理宽带-次数0-202407040000491286</t>
  </si>
  <si>
    <t>202407040000491286</t>
  </si>
  <si>
    <t>202407040000491286#【已关注中国移动10086微信公众号】导航立单,用户所在位置有群障,已向客户播报,客户要求装维回访.此工单为群障修复工单,根据群障全量闭环管理要求,为确保客户网络通畅,请装维人员跟进修复网络问题,谢谢.联系电话：15762567362</t>
  </si>
  <si>
    <t>2024-07-04 15:56:26</t>
  </si>
  <si>
    <t>2024-07-04 15:56:41</t>
  </si>
  <si>
    <t>SD-057-240704-814752-7397</t>
  </si>
  <si>
    <t>2024-07-04 20:38:14</t>
  </si>
  <si>
    <t>【调研】-80+普通-普通区域-奎文区-金隅园-17852061713-1000M-宽带上网投诉-次数0-20240704203551X551771422</t>
  </si>
  <si>
    <t>20240704203551X551771422</t>
  </si>
  <si>
    <t xml:space="preserve">流程受理流水号：20240704202644178520617131197440
客户号码:17852061713
客户姓名:刘**
投诉地市:潍坊
来话流水:2024070420213787720883995
宽带账号:17852061713
宽带账号归属地市:潍坊
宽带账号归属区县:高新
故障地址:潍坊高新高新城区樱前街金隅园26号楼*********
联系电话:17852061713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故障细类:网速慢/上网掉线(专席)
携转原因:
故障时间:2024-07-04 20:35:29
具体故障现象: 网速慢
客户其他诉求:
</t>
  </si>
  <si>
    <t>2024-07-04 20:40:49</t>
  </si>
  <si>
    <t>2024-07-04 20:41:08</t>
  </si>
  <si>
    <t>SD-851-271512-10724-16700</t>
  </si>
  <si>
    <t>SD-057-240704-842075-2949</t>
  </si>
  <si>
    <t>2024-07-04 12:36:30</t>
  </si>
  <si>
    <t>80+普通-普通区域-昌邑市-陶埠自然村-15095105513-200M-宽带上网投诉-次数0-202407040000331111</t>
  </si>
  <si>
    <t>202407040000331111</t>
  </si>
  <si>
    <t>202407040000331111#宽带账号：15095105513宽带地址：；潍坊昌邑市李家埠镇陶埠村陶埠自然村20号箱王松客户来电反映电脑无法上网，无法配合线上指导，请协助处理，谢谢！联系电话；联系人：15095105513；来电流水：2024070412320719120876351</t>
  </si>
  <si>
    <t>2024-07-04 12:40:10</t>
  </si>
  <si>
    <t>2024-07-04 12:40:42</t>
  </si>
  <si>
    <t>SD-057-240704-703564-2828</t>
  </si>
  <si>
    <t>2024-07-04 12:23:33</t>
  </si>
  <si>
    <t>【调研】-80+银卡-(目标)普通区域-诸城市-西郊花园-15006364211-1000M-宽带上网投诉-次数0-202407040000321838</t>
  </si>
  <si>
    <t>202407040000321838</t>
  </si>
  <si>
    <t>202407040000321838#【已关注中国移动10086微信公众号】流程受理流水号：20240704122124150063642111075904
客户号码:15006364211
客户姓名:丁*
投诉地市:潍坊
来话流水:2024070412204036020876969
宽带账号:15006364211
宽带账号归属地市:潍坊
宽带账号归属区县:诸城市
故障地址:潍坊诸城市龙都街道龙都街西郊花园12号楼*********
联系电话:15006364211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光功率:-16.00
故障大类:宽带/电视
故障细类:宽带无法上网(专席)
携转原因:
故障时间:2024-07-04 12:21:39
具体故障现象:打不开网页，引导 重启  光猫  路由器
客户其他诉求:谢谢
;宽带小区$[西郊花园]$</t>
  </si>
  <si>
    <t>2024-07-04 12:28:20</t>
  </si>
  <si>
    <t>2024-07-04 12:36:36</t>
  </si>
  <si>
    <t>SD-851-309538-10666-7267</t>
  </si>
  <si>
    <t>SD-057-240704-185247-5135</t>
  </si>
  <si>
    <t>2024-07-04 16:53:33</t>
  </si>
  <si>
    <t>FTTR-普通区域-奎文区-圣荣广场东区-13385368015-1000M-宽带上网投诉-次数0-20240704165247X167675243</t>
  </si>
  <si>
    <t>2024-07-05 17:54:00</t>
  </si>
  <si>
    <t>20240704165247X167675243</t>
  </si>
  <si>
    <t xml:space="preserve">流程受理流水号：20240704165203133853680151148789
客户号码:13385368015
客户姓名:田**
投诉地市:潍坊
来话流水:2024070416504116820845051
宽带账号:13385368015
宽带账号归属地市:潍坊
宽带账号归属区县:奎文区
故障地址:潍坊奎文区高新城区福寿街圣荣广场东区2号楼*********
联系电话:15762693925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故障时间:2024-07-04 16:52:20
具体故障现象:光猫亮红灯，线上指导检查光纤线未恢复请协助谢谢
客户其他诉求:谢谢
</t>
  </si>
  <si>
    <t>2024-07-04 17:11:58</t>
  </si>
  <si>
    <t>2024-07-04 17:12:14</t>
  </si>
  <si>
    <t>SD-851-264528-12056-639</t>
  </si>
  <si>
    <t>SD-057-240704-432675-6029</t>
  </si>
  <si>
    <t>2024-07-04 18:32:05</t>
  </si>
  <si>
    <t>80+银卡-普通区域-潍城区-银河花园a区-18369686181-300M-宽带上网投诉-次数0-20240704182912X952130456</t>
  </si>
  <si>
    <t>20240704182912X952130456</t>
  </si>
  <si>
    <t xml:space="preserve">流程受理流水号：20240704182716183696861811175617
客户号码:18369686181
客户姓名:韩**
投诉地市:潍坊
来话流水:2024070418242753120817705
宽带账号:18369686181
宽带账号归属地市:潍坊
宽带账号归属区县:潍城区
故障地址:潍坊潍城区经济开发区管理委员会北宫西街银河花园a区11号楼*********
联系电话:18369686181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故障时间:2024-07-04 18:27:30
具体故障现象:PON灯闪，插紧捋顺光纤线重启还是闪，
客户其他诉求:
</t>
  </si>
  <si>
    <t>2024-07-04 18:39:00</t>
  </si>
  <si>
    <t>2024-07-04 18:39:52</t>
  </si>
  <si>
    <t>SD-057-240704-056943-3337</t>
  </si>
  <si>
    <t>2024-07-04 13:13:08</t>
  </si>
  <si>
    <t>【调研】-80+银卡-普通区域-昌乐县-民生璞悦里-15153600661-100M-业务受理宽带-次数0-202407040000355431</t>
  </si>
  <si>
    <t>202407040000355431</t>
  </si>
  <si>
    <t>202407040000355431#【已关注中国移动10086微信公众号】 宽带账号:15153600661; 联系电话：15153600661，问题类型：此工单为群障修复工单，根据群障全量闭环修复管理要求，为确保客户网络通畅，请装维人员跟进修复网络问题，谢谢！ 
 群障标题：公告。故障描述：主干光纤断或OLT检测不到预期的光信号（LOS）主叫号码：15153600661.0;该号码仅供参考，请优先联系宽带账号。</t>
  </si>
  <si>
    <t>2024-07-04 13:17:06</t>
  </si>
  <si>
    <t>2024-07-04 13:17:31</t>
  </si>
  <si>
    <t>SD-852-261970-1047-24914</t>
  </si>
  <si>
    <t>SD-057-240704-041783-6956</t>
  </si>
  <si>
    <t>2024-07-04 19:53:15</t>
  </si>
  <si>
    <t>普通区域-高密市-大刘戈庄自然村-15964342860-100M-宽带上网投诉-次数0-202407040000696746</t>
  </si>
  <si>
    <t>202407040000696746</t>
  </si>
  <si>
    <t>202407040000696746#导航立单,客户通过语音导航反馈宽带故障问题,经诊断光猫设备性能不佳,要求装维回访处理,请协助.联系电话：15964342860</t>
  </si>
  <si>
    <t>2024-07-04 19:54:42</t>
  </si>
  <si>
    <t>2024-07-04 19:55:25</t>
  </si>
  <si>
    <t>SD-057-240704-627953-3134</t>
  </si>
  <si>
    <t>2024-07-04 13:03:15</t>
  </si>
  <si>
    <t>普通区域-寿光市-南单前村自然村-13721945137-300M-宽带上网投诉-次数0-202407040000342391</t>
  </si>
  <si>
    <t>202407040000342391</t>
  </si>
  <si>
    <t xml:space="preserve">202407040000342391#宽带账号：13721945137；宽带地址：潍坊寿光市道口南单前村南单前村自然村南单沿街22号箱(单振森外墙）*********；客户来电反映宽带无法使用，光猫自带wifi，无线灯不亮，要求上门，请协助处理，谢谢！联系电话：13864637576；联系人：先生/女士；来电流水：2024070412560780120852511。
</t>
  </si>
  <si>
    <t>2024-07-04 13:15:36</t>
  </si>
  <si>
    <t>2024-07-04 13:16:10</t>
  </si>
  <si>
    <t>SD-057-240704-291564-7009</t>
  </si>
  <si>
    <t>2024-07-04 19:59:37</t>
  </si>
  <si>
    <t>80+金卡-普通区域-寒亭区-富庭大第-18765678895-1000M-宽带上网投诉-次数0-202407040000699596</t>
  </si>
  <si>
    <t>202407040000699596</t>
  </si>
  <si>
    <t xml:space="preserve">202407040000699596#宽带账号：18765678895；联系电话：18765678895宽带地址：潍坊寒亭区寒亭街道民主东街富庭大第11号楼；客户来电反映无法联网，线上指导无法配合操作，要求上门处理, 来电流水：2024070419533172320829944
 </t>
  </si>
  <si>
    <t>2024-07-04 20:02:26</t>
  </si>
  <si>
    <t>2024-07-04 20:09:53</t>
  </si>
  <si>
    <t>SD-852-322381-121-21394</t>
  </si>
  <si>
    <t>SD-057-240704-718492-1290</t>
  </si>
  <si>
    <t>2024-07-04 10:05:05</t>
  </si>
  <si>
    <t>普通区域-高密市-呼家庄驻地自然村-15069631788-1000M-宽带上网投诉-次数0-202407040000181750</t>
  </si>
  <si>
    <t>202407040000181750</t>
  </si>
  <si>
    <t>202407040000181750#【已关注中国移动10086微信公众号】流程受理流水号：20240704100400150696317881032614
客户号码:15069631788
客户姓名:孙*
投诉地市:潍坊
来话流水:2024070410032706820874761
宽带账号:15069631788
宽带账号归属地市:潍坊
宽带账号归属区县:高密市
故障地址:潍坊高密市井沟镇呼家庄驻地呼家庄驻地自然村呼家庄一博电脑南60米二层楼东山3#*********
联系电话:15069631788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10:02:48
具体故障现象:光猫亮红灯，
客户其他诉求:尽快处理  谢谢 
;宽带小区$[呼家庄驻地自然村]$</t>
  </si>
  <si>
    <t>2024-07-04 10:06:49</t>
  </si>
  <si>
    <t>SD-851-244267-5021-20744</t>
  </si>
  <si>
    <t>SD-057-240704-537169-3359</t>
  </si>
  <si>
    <t>2024-07-04 13:14:35</t>
  </si>
  <si>
    <t>FTTR-普通区域-潍城区-万科城-13563665675-1000M-宽带上网投诉-次数0-20240704131323X339455200</t>
  </si>
  <si>
    <t>20240704131323X339455200</t>
  </si>
  <si>
    <t xml:space="preserve">流程受理流水号：20240704131102135636656751087120
客户号码:13563665675
客户姓名:张**
投诉地市:潍坊
来话流水:2024070413094069020849263
宽带账号:13563665675
宽带账号归属地市:潍坊
宽带账号归属区县:潍城区
故障地址:潍坊潍城区北关街道月河路万科城A区10号楼*********
联系电话:18953620838
联系人:先生/女士
工单紧急程度:一般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故障时间:2024-07-04 13:10:17
具体故障现象:PON灯闪，插紧捋直光钎线
客户其他诉求:
</t>
  </si>
  <si>
    <t>2024-07-04 13:16:04</t>
  </si>
  <si>
    <t>2024-07-04 13:17:44</t>
  </si>
  <si>
    <t>SD-851-278065-12204-7038</t>
  </si>
  <si>
    <t>2024-07-04 19:53:20</t>
  </si>
  <si>
    <t>【重投】-80+银卡-普通区域-寿光市-安埠村自然村-18706583775-1000M-宽带上网投诉-次数0-20240704195130X890783375 一级督办</t>
  </si>
  <si>
    <t>20240704195130X890783375</t>
  </si>
  <si>
    <t>2024-07-04 20:11:44</t>
  </si>
  <si>
    <t>2024-07-04 20:13:14</t>
  </si>
  <si>
    <t>SD-851-298599-27277-1988</t>
  </si>
  <si>
    <t>SD-057-240704-786394-3127</t>
  </si>
  <si>
    <t>2024-07-04 13:02:13</t>
  </si>
  <si>
    <t>普通区域-寒亭区-朗润豪庭-15063645603-1000M-宽带上网投诉-次数0-20240704130109X269284322</t>
  </si>
  <si>
    <t>20240704130109X269284322</t>
  </si>
  <si>
    <t xml:space="preserve">流程受理流水号：20240704125611150636456031083846
客户号码:15063645603
客户姓名:于**
投诉地市:潍坊
来话流水:2024070412543438220841697
宽带账号:15063645603
宽带账号归属地市:潍坊
宽带账号归属区县:寒亭区
故障地址:潍坊寒亭区寒亭街道通亭街朗润豪庭11号楼*********
联系电话:15006683899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13:05:15
具体故障现象:光猫亮红灯，
客户其他诉求:客户来电反映家里宽带无法连接使用，光信号亮红灯，线上排障不认可，请协助处理，谢谢
</t>
  </si>
  <si>
    <t>2024-07-04 13:03:56</t>
  </si>
  <si>
    <t>2024-07-04 13:04:24</t>
  </si>
  <si>
    <t>SD-851-259286-24722-14119</t>
  </si>
  <si>
    <t>SD-057-240704-376924-1243</t>
  </si>
  <si>
    <t>2024-07-04 10:01:58</t>
  </si>
  <si>
    <t>普通区域-青州市-雍和府-18006461874-500M-宽带延伸服务-次数0-202407040000176552</t>
  </si>
  <si>
    <t>202407040000176552</t>
  </si>
  <si>
    <t xml:space="preserve">202407040000176552#【已关注中国移动10086微信公众号】流程受理流水号：20240704100109180064618741031609
客户号码:18006461874
客户姓名:隋*
投诉地市:潍坊
来话流水:2024070410003130620833458
宽带账号:18006461874
宽带账号归属地市:潍坊
宽带账号归属区县:青州市
故障地址:潍坊青州市益都街道海岱北路雍和府北区新1号楼*********
联系电话:18006461874
联系人:先生/女士
工单紧急程度:一般
是否有升级投诉倾向:否
是否重复投诉:否
是否携转意向:否
是否投诉倾向:否
是否智能网关:智能网关
当前是否在线:是
接入方式:FTTH
是否质差终端:无质差信息
光功率:-15.78
故障大类:宽带/电视
故障细类:宽带延伸服务
携转原因:
故障时间:2024-07-04 10:01:40
具体故障现象:新增加一根网线，
</t>
  </si>
  <si>
    <t>2024-07-04 10:05:08</t>
  </si>
  <si>
    <t>2024-07-04 10:05:25</t>
  </si>
  <si>
    <t>SD-851-313631-3409-23606</t>
  </si>
  <si>
    <t>SD-057-240704-926570-1308</t>
  </si>
  <si>
    <t>2024-07-04 10:05:38</t>
  </si>
  <si>
    <t>【调研】-80+普通-普通区域-诸城市-和美馨苑-15064432216-1000M-宽带上网投诉-次数0-20240704100419X659919425</t>
  </si>
  <si>
    <t>20240704100419X659919425</t>
  </si>
  <si>
    <t xml:space="preserve">流程受理流水号：20240704095911150644322161031020
客户号码:15064432216
客户姓名:王**
投诉地市:潍坊
来话流水:2024070409540662220843654
宽带账号:15064432216
宽带账号归属地市:潍坊
宽带账号归属区县:诸城市
故障地址:潍坊诸城市密州街道人民东路和美馨苑16号楼*********
联系电话:15064432216
联系人:女士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光功率:-15.68
故障大类:宽带/电视
故障细类:宽带无法上网(专席)
携转原因:
故障时间:2024-07-04 10:00:18
具体故障现象:宽带无法上网，请协助，谢谢
客户其他诉求:拒绝与当地维修师傅沟通，要求内部沟通尽快处理，如果还是当地的维修师傅打电话会继续投诉，请协助，谢谢
</t>
  </si>
  <si>
    <t>2024-07-04 10:07:24</t>
  </si>
  <si>
    <t>石震</t>
  </si>
  <si>
    <t>15706307950</t>
  </si>
  <si>
    <t>dw3_jk_shizhen</t>
  </si>
  <si>
    <t>2024-07-04 10:14:22</t>
  </si>
  <si>
    <t>SD-851-232954-15848-16075</t>
  </si>
  <si>
    <t>SD-057-240704-835726-3163</t>
  </si>
  <si>
    <t>2024-07-04 13:05:51</t>
  </si>
  <si>
    <t>普通区域-寿光市-王高三村自然村-15866561556-300M-宽带上网投诉-次数0-20240704130420X460298120</t>
  </si>
  <si>
    <t>20240704130420X460298120</t>
  </si>
  <si>
    <t xml:space="preserve">【农村网络投诉】流程受理流水号：20240704130224158665615561085193
客户号码:15866561556
客户姓名:王**
投诉地市:潍坊
来话流水:2024070413015017720892907
宽带账号:15866561556
宽带账号归属地市:潍坊
宽带账号归属区县:寿光市
故障地址:潍坊寿光市王高镇王高三村王高三村自然村王高三村7箱（晓凯窗帘外墙）*********
联系电话:17860697533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13:03:55
具体故障现象:电脑无法上网，
客户其他诉求:
</t>
  </si>
  <si>
    <t>2024-07-04 13:15:47</t>
  </si>
  <si>
    <t>2024-07-04 13:16:15</t>
  </si>
  <si>
    <t>SD-057-240704-027865-3693</t>
  </si>
  <si>
    <t>2024-07-04 14:05:43</t>
  </si>
  <si>
    <t>普通区域-奎文区-大虞西宿舍-13805368461-300M-业务受理宽带-次数0-202407040000389963</t>
  </si>
  <si>
    <t>202407040000389963</t>
  </si>
  <si>
    <t>202407040000389963# 宽带账号:13805368461; 联系电话：13805368461，问题类型：此工单为群障修复工单，根据群障全量闭环修复管理要求，为确保客户网络通畅，请装维人员跟进修复网络问题，谢谢！ 
 群障标题：公告。故障描述：分支光纤断或OLT检测不到ONT的预期的光信号(LOSi/LOBi)主叫号码：18266368420.0;该号码仅供参考，请优先联系宽带账号。</t>
  </si>
  <si>
    <t>2024-07-04 14:11:37</t>
  </si>
  <si>
    <t>2024-07-04 14:14:02</t>
  </si>
  <si>
    <t>SD-057-240704-062753-7815</t>
  </si>
  <si>
    <t>2024-07-04 21:29:24</t>
  </si>
  <si>
    <t>FTTR-普通区域-高密市-康河馨苑-19561441555-1000M-宽带上网投诉-次数0-20240704212811X691200942</t>
  </si>
  <si>
    <t>20240704212811X691200942</t>
  </si>
  <si>
    <t xml:space="preserve">流程受理流水号：20240704212415195614415551204506
客户号码:19561441555
客户姓名:赵**
投诉地市:潍坊
来话流水:2024070421233641420857165
宽带账号:19561441555
宽带账号归属地市:潍坊
宽带账号归属区县:高密市
故障地址:潍坊高密市醴泉街道顺河路康河馨苑高密康河馨苑1号楼4单元2号箱*********
联系电话:19561441555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21:26:56
具体故障现象:注册闪烁，拔插光钎线，指导断电重启设备无效
客户其他诉求:
</t>
  </si>
  <si>
    <t>2024-07-04 21:31:37</t>
  </si>
  <si>
    <t>2024-07-04 21:32:27</t>
  </si>
  <si>
    <t>SD-851-260348-20139-21882</t>
  </si>
  <si>
    <t>SD-057-240704-948703-3287</t>
  </si>
  <si>
    <t>2024-07-04 13:11:00</t>
  </si>
  <si>
    <t>【调研】-80+银卡-(目标)普通区域-诸城市-邱家河套自然村-15069666760-1000M-业务受理宽带-次数0-202407040000356040</t>
  </si>
  <si>
    <t>202407040000356040</t>
  </si>
  <si>
    <t>202407040000356040# 宽带账号:15069666760; 联系电话：15069666760，问题类型：此工单为群障修复工单，根据群障全量闭环修复管理要求，为确保客户网络通畅，请装维人员跟进修复网络问题，谢谢！ 
 群障标题：公告。故障描述：分支光纤断或OLT检测不到ONT的预期的光信号(LOSi/LOBi)主叫号码：15069666760.0;该号码仅供参考，请优先联系宽带账号。</t>
  </si>
  <si>
    <t>2024-07-04 13:14:10</t>
  </si>
  <si>
    <t>2024-07-04 13:17:03</t>
  </si>
  <si>
    <t>SD-851-294717-13943-4747</t>
  </si>
  <si>
    <t>SD-057-240704-703428-1908</t>
  </si>
  <si>
    <t>2024-07-04 11:10:47</t>
  </si>
  <si>
    <t>普通区域-坊子区-水韵华庭-13656367871-300M-宽带上网投诉-次数0-202407040000240287</t>
  </si>
  <si>
    <t>202407040000240287</t>
  </si>
  <si>
    <t>202407040000240287#宽带账号：13656367871；宽带地址：潍坊坊子区坊子新区双羊街水韵华庭31号楼*；客户来电反映宽带无法联网，经查询客户侧为质差路由器，请协助上门更换终端并一并处理故障问题，谢谢！联系电话：13656367871；联系人：李**；来电流水：2024070411055855420864966。</t>
  </si>
  <si>
    <t>2024-07-04 11:16:32</t>
  </si>
  <si>
    <t>2024-07-04 11:17:07</t>
  </si>
  <si>
    <t>SD-057-240704-842016-6962</t>
  </si>
  <si>
    <t>2024-07-04 19:53:33</t>
  </si>
  <si>
    <t>普通区域-安丘市-大盛村自然村-18678087367-300M-宽带上网投诉-次数0-20240704195252X972683661</t>
  </si>
  <si>
    <t>20240704195252X972683661</t>
  </si>
  <si>
    <t xml:space="preserve">【农村网络投诉】流程受理流水号：20240704195151186780873671192069
客户号码:18678087367
客户姓名:张**
投诉地市:潍坊
来话流水:2024070419512535520817063
宽带账号:18678087367
宽带账号归属地市:潍坊
宽带账号归属区县:安丘市
故障地址:潍坊安丘市大盛镇大盛村大盛村自然村大盛村二次追加7#箱吴培文*********
联系电话:18678087367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19:52:35
具体故障现象:光猫亮红灯，
客户其他诉求:
</t>
  </si>
  <si>
    <t>2024-07-04 20:03:24</t>
  </si>
  <si>
    <t>2024-07-04 20:04:07</t>
  </si>
  <si>
    <t>SD-851-325984-18639-8880</t>
  </si>
  <si>
    <t>SD-057-240704-326745-3152</t>
  </si>
  <si>
    <t>2024-07-04 13:05:35</t>
  </si>
  <si>
    <t>80+银卡-普通区域-临朐县-北五里庄自然村-13589187512-1000M-宽带上网投诉-次数0-20240704130324X404042790</t>
  </si>
  <si>
    <t>20240704130324X404042790</t>
  </si>
  <si>
    <t xml:space="preserve">【农村网络投诉】流程受理流水号：20240704130233135891875121085221
客户号码:13589187512
客户姓名:张**
投诉地市:潍坊
来话流水:2024070412591352420874202
宽带账号:13589187512
宽带账号归属地市:潍坊
宽带账号归属区县:临朐县
故障地址:潍坊临朐县城关街道北五里庄北五里庄自然村北五里庄（扩容2）13号箱张洪顺（外墙）*********
联系电话:15064605261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13:01:59
具体故障现象:光猫亮红灯，
客户其他诉求:
</t>
  </si>
  <si>
    <t>2024-07-04 13:12:19</t>
  </si>
  <si>
    <t>2024-07-04 13:13:03</t>
  </si>
  <si>
    <t>SD-851-318864-27374-17010</t>
  </si>
  <si>
    <t>SD-057-240704-307942-3644</t>
  </si>
  <si>
    <t>2024-07-04 14:02:21</t>
  </si>
  <si>
    <t>普通区域-安丘市-后屯村自然村-15006635590-300M-宽带上网投诉-次数0-20240704140132X892141849</t>
  </si>
  <si>
    <t>20240704140132X892141849</t>
  </si>
  <si>
    <t xml:space="preserve">【农村网络投诉】流程受理流水号：20240704140056150066355901098129
客户号码:15006635590
客户姓名:李**
投诉地市:潍坊
来话流水:2024070414002504820879574
宽带账号:15006635590
宽带账号归属地市:潍坊
宽带账号归属区县:安丘市
故障地址:潍坊安丘市景芝镇后屯村后屯村自然村后屯村北3号箱高慧云*********
联系电话:15006635590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
携转原因:
故障时间:2024-07-04 14:01:11
具体故障现象:光猫灯正常但电脑手机无法上网，
客户其他诉求:
</t>
  </si>
  <si>
    <t>2024-07-04 14:11:48</t>
  </si>
  <si>
    <t>2024-07-04 14:12:49</t>
  </si>
  <si>
    <t>SD-851-266711-60806-15224</t>
  </si>
  <si>
    <t>SD-057-240704-236597-3766</t>
  </si>
  <si>
    <t>2024-07-04 14:08:41</t>
  </si>
  <si>
    <t>80+普通-普通区域-奎文区-工福苑小区-15064686077-100M-宽带上网投诉-次数0-20240704140740X260324847</t>
  </si>
  <si>
    <t>2024-07-05 15:09:00</t>
  </si>
  <si>
    <t>20240704140740X260324847</t>
  </si>
  <si>
    <t xml:space="preserve">流程受理流水号：20240704140439150646860771099195
客户号码:15064686077
客户姓名:王*
投诉地市:潍坊
来话流水:2024070414041119620820777
宽带账号:15064686077
宽带账号归属地市:潍坊
宽带账号归属区县:奎文区
故障地址:潍坊奎文区东关街道工褔街工福苑小区1号楼*********
联系电话:15064641066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14:07:12
具体故障现象:电脑无法上网，
客户其他诉求:
</t>
  </si>
  <si>
    <t>2024-07-04 14:12:13</t>
  </si>
  <si>
    <t>SD-057-240704-586470-1400</t>
  </si>
  <si>
    <t>2024-07-04 10:09:07</t>
  </si>
  <si>
    <t>【调研】-普通区域-青州市-衡王府西街地税局宿舍-15806366887-200M-业务受理宽带-次数0-202407040000186666</t>
  </si>
  <si>
    <t>2024-07-05 10:10:00</t>
  </si>
  <si>
    <t>202407040000186666</t>
  </si>
  <si>
    <t>202407040000186666# 宽带账号:15806366887; 联系电话：15806366887，问题类型：此工单为群障修复工单，根据群障全量闭环修复管理要求，为确保客户网络通畅，请装维人员跟进修复网络问题，谢谢！ 
 群障标题：告警。故障标题：分支光纤断或OLT检测不到ONT的预期的光信号(LOSi/LOBi)主叫号码：15806366887.0;该号码仅供参考，请优先联系宽带账号。</t>
  </si>
  <si>
    <t>2024-07-04 10:17:14</t>
  </si>
  <si>
    <t>2024-07-04 10:17:41</t>
  </si>
  <si>
    <t>SD-057-240704-902476-1915</t>
  </si>
  <si>
    <t>2024-07-04 11:11:22</t>
  </si>
  <si>
    <t>普通区域-青州市-恒信风华尚品-18765660952-200M-宽带上网投诉-次数0-20240704110828X508011341</t>
  </si>
  <si>
    <t>2024-07-05 12:12:00</t>
  </si>
  <si>
    <t>20240704110828X508011341</t>
  </si>
  <si>
    <t xml:space="preserve">流程受理流水号：20240704110653187656609521053291
客户号码:18765660952
客户姓名:王*
投诉地市:潍坊
来话流水:2024070411042460620842901
宽带账号:18765660952
宽带账号归属地市:潍坊
宽带账号归属区县:青州市
故障地址:潍坊青州市云门山街道圣水路恒信风华尚品西区21号楼*********
联系电话:18765665556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11:07:21
具体故障现象:光猫亮红灯，
客户其他诉求:
</t>
  </si>
  <si>
    <t>2024-07-04 11:19:14</t>
  </si>
  <si>
    <t>2024-07-04 11:19:36</t>
  </si>
  <si>
    <t>SD-851-315353-18786-2285</t>
  </si>
  <si>
    <t>SD-057-240704-612430-1989</t>
  </si>
  <si>
    <t>2024-07-04 11:14:14</t>
  </si>
  <si>
    <t>【调研】-普通区域-安丘市-石堆兵马营小区-13721965378-300M-宽带上网投诉-次数0-20240704111142X702764783</t>
  </si>
  <si>
    <t>20240704111142X702764783</t>
  </si>
  <si>
    <t xml:space="preserve">【农村网络投诉】流程受理流水号：20240704111049137219653781054579
客户号码:13721965378
客户姓名:韩**
投诉地市:潍坊
来话流水:2024070411102467020827430
宽带账号:13721965378
宽带账号归属地市:潍坊
宽带账号归属区县:安丘市
故障地址:潍坊安丘市石堆镇兵马营村石堆兵马营小区1号楼*********
联系电话:13721965378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11:11:21
具体故障现象:光猫亮红灯，
客户其他诉求:
</t>
  </si>
  <si>
    <t>2024-07-04 11:22:08</t>
  </si>
  <si>
    <t>2024-07-04 11:22:45</t>
  </si>
  <si>
    <t>SD-057-240704-273149-1280</t>
  </si>
  <si>
    <t>2024-07-04 10:04:28</t>
  </si>
  <si>
    <t>80+银卡-普通区域-寿光市-西文村自然村-18264696872-1000M-业务受理宽带-次数0-202407040000179866</t>
  </si>
  <si>
    <t>202407040000179866</t>
  </si>
  <si>
    <t>202407040000179866# 宽带账号:18264696872; 联系电话：18264696872，问题类型：此工单为群障修复工单，根据群障全量闭环修复管理要求，为确保客户网络通畅，请装维人员跟进修复网络问题，谢谢！ 
 群障标题：告警。故障标题：分支光纤断或OLT检测不到ONT的预期的光信号(LOSi/LOBi)主叫号码：18264696872.0;该号码仅供参考，请优先联系宽带账号。</t>
  </si>
  <si>
    <t>2024-07-04 10:08:00</t>
  </si>
  <si>
    <t>2024-07-04 10:08:44</t>
  </si>
  <si>
    <t>SD-057-240704-261809-3335</t>
  </si>
  <si>
    <t>普通区域-昌乐县-民生璞悦里-15863431906-300M-业务受理宽带-次数0-202407040000353906</t>
  </si>
  <si>
    <t>202407040000353906</t>
  </si>
  <si>
    <t>202407040000353906# 宽带账号:15863431906; 联系电话：15863431906，问题类型：此工单为群障修复工单，根据群障全量闭环修复管理要求，为确保客户网络通畅，请装维人员跟进修复网络问题，谢谢！ 
 群障标题：公告。故障描述：主干光纤断或OLT检测不到预期的光信号（LOS）主叫号码：15863431906.0;该号码仅供参考，请优先联系宽带账号。</t>
  </si>
  <si>
    <t>2024-07-04 13:16:21</t>
  </si>
  <si>
    <t>SD-852-273745-985-4242</t>
  </si>
  <si>
    <t>SD-057-240704-156074-6954</t>
  </si>
  <si>
    <t>2024-07-04 19:53:09</t>
  </si>
  <si>
    <t>【调研】-普通区域-昌邑市-南金村-13869685863-200M-宽带上网投诉-次数0-20240704195103X863869802</t>
  </si>
  <si>
    <t>20240704195103X863869802</t>
  </si>
  <si>
    <t xml:space="preserve">【农村网络投诉】流程受理流水号：20240704195039138696858631191857
客户号码:13869685863
客户姓名:宋**
投诉地市:潍坊
来话流水:2024070419494080620806441
宽带账号:13869685863
宽带账号归属地市:潍坊
宽带账号归属区县:昌邑市
故障地址:潍坊昌邑市围子镇南金村南金村25号铁通箱*********
联系电话:13869685863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19:50:48
具体故障现象:光猫亮红灯，
客户其他诉求:
</t>
  </si>
  <si>
    <t>2024-07-04 20:00:13</t>
  </si>
  <si>
    <t>2024-07-04 20:00:34</t>
  </si>
  <si>
    <t>SD-057-240704-693517-3165</t>
  </si>
  <si>
    <t>2024-07-04 13:05:55</t>
  </si>
  <si>
    <t>【追1】普通区域-临朐县-鸣凤峪自然村-15650273607-500M-宽带上网投诉-次数0-20240704130450X490102467</t>
  </si>
  <si>
    <t>20240704130450X490102467</t>
  </si>
  <si>
    <t xml:space="preserve">【农村网络投诉】流程受理流水号：20240704130251156502736071085287
客户号码:15650273607
客户姓名:王**
投诉地市:潍坊
来话流水:2024070413013165020890646
宽带账号:15650273607
宽带账号归属地市:潍坊
宽带账号归属区县:临朐县
故障地址:潍坊临朐县辛寨镇人民政府鸣凤峪鸣凤峪自然村鸣凤峪（扩容）6号箱王学武（外墙）*********
联系电话:15650273607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13:02:10
具体故障现象:打不开网页，
客户其他诉求:
</t>
  </si>
  <si>
    <t>2024-07-04 13:42:07</t>
  </si>
  <si>
    <t>2024-07-04 14:13:01</t>
  </si>
  <si>
    <t>SD-057-240704-861034-7799</t>
  </si>
  <si>
    <t>2024-07-04 21:26:09</t>
  </si>
  <si>
    <t>80+银卡-普通区域-寒亭区-舜和花园-18363651422-200M-魔百和投诉-次数0-20240704212417X457804450</t>
  </si>
  <si>
    <t>20240704212417X457804450</t>
  </si>
  <si>
    <t>流程受理流水号：20240704211424183636514221203567
客户号码:18363651422
客户姓名:马**
投诉地市:潍坊
来话流水:2024070421140331520821707
宽带账号:18363651422
宽带账号归属地市:潍坊
宽带账号归属区县:寒亭区
故障地址:潍坊寒亭区寒亭街道益新街舜和花园C区2#楼北沿街乐和饺子私房菜4号箱*********
联系电话:18363651422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故障细类:移动高清电视故障(专席)
携转原因:
故障时间:2024-07-04 21:23:39
魔百和单播/组播:单播
具体故障现象:电视提示网络类错误，
客户其他诉求:
魔百和单/组播：单播</t>
  </si>
  <si>
    <t>2024-07-04 21:32:19</t>
  </si>
  <si>
    <t>2024-07-04 21:32:44</t>
  </si>
  <si>
    <t>SD-851-262558-1403-17620</t>
  </si>
  <si>
    <t>SD-057-240704-170953-1304</t>
  </si>
  <si>
    <t>2024-07-04 10:05:31</t>
  </si>
  <si>
    <t>80+银卡-普通区域-昌乐县-教育局家属院-13666360110-300M-宽带上网投诉-次数0-20240704100406X646872141</t>
  </si>
  <si>
    <t>20240704100406X646872141</t>
  </si>
  <si>
    <t xml:space="preserve">流程受理流水号：20240704100202136663601101031895
客户号码:13666360110
客户姓名:徐**
投诉地市:潍坊
来话流水:2024070410013160120847512
宽带账号:13666360110
宽带账号归属地市:潍坊
宽带账号归属区县:昌乐县
故障地址:潍坊昌乐县移动公司对面创业广告
联系电话:13666360110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故障细类:宽带无法上网(专席)
携转原因:
故障时间:2024-07-04 10:15:02
具体故障现象:网速慢卡顿，要求宽带工作人员上门处理，
客户其他诉求:
</t>
  </si>
  <si>
    <t>2024-07-04 10:08:55</t>
  </si>
  <si>
    <t>郑伟</t>
  </si>
  <si>
    <t>15706307147</t>
  </si>
  <si>
    <t>dw3_jk_clzhengwei</t>
  </si>
  <si>
    <t>2024-07-04 10:18:02</t>
  </si>
  <si>
    <t>SD-851-293464-14358-21782</t>
  </si>
  <si>
    <t>SD-057-240704-265743-6961</t>
  </si>
  <si>
    <t>2024-07-04 19:53:29</t>
  </si>
  <si>
    <t>【调研】-80+金卡-(目标)普通区域-安丘市-桃园官庄村自然村-15953674010-200M-宽带上网投诉-次数0-20240704195239X959879517</t>
  </si>
  <si>
    <t>20240704195239X959879517</t>
  </si>
  <si>
    <t xml:space="preserve">【农村网络投诉】流程受理流水号：20240704195100159536740101191919
客户号码:15953674010
客户姓名:韩**
投诉地市:潍坊
来话流水:2024070419502467220810911
宽带账号:15953674010
宽带账号归属地市:潍坊
宽带账号归属区县:安丘市
故障地址:潍坊安丘市石堆镇桃园官庄村桃园官庄村自然村桃园官庄追加4号箱张杰合*********
联系电话:15953674010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19:51:13
具体故障现象:光猫亮红灯，客户来电反映宽带注册灯熄灭把光纤线插紧捋直未恢复，请协助处理，谢谢
客户其他诉求:
</t>
  </si>
  <si>
    <t>2024-07-04 19:55:29</t>
  </si>
  <si>
    <t>2024-07-04 19:56:17</t>
  </si>
  <si>
    <t>SD-851-330250-17708-8826</t>
  </si>
  <si>
    <t>SD-057-240704-895613-3774</t>
  </si>
  <si>
    <t>2024-07-04 14:08:50</t>
  </si>
  <si>
    <t>普通区域-奎文区-华锦苑-15169658865-300M-宽带上网投诉-次数0-202407040000389345</t>
  </si>
  <si>
    <t>202407040000389345</t>
  </si>
  <si>
    <t>202407040000389345#宽带账号：15169658865；宽带地址：潍坊奎文区大虞街道北宫街华锦苑1号楼3单元602；客户来电反映宽带无法连接，客户为老人，要求师傅上门，请协助处理，谢谢！联系电话：15169658865；联系人：女士；来电流水：2024070414040047020818719</t>
  </si>
  <si>
    <t>2024-07-04 14:16:38</t>
  </si>
  <si>
    <t>2024-07-04 14:17:09</t>
  </si>
  <si>
    <t>SD-851-263954-7071-10375</t>
  </si>
  <si>
    <t>SD-057-240704-507239-3274</t>
  </si>
  <si>
    <t>2024-07-04 13:10:26</t>
  </si>
  <si>
    <t>80+普通-普通区域-昌乐县-民生璞悦里-15169531750-300M-业务受理宽带-次数0-202407040000353960</t>
  </si>
  <si>
    <t>202407040000353960</t>
  </si>
  <si>
    <t>202407040000353960# 宽带账号:15169531750; 联系电话：15169531750，问题类型：此工单为群障修复工单，根据群障全量闭环修复管理要求，为确保客户网络通畅，请装维人员跟进修复网络问题，谢谢！ 
 群障标题：告警。故障标题：主干光纤断或OLT检测不到预期的光信号（LOS）主叫号码：15095159809.0;该号码仅供参考，请优先联系宽带账号。</t>
  </si>
  <si>
    <t>2024-07-04 13:13:07</t>
  </si>
  <si>
    <t>2024-07-04 13:13:43</t>
  </si>
  <si>
    <t>SD-851-321164-20738-6262</t>
  </si>
  <si>
    <t>SD-057-240704-651047-3771</t>
  </si>
  <si>
    <t>2024-07-04 14:08:47</t>
  </si>
  <si>
    <t>80+金卡-普通区域-临朐县-兴隆路隆达广场片区-18615368515-1000M-宽带上网投诉-次数0-202407040000392457</t>
  </si>
  <si>
    <t>202407040000392457</t>
  </si>
  <si>
    <t>202407040000392457#宽带账号：18615368515；宽带地址：潍坊临朐县城关街道兴隆路兴隆路隆达广场片区12号箱东单元4层；客户来电反映宽带连接不了，客户不配合线上指导，要求上门，请协助处理，谢谢！联系电话：18615368515；联系人：先生；来电流水：2024070414064786220851691。</t>
  </si>
  <si>
    <t>周鹏飞</t>
  </si>
  <si>
    <t>18753646081</t>
  </si>
  <si>
    <t>dw3_jk_zhoupengfei</t>
  </si>
  <si>
    <t>2024-07-04 14:15:00</t>
  </si>
  <si>
    <t>SD-057-240704-617052-7780</t>
  </si>
  <si>
    <t>2024-07-04 21:23:21</t>
  </si>
  <si>
    <t>【调研】-80+普通-普通区域-奎文区-幸福街南区3路-13854402160-1000M-宽带上网投诉-次数0-20240704212116X276440641</t>
  </si>
  <si>
    <t>20240704212116X276440641</t>
  </si>
  <si>
    <t xml:space="preserve">流程受理流水号：20240704211941138544021601204064
客户号码:13854402160
客户姓名:姜**
投诉地市:潍坊
来话流水:2024070421175350320836168
宽带账号:13854402160
宽带账号归属地市:潍坊
宽带账号归属区县:奎文区
故障地址:潍坊奎文区潍州路街道潍州路幸福街南区3路8号楼*********
联系电话:13854402160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故障细类:网速慢/上网掉线(专席)
携转原因:
故障时间:2024-07-04 21:20:12
具体故障现象:13854402160客户来电反映宽带网速慢卡顿请协助处理谢谢
明天联系客户
客户其他诉求:请审核
</t>
  </si>
  <si>
    <t>2024-07-04 21:26:19</t>
  </si>
  <si>
    <t>2024-07-04 21:26:47</t>
  </si>
  <si>
    <t>SD-851-275534-20593-16455</t>
  </si>
  <si>
    <t>SD-057-240704-921065-3280</t>
  </si>
  <si>
    <t>2024-07-04 13:10:40</t>
  </si>
  <si>
    <t>普通区域-昌邑市-御海蓝岸-15095192302-200M-宽带上网投诉-次数0-202407040000352891</t>
  </si>
  <si>
    <t>202407040000352891</t>
  </si>
  <si>
    <t>202407040000352891#流程受理流水号：20240704130809150951923021086494
客户号码:15095192302
客户姓名:褚**
投诉地市:潍坊
来话流水:2024070413075518820836406
宽带账号:15095192302
宽带账号归属地市:潍坊
宽带账号归属区县:昌邑市
故障地址:潍坊昌邑市城区交通街御海蓝岸18号楼西单元*********
联系电话:15095192302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13:09:32
具体故障现象:上不了网
客户其他诉求:
;宽带小区$[御海蓝岸]$</t>
  </si>
  <si>
    <t>2024-07-04 13:13:10</t>
  </si>
  <si>
    <t>2024-07-04 13:15:26</t>
  </si>
  <si>
    <t>SD-057-240704-724195-3294</t>
  </si>
  <si>
    <t>2024-07-04 13:11:13</t>
  </si>
  <si>
    <t>普通区域-坊子区-泉河头村自然村-15053678629-100M-宽带上网投诉-次数0-20240704130852X732199845</t>
  </si>
  <si>
    <t>20240704130852X732199845</t>
  </si>
  <si>
    <t xml:space="preserve">【农村网络投诉】流程受理流水号：20240704130804150536786291086475
客户号码:15053678629
客户姓名:李**
投诉地市:潍坊
来话流水:2024070413051201720817091
宽带账号:15053678629
宽带账号归属地市:潍坊
宽带账号归属区县:坊子区
故障地址:潍坊坊子区荆山洼经济发展区泉河头村泉河头村自然村泉河头村村委23号箱（刘明亮）*********
联系电话:15053678629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故障时间:2024-07-04 13:11:48
具体故障现象:光猫灯正常但电脑手机无法上网，
客户其他诉求:
</t>
  </si>
  <si>
    <t>2024-07-04 13:12:41</t>
  </si>
  <si>
    <t>2024-07-04 13:13:28</t>
  </si>
  <si>
    <t>SD-057-240704-360195-1941</t>
  </si>
  <si>
    <t>2024-07-04 11:12:10</t>
  </si>
  <si>
    <t>普通区域-高密市-东郇家庄-13468490074-100M-业务受理宽带-次数0-202407040000246723</t>
  </si>
  <si>
    <t>2024-07-05 11:13:00</t>
  </si>
  <si>
    <t>202407040000246723</t>
  </si>
  <si>
    <t>202407040000246723# 宽带账号:13468490074; 联系电话：13468490074，问题类型：此工单为群障修复工单，根据群障全量闭环修复管理要求，为确保客户网络通畅，请装维人员跟进修复网络问题，谢谢！ 
 群障标题：公告。故障描述：分支光纤断或OLT检测不到ONT的预期的光信号(LOSi/LOBi)主叫号码：13468490074.0;该号码仅供参考，请优先联系宽带账号。</t>
  </si>
  <si>
    <t>2024-07-04 11:16:11</t>
  </si>
  <si>
    <t>2024-07-04 11:16:54</t>
  </si>
  <si>
    <t>SD-057-240704-256013-3118</t>
  </si>
  <si>
    <t>2024-07-04 13:00:06</t>
  </si>
  <si>
    <t>【调研】-(目标)普通区域-坊子区-葛家庄自然村-13563646562-200M-宽带上网投诉-次数0-202407040000345202</t>
  </si>
  <si>
    <t>202407040000345202</t>
  </si>
  <si>
    <t xml:space="preserve">202407040000345202#流程受理流水号：20240704125939135636465621084597
客户号码:13563646562
客户姓名:齐**
投诉地市:潍坊
来话流水:2024070412582430620868543
宽带账号:13563646562
宽带账号归属地市:潍坊
宽带账号归属区县:坊子区
故障地址:潍坊坊子区太堡庄街道（丈岭）葛家庄村葛家庄自然村葛家庄二次扩容*********
联系电话:13563646562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12:59:47
具体故障现象:打不开网页，
客户其他诉求:客户侧为质差终端，要求上门更换终端并一并处理故障问题。
</t>
  </si>
  <si>
    <t>2024-07-04 13:04:04</t>
  </si>
  <si>
    <t>2024-07-04 13:04:58</t>
  </si>
  <si>
    <t>SD-057-240704-160754-1366</t>
  </si>
  <si>
    <t>2024-07-04 10:08:02</t>
  </si>
  <si>
    <t>【调研】-80+银卡-普通区域-坊子区-北王皋村自然村-15866553472-1000M-魔百和投诉-次数0-20240704100509X709940273</t>
  </si>
  <si>
    <t>20240704100509X709940273</t>
  </si>
  <si>
    <t>【农村网络投诉】流程受理流水号：20240704100040158665534721031462
客户号码:15866553472
客户姓名:马**
投诉地市:潍坊
来话流水:2024070410002054220830892
宽带账号:15866553472
宽带账号归属地市:潍坊
宽带账号归属区县:坊子区
故障地址:潍坊坊子区坊安街办北王皋村北王皋村自然村北王皋村集街北8号箱（马本良）*********
联系电话:15866553472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故障时间:2024-07-04 10:04:49
魔百和单播/组播:组播
具体故障现象:电视直播或点播无法观看，
客户其他诉求:
魔百和单/组播：组播</t>
  </si>
  <si>
    <t>2024-07-04 10:10:39</t>
  </si>
  <si>
    <t>2024-07-04 10:12:08</t>
  </si>
  <si>
    <t>SD-851-293362-26104-23805</t>
  </si>
  <si>
    <t>SD-057-240704-256714-3285</t>
  </si>
  <si>
    <t>2024-07-04 13:10:53</t>
  </si>
  <si>
    <t>【调研】-80+普通-普通区域-诸城市-下刘家沟自然村-17865991998-1000M-业务受理宽带-次数0-202407040000354398</t>
  </si>
  <si>
    <t>202407040000354398</t>
  </si>
  <si>
    <t>202407040000354398#【已关注中国移动10086微信公众号】 宽带账号:17865991998; 联系电话：17865991998，问题类型：此工单为群障修复工单，根据群障全量闭环修复管理要求，为确保客户网络通畅，请装维人员跟进修复网络问题，谢谢！ 
 群障标题：公告。故障描述：主干光纤断或OLT检测不到预期的光信号（LOS）主叫号码：17865991998.0;该号码仅供参考，请优先联系宽带账号。</t>
  </si>
  <si>
    <t>2024-07-04 13:12:45</t>
  </si>
  <si>
    <t>王勇2</t>
  </si>
  <si>
    <t>15706307975</t>
  </si>
  <si>
    <t>dw3_jk_wangyong2</t>
  </si>
  <si>
    <t>2024-07-04 13:13:02</t>
  </si>
  <si>
    <t>SD-852-313539-35-9198</t>
  </si>
  <si>
    <t>SD-057-240704-095271-6980</t>
  </si>
  <si>
    <t>【调研】-普通区域-高密市-城里小区-15006617518-300M-宽带上网投诉-次数0-20240704195449X899649830</t>
  </si>
  <si>
    <t>20240704195449X899649830</t>
  </si>
  <si>
    <t xml:space="preserve">流程受理流水号：20240704195334150066175181192322
客户号码:15006617518
客户姓名:王**
投诉地市:潍坊
来话流水:2024070419515037820819715
宽带账号:15006617518
宽带账号归属地市:潍坊
宽带账号归属区县:高密市
故障地址:潍坊高密市密水街道青年路城里小区高密城里小区西关小区1号楼1单元402
联系电话:15006617518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19:53:44
具体故障现象:客户来电表示宽带上不了网，我处核实到光信号亮红，将光纤线插紧弄直后未恢复，请协助谢谢
客户其他诉求:请协助谢谢
</t>
  </si>
  <si>
    <t>2024-07-04 19:57:44</t>
  </si>
  <si>
    <t>2024-07-04 19:58:04</t>
  </si>
  <si>
    <t>SD-057-240704-584217-7002</t>
  </si>
  <si>
    <t>2024-07-04 19:59:14</t>
  </si>
  <si>
    <t>【调研】-普通区域-寒亭区-孙家杨孟村自然村-15621652718-500M-宽带上网投诉-次数0-20240704195724X244620509</t>
  </si>
  <si>
    <t>20240704195724X244620509</t>
  </si>
  <si>
    <t xml:space="preserve">【农村网络投诉】流程受理流水号：20240704195620156216527181192740
客户号码:15621652718
客户姓名:徐**
投诉地市:潍坊
来话流水:2024070419535860820832499
宽带账号:15621652718
宽带账号归属地市:潍坊
宽带账号归属区县:寒亭区
故障地址:潍坊寒亭区张氏镇孙家杨孟村孙家杨孟村自然村寒亭区张氏镇孙家杨孟村16号箱*********
联系电话:13792611500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故障细类:网速慢/上网掉线(专席)
携转原因:
故障时间:2024-07-04 19:55:32
具体故障现象:网速慢：路由器年限未超过，位置开阔，重启未恢复，光猫自带WIFI未开启，网线支持
客户其他诉求:
</t>
  </si>
  <si>
    <t>2024-07-04 20:01:48</t>
  </si>
  <si>
    <t>2024-07-04 20:02:37</t>
  </si>
  <si>
    <t>SD-851-284660-4364-28466</t>
  </si>
  <si>
    <t>SD-057-240704-310652-3175</t>
  </si>
  <si>
    <t>2024-07-04 13:06:22</t>
  </si>
  <si>
    <t>FTTR-普通区域-寿光市-文景苑-19819629567-1000M-业务受理宽带-次数0-202407040000351142</t>
  </si>
  <si>
    <t>202407040000351142</t>
  </si>
  <si>
    <t>202407040000351142# 宽带账号:19819629567; 联系电话：19819629567，问题类型：此工单为群障修复工单，根据群障全量闭环修复管理要求，为确保客户网络通畅，请装维人员跟进修复网络问题，谢谢！ 
 群障标题：公告。故障描述：分支光纤断或OLT检测不到ONT的预期的光信号(LOSi/LOBi)主叫号码：17865612788.0;该号码仅供参考，请优先联系宽带账号。</t>
  </si>
  <si>
    <t>2024-07-04 13:12:01</t>
  </si>
  <si>
    <t>SD-851-332117-12406-29469</t>
  </si>
  <si>
    <t>SD-057-240704-307159-7801</t>
  </si>
  <si>
    <t>2024-07-04 21:26:13</t>
  </si>
  <si>
    <t>普通区域-临朐县-颜家洼泥沟安置区-1347568226502-300M-宽带上网投诉-次数0-20240704212550X550700668</t>
  </si>
  <si>
    <t>20240704212550X550700668</t>
  </si>
  <si>
    <t xml:space="preserve">流程受理流水号：2024070421224613475682265021204377
客户号码:1347568226502
客户姓名:徐*
投诉地市:潍坊
来话流水:2024070421222304820852726
宽带账号:1347568226502
宽带账号归属地市:潍坊
宽带账号归属区县:临朐县
故障地址:潍坊临朐县东城街道东镇路颜家洼泥沟安置区泥沟子高层3号楼*********
联系电话:13475682265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21:24:49
具体故障现象:光猫亮红灯，
客户其他诉求:要求退还无法使用期间的宽带费用，
</t>
  </si>
  <si>
    <t>2024-07-04 21:29:51</t>
  </si>
  <si>
    <t>2024-07-04 21:30:52</t>
  </si>
  <si>
    <t>SD-851-253395-7510-708</t>
  </si>
  <si>
    <t>SD-057-240704-864503-3298</t>
  </si>
  <si>
    <t>2024-07-04 13:11:21</t>
  </si>
  <si>
    <t>80+金卡-普通区域-寒亭区-自来水公司宿舍小区-15853699544-300M-宽带上网投诉-次数0-20240704130935X775963298</t>
  </si>
  <si>
    <t>20240704130935X775963298</t>
  </si>
  <si>
    <t xml:space="preserve">流程受理流水号：20240704130405158536995441085564
客户号码:15853699544
客户姓名:王**
投诉地市:潍坊
来话流水:2024070413025457020800669
宽带账号:15853699544
宽带账号归属地市:潍坊
宽带账号归属区县:寒亭区
故障地址:潍坊寒亭区寒亭街道民主东街自来水公司宿舍小区1号楼*********
联系电话:13210737533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13:08:28
具体故障现象:用户无法提供具体故障现象，
客户其他诉求:
</t>
  </si>
  <si>
    <t>2024-07-04 13:33:48</t>
  </si>
  <si>
    <t>2024-07-04 13:34:35</t>
  </si>
  <si>
    <t>SD-057-240704-684521-2057</t>
  </si>
  <si>
    <t>2024-07-04 11:17:02</t>
  </si>
  <si>
    <t>【重投】-【调研】-普通区域-青州市-云河建安公司-18615363143-1000M-宽带上网投诉-次数0-20240704111425X865301423</t>
  </si>
  <si>
    <t>20240704111425X865301423</t>
  </si>
  <si>
    <t xml:space="preserve">流程受理流水号：20240704111201186153631431054971
客户号码:18615363143
客户姓名:田**
投诉地市:潍坊
来话流水:2024070411110483620836954
宽带账号:18615363143
宽带账号归属地市:潍坊
宽带账号归属区县:青州市
故障地址:潍坊青州市云门山街道云门山路云河建安公司二层楼区*********
联系电话:18615363143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11:11:23
具体故障现象:宽带不在线，线上指导操作未恢复，请协助处理
客户其他诉求:谢谢
</t>
  </si>
  <si>
    <t>2024-07-04 11:34:22</t>
  </si>
  <si>
    <t>2024-07-04 11:34:55</t>
  </si>
  <si>
    <t>SD-851-304075-26150-16372</t>
  </si>
  <si>
    <t>SD-057-240704-376498-2072</t>
  </si>
  <si>
    <t>2024-07-04 11:17:54</t>
  </si>
  <si>
    <t>【调研】-80+银卡-普通区域-青州市-江家村-15866133386-200M-宽带上网投诉-次数0-20240704111658X183637580</t>
  </si>
  <si>
    <t>2024-07-05 12:18:00</t>
  </si>
  <si>
    <t>20240704111658X183637580</t>
  </si>
  <si>
    <t xml:space="preserve">【农村网络投诉】流程受理流水号：20240704111445158661333861055890
客户号码:15866133386
客户姓名:江**
投诉地市:潍坊
来话流水:2024070411133116720871063
宽带账号:15866133386
宽带账号归属地市:潍坊
宽带账号归属区县:青州市
故障地址:潍坊青州市何官镇江家村江家村扩容2号箱江少春*********
联系电话:18264611955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11:16:31
具体故障现象:电脑无法上网，
客户其他诉求:
</t>
  </si>
  <si>
    <t>2024-07-04 11:24:01</t>
  </si>
  <si>
    <t>2024-07-04 11:24:33</t>
  </si>
  <si>
    <t>SD-057-240704-418576-3701</t>
  </si>
  <si>
    <t>2024-07-04 14:06:04</t>
  </si>
  <si>
    <t>普通区域-青州市-官庄村-13562677340-100M-业务受理宽带-次数0-202407040000390319</t>
  </si>
  <si>
    <t>2024-07-05 14:07:00</t>
  </si>
  <si>
    <t>202407040000390319</t>
  </si>
  <si>
    <t>202407040000390319# 宽带账号:13562677340; 联系电话：13562677340，问题类型：此工单为群障修复工单，根据群障全量闭环修复管理要求，为确保客户网络通畅，请装维人员跟进修复网络问题，谢谢！ 
 群障标题：公告。故障描述：分支光纤断或OLT检测不到ONT的预期的光信号(LOSi/LOBi)主叫号码：13562677340.0;该号码仅供参考，请优先联系宽带账号。</t>
  </si>
  <si>
    <t>2024-07-04 14:25:53</t>
  </si>
  <si>
    <t>2024-07-04 14:26:33</t>
  </si>
  <si>
    <t>SD-851-244646-6543-24619</t>
  </si>
  <si>
    <t>SD-057-240704-972135-1991</t>
  </si>
  <si>
    <t>2024-07-04 11:14:18</t>
  </si>
  <si>
    <t>普通区域-高密市-益民村自然村-15805366245-100M-宽带上网投诉-次数0-20240704111237X757600554</t>
  </si>
  <si>
    <t>2024-07-05 12:15:00</t>
  </si>
  <si>
    <t>20240704111237X757600554</t>
  </si>
  <si>
    <t xml:space="preserve">【农村网络投诉】流程受理流水号：20240704111140158053662451054855
客户号码:15805366245
客户姓名:徐**
投诉地市:潍坊
来话流水:2024070411104309120831813
宽带账号:15805366245
宽带账号归属地市:潍坊
宽带账号归属区县:高密市
故障地址:潍坊高密市夏庄镇益民村益民村自然村益民村31号东屋山头18号箱*********
联系电话:15805366245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11:12:01
具体故障现象:提示网络无法连接，
客户其他诉求:
</t>
  </si>
  <si>
    <t>2024-07-04 11:17:36</t>
  </si>
  <si>
    <t>2024-07-04 11:18:07</t>
  </si>
  <si>
    <t>SD-057-240704-923865-3136</t>
  </si>
  <si>
    <t>2024-07-04 13:03:43</t>
  </si>
  <si>
    <t>【调研】-(目标)普通区域-高密市-兰家庄自然村-15762419789-100M-业务受理宽带-次数0-202407040000350117</t>
  </si>
  <si>
    <t>202407040000350117</t>
  </si>
  <si>
    <t>202407040000350117#导航立单,用户所在位置有群障,已向客户播报,客户要求装维回访.此工单为群障修复工单,根据群障全量闭环管理要求,为确保客户网络通畅,请装维人员跟进修复网络问题,谢谢.联系电话：15762419789</t>
  </si>
  <si>
    <t>2024-07-04 13:08:02</t>
  </si>
  <si>
    <t>2024-07-04 13:16:07</t>
  </si>
  <si>
    <t>SD-057-240704-297406-3764</t>
  </si>
  <si>
    <t>2024-07-04 14:08:37</t>
  </si>
  <si>
    <t>普通区域-青州市-张高-18853614903-300M-宽带上网投诉-次数0-20240704140735X255370782</t>
  </si>
  <si>
    <t>20240704140735X255370782</t>
  </si>
  <si>
    <t xml:space="preserve">【农村网络投诉】流程受理流水号：20240704140456188536149031099269
客户号码:18853614903
客户姓名:王*
投诉地市:潍坊
来话流水:2024070414043838820825980
宽带账号:18853614903
宽带账号归属地市:潍坊
宽带账号归属区县:青州市
故障地址:潍坊青州市何官镇张高村张高何官镇张高村扩容10号箱（村西中北王国秀）*********
联系电话:18853614903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14:06:16
具体故障现象:光猫亮红灯，
客户其他诉求:客户来电表示宽带无法使用，要求上门维修，请协助处理谢谢！联系人：先生，联系电话：本机，录音流水：2024070414043838820825980
</t>
  </si>
  <si>
    <t>2024-07-04 14:11:17</t>
  </si>
  <si>
    <t>2024-07-04 14:11:50</t>
  </si>
  <si>
    <t>SD-057-240704-238406-3796</t>
  </si>
  <si>
    <t>2024-07-04 14:09:53</t>
  </si>
  <si>
    <t>普通区域-寿光市-北洋头小区2期-15288819895-100M-宽带上网投诉-次数0-202407040000392199</t>
  </si>
  <si>
    <t>2024-07-05 15:10:00</t>
  </si>
  <si>
    <t>202407040000392199</t>
  </si>
  <si>
    <t>202407040000392199#宽带账号：15288819895；宽带地址：潍坊寿光市台头镇北洋头怡馨苑；客户来电反映宽带无法上网/移动高清无法观看，客户不在现场，无法配合线上指导/客户不配合排障，要求上门，请协助处理，
谢谢！联系电话：15288819895；联系人女士；来电流水
2024070414053258220836613</t>
  </si>
  <si>
    <t>2024-07-04 14:12:17</t>
  </si>
  <si>
    <t>2024-07-04 14:12:46</t>
  </si>
  <si>
    <t>SD-851-245004-10522-764</t>
  </si>
  <si>
    <t>SD-057-240704-716032-1260</t>
  </si>
  <si>
    <t>2024-07-04 10:03:35</t>
  </si>
  <si>
    <t>80+普通-普通区域-奎文区-华苑小区-15763696291-200M-宽带上网投诉-次数0-202407040000178794</t>
  </si>
  <si>
    <t>2024-07-05 11:04:00</t>
  </si>
  <si>
    <t>202407040000178794</t>
  </si>
  <si>
    <t xml:space="preserve">202407040000178794#宽带账号：15763696291；宽带地址：潍坊高新高新城区新华路华苑小区3号楼；客户来电反映观看的是网络电视”无法观看，客户已正常办理宽带/移动高清业务，按相关口径解释不认可，要求反馈，请协助处理，谢谢！联系电话：15165602768；联系人：女士；来电流水：2024070409350968020884045。
</t>
  </si>
  <si>
    <t>2024-07-04 10:29:45</t>
  </si>
  <si>
    <t>2024-07-04 10:30:22</t>
  </si>
  <si>
    <t>SD-057-240704-597138-3338</t>
  </si>
  <si>
    <t>2024-07-04 13:13:13</t>
  </si>
  <si>
    <t>【调研】-普通区域-昌邑市-后刘家营子-15263607028-500M-业务受理宽带-次数0-202407040000355109</t>
  </si>
  <si>
    <t>202407040000355109</t>
  </si>
  <si>
    <t>202407040000355109# 宽带账号:15263607028; 联系电话：15263607028，问题类型：此工单为群障修复工单，根据群障全量闭环修复管理要求，为确保客户网络通畅，请装维人员跟进修复网络问题，谢谢！ 
 群障标题：公告。故障描述：分支光纤断或OLT检测不到ONT的预期的光信号(LOSi/LOBi)主叫号码：15263607028.0;该号码仅供参考，请优先联系宽带账号。</t>
  </si>
  <si>
    <t>2024-07-04 13:16:02</t>
  </si>
  <si>
    <t>2024-07-04 13:17:28</t>
  </si>
  <si>
    <t>SD-851-288553-6699-28192</t>
  </si>
  <si>
    <t>SD-057-240704-257409-3318</t>
  </si>
  <si>
    <t>2024-07-04 13:12:18</t>
  </si>
  <si>
    <t>80+普通-普通区域-潍城区-赵家文庄自然村-15966118529-300M-业务受理宽带-次数0-202407040000356061</t>
  </si>
  <si>
    <t>202407040000356061</t>
  </si>
  <si>
    <t>202407040000356061# 宽带账号:15966118529; 联系电话：15966118529，问题类型：此工单为群障修复工单，根据群障全量闭环修复管理要求，为确保客户网络通畅，请装维人员跟进修复网络问题，谢谢！ 
 群障标题：告警。故障标题：分支光纤断或OLT检测不到ONT的预期的光信号(LOSi/LOBi)主叫号码：15966118529.0;该号码仅供参考，请优先联系宽带账号。</t>
  </si>
  <si>
    <t>2024-07-04 13:31:12</t>
  </si>
  <si>
    <t>2024-07-04 13:31:50</t>
  </si>
  <si>
    <t>SD-851-283788-8379-14853</t>
  </si>
  <si>
    <t>SD-057-240704-749305-2021</t>
  </si>
  <si>
    <t>2024-07-04 11:15:30</t>
  </si>
  <si>
    <t>【调研】-普通区域-诸城市-臧家崖自然村-13562615420-200M-业务受理宽带-次数0-202407040000251782</t>
  </si>
  <si>
    <t>2024-07-05 11:16:00</t>
  </si>
  <si>
    <t>202407040000251782</t>
  </si>
  <si>
    <t>202407040000251782#【已关注中国移动10086微信公众号】 宽带账号:13562615420; 联系电话：13562615420，问题类型：此工单为群障修复工单，根据群障全量闭环修复管理要求，为确保客户网络通畅，请装维人员跟进修复网络问题，谢谢！ 
 群障标题：告警。故障标题：主干光纤断或OLT检测不到预期的光信号（LOS）主叫号码：13562615420.0;该号码仅供参考，请优先联系宽带账号。</t>
  </si>
  <si>
    <t>2024-07-04 11:19:28</t>
  </si>
  <si>
    <t>SD-851-295063-29421-11896</t>
  </si>
  <si>
    <t>SD-057-240704-675840-2048</t>
  </si>
  <si>
    <t>2024-07-04 11:16:43</t>
  </si>
  <si>
    <t>80+普通-普通区域-安丘市-安丘市双丰大道中段妇保院东西沿街（小微）-15863611122-1000M-业务受理宽带-次数0-202407040000252796</t>
  </si>
  <si>
    <t>202407040000252796</t>
  </si>
  <si>
    <t>202407040000252796# 宽带账号:15863611122; 联系电话：15863611122，问题类型：此工单为群障修复工单，根据群障全量闭环修复管理要求，为确保客户网络通畅，请装维人员跟进修复网络问题，谢谢！ 
 群障标题：公告。故障描述：分支光纤断或OLT检测不到ONT的预期的光信号(LOSi/LOBi)主叫号码：18264407788.0;该号码仅供参考，请优先联系宽带账号。</t>
  </si>
  <si>
    <t>2024-07-04 11:19:09</t>
  </si>
  <si>
    <t>2024-07-04 11:20:50</t>
  </si>
  <si>
    <t>SD-851-293697-3335-17009</t>
  </si>
  <si>
    <t>SD-057-240704-325419-2027</t>
  </si>
  <si>
    <t>2024-07-04 11:15:44</t>
  </si>
  <si>
    <t>(目标)普通区域-安丘市-陆家沙沟村-15069668318-100M-业务受理宽带-次数0-202407040000252346</t>
  </si>
  <si>
    <t>202407040000252346</t>
  </si>
  <si>
    <t>202407040000252346# 宽带账号:15069668318; 联系电话：15069668318，问题类型：此工单为群障修复工单，根据群障全量闭环修复管理要求，为确保客户网络通畅，请装维人员跟进修复网络问题，谢谢！ 
 群障标题：公告。故障描述：分支光纤断或OLT检测不到ONT的预期的光信号(LOSi/LOBi)主叫号码：18765726629.0;该号码仅供参考，请优先联系宽带账号。</t>
  </si>
  <si>
    <t>2024-07-04 11:44:59</t>
  </si>
  <si>
    <t>2024-07-04 11:45:23</t>
  </si>
  <si>
    <t>SD-057-240704-045197-6936</t>
  </si>
  <si>
    <t>2024-07-04 19:51:27</t>
  </si>
  <si>
    <t>普通区域-高密市-前后下口自然村-18369693123-300M-宽带上网投诉-次数0-202407040000697121</t>
  </si>
  <si>
    <t>202407040000697121</t>
  </si>
  <si>
    <t>202407040000697121#宽带账号：18369693123；宽带地址：潍坊高密市井沟镇前后下口前后下口自然村高密后下口李增良7号箱*********；接入方式：FTTH，当前是否在线：在线，端到端诊断结果：客户侧设备问题，是否智能网关：，客户反映从**时间开始****无法使用，具体现象：网慢，要求尽快处理回复！来电流水：2024070419482249520898409，联系电话：本机</t>
  </si>
  <si>
    <t>2024-07-04 19:55:10</t>
  </si>
  <si>
    <t>2024-07-04 19:56:41</t>
  </si>
  <si>
    <t>SD-851-323312-22780-18129</t>
  </si>
  <si>
    <t>SD-057-240704-580329-3216</t>
  </si>
  <si>
    <t>2024-07-04 13:08:10</t>
  </si>
  <si>
    <t>普通区域-坊子区-坊子穆村涌泉小李家沿街-13864646644-200M-业务受理宽带-次数0-202407040000354324</t>
  </si>
  <si>
    <t>202407040000354324</t>
  </si>
  <si>
    <t>202407040000354324# 宽带账号:13864646644; 联系电话：13864646644，问题类型：此工单为群障修复工单，根据群障全量闭环修复管理要求，为确保客户网络通畅，请装维人员跟进修复网络问题，谢谢！ 
 群障标题：告警。故障标题：分支光纤断或OLT检测不到ONT的预期的光信号(LOSi/LOBi)主叫号码：13864646644.0;该号码仅供参考，请优先联系宽带账号。</t>
  </si>
  <si>
    <t>2024-07-04 13:55:20</t>
  </si>
  <si>
    <t>2024-07-04 13:55:42</t>
  </si>
  <si>
    <t>SD-057-240704-190536-3732</t>
  </si>
  <si>
    <t>2024-07-04 14:07:33</t>
  </si>
  <si>
    <t>普通区域-安丘市-后屯村自然村-15762593256-300M-宽带上网投诉-次数0-202407040000389360</t>
  </si>
  <si>
    <t>202407040000389360</t>
  </si>
  <si>
    <t xml:space="preserve">202407040000389360#流程受理流水号：20240704140328157625932561098839
客户号码:15762593256
客户姓名:孙**
投诉地市:潍坊
来话流水:2024070414025899220807154
宽带账号:15762593256
宽带账号归属地市:潍坊
宽带账号归属区县:安丘市
故障地址:潍坊安丘市景芝镇后屯村后屯村自然村后屯村中4号箱李长海*********
联系电话:18515888510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故障时间:2024-07-04 14:05:45
具体故障现象:提示网络无法连接，
客户其他诉求:客户侧为质差终端，要求上门更换终端并一并处理故障问题。
</t>
  </si>
  <si>
    <t>2024-07-04 14:16:31</t>
  </si>
  <si>
    <t>2024-07-04 14:17:04</t>
  </si>
  <si>
    <t>SD-057-240704-123485-1629</t>
  </si>
  <si>
    <t>2024-07-04 10:35:17</t>
  </si>
  <si>
    <t>80+银卡-普通区域-诸城市-丁家沙浯自然村-15854440671-1000M-宽带延伸服务-次数0-202407040000206544</t>
  </si>
  <si>
    <t>202407040000206544</t>
  </si>
  <si>
    <t xml:space="preserve">202407040000206544#流程受理流水号：20240704103043158544406711041343
客户号码:15854440671
客户姓名:张**
投诉地市:潍坊
来话流水:2024070410300873020848946
宽带账号:15854440671
宽带账号归属地市:潍坊
宽带账号归属区县:诸城市
故障地址:潍坊诸城市相州镇丁家沙浯丁家沙浯自然村丁家沙浯村南养殖区16#箱*********
联系电话:15854440671
联系人:先生/女士
工单紧急程度:非常紧急
是否有升级投诉倾向:否
是否重复投诉:否
是否携转意向:否
是否投诉倾向:否
是否智能网关:智能网关
当前是否在线:是
接入方式:FTTH
是否质差终端:无质差信息
光功率:-8.00
故障大类:宽带/电视
故障细类:宽带延伸服务
携转原因:
故障时间:2024-07-04 10:30:37
具体故障现象:新增加一根网线，
</t>
  </si>
  <si>
    <t>2024-07-04 10:37:05</t>
  </si>
  <si>
    <t>2024-07-04 10:37:29</t>
  </si>
  <si>
    <t>SD-851-307285-6381-23702</t>
  </si>
  <si>
    <t>SD-057-240704-364750-1593</t>
  </si>
  <si>
    <t>2024-07-04 10:32:14</t>
  </si>
  <si>
    <t>普通区域-青州市-中正刘-13854425083-300M-宽带上网投诉-次数0-202407040000195650</t>
  </si>
  <si>
    <t>202407040000195650</t>
  </si>
  <si>
    <t>202407040000195650#宽带账号：13854425083 ；宽带地址：潍坊青州市王府街道中正刘中正刘3号箱（村中李洪海）** ；客户来电反映电视看不了  ，客户异机来电报修，线上指导无法配合操作/不在家，要求上门处理来电流水2024070410125328120806446：  联系电话：13854425083</t>
  </si>
  <si>
    <t>2024-07-04 10:34:56</t>
  </si>
  <si>
    <t>盛国伟</t>
  </si>
  <si>
    <t>15706307697</t>
  </si>
  <si>
    <t>升级机顶盒版本</t>
  </si>
  <si>
    <t>dw3_jk_shengguowei</t>
  </si>
  <si>
    <t>2024-07-04 10:35:21</t>
  </si>
  <si>
    <t>SD-851-247147-15725-16211</t>
  </si>
  <si>
    <t>SD-057-240704-605124-1595</t>
  </si>
  <si>
    <t>2024-07-04 10:32:17</t>
  </si>
  <si>
    <t>【调研】-(目标)普通区域-坊子区-水韵华庭-15898947933-500M-宽带上网投诉-次数0-20240704102933X173864538</t>
  </si>
  <si>
    <t>20240704102933X173864538</t>
  </si>
  <si>
    <t xml:space="preserve">流程受理流水号：20240704102855158989479331040735
客户号码:15898947933
客户姓名:李**
投诉地市:潍坊
来话流水:2024070410284161620828525
宽带账号:15898947933
宽带账号归属地市:潍坊
宽带账号归属区县:坊子区
故障地址:潍坊坊子区坊子新区双羊街水韵华庭30号楼*********
联系电话:15898947933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10:29:24
具体故障现象:光猫亮红灯，
客户其他诉求:
</t>
  </si>
  <si>
    <t>2024-07-04 10:37:11</t>
  </si>
  <si>
    <t>2024-07-04 10:37:27</t>
  </si>
  <si>
    <t>SD-057-240704-931627-3087</t>
  </si>
  <si>
    <t>2024-07-04 12:55:06</t>
  </si>
  <si>
    <t>FTTR-普通区域-奎文区-聚类银海恒基大厦-15006666921-1000M-宽带上网投诉-次数0-202407040000343630</t>
  </si>
  <si>
    <t>202407040000343630</t>
  </si>
  <si>
    <t>202407040000343630#宽带账号：15006666921；宽带地址：潍坊奎文区东关街道东风东街聚类银海恒基大厦银海恒基大厦；客户来电反映宽带无法连接，要求师傅上门，请协助处理，谢谢！联系电话：15006666921；来电流水：2024070412531917820832537</t>
  </si>
  <si>
    <t>2024-07-04 12:58:14</t>
  </si>
  <si>
    <t>2024-07-04 12:58:43</t>
  </si>
  <si>
    <t>SD-851-283421-9662-27723</t>
  </si>
  <si>
    <t>SD-057-240704-213095-3093</t>
  </si>
  <si>
    <t>2024-07-04 12:56:02</t>
  </si>
  <si>
    <t>普通区域-安丘市-老庄子村自然村-13573617024-300M-宽带上网投诉-次数0-20240704125320X800470283</t>
  </si>
  <si>
    <t>20240704125320X800470283</t>
  </si>
  <si>
    <t xml:space="preserve">【农村网络投诉】流程受理流水号：20240704124849135736170241082254
客户号码:13573617024
客户姓名:曹**
投诉地市:潍坊
来话流水:2024070412474463020892784
宽带账号:13573617024
宽带账号归属地市:潍坊
宽带账号归属区县:安丘市
故障地址:潍坊安丘市大城埠老庄子村老庄子村自然村老庄子村11号箱李敏*********
联系电话:13406666621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故障时间:2024-07-04 12:53:14
具体故障现象:光猫亮红灯，重启未恢复，请协助谢谢。
客户其他诉求:
</t>
  </si>
  <si>
    <t>2024-07-04 12:59:34</t>
  </si>
  <si>
    <t>2024-07-04 13:07:01</t>
  </si>
  <si>
    <t>SD-851-284318-7509-5294</t>
  </si>
  <si>
    <t>SD-057-240704-570214-4744</t>
  </si>
  <si>
    <t>2024-07-04 16:06:52</t>
  </si>
  <si>
    <t>80+银卡-普通区域-寿光市-文化名园-13964765618-300M-宽带上网投诉-次数0-202407040000501248</t>
  </si>
  <si>
    <t>2024-07-05 17:07:00</t>
  </si>
  <si>
    <t>202407040000501248</t>
  </si>
  <si>
    <t>202407040000501248#用户表示宽带不能正常使用，要求上门维修，请工作人员协助处理，谢谢！流水号2024070416035264120893329，联系人先生，联系电话13964765618！</t>
  </si>
  <si>
    <t>2024-07-04 16:10:22</t>
  </si>
  <si>
    <t>2024-07-04 16:10:48</t>
  </si>
  <si>
    <t>SD-057-240704-697813-5775</t>
  </si>
  <si>
    <t>2024-07-04 18:09:08</t>
  </si>
  <si>
    <t>普通区域-奎文区-院校街卫校宿舍-18363646310-200M-宽带上网投诉-次数0-202407040000628350</t>
  </si>
  <si>
    <t>202407040000628350</t>
  </si>
  <si>
    <t xml:space="preserve">202407040000628350#流程受理流水号：20240704180809183636463101170892
客户号码:18363646310
客户姓名:冯**
投诉地市:潍坊
来话流水:2024070418073398620868008
宽带账号:18363646310
宽带账号归属地市:潍坊
宽带账号归属区县:奎文区
故障地址:潍坊奎文区广文街道院校街院校街卫校宿舍1号楼*********
联系电话:15762660081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故障时间:2024-07-04 18:18:42
具体故障现象:光猫亮红灯，
客户其他诉求:客户侧为质差终端，要求上门更换终端并一并处理故障问题。
</t>
  </si>
  <si>
    <t>2024-07-04 18:14:32</t>
  </si>
  <si>
    <t>2024-07-04 18:23:55</t>
  </si>
  <si>
    <t>SD-057-240704-732908-5717</t>
  </si>
  <si>
    <t>2024-07-04 18:02:18</t>
  </si>
  <si>
    <t>80+普通-普通区域-安丘市-安丘市双丰大道中段妇保院东西沿街（小微）-15863611122-1000M-宽带上网投诉-次数0-20240704180133X293298152</t>
  </si>
  <si>
    <t>20240704180133X293298152</t>
  </si>
  <si>
    <t xml:space="preserve">流程受理流水号：20240704175945158636111221168462
客户号码:15863611122
客户姓名:于**
投诉地市:潍坊
来话流水:2024070417585779220883247
宽带账号:15863611122
宽带账号归属地市:潍坊
宽带账号归属区县:安丘市
故障地址:潍坊安丘市兴安街道双丰大道安丘市双丰大道中段妇保院东西沿街（小微）宇邦汽车销售服务门口上沿*********
联系电话:18264407788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18:01:11
具体故障现象:电脑无法上网，
客户其他诉求:用户要求师傅上门维修
</t>
  </si>
  <si>
    <t>2024-07-04 18:12:49</t>
  </si>
  <si>
    <t>2024-07-04 18:13:17</t>
  </si>
  <si>
    <t>SD-057-240704-210873-5734</t>
  </si>
  <si>
    <t>2024-07-04 18:04:24</t>
  </si>
  <si>
    <t>【调研】-(目标)普通区域-寿光市-北仉庄村自然村-15163603916-300M-宽带上网投诉-次数0-202407040000622185</t>
  </si>
  <si>
    <t>202407040000622185</t>
  </si>
  <si>
    <t xml:space="preserve">202407040000622185#宽带账号：15163603916；宽带地址：潍坊寿光市侯镇北仉庄村北仉庄村自然村北仉庄村42号箱*；客户来电反映移动高清提示卡在开机页面**，经查询客户侧为质差机顶盒，请协助更换终端并一并处理故障问题，谢谢！联系电话：15163603916；联系人：薛**；来电流水：*2024070417571881120865839。
</t>
  </si>
  <si>
    <t>2024-07-04 18:25:08</t>
  </si>
  <si>
    <t>2024-07-04 18:25:30</t>
  </si>
  <si>
    <t>SD-057-240704-914365-5903</t>
  </si>
  <si>
    <t>2024-07-04 18:16:24</t>
  </si>
  <si>
    <t>【重投】-【调研】-80+金卡-普通区域-寿光市-侯镇工业园金源小区-13668665563-100M-宽带上网投诉-次数0-202407040000634918</t>
  </si>
  <si>
    <t>202407040000634918</t>
  </si>
  <si>
    <t xml:space="preserve">202407040000634918#流程受理流水号：20240704181546136686655631172876
客户号码:13668665563
客户姓名:宋**
投诉地市:潍坊
来话流水:2024070418153411620841260
宽带账号:13668665563
宽带账号归属地市:潍坊
宽带账号归属区县:寿光市
故障地址:潍坊寿光市岔河岔盐路侯镇工业园金源小区2号箱（星居宾馆）*********
联系电话:13668665563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故障时间:2024-07-04 18:16:04
具体故障现象:提示网络无法连接，
客户其他诉求:客户侧为质差终端，要求上门更换终端并一并处理故障问题。
</t>
  </si>
  <si>
    <t>2024-07-04 18:21:05</t>
  </si>
  <si>
    <t>2024-07-04 18:21:24</t>
  </si>
  <si>
    <t>SD-057-240704-239806-4137</t>
  </si>
  <si>
    <t>2024-07-04 14:55:25</t>
  </si>
  <si>
    <t>【调研】-80+普通-普通区域-坊子区-天同双羊新城-13864652099-500M-宽带上网投诉-次数0-202407040000435840</t>
  </si>
  <si>
    <t>202407040000435840</t>
  </si>
  <si>
    <t>202407040000435840#宽带账号：13864652099；宽带地址：潍坊坊子区坊子新区双羊街天同双羊新城双羊新城47号楼*；客户来电反映宽带使用不畅，客户不在现场，无法配合线上指导，要求上门，请协助处理，谢谢！联系电话：本机；联系人：先生；来电流水：2024070414525566120838987</t>
  </si>
  <si>
    <t>2024-07-04 15:05:34</t>
  </si>
  <si>
    <t>2024-07-04 15:06:03</t>
  </si>
  <si>
    <t>SD-057-240704-986410-120</t>
  </si>
  <si>
    <t>2024-07-04 07:53:10</t>
  </si>
  <si>
    <t>普通区域-诸城市-魏家庄自然村-15169407576-500M-宽带上网投诉-次数0-20240704075217X737884294</t>
  </si>
  <si>
    <t>20240704075217X737884294</t>
  </si>
  <si>
    <t>【农村网络投诉】检测结果：1、手机账号余额检测：手机账户余额正常；2、宽带账号登录状态检测：账号登录状态正常；3、宽带状态检测：宽带状态正常；4、宽带速率检测：宽带速率正常；5、群体故障检测：无大面积群障；6、线路检测：线路状态异常；7、光猫在线检测：光猫不在线；故障类型：光猫LOS红灯，无法上网。故障描述：直接不能上网亮红灯，希望快点解决。联系人：毛增波。联系电话：15169407576。。</t>
  </si>
  <si>
    <t>2024-07-04 07:58:54</t>
  </si>
  <si>
    <t>任淑宝</t>
  </si>
  <si>
    <t>15706307971</t>
  </si>
  <si>
    <t>家客铁通潍坊诸城-贾悦乡镇装维组</t>
  </si>
  <si>
    <t>dw3_jk_renshubao</t>
  </si>
  <si>
    <t>2024-07-04 07:59:17</t>
  </si>
  <si>
    <t>SD-057-240704-705841-127</t>
  </si>
  <si>
    <t>2024-07-04 07:56:50</t>
  </si>
  <si>
    <t>普通区域-奎文区-东方太阳城-13791899937-100M-宽带上网投诉-次数0-202407040000090187</t>
  </si>
  <si>
    <t>202407040000090187</t>
  </si>
  <si>
    <t>202407040000090187#受理号码 : 13791899937客户姓名 : 杜**号码归属地 : 潍坊奎文 － 奎文用户品牌 : 神州行
客户反映移动高清无法使用，要求装维师傅上门维修，请受理，谢谢！
联系人；女士 联系电话：13853688759 录音流水：2024070407540359420823272</t>
  </si>
  <si>
    <t>2024-07-04 07:58:04</t>
  </si>
  <si>
    <t>2024-07-04 07:59:02</t>
  </si>
  <si>
    <t>SD-057-240704-201543-4178</t>
  </si>
  <si>
    <t>2024-07-04 15:00:15</t>
  </si>
  <si>
    <t>80+银卡-普通区域-寿光市-锦绣国际-15908018101-1000M-宽带上网投诉-次数0-202407040000436905</t>
  </si>
  <si>
    <t>2024-07-04 15:03:59</t>
  </si>
  <si>
    <t>2024-07-04 15:04:28</t>
  </si>
  <si>
    <t>SD-057-240704-249630-119</t>
  </si>
  <si>
    <t>2024-07-04 07:53:02</t>
  </si>
  <si>
    <t>普通区域-高密市-黄金花园（含西观音堂）-13606477985-500M-宽带上网投诉-次数0-20240704075006X606704743</t>
  </si>
  <si>
    <t>20240704075006X606704743</t>
  </si>
  <si>
    <t>【预处理派单】宽带账号：13606477985，宽带地址： 潍坊高密市朝阳街道月潭路黄金花园西观音堂29号1号箱*********，故障现象：无法连接，故障现象类型：LOS亮红灯，客户诉求：客户反映本机号码宽带无法使用，重启光猫和路由器也不管用，要求工作人员回电，联系电话本机，联系人先生。，联系电话：13606477985，通话流水：2024070407490917020821129。接入方式：FTTH，当前是否在线：不在线，端到端诊断结果：状态正常，是否智能网关：是，光功率。</t>
  </si>
  <si>
    <t>2024-07-04 07:55:04</t>
  </si>
  <si>
    <t>2024-07-04 07:55:37</t>
  </si>
  <si>
    <t>SD-057-240704-109852-3061</t>
  </si>
  <si>
    <t>2024-07-04 12:50:59</t>
  </si>
  <si>
    <t>普通区域-寿光市-殷家-15863665769-1000M-宽带上网投诉-次数0-202407040000340228</t>
  </si>
  <si>
    <t>202407040000340228</t>
  </si>
  <si>
    <t>202407040000340228#15863665769客户来电反映：网络无法使用，客户不在家无法提供具体信息。要求师傅上门查看处理谢谢， 账号：15863665769 位置：潍坊寿光市纪台镇殷家村。联系电话：15863665769 联系人：女士 流水号：2024070412461682120882141</t>
  </si>
  <si>
    <t>2024-07-04 12:52:17</t>
  </si>
  <si>
    <t>2024-07-04 12:52:46</t>
  </si>
  <si>
    <t>SD-057-240704-780542-4692</t>
  </si>
  <si>
    <t>2024-07-04 16:00:43</t>
  </si>
  <si>
    <t>80+银卡-普通区域-寿光市-碧桂园-13964650727-300M-宽带延伸服务-次数0-202407040000498202</t>
  </si>
  <si>
    <t>2024-07-05 16:01:00</t>
  </si>
  <si>
    <t>202407040000498202</t>
  </si>
  <si>
    <t xml:space="preserve">202407040000498202#流程受理流水号：20240704155924139646507271132853
客户号码:13964650727
客户姓名:李*
投诉地市:潍坊
来话流水:2024070415583863820822609
宽带账号:13964650727
宽带账号归属地市:潍坊
宽带账号归属区县:寿光市
故障地址:潍坊寿光市洛城街道尧河路碧桂园1号楼*********
联系电话:13964650727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故障时间:2024-07-04 15:59:31
具体故障现象:调测其它设备，
</t>
  </si>
  <si>
    <t>2024-07-04 16:06:08</t>
  </si>
  <si>
    <t>刘彬</t>
  </si>
  <si>
    <t>15706307765</t>
  </si>
  <si>
    <t>dw3_jk_liubin</t>
  </si>
  <si>
    <t>2024-07-04 16:06:50</t>
  </si>
  <si>
    <t>SD-057-240704-972815-6885</t>
  </si>
  <si>
    <t>2024-07-04 19:45:29</t>
  </si>
  <si>
    <t>(目标)普通区域-青州市-国泰家园小区-13573694134-1000M-宽带延伸服务-次数0-202407040000694596</t>
  </si>
  <si>
    <t>202407040000694596</t>
  </si>
  <si>
    <t xml:space="preserve">202407040000694596#【已关注中国移动10086微信公众号】流程受理流水号：20240704194444135736941341190802
客户号码:13573694134
客户姓名:冯*
投诉地市:潍坊
来话流水:2024070419434445320869901
宽带账号:13573694134
宽带账号归属地市:潍坊
宽带账号归属区县:青州市
故障地址:潍坊青州市东夏镇昭德北路国泰家园小区10号楼*********
联系电话:13573694134
联系人:先生/女士
工单紧急程度:一般
是否有升级投诉倾向:否
是否重复投诉:否
是否携转意向:否
是否投诉倾向:否
是否智能网关:智能网关
当前是否在线:是
接入方式:FTTH
是否质差终端:无质差信息
光功率:-20.75
故障大类:宽带/电视
故障细类:宽带延伸服务
携转原因:
故障时间:2024-07-04 19:43:36
具体故障现象:调测路由器，
</t>
  </si>
  <si>
    <t>2024-07-04 19:49:00</t>
  </si>
  <si>
    <t>2024-07-04 19:49:34</t>
  </si>
  <si>
    <t>SD-851-268253-18222-24221</t>
  </si>
  <si>
    <t>SD-057-240704-901365-6898</t>
  </si>
  <si>
    <t>2024-07-04 19:47:19</t>
  </si>
  <si>
    <t>普通区域-临朐县-石湾崖自然村-15963451092-300M-宽带延伸服务-次数0-202407040000694417</t>
  </si>
  <si>
    <t>202407040000694417</t>
  </si>
  <si>
    <t xml:space="preserve">202407040000694417#流程受理流水号：20240704194655159634510921191222
客户号码:15963451092
客户姓名:郝**
投诉地市:潍坊
来话流水:2024070419431799620867137
宽带账号:15963451092
宽带账号归属地市:潍坊
宽带账号归属区县:临朐县
故障地址:潍坊临朐县冶源镇人民政府石湾崖石湾崖自然村石湾崖（扩容1次）10号箱范志勤（外墙）*********
联系电话:15963451092
联系人:先生/女士
工单紧急程度:一般
是否有升级投诉倾向:否
是否重复投诉:否
是否携转意向:否
是否投诉倾向:否
工单内容:受理号码 : 15963451092客户姓名 : 郝**号码归属地 : 潍坊临朐 － 临朐用户品牌 : 全球通，客户来电反映网线太短，要求师傅上门扯线，请协助处理，联系电话：本机，联系人：女士，录音流水：2024070419431799620867137
</t>
  </si>
  <si>
    <t>2024-07-04 19:49:43</t>
  </si>
  <si>
    <t>2024-07-04 19:50:12</t>
  </si>
  <si>
    <t>SD-057-240704-641803-4130</t>
  </si>
  <si>
    <t>2024-07-04 14:53:43</t>
  </si>
  <si>
    <t>普通区域-潍城区-万丰源-1836363752502-100M-宽带上网投诉-次数0-20240704145241X961274793</t>
  </si>
  <si>
    <t>2024-07-05 15:54:00</t>
  </si>
  <si>
    <t>20240704145241X961274793</t>
  </si>
  <si>
    <t xml:space="preserve">流程受理流水号：2024070414514718363637525021112888
客户号码:1836363752502
客户姓名:18363637525
投诉地市:潍坊
来话流水:2024070414490345320888305
宽带账号:1836363752502
宽带账号归属地市:潍坊
宽带账号归属区县:潍城区
故障地址:潍坊潍城区南关街道仓南街万丰源4号楼4单元401
联系电话:18363637525
联系人:先生
工单紧急程度:一般
是否有升级投诉倾向:否
是否重复投诉:否
是否携转意向:否
是否投诉倾向:否
是否智能网关:智能网关
当前是否在线:是
接入方式:
端到端诊断结果:客户侧设备问题
是否质差终端:无质差信息
光功率:-19.70
故障大类:宽带/电视
故障细类:网速慢/上网掉线(专席)
携转原因:
故障时间:2024-07-04 14:54:10
具体故障现象:网速慢卡顿，
客户其他诉求:
</t>
  </si>
  <si>
    <t>2024-07-04 15:35:35</t>
  </si>
  <si>
    <t>2024-07-04 15:36:12</t>
  </si>
  <si>
    <t>SD-851-305388-6145-6962</t>
  </si>
  <si>
    <t>SD-057-240704-412608-4128</t>
  </si>
  <si>
    <t>2024-07-04 14:53:38</t>
  </si>
  <si>
    <t>普通区域-昌乐县-宇家村自然村-13792687198-100M-宽带上网投诉-次数0-202407040000435252</t>
  </si>
  <si>
    <t>202407040000435252</t>
  </si>
  <si>
    <t>202407040000435252#导航立单,客户通过语音导航反馈宽带故障问题,经诊断光猫设备性能不佳,要求装维回访处理,请协助.联系电话：13792687198</t>
  </si>
  <si>
    <t>2024-07-04 14:56:33</t>
  </si>
  <si>
    <t>2024-07-04 14:59:30</t>
  </si>
  <si>
    <t>SD-057-240704-283169-6886</t>
  </si>
  <si>
    <t>2024-07-04 19:45:48</t>
  </si>
  <si>
    <t>80+普通-普通区域-潍城区-文家自然村-15953632325-1000M-宽带上网投诉-次数0-202407040000690241</t>
  </si>
  <si>
    <t>202407040000690241</t>
  </si>
  <si>
    <t>202407040000690241#用户表示宽带不能正常使用，要求上门维修，请工作人员协助处理，谢谢！流水号2024070419420960120859948，联系人先生，联系电话15953632325！</t>
  </si>
  <si>
    <t>2024-07-04 19:49:44</t>
  </si>
  <si>
    <t>季道宽</t>
  </si>
  <si>
    <t>15706307907</t>
  </si>
  <si>
    <t>dw3_jk_jidaokuan</t>
  </si>
  <si>
    <t>2024-07-04 19:50:02</t>
  </si>
  <si>
    <t>SD-851-242465-15138-20875</t>
  </si>
  <si>
    <t>SD-057-240704-215607-5765</t>
  </si>
  <si>
    <t>2024-07-04 18:08:11</t>
  </si>
  <si>
    <t>【重投】-普通区域-奎文区-中上虞小区-16652837718-500M-宽带上网投诉-次数0-20240704180600X560201391</t>
  </si>
  <si>
    <t>20240704180600X560201391</t>
  </si>
  <si>
    <t xml:space="preserve">流程受理流水号：20240704180506166528377181170033
客户号码:16652837718
客户姓名:张**
投诉地市:潍坊
来话流水:2024070418033952520830585
宽带账号:16652837718
宽带账号归属地市:潍坊
宽带账号归属区县:奎文区
故障地址:潍坊奎文区广文街道文化路中上虞小区3号楼*********
联系电话:16652837718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光功率:-17.77
故障大类:宽带/电视
故障细类:宽带无法上网(专席)
携转原因:
故障时间:2024-07-04 18:08:17
具体故障现象:质差路由器
客户其他诉求:请处理谢谢！
</t>
  </si>
  <si>
    <t>2024-07-04 18:12:50</t>
  </si>
  <si>
    <t>2024-07-04 18:13:37</t>
  </si>
  <si>
    <t>SD-057-240704-713548-4201</t>
  </si>
  <si>
    <t>2024-07-04 15:05:02</t>
  </si>
  <si>
    <t>普通区域-寿光市-南夏-15763057450-300M-宽带上网投诉-次数0-20240704150236X556988196</t>
  </si>
  <si>
    <t>20240704150236X556988196</t>
  </si>
  <si>
    <t xml:space="preserve">【农村网络投诉】流程受理流水号：20240704150214157630574501115749
客户号码:15763057450
客户姓名:孙**
投诉地市:潍坊
来话流水:2024070415005443220843723
宽带账号:15763057450
宽带账号归属地市:潍坊
宽带账号归属区县:寿光市
故障地址:潍坊寿光市田马南夏村南夏扩容8号箱*********
联系电话:15763057450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故障细类:宽带无法上网(专席)
携转原因:
故障时间:2024-07-04 15:04:42
具体故障现象:打不开网页，
客户其他诉求:
</t>
  </si>
  <si>
    <t>2024-07-04 15:26:52</t>
  </si>
  <si>
    <t>2024-07-04 15:29:05</t>
  </si>
  <si>
    <t>SD-057-240704-257816-4239</t>
  </si>
  <si>
    <t>2024-07-04 15:09:05</t>
  </si>
  <si>
    <t>普通区域-滨海-碱厂六区（兆祥小区）-13869689850-100M-宽带上网投诉-次数0-202407040000448694</t>
  </si>
  <si>
    <t>2024-07-05 16:10:00</t>
  </si>
  <si>
    <t>202407040000448694</t>
  </si>
  <si>
    <t>202407040000448694#【已关注中国移动10086微信公众号】流程受理流水号：20240704150618138696898501116966
客户号码:13869689850
客户姓名:张**
投诉地市:潍坊
来话流水:2024070415043621820892879
宽带账号:13869689850
宽带账号归属地市:潍坊
宽带账号归属区县:滨海
故障地址:潍坊滨海大家洼街道海源街碱厂六区（电子街东）627号楼*********
联系电话:18766894499
联系人:女士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
故障细类:宽带无法上网(专席)
携转原因:
故障时间:2024-07-04 15:06:33
具体故障现象:光猫亮红灯，
客户其他诉求:请协助处理，谢谢
;宽带小区$[碱厂六区（兆祥小区）]$</t>
  </si>
  <si>
    <t>2024-07-04 15:13:31</t>
  </si>
  <si>
    <t>2024-07-04 15:14:48</t>
  </si>
  <si>
    <t>SD-057-240704-983625-4735</t>
  </si>
  <si>
    <t>2024-07-04 16:05:56</t>
  </si>
  <si>
    <t>【调研】-普通区域-诸城市-诸城范家庄子村-18265608881-200M-宽带上网投诉-次数0-202407040000503919</t>
  </si>
  <si>
    <t>202407040000503919</t>
  </si>
  <si>
    <t>202407040000503919#流程受理流水号：20240704160507182656088811134471
客户号码:18265608881
客户姓名:刘*
投诉地市:潍坊
来话流水:2024070416041964920899545
宽带账号:18265608881
宽带账号归属地市:潍坊
宽带账号归属区县:诸城市
故障地址:潍坊诸城市皇华镇南范家庄子范家庄子村范家庄子村南北中心街北6#箱*********
联系电话:18265608881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光功率:-14.63
故障大类:宽带/电视
故障细类:宽带无法上网(专席)
携转原因:
故障时间:2024-07-04 16:02:53
具体故障现象:光猫亮红灯，
客户其他诉求:
;宽带小区$[诸城范家庄子村]$</t>
  </si>
  <si>
    <t>2024-07-04 16:13:34</t>
  </si>
  <si>
    <t>2024-07-04 16:13:56</t>
  </si>
  <si>
    <t>SD-851-263490-2713-17597</t>
  </si>
  <si>
    <t>SD-057-240704-869235-5927</t>
  </si>
  <si>
    <t>2024-07-04 18:17:37</t>
  </si>
  <si>
    <t>普通区域-昌邑市-育才小区-18553652800-1000M-业务受理宽带-次数0-202407040000634955</t>
  </si>
  <si>
    <t>202407040000634955</t>
  </si>
  <si>
    <t>202407040000634955#导航立单,用户所在位置有群障,已向客户播报,客户要求装维回访.此工单为群障修复工单,根据群障全量闭环管理要求,为确保客户网络通畅,请装维人员跟进修复网络问题,谢谢.联系电话：18553652800</t>
  </si>
  <si>
    <t>2024-07-04 18:19:04</t>
  </si>
  <si>
    <t>李东伟</t>
  </si>
  <si>
    <t>15706307196</t>
  </si>
  <si>
    <t>dw3_jk_lidongwei</t>
  </si>
  <si>
    <t>2024-07-04 18:19:47</t>
  </si>
  <si>
    <t>SD-851-246924-10101-28617</t>
  </si>
  <si>
    <t>SD-057-240704-548390-1594</t>
  </si>
  <si>
    <t>【调研】-80+银卡-普通区域-昌乐县-昌乐金地花园-13573608036-1000M-宽带上网投诉-次数0-202407040000204716</t>
  </si>
  <si>
    <t>202407040000204716</t>
  </si>
  <si>
    <t>202407040000204716#流程受理流水号：20240704103148135736080361041714
客户号码:13573608036
客户姓名:周**
投诉地市:潍坊
来话流水:2024070410301813920851088
宽带账号:13573608036
宽带账号归属地市:潍坊
宽带账号归属区县:昌乐县
故障地址:潍坊昌乐县宝城街道方山路金地花园2号楼*********
联系电话:13573608036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光功率:-16.71
故障大类:宽带/电视
故障细类:宽带无法上网(专席)
携转原因:
故障时间:2024-07-04 10:28:38
具体故障现象:网速慢卡顿，
客户其他诉求:
;宽带小区$[昌乐金地花园]$</t>
  </si>
  <si>
    <t>2024-07-04 10:34:07</t>
  </si>
  <si>
    <t>王文明</t>
  </si>
  <si>
    <t>15706307145</t>
  </si>
  <si>
    <t>dw3_jk_wangwenming</t>
  </si>
  <si>
    <t>2024-07-04 10:34:29</t>
  </si>
  <si>
    <t>SD-851-249861-23754-851</t>
  </si>
  <si>
    <t>2024-07-04 10:36:56</t>
  </si>
  <si>
    <t>80+银卡-普通区域-青州市-翠和家园小区西区-15169596702-200M-宽带上网投诉-次数0-202407040000207118 一级督办</t>
  </si>
  <si>
    <t>2024-07-05 11:37:00</t>
  </si>
  <si>
    <t>202407040000207118</t>
  </si>
  <si>
    <t>2024-07-04 10:42:19</t>
  </si>
  <si>
    <t>2024-07-04 10:42:50</t>
  </si>
  <si>
    <t>SD-057-240704-325789-3817</t>
  </si>
  <si>
    <t>2024-07-04 14:11:15</t>
  </si>
  <si>
    <t>80+银卡-普通区域-青州市-三教堂庄-13964688069-1000M-宽带上网投诉-次数0-202407040000395278</t>
  </si>
  <si>
    <t>202407040000395278</t>
  </si>
  <si>
    <t>202407040000395278#宽带账号：13964688069；宽带地址：潍坊青州市黄楼街道三教堂庄村三教堂庄2号箱（庞小光)*；客户来电反映宽带连接网速慢，客户不配合线上指导，要求上门，请协助处理，谢谢！联系电话：13964688069；联系人：先生；来电流水：2024070414092463220883006。</t>
  </si>
  <si>
    <t>2024-07-04 14:13:29</t>
  </si>
  <si>
    <t>2024-07-04 14:14:17</t>
  </si>
  <si>
    <t>SD-851-315409-19304-22420</t>
  </si>
  <si>
    <t>SD-057-240704-164589-5842</t>
  </si>
  <si>
    <t>2024-07-04 18:13:49</t>
  </si>
  <si>
    <t>普通区域-诸城市-东辛兴自然村-15764202033-200M-宽带上网投诉-次数0-202407040000627314</t>
  </si>
  <si>
    <t>202407040000627314</t>
  </si>
  <si>
    <t xml:space="preserve">202407040000627314#15764202033   电视语音遥控器无法正常使用， 线上指导不认可,要求师傅上门 请协助处理 联系电话：13583238795 联系人：女士  流水号：     2024070418032563120828413
</t>
  </si>
  <si>
    <t>2024-07-04 18:15:03</t>
  </si>
  <si>
    <t>语音遥控器配对</t>
  </si>
  <si>
    <t>2024-07-04 18:16:06</t>
  </si>
  <si>
    <t>SD-851-257925-7528-2473</t>
  </si>
  <si>
    <t>SD-057-240704-583916-5846</t>
  </si>
  <si>
    <t>2024-07-04 18:13:55</t>
  </si>
  <si>
    <t>【调研】-80+金卡-(目标)普通区域-诸城市-诸城刘家村自然村-13573638750-300M-业务受理宽带-次数0-202407040000632378</t>
  </si>
  <si>
    <t>202407040000632378</t>
  </si>
  <si>
    <t>202407040000632378# 宽带账号:13573638750; 联系电话：13573638750，问题类型：此工单为群障修复工单，根据群障全量闭环修复管理要求，为确保客户网络通畅，请装维人员跟进修复网络问题，谢谢！ 
 群障标题：公告。故障描述：分支光纤断或OLT检测不到ONT的预期的光信号(LOSi/LOBi)主叫号码：13864644383.0;该号码仅供参考，请优先联系宽带账号。</t>
  </si>
  <si>
    <t>2024-07-04 18:16:09</t>
  </si>
  <si>
    <t>2024-07-04 18:16:55</t>
  </si>
  <si>
    <t>SD-057-240704-319704-4102</t>
  </si>
  <si>
    <t>2024-07-04 14:50:03</t>
  </si>
  <si>
    <t>(目标)普通区域-青州市-北褚马-13964785691-300M-宽带上网投诉-次数0-20240704144701X621924984</t>
  </si>
  <si>
    <t>20240704144701X621924984</t>
  </si>
  <si>
    <t xml:space="preserve">【农村网络投诉】流程受理流水号：20240704144457139647856911110885
客户号码:13964785691
客户姓名:杨**
投诉地市:潍坊
来话流水:2024070414434947220820140
宽带账号:13964785691
宽带账号归属地市:潍坊
宽带账号归属区县:青州市
故障地址:潍坊青州市何官镇北褚马村北褚马8号箱吕相如*********
联系电话:17667160517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14:45:49
具体故障现象:光猫亮红灯，
客户其他诉求:
</t>
  </si>
  <si>
    <t>2024-07-04 14:52:30</t>
  </si>
  <si>
    <t>2024-07-04 14:53:28</t>
  </si>
  <si>
    <t>SD-057-240704-653184-3820</t>
  </si>
  <si>
    <t>2024-07-04 14:11:26</t>
  </si>
  <si>
    <t>普通区域-昌邑市-山东海天生物化工有限公司（小微）-17861219995-300M-宽带延伸服务-次数0-202407040000397164</t>
  </si>
  <si>
    <t>202407040000397164</t>
  </si>
  <si>
    <t xml:space="preserve">202407040000397164#流程受理流水号：20240704141059178612199951101113
客户号码:17861219995
客户姓名:王**
投诉地市:潍坊
来话流水:2024070414081470820868818
宽带账号:17861219995
宽带账号归属地市:潍坊
宽带账号归属区县:昌邑市
故障地址:潍坊昌邑市卜庄镇卜庄街山东海天生物化工有限公司（小微）1号箱*********
联系电话:17861219995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故障时间:2024-07-04 14:11:07
具体故障现象:调测其它设备，
</t>
  </si>
  <si>
    <t>2024-07-04 14:19:29</t>
  </si>
  <si>
    <t>2024-07-04 14:21:05</t>
  </si>
  <si>
    <t>SD-851-241033-1648-3319</t>
  </si>
  <si>
    <t>SD-057-240704-235786-4728</t>
  </si>
  <si>
    <t>2024-07-04 16:05:23</t>
  </si>
  <si>
    <t>【调研】-80+普通-(目标)普通区域-高密市-棉麻站宿舍-13685366795-500M-魔百和投诉-次数0-20240704160314X194621649</t>
  </si>
  <si>
    <t>20240704160314X194621649</t>
  </si>
  <si>
    <t>流程受理流水号：20240704160126136853667951133397
客户号码:13685366795
客户姓名:赵*
投诉地市:潍坊
来话流水:2024070416014838520865620
宽带账号:13685366795
宽带账号归属地市:潍坊
宽带账号归属区县:高密市
故障地址:潍坊高密市醴泉街道站南街棉麻站宿舍
联系电话:13696366926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
携转原因:
故障时间:2024-07-04 16:04:27
魔百和单播/组播:组播
具体故障现象:电视直播无法观看，
客户其他诉求:
魔百和单/组播：组播</t>
  </si>
  <si>
    <t>2024-07-04 16:18:16</t>
  </si>
  <si>
    <t>2024-07-04 16:19:14</t>
  </si>
  <si>
    <t>SD-851-300258-22299-5717</t>
  </si>
  <si>
    <t>SD-057-240704-264850-5787</t>
  </si>
  <si>
    <t>2024-07-04 18:11:11</t>
  </si>
  <si>
    <t>【调研】-80+金卡-FTTR-普通区域-潍城区-普兰方城-13562632566-1000M-宽带上网投诉-次数0-20240704180927X767597427</t>
  </si>
  <si>
    <t>20240704180927X767597427</t>
  </si>
  <si>
    <t xml:space="preserve">流程受理流水号：20240704180838135626325661171029
客户号码:13562632566
客户姓名:胡**
投诉地市:潍坊
来话流水:2024070418063213720858331
宽带账号:13562632566
宽带账号归属地市:潍坊
宽带账号归属区县:潍城区
故障地址:潍坊潍城区西关街道北宫西街普兰方城5号楼*********
联系电话:15063600839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故障时间:2024-07-04 18:08:46
具体故障现象:PON灯闪，插紧捋顺光纤线重启还是闪，
客户其他诉求:
</t>
  </si>
  <si>
    <t>2024-07-04 18:13:47</t>
  </si>
  <si>
    <t>2024-07-04 18:14:27</t>
  </si>
  <si>
    <t>SD-851-242052-16642-22469</t>
  </si>
  <si>
    <t>SD-057-240704-750341-3055</t>
  </si>
  <si>
    <t>2024-07-04 12:50:23</t>
  </si>
  <si>
    <t>【调研】-普通区域-寿光市-仉西村自然村-13156964853-1000M-宽带上网投诉-次数0-20240704124815X495520639</t>
  </si>
  <si>
    <t>20240704124815X495520639</t>
  </si>
  <si>
    <t xml:space="preserve">【农村网络投诉】流程受理流水号：20240704124528131569648531081508
客户号码:13156964853
客户姓名:尹**
投诉地市:潍坊
来话流水:2024070412441015420866652
宽带账号:13156964853
宽带账号归属地市:潍坊
宽带账号归属区县:寿光市
故障地址:潍坊寿光市侯镇仉西村仉西村自然村仉西村3箱(中心东沿街仉向亮）*********
联系电话:15244445590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12:45:27
具体故障现象:注册闪烁，拔插光钎线，指导断电重启设备无效  
客户其他诉求:
</t>
  </si>
  <si>
    <t>2024-07-04 12:58:02</t>
  </si>
  <si>
    <t>2024-07-04 13:00:25</t>
  </si>
  <si>
    <t>SD-057-240704-913645-3880</t>
  </si>
  <si>
    <t>2024-07-04 14:19:13</t>
  </si>
  <si>
    <t>【调研】-(目标)普通区域-潍城区-刘家庄自然村-15153610697-100M-宽带上网投诉-次数0-202407040000403154</t>
  </si>
  <si>
    <t>2024-07-05 15:20:00</t>
  </si>
  <si>
    <t>202407040000403154</t>
  </si>
  <si>
    <t xml:space="preserve">202407040000403154#【已关注中国移动10086微信公众号】流程受理流水号：20240704141833151536106971103266
客户号码:15153610697
客户姓名:刘**
投诉地市:潍坊
来话流水:2024070414182390820892571
宽带账号:15153610697
宽带账号归属地市:潍坊
宽带账号归属区县:潍城区
故障地址:潍坊潍城区望留街道刘家庄刘家庄自然村26#箱刘家庄基站院内*********
联系电话:15153610697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光功率:-20.55
故障大类:宽带/电视
故障细类:宽带无法上网
携转原因:
故障时间:2024-07-04 14:18:41
具体故障现象:提示网络无法连接，
客户其他诉求:客户侧为质差终端，要求上门更换终端并一并处理故障问题。
</t>
  </si>
  <si>
    <t>2024-07-04 14:45:43</t>
  </si>
  <si>
    <t>2024-07-04 14:46:03</t>
  </si>
  <si>
    <t>SD-851-282369-32523-7070</t>
  </si>
  <si>
    <t>SD-057-240704-657438-4700</t>
  </si>
  <si>
    <t>2024-07-04 16:02:09</t>
  </si>
  <si>
    <t>【重投】-普通区域-安丘市-西柳杭村自然村-15953671719-500M-宽带上网投诉-次数0-20240704160003X391116300</t>
  </si>
  <si>
    <t>2024-07-05 17:03:00</t>
  </si>
  <si>
    <t>20240704160003X391116300</t>
  </si>
  <si>
    <t xml:space="preserve">【农村网络投诉】流程受理流水号：20240704155756159536717191132438
客户号码:15953671719
客户姓名:李**
投诉地市:潍坊
来话流水:2024070415571263420803242
宽带账号:15953671719
宽带账号归属地市:潍坊
宽带账号归属区县:安丘市
故障地址:潍坊安丘市贾戈街道西柳杭村西柳杭村自然村张瑞军东山1号箱*********
联系电话:15953671719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15:53:26
具体故障现象:光猫亮红灯，
客户其他诉求:
</t>
  </si>
  <si>
    <t>2024-07-04 16:10:14</t>
  </si>
  <si>
    <t>2024-07-04 16:11:01</t>
  </si>
  <si>
    <t>SD-851-220652-243-23660</t>
  </si>
  <si>
    <t>SD-057-240704-918453-4116</t>
  </si>
  <si>
    <t>2024-07-04 14:52:45</t>
  </si>
  <si>
    <t>80+银卡-普通区域-青州市-阳河文和苑-15253672288-1000M-宽带上网投诉-次数0-202407040000431542</t>
  </si>
  <si>
    <t>202407040000431542</t>
  </si>
  <si>
    <t>202407040000431542#流程受理流水号：20240704145216152536722881113019
客户号码:15253672288
客户姓名:李**
投诉地市:潍坊
来话流水:2024070414491005520889791
宽带账号:15253672288
宽带账号归属地市:潍坊
宽带账号归属区县:青州市
故障地址:潍坊青州市高柳镇阳河村阳河文和苑2号楼1单元102*********
联系电话:15864330125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故障细类:网速慢/上网掉线(专席)
携转原因:
故障时间:2024-07-04 14:53:32
具体故障现象:网速慢卡顿，
客户其他诉求:
;宽带小区$[阳河文和苑]$</t>
  </si>
  <si>
    <t>2024-07-04 14:58:58</t>
  </si>
  <si>
    <t>SD-057-240704-098625-4118</t>
  </si>
  <si>
    <t>2024-07-04 14:53:03</t>
  </si>
  <si>
    <t>普通区域-潍城区-泽信云筑-15963613950-300M-宽带延伸服务-次数0-202407040000433929</t>
  </si>
  <si>
    <t>202407040000433929</t>
  </si>
  <si>
    <t xml:space="preserve">202407040000433929#流程受理流水号：20240704145146159636139501112878
客户号码:15963613950
客户姓名:王**
投诉地市:潍坊
来话流水:2024070414511450220816945
宽带账号:15963613950
宽带账号归属地市:潍坊
宽带账号归属区县:潍城区
故障地址:潍坊潍城区西关街道商城国际C区
联系电话:15963613950
联系人:女士
工单紧急程度:一般
是否有升级投诉倾向:否
是否重复投诉:否
是否携转意向:否
是否投诉倾向:否
是否智能网关:智能网关
当前是否在线:是
接入方式:FTTH
是否质差终端:无质差信息
光功率:-13.63
故障大类:宽带/电视
故障细类:宽带延伸服务
携转原因:
故障时间:2024-07-04 14:51:58
具体故障现象:调测其它设备，
</t>
  </si>
  <si>
    <t>2024-07-04 14:55:23</t>
  </si>
  <si>
    <t>2024-07-04 14:55:46</t>
  </si>
  <si>
    <t>SD-852-243711-2331-7131</t>
  </si>
  <si>
    <t>SD-057-240704-056823-4121</t>
  </si>
  <si>
    <t>2024-07-04 14:53:13</t>
  </si>
  <si>
    <t>80+普通-普通区域-安丘市-西柳杭村自然村-15095200076-500M-宽带上网投诉-次数0-20240704145041X841070952</t>
  </si>
  <si>
    <t>20240704145041X841070952</t>
  </si>
  <si>
    <t xml:space="preserve">【农村网络投诉】流程受理流水号：20240704144910150952000761112150
客户号码:15095200076
客户姓名:王*
投诉地市:潍坊
来话流水:2024070414485097020885615
宽带账号:15095200076
宽带账号归属地市:潍坊
宽带账号归属区县:安丘市
故障地址:潍坊安丘市贾戈街道西柳杭村西柳杭村自然村西柳行二次追加9号箱王子敬*********
联系电话:15095200076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14:50:02
具体故障现象:15095200076，客户要求维修宽带，联系：本机，女士
客户其他诉求:
</t>
  </si>
  <si>
    <t>2024-07-04 14:59:48</t>
  </si>
  <si>
    <t>2024-07-04 15:00:34</t>
  </si>
  <si>
    <t>SD-057-240704-756049-3096</t>
  </si>
  <si>
    <t>2024-07-04 12:56:26</t>
  </si>
  <si>
    <t>80+银卡-FTTR-(目标)普通区域-昌乐县-三和社区-13780802635-1000M-宽带上网投诉-次数0-20240704125433X873318265</t>
  </si>
  <si>
    <t>20240704125433X873318265</t>
  </si>
  <si>
    <t xml:space="preserve">流程受理流水号：20240704125334137808026351083283
客户号码:13780802635
客户姓名:高**
投诉地市:潍坊
来话流水:2024070412531387720831917
宽带账号:13780802635
宽带账号归属地市:潍坊
宽带账号归属区县:昌乐县
故障地址:潍坊昌乐县朱刘街道团结路焦化厂家属院18号楼*********
联系电话:13780802635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故障时间:2024-07-04 12:53:49
具体故障现象:光猫亮红灯，
客户其他诉求:客户来电要求联系装维师傅上门查看，谢谢。
</t>
  </si>
  <si>
    <t>2024-07-04 12:58:06</t>
  </si>
  <si>
    <t>秦浩</t>
  </si>
  <si>
    <t>15706307115</t>
  </si>
  <si>
    <t>dw3_qinhao</t>
  </si>
  <si>
    <t>2024-07-04 12:58:35</t>
  </si>
  <si>
    <t>SD-851-294415-29965-18255</t>
  </si>
  <si>
    <t>SD-057-240704-689074-4742</t>
  </si>
  <si>
    <t>2024-07-04 16:06:40</t>
  </si>
  <si>
    <t>80+银卡-普通区域-寿光市-希望花园-13793649022-200M-宽带延伸服务-次数0-202407040000504927</t>
  </si>
  <si>
    <t>2024-07-05 16:07:00</t>
  </si>
  <si>
    <t>202407040000504927</t>
  </si>
  <si>
    <t xml:space="preserve">202407040000504927#流程受理流水号：20240704160621137936490221134847
客户号码:13793649022
客户姓名:黄**
投诉地市:潍坊
来话流水:2024070416003110320847885
宽带账号:13793649022
宽带账号归属地市:潍坊
宽带账号归属区县:寿光市
故障地址:潍坊寿光市羊口镇望海路希望花园25号楼*********
联系电话:15863620122
联系人:先生/女士
工单紧急程度:一般
是否有升级投诉倾向:否
是否重复投诉:否
是否携转意向:否
是否投诉倾向:否
是否智能网关:智能网关
当前是否在线:是
接入方式:FTTH
是否质差终端:无质差信息
光功率:-19.78
故障大类:宽带/电视
故障细类:宽带延伸服务
携转原因:
故障时间:2024-07-04 16:08:44
具体故障现象:检测设备
</t>
  </si>
  <si>
    <t>2024-07-04 16:13:27</t>
  </si>
  <si>
    <t>2024-07-04 16:14:04</t>
  </si>
  <si>
    <t>2024-07-04 10:34:21</t>
  </si>
  <si>
    <t>80+银卡-普通区域-奎文区-清馨园-13963604623-200M-宽带上网投诉-次数0-202407040000207692 一级督办</t>
  </si>
  <si>
    <t>2024-07-05 11:35:00</t>
  </si>
  <si>
    <t>202407040000207692</t>
  </si>
  <si>
    <t xml:space="preserve">202407040000207692#流程受理流水号：20240704103307139636046231042124
客户号码:13963604623
客户姓名:张**
投诉地市:潍坊
来话流水:2024070410321729120879269
宽带账号:13963604623
宽带账号归属地市:潍坊
宽带账号归属区县:高新
故障地址:潍坊高新高新城区玉清街清馨园1号楼*********
联系电话:13963604623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故障细类:宽带无法上网
携转原因:
故障时间:2024-07-04 10:33:17
具体故障现象:打不开网页，
客户其他诉求:客户侧为质差终端，要求上门更换终端并一并处理故障问题。
</t>
  </si>
  <si>
    <t>2024-07-04 10:37:07</t>
  </si>
  <si>
    <t>2024-07-04 10:37:35</t>
  </si>
  <si>
    <t>SD-851-232340-10783-10791</t>
  </si>
  <si>
    <t>SD-057-240704-764205-1579</t>
  </si>
  <si>
    <t>2024-07-04 10:30:32</t>
  </si>
  <si>
    <t>【调研】-普通区域-寿光市-丰城嘉苑二期-15264453345-1000M-宽带上网投诉-次数0-202407040000203856</t>
  </si>
  <si>
    <t>202407040000203856</t>
  </si>
  <si>
    <t>202407040000203856#宽带账号：15264453345；宽带地址：潍坊寿光市丰城镇丰一化龙丰城嘉园南楼，客户来电反映宽带：连不上网，要求上门，线上指导无法操作，联系电话：15264453345；联系人：***；来电流水：2024070410262160620895449</t>
  </si>
  <si>
    <t>2024-07-04 10:34:27</t>
  </si>
  <si>
    <t>SD-851-231140-13849-21897</t>
  </si>
  <si>
    <t>SD-057-240704-768493-4172</t>
  </si>
  <si>
    <t>2024-07-04 14:59:23</t>
  </si>
  <si>
    <t>【调研】-80+银卡-普通区域-诸城市-固山前自然村-15063610289-300M-宽带上网投诉-次数0-20240704145654X214606843</t>
  </si>
  <si>
    <t>20240704145654X214606843</t>
  </si>
  <si>
    <t xml:space="preserve">【农村网络投诉】流程受理流水号：20240704145613150636102891114103
客户号码:15063610289
客户姓名:安**
投诉地市:潍坊
来话流水:2024070414551873920870279
宽带账号:15063610289
宽带账号归属地市:潍坊
宽带账号归属区县:诸城市
故障地址:潍坊诸城市桃林镇固山沟村固山前自然村崮山前村2号箱*********
联系电话:15063610289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故障细类:网速慢/上网掉线(专席)
携转原因:
故障时间:2024-07-04 14:54:46
具体故障现象:打不开网页，
客户其他诉求:请审核
</t>
  </si>
  <si>
    <t>2024-07-04 15:02:00</t>
  </si>
  <si>
    <t>2024-07-04 15:02:16</t>
  </si>
  <si>
    <t>SD-851-304760-17351-10096</t>
  </si>
  <si>
    <t>SD-057-240704-571082-6881</t>
  </si>
  <si>
    <t>2024-07-04 19:44:40</t>
  </si>
  <si>
    <t>80+普通-普通区域-高密市-蔡家自然村-15065618868-100M-宽带上网投诉-次数0-20240704194310X390641623</t>
  </si>
  <si>
    <t>20240704194310X390641623</t>
  </si>
  <si>
    <t xml:space="preserve">【农村网络投诉】流程受理流水号：20240704194155150656188681190327
客户号码:15065618868
客户姓名:蔡**
投诉地市:潍坊
来话流水:2024070419392023720842155
宽带账号:15065618868
宽带账号归属地市:潍坊
宽带账号归属区县:高密市
故障地址:潍坊高密市大牟家镇蔡家蔡家自然村高密蔡家康得金2号箱*********
联系电话:15065618868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故障时间:2024-07-04 19:41:09
具体故障现象:Pon闪烁：引导客户将光纤线插紧，将弯折的位置捋直后重启无效，请协助，谢谢
客户其他诉求:
</t>
  </si>
  <si>
    <t>2024-07-04 19:46:24</t>
  </si>
  <si>
    <t>2024-07-04 19:51:33</t>
  </si>
  <si>
    <t>SD-057-240704-564219-6879</t>
  </si>
  <si>
    <t>2024-07-04 19:44:33</t>
  </si>
  <si>
    <t>普通区域-高密市-锦绣山庄-15662546996-500M-宽带上网投诉-次数0-20240704194308X388735340</t>
  </si>
  <si>
    <t>20240704194308X388735340</t>
  </si>
  <si>
    <t xml:space="preserve">流程受理流水号：20240704194025156625469961190076
客户号码:15662546996
客户姓名:杨*
投诉地市:潍坊
来话流水:2024070419400119220846386
宽带账号:15662546996
宽带账号归属地市:潍坊
宽带账号归属区县:高密市
故障地址:潍坊高密市朝阳街道立新街锦绣山庄十号楼*********
联系电话:15662546996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故障时间:2024-07-04 19:43:30
具体故障现象:提示网络无法连接，客户要求尽快处理，谢谢
客户其他诉求:
</t>
  </si>
  <si>
    <t>2024-07-04 19:46:50</t>
  </si>
  <si>
    <t>2024-07-04 19:48:02</t>
  </si>
  <si>
    <t>SD-057-240704-280536-6867</t>
  </si>
  <si>
    <t>2024-07-04 19:44:02</t>
  </si>
  <si>
    <t>80+普通-FTTR-普通区域-青州市-田佳园-15854491251-1000M-宽带上网投诉-次数0-20240704194129X289927442</t>
  </si>
  <si>
    <t>20240704194129X289927442</t>
  </si>
  <si>
    <t xml:space="preserve">【农村网络投诉】流程受理流水号：20240704193949158544912511189980
客户号码:15854491251
客户姓名:左**
投诉地市:潍坊
来话流水:2024070419383568620837602
宽带账号:15854491251
宽带账号归属地市:潍坊
宽带账号归属区县:青州市
故障地址:潍坊青州市黄楼街道小田村田佳园5号楼*********
联系电话:18264607303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19:48:15
具体故障现象:PON灯闪，线上操作未恢复 请协助处理  谢谢
客户其他诉求:
</t>
  </si>
  <si>
    <t>2024-07-04 19:47:00</t>
  </si>
  <si>
    <t>2024-07-04 19:47:25</t>
  </si>
  <si>
    <t>SD-851-319993-2947-5653</t>
  </si>
  <si>
    <t>SD-057-240704-436901-5716</t>
  </si>
  <si>
    <t>2024-07-04 18:02:14</t>
  </si>
  <si>
    <t>【调研】-80+银卡-普通区域-诸城市-小捎铺村-13864675776-1000M-宽带上网投诉-次数0-20240704180113X273082614</t>
  </si>
  <si>
    <t>20240704180113X273082614</t>
  </si>
  <si>
    <t xml:space="preserve">【农村网络投诉】流程受理流水号：20240704180005138646757761168591
客户号码:13864675776
客户姓名:干**
投诉地市:潍坊
来话流水:2024070417590660320884741
宽带账号:13864675776
宽带账号归属地市:潍坊
宽带账号归属区县:诸城市
故障地址:潍坊诸城市辛兴镇小捎铺小捎铺村小捎铺村西5#箱
联系电话:13864675776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故障时间:2024-07-04 18:13:03
具体故障现象:网速慢卡顿，
客户其他诉求:
</t>
  </si>
  <si>
    <t>2024-07-04 18:05:03</t>
  </si>
  <si>
    <t>SD-851-255517-20208-4444</t>
  </si>
  <si>
    <t>SD-057-240704-237961-966</t>
  </si>
  <si>
    <t>2024-07-04 09:32:32</t>
  </si>
  <si>
    <t>【调研】-(目标)普通区域-潍城区-冷藏厂片区-15006568932-300M-宽带上网投诉-次数0-20240704093042X642572918</t>
  </si>
  <si>
    <t>20240704093042X642572918</t>
  </si>
  <si>
    <t xml:space="preserve">流程受理流水号：20240704092752150065689321020187
客户号码:15006568932
客户姓名:高*
投诉地市:潍坊
来话流水:2024070409272875220879769
宽带账号:15006568932
宽带账号归属地市:潍坊
宽带账号归属区县:潍城区
故障地址:潍坊潍城区南关街道仓南街冷藏厂片区鑫盛源宿舍2号楼*********
联系电话:15006568932
联系人:女士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故障时间:2024-07-04 09:29:36
具体故障现象:光猫亮红灯，网络无法链接
客户其他诉求:
</t>
  </si>
  <si>
    <t>2024-07-04 09:52:20</t>
  </si>
  <si>
    <t>2024-07-04 09:53:01</t>
  </si>
  <si>
    <t>SD-851-303836-19434-10686</t>
  </si>
  <si>
    <t>SD-057-240704-052673-37</t>
  </si>
  <si>
    <t>2024-07-04 07:01:02</t>
  </si>
  <si>
    <t>【调研】-普通区域-潍城区-荣军花园-13953692631-300M-宽带上网投诉-次数0-202407040000092437</t>
  </si>
  <si>
    <t>202407040000092437</t>
  </si>
  <si>
    <t>202407040000092437#流程受理流水号：20240704070013139536926311000109
客户号码:13953692631
客户姓名:田*
投诉地市:潍坊
来话流水:2024070407000186020805886
宽带账号:13953692631
宽带账号归属地市:潍坊
宽带账号归属区县:潍城区
故障地址:潍坊潍城区城关街道福寿西街荣军花园1号楼*********
联系电话:13953692631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07:00:37
具体故障现象:光猫亮红灯，
客户其他诉求:
;宽带小区$[荣军花园]$</t>
  </si>
  <si>
    <t>2024-07-04 07:03:56</t>
  </si>
  <si>
    <t>2024-07-04 07:04:13</t>
  </si>
  <si>
    <t>SD-852-301525-990-2527</t>
  </si>
  <si>
    <t>SD-057-240704-645397-987</t>
  </si>
  <si>
    <t>2024-07-04 09:34:56</t>
  </si>
  <si>
    <t>普通区域-诸城市-郇家村自然村-15169687547-100M-宽带上网投诉-次数0-202407040000155954</t>
  </si>
  <si>
    <t>2024-07-05 10:35:00</t>
  </si>
  <si>
    <t>202407040000155954</t>
  </si>
  <si>
    <t>202407040000155954#导航立单,客户通过语音导航反馈宽带故障问题,经诊断光猫设备性能不佳,要求装维回访处理,请协助.联系电话：15169687547</t>
  </si>
  <si>
    <t>2024-07-04 09:38:14</t>
  </si>
  <si>
    <t>2024-07-04 09:42:59</t>
  </si>
  <si>
    <t>SD-057-240704-029365-1025</t>
  </si>
  <si>
    <t>2024-07-04 09:38:13</t>
  </si>
  <si>
    <t>80+银卡-普通区域-诸城市-相州七村自然村-13869613279-200M-宽带上网投诉-次数0-20240704093601X961285835</t>
  </si>
  <si>
    <t>2024-07-05 10:39:00</t>
  </si>
  <si>
    <t>20240704093601X961285835</t>
  </si>
  <si>
    <t xml:space="preserve">【农村网络投诉】流程受理流水号：20240704093256138696132791021867
客户号码:13869613279
客户姓名:顾*
投诉地市:潍坊
来话流水:2024070409313856220835933
宽带账号:13869613279
宽带账号归属地市:潍坊
宽带账号归属区县:诸城市
故障地址:潍坊诸城市相州镇相州七村相州七村自然村相州七村南养殖区2#箱*********
联系电话:15064432216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09:33:06
具体故障现象:打不开网页，
客户其他诉求:
</t>
  </si>
  <si>
    <t>2024-07-04 09:43:14</t>
  </si>
  <si>
    <t>邹大伟</t>
  </si>
  <si>
    <t>15706307991</t>
  </si>
  <si>
    <t>dw3_jk_zoudawei</t>
  </si>
  <si>
    <t>2024-07-04 09:45:15</t>
  </si>
  <si>
    <t>SD-057-240704-675138-4485</t>
  </si>
  <si>
    <t>2024-07-04 15:29:38</t>
  </si>
  <si>
    <t>【调研】-80+银卡-普通区域-寿光市-瓦底村自然村-15063646340-1000M-宽带上网投诉-次数0-20240704152804X843268600</t>
  </si>
  <si>
    <t>20240704152804X843268600</t>
  </si>
  <si>
    <t xml:space="preserve">【农村网络投诉】流程受理流水号：20240704152739150636463401123331
客户号码:15063646340
客户姓名:杨**
投诉地市:潍坊
来话流水:2024070415254318520876650
宽带账号:15063646340
宽带账号归属地市:潍坊
宽带账号归属区县:寿光市
故障地址:潍坊寿光市王高镇瓦底村瓦底村自然村瓦底村东南*********
联系电话:15063646340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15:37:56
具体故障现象:光猫亮红灯，
客户其他诉求:
</t>
  </si>
  <si>
    <t>2024-07-04 15:32:03</t>
  </si>
  <si>
    <t>2024-07-04 15:32:39</t>
  </si>
  <si>
    <t>SD-057-240704-073561-1022</t>
  </si>
  <si>
    <t>2024-07-04 09:38:09</t>
  </si>
  <si>
    <t>普通区域-青州市-张坡村自然村-15288825142-200M-宽带上网投诉-次数0-20240704093542X942737147</t>
  </si>
  <si>
    <t>20240704093542X942737147</t>
  </si>
  <si>
    <t xml:space="preserve">【农村网络投诉】流程受理流水号：20240704093359152888251421022237
客户号码:15288825142
客户姓名:赵**
投诉地市:潍坊
来话流水:2024070409334725220865245
宽带账号:15288825142
宽带账号归属地市:潍坊
宽带账号归属区县:青州市
故障地址:潍坊青州市谭坊镇张坡村张坡村自然村扩3裴生德*********
联系电话:15288825142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09:35:16
具体故障现象:光猫亮红灯，
客户其他诉求:
</t>
  </si>
  <si>
    <t>2024-07-04 09:40:30</t>
  </si>
  <si>
    <t>2024-07-04 09:40:49</t>
  </si>
  <si>
    <t>SD-057-240704-249653-980</t>
  </si>
  <si>
    <t>2024-07-04 09:34:01</t>
  </si>
  <si>
    <t>80+金卡-普通区域-潍城区-鸢都新城-15953612556-1000M-宽带上网投诉-次数0-202407040000148549</t>
  </si>
  <si>
    <t>202407040000148549</t>
  </si>
  <si>
    <t>202407040000148549#宽带账号：15953612556；宽带地址：潍坊潍城区北关街道北宫西街鸢都新城31号楼*；客户来电反映宽带网速卡*，经查询客户侧为质差机顶盒，请协助上门更换终端并一并处理故障问题，谢谢！联系电话：15953612556；联系人：刘*；来电流水：2024070409313011520834004。</t>
  </si>
  <si>
    <t>2024-07-04 09:44:24</t>
  </si>
  <si>
    <t>孙宗来</t>
  </si>
  <si>
    <t>15706307854</t>
  </si>
  <si>
    <t>dw3_jk_wcsunzonglai</t>
  </si>
  <si>
    <t>2024-07-04 09:44:57</t>
  </si>
  <si>
    <t>SD-057-240704-632957-972</t>
  </si>
  <si>
    <t>2024-07-04 09:32:52</t>
  </si>
  <si>
    <t>80+银卡-普通区域-寿光市-九巷村-18765166671-200M-宽带上网投诉-次数0-20240704093121X681816969</t>
  </si>
  <si>
    <t>2024-07-05 10:33:00</t>
  </si>
  <si>
    <t>20240704093121X681816969</t>
  </si>
  <si>
    <t xml:space="preserve">【农村网络投诉】流程受理流水号：20240704092909187651666711020661
客户号码:18765166671
客户姓名:雷**
投诉地市:潍坊
来话流水:2024070409285467120899154
宽带账号:18765166671
宽带账号归属地市:潍坊
宽带账号归属区县:寿光市
故障地址:潍坊寿光市文家街道九巷九巷村九巷村8号箱*********
联系电话:18765166671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故障时间:2024-07-04 09:31:24
具体故障现象:提示网络无法连接，
客户其他诉求:
</t>
  </si>
  <si>
    <t>2024-07-04 09:56:35</t>
  </si>
  <si>
    <t>马博华</t>
  </si>
  <si>
    <t>19506563778</t>
  </si>
  <si>
    <t>dw3_jk_mabohua</t>
  </si>
  <si>
    <t>2024-07-04 10:01:33</t>
  </si>
  <si>
    <t>SD-851-232079-2009-4594</t>
  </si>
  <si>
    <t>SD-057-240704-348129-7907</t>
  </si>
  <si>
    <t>2024-07-04 22:12:30</t>
  </si>
  <si>
    <t>80+普通-普通区域-昌乐县-洛车埠村自然村-13515367323-1000M-业务受理宽带-次数0-202407040000741037</t>
  </si>
  <si>
    <t>202407040000741037</t>
  </si>
  <si>
    <t>202407040000741037# 宽带账号:13515367323; 联系电话：13515367323，问题类型：此工单为群障修复工单，根据群障全量闭环修复管理要求，为确保客户网络通畅，请装维人员跟进修复网络问题，谢谢！ 
 群障标题：公告。故障描述：分支光纤断或OLT检测不到ONT的预期的光信号(LOSi/LOBi)主叫号码：15265648419.0;该号码仅供参考，请优先联系宽带账号。</t>
  </si>
  <si>
    <t>2024-07-04 22:16:51</t>
  </si>
  <si>
    <t>2024-07-05 07:13:17</t>
  </si>
  <si>
    <t>SD-851-268924-16635-6616</t>
  </si>
  <si>
    <t>SD-057-240704-561432-998</t>
  </si>
  <si>
    <t>2024-07-04 09:35:39</t>
  </si>
  <si>
    <t>【调研】-80+白金-普通区域-奎文区-电力三小区-15954465597-300M-宽带上网投诉-次数0-20240704093347X827794524</t>
  </si>
  <si>
    <t>20240704093347X827794524</t>
  </si>
  <si>
    <t xml:space="preserve">流程受理流水号：20240704093203159544655971021583
客户号码:15954465597
客户姓名:杨*
投诉地市:潍坊
来话流水:2024070409295092120811817
宽带账号:15954465597
宽带账号归属地市:潍坊
宽带账号归属区县:高新
故障地址:潍坊高新高新城区玉清街电力三小区8号楼*********
联系电话:18206477605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09:32:50
具体故障现象:打不开网页，
客户其他诉求:
</t>
  </si>
  <si>
    <t>2024-07-04 09:42:55</t>
  </si>
  <si>
    <t>2024-07-04 09:43:20</t>
  </si>
  <si>
    <t>SD-851-239723-21311-8008</t>
  </si>
  <si>
    <t>SD-057-240704-491732-7870</t>
  </si>
  <si>
    <t>2024-07-04 21:46:23</t>
  </si>
  <si>
    <t>【调研】-80+金卡-普通区域-潍城区-金都世家一期-13589172203-300M-宽带上网投诉-次数0-202407040000738870</t>
  </si>
  <si>
    <t>202407040000738870</t>
  </si>
  <si>
    <t>202407040000738870#流程受理流水号：20240704214433135891722031205397
客户号码:13589172203
客户姓名:郎**
投诉地市:潍坊
来话流水:2024070421433856220818016
宽带账号:13589172203
宽带账号归属地市:潍坊
宽带账号归属区县:潍城区
故障地址:潍坊潍城区西关街道胜利西街金都世家一期金都世家二期（福乐苑）6号楼*********
联系电话:13589172516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
携转原因:
故障时间:2024-07-04 21:45:27
具体故障现象:光猫亮红灯，
客户其他诉求:要求退还无法使用期间的宽带费用，
;宽带小区$[金都世家一期]$</t>
  </si>
  <si>
    <t>2024-07-04 21:49:54</t>
  </si>
  <si>
    <t>郎琨</t>
  </si>
  <si>
    <t>18366577387</t>
  </si>
  <si>
    <t>dw3_jk_wclangkun</t>
  </si>
  <si>
    <t>2024-07-04 21:50:54</t>
  </si>
  <si>
    <t>SD-057-240704-586734-1034</t>
  </si>
  <si>
    <t>2024-07-04 09:38:36</t>
  </si>
  <si>
    <t>普通区域-奎文区-金华丽-1596363440802-300M-宽带上网投诉-次数0-20240704093741X610208150</t>
  </si>
  <si>
    <t>20240704093741X610208150</t>
  </si>
  <si>
    <t xml:space="preserve">流程受理流水号：2024070409361915963634408021023048
客户号码:1596363440802
客户姓名:陈**
投诉地市:潍坊
来话流水:2024070409334824420865447
宽带账号:1596363440802
宽带账号归属地市:潍坊
宽带账号归属区县:奎文区
故障地址:潍坊奎文区高新城区金马路金华丽7号楼*********
联系电话:18866785955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故障时间:2024-07-04 09:37:13
具体故障现象:光猫亮红灯，
客户其他诉求:
</t>
  </si>
  <si>
    <t>2024-07-04 09:52:29</t>
  </si>
  <si>
    <t>2024-07-04 09:53:03</t>
  </si>
  <si>
    <t>SD-851-328908-1233-17144</t>
  </si>
  <si>
    <t>SD-057-240704-850436-983</t>
  </si>
  <si>
    <t>2024-07-04 09:34:27</t>
  </si>
  <si>
    <t>【调研】-(目标)普通区域-诸城市-诸城刘家村自然村-13626361357-300M-宽带上网投诉-次数0-202407040000151686</t>
  </si>
  <si>
    <t>202407040000151686</t>
  </si>
  <si>
    <t>202407040000151686#宽带账号：13626361357宽带地址潍坊诸城市密州街道刘家村刘家村自然村刘家村扩容2号箱（村西北马成高）*********；客户来电反映宽带上不去网客户要求师傅上门，请协助处理，谢谢！联系电话：**13869613039联系人：***；来电流水2024070409324923720851936</t>
  </si>
  <si>
    <t>2024-07-04 09:37:17</t>
  </si>
  <si>
    <t>2024-07-04 09:39:02</t>
  </si>
  <si>
    <t>SD-057-240704-804759-7894</t>
  </si>
  <si>
    <t>2024-07-04 22:11:46</t>
  </si>
  <si>
    <t>普通区域-潍城区-泰恒大酒店（巴黎假日）J-15866596155-100M-业务受理宽带-次数0-202407040000740876</t>
  </si>
  <si>
    <t>202407040000740876</t>
  </si>
  <si>
    <t>202407040000740876# 宽带账号:15866596155; 联系电话：15866596155，问题类型：此工单为群障修复工单，根据群障全量闭环修复管理要求，为确保客户网络通畅，请装维人员跟进修复网络问题，谢谢！ 
 群障标题：公告。故障描述：分支光纤断或OLT检测不到ONT的预期的光信号(LOSi/LOBi)主叫号码：15866596155.0;该号码仅供参考，请优先联系宽带账号。</t>
  </si>
  <si>
    <t>2024-07-04 23:04:51</t>
  </si>
  <si>
    <t>SD-851-233363-15120</t>
  </si>
  <si>
    <t>SD-057-240701-465729-8474</t>
  </si>
  <si>
    <t>2024-07-01 22:12:16</t>
  </si>
  <si>
    <t>普通区域-潍城区-增福堂-13336361729-200M-业务受理宽带-次数0-202407010000716267</t>
  </si>
  <si>
    <t>2024-07-02 18:00:00</t>
  </si>
  <si>
    <t>202407010000716267</t>
  </si>
  <si>
    <t>202407010000716267#【已关注中国移动10086微信公众号】 宽带账号:13336361729; 联系电话：13336361729，问题类型：此工单为群障修复工单，根据群障全量闭环修复管理要求，为确保客户网络通畅，请装维人员跟进修复网络问题，谢谢！ 
 群障标题：公告。故障描述：分支光纤断或OLT检测不到ONT的预期的光信号(LOSi/LOBi)主叫号码：13405418533.0;该号码仅供参考，请优先联系宽带账号。</t>
  </si>
  <si>
    <t>2024-07-01 23:05:47</t>
  </si>
  <si>
    <t>高德玉</t>
  </si>
  <si>
    <t>15706307910</t>
  </si>
  <si>
    <t>dw3_jk_wcgaodeyu</t>
  </si>
  <si>
    <t>2024-07-02 07:06:15</t>
  </si>
  <si>
    <t>SD-057-240701-619730-8558</t>
  </si>
  <si>
    <t>2024-07-01 22:16:41</t>
  </si>
  <si>
    <t>80+普通-普通区域-诸城市-大高乐埠自然村-13561435703-1000M-业务受理宽带-次数0-202407010000716169</t>
  </si>
  <si>
    <t>202407010000716169</t>
  </si>
  <si>
    <t>202407010000716169# 宽带账号:13561435703; 联系电话：13561435703，问题类型：此工单为群障修复工单，根据群障全量闭环修复管理要求，为确保客户网络通畅，请装维人员跟进修复网络问题，谢谢！ 
 群障标题：公告。故障描述：[GPON告警]ONU信号丢失主叫号码：13561435703.0;该号码仅供参考，请优先联系宽带账号。</t>
  </si>
  <si>
    <t>2024-07-01 22:19:16</t>
  </si>
  <si>
    <t>2024-07-01 22:19:41</t>
  </si>
  <si>
    <t>SD-851-265205-2392-22497</t>
  </si>
  <si>
    <t>SD-057-240701-107243-8544</t>
  </si>
  <si>
    <t>2024-07-01 22:15:52</t>
  </si>
  <si>
    <t>普通区域-高密市-翰林院-15726066480-100M-业务受理宽带-次数0-202407010000717639</t>
  </si>
  <si>
    <t>202407010000717639</t>
  </si>
  <si>
    <t>202407010000717639#【已关注中国移动10086微信公众号】 宽带账号:15726066480; 联系电话：15726066480，问题类型：此工单为群障修复工单，根据群障全量闭环修复管理要求，为确保客户网络通畅，请装维人员跟进修复网络问题，谢谢！ 
 群障标题：公告。故障描述：分支光纤断或OLT检测不到ONT的预期的光信号(LOSi/LOBi)主叫号码：15953689869.0;该号码仅供参考，请优先联系宽带账号。</t>
  </si>
  <si>
    <t>2024-07-01 23:08:56</t>
  </si>
  <si>
    <t>SD-057-240701-847562-8473</t>
  </si>
  <si>
    <t>2024-07-01 22:12:13</t>
  </si>
  <si>
    <t>【调研】-(目标)普通区域-高密市-于疃自然村-15163634212-300M-业务受理宽带-次数0-202407010000718065</t>
  </si>
  <si>
    <t>202407010000718065</t>
  </si>
  <si>
    <t>202407010000718065# 宽带账号:15163634212; 联系电话：15163634212，问题类型：此工单为群障修复工单，根据群障全量闭环修复管理要求，为确保客户网络通畅，请装维人员跟进修复网络问题，谢谢！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</si>
  <si>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2024-07-01 23:04:30</t>
  </si>
  <si>
    <t>2024-07-02 09:01:15</t>
  </si>
  <si>
    <t>SD-057-240701-639104-8390</t>
  </si>
  <si>
    <t>2024-07-01 21:33:30</t>
  </si>
  <si>
    <t>80+银卡-普通区域-寿光市-盛和居小区（商贸城）-15064647511-1000M-宽带上网投诉-次数0-202407010000713733</t>
  </si>
  <si>
    <t>2024-07-02 19:00:00</t>
  </si>
  <si>
    <t>202407010000713733</t>
  </si>
  <si>
    <t>202407010000713733#流程受理流水号：20240701213305150646475111231413
客户号码:15064647511
客户姓名:张**
投诉地市:潍坊
来话流水:2024070121312692820849202
宽带账号:15064647511
宽带账号归属地市:潍坊
宽带账号归属区县:寿光市
故障地址:潍坊寿光市圣城街道龙泉街老人设局宿舍楼北楼*********
联系电话:15064647511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故障细类:宽带网速慢/卡顿
携转原因:
故障时间:2024-07-01 21:33:18
具体故障现象:网速慢卡顿，
客户其他诉求:
;宽带小区$[盛和居小区（商贸城）]$</t>
  </si>
  <si>
    <t>2024-07-01 21:36:57</t>
  </si>
  <si>
    <t>2024-07-01 21:37:20</t>
  </si>
  <si>
    <t>SD-852-232253-2374-6525</t>
  </si>
  <si>
    <t>SD-057-240701-816079-8583</t>
  </si>
  <si>
    <t>2024-07-01 23:00:31</t>
  </si>
  <si>
    <t>普通区域-寿光市-业家-18053617678-500M-宽带上网投诉-次数0-202407010000716954</t>
  </si>
  <si>
    <t>202407010000716954</t>
  </si>
  <si>
    <t>202407010000716954#流程受理流水号：20240701225743180536176781231992
客户号码:18053617678
客户姓名:王*
投诉地市:潍坊
来话流水:2024070122562595220871155
宽带账号:18053617678
宽带账号归属地市:潍坊
宽带账号归属区县:寿光市
故障地址:潍坊寿光市马店业家村业家业家4号箱王奎生外墙*********
联系电话:18053617678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t>
  </si>
  <si>
    <t>2024-07-01 23:55:48</t>
  </si>
  <si>
    <t>SD-851-300986-46-6881</t>
  </si>
  <si>
    <t>SD-057-240701-190354-8294</t>
  </si>
  <si>
    <t>2024-07-01 21:11:28</t>
  </si>
  <si>
    <t>【调研】-80+普通-普通区域-昌乐县-紫御华庭-15866598916-300M-业务受理宽带-次数0-202407010000708776</t>
  </si>
  <si>
    <t>202407010000708776</t>
  </si>
  <si>
    <t>202407010000708776#客户来电反映宽带网络慢，线上排障未恢复，请协助处理，谢谢, 
联系电话：本机，联系人：女士，流水：2024070121093257820858604</t>
  </si>
  <si>
    <t>2024-07-01 21:19:26</t>
  </si>
  <si>
    <t>dw3_jk_wangzhining</t>
  </si>
  <si>
    <t>2024-07-01 21:20:22</t>
  </si>
  <si>
    <t>SD-057-240701-026785-8106</t>
  </si>
  <si>
    <t>2024-07-01 20:57:00</t>
  </si>
  <si>
    <t>【调研】-80+普通-(目标)普通区域-潍城区-潍城向阳小区-15054570686-300M-宽带上网投诉-次数0-202407010000702851</t>
  </si>
  <si>
    <t>202407010000702851</t>
  </si>
  <si>
    <t>202407010000702851#流程受理流水号：20240701205634150545706861228171
客户号码:15054570686
客户姓名:郭**
投诉地市:潍坊
来话流水:2024070120562040720896226
宽带账号:15054570686
宽带账号归属地市:潍坊
宽带账号归属区县:潍城区
故障地址:潍坊潍城区南关街道向阳路向阳小区6号楼*********
联系电话:15054570686
联系人:先生/女士
工单紧急程度:紧急
是否有升级投诉倾向:否
是否重复投诉:否
是否携转意向:否
是否投诉倾向:否
是否智能网关:智能网关
当前是否在线:是
接入方式:FTTH
端到端</t>
  </si>
  <si>
    <t>2024-07-01 21:10:20</t>
  </si>
  <si>
    <t>2024-07-01 21:12:18</t>
  </si>
  <si>
    <t>SD-057-240701-586104-8065</t>
  </si>
  <si>
    <t>2024-07-01 20:50:41</t>
  </si>
  <si>
    <t>【调研】-普通区域-诸城市-金源府邸-15965022733-1000M-宽带上网投诉-次数0-202407010000698926</t>
  </si>
  <si>
    <t>202407010000698926</t>
  </si>
  <si>
    <t xml:space="preserve">202407010000698926#流程受理流水号：20240701205012159650227331227398
客户号码:15965022733
客户姓名:张*
投诉地市:潍坊
来话流水:2024070120495519420862655
宽带账号:15965022733
宽带账号归属地市:潍坊
宽带账号归属区县:诸城市
故障地址:潍坊诸城市密州街道东武街金源府邸北区1号楼*********
联系电话:15965022733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故障细类:宽带无法上网
携转原因:
故障时间:2024-07-01 20:50:24
具体故障现象:打不开网页，
客户其他诉求:客户侧为质差终端，要求上门更换终端并一并处理故障问题。
</t>
  </si>
  <si>
    <t>2024-07-01 21:01:36</t>
  </si>
  <si>
    <t>2024-07-01 21:02:06</t>
  </si>
  <si>
    <t>SD-851-293065-24593-77</t>
  </si>
  <si>
    <t>SD-057-240701-738504-8099</t>
  </si>
  <si>
    <t>2024-07-01 20:56:02</t>
  </si>
  <si>
    <t>80+普通-普通区域-潍城区-圣菲漫步A-13625365320-300M-魔百和投诉-次数0-20240701205329X409251322</t>
  </si>
  <si>
    <t>20240701205329X409251322</t>
  </si>
  <si>
    <t>流程受理流水号：20240701205145136253653201227572
客户号码:13625365320
客户姓名:杨**
投诉地市:潍坊
来话流水:2024070120513083320871200
宽带账号:13625365320
宽带账号归属地市:潍坊
宽带账号归属区县:潍城区
故障地址:潍坊潍城区西关街道北宫西街圣菲漫步A50号楼*********
联系电话:18853663991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故障细类:移动高清电视故障
携转原因:
故障时间:2024-07-01 20:51:54
魔百和单播/组播:组播
具体故障现象:电视机提示无信号，
客户其他诉求:要求上门处理，谢谢，联系电话：18853663991，如打不通可打本机
魔百和单/组播：组播</t>
  </si>
  <si>
    <t>2024-07-01 21:02:35</t>
  </si>
  <si>
    <t>2024-07-01 21:02:56</t>
  </si>
  <si>
    <t>SD-057-240701-954721-8277</t>
  </si>
  <si>
    <t>2024-07-01 21:10:53</t>
  </si>
  <si>
    <t>普通区域-安丘市-郑家石龙子社区-15264605107-1000M-业务受理宽带-次数0-202407010000707485</t>
  </si>
  <si>
    <t>202407010000707485</t>
  </si>
  <si>
    <t>202407010000707485# 宽带账号:15264605107; 联系电话：15264605107，问题类型：此工单为群障修复工单，根据群障全量闭环修复管理要求，为确保客户网络通畅，请装维人员跟进修复网络问题，谢谢！ 
 群障标题：公告。故障描述：分支光纤断或OLT检测不到ONT的预期的光信号(LOSi/LOBi)主叫号码：15264605107.0;该号码仅供参考，请优先联系宽带账号。</t>
  </si>
  <si>
    <t>2024-07-01 21:31:03</t>
  </si>
  <si>
    <t>2024-07-01 21:32:06</t>
  </si>
  <si>
    <t>SD-851-251866-15429-13333</t>
  </si>
  <si>
    <t>SD-057-240701-021564-8432</t>
  </si>
  <si>
    <t>2024-07-01 21:56:41</t>
  </si>
  <si>
    <t>普通区域-寿光市-宝东宾馆东侧沿街-13406675760-300M-业务受理宽带-次数0-202407010000718037</t>
  </si>
  <si>
    <t>202407010000718037</t>
  </si>
  <si>
    <t>202407010000718037#【已关注中国移动10086微信公众号】导航立单,用户所在位置有群障,已向客户播报,客户要求装维回访.此工单为群障修复工单,根据群障全量闭环管理要求,为确保客户网络通畅,请装维人员跟进修复网络问题,谢谢.联系电话：13406675760</t>
  </si>
  <si>
    <t>2024-07-01 22:26:53</t>
  </si>
  <si>
    <t>2024-07-01 22:27:29</t>
  </si>
  <si>
    <t>SD-057-240701-034152-8449</t>
  </si>
  <si>
    <t>2024-07-01 21:59:02</t>
  </si>
  <si>
    <t>【调研】-80+银卡-普通区域-寒亭区-怡景华府-13583637720-300M-宽带上网投诉-次数0-20240701215848X328498984</t>
  </si>
  <si>
    <t>20240701215848X328498984</t>
  </si>
  <si>
    <t>【预处理派单】宽带账号：13583637720，宽带地址： 潍坊寒亭区寒亭街道民主东街怡景华府7号楼*********，故障现象：无法连接，故障现象类型：频繁出现故障，客户诉求：客户要求维修，联系电话：13583637720，通话流水：2024070121555778220828317。接入方式：FTTH，当前是否在线：不在线，端到端诊断结果：状态正常，是否智能网关：是，光功率。</t>
  </si>
  <si>
    <t>2024-07-01 22:21:10</t>
  </si>
  <si>
    <t>15706307456</t>
  </si>
  <si>
    <t>2024-07-01 22:21:37</t>
  </si>
  <si>
    <t>2024-07-01 21:54:30</t>
  </si>
  <si>
    <t>【调研】-80+普通-普通区域-寿光市-平安嘉园小区-13153671192-1000M-宽带上网投诉-次数0-202407010000714758 一级督办</t>
  </si>
  <si>
    <t>202407010000714758</t>
  </si>
  <si>
    <t>2024-07-01 22:01:45</t>
  </si>
  <si>
    <t>王海浩</t>
  </si>
  <si>
    <t>15169535577</t>
  </si>
  <si>
    <t>dw3_jk_wanghaihao</t>
  </si>
  <si>
    <t>2024-07-01 22:02:40</t>
  </si>
  <si>
    <t>SD-851-282612-1274-25760</t>
  </si>
  <si>
    <t>SD-057-240701-096152-8204</t>
  </si>
  <si>
    <t>2024-07-01 21:07:38</t>
  </si>
  <si>
    <t>普通区域-寒亭区-西于渠三村自然村-13361532138-200M-业务受理宽带-次数0-202407010000707444</t>
  </si>
  <si>
    <t>202407010000707444</t>
  </si>
  <si>
    <t>202407010000707444# 宽带账号:13361532138; 联系电话：13361532138，问题类型：此工单为群障修复工单，根据群障全量闭环修复管理要求，为确保客户网络通畅，请装维人员跟进修复网络问题，谢谢！ 
 群障标题：公告。故障描述：分支光纤断或OLT检测不到ONT的预期的光信号(LOSi/LOBi)主叫号码：13361532138.0;该号码仅供参考，请优先联系宽带账号。</t>
  </si>
  <si>
    <t>2024-07-01 21:25:56</t>
  </si>
  <si>
    <t>2024-07-01 21:26:20</t>
  </si>
  <si>
    <t>SD-851-270300-23490-28946</t>
  </si>
  <si>
    <t>SD-057-240701-608952-8009</t>
  </si>
  <si>
    <t>2024-07-01 20:44:10</t>
  </si>
  <si>
    <t>普通区域-青州市-洋溪花林-15610617555-300M-宽带上网投诉-次数0-20240701204225X745686965</t>
  </si>
  <si>
    <t>20240701204225X745686965</t>
  </si>
  <si>
    <t xml:space="preserve">流程受理流水号：20240701204110156106175551226306
客户号码:15610617555
客户姓名:吕**
投诉地市:潍坊
来话流水:2024070120384795320803300
宽带账号:15610617555
宽带账号归属地市:潍坊
宽带账号归属区县:青州市
故障地址:潍坊青州市益都街道旗城路洋溪花林12号楼*********
联系电话:15610617555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故障时间:2024-07-01 20:41:57
具体故障现象:用户无法提供具体故障现象，
客户其他诉求:
</t>
  </si>
  <si>
    <t>2024-07-01 20:46:52</t>
  </si>
  <si>
    <t>2024-07-01 20:48:14</t>
  </si>
  <si>
    <t>SD-851-339392-5321-2160</t>
  </si>
  <si>
    <t>SD-057-240701-713258-8341</t>
  </si>
  <si>
    <t>2024-07-01 21:21:22</t>
  </si>
  <si>
    <t>【调研】-普通区域-高密市-华安凤城丽景-15864570614-300M-宽带上网投诉-次数0-202407010000711892</t>
  </si>
  <si>
    <t>202407010000711892</t>
  </si>
  <si>
    <t xml:space="preserve">202407010000711892#流程受理流水号：20240701212056158645706141230567
客户号码:15864570614
客户姓名:李**
投诉地市:潍坊
来话流水:2024070121201730520804885
宽带账号:15864570614
宽带账号归属地市:潍坊
宽带账号归属区县:高密市
故障地址:潍坊高密市朝阳街道密水大街华安凤城丽景凤城丽景30号楼*********
联系电话:15864570614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故障时间:2024-07-01 21:21:04
具体故障现象:提示网络无法连接，
客户其他诉求:客户侧为质差终端，要求上门更换终端并一并处理故障问题。
</t>
  </si>
  <si>
    <t>2024-07-01 21:24:50</t>
  </si>
  <si>
    <t>2024-07-01 21:25:22</t>
  </si>
  <si>
    <t>SD-057-240701-326547-8167</t>
  </si>
  <si>
    <t>2024-07-01 21:05:46</t>
  </si>
  <si>
    <t>80+普通-普通区域-诸城市-杨春家园-18763692622-1000M-宽带上网投诉-次数0-202407010000708038</t>
  </si>
  <si>
    <t>202407010000708038</t>
  </si>
  <si>
    <t>202407010000708038#宽带账号：18763692622；宽带地址：潍坊诸城市龙都街道人民路杨春家园25号楼*******；客户来电反映宽带使用不畅，客户不在现场，无法配合线上指导，要求上门，请协助处理，谢谢！联系电话：18366562637；联系人：先生；来电流水2024070121035878220833593</t>
  </si>
  <si>
    <t>2024-07-01 21:09:33</t>
  </si>
  <si>
    <t>2024-07-01 21:10:05</t>
  </si>
  <si>
    <t>SD-851-274942-1396-16614</t>
  </si>
  <si>
    <t>SD-057-240701-873109-8215</t>
  </si>
  <si>
    <t>2024-07-01 21:08:11</t>
  </si>
  <si>
    <t>【重投】-普通区域-奎文区-金都时代新城-15064629129-300M-业务受理宽带-次数0-202407010000707643</t>
  </si>
  <si>
    <t>202407010000707643</t>
  </si>
  <si>
    <t>202407010000707643# 宽带账号:15064629129; 联系电话：15064629129，问题类型：此工单为群障修复工单，根据群障全量闭环修复管理要求，为确保客户网络通畅，请装维人员跟进修复网络问题，谢谢！ 
 群障标题：公告。故障描述：分支光纤断或OLT检测不到ONT的预期的光信号(LOSi/LOBi)主叫号码：15064629129.0;该号码仅供参考，请优先联系宽带账号。</t>
  </si>
  <si>
    <t>2024-07-01 21:10:26</t>
  </si>
  <si>
    <t>2024-07-01 21:11:18</t>
  </si>
  <si>
    <t>SD-851-308240-21057-13955</t>
  </si>
  <si>
    <t>SD-057-240701-269573-8134</t>
  </si>
  <si>
    <t>2024-07-01 21:00:24</t>
  </si>
  <si>
    <t>普通区域-诸城市-北三里庄西区-15069604115-300M-魔百和投诉-次数0-202407010000702944</t>
  </si>
  <si>
    <t>202407010000702944</t>
  </si>
  <si>
    <t>202407010000702944#流程受理流水号：20240701205339150696041151227802
客户号码:15069604115
客户姓名:李*
投诉地市:潍坊
来话流水:2024070120523377220876558
宽带账号:15069604115
宽带账号归属地市:潍坊
宽带账号归属区县:诸城市
故障地址:潍坊诸城市密州街道外贸北三里庄西区北三里庄西区北三里庄西区7号箱（陈述亮）*********
联系电话:13964727128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故障时间:2024-07-01 21:02:26
魔百和单播/组播:组播
具体故障现象:电视直播或点播无法观看，
客户其他诉求:请协助处理谢谢！
魔百和单/组播：组播;宽带小区$[北三里庄西区]$</t>
  </si>
  <si>
    <t>2024-07-01 21:04:10</t>
  </si>
  <si>
    <t>2024-07-01 21:06:20</t>
  </si>
  <si>
    <t>SD-057-240701-734286-8214</t>
  </si>
  <si>
    <t>2024-07-01 21:08:08</t>
  </si>
  <si>
    <t>80+金卡-普通区域-寒亭区-北韩家花园村自然村-15898933639-1000M-宽带上网投诉-次数0-20240701210509X109598882</t>
  </si>
  <si>
    <t>20240701210509X109598882</t>
  </si>
  <si>
    <t>【预处理派单】宽带账号：15898933639，宽带地址： 潍坊寒亭区高里镇北韩家花园村北韩家花园村自然村北韩家花园小区西北3号箱*********，故障现象：，故障现象类型：，客户诉求：客户要求投诉 办理的千兆网无法使用  客户要求投诉  处理，联系电话：15898933639，通话流水：2024070120591401120810757。接入方式：FTTH，当前是否在线：在线，端到端诊断结果：客户侧设备问题，是否智能网关：是，光功率-21.079053973095196。</t>
  </si>
  <si>
    <t>2024-07-01 21:13:03</t>
  </si>
  <si>
    <t>SD-851-260979-13406-7094</t>
  </si>
  <si>
    <t>SD-057-240701-196472-8200</t>
  </si>
  <si>
    <t>2024-07-01 21:07:26</t>
  </si>
  <si>
    <t>【调研】-80+白金-普通区域-青州市-海岱苑-17852361164-1000M-业务受理宽带-次数0-202407010000704971</t>
  </si>
  <si>
    <t>202407010000704971</t>
  </si>
  <si>
    <t>202407010000704971# 宽带账号:17852361164; 联系电话：17852361164，问题类型：此工单为群障修复工单，根据群障全量闭环修复管理要求，为确保客户网络通畅，请装维人员跟进修复网络问题，谢谢！ 
 群障标题：公告。故障描述：分支光纤断或OLT检测不到ONT的预期的光信号(LOSi/LOBi)主叫号码：17852361164.0;该号码仅供参考，请优先联系宽带账号。</t>
  </si>
  <si>
    <t>2024-07-01 21:09:56</t>
  </si>
  <si>
    <t>2024-07-01 21:10:52</t>
  </si>
  <si>
    <t>SD-851-239712-29-15942</t>
  </si>
  <si>
    <t>SD-057-240701-793256-8206</t>
  </si>
  <si>
    <t>2024-07-01 21:07:48</t>
  </si>
  <si>
    <t>【重投】-80+白金-普通区域-寿光市-贾家庄-18206362666-1000M-业务受理宽带-次数0-202407010000708547</t>
  </si>
  <si>
    <t>202407010000708547</t>
  </si>
  <si>
    <t>202407010000708547# 宽带账号:18206362666; 联系电话：18206362666，问题类型：此工单为群障修复工单，根据群障全量闭环修复管理要求，为确保客户网络通畅，请装维人员跟进修复网络问题，谢谢！ 
 群障标题：公告。故障描述：分支光纤断或OLT检测不到ONT的预期的光信号(LOSi/LOBi)主叫号码：18206362666.0;该号码仅供参考，请优先联系宽带账号。</t>
  </si>
  <si>
    <t>2024-07-01 21:10:30</t>
  </si>
  <si>
    <t>2024-07-01 21:14:22</t>
  </si>
  <si>
    <t>SD-057-240701-943125-8132</t>
  </si>
  <si>
    <t>2024-07-01 21:00:08</t>
  </si>
  <si>
    <t>普通区域-青州市-香山丽墅-18863671550-300M-宽带上网投诉-次数0-202407010000705157</t>
  </si>
  <si>
    <t>202407010000705157</t>
  </si>
  <si>
    <t>202407010000705157#流程受理流水号：20240701205649188636715501228199
客户号码:18863671550
客户姓名:王**
投诉地市:潍坊
来话流水:2024070120555286620893887
宽带账号:18863671550
宽带账号归属地市:潍坊
宽带账号归属区县:青州市
故障地址:潍坊青州市益都街道旗城路香山丽墅45号楼*********
联系电话:13396360230
联系人:先生/女士
工单紧急程度:一般
是否有升级投诉倾向:否
是否重复投诉:否
是否携转意向:否
是否投诉倾向:否
是否智能网关:智能网关
当前是否在线:否
接入方式:FTTH
端到端诊断结果:用户状态错误
是否质差终端:无质差信息
光功率:无
故障大类:宽带/电视
故障细类:宽带无法上网
携转原因:
故障时间:2024-07-01 20:57:12
具体故障现象:打不开网页，
客户其他诉求:要求加急维修
;宽带小区$[香山丽墅]$</t>
  </si>
  <si>
    <t>2024-07-01 21:09:06</t>
  </si>
  <si>
    <t>2024-07-01 21:09:37</t>
  </si>
  <si>
    <t>SD-057-240701-932564-8257</t>
  </si>
  <si>
    <t>2024-07-01 21:09:47</t>
  </si>
  <si>
    <t>普通区域-高密市-湖滨花园-13615360489-300M-业务受理宽带-次数0-202407010000707193</t>
  </si>
  <si>
    <t>202407010000707193</t>
  </si>
  <si>
    <t>202407010000707193#【已关注中国移动10086微信公众号】 宽带账号:13615360489; 联系电话：13615360489，问题类型：此工单为群障修复工单，根据群障全量闭环修复管理要求，为确保客户网络通畅，请装维人员跟进修复网络问题，谢谢！ 
 群障标题：公告。故障描述：分支光纤断或OLT检测不到ONT的预期的光信号(LOSi/LOBi)主叫号码：13615360489.0;该号码仅供参考，请优先联系宽带账号。</t>
  </si>
  <si>
    <t>2024-07-01 21:15:35</t>
  </si>
  <si>
    <t>2024-07-01 21:16:15</t>
  </si>
  <si>
    <t>SD-851-238584-12361-16733</t>
  </si>
  <si>
    <t>SD-057-240701-085124-8244</t>
  </si>
  <si>
    <t>2024-07-01 21:09:15</t>
  </si>
  <si>
    <t>【调研】-80+普通-(目标)普通区域-寿光市-赵家尧河村自然村-18753642800-300M-业务受理宽带-次数0-202407010000708770</t>
  </si>
  <si>
    <t>202407010000708770</t>
  </si>
  <si>
    <t>202407010000708770# 宽带账号:18753642800; 联系电话：18753642800，问题类型：此工单为群障修复工单，根据群障全量闭环修复管理要求，为确保客户网络通畅，请装维人员跟进修复网络问题，谢谢！ 
 群障标题：公告。故障描述：分支光纤断或OLT检测不到ONT的预期的光信号(LOSi/LOBi)主叫号码：18753642800.0;该号码仅供参考，请优先联系宽带账号。</t>
  </si>
  <si>
    <t>2024-07-01 21:13:10</t>
  </si>
  <si>
    <t>2024-07-01 21:13:57</t>
  </si>
  <si>
    <t>SD-057-240701-148235-8360</t>
  </si>
  <si>
    <t>2024-07-01 21:26:48</t>
  </si>
  <si>
    <t>【调研】-80+银卡-普通区域-奎文区-潍大花园二期-13963663380-200M-宽带上网投诉-次数0-202407010000714191</t>
  </si>
  <si>
    <t>202407010000714191</t>
  </si>
  <si>
    <t>202407010000714191#宽带账号：13963663380；宽带地址：潍坊高新高新城区翰林新城13号楼4单元801；客户来电反映宽带无法上网/移动高清无法观看，客户不在现场，无法配合线上指导/客户不配合排障，要求上门，请协助处理，
谢谢！联系电话：13963663380；联系人：先生；来电流水2024070121202681420805495</t>
  </si>
  <si>
    <t>2024-07-01 21:27:56</t>
  </si>
  <si>
    <t>2024-07-01 21:30:16</t>
  </si>
  <si>
    <t>SD-057-240701-502931-8190</t>
  </si>
  <si>
    <t>2024-07-01 21:07:00</t>
  </si>
  <si>
    <t>80+普通-普通区域-坊子区-西吴家漫村-15265605699-500M-业务受理宽带-次数0-202407010000709334</t>
  </si>
  <si>
    <t>202407010000709334</t>
  </si>
  <si>
    <t>202407010000709334# 宽带账号:15265605699; 联系电话：15265605699，问题类型：此工单为群障修复工单，根据群障全量闭环修复管理要求，为确保客户网络通畅，请装维人员跟进修复网络问题，谢谢！ 
 群障标题：告警。故障标题：分支光纤断或OLT检测不到ONT的预期的光信号(LOSi/LOBi)主叫号码：15265605699.0;该号码仅供参考，请优先联系宽带账号。</t>
  </si>
  <si>
    <t>2024-07-01 21:31:44</t>
  </si>
  <si>
    <t>2024-07-01 21:32:17</t>
  </si>
  <si>
    <t>SD-851-256602-7198-28159</t>
  </si>
  <si>
    <t>SD-057-240701-701924-8161</t>
  </si>
  <si>
    <t>2024-07-01 21:05:13</t>
  </si>
  <si>
    <t>普通区域-安丘市-青云瑞景园(含锦绣上河园)-17263261600-1000M-宽带延伸服务-次数0-202407010000706437</t>
  </si>
  <si>
    <t>202407010000706437</t>
  </si>
  <si>
    <t xml:space="preserve">202407010000706437#流程受理流水号：20240701205837172632616001228377
客户号码:17263261600
客户姓名:张**
投诉地市:潍坊
来话流水:2024070120551787020890840
宽带账号:17263261600
宽带账号归属地市:潍坊
宽带账号归属区县:安丘市
故障地址:潍坊安丘市兴安街道翠微路青云瑞景园青云瑞景园四区70号楼*********
联系电话:17263261600
联系人:先生/女士
工单紧急程度:一般
是否有升级投诉倾向:否
是否重复投诉:否
是否携转意向:否
是否投诉倾向:否
是否智能网关:智能网关
当前是否在线:是
接入方式:FTTH
是否质差终端:无质差信息
光功率:-20
故障大类:宽带/电视
故障细类:宽带延伸服务
携转原因:
故障时间:2024-07-01 20:57:47
具体故障现象:WIFI密码错误，指导设置未恢复
</t>
  </si>
  <si>
    <t>2024-07-01 21:08:48</t>
  </si>
  <si>
    <t>2024-07-01 21:10:24</t>
  </si>
  <si>
    <t>SD-057-240701-658409-8038</t>
  </si>
  <si>
    <t>2024-07-01 20:47:35</t>
  </si>
  <si>
    <t>【调研】-80+普通-普通区域-寿光市-西城首府-18806465455-300M-宽带上网投诉-次数0-20240701204642X242211600</t>
  </si>
  <si>
    <t>20240701204642X242211600</t>
  </si>
  <si>
    <t xml:space="preserve">流程受理流水号：20240701204548188064654551226883
客户号码:18806465455
客户姓名:王**
投诉地市:潍坊
来话流水:2024070120443017320833856
宽带账号:18806465455
宽带账号归属地市:潍坊
宽带账号归属区县:寿光市
故障地址:潍坊寿光市文家街道菜都路西城首府
联系电话:18806465455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故障时间:2024-07-01 20:45:14
具体故障现象:频繁掉线
客户其他诉求:
</t>
  </si>
  <si>
    <t>2024-07-01 20:49:11</t>
  </si>
  <si>
    <t>刘英军</t>
  </si>
  <si>
    <t>15706307730</t>
  </si>
  <si>
    <t>dw3_jk_liuyingjun</t>
  </si>
  <si>
    <t>2024-07-01 20:49:36</t>
  </si>
  <si>
    <t>SD-851-319965-8895-644</t>
  </si>
  <si>
    <t>SD-057-240701-057462-7912</t>
  </si>
  <si>
    <t>2024-07-01 20:31:02</t>
  </si>
  <si>
    <t>【调研】-80+银卡-(目标)普通区域-高密市-碧桂园嘉誉-15094964675-500M-宽带上网投诉-次数0-202407010000692336</t>
  </si>
  <si>
    <t>202407010000692336</t>
  </si>
  <si>
    <t>202407010000692336#宽带账号：15094964675；宽带地址：潍坊高密市朝阳街道梓潼路碧桂园嘉誉12号楼*********；接入方式：FTTH，当前是否在线：在线，端到端诊断结果：客户侧设备问题，是否智能网关：，客户反映从**时间开始****无法使用，具体现象：51024，要求尽快处理回复！来电流水：2024070120272588220839832，联系电话：本机</t>
  </si>
  <si>
    <t>2024-07-01 20:42:41</t>
  </si>
  <si>
    <t>2024-07-01 20:43:25</t>
  </si>
  <si>
    <t>SD-057-240701-047951-7947</t>
  </si>
  <si>
    <t>2024-07-01 20:35:18</t>
  </si>
  <si>
    <t>【调研】-普通区域-坊子区-清泉屯-13964654571-1000M-宽带上网投诉-次数0-20240701203228X148645868</t>
  </si>
  <si>
    <t>20240701203228X148645868</t>
  </si>
  <si>
    <t>【农村网络投诉】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宽带卡刷视频卡网速慢重启也不能解决。联系人：陈增仁。联系电话：13964654571。。</t>
  </si>
  <si>
    <t>2024-07-01 20:36:45</t>
  </si>
  <si>
    <t>王其文</t>
  </si>
  <si>
    <t>15706307918</t>
  </si>
  <si>
    <t>dw3_jk_wangqiwen</t>
  </si>
  <si>
    <t>2024-07-01 20:37:09</t>
  </si>
  <si>
    <t>2024-07-01 20:32:07</t>
  </si>
  <si>
    <t>普通区域-昌邑市-刘家北逄村自然村-13853679343-200M-宽带上网投诉-次数0-20240701202916X956144461 一级督办</t>
  </si>
  <si>
    <t>20240701202916X956144461</t>
  </si>
  <si>
    <t>2024-07-01 20:33:57</t>
  </si>
  <si>
    <t>2024-07-01 20:34:54</t>
  </si>
  <si>
    <t>SD-057-240701-527489-8464</t>
  </si>
  <si>
    <t>2024-07-01 22:03:16</t>
  </si>
  <si>
    <t>80+普通-普通区域-诸城市-三里庄自然村-13793278069-300M-宽带上网投诉-次数0-202407010000714330</t>
  </si>
  <si>
    <t>202407010000714330</t>
  </si>
  <si>
    <t>202407010000714330#流程受理流水号：20240701220130137932780691231771
客户号码:13793278069
客户姓名:马**
投诉地市:青岛
来话流水:2024070122011385220840384
宽带账号:13793278069
宽带账号归属地市:青岛
宽带账号归属区县:诸城市
故障地址:潍坊诸城市桃林镇三里庄三里庄自然村三里庄村南北路东侧（张方民）10#箱*********
联系电话:13793278069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22:02:44
具体故障现象:光猫亮红灯，
客户其他诉求:
;宽带小区$[三里庄自然村]$</t>
  </si>
  <si>
    <t>2024-07-01 22:13:12</t>
  </si>
  <si>
    <t>2024-07-01 22:13:40</t>
  </si>
  <si>
    <t>SD-851-267512-3526-5339</t>
  </si>
  <si>
    <t>SD-057-240701-079583-7917</t>
  </si>
  <si>
    <t>2024-07-01 20:31:43</t>
  </si>
  <si>
    <t>普通区域-昌乐县-昌乐阳光嘉园-19508412301-1000M-宽带上网投诉-次数0-202407010000691352</t>
  </si>
  <si>
    <t>202407010000691352</t>
  </si>
  <si>
    <t>202407010000691352#流程受理流水号：20240701202821195084123011224700
客户号码:19508412301
客户姓名:张*
投诉地市:潍坊
来话流水:2024070120251257420826852
宽带账号:19508412301
宽带账号归属地市:潍坊
宽带账号归属区县:昌乐县
故障地址:潍坊昌乐县城关街道站前街阳光嘉园11号楼
联系电话:19508412301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故障时间:2024-07-01 20:29:00
具体故障现象:频繁掉线，
客户其他诉求:一直掉线，掉线后光猫红灯，重启无效，要求尽快修复
;宽带小区$[昌乐阳光嘉园]$</t>
  </si>
  <si>
    <t>2024-07-01 20:34:16</t>
  </si>
  <si>
    <t>2024-07-01 20:34:46</t>
  </si>
  <si>
    <t>SD-851-267420-14474-6559</t>
  </si>
  <si>
    <t>SD-057-240701-507243-7921</t>
  </si>
  <si>
    <t>2024-07-01 20:32:02</t>
  </si>
  <si>
    <t>普通区域-安丘市-马朗沟自然村-17706365619-500M-宽带上网投诉-次数0-20240701202901X941264795</t>
  </si>
  <si>
    <t>20240701202901X941264795</t>
  </si>
  <si>
    <t xml:space="preserve">【农村网络投诉】流程受理流水号：20240701202701177063656191224520
客户号码:17706365619
客户姓名:于*
投诉地市:潍坊
来话流水:2024070120264802020836186
宽带账号:17706365619
宽带账号归属地市:潍坊
宽带账号归属区县:安丘市
故障地址:潍坊安丘市吾山镇马朗沟马朗沟自然村马郎沟二次追加11号箱于成海*********
联系电话:17706365619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20:28:22
具体故障现象:光猫亮红灯，
客户其他诉求:
</t>
  </si>
  <si>
    <t>2024-07-01 20:34:49</t>
  </si>
  <si>
    <t>王海明</t>
  </si>
  <si>
    <t>15706307055</t>
  </si>
  <si>
    <t>dw3_jk_wanghaiming</t>
  </si>
  <si>
    <t>2024-07-01 20:35:17</t>
  </si>
  <si>
    <t>SD-851-269284-19118-3124</t>
  </si>
  <si>
    <t>SD-057-240701-675924-7956</t>
  </si>
  <si>
    <t>2024-07-01 20:35:55</t>
  </si>
  <si>
    <t>80+银卡-FTTR-普通区域-奎文区-王侯嘉苑西区-15954448322-1000M-宽带上网投诉-次数0-20240701203411X251206325</t>
  </si>
  <si>
    <t>20240701203411X251206325</t>
  </si>
  <si>
    <t xml:space="preserve">流程受理流水号：20240701203218159544483221225257
客户号码:15954448322
客户姓名:王**
投诉地市:潍坊
来话流水:2024070120291006520849896
宽带账号:15954448322
宽带账号归属地市:潍坊
宽带账号归属区县:高新
故障地址:潍坊高新清池府清街福东社区
联系电话:15954448322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
携转原因:
故障时间:2024-07-01 20:34:42
具体故障现象:光猫灯正常但手机无法上网，
客户其他诉求:
</t>
  </si>
  <si>
    <t>2024-07-01 20:37:40</t>
  </si>
  <si>
    <t>2024-07-01 20:38:00</t>
  </si>
  <si>
    <t>SD-851-262098-27624-7890</t>
  </si>
  <si>
    <t>SD-057-240701-486931-7966</t>
  </si>
  <si>
    <t>2024-07-01 20:37:12</t>
  </si>
  <si>
    <t>80+普通-普通区域-奎文区-金都时代新城-15908017790-500M-宽带延伸服务-次数0-202407010000695073</t>
  </si>
  <si>
    <t>202407010000695073</t>
  </si>
  <si>
    <t xml:space="preserve">202407010000695073#流程受理流水号：20240701203603159080177901225718
客户号码:15908017790
客户姓名:姚**
投诉地市:潍坊
来话流水:2024070120233342920816858
宽带账号:15908017790
宽带账号归属地市:潍坊
宽带账号归属区县:奎文区
故障地址:潍坊奎文区北苑街道北宫街金都时代新城58号楼*********
联系电话:18206483069
联系人:先生/女士
工单紧急程度:非常紧急
是否有升级投诉倾向:否
是否重复投诉:否
是否携转意向:否
是否投诉倾向:否
是否智能网关:智能网关
当前是否在线:是
接入方式:FTTH
是否质差终端:无质差信息
光功率:-14.38
故障大类:宽带/电视
故障细类:宽带延伸服务
携转原因:
故障时间:2024-07-01 20:36:13
具体故障现象:客户表示 自己的手机 无法投屏   要求今天回电 解决
</t>
  </si>
  <si>
    <t>2024-07-01 20:40:13</t>
  </si>
  <si>
    <t>2024-07-01 20:41:03</t>
  </si>
  <si>
    <t>SD-057-240701-937820-7900</t>
  </si>
  <si>
    <t>2024-07-01 20:29:14</t>
  </si>
  <si>
    <t>【调研】-80+白金-普通区域-奎文区-十甲花园C区-18815360596-1000M-宽带上网投诉-次数0-20240701202734X854605936</t>
  </si>
  <si>
    <t>20240701202734X854605936</t>
  </si>
  <si>
    <t xml:space="preserve">流程受理流水号：20240701202655188153605961224509
客户号码:18815360596
客户姓名:袁**
投诉地市:潍坊
来话流水:2024070120194249720893587
宽带账号:18815360596
宽带账号归属地市:潍坊
宽带账号归属区县:高新
故障地址:潍坊高新高新城区胜利街十甲花园C区1号楼*********
联系电话:18815360596
联系人:先生
工单紧急程度:非常紧急
是否有升级投诉倾向:否
是否重复投诉:否
是否携转意向:否
是否投诉倾向:否
是否智能网关:智能网关
当前是否在线:否
接入方式:FTTH
端到端诊断结果:频繁登录（光功率大于负27）
是否质差终端:无质差信息
光功率:无
故障大类:宽带/电视
故障细类:宽带无法上网(专席)
携转原因:
故障时间:2024-07-01 20:27:37
具体故障现象:光猫灯正常但电脑手机无法上网，线上排障未能恢复正常使用，请相关部门人员协助处理，谢谢
客户其他诉求:
</t>
  </si>
  <si>
    <t>2024-07-01 20:31:54</t>
  </si>
  <si>
    <t>2024-07-01 20:34:40</t>
  </si>
  <si>
    <t>SD-851-234663-17068-6817</t>
  </si>
  <si>
    <t>SD-057-240701-359871-7863</t>
  </si>
  <si>
    <t>2024-07-01 20:23:05</t>
  </si>
  <si>
    <t>普通区域-坊子区-鲁光家园-13793642991-300M-宽带上网投诉-次数0-20240701202035X435834626</t>
  </si>
  <si>
    <t>20240701202035X435834626</t>
  </si>
  <si>
    <t xml:space="preserve">流程受理流水号：20240701202015137936429911223481
客户号码:13793642991
客户姓名:杨*
投诉地市:潍坊
来话流水:2024070120195918520895296
宽带账号:13793642991
宽带账号归属地市:潍坊
宽带账号归属区县:坊子区
故障地址:潍坊坊子区坊子老区行政街鲁光家园鲁光家园7号楼*********
联系电话:13793642991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故障时间:2024-07-01 20:20:25
具体故障现象:打不开网页，
客户其他诉求:
</t>
  </si>
  <si>
    <t>2024-07-01 20:27:47</t>
  </si>
  <si>
    <t>2024-07-01 20:28:18</t>
  </si>
  <si>
    <t>SD-851-243418-5293-1647</t>
  </si>
  <si>
    <t>SD-057-240701-067492-7844</t>
  </si>
  <si>
    <t>2024-07-01 20:20:30</t>
  </si>
  <si>
    <t>【重投】-普通区域-奎文区-金宝片区-18363602927-300M-宽带上网投诉-次数0-20240701201819X299412618</t>
  </si>
  <si>
    <t>20240701201819X299412618</t>
  </si>
  <si>
    <t xml:space="preserve">【农村网络投诉】流程受理流水号：20240701201618183636029271222901
客户号码:18363602927
客户姓名:孟*
投诉地市:潍坊
来话流水:2024070120123660420850759
宽带账号:18363602927
宽带账号归属地市:潍坊
宽带账号归属区县:奎文区
故障地址:潍坊奎文区廿里堡街道潍州路金宝片区车站村西南角1#廿里堡张中士房子旁*********
联系电话:18363602927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故障细类:网速慢/上网掉线(专席)
携转原因:
故障时间:2024-07-01 20:18:38
具体故障现象:频繁掉线，
客户其他诉求:线上排障客户不认可，要求尽快核实回电，请协助处理，谢谢！
</t>
  </si>
  <si>
    <t>2024-07-01 20:28:45</t>
  </si>
  <si>
    <t>SD-851-240110-11695-29533</t>
  </si>
  <si>
    <t>SD-057-240701-937541-7878</t>
  </si>
  <si>
    <t>2024-07-01 20:25:19</t>
  </si>
  <si>
    <t>【重投】-【调研】-80+银卡-普通区域-奎文区-茂华爱琴海-15063636260-300M-宽带上网投诉-次数0-202407010000693504</t>
  </si>
  <si>
    <t>202407010000693504</t>
  </si>
  <si>
    <t xml:space="preserve">202407010000693504#流程受理流水号：20240701202428150636362601224145
客户号码:15063636260
客户姓名:窦**
投诉地市:潍坊
来话流水:2024070120241673020821162
宽带账号:15063636260
宽带账号归属地市:潍坊
宽带账号归属区县:奎文区
故障地址:潍坊奎文区北苑街道四平路茂华爱琴海19号楼*********
联系电话:18660602002
联系人:先生/女士
工单紧急程度:一般
是否有升级投诉倾向:否
是否重复投诉:否
是否携转意向:否
是否投诉倾向:否
是否智能网关:智能网关
当前是否在线:
接入方式:FTTH
端到端诊断结果:客户侧设备问题
是否质差终端:是
光功率:-18.18
故障大类:宽带/电视
故障细类:移动高清电视故障
携转原因:
故障时间:2024-07-01 20:24:46
魔百和单播/组播:单播
具体故障现象:电视机提示无信号，
客户其他诉求:客户侧为质差终端，要求上门更换终端并一并处理故障问题。
</t>
  </si>
  <si>
    <t>2024-07-01 20:30:10</t>
  </si>
  <si>
    <t>2024-07-01 20:30:38</t>
  </si>
  <si>
    <t>SD-057-240701-987451-239</t>
  </si>
  <si>
    <t>2024-07-01 08:37:59</t>
  </si>
  <si>
    <t>FTTR-普通区域-诸城市-程戈庄自然村-15053621046-1000M-宽带上网投诉-次数0-202407010000101428</t>
  </si>
  <si>
    <t>2024-07-02 08:00:00</t>
  </si>
  <si>
    <t>202407010000101428</t>
  </si>
  <si>
    <t xml:space="preserve">202407010000101428#宽带账号15053621046：*；宽带地址潍坊诸城市舜王街道程戈庄程戈庄自然村程戈庄村76号箱****：*；客户来电反映网络不能用客户不在现场，要求上门，请协助处理，谢谢！联系电话15053621046：；联系人来电流水：2024070108341055220846886
</t>
  </si>
  <si>
    <t>2024-07-01 08:39:48</t>
  </si>
  <si>
    <t>2024-07-01 08:40:09</t>
  </si>
  <si>
    <t>SD-851-267526-3808-29625</t>
  </si>
  <si>
    <t>SD-057-240701-532460-240</t>
  </si>
  <si>
    <t>2024-07-01 08:38:02</t>
  </si>
  <si>
    <t>【调研】-80+银卡-普通区域-青州市-东郝村自然村-13406606988-500M-宽带上网投诉-次数0-20240701083800X280188352</t>
  </si>
  <si>
    <t>20240701083800X280188352</t>
  </si>
  <si>
    <t xml:space="preserve">【农村网络投诉】流程受理流水号：20240701083634134066069881003429
客户号码:13406606988
客户姓名:王*
投诉地市:潍坊
来话流水:2024070108361695120868294
宽带账号:13406606988
宽带账号归属地市:潍坊
宽带账号归属区县:青州市
故障地址:潍坊青州市谭坊镇东郝村东郝村自然村西郝村1号箱（郝立奎家墙头）*********
联系电话:13406606988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故障细类:宽带无法上网
携转原因:
故障时间:2024-07-01 08:37:13
具体故障现象:用户无法提供具体故障现象，
客户其他诉求:
</t>
  </si>
  <si>
    <t>2024-07-01 08:39:43</t>
  </si>
  <si>
    <t>2024-07-01 08:40:10</t>
  </si>
  <si>
    <t>SD-851-306220-1610-23983</t>
  </si>
  <si>
    <t>SD-057-240701-354962-587</t>
  </si>
  <si>
    <t>2024-07-01 09:07:03</t>
  </si>
  <si>
    <t>(目标)普通区域-奎文区-丹桂里-15169643822-100M-魔百和投诉-次数0-202407010000126491 二级督办</t>
  </si>
  <si>
    <t>2024-07-02 10:08:00</t>
  </si>
  <si>
    <t>202407010000126491</t>
  </si>
  <si>
    <t>202407010000126491#【已关注中国移动10086微信公众号】流程受理流水号：20240701090543151696438221015449
客户号码:15169643822
客户姓名:李**
投诉地市:潍坊
来话流水:2024070109041598420898417
宽带账号:15169643822
宽带账号归属地市:潍坊
宽带账号归属区县:奎文区
故障地址:潍坊奎文区广文街道新华路丹桂里8号楼
联系电话:15169643822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故障细类:移动高清电视故障(专席)
携转原因:
故障时间:2024-07-01 09:18:58
魔百和单播/组播:组播
具体故障现象:电视直播或点播无法观看，要求宽带工作人员上门处理，
客户其他诉求:
魔百和单/组播：组播;宽带小区$[丹桂里]$</t>
  </si>
  <si>
    <t>2024-07-01 09:11:07</t>
  </si>
  <si>
    <t>2024-07-01 09:12:54</t>
  </si>
  <si>
    <t>SD-057-240701-451973-521</t>
  </si>
  <si>
    <t>2024-07-01 09:05:03</t>
  </si>
  <si>
    <t>普通区域-奎文区-金宝生态花园-15863298608-500M-魔百和投诉-次数0-202407010000123574</t>
  </si>
  <si>
    <t>202407010000123574</t>
  </si>
  <si>
    <t>202407010000123574#【已关注中国移动10086微信公众号】流程受理流水号：20240701090336158632986081014571
客户号码:15863298608
客户姓名:孟*
投诉地市:潍坊
来话流水:2024070108573583020811383
宽带账号:15863298608
宽带账号归属地市:潍坊
宽带账号归属区县:奎文区
故障地址:潍坊奎文区廿里堡街道潍州路金宝生态花园（代理商独家，办理联系电话15762660069）14号楼*********
联系电话:13793629375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故障细类:移动高清电视故障(专席)
携转原因:
故障时间:2024-07-01 09:03:05
魔百和单播/组播:组播
具体故障现象:电视直播或点播无法观看，
客户其他诉求:
魔百和单/组播：组播;宽带小区$[金宝生态花园]$</t>
  </si>
  <si>
    <t>2024-07-01 09:07:32</t>
  </si>
  <si>
    <t>2024-07-01 09:08:09</t>
  </si>
  <si>
    <t>SD-057-240701-091248-1850</t>
  </si>
  <si>
    <t>2024-07-01 11:02:07</t>
  </si>
  <si>
    <t>80+银卡-普通区域-诸城市-解留一村沿街（小微）-13563616077-1000M-宽带上网投诉-次数0-20240701110012X812875650</t>
  </si>
  <si>
    <t>20240701110012X812875650</t>
  </si>
  <si>
    <t xml:space="preserve">【农村网络投诉】流程受理流水号：20240701105931135636160771064973
客户号码:13563616077
客户姓名:阚**
投诉地市:潍坊
来话流水:2024070110585388620809209
宽带账号:13563616077
宽带账号归属地市:潍坊
宽带账号归属区县:诸城市
故障地址:潍坊诸城市舜王街道解留一村解留一村沿街（小微）九台解留一村沿街35号箱*********
联系电话:13563616077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10:59:42
具体故障现象:光猫亮红灯，
客户其他诉求:
</t>
  </si>
  <si>
    <t>2024-07-01 11:06:43</t>
  </si>
  <si>
    <t>2024-07-01 11:10:05</t>
  </si>
  <si>
    <t>SD-851-253852-17381-27409</t>
  </si>
  <si>
    <t>SD-057-240701-426379-3176</t>
  </si>
  <si>
    <t>2024-07-01 12:41:09</t>
  </si>
  <si>
    <t>普通区域-青州市-桥李王-15288811832-300M-魔百和投诉-次数0-20240701123904X744651589</t>
  </si>
  <si>
    <t>20240701123904X744651589</t>
  </si>
  <si>
    <t>【农村网络投诉】流程受理流水号：20240701123828152888118321099302
客户号码:15288811832
客户姓名:杨*
投诉地市:潍坊
来话流水:2024070112375206620850107
宽带账号:15288811832
宽带账号归属地市:潍坊
宽带账号归属区县:青州市
故障地址:潍坊青州市高柳镇桥李王村桥李王8号箱（孙洪福）*********
联系电话:15288811832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故障时间:2024-07-01 12:38:46
魔百和单播/组播:组播
具体故障现象:电视直播或点播无法观看，
客户其他诉求:
魔百和单/组播：组播</t>
  </si>
  <si>
    <t>2024-07-01 12:42:57</t>
  </si>
  <si>
    <t>2024-07-01 12:43:52</t>
  </si>
  <si>
    <t>SD-851-294913-1628-11483</t>
  </si>
  <si>
    <t>SD-057-240701-143952-3252</t>
  </si>
  <si>
    <t>2024-07-01 12:47:49</t>
  </si>
  <si>
    <t>普通区域-诸城市-金东世纪城-15265647889-100M-魔百和投诉-次数0-202407010000345591</t>
  </si>
  <si>
    <t>2024-07-02 13:00:00</t>
  </si>
  <si>
    <t>202407010000345591</t>
  </si>
  <si>
    <t>202407010000345591#流程受理流水号：20240701124652152656478891101389
客户号码:15265647889
客户姓名:任**
投诉地市:潍坊
来话流水:2024070112460549820824992
宽带账号:15265647889
宽带账号归属地市:潍坊
宽带账号归属区县:诸城市
故障地址:潍坊诸城市密州街道东武街金东世纪城33号楼*********
联系电话:15265647889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故障时间:2024-07-01 12:47:17
魔百和单播/组播:组播
具体故障现象:闪退，恢复出厂未恢复请协助谢谢
客户其他诉求:谢谢
魔百和单/组播：组播;宽带小区$[金东世纪城]$</t>
  </si>
  <si>
    <t>2024-07-01 12:49:40</t>
  </si>
  <si>
    <t>隋栋伟</t>
  </si>
  <si>
    <t>18765145755</t>
  </si>
  <si>
    <t>dw3_jk_suidongwei</t>
  </si>
  <si>
    <t>2024-07-01 12:50:27</t>
  </si>
  <si>
    <t>SD-057-240701-072645-4385</t>
  </si>
  <si>
    <t>2024-07-01 14:28:09</t>
  </si>
  <si>
    <t>【调研】-普通区域-安丘市-保国山-13573672880-300M-宽带上网投诉-次数0-202407010000407701</t>
  </si>
  <si>
    <t>202407010000407701</t>
  </si>
  <si>
    <t>202407010000407701#宽带账号：13573672880宽带地址：潍坊安丘市庵上镇保国山村
客户来电反映机顶盒无法使用，客户不会操作，无法进行线上指导，经查询客户侧为质差机顶盒终端，请协助处理故障问题，谢谢！联系电话：本机联系人：先生；来电流水：2024070114201517420882657</t>
  </si>
  <si>
    <t>2024-07-01 14:37:00</t>
  </si>
  <si>
    <t>2024-07-01 14:38:19</t>
  </si>
  <si>
    <t>SD-057-240701-849052-2561</t>
  </si>
  <si>
    <t>2024-07-01 11:56:22</t>
  </si>
  <si>
    <t>普通区域-青州市-柳树湾小区-13793661201-300M-宽带上网投诉-次数0-202407010000309073</t>
  </si>
  <si>
    <t>202407010000309073</t>
  </si>
  <si>
    <t>202407010000309073#宽带账号：13793661201；宽带地址：潍坊青州市益都街道旗城路柳树湾小区7号楼*********；客户来电反映 移动高清 不能看， 客户不配合排障，要求上门，请协助处理，谢谢！联系电话：***；联系人：13793661201；来电流水：2024070111521479120866086。</t>
  </si>
  <si>
    <t>2024-07-01 11:57:37</t>
  </si>
  <si>
    <t>2024-07-01 11:58:00</t>
  </si>
  <si>
    <t>SD-057-240701-271465-2851</t>
  </si>
  <si>
    <t>2024-07-01 12:12:13</t>
  </si>
  <si>
    <t>【调研】-80+金卡-普通区域-奎文区-鲁鸿37（代理商洽谈小区，联系电话5177216）-18366320007-300M-魔百和投诉-次数0-202407010000322833</t>
  </si>
  <si>
    <t>202407010000322833</t>
  </si>
  <si>
    <t>202407010000322833#流程受理流水号：20240701120904183663200071091047
客户号码:18366320007
客户姓名:张*
投诉地市:潍坊
来话流水:2024070112054111420827858
宽带账号:18366320007
宽带账号归属地市:潍坊
宽带账号归属区县:高新
故障地址:潍坊高新高新城区玉清街鲁鸿37度1-1-1802
联系电话:15854452998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故障时间:2024-07-01 12:09:42
魔百和单播/组播:组播
具体故障现象:电视提示网络类错误
客户其他诉求:
魔百和单/组播：组播;宽带小区$[鲁鸿37（代理商洽谈小区，联系电话5177216）]$</t>
  </si>
  <si>
    <t>2024-07-01 12:18:12</t>
  </si>
  <si>
    <t>2024-07-01 12:18:47</t>
  </si>
  <si>
    <t>SD-057-240701-013897-4356</t>
  </si>
  <si>
    <t>2024-07-01 14:26:06</t>
  </si>
  <si>
    <t>【调研】-普通区域-昌邑市-潍水蓝湾-19953635616-1000M-宽带上网投诉-次数0-20240701142301X981747207</t>
  </si>
  <si>
    <t>20240701142301X981747207</t>
  </si>
  <si>
    <t xml:space="preserve">流程受理流水号：20240701142144199536356161124836
客户号码:19953635616
客户姓名:张*
投诉地市:潍坊
来话流水:2024070114204988620890015
宽带账号:19953635616
宽带账号归属地市:潍坊
宽带账号归属区县:昌邑市
故障地址:潍坊昌邑市城区交通街潍水蓝湾14号楼东单元1202
联系电话:15288831172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14:34:41
具体故障现象:宽带无法上网，
客户其他诉求:
</t>
  </si>
  <si>
    <t>2024-07-01 14:29:05</t>
  </si>
  <si>
    <t>2024-07-01 14:29:40</t>
  </si>
  <si>
    <t>SD-851-277733-10588-12689</t>
  </si>
  <si>
    <t>SD-057-240701-238756-2024</t>
  </si>
  <si>
    <t>2024-07-01 11:10:13</t>
  </si>
  <si>
    <t>80+银卡-普通区域-临朐县-技工学校居民楼-15265365797-200M-业务受理宽带-次数0-202407010000261082</t>
  </si>
  <si>
    <t>2024-07-02 11:11:00</t>
  </si>
  <si>
    <t>202407010000261082</t>
  </si>
  <si>
    <t>202407010000261082# 宽带账号:15265365797; 联系电话：15265365797，问题类型：此工单为群障修复工单，根据群障全量闭环修复管理要求，为确保客户网络通畅，请装维人员跟进修复网络问题，谢谢！ 
 群障标题：公告。故障描述：主干光纤断或OLT检测不到预期的光信号（LOS）主叫号码：13406478734.0;该号码仅供参考，请优先联系宽带账号。</t>
  </si>
  <si>
    <t>2024-07-01 11:19:01</t>
  </si>
  <si>
    <t>2024-07-01 11:19:33</t>
  </si>
  <si>
    <t>SD-057-240701-598620-2560</t>
  </si>
  <si>
    <t>2024-07-01 11:56:21</t>
  </si>
  <si>
    <t>【调研】-80+银卡-普通区域-潍城区-康城壹品-14763451314-1000M-宽带上网投诉-次数0-20240701115505X105939658</t>
  </si>
  <si>
    <t>20240701115505X105939658</t>
  </si>
  <si>
    <t xml:space="preserve">流程受理流水号：20240701115403147634513141086208
客户号码:14763451314
客户姓名:王**
投诉地市:潍坊
来话流水:2024070111520021520862813
宽带账号:14763451314
宽带账号归属地市:潍坊
宽带账号归属区县:潍城区
故障地址:潍坊潍城区南关街道春鸢路康城壹品8号楼扩容*********
联系电话:14763451314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故障细类:网速慢/上网掉线(专席)
携转原因:
故障时间:2024-07-01 11:53:59
具体故障现象:频繁掉线，期间光猫上网灯不亮会自动亮恢复，重启未恢复，谢谢
客户其他诉求:
</t>
  </si>
  <si>
    <t>2024-07-01 12:02:16</t>
  </si>
  <si>
    <t>2024-07-01 12:03:00</t>
  </si>
  <si>
    <t>SD-851-302393-18866-22040</t>
  </si>
  <si>
    <t>SD-057-240701-068351-3740</t>
  </si>
  <si>
    <t>2024-07-01 13:27:37</t>
  </si>
  <si>
    <t>(目标)普通区域-青州市-苑上村自然村-15908027261-1000M-宽带上网投诉-次数0-202407010000368893</t>
  </si>
  <si>
    <t>202407010000368893</t>
  </si>
  <si>
    <t>202407010000368893#宽带账号：15908027261；宽带地址：潍坊青州市益都街道苑上村苑上村自然村扩容3号箱（魏玉社家），客户来电反映宽带：电视看不了，不在家，联系电话：15908027261；联系人：***；来电流水：2024070113225029220850949</t>
  </si>
  <si>
    <t>2024-07-01 13:34:11</t>
  </si>
  <si>
    <t>2024-07-01 13:34:40</t>
  </si>
  <si>
    <t>SD-851-275778-29913-8140</t>
  </si>
  <si>
    <t>SD-057-240701-239845-1172</t>
  </si>
  <si>
    <t>2024-07-01 10:05:32</t>
  </si>
  <si>
    <t>【调研】-80+白金-(目标)普通区域-寿光市-侯三-13615361176-1000M-宽带上网投诉-次数0-20240701100247X367313220</t>
  </si>
  <si>
    <t>20240701100247X367313220</t>
  </si>
  <si>
    <t xml:space="preserve">【农村网络投诉】流程受理流水号：20240701100211136153611761039369
客户号码:13615361176
客户姓名:朱**
投诉地市:潍坊
来话流水:2024070110011106620823418
宽带账号:13615361176
宽带账号归属地市:潍坊
宽带账号归属区县:寿光市
故障地址:潍坊寿光市侯镇岳庄村岳庄村自然村岳庄村2箱（邓光亮外墙）*********
联系电话:13615361176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故障时间:2024-07-01 10:02:31
具体故障现象:光猫亮红灯，
客户其他诉求:
</t>
  </si>
  <si>
    <t>2024-07-01 10:07:28</t>
  </si>
  <si>
    <t>2024-07-01 10:08:13</t>
  </si>
  <si>
    <t>SD-851-253476-10951-1464</t>
  </si>
  <si>
    <t>SD-057-240701-597186-1920</t>
  </si>
  <si>
    <t>2024-07-01 11:06:24</t>
  </si>
  <si>
    <t>80+普通-普通区域-诸城市-得利斯繁荣苑-18366553200-1000M-宽带上网投诉-次数0-202407010000251213</t>
  </si>
  <si>
    <t>202407010000251213</t>
  </si>
  <si>
    <t>202407010000251213#宽带账号：18366553200；联系电话：18366537122宽带地址：潍坊诸城市密州街道繁荣路得利斯繁荣苑1号楼；客户来电反映宽带不能用 表示按过复位键 设置路由器不恢复 要求加急处理谢谢 ，客户异机来电报修，线上指导无法配合操作，要求上门处理，来电流水：2024070110560650420866807。</t>
  </si>
  <si>
    <t>2024-07-01 11:17:01</t>
  </si>
  <si>
    <t>2024-07-01 11:18:14</t>
  </si>
  <si>
    <t>SD-851-253896-24560-235</t>
  </si>
  <si>
    <t>SD-057-240701-841203-3269</t>
  </si>
  <si>
    <t>2024-07-01 12:50:02</t>
  </si>
  <si>
    <t>【调研】-80+银卡-普通区域-奎文区-德润兰亭-15166461122-1000M-宽带上网投诉-次数0-20240701124722X242021999</t>
  </si>
  <si>
    <t>20240701124722X242021999</t>
  </si>
  <si>
    <t xml:space="preserve">流程受理流水号：20240701124629151664611221101274
客户号码:15166461122
客户姓名:单*
投诉地市:潍坊
来话流水:2024070112460924520825587
宽带账号:15166461122
宽带账号归属地市:潍坊
宽带账号归属区县:奎文区
故障地址:潍坊奎文区大虞街道虞河路德润兰亭1号楼*********
联系电话:15166461122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光功率:-16.53
故障大类:宽带/电视
故障细类:宽带无法上网
携转原因:
故障时间:2024-07-01 12:46:38
具体故障现象:光猫亮红灯，
客户其他诉求:客户来电要求装维师傅上门维修，请协助，谢谢。
</t>
  </si>
  <si>
    <t>2024-07-01 12:52:04</t>
  </si>
  <si>
    <t>2024-07-01 12:52:37</t>
  </si>
  <si>
    <t>SD-851-278959-9403-5886</t>
  </si>
  <si>
    <t>SD-057-240701-184923-4401</t>
  </si>
  <si>
    <t>2024-07-01 14:29:29</t>
  </si>
  <si>
    <t>【调研】-80+普通-(目标)普通区域-高密市-青岛花园-15064400567-300M-宽带上网投诉-次数0-20240701142758X278343544 二级督办</t>
  </si>
  <si>
    <t>20240701142758X278343544</t>
  </si>
  <si>
    <t xml:space="preserve">流程受理流水号：20240701142731150644005671126574
客户号码:15064400567
客户姓名:刘**
投诉地市:潍坊
来话流水:2024070114173422720847713
宽带账号:15064400567
宽带账号归属地市:潍坊
宽带账号归属区县:高密市
故障地址:潍坊高密市醴泉街道夷安大道青岛花园8号楼*********
联系电话:15610201199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故障时间:2024-07-01 14:26:24
具体故障现象:网速慢卡顿，请协助处理
客户其他诉求:
</t>
  </si>
  <si>
    <t>2024-07-01 14:34:09</t>
  </si>
  <si>
    <t>2024-07-01 14:34:36</t>
  </si>
  <si>
    <t>SD-057-240701-173596-4353</t>
  </si>
  <si>
    <t>2024-07-01 14:25:52</t>
  </si>
  <si>
    <t>普通区域-青州市-夏洛养殖区-13853607494-1000M-宽带延伸服务-次数0-202407010000408937</t>
  </si>
  <si>
    <t>2024-07-02 00:00:00</t>
  </si>
  <si>
    <t>202407010000408937</t>
  </si>
  <si>
    <t xml:space="preserve">202407010000408937#流程受理流水号：20240701142434138536074941125680
客户号码:13853607494
客户姓名:张**
投诉地市:潍坊
来话流水:2024070114221122120808012
宽带账号:13853607494
宽带账号归属地市:潍坊
宽带账号归属区县:青州市
故障地址:潍坊青州市黄楼街道东西夏洛村夏洛养殖区扩容17号箱（张清苓）*********
联系电话:13854499234
联系人:先生/女士
工单紧急程度:紧急
是否有升级投诉倾向:否
是否重复投诉:否
是否携转意向:否
是否投诉倾向:否
是否智能网关:智能网关
当前是否在线:否
接入方式:--
是否质差终端:无质差信息
光功率:无
故障大类:宽带/电视
故障细类:宽带延伸服务
携转原因:
故障时间:2024-07-01 14:24:47
具体故障现象:调测路由器，
</t>
  </si>
  <si>
    <t>2024-07-01 14:29:37</t>
  </si>
  <si>
    <t>2024-07-01 14:30:02</t>
  </si>
  <si>
    <t>SD-851-245745-18717-28764</t>
  </si>
  <si>
    <t>SD-057-240701-615987-2131</t>
  </si>
  <si>
    <t>2024-07-01 11:17:02</t>
  </si>
  <si>
    <t>普通区域-诸城市-人民家园-13562682322-300M-魔百和投诉-次数0-20240701111405X645686238</t>
  </si>
  <si>
    <t>20240701111405X645686238</t>
  </si>
  <si>
    <t>流程受理流水号：20240701111318135626823221070772
客户号码:13562682322
客户姓名:王**
投诉地市:潍坊
来话流水:2024070111105612820888981
宽带账号:13562682322
宽带账号归属地市:潍坊
宽带账号归属区县:诸城市
故障地址:潍坊诸城市龙都街道潍徐街人民家园禧居园7号楼*********
联系电话:13562682322
联系人:先生
工单紧急程度:一般
是否有升级投诉倾向:否
是否重复投诉:否
是否携转意向:否
是否投诉倾向:否
是否智能网关:智能网关
当前是否在线:是
接入方式:
端到端诊断结果:客户侧设备问题
是否质差终端:无质差信息
光功率:-17.39
故障大类:电视
故障细类:移动高清电视故障(专席)
携转原因:
故障时间:2024-07-01 11:13:51
魔百和单播/组播:组播
具体故障现象:提示用户不存在，
客户其他诉求:
魔百和单/组播：组播</t>
  </si>
  <si>
    <t>2024-07-01 11:38:37</t>
  </si>
  <si>
    <t>2024-07-01 11:38:59</t>
  </si>
  <si>
    <t>SD-057-240701-592174-2144</t>
  </si>
  <si>
    <t>2024-07-01 11:17:49</t>
  </si>
  <si>
    <t>【调研】-80+金卡-普通区域-青州市-东夹涧村自然村-13963692536-1000M-宽带上网投诉-次数0-20240701111628X788950109</t>
  </si>
  <si>
    <t>20240701111628X788950109</t>
  </si>
  <si>
    <t xml:space="preserve">【农村网络投诉】流程受理流水号：20240701111239139636925361070513
客户号码:13963692536
客户姓名:刘**
投诉地市:潍坊
来话流水:2024070111120164920805447
宽带账号:13963692536
宽带账号归属地市:潍坊
宽带账号归属区县:青州市
故障地址:潍坊青州市益都街道东夹涧村东夹涧村自然村扩容14号箱（崔少堂）*********
联系电话:13465706578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11:15:45
具体故障现象:光猫亮红灯，要求上门维修，请协助，谢谢
客户其他诉求:
</t>
  </si>
  <si>
    <t>2024-07-01 11:18:50</t>
  </si>
  <si>
    <t>2024-07-01 11:19:21</t>
  </si>
  <si>
    <t>SD-057-240701-071645-3710</t>
  </si>
  <si>
    <t>2024-07-01 13:24:48</t>
  </si>
  <si>
    <t>普通区域-潍城区-齐家庄社区北区-15053668921-300M-魔百和投诉-次数0-202407010000369819</t>
  </si>
  <si>
    <t>202407010000369819</t>
  </si>
  <si>
    <t>202407010000369819#流程受理流水号：20240701131755150536689211108404
客户号码:15053668921
客户姓名:玄**
投诉地市:潍坊
来话流水:2024070113173716220804816
宽带账号:15053668921
宽带账号归属地市:潍坊
宽带账号归属区县:潍城区
故障地址:潍坊潍城区北关街道月河路齐家庄社区北区3号楼2--301*********
联系电话:13561421187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故障时间:2024-07-01 13:17:39
魔百和单播/组播:单播
具体故障现象:电视直播或点播无法观看，
客户其他诉求:
魔百和单/组播：单播;宽带小区$[齐家庄社区北区]$</t>
  </si>
  <si>
    <t>2024-07-01 13:28:02</t>
  </si>
  <si>
    <t>2024-07-01 13:28:26</t>
  </si>
  <si>
    <t>SD-057-240701-356192-1208</t>
  </si>
  <si>
    <t>2024-07-01 10:08:41</t>
  </si>
  <si>
    <t>80+银卡-普通区域-诸城市-后黄疃村自然村-15105368777-1000M-宽带上网投诉-次数0-20240701100608X568321471</t>
  </si>
  <si>
    <t>20240701100608X568321471</t>
  </si>
  <si>
    <t xml:space="preserve">【农村网络投诉】流程受理流水号：20240701100528151053687771040777
客户号码:15105368777
客户姓名:黄**
投诉地市:潍坊
来话流水:2024070110043226620873666
宽带账号:15105368777
宽带账号归属地市:潍坊
宽带账号归属区县:诸城市
故障地址:潍坊诸城市密州街道后黄疃村后黄疃村自然村后黄疃村养殖区西5#箱*********
联系电话:15105368777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10:04:15
具体故障现象:PON灯闪，已经屡线重启
客户其他诉求:
</t>
  </si>
  <si>
    <t>2024-07-01 10:10:10</t>
  </si>
  <si>
    <t>2024-07-01 10:10:45</t>
  </si>
  <si>
    <t>SD-057-240701-350642-1215</t>
  </si>
  <si>
    <t>2024-07-01 10:08:59</t>
  </si>
  <si>
    <t>【调研】-80+普通-普通区域-青州市-大刘家庄村自然村-15853671658-1000M-宽带上网投诉-次数0-20240701100711X631443991</t>
  </si>
  <si>
    <t>20240701100711X631443991</t>
  </si>
  <si>
    <t xml:space="preserve">【农村网络投诉】流程受理流水号：20240701100634158536716581041249
客户号码:15853671658
客户姓名:焦*
投诉地市:潍坊
来话流水:2024070110053617420889429
宽带账号:15853671658
宽带账号归属地市:潍坊
宽带账号归属区县:青州市
故障地址:潍坊青州市黄楼街道大刘家庄村黄楼街道大刘家庄村3号（刘伟家）0号*********
联系电话:15853671658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故障时间:2024-07-01 10:05:25
具体故障现象:频繁掉线，
客户其他诉求:尽快处理  谢谢 
</t>
  </si>
  <si>
    <t>2024-07-01 10:12:54</t>
  </si>
  <si>
    <t>2024-07-01 10:13:28</t>
  </si>
  <si>
    <t>SD-851-237028-10782-17879</t>
  </si>
  <si>
    <t>SD-057-240701-912843-1196</t>
  </si>
  <si>
    <t>2024-07-01 10:07:00</t>
  </si>
  <si>
    <t>普通区域-昌乐县-付家河岔-15866505897-100M-业务受理宽带-次数0-202407010000190674</t>
  </si>
  <si>
    <t>202407010000190674</t>
  </si>
  <si>
    <t>202407010000190674#导航立单,用户所在位置有群障,已向客户播报,客户要求装维回访.此工单为群障修复工单,根据群障全量闭环管理要求,为确保客户网络通畅,请装维人员跟进修复网络问题,谢谢.联系电话：15866505897</t>
  </si>
  <si>
    <t>2024-07-01 10:10:49</t>
  </si>
  <si>
    <t>王喜庆</t>
  </si>
  <si>
    <t>15706307112</t>
  </si>
  <si>
    <t>dw3_jk_wangxiqing</t>
  </si>
  <si>
    <t>2024-07-01 10:11:26</t>
  </si>
  <si>
    <t>SD-057-240701-526174-4312</t>
  </si>
  <si>
    <t>2024-07-01 14:20:45</t>
  </si>
  <si>
    <t>普通区域-奎文区-天润清源-13583675631-100M-宽带上网投诉-次数0-202407010000405982</t>
  </si>
  <si>
    <t>2024-07-02 15:21:00</t>
  </si>
  <si>
    <t>202407010000405982</t>
  </si>
  <si>
    <t xml:space="preserve">202407010000405982#流程受理流水号：20240701141912135836756311124110
客户号码:13583675631
客户姓名:武*
投诉地市:潍坊
来话流水:2024070114172165420845042
宽带账号:13583675631
宽带账号归属地市:潍坊
宽带账号归属区县:奎文区
故障地址:潍坊奎文区廿里堡街道文化路天润清源4号楼*********
联系电话:15063348805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光功率:-20.13
故障大类:宽带/电视
故障细类:移动高清电视故障
携转原因:
故障时间:2024-07-01 14:19:46
魔百和单播/组播:组播
具体故障现象:电视提示网络类错误，
客户其他诉求:客户侧为质差终端，要求上门更换终端并一并处理故障问题。
</t>
  </si>
  <si>
    <t>2024-07-01 14:22:24</t>
  </si>
  <si>
    <t>2024-07-01 14:22:50</t>
  </si>
  <si>
    <t>SD-057-240701-608391-3321</t>
  </si>
  <si>
    <t>2024-07-01 12:54:59</t>
  </si>
  <si>
    <t>【调研】-普通区域-潍城区-金都南苑-13963679688-500M-魔百和投诉-次数0-202407010000349621</t>
  </si>
  <si>
    <t>202407010000349621</t>
  </si>
  <si>
    <t>202407010000349621#【已关注中国移动10086微信公众号】流程受理流水号：20240701125428139636796881103299
客户号码:13963679688
客户姓名:张**
投诉地市:潍坊
来话流水:2024070112481361520844531
宽带账号:13963679688
宽带账号归属地市:潍坊
宽带账号归属区县:潍城区
故障地址:潍坊潍城区南关街道仓南街金都南苑
联系电话:13475673448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
携转原因:
故障时间:2024-07-01 12:56:53
魔百和单播/组播:单播
具体故障现象:电视直播无法观看，
客户其他诉求:
魔百和单/组播：单播;宽带小区$[金都南苑]$</t>
  </si>
  <si>
    <t>2024-07-01 12:58:26</t>
  </si>
  <si>
    <t>2024-07-01 12:59:10</t>
  </si>
  <si>
    <t>SD-057-240701-164785-2575</t>
  </si>
  <si>
    <t>2024-07-01 11:57:23</t>
  </si>
  <si>
    <t>普通区域--null--宽带上网投诉-次数0-202407010000293724</t>
  </si>
  <si>
    <t>2024-07-02 12:58:00</t>
  </si>
  <si>
    <t>202407010000293724</t>
  </si>
  <si>
    <t>202407010000293724#受理号码 : 15053621444客户姓名 : 马*号码归属地 : 潍坊诸城 － 诸城用户品牌 : 全球通 用户要求师傅今天尽快上门安装宽带，催单不认可，要求上报，请处理。联系人：先生 联系电话：本机 录音流水号：2024070110023666220844496</t>
  </si>
  <si>
    <t>2024-07-02 11:34:28</t>
  </si>
  <si>
    <t>家庭咨询-&gt;网络质量-&gt;家庭宽带-&gt;全局流转-&gt;功能使用-&gt;LOS红灯，无法上网-&gt;全局流转</t>
  </si>
  <si>
    <t>SD-057-240701-825190-2480</t>
  </si>
  <si>
    <t>2024-07-01 11:50:19</t>
  </si>
  <si>
    <t>80+普通-普通区域-昌乐县-大桥村自然村-18853630929-200M-宽带上网投诉-次数0-20240701114852X732474505</t>
  </si>
  <si>
    <t>2024-07-02 12:51:00</t>
  </si>
  <si>
    <t>20240701114852X732474505</t>
  </si>
  <si>
    <t xml:space="preserve">【农村网络投诉】流程受理流水号：20240701114551188536309291083200
客户号码:18853630929
客户姓名:张*
投诉地市:潍坊
来话流水:2024070111451538220873399
宽带账号:18853630929
宽带账号归属地市:潍坊
宽带账号归属区县:昌乐县
故障地址:潍坊昌乐县朱刘街道大桥村大桥村自然村大桥村6#（村东南张洪义家）*********
联系电话:15863685182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11:48:15
具体故障现象:打不开网页，
客户其他诉求:
</t>
  </si>
  <si>
    <t>2024-07-01 11:51:47</t>
  </si>
  <si>
    <t>张禾俭</t>
  </si>
  <si>
    <t>15706307158</t>
  </si>
  <si>
    <t>dw3_jk_zhanghejian</t>
  </si>
  <si>
    <t>2024-07-01 11:52:34</t>
  </si>
  <si>
    <t>SD-057-240701-684275-4595</t>
  </si>
  <si>
    <t>2024-07-01 14:53:02</t>
  </si>
  <si>
    <t>普通区域-诸城市-诸城爱琴海购物公司-17863665683-1000M-宽带上网投诉-次数0-20240701145037X637509397</t>
  </si>
  <si>
    <t>20240701145037X637509397</t>
  </si>
  <si>
    <t xml:space="preserve">流程受理流水号：20240701144941178636656831132982
客户号码:17863665683
客户姓名:商**
投诉地市:潍坊
来话流水:2024070114475509620859099
宽带账号:17863665683
宽带账号归属地市:潍坊
宽带账号归属区县:诸城市
故障地址:潍坊诸城市开发区开发区诸城爱琴海购物公司1号楼*********
联系电话:17277222179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故障时间:2024-07-01 14:48:34
具体故障现象:提示网络无法连接
客户其他诉求:尽快处理  谢谢 
</t>
  </si>
  <si>
    <t>2024-07-01 14:55:09</t>
  </si>
  <si>
    <t>2024-07-01 14:58:25</t>
  </si>
  <si>
    <t>SD-851-316642-11257-13153</t>
  </si>
  <si>
    <t>SD-057-240701-975438-2060</t>
  </si>
  <si>
    <t>2024-07-01 11:11:17</t>
  </si>
  <si>
    <t>普通区域-坊子区-东王沿街-15318915798-300M-宽带上网投诉-次数0-202407010000260981</t>
  </si>
  <si>
    <t>202407010000260981</t>
  </si>
  <si>
    <t>202407010000260981#宽带账号：15318915798；宽带地址：潍坊坊子区坊子老区长宁街东王沿街缘合领秀新城*；客户来电反映宽带无网络，客户不配合排障，要求师傅上门，请协助处理，谢谢！联系电话：15318915798；联系人：先生；来电流水：2024070111091613020864201。</t>
  </si>
  <si>
    <t>2024-07-01 11:11:35</t>
  </si>
  <si>
    <t>2024-07-01 11:12:09</t>
  </si>
  <si>
    <t>SD-851-288797-5074-7205</t>
  </si>
  <si>
    <t>SD-057-240701-821430-2151</t>
  </si>
  <si>
    <t>2024-07-01 11:18:38</t>
  </si>
  <si>
    <t>【调研】-80+银卡-普通区域-潍城区-安顺东区-13326363604-1000M-宽带上网投诉-次数0-202407010000267727</t>
  </si>
  <si>
    <t>202407010000267727</t>
  </si>
  <si>
    <t xml:space="preserve">202407010000267727#宽带账号：13326363604；宽带地址：潍坊潍城区城关街道东风西街安顺东区46号楼*********；客户来电反映宽带网速非常慢，重启设备还是不行，要求上门，请协助处理，谢谢！联系电话：18053695163；联系人：先生/女士；来电流水：2024070111132508720825863。
</t>
  </si>
  <si>
    <t>2024-07-01 11:26:30</t>
  </si>
  <si>
    <t>2024-07-01 11:26:56</t>
  </si>
  <si>
    <t>SD-851-255304-138-28906</t>
  </si>
  <si>
    <t>SD-057-240701-706835-2485</t>
  </si>
  <si>
    <t>2024-07-01 11:50:52</t>
  </si>
  <si>
    <t>普通区域-诸城市-相州沿街-18765629393-1000M-宽带延伸服务-次数0-202407010000295153</t>
  </si>
  <si>
    <t>202407010000295153</t>
  </si>
  <si>
    <t>202407010000295153#宽带账号：18765629393；宽带地址：潍坊诸城市相州镇相州沿街相州沿街营业厅西5号箱*********；，具体现象：客户反映路由器坏了，要求师傅带一个千兆路由器换上，要求尽快处理回复！来电流水：2024070111392790720894845，联系电话：18765629393</t>
  </si>
  <si>
    <t>2024-07-01 11:52:13</t>
  </si>
  <si>
    <t>2024-07-01 11:52:51</t>
  </si>
  <si>
    <t>SD-851-318717-25155-7778</t>
  </si>
  <si>
    <t>SD-057-240701-305642-2885</t>
  </si>
  <si>
    <t>2024-07-01 12:14:53</t>
  </si>
  <si>
    <t>80+银卡-普通区域-寿光市-管村-13863656288-1000M-宽带延伸服务-次数0-202407010000322151</t>
  </si>
  <si>
    <t>202407010000322151</t>
  </si>
  <si>
    <t xml:space="preserve">202407010000322151#流程受理流水号：20240701121339138636562881092423
客户号码:13863656288
客户姓名:刘**
投诉地市:潍坊
来话流水:2024070112090364020863700
宽带账号:13863656288
宽带账号归属地市:潍坊
宽带账号归属区县:寿光市
故障地址:潍坊寿光市稻田镇管村村管村管村7号箱*********
联系电话:13863656288
联系人:先生
工单紧急程度:紧急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故障时间:2024-07-01 12:16:52
具体故障现象:新买路由器装维上门安装，
</t>
  </si>
  <si>
    <t>2024-07-01 12:22:51</t>
  </si>
  <si>
    <t>2024-07-01 12:35:20</t>
  </si>
  <si>
    <t>SD-851-281268-23114-20990</t>
  </si>
  <si>
    <t>2024-07-01 12:14:04</t>
  </si>
  <si>
    <t>【重投】-普通区域-寒亭区-和润海棠湾-15053628100-200M-宽带上网投诉-次数0-20240701121400X240019465 一级督办</t>
  </si>
  <si>
    <t>20240701121400X240019465</t>
  </si>
  <si>
    <t>2024-07-01 12:16:10</t>
  </si>
  <si>
    <t>2024-07-01 12:18:15</t>
  </si>
  <si>
    <t>SD-851-339843-4960-28167</t>
  </si>
  <si>
    <t>SD-057-240701-731652-610</t>
  </si>
  <si>
    <t>2024-07-01 09:08:08</t>
  </si>
  <si>
    <t>【调研】-普通区域-青州市-延庄-13468478462-200M-魔百和投诉-次数1-20240701090023X623498997</t>
  </si>
  <si>
    <t>2024-07-02 10:09:00</t>
  </si>
  <si>
    <t>20240701090023X623498997</t>
  </si>
  <si>
    <t>【农村网络投诉】流程受理流水号：20240701085654134684784621011587
客户号码:13468478462
客户姓名:刘**
投诉地市:潍坊
来话流水:2024070108551513720882183
宽带账号:13468478462
宽带账号归属地市:潍坊
宽带账号归属区县:青州市
故障地址:潍坊青州市王府街道延庄村
联系电话:13468478462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光功率:-16.79
故障大类:宽带/电视
故障细类:移动高清电视故障(专席)
携转原因:
故障时间:2024-07-01 08:57:53
魔百和单播/组播:组播
具体故障现象:客户反映家里的电视不能看，出现一个二维码，我处已多次给客户在线指导但客户只会说：不会，客户直接要求上门的，故提交此工 单
客户其他诉求:
魔百和单/组播：组播</t>
  </si>
  <si>
    <t>2024-07-01 09:15:35</t>
  </si>
  <si>
    <t>2024-07-01 09:15:54</t>
  </si>
  <si>
    <t>SD-057-240701-075416-474</t>
  </si>
  <si>
    <t>2024-07-01 09:01:33</t>
  </si>
  <si>
    <t>【调研】-(目标)普通区域-青州市-雍和府-13589150169-300M-宽带上网投诉-次数0-202407010000120518</t>
  </si>
  <si>
    <t>202407010000120518</t>
  </si>
  <si>
    <t>202407010000120518#流程受理流水号：20240701085750135891501691012041
客户号码:13589150169
客户姓名:邢**
投诉地市:潍坊
来话流水:2024070108555809020891084
宽带账号:13589150169
宽带账号归属地市:潍坊
宽带账号归属区县:青州市
故障地址:潍坊青州市益都街道海岱北路雍和府南区41号楼*********
联系电话:13589150169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故障时间:2024-07-01 08:54:20
具体故障现象:网速慢卡顿，测速不达标，客户表示家有路由器设备，也是千兆的，后台没有检测出来。
客户其他诉求:
;宽带小区$[雍和府]$</t>
  </si>
  <si>
    <t>2024-07-01 09:04:08</t>
  </si>
  <si>
    <t>家宽咨询-&gt;网络质量-&gt;家庭宽带-&gt;全局流转-&gt;功能使用-&gt;用户测速与签约速率不符-&gt;全局流转</t>
  </si>
  <si>
    <t>2024-07-01 09:04:46</t>
  </si>
  <si>
    <t>SD-851-250808-13143-8835</t>
  </si>
  <si>
    <t>SD-057-240701-125067-3371</t>
  </si>
  <si>
    <t>2024-07-01 12:59:44</t>
  </si>
  <si>
    <t>【调研】-80+普通-普通区域-安丘市-西王官疃村自然村-13011690391-300M-宽带上网投诉-次数0-20240701125859X939571739</t>
  </si>
  <si>
    <t>20240701125859X939571739</t>
  </si>
  <si>
    <t xml:space="preserve">【农村网络投诉】流程受理流水号：20240701125749130116903911104045
客户号码:13011690391
客户姓名:赵*
投诉地市:潍坊
来话流水:2024070112573484920828118
宽带账号:13011690391
宽带账号归属地市:潍坊
宽带账号归属区县:安丘市
故障地址:潍坊安丘市景芝镇西王官疃村西王官疃村自然村西王官疃村追加10号箱李林林*********
联系电话:13011690391
联系人:先生
工单紧急程度:一般
是否有升级投诉倾向:否
是否重复投诉:否
是否携转意向:否
是否投诉倾向:否
工单内容:客户表示线断了，要求上门处理谢谢
</t>
  </si>
  <si>
    <t>2024-07-01 13:01:27</t>
  </si>
  <si>
    <t>2024-07-01 13:03:01</t>
  </si>
  <si>
    <t>SD-057-240701-516347-492</t>
  </si>
  <si>
    <t>2024-07-01 09:03:30</t>
  </si>
  <si>
    <t>80+银卡-普通区域-昌邑市-人民医院宿舍楼-13869639353-300M-宽带上网投诉-次数0-202407010000121159</t>
  </si>
  <si>
    <t>202407010000121159</t>
  </si>
  <si>
    <t xml:space="preserve">202407010000121159#流程受理流水号：20240701090215138696393531013987
客户号码:13869639353
客户姓名:张**
投诉地市:潍坊
来话流水:2024070109020023420868312
宽带账号:13869639353
宽带账号归属地市:潍坊
宽带账号归属区县:昌邑市
故障地址:潍坊昌邑市城区北海路人民医院宿舍楼3号楼*********
联系电话:13869639353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故障时间:2024-07-01 09:02:28
具体故障现象:光猫亮红灯，
客户其他诉求:客户侧为质差终端，要求上门更换终端并一并处理故障问题。
</t>
  </si>
  <si>
    <t>2024-07-01 09:13:54</t>
  </si>
  <si>
    <t>2024-07-01 09:15:04</t>
  </si>
  <si>
    <t>SD-852-247376-631-9329</t>
  </si>
  <si>
    <t>SD-057-240701-182790-3128</t>
  </si>
  <si>
    <t>2024-07-01 12:35:43</t>
  </si>
  <si>
    <t>【调研】-80+金卡-普通区域-安丘市-邵家埠村自然村-15954455965-1000M-宽带上网投诉-次数0-20240701123441X481047627</t>
  </si>
  <si>
    <t>20240701123441X481047627</t>
  </si>
  <si>
    <t xml:space="preserve">【农村网络投诉】流程受理流水号：20240701123335159544559651098008
客户号码:15954455965
客户姓名:李**
投诉地市:潍坊
来话流水:2024070112314192020893148
宽带账号:15954455965
宽带账号归属地市:潍坊
宽带账号归属区县:安丘市
故障地址:潍坊安丘市贾戈街道邵家埠村邵家埠村自然村邵家埠村5号箱村西南方少华*********
联系电话:15964588660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12:33:55
具体故障现象:光猫亮红灯，
客户其他诉求:客户表示要求师傅维修烦请处理
</t>
  </si>
  <si>
    <t>2024-07-01 13:00:40</t>
  </si>
  <si>
    <t>2024-07-01 13:01:45</t>
  </si>
  <si>
    <t>SD-851-266637-10475-19794</t>
  </si>
  <si>
    <t>SD-057-240701-681425-3181</t>
  </si>
  <si>
    <t>2024-07-01 12:41:31</t>
  </si>
  <si>
    <t>普通区域-奎文区-西王村-13793674528-100M-宽带上网投诉-次数0-20240701124051X851761254</t>
  </si>
  <si>
    <t>20240701124051X851761254</t>
  </si>
  <si>
    <t xml:space="preserve">【农村网络投诉】流程受理流水号：20240701123900137936745281099416
客户号码:13793674528
客户姓名:王**
投诉地市:潍坊
来话流水:2024070112381585820853698
宽带账号:13793674528
宽带账号归属地市:潍坊
宽带账号归属区县:奎文区
故障地址:潍坊奎文区廿里堡街道宝通街西王村33号*********
联系电话:13793674528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故障细类:宽带无法上网(专席)
携转原因:
故障时间:2024-07-01 12:40:26
具体故障现象:宽带不能上网，客户提供家外面的线坏了，线很乱
客户其他诉求:
</t>
  </si>
  <si>
    <t>2024-07-01 12:53:30</t>
  </si>
  <si>
    <t>2024-07-01 12:53:50</t>
  </si>
  <si>
    <t>SD-057-240701-426158-3258</t>
  </si>
  <si>
    <t>2024-07-01 12:48:28</t>
  </si>
  <si>
    <t>【调研】-80+白金-普通区域-寿光市-杨家村-13506494899-300M-宽带上网投诉-次数0-202407010000342585</t>
  </si>
  <si>
    <t>202407010000342585</t>
  </si>
  <si>
    <t>202407010000342585#宽带账号：13506494899；宽带地址：潍坊寿光市圣城街道文庙街文庙街12号箱*****；客户来电反映宽带无法使用，客户要求师傅上门，请协助处理，谢谢！联系电话：13506494899；联系人：***；来电流水：2024070112470226220833809。</t>
  </si>
  <si>
    <t>2024-07-01 12:53:12</t>
  </si>
  <si>
    <t>2024-07-01 12:53:33</t>
  </si>
  <si>
    <t>SD-057-240701-976425-4650</t>
  </si>
  <si>
    <t>2024-07-01 14:59:27</t>
  </si>
  <si>
    <t>80+银卡-普通区域-奎文区-九龙山庄-15605369799-500M-宽带上网投诉-次数0-20240701145833X113742340</t>
  </si>
  <si>
    <t>20240701145833X113742340</t>
  </si>
  <si>
    <t xml:space="preserve">流程受理流水号：20240701145812156053697991135361
客户号码:15605369799
客户姓名:李**
投诉地市:潍坊
来话流水:2024070114565884820882513
宽带账号:15605369799
宽带账号归属地市:潍坊
宽带账号归属区县:奎文区
故障地址:潍坊奎文区高新城区樱前街九龙山庄金水苑24号楼*********
联系电话:15966181888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光功率:-16.32
故障大类:宽带/电视
故障细类:宽带无法上网
携转原因:
故障时间:2024-07-01 14:58:23
具体故障现象:光猫亮红灯，
客户其他诉求:
</t>
  </si>
  <si>
    <t>2024-07-01 15:00:41</t>
  </si>
  <si>
    <t>2024-07-01 15:02:56</t>
  </si>
  <si>
    <t>SD-852-314979-948-13520</t>
  </si>
  <si>
    <t>SD-057-240701-598416-35</t>
  </si>
  <si>
    <t>2024-07-01 07:08:49</t>
  </si>
  <si>
    <t>80+银卡-普通区域-奎文区-奎文北苑小区-18753685770-1000M-宽带上网投诉-次数0-202407010000090860</t>
  </si>
  <si>
    <t>2024-07-01 19:00:00</t>
  </si>
  <si>
    <t>202407010000090860</t>
  </si>
  <si>
    <t>202407010000090860#流程受理流水号：20240701070821187536857701000100
客户号码:18753685770
客户姓名:杜**
投诉地市:潍坊
来话流水:2024070107073092920800305
宽带账号:18753685770
宽带账号归属地市:潍坊
宽带账号归属区县:高新
故障地址:潍坊高新高新城区北宫街北苑小区8号楼*********
联系电话:18753685770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07:06:14
具体故障现象:打不开网页，
客户其他诉求:
;宽带小区$[奎文北苑小区]$</t>
  </si>
  <si>
    <t>2024-07-01 07:11:17</t>
  </si>
  <si>
    <t>2024-07-01 07:12:15</t>
  </si>
  <si>
    <t>SD-851-240919-1716-616</t>
  </si>
  <si>
    <t>SD-057-240701-716924-2134</t>
  </si>
  <si>
    <t>2024-07-01 11:17:13</t>
  </si>
  <si>
    <t>80+金卡-普通区域-坊子区-日戈庄东村自然村-15853633475-300M-宽带上网投诉-次数0-202407010000269648</t>
  </si>
  <si>
    <t>202407010000269648</t>
  </si>
  <si>
    <t xml:space="preserve">202407010000269648#流程受理流水号：20240701111634158536334751072031
客户号码:15853633475
客户姓名:周**
投诉地市:潍坊
来话流水:2024070111154017620858955
宽带账号:15853633475
宽带账号归属地市:潍坊
宽带账号归属区县:坊子区
故障地址:潍坊坊子区岞山街道日戈庄东村日戈庄东村自然村日东村东一条胡同村委南16#箱（赵桂和）*********
联系电话:18764632583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11:16:49
具体故障现象:打不开网页，
客户其他诉求:客户侧为质差终端，要求上门更换终端并一并处理故障问题。
</t>
  </si>
  <si>
    <t>2024-07-01 11:21:09</t>
  </si>
  <si>
    <t>2024-07-01 11:21:44</t>
  </si>
  <si>
    <t>SD-057-240701-875631-3362</t>
  </si>
  <si>
    <t>2024-07-01 12:59:16</t>
  </si>
  <si>
    <t>【调研】-80+银卡-普通区域-安丘市-东城锦园-13963693813-1000M-魔百和投诉-次数0-202407010000350579</t>
  </si>
  <si>
    <t>202407010000350579</t>
  </si>
  <si>
    <t>202407010000350579#流程受理流水号：20240701125818139636938131104159
客户号码:13963693813
客户姓名:张*
投诉地市:潍坊
来话流水:2024070112575833620831581
宽带账号:13963693813
宽带账号归属地市:潍坊
宽带账号归属区县:安丘市
故障地址:潍坊安丘市兴安街道潍徐路东城锦园1号楼*********
联系电话:13963693813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故障时间:2024-07-01 12:58:35
魔百和单播/组播:组播
具体故障现象:电视一直跳回主页面
客户其他诉求:
魔百和单/组播：组播;宽带小区$[东城锦园]$</t>
  </si>
  <si>
    <t>2024-07-01 13:01:35</t>
  </si>
  <si>
    <t>2024-07-01 13:26:34</t>
  </si>
  <si>
    <t>SD-851-309844-2605-23202</t>
  </si>
  <si>
    <t>SD-057-240701-791582-3924</t>
  </si>
  <si>
    <t>2024-07-01 13:47:32</t>
  </si>
  <si>
    <t>【调研】-(目标)普通区域-寒亭区-碱滩村自然村-15762541938-300M-宽带上网投诉-次数0-20240701134643X803747837</t>
  </si>
  <si>
    <t>20240701134643X803747837</t>
  </si>
  <si>
    <t xml:space="preserve">【农村网络投诉】流程受理流水号：20240701134601157625419381114557
客户号码:15762541938
客户姓名:郭*
投诉地市:潍坊
来话流水:2024070113441704720856109
宽带账号:15762541938
宽带账号归属地市:潍坊
宽带账号归属区县:寒亭区
故障地址:潍坊寒亭区高里镇碱滩村碱滩村自然村碱滩村西一南北街南一9号箱*********
联系电话:15762541938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故障时间:2024-07-01 13:47:36
具体故障现象:光猫灯正常但电脑手机无法上网，
客户其他诉求:
</t>
  </si>
  <si>
    <t>2024-07-01 13:49:25</t>
  </si>
  <si>
    <t>2024-07-01 13:57:45</t>
  </si>
  <si>
    <t>SD-057-240701-817546-3877</t>
  </si>
  <si>
    <t>2024-07-01 13:41:24</t>
  </si>
  <si>
    <t>普通区域-奎文区-光明小区北区-13792626815-100M-魔百和投诉-次数0-202407010000379604</t>
  </si>
  <si>
    <t>202407010000379604</t>
  </si>
  <si>
    <t>202407010000379604#流程受理流水号：20240701133723137926268151112601
客户号码:13792626815
客户姓名:覃*
投诉地市:潍坊
来话流水:2024070113302700620818543
宽带账号:13792626815
宽带账号归属地市:潍坊
宽带账号归属区县:奎文区
故障地址:潍坊奎文区潍洲路街道光明街光明小区北区光明北区5号楼*********
联系电话:15269658316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故障时间:2024-07-01 13:39:23
魔百和单播/组播:单播
具体故障现象:点播和直播观看都出现卡顿缓冲，
客户其他诉求:
魔百和单/组播：单播;宽带小区$[光明小区北区]$</t>
  </si>
  <si>
    <t>2024-07-01 13:49:16</t>
  </si>
  <si>
    <t>2024-07-01 13:49:48</t>
  </si>
  <si>
    <t>SD-057-240701-123894-3900</t>
  </si>
  <si>
    <t>2024-07-01 13:44:44</t>
  </si>
  <si>
    <t>普通区域-寿光市-王裴村自然村-15684226005-500M-宽带上网投诉-次数0-202407010000378826</t>
  </si>
  <si>
    <t>202407010000378826</t>
  </si>
  <si>
    <t>202407010000378826#宽带账号：15684226005；联系电话：15684226005宽带地址：潍坊寿光市孙家集街道王裴村王裴村；客户来电反映宽带网速慢卡顿 ，客户异机来电报修，线上指导无法配合操作，要求上门处理，来电流水：2024070113414142720828742。</t>
  </si>
  <si>
    <t>2024-07-01 13:46:47</t>
  </si>
  <si>
    <t>宋泽明</t>
  </si>
  <si>
    <t>15169659278</t>
  </si>
  <si>
    <t>dw3_jk_songzeming</t>
  </si>
  <si>
    <t>2024-07-01 13:47:23</t>
  </si>
  <si>
    <t>SD-057-240701-894576-1219</t>
  </si>
  <si>
    <t>2024-07-01 10:09:17</t>
  </si>
  <si>
    <t>【调研】-普通区域-青州市-南马村-15153636588-200M-宽带上网投诉-次数0-202407010000191977</t>
  </si>
  <si>
    <t>2024-07-02 11:10:00</t>
  </si>
  <si>
    <t>202407010000191977</t>
  </si>
  <si>
    <t>202407010000191977#蔡**15153636588
号码归属地潍坊青州 － 青州邵庄乡镇营业厅
潍坊青州市邵庄镇南马南马村2号箱宽带无法上网，电视无法观看 自己不会操作，要求上门查看一下，请协助处理，谢谢联系电话18765716916
2024070110024903520847505</t>
  </si>
  <si>
    <t>2024-07-01 10:11:44</t>
  </si>
  <si>
    <t>2024-07-01 10:17:09</t>
  </si>
  <si>
    <t>SD-057-240701-859267-3697</t>
  </si>
  <si>
    <t>2024-07-01 13:23:14</t>
  </si>
  <si>
    <t>【调研】-80+普通-(目标)普通区域-安丘市-安丘北徐家庄村自然村二-13964735787-100M-宽带上网投诉-次数0-202407010000366616</t>
  </si>
  <si>
    <t>202407010000366616</t>
  </si>
  <si>
    <t xml:space="preserve">202407010000366616#受理号码 : 13964735787客户姓名 : 李**号码归属地 : 潍坊安丘 － 安丘-安丘市红沙沟东方通讯用户品牌 : 全球通  客户来电反映6月24日拨打15706307057进行报修，一直没有上门，解释不认可，请协助处理，谢谢！联系电话：13964735787，联系人：先生，流水号：2024070113153104420886450
</t>
  </si>
  <si>
    <t>2024-07-01 13:55:57</t>
  </si>
  <si>
    <t>2024-07-01 14:01:54</t>
  </si>
  <si>
    <t>SD-851-294194-1169-12053</t>
  </si>
  <si>
    <t>SD-057-240701-952417-506</t>
  </si>
  <si>
    <t>2024-07-01 09:03:57</t>
  </si>
  <si>
    <t>80+银卡-普通区域-临朐县-高堰墙自然村-15063699690-100M-宽带上网投诉-次数0-202407010000122029</t>
  </si>
  <si>
    <t>2024-07-02 10:04:00</t>
  </si>
  <si>
    <t>202407010000122029</t>
  </si>
  <si>
    <t>202407010000122029#宽带账号：15063699690；宽带地址：潍坊临朐县城关街道高堰墙高堰墙自然村高堰墙（扩容）2号箱杨瑞东*********；客户来电反映宽带上不了网，光信号亮红灯：拔插捋直光纤线未恢复，，经查询客户侧为质差终端，请协助上门更换终并一并处理故障问题，谢谢！联系电话：15063699690；联系人：女士；来电流水：2024070108563138320897977。</t>
  </si>
  <si>
    <t>2024-07-01 09:08:05</t>
  </si>
  <si>
    <t>2024-07-01 09:08:49</t>
  </si>
  <si>
    <t>SD-057-240701-169058-639</t>
  </si>
  <si>
    <t>2024-07-01 09:09:08</t>
  </si>
  <si>
    <t>【追1】【调研】-80+钻石-普通区域-诸城市-焦家庄子自然村-13791676888-200M-宽带上网投诉-次数0-20240701090757X776982110 一级督办</t>
  </si>
  <si>
    <t>2024-07-02 10:10:00</t>
  </si>
  <si>
    <t>20240701090757X776982110</t>
  </si>
  <si>
    <t xml:space="preserve">【农村网络投诉】流程受理流水号：20240701090724137916768881016170
客户号码:13791676888
客户姓名:李**
投诉地市:潍坊
来话流水:2024070109065840220835292
宽带账号:13791676888
宽带账号归属地市:潍坊
宽带账号归属区县:诸城市
故障地址:潍坊诸城市龙都街道焦家庄子焦家庄子自然村焦家庄子5号箱*********
联系电话:17866670109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09:07:37
具体故障现象:光猫亮红灯，
客户其他诉求:
</t>
  </si>
  <si>
    <t>2024-07-01 09:13:31</t>
  </si>
  <si>
    <t>2024-07-01 09:15:41</t>
  </si>
  <si>
    <t>2024-07-01 10:00:56</t>
  </si>
  <si>
    <t>【重投】-80+金卡-普通区域-奎文区-书香铭郡-18353636628-1000M-宽带上网投诉-次数0-202407010000182003 一级督办</t>
  </si>
  <si>
    <t>202407010000182003</t>
  </si>
  <si>
    <t>2024-07-01 10:04:39</t>
  </si>
  <si>
    <t>2024-07-01 10:10:27</t>
  </si>
  <si>
    <t>SD-851-308903-16660-12052</t>
  </si>
  <si>
    <t>SD-057-240701-067384-3244</t>
  </si>
  <si>
    <t>2024-07-01 12:47:26</t>
  </si>
  <si>
    <t>【调研】-普通区域-诸城市-大观檏拙园-15965048445-1000M-宽带上网投诉-次数0-20240701124532X132530678</t>
  </si>
  <si>
    <t>20240701124532X132530678</t>
  </si>
  <si>
    <t xml:space="preserve">流程受理流水号：20240701124505159650484451100950
客户号码:15965048445
客户姓名:程**
投诉地市:潍坊
来话流水:2024070112425727120895916
宽带账号:15965048445
宽带账号归属地市:潍坊
宽带账号归属区县:诸城市
故障地址:潍坊诸城市密州街道东坡街大观檏拙园14号楼*********
联系电话:15965048445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故障时间:2024-07-01 12:45:14
具体故障现象:网速慢卡顿，线上指导重启未恢复请协助谢谢
客户其他诉求:谢谢
</t>
  </si>
  <si>
    <t>2024-07-01 12:49:25</t>
  </si>
  <si>
    <t>2024-07-01 12:49:52</t>
  </si>
  <si>
    <t>SD-851-295224-404-1163</t>
  </si>
  <si>
    <t>SD-057-240701-369042-3365</t>
  </si>
  <si>
    <t>2024-07-01 12:59:26</t>
  </si>
  <si>
    <t>【调研】-80+普通-(目标)普通区域-坊子区-河湾村自然村-15006561296-300M-魔百和投诉-次数0-20240701125728X848012917</t>
  </si>
  <si>
    <t>20240701125728X848012917</t>
  </si>
  <si>
    <t>【农村网络投诉】流程受理流水号：20240701125539150065612961103576
客户号码:15006561296
客户姓名:郎**
投诉地市:潍坊
来话流水:2024070112463990020830370
宽带账号:15006561296
宽带账号归属地市:潍坊
宽带账号归属区县:坊子区
故障地址:潍坊坊子区坊安街办河湾村河湾村自然村河湾村东街北头6号箱(刘兆军）*********
联系电话:15006561296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故障细类:移动高清电视故障
携转原因:
故障时间:2024-07-01 12:57:13
魔百和单播/组播:组播
具体故障现象:电视直播或点播无法观看，
客户其他诉求:请协助处理，谢谢
魔百和单/组播：组播</t>
  </si>
  <si>
    <t>2024-07-01 13:02:41</t>
  </si>
  <si>
    <t>2024-07-01 13:03:04</t>
  </si>
  <si>
    <t>SD-057-240701-867953-567</t>
  </si>
  <si>
    <t>2024-07-01 09:06:25</t>
  </si>
  <si>
    <t>【调研】-(目标)普通区域-昌邑市-昌邑翰林酒店东商务楼（小微）-18264602792-300M-宽带上网投诉-次数0-20240701090350X830326375</t>
  </si>
  <si>
    <t>20240701090350X830326375</t>
  </si>
  <si>
    <t xml:space="preserve">流程受理流水号：20240701090256182646027921014298
客户号码:18264602792
客户姓名:王**
投诉地市:潍坊
来话流水:2024070108581469920819880
宽带账号:18264602792
宽带账号归属地市:潍坊
宽带账号归属区县:昌邑市
故障地址:潍坊昌邑市奎聚街道平安大街昌邑翰林酒店东商务楼（小微）昌邑翰林酒店东商务楼*********
联系电话:18264602792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09:03:20
具体故障现象:光猫亮红灯，
客户其他诉求:
</t>
  </si>
  <si>
    <t>2024-07-01 09:15:42</t>
  </si>
  <si>
    <t>2024-07-01 09:16:13</t>
  </si>
  <si>
    <t>SD-057-240701-891364-592</t>
  </si>
  <si>
    <t>2024-07-01 09:07:13</t>
  </si>
  <si>
    <t>【调研】-普通区域-奎文区-帝景苑-13780820656-300M-宽带上网投诉-次数0-202407010000124095</t>
  </si>
  <si>
    <t>202407010000124095</t>
  </si>
  <si>
    <t xml:space="preserve">202407010000124095#宽带账号：13780820656宽带地址：潍坊奎文区广文街道民生东街帝景苑
客户来电反映宽带机顶盒无法使用，客户不会操作，无法配合线上指导，要求上门服务，请协助处理，谢谢！联系电话：13953606106联系人：女士来电流水：2024070109013008920861683
</t>
  </si>
  <si>
    <t>2024-07-01 09:12:46</t>
  </si>
  <si>
    <t>2024-07-01 09:13:59</t>
  </si>
  <si>
    <t>SD-057-240701-238150-3178</t>
  </si>
  <si>
    <t>2024-07-01 12:41:17</t>
  </si>
  <si>
    <t>【调研】-80+金卡-普通区域-青州市-孟炉村-13963625533-1000M-宽带上网投诉-次数0-20240701123941X781280228</t>
  </si>
  <si>
    <t>20240701123941X781280228</t>
  </si>
  <si>
    <t xml:space="preserve">【农村网络投诉】流程受理流水号：20240701123911139636255331099463
客户号码:13963625533
客户姓名:田**
投诉地市:潍坊
来话流水:2024070112374414220848938
宽带账号:13963625533
宽带账号归属地市:潍坊
宽带账号归属区县:青州市
故障地址:潍坊青州市黄楼街道孟炉村孟炉村4号箱（西北田海玲）*********
联系电话:13963656293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
携转原因:
故障时间:2024-07-01 12:49:27
具体故障现象:光猫亮红灯，
客户其他诉求:
</t>
  </si>
  <si>
    <t>2024-07-01 12:43:19</t>
  </si>
  <si>
    <t>SD-851-253325-11214-20315</t>
  </si>
  <si>
    <t>SD-057-240701-583614-4172</t>
  </si>
  <si>
    <t>2024-07-01 14:09:13</t>
  </si>
  <si>
    <t>普通区域-寿光市-东关社区三期-18765656767-200M-宽带上网投诉-次数1-202407010000144424</t>
  </si>
  <si>
    <t>2024-07-02 15:10:00</t>
  </si>
  <si>
    <t>202407010000144424</t>
  </si>
  <si>
    <t>202407010000144424#流程受理流水号：20240701092421187656567671022981
客户号码:18765656767
客户姓名:许**
投诉地市:潍坊
来话流水:2024070109200596220823645
宽带账号:18765656767
宽带账号归属地市:潍坊
宽带账号归属区县:寿光市
故障地址:潍坊寿光市圣城街道幸福路东关村
联系电话:18765656767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09:27:16
具体故障现象:客户因家里装修把所有设备拆了，在线指导重新安装，客户找不到光纤等在哪里了，操作不了，请处理
客户其他诉求:
;宽带小区$[东关社区三期]$</t>
  </si>
  <si>
    <t>2024-07-01 14:20:22</t>
  </si>
  <si>
    <t>2024-07-01 14:20:54</t>
  </si>
  <si>
    <t>SD-057-240701-057312-3760</t>
  </si>
  <si>
    <t>2024-07-01 13:29:14</t>
  </si>
  <si>
    <t>【调研】-80+银卡-普通区域-奎文区-聚福四方-13806479216-300M-宽带上网投诉-次数0-202407010000370416</t>
  </si>
  <si>
    <t>202407010000370416</t>
  </si>
  <si>
    <t>202407010000370416#宽带账号：13806479216；宽带地址：潍坊高新清池王油一村聚福四方17号楼1-1501；客户来电反映宽带无法使用，客户不在现场，无法配合线上指导，要求师傅上门，请协助处理，谢谢！联系电话：13806479216；联系人：先生；来电流水2024070113260351720879574</t>
  </si>
  <si>
    <t>2024-07-01 13:31:04</t>
  </si>
  <si>
    <t>2024-07-01 13:31:24</t>
  </si>
  <si>
    <t>SD-057-240701-182036-2906</t>
  </si>
  <si>
    <t>2024-07-01 12:17:07</t>
  </si>
  <si>
    <t>【调研】-(目标)普通区域-青州市-青州谭坊宫家-13668668765-200M-宽带上网投诉-次数0-20240701121415X255346887</t>
  </si>
  <si>
    <t>20240701121415X255346887</t>
  </si>
  <si>
    <t xml:space="preserve">【农村网络投诉】流程受理流水号：20240701121158136686687651091919
客户号码:13668668765
客户姓名:赵**
投诉地市:潍坊
来话流水:2024070112114380020891775
宽带账号:13668668765
宽带账号归属地市:潍坊
宽带账号归属区县:青州市
故障地址:潍坊青州市谭坊镇宫家村青州谭坊宫家15号箱（村东李成学西墙）*********
联系电话:13668668765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12:13:37
具体故障现象:注册灯不亮
客户其他诉求:要求尽快联系处理，谢谢！
</t>
  </si>
  <si>
    <t>2024-07-01 12:18:55</t>
  </si>
  <si>
    <t>2024-07-01 12:19:21</t>
  </si>
  <si>
    <t>SD-057-240701-924731-3851</t>
  </si>
  <si>
    <t>2024-07-01 13:38:18</t>
  </si>
  <si>
    <t>80+普通-普通区域-昌邑市-保障房宿舍-15153608820-1000M-宽带上网投诉-次数0-20240701133759X279150837</t>
  </si>
  <si>
    <t>20240701133759X279150837</t>
  </si>
  <si>
    <t xml:space="preserve">流程受理流水号：20240701133655151536088201112485
客户号码:15153608820
客户姓名:温**
投诉地市:潍坊
来话流水:2024070113342116820855310
宽带账号:15153608820
宽带账号归属地市:潍坊
宽带账号归属区县:昌邑市
故障地址:潍坊昌邑市城区都昌路保障房宿舍B2楼*********
联系电话:15153608820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故障时间:2024-07-01 13:37:33
具体故障现象:网速慢卡顿，
客户其他诉求:客户要求尽快处理，谢谢 
</t>
  </si>
  <si>
    <t>2024-07-01 13:41:38</t>
  </si>
  <si>
    <t>2024-07-01 13:42:08</t>
  </si>
  <si>
    <t>SD-851-330999-18021-28595</t>
  </si>
  <si>
    <t>SD-057-240701-816395-94</t>
  </si>
  <si>
    <t>2024-07-01 07:59:34</t>
  </si>
  <si>
    <t>普通区域-昌乐县-奥运城市花园-13853665878-300M-宽带上网投诉-次数0-202407010000092581</t>
  </si>
  <si>
    <t>202407010000092581</t>
  </si>
  <si>
    <t>202407010000092581#【已关注中国移动10086微信公众号】流程受理流水号：20240701075836138536658781000439
客户号码:13853665878
客户姓名:刘**
投诉地市:潍坊
来话流水:2024070107575731720826688
宽带账号:13853665878
宽带账号归属地市:潍坊
宽带账号归属区县:昌乐县
故障地址:潍坊昌乐县城关街道309国道奥运城市花园13号楼*********
联系电话:18765670718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
携转原因:
故障时间:2024-07-01 07:58:56
具体故障现象:打不开网页，
客户其他诉求:今天上午维修
;宽带小区$[奥运城市花园]$</t>
  </si>
  <si>
    <t>2024-07-01 08:01:56</t>
  </si>
  <si>
    <t>2024-07-01 08:02:22</t>
  </si>
  <si>
    <t>SD-057-240701-907248-4144</t>
  </si>
  <si>
    <t>2024-07-01 14:08:12</t>
  </si>
  <si>
    <t>【重投】-80+普通-普通区域-昌邑市-龙源国际南区-15853606766-1000M-魔百和投诉-次数0-20240701140622X982381412</t>
  </si>
  <si>
    <t>20240701140622X982381412</t>
  </si>
  <si>
    <t>流程受理流水号：20240701140441158536067661119693
客户号码:15853606766
客户姓名:孙**
投诉地市:潍坊
来话流水:2024070114030906620865778
宽带账号:15853606766
宽带账号归属地市:潍坊
宽带账号归属区县:昌邑市
故障地址:潍坊昌邑市城区城区东北龙源国际7号楼*********
联系电话:15853606766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故障时间:2024-07-01 14:04:45
魔百和单播/组播:单播
具体故障现象:机顶盒无法开机，已线上指导未恢复，要求尽快处理
客户其他诉求:
魔百和单/组播：单播</t>
  </si>
  <si>
    <t>2024-07-01 14:11:14</t>
  </si>
  <si>
    <t>2024-07-01 14:11:48</t>
  </si>
  <si>
    <t>SD-851-286135-31627-22803</t>
  </si>
  <si>
    <t>SD-057-240701-341962-4396</t>
  </si>
  <si>
    <t>2024-07-01 14:29:08</t>
  </si>
  <si>
    <t>【调研】-80+银卡-普通区域-安丘市-周院庄-13793689367-100M-宽带上网投诉-次数0-202407010000412533</t>
  </si>
  <si>
    <t>2024-07-02 15:30:00</t>
  </si>
  <si>
    <t>202407010000412533</t>
  </si>
  <si>
    <t>202407010000412533#流程受理流水号：20240701142828137936893671126823
客户号码:13793689367
客户姓名:周**
投诉地市:潍坊
来话流水:2024070114280709220885843
宽带账号:13793689367
宽带账号归属地市:潍坊
宽带账号归属区县:安丘市
故障地址:潍坊安丘市担山镇周院庄村周院庄12#箱村西北周明芝*********
联系电话:13793689367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14:28:54
具体故障现象:光猫亮红灯，
客户其他诉求:
;宽带小区$[周院庄]$</t>
  </si>
  <si>
    <t>2024-07-01 14:31:17</t>
  </si>
  <si>
    <t>2024-07-01 14:31:42</t>
  </si>
  <si>
    <t>SD-057-240701-487130-4556</t>
  </si>
  <si>
    <t>2024-07-01 14:47:09</t>
  </si>
  <si>
    <t>80+普通-普通区域-青州市-杨姑桥村自然村-18706548796-300M-宽带上网投诉-次数0-20240701144421X261591169</t>
  </si>
  <si>
    <t>20240701144421X261591169</t>
  </si>
  <si>
    <t xml:space="preserve">【农村网络投诉】流程受理流水号：20240701144351187065487961131296
客户号码:18706548796
客户姓名:左**
投诉地市:潍坊
来话流水:2024070114415515420874916
宽带账号:18706548796
宽带账号归属地市:潍坊
宽带账号归属区县:青州市
故障地址:潍坊青州市黄楼街道杨姑桥村杨姑桥村自然村21K9箱村东最南头外墙*********
联系电话:18706548796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14:43:59
具体故障现象:提示网络无法连接，已经多天了
客户其他诉求:
</t>
  </si>
  <si>
    <t>2024-07-01 14:52:13</t>
  </si>
  <si>
    <t>2024-07-01 14:52:47</t>
  </si>
  <si>
    <t>SD-057-240701-328974-2587</t>
  </si>
  <si>
    <t>2024-07-01 11:59:03</t>
  </si>
  <si>
    <t>【调研】-80+银卡-普通区域-奎文区-铁路樱园-13793662392-1000M-宽带上网投诉-次数0-20240630174256X576862541</t>
  </si>
  <si>
    <t>20240630174256X576862541</t>
  </si>
  <si>
    <t xml:space="preserve">流程 ： 
 流程受理流水号：20240630171650137936623921175303; 
客户姓名 ：陈*
投诉地市 ：潍坊
来话流水 ：2024063017115312120823719
联系电话 ：13793662392
联系人 ：陈*
4G套餐名称 ：预付费新飞享+套餐
是否升级投诉倾向 ：否
提单模板 ：客户来电表示对于本机宽带移机，但新地方无端口无法移机，要求上报反映
</t>
  </si>
  <si>
    <t>2024-07-01 12:02:11</t>
  </si>
  <si>
    <t>家庭业务-&gt;基础服务-&gt;家庭宽带-&gt;跨省宽带-&gt;售后服务-&gt;宽带未覆盖办理后无法装移机-&gt;全局流转</t>
  </si>
  <si>
    <t>2024-07-01 12:02:41</t>
  </si>
  <si>
    <t>SD-852-291934-385-22157</t>
  </si>
  <si>
    <t>SD-057-240701-185372-3691</t>
  </si>
  <si>
    <t>2024-07-01 13:23:03</t>
  </si>
  <si>
    <t>80+金卡-普通区域-青州市-海天辰韵-13780852530-1000M-宽带上网投诉-次数0-20240701132008X208136915</t>
  </si>
  <si>
    <t>20240701132008X208136915</t>
  </si>
  <si>
    <t xml:space="preserve">流程受理流水号：20240701131937137808525301108749
客户号码:13780852530
客户姓名:赵**
投诉地市:潍坊
来话流水:2024070113162125020893706
宽带账号:13780852530
宽带账号归属地市:潍坊
宽带账号归属区县:青州市
故障地址:潍坊青州市云门山街道范公亭东路海天辰韵4号楼*********
联系电话:13780852530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13:19:21
具体故障现象:光猫灯正常但电脑手机无法上网，
客户其他诉求:
</t>
  </si>
  <si>
    <t>2024-07-01 13:26:09</t>
  </si>
  <si>
    <t>2024-07-01 13:26:40</t>
  </si>
  <si>
    <t>SD-057-240701-509362-3671</t>
  </si>
  <si>
    <t>2024-07-01 13:20:54</t>
  </si>
  <si>
    <t>【调研】-80+普通-(目标)普通区域-安丘市-安丘北徐家庄村自然村二-13964735787-100M-宽带上网投诉-次数0-202407010000366596</t>
  </si>
  <si>
    <t>202407010000366596</t>
  </si>
  <si>
    <t>202407010000366596#受理号码 : 13964735787客户姓名 : 李**号码归属地 : 潍坊安丘 － 安丘-安丘市红沙沟东方通讯用户品牌 : 全球通；宽带地址：潍坊安丘市大盛镇北徐家庄村北徐家庄村自然村北徐家庄二次追加10号箱辛福堂；客户来电反映移动高清卡顿，经查询客户侧为质差机顶盒，请协助上门更换设备并一并处理故障问题，谢谢！联系电话：13964735787；联系人：先生；来电流水：2024070113153104420886450</t>
  </si>
  <si>
    <t>2024-07-01 13:55:35</t>
  </si>
  <si>
    <t>2024-07-01 14:00:39</t>
  </si>
  <si>
    <t>SD-057-240701-789540-2984</t>
  </si>
  <si>
    <t>2024-07-01 12:23:13</t>
  </si>
  <si>
    <t>80+银卡-(目标)普通区域-奎文区-七星之都-15966158935-500M-宽带延伸服务-次数0-202407010000329795</t>
  </si>
  <si>
    <t>202407010000329795</t>
  </si>
  <si>
    <t xml:space="preserve">202407010000329795#流程受理流水号：20240701122228159661589351094952
客户号码:15966158935
客户姓名:郭*
投诉地市:潍坊
来话流水:2024070112194006920872661
宽带账号:15966158935
宽带账号归属地市:潍坊
宽带账号归属区县:高新
故障地址:潍坊高新高新城区东方路七星之都7号楼*********
联系电话:18765756677
联系人:先生/女士
工单紧急程度:一般
是否有升级投诉倾向:否
是否重复投诉:否
是否携转意向:否
是否投诉倾向:否
是否智能网关:智能网关
当前是否在线:是
接入方式:FTTH
是否质差终端:无质差信息
光功率:-21.73
故障大类:宽带/电视
故障细类:宽带延伸服务
携转原因:
故障时间:2024-07-01 12:22:40
具体故障现象:调测其它设备，
</t>
  </si>
  <si>
    <t>2024-07-01 12:24:30</t>
  </si>
  <si>
    <t>2024-07-01 12:27:19</t>
  </si>
  <si>
    <t>SD-851-275500-11759-422</t>
  </si>
  <si>
    <t>SD-057-240701-467930-3868</t>
  </si>
  <si>
    <t>2024-07-01 13:41:00</t>
  </si>
  <si>
    <t>普通区域-青州市-北营小区-13963680269-500M-宽带延伸服务-次数0-202407010000376193</t>
  </si>
  <si>
    <t>202407010000376193</t>
  </si>
  <si>
    <t xml:space="preserve">202407010000376193#流程受理流水号：20240701134015139636802691113229
客户号码:13963680269
客户姓名:王**
投诉地市:潍坊
来话流水:2024070113393124320805999
宽带账号:13963680269
宽带账号归属地市:潍坊
宽带账号归属区县:青州市
故障地址:潍坊青州市王府街道范公亭西路北营小区8号楼*********
联系电话:13963680269
联系人:先生/女士
工单紧急程度:非常紧急
是否有升级投诉倾向:否
是否重复投诉:否
是否携转意向:否
是否投诉倾向:否
是否智能网关:智能网关
当前是否在线:是
接入方式:FTTH
是否质差终端:无质差信息
光功率:-20.26
故障大类:宽带/电视
故障细类:宽带延伸服务
携转原因:
故障时间:2024-07-01 13:40:09
具体故障现象:调测路由器，
</t>
  </si>
  <si>
    <t>2024-07-01 13:45:48</t>
  </si>
  <si>
    <t>2024-07-01 13:47:00</t>
  </si>
  <si>
    <t>SD-057-240701-713942-3150</t>
  </si>
  <si>
    <t>2024-07-01 12:38:08</t>
  </si>
  <si>
    <t>普通区域-高密市-下村-15064428178-200M-魔百和投诉-次数0-202407010000338347</t>
  </si>
  <si>
    <t>202407010000338347</t>
  </si>
  <si>
    <t>202407010000338347#流程受理流水号：20240701123417150644281781098220
客户号码:15064428178
客户姓名:刘**
投诉地市:潍坊
来话流水:2024070112334985220813586
宽带账号:15064428178
宽带账号归属地市:潍坊
宽带账号归属区县:高密市
故障地址:潍坊高密市疏港物流园下村下村下村*********
联系电话:15064428178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故障时间:2024-07-01 12:37:35
魔百和单播/组播:单播
具体故障现象:宽带能上网，电视不能观看，排障之后没有恢复
客户其他诉求:
魔百和单/组播：单播;宽带小区$[下村]$</t>
  </si>
  <si>
    <t>2024-07-01 12:40:14</t>
  </si>
  <si>
    <t>尹伟</t>
  </si>
  <si>
    <t>15706307376</t>
  </si>
  <si>
    <t>dw3_jk_yinwei</t>
  </si>
  <si>
    <t>2024-07-01 12:40:39</t>
  </si>
  <si>
    <t>SD-057-240701-146987-3104</t>
  </si>
  <si>
    <t>2024-07-01 12:33:37</t>
  </si>
  <si>
    <t>80+普通-普通区域-寒亭区-鑫堡佳园小区-15169476960-1000M-宽带上网投诉-次数0-202407010000332593</t>
  </si>
  <si>
    <t>202407010000332593</t>
  </si>
  <si>
    <t xml:space="preserve">202407010000332593#宽带账号：15169476960；宽带地址：潍坊寒亭区开元街道通亭街鑫堡佳园小区2号楼*********；客户来电反映宽带/移动高清无法使用*，客户要求师傅上门，请
协助处理，谢谢！联系电话：15169476960*；联系人：***；来电流水：*2024070112311173520888266
</t>
  </si>
  <si>
    <t>2024-07-01 12:37:23</t>
  </si>
  <si>
    <t>2024-07-01 12:37:52</t>
  </si>
  <si>
    <t>SD-851-317025-6149-16597</t>
  </si>
  <si>
    <t>SD-057-240701-043615-3065</t>
  </si>
  <si>
    <t>2024-07-01 12:30:09</t>
  </si>
  <si>
    <t>普通区域-昌邑市-刘辛新新家园D区-1850536111502-300M-宽带上网投诉-次数0-202407010000333876</t>
  </si>
  <si>
    <t>202407010000333876</t>
  </si>
  <si>
    <t>202407010000333876#流程受理流水号：2024070112281018505361115021096464
客户号码:1850536111502
客户姓名:孙**
投诉地市:潍坊
来话流水:2024070112272987120852270
宽带账号:1850536111502
宽带账号归属地市:潍坊
宽带账号归属区县:昌邑市
故障地址:潍坊昌邑市城区建设路刘辛新新家园D区新新家园D区53号楼*********
联系电话:19953677329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光功率:-16.98
故障大类:宽带/电视
故障细类:宽带网速慢/卡顿
携转原因:
故障时间:2024-07-01 12:29:15
具体故障现象:光猫灯正常但电脑手机无法上网，
客户其他诉求:
;宽带小区$[刘辛新新家园D区]$</t>
  </si>
  <si>
    <t>2024-07-01 12:38:26</t>
  </si>
  <si>
    <t>2024-07-01 12:39:39</t>
  </si>
  <si>
    <t>SD-851-271411-7886-14952</t>
  </si>
  <si>
    <t>SD-057-240701-036947-90</t>
  </si>
  <si>
    <t>2024-07-01 07:56:23</t>
  </si>
  <si>
    <t>80+银卡-普通区域-临朐县-百合花园（1、2期）-18253658567-200M-业务受理宽带-次数0-202407010000092072</t>
  </si>
  <si>
    <t>2024-07-01 18:00:00</t>
  </si>
  <si>
    <t>202407010000092072</t>
  </si>
  <si>
    <t>202407010000092072#导航立单,用户所在位置有群障,已向客户播报,客户要求装维回访.此工单为群障修复工单,根据群障全量闭环管理要求,为确保客户网络通畅,请装维人员跟进修复网络问题,谢谢.联系电话：18253658567</t>
  </si>
  <si>
    <t>2024-07-01 07:59:15</t>
  </si>
  <si>
    <t>2024-07-01 07:59:54</t>
  </si>
  <si>
    <t>SD-852-248460-1842-1410</t>
  </si>
  <si>
    <t>SD-057-240701-782915-85</t>
  </si>
  <si>
    <t>2024-07-01 07:54:11</t>
  </si>
  <si>
    <t>80+普通-普通区域-青州市-青州盛宇检测线东沿街（小微）-15866167898-1000M-宽带上网投诉-次数0-202407010000093277</t>
  </si>
  <si>
    <t>202407010000093277</t>
  </si>
  <si>
    <t>202407010000093277#流程受理流水号：20240701075258158661678981000384
客户号码:15866167898
客户姓名:刘**
投诉地市:潍坊
来话流水:2024070107522826220822926
宽带账号:15866167898
宽带账号归属地市:潍坊
宽带账号归属区县:青州市
故障地址:潍坊青州市益都街道驼山路青州盛宇检测线东沿街（小微）2号箱新安车业*********
联系电话:13573690000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07:57:52
具体故障现象:提示网络无法连接，
客户其他诉求:
;宽带小区$[青州盛宇检测线东沿街（小微）]$</t>
  </si>
  <si>
    <t>2024-07-01 07:57:57</t>
  </si>
  <si>
    <t>2024-07-01 07:58:17</t>
  </si>
  <si>
    <t>SD-851-240590-2424-11868</t>
  </si>
  <si>
    <t>SD-057-240701-178096-4155</t>
  </si>
  <si>
    <t>2024-07-01 14:08:30</t>
  </si>
  <si>
    <t>普通区域-坊子区-大桃村自然村-19806233116-200M-宽带上网投诉-次数0-202407010000397655</t>
  </si>
  <si>
    <t>2024-07-02 15:09:00</t>
  </si>
  <si>
    <t>202407010000397655</t>
  </si>
  <si>
    <t>202407010000397655#流程受理流水号：20240701140457198062331161119778
客户号码:19806233116
客户姓名:刘**
投诉地市:潍坊
来话流水:2024070114043196520882449
宽带账号:19806233116
宽带账号归属地市:潍坊
宽带账号归属区县:坊子区
故障地址:潍坊坊子区黄旗堡街道大桃村大桃村自然村10号箱*********
联系电话:19806233116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14:07:10
具体故障现象:无法正常连网
客户其他诉求:
;宽带小区$[大桃村自然村]$</t>
  </si>
  <si>
    <t>2024-07-01 14:15:04</t>
  </si>
  <si>
    <t>王晓伟</t>
  </si>
  <si>
    <t>15706307269</t>
  </si>
  <si>
    <t>dw3_jk_fzwangxiaowei</t>
  </si>
  <si>
    <t>2024-07-01 14:15:30</t>
  </si>
  <si>
    <t>SD-057-240701-735964-2105</t>
  </si>
  <si>
    <t>2024-07-01 11:14:34</t>
  </si>
  <si>
    <t>【追2】80+金卡-普通区域-潍城区-渤景湾-13606363366-500M-宽带上网投诉-次数0-20240701111336X616760975</t>
  </si>
  <si>
    <t>20240701111336X616760975</t>
  </si>
  <si>
    <t xml:space="preserve">流程受理流水号：20240701111139136063633661070127
客户号码:13606363366
客户姓名:董**
投诉地市:潍坊
来话流水:2024070111085105820857922
宽带账号:13606363366
宽带账号归属地市:潍坊
宽带账号归属区县:潍城区
故障地址:潍坊潍城区西关街道长松路渤景湾11号楼2单元
联系电话:13606363366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
故障细类:网速慢
携转原因:
故障时间:2024-07-01 11:14:16
具体故障现象:光猫灯正常但电脑手机无法上网，
客户其他诉求:
</t>
  </si>
  <si>
    <t>2024-07-01 11:18:15</t>
  </si>
  <si>
    <t>dw3_jk_wczhoufuchao</t>
  </si>
  <si>
    <t>2024-07-01 11:18:49</t>
  </si>
  <si>
    <t>SD-851-279282-5114-24174</t>
  </si>
  <si>
    <t>SD-057-240701-972051-2136</t>
  </si>
  <si>
    <t>2024-07-01 11:17:22</t>
  </si>
  <si>
    <t>80+普通-普通区域-青州市-南星落村自然村-13626466323-100M-宽带上网投诉-次数0-20240701111457X697793582</t>
  </si>
  <si>
    <t>2024-07-02 12:18:00</t>
  </si>
  <si>
    <t>20240701111457X697793582</t>
  </si>
  <si>
    <t xml:space="preserve">【农村网络投诉】流程受理流水号：20240701111249136264663231070581
客户号码:13626466323
客户姓名:史*
投诉地市:潍坊
来话流水:2024070111104599720886621
宽带账号:13626466323
宽带账号归属地市:潍坊
宽带账号归属区县:青州市
故障地址:潍坊青州市高柳镇南星落村南星落村自然村高柳镇南星落村3号箱（村西南郭子辉家）*********
联系电话:15063436057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故障细类:宽带无法上网(专席)
携转原因:
故障时间:2024-07-01 11:12:59
具体故障现象:提示网络无法连接，已经10多天了刚修好，客户要求赔偿。
客户其他诉求:
</t>
  </si>
  <si>
    <t>2024-07-01 11:22:00</t>
  </si>
  <si>
    <t>2024-07-01 11:22:39</t>
  </si>
  <si>
    <t>SD-057-240701-963051-2837</t>
  </si>
  <si>
    <t>2024-07-01 12:11:02</t>
  </si>
  <si>
    <t>普通区域-安丘市-王家董孟村自然村-17861212126-300M-宽带上网投诉-次数0-20240701121059X592361100</t>
  </si>
  <si>
    <t>20240701121059X592361100</t>
  </si>
  <si>
    <t xml:space="preserve">【农村网络投诉】流程受理流水号：20240701120941178612121261091218
客户号码:17861212126
客户姓名:陈**
投诉地市:潍坊
来话流水:2024070112073313520847966
宽带账号:17861212126
宽带账号归属地市:潍坊
宽带账号归属区县:安丘市
故障地址:潍坊安丘市凌河街道凌河村凌河瑞福园东西沿街33号箱*********
联系电话:17861212126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12:06:44
具体故障现象:打不开网页，
客户其他诉求:
</t>
  </si>
  <si>
    <t>2024-07-01 12:13:42</t>
  </si>
  <si>
    <t>SD-852-269557-2736-7454</t>
  </si>
  <si>
    <t>SD-057-240701-463217-2909</t>
  </si>
  <si>
    <t>2024-07-01 12:17:20</t>
  </si>
  <si>
    <t>80+普通-FTTR-普通区域-寿光市-弥景苑-13563650542-1000M-宽带上网投诉-次数0-202407010000324137</t>
  </si>
  <si>
    <t>202407010000324137</t>
  </si>
  <si>
    <t xml:space="preserve">202407010000324137#宽带账号：13563650542；宽带地址：潍坊寿光市北洛镇垒村弥景苑垒村弥景苑7号楼*；客户来电反映移动高清不能看直播，客户不在现场，无法配合线上指导，要求师傅上门，请协助处理，谢谢！联系电话：13563650542；联系人：先生；来电流水：2024070112114780420892426  </t>
  </si>
  <si>
    <t>2024-07-01 12:18:40</t>
  </si>
  <si>
    <t>2024-07-01 12:20:31</t>
  </si>
  <si>
    <t>SD-851-248428-173-27397</t>
  </si>
  <si>
    <t>SD-057-240701-296514-3869</t>
  </si>
  <si>
    <t>2024-07-01 13:41:02</t>
  </si>
  <si>
    <t>【调研】-80+银卡-普通区域-寒亭区-傅王村自然村-19806217916-300M-宽带上网投诉-次数0-20240701133806X286291736</t>
  </si>
  <si>
    <t>20240701133806X286291736</t>
  </si>
  <si>
    <t xml:space="preserve">【农村网络投诉】流程受理流水号：20240701133556198062179161112244
客户号码:19806217916
客户姓名:张**
投诉地市:潍坊
来话流水:2024070113353138920866664
宽带账号:19806217916
宽带账号归属地市:潍坊
宽带账号归属区县:寒亭区
故障地址:潍坊寒亭区南孙镇傅王村傅王村自然村南孙镇傅王村6号箱*********
联系电话:19806217916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故障时间:2024-07-01 13:37:19
具体故障现象:光猫亮红灯，
客户其他诉求:
</t>
  </si>
  <si>
    <t>2024-07-01 13:49:31</t>
  </si>
  <si>
    <t>2024-07-01 13:50:13</t>
  </si>
  <si>
    <t>SD-851-260380-2201-18888</t>
  </si>
  <si>
    <t>SD-057-240701-340512-497</t>
  </si>
  <si>
    <t>2024-07-01 09:03:36</t>
  </si>
  <si>
    <t>普通区域-潍城区-玄家村自然村-15264606569-300M-宽带上网投诉-次数0-202407010000119382</t>
  </si>
  <si>
    <t>202407010000119382</t>
  </si>
  <si>
    <t>202407010000119382# 宽带账号：15264606569；宽带地址：潍坊潍城区望留街道玄家村；联系电话：15264606569客户来电反映宽带网络不能用，经查询客户侧为质差终端，请协助上门更换终端并一并处理故障问题，谢谢！来电流水：2024070109000537820843284。</t>
  </si>
  <si>
    <t>2024-07-01 09:06:42</t>
  </si>
  <si>
    <t>2024-07-01 09:07:15</t>
  </si>
  <si>
    <t>SD-057-240701-082649-619</t>
  </si>
  <si>
    <t>2024-07-01 09:08:24</t>
  </si>
  <si>
    <t>普通区域-寿光市-留吕粮食公寓-13127162208-300M-宽带上网投诉-次数0-20240701090546X946755668</t>
  </si>
  <si>
    <t>20240701090546X946755668</t>
  </si>
  <si>
    <t xml:space="preserve">流程受理流水号：20240701090440131271622081015009
客户号码:13127162208
客户姓名:李**
投诉地市:潍坊
来话流水:2024070109031134520884322
宽带账号:13127162208
宽带账号归属地市:潍坊
宽带账号归属区县:寿光市
故障地址:潍坊寿光市留吕留吕街留吕粮食公寓2号楼*********
联系电话:13127166536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09:05:21
具体故障现象:提示网络无法连接，
客户其他诉求:
</t>
  </si>
  <si>
    <t>2024-07-01 09:10:11</t>
  </si>
  <si>
    <t>2024-07-01 09:11:28</t>
  </si>
  <si>
    <t>SD-057-240701-602938-1221</t>
  </si>
  <si>
    <t>2024-07-01 10:09:22</t>
  </si>
  <si>
    <t>80+银卡-普通区域-奎文区-富华新村-15095244258-300M-宽带上网投诉-次数0-202407010000192064</t>
  </si>
  <si>
    <t>202407010000192064</t>
  </si>
  <si>
    <t xml:space="preserve">202407010000192064#流程受理流水号：20240701100826150952442581042081
客户号码:15095244258
客户姓名:徐**
投诉地市:潍坊
来话流水:2024070110080717620827030
宽带账号:15095244258
宽带账号归属地市:潍坊
宽带账号归属区县:高新
故障地址:潍坊高新高新城区东方路富华新村17号楼*********
联系电话:15095244258
联系人:先生/女士
工单紧急程度:一般
是否有升级投诉倾向:否
是否重复投诉:否
是否携转意向:否
是否投诉倾向:否
是否智能网关:非智能网关
当前是否在线:否
接入方式:FTTH
端到端诊断结果:
是否质差终端:是
光功率:无
故障大类:宽带/电视
故障细类:宽带无法上网
携转原因:
故障时间:2024-07-01 10:08:41
具体故障现象:光猫亮红灯，
客户其他诉求:客户侧为质差终端，要求上门更换终端并一并处理故障问题。
</t>
  </si>
  <si>
    <t>2024-07-01 10:12:57</t>
  </si>
  <si>
    <t>2024-07-01 10:13:25</t>
  </si>
  <si>
    <t>SD-057-240701-498527-3206</t>
  </si>
  <si>
    <t>2024-07-01 12:44:09</t>
  </si>
  <si>
    <t>【调研】-普通区域-奎文区-水印幸福城-18765727856-300M-魔百和投诉-次数0-20240701124159X919022577</t>
  </si>
  <si>
    <t>20240701124159X919022577</t>
  </si>
  <si>
    <t>流程受理流水号：20240701124128187657278561100037
客户号码:18765727856
客户姓名:郑**
投诉地市:潍坊
来话流水:2024070112343438220820373
宽带账号:18765727856
宽带账号归属地市:潍坊
宽带账号归属区县:奎文区
故障地址:潍坊奎文区北苑街道北宫街水印幸福城6号楼*********
联系电话:18765727856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故障时间:2024-07-01 12:41:14
魔百和单播/组播:组播
具体故障现象:电视提示网络类错误，
客户其他诉求:
魔百和单/组播：组播</t>
  </si>
  <si>
    <t>2024-07-01 12:46:23</t>
  </si>
  <si>
    <t>2024-07-01 12:46:58</t>
  </si>
  <si>
    <t>SD-057-240701-972408-4643</t>
  </si>
  <si>
    <t>2024-07-01 14:59:02</t>
  </si>
  <si>
    <t>【调研】-(目标)普通区域-潍城区-泰恒大酒店（巴黎假日）J-17865990097-300M-宽带上网投诉-次数0-20240701145707X270868840</t>
  </si>
  <si>
    <t>20240701145707X270868840</t>
  </si>
  <si>
    <t xml:space="preserve">流程受理流水号：20240701145553178659900971134734
客户号码:17865990097
客户姓名:杨**
投诉地市:潍坊
来话流水:2024070114545472520854881
宽带账号:17865990097
宽带账号归属地市:潍坊
宽带账号归属区县:奎文区
故障地址:潍坊奎文区广文街道健康街香格里晶座C座*********
联系电话:15114631220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故障时间:2024-07-01 14:55:57
具体故障现象:网速慢卡顿，线上查看光功率弱请协助谢谢
客户其他诉求:谢谢
</t>
  </si>
  <si>
    <t>2024-07-01 15:00:38</t>
  </si>
  <si>
    <t>2024-07-01 15:02:15</t>
  </si>
  <si>
    <t>SD-851-304777-36854-11706</t>
  </si>
  <si>
    <t>SD-057-240701-486925-3333</t>
  </si>
  <si>
    <t>2024-07-01 12:56:02</t>
  </si>
  <si>
    <t>【调研】-80+普通-普通区域-安丘市-下马疃-15684261567-300M-宽带上网投诉-次数0-20240701125332X612489560</t>
  </si>
  <si>
    <t>20240701125332X612489560</t>
  </si>
  <si>
    <t xml:space="preserve">【农村网络投诉】流程受理流水号：20240701125249156842615671102882
客户号码:15684261567
客户姓名:张**
投诉地市:潍坊
来话流水:2024070112515619720878213
宽带账号:15684261567
宽带账号归属地市:潍坊
宽带账号归属区县:安丘市
故障地址:潍坊安丘市大盛镇下马疃村下马疃5号楼*********
联系电话:15684261567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故障细类:宽带无法上网(专席)
携转原因:
故障时间:2024-07-01 12:53:19
具体故障现象:光猫灯正常但电脑手机无法上网，
客户其他诉求:
</t>
  </si>
  <si>
    <t>2024-07-01 13:55:12</t>
  </si>
  <si>
    <t>2024-07-01 13:58:34</t>
  </si>
  <si>
    <t>SD-851-297509-13956-14199</t>
  </si>
  <si>
    <t>SD-057-240701-732165-543</t>
  </si>
  <si>
    <t>2024-07-01 09:05:44</t>
  </si>
  <si>
    <t>普通区域-寿光市-崔家-13854415815-1000M-宽带上网投诉-次数0-20240701090204X724166154</t>
  </si>
  <si>
    <t>20240701090204X724166154</t>
  </si>
  <si>
    <t xml:space="preserve">【农村网络投诉】流程受理流水号：20240701090102138544158151013473
客户号码:13854415815
客户姓名:李**
投诉地市:潍坊
来话流水:2024070108533060620861288
宽带账号:13854415815
宽带账号归属地市:潍坊
宽带账号归属区县:寿光市
故障地址:潍坊寿光市田柳崔家村崔家崔家村5号箱*********
联系电话:15853653395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故障细类:宽带无法上网(专席)
携转原因:
故障时间:2024-07-01 08:58:13
具体故障现象:光猫亮灯正常，路由器连接光猫1口，路由器未恢复出厂设置。网灯闪烁。重启未恢复
客户其他诉求:
</t>
  </si>
  <si>
    <t>2024-07-01 09:12:18</t>
  </si>
  <si>
    <t>SD-851-258638-23535-1355</t>
  </si>
  <si>
    <t>SD-057-240701-167852-573</t>
  </si>
  <si>
    <t>2024-07-01 09:06:32</t>
  </si>
  <si>
    <t>【调研】-普通区域-青州市-延庄-13468478462-200M-魔百和投诉-次数0-20240701090023X623498997</t>
  </si>
  <si>
    <t>2024-07-02 10:07:00</t>
  </si>
  <si>
    <t>2024-07-01 09:14:09</t>
  </si>
  <si>
    <t>2024-07-01 09:14:45</t>
  </si>
  <si>
    <t>SD-057-240701-216935-1930</t>
  </si>
  <si>
    <t>2024-07-01 11:06:46</t>
  </si>
  <si>
    <t>普通区域-坊子区-后郑公自然村-13583624021-1000M-业务受理宽带-次数0-202407010000258349</t>
  </si>
  <si>
    <t>202407010000258349</t>
  </si>
  <si>
    <t>202407010000258349# 宽带账号:13583624021; 联系电话：13583624021，问题类型：此工单为群障修复工单，根据群障全量闭环修复管理要求，为确保客户网络通畅，请装维人员跟进修复网络问题，谢谢！ 
 群障标题：公告。故障描述：LINK_LOSS主叫号码：18764080096.0;该号码仅供参考，请优先联系宽带账号。</t>
  </si>
  <si>
    <t>2024-07-01 11:21:30</t>
  </si>
  <si>
    <t>SD-851-232949-25033-25176</t>
  </si>
  <si>
    <t>SD-057-240701-173498-3162</t>
  </si>
  <si>
    <t>2024-07-01 12:39:50</t>
  </si>
  <si>
    <t>【调研】-80+普通-普通区域-临朐县-恒信首府二期-13562676543-300M-宽带上网投诉-次数0-202407010000335618</t>
  </si>
  <si>
    <t>202407010000335618</t>
  </si>
  <si>
    <t xml:space="preserve">202407010000335618#宽带账号：13562676543；宽带地址：潍坊临朐县城关街道站前街恒信首府二期恒信首府二期1号楼*********
；客户来电反映电视无法使用，经查询客户侧为质差终端，请协助上门更换终端并一并处理故障问题，谢谢！联系电话：13562676543；联系人：先生；来电流水：2024070112332495020809595。 </t>
  </si>
  <si>
    <t>2024-07-01 12:46:34</t>
  </si>
  <si>
    <t>2024-07-01 12:47:03</t>
  </si>
  <si>
    <t>SD-057-240701-016853-2518</t>
  </si>
  <si>
    <t>2024-07-01 11:53:26</t>
  </si>
  <si>
    <t>80+银卡-普通区域-临朐县-殷家庄-15854425001-300M-宽带上网投诉-次数0-20240701115144X904641974</t>
  </si>
  <si>
    <t>20240701115144X904641974</t>
  </si>
  <si>
    <t xml:space="preserve">【农村网络投诉】流程受理流水号：20240701115038158544250011084951
客户号码:15854425001
客户姓名:王*
投诉地市:潍坊
来话流水:2024070111491928120827363
宽带账号:15854425001
宽带账号归属地市:潍坊
宽带账号归属区县:临朐县
故障地址:潍坊临朐县山旺镇人民政府殷家庄村殷家庄殷家庄7号箱王建林（外墙）*********
联系电话:15854425001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光功率:-27.95
故障大类:宽带/电视
故障细类:网速慢/上网掉线(专席)
携转原因:
故障时间:2024-07-01 11:50:42
具体故障现象:频繁掉线，上网清单有频繁掉线记录，几分钟一次
客户其他诉求:
</t>
  </si>
  <si>
    <t>2024-07-01 11:54:57</t>
  </si>
  <si>
    <t>2024-07-01 11:55:30</t>
  </si>
  <si>
    <t>SD-057-240701-954731-2544</t>
  </si>
  <si>
    <t>2024-07-01 11:55:32</t>
  </si>
  <si>
    <t>80+银卡-(目标)普通区域-昌乐县-金都世纪城-13583628555-1000M-宽带上网投诉-次数0-202407010000307090</t>
  </si>
  <si>
    <t>202407010000307090</t>
  </si>
  <si>
    <t xml:space="preserve">202407010000307090#宽带账号13583628555：；宽带地址：潍坊昌乐县城南街道新昌路金都世纪城29号楼**；客户来电反映移动高清无法观看，无法配合线上指导，请协助处理，谢谢！联系电话13583628555；联系人：；来电流水：2024070111523511120870525。
</t>
  </si>
  <si>
    <t>2024-07-01 12:01:39</t>
  </si>
  <si>
    <t>刘胜民</t>
  </si>
  <si>
    <t>15706307132</t>
  </si>
  <si>
    <t>dw3_jk_liushengmin</t>
  </si>
  <si>
    <t>2024-07-01 12:02:03</t>
  </si>
  <si>
    <t>SD-851-298492-187-16191</t>
  </si>
  <si>
    <t>SD-057-240701-174938-5557</t>
  </si>
  <si>
    <t>2024-07-01 16:17:53</t>
  </si>
  <si>
    <t>普通区域-寒亭区-吴官庄村-18264413995-300M-宽带上网投诉-次数0-202407010000502873</t>
  </si>
  <si>
    <t>2024-07-02 17:18:00</t>
  </si>
  <si>
    <t>202407010000502873</t>
  </si>
  <si>
    <t>202407010000502873#宽带账号：18264413995；宽带地址：潍坊寒亭区寒亭街道吴官庄村行政村吴官庄村吴官庄村20号箱*********；客户来电反映宽带故障，客户不配合排障，要求师傅上门，请协助处理，谢谢！联系电话：本机；联系人：女士 ；来电流水：2024070116151624520885847</t>
  </si>
  <si>
    <t>2024-07-01 16:20:02</t>
  </si>
  <si>
    <t>2024-07-01 16:20:35</t>
  </si>
  <si>
    <t>SD-057-240701-196238-6128</t>
  </si>
  <si>
    <t>2024-07-01 17:34:11</t>
  </si>
  <si>
    <t>普通区域-诸城市-新龙城西门沿街-13793683500-300M-业务受理宽带-次数0-202407010000580812</t>
  </si>
  <si>
    <t>2024-07-02 17:35:00</t>
  </si>
  <si>
    <t>202407010000580812</t>
  </si>
  <si>
    <t>202407010000580812#导航立单,用户所在位置有群障,已向客户播报,客户要求装维回访.此工单为群障修复工单,根据群障全量闭环管理要求,为确保客户网络通畅,请装维人员跟进修复网络问题,谢谢.联系电话：13793683500</t>
  </si>
  <si>
    <t>2024-07-01 17:36:50</t>
  </si>
  <si>
    <t>2024-07-01 17:38:55</t>
  </si>
  <si>
    <t>SD-851-254092-107-16314</t>
  </si>
  <si>
    <t>SD-057-240701-830617-6170</t>
  </si>
  <si>
    <t>2024-07-01 17:41:24</t>
  </si>
  <si>
    <t>【重投】-80+普通-普通区域-安丘市-韩家村自然村-13863607040-1000M-宽带上网投诉-次数0-20240701173913X753749667</t>
  </si>
  <si>
    <t>2024-07-02 18:42:00</t>
  </si>
  <si>
    <t>20240701173913X753749667</t>
  </si>
  <si>
    <t xml:space="preserve">流程受理流水号：20240701173841138636070401187865
客户号码:13863607040
客户姓名:杨**
投诉地市:潍坊
来话流水:2024070117382237320807227
宽带账号:13863607040
宽带账号归属地市:潍坊
宽带账号归属区县:安丘市
故障地址:潍坊安丘市兴安街道兴安路人民医院北区家属院建设路市北区多层4号楼*********
联系电话:13863607040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故障时间:2024-07-01 17:39:07
具体故障现象:提示网络无法连接，
客户其他诉求:
</t>
  </si>
  <si>
    <t>2024-07-01 17:46:44</t>
  </si>
  <si>
    <t>2024-07-01 17:46:58</t>
  </si>
  <si>
    <t>SD-851-292810-7389-16078</t>
  </si>
  <si>
    <t>SD-057-240701-961470-6188</t>
  </si>
  <si>
    <t>2024-07-01 17:44:19</t>
  </si>
  <si>
    <t>80+白金-普通区域-临朐县-集贤村家属楼-15065697278-1000M-宽带上网投诉-次数0-20240701174226X946335315</t>
  </si>
  <si>
    <t>2024-07-02 18:45:00</t>
  </si>
  <si>
    <t>20240701174226X946335315</t>
  </si>
  <si>
    <t xml:space="preserve">【农村网络投诉】流程受理流水号：20240701174116150656972781188624
客户号码:15065697278
客户姓名:曾**
投诉地市:潍坊
来话流水:2024070117393759420822747
宽带账号:15065697278
宽带账号归属地市:潍坊
宽带账号归属区县:临朐县
故障地址:潍坊临朐县东城街道潍九路集贤村家属楼7号楼*********
联系电话:15065603088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17:42:17
具体故障现象:PON灯闪，线上指导插紧捋直重启未恢复
客户其他诉求:
</t>
  </si>
  <si>
    <t>2024-07-01 17:52:11</t>
  </si>
  <si>
    <t>2024-07-01 17:54:29</t>
  </si>
  <si>
    <t>SD-057-240701-860731-6539</t>
  </si>
  <si>
    <t>2024-07-01 18:16:34</t>
  </si>
  <si>
    <t>普通区域-寿光市-黄埠村自然村-15954410183-300M-业务受理宽带-次数0-202407010000618221</t>
  </si>
  <si>
    <t>202407010000618221</t>
  </si>
  <si>
    <t>202407010000618221# 宽带账号:15954410183; 联系电话：15954410183，问题类型：此工单为群障修复工单，根据群障全量闭环修复管理要求，为确保客户网络通畅，请装维人员跟进修复网络问题，谢谢！ 
 群障标题：公告。故障描述：分支光纤断或OLT检测不到ONT的预期的光信号(LOSi/LOBi)主叫号码：15153655586.0;该号码仅供参考，请优先联系宽带账号。</t>
  </si>
  <si>
    <t>2024-07-01 18:27:49</t>
  </si>
  <si>
    <t>2024-07-01 18:28:21</t>
  </si>
  <si>
    <t>SD-851-242644-11572-20969</t>
  </si>
  <si>
    <t>SD-057-240701-785613-6033</t>
  </si>
  <si>
    <t>2024-07-01 17:18:38</t>
  </si>
  <si>
    <t>【PCDN】-普通区域-高密市-豪迈小学小区-15866191358-1000M-宽带上网投诉-次数0-202407010000568245</t>
  </si>
  <si>
    <t>2024-07-02 18:19:00</t>
  </si>
  <si>
    <t>202407010000568245</t>
  </si>
  <si>
    <t>202407010000568245#流程受理流水号：20240701171757158661913581181318
客户号码:15866191358
客户姓名:徐*
投诉地市:潍坊
来话流水:2024070117161636620821072
宽带账号:15866191358
宽带账号归属地市:潍坊
宽带账号归属区县:高密市
故障地址:潍坊高密市密水街道薛中路豪迈小学小区豪迈小学小区32号楼*********
联系电话:13806471781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故障时间:2024-07-01 17:26:28
具体故障现象:网速慢卡顿，线上操作未恢复 请协助处理  谢谢
客户其他诉求:
;宽带小区$[豪迈小学小区]$</t>
  </si>
  <si>
    <t>2024-07-01 17:22:33</t>
  </si>
  <si>
    <t>2024-07-01 17:25:22</t>
  </si>
  <si>
    <t>SD-851-234447-10418-3733</t>
  </si>
  <si>
    <t>SD-057-240701-258193-6510</t>
  </si>
  <si>
    <t>2024-07-01 18:14:59</t>
  </si>
  <si>
    <t>普通区域-寒亭区-欣海花园小区-13864605474-300M-宽带上网投诉-次数0-20240701181355X835181276</t>
  </si>
  <si>
    <t>20240701181355X835181276</t>
  </si>
  <si>
    <t xml:space="preserve">流程受理流水号：20240701181257138646054741197974
客户号码:13864605474
客户姓名:周*
投诉地市:潍坊
来话流水:2024070118095706820871904
宽带账号:13864605474
宽带账号归属地市:潍坊
宽带账号归属区县:寒亭区
故障地址:潍坊寒亭区寒亭街道民主东街欣海花园小区26号楼1单元401
联系电话:15964334677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18:13:17
具体故障现象:光猫的光信号亮红灯，在线指导客户检查光纤线路，重启光猫操作，但是未恢复！客户要求记录反馈，请尽快给其联系，谢谢;
客户其他诉求:
</t>
  </si>
  <si>
    <t>2024-07-01 18:32:57</t>
  </si>
  <si>
    <t>2024-07-01 18:33:34</t>
  </si>
  <si>
    <t>SD-057-240701-967453-5241</t>
  </si>
  <si>
    <t>2024-07-01 15:50:19</t>
  </si>
  <si>
    <t>80+普通-普通区域-坊子区-坊子中央世家-18853663959-500M-宽带上网投诉-次数0-20240701154740X606013360 二级督办</t>
  </si>
  <si>
    <t>20240701154740X606013360</t>
  </si>
  <si>
    <t xml:space="preserve">流程受理流水号：20240701154449188536639591150209
客户号码:18853663959
客户姓名:张**
投诉地市:潍坊
来话流水:2024070115443702120854680
宽带账号:18853663959
宽带账号归属地市:潍坊
宽带账号归属区县:坊子区
故障地址:潍坊坊子区坊子老区长宁街坊子中央世家潍坊坊子中央世家7号楼1单元5号分纤箱*********
联系电话:18853663959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故障细类:宽带无法上网(专席)
携转原因:
故障时间:2024-07-01 15:47:14
具体故障现象:打不开网页，
客户其他诉求:
</t>
  </si>
  <si>
    <t>2024-07-01 15:54:10</t>
  </si>
  <si>
    <t>2024-07-01 15:55:21</t>
  </si>
  <si>
    <t>SD-851-298026-14373-13720</t>
  </si>
  <si>
    <t>2024-07-01 08:40:27</t>
  </si>
  <si>
    <t>普通区域-寒亭区-温馨家园小区-18366523206-200M-宽带上网投诉-次数0-202407010000104555 一级督办</t>
  </si>
  <si>
    <t>2024-07-02 09:41:00</t>
  </si>
  <si>
    <t>202407010000104555</t>
  </si>
  <si>
    <t>2024-07-01 09:02:38</t>
  </si>
  <si>
    <t>2024-07-01 09:04:27</t>
  </si>
  <si>
    <t>SD-057-240701-862317-6342</t>
  </si>
  <si>
    <t>2024-07-01 18:03:33</t>
  </si>
  <si>
    <t>普通区域-安丘市-安丘市增宇包装（小微）-13863623352-300M-宽带上网投诉-次数0-202407010000603644</t>
  </si>
  <si>
    <t>202407010000603644</t>
  </si>
  <si>
    <t>202407010000603644#宽带账号：13863623352；宽带地址：潍坊安丘市景芝镇南甘泉村安丘市增宇包装（小微）谢庆华东墙1号*；客户来电反映移动高清看不了，客户不配合线上指导，要求上门，请协助处理，谢谢！联系电话：15953648368；联系人：先生；来电流水：2024070118011208320880082。</t>
  </si>
  <si>
    <t>2024-07-01 18:11:07</t>
  </si>
  <si>
    <t>2024-07-01 18:12:52</t>
  </si>
  <si>
    <t>SD-057-240701-469172-6144</t>
  </si>
  <si>
    <t>2024-07-01 17:36:10</t>
  </si>
  <si>
    <t>普通区域-高密市-欧洲城-15953630567-300M-宽带上网投诉-次数0-202407010000580896</t>
  </si>
  <si>
    <t>2024-07-02 18:37:00</t>
  </si>
  <si>
    <t>202407010000580896</t>
  </si>
  <si>
    <t xml:space="preserve">202407010000580896#宽带账号：15953630567；宽带地址：潍坊高密市朝阳街道卣坊卣坊自然村南北路往南100米；客户来电反映宽带无法上网，客户不配合排障，要求师傅上门，请协助处理，谢谢！联系电话15953630567；联系人：先生；来电流水：2024070117282133820880501。 </t>
  </si>
  <si>
    <t>2024-07-01 17:43:58</t>
  </si>
  <si>
    <t>2024-07-01 17:44:16</t>
  </si>
  <si>
    <t>SD-057-240701-035168-5646</t>
  </si>
  <si>
    <t>2024-07-01 16:33:42</t>
  </si>
  <si>
    <t>普通区域-高密市-杨家岭村自然村-15964573722-200M-宽带上网投诉-次数0-202407010000522837</t>
  </si>
  <si>
    <t>2024-07-02 17:34:00</t>
  </si>
  <si>
    <t>202407010000522837</t>
  </si>
  <si>
    <t>202407010000522837#导航立单,客户通过语音导航反馈宽带故障问题,经诊断光猫设备性能不佳,要求装维回访处理,请协助.联系电话：15964573722</t>
  </si>
  <si>
    <t>2024-07-01 16:37:22</t>
  </si>
  <si>
    <t>2024-07-01 16:39:54</t>
  </si>
  <si>
    <t>SD-057-240701-701458-917</t>
  </si>
  <si>
    <t>2024-07-01 09:36:16</t>
  </si>
  <si>
    <t>80+普通-普通区域-滨海-梧桐园小区-17205360510-1000M-宽带延伸服务-次数0-202407010000156899</t>
  </si>
  <si>
    <t>202407010000156899</t>
  </si>
  <si>
    <t xml:space="preserve">202407010000156899#流程受理流水号：20240701093440172053605101027459
客户号码:17205360510
客户姓名:张**
投诉地市:潍坊
来话流水:2024070109332556120816083
宽带账号:17205360510
宽带账号归属地市:潍坊
宽带账号归属区县:滨海
故障地址:潍坊滨海大家洼街道港营街梧桐园小区206号楼1单元6层*********
联系电话:17205360510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故障时间:2024-07-01 09:34:31
具体故障现象:客户要求重新布置网线，请协助谢谢
</t>
  </si>
  <si>
    <t>2024-07-01 10:09:01</t>
  </si>
  <si>
    <t>2024-07-01 10:11:46</t>
  </si>
  <si>
    <t>SD-851-320574-14857-3593</t>
  </si>
  <si>
    <t>SD-057-240701-087294-860</t>
  </si>
  <si>
    <t>2024-07-01 09:30:52</t>
  </si>
  <si>
    <t>普通区域-临朐县-泥沟子自然村-15065696522-300M-业务受理宽带-次数0-202407010000125208</t>
  </si>
  <si>
    <t>202407010000125208</t>
  </si>
  <si>
    <t>202407010000125208# 宽带账号:15065696522; 联系电话：15065696522，问题类型：此工单为群障修复工单，根据群障全量闭环修复管理要求，为确保客户网络通畅，请装维人员跟进修复网络问题，谢谢！ 
 群障标题：公告。故障描述：主干光纤断或OLT检测不到预期的光信号（LOS）主叫号码：15965056749.0;该号码仅供参考，请优先联系宽带账号。</t>
  </si>
  <si>
    <t>2024-07-01 09:32:34</t>
  </si>
  <si>
    <t>2024-07-01 09:33:10</t>
  </si>
  <si>
    <t>SD-057-240701-123456-333</t>
  </si>
  <si>
    <t>2024-07-01 08:44:13</t>
  </si>
  <si>
    <t>普通区域-寿光市-益隆道口-15706307735-300M-宽带上网投诉-次数0-20240701084124X484137348</t>
  </si>
  <si>
    <t>20240701084124X484137348</t>
  </si>
  <si>
    <t xml:space="preserve">【农村网络投诉】流程受理流水号：20240701084053157063077351005082
客户号码:15706307735
客户姓名:新************
投诉地市:潍坊
来话流水:2024070108384321120893708
宽带账号:15706307735
宽带账号归属地市:潍坊
宽带账号归属区县:寿光市
故障地址:潍坊寿光市道口益隆道口村益隆道口益隆道口村7号箱*********
联系电话:15853385131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故障时间:2024-07-01 08:35:18
具体故障现象:打不开网页，
客户其他诉求:客户来电反映宽带无法使用，线上排障不认可
</t>
  </si>
  <si>
    <t>2024-07-01 08:45:53</t>
  </si>
  <si>
    <t>2024-07-01 08:47:08</t>
  </si>
  <si>
    <t>SD-851-282225-9591-1375</t>
  </si>
  <si>
    <t>SD-057-240701-560412-5633</t>
  </si>
  <si>
    <t>2024-07-01 16:30:40</t>
  </si>
  <si>
    <t>普通区域-临朐县-龟山子自然村-18866703326-200M-宽带延伸服务-次数0-202407010000521375</t>
  </si>
  <si>
    <t>2024-07-02 16:31:00</t>
  </si>
  <si>
    <t>202407010000521375</t>
  </si>
  <si>
    <t xml:space="preserve">202407010000521375#流程受理流水号：20240701162910188667033261164943
客户号码:18866703326
客户姓名:李**
投诉地市:潍坊
来话流水:2024070116245481820820399
宽带账号:18866703326
宽带账号归属地市:潍坊
宽带账号归属区县:临朐县
故障地址:潍坊临朐县辛寨街道龟山子龟山子自然村龟山子8号李发忠*********
联系电话:15905361342
联系人:先生/女士
工单紧急程度:非常紧急
是否有升级投诉倾向:否
是否重复投诉:否
是否携转意向:否
是否投诉倾向:否
是否智能网关:智能网关
当前是否在线:是
接入方式:FTTH
是否质差终端:无质差信息
光功率:-20.45
故障大类:宽带/电视
故障细类:宽带延伸服务
携转原因:
故障时间:2024-07-01 16:29:04
具体故障现象:连接机顶盒的高清线问题，
</t>
  </si>
  <si>
    <t>2024-07-01 16:33:49</t>
  </si>
  <si>
    <t>2024-07-01 16:34:08</t>
  </si>
  <si>
    <t>SD-851-331192-10537-7106</t>
  </si>
  <si>
    <t>SD-057-240701-941357-6672</t>
  </si>
  <si>
    <t>2024-07-01 18:29:10</t>
  </si>
  <si>
    <t>普通区域-奎文区-人保宿舍-18253690709-300M-宽带上网投诉-次数0-20240701182630X590864425</t>
  </si>
  <si>
    <t>20240701182630X590864425</t>
  </si>
  <si>
    <t xml:space="preserve">流程受理流水号：20240701182519182536907091201263
客户号码:18253690709
客户姓名:刘*
投诉地市:潍坊
来话流水:2024070118210554720883698
宽带账号:18253690709
宽带账号归属地市:潍坊
宽带账号归属区县:高新
故障地址:潍坊高新高新城区胜利街人保宿舍2号楼*********
联系电话:18253690709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故障时间:2024-07-01 18:24:35
具体故障现象:网速慢卡顿，路由器连接光猫一口，位置摆放开阔，重启光猫路由器未恢复，请协助处理，谢谢 若联系不上，请联系:13562632248
客户其他诉求:
</t>
  </si>
  <si>
    <t>2024-07-01 18:31:42</t>
  </si>
  <si>
    <t>2024-07-01 18:32:31</t>
  </si>
  <si>
    <t>SD-851-323336-2913-26590</t>
  </si>
  <si>
    <t>SD-057-240701-295406-6828</t>
  </si>
  <si>
    <t>2024-07-01 18:49:09</t>
  </si>
  <si>
    <t>80+普通-普通区域-寿光市-尧水社区-15165445772-200M-业务受理宽带-次数0-202407010000636506</t>
  </si>
  <si>
    <t>202407010000636506</t>
  </si>
  <si>
    <t>202407010000636506#客户来电反映宽带网络慢，线上排障未恢复，要求免费更换光猫，请协助处理，谢谢, 
联系电话：18364602925，联系人：女士，流水：2024070118461160320811329</t>
  </si>
  <si>
    <t>2024-07-01 18:52:10</t>
  </si>
  <si>
    <t>2024-07-01 18:52:48</t>
  </si>
  <si>
    <t>SD-057-240701-983527-1438</t>
  </si>
  <si>
    <t>2024-07-01 10:20:34</t>
  </si>
  <si>
    <t>【调研】-80+普通-普通区域-潍城区-王家庄楼区-15689287867-1000M-宽带上网投诉-次数0-20240701101856X336866832</t>
  </si>
  <si>
    <t>20240701101856X336866832</t>
  </si>
  <si>
    <t xml:space="preserve">流程受理流水号：20240701101707156892878671045987
客户号码:15689287867
客户姓名:周**
投诉地市:潍坊
来话流水:2024070110150609620833382
宽带账号:15689287867
宽带账号归属地市:潍坊
宽带账号归属区县:潍城区
故障地址:潍坊潍城区望留街道王家庄子王家庄楼区1号楼*********
联系电话:15689287867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故障细类:宽带无法上网(专席)
携转原因:
故障时间:2024-07-01 10:18:37
具体故障现象:提示网络无法连接，
客户其他诉求:客户要求尽快处理，谢谢 
</t>
  </si>
  <si>
    <t>2024-07-01 10:21:59</t>
  </si>
  <si>
    <t>2024-07-01 10:22:27</t>
  </si>
  <si>
    <t>SD-851-263715-28079-23233</t>
  </si>
  <si>
    <t>SD-057-240701-692147-6209</t>
  </si>
  <si>
    <t>2024-07-01 17:47:56</t>
  </si>
  <si>
    <t>普通区域--null--宽带上网投诉-次数0-202407010000504474</t>
  </si>
  <si>
    <t>2024-07-02 18:48:00</t>
  </si>
  <si>
    <t>202407010000504474</t>
  </si>
  <si>
    <t>202407010000504474#17753692339客户来电反映家中想安装fttr 因为别的屋里没有光纤  没法串联子母路由器  师傅告知无法安装  客户要求今天必须解决  否则投诉
来话流水2024070116035934120827712
联系人先生
联系电话17753692339</t>
  </si>
  <si>
    <t>2024-07-02 14:44:27</t>
  </si>
  <si>
    <t>SD-057-240701-912347-6519</t>
  </si>
  <si>
    <t>2024-07-01 18:15:28</t>
  </si>
  <si>
    <t>普通区域-昌邑市-潍水蓝湾-13863628215-100M-业务受理宽带-次数0-202407010000616166</t>
  </si>
  <si>
    <t>202407010000616166</t>
  </si>
  <si>
    <t>202407010000616166# 宽带账号:13863628215; 联系电话：13863628215，问题类型：此工单为群障修复工单，根据群障全量闭环修复管理要求，为确保客户网络通畅，请装维人员跟进修复网络问题，谢谢！ 
 群障标题：公告。故障描述：主干光纤断或OLT检测不到预期的光信号（LOS）主叫号码：13280775965.0;该号码仅供参考，请优先联系宽带账号。</t>
  </si>
  <si>
    <t>2024-07-01 18:18:45</t>
  </si>
  <si>
    <t>SD-057-240701-601895-6456</t>
  </si>
  <si>
    <t>2024-07-01 18:13:05</t>
  </si>
  <si>
    <t>【调研】-普通区域-寒亭区-福地世家二期-13721974127-1000M-业务受理宽带-次数0-202407010000616517</t>
  </si>
  <si>
    <t>202407010000616517</t>
  </si>
  <si>
    <t>202407010000616517# 宽带账号:13721974127; 联系电话：13721974127，问题类型：此工单为群障修复工单，根据群障全量闭环修复管理要求，为确保客户网络通畅，请装维人员跟进修复网络问题，谢谢！ 
 群障标题：公告。故障描述：分支光纤断或OLT检测不到ONT的预期的光信号(LOSi/LOBi)主叫号码：13721974127.0;该号码仅供参考，请优先联系宽带账号。</t>
  </si>
  <si>
    <t>2024-07-01 18:20:56</t>
  </si>
  <si>
    <t>李兵兵</t>
  </si>
  <si>
    <t>15706307442</t>
  </si>
  <si>
    <t>dw3_jk_libingbing</t>
  </si>
  <si>
    <t>2024-07-01 18:21:31</t>
  </si>
  <si>
    <t>SD-851-250254-16315-14544</t>
  </si>
  <si>
    <t>SD-057-240701-158437-5312</t>
  </si>
  <si>
    <t>2024-07-01 15:56:34</t>
  </si>
  <si>
    <t>【调研】-80+银卡-普通区域-诸城市-彭戈庄-18866465393-300M-宽带上网投诉-次数0-202407010000479849</t>
  </si>
  <si>
    <t>202407010000479849</t>
  </si>
  <si>
    <t xml:space="preserve">202407010000479849#宽带账号：18866465393；宽带地址：潍坊诸城市石桥子镇彭戈庄村彭戈庄彭戈庄村105号；客户来电反映宽带无法上网，客户不在现场，无法配合线上指导，要求师傅上门，请协助处理，谢谢！联系电话：15866138593；联系人：先生；来电流水：2024070115484418320812823。 </t>
  </si>
  <si>
    <t>2024-07-01 16:02:33</t>
  </si>
  <si>
    <t>2024-07-01 16:04:58</t>
  </si>
  <si>
    <t>SD-057-240701-419057-6884</t>
  </si>
  <si>
    <t>2024-07-01 18:55:56</t>
  </si>
  <si>
    <t>【调研】-(目标)普通区域-奎文区-奎文盛世华庭-15863661812-300M-宽带上网投诉-次数0-202407010000644818</t>
  </si>
  <si>
    <t>202407010000644818</t>
  </si>
  <si>
    <t>202407010000644818#流程受理流水号：20240701185450158636618121208104
客户号码:15863661812
客户姓名:王**
投诉地市:潍坊
来话流水:2024070118540053920875769
宽带账号:15863661812
宽带账号归属地市:潍坊
宽带账号归属区县:奎文区
故障地址:潍坊奎文区广文街道新华路盛世华庭6号楼*********
联系电话:15966082912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18:55:25
具体故障现象:光猫亮红灯，
客户其他诉求:
;宽带小区$[奎文盛世华庭]$</t>
  </si>
  <si>
    <t>2024-07-01 18:59:22</t>
  </si>
  <si>
    <t>2024-07-01 18:59:55</t>
  </si>
  <si>
    <t>SD-852-266612-1178-19097</t>
  </si>
  <si>
    <t>SD-057-240701-295137-331</t>
  </si>
  <si>
    <t>2024-07-01 08:44:10</t>
  </si>
  <si>
    <t>【调研】-普通区域-坊子区-鲁光家园-18264412793-1000M-宽带上网投诉-次数0-202407010000105385</t>
  </si>
  <si>
    <t>202407010000105385</t>
  </si>
  <si>
    <t xml:space="preserve">202407010000105385#流程受理流水号：20240701084300182644127931005880
客户号码:18264412793
客户姓名:马**
投诉地市:潍坊
来话流水:2024070108424491220837073
宽带账号:18264412793
宽带账号归属地市:潍坊
宽带账号归属区县:坊子区
故障地址:潍坊坊子区坊子老区行政街鲁光家园鲁光家园3号楼*********
联系电话:18264412793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故障时间:2024-07-01 08:43:41
具体故障现象:宽带无法上网
客户其他诉求:客户侧为质差终端，要求上门更换终端并一并处理故障问题。
</t>
  </si>
  <si>
    <t>2024-07-01 08:45:51</t>
  </si>
  <si>
    <t>2024-07-01 08:46:18</t>
  </si>
  <si>
    <t>SD-851-244692-1664-21710</t>
  </si>
  <si>
    <t>SD-057-240701-457612-304</t>
  </si>
  <si>
    <t>2024-07-01 08:41:34</t>
  </si>
  <si>
    <t>普通区域-高密市-西赵家庄自然村-13721976073-200M-宽带上网投诉-次数0-20240701084018X418226943</t>
  </si>
  <si>
    <t>2024-07-02 09:42:00</t>
  </si>
  <si>
    <t>20240701084018X418226943</t>
  </si>
  <si>
    <t xml:space="preserve">【农村网络投诉】流程受理流水号：20240701083810137219760731004032
客户号码:13721976073
客户姓名:王**
投诉地市:潍坊
来话流水:2024070108375035520884394
宽带账号:13721976073
宽带账号归属地市:潍坊
宽带账号归属区县:高密市
故障地址:潍坊高密市阚家镇西赵家庄西赵家庄自然村西赵家庄37号箱赵会有*********
联系电话:13721976073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08:37:57
具体故障现象:光猫亮红灯，光纤线插紧捋直,重启 ,未恢复
客户其他诉求:
</t>
  </si>
  <si>
    <t>2024-07-01 08:43:34</t>
  </si>
  <si>
    <t>2024-07-01 08:43:54</t>
  </si>
  <si>
    <t>SD-057-240701-063914-5479</t>
  </si>
  <si>
    <t>2024-07-01 16:11:31</t>
  </si>
  <si>
    <t>【调研】-80+银卡-普通区域-高密市-西尤村-13854473893-200M-宽带上网投诉-次数0-20240701161008X408932786</t>
  </si>
  <si>
    <t>2024-07-02 17:12:00</t>
  </si>
  <si>
    <t>20240701161008X408932786</t>
  </si>
  <si>
    <t xml:space="preserve">【农村网络投诉】流程受理流水号：20240701160928138544738931158099
客户号码:13854473893
客户姓名:赵**
投诉地市:潍坊
来话流水:2024070116080701120885606
宽带账号:13854473893
宽带账号归属地市:潍坊
宽带账号归属区县:高密市
故障地址:潍坊高密市醴泉街道西尤村西尤村高密西尤8号12号箱*********
联系电话:13854473893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16:09:38
具体故障现象:光猫亮红灯，
客户其他诉求:客户来电反映强烈要求上门维修，解释不认可，赠送3G不认可，请尽快回电，谢谢
</t>
  </si>
  <si>
    <t>2024-07-01 16:13:15</t>
  </si>
  <si>
    <t>2024-07-01 16:16:13</t>
  </si>
  <si>
    <t>SD-851-294913-22364-13748</t>
  </si>
  <si>
    <t>SD-057-240701-507481-6601</t>
  </si>
  <si>
    <t>2024-07-01 18:21:52</t>
  </si>
  <si>
    <t>【调研】-普通区域-安丘市-南关庄-18264486236-300M-宽带上网投诉-次数0-202407010000619103</t>
  </si>
  <si>
    <t>202407010000619103</t>
  </si>
  <si>
    <t>202407010000619103#宽带账号：18264486236；宽带地址：潍坊安丘市担山镇石灰埠村石灰埠村自然村石灰埠二次追加3号箱李波；客户来电反映宽带，客户不在现场，客户不配合排障，要求上门，请协助处理，谢谢！联系电话：15063669860；联系人：女士；来电流水：2024070118163583320839354</t>
  </si>
  <si>
    <t>2024-07-01 18:28:51</t>
  </si>
  <si>
    <t>2024-07-01 18:29:25</t>
  </si>
  <si>
    <t>SD-057-240701-901432-6592</t>
  </si>
  <si>
    <t>2024-07-01 18:20:27</t>
  </si>
  <si>
    <t>【调研】-FTTR-普通区域-青州市-南魏村-13562688813-1000M-宽带上网投诉-次数0-20240701181853X133864757</t>
  </si>
  <si>
    <t>20240701181853X133864757</t>
  </si>
  <si>
    <t xml:space="preserve">【农村网络投诉】流程受理流水号：20240701181739135626888131199297
客户号码:13562688813
客户姓名:魏**
投诉地市:潍坊
来话流水:2024070118161378820835790
宽带账号:13562688813
宽带账号归属地市:潍坊
宽带账号归属区县:青州市
故障地址:潍坊青州市谭坊镇南魏村
联系电话:13562688813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故障细类:宽带无法上网(专席)
携转原因:
故障时间:2024-07-01 18:17:57
具体故障现象:光猫灯正常手机无法上网， 在线指导客户操作，但是未恢复！请尽快给其联系，谢谢; 
客户其他诉求:
</t>
  </si>
  <si>
    <t>2024-07-01 18:27:44</t>
  </si>
  <si>
    <t>2024-07-01 18:28:19</t>
  </si>
  <si>
    <t>SD-851-283600-2075-7930</t>
  </si>
  <si>
    <t>SD-057-240701-568791-6117</t>
  </si>
  <si>
    <t>2024-07-01 17:32:20</t>
  </si>
  <si>
    <t>普通区域-昌邑市-东下营自然村-13793636957-200M-宽带上网投诉-次数0-202407010000578592</t>
  </si>
  <si>
    <t>2024-07-02 18:33:00</t>
  </si>
  <si>
    <t>202407010000578592</t>
  </si>
  <si>
    <t>202407010000578592#宽带账号：13793636957；宽带地址：潍坊昌邑市下营镇东下营村东下营自然村15号FTTH箱*********；客户来电反映宽带无法上网，密码不正确，客户不配合排障，要求师傅上门，拒绝留其他的号码，请协助处理，谢谢！联系电话：本机；联系人先生；来电流水：2024070117250606020838394</t>
  </si>
  <si>
    <t>2024-07-01 17:34:18</t>
  </si>
  <si>
    <t>2024-07-01 17:34:39</t>
  </si>
  <si>
    <t>SD-851-275595-28352-12310</t>
  </si>
  <si>
    <t>SD-057-240701-698142-924</t>
  </si>
  <si>
    <t>2024-07-01 09:37:33</t>
  </si>
  <si>
    <t>【调研】-80+银卡-普通区域-坊子区-坊子恒信领海-15064692810-1000M-宽带上网投诉-次数0-202407010000155091</t>
  </si>
  <si>
    <t>202407010000155091</t>
  </si>
  <si>
    <t>202407010000155091#宽带账号：15064692810；宽带地址：潍坊坊子区坊子新区北海路坊子恒信领海潍坊坊子坊子恒信领海65号楼；客户来电反映宽带网速慢，导/客户不配合排障，要求上门，请协助处理，谢谢！联系电话：15064692810；联系人：先生；来电流水：2024070109353642820847075</t>
  </si>
  <si>
    <t>2024-07-01 09:39:51</t>
  </si>
  <si>
    <t>2024-07-01 09:41:50</t>
  </si>
  <si>
    <t>SD-851-303449-1470-5000</t>
  </si>
  <si>
    <t>SD-057-240701-706928-347</t>
  </si>
  <si>
    <t>2024-07-01 08:46:45</t>
  </si>
  <si>
    <t>【重投】-【调研】-(目标)普通区域-寿光市-豪苑小区-18706587764-200M-宽带上网投诉-次数0-202407010000108286</t>
  </si>
  <si>
    <t>2024-07-02 09:47:00</t>
  </si>
  <si>
    <t>202407010000108286</t>
  </si>
  <si>
    <t xml:space="preserve">202407010000108286#宽带账号：18706587764；宽带地址：潍坊寿光市洛城街道豪源路豪苑小区1号楼*********；客户来电反映宽带上网慢，客户不在现场，无法配合线上指导，要求上门，请协助处理，谢谢！联系电话：本机；联系人：女士；来电流水：2024070108444296120858629。
</t>
  </si>
  <si>
    <t>2024-07-01 08:49:01</t>
  </si>
  <si>
    <t>2024-07-01 08:49:37</t>
  </si>
  <si>
    <t>SD-057-240701-109624-5658</t>
  </si>
  <si>
    <t>2024-07-01 16:35:13</t>
  </si>
  <si>
    <t>【调研】-80+银卡-(目标)普通区域-寿光市-光明路三友圣锦-13655365299-200M-宽带上网投诉-次数0-20240701163303X783977217</t>
  </si>
  <si>
    <t>2024-07-02 17:36:00</t>
  </si>
  <si>
    <t>20240701163303X783977217</t>
  </si>
  <si>
    <t xml:space="preserve">流程受理流水号：20240701163001136553652991165218
客户号码:13655365299
客户姓名:李**
投诉地市:潍坊
来话流水:2024070116292054120882251
宽带账号:13655365299
宽带账号归属地市:潍坊
宽带账号归属区县:寿光市
故障地址:潍坊寿光市圣城街道光明路光明路三友圣锦19号楼*********
联系电话:13964743686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16:29:39
具体故障现象:用户无法提供具体故障现象，
客户其他诉求:
</t>
  </si>
  <si>
    <t>2024-07-01 16:42:12</t>
  </si>
  <si>
    <t>2024-07-01 16:42:54</t>
  </si>
  <si>
    <t>SD-851-335437-5940-5135</t>
  </si>
  <si>
    <t>SD-057-240701-127945-6598</t>
  </si>
  <si>
    <t>2024-07-01 18:20:59</t>
  </si>
  <si>
    <t>普通区域-青州市-堂子村-13562690362-1000M-宽带上网投诉-次数0-202407010000622270</t>
  </si>
  <si>
    <t>202407010000622270</t>
  </si>
  <si>
    <t>202407010000622270#宽带账号：13562690362；宽带地址：潍坊青州市东夏镇堂子村堂子村扩容2号箱(村中西南张德胜)*********
；客户来电反映宽带网络慢，客户不在现场，无法配合线上指导，要求上门，请协助处理，谢谢！联系电话：13562690362 联系人；先生 来电流水：2024070118173992820849848</t>
  </si>
  <si>
    <t>2024-07-01 18:32:23</t>
  </si>
  <si>
    <t>2024-07-01 18:33:23</t>
  </si>
  <si>
    <t>SD-851-309837-11658-4744</t>
  </si>
  <si>
    <t>SD-057-240701-897623-6605</t>
  </si>
  <si>
    <t>2024-07-01 18:22:26</t>
  </si>
  <si>
    <t>普通区域-高密市-西李村-13964706029-300M-宽带延伸服务-次数0-202407010000623809</t>
  </si>
  <si>
    <t>202407010000623809</t>
  </si>
  <si>
    <t xml:space="preserve">202407010000623809#流程受理流水号：20240701182136139647060291200365
客户号码:13964706029
客户姓名:董**
投诉地市:潍坊
来话流水:2024070118184518920860849
宽带账号:13964706029
宽带账号归属地市:潍坊
宽带账号归属区县:高密市
故障地址:潍坊高密市醴泉街道西李村西李村高密西李村40号6号箱*********
联系电话:13964706029
联系人:先生/女士
工单紧急程度:紧急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故障时间:2024-07-01 18:23:55
具体故障现象:检测设备
</t>
  </si>
  <si>
    <t>2024-07-01 18:25:58</t>
  </si>
  <si>
    <t>葛滨</t>
  </si>
  <si>
    <t>15706307286</t>
  </si>
  <si>
    <t>dw3_jk_gebin</t>
  </si>
  <si>
    <t>2024-07-01 18:26:21</t>
  </si>
  <si>
    <t>SD-057-240701-497832-6326</t>
  </si>
  <si>
    <t>2024-07-01 18:02:14</t>
  </si>
  <si>
    <t>普通区域-安丘市-姜家庄子村自然村-13863612813-1000M-宽带上网投诉-次数0-20240701175941X981641726</t>
  </si>
  <si>
    <t>20240701175941X981641726</t>
  </si>
  <si>
    <t xml:space="preserve">【农村网络投诉】流程受理流水号：20240701175916138636128131194098
客户号码:13863612813
客户姓名:孙**
投诉地市:潍坊
来话流水:2024070117532803620891540
宽带账号:13863612813
宽带账号归属地市:潍坊
宽带账号归属区县:安丘市
故障地址:潍坊安丘市管公镇姜家庄子村姜家庄子村自然村姜家庄子村扩2号箱姜官桐*********
联系电话:15610281225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故障细类:宽带无法上网(专席)
携转原因:
故障时间:2024-07-01 17:59:27
具体故障现象:光猫灯正常但电脑手机无法上网，
客户其他诉求:
</t>
  </si>
  <si>
    <t>2024-07-01 18:08:40</t>
  </si>
  <si>
    <t>2024-07-01 18:10:02</t>
  </si>
  <si>
    <t>SD-851-323755-20232-11874</t>
  </si>
  <si>
    <t>SD-057-240701-925716-53</t>
  </si>
  <si>
    <t>2024-07-01 07:30:16</t>
  </si>
  <si>
    <t>【调研】-普通区域-青州市-刘家庄村-15963640117-300M-宽带上网投诉-次数0-202407010000091755</t>
  </si>
  <si>
    <t>202407010000091755</t>
  </si>
  <si>
    <t>202407010000091755#流程受理流水号：20240701072914159636401171000218
客户号码:15963640117
客户姓名:刘**
投诉地市:潍坊
来话流水:2024070107285104020809692
宽带账号:15963640117
宽带账号归属地市:潍坊
宽带账号归属区县:青州市
故障地址:潍坊青州市弥河镇刘家庄村刘家庄村5号箱（东一街东北头陈晓伟）*********
联系电话:15963640117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07:30:01
具体故障现象:无法上网
客户其他诉求:
;宽带小区$[刘家庄村]$</t>
  </si>
  <si>
    <t>2024-07-01 07:33:35</t>
  </si>
  <si>
    <t>2024-07-01 07:34:01</t>
  </si>
  <si>
    <t>2024-07-01 10:20:26</t>
  </si>
  <si>
    <t>普通区域-高密市-南斜沟自然村-13070785758-300M-宽带上网投诉-次数0-20240701101836X316282977 一级督办</t>
  </si>
  <si>
    <t>20240701101836X316282977</t>
  </si>
  <si>
    <t>2024-07-01 10:27:33</t>
  </si>
  <si>
    <t>SD-851-249923-5776-17771</t>
  </si>
  <si>
    <t>SD-057-240701-185736-6638</t>
  </si>
  <si>
    <t>2024-07-01 18:24:46</t>
  </si>
  <si>
    <t>【调研】-(目标)普通区域-潍城区-舜和园-18363632877-300M-宽带上网投诉-次数0-202407010000626017</t>
  </si>
  <si>
    <t>202407010000626017</t>
  </si>
  <si>
    <t xml:space="preserve">202407010000626017#【已关注中国移动10086微信公众号】流程受理流水号：20240701182352183636328771200923
客户号码:18363632877
客户姓名:王**
投诉地市:潍坊
来话流水:2024070118232608120806618
宽带账号:18363632877
宽带账号归属地市:潍坊
宽带账号归属区县:潍城区
故障地址:潍坊潍城区北关街道卧龙西街舜和园21号楼*********
联系电话:18363632877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故障时间:2024-07-01 18:28:18
具体故障现象:提示网络无法连接，
客户其他诉求:客户侧为质差终端，要求上门更换终端并一并处理故障问题。
</t>
  </si>
  <si>
    <t>2024-07-01 18:28:50</t>
  </si>
  <si>
    <t>2024-07-01 18:29:17</t>
  </si>
  <si>
    <t>SD-057-240701-708956-6596</t>
  </si>
  <si>
    <t>2024-07-01 18:20:48</t>
  </si>
  <si>
    <t>普通区域-临朐县-南冯家沟自然村-15953688535-200M-宽带上网投诉-次数0-20240701181951X191831974</t>
  </si>
  <si>
    <t>20240701181951X191831974</t>
  </si>
  <si>
    <t xml:space="preserve">【农村网络投诉】流程受理流水号：20240701181828159536885351199521
客户号码:15953688535
客户姓名:王**
投诉地市:潍坊
来话流水:2024070118170253420843739
宽带账号:15953688535
宽带账号归属地市:潍坊
宽带账号归属区县:临朐县
故障地址:潍坊临朐县柳山镇人民政府南冯家沟南冯家沟自然村南冯家沟4#王可*********
联系电话:15206992936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18:19:21
具体故障现象:光猫亮红灯，要求记录反映，请尽快帮助核实回复，谢谢！
客户其他诉求:
</t>
  </si>
  <si>
    <t>2024-07-01 18:28:25</t>
  </si>
  <si>
    <t>2024-07-01 18:29:08</t>
  </si>
  <si>
    <t>SD-057-240701-280196-6324</t>
  </si>
  <si>
    <t>2024-07-01 18:02:01</t>
  </si>
  <si>
    <t>【调研】-80+银卡-普通区域-昌邑市-育新苑小区-13583633848-500M-宽带上网投诉-次数0-202407010000604850</t>
  </si>
  <si>
    <t>202407010000604850</t>
  </si>
  <si>
    <t xml:space="preserve">202407010000604850#流程受理流水号：20240701180054135836338481194586
客户号码:13583633848
客户姓名:明**
投诉地市:潍坊
来话流水:2024070118003950620874190
宽带账号:13583633848
宽带账号归属地市:潍坊
宽带账号归属区县:昌邑市
故障地址:潍坊昌邑市城区富昌街育新苑小区育新苑9号楼*********
联系电话:13583633848
联系人:先生/女士
工单紧急程度:一般
是否有升级投诉倾向:否
是否重复投诉:否
是否携转意向:否
是否投诉倾向:否
是否智能网关:智能网关
当前是否在线:是
接入方式:FTTH
端到端诊断结果:
是否质差终端:是
光功率:-17.95
故障大类:宽带/电视
故障细类:宽带无法上网
携转原因:
故障时间:2024-07-01 18:01:06
具体故障现象:频繁掉线，
客户其他诉求:客户侧为质差终端，要求上门更换终端并一并处理故障问题。
</t>
  </si>
  <si>
    <t>2024-07-01 18:04:25</t>
  </si>
  <si>
    <t>dw3_jk_lubaikun</t>
  </si>
  <si>
    <t>2024-07-01 18:04:58</t>
  </si>
  <si>
    <t>SD-057-240701-582697-6534</t>
  </si>
  <si>
    <t>2024-07-01 18:16:22</t>
  </si>
  <si>
    <t>【调研】-普通区域-寿光市-西稻田村自然村-15964329444-200M-业务受理宽带-次数0-202407010000618210</t>
  </si>
  <si>
    <t>202407010000618210</t>
  </si>
  <si>
    <t>202407010000618210# 宽带账号:15964329444; 联系电话：15964329444，问题类型：此工单为群障修复工单，根据群障全量闭环修复管理要求，为确保客户网络通畅，请装维人员跟进修复网络问题，谢谢！ 
 群障标题：告警。故障标题：分支光纤断或OLT检测不到ONT的预期的光信号(LOSi/LOBi)主叫号码：15964329444.0;该号码仅供参考，请优先联系宽带账号。</t>
  </si>
  <si>
    <t>2024-07-01 18:29:32</t>
  </si>
  <si>
    <t>2024-07-01 18:31:30</t>
  </si>
  <si>
    <t>2024-07-01 09:32:18</t>
  </si>
  <si>
    <t>80+白金-普通区域-安丘市-紫御澜山-13505368281-500M-宽带上网投诉-次数0-202407010000149884 一级督办</t>
  </si>
  <si>
    <t>202407010000149884</t>
  </si>
  <si>
    <t>2024-07-01 09:34:45</t>
  </si>
  <si>
    <t>2024-07-01 09:38:29</t>
  </si>
  <si>
    <t>SD-851-231584-3220-10932</t>
  </si>
  <si>
    <t>SD-057-240701-189730-939</t>
  </si>
  <si>
    <t>2024-07-01 09:39:01</t>
  </si>
  <si>
    <t>FTTR-普通区域-奎文区-印象潍州-18763683222-1000M-宽带上网投诉-次数0-202407010000156806</t>
  </si>
  <si>
    <t>202407010000156806</t>
  </si>
  <si>
    <t>202407010000156806#宽带账号：18763683222；宽带地址：潍坊奎文区北苑街道潍州路印象潍州18号楼******；客户来电反映宽带网速慢，客户不在现场，无法配合线上指导，要求上门，请协助处理，谢谢！联系电话：18763683222；联系人：先生；来电流水：2024070109343126220831674</t>
  </si>
  <si>
    <t>2024-07-01 09:59:43</t>
  </si>
  <si>
    <t>2024-07-01 10:00:06</t>
  </si>
  <si>
    <t>SD-852-274732-2452-15988</t>
  </si>
  <si>
    <t>SD-057-240701-819702-5657</t>
  </si>
  <si>
    <t>2024-07-01 16:35:11</t>
  </si>
  <si>
    <t>80+普通-FTTR-普通区域-高密市-新都花园-15064623838-1000M-宽带上网投诉-次数0-202407010000524923</t>
  </si>
  <si>
    <t>202407010000524923</t>
  </si>
  <si>
    <t>202407010000524923#宽带账号：15064623838；宽带地址：潍坊高密市密水街道永安路新都花园9号楼********，客户来电反映表示宽带网络网速慢，客户不配合线上指导，要求上门，谢谢！联系电话：15064623838；联系人：女士；来电流水：2024070116333091420839809</t>
  </si>
  <si>
    <t>2024-07-01 16:42:04</t>
  </si>
  <si>
    <t>2024-07-01 16:42:34</t>
  </si>
  <si>
    <t>SD-851-292393-7595-27738</t>
  </si>
  <si>
    <t>SD-057-240701-723865-6783</t>
  </si>
  <si>
    <t>2024-07-01 18:43:07</t>
  </si>
  <si>
    <t>普通区域-寒亭区-博鳌新城小区-15763086220-200M-宽带上网投诉-次数0-202407010000636433</t>
  </si>
  <si>
    <t>202407010000636433</t>
  </si>
  <si>
    <t>202407010000636433#流程受理流水号：20240701184223157630862201205340
客户号码:15763086220
客户姓名:曹**
投诉地市:潍坊
来话流水:2024070118404102820864225
宽带账号:15763086220
宽带账号归属地市:潍坊
宽带账号归属区县:寒亭区
故障地址:潍坊寒亭区经济开发区月河路博鳌新城小区8号楼*********
联系电话:13863692823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18:42:23
具体故障现象:光猫不亮灯，拔插电源重启换电源插孔未恢复
客户其他诉求:
;宽带小区$[博鳌新城小区]$</t>
  </si>
  <si>
    <t>2024-07-01 18:45:57</t>
  </si>
  <si>
    <t>2024-07-01 18:46:31</t>
  </si>
  <si>
    <t>SD-057-240701-415627-6820</t>
  </si>
  <si>
    <t>2024-07-01 18:47:17</t>
  </si>
  <si>
    <t>FTTR-普通区域-高密市-昌安居-18660689678-1000M-宽带上网投诉-次数0-20240701184509X709026420</t>
  </si>
  <si>
    <t>20240701184509X709026420</t>
  </si>
  <si>
    <t xml:space="preserve">流程受理流水号：20240701184439186606896781205857
客户号码:18660689678
客户姓名:孙**
投诉地市:潍坊
来话流水:2024070118432559420887844
宽带账号:18660689678
宽带账号归属地市:潍坊
宽带账号归属区县:高密市
故障地址:潍坊高密市醴泉街道昌安大道昌安居高密昌安居2号楼3单元*********
联系电话:18660689678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故障细类:宽带无法上网(专席)
携转原因:
故障时间:2024-07-01 18:43:44
具体故障现象:提示网络无法连接，重启光猫
客户其他诉求:
</t>
  </si>
  <si>
    <t>2024-07-01 18:50:33</t>
  </si>
  <si>
    <t>2024-07-01 18:52:08</t>
  </si>
  <si>
    <t>SD-851-258594-15663-5021</t>
  </si>
  <si>
    <t>SD-057-240701-107582-6379</t>
  </si>
  <si>
    <t>2024-07-01 18:08:28</t>
  </si>
  <si>
    <t>80+金卡-普通区域-奎文区-帝景苑-13953662293-200M-魔百和投诉-次数0-202407010000611879</t>
  </si>
  <si>
    <t>202407010000611879</t>
  </si>
  <si>
    <t>202407010000611879#流程受理流水号：20240701180123139536622931194721
客户号码:13953662293
客户姓名:庄**
投诉地市:潍坊
来话流水:2024070118010995420879632
宽带账号:13953662293
宽带账号归属地市:潍坊
宽带账号归属区县:奎文区
故障地址:潍坊奎文区广文街道民生东街帝景苑14号楼4单元1401
联系电话:13953662293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故障细类:移动高清电视故障(专席)
携转原因:
故障时间:2024-07-01 18:04:57
魔百和单播/组播:组播
具体故障现象:客户来电反映移动高清无法观看，22002，拔插网线，未恢复，请协助谢谢
客户其他诉求:
魔百和单/组播：组播;宽带小区$[帝景苑]$</t>
  </si>
  <si>
    <t>2024-07-01 18:12:15</t>
  </si>
  <si>
    <t>2024-07-01 18:12:48</t>
  </si>
  <si>
    <t>2024-07-01 15:53:08</t>
  </si>
  <si>
    <t>【调研】-普通区域-寒亭区-大埠村自然村-13863610458-300M-宽带上网投诉-次数0-20240701155004X204280133 一级督办</t>
  </si>
  <si>
    <t>20240701155004X204280133</t>
  </si>
  <si>
    <t>2024-07-01 15:55:24</t>
  </si>
  <si>
    <t>孙永生</t>
  </si>
  <si>
    <t>15706307457</t>
  </si>
  <si>
    <t>dw3_jk_sunyongsheng</t>
  </si>
  <si>
    <t>2024-07-01 15:57:10</t>
  </si>
  <si>
    <t>SD-851-292194-15921-13542</t>
  </si>
  <si>
    <t>SD-057-240701-875014-5274</t>
  </si>
  <si>
    <t>2024-07-01 15:53:38</t>
  </si>
  <si>
    <t>【调研】-80+金卡-普通区域-临朐县-李家营自然村-13884702526-200M-宽带上网投诉-次数0-202407010000486327</t>
  </si>
  <si>
    <t>2024-07-02 16:54:00</t>
  </si>
  <si>
    <t>202407010000486327</t>
  </si>
  <si>
    <t xml:space="preserve">202407010000486327#流程受理流水号：20240701155313138847025261152908
客户号码:13884702526
客户姓名:李*
投诉地市:潍坊
来话流水:2024070115525191320871313
宽带账号:13884702526
宽带账号归属地市:潍坊
宽带账号归属区县:临朐县
故障地址:潍坊临朐县冶源镇人民政府李家营李家营自然村李家营（扩容）10号箱李德明（外墙）*********
联系电话:13884702526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故障时间:2024-07-01 15:53:24
具体故障现象:光猫亮红灯，
客户其他诉求:客户侧为质差终端，要求上门更换终端并一并处理故障问题。
</t>
  </si>
  <si>
    <t>2024-07-01 15:57:24</t>
  </si>
  <si>
    <t>2024-07-01 16:00:22</t>
  </si>
  <si>
    <t>SD-851-244262-14729-25558</t>
  </si>
  <si>
    <t>SD-057-240701-735824-55</t>
  </si>
  <si>
    <t>2024-07-01 07:32:02</t>
  </si>
  <si>
    <t>【PCDN】-普通区域-寿光市-万兴园-15853645358-1000M-宽带上网投诉-次数0-20240701073132X292820365</t>
  </si>
  <si>
    <t>20240701073132X292820365</t>
  </si>
  <si>
    <t>检测结果：1、手机账号余额检测：手机账户余额正常；2、宽带速率检测：宽带速率异常；3、宽带账号登录状态检测：账号登录状态正常；4、宽带状态检测：宽带状态正常；5、群体故障检测：无大面积群障；6、线路检测：线路状态正常；7、光猫在线检测：光猫在线；故障类型：网络无法连接。故障描述：无法上网            。联系人：王。联系电话：17560670801。。</t>
  </si>
  <si>
    <t>2024-07-01 07:33:43</t>
  </si>
  <si>
    <t>2024-07-01 07:35:43</t>
  </si>
  <si>
    <t>SD-851-265314-31628-3604</t>
  </si>
  <si>
    <t>SD-057-240701-317526-868</t>
  </si>
  <si>
    <t>2024-07-01 09:32:04</t>
  </si>
  <si>
    <t>80+普通-普通区域-奎文区-唐宁国际-13791641177-1000M-宽带上网投诉-次数0-202407010000151825</t>
  </si>
  <si>
    <t>202407010000151825</t>
  </si>
  <si>
    <t>202407010000151825#宽带账号：13791641177；宽带地址：潍坊高新高新城区北海路唐宁国际办公楼*********，客户来电反映表示宽带网络网速慢，客户不在配合线上指导，要求上门，谢谢！联系电话：15966093530；联系人：女士；来电流水：2024070109293163420860562</t>
  </si>
  <si>
    <t>2024-07-01 09:35:00</t>
  </si>
  <si>
    <t>2024-07-01 09:41:26</t>
  </si>
  <si>
    <t>SD-852-261131-989-12599</t>
  </si>
  <si>
    <t>SD-057-240701-123798-383</t>
  </si>
  <si>
    <t>2024-07-01 08:50:07</t>
  </si>
  <si>
    <t>【调研】-80+普通-(目标)普通区域-昌乐县-张家下坡自然村-15966177825-300M-宽带上网投诉-次数0-20240701084748X868612277</t>
  </si>
  <si>
    <t>20240701084748X868612277</t>
  </si>
  <si>
    <t xml:space="preserve">【农村网络投诉】流程受理流水号：20240701084644159661778251007338
客户号码:15966177825
客户姓名:张**
投诉地市:潍坊
来话流水:2024070108455937120872860
宽带账号:15966177825
宽带账号归属地市:潍坊
宽带账号归属区县:昌乐县
故障地址:潍坊昌乐县红河镇张家下坡张家下坡自然村张家下坡村二期14#*********
联系电话:15966177825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08:23:40
具体故障现象:提示网络无法连接，
客户其他诉求:
</t>
  </si>
  <si>
    <t>2024-07-01 08:55:54</t>
  </si>
  <si>
    <t>SD-851-246470-9118-29993</t>
  </si>
  <si>
    <t>SD-057-240701-286390-5635</t>
  </si>
  <si>
    <t>2024-07-01 16:31:36</t>
  </si>
  <si>
    <t>【调研】-80+钻石-普通区域-安丘市-青云瑞景园(含锦绣上河园)-15063645479-1000M-宽带上网投诉-次数0-202407010000519783</t>
  </si>
  <si>
    <t>2024-07-02 17:32:00</t>
  </si>
  <si>
    <t>202407010000519783</t>
  </si>
  <si>
    <t>202407010000519783#宽带账号：15063645479；宽带地址：潍坊安丘市兴安街道翠微路青云瑞景园锦绣上河园北区一期2-22号；客户来电反映移动高清会掉线，一会好，一会连接不上，客户不配合线上指导，要求上门，请协助处理，谢谢！联系电话：15063645479；联系人：先生；来电流水：2024070116283980320872772。</t>
  </si>
  <si>
    <t>2024-07-01 16:35:04</t>
  </si>
  <si>
    <t>2024-07-01 16:35:57</t>
  </si>
  <si>
    <t>SD-851-274192-666-20455</t>
  </si>
  <si>
    <t>SD-057-240701-328401-6679</t>
  </si>
  <si>
    <t>2024-07-01 18:29:41</t>
  </si>
  <si>
    <t>【调研】-80+银卡-普通区域-潍城区-圣菲漫步A-15953682529-1000M-宽带上网投诉-次数0-20240701182741X661945231</t>
  </si>
  <si>
    <t>20240701182741X661945231</t>
  </si>
  <si>
    <t xml:space="preserve">流程受理流水号：20240701182658159536825291201673
客户号码:15953682529
客户姓名:王**
投诉地市:潍坊
来话流水:2024070118262966120835573
宽带账号:15953682529
宽带账号归属地市:潍坊
宽带账号归属区县:潍城区
故障地址:潍坊潍城区西关街道北宫西街圣菲漫步A26号楼*********
联系电话:15953682529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18:27:10
具体故障现象:光猫亮红灯，
客户其他诉求:客户来电要求装维师傅上门查看，请协助处理，谢谢。
</t>
  </si>
  <si>
    <t>2024-07-01 18:31:49</t>
  </si>
  <si>
    <t>2024-07-01 18:32:26</t>
  </si>
  <si>
    <t>SD-851-328162-13105-1265</t>
  </si>
  <si>
    <t>SD-057-240701-983617-6646</t>
  </si>
  <si>
    <t>2024-07-01 18:26:02</t>
  </si>
  <si>
    <t>普通区域-奎文区-骏龙花园（代理商保护，开户联系19819652007）-15169431043-300M-宽带上网投诉-次数0-20240701182314X394304616</t>
  </si>
  <si>
    <t>20240701182314X394304616</t>
  </si>
  <si>
    <t xml:space="preserve">流程受理流水号：20240701182250151694310431200692
客户号码:15169431043
客户姓名:张**
投诉地市:潍坊
来话流水:2024070118214184020889670
宽带账号:15169431043
宽带账号归属地市:潍坊
宽带账号归属区县:高新
故障地址:潍坊高新高新城区北海路骏龙花园（代理商保护，开户联系19819652007）12号楼*********
联系电话:18369633818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18:23:04
具体故障现象:光猫亮红灯，
客户其他诉求:
</t>
  </si>
  <si>
    <t>2024-07-01 18:27:57</t>
  </si>
  <si>
    <t>SD-057-240701-567213-6616</t>
  </si>
  <si>
    <t>2024-07-01 18:23:15</t>
  </si>
  <si>
    <t>【调研】-普通区域-青州市-亿丰宜佳商贸城-18706548992-200M-宽带上网投诉-次数0-20240701182044X244817506</t>
  </si>
  <si>
    <t>20240701182044X244817506</t>
  </si>
  <si>
    <t xml:space="preserve">流程受理流水号：20240701181726187065489921199234
客户号码:18706548992
客户姓名:陈*
投诉地市:潍坊
来话流水:2024070118165867220843096
宽带账号:18706548992
宽带账号归属地市:潍坊
宽带账号归属区县:青州市
故障地址:潍坊青州市东夏镇309国道亿丰宜佳商贸城扩容1号箱A东*********
联系电话:18706548992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故障时间:2024-07-01 18:19:57
具体故障现象:打不开网页，
客户其他诉求:
</t>
  </si>
  <si>
    <t>2024-07-01 18:25:35</t>
  </si>
  <si>
    <t>2024-07-01 18:25:59</t>
  </si>
  <si>
    <t>SD-851-276419-19992-20380</t>
  </si>
  <si>
    <t>SD-057-240701-162945-6449</t>
  </si>
  <si>
    <t>2024-07-01 18:12:50</t>
  </si>
  <si>
    <t>80+普通-普通区域-青州市-爱车广场-15863273921-1000M-宽带上网投诉-次数0-202407010000613460</t>
  </si>
  <si>
    <t>202407010000613460</t>
  </si>
  <si>
    <t xml:space="preserve">202407010000613460#宽带账号：15863273921；宽带地址：潍坊青州市王府街道真君庙街爱车广场1号楼4单元402；客户来电反映宽带网速慢，客户不配合排障，要求师傅上门，请协助处理，谢谢！联系电话：15863273921；联系人：先生；来电流水：2024070118055518120830039   </t>
  </si>
  <si>
    <t>2024-07-01 18:18:40</t>
  </si>
  <si>
    <t>2024-07-01 18:18:59</t>
  </si>
  <si>
    <t>SD-851-266843-8199-1552</t>
  </si>
  <si>
    <t>SD-057-240701-864120-6474</t>
  </si>
  <si>
    <t>2024-07-01 18:13:57</t>
  </si>
  <si>
    <t>【调研】-普通区域-昌邑市-潍水蓝湾-13793675899-200M-业务受理宽带-次数0-202407010000614571</t>
  </si>
  <si>
    <t>202407010000614571</t>
  </si>
  <si>
    <t>202407010000614571# 宽带账号:13793675899; 联系电话：13793675899，问题类型：此工单为群障修复工单，根据群障全量闭环修复管理要求，为确保客户网络通畅，请装维人员跟进修复网络问题，谢谢！ 
 群障标题：公告。故障描述：主干光纤断或OLT检测不到预期的光信号（LOS）主叫号码：13793675899.0;该号码仅供参考，请优先联系宽带账号。</t>
  </si>
  <si>
    <t>2024-07-01 18:16:09</t>
  </si>
  <si>
    <t>2024-07-01 18:16:37</t>
  </si>
  <si>
    <t>SD-057-240701-527603-930</t>
  </si>
  <si>
    <t>2024-07-01 09:38:04</t>
  </si>
  <si>
    <t>【调研】-80+普通-FTTR-普通区域-奎文区-上河园小区-18663666129-1000M-宽带上网投诉-次数0-20240701093528X728099732 二级督办</t>
  </si>
  <si>
    <t>20240701093528X728099732</t>
  </si>
  <si>
    <t xml:space="preserve">流程受理流水号：20240701093356186636661291027139
客户号码:18663666129
客户姓名:赵**
投诉地市:潍坊
来话流水:2024070109330432420810903
宽带账号:18663666129
宽带账号归属地市:潍坊
宽带账号归属区县:奎文区
故障地址:潍坊奎文区北苑街道则尔庄上河园小区2号楼*********
联系电话:15610589988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光功率:-18.35
故障大类:宽带/电视
故障细类:网速慢/上网掉线(专席)
携转原因:
故障时间:2024-07-01 09:32:55
具体故障现象:网速慢卡顿，检查网线，所有网站都慢，超5类网线，千兆路由器，一号千兆口，重启设备,放在宽阔地方.
客户其他诉求:提到投诉，渠道未知，解决不了就取消宽带
</t>
  </si>
  <si>
    <t>2024-07-01 09:40:46</t>
  </si>
  <si>
    <t>2024-07-01 09:49:12</t>
  </si>
  <si>
    <t>SD-851-281428-26086-22109</t>
  </si>
  <si>
    <t>SD-057-240701-584603-885</t>
  </si>
  <si>
    <t>2024-07-01 09:33:38</t>
  </si>
  <si>
    <t>80+银卡-普通区域-青州市-刘胡同商业街-18253612151-1000M-宽带上网投诉-次数0-202407010000152280</t>
  </si>
  <si>
    <t>202407010000152280</t>
  </si>
  <si>
    <t>202407010000152280#流程受理流水号：20240701093224182536121511026411
客户号码:18253612151
客户姓名:金**
投诉地市:潍坊
来话流水:2024070109320946520898028
宽带账号:18253612151
宽带账号归属地市:潍坊
宽带账号归属区县:青州市
故障地址:潍坊青州市东夏镇刘胡同商业街刘胡同商业街扩容3号箱（港天物流园西北）*********
联系电话:18253612151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09:31:29
具体故障现象:光猫亮红灯，
客户其他诉求:客户需要紧急使用
;宽带小区$[刘胡同商业街]$</t>
  </si>
  <si>
    <t>2024-07-01 09:37:48</t>
  </si>
  <si>
    <t>2024-07-01 09:38:08</t>
  </si>
  <si>
    <t>SD-057-240701-165923-443</t>
  </si>
  <si>
    <t>2024-07-01 08:55:47</t>
  </si>
  <si>
    <t>【调研】-80+银卡-普通区域-奎文区-恒大名都-15169683460-500M-宽带上网投诉-次数0-202407010000114622</t>
  </si>
  <si>
    <t>202407010000114622</t>
  </si>
  <si>
    <t>202407010000114622#【已关注中国移动10086微信公众号】流程受理流水号：20240701085338151696834601010193
客户号码:15169683460
客户姓名:陈*
投诉地市:潍坊
来话流水:2024070108532237720859712
宽带账号:15169683460
宽带账号归属地市:潍坊
宽带账号归属区县:高新
故障地址:潍坊高新高新城区潍县中路恒大名都17号楼*********
联系电话:15169683460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08:54:59
具体故障现象:光猫亮红灯，
客户其他诉求:客户要求尽快处理，谢谢
;宽带小区$[恒大名都]$</t>
  </si>
  <si>
    <t>2024-07-01 09:03:50</t>
  </si>
  <si>
    <t>SD-057-240701-950134-6100</t>
  </si>
  <si>
    <t>2024-07-01 17:29:05</t>
  </si>
  <si>
    <t>普通区域-青州市-石家车马村-15854898327-200M-宽带上网投诉-次数0-20240701172706X268315810</t>
  </si>
  <si>
    <t>2024-07-02 18:30:00</t>
  </si>
  <si>
    <t>20240701172706X268315810</t>
  </si>
  <si>
    <t xml:space="preserve">【农村网络投诉】流程受理流水号：20240701172637158548983271184074
客户号码:15854898327
客户姓名:陈**
投诉地市:潍坊
来话流水:2024070117221121720800116
宽带账号:15854898327
宽带账号归属地市:潍坊
宽带账号归属区县:青州市
故障地址:潍坊青州市邵庄镇石家车马村石家车马村陈家59号箱（村西北陈鹏志)*********
联系电话:18263603024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17:34:52
具体故障现象:光猫亮红灯，线上操作未恢复 请协助处理  谢谢
客户其他诉求:
</t>
  </si>
  <si>
    <t>2024-07-01 17:30:54</t>
  </si>
  <si>
    <t>2024-07-01 17:31:25</t>
  </si>
  <si>
    <t>SD-057-240701-562417-6397</t>
  </si>
  <si>
    <t>2024-07-01 18:10:39</t>
  </si>
  <si>
    <t>【调研】-80+银卡-普通区域-临朐县-郑家沟-15053652091-1000M-宽带上网投诉-次数0-202407010000607013</t>
  </si>
  <si>
    <t>202407010000607013</t>
  </si>
  <si>
    <t xml:space="preserve">202407010000607013#宽带账号：15053652091；宽带地址：潍坊临朐县山旺镇人民政府郑家沟村郑家沟郑家沟11号箱李德峰（外墙）*********；客户来电反映宽带/移动高清*****，客户不在现场，无法配合线上指导/客户不配合排障，要求上门，请协助处理，谢谢！联系电话：15053652091；联系人：先生；来电流水：2024070118012951620883338。 </t>
  </si>
  <si>
    <t>2024-07-01 18:13:28</t>
  </si>
  <si>
    <t>2024-07-01 18:13:59</t>
  </si>
  <si>
    <t>SD-851-235069-16154-23824</t>
  </si>
  <si>
    <t>2024-07-01 17:25:06</t>
  </si>
  <si>
    <t>普通区域-奎文区-凤怡山庄-13905367198-100M-宽带上网投诉-次数0-202407010000573700 一级督办</t>
  </si>
  <si>
    <t>2024-07-02 18:26:00</t>
  </si>
  <si>
    <t>202407010000573700</t>
  </si>
  <si>
    <t>2024-07-01 17:27:41</t>
  </si>
  <si>
    <t>2024-07-01 17:39:31</t>
  </si>
  <si>
    <t>SD-057-240701-304179-6074</t>
  </si>
  <si>
    <t>2024-07-01 17:24:29</t>
  </si>
  <si>
    <t>【调研】-80+金卡-普通区域-潍城区-前王自然村-18365620235-500M-宽带上网投诉-次数0-202407010000571472</t>
  </si>
  <si>
    <t>2024-07-02 18:25:00</t>
  </si>
  <si>
    <t>202407010000571472</t>
  </si>
  <si>
    <t xml:space="preserve">202407010000571472#要求装维上门服务：宽带账号：18365620235；宽带地址：潍坊潍城区于河街道前王前王自然村扩容K9刘秋安房子旁*；客户来电反映宽带在线 机顶盒电脑都不能用，客户不在现场，无法配合线上指导，要求上门，请协助处理，谢谢！联系电话18365620235  ；联系人：先生；来电流水：2024070117200127120871324
</t>
  </si>
  <si>
    <t>2024-07-01 17:29:04</t>
  </si>
  <si>
    <t>2024-07-01 17:33:03</t>
  </si>
  <si>
    <t>SD-057-240701-685024-6655</t>
  </si>
  <si>
    <t>2024-07-01 18:26:40</t>
  </si>
  <si>
    <t>普通区域-高密市-农机厂宿舍-13011653402-500M-宽带上网投诉-次数0-20240701182529X529904138</t>
  </si>
  <si>
    <t>20240701182529X529904138</t>
  </si>
  <si>
    <t xml:space="preserve">流程受理流水号：20240701182440130116534021201106
客户号码:13011653402
客户姓名:魏**
投诉地市:潍坊
来话流水:2024070118242576620815914
宽带账号:13011653402
宽带账号归属地市:潍坊
宽带账号归属区县:高密市
故障地址:潍坊高密市密水街道利群路农机厂宿舍北楼东*********
联系电话:13011653402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18:25:11
具体故障现象:光猫亮红灯，
客户其他诉求:
</t>
  </si>
  <si>
    <t>2024-07-01 18:30:06</t>
  </si>
  <si>
    <t>2024-07-01 18:30:26</t>
  </si>
  <si>
    <t>SD-851-241031-26476-458</t>
  </si>
  <si>
    <t>SD-057-240701-937458-5315</t>
  </si>
  <si>
    <t>2024-07-01 15:56:51</t>
  </si>
  <si>
    <t>普通区域-诸城市-万兴新城·海棠园-15288819944-300M-宽带上网投诉-次数0-202407010000486101</t>
  </si>
  <si>
    <t>202407010000486101</t>
  </si>
  <si>
    <t>202407010000486101#流程受理流水号：20240701155432152888199441153336
客户号码:15288819944
客户姓名:王**
投诉地市:潍坊
来话流水:2024070115550107520801578
宽带账号:15288819944
账号归属区县:寿光
联系电话:15288819944
联系人:先生/女士
宽带地址:潍坊
工单紧急程度:非常紧急
是否投诉倾向:否
是否重复投诉:否
是否携转意向:否
是否有升级投诉倾向:否
*业务名称:业务融合移机流程宽带
投诉内容:手机号码：15288819944，【问题描述】客户已办理宽带业务，有开通单，要求装维尽快联系上门，请处理，谢谢。联系电话：15288819944，联系人：先生/女士，录音流水号：2024070115550107520801578。
是否到厅:否
;宽带小区$[万兴新城·海棠园]$</t>
  </si>
  <si>
    <t>2024-07-01 16:02:17</t>
  </si>
  <si>
    <t>2024-07-01 16:02:45</t>
  </si>
  <si>
    <t>SD-852-308804-656-4198</t>
  </si>
  <si>
    <t>SD-057-240701-983420-6538</t>
  </si>
  <si>
    <t>2024-07-01 18:16:31</t>
  </si>
  <si>
    <t>普通区域-诸城市-东庄-15908028491-500M-业务受理宽带-次数0-202407010000617373</t>
  </si>
  <si>
    <t>202407010000617373</t>
  </si>
  <si>
    <t>202407010000617373# 宽带账号:15908028491; 联系电话：15908028491，问题类型：此工单为群障修复工单，根据群障全量闭环修复管理要求，为确保客户网络通畅，请装维人员跟进修复网络问题，谢谢！ 
 群障标题：公告。故障描述：分支光纤断或OLT检测不到ONT的预期的光信号(LOSi/LOBi)主叫号码：18366503208.0;该号码仅供参考，请优先联系宽带账号。</t>
  </si>
  <si>
    <t>2024-07-01 18:20:04</t>
  </si>
  <si>
    <t>2024-07-01 18:20:43</t>
  </si>
  <si>
    <t>SD-057-240701-290837-6514</t>
  </si>
  <si>
    <t>2024-07-01 18:15:17</t>
  </si>
  <si>
    <t>80+普通-普通区域-昌邑市-潍水蓝湾-18053665577-1000M-业务受理宽带-次数0-202407010000617644</t>
  </si>
  <si>
    <t>202407010000617644</t>
  </si>
  <si>
    <t>202407010000617644# 宽带账号:18053665577; 联系电话：18053665577，问题类型：此工单为群障修复工单，根据群障全量闭环修复管理要求，为确保客户网络通畅，请装维人员跟进修复网络问题，谢谢！ 
 群障标题：公告。故障描述：主干光纤断或OLT检测不到预期的光信号（LOS）主叫号码：18863610536.0;该号码仅供参考，请优先联系宽带账号。</t>
  </si>
  <si>
    <t>2024-07-01 18:17:26</t>
  </si>
  <si>
    <t>SD-851-243480-25468-2592</t>
  </si>
  <si>
    <t>SD-057-240701-410926-866</t>
  </si>
  <si>
    <t>2024-07-01 09:31:57</t>
  </si>
  <si>
    <t>80+银卡-普通区域-寿光市-中埠头村自然村-15264644153-300M-宽带上网投诉-次数0-202407010000150007</t>
  </si>
  <si>
    <t>202407010000150007</t>
  </si>
  <si>
    <t>202407010000150007#宽带账号：15264644153；宽带地址：潍坊寿光市田柳中埠头村中埠头村自然村中埠头村东南；客户来电反映宽带机顶盒无法使用,经查询客户侧为质差机顶盒，请协助上门更换终端并一并处理故障问题，谢谢！联系电话： 
13668662072；来电流水：2024070109125358320818804</t>
  </si>
  <si>
    <t>2024-07-01 09:40:39</t>
  </si>
  <si>
    <t>2024-07-01 09:41:03</t>
  </si>
  <si>
    <t>SD-057-240701-804572-5195</t>
  </si>
  <si>
    <t>2024-07-01 15:46:30</t>
  </si>
  <si>
    <t>普通区域-寿光市-锦绣国际-18863628369-300M-宽带上网投诉-次数0-202407010000479166</t>
  </si>
  <si>
    <t>202407010000479166</t>
  </si>
  <si>
    <t xml:space="preserve">202407010000479166#宽带账号：18863628369，客户位置：潍坊寿光市圣城街道农圣街锦绣国际5号楼1-102，办理的移动宽带业务，客户无法上网，客户拒接线上排障要求上门处理，请处理，联系电话：15953664444,联系人：本人，谢谢，来电流水：2024070115442702020852316
</t>
  </si>
  <si>
    <t>2024-07-01 15:51:44</t>
  </si>
  <si>
    <t>2024-07-01 15:52:02</t>
  </si>
  <si>
    <t>SD-852-314368-1650-20222</t>
  </si>
  <si>
    <t>SD-057-240701-729531-413</t>
  </si>
  <si>
    <t>2024-07-01 08:53:17</t>
  </si>
  <si>
    <t>80+普通-普通区域-坊子区-柏台村自然村-13455676089-300M-宽带上网投诉-次数0-20240701085059X595526330</t>
  </si>
  <si>
    <t>20240701085059X595526330</t>
  </si>
  <si>
    <t xml:space="preserve">【农村网络投诉】流程受理流水号：20240701084153134556760891005458
客户号码:13455676089
客户姓名:曹**
投诉地市:潍坊
来话流水:2024070108400037720807251
宽带账号:13455676089
宽带账号归属地市:潍坊
宽带账号归属区县:坊子区
故障地址:潍坊坊子区黄旗堡街道柏台村柏台村自然村潍坊坊子黄旗堡柏台村扩容11号分纤箱*********
联系电话:13516387207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08:46:55
具体故障现象:光猫灯正常亮，电源都打开，宽带无法上网，要求装维师傅上门维修
客户其他诉求:
</t>
  </si>
  <si>
    <t>2024-07-01 08:54:48</t>
  </si>
  <si>
    <t>2024-07-01 08:56:06</t>
  </si>
  <si>
    <t>SD-057-240701-254190-5667</t>
  </si>
  <si>
    <t>80+金卡-普通区域-安丘市-西兵马营村小区-13906364895-100M-宽带上网投诉-次数0-202407010000523577</t>
  </si>
  <si>
    <t>202407010000523577</t>
  </si>
  <si>
    <t xml:space="preserve">202407010000523577#流程受理流水号：20240701163523139063648951167005
客户号码:13906364895
客户姓名:张**
投诉地市:潍坊
来话流水:2024070116341134420849220
宽带账号:13906364895
宽带账号归属地市:潍坊
宽带账号归属区县:安丘市
故障地址:潍坊安丘市凌河镇西兵马营村西兵马营村小区西兵马营追加3号楼*********
联系电话:13070773646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光功率:-19.54
故障大类:宽带/电视
故障细类:宽带网速慢/卡顿
携转原因:
故障时间:2024-07-01 16:35:19
具体故障现象:网速慢卡顿，
客户其他诉求:客户侧为质差终端，要求上门更换终端并一并处理故障问题。
</t>
  </si>
  <si>
    <t>2024-07-01 16:37:06</t>
  </si>
  <si>
    <t>2024-07-01 16:37:33</t>
  </si>
  <si>
    <t>SD-851-296642-24466-118</t>
  </si>
  <si>
    <t>SD-057-240701-689253-6223</t>
  </si>
  <si>
    <t>2024-07-01 17:50:34</t>
  </si>
  <si>
    <t>【调研】-普通区域-奎文区-卧龙社区南区-13563699198-300M-宽带上网投诉-次数0-20240701174813X293585743</t>
  </si>
  <si>
    <t>2024-07-02 18:51:00</t>
  </si>
  <si>
    <t>20240701174813X293585743</t>
  </si>
  <si>
    <t xml:space="preserve">流程受理流水号：20240701174724135636991981190502
客户号码:13563699198
客户姓名:徐*
投诉地市:潍坊
来话流水:2024070117461500520804823
宽带账号:13563699198
宽带账号归属地市:潍坊
宽带账号归属区县:奎文区
故障地址:潍坊市奎文区卧龙社区则尔庄1号楼1单元201*********
联系电话:15610190226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17:47:47
具体故障现象:客户来电反映本机宽带打不开网页，光猫亮红灯,提示网络无法连接，故障出现有1天，客户对解释不认可，要求处理回电
客户其他诉求:
</t>
  </si>
  <si>
    <t>2024-07-01 17:52:22</t>
  </si>
  <si>
    <t>2024-07-01 17:52:41</t>
  </si>
  <si>
    <t>SD-852-283034-152-14253</t>
  </si>
  <si>
    <t>SD-057-240701-081472-6565</t>
  </si>
  <si>
    <t>2024-07-01 18:17:31</t>
  </si>
  <si>
    <t>普通区域-临朐县-沂秀家园-18765732641-200M-业务受理宽带-次数0-202407010000615801</t>
  </si>
  <si>
    <t>202407010000615801</t>
  </si>
  <si>
    <t>202407010000615801# 宽带账号:18765732641; 联系电话：18765732641，问题类型：此工单为群障修复工单，根据群障全量闭环修复管理要求，为确保客户网络通畅，请装维人员跟进修复网络问题，谢谢！ 
 群障标题：公告。故障描述：分支光纤断或OLT检测不到ONT的预期的光信号(LOSi/LOBi)主叫号码：18765732641.0;该号码仅供参考，请优先联系宽带账号。</t>
  </si>
  <si>
    <t>2024-07-01 19:11:38</t>
  </si>
  <si>
    <t>陈来升</t>
  </si>
  <si>
    <t>15963652760</t>
  </si>
  <si>
    <t>家客铁通潍坊临朐-蒋峪乡镇装维组</t>
  </si>
  <si>
    <t>dw3_jk_chenlaisheng</t>
  </si>
  <si>
    <t>2024-07-02 09:35:18</t>
  </si>
  <si>
    <t>SD-057-240701-572436-6157</t>
  </si>
  <si>
    <t>2024-07-01 17:39:21</t>
  </si>
  <si>
    <t>普通区域-奎文区-润福家园-13656362808-200M-魔百和投诉-次数0-20240701155611X571046414</t>
  </si>
  <si>
    <t>2024-07-02 18:40:00</t>
  </si>
  <si>
    <t>20240701155611X571046414</t>
  </si>
  <si>
    <t xml:space="preserve">流程 ： 
 流程受理流水号：20240701155356136563628081153132; 
客户姓名 ：杜**
投诉地市 ：潍坊
来话流水 ：2024070115505115520842622
联系电话 ：13656362808
联系人 ：杜**
4G套餐名称 ：预付费新飞享+套餐
是否升级投诉倾向 ：否
提单模板 ：13656362808客户来电反映开通移动高清黄金会员（6个月合约）无法观看，经解释客户不认可，请协助处理，谢谢  
</t>
  </si>
  <si>
    <t>2024-07-01 17:43:21</t>
  </si>
  <si>
    <t>家庭业务-&gt;网络质量-&gt;互联网电视(移动高清)-&gt;全局流转-&gt;功能使用-&gt;点播和直播观看都出现卡顿、缓冲、声画不同步-&gt;全局流转</t>
  </si>
  <si>
    <t>2024-07-01 17:43:54</t>
  </si>
  <si>
    <t>SD-057-240701-837162-890</t>
  </si>
  <si>
    <t>2024-07-01 09:34:01</t>
  </si>
  <si>
    <t>80+白金-普通区域-寿光市-古城党委小区-15006628777-1000M-宽带上网投诉-次数0-202407010000155149</t>
  </si>
  <si>
    <t>202407010000155149</t>
  </si>
  <si>
    <t xml:space="preserve">202407010000155149#流程受理流水号：20240701093219150066287771026381
客户号码:15006628777
客户姓名:郑**
投诉地市:潍坊
来话流水:2024070109313661420890131
宽带账号:15006628777
宽带账号归属地市:潍坊
宽带账号归属区县:寿光市
故障地址:潍坊寿光市古城古城中心街古城党委小区东院北楼*********
联系电话:13475695888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09:33:18
具体故障现象:用户无法提供具体故障现象，
客户其他诉求:客户侧为质差终端，要求上门更换终端并一并处理故障问题。
</t>
  </si>
  <si>
    <t>2024-07-01 09:36:50</t>
  </si>
  <si>
    <t>2024-07-01 09:37:13</t>
  </si>
  <si>
    <t>SD-851-248860-20816-143</t>
  </si>
  <si>
    <t>SD-057-240701-280541-6052</t>
  </si>
  <si>
    <t>2024-07-01 17:21:41</t>
  </si>
  <si>
    <t>普通区域-寒亭区-北美风情-18765630383-300M-宽带上网投诉-次数0-202407010000569969</t>
  </si>
  <si>
    <t>2024-07-02 18:22:00</t>
  </si>
  <si>
    <t>202407010000569969</t>
  </si>
  <si>
    <t>202407010000569969#宽带账号：18765630383；宽带地址：潍坊寒亭区开元街道通亭街北美风情19号楼；客户来电反映移动高清电视不能看，，无法配合线上指导请，协助处理，谢谢！联系电话：18765630383；联系人：先生来电流水：2024070117184294520853658</t>
  </si>
  <si>
    <t>2024-07-01 17:24:22</t>
  </si>
  <si>
    <t>2024-07-01 17:24:50</t>
  </si>
  <si>
    <t>SD-852-248335-169-16191</t>
  </si>
  <si>
    <t>SD-057-240701-936218-420</t>
  </si>
  <si>
    <t>2024-07-01 08:53:38</t>
  </si>
  <si>
    <t>【调研】-80+普通-普通区域-临朐县-杨桃-13853616780-200M-宽带上网投诉-次数0-20240701085153X113185526</t>
  </si>
  <si>
    <t>2024-07-02 09:54:00</t>
  </si>
  <si>
    <t>20240701085153X113185526</t>
  </si>
  <si>
    <t xml:space="preserve">【农村网络投诉】流程受理流水号：20240701085039138536167801008949
客户号码:13853616780
客户姓名:梁**
投诉地市:潍坊
来话流水:2024070108463161720878838
宽带账号:13853616780
宽带账号归属地市:潍坊
宽带账号归属区县:临朐县
故障地址:潍坊临朐县寺头镇人民政府杨桃村杨桃杨桃（紧急扩容）10号箱孙荣恩（外墙）*********
联系电话:13853616780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故障细类:宽带无法上网(专席)
携转原因:
故障时间:2024-07-01 08:51:41
具体故障现象:用户无法提供具体故障现象，未配合排障操作  请核实处理
客户其他诉求:
</t>
  </si>
  <si>
    <t>2024-07-01 08:55:23</t>
  </si>
  <si>
    <t>SD-851-308140-21010-5634</t>
  </si>
  <si>
    <t>SD-057-240701-395871-5674</t>
  </si>
  <si>
    <t>2024-07-01 16:37:55</t>
  </si>
  <si>
    <t>80+普通-普通区域-临朐县-毕家沟自然村-15275368036-100M-宽带上网投诉-次数0-202407010000527261</t>
  </si>
  <si>
    <t>2024-07-02 17:38:00</t>
  </si>
  <si>
    <t>202407010000527261</t>
  </si>
  <si>
    <t xml:space="preserve">202407010000527261#流程受理流水号：20240701163705152753680361167615
客户号码:15275368036
客户姓名:王**
投诉地市:潍坊
来话流水:2024070116361512220877671
宽带账号:15275368036
宽带账号归属地市:潍坊
宽带账号归属区县:临朐县
故障地址:潍坊临朐县东城街道毕家沟毕家沟自然村毕家沟（扩容2）11号箱王世虎（外墙）*********
联系电话:15275368036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故障时间:2024-07-01 16:33:42
具体故障现象:打不开网页，
客户其他诉求:客户侧为质差终端，要求上门更换终端并一并处理故障问题。
</t>
  </si>
  <si>
    <t>2024-07-01 16:42:26</t>
  </si>
  <si>
    <t>2024-07-01 16:43:20</t>
  </si>
  <si>
    <t>SD-057-240701-219035-6382</t>
  </si>
  <si>
    <t>2024-07-01 18:08:35</t>
  </si>
  <si>
    <t>【调研】-80+银卡-普通区域-青州市-观音沟村-15169522881-300M-宽带上网投诉-次数0-202407010000609478</t>
  </si>
  <si>
    <t>202407010000609478</t>
  </si>
  <si>
    <t>202407010000609478#宽带账号：15169522881；宽带地址：潍坊青州市王府街道观音沟村观音沟村扩容4号箱（张在敬）*********；接入方式：FTTH，当前是否在线：在线，端到端诊断结果：客户侧设备问题，是否智能网关：，客户反映从**时间开始****无法使用，具体现象：亲情网，要求尽快处理回复！来电流水：2024070118031706820802380，联系电话：18706540860</t>
  </si>
  <si>
    <t>2024-07-01 18:10:22</t>
  </si>
  <si>
    <t>2024-07-01 18:14:28</t>
  </si>
  <si>
    <t>SD-851-254052-22807-28976</t>
  </si>
  <si>
    <t>SD-057-240701-120653-6217</t>
  </si>
  <si>
    <t>2024-07-01 17:50:03</t>
  </si>
  <si>
    <t>普通区域-昌邑市-长胡同村自然村-15805364536-100M-宽带上网投诉-次数0-20240701174702X222436263</t>
  </si>
  <si>
    <t>20240701174702X222436263</t>
  </si>
  <si>
    <t xml:space="preserve">流程受理流水号：20240701174434158053645361189615
客户号码:15805364536
客户姓名:姜**
投诉地市:潍坊
来话流水:2024070117442197620881716
宽带账号:15805364536
宽带账号归属地市:潍坊
宽带账号归属区县:昌邑市
故障地址:潍坊昌邑市城区富昌街育新苑小区政亨家园20号楼*********
联系电话:15805364536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17:46:13
具体故障现象:打不开网页，
客户其他诉求:
</t>
  </si>
  <si>
    <t>2024-07-01 17:52:26</t>
  </si>
  <si>
    <t>2024-07-01 17:53:26</t>
  </si>
  <si>
    <t>SD-057-240701-821465-6258</t>
  </si>
  <si>
    <t>2024-07-01 17:53:33</t>
  </si>
  <si>
    <t>80+银卡-普通区域-青州市-范家-15806499124-1000M-宽带上网投诉-次数0-202407010000591237</t>
  </si>
  <si>
    <t>2024-07-02 18:54:00</t>
  </si>
  <si>
    <t>202407010000591237</t>
  </si>
  <si>
    <t>202407010000591237#受理号码 : 15806499124客户姓名 : 赵**号码归属地 : 潍坊青州 － 青州-高柳-片区用户品牌 : 全球通  客户来电要求宽带的维修师傅上门维修宽带，自己家里的宽带线路断了，账号：本机号 位置：潍坊青州市高柳镇范家村范家1号箱（赵来德），请帮助，谢谢！联系电话：本机 联系人：女士 流水号：2024070117421750320855769</t>
  </si>
  <si>
    <t>2024-07-01 17:57:54</t>
  </si>
  <si>
    <t>2024-07-01 17:58:27</t>
  </si>
  <si>
    <t>SD-057-240701-791064-1458</t>
  </si>
  <si>
    <t>2024-07-01 10:23:00</t>
  </si>
  <si>
    <t>普通区域-安丘市-肖家庄子村自然村-15863421605-1000M-宽带上网投诉-次数0-202407010000207746</t>
  </si>
  <si>
    <t>202407010000207746</t>
  </si>
  <si>
    <t>202407010000207746#宽带账号：15863421605；宽带地址：潍坊安丘市白芬子镇肖家庄子村肖家庄子村自然村肖家庄子村西3号箱；客户来电反映宽带连接不了，客户不配合线上指导，要求上门，请协助处理，谢谢！联系电话：15863421605；联系人：先生；来电流水：2024070110205399120823136。</t>
  </si>
  <si>
    <t>2024-07-01 10:24:51</t>
  </si>
  <si>
    <t>2024-07-01 10:25:28</t>
  </si>
  <si>
    <t>2024-07-01 15:44:03</t>
  </si>
  <si>
    <t>【调研】-80+金卡-FTTR-普通区域-寒亭区-大埠村自然村-15065369174-1000M-宽带上网投诉-次数0-20240701154107X667107722 一级督办</t>
  </si>
  <si>
    <t>20240701154107X667107722</t>
  </si>
  <si>
    <t>2024-07-01 15:49:20</t>
  </si>
  <si>
    <t>2024-07-01 15:50:10</t>
  </si>
  <si>
    <t>SD-851-249218-18705-18091</t>
  </si>
  <si>
    <t>SD-057-240701-783516-352</t>
  </si>
  <si>
    <t>2024-07-01 08:47:14</t>
  </si>
  <si>
    <t>普通区域-寿光市-昊华轮胎五期宿舍沿街（小微）-13081430450-500M-宽带上网投诉-次数0-202407010000104539</t>
  </si>
  <si>
    <t>202407010000104539</t>
  </si>
  <si>
    <t xml:space="preserve">202407010000104539#宽带账号：13081430450；宽带地址：潍坊寿光市岔河大地路昊华轮胎厂宿舍四期物流；客户来电反映宽带无法上网，客户不在现场，无法配合线上指导/客户不配合排障，要求师傅上门，请协助处理，谢谢！联系电话：13081430450；联系人：女士；来电流水：2024070108413809120825109。 </t>
  </si>
  <si>
    <t>2024-07-01 08:50:44</t>
  </si>
  <si>
    <t>2024-07-01 08:51:24</t>
  </si>
  <si>
    <t>SD-851-338481-7315-26888</t>
  </si>
  <si>
    <t>SD-057-240701-986415-395</t>
  </si>
  <si>
    <t>2024-07-01 08:51:09</t>
  </si>
  <si>
    <t>普通区域-寒亭区-欣海花园小区-18863602350-500M-宽带上网投诉-次数0-20240701084928X968853804</t>
  </si>
  <si>
    <t>20240701084928X968853804</t>
  </si>
  <si>
    <t xml:space="preserve">流程受理流水号：20240701084826188636023501008052
客户号码:18863602350
客户姓名:于**
投诉地市:潍坊
来话流水:2024070108481070120897923
宽带账号:18863602350
宽带账号归属地市:潍坊
宽带账号归属区县:寒亭区
故障地址:潍坊寒亭区寒亭街道民主东街欣海花园小区26号楼2单元*********
联系电话:18863602350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08:49:06
具体故障现象:用户无法提供具体故障现象，
客户其他诉求:
</t>
  </si>
  <si>
    <t>2024-07-01 09:07:14</t>
  </si>
  <si>
    <t>2024-07-01 09:07:36</t>
  </si>
  <si>
    <t>SD-057-240701-947063-5640</t>
  </si>
  <si>
    <t>2024-07-01 16:32:22</t>
  </si>
  <si>
    <t>【调研】-普通区域-奎文区-苇湾社区-18753683911-1000M-宽带上网投诉-次数0-20240701162953X593436142</t>
  </si>
  <si>
    <t>2024-07-02 17:33:00</t>
  </si>
  <si>
    <t>20240701162953X593436142</t>
  </si>
  <si>
    <t xml:space="preserve">流程受理流水号：20240701162748187536839111164468
客户号码:18753683911
客户姓名:张**
投诉地市:潍坊
来话流水:2024070116264748020846683
宽带账号:18753683911
宽带账号归属地市:潍坊
宽带账号归属区县:奎文区
故障地址:潍坊奎文区东关街道东风街四平路苇湾社区14号楼*********
联系电话:18753683911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故障时间:2024-07-01 16:29:36
具体故障现象:提示网络无法连接，
客户其他诉求:
</t>
  </si>
  <si>
    <t>2024-07-01 16:33:58</t>
  </si>
  <si>
    <t>2024-07-01 16:34:32</t>
  </si>
  <si>
    <t>SD-851-323749-18849-11511</t>
  </si>
  <si>
    <t>SD-057-240701-706128-6078</t>
  </si>
  <si>
    <t>2024-07-01 17:25:08</t>
  </si>
  <si>
    <t>80+普通-普通区域-临朐县-新天地小区-17306364473-1000M-宽带延伸服务-次数0-202407010000571757</t>
  </si>
  <si>
    <t>2024-07-02 17:26:00</t>
  </si>
  <si>
    <t>202407010000571757</t>
  </si>
  <si>
    <t xml:space="preserve">202407010000571757#流程受理流水号：20240701172448173063644731183479
客户号码:17306364473
客户姓名:谭**
投诉地市:潍坊
来话流水:2024070117241963820828263
宽带账号:17306364473
宽带账号归属地市:潍坊
宽带账号归属区县:临朐县
故障地址:潍坊临朐县城关街道朐山路新天地小区新天地商品楼12号楼*********
联系电话:17306364473
联系人:先生/女士
工单紧急程度:一般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故障时间:2024-07-01 17:23:42
具体故障现象:网线问题
</t>
  </si>
  <si>
    <t>2024-07-01 17:32:30</t>
  </si>
  <si>
    <t>2024-07-01 17:33:06</t>
  </si>
  <si>
    <t>SD-057-240701-895037-6779</t>
  </si>
  <si>
    <t>2024-07-01 18:42:02</t>
  </si>
  <si>
    <t>普通区域-坊子区-丈岭王家庄村-15954458508-100M-宽带上网投诉-次数0-202407010000634456</t>
  </si>
  <si>
    <t>202407010000634456</t>
  </si>
  <si>
    <t>202407010000634456#宽带账号：15954458508；宽带地址：潍坊峡山区太堡庄街道（丈岭）丈岭王家庄村行政村丈岭王家庄村7号箱；客户来电反映宽带机顶盒网络未连接，经查询客户侧为质差机顶盒，请协助上门更换终端并一并处理故障问题，谢谢！联系电话：15954458508；联系人：先生；来电流水：2024070118333764820802220</t>
  </si>
  <si>
    <t>2024-07-01 18:48:23</t>
  </si>
  <si>
    <t>2024-07-01 18:49:11</t>
  </si>
  <si>
    <t>SD-057-240701-870564-6814</t>
  </si>
  <si>
    <t>2024-07-01 18:46:48</t>
  </si>
  <si>
    <t>【调研】-80+金卡-FTTR-普通区域-诸城市-枫香湖畔-13791676795-1000M-宽带上网投诉-次数0-202407010000638316</t>
  </si>
  <si>
    <t>202407010000638316</t>
  </si>
  <si>
    <t>202407010000638316#流程受理流水号：20240701184601137916767951206154
客户号码:13791676795
客户姓名:李**
投诉地市:潍坊
来话流水:2024070118454678520807737
宽带账号:13791676795
宽带账号归属地市:潍坊
宽带账号归属区县:诸城市
故障地址:潍坊诸城市密州街道南外环枫香湖畔1号楼*********
联系电话:13791676795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18:46:29
具体故障现象:PON灯闪，
客户其他诉求:
;宽带小区$[枫香湖畔]$</t>
  </si>
  <si>
    <t>2024-07-01 18:48:36</t>
  </si>
  <si>
    <t>2024-07-01 18:48:52</t>
  </si>
  <si>
    <t>SD-851-310953-34215-2672</t>
  </si>
  <si>
    <t>SD-057-240701-890637-6269</t>
  </si>
  <si>
    <t>2024-07-01 17:54:25</t>
  </si>
  <si>
    <t>普通区域-潍城区-顺通花园-17860692635-300M-宽带上网投诉-次数0-202407010000597215</t>
  </si>
  <si>
    <t>2024-07-02 18:55:00</t>
  </si>
  <si>
    <t>202407010000597215</t>
  </si>
  <si>
    <t>202407010000597215#宽带账号：17860692635；宽带地址：潍坊潍城区南关街道春鸢路顺通花园1号楼**；客户来电反映宽带使用不畅，客户不在现场，无法配合线上指导，要求上门，请协助处理，谢谢！联系电话：17502125551；联系人：先生；来电流水：2024070117522313320878590</t>
  </si>
  <si>
    <t>2024-07-01 17:58:59</t>
  </si>
  <si>
    <t>2024-07-01 17:59:31</t>
  </si>
  <si>
    <t>SD-851-269757-11618-22813</t>
  </si>
  <si>
    <t>SD-057-240701-157249-6237</t>
  </si>
  <si>
    <t>2024-07-01 17:51:37</t>
  </si>
  <si>
    <t>普通区域-寒亭区-金海岸商贸城-17864480526-300M-宽带上网投诉-次数1-20240701110431X717036540</t>
  </si>
  <si>
    <t>2024-07-02 18:52:00</t>
  </si>
  <si>
    <t>20240701110431X717036540</t>
  </si>
  <si>
    <t>17864480526  ，客户反映本机宽带想移机到 潍坊寒亭，渤海路通亭街道路口，清晨国际A座 6楼611室 ，但是师傅告知wu宽带接线口，要求反馈，请核实处理。联系电话本机流水   2024070111072344720836628</t>
  </si>
  <si>
    <t>2024-07-01 18:08:14</t>
  </si>
  <si>
    <t>SD-852-254636-23-20277</t>
  </si>
  <si>
    <t>SD-057-240701-823564-5995</t>
  </si>
  <si>
    <t>2024-07-01 17:12:31</t>
  </si>
  <si>
    <t>普通区域-诸城市-泰昌源小区-15964900906-300M-宽带上网投诉-次数0-202407010000554576</t>
  </si>
  <si>
    <t>2024-07-02 18:13:00</t>
  </si>
  <si>
    <t>202407010000554576</t>
  </si>
  <si>
    <t>202407010000554576#客户来电对预约宽带装维，但是师傅迟迟没有联系客户，装维师傅的电话也无法打通，客户不满要求上报表示如果今天安装不上就要求退还预存的所有费用，请协助处理。联系电话：15964900906 录音流水：2024070117053497920878034</t>
  </si>
  <si>
    <t>2024-07-01 17:16:21</t>
  </si>
  <si>
    <t>2024-07-01 17:17:28</t>
  </si>
  <si>
    <t>SD-851-300309-5514-8991</t>
  </si>
  <si>
    <t>SD-057-240701-917625-6541</t>
  </si>
  <si>
    <t>2024-07-01 18:16:39</t>
  </si>
  <si>
    <t>80+普通-普通区域-寿光市-王家村自然村-13869661363-300M-业务受理宽带-次数0-202407010000615299</t>
  </si>
  <si>
    <t>202407010000615299</t>
  </si>
  <si>
    <t>202407010000615299#【已关注中国移动10086微信公众号】 宽带账号:13869661363; 联系电话：13869661363，问题类型：此工单为群障修复工单，根据群障全量闭环修复管理要求，为确保客户网络通畅，请装维人员跟进修复网络问题，谢谢！ 
 群障标题：公告。故障描述：分支光纤断或OLT检测不到ONT的预期的光信号(LOSi/LOBi)主叫号码：13869661363.0;该号码仅供参考，请优先联系宽带账号。</t>
  </si>
  <si>
    <t>2024-07-01 18:19:51</t>
  </si>
  <si>
    <t>2024-07-01 18:22:01</t>
  </si>
  <si>
    <t>SD-851-239727-10890-25858</t>
  </si>
  <si>
    <t>2024-07-01 15:47:16</t>
  </si>
  <si>
    <t>普通区域-高密市-王家官庄自然村（夏庄恒馨家园）-19558518557-500M-宽带上网投诉-次数0-20240701154531X931145576 一级督办</t>
  </si>
  <si>
    <t>20240701154531X931145576</t>
  </si>
  <si>
    <t>2024-07-01 16:24:39</t>
  </si>
  <si>
    <t>2024-07-01 20:46:16</t>
  </si>
  <si>
    <t>SD-851-234824-23466-15488</t>
  </si>
  <si>
    <t>SD-057-240701-795843-279</t>
  </si>
  <si>
    <t>2024-07-01 08:40:04</t>
  </si>
  <si>
    <t>普通区域-坊子区-夹河套村自然村-13011651597-300M-宽带延伸服务-次数0-202407010000102674</t>
  </si>
  <si>
    <t>202407010000102674</t>
  </si>
  <si>
    <t xml:space="preserve">202407010000102674#流程受理流水号：20240701083900130116515971004372
客户号码:13011651597
客户姓名:张**
投诉地市:潍坊
来话流水:2024070108382554520890609
宽带账号:13011651597
宽带账号归属地市:潍坊
宽带账号归属区县:坊子区
故障地址:潍坊坊子区黄旗堡街道夹河套村夹河套村自然村夹河套村中心街南1号箱（张光发）*********
联系电话:13011651597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故障时间:2024-07-01 08:39:13
具体故障现象:客户表示网线断了，请师傅帮忙接一下，谢谢
</t>
  </si>
  <si>
    <t>2024-07-01 08:50:02</t>
  </si>
  <si>
    <t>2024-07-01 08:50:39</t>
  </si>
  <si>
    <t>SD-851-256476-1148-29183</t>
  </si>
  <si>
    <t>SD-057-240701-708196-354</t>
  </si>
  <si>
    <t>2024-07-01 08:47:23</t>
  </si>
  <si>
    <t>【调研】-普通区域-潍城区-苗圃一路社区-18365615605-300M-宽带上网投诉-次数0-20240701084450X690574224</t>
  </si>
  <si>
    <t>20240701084450X690574224</t>
  </si>
  <si>
    <t xml:space="preserve">流程受理流水号：20240701084423183656156051006432
客户号码:18365615605
客户姓名:张*
投诉地市:潍坊
来话流水:2024070108422129820832883
宽带账号:18365615605
宽带账号归属地市:潍坊
宽带账号归属区县:潍城区
故障地址:潍坊潍城区北关街道苗圃一路苗圃一路社区8号楼*********
联系电话:18365615605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故障细类:宽带无法上网(专席)
携转原因:
故障时间:2024-07-01 08:46:45
具体故障现象:提示网络无法连接，线上指导未操作   
客户其他诉求:
</t>
  </si>
  <si>
    <t>2024-07-01 09:04:03</t>
  </si>
  <si>
    <t>2024-07-01 09:04:40</t>
  </si>
  <si>
    <t>SD-057-240701-472631-6228</t>
  </si>
  <si>
    <t>2024-07-01 17:50:53</t>
  </si>
  <si>
    <t>【调研】-80+普通-普通区域-寿光市-威尼斯小镇-17362069188-1000M-宽带上网投诉-次数0-20240701174857X337442299</t>
  </si>
  <si>
    <t>20240701174857X337442299</t>
  </si>
  <si>
    <t xml:space="preserve">【农村网络投诉】流程受理流水号：20240701174504173620691881189776
客户号码:17362069188
客户姓名:李**
投诉地市:潍坊
来话流水:2024070117424899520862344
宽带账号:17362069188
宽带账号归属地市:潍坊
宽带账号归属区县:寿光市
故障地址:潍坊寿光市文家街道小尧村威尼斯小镇F区5号楼*********
联系电话:15166367814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故障细类:网速慢/上网掉线(专席)
携转原因:
故障时间:2024-07-01 17:46:09
具体故障现象:网速慢卡顿，
客户其他诉求:请协助处理，谢谢
</t>
  </si>
  <si>
    <t>2024-07-01 17:52:07</t>
  </si>
  <si>
    <t>2024-07-01 17:52:27</t>
  </si>
  <si>
    <t>SD-851-256108-19768-9458</t>
  </si>
  <si>
    <t>SD-057-240701-063815-1372</t>
  </si>
  <si>
    <t>2024-07-01 10:15:24</t>
  </si>
  <si>
    <t>普通区域-奎文区-凤怡山庄-13562611618-300M-宽带上网投诉-次数0-202407010000200222</t>
  </si>
  <si>
    <t>202407010000200222</t>
  </si>
  <si>
    <t>202407010000200222#要求装维上门服务：宽带账号：13562611618；宽带地址：潍坊高新高新城区宝通街凤怡山庄A3号楼2单元501；客户来电反映移动高清电视无法正常观看，客户不配合排障，要求上门，请协助处理，谢谢！联系电话：13562611618；联系人：先生；来电流水：2024070110110724920873325</t>
  </si>
  <si>
    <t>2024-07-01 10:19:14</t>
  </si>
  <si>
    <t>2024-07-01 10:27:57</t>
  </si>
  <si>
    <t>SD-057-240701-128346-2676</t>
  </si>
  <si>
    <t>2024-07-01 12:04:51</t>
  </si>
  <si>
    <t>【重投】-80+金卡-FTTR-普通区域-青州市-天虹花园-18265623100-1000M-宽带上网投诉-次数0-202407010000313304</t>
  </si>
  <si>
    <t>202407010000313304</t>
  </si>
  <si>
    <t>202407010000313304#宽带账号：18265623100；宽带地址：潍坊青州市云门山街道海岱路天虹花园A区1号楼；客户来电反映宽带无法上网，注册闪，客户要求去家里，请协助处理，谢谢！联系电话：18265623100；联系人：先生；来电流水：2024070112015398620886846。</t>
  </si>
  <si>
    <t>2024-07-01 12:06:02</t>
  </si>
  <si>
    <t>SD-851-274435-23893-22849</t>
  </si>
  <si>
    <t>SD-057-240701-394582-5924</t>
  </si>
  <si>
    <t>2024-07-01 17:07:24</t>
  </si>
  <si>
    <t>普通区域-奎文区-聚福四方-13573637773-300M-宽带上网投诉-次数0-202407010000555118</t>
  </si>
  <si>
    <t>2024-07-02 18:08:00</t>
  </si>
  <si>
    <t>202407010000555118</t>
  </si>
  <si>
    <t xml:space="preserve">202407010000555118#宽带账号：13573637773；宽带地址：潍坊奎文区清池王油一村聚福四方聚福四方东区25号楼*********；客户来电反映宽带/移动高清*****，客户不在现场，无法配合线上指导/客户不配合排障，要求上门，请协助处理，谢谢！联系电话：13573631112；联系人：女士；来电流水：2024070117052496820875727。 </t>
  </si>
  <si>
    <t>2024-07-01 17:13:50</t>
  </si>
  <si>
    <t>2024-07-01 17:14:56</t>
  </si>
  <si>
    <t>SD-851-292530-3893-9818</t>
  </si>
  <si>
    <t>SD-057-240701-681305-21</t>
  </si>
  <si>
    <t>2024-07-01 06:45:18</t>
  </si>
  <si>
    <t>80+银卡-普通区域-潍城区-赵家文庄自然村-13515407202-300M-宽带上网投诉-次数0-202407010000090024</t>
  </si>
  <si>
    <t>202407010000090024</t>
  </si>
  <si>
    <t>202407010000090024#流程受理流水号：20240701064325135154072021000065
客户号码:13515407202
客户姓名:赵**
投诉地市:潍坊
来话流水:2024070106431045920897071
宽带账号:13515407202
宽带账号归属地市:潍坊
宽带账号归属区县:潍城区
故障地址:潍坊潍城区军埠口综合项目区赵家文庄赵家文庄自然村38号箱在西数第一条街北数第八排屋路东*********
联系电话:13515407202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06:45:05
具体故障现象:光猫亮红灯，
客户其他诉求:
;宽带小区$[赵家文庄自然村]$</t>
  </si>
  <si>
    <t>2024-07-01 06:56:40</t>
  </si>
  <si>
    <t>2024-07-01 06:57:14</t>
  </si>
  <si>
    <t>SD-851-312354-7948-13898</t>
  </si>
  <si>
    <t>SD-057-240701-437182-4436</t>
  </si>
  <si>
    <t>2024-07-01 14:32:25</t>
  </si>
  <si>
    <t>普通区域-高密市-南斜沟自然村-13070785758-300M-宽带上网投诉-次数1-20240701101836X316282977 一级督办</t>
  </si>
  <si>
    <t>2024-07-01 14:45:35</t>
  </si>
  <si>
    <t>2024-07-01 14:46:07</t>
  </si>
  <si>
    <t>SD-057-240701-896032-2256</t>
  </si>
  <si>
    <t>2024-07-01 11:29:21</t>
  </si>
  <si>
    <t>普通区域-奎文区-蔡家楼小区-19525369870-300M-宽带上网投诉-次数0-20240701112745X465887191</t>
  </si>
  <si>
    <t>20240701112745X465887191</t>
  </si>
  <si>
    <t xml:space="preserve">【农村网络投诉】流程受理流水号：20240701112619195253698701075987
客户号码:19525369870
客户姓名:马**
投诉地市:潍坊
来话流水:2024070111252398320800077
宽带账号:19525369870
宽带账号归属地市:潍坊
宽带账号归属区县:高新
故障地址:潍坊高新车留蔡家楼村蔡家楼小区1号楼*********
联系电话:19525369870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故障细类:网速慢/上网掉线(专席)
携转原因:
故障时间:2024-07-01 11:26:29
具体故障现象:网速慢卡顿，
客户其他诉求:
</t>
  </si>
  <si>
    <t>2024-07-01 11:34:20</t>
  </si>
  <si>
    <t>2024-07-01 11:34:49</t>
  </si>
  <si>
    <t>SD-851-245151-11462-1898</t>
  </si>
  <si>
    <t>SD-057-240701-290156-852</t>
  </si>
  <si>
    <t>2024-07-01 09:29:24</t>
  </si>
  <si>
    <t>80+金卡-普通区域-寿光市-中央华府二期-15215363636-1000M-宽带上网投诉-次数0-20240701092759X279300186</t>
  </si>
  <si>
    <t>20240701092759X279300186</t>
  </si>
  <si>
    <t>【预处理派单】宽带账号：15215363636，宽带地址： 潍坊寿光市圣城街道新兴街中央华府二期9号楼*********，故障现象：，故障现象类型：，客户诉求：客户来电反应对没有机顶盒无法移机不满，要求记录上报，联系电话：15215363636，通话流水：2024070109244672620891987。接入方式：FTTH，当前是否在线：不在线，端到端诊断结果：状态正常，是否智能网关：是，光功率。</t>
  </si>
  <si>
    <t>2024-07-01 09:47:55</t>
  </si>
  <si>
    <t>家庭业务-&gt;服务触点-&gt;装维人员-&gt;全局流转-&gt;售后服务-&gt;装维人员未及时移机-&gt;全局流转</t>
  </si>
  <si>
    <t>2024-07-01 09:48:24</t>
  </si>
  <si>
    <t>SD-852-296568-2753-22966</t>
  </si>
  <si>
    <t>SD-057-240701-731682-819</t>
  </si>
  <si>
    <t>2024-07-01 09:25:36</t>
  </si>
  <si>
    <t>【调研】-普通区域-青州市-富贵养生苑-13573689444-1000M-宽带上网投诉-次数0-202407010000142172</t>
  </si>
  <si>
    <t>202407010000142172</t>
  </si>
  <si>
    <t xml:space="preserve">202407010000142172#宽带账号：13573689444  ；宽带地址：潍坊青州市王府街道五里村富贵养生苑39号楼二期*********
   ；客户来电反映宽带不能用，客户不配合排障，要求上门，并要求更换一个靠谱的师傅，请协助处理，谢谢！联系电话：本机；联系人：先生；来电流水：2024070109211540420840540
</t>
  </si>
  <si>
    <t>2024-07-01 09:28:48</t>
  </si>
  <si>
    <t>2024-07-01 09:33:31</t>
  </si>
  <si>
    <t>SD-851-318358-2646-7827</t>
  </si>
  <si>
    <t>SD-057-240701-478192-5024</t>
  </si>
  <si>
    <t>2024-07-01 15:29:05</t>
  </si>
  <si>
    <t>普通区域-诸城市-石门亭-13475698005-100M-宽带上网投诉-次数0-20240701152616X776409378</t>
  </si>
  <si>
    <t>2024-07-02 16:30:00</t>
  </si>
  <si>
    <t>20240701152616X776409378</t>
  </si>
  <si>
    <t xml:space="preserve">【农村网络投诉】流程受理流水号：20240701152532134756980051144091
客户号码:13475698005
客户姓名:单**
投诉地市:潍坊
来话流水:2024070115171324120864358
宽带账号:13475698005
宽带账号归属地市:潍坊
宽带账号归属区县:诸城市
故障地址:潍坊诸城市百尺河镇石门亭村石门亭石门亭村中偏北3#箱*********
联系电话:13475698005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故障细类:宽带无法上网(专席)
携转原因:
故障时间:2024-07-01 15:26:31
具体故障现象:光猫灯正常但电脑手机无法上网，
客户其他诉求:谢谢
</t>
  </si>
  <si>
    <t>2024-07-01 15:58:38</t>
  </si>
  <si>
    <t>2024-07-01 15:59:10</t>
  </si>
  <si>
    <t>SD-057-240701-791230-2195</t>
  </si>
  <si>
    <t>2024-07-01 11:23:15</t>
  </si>
  <si>
    <t>【调研】-80+普通-(目标)普通区域--null--宽带上网投诉-次数0-20240701112144X104773148</t>
  </si>
  <si>
    <t>2024-07-02 12:24:00</t>
  </si>
  <si>
    <t>20240701112144X104773148</t>
  </si>
  <si>
    <t>【预处理派单】宽带账号：15006561296，宽带地址： 潍坊坊子区坊安街办河湾村河湾村自然村河湾村东街北头6号箱(刘兆军）*********，故障现象：，故障现象类型：，客户诉求：客户来电表示自行联系装维师傅已四天左右，师傅一直未上门处理，现要求投诉师傅，请协助处理，谢谢，联系电话：15006561296，通话流水：2024070111071405520834242。接入方式：FTTH，当前是否在线：在线，端到端诊断结果：客户侧设备问题，是否智能网关：是，光功率-17.986028756795484。</t>
  </si>
  <si>
    <t>2024-07-01 15:51:23</t>
  </si>
  <si>
    <t>家庭业务-&gt;服务触点-&gt;装维人员-&gt;全局流转-&gt;售后服务-&gt;装维人员未及时维修-&gt;全局流转</t>
  </si>
  <si>
    <t>SD-057-240701-714862-2427</t>
  </si>
  <si>
    <t>2024-07-01 11:47:20</t>
  </si>
  <si>
    <t>80+银卡-普通区域-潍城区-陈家油坊-13655365155-300M-宽带上网投诉-次数0-202407010000294217</t>
  </si>
  <si>
    <t>202407010000294217</t>
  </si>
  <si>
    <t>202407010000294217#宽带账号：13655365155；宽带地址：潍坊潍城区城关街道向阳路油坊社区17号楼；客户来电反映宽移动高清无法观看，客户无法配合线上指导，要求去家里，请协助处理，谢谢！联系电话：13655365155；联系人：先生；来电流水：2024070111421243620832218。</t>
  </si>
  <si>
    <t>2024-07-01 11:49:11</t>
  </si>
  <si>
    <t>徐宝华</t>
  </si>
  <si>
    <t>dw3_jk_wcxubaohua</t>
  </si>
  <si>
    <t>2024-07-01 11:49:42</t>
  </si>
  <si>
    <t>SD-851-317482-9474-29895</t>
  </si>
  <si>
    <t>SD-057-240701-207145-5963</t>
  </si>
  <si>
    <t>2024-07-01 17:09:24</t>
  </si>
  <si>
    <t>普通区域-奎文区-北海明珠-15269615411-500M-业务受理宽带-次数0-202407010000557167</t>
  </si>
  <si>
    <t>2024-07-02 17:10:00</t>
  </si>
  <si>
    <t>202407010000557167</t>
  </si>
  <si>
    <t>202407010000557167# 宽带账号:15269615411; 联系电话：15269615411，问题类型：此工单为群障修复工单，根据群障全量闭环修复管理要求，为确保客户网络通畅，请装维人员跟进修复网络问题，谢谢！ 
 群障标题：告警。故障标题：分支光纤断或OLT检测不到ONT的预期的光信号(LOSi/LOBi)主叫号码：100860531.0;该号码仅供参考，请优先联系宽带账号。</t>
  </si>
  <si>
    <t>2024-07-01 17:14:53</t>
  </si>
  <si>
    <t>2024-07-01 17:15:24</t>
  </si>
  <si>
    <t>SD-057-240701-246751-1259</t>
  </si>
  <si>
    <t>2024-07-01 10:11:07</t>
  </si>
  <si>
    <t>80+普通-普通区域-寿光市-巴龙国际南区-15153624362-200M-业务受理宽带-次数0-202407010000191802</t>
  </si>
  <si>
    <t>2024-07-02 10:12:00</t>
  </si>
  <si>
    <t>202407010000191802</t>
  </si>
  <si>
    <t>202407010000191802# 宽带账号:15153624362; 联系电话：15153624362，问题类型：此工单为群障修复工单，根据群障全量闭环修复管理要求，为确保客户网络通畅，请装维人员跟进修复网络问题，谢谢！ 
 群障标题：公告。故障描述：分支光纤断或OLT检测不到ONT的预期的光信号(LOSi/LOBi)主叫号码：15153624362.0;该号码仅供参考，请优先联系宽带账号。</t>
  </si>
  <si>
    <t>2024-07-01 10:20:00</t>
  </si>
  <si>
    <t>2024-07-01 10:20:31</t>
  </si>
  <si>
    <t>SD-057-240701-073142-2428</t>
  </si>
  <si>
    <t>(目标)普通区域-青州市-青都国际花园小区-13906364215-200M-宽带上网投诉-次数0-20240701114421X461566789</t>
  </si>
  <si>
    <t>2024-07-02 12:48:00</t>
  </si>
  <si>
    <t>20240701114421X461566789</t>
  </si>
  <si>
    <t xml:space="preserve">【农村网络投诉】流程受理流水号：20240701114203139063642151081836
客户号码:13906364215
客户姓名:沈*
投诉地市:潍坊
来话流水:2024070111411485920819217
宽带账号:13906364215
宽带账号归属地市:潍坊
宽带账号归属区县:青州市
故障地址:潍坊青州市驼山中路农村商业银行家属院
联系电话:13906364215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
故障细类:宽带无法上网(专席)
携转原因:
故障时间:2024-07-01 11:42:01
具体故障现象:光猫灯正常但电脑手机无法上网，
客户其他诉求:
</t>
  </si>
  <si>
    <t>2024-07-01 11:50:31</t>
  </si>
  <si>
    <t>孙玉垒</t>
  </si>
  <si>
    <t>15706307655</t>
  </si>
  <si>
    <t>dw3_jk_sunyulei</t>
  </si>
  <si>
    <t>2024-07-01 11:51:00</t>
  </si>
  <si>
    <t>SD-057-240701-306875-5828</t>
  </si>
  <si>
    <t>2024-07-01 17:01:22</t>
  </si>
  <si>
    <t>【调研】-80+银卡-普通区域-奎文区-君尚花园-18369608169-1000M-宽带上网投诉-次数0-202407010000548122</t>
  </si>
  <si>
    <t>2024-07-02 18:02:00</t>
  </si>
  <si>
    <t>202407010000548122</t>
  </si>
  <si>
    <t>202407010000548122#流程受理流水号：20240701165933183696081691175199
客户号码:18369608169
客户姓名:王**
投诉地市:潍坊
来话流水:2024070116553494620842578
宽带账号:18369608169
宽带账号归属地市:潍坊
宽带账号归属区县:奎文区
故障地址:潍坊奎文区北苑街道北宫街君尚花园6号楼*********
联系电话:13220897893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16:59:43
具体故障现象:打不开网页，
客户其他诉求:
;宽带小区$[君尚花园]$</t>
  </si>
  <si>
    <t>2024-07-01 17:09:23</t>
  </si>
  <si>
    <t>2024-07-01 17:09:43</t>
  </si>
  <si>
    <t>SD-852-258705-1380-11667</t>
  </si>
  <si>
    <t>SD-057-240701-614325-4482</t>
  </si>
  <si>
    <t>2024-07-01 14:38:16</t>
  </si>
  <si>
    <t>普通区域-诸城市-君临公寓-13863615521-500M-宽带上网投诉-次数0-20240701143534X734407199</t>
  </si>
  <si>
    <t>20240701143534X734407199</t>
  </si>
  <si>
    <t xml:space="preserve">流程受理流水号：20240701143411138636155211128466
客户号码:13863615521
客户姓名:王**
投诉地市:潍坊
来话流水:2024070114321307720840743
宽带账号:13863615521
宽带账号归属地市:潍坊
宽带账号归属区县:诸城市
故障地址:潍坊诸城市龙都街道人民路君临公寓1号楼1单元501（高层）
联系电话:15098693835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故障细类:宽带无法上网(专席)
携转原因:
故障时间:2024-07-01 14:47:05
具体故障现象:宽带无法上网，
客户其他诉求:
</t>
  </si>
  <si>
    <t>2024-07-01 14:46:56</t>
  </si>
  <si>
    <t>2024-07-01 14:47:35</t>
  </si>
  <si>
    <t>SD-057-240701-610587-2422</t>
  </si>
  <si>
    <t>2024-07-01 11:47:07</t>
  </si>
  <si>
    <t>(目标)普通区域-青州市-青都国际花园小区-13906364215-200M-宽带上网投诉-次数0-20240701114409X449655582</t>
  </si>
  <si>
    <t>20240701114409X449655582</t>
  </si>
  <si>
    <t>2024-07-01 11:52:32</t>
  </si>
  <si>
    <t>SD-057-240701-601594-2799</t>
  </si>
  <si>
    <t>2024-07-01 12:08:56</t>
  </si>
  <si>
    <t>【调研】-普通区域-寿光市-顺福昌小区-15154482711-200M-业务受理宽带-次数0-202407010000318528</t>
  </si>
  <si>
    <t>2024-07-02 12:00:00</t>
  </si>
  <si>
    <t>202407010000318528</t>
  </si>
  <si>
    <t>202407010000318528#【已关注中国移动10086微信公众号】 宽带账号:15154482711; 联系电话：15154482711，问题类型：此工单为群障修复工单，根据群障全量闭环修复管理要求，为确保客户网络通畅，请装维人员跟进修复网络问题，谢谢！ 
 群障标题：公告。故障描述：主干光纤断或OLT检测不到预期的光信号（LOS）主叫号码：15154482711.0;该号码仅供参考，请优先联系宽带账号。</t>
  </si>
  <si>
    <t>2024-07-01 12:10:36</t>
  </si>
  <si>
    <t>2024-07-01 12:11:03</t>
  </si>
  <si>
    <t>SD-057-240701-428719-5867</t>
  </si>
  <si>
    <t>2024-07-01 17:04:51</t>
  </si>
  <si>
    <t>普通区域-寒亭区-寒亭四中小区-13562691908-100M-业务受理宽带-次数0-202407010000551428</t>
  </si>
  <si>
    <t>2024-07-02 17:05:00</t>
  </si>
  <si>
    <t>202407010000551428</t>
  </si>
  <si>
    <t>202407010000551428# 宽带账号:13562691908; 联系电话：13562691908，问题类型：此工单为群障修复工单，根据群障全量闭环修复管理要求，为确保客户网络通畅，请装维人员跟进修复网络问题，谢谢！ 
 群障标题：公告。故障描述：分支光纤断或OLT检测不到ONT的预期的光信号(LOSi/LOBi)主叫号码：13562691908.0;该号码仅供参考，请优先联系宽带账号。</t>
  </si>
  <si>
    <t>2024-07-01 17:20:42</t>
  </si>
  <si>
    <t>2024-07-01 17:21:11</t>
  </si>
  <si>
    <t>SD-057-240701-405726-5923</t>
  </si>
  <si>
    <t>2024-07-01 17:07:22</t>
  </si>
  <si>
    <t>80+普通-普通区域-坊子区-天同双羊新城-13806363315-200M-业务受理宽带-次数0-202407010000552954</t>
  </si>
  <si>
    <t>2024-07-02 17:08:00</t>
  </si>
  <si>
    <t>202407010000552954</t>
  </si>
  <si>
    <t>202407010000552954# 宽带账号:13806363315; 联系电话：13806363315，问题类型：此工单为群障修复工单，根据群障全量闭环修复管理要求，为确保客户网络通畅，请装维人员跟进修复网络问题，谢谢！ 
 群障标题：公告。故障描述：分支光纤断或OLT检测不到ONT的预期的光信号(LOSi/LOBi)主叫号码：13806363315.0;该号码仅供参考，请优先联系宽带账号。</t>
  </si>
  <si>
    <t>2024-07-01 17:32:04</t>
  </si>
  <si>
    <t>2024-07-01 17:32:55</t>
  </si>
  <si>
    <t>SD-057-240701-905142-4445</t>
  </si>
  <si>
    <t>2024-07-01 14:34:33</t>
  </si>
  <si>
    <t>80+银卡-FTTR-普通区域-奎文区-潍坊东方世纪城商务酒店-13905363895-1000M-宽带上网投诉-次数0-202407010000414290</t>
  </si>
  <si>
    <t>202407010000414290</t>
  </si>
  <si>
    <t>202407010000414290#宽带账号：13905363895；宽带地址：潍坊高新区新城街道东方路潍坊东方世纪城商务酒店A座****，客户来电反映表示宽带网络无法使用，客户不配合线上指导，要求上门，谢谢！联系电话：13905363895；联系人：男士；来电流水：2024070114263304420865329</t>
  </si>
  <si>
    <t>2024-07-01 14:37:22</t>
  </si>
  <si>
    <t>2024-07-01 14:37:49</t>
  </si>
  <si>
    <t>SD-851-302711-4482-23088</t>
  </si>
  <si>
    <t>SD-057-240701-271438-4710</t>
  </si>
  <si>
    <t>2024-07-01 15:05:03</t>
  </si>
  <si>
    <t>【调研】-80+普通-普通区域-青州市-义和小区-15095098778-500M-宽带上网投诉-次数0-202407010000442509</t>
  </si>
  <si>
    <t>202407010000442509</t>
  </si>
  <si>
    <t>202407010000442509#【已关注中国移动10086微信公众号】流程受理流水号：20240701150231150950987781136648
客户号码:15095098778
客户姓名:赵**
投诉地市:潍坊
来话流水:2024070115012677420843917
宽带账号:15095098778
宽带账号归属地市:潍坊
宽带账号归属区县:青州市
故障地址:潍坊青州市云门山街道云门山北路义和小区2号楼*********
联系电话:15095098778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15:10:40
具体故障现象:提示网络无法连接，
客户其他诉求:客户来电反映家里宽带无法连接使用，线上排障不配合，拒绝线上排障，请协助处理，谢谢
;宽带小区$[义和小区]$</t>
  </si>
  <si>
    <t>2024-07-01 15:07:22</t>
  </si>
  <si>
    <t>2024-07-01 15:07:38</t>
  </si>
  <si>
    <t>SD-057-240701-961732-2224</t>
  </si>
  <si>
    <t>2024-07-01 11:25:42</t>
  </si>
  <si>
    <t>普通区域-青州市-西街嘉苑-13686362093-300M-宽带上网投诉-次数0-202407010000277612</t>
  </si>
  <si>
    <t>202407010000277612</t>
  </si>
  <si>
    <t>202407010000277612#宽带账号：13686362093；宽带地址：潍坊青州市王府街道真君庙街西街嘉苑南区20号楼*********；接入方式：FTTH，当前是否在线：不在线，端到端诊断结果：光猫掉电，是否智能网关：，客户反映电视无法观看，要求尽快处理回复！来电流水2024070111222218320856534 联系电话：13686362093</t>
  </si>
  <si>
    <t>2024-07-01 11:32:06</t>
  </si>
  <si>
    <t>2024-07-01 11:32:27</t>
  </si>
  <si>
    <t>SD-057-240701-204176-2781</t>
  </si>
  <si>
    <t>2024-07-01 12:08:19</t>
  </si>
  <si>
    <t>80+普通-普通区域-寿光市-岳庄村自然村-13455694179-1000M-业务受理宽带-次数0-202407010000317549</t>
  </si>
  <si>
    <t>202407010000317549</t>
  </si>
  <si>
    <t>202407010000317549# 宽带账号:13455694179; 联系电话：13455694179，问题类型：此工单为群障修复工单，根据群障全量闭环修复管理要求，为确保客户网络通畅，请装维人员跟进修复网络问题，谢谢！ 
 群障标题：公告。故障描述：主干光纤断或OLT检测不到预期的光信号（LOS）主叫号码：15763618007.0;该号码仅供参考，请优先联系宽带账号。</t>
  </si>
  <si>
    <t>2024-07-01 12:10:17</t>
  </si>
  <si>
    <t>2024-07-01 12:13:10</t>
  </si>
  <si>
    <t>SD-851-259999-15363-10308</t>
  </si>
  <si>
    <t>SD-057-240701-421570-4425</t>
  </si>
  <si>
    <t>2024-07-01 14:31:53</t>
  </si>
  <si>
    <t>普通区域-坊子区-尚庄自然村-15863665423-200M-宽带上网投诉-次数0-202407010000412767</t>
  </si>
  <si>
    <t>2024-07-02 15:32:00</t>
  </si>
  <si>
    <t>202407010000412767</t>
  </si>
  <si>
    <t xml:space="preserve">202407010000412767#宽带账号：15863665423，客户位置：潍坊坊子区坊子新区柏丽花园15号楼4-401，办理的移动宽带业务，客户无法上网，客户拒接线上排障要求上门处理，请处理，联系电话：15169559355，联系人：本人，谢谢，来电流水：2024070114280898820886249
</t>
  </si>
  <si>
    <t>2024-07-01 14:35:10</t>
  </si>
  <si>
    <t>2024-07-01 14:35:35</t>
  </si>
  <si>
    <t>SD-057-240701-870539-4709</t>
  </si>
  <si>
    <t>2024-07-01 15:05:02</t>
  </si>
  <si>
    <t>普通区域-奎文区-泰华商圈-18866189038-300M-宽带上网投诉-次数0-20240701150235X355528320</t>
  </si>
  <si>
    <t>20240701150235X355528320</t>
  </si>
  <si>
    <t xml:space="preserve">流程受理流水号：20240701145949188661890381135857
客户号码:18866189038
客户姓名:倪*
投诉地市:潍坊
来话流水:2024070114585518320809497
宽带账号:18866189038
宽带账号归属地市:潍坊
宽带账号归属区县:奎文区
故障地址:潍坊奎文区东关街道东风街四平路泰华商圈水印公寓C座FTTB*********
联系电话:18866189038
联系人:先生/女士
工单紧急程度:紧急
是否有升级投诉倾向:否
是否重复投诉:否
是否携转意向:否
是否投诉倾向:否
是否智能网关:智能网关
当前是否在线:否
接入方式:FTTB
端到端诊断结果:状态正常
是否质差终端:无质差信息
光功率:无
故障大类:宽带/电视
故障细类:宽带无法上网(专席)
携转原因:
故障时间:2024-07-01 15:00:50
具体故障现象:光猫灯正常但电脑手机无法上网，重启未恢复
客户其他诉求:
</t>
  </si>
  <si>
    <t>2024-07-01 15:07:28</t>
  </si>
  <si>
    <t>2024-07-01 15:07:56</t>
  </si>
  <si>
    <t>SD-057-240701-834907-7045</t>
  </si>
  <si>
    <t>2024-07-01 19:10:49</t>
  </si>
  <si>
    <t>【调研】-80+银卡-(目标)普通区域-昌邑市-大南孟自然村-18706573090-200M-宽带上网投诉-次数0-202407010000654906</t>
  </si>
  <si>
    <t>202407010000654906</t>
  </si>
  <si>
    <t xml:space="preserve">202407010000654906#流程受理流水号：20240701191008187065730901211182
客户号码:18706573090
客户姓名:逄**
投诉地市:潍坊
来话流水:2024070119092706520899448
宽带账号:18706573090
宽带账号归属地市:潍坊
宽带账号归属区县:昌邑市
故障地址:潍坊昌邑市北孟镇大南孟村大南孟自然村27号箱吴开德*********
联系电话:18706573090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19:10:24
具体故障现象:光猫灯正常但电脑手机无法上网，
客户其他诉求:客户侧为质差终端，要求上门更换终端并一并处理故障问题。
</t>
  </si>
  <si>
    <t>2024-07-01 19:14:10</t>
  </si>
  <si>
    <t>2024-07-01 19:14:47</t>
  </si>
  <si>
    <t>SD-057-240701-236581-5029</t>
  </si>
  <si>
    <t>2024-07-01 15:29:20</t>
  </si>
  <si>
    <t>【调研】-80+普通-普通区域-寿光市-李家仕庄新村-15095229029-500M-魔百和投诉-次数0-20240701152715X835972561</t>
  </si>
  <si>
    <t>20240701152715X835972561</t>
  </si>
  <si>
    <t>【农村网络投诉】流程受理流水号：20240701152440150952290291143847
客户号码:15095229029
客户姓名:鞠**
投诉地市:潍坊
来话流水:2024070115241812620864495
宽带账号:15095229029
宽带账号归属地市:潍坊
宽带账号归属区县:寿光市
故障地址:潍坊寿光市圣城街道文圣街李家仕庄新村*********
联系电话:15095229029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光功率:-14.20
故障大类:宽带/电视
故障细类:移动高清电视故障(专席)
携转原因:
故障时间:2024-07-01 15:27:05
魔百和单播/组播:组播
具体故障现象:宽带能上网，电视不能正常观看，排障之后没有恢复，要求师傅上门看一下
客户其他诉求:
魔百和单/组播：组播</t>
  </si>
  <si>
    <t>2024-07-01 15:31:50</t>
  </si>
  <si>
    <t>2024-07-01 15:32:11</t>
  </si>
  <si>
    <t>SD-851-244947-6165-11164</t>
  </si>
  <si>
    <t>SD-057-240701-687314-2703</t>
  </si>
  <si>
    <t>2024-07-01 12:05:41</t>
  </si>
  <si>
    <t>【调研】-(目标)普通区域-诸城市-桃园鲁山沟村自然村-13964755395-300M-业务受理宽带-次数0-202407010000316589</t>
  </si>
  <si>
    <t>202407010000316589</t>
  </si>
  <si>
    <t>202407010000316589# 宽带账号:13964755395; 联系电话：13964755395，问题类型：此工单为群障修复工单，根据群障全量闭环修复管理要求，为确保客户网络通畅，请装维人员跟进修复网络问题，谢谢！ 
 群障标题：公告。故障描述：分支光纤断或OLT检测不到ONT的预期的光信号(LOSi/LOBi)主叫号码：15725666597.0;该号码仅供参考，请优先联系宽带账号。</t>
  </si>
  <si>
    <t>2024-07-01 12:07:07</t>
  </si>
  <si>
    <t>2024-07-01 12:07:56</t>
  </si>
  <si>
    <t>SD-057-240701-097862-5956</t>
  </si>
  <si>
    <t>2024-07-01 17:08:57</t>
  </si>
  <si>
    <t>【调研】-80+银卡-普通区域-寿光市-口子村自然村-13406475009-100M-业务受理宽带-次数0-202407010000557151</t>
  </si>
  <si>
    <t>2024-07-02 17:09:00</t>
  </si>
  <si>
    <t>202407010000557151</t>
  </si>
  <si>
    <t>202407010000557151#【已关注中国移动10086微信公众号】 宽带账号:13406475009; 联系电话：13406475009，问题类型：此工单为群障修复工单，根据群障全量闭环修复管理要求，为确保客户网络通畅，请装维人员跟进修复网络问题，谢谢！ 
 群障标题：公告。故障描述：分支光纤断或OLT检测不到ONT的预期的光信号(LOSi/LOBi)主叫号码：13406475009.0;该号码仅供参考，请优先联系宽带账号。</t>
  </si>
  <si>
    <t>2024-07-01 17:15:06</t>
  </si>
  <si>
    <t>2024-07-01 17:15:52</t>
  </si>
  <si>
    <t>SD-057-240701-825617-4457</t>
  </si>
  <si>
    <t>2024-07-01 14:35:33</t>
  </si>
  <si>
    <t>80+银卡-普通区域-奎文区-金华丽-15965362001-1000M-宽带上网投诉-次数0-20240701143431X671792172</t>
  </si>
  <si>
    <t>20240701143431X671792172</t>
  </si>
  <si>
    <t xml:space="preserve">流程受理流水号：20240701143157159653620011127778
客户号码:15965362001
客户姓名:陈**
投诉地市:潍坊
来话流水:2024070114305337020822339
宽带账号:15965362001
宽带账号归属地市:潍坊
宽带账号归属区县:高新
故障地址:潍坊高新高新城区金马路金华丽8号楼*********
联系电话:13188863413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14:57:10
具体故障现象:用户无法提供具体故障现象，
客户其他诉求:
</t>
  </si>
  <si>
    <t>2024-07-01 14:44:46</t>
  </si>
  <si>
    <t>2024-07-01 14:45:05</t>
  </si>
  <si>
    <t>SD-851-340125-8899-7030</t>
  </si>
  <si>
    <t>SD-057-240701-608915-838</t>
  </si>
  <si>
    <t>2024-07-01 09:27:49</t>
  </si>
  <si>
    <t>普通区域-寿光市-东关社区三期-18765656767-200M-宽带上网投诉-次数0-202407010000144424</t>
  </si>
  <si>
    <t>2024-07-02 10:28:00</t>
  </si>
  <si>
    <t>2024-07-01 09:35:45</t>
  </si>
  <si>
    <t>2024-07-01 09:36:07</t>
  </si>
  <si>
    <t>SD-057-240701-214985-4722</t>
  </si>
  <si>
    <t>2024-07-01 15:06:03</t>
  </si>
  <si>
    <t>80+白金-FTTR-普通区域-寿光市-中南花城二期-18765747070-1000M-宽带上网投诉-次数0-202407010000441767</t>
  </si>
  <si>
    <t>202407010000441767</t>
  </si>
  <si>
    <t xml:space="preserve">202407010000441767#流程受理流水号：20240701150446187657470701137330
客户号码:18765747070
客户姓名:蒋**
投诉地市:潍坊
来话流水:2024070115040871320880778
宽带账号:18765747070
宽带账号归属地市:潍坊
宽带账号归属区县:寿光市
故障地址:潍坊寿光市洛城街道洛兴街中南花城二期E11号楼*********
联系电话:13127189051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故障细类:宽带无法上网
携转原因:
故障时间:2024-07-01 15:05:46
具体故障现象:打不开网页，
客户其他诉求:客户侧为质差终端，要求上门更换终端并一并处理故障问题。
</t>
  </si>
  <si>
    <t>2024-07-01 15:28:57</t>
  </si>
  <si>
    <t>2024-07-01 15:29:30</t>
  </si>
  <si>
    <t>SD-851-321098-23912-5426</t>
  </si>
  <si>
    <t>SD-057-240701-258639-5869</t>
  </si>
  <si>
    <t>2024-07-01 17:04:55</t>
  </si>
  <si>
    <t>【调研】-80+普通-普通区域-诸城市-兴和村自然村-18206483739-300M-业务受理宽带-次数0-202407010000546403</t>
  </si>
  <si>
    <t>202407010000546403</t>
  </si>
  <si>
    <t>202407010000546403# 宽带账号:18206483739; 联系电话：18206483739，问题类型：此工单为群障修复工单，根据群障全量闭环修复管理要求，为确保客户网络通畅，请装维人员跟进修复网络问题，谢谢！ 
 群障标题：公告。故障描述：分支光纤断或OLT检测不到ONT的预期的光信号(LOSi/LOBi)主叫号码：18206483739.0;该号码仅供参考，请优先联系宽带账号。</t>
  </si>
  <si>
    <t>2024-07-01 17:14:51</t>
  </si>
  <si>
    <t>2024-07-01 17:15:45</t>
  </si>
  <si>
    <t>SD-057-240701-137684-7421</t>
  </si>
  <si>
    <t>2024-07-01 19:41:02</t>
  </si>
  <si>
    <t>80+普通-普通区域-青州市-口埠村-18763695181-1000M-魔百和投诉-次数0-20240701193811X891116548</t>
  </si>
  <si>
    <t>20240701193811X891116548</t>
  </si>
  <si>
    <t>【农村网络投诉】流程受理流水号：20240701193739187636951811216507
客户号码:18763695181
客户姓名:刘**
投诉地市:潍坊
来话流水:2024070119341774920887777
宽带账号:18763695181
宽带账号归属地市:潍坊
宽带账号归属区县:青州市
故障地址:潍坊青州市何官镇口埠村口埠村8号箱（村正北皮学书)*********
联系电话:18763695181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故障时间:2024-07-01 19:37:54
魔百和单播/组播:单播
具体故障现象:电视机提示无信号，线上排障未恢复
客户其他诉求:
魔百和单/组播：单播</t>
  </si>
  <si>
    <t>2024-07-01 20:05:16</t>
  </si>
  <si>
    <t>2024-07-01 20:05:33</t>
  </si>
  <si>
    <t>SD-851-285381-5291-25524</t>
  </si>
  <si>
    <t>SD-057-240701-906715-4711</t>
  </si>
  <si>
    <t>2024-07-01 15:05:10</t>
  </si>
  <si>
    <t>普通区域-奎文区-奎文交警队宿舍-15863293706-200M-宽带上网投诉-次数0-20240701150434X474234593</t>
  </si>
  <si>
    <t>2024-07-02 16:06:00</t>
  </si>
  <si>
    <t>20240701150434X474234593</t>
  </si>
  <si>
    <t xml:space="preserve">流程受理流水号：20240701150031158632937061136043
客户号码:15863293706
客户姓名:张**
投诉地市:潍坊
来话流水:2024070114572727220889173
宽带账号:15863293706
宽带账号归属地市:潍坊
宽带账号归属区县:高新
故障地址:潍坊高新高新城区福寿街交警队宿舍1号楼【多层北楼】3单元602
联系电话:15053694770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故障时间:2024-07-01 15:03:23
具体故障现象:客户反映宽带每天都会出现网络无法连接的情况，重启光猫路由器才能恢复
客户其他诉求:
</t>
  </si>
  <si>
    <t>2024-07-01 15:07:25</t>
  </si>
  <si>
    <t>2024-07-01 15:07:58</t>
  </si>
  <si>
    <t>SD-057-240701-415289-4695</t>
  </si>
  <si>
    <t>2024-07-01 15:03:20</t>
  </si>
  <si>
    <t>80+普通-普通区域-寿光市-顺德小区-13964619790-200M-宽带延伸服务-次数0-202407010000439118</t>
  </si>
  <si>
    <t>2024-07-02 15:04:00</t>
  </si>
  <si>
    <t>202407010000439118</t>
  </si>
  <si>
    <t xml:space="preserve">202407010000439118#流程受理流水号：20240701150243139646197901136714
客户号码:13964619790
客户姓名:刘**
投诉地市:潍坊
来话流水:2024070115022540720857267
宽带账号:13964619790
宽带账号归属地市:潍坊
宽带账号归属区县:寿光市
故障地址:潍坊寿光市稻田镇潍高路顺德小区1号箱*********
联系电话:13964619790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故障时间:2024-07-01 15:01:20
具体故障现象:网线断了，接网线
</t>
  </si>
  <si>
    <t>2024-07-01 15:09:24</t>
  </si>
  <si>
    <t>2024-07-01 15:09:56</t>
  </si>
  <si>
    <t>SD-057-240701-612835-7120</t>
  </si>
  <si>
    <t>2024-07-01 19:13:57</t>
  </si>
  <si>
    <t>80+银卡-普通区域-潍城区-西城名邸-15908014545-300M-宽带延伸服务-次数0-202407010000656144</t>
  </si>
  <si>
    <t>202407010000656144</t>
  </si>
  <si>
    <t xml:space="preserve">202407010000656144#流程受理流水号：20240701191200159080145451211557
客户号码:15908014545
客户姓名:王**
投诉地市:潍坊
来话流水:2024070119093527020800511
宽带账号:15908014545
宽带账号归属地市:潍坊
宽带账号归属区县:潍城区
故障地址:潍坊潍城区西城名邸赫家社区
联系电话:15908014545
联系人:先生/女士
工单紧急程度:一般
是否有升级投诉倾向:否
是否重复投诉:否
是否携转意向:否
是否投诉倾向:否
是否智能网关:智能网关
当前是否在线:是
接入方式:FTTH
是否质差终端:无质差信息
光功率:-16.67
故障大类:宽带/电视
故障细类:宽带延伸服务
携转原因:
故障时间:2024-07-01 19:14:17
具体故障现象:调测其它设备，
</t>
  </si>
  <si>
    <t>2024-07-01 19:15:59</t>
  </si>
  <si>
    <t>2024-07-01 19:16:20</t>
  </si>
  <si>
    <t>SD-057-240701-145670-7055</t>
  </si>
  <si>
    <t>2024-07-01 19:11:06</t>
  </si>
  <si>
    <t>80+普通-FTTR-普通区域-昌邑市-潍水蓝湾-13583633908-1000M-业务受理宽带-次数0-202407010000654211</t>
  </si>
  <si>
    <t>202407010000654211</t>
  </si>
  <si>
    <t>202407010000654211# 宽带账号:13583633908; 联系电话：13583633908，问题类型：此工单为群障修复工单，根据群障全量闭环修复管理要求，为确保客户网络通畅，请装维人员跟进修复网络问题，谢谢！ 
 群障标题：公告。故障描述：主干光纤断或OLT检测不到预期的光信号（LOS）主叫号码：13583633908.0;该号码仅供参考，请优先联系宽带账号。</t>
  </si>
  <si>
    <t>2024-07-01 19:13:09</t>
  </si>
  <si>
    <t>2024-07-01 19:13:46</t>
  </si>
  <si>
    <t>SD-851-240506-21633-14703</t>
  </si>
  <si>
    <t>SD-057-240701-849702-2695</t>
  </si>
  <si>
    <t>2024-07-01 12:05:28</t>
  </si>
  <si>
    <t>【调研】-80+银卡-普通区域-安丘市-大湖埠村自然村-18863678182-300M-宽带上网投诉-次数0-20240701120246X566586223</t>
  </si>
  <si>
    <t>20240701120246X566586223</t>
  </si>
  <si>
    <t xml:space="preserve">【农村网络投诉】流程受理流水号：20240701120118188636781821088714
客户号码:18863678182
客户姓名:王**
投诉地市:潍坊
来话流水:2024070112005452820875524
宽带账号:18863678182
宽带账号归属地市:潍坊
宽带账号归属区县:安丘市
故障地址:潍坊安丘市景芝镇大湖埠村大湖埠村自然村大湖埠追加1号箱殷常玉*********
联系电话:18863678182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12:02:23
具体故障现象:光猫亮红灯，
客户其他诉求:
</t>
  </si>
  <si>
    <t>2024-07-01 12:06:50</t>
  </si>
  <si>
    <t>2024-07-01 12:07:08</t>
  </si>
  <si>
    <t>SD-057-240701-820574-5842</t>
  </si>
  <si>
    <t>2024-07-01 17:02:50</t>
  </si>
  <si>
    <t>【调研】-80+普通-FTTR-普通区域-诸城市-山钢碧桂园·翡翠城-18263662007-1000M-宽带上网投诉-次数0-202407010000548129</t>
  </si>
  <si>
    <t>2024-07-02 18:03:00</t>
  </si>
  <si>
    <t>202407010000548129</t>
  </si>
  <si>
    <t>202407010000548129#宽带账号：18263662007；联系电话：18263662004宽带地址：潍坊诸城市密州街道南外环山钢碧桂园·翡翠城12号楼；客户来电反映无法联网，线上指导无法配合操作，要求上门处理, 来电流水：2024070117002530020807379</t>
  </si>
  <si>
    <t>2024-07-01 17:04:23</t>
  </si>
  <si>
    <t>2024-07-01 17:04:52</t>
  </si>
  <si>
    <t>SD-851-278253-19431-22523</t>
  </si>
  <si>
    <t>SD-057-240701-927601-7441</t>
  </si>
  <si>
    <t>2024-07-01 19:44:09</t>
  </si>
  <si>
    <t>普通区域-潍城区-茂华紫苑公馆-15094996177-300M-魔百和投诉-次数0-20240701194108X682028910</t>
  </si>
  <si>
    <t>20240701194108X682028910</t>
  </si>
  <si>
    <t>【预处理派单】宽带账号：15094996177，宽带地址： 潍坊潍城区西关街道东风西街茂华紫苑公馆潍城区茂华紫苑公馆15号楼*********，故障现象：，故障现象类型：，客户诉求：宽带账号：15094996177；宽带地址：潍坊潍城区西关街道东风西街茂华紫苑公馆潍城区茂华紫苑公馆15号楼*********；客户反映光猫损坏，要求上报！来电流水：2024070119381244720816492，联系电话：15094996177，联系电话：15094996177，通话流水：2024070119381244720816492。接入方式：FTTH，当前是否在线：不在线，端到端诊断结果：状态正常，是否智能网关：是，光功率。</t>
  </si>
  <si>
    <t>2024-07-01 19:49:17</t>
  </si>
  <si>
    <t>2024-07-01 19:49:53</t>
  </si>
  <si>
    <t>SD-057-240701-921836-813</t>
  </si>
  <si>
    <t>2024-07-01 09:24:38</t>
  </si>
  <si>
    <t>【调研】-普通区域-潍城区-华实小区-17853690032-200M-业务受理宽带-次数0-202407010000144775</t>
  </si>
  <si>
    <t>2024-07-02 09:25:00</t>
  </si>
  <si>
    <t>202407010000144775</t>
  </si>
  <si>
    <t xml:space="preserve">202407010000144775#流程 ： 
 流程受理流水号：20240701092407178536900321022883; 
联系电话 ：17853690032
工单内容 ：客户反映宽带上网网速慢/上网掉线，要求上门处理，请受理，谢谢。
</t>
  </si>
  <si>
    <t>2024-07-01 09:38:42</t>
  </si>
  <si>
    <t>2024-07-01 09:39:20</t>
  </si>
  <si>
    <t>SD-057-240701-402936-7201</t>
  </si>
  <si>
    <t>2024-07-01 19:17:06</t>
  </si>
  <si>
    <t>【调研】-80+普通-普通区域-奎文区-东方明珠-15318959010-300M-宽带上网投诉-次数0-20240701191420X460754229</t>
  </si>
  <si>
    <t>20240701191420X460754229</t>
  </si>
  <si>
    <t xml:space="preserve">流程受理流水号：20240701191259153189590101211757
客户号码:15318959010
客户姓名:都**
投诉地市:潍坊
来话流水:2024070119104364120809423
宽带账号:15318959010
宽带账号归属地市:潍坊
宽带账号归属区县:奎文区
故障地址:潍坊奎文区广文街道文化路东方明珠2号楼*********
联系电话:15318959010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19:13:49
具体故障现象:光猫亮红灯，插紧光纤线，重启未恢复
客户其他诉求:
</t>
  </si>
  <si>
    <t>2024-07-01 19:21:49</t>
  </si>
  <si>
    <t>2024-07-01 19:22:09</t>
  </si>
  <si>
    <t>SD-057-240701-798256-7078</t>
  </si>
  <si>
    <t>2024-07-01 19:11:56</t>
  </si>
  <si>
    <t>普通区域-昌邑市-潍水蓝湾-13793672023-500M-业务受理宽带-次数0-202407010000653942</t>
  </si>
  <si>
    <t>202407010000653942</t>
  </si>
  <si>
    <t>202407010000653942# 宽带账号:13793672023; 联系电话：13793672023，问题类型：此工单为群障修复工单，根据群障全量闭环修复管理要求，为确保客户网络通畅，请装维人员跟进修复网络问题，谢谢！ 
 群障标题：告警。故障标题：主干光纤断或OLT检测不到预期的光信号（LOS）主叫号码：13793672023.0;该号码仅供参考，请优先联系宽带账号。</t>
  </si>
  <si>
    <t>2024-07-01 19:12:41</t>
  </si>
  <si>
    <t>2024-07-01 19:14:44</t>
  </si>
  <si>
    <t>SD-851-245511-6595-11579</t>
  </si>
  <si>
    <t>SD-057-240701-649730-7223</t>
  </si>
  <si>
    <t>2024-07-01 19:18:19</t>
  </si>
  <si>
    <t>【重投】-【调研】-80+普通-普通区域-奎文区-舜都花园-18660689188-500M-宽带上网投诉-次数0-202407010000658249</t>
  </si>
  <si>
    <t>202407010000658249</t>
  </si>
  <si>
    <t>202407010000658249#宽带账号：18660689188；宽带地址：潍坊奎文区大虞街道文化路舜都花园6号楼*********，客户反映宽带无法使用，要求上门要求10分钟内联系谢谢**，要求尽快处理回复！来电流水：2024070119155556820849472，联系电话：18660689188</t>
  </si>
  <si>
    <t>2024-07-01 19:19:39</t>
  </si>
  <si>
    <t>2024-07-01 19:20:12</t>
  </si>
  <si>
    <t>SD-851-265332-13938-18811</t>
  </si>
  <si>
    <t>SD-057-240701-758342-1345</t>
  </si>
  <si>
    <t>2024-07-01 10:14:34</t>
  </si>
  <si>
    <t>【调研】-80+金卡-普通区域-奎文区-盛世香榭里-13963697505-300M-宽带上网投诉-次数0-20240701101212X932240669</t>
  </si>
  <si>
    <t>20240701101212X932240669</t>
  </si>
  <si>
    <t xml:space="preserve">流程受理流水号：20240701101026139636975051043022
客户号码:13963697505
客户姓名:陈*
投诉地市:潍坊
来话流水:2024070110095128220853960
宽带账号:13963697505
宽带账号归属地市:潍坊
宽带账号归属区县:奎文区
故障地址:潍坊奎文区北苑街道虞河路盛世香榭里23号楼*********
联系电话:13963697505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10:11:22
具体故障现象:无法上网
客户其他诉求:
</t>
  </si>
  <si>
    <t>2024-07-01 10:18:04</t>
  </si>
  <si>
    <t>2024-07-01 10:18:33</t>
  </si>
  <si>
    <t>SD-057-240701-385670-2444</t>
  </si>
  <si>
    <t>2024-07-01 11:47:55</t>
  </si>
  <si>
    <t>80+白金-普通区域-奎文区-南屯新村-15094991000-200M-宽带上网投诉-次数0-20240701114522X522675303</t>
  </si>
  <si>
    <t>20240701114522X522675303</t>
  </si>
  <si>
    <t xml:space="preserve">【农村网络投诉】流程受理流水号：20240701114439150949910001082745
客户号码:15094991000
客户姓名:成*
投诉地市:潍坊
来话流水:2024070111442783720862645
宽带账号:15094991000
宽带账号归属地市:潍坊
宽带账号归属区县:奎文区
故障地址:潍坊奎文区廿里堡街道潍州路南屯新村12号楼*********
联系电话:15094991000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11:45:00
具体故障现象:打不开网页，
客户其他诉求:
</t>
  </si>
  <si>
    <t>2024-07-01 11:50:36</t>
  </si>
  <si>
    <t>2024-07-01 11:51:05</t>
  </si>
  <si>
    <t>SD-057-240701-978504-2638</t>
  </si>
  <si>
    <t>2024-07-01 12:03:10</t>
  </si>
  <si>
    <t>普通区域-高密市-龙都花园-15964306541-300M-业务受理宽带-次数0-202407010000315538</t>
  </si>
  <si>
    <t>202407010000315538</t>
  </si>
  <si>
    <t>202407010000315538# 宽带账号:15964306541; 联系电话：15964306541，问题类型：此工单为群障修复工单，根据群障全量闭环修复管理要求，为确保客户网络通畅，请装维人员跟进修复网络问题，谢谢！ 
 群障标题：公告。故障描述：分支光纤断或OLT检测不到ONT的预期的光信号(LOSi/LOBi)主叫号码：18463612395.0;该号码仅供参考，请优先联系宽带账号。</t>
  </si>
  <si>
    <t>2024-07-01 12:09:40</t>
  </si>
  <si>
    <t>SD-057-240701-261795-5974</t>
  </si>
  <si>
    <t>2024-07-01 17:09:48</t>
  </si>
  <si>
    <t>普通区域-临朐县-上城隍自然村-13666364955-100M-业务受理宽带-次数0-202407010000556407</t>
  </si>
  <si>
    <t>202407010000556407</t>
  </si>
  <si>
    <t>202407010000556407# 宽带账号:13666364955; 联系电话：13666364955，问题类型：此工单为群障修复工单，根据群障全量闭环修复管理要求，为确保客户网络通畅，请装维人员跟进修复网络问题，谢谢！ 
 群障标题：公告。故障描述：主干光纤断或OLT检测不到预期的光信号（LOS）主叫号码：13666364955.0;该号码仅供参考，请优先联系宽带账号。</t>
  </si>
  <si>
    <t>2024-07-01 17:16:31</t>
  </si>
  <si>
    <t>2024-07-01 17:17:02</t>
  </si>
  <si>
    <t>SD-057-240701-185309-7442</t>
  </si>
  <si>
    <t>2024-07-01 19:44:12</t>
  </si>
  <si>
    <t>【调研】-普通区域-诸城市-聚和苑北区-15963445164-200M-宽带上网投诉-次数0-20240701194135X958981710</t>
  </si>
  <si>
    <t>20240701194135X958981710</t>
  </si>
  <si>
    <t xml:space="preserve">流程受理流水号：20240701194107159634451641217095
客户号码:15963445164
客户姓名:张**
投诉地市:潍坊
来话流水:2024070119405027920835303
宽带账号:15963445164
宽带账号归属地市:潍坊
宽带账号归属区县:诸城市
故障地址:潍坊诸城市枳沟镇枳沟镇驻地聚和苑北区4号楼*********
联系电话:15963445164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故障时间:2024-07-01 19:41:23
具体故障现象:打不开网页，
客户其他诉求:
</t>
  </si>
  <si>
    <t>2024-07-01 19:46:19</t>
  </si>
  <si>
    <t>2024-07-01 19:46:55</t>
  </si>
  <si>
    <t>SD-057-240701-147839-4730</t>
  </si>
  <si>
    <t>2024-07-01 15:07:01</t>
  </si>
  <si>
    <t>【调研】-80+银卡-普通区域-寿光市-丰城初级中学沿街-13685368803-300M-宽带上网投诉-次数0-202407010000441404</t>
  </si>
  <si>
    <t>202407010000441404</t>
  </si>
  <si>
    <t>202407010000441404#宽带账号：13685368803；联系电话：13685368803宽带地址：潍坊寿光市丰城镇中心街丰城初级中学沿街1号箱*；客户来电反映无法连网，线上指导无法配合操作，要求上门处理, 来电流水：
 2024070115042729420885059</t>
  </si>
  <si>
    <t>2024-07-01 15:10:13</t>
  </si>
  <si>
    <t>2024-07-01 15:11:08</t>
  </si>
  <si>
    <t>SD-851-282653-626-2820</t>
  </si>
  <si>
    <t>SD-057-240701-801694-7508</t>
  </si>
  <si>
    <t>2024-07-01 19:52:06</t>
  </si>
  <si>
    <t>【调研】-【PCDN】-普通区域-诸城市-正道园小区-17515222257-1000M-宽带上网投诉-次数0-202407010000677228</t>
  </si>
  <si>
    <t>202407010000677228</t>
  </si>
  <si>
    <t>202407010000677228#流程受理流水号：20240701195118175152222571218854
客户号码:17515222257
客户姓名:王**
投诉地市:潍坊
来话流水:2024070119492160820896839
宽带账号:17515222257
宽带账号归属地市:潍坊
宽带账号归属区县:诸城市
故障地址:潍坊诸城市龙都街道潍徐街正道园小区2号楼*********
联系电话:15965044731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故障时间:2024-07-01 19:51:25
具体故障现象:客户家中连接WiFi测速上传10M，多次解释不认可，客户要求上报处理，请协助谢谢
客户其他诉求:
;宽带小区$[正道园小区]$</t>
  </si>
  <si>
    <t>2024-07-01 20:04:23</t>
  </si>
  <si>
    <t>2024-07-01 20:04:59</t>
  </si>
  <si>
    <t>SD-851-261579-15498-1101</t>
  </si>
  <si>
    <t>SD-057-240701-872645-2258</t>
  </si>
  <si>
    <t>2024-07-01 11:29:29</t>
  </si>
  <si>
    <t>普通区域-潍城区-鲁发名城西区-15753693902-300M-宽带上网投诉-次数0-20240701112847X527386793</t>
  </si>
  <si>
    <t>20240701112847X527386793</t>
  </si>
  <si>
    <t xml:space="preserve">流程受理流水号：20240701112743157536939021076532
客户号码:15753693902
客户姓名:宗**
投诉地市:潍坊
来话流水:2024070111265623920822051
宽带账号:15753693902
宽带账号归属地市:潍坊
宽带账号归属区县:潍城区
故障地址:潍坊潍城区西关街道长松路鲁发名城西区37号楼*********
联系电话:15753693902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故障细类:宽带无法上网(专席)
携转原因:
故障时间:2024-07-01 11:26:02
具体故障现象: 37-2-1302
客户其他诉求:
</t>
  </si>
  <si>
    <t>2024-07-01 11:31:18</t>
  </si>
  <si>
    <t>2024-07-01 11:32:03</t>
  </si>
  <si>
    <t>SD-851-241237-15728-8700</t>
  </si>
  <si>
    <t>SD-057-240701-320879-2191</t>
  </si>
  <si>
    <t>2024-07-01 11:23:07</t>
  </si>
  <si>
    <t>普通区域-临朐县-东郡安置楼3期-17860680768-300M-魔百和投诉-次数0-20240701112010X106446030</t>
  </si>
  <si>
    <t>20240701112010X106446030</t>
  </si>
  <si>
    <t>流程受理流水号：20240701111642178606807681072100
客户号码:17860680768
客户姓名:李*
投诉地市:潍坊
来话流水:2024070111154805320860860
宽带账号:17860680768
宽带账号归属地市:潍坊
宽带账号归属区县:临朐县
故障地址:潍坊临朐县城关街道站前路东郡安置楼3期14号楼东单元101
联系电话:13395368568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故障时间:2024-07-01 11:17:22
魔百和单播/组播:组播
具体故障现象:用户无法提供具体情况，表示不在家，线上排障不认可，要求尽快联系
客户其他诉求:
魔百和单/组播：组播</t>
  </si>
  <si>
    <t>2024-07-01 11:30:57</t>
  </si>
  <si>
    <t>2024-07-01 11:31:52</t>
  </si>
  <si>
    <t>SD-851-271522-21415-18774</t>
  </si>
  <si>
    <t>SD-057-240701-073526-7440</t>
  </si>
  <si>
    <t>2024-07-01 19:44:05</t>
  </si>
  <si>
    <t>普通区域-潍城区-金都世家一期-13405362508-200M-宽带上网投诉-次数0-20240701194106X669338850</t>
  </si>
  <si>
    <t>20240701194106X669338850</t>
  </si>
  <si>
    <t xml:space="preserve">流程受理流水号：20240701193846134053625081216678
客户号码:13405362508
客户姓名:潘**
投诉地市:潍坊
来话流水:2024070119340304320885993
宽带账号:13405362508
宽带账号归属地市:潍坊
宽带账号归属区县:潍城区
故障地址:潍坊潍城区西关街道胜利西街金都世家一期金都世家二期（福乐苑）14号楼*********
联系电话:13405362508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故障时间:2024-07-01 19:38:15
具体故障现象:光猫灯正常但电脑手机无法上网，网口指示灯正常，网线连接正确，外接路由器未操作恢复出厂或者换新，指导断电重启设备无效。
客户其他诉求:
</t>
  </si>
  <si>
    <t>2024-07-01 19:49:02</t>
  </si>
  <si>
    <t>SD-057-240701-657348-7459</t>
  </si>
  <si>
    <t>2024-07-01 19:44:54</t>
  </si>
  <si>
    <t>普通区域-昌邑市-豫园小区-18764667559-300M-宽带延伸服务-次数0-202407010000670035</t>
  </si>
  <si>
    <t>202407010000670035</t>
  </si>
  <si>
    <t xml:space="preserve">202407010000670035#流程受理流水号：20240701194138187646675591217195
客户号码:18764667559
客户姓名:邵**
投诉地市:潍坊
来话流水:2024070119405942720836468
宽带账号:18764667559
宽带账号归属地市:潍坊
宽带账号归属区县:昌邑市
故障地址:潍坊昌邑市城区交通街豫园小区豫园小区二层楼东1区7排*********
联系电话:18764667559
联系人:先生/女士
工单紧急程度:非常紧急
是否有升级投诉倾向:否
是否重复投诉:否
是否携转意向:否
是否投诉倾向:否
工单内容:客户来电表示要求把家里宽带从一楼调到二楼，辛苦协助处理，谢谢
</t>
  </si>
  <si>
    <t>2024-07-01 19:45:56</t>
  </si>
  <si>
    <t>2024-07-01 19:46:23</t>
  </si>
  <si>
    <t>SD-057-240701-340675-7426</t>
  </si>
  <si>
    <t>2024-07-01 19:41:21</t>
  </si>
  <si>
    <t>【调研】-80+银卡-普通区域-寿光市-曹家村-15963614334-1000M-宽带上网投诉-次数0-20240701193836X916600479</t>
  </si>
  <si>
    <t>20240701193836X916600479</t>
  </si>
  <si>
    <t xml:space="preserve">【农村网络投诉】流程受理流水号：20240701193733159636143341216491
客户号码:15963614334
客户姓名:曹**
投诉地市:潍坊
来话流水:2024070119360770420801203
宽带账号:15963614334
宽带账号归属地市:潍坊
宽带账号归属区县:寿光市
故障地址:潍坊寿光市古城曹家村曹家村26号箱*********
联系电话:15065621152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19:37:42
具体故障现象:光猫亮红灯，线上指导检查光纤线未恢复请协助谢谢
客户其他诉求:谢谢
</t>
  </si>
  <si>
    <t>2024-07-01 19:42:40</t>
  </si>
  <si>
    <t>2024-07-01 19:43:07</t>
  </si>
  <si>
    <t>SD-851-274120-13626-9017</t>
  </si>
  <si>
    <t>SD-057-240701-702856-777</t>
  </si>
  <si>
    <t>2024-07-01 09:20:52</t>
  </si>
  <si>
    <t>80+普通-普通区域-安丘市-曹家庄子-15715366389-200M-宽带上网投诉-次数0-20240701091834X714538727</t>
  </si>
  <si>
    <t>2024-07-02 10:21:00</t>
  </si>
  <si>
    <t>20240701091834X714538727</t>
  </si>
  <si>
    <t xml:space="preserve">【农村网络投诉】流程受理流水号：20240701091557157153663891019593
客户号码:15715366389
客户姓名:王**
投诉地市:潍坊
来话流水:2024070109142618820841412
宽带账号:15715366389
宽带账号归属地市:潍坊
宽带账号归属区县:安丘市
故障地址:潍坊安丘市白芬子镇曹家庄子村
联系电话:15715366389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09:16:11
具体故障现象:客户来电反映宽带费用宽带无法上网光猫亮红灯插紧捋直未恢复请协助谢谢
客户其他诉求:
</t>
  </si>
  <si>
    <t>2024-07-01 09:23:38</t>
  </si>
  <si>
    <t>2024-07-01 09:24:05</t>
  </si>
  <si>
    <t>SD-851-297835-2692-27272</t>
  </si>
  <si>
    <t>SD-057-240701-702438-845</t>
  </si>
  <si>
    <t>2024-07-01 09:29:05</t>
  </si>
  <si>
    <t>【调研】-普通区域-奎文区-恒易熙园-18660665997-1000M-宽带上网投诉-次数0-20240701092621X181251570</t>
  </si>
  <si>
    <t>20240701092621X181251570</t>
  </si>
  <si>
    <t xml:space="preserve">流程受理流水号：20240701092301186606659971022465
客户号码:18660665997
客户姓名:陈**
投诉地市:潍坊
来话流水:2024070109220822920853311
宽带账号:18660665997
宽带账号归属地市:潍坊
宽带账号归属区县:奎文区
故障地址:潍坊奎文区潍州路街道民生街恒易熙园恒易宝莲公寓C座*********
联系电话:18660665997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09:25:54
具体故障现象:PON灯闪，
客户其他诉求:
</t>
  </si>
  <si>
    <t>2024-07-01 09:32:26</t>
  </si>
  <si>
    <t>2024-07-01 09:35:04</t>
  </si>
  <si>
    <t>SD-851-243963-22312-5711</t>
  </si>
  <si>
    <t>SD-057-240701-819036-7504</t>
  </si>
  <si>
    <t>2024-07-01 19:51:14</t>
  </si>
  <si>
    <t>【调研】-普通区域-高密市-翻身庄社区自然村-13953656646-300M-宽带上网投诉-次数0-202407010000677635</t>
  </si>
  <si>
    <t>202407010000677635</t>
  </si>
  <si>
    <t xml:space="preserve">202407010000677635#【已关注中国移动10086微信公众号】流程受理流水号：20240701195055139536566461218805
客户号码:13953656646
客户姓名:王*
投诉地市:潍坊
来话流水:2024070119503867520805975
宽带账号:13953656646
宽带账号归属地市:潍坊
宽带账号归属区县:高密市
故障地址:潍坊高密市姜庄镇翻身庄社区翻身庄社区自然村9号楼*********
联系电话:13953656646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故障细类:宽带无法上网
携转原因:
故障时间:2024-07-01 19:51:15
具体故障现象:打不开网页，
客户其他诉求:客户侧为质差终端，要求上门更换终端并一并处理故障问题。
</t>
  </si>
  <si>
    <t>2024-07-01 19:58:49</t>
  </si>
  <si>
    <t>2024-07-01 20:00:15</t>
  </si>
  <si>
    <t>SD-057-240701-387016-1277</t>
  </si>
  <si>
    <t>2024-07-01 10:11:40</t>
  </si>
  <si>
    <t>80+金卡-FTTR-普通区域-临朐县-技工学校居民楼-15006680549-1000M-业务受理宽带-次数0-202407010000195606</t>
  </si>
  <si>
    <t>202407010000195606</t>
  </si>
  <si>
    <t>202407010000195606# 宽带账号:15006680549; 联系电话：15006680549，问题类型：此工单为群障修复工单，根据群障全量闭环修复管理要求，为确保客户网络通畅，请装维人员跟进修复网络问题，谢谢！ 
 群障标题：公告。故障描述：主干光纤断或OLT检测不到预期的光信号（LOS）主叫号码：15094945618.0;该号码仅供参考，请优先联系宽带账号。</t>
  </si>
  <si>
    <t>SD-851-232822-68368-29806</t>
  </si>
  <si>
    <t>SD-057-240701-527836-1392</t>
  </si>
  <si>
    <t>2024-07-01 10:17:14</t>
  </si>
  <si>
    <t>【调研】-80+银卡-普通区域-寿光市-东里新村-15908026797-300M-宽带上网投诉-次数0-20240701101443X838384700</t>
  </si>
  <si>
    <t>20240701101443X838384700</t>
  </si>
  <si>
    <t xml:space="preserve">【农村网络投诉】流程受理流水号：20240701101418159080267971044713
客户号码:15908026797
客户姓名:张**
投诉地市:潍坊
来话流水:2024070110131426820805359
宽带账号:15908026797
宽带账号归属地市:潍坊
宽带账号归属区县:寿光市
故障地址:潍坊寿光市田马东里村东里新村东里新村6号楼*********
联系电话:15908026797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10:13:41
具体故障现象:打不开网页，
客户其他诉求:
</t>
  </si>
  <si>
    <t>2024-07-01 10:38:29</t>
  </si>
  <si>
    <t>2024-07-01 10:39:31</t>
  </si>
  <si>
    <t>SD-057-240701-679415-2179</t>
  </si>
  <si>
    <t>2024-07-01 11:21:36</t>
  </si>
  <si>
    <t>普通区域-青州市-大益华府-15954433276-100M-宽带上网投诉-次数0-202407010000273185</t>
  </si>
  <si>
    <t>2024-07-02 12:22:00</t>
  </si>
  <si>
    <t>202407010000273185</t>
  </si>
  <si>
    <t xml:space="preserve">202407010000273185# 宽带账号：15954433276；宽带地址：潍坊青州市云门山街道昭德南路大益华府37号楼；客户来电反映宽带网络无法连接，光猫指示灯正常，修复重启无效，经查询客户侧为质差终端，请协助上门更换终端并一并处理故障问题，谢谢！联系电话：15065365971；来电流水：2024070111152362820854807。 </t>
  </si>
  <si>
    <t>2024-07-01 11:25:08</t>
  </si>
  <si>
    <t>2024-07-01 11:25:33</t>
  </si>
  <si>
    <t>SD-057-240701-182943-2639</t>
  </si>
  <si>
    <t>2024-07-01 12:03:11</t>
  </si>
  <si>
    <t>80+银卡-普通区域-高密市-湖滨花园-13884818200-300M-宽带上网投诉-次数0-202407010000312765</t>
  </si>
  <si>
    <t>202407010000312765</t>
  </si>
  <si>
    <t xml:space="preserve">202407010000312765#宽带账号：13884818200；宽带地址：潍坊高密市密水街道密水大街湖滨花园湖滨花园45号箱19号楼*********；客户来电反映宽带无法使用，光信号灯红灯闪烁：引导客户将光纤线插紧，将弯折的位置捋直后重启无效，要求上门，请协助处理，谢谢！联系电话：本机；联系人：先生/女士；来电流水：2024070112001444220867759。
</t>
  </si>
  <si>
    <t>2024-07-01 12:11:20</t>
  </si>
  <si>
    <t>2024-07-01 12:11:51</t>
  </si>
  <si>
    <t>SD-057-240701-081342-5970</t>
  </si>
  <si>
    <t>2024-07-01 17:09:39</t>
  </si>
  <si>
    <t>【重投】-【调研】-80+银卡-普通区域-奎文区-浪琴湾-18866367676-500M-宽带上网投诉-次数0-202407010000555202</t>
  </si>
  <si>
    <t>2024-07-02 18:10:00</t>
  </si>
  <si>
    <t>202407010000555202</t>
  </si>
  <si>
    <t xml:space="preserve">202407010000555202#宽带账号：18866367676；宽带地址：潍坊高新高新城区金马路浪琴湾3号楼*********；客户来电反映宽带/移动高清*****，客户不在现场，无法配合线上指导/客户不配合排障，要求上门，请协助处理，谢谢！联系电话：18866367676；联系人：先生；来电流水：。2024070117075360520808881 </t>
  </si>
  <si>
    <t>2024-07-01 17:14:35</t>
  </si>
  <si>
    <t>2024-07-01 17:15:05</t>
  </si>
  <si>
    <t>SD-057-240701-176052-7515</t>
  </si>
  <si>
    <t>2024-07-01 19:53:24</t>
  </si>
  <si>
    <t>【调研】-80+普通-普通区域-青州市-海岱苑西苑-15069642127-500M-宽带上网投诉-次数0-20240701195121X681060120</t>
  </si>
  <si>
    <t>20240701195121X681060120</t>
  </si>
  <si>
    <t xml:space="preserve">流程受理流水号：20240701195015150696421271218677
客户号码:15069642127
客户姓名:许**
投诉地市:潍坊
来话流水:2024070119405947520836476
宽带账号:15069642127
宽带账号归属地市:潍坊
宽带账号归属区县:青州市
故障地址:潍坊青州市云门山街道海岱路海岱苑西苑南苑30号楼*********
联系电话:15069642127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故障细类:宽带无法上网(专席)
携转原因:
故障时间:2024-07-01 19:50:41
具体故障现象:光猫灯正常但电脑手机无法上网，按顺序重启后未恢复，请协助谢谢！
客户其他诉求:
</t>
  </si>
  <si>
    <t>2024-07-01 20:00:48</t>
  </si>
  <si>
    <t>2024-07-01 20:01:18</t>
  </si>
  <si>
    <t>SD-851-320015-5398-16774</t>
  </si>
  <si>
    <t>SD-057-240701-591624-4659</t>
  </si>
  <si>
    <t>2024-07-01 15:00:21</t>
  </si>
  <si>
    <t>【调研】-普通区域-寿光市-百丽澜庭-15853663521-300M-宽带上网投诉-次数1-202406300000489334</t>
  </si>
  <si>
    <t>202406300000489334</t>
  </si>
  <si>
    <t>202406300000489334#流程受理流水号：20240630152617158536635211134883
客户号码:15853663521
客户姓名:王**
投诉地市:潍坊
来话流水:2024063009534337120801275
宽带账号:15853663521
宽带账号归属地市:潍坊
宽带账号归属区县:寿光市
故障地址:潍坊寿光市圣城街道圣阳街百丽澜庭
联系电话:15253630468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光功率:-14.89
故障大类:宽带/电视
故障细类:宽带无法上网(专席)
携转原因:
故障时间:2024-06-30 15:26:40
具体故障现象:光猫灯正常但电脑手机无法上网，客户表示多次反映一直没修好，周围其他用户宽带也有同样情况，师傅上门过多次，客户要求回电对此事做答复，并要师傅再进一步排查，请协助处理，谢谢！联系电话：15253630468；联系人：先生；来电流水：2024063009534337120801275
客户其他诉求:
;宽带小区$[百丽澜庭]$</t>
  </si>
  <si>
    <t>2024-07-01 15:09:30</t>
  </si>
  <si>
    <t>2024-07-01 15:10:34</t>
  </si>
  <si>
    <t>SD-851-268381-3569-5443</t>
  </si>
  <si>
    <t>SD-057-240701-893672-7142</t>
  </si>
  <si>
    <t>2024-07-01 19:14:35</t>
  </si>
  <si>
    <t>80+银卡-普通区域-青州市-文登-13573669877-1000M-业务受理宽带-次数0-202407010000655957</t>
  </si>
  <si>
    <t>202407010000655957</t>
  </si>
  <si>
    <t>202407010000655957#导航立单,用户所在位置有群障,已向客户播报,客户要求装维回访.此工单为群障修复工单,根据群障全量闭环管理要求,为确保客户网络通畅,请装维人员跟进修复网络问题,谢谢.联系电话：13573669877</t>
  </si>
  <si>
    <t>2024-07-01 19:31:51</t>
  </si>
  <si>
    <t>王牧</t>
  </si>
  <si>
    <t>15706307644</t>
  </si>
  <si>
    <t>dw3_jk_wangmu</t>
  </si>
  <si>
    <t>2024-07-01 19:32:36</t>
  </si>
  <si>
    <t>SD-851-304886-1682-27496</t>
  </si>
  <si>
    <t>SD-057-240701-564790-7528</t>
  </si>
  <si>
    <t>2024-07-01 19:56:00</t>
  </si>
  <si>
    <t>80+普通-普通区域-寿光市-牟东-15863268864-300M-宽带延伸服务-次数0-202407010000675192</t>
  </si>
  <si>
    <t>202407010000675192</t>
  </si>
  <si>
    <t xml:space="preserve">202407010000675192#流程受理流水号：20240701195544158632688641219608
客户号码:15863268864
客户姓名:邵**
投诉地市:潍坊
来话流水:2024070119513960920813317
宽带账号:15863268864
宽带账号归属地市:潍坊
宽带账号归属区县:寿光市
故障地址:潍坊寿光市寒桥镇牟东村牟东牟东村牟东9号箱*********
联系电话:15863268864
联系人:先生/女士
工单紧急程度:一般
是否有升级投诉倾向:否
是否重复投诉:否
是否携转意向:否
是否投诉倾向:否
是否智能网关:智能网关
当前是否在线:是
接入方式:FTTH
是否质差终端:无质差信息
光功率:-25.68
故障大类:宽带/电视
故障细类:宽带延伸服务
携转原因:
故障时间:2024-07-01 19:58:05
具体故障现象:检测设备
</t>
  </si>
  <si>
    <t>2024-07-01 20:01:21</t>
  </si>
  <si>
    <t>2024-07-01 20:01:45</t>
  </si>
  <si>
    <t>SD-057-240701-485693-1112</t>
  </si>
  <si>
    <t>2024-07-01 09:57:10</t>
  </si>
  <si>
    <t>【调研】-80+银卡-普通区域-潍城区-恒信玫瑰公馆二期-17863665358-1000M-宽带上网投诉-次数0-20240701095532X932395208</t>
  </si>
  <si>
    <t>20240701095532X932395208</t>
  </si>
  <si>
    <t xml:space="preserve">流程受理流水号：20240701095452178636653581036326
客户号码:17863665358
客户姓名:赵*
投诉地市:潍坊
来话流水:2024070109534383820812661
宽带账号:17863665358
宽带账号归属地市:潍坊
宽带账号归属区县:潍城区
故障地址:潍坊潍城区北关街道永安路恒信玫瑰公馆二期9号楼*********
联系电话:17863665358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故障时间:2024-07-01 09:55:05
具体故障现象:网速慢卡顿，
客户其他诉求:客户要求尽快处理，谢谢 
</t>
  </si>
  <si>
    <t>2024-07-01 10:20:17</t>
  </si>
  <si>
    <t>2024-07-01 10:20:52</t>
  </si>
  <si>
    <t>SD-851-288638-18886-12923</t>
  </si>
  <si>
    <t>SD-057-240701-401637-1086</t>
  </si>
  <si>
    <t>2024-07-01 09:54:21</t>
  </si>
  <si>
    <t>普通区域-寒亭区-裕景苑小区-13589188379-300M-宽带上网投诉-次数0-202407010000176288</t>
  </si>
  <si>
    <t>202407010000176288</t>
  </si>
  <si>
    <t>202407010000176288#宽带账号：13589188379；宽带地址：潍坊寒亭区寒亭街道益新街裕景苑小区4号楼；客户来电反映移动高清*****，客户不在现场，无法配合线上指导，要求上门，请协助处理，谢谢！联系电话：13589188379；联系人：先生；来电流水：2024070109455810220897771</t>
  </si>
  <si>
    <t>2024-07-01 10:05:54</t>
  </si>
  <si>
    <t>2024-07-01 10:06:36</t>
  </si>
  <si>
    <t>2024-07-01 09:14:18</t>
  </si>
  <si>
    <t>【调研】-80+银卡-普通区域-临朐县-百峰公馆-13070771777-500M-宽带上网投诉-次数0-20240701091239X359505482 一级督办</t>
  </si>
  <si>
    <t>20240701091239X359505482</t>
  </si>
  <si>
    <t>2024-07-01 09:21:16</t>
  </si>
  <si>
    <t>郭正</t>
  </si>
  <si>
    <t>15706307545</t>
  </si>
  <si>
    <t>dw3_jk_guozheng</t>
  </si>
  <si>
    <t>2024-07-01 09:21:47</t>
  </si>
  <si>
    <t>SD-851-273996-7791-4293</t>
  </si>
  <si>
    <t>SD-057-240701-460318-1798</t>
  </si>
  <si>
    <t>2024-07-01 10:56:21</t>
  </si>
  <si>
    <t>普通区域-潍城区-交运花园-18263638090-300M-宽带上网投诉-次数0-202407010000246671</t>
  </si>
  <si>
    <t>202407010000246671</t>
  </si>
  <si>
    <t>202407010000246671#宽带账号：18263638090；宽带地址：潍坊潍城区南关街道青年路交运花园7号楼；客户来电反映宽带机顶盒提示网络未连接,经查询客户侧为质差机顶盒，请协助上门更换终端并一并处理故障问题，谢谢！联系电话：18263638090；来电流水：2024070110534317920830506。</t>
  </si>
  <si>
    <t>2024-07-01 10:56:48</t>
  </si>
  <si>
    <t>2024-07-01 10:57:23</t>
  </si>
  <si>
    <t>SD-057-240701-497081-1638</t>
  </si>
  <si>
    <t>2024-07-01 10:40:09</t>
  </si>
  <si>
    <t>【调研】-80+普通-(目标)普通区域-青州市-曾家溜-13964791319-300M-宽带上网投诉-次数0-202407010000229301</t>
  </si>
  <si>
    <t>202407010000229301</t>
  </si>
  <si>
    <t xml:space="preserve">202407010000229301#流程受理流水号：20240701103950139647913191056131
客户号码:13964791319
客户姓名:曾**
投诉地市:潍坊
来话流水:2024070110382113520893018
宽带账号:13964791319
宽带账号归属地市:潍坊
宽带账号归属区县:青州市
故障地址:潍坊青州市王坟镇曾家溜村曾家溜3号箱（村委门口上面的电线杆）*********
联系电话:13964791319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故障时间:2024-07-01 10:39:57
魔百和单播/组播:单播
具体故障现象:提示用户不存在，
客户其他诉求:客户侧为质差终端，要求上门更换终端并一并处理故障问题。
</t>
  </si>
  <si>
    <t>2024-07-01 10:43:30</t>
  </si>
  <si>
    <t>2024-07-01 10:54:47</t>
  </si>
  <si>
    <t>SD-057-240701-312407-710</t>
  </si>
  <si>
    <t>2024-07-01 09:16:03</t>
  </si>
  <si>
    <t>80+金卡-普通区域-奎文区-奎文盛世华府-13953675367-200M-魔百和投诉-次数0-202406300000628913</t>
  </si>
  <si>
    <t>2024-07-02 10:17:00</t>
  </si>
  <si>
    <t>202406300000628913</t>
  </si>
  <si>
    <t>202406300000628913#流程 ： 
 流程受理流水号：20240630175128139536753671186937; 
手机号码 ：13953675367；
客户姓名 ：张**；
投诉地市 ：潍坊；
来话流水 ：2024063017481220920867587；
宽带账号 ：13953675367；
宽带账号归属地市 ：潍坊；
宽带账号归属区县 ：奎文区；
联系人 ：张**；
故障地址 ：潍坊奎文区广文街道健康街盛世华府10号楼*********；
联系电话 ：13953675367；
是否升级倾向 ：否；
是否投诉倾向 ：否；
工单内容 ：表示部分电视不能回看；
_是否智能网关：否;宽带小区$[奎文盛世华府]$</t>
  </si>
  <si>
    <t>2024-07-01 09:19:52</t>
  </si>
  <si>
    <t>广电重新注入片源</t>
  </si>
  <si>
    <t>2024-07-01 09:20:31</t>
  </si>
  <si>
    <t>SD-057-240701-920745-1818</t>
  </si>
  <si>
    <t>2024-07-01 10:58:29</t>
  </si>
  <si>
    <t>80+银卡-普通区域-安丘市-新秀尚庭-18369698555-100M-宽带上网投诉-次数0-202407010000249122</t>
  </si>
  <si>
    <t>2024-07-02 11:59:00</t>
  </si>
  <si>
    <t>202407010000249122</t>
  </si>
  <si>
    <t>202407010000249122#【已关注中国移动10086微信公众号】导航立单,客户通过语音导航反馈宽带故障问题,经诊断光猫设备性能不佳,要求装维回访处理,请协助.联系电话：18369698555</t>
  </si>
  <si>
    <t>2024-07-01 11:01:45</t>
  </si>
  <si>
    <t>2024-07-01 11:02:17</t>
  </si>
  <si>
    <t>2024-07-01 13:56:25</t>
  </si>
  <si>
    <t>80+银卡-普通区域-临朐县-小广尧-15095161567-200M-宽带上网投诉-次数0-202407010000388085 一级督办</t>
  </si>
  <si>
    <t>202407010000388085</t>
  </si>
  <si>
    <t>2024-07-01 14:02:53</t>
  </si>
  <si>
    <t>2024-07-01 14:06:56</t>
  </si>
  <si>
    <t>SD-057-240701-205846-4019</t>
  </si>
  <si>
    <t>2024-07-01 13:58:08</t>
  </si>
  <si>
    <t>普通区域-高密市-大李村-13181669910-300M-宽带上网投诉-次数0-202407010000386411</t>
  </si>
  <si>
    <t>202407010000386411</t>
  </si>
  <si>
    <t>202407010000386411#宽带账号：13181669910宽带地址：潍坊高密市井沟镇大李村大李村大李村顾学新18号箱***；客户来电反映家里网慢，不在家，请协助处理  ，联系电话：13181669910来电流水：2024070113544207520869621。</t>
  </si>
  <si>
    <t>2024-07-01 14:01:27</t>
  </si>
  <si>
    <t>2024-07-01 14:01:45</t>
  </si>
  <si>
    <t>SD-851-298950-14672-13065</t>
  </si>
  <si>
    <t>SD-057-240701-321647-3939</t>
  </si>
  <si>
    <t>2024-07-01 13:50:07</t>
  </si>
  <si>
    <t>普通区域-昌乐县-南流泉-13864612400-300M-宽带上网投诉-次数0-20240701134733X853845948</t>
  </si>
  <si>
    <t>20240701134733X853845948</t>
  </si>
  <si>
    <t xml:space="preserve">【农村网络投诉】流程受理流水号：20240701134641138646124001114706
客户号码:13864612400
客户姓名:刘*
投诉地市:潍坊
来话流水:2024070113461163220877162
宽带账号:13864612400
宽带账号归属地市:潍坊
宽带账号归属区县:昌乐县
故障地址:潍坊昌乐县城关街道利民街金景宝地南流泉村10#（村中王立峰）*********
联系电话:13864612400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故障时间:2024-07-01 13:47:14
具体故障现象:打不开网页，
客户其他诉求:
</t>
  </si>
  <si>
    <t>2024-07-01 13:52:16</t>
  </si>
  <si>
    <t>2024-07-01 13:53:30</t>
  </si>
  <si>
    <t>SD-851-290064-13269-29841</t>
  </si>
  <si>
    <t>SD-057-240701-835917-700</t>
  </si>
  <si>
    <t>2024-07-01 09:15:46</t>
  </si>
  <si>
    <t>普通区域-寿光市-洛城全福元综合体沿街-15153693999-1000M-宽带上网投诉-次数0-202407010000119229</t>
  </si>
  <si>
    <t>202407010000119229</t>
  </si>
  <si>
    <t xml:space="preserve">202407010000119229#流程受理流水号：20240701085900151536939991012545
客户号码:15153693999
客户姓名:刘**
投诉地市:潍坊
来话流水:2024070108584145520825621
宽带账号:15153693999
宽带账号归属地市:潍坊
宽带账号归属区县:寿光市
故障地址:潍坊寿光市洛城街道潍高路洛城全福元综合体A6号楼*********
联系电话:15153693999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
故障大类:宽带/电视
故障细类:宽带无法上网
携转原因:
故障时间:2024-07-01 08:59:15
具体故障现象:网速慢卡顿，
客户其他诉求:客户侧为质差终端，要求上门更换终端并一并处理故障问题。
</t>
  </si>
  <si>
    <t>2024-07-01 09:19:30</t>
  </si>
  <si>
    <t>2024-07-01 09:20:18</t>
  </si>
  <si>
    <t>SD-852-242697-2307-17300</t>
  </si>
  <si>
    <t>SD-057-240701-240985-3987</t>
  </si>
  <si>
    <t>2024-07-01 13:54:43</t>
  </si>
  <si>
    <t>普通区域-临朐县-桥头自然村-15866558154-100M-业务受理宽带-次数0-202407010000385190</t>
  </si>
  <si>
    <t>202407010000385190</t>
  </si>
  <si>
    <t>202407010000385190#导航立单,用户所在位置有群障,已向客户播报,客户要求装维回访.此工单为群障修复工单,根据群障全量闭环管理要求,为确保客户网络通畅,请装维人员跟进修复网络问题,谢谢.联系电话：15866558154</t>
  </si>
  <si>
    <t>2024-07-01 13:58:27</t>
  </si>
  <si>
    <t>李德岗</t>
  </si>
  <si>
    <t>15706307578</t>
  </si>
  <si>
    <t>dw3_jk_lidegang</t>
  </si>
  <si>
    <t>2024-07-01 14:08:59</t>
  </si>
  <si>
    <t>SD-057-240701-694528-3983</t>
  </si>
  <si>
    <t>2024-07-01 13:54:31</t>
  </si>
  <si>
    <t>普通区域-临朐县-土门-19508406057-300M-魔百和投诉-次数0-202407010000387451</t>
  </si>
  <si>
    <t>202407010000387451</t>
  </si>
  <si>
    <t>202407010000387451#流程受理流水号：20240701135319195084060571116438
客户号码:19508406057
客户姓名:陈**
投诉地市:潍坊
来话流水:2024070113520102720840327
宽带账号:19508406057
宽带账号归属地市:潍坊
宽带账号归属区县:临朐县
故障地址:潍坊临朐县寺头镇人民政府土门村土门土门3号箱郑家文（外墙）*********
联系电话:15953630572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故障时间:2024-07-01 13:52:27
魔百和单播/组播:组播
具体故障现象:电视直播或点播无法观看，
客户其他诉求:请审核
魔百和单/组播：组播;宽带小区$[土门]$</t>
  </si>
  <si>
    <t>2024-07-01 13:58:30</t>
  </si>
  <si>
    <t>2024-07-01 13:58:59</t>
  </si>
  <si>
    <t>SD-851-241042-12213-27114</t>
  </si>
  <si>
    <t>SD-057-240701-315496-3940</t>
  </si>
  <si>
    <t>2024-07-01 13:50:08</t>
  </si>
  <si>
    <t>普通区域-奎文区-华安世纪樱园片区-15169651089-100M-宽带上网投诉-次数0-202407010000383133</t>
  </si>
  <si>
    <t>202407010000383133</t>
  </si>
  <si>
    <t>202407010000383133#宽带账号：15169651089；宽带地址：潍坊奎文区梨园街道樱前街樱北别墅区3号楼*********；客户来电反映网络卡顿，客户要求师傅上门，请协助处理，谢谢！联系电话：17705363996；联系人：先生/女士；来电流水：2024070113420729820833258</t>
  </si>
  <si>
    <t>2024-07-01 13:58:01</t>
  </si>
  <si>
    <t>2024-07-01 13:58:51</t>
  </si>
  <si>
    <t>SD-852-244274-942-29622</t>
  </si>
  <si>
    <t>SD-057-240701-643951-5109</t>
  </si>
  <si>
    <t>2024-07-01 15:36:45</t>
  </si>
  <si>
    <t>【调研】-普通区域-奎文区-骏龙花园（代理商保护，开户联系19819652007）-18706555775-200M-宽带上网投诉-次数0-202407010000468803</t>
  </si>
  <si>
    <t>2024-07-02 16:37:00</t>
  </si>
  <si>
    <t>202407010000468803</t>
  </si>
  <si>
    <t xml:space="preserve">202407010000468803#流程受理流水号：20240701153618187065557751147535
客户号码:18706555775
客户姓名:闫**
投诉地市:潍坊
来话流水:2024070115341622320806450
宽带账号:18706555775
宽带账号归属地市:潍坊
宽带账号归属区县:高新
故障地址:潍坊高新高新城区北海路骏龙花园10号楼*********
联系电话:13506475578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光功率:-18.89
故障大类:宽带/电视
故障细类:宽带无法上网
携转原因:
故障时间:2024-07-01 15:36:31
具体故障现象:光猫亮红灯，
客户其他诉求:客户侧为质差终端，要求上门更换终端并一并处理故障问题。
</t>
  </si>
  <si>
    <t>2024-07-01 15:55:11</t>
  </si>
  <si>
    <t>2024-07-01 15:56:07</t>
  </si>
  <si>
    <t>SD-057-240701-054239-1715</t>
  </si>
  <si>
    <t>2024-07-01 10:47:48</t>
  </si>
  <si>
    <t>普通区域-高密市-赵家官庄自然村-15954423340-300M-宽带上网投诉-次数0-202407010000237864</t>
  </si>
  <si>
    <t>202407010000237864</t>
  </si>
  <si>
    <t>202407010000237864#宽带账号：15954423340；宽带地址：潍坊高密市夏庄镇赵家官庄赵家官庄自然村高密赵家官庄87号31号；客户来电反映宽带不能用，要求师傅上门，请协助处理，谢谢！联系电话：15954405258；联系人：；来电流水：。 2024070110452118420801460</t>
  </si>
  <si>
    <t>2024-07-01 11:02:02</t>
  </si>
  <si>
    <t>2024-07-01 14:41:19</t>
  </si>
  <si>
    <t>SD-851-248023-539-15324</t>
  </si>
  <si>
    <t>SD-057-240701-765840-4889</t>
  </si>
  <si>
    <t>2024-07-01 15:15:17</t>
  </si>
  <si>
    <t>80+银卡-(目标)普通区域-高密市-八里庄-15806363160-100M-宽带延伸服务-次数0-202407010000450135</t>
  </si>
  <si>
    <t>2024-07-02 15:16:00</t>
  </si>
  <si>
    <t>202407010000450135</t>
  </si>
  <si>
    <t xml:space="preserve">202407010000450135#【已关注中国移动10086微信公众号】流程受理流水号：20240701151157158063631601139675
客户号码:15806363160
客户姓名:李**
投诉地市:潍坊
来话流水:2024070115103439220870144
宽带账号:15806363160
宽带账号归属地市:潍坊
宽带账号归属区县:高密市
故障地址:潍坊高密市密水街道八里庄行政村八里庄高密李家八里庄452号101号箱*********
联系电话:13573603605
联系人:先生
工单紧急程度:一般
是否有升级投诉倾向:否
是否重复投诉:否
是否携转意向:否
是否投诉倾向:否
是否智能网关:智能网关
当前是否在线:是
接入方式:FTTH
是否质差终端:无质差信息
光功率:-21.73
故障大类:宽带/电视
故障细类:宽带延伸服务
携转原因:
故障时间:2024-07-01 15:12:04
具体故障现象:客户表示自己新买路由器，需要上门安装，请处理谢谢
</t>
  </si>
  <si>
    <t>2024-07-01 15:20:04</t>
  </si>
  <si>
    <t>2024-07-01 15:27:50</t>
  </si>
  <si>
    <t>SD-851-279359-125456-11163</t>
  </si>
  <si>
    <t>SD-057-240701-196058-695</t>
  </si>
  <si>
    <t>2024-07-01 09:15:26</t>
  </si>
  <si>
    <t>【重投】-【调研】-普通区域-临朐县-滨河花园小区（二期）-18553618768-1000M-宽带上网投诉-次数0-202407010000133974</t>
  </si>
  <si>
    <t>202407010000133974</t>
  </si>
  <si>
    <t>202407010000133974#宽带账号18553618768：；宽带地址：潍坊临朐县东城街道东镇路滨河花园小区（二期）4号楼****；客户没在老家，无法上网看电视无法提供具体故障现象 老人在家找不到设备无法配合指导要求师傅处理请协助处理  ，请协助处理，谢谢！联系电话18553618768；联系人：先生；来电流水：2024070109122200720811317。</t>
  </si>
  <si>
    <t>2024-07-01 09:18:43</t>
  </si>
  <si>
    <t>2024-07-01 09:19:07</t>
  </si>
  <si>
    <t>SD-851-279900-11049-19759</t>
  </si>
  <si>
    <t>SD-057-240701-564820-682</t>
  </si>
  <si>
    <t>2024-07-01 09:13:51</t>
  </si>
  <si>
    <t>80+银卡-普通区域-寿光市-幸福新村-13706462349-1000M-宽带上网投诉-次数0-202407010000133031</t>
  </si>
  <si>
    <t>202407010000133031</t>
  </si>
  <si>
    <t xml:space="preserve">202407010000133031#宽带账号：13706462349；宽带地址：潍坊寿光市圣城街道幸福路幸福嘉园；客户来电反映宽带无法上网，客户不配合排障，要求师傅上门，请协助处理，谢谢！联系电话：13706462349；联系人：女士；来电流水：2024070109114345020802302。
</t>
  </si>
  <si>
    <t>2024-07-01 09:16:51</t>
  </si>
  <si>
    <t>2024-07-01 09:18:12</t>
  </si>
  <si>
    <t>SD-851-285724-27294-23303</t>
  </si>
  <si>
    <t>SD-057-240701-095876-2283</t>
  </si>
  <si>
    <t>2024-07-01 11:33:20</t>
  </si>
  <si>
    <t>【调研】-(目标)普通区域-寿光市-石头屋-18369630163-100M-宽带上网投诉-次数0-202407010000286132</t>
  </si>
  <si>
    <t>2024-07-02 12:34:00</t>
  </si>
  <si>
    <t>202407010000286132</t>
  </si>
  <si>
    <t xml:space="preserve">202407010000286132#流程受理流水号：20240701113219183696301631078350
客户号码:18369630163
客户姓名:高**
投诉地市:潍坊
来话流水:2024070111310354320879474
宽带账号:18369630163
宽带账号归属地市:潍坊
宽带账号归属区县:寿光市
故障地址:潍坊寿光市古城石头屋村石头屋12号箱*********
联系电话:13953672561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11:32:35
具体故障现象:提示网络无法连接，
客户其他诉求:客户侧为质差终端，要求上门更换终端并一并处理故障问题。
</t>
  </si>
  <si>
    <t>2024-07-01 11:37:30</t>
  </si>
  <si>
    <t>2024-07-01 11:37:48</t>
  </si>
  <si>
    <t>SD-057-240701-236450-4760</t>
  </si>
  <si>
    <t>2024-07-01 15:10:09</t>
  </si>
  <si>
    <t>80+银卡-普通区域-寿光市-老大营村自然村-15866186386-100M-宽带上网投诉-次数0-202407010000446458</t>
  </si>
  <si>
    <t>2024-07-02 16:11:00</t>
  </si>
  <si>
    <t>202407010000446458</t>
  </si>
  <si>
    <t xml:space="preserve">202407010000446458#流程受理流水号：20240701150920158661863861138755
客户号码:15866186386
客户姓名:李*
投诉地市:潍坊
来话流水:2024070115081292820837301
宽带账号:15866186386
宽带账号归属地市:潍坊
宽带账号归属区县:寿光市
故障地址:潍坊寿光市岔河老大营村老大营村自然村老大营村东北*********
联系电话:13791869585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故障时间:2024-07-01 15:08:53
具体故障现象:打不开网页，
客户其他诉求:客户侧为质差终端，要求上门更换终端并一并处理故障问题。
</t>
  </si>
  <si>
    <t>2024-07-01 15:13:17</t>
  </si>
  <si>
    <t>2024-07-01 15:14:04</t>
  </si>
  <si>
    <t>SD-057-240701-724851-3942</t>
  </si>
  <si>
    <t>2024-07-01 13:50:38</t>
  </si>
  <si>
    <t>80+普通-普通区域-高密市-碧桂园嘉誉-15063698330-500M-宽带延伸服务-次数0-202407010000383743</t>
  </si>
  <si>
    <t>202407010000383743</t>
  </si>
  <si>
    <t xml:space="preserve">202407010000383743#【已关注中国移动10086微信公众号】流程受理流水号：20240701134924150636983301115426
客户号码:15063698330
客户姓名:朱**
投诉地市:潍坊
来话流水:2024070113483314120802750
宽带账号:15063698330
宽带账号归属地市:潍坊
宽带账号归属区县:高密市
故障地址:潍坊高密市朝阳街道梓潼路碧桂园嘉誉8号楼*********
联系电话:15063698330
联系人:先生
工单紧急程度:一般
是否有升级投诉倾向:否
是否重复投诉:否
是否携转意向:否
是否投诉倾向:否
工单内容:15063698330客户来电反映家里线断了请协助处理谢谢
</t>
  </si>
  <si>
    <t>2024-07-01 13:52:21</t>
  </si>
  <si>
    <t>2024-07-01 13:53:13</t>
  </si>
  <si>
    <t>SD-851-303862-805-939</t>
  </si>
  <si>
    <t>SD-057-240701-582934-5053</t>
  </si>
  <si>
    <t>2024-07-01 15:32:09</t>
  </si>
  <si>
    <t>80+银卡-普通区域-安丘市-大沙埠村自然村-13963683557-300M-宽带上网投诉-次数0-20240701153055X552657830</t>
  </si>
  <si>
    <t>20240701153055X552657830</t>
  </si>
  <si>
    <t xml:space="preserve">【农村网络投诉】流程受理流水号：20240701153033139636835571145787
客户号码:13963683557
客户姓名:王**
投诉地市:潍坊
来话流水:2024070115295952020845986
宽带账号:13963683557
宽带账号归属地市:潍坊
宽带账号归属区县:安丘市
故障地址:潍坊安丘市贾戈街道大沙埠村大沙埠村自然村大沙埠村10号箱村中2南3凌汗刚*********
联系电话:13963683557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故障时间:2024-07-01 15:30:42
具体故障现象:光猫亮红灯，
客户其他诉求:要求退还无法使用期间的宽带费用，
</t>
  </si>
  <si>
    <t>2024-07-01 15:39:01</t>
  </si>
  <si>
    <t>2024-07-01 15:39:31</t>
  </si>
  <si>
    <t>SD-851-243390-30943-21448</t>
  </si>
  <si>
    <t>SD-057-240701-092178-5129</t>
  </si>
  <si>
    <t>2024-07-01 15:38:36</t>
  </si>
  <si>
    <t>80+银卡-普通区域-诸城市-金都南-东小区-15169564150-300M-宽带上网投诉-次数0-20240701153755X475469569</t>
  </si>
  <si>
    <t>20240701153755X475469569</t>
  </si>
  <si>
    <t>【预处理派单】宽带账号：15169564150，宽带地址： 潍坊诸城市密州街道西关大街金都南-东小区3号楼*********，故障现象：，故障现象类型：，客户诉求：客户表示宽带移机一直未办理，要求尽快回电处理，并处理此时间内的电视扣费，联系电话：15169564150，通话流水：2024070115345261720815184。接入方式：FTTH，当前是否在线：不在线，端到端诊断结果：状态正常，是否智能网关：是，光功率。</t>
  </si>
  <si>
    <t>2024-07-01 15:40:02</t>
  </si>
  <si>
    <t>2024-07-01 15:43:54</t>
  </si>
  <si>
    <t>SD-852-321718-436-25630</t>
  </si>
  <si>
    <t>SD-057-240701-985763-5078</t>
  </si>
  <si>
    <t>2024-07-01 15:33:52</t>
  </si>
  <si>
    <t>普通区域-青州市-泰和苑-13964720007-1000M-宽带上网投诉-次数0-202407010000467210</t>
  </si>
  <si>
    <t>202407010000467210</t>
  </si>
  <si>
    <t>202407010000467210#流程受理流水号：20240701153322139647200071146665
客户号码:13964720007
客户姓名:魏**
投诉地市:潍坊
来话流水:2024070115322804220880967
宽带账号:13964720007
宽带账号归属地市:潍坊
宽带账号归属区县:青州市
故障地址:潍坊青州市王府街道尧王山西路泰和苑28号楼西*********
联系电话:13964720007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光功率:-14.89
故障大类:宽带/电视
故障细类:宽带无法上网(专席)
携转原因:
故障时间:2024-07-01 15:35:48
具体故障现象:打不开网页，
客户其他诉求:
;宽带小区$[泰和苑]$</t>
  </si>
  <si>
    <t>2024-07-01 15:38:16</t>
  </si>
  <si>
    <t>2024-07-01 15:38:33</t>
  </si>
  <si>
    <t>SD-851-292332-23777-9214</t>
  </si>
  <si>
    <t>SD-057-240701-921684-692</t>
  </si>
  <si>
    <t>2024-07-01 09:14:58</t>
  </si>
  <si>
    <t>普通区域--null--宽带上网投诉-次数0-202406300000578553 一级督办 督</t>
  </si>
  <si>
    <t>2024-07-02 10:15:00</t>
  </si>
  <si>
    <t>202406300000578553</t>
  </si>
  <si>
    <t>202406300000578553#*YWDZ01
服务号码：17864498787，
号码归属地：潍坊奎文 ，
请查原因；
用户品牌：神州行；
是否外呼开通：否；
客户质疑：50元1000M宽带包月、办理50元/月千兆宽带，+399/499元享全光WiFi1+1，每月优惠20元，合约期36个月，到期后千兆宽带按照30元/月收费、499元华为全光WiFi1+1（V173-50）【Y，铺货】、守机宝碎屏保障服务（限额500元），
接触录音流水号：2024063016383098720891763；联系电话：13606469469；
受理明细：536240625716058976，争议业务名称：50元1000M宽带包月，王*，17864498787，产品变更，2024-06-25 17:36:07,梁婷婷(fe11a00d)，高新-东方路营业厅(SD.LF.0E.11.01.5a)；
受理明细：536240625716058976，争议业务名称：办理50元/月千兆宽带，+399/499元享全光WiFi1+1，每月优惠20元，合约期36个月，到期后千兆宽带按照30元/月收费，王*，17864498787，产品变更，2024-06-25 17:36:07,梁婷婷(fe11a00d)，高新-东方路营业厅(SD.LF.0E.11.01.5a)；
受理明细：536240625716058976，争议业务名称：499元华为全光WiFi1+1（V173-50）【Y，铺货】，王*，17864498787，产品变更，2024-06-25 17:36:07,梁婷婷(fe11a00d)，高新-东方路营业厅(SD.LF.0E.11.01.5a)；
受理明细：536240601495991064，争议业务名称：守机宝碎屏保障服务（限额500元），王*，17864498787，产品变更，2024-06-01 11:54:13,内置工号-后台业务虚拟工号(fback001)，潍坊(SD.LF)；
备注：用户对办理后一直mei师傅上门安装，对服务非常bu满，提及12315消协投诉;宽带小区$[单家庄自然村]$</t>
  </si>
  <si>
    <t>2024-07-01 13:52:51</t>
  </si>
  <si>
    <t>2024-07-01 13:50:03</t>
  </si>
  <si>
    <t>普通区域-安丘市-山口村自然村-15169598993-300M-宽带上网投诉-次数0-20240701134716X836903712 一级督办</t>
  </si>
  <si>
    <t>20240701134716X836903712</t>
  </si>
  <si>
    <t>2024-07-01 13:58:07</t>
  </si>
  <si>
    <t>SD-851-263159-13184-5404</t>
  </si>
  <si>
    <t>SD-057-240701-468502-5065</t>
  </si>
  <si>
    <t>2024-07-01 15:32:40</t>
  </si>
  <si>
    <t>【调研】-80+银卡-(目标)普通区域-昌乐县-玫瑰园-13791604700-1000M-宽带上网投诉-次数0-202407010000465002</t>
  </si>
  <si>
    <t>202407010000465002</t>
  </si>
  <si>
    <t xml:space="preserve">202407010000465002#宽带账号：13791604700；宽带地址：潍坊昌乐县城关街道孤山街玫瑰园2号楼 ；客户来电反映宽带无法使用，客户不在现场，无法配合线上指导，要求师傅上门，请协助处理，谢谢！联系电话：13791604700；联系人：先生；来电流水：2024070115300923120848265
</t>
  </si>
  <si>
    <t>2024-07-01 15:34:47</t>
  </si>
  <si>
    <t>2024-07-01 15:35:20</t>
  </si>
  <si>
    <t>SD-057-240701-187962-1120</t>
  </si>
  <si>
    <t>2024-07-01 09:59:04</t>
  </si>
  <si>
    <t>普通区域-寿光市-仉家庄村自然村-15064635234-1000M-宽带上网投诉-次数0-202407010000177486</t>
  </si>
  <si>
    <t>202407010000177486</t>
  </si>
  <si>
    <t xml:space="preserve">202407010000177486#宽带账号：15064635234；宽带地址：潍坊寿光市文家街道仉家庄村仉家庄村自然村仉家庄村；客户来电反映宽带无法上网，客户不在现场，无法配合线上指导，要求师傅上门，请协助处理，谢谢！联系电话：15064635234；联系人：女士；来电流水：2024070109525222720899839。
</t>
  </si>
  <si>
    <t>2024-07-01 10:01:07</t>
  </si>
  <si>
    <t>2024-07-01 10:01:30</t>
  </si>
  <si>
    <t>SD-851-235624-17419-20208</t>
  </si>
  <si>
    <t>SD-057-240701-267381-647</t>
  </si>
  <si>
    <t>2024-07-01 09:10:44</t>
  </si>
  <si>
    <t>80+银卡-普通区域-诸城市-null--宽带上网投诉-次数0-20240630180549X949854636</t>
  </si>
  <si>
    <t>2024-07-02 10:11:00</t>
  </si>
  <si>
    <t>20240630180549X949854636</t>
  </si>
  <si>
    <t>*YWDZ01
服务号码：15053637521，
号码归属地：潍坊诸城 ，
请查原因；
用户品牌：全球通；
是否外呼开通：否；
客户质疑：有线宽带服务产品、0元500M/月宽带，
接触录音流水号：2024063018014317920825652；联系电话：15053637521；
受理明细：536240511054049082，争议业务名称：0元500M/月宽带，丁**，15053637521，产品变更，2024-05-11 17:02:14,李娜娜(f9263070)，潍坊市-诸城-繁荣路网格-淏谷电讯经营部（一分店）(SD.LF.09.02.66.03.X5)；
备注：用户来电反应对安装宽带无端口表示不满，用户情绪激动要求尽快处理</t>
  </si>
  <si>
    <t>2024-07-01 12:44:02</t>
  </si>
  <si>
    <t>家庭业务-&gt;基础服务-&gt;家庭宽带-&gt;全局流转-&gt;办理规范-&gt;宽带未覆盖无法办理-&gt;全局流转</t>
  </si>
  <si>
    <t>SD-057-240701-185342-4007</t>
  </si>
  <si>
    <t>2024-07-01 13:56:58</t>
  </si>
  <si>
    <t>普通区域-潍城区-潍城雅居园-13405362372-200M-宽带上网投诉-次数0-202407010000389068</t>
  </si>
  <si>
    <t>202407010000389068</t>
  </si>
  <si>
    <t>202407010000389068#流程受理流水号：20240701135519134053623721116955
客户号码:13405362372
客户姓名:李*
投诉地市:潍坊
来话流水:2024070113540295220862264
宽带账号:13405362372
宽带账号归属地市:潍坊
宽带账号归属区县:潍城区
故障地址:潍坊潍城区南关街道春鸢路雅居园5号楼*********
联系电话:13405362372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故障时间:2024-07-01 13:54:11
具体故障现象:网速慢卡顿
客户其他诉求:尽快处理 谢谢 
;宽带小区$[潍城雅居园]$</t>
  </si>
  <si>
    <t>2024-07-01 14:01:16</t>
  </si>
  <si>
    <t>2024-07-01 14:01:53</t>
  </si>
  <si>
    <t>SD-057-240701-581723-5072</t>
  </si>
  <si>
    <t>2024-07-01 15:33:12</t>
  </si>
  <si>
    <t>80+银卡-普通区域-安丘市-后院村自然村-13721947407-1000M-宽带上网投诉-次数0-202407010000465346</t>
  </si>
  <si>
    <t>202407010000465346</t>
  </si>
  <si>
    <t>202407010000465346#流程受理流水号：20240701153115137219474071146006
客户号码:13721947407
客户姓名:华**
投诉地市:潍坊
来话流水:2024070115310150620860853
宽带账号:13721947407
宽带账号归属地市:潍坊
宽带账号归属区县:安丘市
故障地址:潍坊安丘市景芝镇后院村后院村自然村后院村6号箱杨树军*********
联系电话:13721947407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15:31:46
具体故障现象:用户来电表示网线断了，要求师傅尽快维修
客户其他诉求:客户来电要求尽快处理
;宽带小区$[后院村自然村]$</t>
  </si>
  <si>
    <t>2024-07-01 15:37:13</t>
  </si>
  <si>
    <t>2024-07-01 15:37:50</t>
  </si>
  <si>
    <t>SD-851-230997-11885-25123</t>
  </si>
  <si>
    <t>SD-057-240701-047529-1110</t>
  </si>
  <si>
    <t>2024-07-01 09:57:00</t>
  </si>
  <si>
    <t>普通区域-昌邑市-中央御景-15163631792-300M-宽带上网投诉-次数0-20240701095439X879526768</t>
  </si>
  <si>
    <t>20240701095439X879526768</t>
  </si>
  <si>
    <t xml:space="preserve">流程受理流水号：20240701095256151636317921035505
客户号码:15163631792
客户姓名:徐**
投诉地市:潍坊
来话流水:2024070109523405020895354
宽带账号:15163631792
宽带账号归属地市:潍坊
宽带账号归属区县:昌邑市
故障地址:潍坊昌邑市城区市府街中央御景1号楼1单元12层箱*********
联系电话:15163631792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09:53:49
具体故障现象:宽带无法上网
客户其他诉求:
</t>
  </si>
  <si>
    <t>2024-07-01 10:01:02</t>
  </si>
  <si>
    <t>2024-07-01 10:01:19</t>
  </si>
  <si>
    <t>SD-851-261241-506-10008</t>
  </si>
  <si>
    <t>SD-057-240701-045798-673</t>
  </si>
  <si>
    <t>2024-07-01 09:12:48</t>
  </si>
  <si>
    <t>【调研】-普通区域--null--宽带上网投诉-次数0-202406300000175749</t>
  </si>
  <si>
    <t>2024-07-02 10:13:00</t>
  </si>
  <si>
    <t>202406300000175749</t>
  </si>
  <si>
    <t>202406300000175749#15853632789 客户继续反映之前问题，投诉流水：202406250000252884，客户要求继续投诉，联系本机 流水：2024062710314783720899254 提单s1000133，原工单超48小时未回复202406270000200447，回复看表示未处理，要求继续反馈。</t>
  </si>
  <si>
    <t>2024-07-01 14:16:29</t>
  </si>
  <si>
    <t>SD-057-240701-504362-4887</t>
  </si>
  <si>
    <t>2024-07-01 15:15:14</t>
  </si>
  <si>
    <t>【调研】-80+银卡-普通区域-高密市-永安君尚-15006611718-1000M-业务受理宽带-次数0-202407010000446324</t>
  </si>
  <si>
    <t>202407010000446324</t>
  </si>
  <si>
    <t>202407010000446324# 宽带账号:15006611718; 联系电话：15006611718，问题类型：此工单为群障修复工单，根据群障全量闭环修复管理要求，为确保客户网络通畅，请装维人员跟进修复网络问题，谢谢！ 
 群障标题：告警。故障标题：分支光纤断或OLT检测不到ONT的预期的光信号(LOSi/LOBi)主叫号码：13173162425.0;该号码仅供参考，请优先联系宽带账号。</t>
  </si>
  <si>
    <t>2024-07-01 15:20:10</t>
  </si>
  <si>
    <t>2024-07-01 15:20:43</t>
  </si>
  <si>
    <t>SD-851-317279-2699-16010</t>
  </si>
  <si>
    <t>SD-057-240701-784365-4934</t>
  </si>
  <si>
    <t>2024-07-01 15:19:03</t>
  </si>
  <si>
    <t>普通区域-昌邑市-东王村自然村-13906367559-300M-宽带上网投诉-次数0-202407010000450236</t>
  </si>
  <si>
    <t>202407010000450236</t>
  </si>
  <si>
    <t>202407010000450236#宽带账号：13906367559宽带地址潍坊昌邑市围子镇东王村东王村自然村东王村5号箱王兴成****；客户来电反映宽带/移动高清无法使用客户要求师傅上门，请
协助处理，谢谢！联系电话：13906367559；联系人：***；来电流水2024070115163594320855697</t>
  </si>
  <si>
    <t>2024-07-01 15:27:19</t>
  </si>
  <si>
    <t>2024-07-01 15:27:47</t>
  </si>
  <si>
    <t>SD-851-250995-6080-3015</t>
  </si>
  <si>
    <t>SD-057-240701-793641-5118</t>
  </si>
  <si>
    <t>2024-07-01 15:38:02</t>
  </si>
  <si>
    <t>80+金卡-普通区域-寿光市-岳庄村自然村-17853666656-300M-宽带上网投诉-次数0-20240701153510X310161608</t>
  </si>
  <si>
    <t>20240701153510X310161608</t>
  </si>
  <si>
    <t xml:space="preserve">【农村网络投诉】流程受理流水号：20240701153346178536666561146784
客户号码:17853666656
客户姓名:夏**
投诉地市:潍坊
来话流水:2024070115284903020829262
宽带账号:17853666656
宽带账号归属地市:潍坊
宽带账号归属区县:寿光市
故障地址:潍坊寿光市侯镇岳庄村岳庄村自然村岳庄村11箱（夏伯录外墙）*********
联系电话:13791889308
联系人:先生/女士
工单紧急程度:紧急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故障时间:2024-07-01 15:34:03
具体故障现象:光猫灯正常但电脑手机无法上网排查无异常，请协助谢谢！
客户其他诉求:
</t>
  </si>
  <si>
    <t>2024-07-01 15:40:26</t>
  </si>
  <si>
    <t>2024-07-01 15:41:16</t>
  </si>
  <si>
    <t>SD-851-328920-13359-23608</t>
  </si>
  <si>
    <t>SD-057-240701-806125-5093</t>
  </si>
  <si>
    <t>【调研】-80+普通-普通区域-奎文区-隆基花园（怡景嘉园物价局宿舍）-18853605686-200M-宽带上网投诉-次数0-20240701153414X254320812</t>
  </si>
  <si>
    <t>2024-07-02 16:36:00</t>
  </si>
  <si>
    <t>20240701153414X254320812</t>
  </si>
  <si>
    <t xml:space="preserve">流程受理流水号：20240701153240188536056861146449
客户号码:18853605686
客户姓名:石*
投诉地市:潍坊
来话流水:2024070115264165120898690
宽带账号:18853605686
宽带账号归属地市:潍坊
宽带账号归属区县:高新
故障地址:潍坊高新高新城区福寿街隆基花园5号楼*********
联系电话:18853605686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故障细类:宽带无法上网(专席)
携转原因:
故障时间:2024-07-01 15:35:23
具体故障现象:光猫灯正常但电脑手机无法上网，
客户其他诉求:谢谢
</t>
  </si>
  <si>
    <t>2024-07-01 15:37:44</t>
  </si>
  <si>
    <t>2024-07-01 15:39:46</t>
  </si>
  <si>
    <t>SD-851-258258-25877-9594</t>
  </si>
  <si>
    <t>SD-057-240701-463782-4782</t>
  </si>
  <si>
    <t>2024-07-01 15:11:20</t>
  </si>
  <si>
    <t>【调研】-80+银卡-普通区域-奎文区-西上虞小区-13953664684-300M-宽带上网投诉-次数0-20240701150821X701938467</t>
  </si>
  <si>
    <t>20240701150821X701938467</t>
  </si>
  <si>
    <t xml:space="preserve">流程受理流水号：20240701150725139536646841138156
客户号码:13953664684
客户姓名:孙**
投诉地市:潍坊
来话流水:2024070115070208220821073
宽带账号:13953664684
宽带账号归属地市:潍坊
宽带账号归属区县:奎文区
故障地址:潍坊奎文区广文街道虞河路西上虞小区21号楼*********
联系电话:13953664684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15:07:52
具体故障现象:13953664684客户来电反映宽带无法连接请协助处理谢谢
客户其他诉求:请审核
</t>
  </si>
  <si>
    <t>2024-07-01 15:13:09</t>
  </si>
  <si>
    <t>2024-07-01 15:13:42</t>
  </si>
  <si>
    <t>SD-057-240701-386251-4784</t>
  </si>
  <si>
    <t>2024-07-01 15:11:25</t>
  </si>
  <si>
    <t>普通区域-寿光市-尧水社区-18753661286-300M-宽带上网投诉-次数0-202407010000444394</t>
  </si>
  <si>
    <t>202407010000444394</t>
  </si>
  <si>
    <t xml:space="preserve">202407010000444394#受理号码 : 18753661286客户姓名 : 李** 号码归属地 : 潍坊寿光 用户品牌 : 全球通；客户来电要求宽带装维师傅上门帮助维修一下网线，请协助回访电话，谢谢！ 联系电话：本机 流水号2024070114312578220829947
</t>
  </si>
  <si>
    <t>2024-07-01 15:12:56</t>
  </si>
  <si>
    <t>2024-07-01 15:13:26</t>
  </si>
  <si>
    <t>SD-851-283425-12211-26316</t>
  </si>
  <si>
    <t>SD-057-240701-913680-4908</t>
  </si>
  <si>
    <t>2024-07-01 15:16:36</t>
  </si>
  <si>
    <t>80+金卡-普通区域-昌邑市-中闫自然村-15095192188-1000M-宽带上网投诉-次数0-202407010000450560</t>
  </si>
  <si>
    <t>202407010000450560</t>
  </si>
  <si>
    <t>202407010000450560#流程受理流水号：20240701151541150951921881140911
客户号码:15095192188
客户姓名:闫**
投诉地市:潍坊
来话流水:2024070115144053620828587
宽带账号:15095192188
宽带账号归属地市:潍坊
宽带账号归属区县:昌邑市
故障地址:潍坊昌邑市柳疃镇中闫村中闫自然村10号箱闫洁云*********
联系电话:15095192188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15:16:16
具体故障现象:光猫亮红灯，
客户其他诉求:
;宽带小区$[中闫自然村]$</t>
  </si>
  <si>
    <t>2024-07-01 15:19:09</t>
  </si>
  <si>
    <t>2024-07-01 15:19:32</t>
  </si>
  <si>
    <t>SD-851-277299-21040-21261</t>
  </si>
  <si>
    <t>SD-057-240701-034795-4005</t>
  </si>
  <si>
    <t>2024-07-01 13:56:48</t>
  </si>
  <si>
    <t>80+银卡-普通区域-潍城区-道口村自然村-15866131211-1000M-宽带上网投诉-次数0-202407010000385891</t>
  </si>
  <si>
    <t>202407010000385891</t>
  </si>
  <si>
    <t>202407010000385891#宽带账号：15866131211；宽带地址：潍坊潍城区乐埠山生态经济发展区道口村道口村自然村道客户来电反映移动高清无法上网**，经查询客户侧为质差机顶盒，请协助上门更换设备并一并处理故障问题，谢谢！联系电话本机；联系人先生来电流水：2024070113522450920844515</t>
  </si>
  <si>
    <t>2024-07-01 14:02:44</t>
  </si>
  <si>
    <t>2024-07-01 14:04:48</t>
  </si>
  <si>
    <t>SD-851-290707-19567-23294</t>
  </si>
  <si>
    <t>SD-057-240701-410768-2344</t>
  </si>
  <si>
    <t>2024-07-01 11:39:30</t>
  </si>
  <si>
    <t>80+普通-普通区域-潍城区-(铁通)奥博家园-15165606895-200M-宽带上网投诉-次数0-202407010000294727</t>
  </si>
  <si>
    <t>2024-07-02 12:40:00</t>
  </si>
  <si>
    <t>202407010000294727</t>
  </si>
  <si>
    <t xml:space="preserve">202407010000294727#流程受理流水号：20240701113853151656068951080718
客户号码:15165606895
客户姓名:高**
投诉地市:潍坊
来话流水:2024070111383028020881452
宽带账号:15165606895
宽带账号归属地市:潍坊
宽带账号归属区县:潍城区
故障地址:潍坊潍城区经济开发区管理委员会东风西街奥博家园奥博家园5号楼*********
联系电话:15165606895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11:39:18
具体故障现象:质差终端
客户其他诉求:客户侧为质差终端，要求上门更换终端并一并处理故障问题。
</t>
  </si>
  <si>
    <t>2024-07-01 11:43:00</t>
  </si>
  <si>
    <t>2024-07-01 11:43:17</t>
  </si>
  <si>
    <t>SD-057-240701-692351-2269</t>
  </si>
  <si>
    <t>2024-07-01 11:31:59</t>
  </si>
  <si>
    <t>【调研】-80+金卡-普通区域-寿光市-西北河-17853661567-300M-宽带上网投诉-次数0-202407010000286952</t>
  </si>
  <si>
    <t>202407010000286952</t>
  </si>
  <si>
    <t xml:space="preserve">202407010000286952#【已关注中国移动10086微信公众号】流程受理流水号：20240701113030178536615671077629
客户号码:17853661567
客户姓名:李*
投诉地市:潍坊
来话流水:2024070111300744920866119
宽带账号:17853661567
宽带账号归属地市:潍坊
宽带账号归属区县:寿光市
故障地址:潍坊寿光市营里镇西北河村西北河西北河村3号箱丁同然外墙*********
联系电话:13869606855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故障时间:2024-07-01 11:30:44
具体故障现象:宽带无法上网
客户其他诉求:客户侧为质差终端，要求上门更换终端并一并处理故障问题。
</t>
  </si>
  <si>
    <t>2024-07-01 11:34:55</t>
  </si>
  <si>
    <t>刘同军</t>
  </si>
  <si>
    <t>15706307826</t>
  </si>
  <si>
    <t>dw3_jk_liutongjun</t>
  </si>
  <si>
    <t>2024-07-01 11:36:24</t>
  </si>
  <si>
    <t>SD-057-240701-387614-4916</t>
  </si>
  <si>
    <t>2024-07-01 15:17:11</t>
  </si>
  <si>
    <t>普通区域-青州市-中北段村-15953611297-200M-宽带上网投诉-次数0-20240701151432X721153410</t>
  </si>
  <si>
    <t>2024-07-02 16:18:00</t>
  </si>
  <si>
    <t>20240701151432X721153410</t>
  </si>
  <si>
    <t xml:space="preserve">【农村网络投诉】流程受理流水号：20240701151356159536112971140361
客户号码:15953611297
客户姓名:王**
投诉地市:潍坊
来话流水:2024070115123810120899583
宽带账号:15953611297
宽带账号归属地市:潍坊
宽带账号归属区县:青州市
故障地址:潍坊青州市高柳镇中北段村中北段村扩容10号箱（村西王兆峰）*********
联系电话:15953611297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15:14:07
具体故障现象:光猫亮红灯，光钎线插紧捋直重启未恢复
客户其他诉求:
</t>
  </si>
  <si>
    <t>2024-07-01 15:19:43</t>
  </si>
  <si>
    <t>2024-07-01 15:20:37</t>
  </si>
  <si>
    <t>SD-057-240701-481259-6711</t>
  </si>
  <si>
    <t>2024-07-01 18:34:08</t>
  </si>
  <si>
    <t>【调研】-普通区域-寒亭区-欣海花园小区-13806468335-300M-宽带上网投诉-次数0-202407010000631001</t>
  </si>
  <si>
    <t>202407010000631001</t>
  </si>
  <si>
    <t>202407010000631001#流程受理流水号：20240701183255138064683351203155
客户号码:13806468335
客户姓名:陈**
投诉地市:潍坊
来话流水:2024070118323911620893460
宽带账号:13806468335
宽带账号归属地市:潍坊
宽带账号归属区县:寒亭区
故障地址:潍坊寒亭区寒亭街道民主东街欣海花园小区17号楼1单元*********
联系电话:13806468335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故障细类:宽带网速慢/卡顿
携转原因:
故障时间:2024-07-01 18:33:42
具体故障现象:网速慢卡顿，
客户其他诉求:
;宽带小区$[欣海花园小区]$</t>
  </si>
  <si>
    <t>2024-07-01 18:48:34</t>
  </si>
  <si>
    <t>2024-07-01 18:51:26</t>
  </si>
  <si>
    <t>SD-851-310977-10482-20733</t>
  </si>
  <si>
    <t>SD-057-240701-351649-7535</t>
  </si>
  <si>
    <t>2024-07-01 19:56:19</t>
  </si>
  <si>
    <t>【调研】-(目标)普通区域-奎文区-邵家村-18366596825-200M-宽带上网投诉-次数0-20240701195441X881615754</t>
  </si>
  <si>
    <t>20240701195441X881615754</t>
  </si>
  <si>
    <t xml:space="preserve">【农村网络投诉】流程受理流水号：20240701195400183665968251219296
客户号码:18366596825
客户姓名:郑**
投诉地市:潍坊
来话流水:2024070119533345020826401
宽带账号:18366596825
宽带账号归属地市:潍坊
宽带账号归属区县:奎文区
故障地址:潍坊奎文区廿里堡街道邵家村邵家村4#箱东1街南4排东山*********
联系电话:18706461020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19:54:11
具体故障现象:光猫亮红灯，
客户其他诉求:要求加急维修
</t>
  </si>
  <si>
    <t>2024-07-01 19:58:09</t>
  </si>
  <si>
    <t>2024-07-01 20:00:30</t>
  </si>
  <si>
    <t>SD-057-240701-701854-7696</t>
  </si>
  <si>
    <t>2024-07-01 20:10:57</t>
  </si>
  <si>
    <t>普通区域-诸城市-东庄-18805366893-1000M-业务受理宽带-次数0-202407010000683664</t>
  </si>
  <si>
    <t>202407010000683664</t>
  </si>
  <si>
    <t>202407010000683664#【已关注中国移动10086微信公众号】 宽带账号:18805366893; 联系电话：18805366893，问题类型：此工单为群障修复工单，根据群障全量闭环修复管理要求，为确保客户网络通畅，请装维人员跟进修复网络问题，谢谢！ 
 群障标题：公告。故障描述：分支光纤断或OLT检测不到ONT的预期的光信号(LOSi/LOBi)主叫号码：18805366893.0;该号码仅供参考，请优先联系宽带账号。</t>
  </si>
  <si>
    <t>2024-07-01 20:15:06</t>
  </si>
  <si>
    <t>2024-07-01 20:18:45</t>
  </si>
  <si>
    <t>SD-851-272049-22790-29440</t>
  </si>
  <si>
    <t>SD-057-240701-673918-6971</t>
  </si>
  <si>
    <t>2024-07-01 19:06:10</t>
  </si>
  <si>
    <t>80+金卡-普通区域-寿光市-洛城良种场-18764755233-1000M-宽带上网投诉-次数0-202407010000651100</t>
  </si>
  <si>
    <t>202407010000651100</t>
  </si>
  <si>
    <t>202407010000651100#宽带账号：18764755233宽带地址：潍坊寿光市洛城街道寿光市洛城街道潍高路南洛城良种场洛城良种场2号箱***；客户来电反映宽带无法使用，客户要求师傅上门，请协助处理，谢谢！联系电话：18232019720联系人：***；来电流水：2024070119013372220836971。</t>
  </si>
  <si>
    <t>2024-07-01 19:20:46</t>
  </si>
  <si>
    <t>2024-07-01 19:22:54</t>
  </si>
  <si>
    <t>SD-851-296516-32323-28541</t>
  </si>
  <si>
    <t>SD-057-240701-410638-987</t>
  </si>
  <si>
    <t>2024-07-01 09:44:02</t>
  </si>
  <si>
    <t>普通区域-坊子区-皂角树-15864304775-300M-宽带上网投诉-次数0-20240701094110X700209840</t>
  </si>
  <si>
    <t>20240701094110X700209840</t>
  </si>
  <si>
    <t xml:space="preserve">流程受理流水号：20240701094038158643047751030133
客户号码:15864304775
客户姓名:高*
投诉地市:潍坊
来话流水:2024070109402394920816535
宽带账号:15864304775
宽带账号归属地市:潍坊
宽带账号归属区县:峡山区
故障地址:潍坊峡山区岞山街道皂角树皂角树27号箱张荣庆*********
联系电话:15864304775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09:40:52
具体故障现象:打不开网页，
客户其他诉求:
</t>
  </si>
  <si>
    <t>2024-07-01 09:45:51</t>
  </si>
  <si>
    <t>2024-07-01 09:47:29</t>
  </si>
  <si>
    <t>SD-851-281439-45029-11565</t>
  </si>
  <si>
    <t>SD-057-240701-657391-6886</t>
  </si>
  <si>
    <t>2024-07-01 18:56:05</t>
  </si>
  <si>
    <t>普通区域-高密市-梓潼庙社区二期-15006661592-300M-宽带上网投诉-次数0-20240701185410X250942214</t>
  </si>
  <si>
    <t>20240701185410X250942214</t>
  </si>
  <si>
    <t xml:space="preserve">流程受理流水号：20240701185237150066615921207614
客户号码:15006661592
客户姓名:孙**
投诉地市:潍坊
来话流水:2024070118493540920839618
宽带账号:15006661592
宽带账号归属地市:潍坊
宽带账号归属区县:高密市
故障地址:潍坊高密市朝阳街道夷安大道梓潼庙社区二期高密市梓潼庙社区二期26号箱*********
联系电话:13864633790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18:53:33
具体故障现象:光猫亮红灯：插紧捋顺光纤线、重启未恢复
客户其他诉求:谢谢
</t>
  </si>
  <si>
    <t>2024-07-01 18:58:28</t>
  </si>
  <si>
    <t>2024-07-01 18:58:50</t>
  </si>
  <si>
    <t>SD-057-240701-217069-7659</t>
  </si>
  <si>
    <t>2024-07-01 20:09:18</t>
  </si>
  <si>
    <t>【重投】-普通区域-青州市-青州翡翠园-13475679158-300M-业务受理宽带-次数0-202407010000683933</t>
  </si>
  <si>
    <t>202407010000683933</t>
  </si>
  <si>
    <t>202407010000683933#【已关注中国移动10086微信公众号】 宽带账号:13475679158; 联系电话：13475679158，问题类型：此工单为群障修复工单，根据群障全量闭环修复管理要求，为确保客户网络通畅，请装维人员跟进修复网络问题，谢谢！ 
 群障标题：公告。故障描述：分支光纤断或OLT检测不到ONT的预期的光信号(LOSi/LOBi)主叫号码：13780854545.0;该号码仅供参考，请优先联系宽带账号。</t>
  </si>
  <si>
    <t>2024-07-01 20:18:07</t>
  </si>
  <si>
    <t>2024-07-01 20:18:36</t>
  </si>
  <si>
    <t>SD-057-240701-032856-7300</t>
  </si>
  <si>
    <t>2024-07-01 19:29:05</t>
  </si>
  <si>
    <t>80+普通-普通区域-青州市-谭中村-18369675295-200M-宽带上网投诉-次数0-20240701192607X167545547</t>
  </si>
  <si>
    <t>20240701192607X167545547</t>
  </si>
  <si>
    <t xml:space="preserve">【农村网络投诉】流程受理流水号：20240701192356183696752951213896
客户号码:18369675295
客户姓名:王**
投诉地市:潍坊
来话流水:2024070119233909820808414
宽带账号:18369675295
宽带账号归属地市:潍坊
宽带账号归属区县:青州市
故障地址:潍坊青州市谭坊镇谭中村谭中村27号箱（薛明华家）*********
联系电话:18369675295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19:25:29
具体故障现象:电脑无法上网，
客户其他诉求:
</t>
  </si>
  <si>
    <t>2024-07-01 19:32:29</t>
  </si>
  <si>
    <t>2024-07-01 19:33:30</t>
  </si>
  <si>
    <t>SD-057-240701-064273-1572</t>
  </si>
  <si>
    <t>2024-07-01 10:32:42</t>
  </si>
  <si>
    <t>80+普通-普通区域-安丘市-前付岗村自然村-13563647129-500M-宽带上网投诉-次数0-20240701103118X781358550</t>
  </si>
  <si>
    <t>20240701103118X781358550</t>
  </si>
  <si>
    <t xml:space="preserve">【农村网络投诉】流程受理流水号：20240701102801135636471291050853
客户号码:13563647129
客户姓名:李*
投诉地市:潍坊
来话流水:2024070110273849320828335
宽带账号:13563647129
宽带账号归属地市:潍坊
宽带账号归属区县:安丘市
故障地址:潍坊安丘市景芝镇前付岗村前付岗村自然村前付岗村5号箱于守江*********
联系电话:13563647129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10:30:39
具体故障现象:PON灯闪，
客户其他诉求:
</t>
  </si>
  <si>
    <t>2024-07-01 10:43:58</t>
  </si>
  <si>
    <t>2024-07-01 10:44:33</t>
  </si>
  <si>
    <t>SD-057-240701-360758-3418</t>
  </si>
  <si>
    <t>2024-07-01 13:03:44</t>
  </si>
  <si>
    <t>普通区域-寿光市-教师新村-18706588322-1000M-宽带上网投诉-次数0-202407010000355973</t>
  </si>
  <si>
    <t>202407010000355973</t>
  </si>
  <si>
    <t>202407010000355973#【已关注中国移动10086微信公众号】流程受理流水号：20240701130305187065883221105307
客户号码:18706588322
客户姓名:郑**
投诉地市:潍坊
来话流水:2024070113022718020870910
宽带账号:18706588322
账号归属区县:寿光车站乡镇营业厅
联系电话:18706588322
联系人:先生/女士
宽带地址:潍坊
工单紧急程度:非常紧急
是否投诉倾向:否
是否重复投诉:否
是否携转意向:否
是否有升级投诉倾向:否
*业务名称:业务融合开机流程宽带+OTT
投诉内容:手机号码：18706588322，【问题描述】客户已办理宽带业务，有开通单，要求装维尽快联系上门，请处理，谢谢。联系电话：18706588322，联系人：先生/女士，录音流水号：2024070113022718020870910。
是否到厅:否
;宽带小区$[教师新村]$</t>
  </si>
  <si>
    <t>2024-07-01 13:08:47</t>
  </si>
  <si>
    <t>2024-07-01 13:09:18</t>
  </si>
  <si>
    <t>SD-851-295737-22032-7185</t>
  </si>
  <si>
    <t>SD-057-240701-037861-6729</t>
  </si>
  <si>
    <t>2024-07-01 18:35:52</t>
  </si>
  <si>
    <t>普通区域-诸城市-红星家园B区-13256469386-1000M-宽带上网投诉-次数0-20240701183438X784661370</t>
  </si>
  <si>
    <t>20240701183438X784661370</t>
  </si>
  <si>
    <t xml:space="preserve">流程受理流水号：20240701183332132564693861203306
客户号码:13256469386
客户姓名:赵**
投诉地市:潍坊
来话流水:2024070118330212220896903
宽带账号:13256469386
宽带账号归属地市:潍坊
宽带账号归属区县:诸城市
故障地址:潍坊诸城市舜王街道四平路红星家园B区3号楼2单元502
联系电话:13256469386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18:34:06
具体故障现象:光猫亮红灯，
客户其他诉求:
</t>
  </si>
  <si>
    <t>2024-07-01 18:45:22</t>
  </si>
  <si>
    <t>2024-07-01 18:46:03</t>
  </si>
  <si>
    <t>SD-851-328225-15216-593</t>
  </si>
  <si>
    <t>SD-057-240701-034986-6944</t>
  </si>
  <si>
    <t>2024-07-01 19:02:54</t>
  </si>
  <si>
    <t>【重投】-普通区域-寒亭区-信佳花园小区-17852180025-300M-宽带上网投诉-次数0-20240701190116X676043924</t>
  </si>
  <si>
    <t>20240701190116X676043924</t>
  </si>
  <si>
    <t xml:space="preserve">流程受理流水号：20240701190002178521800251209186
客户号码:17852180025
客户姓名:刘*
投诉地市:潍坊
来话流水:2024070118592996920820503
宽带账号:17852180025
宽带账号归属地市:潍坊
宽带账号归属区县:寒亭区
故障地址:潍坊寒亭区经济开发区民主街信佳花园小区二期12号楼*********
联系电话:17852180025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19:00:24
具体故障现象:光猫亮红灯，
客户其他诉求:
</t>
  </si>
  <si>
    <t>2024-07-01 19:03:46</t>
  </si>
  <si>
    <t>2024-07-01 19:04:19</t>
  </si>
  <si>
    <t>SD-057-240701-432608-7697</t>
  </si>
  <si>
    <t>2024-07-01 20:11:00</t>
  </si>
  <si>
    <t>【调研】-80+金卡-(目标)普通区域-高密市-莳戈庄自然村-15094987567-1000M-业务受理宽带-次数0-202407010000686424</t>
  </si>
  <si>
    <t>202407010000686424</t>
  </si>
  <si>
    <t>202407010000686424# 宽带账号:15094987567; 联系电话：15094987567，问题类型：此工单为群障修复工单，根据群障全量闭环修复管理要求，为确保客户网络通畅，请装维人员跟进修复网络问题，谢谢！ 
 群障标题：告警。故障标题：分支光纤断或OLT检测不到ONT的预期的光信号(LOSi/LOBi)主叫号码：13210684606.0;该号码仅供参考，请优先联系宽带账号。</t>
  </si>
  <si>
    <t>2024-07-01 20:27:53</t>
  </si>
  <si>
    <t>2024-07-01 20:28:36</t>
  </si>
  <si>
    <t>SD-057-240701-924638-4242</t>
  </si>
  <si>
    <t>2024-07-01 14:14:23</t>
  </si>
  <si>
    <t>普通区域-寿光市-红仙霞家属院-18765746444-1000M-宽带上网投诉-次数0-20240701141244X364178441</t>
  </si>
  <si>
    <t>20240701141244X364178441</t>
  </si>
  <si>
    <t xml:space="preserve">流程受理流水号：20240701141209187657464441122034
客户号码:18765746444
客户姓名:隋**
投诉地市:潍坊
来话流水:2024070114110496420864825
宽带账号:18765746444
宽带账号归属地市:潍坊
宽带账号归属区县:寿光市
故障地址:潍坊寿光市圣城街道金光街红仙霞家属院南楼*********
联系电话:15853639620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故障时间:2024-07-01 14:12:29
具体故障现象:光猫亮红灯，
客户其他诉求:
</t>
  </si>
  <si>
    <t>2024-07-01 14:17:22</t>
  </si>
  <si>
    <t>2024-07-01 14:17:55</t>
  </si>
  <si>
    <t>SD-851-332757-17648-17751</t>
  </si>
  <si>
    <t>SD-057-240701-830945-3388</t>
  </si>
  <si>
    <t>2024-07-01 13:01:40</t>
  </si>
  <si>
    <t>普通区域-寿光市-口子村自然村-15063640726-300M-宽带上网投诉-次数0-202407010000352490</t>
  </si>
  <si>
    <t>202407010000352490</t>
  </si>
  <si>
    <t xml:space="preserve">202407010000352490#流程受理流水号：20240701130040150636407261104691
客户号码:15063640726
客户姓名:李**
投诉地市:潍坊
来话流水:2024070113000222320849528
宽带账号:15063640726
宽带账号归属地市:潍坊
宽带账号归属区县:寿光市
故障地址:潍坊寿光市上口镇口子村口子村自然村口子村39号箱(93号外墙）*********
联系电话:15063640726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故障时间:2024-07-01 13:01:08
具体故障现象:宽带不能上网
客户其他诉求:客户侧为质差终端，要求上门更换终端并一并处理故障问题。
</t>
  </si>
  <si>
    <t>2024-07-01 13:08:12</t>
  </si>
  <si>
    <t>2024-07-01 13:08:39</t>
  </si>
  <si>
    <t>SD-057-240701-408632-6969</t>
  </si>
  <si>
    <t>2024-07-01 19:05:56</t>
  </si>
  <si>
    <t>【追1】普通区域-寿光市-东罗桥村自然村-15265814233-200M-宽带上网投诉-次数0-20240701190441X881308256</t>
  </si>
  <si>
    <t>20240701190441X881308256</t>
  </si>
  <si>
    <t xml:space="preserve">【农村网络投诉】流程受理流水号：20240701190412152658142331210003
客户号码:15265814233
客户姓名:韩**
投诉地市:潍坊
来话流水:2024070119013363620836964
宽带账号:15265814233
宽带账号归属地市:潍坊
宽带账号归属区县:寿光市
故障地址:潍坊寿光市古城东罗桥村东罗桥村自然村东罗桥村东南1号箱（王龙刚）*********
联系电话:15265814233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19:05:00
具体故障现象:光猫亮红灯，插紧光纤线，重启未恢复
客户其他诉求:
</t>
  </si>
  <si>
    <t>2024-07-01 19:08:32</t>
  </si>
  <si>
    <t>SD-851-339843-6272-4841</t>
  </si>
  <si>
    <t>SD-057-240701-879345-6953</t>
  </si>
  <si>
    <t>2024-07-01 19:05:02</t>
  </si>
  <si>
    <t>(目标)普通区域-诸城市-王家我乐村-13793615295-300M-宽带上网投诉-次数0-202407010000650557</t>
  </si>
  <si>
    <t>202407010000650557</t>
  </si>
  <si>
    <t xml:space="preserve">202407010000650557#宽带账号：13793615295；
宽带地址：潍坊诸城市密州街道王家我乐王家我乐村王家我乐村中偏东12号；
客户来电反映 无法上网，经查询客户侧为质差终端，请协助上门更换终端并一并处理故障问题，谢谢！
联系电话：13335243738；
联系人：先生；
来电流水：2024070118593611820821301
</t>
  </si>
  <si>
    <t>2024-07-01 19:06:47</t>
  </si>
  <si>
    <t>2024-07-01 19:07:16</t>
  </si>
  <si>
    <t>SD-057-240701-761203-999</t>
  </si>
  <si>
    <t>2024-07-01 09:44:47</t>
  </si>
  <si>
    <t>【调研】-80+白金-普通区域-奎文区-福祥家园-15063628099-1000M-宽带上网投诉-次数0-20240701094346X226414566</t>
  </si>
  <si>
    <t>20240701094346X226414566</t>
  </si>
  <si>
    <t xml:space="preserve">流程受理流水号：20240701094210150636280991030839
客户号码:15063628099
客户姓名:王**
投诉地市:潍坊
来话流水:2024070109385237620894105
宽带账号:15063628099
宽带账号归属地市:潍坊
宽带账号归属区县:奎文区
故障地址:潍坊奎文区广文街道鸢飞路福祥家园7号楼*********
联系电话:15063628099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09:41:26
具体故障现象:客户来电反映上不了网，不在线，电源已通电，光猫开关按不下去，光猫不亮灯，请处理谢谢。
客户其他诉求:
</t>
  </si>
  <si>
    <t>2024-07-01 09:45:56</t>
  </si>
  <si>
    <t>2024-07-01 09:46:16</t>
  </si>
  <si>
    <t>SD-851-318586-6079-1043</t>
  </si>
  <si>
    <t>SD-057-240701-509738-7411</t>
  </si>
  <si>
    <t>2024-07-01 19:39:13</t>
  </si>
  <si>
    <t>80+银卡-普通区域-寿光市-华星机械家属院-15953692200-1000M-宽带上网投诉-次数0-202407010000666002</t>
  </si>
  <si>
    <t>202407010000666002</t>
  </si>
  <si>
    <t xml:space="preserve">202407010000666002#【已关注中国移动10086微信公众号】流程受理流水号：20240701193823159536922001216623
客户号码:15953692200
客户姓名:任*
投诉地市:潍坊
来话流水:2024070119380807020815937
宽带账号:15953692200
宽带账号归属地市:潍坊
宽带账号归属区县:寿光市
故障地址:潍坊寿光市圣城街道建新街华星机械家属院1号楼*********
联系电话:15953692200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故障细类:移动高清电视故障
携转原因:
故障时间:2024-07-01 19:38:36
魔百和单播/组播:单播
具体故障现象:电视机提示无信号，
客户其他诉求:客户侧为质差终端，要求上门更换终端并一并处理故障问题。
</t>
  </si>
  <si>
    <t>2024-07-01 19:46:09</t>
  </si>
  <si>
    <t>2024-07-01 19:46:35</t>
  </si>
  <si>
    <t>SD-057-240701-980243-6867</t>
  </si>
  <si>
    <t>2024-07-01 18:53:33</t>
  </si>
  <si>
    <t>80+白金-普通区域-奎文区-null-13506477068-宽带上网投诉-次数0-20240701185158X118394240 一级督办</t>
  </si>
  <si>
    <t>20240701185158X118394240</t>
  </si>
  <si>
    <t xml:space="preserve">流程受理流水号：20240701185019135064770681207094
客户号码:13506477068
客户姓名:王**
投诉地市:潍坊
来话流水:2024070118433867220889770
宽带账号:13506477068
宽带账号归属地市:潍坊
宽带账号归属区县:奎文区
故障地址:潍坊奎文区高新城区东风街紫宸名郡11号楼*********
联系电话:13780845081
联系人:先生/女士
工单紧急程度:非常紧急
是否有升级投诉倾向:否
是否重复投诉:否
是否携转意向:否
是否投诉倾向:否
是否智能网关:智能网关
当前是否在线:否
接入方式:FTTB
端到端诊断结果:状态正常
是否质差终端:无质差信息
光功率:无
故障大类:宽带/电视
故障细类:宽带无法上网(专席)
携转原因:
故障时间:2024-07-01 18:47:36
具体故障现象:PON灯闪，插紧捋直光纤，重启未恢复
客户其他诉求:
</t>
  </si>
  <si>
    <t>2024-07-04 17:41:41</t>
  </si>
  <si>
    <t>SD-057-240701-453086-6888</t>
  </si>
  <si>
    <t>2024-07-01 18:56:12</t>
  </si>
  <si>
    <t>80+银卡-普通区域-寿光市-卞家村自然村-15169535383-200M-宽带上网投诉-次数0-20240701185421X261628799</t>
  </si>
  <si>
    <t>20240701185421X261628799</t>
  </si>
  <si>
    <t xml:space="preserve">【农村网络投诉】流程受理流水号：20240701185314151695353831207734
客户号码:15169535383
客户姓名:李*
投诉地市:潍坊
来话流水:2024070118513654620856100
宽带账号:15169535383
宽带账号归属地市:潍坊
宽带账号归属区县:寿光市
故障地址:潍坊寿光市留吕卞家村卞家村自然村卞家村扩容8箱（李孝杰外墙）*********
联系电话:15908034391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
故障细类:宽带无法上网(专席)
携转原因:
故障时间:2024-07-01 18:56:54
具体故障现象:光猫灯正常但电脑手机无法上网，老人在家不会操作，请协助处理   谢谢
客户其他诉求:
</t>
  </si>
  <si>
    <t>2024-07-01 19:07:08</t>
  </si>
  <si>
    <t>2024-07-01 19:07:49</t>
  </si>
  <si>
    <t>SD-057-240701-172035-7625</t>
  </si>
  <si>
    <t>2024-07-01 20:08:08</t>
  </si>
  <si>
    <t>【调研】-80+银卡-普通区域-潍城区-金鸢铭都-15163654123-1000M-业务受理宽带-次数0-202407010000683214</t>
  </si>
  <si>
    <t>202407010000683214</t>
  </si>
  <si>
    <t>202407010000683214# 宽带账号:15163654123; 联系电话：15163654123，问题类型：此工单为群障修复工单，根据群障全量闭环修复管理要求，为确保客户网络通畅，请装维人员跟进修复网络问题，谢谢！ 
 群障标题：公告。故障描述：分支光纤断或OLT检测不到ONT的预期的光信号(LOSi/LOBi)主叫号码：15163654123.0;该号码仅供参考，请优先联系宽带账号。</t>
  </si>
  <si>
    <t>2024-07-01 20:36:57</t>
  </si>
  <si>
    <t>2024-07-01 20:37:19</t>
  </si>
  <si>
    <t>SD-851-293340-19265-8704</t>
  </si>
  <si>
    <t>SD-057-240701-058273-153</t>
  </si>
  <si>
    <t>2024-07-01 08:24:05</t>
  </si>
  <si>
    <t>80+普通-普通区域-寿光市-双井口-15095228609-100M-宽带上网投诉-次数0-202407010000097175</t>
  </si>
  <si>
    <t>202407010000097175</t>
  </si>
  <si>
    <t>202407010000097175#流程受理流水号：20240701082346150952286091001165
客户号码:15095228609
客户姓名:刘**
投诉地市:潍坊
来话流水:2024070108230222620859253
宽带账号:15095228609
宽带账号归属地市:潍坊
宽带账号归属区县:寿光市
故障地址:潍坊寿光市上口镇双井口双井口扩15号箱*********
联系电话:15095228609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08:23:59
具体故障现象:光猫亮红灯，
客户其他诉求:
;宽带小区$[双井口]$</t>
  </si>
  <si>
    <t>2024-07-01 08:33:51</t>
  </si>
  <si>
    <t>2024-07-01 08:34:08</t>
  </si>
  <si>
    <t>SD-057-240701-047315-6987</t>
  </si>
  <si>
    <t>2024-07-01 19:08:18</t>
  </si>
  <si>
    <t>【调研】-80+普通-普通区域-奎文区-富华新村-13853640921-100M-宽带上网投诉-次数0-202407010000650699</t>
  </si>
  <si>
    <t>202407010000650699</t>
  </si>
  <si>
    <t>202407010000650699#宽带账号：13853640921；宽带地址：潍坊高新高新城区东方路富华新村2号楼*********；，具体现象：机顶盒开关不好用，按下去自动弹回来，显示质差，要求尽快处理回复！来电流水：2024070118583998720813843，联系电话：17753653070</t>
  </si>
  <si>
    <t>2024-07-01 19:09:58</t>
  </si>
  <si>
    <t>2024-07-01 19:12:10</t>
  </si>
  <si>
    <t>SD-057-240701-768123-6948</t>
  </si>
  <si>
    <t>【重投】-普通区域-寿光市-铁路花园（东区）-18853699861-1000M-宽带上网投诉-次数0-20240701103314X194190880</t>
  </si>
  <si>
    <t>20240701103314X194190880</t>
  </si>
  <si>
    <t>去年参与30块钱减20元的网速提速，之前提升网速的时候，推销人员没有说需要路由器，办理该业务后家里网速是不到100，一直没有享受到。要求退款。</t>
  </si>
  <si>
    <t>2024-07-01 19:07:25</t>
  </si>
  <si>
    <t>2024-07-01 19:07:43</t>
  </si>
  <si>
    <t>SD-851-291165-5151-999</t>
  </si>
  <si>
    <t>SD-057-240701-894576-6898</t>
  </si>
  <si>
    <t>2024-07-01 18:56:47</t>
  </si>
  <si>
    <t>普通区域-坊子区-王裴家村自然村-15269618539-1000M-宽带延伸服务-次数0-202407010000641045</t>
  </si>
  <si>
    <t>202407010000641045</t>
  </si>
  <si>
    <t xml:space="preserve">202407010000641045#【已关注中国移动10086微信公众号】流程受理流水号：20240701185531152696185391208250
客户号码:15269618539
客户姓名:王**
投诉地市:潍坊
来话流水:2024070118512951220855106
宽带账号:15269618539
宽带账号归属地市:潍坊
宽带账号归属区县:坊子区
故障地址:潍坊坊子区荆山洼经济发展区王裴家村王裴家村自然村王裴家扩4*********
联系电话:15269618539
联系人:先生/女士
工单紧急程度:一般
是否有升级投诉倾向:否
是否重复投诉:否
是否携转意向:否
是否投诉倾向:否
是否智能网关:智能网关
当前是否在线:是
接入方式:FTTH
是否质差终端:无质差信息
光功率:-18.29
故障大类:宽带/电视
故障细类:宽带延伸服务
携转原因:
故障时间:2024-07-01 18:54:09
具体故障现象:魔百盒网线不通
</t>
  </si>
  <si>
    <t>2024-07-01 19:05:05</t>
  </si>
  <si>
    <t>2024-07-01 19:07:28</t>
  </si>
  <si>
    <t>SD-851-284531-2258-29483</t>
  </si>
  <si>
    <t>SD-057-240701-051638-6907</t>
  </si>
  <si>
    <t>2024-07-01 18:58:12</t>
  </si>
  <si>
    <t>【调研】-80+金卡-普通区域-昌邑市-一品苑-15954458885-1000M-宽带上网投诉-次数0-202407010000644369</t>
  </si>
  <si>
    <t>202407010000644369</t>
  </si>
  <si>
    <t>202407010000644369#宽带账号：15954458885；宽带地址：潍坊昌邑市城区都昌路一品苑南区A10；客户来电反映宽带光猫亮红灯，已指导拔插捋直光纤线未恢复，客户不配合排障，要求上门，请协助处理，谢谢！联系电话：15954458885；联系人：先生；来电流水：2024070118554488020890131</t>
  </si>
  <si>
    <t>2024-07-01 19:01:21</t>
  </si>
  <si>
    <t>2024-07-01 19:47:49</t>
  </si>
  <si>
    <t>SD-851-317763-10711-5327</t>
  </si>
  <si>
    <t>SD-057-240701-401536-6890</t>
  </si>
  <si>
    <t>2024-07-01 18:56:19</t>
  </si>
  <si>
    <t>普通区域-高密市-艾丘村自然村-19558519060-300M-宽带上网投诉-次数0-20240701185443X283782210</t>
  </si>
  <si>
    <t>20240701185443X283782210</t>
  </si>
  <si>
    <t xml:space="preserve">【农村网络投诉】流程受理流水号：20240701185212195585190601207508
客户号码:19558519060
客户姓名:吴*
投诉地市:潍坊
来话流水:2024070118504273520848669
宽带账号:19558519060
宽带账号归属地市:潍坊
宽带账号归属区县:高密市
故障地址:潍坊高密市疏港物流园艾丘村艾丘村
联系电话:13468285051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18:52:24
具体故障现象:提示网络无法连接，客户不在现场，无法配合线上指导，家人在家不会操作，请协助谢谢
客户其他诉求:
</t>
  </si>
  <si>
    <t>2024-07-01 18:58:13</t>
  </si>
  <si>
    <t>2024-07-01 18:58:58</t>
  </si>
  <si>
    <t>SD-057-240701-047152-7270</t>
  </si>
  <si>
    <t>2024-07-01 19:25:30</t>
  </si>
  <si>
    <t>【调研】-80+银卡-FTTR-普通区域-奎文区-浞河九号-13516367770-1000M-宽带上网投诉-次数0-202407010000662111</t>
  </si>
  <si>
    <t>202407010000662111</t>
  </si>
  <si>
    <t xml:space="preserve">202407010000662111#流程受理流水号：20240701192420135163677701213984
客户号码:13516367770
客户姓名:高*
投诉地市:潍坊
来话流水:2024070119235619520810557
宽带账号:13516367770
宽带账号归属地市:潍坊
宽带账号归属区县:奎文区
故障地址:潍坊奎文区清池街道高新二路浞河九号30号楼*********
联系电话:13516367770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故障细类:宽带无法上网
携转原因:
故障时间:2024-07-01 19:24:40
具体故障现象:光猫亮红灯，
客户其他诉求:客户侧为质差终端，要求上门更换终端并一并处理故障问题。
</t>
  </si>
  <si>
    <t>2024-07-01 19:27:44</t>
  </si>
  <si>
    <t>2024-07-01 19:28:09</t>
  </si>
  <si>
    <t>SD-852-282258-410-19692</t>
  </si>
  <si>
    <t>SD-057-240701-458716-4292</t>
  </si>
  <si>
    <t>2024-07-01 14:19:01</t>
  </si>
  <si>
    <t>普通区域-寒亭区-金海岸商贸城-17864480526-300M-宽带上网投诉-次数0-20240701110431X717036540</t>
  </si>
  <si>
    <t>2024-07-01 14:34:04</t>
  </si>
  <si>
    <t>2024-07-01 10:38:22</t>
  </si>
  <si>
    <t>普通区域-潍城区-化肥厂宿舍南院小区-13608957206-1000M-宽带上网投诉-次数0-202407010000224219 一级督办</t>
  </si>
  <si>
    <t>202407010000224219</t>
  </si>
  <si>
    <t>2024-07-01 10:41:04</t>
  </si>
  <si>
    <t>2024-07-01 10:41:38</t>
  </si>
  <si>
    <t>SD-851-249393-52-6901</t>
  </si>
  <si>
    <t>SD-057-240701-350146-3448</t>
  </si>
  <si>
    <t>2024-07-01 13:06:59</t>
  </si>
  <si>
    <t>普通区域-临朐县-弥水春风-15763006319-500M-宽带延伸服务-次数0-202407010000357367</t>
  </si>
  <si>
    <t>202407010000357367</t>
  </si>
  <si>
    <t xml:space="preserve">202407010000357367#流程受理流水号：20240701130627157630063191106088
客户号码:15763006319
客户姓名:刘*
投诉地市:潍坊
来话流水:2024070113042699720888669
宽带账号:15763006319
宽带账号归属地市:潍坊
宽带账号归属区县:临朐县
故障地址:潍坊临朐县东城街道南环路弥水春风弥水春风二期1号箱弥水春风沿街百货超市外墙*********
联系电话:15063661253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故障时间:2024-07-01 12:58:44
具体故障现象:延长网线，要求回电15063661253
</t>
  </si>
  <si>
    <t>2024-07-01 13:12:49</t>
  </si>
  <si>
    <t>2024-07-01 13:13:31</t>
  </si>
  <si>
    <t>SD-851-322291-13767-1622</t>
  </si>
  <si>
    <t>SD-057-240701-819657-6721</t>
  </si>
  <si>
    <t>2024-07-01 18:35:33</t>
  </si>
  <si>
    <t>【调研】-普通区域-奎文区-雅苑小区-15069666025-500M-宽带上网投诉-次数0-202407010000632776</t>
  </si>
  <si>
    <t>202407010000632776</t>
  </si>
  <si>
    <t>202407010000632776#宽带账号：15069666025；宽带地址：潍坊高新清池高新二路雅苑小区7号楼*****；客户来电反映宽带使用不畅，客户不在现场，无法配合线上指导，要求上门，请协助处理，谢谢！联系电话：本机；联系人：先生；来电流水2024070118340547520806380</t>
  </si>
  <si>
    <t>2024-07-01 18:39:07</t>
  </si>
  <si>
    <t>2024-07-01 18:39:41</t>
  </si>
  <si>
    <t>SD-057-240701-819532-3500</t>
  </si>
  <si>
    <t>2024-07-01 13:11:06</t>
  </si>
  <si>
    <t>80+银卡-普通区域-奎文区-广播局宿舍-18678061062-1000M-宽带上网投诉-次数0-20240701130846X526963773</t>
  </si>
  <si>
    <t>20240701130846X526963773</t>
  </si>
  <si>
    <t xml:space="preserve">流程受理流水号：20240701130741186780610621106358
客户号码:18678061062
客户姓名:李*
投诉地市:潍坊
来话流水:2024070113070568620812150
宽带账号:18678061062
宽带账号归属地市:潍坊
宽带账号归属区县:奎文区
故障地址:潍坊奎文区广文街道文化路广播局宿舍1号楼*********
联系电话:13465667286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13:07:58
具体故障现象:光猫亮红灯
客户其他诉求:客户要求尽快上门给其处理，谢谢！
</t>
  </si>
  <si>
    <t>2024-07-01 13:13:30</t>
  </si>
  <si>
    <t>2024-07-01 13:14:04</t>
  </si>
  <si>
    <t>SD-851-302715-8848-10096</t>
  </si>
  <si>
    <t>SD-057-240701-873254-7313</t>
  </si>
  <si>
    <t>2024-07-01 19:29:51</t>
  </si>
  <si>
    <t>FTTR-普通区域-奎文区-西清小区-13853615512-1000M-宽带上网投诉-次数0-20240701192839X319729196</t>
  </si>
  <si>
    <t>20240701192839X319729196</t>
  </si>
  <si>
    <t>【预处理派单】宽带账号：13853615512，宽带地址： 潍坊奎文区高新城区东风街西清小区5号楼*********，故障现象：无法连接，故障现象类型：频繁出现故障，客户诉求：客户来电反映对于本机号码的宽带网络通但是看视频很卡顿，已经按照步骤操作了还是不可以，请协助受理谢谢！，联系电话：13853615512，通话流水：2024070119182508320868794。接入方式：FTTH，当前是否在线：在线，端到端诊断结果：客户侧设备问题，是否智能网关：是，光功率-17.12198270069774。</t>
  </si>
  <si>
    <t>2024-07-01 19:31:32</t>
  </si>
  <si>
    <t>2024-07-01 19:32:02</t>
  </si>
  <si>
    <t>SD-851-233043-19369-22445</t>
  </si>
  <si>
    <t>SD-057-240701-127469-7754</t>
  </si>
  <si>
    <t>2024-07-01 20:13:45</t>
  </si>
  <si>
    <t>普通区域-诸城市-新天地中央华府-13780883598-300M-业务受理宽带-次数0-202407010000684459</t>
  </si>
  <si>
    <t>202407010000684459</t>
  </si>
  <si>
    <t>202407010000684459# 宽带账号:13780883598; 联系电话：13780883598，问题类型：此工单为群障修复工单，根据群障全量闭环修复管理要求，为确保客户网络通畅，请装维人员跟进修复网络问题，谢谢！ 
 群障标题：公告。故障描述：分支光纤断或OLT检测不到ONT的预期的光信号(LOSi/LOBi)主叫号码：13583616598.0;该号码仅供参考，请优先联系宽带账号。</t>
  </si>
  <si>
    <t>2024-07-01 20:32:45</t>
  </si>
  <si>
    <t>2024-07-01 20:33:31</t>
  </si>
  <si>
    <t>SD-057-240701-439671-6976</t>
  </si>
  <si>
    <t>普通区域-奎文区-王侯嘉苑东区-13792674268-1000M-魔百和投诉-次数0-202407010000650448</t>
  </si>
  <si>
    <t>202407010000650448</t>
  </si>
  <si>
    <t>202407010000650448#流程受理流水号：20240701190540137926742681210309
客户号码:13792674268
客户姓名:牟**
投诉地市:潍坊
来话流水:2024070119030401420848970
宽带账号:13792674268
宽带账号归属地市:潍坊
宽带账号归属区县:奎文区
故障地址:潍坊奎文区清池潍安路王侯嘉苑东区8号楼*
联系电话:13792674268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故障细类:移动高清电视故障(专席)
携转原因:
故障时间:2024-07-01 19:06:01
魔百和单播/组播:组播
具体故障现象:电视机提示无信号，机顶盒绿灯  切换信号源拔插高清线未恢复
客户其他诉求:
魔百和单/组播：组播;宽带小区$[王侯嘉苑东区]$</t>
  </si>
  <si>
    <t>2024-07-01 19:11:24</t>
  </si>
  <si>
    <t>2024-07-01 19:14:41</t>
  </si>
  <si>
    <t>SD-851-237039-7220-8201</t>
  </si>
  <si>
    <t>SD-057-240701-961358-954</t>
  </si>
  <si>
    <t>2024-07-01 09:41:02</t>
  </si>
  <si>
    <t>【调研】-普通区域-寒亭区-寒亭街道沿街商铺自然村-15726053682-200M-宽带上网投诉-次数0-20240701093804X884288848</t>
  </si>
  <si>
    <t>2024-07-02 10:42:00</t>
  </si>
  <si>
    <t>20240701093804X884288848</t>
  </si>
  <si>
    <t xml:space="preserve">流程受理流水号：20240701093444157260536821027502
客户号码:15726053682
客户姓名:张**
投诉地市:潍坊
来话流水:2024070109332300820815395
宽带账号:15726053682
宽带账号归属地市:潍坊
宽带账号归属区县:寒亭区
故障地址:潍坊寒亭区怡新街北平旺小区
联系电话:15726053682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09:34:06
具体故障现象:光猫亮红灯，
客户其他诉求:
</t>
  </si>
  <si>
    <t>2024-07-01 10:02:02</t>
  </si>
  <si>
    <t>2024-07-01 10:03:48</t>
  </si>
  <si>
    <t>SD-057-240701-260159-3525</t>
  </si>
  <si>
    <t>2024-07-01 13:12:04</t>
  </si>
  <si>
    <t>【调研】-80+银卡-普通区域-诸城市-孙一孙四村自然村-18265688789-300M-业务受理宽带-次数0-202407010000361625</t>
  </si>
  <si>
    <t>202407010000361625</t>
  </si>
  <si>
    <t>202407010000361625#【已关注中国移动10086微信公众号】导航立单,用户所在位置有群障,已向客户播报,客户要求装维回访.此工单为群障修复工单,根据群障全量闭环管理要求,为确保客户网络通畅,请装维人员跟进修复网络问题,谢谢.联系电话：18265688789</t>
  </si>
  <si>
    <t>2024-07-01 13:15:58</t>
  </si>
  <si>
    <t>2024-07-01 13:16:20</t>
  </si>
  <si>
    <t>SD-057-240701-015749-6906</t>
  </si>
  <si>
    <t>2024-07-01 18:58:08</t>
  </si>
  <si>
    <t>普通区域-安丘市-为善村自然村-15610251419-300M-宽带上网投诉-次数0-202407010000645934</t>
  </si>
  <si>
    <t>202407010000645934</t>
  </si>
  <si>
    <t xml:space="preserve">202407010000645934#宽带账号：15610251419；宽带地址：潍坊安丘市贾戈街道为善村为善村自然村为善村1号箱村东南周坦********客户来电反映宽带上不去网，客户要求师傅上门，请协助处理，谢谢！联系电话：15069627123联系人：***；来电流水：2024070118561111820893708。 </t>
  </si>
  <si>
    <t>2024-07-01 19:01:35</t>
  </si>
  <si>
    <t>2024-07-01 19:02:55</t>
  </si>
  <si>
    <t>SD-057-240701-518624-4209</t>
  </si>
  <si>
    <t>2024-07-01 14:11:17</t>
  </si>
  <si>
    <t>普通区域-奎文区-四平新苑-15065689766-500M-宽带上网投诉-次数0-20240701140854X134995387</t>
  </si>
  <si>
    <t>20240701140854X134995387</t>
  </si>
  <si>
    <t xml:space="preserve">流程受理流水号：20240701140521150656897661119914
客户号码:15065689766
客户姓名:刘*
投诉地市:潍坊
来话流水:2024070114045810820887838
宽带账号:15065689766
宽带账号归属地市:潍坊
宽带账号归属区县:奎文区
故障地址:潍坊奎文区北苑街道四平路卧龙街四平新苑1号楼2单元601
联系电话:15065689766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14:20:24
具体故障现象:宽带无法上网
客户其他诉求:
</t>
  </si>
  <si>
    <t>2024-07-01 14:18:21</t>
  </si>
  <si>
    <t>2024-07-01 14:18:47</t>
  </si>
  <si>
    <t>SD-057-240701-413972-173</t>
  </si>
  <si>
    <t>2024-07-01 08:28:53</t>
  </si>
  <si>
    <t>普通区域-寒亭区-前杭埠村自然村-13791858864-200M-宽带上网投诉-次数0-202407010000097099</t>
  </si>
  <si>
    <t>2024-07-02 09:29:00</t>
  </si>
  <si>
    <t>202407010000097099</t>
  </si>
  <si>
    <t>202407010000097099#流程受理流水号：20240701082724137918588641001359
客户号码:13791858864
客户姓名:王**
投诉地市:潍坊
来话流水:2024070108270805220886481
宽带账号:13791858864
宽带账号归属地市:潍坊
宽带账号归属区县:寒亭区
故障地址:潍坊寒亭区经济开发区前杭埠村前杭埠村自然村前杭埠村东三南北街北二19号箱扩容*********
联系电话:13791858864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08:28:07
具体故障现象:打不开网页，
客户其他诉求:
;宽带小区$[前杭埠村自然村]$</t>
  </si>
  <si>
    <t>2024-07-01 08:31:52</t>
  </si>
  <si>
    <t>2024-07-01 08:32:24</t>
  </si>
  <si>
    <t>SD-851-262166-2126-2942</t>
  </si>
  <si>
    <t>SD-057-240701-265137-3593</t>
  </si>
  <si>
    <t>2024-07-01 13:14:17</t>
  </si>
  <si>
    <t>【调研】-80+金卡-普通区域-青州市-老宫院小区-13562669250-1000M-业务受理宽带-次数0-202407010000359853</t>
  </si>
  <si>
    <t>202407010000359853</t>
  </si>
  <si>
    <t>202407010000359853# 宽带账号:13562669250; 联系电话：13562669250，问题类型：此工单为群障修复工单，根据群障全量闭环修复管理要求，为确保客户网络通畅，请装维人员跟进修复网络问题，谢谢！ 
 群障标题：告警。故障标题：分支光纤断或OLT检测不到ONT的预期的光信号(LOSi/LOBi)主叫号码：13562669250.0;该号码仅供参考，请优先联系宽带账号。</t>
  </si>
  <si>
    <t>2024-07-01 13:16:19</t>
  </si>
  <si>
    <t>2024-07-01 13:20:28</t>
  </si>
  <si>
    <t>SD-851-255095-22608-8282</t>
  </si>
  <si>
    <t>SD-057-240701-105746-3650</t>
  </si>
  <si>
    <t>2024-07-01 13:18:50</t>
  </si>
  <si>
    <t>80+白金-普通区域-潍城区-姚家坡子自然村-13562645696-300M-宽带上网投诉-次数0-202407010000362304</t>
  </si>
  <si>
    <t>202407010000362304</t>
  </si>
  <si>
    <t>202407010000362304#宽带账号：13562645696  ；宽带地址：潍坊潍城区军埠口综合项目区姚家坡子姚家坡子自然村12号箱在村中东数第二排北数第二排房子墙上*********
   ；客户来电反映宽带不能用，客户反映是家中装修，需要重新安装，请协助处理，谢谢！联系电话：13864666506；联系人：先生；来电流水：2024070113102608120841472</t>
  </si>
  <si>
    <t>2024-07-01 13:29:00</t>
  </si>
  <si>
    <t>2024-07-01 13:29:31</t>
  </si>
  <si>
    <t>SD-057-240701-609741-5604</t>
  </si>
  <si>
    <t>2024-07-01 16:25:29</t>
  </si>
  <si>
    <t>80+普通-普通区域-奎文区-光明小区北区-13406643078-200M-宽带上网投诉-次数0-202407010000515046</t>
  </si>
  <si>
    <t>202407010000515046</t>
  </si>
  <si>
    <t xml:space="preserve">202407010000515046#流程受理流水号：20240701162434134066430781163353
客户号码:13406643078
客户姓名:王**
投诉地市:潍坊
来话流水:2024070116235878120807169
宽带账号:13406643078
宽带账号归属地市:潍坊
宽带账号归属区县:奎文区
故障地址:潍坊奎文区潍洲路街道光明街光明小区北区光明北区6号楼*********
联系电话:18365668829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光功率:-19.13
故障大类:宽带/电视
故障细类:移动高清电视故障
携转原因:
故障时间:2024-07-01 16:25:18
魔百和单播/组播:单播
具体故障现象:电视直播或点播无法观看，
客户其他诉求:客户侧为质差终端，要求上门更换终端并一并处理故障问题。
</t>
  </si>
  <si>
    <t>2024-07-01 16:46:23</t>
  </si>
  <si>
    <t>2024-07-01 16:47:01</t>
  </si>
  <si>
    <t>SD-057-240701-840236-7234</t>
  </si>
  <si>
    <t>2024-07-01 19:20:13</t>
  </si>
  <si>
    <t>普通区域-诸城市-华都一品-15908006899-300M-宽带上网投诉-次数0-20240701191758X678745108</t>
  </si>
  <si>
    <t>20240701191758X678745108</t>
  </si>
  <si>
    <t xml:space="preserve">流程受理流水号：20240701191729159080068991212645
客户号码:15908006899
客户姓名:宫**
投诉地市:潍坊
来话流水:2024070119154298020847821
宽带账号:15908006899
宽带账号归属地市:潍坊
宽带账号归属区县:诸城市
故障地址:潍坊诸城市龙都街道龙都街华都一品1号楼*********
联系电话:15725667677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故障细类:网速慢/上网掉线(专席)
携转原因:
故障时间:2024-07-01 19:20:30
具体故障现象:网速慢卡顿，
客户其他诉求:
</t>
  </si>
  <si>
    <t>2024-07-01 19:22:53</t>
  </si>
  <si>
    <t>2024-07-01 19:24:44</t>
  </si>
  <si>
    <t>SD-057-240701-126975-7613</t>
  </si>
  <si>
    <t>2024-07-01 20:05:55</t>
  </si>
  <si>
    <t>【调研】-80+普通-(目标)普通区域-高密市-乾元公寓-13853623162-500M-宽带上网投诉-次数0-20240701200423X463510163</t>
  </si>
  <si>
    <t>20240701200423X463510163</t>
  </si>
  <si>
    <t xml:space="preserve">流程受理流水号：20240701200336138536231621220878
客户号码:13853623162
客户姓名:董**
投诉地市:潍坊
来话流水:2024070120011937820878774
宽带账号:13853623162
宽带账号归属地市:潍坊
宽带账号归属区县:高密市
故障地址:潍坊高密市密水街道古城路乾元公寓1号楼1单元301
联系电话:13853623162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故障细类:网速慢/上网掉线(专席)
携转原因:
故障时间:2024-07-01 20:03:45
具体故障现象:频繁掉线， 在线指导客户操作，客户不会配合操作！要求上门处理，请尽快给其联系，谢谢; 
客户其他诉求:
</t>
  </si>
  <si>
    <t>2024-07-01 20:11:53</t>
  </si>
  <si>
    <t>2024-07-01 20:12:26</t>
  </si>
  <si>
    <t>SD-057-240701-861293-7490</t>
  </si>
  <si>
    <t>2024-07-01 19:50:04</t>
  </si>
  <si>
    <t>普通区域-诸城市-东方逸品-13280779725-300M-魔百和投诉-次数0-202407010000671951</t>
  </si>
  <si>
    <t>202407010000671951</t>
  </si>
  <si>
    <t>202407010000671951#受理号码 : 13280779725客户姓名 : 李**号码归属地 : 潍坊诸城 － 诸城龙都乡镇营业厅用户品牌 : 全球通
13280779725客户来电反映高清电视很多节目消失了，客户无法提供具体的节目名称，且客户表示上边有很多收费节目，客户对此不满，要求核实，请相关部门协助处理，谢谢。联系电话：13280779725</t>
  </si>
  <si>
    <t>2024-07-01 19:59:20</t>
  </si>
  <si>
    <t>银河重新注入片源</t>
  </si>
  <si>
    <t>2024-07-01 20:02:13</t>
  </si>
  <si>
    <t>SD-057-240701-785126-3505</t>
  </si>
  <si>
    <t>2024-07-01 13:11:13</t>
  </si>
  <si>
    <t>80+银卡-普通区域-高密市-北大绿洲-18764689946-300M-魔百和投诉-次数0-20240701130903X543040943</t>
  </si>
  <si>
    <t>20240701130903X543040943</t>
  </si>
  <si>
    <t>流程受理流水号：20240701130836187646899461106577
客户号码:18764689946
客户姓名:王**
投诉地市:潍坊
来话流水:2024070113071810320813913
宽带账号:18764689946
宽带账号归属地市:潍坊
宽带账号归属区县:高密市
故障地址:潍坊高密市醴泉街道旗台路北大绿洲4号楼*********
联系电话:18764689946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故障时间:2024-07-01 13:07:07
魔百和单播/组播:单播
具体故障现象:电视直播或点播无法观看，
客户其他诉求:请审核
魔百和单/组播：单播</t>
  </si>
  <si>
    <t>2024-07-01 13:13:22</t>
  </si>
  <si>
    <t>2024-07-01 13:19:06</t>
  </si>
  <si>
    <t>SD-057-240701-941876-5371</t>
  </si>
  <si>
    <t>2024-07-01 16:05:38</t>
  </si>
  <si>
    <t>【调研】-普通区域-寿光市-闫家庄社区-15153623246-100M-宽带上网投诉-次数0-20240701160431X716416840</t>
  </si>
  <si>
    <t>2024-07-02 17:06:00</t>
  </si>
  <si>
    <t>20240701160431X716416840</t>
  </si>
  <si>
    <t xml:space="preserve">流程受理流水号：20240701160248151536232461156005
客户号码:15153623246
客户姓名:李**
投诉地市:潍坊
来话流水:2024070116022771320805832
宽带账号:15153623246
宽带账号归属地市:潍坊
宽带账号归属区县:寿光市
故障地址:潍坊寿光市洛城街道永丰路闫家庄社区1号楼*********
联系电话:15153623246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16:03:24
具体故障现象:光猫亮红灯，
客户其他诉求:受理号码 : 15153623246客户姓名 : 李**号码归属地 : 潍坊寿光 － 寿光-稻田-片区用户品牌 : 全球通
客户来电反映家里的宽带无法使用，请协助处理   谢谢  联系人；先联系电话；15153623246  接触流水；2024070116022771320805832
</t>
  </si>
  <si>
    <t>2024-07-01 16:28:55</t>
  </si>
  <si>
    <t>2024-07-01 16:29:31</t>
  </si>
  <si>
    <t>SD-057-240701-263451-7765</t>
  </si>
  <si>
    <t>2024-07-01 20:14:02</t>
  </si>
  <si>
    <t>普通区域-诸城市-红庄自然村-15965044731-1000M-宽带上网投诉-次数0-20240701201109X869303992</t>
  </si>
  <si>
    <t>20240701201109X869303992</t>
  </si>
  <si>
    <t xml:space="preserve">【农村网络投诉】流程受理流水号：20240701200910159650447311221810
客户号码:15965044731
客户姓名:马**
投诉地市:潍坊
来话流水:2024070119551532120838238
宽带账号:15965044731
宽带账号归属地市:潍坊
宽带账号归属区县:诸城市
故障地址:潍坊诸城市林家村镇红庄红庄自然村红庄村西南9#箱*********
联系电话:15965044731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
携转原因:
故障时间:2024-07-01 20:09:19
具体故障现象:客户来电表示宽带网络经常断流，断网过段时间自动恢复，要求宽带师傅上门维修，请协助处理，谢谢
客户其他诉求:
</t>
  </si>
  <si>
    <t>2024-07-01 20:16:17</t>
  </si>
  <si>
    <t>2024-07-01 20:16:48</t>
  </si>
  <si>
    <t>SD-851-278532-1107-16455</t>
  </si>
  <si>
    <t>SD-057-240701-597364-4282</t>
  </si>
  <si>
    <t>2024-07-01 14:17:57</t>
  </si>
  <si>
    <t>【调研】-(目标)普通区域-寿光市-现代嘉苑-15864569923-300M-宽带上网投诉-次数0-202407010000403719</t>
  </si>
  <si>
    <t>202407010000403719</t>
  </si>
  <si>
    <t>202407010000403719#宽带账号：15864569923；宽带地址：潍坊寿光市圣城街道建新街现代嘉苑1号楼*********；客户来电反映移动高清22002，客户为老人不会操作，要求师傅上门，请协助处理，谢谢！联系电话：本机；联系人先生；来电流水：2024070114133310720896141</t>
  </si>
  <si>
    <t>2024-07-01 14:20:15</t>
  </si>
  <si>
    <t>2024-07-01 14:21:28</t>
  </si>
  <si>
    <t>SD-851-310151-10813-12640</t>
  </si>
  <si>
    <t>SD-057-240701-319587-1637</t>
  </si>
  <si>
    <t>2024-07-01 10:39:56</t>
  </si>
  <si>
    <t>普通区域-安丘市-北邱家庄村自然村-15866532063-100M-宽带上网投诉-次数0-202407010000226634</t>
  </si>
  <si>
    <t>2024-07-02 11:40:00</t>
  </si>
  <si>
    <t>202407010000226634</t>
  </si>
  <si>
    <t>202407010000226634#【已关注中国移动10086微信公众号】导航立单,客户通过语音导航反馈宽带故障问题,经诊断光猫设备性能不佳,要求装维回访处理,请协助.联系电话：15866532063</t>
  </si>
  <si>
    <t>2024-07-01 10:42:08</t>
  </si>
  <si>
    <t>乔培杰</t>
  </si>
  <si>
    <t>15706307031</t>
  </si>
  <si>
    <t>dw3_jk_qiaopeijie</t>
  </si>
  <si>
    <t>2024-07-01 10:42:28</t>
  </si>
  <si>
    <t>SD-057-240701-710658-133</t>
  </si>
  <si>
    <t>2024-07-01 08:17:19</t>
  </si>
  <si>
    <t>普通区域-临朐县-石犋牛-13963624631-200M-业务受理宽带-次数0-202407010000096062</t>
  </si>
  <si>
    <t>2024-07-02 08:18:00</t>
  </si>
  <si>
    <t>202407010000096062</t>
  </si>
  <si>
    <t>202407010000096062#导航立单,用户所在位置有群障,已向客户播报,客户要求装维回访.此工单为群障修复工单,根据群障全量闭环管理要求,为确保客户网络通畅,请装维人员跟进修复网络问题,谢谢.联系电话：13963624631</t>
  </si>
  <si>
    <t>2024-07-01 09:00:04</t>
  </si>
  <si>
    <t>SD-057-240701-348172-175</t>
  </si>
  <si>
    <t>2024-07-01 08:29:13</t>
  </si>
  <si>
    <t>80+银卡-普通区域-寿光市-王望中学前小区-15064666634-1000M-宽带上网投诉-次数0-202407010000097419</t>
  </si>
  <si>
    <t>202407010000097419</t>
  </si>
  <si>
    <t>202407010000097419#【已关注中国移动10086微信公众号】流程受理流水号：20240701082734150646666341001371
客户号码:15064666634
客户姓名:伦**
投诉地市:潍坊
来话流水:2024070108270121520885690
宽带账号:15064666634
宽带账号归属地市:潍坊
宽带账号归属区县:寿光市
故障地址:潍坊寿光市王望王望镇区王望中学前小区1号楼*********
联系电话:15064666634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08:29:00
具体故障现象:提示网络无法连接，
客户其他诉求:
;宽带小区$[王望中学前小区]$</t>
  </si>
  <si>
    <t>2024-07-01 08:35:23</t>
  </si>
  <si>
    <t>2024-07-01 08:35:55</t>
  </si>
  <si>
    <t>SD-851-252294-27693-24858</t>
  </si>
  <si>
    <t>SD-057-240701-058379-6940</t>
  </si>
  <si>
    <t>2024-07-01 19:02:41</t>
  </si>
  <si>
    <t>80+金卡-普通区域-寿光市-东张家-13853642215-200M-宽带上网投诉-次数0-20240701190030X630111445</t>
  </si>
  <si>
    <t>20240701190030X630111445</t>
  </si>
  <si>
    <t xml:space="preserve">流程受理流水号：20240701185746138536422151208711
客户号码:13853642215
客户姓名:张**
投诉地市:潍坊
来话流水:2024070118572265020803322
宽带账号:13853642215
宽带账号归属地市:潍坊
宽带账号归属区县:寿光市
故障地址:潍坊寿光市留吕东张家东张家22号箱*********
联系电话:13853642215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18:57:42
具体故障现象:PON灯闪，捋顺光钎线，重启光猫
客户其他诉求:
</t>
  </si>
  <si>
    <t>2024-07-01 19:08:20</t>
  </si>
  <si>
    <t>2024-07-01 19:09:19</t>
  </si>
  <si>
    <t>SD-851-289714-10343-8857</t>
  </si>
  <si>
    <t>SD-057-240701-396148-7320</t>
  </si>
  <si>
    <t>2024-07-01 19:31:21</t>
  </si>
  <si>
    <t>普通区域-诸城市-裕泰祥公馆二期-15866558884-300M-魔百和投诉-次数0-202407010000665630</t>
  </si>
  <si>
    <t>202407010000665630</t>
  </si>
  <si>
    <t>202407010000665630#流程受理流水号：20240701192953158665588841215021
客户号码:15866558884
客户姓名:王*
投诉地市:潍坊
来话流水:2024070119102616920807191
宽带账号:15866558884
宽带账号归属地市:潍坊
宽带账号归属区县:诸城市
故障地址:潍坊诸城市密州街道和平街裕泰祥公馆二期2号楼2单元
联系电话:15966106686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故障细类:移动高清电视故障(专席)
携转原因:
故障时间:2024-07-01 19:30:20
魔百和单播/组播:组播
具体故障现象:机顶盒语音功能无法正常使用，，请协助谢谢
客户其他诉求:
魔百和单/组播：组播;宽带小区$[裕泰祥公馆二期]$</t>
  </si>
  <si>
    <t>2024-07-01 19:34:35</t>
  </si>
  <si>
    <t>家庭咨询-&gt;产品质量-&gt;互联网电视(移动高清)-&gt;全局流转-&gt;售后服务-&gt;机顶盒配件损坏-&gt;全局流转</t>
  </si>
  <si>
    <t>2024-07-01 19:38:26</t>
  </si>
  <si>
    <t>SD-057-240701-762143-5384</t>
  </si>
  <si>
    <t>2024-07-01 16:06:55</t>
  </si>
  <si>
    <t>【调研】-(目标)普通区域-临朐县-西黄埠店-13562634307-100M-业务受理宽带-次数0-202407010000495006</t>
  </si>
  <si>
    <t>2024-07-02 16:07:00</t>
  </si>
  <si>
    <t>202407010000495006</t>
  </si>
  <si>
    <t>202407010000495006# 宽带账号:13562634307; 联系电话：13562634307，问题类型：此工单为群障修复工单，根据群障全量闭环修复管理要求，为确保客户网络通畅，请装维人员跟进修复网络问题，谢谢！ 
 群障标题：公告。故障描述：分支光纤断或OLT检测不到ONT的预期的光信号(LOSi/LOBi)主叫号码：13562634307.0;该号码仅供参考，请优先联系宽带账号。</t>
  </si>
  <si>
    <t>2024-07-01 16:15:49</t>
  </si>
  <si>
    <t>2024-07-01 16:16:28</t>
  </si>
  <si>
    <t>SD-057-240701-581249-140</t>
  </si>
  <si>
    <t>2024-07-01 08:19:17</t>
  </si>
  <si>
    <t>80+银卡-普通区域-青州市-李庄村-15153638776-300M-宽带上网投诉-次数0-202407010000095407</t>
  </si>
  <si>
    <t>202407010000095407</t>
  </si>
  <si>
    <t>202407010000095407#受理号码 : 15153638776客户姓名 : 李**号码归属地 : 潍坊青州 － 青州-青州代理商管理中心用户品牌 : 全球通客户反映 账号：15153638776位置：潍坊青州市高柳镇李家庄村李家庄扩2号箱（李新杰）、不能使用，光猫红灯，请处理，谢谢联 系电话；15153638776联系人；女士。录音流水；2024070108163915820818920提单工号：s1000057， 提 单原因：接续提交</t>
  </si>
  <si>
    <t>2024-07-01 08:22:05</t>
  </si>
  <si>
    <t>更换端口</t>
  </si>
  <si>
    <t>2024-07-01 08:22:47</t>
  </si>
  <si>
    <t>SD-057-240701-760482-5766</t>
  </si>
  <si>
    <t>2024-07-01 16:51:46</t>
  </si>
  <si>
    <t>【调研】-普通区域-高密市-今日星城-13070774866-200M-宽带上网投诉-次数0-202407010000540561</t>
  </si>
  <si>
    <t>2024-07-02 17:52:00</t>
  </si>
  <si>
    <t>202407010000540561</t>
  </si>
  <si>
    <t>202407010000540561#宽带账号：13070774866  ；宽带地址：潍坊高密市朝阳街道百脉湖大街今日星城50号楼*********
   ；客户来电反映宽带不能用，客户不配合排障，要求上门，请协助处理，谢谢！联系电话：15720276668；联系人：女士；来电流水：2024070116493948820862528</t>
  </si>
  <si>
    <t>2024-07-01 16:52:15</t>
  </si>
  <si>
    <t>2024-07-01 16:52:47</t>
  </si>
  <si>
    <t>SD-057-240701-960134-6978</t>
  </si>
  <si>
    <t>2024-07-01 19:07:59</t>
  </si>
  <si>
    <t>80+银卡-普通区域-奎文区-王侯嘉苑西区-15006679182-1000M-宽带上网投诉-次数0-202407010000651283</t>
  </si>
  <si>
    <t>202407010000651283</t>
  </si>
  <si>
    <t>202407010000651283#宽带账号：15006679182；宽带地址：潍坊高新福清街为安路往后家园西区；客户来电反映移动高清机顶盒电视显示-200，在线操作未恢复，客户不配合排障，要求上门，已咨询客户具体地址，客户提供的宽带地址跟系统登录的不一致，客户强烈确定已尾号9182办理的宽带业务，已按客户提供的具体地址上报反馈，请协助处理，谢谢！联系电话：13963689803；联系人：先生；来电流水：2024070119021119220842003</t>
  </si>
  <si>
    <t>2024-07-01 19:10:57</t>
  </si>
  <si>
    <t>2024-07-01 19:12:47</t>
  </si>
  <si>
    <t>SD-851-315861-1484-20677</t>
  </si>
  <si>
    <t>SD-057-240701-236948-6981</t>
  </si>
  <si>
    <t>2024-07-01 19:08:04</t>
  </si>
  <si>
    <t>80+银卡-普通区域-临朐县-吴家后门自然村-15963671414-300M-宽带上网投诉-次数0-202407010000648728</t>
  </si>
  <si>
    <t>202407010000648728</t>
  </si>
  <si>
    <t>202407010000648728#流程受理流水号：20240701190202159636714141209588
客户号码:15963671414
客户姓名:周**
投诉地市:潍坊
来话流水:2024070119005260920831453
宽带账号:15963671414
宽带账号归属地市:潍坊
宽带账号归属区县:临朐县
故障地址:潍坊临朐县东城街道吴家后门吴家后门自然村吴家后门1#箱吴宏德*********
联系电话:15963671414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故障细类:宽带网速慢/卡顿
携转原因:
故障时间:2024-07-01 19:02:55
具体故障现象:网速慢卡顿，
客户其他诉求:
;宽带小区$[吴家后门自然村]$</t>
  </si>
  <si>
    <t>2024-07-01 19:15:45</t>
  </si>
  <si>
    <t>张浩然</t>
  </si>
  <si>
    <t>13515408801</t>
  </si>
  <si>
    <t>dw3_jk_zhanghaoran</t>
  </si>
  <si>
    <t>2024-07-02 08:46:50</t>
  </si>
  <si>
    <t>SD-851-327393-24704-16150</t>
  </si>
  <si>
    <t>SD-057-240701-938152-5609</t>
  </si>
  <si>
    <t>2024-07-01 16:26:13</t>
  </si>
  <si>
    <t>【调研】-80+普通-普通区域-安丘市-北邱家庄村自然村-15206464679-1000M-宽带上网投诉-次数0-20240701162417X257569710</t>
  </si>
  <si>
    <t>2024-07-02 17:27:00</t>
  </si>
  <si>
    <t>20240701162417X257569710</t>
  </si>
  <si>
    <t xml:space="preserve">【农村网络投诉】流程受理流水号：20240701162211152064646791162455
客户号码:15206464679
客户姓名:夏**
投诉地市:潍坊
来话流水:2024070116211018120868496
宽带账号:15206464679
宽带账号归属地市:潍坊
宽带账号归属区县:安丘市
故障地址:潍坊安丘市柘山镇北邱家庄村北邱家庄村自然村北邱家庄村1号箱邱浩珉*********
联系电话:18754477758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16:22:16
具体故障现象:PON灯闪，已指导重启设备捋顺插紧光纤线未恢复，请协助处理，谢谢。
客户其他诉求:
</t>
  </si>
  <si>
    <t>2024-07-01 16:33:01</t>
  </si>
  <si>
    <t>2024-07-01 16:33:47</t>
  </si>
  <si>
    <t>SD-851-252192-20870-383</t>
  </si>
  <si>
    <t>SD-057-240701-861473-5631</t>
  </si>
  <si>
    <t>2024-07-01 16:29:36</t>
  </si>
  <si>
    <t>【调研】-普通区域-潍城区-花家村-15965023798-300M-宽带上网投诉-次数0-20240701162827X507329868</t>
  </si>
  <si>
    <t>2024-07-02 17:30:00</t>
  </si>
  <si>
    <t>20240701162827X507329868</t>
  </si>
  <si>
    <t xml:space="preserve">【农村网络投诉】流程受理流水号：20240701162716159650237981164286
客户号码:15965023798
客户姓名:田**
投诉地市:潍坊
来话流水:2024070116260695120837220
宽带账号:15965023798
宽带账号归属地市:潍坊
宽带账号归属区县:潍城区
故障地址:潍坊潍城区军埠口综合项目区花家村花家村宝通街北5排水库路西3列北村9#*********
联系电话:15965023798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16:27:57
具体故障现象:光猫亮红灯，
客户其他诉求:客户来电要求尽快处理，谢谢
</t>
  </si>
  <si>
    <t>2024-07-01 16:49:33</t>
  </si>
  <si>
    <t>2024-07-01 16:50:07</t>
  </si>
  <si>
    <t>SD-851-255084-33883-25520</t>
  </si>
  <si>
    <t>SD-057-240701-973265-7616</t>
  </si>
  <si>
    <t>2024-07-01 20:06:22</t>
  </si>
  <si>
    <t>80+银卡-普通区域-寿光市-水岸嘉园-15264678070-1000M-宽带上网投诉-次数0-202407010000683103</t>
  </si>
  <si>
    <t>202407010000683103</t>
  </si>
  <si>
    <t>202407010000683103#宽带账号：15264678070；宽带地址：潍坊寿光市圣城街道农圣街水岸嘉园6号楼：客户来电反映：魔百合无法使用，经查询客户侧为质差机顶盒，请协助上门更换终端并一并处理故障问题，谢谢！联系电话：15264678070；联系人：先生；来电流水：
2024070120022262220885539</t>
  </si>
  <si>
    <t>2024-07-01 20:17:04</t>
  </si>
  <si>
    <t>2024-07-01 20:17:50</t>
  </si>
  <si>
    <t>SD-851-315663-17742-29179</t>
  </si>
  <si>
    <t>SD-057-240701-456218-5720</t>
  </si>
  <si>
    <t>2024-07-01 16:44:46</t>
  </si>
  <si>
    <t>【调研】-80+白金-普通区域-诸城市-龙城龙府-18366537951-1000M-宽带上网投诉-次数0-202407010000532505</t>
  </si>
  <si>
    <t>2024-07-02 17:45:00</t>
  </si>
  <si>
    <t>202407010000532505</t>
  </si>
  <si>
    <t>202407010000532505#宽带账号：18366537951；宽带地址：潍坊诸城市密州街道和平街龙城龙府5号楼*********；客户来电反映移动高清无法观看，客户无法提供具体故障现象，客户不配合排障，要求师傅上门，请协助处理，谢谢！联系电话：本机；联系人先生；来电流水：2024070116395610220829277</t>
  </si>
  <si>
    <t>2024-07-01 16:48:04</t>
  </si>
  <si>
    <t>2024-07-01 16:50:21</t>
  </si>
  <si>
    <t>SD-057-240701-985236-129</t>
  </si>
  <si>
    <t>2024-07-01 08:15:17</t>
  </si>
  <si>
    <t>【调研】-80+银卡-(目标)普通区域-奎文区-东海花园-13863677930-300M-宽带上网投诉-次数0-202407010000094482</t>
  </si>
  <si>
    <t>202407010000094482</t>
  </si>
  <si>
    <t>202407010000094482#流程受理流水号：20240701081333138636779301000792
客户号码:13863677930
客户姓名:马**
投诉地市:潍坊
来话流水:2024070108131508720898386
宽带账号:13863677930
宽带账号归属地市:潍坊
宽带账号归属区县:高新
故障地址:潍坊高新高新城区潍县中路东海花园3号楼*********
联系电话:13863677930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08:15:08
具体故障现象:光猫亮红灯，
客户其他诉求:
;宽带小区$[东海花园]$</t>
  </si>
  <si>
    <t>2024-07-01 08:18:48</t>
  </si>
  <si>
    <t>2024-07-01 08:21:43</t>
  </si>
  <si>
    <t>SD-057-240701-435986-7402</t>
  </si>
  <si>
    <t>2024-07-01 19:38:15</t>
  </si>
  <si>
    <t>普通区域-青州市-大华新村-15853680706-300M-宽带上网投诉-次数0-20240701193644X804513128</t>
  </si>
  <si>
    <t>20240701193644X804513128</t>
  </si>
  <si>
    <t xml:space="preserve">流程受理流水号：20240701193404158536807061215823
客户号码:15853680706
客户姓名:李**
投诉地市:潍坊
来话流水:2024070119334688620884095
宽带账号:15853680706
宽带账号归属地市:潍坊
宽带账号归属区县:青州市
故障地址:潍坊青州市益都街道海岱北路雍和府南区77号楼*********
联系电话:15853680706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故障时间:2024-07-01 19:35:22
具体故障现象:光猫灯正常但电脑手机无法上网，指示灯正常，要求装维师傅上门处理。联系电话15853680706，请尽快联系谢谢。
客户其他诉求:
</t>
  </si>
  <si>
    <t>2024-07-01 19:40:12</t>
  </si>
  <si>
    <t>2024-07-01 19:40:47</t>
  </si>
  <si>
    <t>SD-851-310112-3265-25068</t>
  </si>
  <si>
    <t>SD-057-240701-293764-5373</t>
  </si>
  <si>
    <t>2024-07-01 16:05:44</t>
  </si>
  <si>
    <t>80+普通-普通区域-寿光市-西丹河村-18253639999-1000M-宽带上网投诉-次数0-202407010000431538</t>
  </si>
  <si>
    <t>202407010000431538</t>
  </si>
  <si>
    <t>202407010000431538#手机号码：18253639999  【问题描述】：客户来电对营业厅工作人员 寿光市稻田镇营业李主任13806464111服务态度不满，请协助受理，谢谢。联系电话：18253639999，联系人：先生，录音流水号：2024070114414796120873139。
流程受理流水号：20240701145118182536399991133435
受理明细:531920062399999999
4G套餐名称:预付费全家享套餐
是否下发过短信提醒:否
前期有无退费记录:否
是否解释无法退费:否
是否到厅:否</t>
  </si>
  <si>
    <t>2024-07-01 16:08:00</t>
  </si>
  <si>
    <t>2024-07-01 16:20:40</t>
  </si>
  <si>
    <t>SD-057-240701-096814-7304</t>
  </si>
  <si>
    <t>2024-07-01 19:29:16</t>
  </si>
  <si>
    <t>普通区域-坊子区-学邻雅园-15864595203-200M-宽带上网投诉-次数0-20240701192638X198665980</t>
  </si>
  <si>
    <t>20240701192638X198665980</t>
  </si>
  <si>
    <t xml:space="preserve">流程受理流水号：20240701192537158645952031214211
客户号码:15864595203
客户姓名:王**
投诉地市:潍坊
来话流水:2024070119233261020807619
宽带账号:15864595203
宽带账号归属地市:潍坊
宽带账号归属区县:坊子区
故障地址:潍坊坊子区坊子新区北海路学邻雅园学邻雅园5号楼*********
联系电话:15053605964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故障细类:宽带无法上网(专席)
携转原因:
故障时间:2024-07-01 19:29:10
具体故障现象:光猫灯不亮
客户其他诉求:
</t>
  </si>
  <si>
    <t>2024-07-01 19:37:39</t>
  </si>
  <si>
    <t>2024-07-01 19:38:19</t>
  </si>
  <si>
    <t>SD-851-259053-21258-29536</t>
  </si>
  <si>
    <t>SD-057-240701-386502-128</t>
  </si>
  <si>
    <t>2024-07-01 08:13:15</t>
  </si>
  <si>
    <t>普通区域-高密市-今日星城-19558501119-1000M-宽带上网投诉-次数0-202407010000094453</t>
  </si>
  <si>
    <t>202407010000094453</t>
  </si>
  <si>
    <t xml:space="preserve">202407010000094453#受理号码 : 19558501119客户姓名 : 于**号码归属地 : 潍坊高密 － 高密交通营业厅用户品牌 : 全球通  用户来电称预约宽带一直未安装，  要求核实处理，联系人：女士 联系电话：本机 录音流水号： 2024070108071111420863341
</t>
  </si>
  <si>
    <t>2024-07-01 08:16:18</t>
  </si>
  <si>
    <t>2024-07-01 08:16:55</t>
  </si>
  <si>
    <t>SD-851-246889-3740-21318</t>
  </si>
  <si>
    <t>SD-057-240701-839421-7348</t>
  </si>
  <si>
    <t>2024-07-01 19:33:32</t>
  </si>
  <si>
    <t>普通区域-寿光市-金艺发小区-18054407875-1000M-业务受理宽带-次数0-202407010000666758</t>
  </si>
  <si>
    <t>202407010000666758</t>
  </si>
  <si>
    <t>202407010000666758#导航立单,用户所在位置有群障,已向客户播报,客户要求装维回访.此工单为群障修复工单,根据群障全量闭环管理要求,为确保客户网络通畅,请装维人员跟进修复网络问题,谢谢.联系电话：18054407875</t>
  </si>
  <si>
    <t>2024-07-01 19:40:05</t>
  </si>
  <si>
    <t>2024-07-01 19:43:03</t>
  </si>
  <si>
    <t>SD-851-285675-21619-7703</t>
  </si>
  <si>
    <t>SD-057-240701-087613-7598</t>
  </si>
  <si>
    <t>2024-07-01 20:05:01</t>
  </si>
  <si>
    <t>80+金卡-普通区域-寿光市-世豪华府-13964738188-1000M-宽带上网投诉-次数0-202407010000682207</t>
  </si>
  <si>
    <t>202407010000682207</t>
  </si>
  <si>
    <t>202407010000682207#流程受理流水号：20240701200343139647381881220902
客户号码:13964738188
客户姓名:张**
投诉地市:潍坊
来话流水:2024070119591042620864590
宽带账号:13964738188
宽带账号归属地市:潍坊
宽带账号归属区县:寿光市
故障地址:潍坊寿光市圣城街道金光街世豪华府6号楼*********
联系电话:15169633596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20:04:43
具体故障现象:光猫灯正常但电脑手机无法上网，光猫亮灯正常，路由器连接光猫1口，网灯闪烁。重启未恢复。忘记网络重连，请处理谢谢
客户其他诉求:
;宽带小区$[世豪华府]$</t>
  </si>
  <si>
    <t>2024-07-01 20:06:28</t>
  </si>
  <si>
    <t>2024-07-01 20:08:36</t>
  </si>
  <si>
    <t>SD-057-240701-547319-5714</t>
  </si>
  <si>
    <t>2024-07-01 16:44:12</t>
  </si>
  <si>
    <t>普通区域-青州市-后北段村-15863293286-200M-宽带上网投诉-次数0-20240701164215X335332637</t>
  </si>
  <si>
    <t>20240701164215X335332637</t>
  </si>
  <si>
    <t xml:space="preserve">【农村网络投诉】流程受理流水号：20240701164058158632932861168943
客户号码:15863293286
客户姓名:王**
投诉地市:潍坊
来话流水:2024070116403940520839186
宽带账号:15863293286
宽带账号归属地市:潍坊
宽带账号归属区县:青州市
故障地址:潍坊青州市高柳镇后北段村后北段村17号箱（西段二刘华美家）*********
联系电话:15863293286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16:41:23
具体故障现象:光猫亮红灯，
客户其他诉求:
</t>
  </si>
  <si>
    <t>2024-07-01 16:45:35</t>
  </si>
  <si>
    <t>2024-07-01 16:46:00</t>
  </si>
  <si>
    <t>SD-851-265211-25070-15065</t>
  </si>
  <si>
    <t>SD-057-240701-764290-7718</t>
  </si>
  <si>
    <t>2024-07-01 20:11:45</t>
  </si>
  <si>
    <t>80+普通-普通区域-昌邑市-文苑小区北区-13562688717-300M-业务受理宽带-次数0-202407010000685648</t>
  </si>
  <si>
    <t>202407010000685648</t>
  </si>
  <si>
    <t>202407010000685648#【已关注中国移动10086微信公众号】 宽带账号:13562688717; 联系电话：13562688717，问题类型：此工单为群障修复工单，根据群障全量闭环修复管理要求，为确保客户网络通畅，请装维人员跟进修复网络问题，谢谢！ 
 群障标题：公告。故障描述：分支光纤断或OLT检测不到ONT的预期的光信号(LOSi/LOBi)主叫号码：13562688717.0;该号码仅供参考，请优先联系宽带账号。</t>
  </si>
  <si>
    <t>2024-07-01 20:14:31</t>
  </si>
  <si>
    <t>2024-07-01 20:15:37</t>
  </si>
  <si>
    <t>SD-057-240701-154807-5812</t>
  </si>
  <si>
    <t>2024-07-01 16:59:04</t>
  </si>
  <si>
    <t>普通区域-坊子区-农信小区东区-15662522586-500M-宽带上网投诉-次数0-20240701165604X164614707</t>
  </si>
  <si>
    <t>20240701165604X164614707</t>
  </si>
  <si>
    <t xml:space="preserve">流程受理流水号：20240701165500156625225861173720
客户号码:15662522586
客户姓名:黄**
投诉地市:潍坊
来话流水:2024070116544014320830060
宽带账号:15662522586
宽带账号归属地市:潍坊
宽带账号归属区县:坊子区
故障地址:潍坊坊子区坊子新区凤凰大街农信小区东区2号楼*********
联系电话:15662522586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16:55:22
具体故障现象:光猫亮红灯，客户要求尽快  联系电话；本机 
客户其他诉求:客户要求尽快  联系电话；本机 
</t>
  </si>
  <si>
    <t>2024-07-01 17:04:07</t>
  </si>
  <si>
    <t>SD-851-292538-118-17520</t>
  </si>
  <si>
    <t>SD-057-240701-521438-5811</t>
  </si>
  <si>
    <t>2024-07-01 16:58:54</t>
  </si>
  <si>
    <t>80+银卡-普通区域-潍城区-大崖头自然村-13869668480-300M-宽带上网投诉-次数1-20240629193708X286269930</t>
  </si>
  <si>
    <t>2024-07-02 17:59:00</t>
  </si>
  <si>
    <t>20240629193708X286269930</t>
  </si>
  <si>
    <t xml:space="preserve">【农村网络投诉】流程受理流水号：20240629191850138696684801170565
客户号码:13869668480
客户姓名:王**
投诉地市:潍坊
来话流水:2024062919091125220843341
宽带账号:13869668480
宽带账号归属地市:潍坊
宽带账号归属区县:潍城区
故障地址:潍坊潍城区军埠口综合项目区大崖头大崖头自然村大崖头扩容12#南环北西2路南4排
联系电话:17852581583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故障细类:宽带无法上网(专席)
携转原因:
故障时间:2024-06-29 19:19:04
具体故障现象:无法上网，光猫自带WiFi可以使用，路由器网络无法使用，重启未恢复，请协助，谢谢。
客户其他诉求:
</t>
  </si>
  <si>
    <t>2024-07-01 17:27:23</t>
  </si>
  <si>
    <t>2024-07-01 17:27:55</t>
  </si>
  <si>
    <t>SD-057-240701-590641-7816</t>
  </si>
  <si>
    <t>2024-07-01 20:17:27</t>
  </si>
  <si>
    <t>80+普通-普通区域-奎文区-恒信金色阳光-15095188300-100M-宽带上网投诉-次数0-20240701201559X159614738</t>
  </si>
  <si>
    <t>20240701201559X159614738</t>
  </si>
  <si>
    <t xml:space="preserve">流程受理流水号：20240701201504150951883001222687
客户号码:15095188300
客户姓名:曾*
投诉地市:潍坊
来话流水:2024070120142943420862190
宽带账号:15095188300
宽带账号归属地市:潍坊
宽带账号归属区县:奎文区
故障地址:潍坊奎文区东关街道福寿街游麟路缝纫机宿舍1号楼*********
联系电话:15095188300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20:14:12
具体故障现象:提示网络无法连接，重启光猫
客户其他诉求:
</t>
  </si>
  <si>
    <t>2024-07-01 20:19:27</t>
  </si>
  <si>
    <t>2024-07-01 20:20:01</t>
  </si>
  <si>
    <t>SD-852-271983-2423-23159</t>
  </si>
  <si>
    <t>SD-057-240701-523697-7772</t>
  </si>
  <si>
    <t>2024-07-01 20:14:12</t>
  </si>
  <si>
    <t>80+银卡-普通区域-安丘市-江山一品-15965035870-500M-业务受理宽带-次数0-202407010000686839</t>
  </si>
  <si>
    <t>202407010000686839</t>
  </si>
  <si>
    <t>202407010000686839# 宽带账号:15965035870; 联系电话：15965035870，问题类型：此工单为群障修复工单，根据群障全量闭环修复管理要求，为确保客户网络通畅，请装维人员跟进修复网络问题，谢谢！ 
 群障标题：公告。故障描述：分支光纤断或OLT检测不到ONT的预期的光信号(LOSi/LOBi)主叫号码：15965035870.0;该号码仅供参考，请优先联系宽带账号。</t>
  </si>
  <si>
    <t>2024-07-01 20:15:36</t>
  </si>
  <si>
    <t>2024-07-01 20:17:13</t>
  </si>
  <si>
    <t>SD-851-326040-6171-12317</t>
  </si>
  <si>
    <t>SD-057-240701-197302-4274</t>
  </si>
  <si>
    <t>2024-07-01 14:17:25</t>
  </si>
  <si>
    <t>普通区域-奎文区-光明小区南区-13791871789-300M-宽带上网投诉-次数0-20240701141525X525752557</t>
  </si>
  <si>
    <t>20240701141525X525752557</t>
  </si>
  <si>
    <t xml:space="preserve">流程受理流水号：20240701141426137918717891122683
客户号码:13791871789
客户姓名:黄**
投诉地市:潍坊
来话流水:2024070114134464320898565
宽带账号:13791871789
宽带账号归属地市:潍坊
宽带账号归属区县:奎文区
故障地址:潍坊奎文区潍州路街道光明街光明小区南区光明南区11号楼*********
联系电话:13864600526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14:16:06
具体故障现象:光猫亮红灯，
客户其他诉求:
</t>
  </si>
  <si>
    <t>2024-07-01 14:20:02</t>
  </si>
  <si>
    <t>2024-07-01 14:20:35</t>
  </si>
  <si>
    <t>SD-057-240701-473860-5771</t>
  </si>
  <si>
    <t>2024-07-01 16:53:08</t>
  </si>
  <si>
    <t>80+金卡-普通区域-诸城市-玉山苑-13964655066-1000M-宽带上网投诉-次数0-20240701165010X810237421</t>
  </si>
  <si>
    <t>2024-07-02 17:54:00</t>
  </si>
  <si>
    <t>20240701165010X810237421</t>
  </si>
  <si>
    <t xml:space="preserve">流程受理流水号：20240701164930139646550661171943
客户号码:13964655066
客户姓名:李**
投诉地市:潍坊
来话流水:2024070116451113920801688
宽带账号:13964655066
宽带账号归属地市:潍坊
宽带账号归属区县:诸城市
故障地址:潍坊诸城市密州街道和平街玉山苑4号楼*********
联系电话:18253680288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故障时间:2024-07-01 16:49:36
具体故障现象:光猫亮红灯，重启不行
客户其他诉求:
</t>
  </si>
  <si>
    <t>2024-07-01 16:55:11</t>
  </si>
  <si>
    <t>2024-07-01 17:01:05</t>
  </si>
  <si>
    <t>SD-851-255966-16795-10076</t>
  </si>
  <si>
    <t>SD-057-240701-238059-5353</t>
  </si>
  <si>
    <t>2024-07-01 16:02:02</t>
  </si>
  <si>
    <t>80+白金-FTTR-普通区域-诸城市-龙都荣郡-15275363985-1000M-宽带上网投诉-次数0-20240701155911X751373965 一级督办</t>
  </si>
  <si>
    <t>2024-07-02 17:03:00</t>
  </si>
  <si>
    <t>20240701155911X751373965</t>
  </si>
  <si>
    <t xml:space="preserve">流程受理流水号：20240701155811152753639851154552
客户号码:15275363985
客户姓名:相**
投诉地市:潍坊
来话流水:2024070115563461620824030
宽带账号:15275363985
宽带账号归属地市:潍坊
宽带账号归属区县:诸城市
故障地址:潍坊诸城市龙都街道人民路龙都荣郡C5号楼*********
联系电话:15275363985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故障细类:网速慢/上网掉线(专席)
携转原因:
故障时间:2024-07-01 15:54:16
具体故障现象:网速慢卡顿，
客户其他诉求:无
</t>
  </si>
  <si>
    <t>2024-07-01 16:08:05</t>
  </si>
  <si>
    <t>李宇</t>
  </si>
  <si>
    <t>15706307948</t>
  </si>
  <si>
    <t>dw3_jk_liyu</t>
  </si>
  <si>
    <t>2024-07-01 16:08:56</t>
  </si>
  <si>
    <t>SD-852-264389-1890-12252</t>
  </si>
  <si>
    <t>SD-057-240701-148562-5355</t>
  </si>
  <si>
    <t>2024-07-01 16:02:10</t>
  </si>
  <si>
    <t>【重投】-【调研】-80+金卡-FTTR-普通区域-奎文区-中建大观天下（含一三期）-15244492333-1000M-魔百和投诉-次数0-202407010000490239</t>
  </si>
  <si>
    <t>202407010000490239</t>
  </si>
  <si>
    <t>202407010000490239#流程受理流水号：20240701160115152444923331155528
客户号码:15244492333
客户姓名:齐**
投诉地市:潍坊
来话流水:2024070116001661320875482
宽带账号:15244492333
宽带账号归属地市:潍坊
宽带账号归属区县:高新
故障地址:潍坊高新高新城区东方路中建大观天下43号楼*********
联系电话:15653445019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故障细类:移动高清电视故障(专席)
携转原因:
故障时间:2024-07-01 15:59:57
魔百和单播/组播:单播
具体故障现象:电视直播或点播无法观看，线上不方便指导
客户其他诉求:
魔百和单/组播：单播;宽带小区$[中建大观天下（含一三期）]$</t>
  </si>
  <si>
    <t>2024-07-01 16:04:28</t>
  </si>
  <si>
    <t>更换高清线</t>
  </si>
  <si>
    <t>2024-07-01 16:05:31</t>
  </si>
  <si>
    <t>SD-851-318291-34642-28437</t>
  </si>
  <si>
    <t>SD-057-240701-985103-5585</t>
  </si>
  <si>
    <t>2024-07-01 16:22:18</t>
  </si>
  <si>
    <t>【调研】-(目标)普通区域-寒亭区-鑫堡佳园小区-18863632918-300M-宽带上网投诉-次数0-202407010000511785</t>
  </si>
  <si>
    <t>2024-07-02 17:23:00</t>
  </si>
  <si>
    <t>202407010000511785</t>
  </si>
  <si>
    <t>202407010000511785#宽带账号：18863632918；联系电话：18863632918宽带地址：潍坊寒亭区开元街道通亭街鑫堡佳园小区2号楼*********；客户来电反映连不上网，线上指导无法配合操作，要求上门处理  ，来电流水：2024070116200729320854180。</t>
  </si>
  <si>
    <t>2024-07-01 16:24:28</t>
  </si>
  <si>
    <t>2024-07-01 16:24:55</t>
  </si>
  <si>
    <t>SD-057-240701-419356-7267</t>
  </si>
  <si>
    <t>2024-07-01 19:24:07</t>
  </si>
  <si>
    <t>普通区域-奎文区-奎文盛世华庭-18853641319-300M-宽带上网投诉-次数0-202407010000663783</t>
  </si>
  <si>
    <t>202407010000663783</t>
  </si>
  <si>
    <t>202407010000663783#流程受理流水号：20240701192241188536413191213650
客户号码:18853641319
客户姓名:戴**
投诉地市:潍坊
来话流水:2024070119220356620896246
宽带账号:18853641319
宽带账号归属地市:潍坊
宽带账号归属区县:奎文区
故障地址:潍坊奎文区广文街道新华路盛世华庭8号楼*********
联系电话:18853641319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
携转原因:
故障时间:2024-07-01 19:23:23
具体故障现象:打不开网页，
客户其他诉求:用户来电尽快上门维修宽带，用户要求尽快处理，谢谢
;宽带小区$[奎文盛世华庭]$</t>
  </si>
  <si>
    <t>2024-07-01 19:32:01</t>
  </si>
  <si>
    <t>2024-07-01 19:33:29</t>
  </si>
  <si>
    <t>SD-057-240701-963584-5696</t>
  </si>
  <si>
    <t>2024-07-01 16:41:17</t>
  </si>
  <si>
    <t>80+银卡-FTTR-普通区域-青州市-阳光华苑-13863689366-300M-宽带上网投诉-次数0-20240701164005X205558439</t>
  </si>
  <si>
    <t>2024-07-02 17:42:00</t>
  </si>
  <si>
    <t>20240701164005X205558439</t>
  </si>
  <si>
    <t xml:space="preserve">流程受理流水号：20240701163804138636893661167952
客户号码:13863689366
客户姓名:沈**
投诉地市:潍坊
来话流水:2024070116363117020881523
宽带账号:13863689366
宽带账号归属地市:潍坊
宽带账号归属区县:青州市
故障地址:潍坊青州市云门山街道范公亭东路阳光华苑9号楼2-101*********
联系电话:13863689366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故障细类:宽带无法上网(专席)
携转原因:
故障时间:2024-07-01 16:40:49
具体故障现象:家庭WiFi信号弱，
客户其他诉求:
</t>
  </si>
  <si>
    <t>2024-07-01 16:56:56</t>
  </si>
  <si>
    <t>2024-07-01 16:57:22</t>
  </si>
  <si>
    <t>SD-851-304712-11745-14523</t>
  </si>
  <si>
    <t>SD-057-240701-490825-6739</t>
  </si>
  <si>
    <t>2024-07-01 18:37:15</t>
  </si>
  <si>
    <t>普通区域-寒亭区-新泰世纪城小区-13616467050-300M-魔百和投诉-次数0-202407010000633731</t>
  </si>
  <si>
    <t>202407010000633731</t>
  </si>
  <si>
    <t>202407010000633731#流程受理流水号：20240701183326136164670501203279
客户号码:13616467050
客户姓名:王**
投诉地市:潍坊
来话流水:2024070118330524820897352
宽带账号:13616467050
宽带账号归属地市:潍坊
宽带账号归属区县:寒亭区
故障地址:潍坊寒亭区开元街道霞飞路新泰世纪城小区5号楼*********
联系电话:15854495127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故障细类:移动高清电视故障(专席)
携转原因:
故障时间:2024-07-01 18:37:19
魔百和单播/组播:组播
具体故障现象:电视直播或点播无法观看，
客户其他诉求:
魔百和单/组播：组播;宽带小区$[新泰世纪城小区]$</t>
  </si>
  <si>
    <t>2024-07-01 18:40:50</t>
  </si>
  <si>
    <t>2024-07-01 18:41:24</t>
  </si>
  <si>
    <t>SD-057-240701-217563-6740</t>
  </si>
  <si>
    <t>2024-07-01 18:37:27</t>
  </si>
  <si>
    <t>普通区域-坊子区-东白羊埠小区-13001551197-100M-宽带上网投诉-次数0-202407010000630640</t>
  </si>
  <si>
    <t>202407010000630640</t>
  </si>
  <si>
    <t xml:space="preserve">202407010000630640#宽带账号：13001551197；宽带地址：潍坊坊子区坊子新区双羊街东白羊埠小区6号楼******；客户来电反映移动高清故障，客户不配合排障，要求上门，请协助处理，谢谢！联系电话：13001551197；联系人：王**；来电流水：2024070118304274620875864。 </t>
  </si>
  <si>
    <t>2024-07-01 18:39:47</t>
  </si>
  <si>
    <t>2024-07-01 18:40:24</t>
  </si>
  <si>
    <t>SD-851-269684-11183-15887</t>
  </si>
  <si>
    <t>SD-057-240701-763081-5344</t>
  </si>
  <si>
    <t>2024-07-01 16:00:19</t>
  </si>
  <si>
    <t>普通区域-昌邑市-石埠政府街-18253633133-300M-宽带延伸服务-次数0-202407010000490392</t>
  </si>
  <si>
    <t>2024-07-02 16:01:00</t>
  </si>
  <si>
    <t>202407010000490392</t>
  </si>
  <si>
    <t xml:space="preserve">202407010000490392#【已关注中国移动10086微信公众号】流程受理流水号：20240701155735182536331331154357
客户号码:18253633133
客户姓名:王**
投诉地市:潍坊
来话流水:2024070115562670820822156
宽带账号:18253633133
宽带账号归属地市:潍坊
宽带账号归属区县:昌邑市
故障地址:潍坊昌邑市石埠镇石埠街石埠政府街扩15号箱*********
联系电话:15763625396
联系人:先生/女士
工单紧急程度:一般
是否有升级投诉倾向:否
是否重复投诉:否
是否携转意向:否
是否投诉倾向:否
是否智能网关:智能网关
当前是否在线:是
接入方式:FTTH
是否质差终端:无质差信息
光功率:-20.70
故障大类:宽带/电视
故障细类:宽带延伸服务
携转原因:
故障时间:2024-07-01 15:58:37
具体故障现象:客户来电要求新增加一根网线链接电脑，要求师傅上门处理，请协助，谢谢
</t>
  </si>
  <si>
    <t>2024-07-01 16:05:12</t>
  </si>
  <si>
    <t>2024-07-01 16:05:41</t>
  </si>
  <si>
    <t>SD-851-338984-18026-27253</t>
  </si>
  <si>
    <t>SD-057-240701-163528-6839</t>
  </si>
  <si>
    <t>2024-07-01 18:50:50</t>
  </si>
  <si>
    <t>普通区域-临朐县-万达万华城-15253688686-1000M-宽带上网投诉-次数0-20240701184839X919755968</t>
  </si>
  <si>
    <t>20240701184839X919755968</t>
  </si>
  <si>
    <t>【预处理派单】宽带账号：15253688686，宽带地址： 潍坊临朐县东城街道兴隆路万达万华城B区22号楼*********，故障现象：，故障现象类型：，客户诉求：客户来电要求尽快安装，客户要求上报处理，联系电话：15253688686，通话流水：2024070118471390020820153。接入方式：，当前是否在线：不在线，端到端诊断结果：宽带业务状态未激活，是否智能网关：是，光功率。</t>
  </si>
  <si>
    <t>2024-07-01 19:03:32</t>
  </si>
  <si>
    <t>2024-07-01 19:04:23</t>
  </si>
  <si>
    <t>SD-851-260691-9819-15281</t>
  </si>
  <si>
    <t>SD-057-240701-170483-7615</t>
  </si>
  <si>
    <t>2024-07-01 20:05:59</t>
  </si>
  <si>
    <t>普通区域-寒亭区-宏富颐景园-13905368332-1000M-宽带延伸服务-次数0-202407010000680536</t>
  </si>
  <si>
    <t>202407010000680536</t>
  </si>
  <si>
    <t xml:space="preserve">202407010000680536#流程受理流水号：20240701200444139053683321221066
客户号码:13905368332
客户姓名:张**
投诉地市:潍坊
来话流水:2024070120041619120897799
宽带账号:13905368332
宽带账号归属地市:潍坊
宽带账号归属区县:寒亭区
故障地址:潍坊寒亭区开元街道白云路宏富颐景园5号楼*********
联系电话:13905368332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故障时间:2024-07-01 20:03:22
具体故障现象:魔百盒无法开机
</t>
  </si>
  <si>
    <t>2024-07-01 20:12:17</t>
  </si>
  <si>
    <t>2024-07-01 20:13:17</t>
  </si>
  <si>
    <t>SD-851-241762-4280-20543</t>
  </si>
  <si>
    <t>SD-057-240701-683529-4268</t>
  </si>
  <si>
    <t>2024-07-01 14:17:07</t>
  </si>
  <si>
    <t>【调研】-普通区域-奎文区-市审计局宿舍(受理)-13645381061-1000M-宽带上网投诉-次数0-20240701141430X470329339</t>
  </si>
  <si>
    <t>20240701141430X470329339</t>
  </si>
  <si>
    <t xml:space="preserve">流程受理流水号：20240701141334136453810611122447
客户号码:13645381061
客户姓名:田**
投诉地市:泰安
来话流水:2024070114102999920857390
宽带账号:13645381061
宽带账号归属地市:泰安
宽带账号归属区县:奎文区
故障地址:潍坊奎文区高新城区福寿街市审计局宿舍(受理)教师公寓*********
联系电话:15254215800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故障时间:2024-07-01 14:15:24
具体故障现象:网速慢卡顿，
客户其他诉求:请审核谢谢
</t>
  </si>
  <si>
    <t>2024-07-01 14:23:36</t>
  </si>
  <si>
    <t>2024-07-01 20:10:12</t>
  </si>
  <si>
    <t>SD-852-310868-1576-3788</t>
  </si>
  <si>
    <t>SD-057-240701-381725-3414</t>
  </si>
  <si>
    <t>2024-07-01 13:03:23</t>
  </si>
  <si>
    <t>【调研】-普通区域-奎文区-仉家小区-13853688651-300M-魔百和投诉-次数0-202407010000354899</t>
  </si>
  <si>
    <t>202407010000354899</t>
  </si>
  <si>
    <t>202407010000354899#【已关注中国移动10086微信公众号】流程受理流水号：20240701130144138536886511104944
客户号码:13853688651
客户姓名:刘**
投诉地市:潍坊
来话流水:2024070112593723820845739
宽带账号:13853688651
宽带账号归属地市:潍坊
宽带账号归属区县:奎文区
故障地址:潍坊奎文区盛世明珠小区
联系电话:18353661773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故障细类:移动高清电视故障(专席)
携转原因:
故障时间:2024-07-01 13:03:22
魔百和单播/组播:组播
具体故障现象:电视直播或点播无法观看，
客户其他诉求:
魔百和单/组播：组播;宽带小区$[仉家小区]$</t>
  </si>
  <si>
    <t>2024-07-01 13:07:22</t>
  </si>
  <si>
    <t>2024-07-01 13:08:03</t>
  </si>
  <si>
    <t>SD-057-240701-457603-5764</t>
  </si>
  <si>
    <t>2024-07-01 16:51:18</t>
  </si>
  <si>
    <t>普通区域-临朐县-兴隆新村小区-15866113647-200M-魔百和投诉-次数0-202407010000537694</t>
  </si>
  <si>
    <t>202407010000537694</t>
  </si>
  <si>
    <t>202407010000537694#流程受理流水号：20240701165029158661136471172265
客户号码:15866113647
客户姓名:刘**
投诉地市:潍坊
来话流水:2024070116385850620815639
宽带账号:15866113647
宽带账号归属地市:潍坊
宽带账号归属区县:临朐县
故障地址:潍坊临朐县城关街道兴隆路兴隆新村小区5号楼*********
联系电话:15866113647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故障时间:2024-07-01 16:49:30
魔百和单播/组播:组播
具体故障现象:客户反映机顶盒所有频道无法回看，指导恢复出厂设置无效，要求处理，谢谢
客户其他诉求:
魔百和单/组播：组播;宽带小区$[兴隆新村小区]$</t>
  </si>
  <si>
    <t>2024-07-01 16:57:08</t>
  </si>
  <si>
    <t>2024-07-01 16:57:30</t>
  </si>
  <si>
    <t>SD-057-240701-913458-6742</t>
  </si>
  <si>
    <t>2024-07-01 18:37:46</t>
  </si>
  <si>
    <t>【重投】-普通区域-潍城区-五道庙小区-14753603413-300M-宽带上网投诉-次数0-202407010000630211</t>
  </si>
  <si>
    <t>202407010000630211</t>
  </si>
  <si>
    <t xml:space="preserve">202407010000630211#宽带账号：14753603413；宽带地址：潍坊潍城区城关街道胜利西街五道庙小区6号楼：客户来电反映宽带网速慢，：经查询客户侧为质差路由器导致宽带使用不畅，请处理，谢谢！联系电话：18763614996联系人：先生；电流水：2024070118303295620874341
</t>
  </si>
  <si>
    <t>2024-07-01 18:40:45</t>
  </si>
  <si>
    <t>2024-07-01 18:41:42</t>
  </si>
  <si>
    <t>SD-851-236315-4580-6877</t>
  </si>
  <si>
    <t>SD-057-240701-193067-960</t>
  </si>
  <si>
    <t>2024-07-01 09:41:21</t>
  </si>
  <si>
    <t>【追1】【调研】-80+普通-普通区域-高密市-薛家老庄自然村-18866791180-500M-宽带上网投诉-次数0-20240701093901X941202681</t>
  </si>
  <si>
    <t>20240701093901X941202681</t>
  </si>
  <si>
    <t xml:space="preserve">【农村网络投诉】流程受理流水号：20240701093458188667911801027616
客户号码:18866791180
客户姓名:杨*
投诉地市:潍坊
来话流水:2024070109325521620808844
宽带账号:18866791180
宽带账号归属地市:潍坊
宽带账号归属区县:高密市
故障地址:潍坊高密市井沟镇薛家老庄薛家老庄自然村薛世忠16号箱*********
联系电话:13561412554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故障时间:2024-07-01 09:40:32
具体故障现象:光猫亮红灯，重启未恢复，请协助谢谢。
客户其他诉求:
</t>
  </si>
  <si>
    <t>2024-07-01 09:42:48</t>
  </si>
  <si>
    <t>2024-07-01 09:43:06</t>
  </si>
  <si>
    <t>SD-057-240701-386579-5418</t>
  </si>
  <si>
    <t>2024-07-01 16:08:31</t>
  </si>
  <si>
    <t>80+普通-普通区域-诸城市-盛元名苑沿街商铺-18764641382-300M-宽带延伸服务-次数0-202407010000498382</t>
  </si>
  <si>
    <t>2024-07-02 16:09:00</t>
  </si>
  <si>
    <t>202407010000498382</t>
  </si>
  <si>
    <t xml:space="preserve">202407010000498382#流程受理流水号：20240701160708187646413821157347
客户号码:18764641382
客户姓名:崔**
投诉地市:潍坊
来话流水:2024070116062574820861847
宽带账号:18764641382
宽带账号归属地市:潍坊
宽带账号归属区县:诸城市
故障地址:潍坊诸城市密州街道北关路盛元名苑沿街商铺盛元名苑东沿街2号箱*********
联系电话:18764641382
联系人:女士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故障时间:2024-07-01 16:07:18
具体故障现象:重新布置网线，
</t>
  </si>
  <si>
    <t>2024-07-01 16:13:04</t>
  </si>
  <si>
    <t>2024-07-01 16:13:44</t>
  </si>
  <si>
    <t>SD-851-319170-5497-26806</t>
  </si>
  <si>
    <t>SD-057-240701-428651-7584</t>
  </si>
  <si>
    <t>2024-07-01 20:03:19</t>
  </si>
  <si>
    <t>普通区域-安丘市-大盛金湖社区（李家院庄）-13780888149-200M-宽带上网投诉-次数0-202407010000681686</t>
  </si>
  <si>
    <t>202407010000681686</t>
  </si>
  <si>
    <t>202407010000681686# 宽带账号：13780888149 ；宽带地址：潍坊安丘市大盛镇大盛村大盛金湖社区（李家院庄）7号楼********* ；客户来电反映网速慢    ，线上指导无法配合操作不在现场，要求上门处理
联系电话： 13780888149 ；联系人：先生  ；来电流水： 2024070119591603620865175</t>
  </si>
  <si>
    <t>2024-07-01 20:07:49</t>
  </si>
  <si>
    <t>2024-07-01 20:08:12</t>
  </si>
  <si>
    <t>SD-057-240701-456782-7593</t>
  </si>
  <si>
    <t>2024-07-01 20:04:36</t>
  </si>
  <si>
    <t>80+普通-普通区域-潍城区-小李家村自然村-13070783106-1000M-宽带延伸服务-次数0-202407010000682800</t>
  </si>
  <si>
    <t>202407010000682800</t>
  </si>
  <si>
    <t xml:space="preserve">202407010000682800#流程受理流水号：20240701200344130707831061220906
客户号码:13070783106
客户姓名:王**
投诉地市:潍坊
来话流水:2024070119545371120835710
宽带账号:13070783106
宽带账号归属地市:潍坊
宽带账号归属区县:潍城区
故障地址:潍坊潍城区军埠口综合项目区小李家村小李家村自然村14#西数第1条胡同北数第4排东户*********
联系电话:13070783106
联系人:先生/女士
工单紧急程度:一般
是否有升级投诉倾向:否
是否重复投诉:否
是否携转意向:否
是否投诉倾向:否
是否智能网关:智能网关
当前是否在线:是
接入方式:FTTH
是否质差终端:无质差信息
光功率:-18.32
故障大类:宽带/电视
故障细类:宽带延伸服务
携转原因:
故障时间:2024-07-01 20:06:02
具体故障现象:调测其它设备，
</t>
  </si>
  <si>
    <t>2024-07-01 20:35:20</t>
  </si>
  <si>
    <t>2024-07-01 20:36:02</t>
  </si>
  <si>
    <t>SD-851-303966-15765-6319</t>
  </si>
  <si>
    <t>SD-057-240701-935872-7246</t>
  </si>
  <si>
    <t>2024-07-01 19:22:27</t>
  </si>
  <si>
    <t>普通区域-青州市-盛世花都北区-15265677927-1000M-宽带上网投诉-次数0-202407010000660163</t>
  </si>
  <si>
    <t>202407010000660163</t>
  </si>
  <si>
    <t xml:space="preserve">202407010000660163#宽带账号：15265677927；宽带地址：潍坊青州市益都街道海岱北路盛世花都北区6号楼2-101；客户来电反映移动高清无法观看，经查询客户侧为质差机顶盒，请协助上门更换设备并一并处理故障问题，谢谢！联系电话：15053652091；联系人：先生；来电流水：2024070119102430220806942。 </t>
  </si>
  <si>
    <t>2024-07-01 19:24:56</t>
  </si>
  <si>
    <t>2024-07-01 19:25:29</t>
  </si>
  <si>
    <t>SD-851-239580-2372-13838</t>
  </si>
  <si>
    <t>SD-057-240701-281479-5721</t>
  </si>
  <si>
    <t>2024-07-01 16:44:50</t>
  </si>
  <si>
    <t>【调研】-80+银卡-普通区域-奎文区-新华国际小区-15863630057-1000M-宽带上网投诉-次数0-202407010000528711</t>
  </si>
  <si>
    <t>202407010000528711</t>
  </si>
  <si>
    <t>202407010000528711#宽带账号：15863630057*；宽带地址：潍坊奎文区广文街道新华路新华国际小区2号楼*；客户来电反映宽带网络无法联网，经查询客户侧为质差终端，请协助更换终端并一并处理故障问题，谢谢！联系电话：15863630057；联系人：何**；来电流水：*2024070116412107520848767。</t>
  </si>
  <si>
    <t>2024-07-01 16:47:34</t>
  </si>
  <si>
    <t>2024-07-01 16:48:05</t>
  </si>
  <si>
    <t>SD-851-319838-23227-27724</t>
  </si>
  <si>
    <t>SD-057-240701-189742-1606</t>
  </si>
  <si>
    <t>2024-07-01 10:37:03</t>
  </si>
  <si>
    <t>普通区域-奎文区-宏安大厦（2020楼宇攻坚）-13953628273-100M-宽带上网投诉-次数0-202407010000225076</t>
  </si>
  <si>
    <t>2024-07-02 11:38:00</t>
  </si>
  <si>
    <t>202407010000225076</t>
  </si>
  <si>
    <t xml:space="preserve">202407010000225076#流程受理流水号：20240701103600139536282731054540
客户号码:13953628273
客户姓名:韩**
投诉地市:潍坊
来话流水:2024070110351772920846004
宽带账号:13953628273
宽带账号归属地市:潍坊
宽带账号归属区县:高新
故障地址:潍坊高新清池潍安路王侯嘉苑西区4号楼*********
联系电话:13793659699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故障时间:2024-07-01 10:36:13
具体故障现象:提示网络无法连接，
客户其他诉求:客户侧为质差终端，要求上门更换终端并一并处理故障问题。
</t>
  </si>
  <si>
    <t>2024-07-01 10:39:04</t>
  </si>
  <si>
    <t>2024-07-01 10:40:34</t>
  </si>
  <si>
    <t>SD-057-240701-035649-3451</t>
  </si>
  <si>
    <t>2024-07-01 13:07:32</t>
  </si>
  <si>
    <t>80+银卡-普通区域-青州市-九州名座西区-15966079171-100M-宽带上网投诉-次数0-202407010000359083</t>
  </si>
  <si>
    <t>202407010000359083</t>
  </si>
  <si>
    <t>202407010000359083#【已关注中国移动10086微信公众号】流程受理流水号：20240701130711159660791711106228
客户号码:15966079171
客户姓名:周**
投诉地市:潍坊
来话流水:2024070113003872020854833
宽带账号:15966079171
宽带账号归属地市:潍坊
宽带账号归属区县:青州市
故障地址:潍坊青州市云门山街道云门山路九州名座西区7号楼*********
联系电话:15966079171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故障时间:2024-07-01 13:07:23
具体故障现象:提示网络无法连接，
客户其他诉求:维修
;宽带小区$[九州名座西区]$</t>
  </si>
  <si>
    <t>2024-07-01 13:11:23</t>
  </si>
  <si>
    <t>2024-07-01 13:11:38</t>
  </si>
  <si>
    <t>SD-057-240702-087213-2758</t>
  </si>
  <si>
    <t>2024-07-02 12:56:13</t>
  </si>
  <si>
    <t>普通区域-高密市-前水西自然村-15065687153-100M-魔百和投诉-次数0-20240702125511X111509867</t>
  </si>
  <si>
    <t>2024-07-03 13:00:00</t>
  </si>
  <si>
    <t>20240702125511X111509867</t>
  </si>
  <si>
    <t>【农村网络投诉】故障类型：无法进入播放界面。故障描述：我要找回我的帐号屏幕上出现错误码2002请帮忙解决。联系人：王术军。联系电话：15065687153。</t>
  </si>
  <si>
    <t>2024-07-02 12:57:45</t>
  </si>
  <si>
    <t>2024-07-02 12:58:48</t>
  </si>
  <si>
    <t>SD-057-240702-093641-458</t>
  </si>
  <si>
    <t>2024-07-02 08:59:14</t>
  </si>
  <si>
    <t>普通区域-寒亭区-西杨家埠村-18660684104-300M-宽带上网投诉-次数0-202407020000116979</t>
  </si>
  <si>
    <t>2024-07-03 08:00:00</t>
  </si>
  <si>
    <t>202407020000116979</t>
  </si>
  <si>
    <t>202407020000116979#宽带账号：18660684104；宽带地址：潍坊寒亭区寒亭街道西杨家埠村行政村西杨家埠村51#*** ；客户来电反映 宽带无法连接  ，经查询客户侧为质差路由器
，请协助并处理故障问题，谢谢！联系电话： 18660684104；联系人
：；来电流水2024070208564244620818434</t>
  </si>
  <si>
    <t>2024-07-02 09:01:01</t>
  </si>
  <si>
    <t>2024-07-02 09:01:26</t>
  </si>
  <si>
    <t>SD-851-275847-7689-23505</t>
  </si>
  <si>
    <t>SD-057-240702-513427-4216</t>
  </si>
  <si>
    <t>2024-07-02 15:29:20</t>
  </si>
  <si>
    <t>(目标)普通区域-奎文区-中建大观天下四期-18765780643-300M-魔百和投诉-次数0-20240702152814X294277693</t>
  </si>
  <si>
    <t>20240702152814X294277693</t>
  </si>
  <si>
    <t>流程受理流水号：20240702152332187657806431125631
客户号码:18765780643
客户姓名:侯**
投诉地市:潍坊
来话流水:2024070215170073220847488
宽带账号:18765780643
宽带账号归属地市:潍坊
宽带账号归属区县:潍城区
故障地址:潍坊高新区金马路5995号大观天下4期
联系电话:18765780643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故障时间:2024-07-02 15:23:11
魔百和单播/组播:单播
具体故障现象:电视直播或点播无法观看，已指导拔插网线，设置网络未恢复，请协助处理 
客户其他诉求:谢谢
魔百和单/组播：单播</t>
  </si>
  <si>
    <t>2024-07-02 15:31:08</t>
  </si>
  <si>
    <t>2024-07-02 15:31:29</t>
  </si>
  <si>
    <t>SD-057-240702-645789-2858</t>
  </si>
  <si>
    <t>2024-07-02 13:08:32</t>
  </si>
  <si>
    <t>80+银卡-普通区域-潍城区-三安子村自然村-13563667916-300M-宽带延伸服务-次数0-202407020000343835</t>
  </si>
  <si>
    <t>2024-07-03 00:00:00</t>
  </si>
  <si>
    <t>202407020000343835</t>
  </si>
  <si>
    <t xml:space="preserve">202407020000343835#【已关注中国移动10086微信公众号】流程受理流水号：20240702130809135636679161089984
客户号码:13563667916
客户姓名:李**
投诉地市:潍坊
来话流水:2024070213034247420862629
宽带账号:13563667916
宽带账号归属地市:潍坊
宽带账号归属区县:潍城区
故障地址:潍坊潍城区于河街道三安子村三安子村自然村三安子5#东街从南向北数8排房路东*********
联系电话:13853616694
联系人:先生/女士
工单紧急程度:一般
是否有升级投诉倾向:否
是否重复投诉:否
是否携转意向:否
是否投诉倾向:否
是否智能网关:智能网关
当前是否在线:是
接入方式:FTTH
是否质差终端:无质差信息
光功率:-16.96
故障大类:宽带/电视
故障细类:宽带延伸服务
携转原因:
故障时间:2024-07-02 13:10:25
具体故障现象:调测其它设备，
</t>
  </si>
  <si>
    <t>2024-07-02 13:10:26</t>
  </si>
  <si>
    <t>中兴平台故障恢复</t>
  </si>
  <si>
    <t>2024-07-02 13:10:48</t>
  </si>
  <si>
    <t>SD-057-240702-948257-4183</t>
  </si>
  <si>
    <t>2024-07-02 15:26:24</t>
  </si>
  <si>
    <t>普通区域-寿光市-桃园村自然村-15169659248-100M-宽带上网投诉-次数0-20240702152506X106051502</t>
  </si>
  <si>
    <t>2024-07-03 16:27:00</t>
  </si>
  <si>
    <t>20240702152506X106051502</t>
  </si>
  <si>
    <t xml:space="preserve">【农村网络投诉】流程受理流水号：20240702152342151696592481125693
客户号码:15169659248
客户姓名:李*
投诉地市:潍坊
来话流水:2024070215224320220828528
宽带账号:15169659248
宽带账号归属地市:潍坊
宽带账号归属区县:寿光市
故障地址:潍坊寿光市纪台镇桃园村桃园村自然村桃园村扩容12号箱张文亮外墙*********
联系电话:15169659248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15:20:38
具体故障现象:打不开网页，
客户其他诉求:
</t>
  </si>
  <si>
    <t>2024-07-02 15:28:23</t>
  </si>
  <si>
    <t>2024-07-02 15:28:47</t>
  </si>
  <si>
    <t>SD-057-240702-642875-2788</t>
  </si>
  <si>
    <t>2024-07-02 13:02:06</t>
  </si>
  <si>
    <t>【调研】-80+普通-普通区域-诸城市-舜都花园-18364617665-1000M-宽带上网投诉-次数0-20240702125918X358037497</t>
  </si>
  <si>
    <t>20240702125918X358037497</t>
  </si>
  <si>
    <t xml:space="preserve">流程受理流水号：20240702125723183646176651087549
客户号码:18364617665
客户姓名:李**
投诉地市:潍坊
来话流水:2024070212562735620805247
宽带账号:18364617665
宽带账号归属地市:潍坊
宽带账号归属区县:诸城市
故障地址:潍坊诸城市舜王街道舜都路舜都花园2号楼2单元102
联系电话:18364617665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光功率:-14.23
故障大类:宽带/电视
故障细类:宽带无法上网(专席)
携转原因:
故障时间:2024-07-02 12:58:23
具体故障现象:光猫灯正常但电脑手机无法上网，
客户其他诉求:
</t>
  </si>
  <si>
    <t>2024-07-02 13:04:14</t>
  </si>
  <si>
    <t>2024-07-02 13:05:26</t>
  </si>
  <si>
    <t>SD-851-310963-8639-11179</t>
  </si>
  <si>
    <t>SD-057-240702-463810-2850</t>
  </si>
  <si>
    <t>2024-07-02 13:08:14</t>
  </si>
  <si>
    <t>【调研】-普通区域-寿光市-五台王疃村自然村-15166365456-100M-宽带上网投诉-次数0-20240702130552X752431257</t>
  </si>
  <si>
    <t>20240702130552X752431257</t>
  </si>
  <si>
    <t xml:space="preserve">【农村网络投诉】流程受理流水号：20240702130528151663654561089368
客户号码:15166365456
客户姓名:李**
投诉地市:潍坊
来话流水:2024070213034541020863046
宽带账号:15166365456
宽带账号归属地市:潍坊
宽带账号归属区县:寿光市
故障地址:潍坊寿光市侯镇五台王疃村五台王疃村自然村五台王疃村11号箱（任建明家外墙）*********
联系电话:15166365456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13:05:37
具体故障现象:光猫亮红灯，
客户其他诉求:
</t>
  </si>
  <si>
    <t>2024-07-02 13:12:20</t>
  </si>
  <si>
    <t>2024-07-02 13:13:19</t>
  </si>
  <si>
    <t>SD-851-296473-3226-2631</t>
  </si>
  <si>
    <t>SD-057-240702-374251-389</t>
  </si>
  <si>
    <t>2024-07-02 08:50:51</t>
  </si>
  <si>
    <t>普通区域-临朐县-阳光水岸二期-13791851989-300M-宽带上网投诉-次数0-202407020000105124</t>
  </si>
  <si>
    <t>202407020000105124</t>
  </si>
  <si>
    <t>202407020000105124#连不上网，用户不记得帐号，地址：山东潍坊临朐县辛寨街道王家西圈村，联系电话13791851989,来话流水2024070208431002120871349</t>
  </si>
  <si>
    <t>2024-07-02 08:52:53</t>
  </si>
  <si>
    <t>2024-07-02 09:06:52</t>
  </si>
  <si>
    <t>2024-07-02 12:50:54</t>
  </si>
  <si>
    <t>【调研】-80+银卡-普通区域-安丘市-镇东南村自然村-18369688308-300M-宽带上网投诉-次数0-20240702124922X762991204 一级督办</t>
  </si>
  <si>
    <t>20240702124922X762991204</t>
  </si>
  <si>
    <t>2024-07-02 12:56:00</t>
  </si>
  <si>
    <t>2024-07-02 13:06:49</t>
  </si>
  <si>
    <t>SD-057-240702-762193-2723</t>
  </si>
  <si>
    <t>2024-07-02 12:50:28</t>
  </si>
  <si>
    <t>【追1】(目标)普通区域-临朐县-龙泉小区二期-19905363765-200M-宽带上网投诉-次数0-20240702124752X672594325</t>
  </si>
  <si>
    <t>20240702124752X672594325</t>
  </si>
  <si>
    <t>【预处理派单】宽带账号：19905363765，宽带地址： 潍坊临朐县城关街道龙泉路龙泉小区二期1号楼*********，故障现象：，故障现象类型：，客户诉求：客户申请宽带移机但是师傅一直没有给其办理，说没有派单记录对此不满，联系电话：18953610536，通话流水：2024070212420111020884202。接入方式：FTTH，当前是否在线：在线，端到端诊断结果：客户侧设备问题，是否智能网关：是，光功率-18.04100347590766。</t>
  </si>
  <si>
    <t>2024-07-02 12:58:42</t>
  </si>
  <si>
    <t>用户已撤单</t>
  </si>
  <si>
    <t>2024-07-02 12:59:04</t>
  </si>
  <si>
    <t>SD-852-303467-111-1653</t>
  </si>
  <si>
    <t>SD-057-240702-094832-2857</t>
  </si>
  <si>
    <t>2024-07-02 13:08:28</t>
  </si>
  <si>
    <t>【调研】-80+普通-普通区域-寒亭区-张氏镇沿街商铺自然村-15269613168-100M-宽带上网投诉-次数0-20240702130619X779302488</t>
  </si>
  <si>
    <t>20240702130619X779302488</t>
  </si>
  <si>
    <t xml:space="preserve">【农村网络投诉】流程受理流水号：20240702130332152696131681088919
客户号码:15269613168
客户姓名:于**
投诉地市:潍坊
来话流水:2024070213023543120853792
宽带账号:15269613168
宽带账号归属地市:潍坊
宽带账号归属区县:寒亭区
故障地址:潍坊寒亭区张氏镇张氏镇沿街商铺张氏镇沿街商铺自然村张氏镇张氏沿街37号箱*********
联系电话:18353631717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13:03:55
具体故障现象:光信号红灯，光纤线插紧捋直重启未恢复，着急用网，请协助处理，谢谢
客户其他诉求:
</t>
  </si>
  <si>
    <t>2024-07-02 13:14:27</t>
  </si>
  <si>
    <t>2024-07-02 13:15:12</t>
  </si>
  <si>
    <t>SD-057-240702-872569-447</t>
  </si>
  <si>
    <t>2024-07-02 08:56:58</t>
  </si>
  <si>
    <t>80+金卡-普通区域-临朐县-三元新村西沿街-18866146444-300M-宽带上网投诉-次数0-20240702085523X723797399</t>
  </si>
  <si>
    <t>20240702085523X723797399</t>
  </si>
  <si>
    <t xml:space="preserve">【农村网络投诉】流程受理流水号：20240702085440188661464441008895
客户号码:18866146444
客户姓名:马**
投诉地市:潍坊
来话流水:2024070208533330020881474
宽带账号:18866146444
宽带账号归属地市:潍坊
宽带账号归属区县:临朐县
故障地址:潍坊临朐县城关街道弥河路三元新村西沿街1号箱华欣制衣（外墙）*********
联系电话:13562673908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光功率:-12.46
故障大类:宽带/电视
故障细类:宽带无法上网
携转原因:
故障时间:2024-07-02 08:54:50
具体故障现象:打不开网页，
客户其他诉求:
</t>
  </si>
  <si>
    <t>2024-07-02 09:00:19</t>
  </si>
  <si>
    <t>2024-07-02 09:00:55</t>
  </si>
  <si>
    <t>SD-851-281183-924-11288</t>
  </si>
  <si>
    <t>SD-057-240702-582409-2826</t>
  </si>
  <si>
    <t>2024-07-02 13:05:33</t>
  </si>
  <si>
    <t>80+银卡-普通区域-诸城市-新营子-15963639203-1000M-宽带延伸服务-次数0-202407020000339848</t>
  </si>
  <si>
    <t>202407020000339848</t>
  </si>
  <si>
    <t xml:space="preserve">202407020000339848#流程受理流水号：20240702130441159636392031089188
客户号码:15963639203
客户姓名:刘**
投诉地市:潍坊
来话流水:2024061712124501520809337
宽带账号:15963639203
宽带账号归属地市:潍坊
宽带账号归属区县:诸城市
故障地址:潍坊诸城市贾悦镇新营子村新营子新营子村1#箱*********
联系电话:15963639203
联系人:女士
工单紧急程度:一般
是否有升级投诉倾向:否
是否重复投诉:否
是否携转意向:否
是否投诉倾向:否
是否智能网关:智能网关
当前是否在线:是
接入方式:FTTH
是否质差终端:无质差信息
光功率:-16.67
故障大类:宽带/电视
故障细类:宽带延伸服务
携转原因:
故障时间:2024-07-02 13:04:51
具体故障现象:延长网线，
</t>
  </si>
  <si>
    <t>2024-07-02 13:07:24</t>
  </si>
  <si>
    <t>张羽</t>
  </si>
  <si>
    <t>15706307972</t>
  </si>
  <si>
    <t>dw3_jk_zhangyuzc</t>
  </si>
  <si>
    <t>2024-07-02 13:08:37</t>
  </si>
  <si>
    <t>SD-851-282193-7355-16940</t>
  </si>
  <si>
    <t>SD-057-240702-125408-414</t>
  </si>
  <si>
    <t>2024-07-02 08:53:22</t>
  </si>
  <si>
    <t>80+银卡-普通区域-滨海-寿春园南区（19-29号楼）-15963624256-300M-宽带上网投诉-次数0-20240702085101X461444591</t>
  </si>
  <si>
    <t>20240702085101X461444591</t>
  </si>
  <si>
    <t xml:space="preserve">流程受理流水号：20240702084949159636242561007309
客户号码:15963624256
客户姓名:陈**
投诉地市:潍坊
来话流水:2024070208463420620805101
宽带账号:15963624256
宽带账号归属地市:潍坊
宽带账号归属区县:滨海
故障地址:潍坊滨海大家洼街道寿海路寿春园南区（19-29号楼）25号楼*********
联系电话:15963624256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08:51:20
具体故障现象:提示网络无法连接，
客户其他诉求:
</t>
  </si>
  <si>
    <t>2024-07-02 09:06:08</t>
  </si>
  <si>
    <t>2024-07-02 09:07:17</t>
  </si>
  <si>
    <t>SD-057-240702-150732-476</t>
  </si>
  <si>
    <t>2024-07-02 08:59:53</t>
  </si>
  <si>
    <t>普通区域-奎文区-七星之都-13953609551-300M-宽带上网投诉-次数0-20240702085850X930207795</t>
  </si>
  <si>
    <t>20240702085850X930207795</t>
  </si>
  <si>
    <t xml:space="preserve">流程受理流水号：20240702085616139536095511009464
客户号码:13953609551
客户姓名:王**
投诉地市:潍坊
来话流水:2024070208555321320808840
宽带账号:13953609551
宽带账号归属地市:潍坊
宽带账号归属区县:高新
故障地址:潍坊高新高新城区东方路七星之都3号楼2单元1001
联系电话:13953609551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故障细类:宽带无法上网(专席)
携转原因:
故障时间:2024-07-02 09:10:13
具体故障现象:宽带无法上网，要求宽带工作人员上门处理，
客户其他诉求:
</t>
  </si>
  <si>
    <t>2024-07-02 09:03:58</t>
  </si>
  <si>
    <t>2024-07-02 09:04:34</t>
  </si>
  <si>
    <t>SD-851-263749-15381-4393</t>
  </si>
  <si>
    <t>SD-057-240702-861902-404</t>
  </si>
  <si>
    <t>2024-07-02 08:51:59</t>
  </si>
  <si>
    <t>【重投】-80+银卡-普通区域-奎文区-宝利汽修厂宿舍-15053609779-1000M-宽带上网投诉-次数0-202407020000110183</t>
  </si>
  <si>
    <t>202407020000110183</t>
  </si>
  <si>
    <t>202407020000110183#流程受理流水号：20240702085106150536097791007717
客户号码:15053609779
客户姓名:窦**
投诉地市:潍坊
来话流水:2024070208494920020839698
宽带账号:15053609779
宽带账号归属地市:潍坊
宽带账号归属区县:奎文区
故障地址:潍坊奎文区东关街道工福街宝利汽修厂宿舍沿街（公共卫生间）*********
联系电话:15053609779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08:52:24
具体故障现象:光猫亮红灯，
客户其他诉求:
;宽带小区$[宝利汽修厂宿舍]$</t>
  </si>
  <si>
    <t>2024-07-02 09:06:21</t>
  </si>
  <si>
    <t>2024-07-02 09:06:44</t>
  </si>
  <si>
    <t>SD-851-327987-11967-9149</t>
  </si>
  <si>
    <t>SD-057-240702-520648-4155</t>
  </si>
  <si>
    <t>2024-07-02 15:23:33</t>
  </si>
  <si>
    <t>80+银卡-普通区域-坊子区-龙泉小区-15953699418-200M-宽带上网投诉-次数0-20240702152157X917722320</t>
  </si>
  <si>
    <t>2024-07-03 16:24:00</t>
  </si>
  <si>
    <t>20240702152157X917722320</t>
  </si>
  <si>
    <t xml:space="preserve">流程受理流水号：20240702152006159536994181124639
客户号码:15953699418
客户姓名:孙**
投诉地市:潍坊
来话流水:2024070215193252820883612
宽带账号:15953699418
宽带账号归属地市:潍坊
宽带账号归属区县:坊子区
故障地址:潍坊坊子区坊子新区龙泉街龙泉小区3号楼*********
联系电话:15753615527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15:22:19
具体故障现象:光猫亮红灯，
客户其他诉求:
</t>
  </si>
  <si>
    <t>2024-07-02 15:25:07</t>
  </si>
  <si>
    <t>2024-07-02 15:26:33</t>
  </si>
  <si>
    <t>SD-851-328489-23055-28432</t>
  </si>
  <si>
    <t>SD-057-240702-364578-2751</t>
  </si>
  <si>
    <t>2024-07-02 12:54:33</t>
  </si>
  <si>
    <t>【调研】-80+银卡-普通区域-寒亭区-万家村自然村-15094975956-300M-宽带上网投诉-次数0-202407020000334275</t>
  </si>
  <si>
    <t>202407020000334275</t>
  </si>
  <si>
    <t>202407020000334275#宽带账号：15094975956；宽带地址：潍坊寒亭区双杨镇万家村万家村自然村双杨镇万家村东南6号箱；客户来电反映宽带无法连接，要求师傅上门，请协助处理，谢谢！联系电话：15094975956；来电流水：2024070212514054920866476</t>
  </si>
  <si>
    <t>2024-07-02 12:57:47</t>
  </si>
  <si>
    <t>李树鹏</t>
  </si>
  <si>
    <t>18264413329</t>
  </si>
  <si>
    <t>dw3_jk_lishupeng</t>
  </si>
  <si>
    <t>2024-07-02 12:59:01</t>
  </si>
  <si>
    <t>SD-851-248791-35624-28168</t>
  </si>
  <si>
    <t>2024-07-02 15:24:48</t>
  </si>
  <si>
    <t>80+银卡-普通区域-潍城区-岳王庙小区-13666362661-1000M-宽带上网投诉-次数0-202407020000451590 一级督办</t>
  </si>
  <si>
    <t>202407020000451590</t>
  </si>
  <si>
    <t>2024-07-02 15:28:34</t>
  </si>
  <si>
    <t>2024-07-02 15:28:57</t>
  </si>
  <si>
    <t>SD-851-251369-9041-18937</t>
  </si>
  <si>
    <t>2024-07-02 15:29:57</t>
  </si>
  <si>
    <t>【重投】-【调研】-80+银卡-普通区域-奎文区-茂华爱琴海-15063636260-300M-宽带上网投诉-次数0-202407020000451074 一级督办</t>
  </si>
  <si>
    <t>202407020000451074</t>
  </si>
  <si>
    <t>2024-07-02 15:31:38</t>
  </si>
  <si>
    <t>2024-07-02 15:32:04</t>
  </si>
  <si>
    <t>SD-057-240702-017546-452</t>
  </si>
  <si>
    <t>2024-07-02 08:58:31</t>
  </si>
  <si>
    <t>普通区域-潍城区-豪德市场J-13964744780-200M-宽带上网投诉-次数0-202407020000116509</t>
  </si>
  <si>
    <t>2024-07-03 09:59:00</t>
  </si>
  <si>
    <t>202407020000116509</t>
  </si>
  <si>
    <t>202407020000116509#导航立单,客户通过语音导航反馈宽带故障问题,经诊断光猫设备性能不佳,要求装维回访处理,请协助.联系电话：13964744780</t>
  </si>
  <si>
    <t>2024-07-02 09:01:32</t>
  </si>
  <si>
    <t>2024-07-02 09:02:17</t>
  </si>
  <si>
    <t>SD-057-240702-498305-4190</t>
  </si>
  <si>
    <t>2024-07-02 15:26:47</t>
  </si>
  <si>
    <t>普通区域-奎文区-苇湾社区-17861465789-1000M-宽带上网投诉-次数0-202407020000448331</t>
  </si>
  <si>
    <t>202407020000448331</t>
  </si>
  <si>
    <t xml:space="preserve">202407020000448331#宽带账号：17861465789；宽带地址：潍坊奎文区东关街道东风街四平路苇湾社区74号楼*********客户来电反映宽带/无法连接，/客户不配合排障，要求上门，请协助处理，谢谢！联系电话：15621678232；来电流水2024070215204387220800452
</t>
  </si>
  <si>
    <t>2024-07-02 15:28:59</t>
  </si>
  <si>
    <t>2024-07-02 15:29:17</t>
  </si>
  <si>
    <t>SD-851-293116-3904-4947</t>
  </si>
  <si>
    <t>SD-057-240702-723594-461</t>
  </si>
  <si>
    <t>2024-07-02 08:59:18</t>
  </si>
  <si>
    <t>【调研】-80+银卡-(目标)普通区域-坊子区-南流庙东村自然村-15264663915-300M-宽带上网投诉-次数0-202407020000117326</t>
  </si>
  <si>
    <t>202407020000117326</t>
  </si>
  <si>
    <t>202407020000117326#流程受理流水号：20240702085317152646639151008461
客户号码:15264663915
客户姓名:张**
投诉地市:潍坊
来话流水:2024070208521744520867135
宽带账号:15264663915
宽带账号归属地市:潍坊
宽带账号归属区县:坊子区
故障地址:潍坊坊子区坊安街办南流庙后村南流庙后村自然村坊子区南流庙后郎郡庄第一次扩容2号箱*********
联系电话:18253633889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故障时间:2024-07-02 08:55:08
具体故障现象:测速不达标，
客户其他诉求:
;宽带小区$[南流庙东村自然村]$</t>
  </si>
  <si>
    <t>2024-07-02 09:28:42</t>
  </si>
  <si>
    <t>2024-07-02 09:29:46</t>
  </si>
  <si>
    <t>SD-851-264439-29946-21409</t>
  </si>
  <si>
    <t>SD-057-240702-123045-966</t>
  </si>
  <si>
    <t>2024-07-02 09:43:56</t>
  </si>
  <si>
    <t>普通区域-高密市-西门家苓芝-18706568443-300M-宽带上网投诉-次数0-202407020000160381</t>
  </si>
  <si>
    <t>202407020000160381</t>
  </si>
  <si>
    <t xml:space="preserve">202407020000160381#宽带账号18706568443：；宽带地址：潍坊高密市夏庄镇西门家苓芝西门家苓芝西门家苓芝刘新德6号箱*；客户来电反映宽带无法上网，无法配合线上指导，请协助处理，谢谢！联系电话；18706568443联系人：；来电流水：2024070209405464420834973。
</t>
  </si>
  <si>
    <t>2024-07-02 09:48:55</t>
  </si>
  <si>
    <t>2024-07-02 09:49:24</t>
  </si>
  <si>
    <t>SD-852-321236-2321-19821</t>
  </si>
  <si>
    <t>SD-057-240702-091763-5968</t>
  </si>
  <si>
    <t>2024-07-02 18:44:34</t>
  </si>
  <si>
    <t>80+银卡-普通区域-寿光市-化龙镇政府家属院-15064622204-1000M-宽带上网投诉-次数0-20240702184225X945235493</t>
  </si>
  <si>
    <t>20240702184225X945235493</t>
  </si>
  <si>
    <t xml:space="preserve">流程受理流水号：20240702183947150646222041182576
客户号码:15064622204
客户姓名:郭**
投诉地市:潍坊
来话流水:2024070218342348120817942
宽带账号:15064622204
宽带账号归属地市:潍坊
宽带账号归属区县:寿光市
故障地址:潍坊寿光市化龙镇政府路龙胜家园二期沿街沿街1号箱*********
联系电话:15064622204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光功率:-15.49
故障大类:宽带/电视
故障细类:网速慢/上网掉线(专席)
携转原因:
故障时间:2024-07-02 18:36:15
具体故障现象:网速慢卡顿，家里有路由器设备,是百兆的，已按顺序把光猫和路由器重启,还是不行,
客户其他诉求:
</t>
  </si>
  <si>
    <t>2024-07-02 18:47:26</t>
  </si>
  <si>
    <t>2024-07-02 19:12:47</t>
  </si>
  <si>
    <t>SD-851-309958-25187-735</t>
  </si>
  <si>
    <t>SD-057-240702-047815-5981</t>
  </si>
  <si>
    <t>2024-07-02 18:46:06</t>
  </si>
  <si>
    <t>普通区域-高密市-翻身庄社区自然村-18463065205-500M-业务受理宽带-次数0-202407020000635604</t>
  </si>
  <si>
    <t>202407020000635604</t>
  </si>
  <si>
    <t>202407020000635604#【已关注中国移动10086微信公众号】导航立单,用户所在位置有群障,已向客户播报,客户要求装维回访.此工单为群障修复工单,根据群障全量闭环管理要求,为确保客户网络通畅,请装维人员跟进修复网络问题,谢谢.联系电话：18463065205</t>
  </si>
  <si>
    <t>2024-07-02 18:52:14</t>
  </si>
  <si>
    <t>2024-07-02 18:53:09</t>
  </si>
  <si>
    <t>SD-851-292558-2256-16300</t>
  </si>
  <si>
    <t>SD-057-240702-681703-972</t>
  </si>
  <si>
    <t>2024-07-02 09:44:19</t>
  </si>
  <si>
    <t>80+金卡-普通区域-安丘市-后朱家官庄村自然村-18765184407-200M-宽带上网投诉-次数0-202407020000158752</t>
  </si>
  <si>
    <t>2024-07-03 10:45:00</t>
  </si>
  <si>
    <t>202407020000158752</t>
  </si>
  <si>
    <t xml:space="preserve">202407020000158752#流程受理流水号：20240702094343187651844071026600
客户号码:18765184407
客户姓名:张**
投诉地市:潍坊
来话流水:2024070209420981220853632
宽带账号:18765184407
宽带账号归属地市:潍坊
宽带账号归属区县:安丘市
故障地址:潍坊安丘市刘家尧镇后朱家官庄村后朱家官庄村自然村后朱家官庄追加1号箱朱卫太*********
联系电话:15866566613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09:43:56
具体故障现象:提示网络无法连接，
客户其他诉求:客户侧为质差终端，要求上门处理故障问题。
</t>
  </si>
  <si>
    <t>2024-07-02 09:49:58</t>
  </si>
  <si>
    <t>2024-07-02 09:50:43</t>
  </si>
  <si>
    <t>SD-851-323428-6100-5146</t>
  </si>
  <si>
    <t>SD-057-240702-527461-5938</t>
  </si>
  <si>
    <t>2024-07-02 18:41:21</t>
  </si>
  <si>
    <t>【调研】-80+银卡-普通区域-诸城市-电力五小区-13475366606-100M-宽带上网投诉-次数0-20240702183829X709078294</t>
  </si>
  <si>
    <t>20240702183829X709078294</t>
  </si>
  <si>
    <t xml:space="preserve">流程受理流水号：20240702183720134753666061182039
客户号码:13475366606
客户姓名:于*
投诉地市:潍坊
来话流水:2024070218351843820825845
宽带账号:13475366606
宽带账号归属地市:潍坊
宽带账号归属区县:诸城市
故障地址:潍坊诸城市密州街道东关大街电力五小区12号楼*********
联系电话:15095299282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18:36:48
具体故障现象:光猫灯正常但电脑手机无法上网，
客户其他诉求:
线上指导插好网口，按顺序重启光猫和路由器未恢复
</t>
  </si>
  <si>
    <t>2024-07-02 18:52:20</t>
  </si>
  <si>
    <t>2024-07-02 18:53:02</t>
  </si>
  <si>
    <t>SD-057-240702-453168-7228</t>
  </si>
  <si>
    <t>2024-07-02 21:00:29</t>
  </si>
  <si>
    <t>普通区域-安丘市-大华中央城-18763617015-200M-宽带上网投诉-次数0-202407020000698704</t>
  </si>
  <si>
    <t>202407020000698704</t>
  </si>
  <si>
    <t xml:space="preserve">202407020000698704#流程受理流水号：20240702205952187636170151205090
客户号码:18763617015
客户姓名:刘**
投诉地市:潍坊
来话流水:2024070220553860020871756
宽带账号:18763617015
宽带账号归属地市:潍坊
宽带账号归属区县:安丘市
故障地址:潍坊安丘市兴安街道永安路鲁安药业马家坟家属楼北楼*********
联系电话:18763617015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光功率:-24.08
故障大类:宽带/电视
故障细类:宽带无法上网
携转原因:
故障时间:2024-07-02 21:00:00
具体故障现象:光猫灯正常但电脑手机无法上网，
客户其他诉求:客户侧为质差终端，要求上门更换终端并一并处理故障问题。
</t>
  </si>
  <si>
    <t>2024-07-02 21:08:28</t>
  </si>
  <si>
    <t>2024-07-02 21:12:19</t>
  </si>
  <si>
    <t>SD-057-240702-834067-7280</t>
  </si>
  <si>
    <t>2024-07-02 21:06:57</t>
  </si>
  <si>
    <t>普通区域-潍城区-艄翁庙村自然村-15725663693-300M-业务受理宽带-次数0-202407020000702599</t>
  </si>
  <si>
    <t>202407020000702599</t>
  </si>
  <si>
    <t>202407020000702599# 宽带账号:15725663693; 联系电话：15725663693，问题类型：此工单为群障修复工单，根据群障全量闭环修复管理要求，为确保客户网络通畅，请装维人员跟进修复网络问题，谢谢！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</si>
  <si>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2024-07-02 21:15:14</t>
  </si>
  <si>
    <t>2024-07-02 21:15:48</t>
  </si>
  <si>
    <t>SD-057-240702-084195-6095</t>
  </si>
  <si>
    <t>2024-07-02 19:00:02</t>
  </si>
  <si>
    <t>普通区域-昌邑市-徐家北逄自然村-13780823602-200M-宽带上网投诉-次数0-202407020000643216</t>
  </si>
  <si>
    <t>202407020000643216</t>
  </si>
  <si>
    <t xml:space="preserve">202407020000643216#【已关注中国移动10086微信公众号】流程受理流水号：20240702185940137808236021186656
客户号码:13780823602
客户姓名:刘**
投诉地市:潍坊
来话流水:2024070218585724720821438
宽带账号:13780823602
宽带账号归属地市:潍坊
宽带账号归属区县:昌邑市
故障地址:潍坊昌邑市南逄镇徐家北逄徐家北逄自然村新3号箱徐经伟*********
联系电话:13780823602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18:59:48
具体故障现象:光猫亮红灯，
客户其他诉求:客户侧为质差终端，要求上门更换终端并一并处理故障问题。
</t>
  </si>
  <si>
    <t>2024-07-02 19:06:43</t>
  </si>
  <si>
    <t>2024-07-02 19:09:12</t>
  </si>
  <si>
    <t>SD-057-240702-061783-6097</t>
  </si>
  <si>
    <t>2024-07-02 19:00:23</t>
  </si>
  <si>
    <t>80+普通-普通区域-寿光市-薛家社区-15244427789-300M-宽带上网投诉-次数0-202407020000642209</t>
  </si>
  <si>
    <t>202407020000642209</t>
  </si>
  <si>
    <t>202407020000642209#【已关注中国移动10086微信公众号】导航立单,客户通过语音导航反馈宽带故障问题,经诊断光猫设备性能不佳,要求装维回访处理,请协助.联系电话：15244427789</t>
  </si>
  <si>
    <t>2024-07-02 19:08:54</t>
  </si>
  <si>
    <t>2024-07-02 19:09:25</t>
  </si>
  <si>
    <t>SD-057-240702-820643-787</t>
  </si>
  <si>
    <t>2024-07-02 09:23:41</t>
  </si>
  <si>
    <t>【调研】-80+白金-普通区域-寿光市-东付社区-18353697888-200M-宽带上网投诉-次数0-20240702092150X310977350</t>
  </si>
  <si>
    <t>2024-07-03 10:24:00</t>
  </si>
  <si>
    <t>20240702092150X310977350</t>
  </si>
  <si>
    <t xml:space="preserve">流程受理流水号：20240702092022183536978881017936
客户号码:18353697888
客户姓名:白**
投诉地市:潍坊
来话流水:2024070209194666320828981
宽带账号:18353697888
宽带账号归属地市:潍坊
宽带账号归属区县:寿光市
故障地址:潍坊寿光市圣城街道金光东街东付社区老年房*********
联系电话:18353697888
联系人:先生/女士
工单紧急程度:一般
是否有升级投诉倾向:否
是否重复投诉:否
是否携转意向:否
是否投诉倾向:否
是否智能网关:非智能网关
当前是否在线:
接入方式:FTTH
端到端诊断结果:状态正常
是否质差终端:无质差信息
光功率:无
故障大类:宽带/电视
故障细类:宽带无法上网
携转原因:
故障时间:2024-07-02 09:21:32
具体故障现象:打不开网页，
客户其他诉求:
</t>
  </si>
  <si>
    <t>2024-07-02 09:25:01</t>
  </si>
  <si>
    <t>2024-07-02 09:25:40</t>
  </si>
  <si>
    <t>SD-057-240702-214657-4</t>
  </si>
  <si>
    <t>2024-07-02 01:20:02</t>
  </si>
  <si>
    <t>(目标)普通区域-昌邑市-粮食局宿舍周围-15006675176-300M-宽带上网投诉-次数0-20240702003416X656771374</t>
  </si>
  <si>
    <t>20240702003416X656771374</t>
  </si>
  <si>
    <t>问题描述：山东省客户来电反映，15006675176号码绑定的宽带，宽带安装地址：潍坊昌邑市城区天水路88粮食局宿舍周围植物油厂宿舍1号楼*********，宽带出现故障，故障现象：频繁出现故障，网速慢
客服查证：无割接影响公告：默认显示“经查证无升级影响口径”
客户要求：要求尽快恢复网络正常使用
备注：联系电话15006675176</t>
  </si>
  <si>
    <t>2024-07-02 02:01:10</t>
  </si>
  <si>
    <t>2024-07-02 07:02:47</t>
  </si>
  <si>
    <t>SD-057-240702-394027-6141</t>
  </si>
  <si>
    <t>2024-07-02 19:05:45</t>
  </si>
  <si>
    <t>【调研】-80+普通-普通区域-寿光市-党校北沿街-15863624888-1000M-宽带上网投诉-次数0-20240702190432X272528826</t>
  </si>
  <si>
    <t>20240702190432X272528826</t>
  </si>
  <si>
    <t xml:space="preserve">流程受理流水号：20240702190353158636248881187454
客户号码:15863624888
客户姓名:张**
投诉地市:潍坊
来话流水:2024070218595422720828934
宽带账号:15863624888
宽带账号归属地市:潍坊
宽带账号归属区县:寿光市
故障地址:潍坊寿光市圣城街道建桥路党校北沿街3号箱*********
联系电话:15863624888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故障时间:2024-07-02 19:04:07
具体故障现象:用户无法提供具体故障现象，重启未恢复请协助谢谢
客户其他诉求:
</t>
  </si>
  <si>
    <t>2024-07-02 19:11:43</t>
  </si>
  <si>
    <t>2024-07-02 19:12:11</t>
  </si>
  <si>
    <t>SD-057-240702-419203-803</t>
  </si>
  <si>
    <t>2024-07-02 09:26:01</t>
  </si>
  <si>
    <t>【重要三类】80+普通-普通区域--null--宽带上网投诉-次数0-202407010000192683 三级督办</t>
  </si>
  <si>
    <t>2024-07-03 10:27:00</t>
  </si>
  <si>
    <t>2024-07-02 09:50:32</t>
  </si>
  <si>
    <t>SD-057-240702-078915-942</t>
  </si>
  <si>
    <t>2024-07-02 09:41:13</t>
  </si>
  <si>
    <t>普通区域-昌邑市-西官庄村-19153631136-1000M-宽带上网投诉-次数0-202407020000158215</t>
  </si>
  <si>
    <t>202407020000158215</t>
  </si>
  <si>
    <t>202407020000158215#宽带账号：19153631136宽带地址：潍坊昌邑市北孟镇西官庄西官庄村1号箱崔振庆*********客户来电反映宽带上不去网客户要求师傅上门，请协助处理，谢谢！联系电话：18363656868**；联系人：***；来电流水：2024070209392399020812580</t>
  </si>
  <si>
    <t>2024-07-02 09:49:33</t>
  </si>
  <si>
    <t>2024-07-02 09:50:51</t>
  </si>
  <si>
    <t>SD-851-306717-17888-17123</t>
  </si>
  <si>
    <t>SD-057-240702-310528-997</t>
  </si>
  <si>
    <t>2024-07-02 09:47:06</t>
  </si>
  <si>
    <t>【调研】-80+银卡-(目标)普通区域-寿光市-崔家小区-13780889133-300M-魔百和投诉-次数0-20240702094420X660980153</t>
  </si>
  <si>
    <t>20240702094420X660980153</t>
  </si>
  <si>
    <t>流程受理流水号：20240702094157137808891331025881
客户号码:13780889133
客户姓名:李**
投诉地市:潍坊
来话流水:2024070209375623320891006
宽带账号:13780889133
宽带账号归属地市:潍坊
宽带账号归属区县:寿光市
故障地址:潍坊寿光市田柳崔家凤翔苑社区7号楼3单元401*********
联系电话:13573699623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故障细类:移动高清电视故障(专席)
携转原因:
故障时间:2024-07-02 09:43:22
魔百和单播/组播:组播
具体故障现象:宽带能上网，电视不能正常观看，排障之后没有恢复，要求师傅上门看一下
客户其他诉求:
魔百和单/组播：组播</t>
  </si>
  <si>
    <t>2024-07-02 09:50:19</t>
  </si>
  <si>
    <t>2024-07-02 09:50:57</t>
  </si>
  <si>
    <t>SD-057-240702-163580-7229</t>
  </si>
  <si>
    <t>2024-07-02 21:00:56</t>
  </si>
  <si>
    <t>普通区域-寿光市-草碾村自然村-15965786191-300M-宽带上网投诉-次数0-202407020000700078</t>
  </si>
  <si>
    <t>202407020000700078</t>
  </si>
  <si>
    <t>202407020000700078#宽带账号：15965786191；宽带地址：潍坊寿光市侯镇草碾村草碾村自然村草碾村10号箱（李培忠家外墙）*********；客户来电反映魔百和无法联网，经查询客户侧为质差机顶盒，请协助上门更换终端并一并处理故障问题，谢谢！来电流水：2024070220533280020861449，联系电话：15965786191</t>
  </si>
  <si>
    <t>2024-07-02 21:04:11</t>
  </si>
  <si>
    <t>2024-07-02 21:04:56</t>
  </si>
  <si>
    <t>SD-057-240702-301985-7235</t>
  </si>
  <si>
    <t>2024-07-02 21:02:09</t>
  </si>
  <si>
    <t>普通区域-奎文区-渭水苑-15953614559-100M-宽带上网投诉-次数0-20240702210009X209081176</t>
  </si>
  <si>
    <t>20240702210009X209081176</t>
  </si>
  <si>
    <t xml:space="preserve">流程受理流水号：20240702205831159536145591204940
客户号码:15953614559
客户姓名:王**
投诉地市:潍坊
来话流水:2024070220560441320873948
宽带账号:15953614559
宽带账号归属地市:潍坊
宽带账号归属区县:高新
故障地址:潍坊高新清池潍安路渭水苑三期16号楼*********
联系电话:15953614559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故障时间:2024-07-02 20:58:41
具体故障现象:网速慢卡顿，线上指导重启未恢复请协助谢谢
客户其他诉求:谢谢
</t>
  </si>
  <si>
    <t>2024-07-02 21:06:47</t>
  </si>
  <si>
    <t>SD-057-240702-829317-6110</t>
  </si>
  <si>
    <t>2024-07-02 19:02:09</t>
  </si>
  <si>
    <t>普通区域-昌乐县-鲁昱绿城-13563636768-300M-宽带上网投诉-次数0-20240702185956X996478165</t>
  </si>
  <si>
    <t>20240702185956X996478165</t>
  </si>
  <si>
    <t>【预处理派单】宽带账号：13563636768，宽带地址： 潍坊昌乐县城关街道新昌路鲁昱绿城34号楼*********，故障现象：，故障现象类型：，客户诉求：用户来电反馈5月13日下的宽带到目前还没有安装，宽带师傅说无法安装用户对此不满要求核实尽快安装，提及升级TS！，联系电话：13563636768，通话流水：2024070218522398620869236。接入方式：FTTH，当前是否在线：不在线，端到端诊断结果：宽带业务状态未激活，是否智能网关：否，光功率。</t>
  </si>
  <si>
    <t>2024-07-02 19:03:52</t>
  </si>
  <si>
    <t>2024-07-02 19:04:18</t>
  </si>
  <si>
    <t>SD-851-299310-27661-23020</t>
  </si>
  <si>
    <t>SD-057-240702-521678-957</t>
  </si>
  <si>
    <t>2024-07-02 09:42:54</t>
  </si>
  <si>
    <t>【调研】-80+金卡-FTTR-普通区域-青州市-没口村自然村-13853617730-1000M-宽带上网投诉-次数0-202407020000158050</t>
  </si>
  <si>
    <t>202407020000158050</t>
  </si>
  <si>
    <t>202407020000158050#宽带账号：13853617730；宽带地址：潍坊青州市王坟镇没口村没口村自然村王坟镇没口村4号（张华礼家；客户来电反映移动高清看不了，客户无法配合线上指导，要求上门，请协助处理，谢谢！联系电话：18766273996；联系人：先生；来电流水：2024070209371837120881798。</t>
  </si>
  <si>
    <t>2024-07-02 09:46:25</t>
  </si>
  <si>
    <t>2024-07-02 09:46:54</t>
  </si>
  <si>
    <t>SD-851-247944-16763-6331</t>
  </si>
  <si>
    <t>SD-057-240702-204795-1015</t>
  </si>
  <si>
    <t>2024-07-02 09:48:00</t>
  </si>
  <si>
    <t>80+银卡-普通区域-寿光市-西陈-15863295606-1000M-宽带上网投诉-次数0-20240702094649X809580332</t>
  </si>
  <si>
    <t>20240702094649X809580332</t>
  </si>
  <si>
    <t xml:space="preserve">流程受理流水号：20240702094540158632956061027347
客户号码:15863295606
客户姓名:王**
投诉地市:潍坊
来话流水:2024070209445124620893654
宽带账号:15863295606
宽带账号归属地市:潍坊
宽带账号归属区县:寿光市
故障地址:潍坊寿光市文家街道西陈西陈西陈2号箱*********
联系电话:15863295606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故障时间:2024-07-02 09:46:44
具体故障现象:光猫灯正常但电脑手机无法上网，
客户其他诉求:
</t>
  </si>
  <si>
    <t>2024-07-02 09:49:12</t>
  </si>
  <si>
    <t>2024-07-02 09:49:35</t>
  </si>
  <si>
    <t>SD-851-305252-21350-4204</t>
  </si>
  <si>
    <t>SD-057-240702-205876-5994</t>
  </si>
  <si>
    <t>2024-07-02 18:47:23</t>
  </si>
  <si>
    <t>【调研】-80+普通-普通区域-寿光市-润通家园-18753668817-300M-魔百和投诉-次数0-20240702184656X216649761</t>
  </si>
  <si>
    <t>20240702184656X216649761</t>
  </si>
  <si>
    <t>流程受理流水号：20240702184458187536688171183688
客户号码:18753668817
客户姓名:王**
投诉地市:潍坊
来话流水:2024070218403234820870620
宽带账号:18753668817
宽带账号归属地市:潍坊
宽带账号归属区县:寿光市
故障地址:潍坊寿光市侯镇侯镇中心街润通家园6号楼
联系电话:13406677011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故障时间:2024-07-02 18:45:19
魔百和单播/组播:组播
具体故障现象:电视机提示无信号，切换信号源拔插高清线未恢复
客户其他诉求:
魔百和单/组播：组播</t>
  </si>
  <si>
    <t>2024-07-02 18:49:00</t>
  </si>
  <si>
    <t>2024-07-02 18:49:50</t>
  </si>
  <si>
    <t>SD-057-240702-074523-816</t>
  </si>
  <si>
    <t>2024-07-02 09:26:44</t>
  </si>
  <si>
    <t>普通区域-诸城市-206国道御台苑果品收购市场（小微）-15853635638-300M-宽带上网投诉-次数0-20240702092524X524869484</t>
  </si>
  <si>
    <t>20240702092524X524869484</t>
  </si>
  <si>
    <t xml:space="preserve">流程受理流水号：20240702092458158536356381019599
客户号码:15853635638
客户姓名:乔**
投诉地市:潍坊
来话流水:2024070209244727120800628
宽带账号:15853635638
宽带账号归属地市:潍坊
宽带账号归属区县:诸城市
故障地址:潍坊诸城市舜王街道206国道206国道御台苑果品收购市场（小微）御台苑果品收购市场11号箱*********
联系电话:15853635638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
故障大类:宽带/电视
故障细类:宽带无法上网
携转原因:
故障时间:2024-07-02 09:25:07
具体故障现象:打不开网页，要求上门处理。
客户其他诉求:
</t>
  </si>
  <si>
    <t>2024-07-02 09:27:40</t>
  </si>
  <si>
    <t>2024-07-02 09:27:59</t>
  </si>
  <si>
    <t>SD-851-245796-7482-22274</t>
  </si>
  <si>
    <t>SD-057-240702-896537-959</t>
  </si>
  <si>
    <t>2024-07-02 09:43:13</t>
  </si>
  <si>
    <t>普通区域-青州市-益王府花园安置区-13963618081-100M-宽带上网投诉-次数0-202407020000162127</t>
  </si>
  <si>
    <t>2024-07-03 10:44:00</t>
  </si>
  <si>
    <t>202407020000162127</t>
  </si>
  <si>
    <t>202407020000162127#【已关注中国移动10086微信公众号】流程受理流水号：20240702093941139636180811025088
客户号码:13963618081
客户姓名:张**
投诉地市:潍坊
来话流水:2024070209383019920899457
宽带账号:13963618081
宽带账号归属地市:潍坊
宽带账号归属区县:青州市
故障地址:潍坊青州市云门山街道益王府路益王府花园安置区4号楼*********
联系电话:13963618081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09:42:50
具体故障现象:网络无法连接，
客户其他诉求:要求尽快处理，谢谢
;宽带小区$[益王府花园安置区]$</t>
  </si>
  <si>
    <t>2024-07-02 09:46:18</t>
  </si>
  <si>
    <t>2024-07-02 09:46:59</t>
  </si>
  <si>
    <t>SD-851-305083-14459-2785</t>
  </si>
  <si>
    <t>SD-057-240702-276593-1022</t>
  </si>
  <si>
    <t>2024-07-02 09:48:54</t>
  </si>
  <si>
    <t>【调研】-80+银卡-普通区域-潍城区-大寨村自然村-15762637812-500M-魔百和投诉-次数0-202407020000168088</t>
  </si>
  <si>
    <t>202407020000168088</t>
  </si>
  <si>
    <t>202407020000168088#【已关注中国移动10086微信公众号】流程受理流水号：20240702094758157626378121028305
客户号码:15762637812
客户姓名:姜**
投诉地市:潍坊
来话流水:2024070209464201020820974
宽带账号:15762637812
宽带账号归属地市:潍坊
宽带账号归属区县:潍城区
故障地址:潍坊潍城区军埠口综合项目区大寨村大寨村自然村30号箱在村中东数第一批爱南数第五排房子西墙*********
联系电话:13791617693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故障细类:移动高清电视故障(专席)
携转原因:
故障时间:2024-07-02 09:46:32
魔百和单播/组播:组播
具体故障现象:电视直播或点播无法观看，
客户其他诉求:请审核
魔百和单/组播：组播;宽带小区$[大寨村自然村]$</t>
  </si>
  <si>
    <t>2024-07-02 10:05:38</t>
  </si>
  <si>
    <t>SD-057-240702-780653-6128</t>
  </si>
  <si>
    <t>2024-07-02 19:04:14</t>
  </si>
  <si>
    <t>普通区域-奎文区-潍大花园-13465711965-300M-魔百和投诉-次数0-202407020000644481</t>
  </si>
  <si>
    <t>202407020000644481</t>
  </si>
  <si>
    <t>202407020000644481#【已关注中国移动10086微信公众号】流程受理流水号：20240702190313134657119651187325
客户号码:13465711965
客户姓名:卢**
投诉地市:潍坊
来话流水:2024070218562723920801688
宽带账号:13465711965
宽带账号归属地市:潍坊
宽带账号归属区县:高新
故障地址:潍坊高新高新城区东风街潍大花园(代理商独家电话13721973232)28号楼(A区)*********
联系电话:13465711965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故障时间:2024-07-02 19:03:33
魔百和单播/组播:组播
具体故障现象:电视提示网络类错误，手机联网正常，对于网口灯不亮，引导拔插重启未恢复
客户其他诉求:请协助，谢谢
魔百和单/组播：组播;宽带小区$[潍大花园]$</t>
  </si>
  <si>
    <t>2024-07-02 19:06:46</t>
  </si>
  <si>
    <t>2024-07-02 19:07:15</t>
  </si>
  <si>
    <t>SD-057-240702-452918-6105</t>
  </si>
  <si>
    <t>2024-07-02 19:01:43</t>
  </si>
  <si>
    <t>【调研】-普通区域-坊子区-太保庄魏家屯-18264464983-200M-宽带上网投诉-次数0-202407020000643422</t>
  </si>
  <si>
    <t>202407020000643422</t>
  </si>
  <si>
    <t>202407020000643422#宽带账号：18264464983
宽带地址：；潍坊峡山区太堡庄街道（太堡庄）太保庄魏家屯太保庄魏家屯坊子区新区太保庄魏家屯扩容1号
客户来电反映宽带无法连网      无法配合操作要求师傅尽快上门  请协助 ，谢谢！
联系电话：；18264464983
联系人：先生
来电流水：2024070218584178520819379</t>
  </si>
  <si>
    <t>2024-07-02 19:12:02</t>
  </si>
  <si>
    <t>2024-07-02 19:13:14</t>
  </si>
  <si>
    <t>SD-851-282862-2609-21772</t>
  </si>
  <si>
    <t>SD-057-240702-761543-6177</t>
  </si>
  <si>
    <t>2024-07-02 19:08:58</t>
  </si>
  <si>
    <t>80+金卡-普通区域-潍城区-清荷湾-18706578444-1000M-业务受理宽带-次数0-202407020000645769</t>
  </si>
  <si>
    <t>202407020000645769</t>
  </si>
  <si>
    <t>202407020000645769# 宽带账号:18706578444; 联系电话：18706578444，问题类型：此工单为群障修复工单，根据群障全量闭环修复管理要求，为确保客户网络通畅，请装维人员跟进修复网络问题，谢谢！ 
 群障标题：公告。故障描述：主干光纤断或OLT检测不到预期的光信号（LOS）主叫号码：18706578444.0;该号码仅供参考，请优先联系宽带账号。</t>
  </si>
  <si>
    <t>2024-07-02 19:15:32</t>
  </si>
  <si>
    <t>2024-07-02 19:16:13</t>
  </si>
  <si>
    <t>SD-057-240702-861754-6143</t>
  </si>
  <si>
    <t>2024-07-02 19:05:49</t>
  </si>
  <si>
    <t>普通区域-寿光市-辛庄子村自然村-15662523892-1000M-宽带上网投诉-次数0-20240702190443X283046619</t>
  </si>
  <si>
    <t>20240702190443X283046619</t>
  </si>
  <si>
    <t xml:space="preserve">【农村网络投诉】流程受理流水号：20240702190349156625238921187439
客户号码:15662523892
客户姓名:宋**
投诉地市:潍坊
来话流水:2024070219025056220851568
宽带账号:15662523892
宽带账号归属地市:潍坊
宽带账号归属区县:寿光市
故障地址:潍坊寿光市留吕辛庄子村辛庄子村自然村辛庄子村1号箱（宋在亭家外墙）*********
联系电话:15662523892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19:03:59
具体故障现象:PON灯闪，
客户其他诉求:请协助谢谢
</t>
  </si>
  <si>
    <t>2024-07-02 19:10:11</t>
  </si>
  <si>
    <t>2024-07-02 19:12:21</t>
  </si>
  <si>
    <t>SD-057-240702-425718-6145</t>
  </si>
  <si>
    <t>2024-07-02 19:06:13</t>
  </si>
  <si>
    <t>【调研】-80+普通-普通区域-寿光市-紫桂园-13705369065-300M-宽带上网投诉-次数0-202407020000643169</t>
  </si>
  <si>
    <t>202407020000643169</t>
  </si>
  <si>
    <t>202407020000643169#宽带账号：13705369065；宽带地址：潍坊寿光市洛城街道农圣街紫桂园6号楼；客户来电反映宽带电视机无法观看，客户不配合排障，要求上门，请协助处理，谢谢！联系电话：13705369065；联系人：先生；来电流水：2024070219015135720844016</t>
  </si>
  <si>
    <t>2024-07-02 19:12:06</t>
  </si>
  <si>
    <t>2024-07-02 19:12:24</t>
  </si>
  <si>
    <t>SD-057-240702-395172-5948</t>
  </si>
  <si>
    <t>2024-07-02 18:42:39</t>
  </si>
  <si>
    <t>80+银卡-普通区域-诸城市-龙城华庭二期-15065606238-300M-宽带上网投诉-次数0-202407020000633097</t>
  </si>
  <si>
    <t>202407020000633097</t>
  </si>
  <si>
    <t>202407020000633097#【已关注中国移动10086微信公众号】流程受理流水号：20240702184133150656062381182988
客户号码:15065606238
客户姓名:王**
投诉地市:潍坊
来话流水:2024070218411874920877159
宽带账号:15065606238
宽带账号归属地市:潍坊
宽带账号归属区县:诸城市
故障地址:潍坊诸城市龙都街道密州路龙城华庭二期上河坊13号楼*********
联系电话:15065606238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18:42:16
具体故障现象:光猫亮红灯，
客户其他诉求:
;宽带小区$[龙城华庭二期]$</t>
  </si>
  <si>
    <t>2024-07-02 18:48:49</t>
  </si>
  <si>
    <t>2024-07-02 18:49:08</t>
  </si>
  <si>
    <t>SD-057-240702-416273-5960</t>
  </si>
  <si>
    <t>2024-07-02 18:44:09</t>
  </si>
  <si>
    <t>【调研】-(目标)普通区域-高密市-坊岭村自然村-15169419139-1000M-宽带上网投诉-次数0-20240702184137X897857819</t>
  </si>
  <si>
    <t>20240702184137X897857819</t>
  </si>
  <si>
    <t xml:space="preserve">【农村网络投诉】流程受理流水号：20240702183808151694191391182211
客户号码:15169419139
客户姓名:任**
投诉地市:潍坊
来话流水:2024070218372755420844432
宽带账号:15169419139
宽带账号归属地市:潍坊
宽带账号归属区县:高密市
故障地址:潍坊高密市大牟家镇坊岭村坊岭村
联系电话:15169419139
联系人:先生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18:40:51
具体故障现象:客户来电反映宽带无法上网光猫亮红灯出现群障请协助谢谢
客户其他诉求:
</t>
  </si>
  <si>
    <t>2024-07-02 18:48:43</t>
  </si>
  <si>
    <t>2024-07-02 18:49:06</t>
  </si>
  <si>
    <t>SD-851-316989-21189-571</t>
  </si>
  <si>
    <t>SD-057-240702-918532-6196</t>
  </si>
  <si>
    <t>2024-07-02 19:09:46</t>
  </si>
  <si>
    <t>【调研】-80+银卡-FTTR-普通区域-寿光市-东毕二村自然村-15863294076-1000M-业务受理宽带-次数0-202407020000648669</t>
  </si>
  <si>
    <t>202407020000648669</t>
  </si>
  <si>
    <t>202407020000648669# 宽带账号:15863294076; 联系电话：15863294076，问题类型：此工单为群障修复工单，根据群障全量闭环修复管理要求，为确保客户网络通畅，请装维人员跟进修复网络问题，谢谢！ 
 群障标题：公告。故障描述：分支光纤断或OLT检测不到ONT的预期的光信号(LOSi/LOBi)主叫号码：15863294076.0;该号码仅供参考，请优先联系宽带账号。</t>
  </si>
  <si>
    <t>2024-07-02 19:28:32</t>
  </si>
  <si>
    <t>2024-07-02 19:29:10</t>
  </si>
  <si>
    <t>SD-851-265774-18416-27946</t>
  </si>
  <si>
    <t>SD-057-240702-496315-777</t>
  </si>
  <si>
    <t>2024-07-02 09:23:07</t>
  </si>
  <si>
    <t>普通区域-高密市-农丰步行街聚类-15898932641-1000M-魔百和投诉-次数0-20240702092006X206038806</t>
  </si>
  <si>
    <t>20240702092006X206038806</t>
  </si>
  <si>
    <t>流程受理流水号：20240702091619158989326411016549
客户号码:15898932641
客户姓名:高**
投诉地市:潍坊
来话流水:2024070209151233920863727
宽带账号:15898932641
宽带账号归属地市:潍坊
宽带账号归属区县:高密市
故障地址:潍坊高密市礼泉街道松园里小区2号楼2单元1702
联系电话:15954495006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光功率:-14.92
故障大类:宽带/电视
故障细类:移动高清电视故障(专席)
携转原因:
故障时间:2024-07-02 09:14:57
魔百和单播/组播:单播
具体故障现象:电视直播或点播无法观看，
客户其他诉求:请审核
魔百和单/组播：单播</t>
  </si>
  <si>
    <t>2024-07-02 09:26:54</t>
  </si>
  <si>
    <t>2024-07-02 09:27:52</t>
  </si>
  <si>
    <t>SD-851-333412-11108-4186</t>
  </si>
  <si>
    <t>SD-057-240702-562048-161</t>
  </si>
  <si>
    <t>2024-07-02 08:11:49</t>
  </si>
  <si>
    <t>80+银卡-普通区域-昌邑市-阳光家园-15153654800-200M-宽带上网投诉-次数0-202407020000094649</t>
  </si>
  <si>
    <t>2024-07-03 09:12:00</t>
  </si>
  <si>
    <t>202407020000094649</t>
  </si>
  <si>
    <t>202407020000094649#流程受理流水号：20240702081042151536548001000736
客户号码:15153654800
客户姓名:段**
投诉地市:潍坊
来话流水:2024070208101644020849995
宽带账号:15153654800
宽带账号归属地市:潍坊
宽带账号归属区县:昌邑市
故障地址:潍坊昌邑市城区富昌街阳光家园4号楼3单元*********
联系电话:15153654800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08:12:56
具体故障现象:光猫亮红灯，
客户其他诉求:要求尽快处理
;宽带小区$[阳光家园]$</t>
  </si>
  <si>
    <t>2024-07-02 08:14:22</t>
  </si>
  <si>
    <t>2024-07-02 08:14:58</t>
  </si>
  <si>
    <t>SD-851-245700-18114-14316</t>
  </si>
  <si>
    <t>SD-057-240702-502813-6129</t>
  </si>
  <si>
    <t>2024-07-02 19:04:28</t>
  </si>
  <si>
    <t>【调研】-80+白金-(目标)普通区域-临朐县-胡梅涧自然村-15966181307-100M-宽带上网投诉-次数0-202407020000645414</t>
  </si>
  <si>
    <t>202407020000645414</t>
  </si>
  <si>
    <t xml:space="preserve">202407020000645414#流程受理流水号：20240702190404159661813071187482
客户号码:15966181307
客户姓名:马**
投诉地市:潍坊
来话流水:2024070219032322820855846
宽带账号:15966181307
宽带账号归属地市:潍坊
宽带账号归属区县:临朐县
故障地址:潍坊临朐县东城街道胡梅涧胡梅涧西中南6号箱（马峰铭）0号楼*********
联系电话:15266616568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19:04:15
具体故障现象:光猫亮红灯，
客户其他诉求:客户侧为质差终端，要求上门更换终端并一并处理故障问题。
</t>
  </si>
  <si>
    <t>2024-07-02 19:11:57</t>
  </si>
  <si>
    <t>相兴福</t>
  </si>
  <si>
    <t>15706307572</t>
  </si>
  <si>
    <t>dw3_jk_xiangxingfu</t>
  </si>
  <si>
    <t>2024-07-02 19:12:27</t>
  </si>
  <si>
    <t>SD-057-240702-103625-845</t>
  </si>
  <si>
    <t>2024-07-02 09:29:51</t>
  </si>
  <si>
    <t>【调研】-(目标)普通区域-昌邑市-刘辛新新家园A区-13616368920-200M-宽带上网投诉-次数0-20240702092812X692868159</t>
  </si>
  <si>
    <t>2024-07-03 10:30:00</t>
  </si>
  <si>
    <t>20240702092812X692868159</t>
  </si>
  <si>
    <t>【预处理派单】宽带账号：13616368920，宽带地址： 潍坊昌邑市城区建设路刘辛新新家园A区刘辛新新家园A区12号楼*********，故障现象：无法连接，故障现象类型：手机或笔记本电脑，客户诉求：宽带不在线，客户表示网线之前拔了但是自己不会连接，要求维修人员尽快联系处理，联系电话：13625363601，通话流水：2024070209233815920884159。接入方式：FTTH，当前是否在线：不在线，端到端诊断结果：状态正常，是否智能网关：是，光功率。</t>
  </si>
  <si>
    <t>2024-07-02 09:31:18</t>
  </si>
  <si>
    <t>2024-07-02 09:36:55</t>
  </si>
  <si>
    <t>SD-057-240702-890273-977</t>
  </si>
  <si>
    <t>2024-07-02 09:44:33</t>
  </si>
  <si>
    <t>普通区域-诸城市-龙都建材城-15866164985-200M-宽带上网投诉-次数0-20240702094315X595954134</t>
  </si>
  <si>
    <t>20240702094315X595954134</t>
  </si>
  <si>
    <t xml:space="preserve">流程受理流水号：20240702094142158661649851025798
客户号码:15866164985
客户姓名:王**
投诉地市:潍坊
来话流水:2024070209404923520833637
宽带账号:15866164985
宽带账号归属地市:潍坊
宽带账号归属区县:诸城市
故障地址:潍坊诸城市龙都街道西外环路龙都建材城17号箱*********
联系电话:15866164985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09:36:29
具体故障现象:光猫亮红灯，
客户其他诉求:
</t>
  </si>
  <si>
    <t>2024-07-02 09:51:44</t>
  </si>
  <si>
    <t>2024-07-02 09:52:16</t>
  </si>
  <si>
    <t>SD-057-240702-317865-5974</t>
  </si>
  <si>
    <t>2024-07-02 18:44:53</t>
  </si>
  <si>
    <t>【调研】-(目标)普通区域-昌乐县-盛港嘉园-15169470092-300M-宽带上网投诉-次数0-20240702183808X688198282</t>
  </si>
  <si>
    <t>20240702183808X688198282</t>
  </si>
  <si>
    <t>15169470092客户无法提供宽带帐号。地址：昌乐县塘沽镇大王庄村。客户来电表示网络无法使用，电视提示22002为移动设备。要求尽快维修。联系电话：15169470092通话流水：2024070218301001620880510</t>
  </si>
  <si>
    <t>2024-07-02 18:45:33</t>
  </si>
  <si>
    <t>胡斌</t>
  </si>
  <si>
    <t>15706307113</t>
  </si>
  <si>
    <t>dw3_jk_hubin</t>
  </si>
  <si>
    <t>2024-07-02 18:46:27</t>
  </si>
  <si>
    <t>SD-057-240702-280635-7264</t>
  </si>
  <si>
    <t>2024-07-02 21:06:00</t>
  </si>
  <si>
    <t>【调研】-80+银卡-普通区域-奎文区-中梁颐和雅筑-18353633523-1000M-业务受理宽带-次数0-202407020000701218</t>
  </si>
  <si>
    <t>202407020000701218</t>
  </si>
  <si>
    <t>202407020000701218# 宽带账号:18353633523; 联系电话：18353633523，问题类型：此工单为群障修复工单，根据群障全量闭环修复管理要求，为确保客户网络通畅，请装维人员跟进修复网络问题，谢谢！ 
 群障标题：公告。故障描述：分支光纤断或OLT检测不到ONT的预期的光信号(LOSi/LOBi)主叫号码：18353633523.0;该号码仅供参考，请优先联系宽带账号。</t>
  </si>
  <si>
    <t>2024-07-02 21:16:46</t>
  </si>
  <si>
    <t>2024-07-02 21:17:11</t>
  </si>
  <si>
    <t>SD-851-238078-1544-26056</t>
  </si>
  <si>
    <t>SD-057-240702-378621-167</t>
  </si>
  <si>
    <t>2024-07-02 08:14:06</t>
  </si>
  <si>
    <t>80+金卡-普通区域-奎文区-文翠苑（西上虞）-15253610004-1000M-魔百和投诉-次数0-202407020000090989</t>
  </si>
  <si>
    <t>202407020000090989</t>
  </si>
  <si>
    <t>202407020000090989#【已关注中国移动10086微信公众号】流程受理流水号：20240702081237152536100041000791
客户号码:15253610004
客户姓名:朱**
投诉地市:潍坊
来话流水:2024070208114666920857554
宽带账号:15253610004
宽带账号归属地市:潍坊
宽带账号归属区县:奎文区
故障地址:潍坊奎文区广文街道虞河路文翠苑7号楼*********
联系电话:15253610004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
携转原因:
故障时间:2024-07-02 08:13:29
魔百和单播/组播:组播
具体故障现象:系统无法升级/升级后无法使用，
客户其他诉求:
魔百和单/组播：组播;宽带小区$[文翠苑（西上虞）]$</t>
  </si>
  <si>
    <t>2024-07-02 08:36:55</t>
  </si>
  <si>
    <t>2024-07-02 08:37:25</t>
  </si>
  <si>
    <t>SD-057-240702-031287-5982</t>
  </si>
  <si>
    <t>2024-07-02 18:46:08</t>
  </si>
  <si>
    <t>普通区域-临朐县-福乾花园小区-13853659863-100M-魔百和投诉-次数0-202407010000696460</t>
  </si>
  <si>
    <t>202407010000696460</t>
  </si>
  <si>
    <t>202407010000696460#受理号码 : 13853659863客户姓名 : 王**号码归属地 : 潍坊临朐 － 辛寨-邮政局-三农服务点用户品牌 : 全球通，客来电称在使用移动高清业务电视界面上扫二维码订购的移动电视业务因有工作人员电视升级未升级成功这个移动高清业务没有了，我处解释暂未查看有此业务，客户不认可，强烈要求反馈，请协助处理，谢谢，联系人：先生 联系电话：13853659863 来电流水：2024070120321409520867010</t>
  </si>
  <si>
    <t>2024-07-02 18:49:05</t>
  </si>
  <si>
    <t>2024-07-02 18:49:43</t>
  </si>
  <si>
    <t>SD-057-240702-507842-5990</t>
  </si>
  <si>
    <t>2024-07-02 18:47:12</t>
  </si>
  <si>
    <t>普通区域-青州市-张高-15095101357-1000M-宽带上网投诉-次数0-20240702184622X182415197</t>
  </si>
  <si>
    <t>20240702184622X182415197</t>
  </si>
  <si>
    <t xml:space="preserve">【农村网络投诉】流程受理流水号：20240702184532150951013571183820
客户号码:15095101357
客户姓名:李**
投诉地市:潍坊
来话流水:2024070218444006920805627
宽带账号:15095101357
宽带账号归属地市:潍坊
宽带账号归属区县:青州市
故障地址:潍坊青州市何官镇张高村张高扩容19号箱村南孙世勇*********
联系电话:15006638922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故障细类:网速慢/上网掉线(专席)
携转原因:
故障时间:2024-07-02 18:47:47
具体故障现象:网关光功率-2，频繁掉线，
客户其他诉求:
</t>
  </si>
  <si>
    <t>2024-07-02 18:52:18</t>
  </si>
  <si>
    <t>2024-07-02 18:53:54</t>
  </si>
  <si>
    <t>SD-851-320023-1610-13258</t>
  </si>
  <si>
    <t>SD-057-240702-635412-7271</t>
  </si>
  <si>
    <t>2024-07-02 21:06:19</t>
  </si>
  <si>
    <t>【调研】-80+银卡-普通区域-寿光市-贾家村自然村-15965785998-300M-宽带上网投诉-次数0-202407020000701083</t>
  </si>
  <si>
    <t>202407020000701083</t>
  </si>
  <si>
    <t>202407020000701083#宽带账号：15965785998；宽带地址：潍坊寿光市留吕贾家村贾家村自然村贾家村东南1号箱（张树仁）*********；客户来电反映宽带无法使用，客户要求师傅上门，请协助处理，谢谢！联系电话：17863608374；联系人：先生/女士；来电流水：2024070220594708620891676</t>
  </si>
  <si>
    <t>2024-07-02 21:12:50</t>
  </si>
  <si>
    <t>2024-07-02 21:13:20</t>
  </si>
  <si>
    <t>SD-057-240702-492180-6140</t>
  </si>
  <si>
    <t>2024-07-02 19:05:42</t>
  </si>
  <si>
    <t>普通区域-奎文区-书香铭郡-18363693172-300M-宽带上网投诉-次数0-20240702190409X249653949</t>
  </si>
  <si>
    <t>20240702190409X249653949</t>
  </si>
  <si>
    <t xml:space="preserve">流程受理流水号：20240702190305183636931721187300
客户号码:18363693172
客户姓名:崔*
投诉地市:潍坊
来话流水:2024070219020772120846142
宽带账号:18363693172
宽带账号归属地市:潍坊
宽带账号归属区县:奎文区
故障地址:潍坊奎文区高新城区宝通街书香铭郡17号楼*********
联系电话:18363693172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19:03:15
具体故障现象:注册灯闪烁，将光纤线捋直插紧，重启光猫，未恢复，请协助谢谢。
客户其他诉求:
</t>
  </si>
  <si>
    <t>2024-07-02 19:08:07</t>
  </si>
  <si>
    <t>2024-07-02 19:08:35</t>
  </si>
  <si>
    <t>SD-851-266875-7258-8715</t>
  </si>
  <si>
    <t>SD-057-240702-124930-753</t>
  </si>
  <si>
    <t>2024-07-02 09:20:02</t>
  </si>
  <si>
    <t>普通区域-奎文区-盛世豪庭汇景苑-18365688223-300M-宽带上网投诉-次数0-20240702091735X558996780</t>
  </si>
  <si>
    <t>20240702091735X558996780</t>
  </si>
  <si>
    <t xml:space="preserve">流程受理流水号：20240702091633183656882231016645
客户号码:18365688223
客户姓名:张**
投诉地市:潍坊
来话流水:2024070209151672320864830
宽带账号:18365688223
宽带账号归属地市:潍坊
宽带账号归属区县:奎文区
故障地址:潍坊奎文区广文街道文化路盛世豪庭汇景苑3号楼*********
联系电话:15763075391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故障时间:2024-07-02 09:17:27
具体故障现象:用户无法提供具体故障现象，老人在家不会操作
客户其他诉求:
</t>
  </si>
  <si>
    <t>2024-07-02 09:31:33</t>
  </si>
  <si>
    <t>2024-07-02 09:32:12</t>
  </si>
  <si>
    <t>SD-057-240702-405672-847</t>
  </si>
  <si>
    <t>2024-07-02 09:29:55</t>
  </si>
  <si>
    <t>普通区域-诸城市-圣荣一品-18765149252-300M-魔百和投诉-次数0-202407020000147231</t>
  </si>
  <si>
    <t>202407020000147231</t>
  </si>
  <si>
    <t>202407020000147231#流程受理流水号：20240702092850187651492521021088
客户号码:18765149252
客户姓名:葛**
投诉地市:潍坊
来话流水:2024070209223032620867931
宽带账号:18765149252
宽带账号归属地市:潍坊
宽带账号归属区县:诸城市
故障地址:潍坊诸城市昌城镇昌城沿街圣荣一品4号楼*********
联系电话:18765149252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故障时间:2024-07-02 09:31:02
魔百和单播/组播:组播
具体故障现象:电视机提示无信号，
客户其他诉求:请审核谢谢
魔百和单/组播：组播;宽带小区$[圣荣一品]$</t>
  </si>
  <si>
    <t>2024-07-02 09:31:21</t>
  </si>
  <si>
    <t>2024-07-02 09:32:02</t>
  </si>
  <si>
    <t>SD-057-240702-127348-5957</t>
  </si>
  <si>
    <t>2024-07-02 18:44:02</t>
  </si>
  <si>
    <t>【调研】-80+金卡-普通区域-寿光市-水木清华-18764670219-1000M-魔百和投诉-次数0-20240702184109X869096214</t>
  </si>
  <si>
    <t>20240702184109X869096214</t>
  </si>
  <si>
    <t>流程受理流水号：20240702184008187646702191182648
客户号码:18764670219
客户姓名:李**
投诉地市:潍坊
来话流水:2024070218383301620853550
宽带账号:18764670219
宽带账号归属地市:潍坊
宽带账号归属区县:寿光市
故障地址:潍坊寿光市圣城街道金海路水木清华28号楼
联系电话:18764670219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故障大类:电视
故障细类:移动高清电视故障(专席)
携转原因:
故障时间:2024-07-02 18:42:51
魔百和单播/组播:组播
具体故障现象:电视机提示无信号，
客户其他诉求:
魔百和单/组播：组播</t>
  </si>
  <si>
    <t>2024-07-02 18:46:02</t>
  </si>
  <si>
    <t>SD-851-246796-7368-24204</t>
  </si>
  <si>
    <t>SD-057-240702-320589-6154</t>
  </si>
  <si>
    <t>2024-07-02 19:07:55</t>
  </si>
  <si>
    <t>【调研】-80+银卡-普通区域-奎文区-金御皇庭-13792613066-100M-宽带上网投诉-次数0-202407020000646189</t>
  </si>
  <si>
    <t>202407020000646189</t>
  </si>
  <si>
    <t xml:space="preserve">202407020000646189#流程受理流水号：20240702190638137926130661187948
客户号码:13792613066
客户姓名:李*
投诉地市:潍坊
来话流水:2024070219062750520879738
宽带账号:13792613066
宽带账号归属地市:潍坊
宽带账号归属区县:奎文区
故障地址:潍坊奎文区潍洲路街道健康街金御皇廷5号楼*********
联系电话:13792613066
联系人:先生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故障时间:2024-07-02 19:07:05
魔百和单播/组播:单播
具体故障现象:电视直播或点播无法观看，
客户其他诉求:客户侧为质差终端，要求上门更换终端并一并处理故障问题。
</t>
  </si>
  <si>
    <t>2024-07-02 19:22:00</t>
  </si>
  <si>
    <t>2024-07-02 19:23:22</t>
  </si>
  <si>
    <t>SD-057-240702-612784-1319</t>
  </si>
  <si>
    <t>2024-07-02 10:14:29</t>
  </si>
  <si>
    <t>【调研】-80+银卡-(目标)普通区域-安丘市-周田戈安置楼-13705369093-300M-宽带上网投诉-次数0-20240702101352X432442208</t>
  </si>
  <si>
    <t>20240702101352X432442208</t>
  </si>
  <si>
    <t xml:space="preserve">流程受理流水号：20240702101314137053690931037832
客户号码:13705369093
客户姓名:周**
投诉地市:潍坊
来话流水:2024070210120745520803258
宽带账号:13705369093
宽带账号归属地市:潍坊
宽带账号归属区县:安丘市
故障地址:潍坊安丘市兴安街道长安路周田戈安置楼3号楼*********
联系电话:15864323997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10:11:14
具体故障现象:光猫亮红灯：拔插捋直光纤线未恢复，请协助处理，谢谢。
客户其他诉求:
</t>
  </si>
  <si>
    <t>2024-07-02 10:20:36</t>
  </si>
  <si>
    <t>2024-07-02 10:21:14</t>
  </si>
  <si>
    <t>SD-057-240702-146790-6963</t>
  </si>
  <si>
    <t>2024-07-02 20:17:15</t>
  </si>
  <si>
    <t>普通区域-昌邑市-潍水蓝湾-15853677402-200M-宽带上网投诉-次数0-20240702201656X616786595</t>
  </si>
  <si>
    <t>20240702201656X616786595</t>
  </si>
  <si>
    <t xml:space="preserve">流程受理流水号：20240702201534158536774021199258
客户号码:15853677402
客户姓名:于**
投诉地市:潍坊
来话流水:2024070220150725820851298
宽带账号:15853677402
宽带账号归属地市:潍坊
宽带账号归属区县:昌邑市
故障地址:潍坊昌邑市城区交通街潍水蓝湾13号楼3栋1602
联系电话:15853677402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20:15:49
具体故障现象:客户来电反映宽带无法上网，注册灯闪烁，光纤线插紧捋直，未恢复，请协助谢谢
客户其他诉求:
</t>
  </si>
  <si>
    <t>2024-07-02 20:25:53</t>
  </si>
  <si>
    <t>指令积压恢复</t>
  </si>
  <si>
    <t>SD-851-273440-14488-16628</t>
  </si>
  <si>
    <t>SD-057-240702-781593-7016</t>
  </si>
  <si>
    <t>2024-07-02 20:27:01</t>
  </si>
  <si>
    <t>80+银卡-普通区域-寿光市-前张社区-15650267998-1000M-宽带延伸服务-次数0-202407020000688653</t>
  </si>
  <si>
    <t>202407020000688653</t>
  </si>
  <si>
    <t xml:space="preserve">202407020000688653#流程受理流水号：20240702202403156502679981200429
客户号码:15650267998
客户姓名:徐**
投诉地市:潍坊
来话流水:2024070220233604020800776
宽带账号:15650267998
宽带账号归属地市:潍坊
宽带账号归属区县:寿光市
故障地址:潍坊寿光市化龙镇政府路前张社区裴西5号楼*********
联系电话:15615264621
联系人:先生/女士
工单紧急程度:一般
是否有升级投诉倾向:否
是否重复投诉:否
是否携转意向:否
是否投诉倾向:否
是否智能网关:智能网关
当前是否在线:是
接入方式:FTTH
是否质差终端:无质差信息
光功率:-17.05
故障大类:宽带/电视
故障细类:宽带延伸服务
携转原因:
故障时间:2024-07-02 20:23:18
具体故障现象:把设备调换一下房间
</t>
  </si>
  <si>
    <t>2024-07-02 20:32:02</t>
  </si>
  <si>
    <t>2024-07-02 20:32:50</t>
  </si>
  <si>
    <t>SD-057-240702-052496-64</t>
  </si>
  <si>
    <t>2024-07-02 07:31:08</t>
  </si>
  <si>
    <t>80+银卡-普通区域-安丘市-茅子埠村-15725656777-200M-业务受理宽带-次数0-202407020000092861</t>
  </si>
  <si>
    <t>202407020000092861</t>
  </si>
  <si>
    <t>202407020000092861#导航立单,用户所在位置有群障,已向客户播报,客户要求装维回访.此工单为群障修复工单,根据群障全量闭环管理要求,为确保客户网络通畅,请装维人员跟进修复网络问题,谢谢.联系电话：15725656777</t>
  </si>
  <si>
    <t>2024-07-02 08:01:02</t>
  </si>
  <si>
    <t>2024-07-02 08:01:29</t>
  </si>
  <si>
    <t>SD-057-240702-458962-6477</t>
  </si>
  <si>
    <t>2024-07-02 19:29:09</t>
  </si>
  <si>
    <t>80+普通-普通区域-诸城市-南益寿小区-15866509423-300M-宽带上网投诉-次数0-20240702192714X634613347</t>
  </si>
  <si>
    <t>20240702192714X634613347</t>
  </si>
  <si>
    <t xml:space="preserve">流程受理流水号：20240702192514158665094231191380
客户号码:15866509423
客户姓名:鹿**
投诉地市:潍坊
来话流水:2024070219230856320805189
宽带账号:15866509423
宽带账号归属地市:潍坊
宽带账号归属区县:诸城市
故障地址:潍坊诸城市密州街道兴华东路72号益寿小区6号楼2单元302*********
联系电话:15866509423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19:26:42
具体故障现象:宽带不能上网，排障之后没有恢复，需要师傅上门看一下
客户其他诉求:
</t>
  </si>
  <si>
    <t>2024-07-02 19:31:11</t>
  </si>
  <si>
    <t>2024-07-02 19:31:49</t>
  </si>
  <si>
    <t>SD-057-240702-907521-7020</t>
  </si>
  <si>
    <t>2024-07-02 20:28:12</t>
  </si>
  <si>
    <t>普通区域-寿光市-刘桥村自然村-13706464706-300M-宽带上网投诉-次数0-202407020000685594</t>
  </si>
  <si>
    <t>202407020000685594</t>
  </si>
  <si>
    <t>202407020000685594#宽带账号：13706464706；宽带地址：潍坊寿光市马店刘桥村刘桥村自然村刘桥村沿街西北3箱(张志国）；客户来电反映宽带慢客户不配合排障，要求上门，请协助处理，谢谢！联系电话：13706464706；联系人：先生；来电流水：2024070220245363220808148</t>
  </si>
  <si>
    <t>2024-07-02 20:31:16</t>
  </si>
  <si>
    <t>2024-07-02 20:31:47</t>
  </si>
  <si>
    <t>SD-057-240702-320875-7448</t>
  </si>
  <si>
    <t>2024-07-02 21:29:10</t>
  </si>
  <si>
    <t>【调研】-80+银卡-普通区域-诸城市-胡兰村自然村-13475667087-300M-宽带上网投诉-次数0-20240702212747X867888583</t>
  </si>
  <si>
    <t>20240702212747X867888583</t>
  </si>
  <si>
    <t xml:space="preserve">【农村网络投诉】流程受理流水号：20240702212627134756670871207588
客户号码:13475667087
客户姓名:李**
投诉地市:潍坊
来话流水:2024070221240087220896606
宽带账号:13475667087
宽带账号归属地市:潍坊
宽带账号归属区县:诸城市
故障地址:潍坊诸城市相州镇胡兰村胡兰村自然村胡兰村28#箱
联系电话:13475667087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故障时间:2024-07-02 21:25:11
具体故障现象:光猫亮红灯，
客户其他诉求:
</t>
  </si>
  <si>
    <t>2024-07-02 21:32:36</t>
  </si>
  <si>
    <t>2024-07-02 21:33:05</t>
  </si>
  <si>
    <t>SD-057-240702-316758-1216</t>
  </si>
  <si>
    <t>2024-07-02 10:10:52</t>
  </si>
  <si>
    <t>普通区域-临朐县-沂秀家园-18765732641-200M-业务受理宽带-次数0-202407020000189971</t>
  </si>
  <si>
    <t>2024-07-03 10:11:00</t>
  </si>
  <si>
    <t>202407020000189971</t>
  </si>
  <si>
    <t>202407020000189971# 宽带账号:18765732641; 联系电话：18765732641，问题类型：此工单为群障修复工单，根据群障全量闭环修复管理要求，为确保客户网络通畅，请装维人员跟进修复网络问题，谢谢！ 
 群障标题：公告。故障描述：端口下存在非法入侵的流氓ONT主叫号码：18765732641.0;该号码仅供参考，请优先联系宽带账号。</t>
  </si>
  <si>
    <t>2024-07-02 10:33:00</t>
  </si>
  <si>
    <t>2024-07-02 10:33:37</t>
  </si>
  <si>
    <t>2024-07-02 19:21:10</t>
  </si>
  <si>
    <t>80+白金-普通区域-潍城区-清荷湾-13606363052-1000M-宽带上网投诉-次数0-202407020000656833 一级督办</t>
  </si>
  <si>
    <t>202407020000656833</t>
  </si>
  <si>
    <t>2024-07-02 19:25:46</t>
  </si>
  <si>
    <t>2024-07-02 19:26:11</t>
  </si>
  <si>
    <t>SD-851-298249-29915-23875</t>
  </si>
  <si>
    <t>2024-07-02 19:29:46</t>
  </si>
  <si>
    <t>【调研】-80+银卡-普通区域-安丘市-祥和家园-15064481059-1000M-宽带上网投诉-次数0-202407020000658082 一级督办</t>
  </si>
  <si>
    <t>202407020000658082</t>
  </si>
  <si>
    <t>2024-07-02 19:31:27</t>
  </si>
  <si>
    <t>2024-07-02 19:32:11</t>
  </si>
  <si>
    <t>SD-057-240702-479628-6865</t>
  </si>
  <si>
    <t>2024-07-02 20:11:49</t>
  </si>
  <si>
    <t>【调研】-80+银卡-普通区域-昌邑市-金御官邸-15866506588-500M-宽带上网投诉-次数0-202407020000682062</t>
  </si>
  <si>
    <t>202407020000682062</t>
  </si>
  <si>
    <t>202407020000682062#宽带账号：15866506588；宽带地址：潍坊昌邑市城区利民街金御官邸2号楼；客户来电反映宽带电视看不了，客户不配合排障，要求师傅上门，请协助处理，谢谢！联系电话：15866506588；联系人：先生；来电流水：2024070220032612220881400。</t>
  </si>
  <si>
    <t>2024-07-02 20:17:39</t>
  </si>
  <si>
    <t>2024-07-02 20:18:21</t>
  </si>
  <si>
    <t>SD-057-240702-897301-6849</t>
  </si>
  <si>
    <t>2024-07-02 20:11:17</t>
  </si>
  <si>
    <t>【调研】-普通区域-潍城区-交运花园-18753656783-200M-宽带上网投诉-次数0-20240702200936X176541600</t>
  </si>
  <si>
    <t>20240702200936X176541600</t>
  </si>
  <si>
    <t xml:space="preserve">流程受理流水号：20240702200855187536567831198338
客户号码:18753656783
客户姓名:毕**
投诉地市:潍坊
来话流水:2024070220082501120811292
宽带账号:18753656783
宽带账号归属地市:潍坊
宽带账号归属区县:潍城区
故障地址:潍坊潍城区南关街道青年路交运花园9号楼*********
联系电话:18753656783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
携转原因:
故障时间:2024-07-02 20:09:14
具体故障现象:打不开网页，
客户其他诉求:
</t>
  </si>
  <si>
    <t>2024-07-02 20:18:23</t>
  </si>
  <si>
    <t>2024-07-02 20:18:47</t>
  </si>
  <si>
    <t>SD-057-240702-287453-6480</t>
  </si>
  <si>
    <t>2024-07-02 19:29:20</t>
  </si>
  <si>
    <t>80+银卡-普通区域-潍城区-锦泰小区-18863652768-500M-宽带上网投诉-次数0-20240702192801X681062265</t>
  </si>
  <si>
    <t>20240702192801X681062265</t>
  </si>
  <si>
    <t xml:space="preserve">流程受理流水号：20240702192644188636527681191641
客户号码:18863652768
客户姓名:曹**
投诉地市:潍坊
来话流水:2024070219250496120819347
宽带账号:18863652768
宽带账号归属地市:潍坊
宽带账号归属区县:潍城区
故障地址:潍坊潍城区北关街道月河路锦泰小区1号楼*********
联系电话:18863652768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故障细类:网速慢/上网掉线(专席)
携转原因:
故障时间:2024-07-02 19:27:42
具体故障现象:网速慢卡顿，无法进行线上指导，不会操作请协助，谢谢
客户其他诉求:谢谢
</t>
  </si>
  <si>
    <t>2024-07-02 19:38:51</t>
  </si>
  <si>
    <t>2024-07-02 19:39:25</t>
  </si>
  <si>
    <t>SD-851-249633-16895-7466</t>
  </si>
  <si>
    <t>SD-057-240702-794216-6951</t>
  </si>
  <si>
    <t>2024-07-02 20:16:05</t>
  </si>
  <si>
    <t>80+普通-普通区域-临朐县-华茂家园小区-18253648733-100M-宽带上网投诉-次数0-202407020000680904</t>
  </si>
  <si>
    <t>202407020000680904</t>
  </si>
  <si>
    <t>202407020000680904#流程受理流水号：20240702201455182536487331199159
客户号码:18253648733
客户姓名:王**
投诉地市:潍坊
来话流水:2024070220133547920842198
宽带账号:18253648733
宽带账号归属地市:潍坊
宽带账号归属区县:临朐县
故障地址:潍坊临朐县城关街道弥河路华茂家园小区华茂家园小区5号楼*********
联系电话:15066617711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20:15:05
具体故障现象:光猫亮红灯，线上指导检查光纤线未恢复请协助谢谢
客户其他诉求:谢谢
;宽带小区$[华茂家园小区]$</t>
  </si>
  <si>
    <t>2024-07-02 20:18:46</t>
  </si>
  <si>
    <t>2024-07-02 20:19:34</t>
  </si>
  <si>
    <t>SD-057-240702-503462-1199</t>
  </si>
  <si>
    <t>2024-07-02 10:10:04</t>
  </si>
  <si>
    <t>FTTR-普通区域-诸城市-北三里庄姑娘楼-18265688531-1000M-业务受理宽带-次数0-202407020000189046</t>
  </si>
  <si>
    <t>202407020000189046</t>
  </si>
  <si>
    <t>202407020000189046# 宽带账号:18265688531; 联系电话：18265688531，问题类型：此工单为群障修复工单，根据群障全量闭环修复管理要求，为确保客户网络通畅，请装维人员跟进修复网络问题，谢谢！ 
 群障标题：公告。故障描述：分支光纤断或OLT检测不到ONT的预期的光信号(LOSi/LOBi)主叫号码：18265688531.0;该号码仅供参考，请优先联系宽带账号。</t>
  </si>
  <si>
    <t>2024-07-02 10:13:34</t>
  </si>
  <si>
    <t>2024-07-02 10:14:07</t>
  </si>
  <si>
    <t>SD-852-262487-434-26708</t>
  </si>
  <si>
    <t>SD-057-240702-701892-1198</t>
  </si>
  <si>
    <t>2024-07-02 10:10:01</t>
  </si>
  <si>
    <t>(目标)普通区域-高密市-潍坊市高密市醴泉街道顺河路新新家园-15965076413-100M-宽带上网投诉-次数0-202407020000189473</t>
  </si>
  <si>
    <t>2024-07-03 11:11:00</t>
  </si>
  <si>
    <t>202407020000189473</t>
  </si>
  <si>
    <t>202407020000189473#流程受理流水号：20240702100852159650764131036317
客户号码:15965076413
客户姓名:崔**
投诉地市:潍坊
来话流水:2024070210055069020807403
宽带账号:15965076413
宽带账号归属地市:潍坊
宽带账号归属区县:高密市
故障地址:潍坊高密市醴泉街道顺河路潍坊市高密市醴泉街道顺河路新新家园2号楼*********
联系电话:18263626237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故障时间:2024-07-02 10:09:43
具体故障现象:网速慢卡顿，请协助谢谢
客户其他诉求:
;宽带小区$[潍坊市高密市醴泉街道顺河路新新家园]$</t>
  </si>
  <si>
    <t>2024-07-02 10:14:23</t>
  </si>
  <si>
    <t>2024-07-02 10:15:29</t>
  </si>
  <si>
    <t>SD-057-240702-874359-6471</t>
  </si>
  <si>
    <t>2024-07-02 19:28:25</t>
  </si>
  <si>
    <t>【调研】-80+银卡-(目标)普通区域-奎文区-高新城市广场三期-13963669569-200M-宽带上网投诉-次数0-202407020000659266</t>
  </si>
  <si>
    <t>202407020000659266</t>
  </si>
  <si>
    <t>202407020000659266#导航立单,客户通过语音导航反馈宽带故障问题,经诊断光猫设备性能不佳,要求装维回访处理,请协助.联系电话：13963669569</t>
  </si>
  <si>
    <t>2024-07-02 19:32:36</t>
  </si>
  <si>
    <t>2024-07-02 19:33:39</t>
  </si>
  <si>
    <t>SD-057-240702-208749-6970</t>
  </si>
  <si>
    <t>2024-07-02 20:20:02</t>
  </si>
  <si>
    <t>普通区域-昌邑市-孙斜自然村-18866176960-200M-宽带上网投诉-次数0-20240702201959X799853879</t>
  </si>
  <si>
    <t>20240702201959X799853879</t>
  </si>
  <si>
    <t xml:space="preserve">【农村网络投诉】流程受理流水号：20240702201743188661769601199532
客户号码:18866176960
客户姓名:孙**
投诉地市:潍坊
来话流水:2024070220171646720863976
宽带账号:18866176960
宽带账号归属地市:潍坊
宽带账号归属区县:昌邑市
故障地址:潍坊昌邑市宋庄镇西黄埠村自然村西黄埠村16号箱李玉喜*********
联系电话:18866176960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20:18:21
具体故障现象:光猫亮红灯，
客户其他诉求:
</t>
  </si>
  <si>
    <t>2024-07-02 20:22:10</t>
  </si>
  <si>
    <t>2024-07-02 20:22:59</t>
  </si>
  <si>
    <t>SD-852-242795-1028-28593</t>
  </si>
  <si>
    <t>SD-057-240702-820375-1220</t>
  </si>
  <si>
    <t>2024-07-02 10:11:03</t>
  </si>
  <si>
    <t>【调研】-80+普通-(目标)普通区域-奎文区-前栾小区-13563607214-300M-宽带上网投诉-次数0-20240702100826X106126346</t>
  </si>
  <si>
    <t>20240702100826X106126346</t>
  </si>
  <si>
    <t xml:space="preserve">流程受理流水号：20240702100747135636072141035913
客户号码:13563607214
客户姓名:高**
投诉地市:潍坊
来话流水:2024070210062643620816294
宽带账号:13563607214
宽带账号归属地市:潍坊
宽带账号归属区县:奎文区
故障地址:潍坊奎文区梨园街道樱前街前栾小区7号楼*********
联系电话:18953688986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10:08:02
具体故障现象:光猫亮红灯，
客户其他诉求:
</t>
  </si>
  <si>
    <t>2024-07-02 10:13:09</t>
  </si>
  <si>
    <t>2024-07-02 10:13:39</t>
  </si>
  <si>
    <t>SD-057-240702-860523-6426</t>
  </si>
  <si>
    <t>2024-07-02 19:23:37</t>
  </si>
  <si>
    <t>80+银卡-普通区域-潍城区-河西岭自然村-13583620947-1000M-宽带上网投诉-次数0-20240702192255X375412549</t>
  </si>
  <si>
    <t>20240702192255X375412549</t>
  </si>
  <si>
    <t xml:space="preserve">【农村网络投诉】流程受理流水号：20240702192038135836209471190550
客户号码:13583620947
客户姓名:唐**
投诉地市:潍坊
来话流水:2024070219192247920877223
宽带账号:13583620947
宽带账号归属地市:潍坊
宽带账号归属区县:潍城区
故障地址:潍坊潍城区军埠口综合项目区河西岭河西岭自然村7号箱在村中东数第三排南数第一排房子墙上*********
联系电话:13583620947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19:20:46
具体故障现象:用户无法提供具体故障现象，不能上网  后天家里有人
客户其他诉求:
</t>
  </si>
  <si>
    <t>2024-07-02 19:38:01</t>
  </si>
  <si>
    <t>2024-07-02 19:38:27</t>
  </si>
  <si>
    <t>SD-851-320980-4088-19836</t>
  </si>
  <si>
    <t>SD-057-240702-463128-6903</t>
  </si>
  <si>
    <t>2024-07-02 20:13:23</t>
  </si>
  <si>
    <t>80+银卡-普通区域-坊子区-恒信茉莉公馆-15866577516-200M-宽带上网投诉-次数0-202407020000678006</t>
  </si>
  <si>
    <t>202407020000678006</t>
  </si>
  <si>
    <t>202407020000678006#客户来电反映电视无法观看，客户观看的是网络电视，请协助谢谢，来电流水，2024070220044450920889306宽带账号；15866577516，联系电话；13864666623，宽带地址；潍坊坊子区坊子新区龙山路恒信茉莉公馆3号楼2单元102，联系人；先生，</t>
  </si>
  <si>
    <t>2024-07-02 20:15:52</t>
  </si>
  <si>
    <t>2024-07-02 20:16:27</t>
  </si>
  <si>
    <t>SD-852-289523-1638-4641</t>
  </si>
  <si>
    <t>SD-057-240702-935617-7695</t>
  </si>
  <si>
    <t>2024-07-02 23:10:30</t>
  </si>
  <si>
    <t>【调研】-80+银卡-普通区域-奎文区-东方星小区-13589160968-500M-宽带上网投诉-次数0-202407020000713850</t>
  </si>
  <si>
    <t>202407020000713850</t>
  </si>
  <si>
    <t>202407020000713850#流程受理流水号：20240702230259135891609681208668
客户号码:13589160968
客户姓名:张*
投诉地市:潍坊
来话流水:2024070223023840920838553
宽带账号:13589160968
宽带账号归属地市:潍坊
宽带账号归属区县:奎文区
故障地址:潍坊奎文区东关街道福寿街东方星小区2号楼*********
联系电话:13589160968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故障细类:宽带无法上网
携转原因:
故障时间:2024-07-02 23:04:11
具体故障现象:提示网络无法连接
客户其他诉求:
;宽带小区$[东方星小区]$</t>
  </si>
  <si>
    <t>2024-07-03 00:01:58</t>
  </si>
  <si>
    <t>2024-07-03 06:32:33</t>
  </si>
  <si>
    <t>SD-057-240702-183594-6982</t>
  </si>
  <si>
    <t>2024-07-02 20:20:54</t>
  </si>
  <si>
    <t>【调研】-普通区域-寒亭区-祥泰花园-15610607080-1000M-宽带上网投诉-次数0-20240702201957X797077202</t>
  </si>
  <si>
    <t>20240702201957X797077202</t>
  </si>
  <si>
    <t xml:space="preserve">流程受理流水号：20240702201935156106070801199794
客户号码:15610607080
客户姓名:张**
投诉地市:潍坊
来话流水:2024070220162044320858470
宽带账号:15610607080
宽带账号归属地市:潍坊
宽带账号归属区县:寒亭区
故障地址:潍坊寒亭区开元街道霞飞路祥泰花园8#号楼*********
联系电话:15610607080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20:21:03
具体故障现象:光猫亮红灯，
客户其他诉求:
</t>
  </si>
  <si>
    <t>2024-07-02 20:21:57</t>
  </si>
  <si>
    <t>2024-07-02 20:23:55</t>
  </si>
  <si>
    <t>SD-851-331645-2762-17736</t>
  </si>
  <si>
    <t>SD-057-240702-392016-6391</t>
  </si>
  <si>
    <t>2024-07-02 19:20:07</t>
  </si>
  <si>
    <t>80+普通-普通区域-安丘市-苇园村自然村-13615369147-1000M-业务受理宽带-次数0-202407020000656615</t>
  </si>
  <si>
    <t>202407020000656615</t>
  </si>
  <si>
    <t>202407020000656615#导航立单,用户所在位置有群障,已向客户播报,客户要求装维回访.此工单为群障修复工单,根据群障全量闭环管理要求,为确保客户网络通畅,请装维人员跟进修复网络问题,谢谢.联系电话：13615369147</t>
  </si>
  <si>
    <t>2024-07-02 19:24:54</t>
  </si>
  <si>
    <t>2024-07-02 19:25:17</t>
  </si>
  <si>
    <t>SD-851-252186-8415-28024</t>
  </si>
  <si>
    <t>SD-057-240702-918523-6400</t>
  </si>
  <si>
    <t>2024-07-02 19:20:36</t>
  </si>
  <si>
    <t>普通区域-高密市-曙光村自然村-13626367627-300M-宽带上网投诉-次数0-20240702191852X132010725</t>
  </si>
  <si>
    <t>20240702191852X132010725</t>
  </si>
  <si>
    <t xml:space="preserve">【农村网络投诉】流程受理流水号：20240702191620136263676271189762
客户号码:13626367627
客户姓名:刘**
投诉地市:潍坊
来话流水:2024070219160589620852789
宽带账号:13626367627
宽带账号归属地市:潍坊
宽带账号归属区县:高密市
故障地址:潍坊高密市夏庄镇曙光村曙光村自然村高密曙光村1号箱刘清亮西六三超市附近*********
联系电话:13626367627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19:18:49
具体故障现象:光猫不亮
客户其他诉求:
</t>
  </si>
  <si>
    <t>2024-07-02 19:28:18</t>
  </si>
  <si>
    <t>2024-07-02 19:28:58</t>
  </si>
  <si>
    <t>SD-851-279435-3854-24593</t>
  </si>
  <si>
    <t>SD-057-240702-306854-6402</t>
  </si>
  <si>
    <t>2024-07-02 19:20:42</t>
  </si>
  <si>
    <t>普通区域-高密市-柏城邓家庄-15265679551-100M-业务受理宽带-次数0-202407020000656723</t>
  </si>
  <si>
    <t>202407020000656723</t>
  </si>
  <si>
    <t>202407020000656723#导航立单,用户所在位置有群障,已向客户播报,客户要求装维回访.此工单为群障修复工单,根据群障全量闭环管理要求,为确保客户网络通畅,请装维人员跟进修复网络问题,谢谢.联系电话：15265679551</t>
  </si>
  <si>
    <t>2024-07-02 19:24:50</t>
  </si>
  <si>
    <t>2024-07-02 19:25:32</t>
  </si>
  <si>
    <t>SD-057-240702-731496-6944</t>
  </si>
  <si>
    <t>2024-07-02 20:14:31</t>
  </si>
  <si>
    <t>80+金卡-(目标)普通区域-寿光市-巨能嘉园-13455694091-1000M-宽带上网投诉-次数0-202407020000681990</t>
  </si>
  <si>
    <t>202407020000681990</t>
  </si>
  <si>
    <t>202407020000681990#宽带账号：13455694091；宽带地址：潍坊寿光市圣城街道北环路巨能嘉园11号楼*****；客户来电反映宽带卡顿，客户要求师傅上门，请协助处理，谢谢！联系电话：15963415197；联系人：先生/女士；来电流水：2024070220111868420828524</t>
  </si>
  <si>
    <t>2024-07-02 20:17:48</t>
  </si>
  <si>
    <t>2024-07-02 20:18:06</t>
  </si>
  <si>
    <t>SD-851-223769-14866-28730</t>
  </si>
  <si>
    <t>SD-057-240702-347568-6847</t>
  </si>
  <si>
    <t>2024-07-02 20:11:14</t>
  </si>
  <si>
    <t>80+银卡-普通区域-青州市-前河-15966122297-300M-宽带上网投诉-次数0-20240702200933X173996236</t>
  </si>
  <si>
    <t>20240702200933X173996236</t>
  </si>
  <si>
    <t xml:space="preserve">【农村网络投诉】流程受理流水号：20240702200826159661222971198268
客户号码:15966122297
客户姓名:王**
投诉地市:潍坊
来话流水:2024070220081733920810523
宽带账号:15966122297
宽带账号归属地市:潍坊
宽带账号归属区县:青州市
故障地址:潍坊青州市邵庄镇前河村前河2号楼*********
联系电话:15966122297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20:09:05
具体故障现象:光猫亮红灯，
客户其他诉求:客户要求上门查看故障
</t>
  </si>
  <si>
    <t>2024-07-02 20:27:38</t>
  </si>
  <si>
    <t>2024-07-02 20:27:57</t>
  </si>
  <si>
    <t>SD-057-240702-478052-1244</t>
  </si>
  <si>
    <t>2024-07-02 10:11:45</t>
  </si>
  <si>
    <t>【调研】-普通区域-安丘市-凌河樱花园小区-13356781322-1000M-业务受理宽带-次数0-202407020000187261</t>
  </si>
  <si>
    <t>202407020000187261</t>
  </si>
  <si>
    <t>202407020000187261# 宽带账号:13356781322; 联系电话：13356781322，问题类型：此工单为群障修复工单，根据群障全量闭环修复管理要求，为确保客户网络通畅，请装维人员跟进修复网络问题，谢谢！ 
 群障标题：告警。故障标题：[GPON告警]ONU信号丢失主叫号码：13356781322.0;该号码仅供参考，请优先联系宽带账号。</t>
  </si>
  <si>
    <t>2024-07-02 10:13:38</t>
  </si>
  <si>
    <t>2024-07-02 10:14:04</t>
  </si>
  <si>
    <t>SD-057-240702-657890-1246</t>
  </si>
  <si>
    <t>2024-07-02 10:11:49</t>
  </si>
  <si>
    <t>【调研】-80+金卡-普通区域-寒亭区-南柴埠营村自然村-13406629962-1000M-宽带上网投诉-次数0-20240702100913X153078823</t>
  </si>
  <si>
    <t>20240702100913X153078823</t>
  </si>
  <si>
    <t xml:space="preserve">【农村网络投诉】流程受理流水号：20240702100828134066299621036157
客户号码:13406629962
客户姓名:王**
投诉地市:潍坊
来话流水:2024070210065134120822761
宽带账号:13406629962
宽带账号归属地市:潍坊
宽带账号归属区县:寒亭区
故障地址:潍坊寒亭区寒亭街道南柴埠营村南柴埠营村自然村南柴埠营（瀛春园小区）20号楼2单元102*********
联系电话:15006683601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故障时间:2024-07-02 10:08:43
具体故障现象:频繁掉线，
客户其他诉求:请协助处理，谢谢
</t>
  </si>
  <si>
    <t>2024-07-02 10:13:36</t>
  </si>
  <si>
    <t>2024-07-02 10:23:03</t>
  </si>
  <si>
    <t>SD-851-273340-14910-15862</t>
  </si>
  <si>
    <t>SD-057-240702-163945-6921</t>
  </si>
  <si>
    <t>2024-07-02 20:14:02</t>
  </si>
  <si>
    <t>普通区域-潍城区-望留镇兴旺花园（北院）-13869666513-300M-宽带上网投诉-次数0-20240702201128X288079530</t>
  </si>
  <si>
    <t>20240702201128X288079530</t>
  </si>
  <si>
    <t xml:space="preserve">流程受理流水号：20240702201005138696665131198518
客户号码:13869666513
客户姓名:韩**
投诉地市:潍坊
来话流水:2024070220095281720820065
宽带账号:13869666513
宽带账号归属地市:潍坊
宽带账号归属区县:潍城区
故障地址:潍坊潍城区望留街道利民路望留镇兴旺花园（北院）9号楼*********
联系电话:13656469180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20:10:49
具体故障现象:光猫亮红灯，
客户其他诉求:
</t>
  </si>
  <si>
    <t>2024-07-02 20:30:55</t>
  </si>
  <si>
    <t>陈亮</t>
  </si>
  <si>
    <t>19558526100</t>
  </si>
  <si>
    <t>dw3_jk_wcchenliang</t>
  </si>
  <si>
    <t>2024-07-02 20:31:41</t>
  </si>
  <si>
    <t>SD-851-312228-23115-23047</t>
  </si>
  <si>
    <t>SD-057-240702-425936-6416</t>
  </si>
  <si>
    <t>2024-07-02 19:23:05</t>
  </si>
  <si>
    <t>80+银卡-普通区域-昌乐县-南家庄村自然村-15053671182-1000M-宽带上网投诉-次数0-20240702192014X214272389</t>
  </si>
  <si>
    <t>20240702192014X214272389</t>
  </si>
  <si>
    <t xml:space="preserve">【农村网络投诉】流程受理流水号：20240702191913150536711821190292
客户号码:15053671182
客户姓名:南**
投诉地市:潍坊
来话流水:2024070219064231520881588
宽带账号:15053671182
宽带账号归属地市:潍坊
宽带账号归属区县:昌乐县
故障地址:潍坊昌乐县红河镇南家庄村南家庄村自然村南家庄村3#（村西南国庆西山）*********
联系电话:15053671182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故障细类:宽带无法上网(专席)
携转原因:
故障时间:2024-07-02 19:19:33
具体故障现象:光猫灯正常手机无法上网，重启未恢复，请协助，谢谢。
客户其他诉求:
</t>
  </si>
  <si>
    <t>2024-07-02 19:31:05</t>
  </si>
  <si>
    <t>2024-07-02 19:34:13</t>
  </si>
  <si>
    <t>SD-851-296471-24379-11422</t>
  </si>
  <si>
    <t>SD-057-240702-586417-6844</t>
  </si>
  <si>
    <t>2024-07-02 20:11:06</t>
  </si>
  <si>
    <t>【调研】-80+普通-普通区域-昌邑市-北海名居-13805363137-300M-宽带上网投诉-次数0-20240702200844X124875217</t>
  </si>
  <si>
    <t>20240702200844X124875217</t>
  </si>
  <si>
    <t xml:space="preserve">流程受理流水号：20240702200656138053631371198041
客户号码:13805363137
客户姓名:王**
投诉地市:潍坊
来话流水:2024070220063649720800516
宽带账号:13805363137
宽带账号归属地市:潍坊
宽带账号归属区县:昌邑市
故障地址:潍坊昌邑市城区北海路北海名居东区4号楼*********
联系电话:13805363137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20:08:30
具体故障现象:提示网络无法连接，
客户其他诉求:
</t>
  </si>
  <si>
    <t>2024-07-02 20:14:13</t>
  </si>
  <si>
    <t>2024-07-02 20:14:46</t>
  </si>
  <si>
    <t>SD-851-318783-21777-7959</t>
  </si>
  <si>
    <t>SD-057-240702-648015-6972</t>
  </si>
  <si>
    <t>2024-07-02 20:20:04</t>
  </si>
  <si>
    <t>【调研】-(目标)普通区域-高密市-高密丽都花园-13791897210-300M-魔百和投诉-次数0-202407020000684853</t>
  </si>
  <si>
    <t>202407020000684853</t>
  </si>
  <si>
    <t>202407020000684853#流程受理流水号：20240702201927137918972101199779
客户号码:13791897210
客户姓名:邱**
投诉地市:潍坊
来话流水:2024070220170837620863181
宽带账号:13791897210
宽带账号归属地市:潍坊
宽带账号归属区县:高密市
故障地址:潍坊高密市密水街道利群路丽都花园1号楼*********
联系电话:13791897210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故障时间:2024-07-02 20:19:48
魔百和单播/组播:组播
具体故障现象:机顶盒无法开机，
客户其他诉求:
魔百和单/组播：组播;宽带小区$[高密丽都花园]$</t>
  </si>
  <si>
    <t>2024-07-02 20:24:15</t>
  </si>
  <si>
    <t>2024-07-02 20:25:42</t>
  </si>
  <si>
    <t>SD-851-279462-30155-12775</t>
  </si>
  <si>
    <t>SD-057-240702-873524-6421</t>
  </si>
  <si>
    <t>2024-07-02 19:23:20</t>
  </si>
  <si>
    <t>普通区域-临朐县-张陆河自然村-13792617926-200M-宽带上网投诉-次数0-20240702192121X281980879</t>
  </si>
  <si>
    <t>20240702192121X281980879</t>
  </si>
  <si>
    <t xml:space="preserve">【农村网络投诉】流程受理流水号：20240702192043137926179261190572
客户号码:13792617926
客户姓名:张**
投诉地市:潍坊
来话流水:2024070219165817720859359
宽带账号:13792617926
宽带账号归属地市:潍坊
宽带账号归属区县:临朐县
故障地址:潍坊临朐县辛寨街道张陆河张陆河自然村张陆河56号箱张召营南线杆*********
联系电话:13791887818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19:21:15
具体故障现象:光猫亮红灯，
客户其他诉求:
</t>
  </si>
  <si>
    <t>2024-07-02 19:25:12</t>
  </si>
  <si>
    <t>赵立帅</t>
  </si>
  <si>
    <t>15706307571</t>
  </si>
  <si>
    <t>dw3_jk_zhaolishuai</t>
  </si>
  <si>
    <t>2024-07-02 19:25:38</t>
  </si>
  <si>
    <t>SD-851-282011-14724-22342</t>
  </si>
  <si>
    <t>SD-057-240702-456837-6859</t>
  </si>
  <si>
    <t>2024-07-02 20:11:39</t>
  </si>
  <si>
    <t>普通区域-青州市-马东村自然村-18263691220-1000M-宽带上网投诉-次数0-20240702201025X225799276</t>
  </si>
  <si>
    <t>20240702201025X225799276</t>
  </si>
  <si>
    <t xml:space="preserve">【农村网络投诉】流程受理流水号：20240702200801182636912201198211
客户号码:18263691220
客户姓名:马**
投诉地市:潍坊
来话流水:2024070220072496420805203
宽带账号:18263691220
宽带账号归属地市:潍坊
宽带账号归属区县:青州市
故障地址:潍坊青州市邵庄镇马东村马东村自然村扩7号(马守国老家)*********
联系电话:15054403629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20:08:06
具体故障现象:打不开网页，
客户其他诉求:要求检修宽带
</t>
  </si>
  <si>
    <t>2024-07-02 20:15:17</t>
  </si>
  <si>
    <t>2024-07-02 20:15:58</t>
  </si>
  <si>
    <t>SD-851-304939-9898-3230</t>
  </si>
  <si>
    <t>SD-057-240702-891627-1282</t>
  </si>
  <si>
    <t>2024-07-02 10:13:13</t>
  </si>
  <si>
    <t>【调研】-80+普通-普通区域-寿光市-寿光市派柏云酒店（小微）-18753649789-1000M-业务受理宽带-次数0-202407020000195145</t>
  </si>
  <si>
    <t>202407020000195145</t>
  </si>
  <si>
    <t>202407020000195145# 宽带账号:18753649789; 联系电话：18753649789，问题类型：此工单为群障修复工单，根据群障全量闭环修复管理要求，为确保客户网络通畅，请装维人员跟进修复网络问题，谢谢！ 
 群障标题：公告。故障描述：分支光纤断或OLT检测不到ONT的预期的光信号(LOSi/LOBi)主叫号码：18753649789.0;该号码仅供参考，请优先联系宽带账号。</t>
  </si>
  <si>
    <t>2024-07-02 10:16:32</t>
  </si>
  <si>
    <t>2024-07-02 10:17:02</t>
  </si>
  <si>
    <t>SD-852-328433-2442-17773</t>
  </si>
  <si>
    <t>SD-057-240702-710458-6463</t>
  </si>
  <si>
    <t>2024-07-02 19:27:29</t>
  </si>
  <si>
    <t>普通区域-高密市-臧家王吴自然村-15094987971-200M-宽带上网投诉-次数0-202407020000656074</t>
  </si>
  <si>
    <t>202407020000656074</t>
  </si>
  <si>
    <t xml:space="preserve">202407020000656074#宽带账号：15094987971；宽带地址：潍坊市高密市焦河社区藏家王吴村；客户来电反映移动高清电视无法观看，客户不在现场，无法配合线上指导/客户不配合排障，要求上门，请协助处理，谢谢！联系电话：15094987971；联系人：先生；来电流水：2024070219132940320832966。 
</t>
  </si>
  <si>
    <t>2024-07-02 19:33:08</t>
  </si>
  <si>
    <t>2024-07-02 19:36:22</t>
  </si>
  <si>
    <t>SD-851-259747-2367-27559</t>
  </si>
  <si>
    <t>SD-057-240702-764512-7419</t>
  </si>
  <si>
    <t>2024-07-02 21:23:02</t>
  </si>
  <si>
    <t>【调研】-80+普通-(目标)普通区域-诸城市-后寨自然村-13406651914-300M-宽带上网投诉-次数0-20240702212011X411101582</t>
  </si>
  <si>
    <t>20240702212011X411101582</t>
  </si>
  <si>
    <t xml:space="preserve">【农村网络投诉】流程受理流水号：20240702211810134066519141206895
客户号码:13406651914
客户姓名:李**
投诉地市:潍坊
来话流水:2024070221171142520868699
宽带账号:13406651914
宽带账号归属地市:潍坊
宽带账号归属区县:诸城市
故障地址:潍坊诸城市枳沟镇后寨后寨自然村后寨社区14#箱*********
联系电话:13406651914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21:18:38
具体故障现象:13406651914客户来电反映宽带无法连接，注册灯闪烁，请协助处理谢谢
客户其他诉求:请审核
</t>
  </si>
  <si>
    <t>2024-07-02 21:25:43</t>
  </si>
  <si>
    <t>王海</t>
  </si>
  <si>
    <t>15206467127</t>
  </si>
  <si>
    <t>dw3_jk_wanghai</t>
  </si>
  <si>
    <t>2024-07-02 21:28:09</t>
  </si>
  <si>
    <t>SD-057-240702-046581-1281</t>
  </si>
  <si>
    <t>2024-07-02 10:13:11</t>
  </si>
  <si>
    <t>【调研】-80+银卡-普通区域-安丘市-安丘幸福家园-13406661953-200M-业务受理宽带-次数0-202407020000192412</t>
  </si>
  <si>
    <t>202407020000192412</t>
  </si>
  <si>
    <t>202407020000192412# 宽带账号:13406661953; 联系电话：13406661953，问题类型：此工单为群障修复工单，根据群障全量闭环修复管理要求，为确保客户网络通畅，请装维人员跟进修复网络问题，谢谢！ 
 群障标题：公告。故障描述：分支光纤断或OLT检测不到ONT的预期的光信号(LOSi/LOBi)主叫号码：13406661953.0;该号码仅供参考，请优先联系宽带账号。</t>
  </si>
  <si>
    <t>2024-07-02 10:18:54</t>
  </si>
  <si>
    <t>SD-057-240702-968475-6444</t>
  </si>
  <si>
    <t>2024-07-02 19:26:02</t>
  </si>
  <si>
    <t>普通区域-青州市-化肥街-18264611712-300M-宽带上网投诉-次数0-20240702192301X381203376</t>
  </si>
  <si>
    <t>20240702192301X381203376</t>
  </si>
  <si>
    <t xml:space="preserve">流程受理流水号：20240702192208182646117121190817
客户号码:18264611712
客户姓名:王**
投诉地市:潍坊
来话流水:2024070219213718220893749
宽带账号:18264611712
宽带账号归属地市:潍坊
宽带账号归属区县:青州市
故障地址:潍坊青州市益都街道明祖山西路化肥街14号箱（卞家马德福）*********
联系电话:15263678525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19:23:23
具体故障现象:打不开网页，
客户其他诉求:
</t>
  </si>
  <si>
    <t>2024-07-02 19:28:34</t>
  </si>
  <si>
    <t>2024-07-02 19:29:45</t>
  </si>
  <si>
    <t>SD-851-284699-16186-12225</t>
  </si>
  <si>
    <t>SD-057-240702-708143-6483</t>
  </si>
  <si>
    <t>2024-07-02 19:29:27</t>
  </si>
  <si>
    <t>80+银卡-普通区域-潍城区-朱家文庄自然村-13573602835-300M-宽带上网投诉-次数0-20240702192821X701934579</t>
  </si>
  <si>
    <t>20240702192821X701934579</t>
  </si>
  <si>
    <t xml:space="preserve">【农村网络投诉】流程受理流水号：20240702192732135736028351191772
客户号码:13573602835
客户姓名:朱**
投诉地市:潍坊
来话流水:2024070219224927820802701
宽带账号:13573602835
宽带账号归属地市:潍坊
宽带账号归属区县:潍城区
故障地址:潍坊潍城区军埠口综合项目区朱家文庄朱家文庄自然村6#东数第2条胡同南数第2排东户（16-6）*********
联系电话:13864615048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故障时间:2024-07-02 19:27:41
具体故障现象:客户连接光猫自带WiFi速度慢，我处已向客户解释，客户不认可，请协助谢谢
客户其他诉求:
</t>
  </si>
  <si>
    <t>2024-07-02 20:16:11</t>
  </si>
  <si>
    <t>SD-057-240702-720365-6907</t>
  </si>
  <si>
    <t>2024-07-02 20:13:30</t>
  </si>
  <si>
    <t>普通区域-昌乐县-歇头仓村自然村-15053652007-500M-宽带上网投诉-次数0-202407020000679526</t>
  </si>
  <si>
    <t>202407020000679526</t>
  </si>
  <si>
    <t xml:space="preserve">202407020000679526#宽带账号：15053652007；宽带地址：潍坊昌乐县乔官镇歇头仓村歇头仓村自然村歇头仓村；客户来电反映宽带/移动高清*****，客户不在现场，无法配合线上指导/客户不配合排障，要求上门，请协助处理，谢谢！联系电话：15053652008；联系人：先生；来电流水：2024070220055652820896563。 
</t>
  </si>
  <si>
    <t>2024-07-02 20:18:19</t>
  </si>
  <si>
    <t>岳作涛</t>
  </si>
  <si>
    <t>15706307176</t>
  </si>
  <si>
    <t>dw3_jk_yuezuotao</t>
  </si>
  <si>
    <t>2024-07-02 20:21:20</t>
  </si>
  <si>
    <t>SD-851-316687-23372-23415</t>
  </si>
  <si>
    <t>SD-057-240702-152437-3811</t>
  </si>
  <si>
    <t>2024-07-02 14:53:14</t>
  </si>
  <si>
    <t>80+普通-普通区域-青州市-中所社区自然村-15095190693-1000M-魔百和投诉-次数0-20240702145232X152520116</t>
  </si>
  <si>
    <t>20240702145232X152520116</t>
  </si>
  <si>
    <t>【农村网络投诉】流程受理流水号：20240702144831150951906931115301
客户号码:15095190693
客户姓名:宋**
投诉地市:潍坊
来话流水:2024070214480719120835062
宽带账号:15095190693
宽带账号归属地市:潍坊
宽带账号归属区县:青州市
故障地址:潍坊青州市王府街道中所社区中所社区自然村扩容3号箱（中所中街113号前线杆）*********
联系电话:15095190693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光功率:-16.88
故障大类:宽带/电视
故障细类:移动高清电视故障(专席)
携转原因:
故障时间:2024-07-02 14:52:36
魔百和单播/组播:组播
具体故障现象:电视机提示无信号，
客户其他诉求:
魔百和单/组播：组播</t>
  </si>
  <si>
    <t>2024-07-02 15:02:52</t>
  </si>
  <si>
    <t>2024-07-02 15:03:15</t>
  </si>
  <si>
    <t>SD-851-295991-23959-14209</t>
  </si>
  <si>
    <t>SD-057-240702-023586-3844</t>
  </si>
  <si>
    <t>2024-07-02 14:59:36</t>
  </si>
  <si>
    <t>80+普通-普通区域-昌邑市-乖场村自然村-15763602981-300M-宽带延伸服务-次数0-202407020000424862</t>
  </si>
  <si>
    <t>202407020000424862</t>
  </si>
  <si>
    <t xml:space="preserve">202407020000424862#流程受理流水号：20240702145910157636029811118321
客户号码:15763602981
客户姓名:单**
投诉地市:潍坊
来话流水:2024070214535535520816439
宽带账号:15763602981
宽带账号归属地市:潍坊
宽带账号归属区县:昌邑市
故障地址:潍坊昌邑市南逄镇乖场村乖场村自然村南逄乖场村单亦森*********
联系电话:15763602981
联系人:先生/女士
工单紧急程度:一般
是否有升级投诉倾向:否
是否重复投诉:否
是否携转意向:否
是否投诉倾向:否
是否智能网关:智能网关
当前是否在线:是
接入方式:FTTH
是否质差终端:无质差信息
光功率:-18.41
故障大类:宽带/电视
故障细类:宽带延伸服务
携转原因:
故障时间:2024-07-02 14:59:17
具体故障现象:网线连接不上
</t>
  </si>
  <si>
    <t>2024-07-02 15:18:15</t>
  </si>
  <si>
    <t>SD-851-269999-13268-13662</t>
  </si>
  <si>
    <t>SD-057-240702-380261-298</t>
  </si>
  <si>
    <t>2024-07-02 08:39:54</t>
  </si>
  <si>
    <t>80+银卡-普通区域-寿光市-学府书香苑-15006672882-1000M-宽带延伸服务-次数0-202407020000099359</t>
  </si>
  <si>
    <t>202407020000099359</t>
  </si>
  <si>
    <t xml:space="preserve">202407020000099359#流程受理流水号：20240702083923150066728821003967
客户号码:15006672882
客户姓名:燕*
投诉地市:潍坊
来话流水:2024070208383639120828841
宽带账号:15006672882
宽带账号归属地市:潍坊
宽带账号归属区县:寿光市
故障地址:潍坊寿光市圣城街道兴安路学府书香苑北楼*********
联系电话:15006672882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08:41:42
具体故障现象:检测设备
</t>
  </si>
  <si>
    <t>2024-07-02 08:42:22</t>
  </si>
  <si>
    <t>2024-07-02 08:42:43</t>
  </si>
  <si>
    <t>SD-851-240037-20785-16658</t>
  </si>
  <si>
    <t>SD-057-240702-356498-2472</t>
  </si>
  <si>
    <t>2024-07-02 12:11:13</t>
  </si>
  <si>
    <t>(目标)普通区域-昌邑市-潍水龙城-13515401360-100M-业务受理宽带-次数0-202407020000307131</t>
  </si>
  <si>
    <t>2024-07-03 12:00:00</t>
  </si>
  <si>
    <t>202407020000307131</t>
  </si>
  <si>
    <t xml:space="preserve">202407020000307131#流程 ： 
 流程受理流水号：20240702121008135154013601076191; 
联系电话 ：13515401360
工单内容 ：客户反映宽带上网网速慢/上网掉线，要求上门处理，请受理，谢谢。
</t>
  </si>
  <si>
    <t>2024-07-02 12:13:01</t>
  </si>
  <si>
    <t>2024-07-02 12:13:35</t>
  </si>
  <si>
    <t>SD-851-273774-1092-20835</t>
  </si>
  <si>
    <t>SD-057-240702-607341-257</t>
  </si>
  <si>
    <t>2024-07-02 08:35:48</t>
  </si>
  <si>
    <t>80+银卡-普通区域-寿光市-圣泰嘉园-15763623676-200M-宽带上网投诉-次数0-20240702083439X479168313</t>
  </si>
  <si>
    <t>2024-07-03 09:36:00</t>
  </si>
  <si>
    <t>20240702083439X479168313</t>
  </si>
  <si>
    <t xml:space="preserve">流程受理流水号：20240702083349157636236761002327
客户号码:15763623676
客户姓名:贺**
投诉地市:潍坊
来话流水:2024070208330151520880407
宽带账号:15763623676
宽带账号归属地市:潍坊
宽带账号归属区县:寿光市
故障地址:潍坊寿光市文家街道北环路圣泰嘉园6号楼*********
联系电话:15763623676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08:34:28
具体故障现象:光猫亮红灯，
客户其他诉求:
</t>
  </si>
  <si>
    <t>2024-07-02 08:36:49</t>
  </si>
  <si>
    <t>2024-07-02 08:37:05</t>
  </si>
  <si>
    <t>SD-057-240702-098463-268</t>
  </si>
  <si>
    <t>2024-07-02 08:37:56</t>
  </si>
  <si>
    <t>普通区域-寿光市-王家辛章村自然村-15263663511-100M-宽带延伸服务-次数0-202407020000101546</t>
  </si>
  <si>
    <t>2024-07-03 08:38:00</t>
  </si>
  <si>
    <t>202407020000101546</t>
  </si>
  <si>
    <t xml:space="preserve">202407020000101546#流程受理流水号：20240702083702152636635111003261
客户号码:15263663511
客户姓名:韩**
投诉地市:潍坊
来话流水:2024070208351551020899372
宽带账号:15263663511
宽带账号归属地市:潍坊
宽带账号归属区县:寿光市
故障地址:潍坊寿光市侯镇王家辛章村王家辛章村自然村王家辛章村扩容16号箱方海功外墙*********
联系电话:15263663511
联系人:先生/女士
工单紧急程度:紧急
是否有升级投诉倾向:否
是否重复投诉:否
是否携转意向:否
是否投诉倾向:否
是否智能网关:智能网关
当前是否在线:是
接入方式:FTTH
是否质差终端:无质差信息
光功率:-17.61
故障大类:宽带/电视
故障细类:宽带延伸服务
携转原因:
故障时间:2024-07-02 08:35:28
具体故障现象:调测其它设备，
</t>
  </si>
  <si>
    <t>2024-07-02 08:48:12</t>
  </si>
  <si>
    <t>2024-07-02 08:48:50</t>
  </si>
  <si>
    <t>SD-057-240702-928063-2521</t>
  </si>
  <si>
    <t>2024-07-02 12:19:18</t>
  </si>
  <si>
    <t>【调研】-80+金卡-普通区域-潍城区-清秀苑-13406661574-1000M-宽带上网投诉-次数0-202407020000312040</t>
  </si>
  <si>
    <t>202407020000312040</t>
  </si>
  <si>
    <t>202407020000312040#13406661574客户来电反映本机电视无法观看， 影响使用，查询机顶盒终端异常，经排障解释不认可，要求尽快处理，请协助谢谢.
联系人：先生   联系电话：本机      来电流水:2024070212162472320845663</t>
  </si>
  <si>
    <t>2024-07-02 12:23:03</t>
  </si>
  <si>
    <t>2024-07-02 12:26:31</t>
  </si>
  <si>
    <t>SD-851-301831-33416-23357</t>
  </si>
  <si>
    <t>SD-057-240702-875231-2511</t>
  </si>
  <si>
    <t>2024-07-02 12:17:21</t>
  </si>
  <si>
    <t>【调研】-80+普通-普通区域-高密市-谭下-13793634813-1000M-宽带上网投诉-次数0-20240702121633X793076515</t>
  </si>
  <si>
    <t>20240702121633X793076515</t>
  </si>
  <si>
    <t xml:space="preserve">【农村网络投诉】流程受理流水号：20240702121410137936348131077235
客户号码:13793634813
客户姓名:刘**
投诉地市:潍坊
来话流水:2024070212113837820897652
宽带账号:13793634813
宽带账号归属地市:潍坊
宽带账号归属区县:高密市
故障地址:潍坊高密市密水街道谈下村
联系电话:13793634813
联系人:先生/女士
工单紧急程度:非常紧急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故障细类:宽带无法上网(专席)
携转原因:
故障时间:2024-07-02 12:15:46
具体故障现象:光猫亮红灯，
客户其他诉求:
</t>
  </si>
  <si>
    <t>2024-07-02 12:18:26</t>
  </si>
  <si>
    <t>2024-07-02 12:18:48</t>
  </si>
  <si>
    <t>SD-851-249616-5491-25265</t>
  </si>
  <si>
    <t>SD-057-240702-701243-3835</t>
  </si>
  <si>
    <t>2024-07-02 14:59:07</t>
  </si>
  <si>
    <t>80+普通-普通区域-奎文区-晨晟世纪城片区-13853694081-200M-宽带上网投诉-次数0-20240702145705X425782928</t>
  </si>
  <si>
    <t>2024-07-03 16:00:00</t>
  </si>
  <si>
    <t>20240702145705X425782928</t>
  </si>
  <si>
    <t xml:space="preserve">流程受理流水号：20240702145514138536940811117176
客户号码:13853694081
客户姓名:王**
投诉地市:潍坊
来话流水:2024070214511409520878507
宽带账号:13853694081
宽带账号归属地市:潍坊
宽带账号归属区县:奎文区
故障地址:潍坊奎文区四平路阳光假日A区7号楼1101
联系电话:13963657883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14:55:25
具体故障现象:光猫亮红灯，客户来电表示宽带无法上网，注册灯闪烁，光纤线插紧捋直重启后未恢复，请协助处理谢谢
客户其他诉求:
</t>
  </si>
  <si>
    <t>2024-07-02 15:01:48</t>
  </si>
  <si>
    <t>2024-07-02 15:02:05</t>
  </si>
  <si>
    <t>SD-057-240702-831256-3792</t>
  </si>
  <si>
    <t>2024-07-02 14:50:35</t>
  </si>
  <si>
    <t>80+白金-FTTR-(目标)普通区域-昌邑市-盛和苑-15165666826-1000M-宽带延伸服务-次数0-202407020000417413</t>
  </si>
  <si>
    <t>202407020000417413</t>
  </si>
  <si>
    <t xml:space="preserve">202407020000417413#流程受理流水号：20240702145005151656668261115730
客户号码:15165666826
客户姓名:姚**
投诉地市:潍坊
来话流水:2024070214491234920850248
宽带账号:15165666826
宽带账号归属地市:潍坊
宽带账号归属区县:昌邑市
故障地址:潍坊昌邑市城区天水路盛和苑16号楼*********
联系电话:15165666826
联系人:先生/女士
工单紧急程度:非常紧急
是否有升级投诉倾向:否
是否重复投诉:否
是否携转意向:否
是否投诉倾向:否
是否智能网关:智能网关
当前是否在线:是
接入方式:FTTH
是否质差终端:无质差信息
光功率:-18.26
故障大类:宽带/电视
故障细类:宽带延伸服务
携转原因:
故障时间:2024-07-02 14:52:27
具体故障现象:检测设备
</t>
  </si>
  <si>
    <t>2024-07-02 14:53:08</t>
  </si>
  <si>
    <t>2024-07-02 14:53:36</t>
  </si>
  <si>
    <t>SD-851-327895-23419-15093</t>
  </si>
  <si>
    <t>2024-07-02 14:59:27</t>
  </si>
  <si>
    <t>80+金卡-普通区域-青州市-西台后村自然村-15006671523-300M-宽带上网投诉-次数0-20240702145826X506469968 一级督办</t>
  </si>
  <si>
    <t>20240702145826X506469968</t>
  </si>
  <si>
    <t>2024-07-02 15:04:13</t>
  </si>
  <si>
    <t>2024-07-02 15:04:55</t>
  </si>
  <si>
    <t>SD-057-240702-597684-232</t>
  </si>
  <si>
    <t>2024-07-02 08:33:29</t>
  </si>
  <si>
    <t>80+普通-普通区域-潍城区-润扬新城二期-15866189374-500M-宽带延伸服务-次数0-202407020000096030</t>
  </si>
  <si>
    <t>202407020000096030</t>
  </si>
  <si>
    <t xml:space="preserve">202407020000096030#【已关注中国移动10086微信公众号】流程受理流水号：20240702083300158661893741002101
客户号码:15866189374
客户姓名:安**
投诉地市:潍坊
来话流水:2024070208314358020869880
宽带账号:15866189374
宽带账号归属地市:潍坊
宽带账号归属区县:潍城区
故障地址:潍坊潍城区城关街道胜利西街润扬新城二期润扬新城二期3号楼*********
联系电话:15866189374
联系人:先生/女士
工单紧急程度:一般
是否有升级投诉倾向:否
是否重复投诉:否
是否携转意向:否
是否投诉倾向:否
是否智能网关:智能网关
当前是否在线:是
接入方式:FTTH
是否质差终端:无质差信息
光功率:-31.54
故障大类:宽带/电视
故障细类:宽带延伸服务
携转原因:
故障时间:2024-07-02 08:33:07
具体故障现象:调测其它设备，网关光功率
-31.54
</t>
  </si>
  <si>
    <t>2024-07-02 08:38:27</t>
  </si>
  <si>
    <t>2024-07-02 08:38:59</t>
  </si>
  <si>
    <t>SD-851-318035-8895-12211</t>
  </si>
  <si>
    <t>SD-057-240702-629073-233</t>
  </si>
  <si>
    <t>2024-07-02 08:33:42</t>
  </si>
  <si>
    <t>【调研】-普通区域-高密市-德胜屯-17865671129-300M-宽带上网投诉-次数0-202407020000095593</t>
  </si>
  <si>
    <t>202407020000095593</t>
  </si>
  <si>
    <t>202407020000095593#宽带账号：17865671129；宽带地址：潍坊高密市井沟镇德胜屯行政村德胜屯高密德胜屯单纪绪；客户来电反映宽带网速慢，客户不配合排障，要求上门，请协助处理，谢谢！联系电话：15053681898；联系人：先生；来电流水：2024070208311438620866045</t>
  </si>
  <si>
    <t>2024-07-02 08:37:00</t>
  </si>
  <si>
    <t>2024-07-02 08:39:12</t>
  </si>
  <si>
    <t>SD-057-240702-764319-272</t>
  </si>
  <si>
    <t>2024-07-02 08:38:17</t>
  </si>
  <si>
    <t>80+银卡-普通区域-寿光市-东刘村自然村-18853699313-300M-宽带上网投诉-次数0-20240702083604X564063480</t>
  </si>
  <si>
    <t>20240702083604X564063480</t>
  </si>
  <si>
    <t xml:space="preserve">【农村网络投诉】流程受理流水号：20240702083456188536993131002645
客户号码:18853699313
客户姓名:王**
投诉地市:潍坊
来话流水:2024070208342146220891642
宽带账号:18853699313
宽带账号归属地市:潍坊
宽带账号归属区县:寿光市
故障地址:潍坊寿光市寒桥镇东刘村东刘村自然村东刘扩容22号箱*********
联系电话:18853699313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08:35:31
具体故障现象:提示网络无法连接，
客户其他诉求:
</t>
  </si>
  <si>
    <t>2024-07-02 08:41:06</t>
  </si>
  <si>
    <t>2024-07-02 08:41:22</t>
  </si>
  <si>
    <t>SD-851-230021-992-28915</t>
  </si>
  <si>
    <t>SD-057-240702-765812-2496</t>
  </si>
  <si>
    <t>2024-07-02 12:14:48</t>
  </si>
  <si>
    <t>普通区域-高密市-康桥馨城-15264600388-300M-宽带上网投诉-次数0-20240702121343X623187193</t>
  </si>
  <si>
    <t>20240702121343X623187193</t>
  </si>
  <si>
    <t xml:space="preserve">流程受理流水号：20240702121242152646003881076859
客户号码:15264600388
客户姓名:孙**
投诉地市:潍坊
来话流水:2024070212122322820805172
宽带账号:15264600388
宽带账号归属地市:潍坊
宽带账号归属区县:高密市
故障地址:潍坊高密市醴泉街道顺河路康桥馨城高密康桥馨城32号楼*********
联系电话:15264600388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故障细类:宽带无法上网
携转原因:
故障时间:2024-07-02 12:26:20
具体故障现象:需要接电脑网线
客户其他诉求:
</t>
  </si>
  <si>
    <t>2024-07-02 12:18:40</t>
  </si>
  <si>
    <t>2024-07-02 12:19:51</t>
  </si>
  <si>
    <t>SD-851-259954-8181-7282</t>
  </si>
  <si>
    <t>SD-057-240702-643720-3794</t>
  </si>
  <si>
    <t>2024-07-02 14:50:42</t>
  </si>
  <si>
    <t>80+普通-普通区域-寒亭区-张庄村自然村-13863610461-100M-宽带上网投诉-次数0-202407020000419669</t>
  </si>
  <si>
    <t>2024-07-03 15:51:00</t>
  </si>
  <si>
    <t>202407020000419669</t>
  </si>
  <si>
    <t>202407020000419669#导航立单,客户通过语音导航反馈宽带故障问题,经诊断光猫设备性能不佳,要求装维回访处理,请协助.联系电话：13863610461</t>
  </si>
  <si>
    <t>2024-07-02 14:52:11</t>
  </si>
  <si>
    <t>2024-07-02 14:59:15</t>
  </si>
  <si>
    <t>SD-057-240702-835192-279</t>
  </si>
  <si>
    <t>2024-07-02 08:38:42</t>
  </si>
  <si>
    <t>80+金卡-普通区域-寿光市-西陈-15288820985-300M-宽带上网投诉-次数0-20240702083704X624978629</t>
  </si>
  <si>
    <t>20240702083704X624978629</t>
  </si>
  <si>
    <t xml:space="preserve">流程受理流水号：20240702083540152888209851002854
客户号码:15288820985
客户姓名:张**
投诉地市:潍坊
来话流水:2024070208341751920891062
宽带账号:15288820985
宽带账号归属地市:潍坊
宽带账号归属区县:寿光市
故障地址:潍坊寿光市文家街道西陈西陈西陈25号箱*********
联系电话:15288820985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08:35:55
具体故障现象:光猫亮红灯，插紧捋直光纤线未恢复，重启未恢复，请协助，谢谢。
客户其他诉求:
</t>
  </si>
  <si>
    <t>2024-07-02 08:40:38</t>
  </si>
  <si>
    <t>2024-07-02 08:40:56</t>
  </si>
  <si>
    <t>SD-057-240702-913758-2513</t>
  </si>
  <si>
    <t>2024-07-02 12:17:32</t>
  </si>
  <si>
    <t>【重投】-【调研】-普通区域-寒亭区-朱里一村自然村-13854421407-200M-宽带上网投诉-次数0-202407010000352910</t>
  </si>
  <si>
    <t>202407010000352910</t>
  </si>
  <si>
    <t>202407010000352910#*YWDZ01
服务号码：13854421407，
号码归属地：潍坊奎文 ，
请查原因；
用户品牌：全球通；
是否外呼开通：否；
客户质疑：有线宽带包月套餐（新）、老客户特别关爱宽带-1，
接触录音流水号：2024070112185156720864565；联系电话：13854421407；
受理明细：536221118311337354，争议业务名称：老客户特别关爱宽带-1，马**，13854421407，产品变更，2022-11-18 09:47:27,庞效强(fbd00004)，寒亭-央子乡镇经营部(SD.LF.0B.GD)；
备注：客户来电对宽带上网慢卡顿不认可，我处正常解释转接宽带排障转席客户不认可表示多次转接没有得到实质性的帮助，联系装维师傅上门处理客户也不认可，要求我处记录上报并且处理流量费用问题，我处无权，请处理，谢谢</t>
  </si>
  <si>
    <t>2024-07-02 12:19:31</t>
  </si>
  <si>
    <t>家庭咨询-&gt;网络质量-&gt;家庭宽带-&gt;全局流转-&gt;功能使用-&gt;上行网速慢-&gt;全局流转</t>
  </si>
  <si>
    <t>2024-07-02 12:22:21</t>
  </si>
  <si>
    <t>SD-057-240702-469307-3806</t>
  </si>
  <si>
    <t>2024-07-02 14:52:34</t>
  </si>
  <si>
    <t>普通区域-寿光市-桑家老庄村自然村-15169539018-1000M-宽带上网投诉-次数0-202407020000421084</t>
  </si>
  <si>
    <t>202407020000421084</t>
  </si>
  <si>
    <t>202407020000421084#流程受理流水号：20240702145031151695390181115862
客户号码:15169539018
客户姓名:桑**
投诉地市:潍坊
来话流水:2024070214500352720861912
宽带账号:15169539018
宽带账号归属地市:潍坊
宽带账号归属区县:寿光市
故障地址:潍坊寿光市文家街道桑家老庄村桑家老庄村自然村扩容57号箱*********
联系电话:15169539018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14:49:47
具体故障现象:PON灯闪，捋顺光钎线，重启光猫
客户其他诉求:
;宽带小区$[桑家老庄村自然村]$</t>
  </si>
  <si>
    <t>2024-07-02 14:55:17</t>
  </si>
  <si>
    <t>2024-07-02 14:56:10</t>
  </si>
  <si>
    <t>SD-851-308807-15871-863</t>
  </si>
  <si>
    <t>SD-057-240702-126847-2495</t>
  </si>
  <si>
    <t>2024-07-02 12:14:44</t>
  </si>
  <si>
    <t>【调研】-80+银卡-普通区域-安丘市-埠口村自然村-18364667988-300M-宽带上网投诉-次数0-20240702121338X618679254</t>
  </si>
  <si>
    <t>20240702121338X618679254</t>
  </si>
  <si>
    <t xml:space="preserve">【农村网络投诉】流程受理流水号：20240702121256183646679881076935
客户号码:18364667988
客户姓名:高*
投诉地市:潍坊
来话流水:2024070212114929720899450
宽带账号:18364667988
宽带账号归属地市:潍坊
宽带账号归属区县:安丘市
故障地址:潍坊安丘市景芝镇埠口村埠口村自然村埠口村追加16#箱村中村委*********
联系电话:18364667988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故障细类:网速慢/上网掉线(专席)
携转原因:
故障时间:2024-07-02 12:13:10
具体故障现象:网速慢卡顿，
客户其他诉求:谢谢
</t>
  </si>
  <si>
    <t>2024-07-02 12:30:54</t>
  </si>
  <si>
    <t>2024-07-02 12:31:15</t>
  </si>
  <si>
    <t>SD-851-237645-17574-16023</t>
  </si>
  <si>
    <t>SD-057-240702-905372-2480</t>
  </si>
  <si>
    <t>2024-07-02 12:12:55</t>
  </si>
  <si>
    <t>【调研】-80+普通-普通区域-潍城区-南关房管所-13054752892-300M-魔百和投诉-次数0-202407020000308637</t>
  </si>
  <si>
    <t>202407020000308637</t>
  </si>
  <si>
    <t>202407020000308637#【已关注中国移动10086微信公众号】流程受理流水号：20240702120947130547528921076105
客户号码:13054752892
客户姓名:高*
投诉地市:潍坊
来话流水:2024070212072840420855324
宽带账号:13054752892
宽带账号归属地市:潍坊
宽带账号归属区县:潍城区
故障地址:潍坊潍城区西关街道胜利西街南关房管所3号楼*********
联系电话:18753851058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故障细类:移动高清电视故障(专席)
携转原因:
故障时间:2024-07-02 12:08:56
魔百和单播/组播:组播
具体故障现象:电视提示网络类错误，重启机顶盒，设置网络
客户其他诉求:
魔百和单/组播：组播;宽带小区$[南关房管所]$</t>
  </si>
  <si>
    <t>2024-07-02 12:21:27</t>
  </si>
  <si>
    <t>2024-07-02 12:22:13</t>
  </si>
  <si>
    <t>SD-851-235110-11768-5185</t>
  </si>
  <si>
    <t>SD-057-240702-678935-1602</t>
  </si>
  <si>
    <t>2024-07-02 10:53:06</t>
  </si>
  <si>
    <t>80+银卡-普通区域-诸城市-南王家庄-13563661984-200M-宽带上网投诉-次数0-20240702105016X616218889</t>
  </si>
  <si>
    <t>2024-07-03 11:54:00</t>
  </si>
  <si>
    <t>20240702105016X616218889</t>
  </si>
  <si>
    <t xml:space="preserve">【农村网络投诉】流程受理流水号：20240702104939135636619841050910
客户号码:13563661984
客户姓名:庄**
投诉地市:潍坊
来话流水:2024070210462944520830199
宽带账号:13563661984
宽带账号归属地市:潍坊
宽带账号归属区县:诸城市
故障地址:潍坊诸城市密州街道南王家庄村南王家庄南王家庄村东南5#箱*********
联系电话:13516367608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故障时间:2024-07-02 10:50:29
具体故障现象:光猫灯正常但电脑手机无法上网，重启未恢复
客户其他诉求:
</t>
  </si>
  <si>
    <t>2024-07-02 10:55:18</t>
  </si>
  <si>
    <t>2024-07-02 10:56:17</t>
  </si>
  <si>
    <t>SD-851-307430-19170-28286</t>
  </si>
  <si>
    <t>SD-057-240702-910286-5141</t>
  </si>
  <si>
    <t>2024-07-02 17:17:48</t>
  </si>
  <si>
    <t>80+银卡-普通区域-临朐县-兴寺自然村-13864631850-1000M-宽带上网投诉-次数0-202407020000557526</t>
  </si>
  <si>
    <t>2024-07-03 18:18:00</t>
  </si>
  <si>
    <t>202407020000557526</t>
  </si>
  <si>
    <t xml:space="preserve">202407020000557526#
 宽带账号：13864631850；宽带地址：潍坊临朐县辛寨镇人民政府兴寺兴寺自然村兴寺6号张永*********；客户来电反映宽带 网速慢，经查询客户侧为质差终端，请协助上门更换终端并一并处理故障问题，谢谢！联系电话：***；联系人：13864631850；来电流水：2024070217161003020829417。 
</t>
  </si>
  <si>
    <t>2024-07-02 17:19:34</t>
  </si>
  <si>
    <t>2024-07-02 17:20:09</t>
  </si>
  <si>
    <t>SD-851-263840-19838-9529</t>
  </si>
  <si>
    <t>SD-057-240702-769305-1641</t>
  </si>
  <si>
    <t>2024-07-02 10:56:33</t>
  </si>
  <si>
    <t>【调研】-80+银卡-普通区域-青州市-赤涧村-13806360529-1000M-宽带上网投诉-次数0-20240702105449X889460989</t>
  </si>
  <si>
    <t>20240702105449X889460989</t>
  </si>
  <si>
    <t xml:space="preserve">【农村网络投诉】流程受理流水号：20240702105416138063605291052588
客户号码:13806360529
客户姓名:闫**
投诉地市:潍坊
来话流水:2024070210533637520836378
宽带账号:13806360529
宽带账号归属地市:潍坊
宽带账号归属区县:青州市
故障地址:潍坊青州市弥河镇赤涧村赤涧村扩容33号箱（装载机市场路东华一石油）*********
联系电话:13806360529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10:54:24
具体故障现象:提示网络无法连接，
客户其他诉求:维修  
</t>
  </si>
  <si>
    <t>2024-07-02 10:57:52</t>
  </si>
  <si>
    <t>2024-07-02 10:58:14</t>
  </si>
  <si>
    <t>SD-057-240702-246571-6767</t>
  </si>
  <si>
    <t>2024-07-02 20:07:36</t>
  </si>
  <si>
    <t>普通区域-高密市-大南曲自然村-13964610498-100M-业务受理宽带-次数0-202407020000677268</t>
  </si>
  <si>
    <t>202407020000677268</t>
  </si>
  <si>
    <t>202407020000677268# 宽带账号:13964610498; 联系电话：13964610498，问题类型：此工单为群障修复工单，根据群障全量闭环修复管理要求，为确保客户网络通畅，请装维人员跟进修复网络问题，谢谢！ 
 群障标题：公告。故障描述：分支光纤断或OLT检测不到ONT的预期的光信号(LOSi/LOBi)主叫号码：13964610498.0;该号码仅供参考，请优先联系宽带账号。</t>
  </si>
  <si>
    <t>2024-07-02 20:13:21</t>
  </si>
  <si>
    <t>更换电源</t>
  </si>
  <si>
    <t>2024-07-02 20:14:07</t>
  </si>
  <si>
    <t>SD-057-240702-097265-5153</t>
  </si>
  <si>
    <t>2024-07-02 17:18:27</t>
  </si>
  <si>
    <t>普通区域-寿光市-锦绣华城-15963415185-1000M-业务受理宽带-次数0-202407020000560605</t>
  </si>
  <si>
    <t>2024-07-03 17:19:00</t>
  </si>
  <si>
    <t>202407020000560605</t>
  </si>
  <si>
    <t>202407020000560605# 宽带账号:15963415185; 联系电话：15963415185，问题类型：此工单为群障修复工单，根据群障全量闭环修复管理要求，为确保客户网络通畅，请装维人员跟进修复网络问题，谢谢！ 
 群障标题：公告。故障描述：主干光纤断或OLT检测不到预期的光信号（LOS）主叫号码：13792833438.0;该号码仅供参考，请优先联系宽带账号。</t>
  </si>
  <si>
    <t>2024-07-02 17:20:31</t>
  </si>
  <si>
    <t>2024-07-02 17:21:13</t>
  </si>
  <si>
    <t>SD-851-321974-13783-13993</t>
  </si>
  <si>
    <t>SD-057-240702-421706-5139</t>
  </si>
  <si>
    <t>2024-07-02 17:17:47</t>
  </si>
  <si>
    <t>【调研】-普通区域-诸城市-红星家园B区-18753662428-300M-宽带上网投诉-次数0-202407020000559173</t>
  </si>
  <si>
    <t>202407020000559173</t>
  </si>
  <si>
    <t>202407020000559173#宽带账号：18753662428；宽带地址：潍坊诸城市舜王街道四平路红星家园B区5号楼*********；客户来电反映移动高清22002，客户不配合排障，要求师傅上门，请协助处理，谢谢！联系电话：本机；联系人：女士；来电流水：2024070217103674120854061</t>
  </si>
  <si>
    <t>2024-07-02 17:19:28</t>
  </si>
  <si>
    <t>2024-07-02 17:25:39</t>
  </si>
  <si>
    <t>SD-057-240702-063748-5156</t>
  </si>
  <si>
    <t>2024-07-02 17:18:36</t>
  </si>
  <si>
    <t>80+银卡-普通区域-青州市-河子头村-15963653381-100M-业务受理宽带-次数0-202407020000562187</t>
  </si>
  <si>
    <t>202407020000562187</t>
  </si>
  <si>
    <t>202407020000562187# 宽带账号:15963653381; 联系电话：15963653381，问题类型：此工单为群障修复工单，根据群障全量闭环修复管理要求，为确保客户网络通畅，请装维人员跟进修复网络问题，谢谢！ 
 群障标题：公告。故障描述：分支光纤断或OLT检测不到ONT的预期的光信号(LOSi/LOBi)主叫号码：15963653381.0;该号码仅供参考，请优先联系宽带账号。</t>
  </si>
  <si>
    <t>2024-07-02 17:21:57</t>
  </si>
  <si>
    <t>2024-07-02 17:22:24</t>
  </si>
  <si>
    <t>SD-057-240702-658247-5046</t>
  </si>
  <si>
    <t>2024-07-02 17:14:05</t>
  </si>
  <si>
    <t>80+银卡-普通区域-潍城区-辛庄村自然村-18263675220-1000M-宽带上网投诉-次数0-20240702171144X504404232</t>
  </si>
  <si>
    <t>2024-07-03 18:15:00</t>
  </si>
  <si>
    <t>20240702171144X504404232</t>
  </si>
  <si>
    <t xml:space="preserve">【农村网络投诉】流程受理流水号：20240702170932182636752201158202
客户号码:18263675220
客户姓名:丁**
投诉地市:潍坊
来话流水:2024070217090035220832050
宽带账号:18263675220
宽带账号归属地市:潍坊
宽带账号归属区县:潍城区
故障地址:潍坊潍城区军埠口综合项目区辛庄村辛庄村自然村20号箱在村中西数第二排南数第四排房子墙上*********
联系电话:18263675220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17:08:28
具体故障现象:光猫亮红灯，捋顺光钎线，重启光猫
客户其他诉求:
</t>
  </si>
  <si>
    <t>2024-07-02 17:24:00</t>
  </si>
  <si>
    <t>2024-07-02 17:24:29</t>
  </si>
  <si>
    <t>2024-07-02 11:20:19</t>
  </si>
  <si>
    <t>80+普通-普通区域-奎文区-中南樾府-13964659891-500M-宽带上网投诉-次数0-20240702111535X135046710 一级督办</t>
  </si>
  <si>
    <t>20240702111535X135046710</t>
  </si>
  <si>
    <t>2024-07-02 11:25:44</t>
  </si>
  <si>
    <t>SD-851-260213-4375-25647</t>
  </si>
  <si>
    <t>SD-057-240702-839526-1665</t>
  </si>
  <si>
    <t>2024-07-02 10:59:21</t>
  </si>
  <si>
    <t>80+金卡-普通区域-寿光市-化龙桥村自然村-15864315779-300M-宽带上网投诉-次数0-202407020000242649</t>
  </si>
  <si>
    <t>202407020000242649</t>
  </si>
  <si>
    <t>202407020000242649#导航立单,客户通过语音导航反馈宽带故障问题,经诊断光猫设备性能不佳,要求装维回访处理,请协助.联系电话：15864315779</t>
  </si>
  <si>
    <t>2024-07-02 11:02:30</t>
  </si>
  <si>
    <t>2024-07-02 11:03:45</t>
  </si>
  <si>
    <t>SD-057-240702-829501-1653</t>
  </si>
  <si>
    <t>2024-07-02 10:57:35</t>
  </si>
  <si>
    <t>【调研】-80+银卡-普通区域-奎文区-开发区农行宿舍-18753670220-1000M-魔百和投诉-次数0-20240702103348X628544409</t>
  </si>
  <si>
    <t>20240702103348X628544409</t>
  </si>
  <si>
    <t>流程受理流水号：20240702103144187536702201044557
客户号码:18753670220
客户姓名:王*
投诉地市:潍坊
来话流水:2024070210280539820850380
宽带账号:18753670220
宽带账号归属地市:潍坊
宽带账号归属区县:高新
故障地址:潍坊高新高新城区北宫街开发区农行宿舍龙居多层3号楼1单元902
联系电话:18753670220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故障细类:移动高清电视故障(专席)
携转原因:
故障时间:2024-07-02 10:32:16
魔百和单播/组播:组播
具体故障现象:订购电视或电影等各类VIP包但无法使用，客户不在现场，无法配合线上指导，家中老人在家不会操作，请协助谢谢
客户其他诉求:
魔百和单/组播：组播</t>
  </si>
  <si>
    <t>2024-07-02 11:01:16</t>
  </si>
  <si>
    <t>2024-07-02 11:01:37</t>
  </si>
  <si>
    <t>SD-851-261019-25407-23409</t>
  </si>
  <si>
    <t>SD-057-240702-926514-7173</t>
  </si>
  <si>
    <t>2024-07-02 20:50:06</t>
  </si>
  <si>
    <t>【调研】-80+金卡-FTTR-普通区域-诸城市-厚德丽园-15163653643-1000M-宽带上网投诉-次数0-20240702204706X426545425</t>
  </si>
  <si>
    <t>20240702204706X426545425</t>
  </si>
  <si>
    <t xml:space="preserve">流程受理流水号：20240702204345151636536431203144
客户号码:15163653643
客户姓名:毛**
投诉地市:潍坊
来话流水:2024070220423319420804808
宽带账号:15163653643
宽带账号归属地市:潍坊
宽带账号归属区县:诸城市
故障地址:潍坊诸城市舜王街道北外环厚德丽园5号楼*********
联系电话:15163653643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20:44:03
具体故障现象:PON灯闪，拔插光纤线重启未恢复，客户着急使用，要求立刻今晚解决
客户其他诉求:
</t>
  </si>
  <si>
    <t>2024-07-02 20:51:41</t>
  </si>
  <si>
    <t>2024-07-02 20:53:28</t>
  </si>
  <si>
    <t>SD-851-300944-27614-2806</t>
  </si>
  <si>
    <t>SD-057-240702-689045-1965</t>
  </si>
  <si>
    <t>2024-07-02 11:23:15</t>
  </si>
  <si>
    <t>80+普通-FTTR-普通区域-安丘市-张家庄村-13780888851-1000M-宽带上网投诉-次数0-20240702112057X457316558</t>
  </si>
  <si>
    <t>20240702112057X457316558</t>
  </si>
  <si>
    <t xml:space="preserve">【农村网络投诉】流程受理流水号：20240702112005137808888511061323
客户号码:13780888851
客户姓名:刘**
投诉地市:潍坊
来话流水:2024070211193194920822385
宽带账号:13780888851
宽带账号归属地市:潍坊
宽带账号归属区县:安丘市
故障地址:潍坊安丘市金冢子镇张家庄张家庄村张家庄子3号箱孙丰源*********
联系电话:18753607916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11:20:36
具体故障现象:光猫亮红灯，
客户其他诉求:
</t>
  </si>
  <si>
    <t>2024-07-02 11:26:00</t>
  </si>
  <si>
    <t>2024-07-02 11:30:17</t>
  </si>
  <si>
    <t>SD-851-233255-29334-22968</t>
  </si>
  <si>
    <t>SD-057-240702-105637-1998</t>
  </si>
  <si>
    <t>2024-07-02 11:27:01</t>
  </si>
  <si>
    <t>80+银卡-普通区域-昌邑市-徐家郜自然村-13475698899-300M-宽带上网投诉-次数0-202407020000270436</t>
  </si>
  <si>
    <t>202407020000270436</t>
  </si>
  <si>
    <t>202407020000270436#宽带账号：13475698899；宽带地址：潍坊昌邑市仓街镇徐家郜村徐家郜自然村13号箱王友顺新；客户来电反映宽带连接不了，客户不配合线上指导，要求上门，请协助处理，谢谢！联系电话：13475698899；联系人：先生；来电流水：2024070211253728320812991。</t>
  </si>
  <si>
    <t>2024-07-02 11:35:33</t>
  </si>
  <si>
    <t>2024-07-02 11:36:02</t>
  </si>
  <si>
    <t>SD-057-240702-568132-5121</t>
  </si>
  <si>
    <t>2024-07-02 17:17:17</t>
  </si>
  <si>
    <t>80+银卡-普通区域-临朐县-前街铁路大厦片区-13864663251-300M-魔百和投诉-次数0-20240702171458X698325623</t>
  </si>
  <si>
    <t>20240702171458X698325623</t>
  </si>
  <si>
    <t>流程受理流水号：20240702171423138646632511159674
客户号码:13864663251
客户姓名:董**
投诉地市:潍坊
来话流水:2024070217105285520857798
宽带账号:13864663251
宽带账号归属地市:潍坊
宽带账号归属区县:临朐县
故障地址:潍坊临朐县城关街道新华路前街铁路大厦片区1号箱锦川快餐（楼顶-路南）*********
联系电话:13864663251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故障时间:2024-07-02 17:15:53
魔百和单播/组播:组播
具体故障现象:电视直播或点播无法观看，
客户其他诉求:
魔百和单/组播：组播</t>
  </si>
  <si>
    <t>2024-07-02 17:22:47</t>
  </si>
  <si>
    <t>2024-07-02 17:23:40</t>
  </si>
  <si>
    <t>SD-851-268667-22957-21492</t>
  </si>
  <si>
    <t>SD-057-240702-945732-1970</t>
  </si>
  <si>
    <t>2024-07-02 11:23:27</t>
  </si>
  <si>
    <t>普通区域-诸城市-相州二三村自然村-15806476607-1000M-宽带上网投诉-次数0-20240702112233X553799429</t>
  </si>
  <si>
    <t>20240702112233X553799429</t>
  </si>
  <si>
    <t xml:space="preserve">【农村网络投诉】流程受理流水号：20240702112008158064766071061344
客户号码:15806476607
客户姓名:焦**
投诉地市:潍坊
来话流水:2024070211181537720802981
宽带账号:15806476607
宽带账号归属地市:潍坊
宽带账号归属区县:诸城市
故障地址:潍坊诸城市相州镇相州二三村相州二三村自然村相州二三村扩容103号箱*********
联系电话:15806476607
联系人:先生/女士
工单紧急程度:非常紧急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故障时间:2024-07-02 11:19:32
具体故障现象:PON灯闪，引导客户将光纤线插紧，将弯折的位置捋直后重启无效。
客户其他诉求:
</t>
  </si>
  <si>
    <t>2024-07-02 11:28:04</t>
  </si>
  <si>
    <t>2024-07-02 11:28:30</t>
  </si>
  <si>
    <t>SD-851-241106-136-26241</t>
  </si>
  <si>
    <t>SD-057-240702-867452-1959</t>
  </si>
  <si>
    <t>2024-07-02 11:22:56</t>
  </si>
  <si>
    <t>80+普通-普通区域-奎文区-东方之珠一二期-13780841916-500M-宽带延伸服务-次数0-202407020000268385</t>
  </si>
  <si>
    <t>202407020000268385</t>
  </si>
  <si>
    <t xml:space="preserve">202407020000268385#流程受理流水号：20240702112113137808419161061731
客户号码:13780841916
客户姓名:冯**
投诉地市:潍坊
来话流水:2024070211191535020818186
宽带账号:13780841916
宽带账号归属地市:潍坊
宽带账号归属区县:奎文区
故障地址:潍坊奎文区高新城区樱前街东方之珠一二期39号楼*********
联系电话:15006639177
联系人:先生
工单紧急程度:非常紧急
是否有升级投诉倾向:否
是否重复投诉:否
是否携转意向:否
是否投诉倾向:否
是否智能网关:智能网关
当前是否在线:是
接入方式:FTTH
是否质差终端:无质差信息
光功率:-12.11
故障大类:宽带/电视
故障细类:宽带延伸服务
携转原因:
故障时间:2024-07-02 11:21:19
具体故障现象:客户表示光猫位置挪到电视跟前，已经告知会收费客户认可，要求尽快处理
</t>
  </si>
  <si>
    <t>2024-07-02 11:31:08</t>
  </si>
  <si>
    <t>2024-07-02 11:31:41</t>
  </si>
  <si>
    <t>SD-851-298096-3565-14761</t>
  </si>
  <si>
    <t>SD-057-240702-587129-5020</t>
  </si>
  <si>
    <t>2024-07-02 17:12:49</t>
  </si>
  <si>
    <t>普通区域-高密市-高密市鲁源纺织（小微）-13258090535-300M-业务受理宽带-次数0-202407020000556119</t>
  </si>
  <si>
    <t>2024-07-03 17:13:00</t>
  </si>
  <si>
    <t>202407020000556119</t>
  </si>
  <si>
    <t>202407020000556119# 宽带账号:13258090535; 联系电话：13258090535，问题类型：此工单为群障修复工单，根据群障全量闭环修复管理要求，为确保客户网络通畅，请装维人员跟进修复网络问题，谢谢！ 
 群障标题：告警。故障标题：LINK_LOSS主叫号码：13258090535.0;该号码仅供参考，请优先联系宽带账号。</t>
  </si>
  <si>
    <t>2024-07-02 17:20:39</t>
  </si>
  <si>
    <t>2024-07-02 17:21:25</t>
  </si>
  <si>
    <t>SD-057-240702-058491-1956</t>
  </si>
  <si>
    <t>2024-07-02 11:22:09</t>
  </si>
  <si>
    <t>【催1】普通区域-高密市-南斜沟自然村-13070785758-300M-宽带上网投诉-次数0-20240702105746X666263590 二级督办</t>
  </si>
  <si>
    <t>20240702105746X666263590</t>
  </si>
  <si>
    <t>平台流水号部转-20240700016398申诉信息流水号部-20240700006226孙玉涛联系电话13963611290争议号码13070785758潍坊2024/07/01 14:59:35申请移动宽带新装业务，反复催了好多次，等了10多天，最后直接给的理由是无法覆盖，装不了，但是我相邻的那栋房子一直用着移动宽带，因为很少很少用，上个月我刚刚把隔壁房子的移动宽带停了，那套报停与这套申请相差几天，突然就无法覆盖了吗？
此投诉为工信部自查单，请立即联系客户处理，做好沟通解释工作，并于第3个工作日的17：00前将投诉处理报告上传至工单附件中。</t>
  </si>
  <si>
    <t>2024-07-02 11:30:53</t>
  </si>
  <si>
    <t>2024-07-02 11:32:37</t>
  </si>
  <si>
    <t>SD-057-240702-347068-5008</t>
  </si>
  <si>
    <t>2024-07-02 17:11:55</t>
  </si>
  <si>
    <t>80+银卡-普通区域-高密市-徐家店子自然村-19811784540-1000M-宽带上网投诉-次数0-202407020000554211</t>
  </si>
  <si>
    <t>2024-07-03 18:12:00</t>
  </si>
  <si>
    <t>202407020000554211</t>
  </si>
  <si>
    <t>202407020000554211#宽带账号：19811784540；宽带地址：潍坊高密市柴沟镇徐家店子徐家店子自然村徐家店子166号12号箱；客户来电反映宽带网络无法使用，客户不在现场，无法配合线上指导，要求上门，请协助处理，谢谢！联系电话：19811784540；联系人：先生；来电流水：2024070217094256020841738</t>
  </si>
  <si>
    <t>2024-07-02 17:13:11</t>
  </si>
  <si>
    <t>2024-07-02 17:14:53</t>
  </si>
  <si>
    <t>SD-057-240702-126785-7191</t>
  </si>
  <si>
    <t>2024-07-02 20:53:21</t>
  </si>
  <si>
    <t>普通区域-坊子区-太保庄村自然村-17865668906-300M-宽带上网投诉-次数0-20240702205106X666500683</t>
  </si>
  <si>
    <t>20240702205106X666500683</t>
  </si>
  <si>
    <t xml:space="preserve">【农村网络投诉】流程受理流水号：20240702204941178656689061203879
客户号码:17865668906
客户姓名:鲍**
投诉地市:潍坊
来话流水:2024070220490452420838867
宽带账号:17865668906
宽带账号归属地市:潍坊
宽带账号归属区县:峡山区
故障地址:潍坊峡山区太堡庄街道（太堡庄）太保庄村太保庄村自然村潍坊市坊子区太保庄太保庄村委东3号箱（王哲学）*********
联系电话:13869633670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20:50:25
具体故障现象:提示网络无法连接，已按照故障口径解释不认可，客户表示周围的移动宽带使用都正常，请协助处理
客户其他诉求:
</t>
  </si>
  <si>
    <t>2024-07-02 20:57:50</t>
  </si>
  <si>
    <t>2024-07-02 20:58:38</t>
  </si>
  <si>
    <t>SD-057-240702-830471-5036</t>
  </si>
  <si>
    <t>2024-07-02 17:13:38</t>
  </si>
  <si>
    <t>普通区域-安丘市-御祥花园-15169414442-300M-业务受理宽带-次数0-202407020000556930</t>
  </si>
  <si>
    <t>2024-07-03 17:14:00</t>
  </si>
  <si>
    <t>202407020000556930</t>
  </si>
  <si>
    <t>202407020000556930#【已关注中国移动10086微信公众号】 宽带账号:15169414442; 联系电话：15169414442，问题类型：此工单为群障修复工单，根据群障全量闭环修复管理要求，为确保客户网络通畅，请装维人员跟进修复网络问题，谢谢！ 
 群障标题：公告。故障描述：分支光纤断或OLT检测不到ONT的预期的光信号(LOSi/LOBi)主叫号码：15169414442.0;该号码仅供参考，请优先联系宽带账号。</t>
  </si>
  <si>
    <t>2024-07-02 17:15:44</t>
  </si>
  <si>
    <t>李长明</t>
  </si>
  <si>
    <t>15706307089</t>
  </si>
  <si>
    <t>dw3_jk_lichangming</t>
  </si>
  <si>
    <t>2024-07-02 17:26:35</t>
  </si>
  <si>
    <t>SD-057-240702-854026-5057</t>
  </si>
  <si>
    <t>2024-07-02 17:14:23</t>
  </si>
  <si>
    <t>【调研】-80+普通-普通区域-诸城市-润东家园-13656366627-1000M-业务受理宽带-次数0-202407020000557941</t>
  </si>
  <si>
    <t>2024-07-03 17:15:00</t>
  </si>
  <si>
    <t>202407020000557941</t>
  </si>
  <si>
    <t>202407020000557941# 宽带账号:13656366627; 联系电话：13656366627，问题类型：此工单为群障修复工单，根据群障全量闭环修复管理要求，为确保客户网络通畅，请装维人员跟进修复网络问题，谢谢！ 
 群障标题：公告。故障描述：分支光纤断或OLT检测不到ONT的预期的光信号(LOSi/LOBi)主叫号码：13656366627.0;该号码仅供参考，请优先联系宽带账号。</t>
  </si>
  <si>
    <t>2024-07-02 17:16:11</t>
  </si>
  <si>
    <t>SD-851-311237-25856-24861</t>
  </si>
  <si>
    <t>SD-057-240702-418936-1632</t>
  </si>
  <si>
    <t>2024-07-02 10:56:06</t>
  </si>
  <si>
    <t>普通区域-青州市-饽罗林子商业街-13081697388-300M-宽带上网投诉-次数0-20240702105338X818840995</t>
  </si>
  <si>
    <t>20240702105338X818840995</t>
  </si>
  <si>
    <t xml:space="preserve">【农村网络投诉】流程受理流水号：20240702105143130816973881051673
客户号码:13081697388
客户姓名:郭**
投诉地市:潍坊
来话流水:2024070210512630620804953
宽带账号:13081697388
宽带账号归属地市:潍坊
宽带账号归属区县:青州市
故障地址:潍坊青州市弥河镇饽罗林子村饽罗林子商业街5号箱（老庄村东大街中间*********
联系电话:13081697388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10:53:20
具体故障现象:光猫灯正常但电脑手机无法上网，
客户其他诉求:
</t>
  </si>
  <si>
    <t>2024-07-02 11:02:13</t>
  </si>
  <si>
    <t>2024-07-02 11:02:45</t>
  </si>
  <si>
    <t>SD-057-240702-961402-5044</t>
  </si>
  <si>
    <t>2024-07-02 17:14:02</t>
  </si>
  <si>
    <t>80+银卡-普通区域-高密市-毛家庄社区-13863617969-1000M-业务受理宽带-次数0-202407020000556936</t>
  </si>
  <si>
    <t>202407020000556936</t>
  </si>
  <si>
    <t>202407020000556936#【已关注中国移动10086微信公众号】 宽带账号:13863617969; 联系电话：13863617969，问题类型：此工单为群障修复工单，根据群障全量闭环修复管理要求，为确保客户网络通畅，请装维人员跟进修复网络问题，谢谢！ 
 群障标题：公告。故障描述：分支光纤断或OLT检测不到ONT的预期的光信号(LOSi/LOBi)主叫号码：17853636053.0;该号码仅供参考，请优先联系宽带账号。</t>
  </si>
  <si>
    <t>2024-07-02 17:18:11</t>
  </si>
  <si>
    <t>2024-07-02 17:18:49</t>
  </si>
  <si>
    <t>SD-852-295386-326-3402</t>
  </si>
  <si>
    <t>SD-057-240702-316459-7177</t>
  </si>
  <si>
    <t>2024-07-02 20:50:21</t>
  </si>
  <si>
    <t>普通区域-高密市-交通建筑公司（伏家庄小微）-15095296775-300M-魔百和投诉-次数0-20240702204752X472465338</t>
  </si>
  <si>
    <t>20240702204752X472465338</t>
  </si>
  <si>
    <t>【农村网络投诉】流程受理流水号：20240702204626150952967751203468
客户号码:15095296775
客户姓名:綦**
投诉地市:潍坊
来话流水:2024070220445648520817495
宽带账号:15095296775
宽带账号归属地市:潍坊
宽带账号归属区县:高密市
故障地址:潍坊高密市夏庄镇綦家村交通建筑公司（伏家庄小微）高密交通建筑公司（伏家庄小微）3号*********
联系电话:15095272083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故障细类:移动高清电视故障(专席)
携转原因:
故障时间:2024-07-02 20:46:03
魔百和单播/组播:组播
具体故障现象:机顶盒无法开机，
客户其他诉求:线上指导检查电源，插座，开关未恢复
魔百和单/组播：组播</t>
  </si>
  <si>
    <t>2024-07-02 21:43:28</t>
  </si>
  <si>
    <t>2024-07-03 10:47:35</t>
  </si>
  <si>
    <t>SD-851-298927-404-14696</t>
  </si>
  <si>
    <t>SD-057-240702-031972-6766</t>
  </si>
  <si>
    <t>2024-07-02 20:07:34</t>
  </si>
  <si>
    <t>80+普通-普通区域-临朐县-下峪自然村-15762466629-300M-业务受理宽带-次数0-202407020000677262</t>
  </si>
  <si>
    <t>202407020000677262</t>
  </si>
  <si>
    <t>202407020000677262# 宽带账号:15762466629; 联系电话：15762466629，问题类型：此工单为群障修复工单，根据群障全量闭环修复管理要求，为确保客户网络通畅，请装维人员跟进修复网络问题，谢谢！ 
 群障标题：公告。故障描述：分支光纤断或OLT检测不到ONT的预期的光信号(LOSi/LOBi)主叫号码：15762466629.0;该号码仅供参考，请优先联系宽带账号。</t>
  </si>
  <si>
    <t>2024-07-02 20:12:56</t>
  </si>
  <si>
    <t>2024-07-02 20:13:31</t>
  </si>
  <si>
    <t>SD-851-254887-1442-1069</t>
  </si>
  <si>
    <t>SD-057-240702-078162-5095</t>
  </si>
  <si>
    <t>2024-07-02 17:16:13</t>
  </si>
  <si>
    <t>普通区域-诸城市-润东家园-18865361990-100M-业务受理宽带-次数0-202407020000558405</t>
  </si>
  <si>
    <t>2024-07-03 17:17:00</t>
  </si>
  <si>
    <t>202407020000558405</t>
  </si>
  <si>
    <t>202407020000558405# 宽带账号:18865361990; 联系电话：18865361990，问题类型：此工单为群障修复工单，根据群障全量闭环修复管理要求，为确保客户网络通畅，请装维人员跟进修复网络问题，谢谢！ 
 群障标题：公告。故障描述：分支光纤断或OLT检测不到ONT的预期的光信号(LOSi/LOBi)主叫号码：18865361990.0;该号码仅供参考，请优先联系宽带账号。</t>
  </si>
  <si>
    <t>2024-07-02 17:19:31</t>
  </si>
  <si>
    <t>2024-07-02 17:20:47</t>
  </si>
  <si>
    <t>SD-057-240702-415923-5138</t>
  </si>
  <si>
    <t>2024-07-02 17:17:43</t>
  </si>
  <si>
    <t>普通区域-青州市-前黄马村-15095122462-300M-业务受理宽带-次数0-202407020000556912</t>
  </si>
  <si>
    <t>2024-07-03 17:18:00</t>
  </si>
  <si>
    <t>202407020000556912</t>
  </si>
  <si>
    <t>202407020000556912# 宽带账号:15095122462; 联系电话：15095122462，问题类型：此工单为群障修复工单，根据群障全量闭环修复管理要求，为确保客户网络通畅，请装维人员跟进修复网络问题，谢谢！ 
 群障标题：公告。故障描述：分支光纤断或OLT检测不到ONT的预期的光信号(LOSi/LOBi)主叫号码：15095122462.0;该号码仅供参考，请优先联系宽带账号。</t>
  </si>
  <si>
    <t>2024-07-02 17:35:07</t>
  </si>
  <si>
    <t>SD-851-278791-26544-21469</t>
  </si>
  <si>
    <t>SD-057-240702-790813-1584</t>
  </si>
  <si>
    <t>2024-07-02 10:50:28</t>
  </si>
  <si>
    <t>【调研】-普通区域-奎文区-枫颂林居-15305362738-300M-宽带上网投诉-次数0-20240702104804X484203914</t>
  </si>
  <si>
    <t>20240702104804X484203914</t>
  </si>
  <si>
    <t>【预处理派单】宽带账号：15305362738，宽带地址： 潍坊高新高新城区东方路枫颂林居5号楼*********，故障现象：，故障现象类型：，客户诉求：客户要求尽快联系处理，谢谢，联系电话：15305362738，通话流水：2024070210424593320874053。接入方式：FTTH，当前是否在线：在线，端到端诊断结果：客户侧设备问题，是否智能网关：是，光功率-24.68521082957745。</t>
  </si>
  <si>
    <t>2024-07-02 10:53:09</t>
  </si>
  <si>
    <t>2024-07-02 10:54:19</t>
  </si>
  <si>
    <t>SD-852-282010-2846-25057</t>
  </si>
  <si>
    <t>SD-057-240702-568720-5135</t>
  </si>
  <si>
    <t>2024-07-02 17:17:36</t>
  </si>
  <si>
    <t>80+普通-普通区域-寿光市-锦绣华城-13853630392-300M-业务受理宽带-次数0-202407020000560778</t>
  </si>
  <si>
    <t>202407020000560778</t>
  </si>
  <si>
    <t>202407020000560778# 宽带账号:13853630392; 联系电话：13853630392，问题类型：此工单为群障修复工单，根据群障全量闭环修复管理要求，为确保客户网络通畅，请装维人员跟进修复网络问题，谢谢！ 
 群障标题：告警。故障标题：主干光纤断或OLT检测不到预期的光信号（LOS）主叫号码：19819651576.0;该号码仅供参考，请优先联系宽带账号。</t>
  </si>
  <si>
    <t>2024-07-02 17:19:06</t>
  </si>
  <si>
    <t>2024-07-02 17:19:56</t>
  </si>
  <si>
    <t>SD-057-240702-412657-5133</t>
  </si>
  <si>
    <t>2024-07-02 17:17:32</t>
  </si>
  <si>
    <t>普通区域-奎文区-樱园东区-13774943966-300M-宽带上网投诉-次数0-20240702171646X806087869</t>
  </si>
  <si>
    <t>20240702171646X806087869</t>
  </si>
  <si>
    <t>检测结果：1、宽带速率检测：宽带速率正常；2、手机账号余额检测：手机账户余额正常；3、宽带账号登录状态检测：账号登录状态正常；4、宽带状态检测：宽带状态正常；5、群体故障检测：无大面积群障；6、线路检测：线路状态正常；7、光猫在线检测：光猫在线；故障类型：网络连接掉线。故障描述：网络连接有时间断，上网卡住等问题。。联系人：刘文国。联系电话：13774943966。。</t>
  </si>
  <si>
    <t>2024-07-02 17:18:39</t>
  </si>
  <si>
    <t>2024-07-02 17:19:20</t>
  </si>
  <si>
    <t>SD-851-294013-12819-8084</t>
  </si>
  <si>
    <t>SD-057-240702-740621-1581</t>
  </si>
  <si>
    <t>2024-07-02 10:50:22</t>
  </si>
  <si>
    <t>普通区域-高密市-在水一方-15053686670-300M-业务受理宽带-次数0-202407020000232051</t>
  </si>
  <si>
    <t>202407020000232051</t>
  </si>
  <si>
    <t>202407020000232051#【已关注中国移动10086微信公众号】导航立单,用户所在位置有群障,已向客户播报,客户要求装维回访.此工单为群障修复工单,根据群障全量闭环管理要求,为确保客户网络通畅,请装维人员跟进修复网络问题,谢谢.联系电话：15053686670</t>
  </si>
  <si>
    <t>2024-07-02 11:01:17</t>
  </si>
  <si>
    <t>2024-07-02 11:01:50</t>
  </si>
  <si>
    <t>SD-851-289509-9956-25532</t>
  </si>
  <si>
    <t>SD-057-240702-980634-1597</t>
  </si>
  <si>
    <t>2024-07-02 10:51:45</t>
  </si>
  <si>
    <t>普通区域-奎文区-聚类-潍坊高新区谷德广场-18363606698-100M-宽带延伸服务-次数0-202407020000234135</t>
  </si>
  <si>
    <t>2024-07-03 10:52:00</t>
  </si>
  <si>
    <t>202407020000234135</t>
  </si>
  <si>
    <t>202407020000234135#用户来电反映需要延伸网线，联系电话：13884817337，来话流水：2024070210481015020855665</t>
  </si>
  <si>
    <t>2024-07-02 10:56:01</t>
  </si>
  <si>
    <t>2024-07-02 10:56:40</t>
  </si>
  <si>
    <t>SD-057-240702-860374-5048</t>
  </si>
  <si>
    <t>2024-07-02 17:14:09</t>
  </si>
  <si>
    <t>普通区域-高密市-潍坊市高密市醴泉街道夷安大道华达新苑-15966190954-100M-宽带上网投诉-次数0-20240702171208X528927618</t>
  </si>
  <si>
    <t>20240702171208X528927618</t>
  </si>
  <si>
    <t xml:space="preserve">流程受理流水号：20240702170939159661909541158241
客户号码:15966190954
客户姓名:单*
投诉地市:潍坊
来话流水:2024070217090552620833275
宽带账号:15966190954
宽带账号归属地市:潍坊
宽带账号归属区县:高密市
故障地址:潍坊高密市醴泉街道夷安大道潍坊市高密市醴泉街道夷安大道华达新苑5号楼*********
联系电话:13854450361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17:11:30
具体故障现象:光猫亮红灯，
客户其他诉求:
</t>
  </si>
  <si>
    <t>2024-07-02 17:16:33</t>
  </si>
  <si>
    <t>2024-07-02 17:17:01</t>
  </si>
  <si>
    <t>SD-851-327509-11322-8952</t>
  </si>
  <si>
    <t>SD-057-240702-683249-1604</t>
  </si>
  <si>
    <t>2024-07-02 10:53:10</t>
  </si>
  <si>
    <t>普通区域-潍城区-西月河小区-18162077249-1000M-宽带延伸服务-次数0-202407020000234769</t>
  </si>
  <si>
    <t>202407020000234769</t>
  </si>
  <si>
    <t xml:space="preserve">202407020000234769#【已关注中国移动10086微信公众号】流程受理流水号：20240702105212181620772491051857
客户号码:18162077249
客户姓名:张**
投诉地市:潍坊
来话流水:2024070210514394520809359
宽带账号:18162077249
宽带账号归属地市:潍坊
宽带账号归属区县:潍城区
故障地址:潍坊潍城区北关街道月河路西月河小区11号楼*********
联系电话:18162077249
联系人:先生/女士
工单紧急程度:一般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故障时间:2024-07-02 10:52:34
具体故障现象:客户要求更换新的光猫设备
</t>
  </si>
  <si>
    <t>2024-07-02 10:56:20</t>
  </si>
  <si>
    <t>2024-07-02 10:56:53</t>
  </si>
  <si>
    <t>SD-851-273949-10353-22496</t>
  </si>
  <si>
    <t>SD-057-240702-573261-6761</t>
  </si>
  <si>
    <t>2024-07-02 20:07:18</t>
  </si>
  <si>
    <t>(目标)普通区域-昌邑市-西南村-13561428752-300M-业务受理宽带-次数0-202407020000679491</t>
  </si>
  <si>
    <t>202407020000679491</t>
  </si>
  <si>
    <t>202407020000679491# 宽带账号:13561428752; 联系电话：13561428752，问题类型：此工单为群障修复工单，根据群障全量闭环修复管理要求，为确保客户网络通畅，请装维人员跟进修复网络问题，谢谢！ 
 群障标题：公告。故障描述：分支光纤断或OLT检测不到ONT的预期的光信号(LOSi/LOBi)主叫号码：13561428752.0;该号码仅供参考，请优先联系宽带账号。</t>
  </si>
  <si>
    <t>2024-07-02 20:20:32</t>
  </si>
  <si>
    <t>2024-07-02 20:24:26</t>
  </si>
  <si>
    <t>SD-057-240702-082396-1969</t>
  </si>
  <si>
    <t>2024-07-02 11:23:24</t>
  </si>
  <si>
    <t>普通区域-昌邑市-葛东自然村-18366367172-100M-宽带上网投诉-次数0-20240702112141X501821143</t>
  </si>
  <si>
    <t>2024-07-03 12:24:00</t>
  </si>
  <si>
    <t>20240702112141X501821143</t>
  </si>
  <si>
    <t xml:space="preserve">【农村网络投诉】流程受理流水号：20240702112051183663671721061605
客户号码:18366367172
客户姓名:孙**
投诉地市:潍坊
来话流水:2024070211202593020835828
宽带账号:18366367172
宽带账号归属地市:潍坊
宽带账号归属区县:昌邑市
故障地址:潍坊昌邑市石埠镇葛东村葛东自然村22号箱杨占辉*********
联系电话:18366367172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11:21:26
具体故障现象:打不开网页，
客户其他诉求:
</t>
  </si>
  <si>
    <t>2024-07-02 11:24:54</t>
  </si>
  <si>
    <t>2024-07-02 11:26:54</t>
  </si>
  <si>
    <t>SD-057-240702-795641-1973</t>
  </si>
  <si>
    <t>2024-07-02 11:23:38</t>
  </si>
  <si>
    <t>【调研】-80+银卡-普通区域-寿光市-官台-13869675790-1000M-宽带上网投诉-次数0-20240702112250X570583767</t>
  </si>
  <si>
    <t>20240702112250X570583767</t>
  </si>
  <si>
    <t xml:space="preserve">【农村网络投诉】流程受理流水号：20240702112220138696757901062122
客户号码:13869675790
客户姓名:张**
投诉地市:潍坊
来话流水:2024070211215559720858495
宽带账号:13869675790
宽带账号归属地市:潍坊
宽带账号归属区县:寿光市
故障地址:潍坊寿光市羊口镇官台村官台官台村5号箱冯德华外墙*********
联系电话:13869675790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
携转原因:
故障时间:2024-07-02 11:38:32
具体故障现象:光猫亮红灯，
客户其他诉求:
</t>
  </si>
  <si>
    <t>2024-07-02 11:27:05</t>
  </si>
  <si>
    <t>2024-07-02 11:27:44</t>
  </si>
  <si>
    <t>SD-851-295769-11267-9660</t>
  </si>
  <si>
    <t>SD-057-240702-261507-4900</t>
  </si>
  <si>
    <t>2024-07-02 16:53:50</t>
  </si>
  <si>
    <t>【调研】-(目标)普通区域-潍城区-泽信云筑-15095298135-1000M-宽带上网投诉-次数0-202407020000534071</t>
  </si>
  <si>
    <t>2024-07-03 17:54:00</t>
  </si>
  <si>
    <t>202407020000534071</t>
  </si>
  <si>
    <t>202407020000534071#流程受理流水号：20240702165058150952981351152489
客户号码:15095298135
客户姓名:林**
投诉地市:潍坊
来话流水:2024070216500139020870158
宽带账号:15095298135
宽带账号归属地市:潍坊
宽带账号归属区县:潍城区
故障地址:潍坊潍城区西关街道东风西街泽信云筑8号楼*********
联系电话:17865155377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故障时间:2024-07-02 16:51:55
具体故障现象:千兆宽带网速慢卡顿，已经排查路由器指导操作未恢复
客户其他诉求:
;宽带小区$[泽信云筑]$</t>
  </si>
  <si>
    <t>2024-07-02 17:01:37</t>
  </si>
  <si>
    <t>2024-07-02 17:02:39</t>
  </si>
  <si>
    <t>SD-851-323909-14221-18052</t>
  </si>
  <si>
    <t>SD-057-240702-965402-51</t>
  </si>
  <si>
    <t>2024-07-02 07:22:46</t>
  </si>
  <si>
    <t>普通区域-高密市-湖滨花园-13615360489-300M-宽带上网投诉-次数0-202407020000090371</t>
  </si>
  <si>
    <t>202407020000090371</t>
  </si>
  <si>
    <t>202407020000090371#【已关注中国移动10086微信公众号】流程受理流水号：20240702072132136153604891000215
客户号码:13615360489
客户姓名:禚**
投诉地市:潍坊
来话流水:2024070207211017620888068
宽带账号:13615360489
宽带账号归属地市:潍坊
宽带账号归属区县:高密市
故障地址:潍坊高密市密水街道密水大街湖滨花园43号楼*********
联系电话:13615360489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07:22:11
具体故障现象:光猫亮红灯，客户要求尽快处理
客户其他诉求:
;宽带小区$[湖滨花园]$</t>
  </si>
  <si>
    <t>2024-07-02 07:27:46</t>
  </si>
  <si>
    <t>2024-07-02 07:30:12</t>
  </si>
  <si>
    <t>SD-057-240702-816574-4869</t>
  </si>
  <si>
    <t>2024-07-02 16:50:07</t>
  </si>
  <si>
    <t>普通区域-临朐县-白塔桥自然村-13589187508-200M-宽带上网投诉-次数0-20240702164747X677247440</t>
  </si>
  <si>
    <t>2024-07-03 17:51:00</t>
  </si>
  <si>
    <t>20240702164747X677247440</t>
  </si>
  <si>
    <t xml:space="preserve">【农村网络投诉】流程受理流水号：20240702164648135891875081151194
客户号码:13589187508
客户姓名:王**
投诉地市:潍坊
来话流水:2024070216461540220817666
宽带账号:13589187508
宽带账号归属地市:潍坊
宽带账号归属区县:临朐县
故障地址:潍坊临朐县冶源镇人民政府白塔桥白塔桥自然村白塔桥（扩容4次）37号箱郭华玉（外墙）*********
联系电话:13589187508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16:45:30
具体故障现象:打不开网页，客户无法完成线上指导，请协助处理，谢谢
客户其他诉求:
</t>
  </si>
  <si>
    <t>2024-07-02 16:52:09</t>
  </si>
  <si>
    <t>2024-07-02 16:53:44</t>
  </si>
  <si>
    <t>SD-057-240702-067943-1575</t>
  </si>
  <si>
    <t>2024-07-02 10:49:05</t>
  </si>
  <si>
    <t>普通区域-奎文区-世纪樱园-13791629573-300M-宽带上网投诉-次数0-202407020000225621</t>
  </si>
  <si>
    <t>202407020000225621</t>
  </si>
  <si>
    <t>202407020000225621#宽带账号：13791629573，宽带地址：潍坊奎文区梨园街道虞河路世纪樱园15号楼；客户来电反映移动高清电视不能看，无法配合线上指导，要求上门，请协助处理，谢谢！联系电话：13791629573；联系人：先生；来电流水：2024070210432870220884838</t>
  </si>
  <si>
    <t>2024-07-02 10:52:23</t>
  </si>
  <si>
    <t>2024-07-02 10:52:43</t>
  </si>
  <si>
    <t>SD-851-236934-33715-8244</t>
  </si>
  <si>
    <t>SD-057-240702-627459-1532</t>
  </si>
  <si>
    <t>2024-07-02 10:42:05</t>
  </si>
  <si>
    <t>普通区域-高密市-盛昊鞋业-15763608983-300M-宽带延伸服务-次数0-202407020000224145</t>
  </si>
  <si>
    <t>202407020000224145</t>
  </si>
  <si>
    <t xml:space="preserve">202407020000224145#【已关注中国移动10086微信公众号】流程受理流水号：20240702104052157636089831047868
客户号码:15763608983
客户姓名:孟**
投诉地市:潍坊
来话流水:2024070210380355920802179
宽带账号:15763608983
宽带账号归属地市:潍坊
宽带账号归属区县:高密市
故障地址:潍坊高密市醴泉街道醴泉大街盛昊鞋业东宿舍*********
联系电话:15763608983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10:40:58
具体故障现象:调测其它设备，
</t>
  </si>
  <si>
    <t>2024-07-02 10:57:46</t>
  </si>
  <si>
    <t>2024-07-02 10:58:19</t>
  </si>
  <si>
    <t>SD-057-240702-475683-54</t>
  </si>
  <si>
    <t>2024-07-02 07:26:23</t>
  </si>
  <si>
    <t>(目标)普通区域-昌乐县-沙埠沟-15265441912-1000M-宽带上网投诉-次数0-202407020000090678</t>
  </si>
  <si>
    <t>202407020000090678</t>
  </si>
  <si>
    <t>202407020000090678#流程受理流水号：20240702072445152654419121000232
客户号码:15265441912
客户姓名:杜**
投诉地市:潍坊
来话流水:2024070207235388220888992
宽带账号:15265441912
宽带账号归属地市:潍坊
宽带账号归属区县:昌乐县
故障地址:潍坊昌乐县鄌郚镇沙埠沟沙埠沟沙埠沟6#*********
联系电话:18263562093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07:25:42
具体故障现象:提示网络无法连接，
客户其他诉求:
;宽带小区$[沙埠沟]$</t>
  </si>
  <si>
    <t>2024-07-02 07:36:00</t>
  </si>
  <si>
    <t>2024-07-02 07:41:22</t>
  </si>
  <si>
    <t>SD-851-306601-15571-28228</t>
  </si>
  <si>
    <t>SD-057-240702-219068-1534</t>
  </si>
  <si>
    <t>2024-07-02 10:42:49</t>
  </si>
  <si>
    <t>普通区域-高密市-小河崖自然村-13455643911-100M-业务受理宽带-次数0-202407020000224182</t>
  </si>
  <si>
    <t>2024-07-03 10:43:00</t>
  </si>
  <si>
    <t>202407020000224182</t>
  </si>
  <si>
    <t>202407020000224182#导航立单,用户所在位置有群障,已向客户播报,客户要求装维回访.此工单为群障修复工单,根据群障全量闭环管理要求,为确保客户网络通畅,请装维人员跟进修复网络问题,谢谢.联系电话：13455643911</t>
  </si>
  <si>
    <t>2024-07-02 10:45:47</t>
  </si>
  <si>
    <t>2024-07-02 10:48:04</t>
  </si>
  <si>
    <t>SD-057-240702-596278-1531</t>
  </si>
  <si>
    <t>2024-07-02 10:42:02</t>
  </si>
  <si>
    <t>普通区域-奎文区-【潍柴】潍柴东区-15094972121-300M-宽带上网投诉-次数0-202407020000222942</t>
  </si>
  <si>
    <t>202407020000222942</t>
  </si>
  <si>
    <t>202407020000222942#流程受理流水号：20240702103031150949721211044096
客户号码:15094972121
客户姓名:周**
投诉地市:潍坊
来话流水:2024070210175963820893581
宽带账号:15094972121
账号归属区县:奎文
联系电话:15094972121
联系人:女士
宽带地址:潍坊
工单紧急程度:非常紧急
是否投诉倾向:否
是否重复投诉:否
是否携转意向:否
是否有升级投诉倾向:否
*业务名称:业务融合开机流程宽带+OTT
投诉内容:手机号码：15094972121，【问题描述】客户已办理宽带业务，有开通单，要求装维尽快联系上门，请处理，谢谢。联系电话：15094972121，联系人：女士，录音流水号：2024070210175963820893581。
是否到厅:否
;宽带小区$[【潍柴】潍柴东区]$</t>
  </si>
  <si>
    <t>2024-07-02 10:47:10</t>
  </si>
  <si>
    <t>2024-07-02 10:47:34</t>
  </si>
  <si>
    <t>SD-851-258040-2126-4302</t>
  </si>
  <si>
    <t>SD-057-240702-846350-2221</t>
  </si>
  <si>
    <t>2024-07-02 11:59:20</t>
  </si>
  <si>
    <t>【调研】-普通区域-安丘市-七里沟村自然村-15614620918-1000M-宽带上网投诉-次数0-20240702115718X638755764</t>
  </si>
  <si>
    <t>20240702115718X638755764</t>
  </si>
  <si>
    <t xml:space="preserve">【农村网络投诉】流程受理流水号：20240702115700156146209181072774
客户号码:15614620918
客户姓名:刘**
投诉地市:潍坊
来话流水:2024070211505815820861768
宽带账号:15614620918
宽带账号归属地市:潍坊
宽带账号归属区县:安丘市
故障地址:潍坊安丘市大城埠七里沟村七里沟村自然村后七里沟二次追加6号箱刘兴红西山*********
联系电话:15614620918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故障细类:宽带无法上网(专席)
携转原因:
故障时间:2024-07-02 11:56:35
具体故障现象:光猫灯正常但电脑手机无法上网，
客户其他诉求:
</t>
  </si>
  <si>
    <t>2024-07-02 12:01:12</t>
  </si>
  <si>
    <t>2024-07-02 12:01:30</t>
  </si>
  <si>
    <t>SD-851-296542-26112-12228</t>
  </si>
  <si>
    <t>SD-057-240702-392578-4872</t>
  </si>
  <si>
    <t>2024-07-02 16:50:30</t>
  </si>
  <si>
    <t>普通区域-奎文区-怡馨园-17663601719-300M-宽带上网投诉-次数0-202407020000529302</t>
  </si>
  <si>
    <t>202407020000529302</t>
  </si>
  <si>
    <t>202407020000529302#宽带账号：17663601719；宽带地址：潍坊高新高新城区东方路怡馨园8号楼*********客户来电反映宽带/卡顿/客户不配合排障，要求上门，请协助处理，谢谢！联系电话：17663601719；来电流水2024070216430270320874019
客户有投诉意向</t>
  </si>
  <si>
    <t>2024-07-02 16:54:18</t>
  </si>
  <si>
    <t>2024-07-02 16:55:29</t>
  </si>
  <si>
    <t>SD-851-278163-19976-20141</t>
  </si>
  <si>
    <t>SD-057-240702-046573-1537</t>
  </si>
  <si>
    <t>2024-07-02 10:43:01</t>
  </si>
  <si>
    <t>普通区域-高密市-西范家庄-13721968463-100M-魔百和投诉-次数0-202407020000095099</t>
  </si>
  <si>
    <t>2024-07-03 11:44:00</t>
  </si>
  <si>
    <t>202407020000095099</t>
  </si>
  <si>
    <t>202407020000095099#流程 ： 
 流程受理流水号：20240702082333137219684631001113; 
手机号码 ：13721968463；
客户姓名 ：王**；
投诉地市 ：潍坊；
来话流水 ：2024070208224185520814570；
宽带账号 ：13721968463；
宽带账号归属地市 ：潍坊；
宽带账号归属区县 ：高密市；
联系人 ：王**；
故障地址 ：潍坊高密市姜庄镇西范家庄行政村西范家庄高密西范家庄宿参19号箱*********；
联系电话 ：13721968463；
是否升级倾向 ：否；
是否投诉倾向 ：否；
工单内容 ：电视不能观看   ；
_是否智能网关：否;宽带小区$[西范家庄]$</t>
  </si>
  <si>
    <t>2024-07-02 10:46:20</t>
  </si>
  <si>
    <t>朱帅昌</t>
  </si>
  <si>
    <t>15706307356</t>
  </si>
  <si>
    <t>dw3_jk_zhushuaichang</t>
  </si>
  <si>
    <t>2024-07-02 10:49:24</t>
  </si>
  <si>
    <t>SD-057-240702-284356-1551</t>
  </si>
  <si>
    <t>2024-07-02 10:44:32</t>
  </si>
  <si>
    <t>FTTR-普通区域-坊子区-南流水利站家属院-17853611588-1000M-魔百和投诉-次数0-202407010000693453</t>
  </si>
  <si>
    <t>202407010000693453</t>
  </si>
  <si>
    <t>202407010000693453#流程 ： 
 流程受理流水号：20240701203136178536115881225163; 
手机号码 ：17853611588；
客户姓名 ：张**；
投诉地市 ：潍坊；
来话流水 ：2024070120311592420861709；
宽带账号 ：17853611588；
宽带账号归属地市 ：潍坊；
宽带账号归属区县 ：坊子区；
联系人 ：张**；
故障地址 ：潍坊坊子区坊安街道南流水利站家属院南流水利站家属院水利站家属院北楼*********；
联系电话 ：17853611588；
是否升级倾向 ：否；
是否投诉倾向 ：否；
工单内容 ：电视不能回看；
_是否智能网关：否;宽带小区$[南流水利站家属院]$</t>
  </si>
  <si>
    <t>2024-07-02 10:56:37</t>
  </si>
  <si>
    <t>2024-07-02 10:57:07</t>
  </si>
  <si>
    <t>SD-851-266272-5886-16547</t>
  </si>
  <si>
    <t>SD-057-240702-820574-4883</t>
  </si>
  <si>
    <t>2024-07-02 16:52:12</t>
  </si>
  <si>
    <t>80+普通-普通区域-寿光市-锦绣华城-13853630392-300M-宽带延伸服务-次数0-202407020000535928</t>
  </si>
  <si>
    <t>2024-07-03 16:53:00</t>
  </si>
  <si>
    <t>202407020000535928</t>
  </si>
  <si>
    <t xml:space="preserve">202407020000535928#流程受理流水号：20240702165135138536303921152663
客户号码:13853630392
客户姓名:王**
投诉地市:潍坊
来话流水:2024070216504131620879474
宽带账号:13853630392
宽带账号归属地市:潍坊
宽带账号归属区县:寿光市
故障地址:潍坊寿光市侯镇南北中心街锦绣华城1号楼扩容*********
联系电话:19819651576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16:51:40
具体故障现象:屋内光纤线断了
</t>
  </si>
  <si>
    <t>2024-07-02 16:55:13</t>
  </si>
  <si>
    <t>2024-07-02 16:56:21</t>
  </si>
  <si>
    <t>SD-057-240702-278361-1556</t>
  </si>
  <si>
    <t>2024-07-02 10:45:02</t>
  </si>
  <si>
    <t>80+白金-普通区域-奎文区-碧水蓝天-19526961992-1000M-宽带延伸服务-次数0-202407020000227393</t>
  </si>
  <si>
    <t>202407020000227393</t>
  </si>
  <si>
    <t xml:space="preserve">202407020000227393#【已关注中国移动10086微信公众号】流程受理流水号：20240702104411195269619921048965
客户号码:19526961992
客户姓名:张*
投诉地市:潍坊
来话流水:2024070210405209720845254
宽带账号:19526961992
宽带账号归属地市:潍坊
宽带账号归属区县:奎文区
故障地址:潍坊奎文区广文街道虞河路碧水蓝天5-3-601
联系电话:19526961992
联系人:先生
工单紧急程度:一般
是否有升级投诉倾向:否
是否重复投诉:否
是否携转意向:否
是否投诉倾向:否
是否智能网关:智能网关
当前是否在线:是
接入方式:FTTH
是否质差终端:无质差信息
光功率:-16.73
故障大类:宽带/电视
故障细类:宽带延伸服务
携转原因:
故障时间:2024-07-02 10:44:50
具体故障现象:要求弄一个全网覆盖
</t>
  </si>
  <si>
    <t>2024-07-02 10:49:31</t>
  </si>
  <si>
    <t>2024-07-02 10:50:33</t>
  </si>
  <si>
    <t>SD-057-240702-401269-2162</t>
  </si>
  <si>
    <t>2024-07-02 11:50:43</t>
  </si>
  <si>
    <t>【调研】-80+普通-普通区域-潍城区-松园子社区-15065604653-200M-宽带上网投诉-次数0-20240702114945X185007190</t>
  </si>
  <si>
    <t>2024-07-03 12:51:00</t>
  </si>
  <si>
    <t>20240702114945X185007190</t>
  </si>
  <si>
    <t xml:space="preserve">流程受理流水号：20240702114812150656046531070001
客户号码:15065604653
客户姓名:孙*
投诉地市:潍坊
来话流水:2024070211475779920821815
宽带账号:15065604653
宽带账号归属地市:潍坊
宽带账号归属区县:潍城区
故障地址:潍坊潍城区城关街道东风西街松园子社区18号楼*********
联系电话:18105361270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11:49:18
具体故障现象:光猫亮红灯，
客户其他诉求:
</t>
  </si>
  <si>
    <t>2024-07-02 11:52:57</t>
  </si>
  <si>
    <t>2024-07-02 11:53:26</t>
  </si>
  <si>
    <t>SD-057-240702-981273-2167</t>
  </si>
  <si>
    <t>2024-07-02 11:51:22</t>
  </si>
  <si>
    <t>普通区域-安丘市-寺坡村自然村-15763070530-300M-宽带上网投诉-次数0-202407020000292239</t>
  </si>
  <si>
    <t>202407020000292239</t>
  </si>
  <si>
    <t xml:space="preserve">202407020000292239#流程受理流水号：20240702115010157630705301070636
客户号码:15763070530
客户姓名:闫**
投诉地市:潍坊
来话流水:2024070211495761620848562
宽带账号:15763070530
宽带账号归属地市:潍坊
宽带账号归属区县:安丘市
故障地址:潍坊安丘市大盛镇寺坡村寺坡村自然村寺坡村2号箱刘广庆*********
联系电话:15763070530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光功率:-25.68
故障大类:宽带/电视
故障细类:移动高清电视故障
携转原因:
故障时间:2024-07-02 11:52:19
魔百和单播/组播:组播
具体故障现象:电视直播或点播无法观看，
客户其他诉求:客户侧为质差终端，要求上门更换终端并一并处理故障问题。
</t>
  </si>
  <si>
    <t>2024-07-02 11:57:00</t>
  </si>
  <si>
    <t>2024-07-02 11:57:28</t>
  </si>
  <si>
    <t>SD-057-240702-460875-2179</t>
  </si>
  <si>
    <t>2024-07-02 11:53:13</t>
  </si>
  <si>
    <t>【调研】-80+银卡-普通区域-奎文区-【潍柴】潍柴东区-18366316012-500M-宽带上网投诉-次数0-20240702115041X241192346</t>
  </si>
  <si>
    <t>20240702115041X241192346</t>
  </si>
  <si>
    <t xml:space="preserve">流程受理流水号：20240702114900183663160121070271
客户号码:18366316012
客户姓名:韩*
投诉地市:潍坊
来话流水:2024070211480516320823469
宽带账号:18366316012
宽带账号归属地市:潍坊
宽带账号归属区县:奎文区
故障地址:潍坊奎文区潍州路街道民生街【潍柴】潍柴东区1路3号楼
联系电话:17263240112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故障时间:2024-07-02 11:49:18
具体故障现象:PON灯闪，插紧捋直光纤线未恢复，重启未恢复，请协助，谢谢。
客户其他诉求:
</t>
  </si>
  <si>
    <t>2024-07-02 11:59:02</t>
  </si>
  <si>
    <t>2024-07-02 12:01:53</t>
  </si>
  <si>
    <t>SD-852-332285-1443-15937</t>
  </si>
  <si>
    <t>SD-057-240702-718504-4886</t>
  </si>
  <si>
    <t>2024-07-02 16:52:47</t>
  </si>
  <si>
    <t>普通区域-青州市-董家庄村自然村-17865673001-300M-宽带延伸服务-次数0-202407020000535579</t>
  </si>
  <si>
    <t>202407020000535579</t>
  </si>
  <si>
    <t xml:space="preserve">202407020000535579#【已关注中国移动10086微信公众号】流程受理流水号：20240702165030178656730011152365
客户号码:17865673001
客户姓名:董**
投诉地市:潍坊
来话流水:2024070216431163720875976
宽带账号:17865673001
宽带账号归属地市:潍坊
宽带账号归属区县:青州市
故障地址:潍坊青州市黄楼街道董家庄村董家庄村自然村黄楼街道董家庄村4号箱（村西头董保健西墙）*********
联系电话:17865673001
联系人:先生/女士
工单紧急程度:一般
是否有升级投诉倾向:否
是否重复投诉:否
是否携转意向:否
是否投诉倾向:否
是否智能网关:智能网关
当前是否在线:是
接入方式:FTTH
是否质差终端:无质差信息
光功率:-18.96
故障大类:宽带/电视
故障细类:宽带延伸服务
携转原因:
故障时间:2024-07-02 16:50:14
具体故障现象:调试电视投屏
</t>
  </si>
  <si>
    <t>2024-07-02 16:55:16</t>
  </si>
  <si>
    <t>2024-07-02 16:55:34</t>
  </si>
  <si>
    <t>SD-057-240702-896470-3887</t>
  </si>
  <si>
    <t>2024-07-02 15:05:15</t>
  </si>
  <si>
    <t>普通区域-昌邑市-前柳村自然村-13173122005-300M-宽带上网投诉-次数0-20240702150357X837219592</t>
  </si>
  <si>
    <t>20240702150357X837219592</t>
  </si>
  <si>
    <t xml:space="preserve">【农村网络投诉】流程受理流水号：20240702150130131731220051119028
客户号码:13173122005
客户姓名:韩**
投诉地市:潍坊
来话流水:2024070215004357020812848
宽带账号:13173122005
宽带账号归属地市:潍坊
宽带账号归属区县:昌邑市
故障地址:潍坊昌邑市石埠镇前柳村前柳村自然村26号箱*********
联系电话:18764711153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15:03:21
具体故障现象:光猫亮红灯，
客户其他诉求:
</t>
  </si>
  <si>
    <t>2024-07-02 15:06:49</t>
  </si>
  <si>
    <t>2024-07-02 15:12:52</t>
  </si>
  <si>
    <t>SD-851-241131-36152-28814</t>
  </si>
  <si>
    <t>SD-057-240702-291538-3639</t>
  </si>
  <si>
    <t>2024-07-02 14:22:07</t>
  </si>
  <si>
    <t>普通区域-奎文区-【潍柴】潍柴东区-15094972121-300M-宽带上网投诉-次数1-202407020000222942</t>
  </si>
  <si>
    <t>2024-07-02 14:26:51</t>
  </si>
  <si>
    <t>2024-07-02 14:27:23</t>
  </si>
  <si>
    <t>SD-057-240702-874210-3952</t>
  </si>
  <si>
    <t>2024-07-02 15:08:42</t>
  </si>
  <si>
    <t>普通区域-高密市-八里庄-18765149592-300M-业务受理宽带-次数0-202407020000434985</t>
  </si>
  <si>
    <t>202407020000434985</t>
  </si>
  <si>
    <t>202407020000434985#【已关注中国移动10086微信公众号】 宽带账号:18765149592; 联系电话：18765149592，问题类型：此工单为群障修复工单，根据群障全量闭环修复管理要求，为确保客户网络通畅，请装维人员跟进修复网络问题，谢谢！ 
 群障标题：公告。故障描述：分支光纤断或OLT检测不到ONT的预期的光信号(LOSi/LOBi)主叫号码：18765149592.0;该号码仅供参考，请优先联系宽带账号。</t>
  </si>
  <si>
    <t>2024-07-02 15:10:09</t>
  </si>
  <si>
    <t>2024-07-02 15:11:47</t>
  </si>
  <si>
    <t>SD-852-296171-1465-10318</t>
  </si>
  <si>
    <t>SD-057-240702-014762-3966</t>
  </si>
  <si>
    <t>2024-07-02 15:09:27</t>
  </si>
  <si>
    <t>普通区域-青州市-青州中央华府-13562637001-300M-业务受理宽带-次数0-202407020000437743</t>
  </si>
  <si>
    <t>202407020000437743</t>
  </si>
  <si>
    <t>202407020000437743# 宽带账号:13562637001; 联系电话：13562637001，问题类型：此工单为群障修复工单，根据群障全量闭环修复管理要求，为确保客户网络通畅，请装维人员跟进修复网络问题，谢谢！ 
 群障标题：公告。故障描述：分支光纤断或OLT检测不到ONT的预期的光信号(LOSi/LOBi)主叫号码：13562637001.0;该号码仅供参考，请优先联系宽带账号。</t>
  </si>
  <si>
    <t>2024-07-02 15:21:19</t>
  </si>
  <si>
    <t>2024-07-02 15:21:51</t>
  </si>
  <si>
    <t>SD-057-240702-874125-3666</t>
  </si>
  <si>
    <t>2024-07-02 14:26:36</t>
  </si>
  <si>
    <t>【调研】-80+普通-普通区域-青州市-（铁通）裕丰家园-15908016722-200M-宽带上网投诉-次数0-202407020000398864</t>
  </si>
  <si>
    <t>2024-07-03 15:27:00</t>
  </si>
  <si>
    <t>202407020000398864</t>
  </si>
  <si>
    <t xml:space="preserve">202407020000398864#流程受理流水号：20240702142444159080167221108660
客户号码:15908016722
客户姓名:查*
投诉地市:潍坊
来话流水:2024070214235953020896015
宽带账号:15908016722
宽带账号归属地市:潍坊
宽带账号归属区县:青州市
故障地址:潍坊青州市云门山街道范公亭东路（铁通）裕丰家园裕丰家园13号楼*********
联系电话:13864678497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14:25:53
具体故障现象:光猫亮红灯，
客户其他诉求:客户侧为质差终端，要求上门更换终端并一并处理故障问题。
</t>
  </si>
  <si>
    <t>2024-07-02 14:28:33</t>
  </si>
  <si>
    <t>2024-07-02 14:29:37</t>
  </si>
  <si>
    <t>SD-057-240702-704138-3909</t>
  </si>
  <si>
    <t>2024-07-02 15:06:53</t>
  </si>
  <si>
    <t>【调研】-(目标)普通区域-寿光市-一号公馆-13864610758-200M-宽带上网投诉-次数0-202407020000433315</t>
  </si>
  <si>
    <t>2024-07-03 16:07:00</t>
  </si>
  <si>
    <t>202407020000433315</t>
  </si>
  <si>
    <t xml:space="preserve">202407020000433315#宽带账号：13864610758；宽带地址：潍坊寿光市圣城街道文圣街一号公馆5号楼；客户来电反映宽带无法上网，无法配合线上指导，请协助处理，谢谢！联系电话；13864610758联系人：；来电流水：2024070215051697220878256。
</t>
  </si>
  <si>
    <t>2024-07-02 15:15:00</t>
  </si>
  <si>
    <t>2024-07-02 15:55:26</t>
  </si>
  <si>
    <t>SD-057-240702-124670-3880</t>
  </si>
  <si>
    <t>2024-07-02 15:04:30</t>
  </si>
  <si>
    <t>80+金卡-(目标)普通区域-寿光市-怡馨园小区-13615361389-1000M-宽带延伸服务-次数0-202407020000431144</t>
  </si>
  <si>
    <t>202407020000431144</t>
  </si>
  <si>
    <t xml:space="preserve">202407020000431144#流程受理流水号：20240702150316136153613891119576
客户号码:13615361389
客户姓名:蔺**
投诉地市:潍坊
来话流水:2024070215021984420835675
宽带账号:13615361389
宽带账号归属地市:潍坊
宽带账号归属区县:寿光市
故障地址:潍坊寿光市北洛镇幸福北路怡馨园小区4号楼*********
联系电话:13615361389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15:03:34
具体故障现象:客户要求今天上门安装宽带，加急处理
</t>
  </si>
  <si>
    <t>2024-07-02 15:08:09</t>
  </si>
  <si>
    <t>2024-07-02 15:08:41</t>
  </si>
  <si>
    <t>SD-851-310222-11552-24317</t>
  </si>
  <si>
    <t>SD-057-240702-209641-3951</t>
  </si>
  <si>
    <t>2024-07-02 15:08:39</t>
  </si>
  <si>
    <t>80+银卡-普通区域-安丘市-兴安路东沿街健康路至商场路-15963678064-200M-业务受理宽带-次数0-202407020000435771</t>
  </si>
  <si>
    <t>2024-07-03 15:09:00</t>
  </si>
  <si>
    <t>202407020000435771</t>
  </si>
  <si>
    <t>202407020000435771# 宽带账号:15963678064; 联系电话：15963678064，问题类型：此工单为群障修复工单，根据群障全量闭环修复管理要求，为确保客户网络通畅，请装维人员跟进修复网络问题，谢谢！ 
 群障标题：公告。故障描述：分支光纤断或OLT检测不到ONT的预期的光信号(LOSi/LOBi)主叫号码：15953659730.0;该号码仅供参考，请优先联系宽带账号。</t>
  </si>
  <si>
    <t>2024-07-02 15:10:47</t>
  </si>
  <si>
    <t>2024-07-02 15:11:10</t>
  </si>
  <si>
    <t>SD-057-240702-160829-3953</t>
  </si>
  <si>
    <t>2024-07-02 15:08:46</t>
  </si>
  <si>
    <t>普通区域-青州市-原件厂宿舍-18366335528-500M-宽带上网投诉-次数0-202407020000429452</t>
  </si>
  <si>
    <t>202407020000429452</t>
  </si>
  <si>
    <t xml:space="preserve">202407020000429452#宽带账号：18366335528；宽带地址：潍坊青州市云门山街道尧王山路原件厂；客户来电反映宽带上网慢，要求维修师傅上门查看，请协助处理，谢谢！联系电话：18366335528；联系人：女士；来电流水：2024070214572913720866656。 
</t>
  </si>
  <si>
    <t>2024-07-02 15:10:21</t>
  </si>
  <si>
    <t>2024-07-02 15:12:29</t>
  </si>
  <si>
    <t>SD-851-268003-9658-5266</t>
  </si>
  <si>
    <t>SD-057-240702-160457-3945</t>
  </si>
  <si>
    <t>2024-07-02 15:08:24</t>
  </si>
  <si>
    <t>普通区域-安丘市-东辛庄村自然村-13475653133-100M-宽带上网投诉-次数0-20240702150755X754871660</t>
  </si>
  <si>
    <t>2024-07-03 16:09:00</t>
  </si>
  <si>
    <t>20240702150755X754871660</t>
  </si>
  <si>
    <t xml:space="preserve">【农村网络投诉】流程受理流水号：20240702150648134756531331120610
客户号码:13475653133
客户姓名:王**
投诉地市:潍坊
来话流水:2024070215055431220887014
宽带账号:13475653133
宽带账号归属地市:潍坊
宽带账号归属区县:安丘市
故障地址:潍坊安丘市临浯镇东辛庄村东辛庄村自然村东辛庄村（大）张树财*********
联系电话:13475653133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15:07:33
具体故障现象:光猫亮红灯，
客户其他诉求:客户来电反映强烈要求上门维修，解释不认可，赠送3G不认可，请尽快回电，谢谢
</t>
  </si>
  <si>
    <t>2024-07-02 15:10:30</t>
  </si>
  <si>
    <t>2024-07-02 15:11:18</t>
  </si>
  <si>
    <t>SD-057-240702-168532-3866</t>
  </si>
  <si>
    <t>2024-07-02 15:02:35</t>
  </si>
  <si>
    <t>【调研】-80+普通-普通区域-奎文区-宏伟南区-13906469689-300M-宽带上网投诉-次数0-20240702150103X663159931</t>
  </si>
  <si>
    <t>20240702150103X663159931</t>
  </si>
  <si>
    <t xml:space="preserve">流程受理流水号：20240702145938139064696891118463
客户号码:13906469689
客户姓名:马**
投诉地市:潍坊
来话流水:2024070214592405120893892
宽带账号:13906469689
宽带账号归属地市:潍坊
宽带账号归属区县:奎文区
故障地址:潍坊奎文区潍州路街道环湖路宏伟南区14号楼*********
联系电话:13906469689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15:00:03
具体故障现象:打不开网页，
客户其他诉求:
</t>
  </si>
  <si>
    <t>2024-07-02 15:05:07</t>
  </si>
  <si>
    <t>2024-07-02 15:05:51</t>
  </si>
  <si>
    <t>SD-851-301368-25902-894</t>
  </si>
  <si>
    <t>SD-057-240702-049352-4978</t>
  </si>
  <si>
    <t>2024-07-02 17:07:06</t>
  </si>
  <si>
    <t>【调研】-普通区域-诸城市-利群小区-15169631247-100M-宽带上网投诉-次数0-202407020000550013</t>
  </si>
  <si>
    <t>2024-07-03 18:08:00</t>
  </si>
  <si>
    <t>202407020000550013</t>
  </si>
  <si>
    <t>202407020000550013#流程受理流水号：20240702170631151696312471157299
客户号码:15169631247
客户姓名:战**
投诉地市:潍坊
来话流水:2024070217034363320858994
宽带账号:15169631247
宽带账号归属地市:潍坊
宽带账号归属区县:诸城市
故障地址:潍坊诸城市密州街道兴华路利群小区7号楼*********
联系电话:15169631247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17:06:55
具体故障现象:PON灯闪，
客户其他诉求:
;宽带小区$[利群小区]$</t>
  </si>
  <si>
    <t>2024-07-02 17:15:38</t>
  </si>
  <si>
    <t>2024-07-02 17:16:01</t>
  </si>
  <si>
    <t>SD-057-240702-798153-7155</t>
  </si>
  <si>
    <t>2024-07-02 20:47:24</t>
  </si>
  <si>
    <t>80+普通-普通区域-潍城区-齐家庄社区东区-13853688560-300M-宽带延伸服务-次数0-202407020000695758</t>
  </si>
  <si>
    <t>202407020000695758</t>
  </si>
  <si>
    <t xml:space="preserve">202407020000695758#流程受理流水号：20240702204653138536885601203528
客户号码:13853688560
客户姓名:王**
投诉地市:潍坊
来话流水:2024070220445610720817458
宽带账号:13853688560
宽带账号归属地市:潍坊
宽带账号归属区县:潍城区
故障地址:潍坊潍城区北关街道月河路齐家庄社区东区12号楼*********
联系电话:13853688560
联系人:先生/女士
工单紧急程度:非常紧急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故障时间:2024-07-02 20:47:02
具体故障现象:调测路由器，请协助谢谢
</t>
  </si>
  <si>
    <t>2024-07-02 20:55:53</t>
  </si>
  <si>
    <t>2024-07-02 20:56:37</t>
  </si>
  <si>
    <t>SD-057-240702-851420-305</t>
  </si>
  <si>
    <t>2024-07-02 08:41:09</t>
  </si>
  <si>
    <t>【调研】-80+金卡-普通区域-寿光市-碱疃村自然村-13953691741-1000M-宽带上网投诉-次数0-20240702083845X725269680</t>
  </si>
  <si>
    <t>20240702083845X725269680</t>
  </si>
  <si>
    <t xml:space="preserve">【农村网络投诉】流程受理流水号：20240702083612139536917411003014
客户号码:13953691741
客户姓名:滕**
投诉地市:潍坊
来话流水:2024070208355619220805349
宽带账号:13953691741
宽带账号归属地市:潍坊
宽带账号归属区县:寿光市
故障地址:潍坊寿光市侯镇碱疃村碱疃村自然村碱疃村17号箱*********
联系电话:13953691741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08:33:21
具体故障现象:电脑无法上网，
客户其他诉求:客户要求尽快上门维修
</t>
  </si>
  <si>
    <t>2024-07-02 08:46:30</t>
  </si>
  <si>
    <t>2024-07-02 08:47:03</t>
  </si>
  <si>
    <t>SD-851-284082-23767-19844</t>
  </si>
  <si>
    <t>SD-057-240702-816239-4027</t>
  </si>
  <si>
    <t>2024-07-02 15:12:00</t>
  </si>
  <si>
    <t>80+银卡-普通区域-寿光市-寿光西关村-13953685698-300M-业务受理宽带-次数0-202407020000436219</t>
  </si>
  <si>
    <t>202407020000436219</t>
  </si>
  <si>
    <t>202407020000436219#【已关注中国移动10086微信公众号】 宽带账号:13953685698; 联系电话：13953685698，问题类型：此工单为群障修复工单，根据群障全量闭环修复管理要求，为确保客户网络通畅，请装维人员跟进修复网络问题，谢谢！ 
 群障标题：公告。故障描述：[GPON告警]ONU信号丢失主叫号码：13953685698.0;该号码仅供参考，请优先联系宽带账号。</t>
  </si>
  <si>
    <t>2024-07-02 15:16:37</t>
  </si>
  <si>
    <t>SD-851-272399-12600-20096</t>
  </si>
  <si>
    <t>SD-057-240702-028534-4767</t>
  </si>
  <si>
    <t>2024-07-02 16:33:28</t>
  </si>
  <si>
    <t>80+银卡-普通区域-诸城市-红星家园B区-13780833356-1000M-宽带上网投诉-次数0-202407020000516982</t>
  </si>
  <si>
    <t>2024-07-03 17:34:00</t>
  </si>
  <si>
    <t>202407020000516982</t>
  </si>
  <si>
    <t xml:space="preserve">202407020000516982#【已关注中国移动10086微信公众号】流程受理流水号：20240702163245137808333561146925
客户号码:13780833356
客户姓名:董**
投诉地市:潍坊
来话流水:2024070216321278620821516
宽带账号:13780833356
宽带账号归属地市:潍坊
宽带账号归属区县:诸城市
故障地址:潍坊诸城市舜王街道四平路红星家园B区B2区38号楼*********
联系电话:13053617088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16:32:54
具体故障现象:光猫亮红灯，
客户其他诉求:麻烦师傅上门前联系：13053617088；谢谢老师！
</t>
  </si>
  <si>
    <t>2024-07-02 16:40:28</t>
  </si>
  <si>
    <t>2024-07-02 16:42:46</t>
  </si>
  <si>
    <t>SD-851-314246-2947-15767</t>
  </si>
  <si>
    <t>2024-07-02 16:33:06</t>
  </si>
  <si>
    <t>普通区域-昌邑市-西市场-18563629185-200M-宽带上网投诉-次数0-202407020000513241 一级督办</t>
  </si>
  <si>
    <t>202407020000513241</t>
  </si>
  <si>
    <t>2024-07-02 16:39:22</t>
  </si>
  <si>
    <t>2024-07-02 16:40:59</t>
  </si>
  <si>
    <t>SD-852-270161-1901-21817</t>
  </si>
  <si>
    <t>SD-057-240702-937106-5216</t>
  </si>
  <si>
    <t>2024-07-02 17:25:27</t>
  </si>
  <si>
    <t>80+银卡-FTTR-普通区域-奎文区-世嘉铭园-15063621086-1000M-魔百和投诉-次数0-202407020000567870</t>
  </si>
  <si>
    <t>2024-07-03 18:26:00</t>
  </si>
  <si>
    <t>202407020000567870</t>
  </si>
  <si>
    <t>202407020000567870#【已关注中国移动10086微信公众号】流程受理流水号：20240702172437150636210861162637
客户号码:15063621086
客户姓名:王**
投诉地市:潍坊
来话流水:2024070217233489620828924
宽带账号:15063621086
宽带账号归属地市:潍坊
宽带账号归属区县:高新
故障地址:潍坊高新高新城区金马路世嘉铭园12号楼*********
联系电话:15064685743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光功率:-14.73
故障大类:宽带/电视
故障细类:移动高清电视故障(专席)
携转原因:
故障时间:2024-07-02 17:26:03
魔百和单播/组播:单播
具体故障现象:机顶盒无法开机，
客户其他诉求:
魔百和单/组播：单播;宽带小区$[世嘉铭园]$</t>
  </si>
  <si>
    <t>2024-07-02 17:28:14</t>
  </si>
  <si>
    <t>2024-07-02 17:28:33</t>
  </si>
  <si>
    <t>SD-852-260499-322-209</t>
  </si>
  <si>
    <t>SD-057-240702-652784-5925</t>
  </si>
  <si>
    <t>2024-07-02 18:39:20</t>
  </si>
  <si>
    <t>【重投】-80+普通-普通区域-安丘市-后屯村自然村-15953600980-200M-魔百和投诉-次数0-202407020000629125</t>
  </si>
  <si>
    <t>202407020000629125</t>
  </si>
  <si>
    <t>202407020000629125#【已关注中国移动10086微信公众号】流程受理流水号：20240702183810159536009801182226
客户号码:15953600980
客户姓名:李**
投诉地市:潍坊
来话流水:2024070218355241520830805
宽带账号:15953600980
宽带账号归属地市:潍坊
宽带账号归属区县:安丘市
故障地址:潍坊安丘市景芝镇后屯村后屯村自然村后屯追加10号箱李建立*********
联系电话:15863258935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故障细类:移动高清电视故障(专席)
携转原因:
故障时间:2024-07-02 18:38:34
魔百和单播/组播:单播
具体故障现象:电视提示网络类错误，线上排障未恢复
客户其他诉求:
魔百和单/组播：单播;宽带小区$[后屯村自然村]$</t>
  </si>
  <si>
    <t>2024-07-02 18:45:01</t>
  </si>
  <si>
    <t>2024-07-02 18:45:34</t>
  </si>
  <si>
    <t>2024-07-02 07:10:02</t>
  </si>
  <si>
    <t>80+普通-普通区域-安丘市-大城埠大韩十里社区-13780872611-300M-宽带上网投诉-次数0-202407020000093746 一级督办</t>
  </si>
  <si>
    <t>202407020000093746</t>
  </si>
  <si>
    <t>2024-07-02 07:16:28</t>
  </si>
  <si>
    <t>2024-07-02 07:17:00</t>
  </si>
  <si>
    <t>SD-057-240702-579368-3725</t>
  </si>
  <si>
    <t>2024-07-02 14:36:06</t>
  </si>
  <si>
    <t>【调研】-普通区域-奎文区-图兰朵-15169551675-500M-宽带上网投诉-次数0-202407020000402389</t>
  </si>
  <si>
    <t>202407020000402389</t>
  </si>
  <si>
    <t>202407020000402389#宽带账号15169551675：宽带地址：潍坊高新高新城区福寿街图兰朵10号楼；客户来电反映宽带卡，无法配合线上指导，请协助处理，谢谢！联系电话；联系人：15169551675；来电流水：2024070214295932320878364</t>
  </si>
  <si>
    <t>2024-07-02 14:40:43</t>
  </si>
  <si>
    <t>2024-07-02 14:41:32</t>
  </si>
  <si>
    <t>SD-851-278317-18080-23973</t>
  </si>
  <si>
    <t>SD-057-240702-572391-4981</t>
  </si>
  <si>
    <t>2024-07-02 17:08:02</t>
  </si>
  <si>
    <t>普通区域-寿光市-锦绣华城-13864625264-300M-宽带上网投诉-次数0-20240702170527X127926629</t>
  </si>
  <si>
    <t>2024-07-03 18:09:00</t>
  </si>
  <si>
    <t>20240702170527X127926629</t>
  </si>
  <si>
    <t xml:space="preserve">流程受理流水号：20240702170443138646252641156787
客户号码:13864625264
客户姓名:仉**
投诉地市:潍坊
来话流水:2024070217021421220837997
宽带账号:13864625264
宽带账号归属地市:潍坊
宽带账号归属区县:寿光市
故障地址:潍坊寿光市侯镇南北中心街锦绣华城1号楼扩容*********
联系电话:18754463510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17:33:04
具体故障现象:打不开网页，
客户其他诉求:
</t>
  </si>
  <si>
    <t>2024-07-02 17:13:09</t>
  </si>
  <si>
    <t>2024-07-02 17:13:28</t>
  </si>
  <si>
    <t>SD-851-302318-992-18553</t>
  </si>
  <si>
    <t>SD-057-240702-896023-4769</t>
  </si>
  <si>
    <t>2024-07-02 16:33:33</t>
  </si>
  <si>
    <t>80+金卡-普通区域-奎文区-金华丽-18265653398-500M-魔百和投诉-次数0-202407020000517690</t>
  </si>
  <si>
    <t>202407020000517690</t>
  </si>
  <si>
    <t>202407020000517690#流程受理流水号：20240702162726182656533981145273
客户号码:18265653398
客户姓名:韩**
投诉地市:潍坊
来话流水:2024070216263716520841795
宽带账号:18265653398
宽带账号归属地市:潍坊
宽带账号归属区县:高新
故障地址:潍坊高新高新城区金马路金华丽6号楼*********
联系电话:13869676839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故障大类:电视
故障细类:移动高清电视故障(专席)
携转原因:
故障时间:2024-07-02 16:35:05
魔百和单播/组播:组播
具体故障现象:点播和直播观看都出现卡顿缓冲，重启未恢复，请协助谢谢
客户其他诉求:
魔百和单/组播：组播;宽带小区$[金华丽]$</t>
  </si>
  <si>
    <t>2024-07-02 16:37:20</t>
  </si>
  <si>
    <t>2024-07-02 16:38:11</t>
  </si>
  <si>
    <t>SD-057-240702-374965-39</t>
  </si>
  <si>
    <t>2024-07-02 07:12:36</t>
  </si>
  <si>
    <t>普通区域-诸城市-大哨子-13695369801-300M-魔百和投诉-次数0-202407020000091445</t>
  </si>
  <si>
    <t>202407020000091445</t>
  </si>
  <si>
    <t>202407020000091445#流程受理流水号：20240702071115136953698011000164
客户号码:13695369801
客户姓名:吴**
投诉地市:潍坊
来话流水:2024070207100490920884367
宽带账号:13695369801
宽带账号归属地市:潍坊
宽带账号归属区县:诸城市
故障地址:潍坊诸城市贾悦镇大哨子村大哨子大哨子村5#箱*********
联系电话:13695369801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
携转原因:
故障时间:2024-07-02 07:11:52
魔百和单播/组播:组播
具体故障现象:机顶盒无法开机，
客户其他诉求:用户要求上门服务维修，尽快处理
魔百和单/组播：组播;宽带小区$[大哨子]$</t>
  </si>
  <si>
    <t>2024-07-02 07:15:52</t>
  </si>
  <si>
    <t>2024-07-02 07:16:26</t>
  </si>
  <si>
    <t>SD-851-291433-5575-27784</t>
  </si>
  <si>
    <t>2024-07-02 09:54:21</t>
  </si>
  <si>
    <t>80+银卡-普通区域-临朐县-御景花园-13963658573-1000M-宽带上网投诉-次数0-202407020000172241 一级督办</t>
  </si>
  <si>
    <t>202407020000172241</t>
  </si>
  <si>
    <t>2024-07-02 10:01:39</t>
  </si>
  <si>
    <t>2024-07-02 10:02:10</t>
  </si>
  <si>
    <t>SD-851-229106-21826-8303</t>
  </si>
  <si>
    <t>SD-057-240702-326718-5167</t>
  </si>
  <si>
    <t>2024-07-02 17:20:02</t>
  </si>
  <si>
    <t>80+银卡-普通区域-寿光市-卜家-13853624556-200M-宽带上网投诉-次数0-20240702171717X837149915</t>
  </si>
  <si>
    <t>2024-07-03 18:21:00</t>
  </si>
  <si>
    <t>20240702171717X837149915</t>
  </si>
  <si>
    <t xml:space="preserve">【农村网络投诉】流程受理流水号：20240702171525138536245561159973
客户号码:13853624556
客户姓名:董**
投诉地市:潍坊
来话流水:2024070217150748320815245
宽带账号:13853624556
宽带账号归属地市:潍坊
宽带账号归属区县:寿光市
故障地址:潍坊寿光市田马卜家村卜家卜家村24号箱贾立志外墙*********
联系电话:13853624556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17:17:04
具体故障现象:打不开网页，
客户其他诉求:
</t>
  </si>
  <si>
    <t>2024-07-02 17:24:54</t>
  </si>
  <si>
    <t>2024-07-02 17:25:29</t>
  </si>
  <si>
    <t>SD-057-240702-758013-5460</t>
  </si>
  <si>
    <t>2024-07-02 17:58:11</t>
  </si>
  <si>
    <t>【调研】-80+银卡-普通区域-诸城市-大华新苑-18706500456-1000M-宽带上网投诉-次数0-202407020000597365</t>
  </si>
  <si>
    <t>2024-07-03 18:59:00</t>
  </si>
  <si>
    <t>202407020000597365</t>
  </si>
  <si>
    <t>202407020000597365#宽带账号：1870650045602；宽带地址：潍坊诸城市密州街道陈家林陈家林自然村陈家林35号箱*********；接入方式：FTTH，当前是否在线：在线，端到端诊断结果：客户侧设备问题，是否智能网关：，客户反映没网，要求尽快处理回复！来电流水：2024070217521835720893020，联系电话：18706500456</t>
  </si>
  <si>
    <t>2024-07-02 18:00:48</t>
  </si>
  <si>
    <t>2024-07-02 18:06:30</t>
  </si>
  <si>
    <t>SD-851-258966-23346-10637</t>
  </si>
  <si>
    <t>SD-057-240702-180459-5853</t>
  </si>
  <si>
    <t>2024-07-02 18:31:16</t>
  </si>
  <si>
    <t>普通区域-寿光市-桃园村自然村-15006670461-300M-宽带上网投诉-次数0-202407020000622959</t>
  </si>
  <si>
    <t>202407020000622959</t>
  </si>
  <si>
    <t xml:space="preserve">202407020000622959#流程受理流水号：20240702182837150066704611180175
客户号码:15006670461
客户姓名:张**
投诉地市:潍坊
来话流水:2024070218282282820864151
宽带账号:15006670461
宽带账号归属地市:潍坊
宽带账号归属区县:寿光市
故障地址:潍坊寿光市纪台镇桃园村桃园村自然村桃园村东南箱（张帅帅家外墙）*********
联系电话:15006670461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故障细类:移动高清电视故障
携转原因:
故障时间:2024-07-02 18:29:40
魔百和单播/组播:组播
具体故障现象:电视机提示无信号，
客户其他诉求:客户侧为质差终端，要求上门更换终端并一并处理故障问题。
</t>
  </si>
  <si>
    <t>2024-07-02 18:33:58</t>
  </si>
  <si>
    <t>2024-07-02 18:34:35</t>
  </si>
  <si>
    <t>SD-057-240702-940316-5390</t>
  </si>
  <si>
    <t>2024-07-02 17:50:32</t>
  </si>
  <si>
    <t>80+金卡-普通区域-潍城区-清荷湾-13563689126-300M-宽带上网投诉-次数0-202407020000590296</t>
  </si>
  <si>
    <t>2024-07-03 18:51:00</t>
  </si>
  <si>
    <t>202407020000590296</t>
  </si>
  <si>
    <t xml:space="preserve">202407020000590296#【已关注中国移动10086微信公众号】流程受理流水号：20240702174958135636891261170043
客户号码:13563689126
客户姓名:孙**
投诉地市:潍坊
来话流水:2024070217492254620857173
宽带账号:13563689126
宽带账号归属地市:潍坊
宽带账号归属区县:潍城区
故障地址:潍坊潍城区北关街道月河路清荷湾14号楼*********
联系电话:17667429591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故障时间:2024-07-02 17:50:09
具体故障现象:光猫亮红灯，
客户其他诉求:客户侧为质差终端，要求上门更换终端并一并处理故障问题。
</t>
  </si>
  <si>
    <t>2024-07-02 17:54:23</t>
  </si>
  <si>
    <t>2024-07-02 17:54:55</t>
  </si>
  <si>
    <t>SD-057-240702-218397-5866</t>
  </si>
  <si>
    <t>2024-07-02 18:32:27</t>
  </si>
  <si>
    <t>普通区域-高密市-东牟社区小区-13854437788-300M-宽带上网投诉-次数0-20240702183005X205405866</t>
  </si>
  <si>
    <t>20240702183005X205405866</t>
  </si>
  <si>
    <t xml:space="preserve">流程受理流水号：20240702182926138544377881180349
客户号码:13854437788
客户姓名:佟**
投诉地市:潍坊
来话流水:2024070218285667420869280
宽带账号:13854437788
宽带账号归属地市:潍坊
宽带账号归属区县:高密市
故障地址:潍坊高密市朝阳街道沂胶路东牟社区小区高密东牟社区4号箱*********
联系电话:13854437788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18:29:50
具体故障现象:光猫亮红灯，
客户其他诉求:
</t>
  </si>
  <si>
    <t>2024-07-02 18:38:34</t>
  </si>
  <si>
    <t>荆琦</t>
  </si>
  <si>
    <t>15706307368</t>
  </si>
  <si>
    <t>dw3_jk_jingqi</t>
  </si>
  <si>
    <t>2024-07-02 18:39:08</t>
  </si>
  <si>
    <t>SD-851-329322-17667-24632</t>
  </si>
  <si>
    <t>SD-057-240702-794658-1084</t>
  </si>
  <si>
    <t>2024-07-02 09:59:01</t>
  </si>
  <si>
    <t>【调研】-80+普通-普通区域-诸城市-后牛市自然村-15853652867-300M-业务受理宽带-次数0-202407020000175332</t>
  </si>
  <si>
    <t>202407020000175332</t>
  </si>
  <si>
    <t>202407020000175332#导航立单,用户所在位置有群障,已向客户播报,客户要求装维回访.此工单为群障修复工单,根据群障全量闭环管理要求,为确保客户网络通畅,请装维人员跟进修复网络问题,谢谢.联系电话：15853652867</t>
  </si>
  <si>
    <t>2024-07-02 10:01:27</t>
  </si>
  <si>
    <t>2024-07-02 10:02:34</t>
  </si>
  <si>
    <t>SD-057-240702-890517-334</t>
  </si>
  <si>
    <t>2024-07-02 08:44:50</t>
  </si>
  <si>
    <t>普通区域-昌邑市-阳光家园-19806213309-300M-宽带延伸服务-次数0-202407020000103115</t>
  </si>
  <si>
    <t>202407020000103115</t>
  </si>
  <si>
    <t xml:space="preserve">202407020000103115#流程受理流水号：20240702084331198062133091005269
客户号码:19806213309
客户姓名:梁*
投诉地市:潍坊
来话流水:2024070208423633120865796
宽带账号:19806213309
宽带账号归属地市:潍坊
宽带账号归属区县:昌邑市
故障地址:潍坊昌邑市城区富昌街阳光家园北区B2号楼*********
联系电话:13220739282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08:42:04
具体故障现象:调测其它设备，
</t>
  </si>
  <si>
    <t>2024-07-02 08:45:45</t>
  </si>
  <si>
    <t>2024-07-02 08:46:16</t>
  </si>
  <si>
    <t>SD-851-255133-6062-19355</t>
  </si>
  <si>
    <t>SD-057-240702-140928-5405</t>
  </si>
  <si>
    <t>2024-07-02 17:51:19</t>
  </si>
  <si>
    <t>80+金卡-FTTR-普通区域-高密市-尚东郡-15006562333-1000M-宽带上网投诉-次数0-20240702174947X787028361</t>
  </si>
  <si>
    <t>2024-07-03 18:52:00</t>
  </si>
  <si>
    <t>20240702174947X787028361</t>
  </si>
  <si>
    <t xml:space="preserve">流程受理流水号：20240702174900150065623331169770
客户号码:15006562333
客户姓名:聂**
投诉地市:潍坊
来话流水:2024070217474640920837278
宽带账号:15006562333
宽带账号归属地市:潍坊
宽带账号归属区县:高密市
故障地址:潍坊高密市朝阳街道孚日街尚东郡4号楼*********
联系电话:15006562333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故障细类:宽带无法上网(专席)
携转原因:
故障时间:2024-07-02 17:49:44
具体故障现象:光猫灯正常但电脑手机无法上网，客户对于线上排障流程不认可，请相关部门人员协助处理，谢谢
客户其他诉求:
</t>
  </si>
  <si>
    <t>2024-07-02 17:54:58</t>
  </si>
  <si>
    <t>2024-07-02 17:55:37</t>
  </si>
  <si>
    <t>SD-851-262057-4486-1276</t>
  </si>
  <si>
    <t>SD-057-240702-516083-5406</t>
  </si>
  <si>
    <t>2024-07-02 17:51:23</t>
  </si>
  <si>
    <t>【调研】-80+金卡-普通区域-青州市-现代钢铁物流园-13465683056-500M-宽带上网投诉-次数0-20240702174948X788151126</t>
  </si>
  <si>
    <t>20240702174948X788151126</t>
  </si>
  <si>
    <t xml:space="preserve">流程受理流水号：20240702174917134656830561169849
客户号码:13465683056
客户姓名:郭**
投诉地市:潍坊
来话流水:2024070217472410120832734
宽带账号:13465683056
宽带账号归属地市:潍坊
宽带账号归属区县:青州市
故障地址:潍坊青州市益都街道309国道现代钢铁物流园K1号箱（六街CD区49号东墙）*********
联系电话:13465683056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
故障细类:宽带无法上网(专席)
携转原因:
故障时间:2024-07-02 17:51:55
具体故障现象:光猫灯正常但电脑手机无法上网，
客户其他诉求:
</t>
  </si>
  <si>
    <t>2024-07-02 17:55:40</t>
  </si>
  <si>
    <t>2024-07-02 17:55:58</t>
  </si>
  <si>
    <t>SD-851-326099-9358-21363</t>
  </si>
  <si>
    <t>SD-057-240702-072851-5265</t>
  </si>
  <si>
    <t>2024-07-02 17:32:06</t>
  </si>
  <si>
    <t>普通区域-诸城市-null-18805369761-宽带上网投诉-次数0-202407020000572797</t>
  </si>
  <si>
    <t>2024-07-03 18:33:00</t>
  </si>
  <si>
    <t>202407020000572797</t>
  </si>
  <si>
    <t>202407020000572797#18805369761客户对装维未及时安装宽带不满，要求上报投诉。联系电话：本机</t>
  </si>
  <si>
    <t>2024-07-03 16:18:39</t>
  </si>
  <si>
    <t>SD-057-240702-826093-2650</t>
  </si>
  <si>
    <t>2024-07-02 12:38:16</t>
  </si>
  <si>
    <t>普通区域-青州市-宝鼎花园二期-15863638585-200M-宽带延伸服务-次数0-202407020000324759</t>
  </si>
  <si>
    <t>202407020000324759</t>
  </si>
  <si>
    <t xml:space="preserve">202407020000324759#流程受理流水号：20240702123749158636385851082985
客户号码:15863638585
客户姓名:张**
投诉地市:潍坊
来话流水:2024070212363613820837175
宽带账号:15863638585
宽带账号归属地市:潍坊
宽带账号归属区县:青州市
故障地址:潍坊青州市云门山街道云门山北路宝鼎花园二期7号楼*********
联系电话:18663688859
联系人:先生
工单紧急程度:一般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故障时间:2024-07-02 12:37:59
具体故障现象:延长网线，
</t>
  </si>
  <si>
    <t>2024-07-02 12:40:26</t>
  </si>
  <si>
    <t>2024-07-02 12:41:12</t>
  </si>
  <si>
    <t>SD-057-240702-147639-2674</t>
  </si>
  <si>
    <t>2024-07-02 12:42:45</t>
  </si>
  <si>
    <t>【调研】-80+普通-普通区域-奎文区-三官庙小区-13863648885-1000M-魔百和投诉-次数0-202407020000325316</t>
  </si>
  <si>
    <t>202407020000325316</t>
  </si>
  <si>
    <t>202407020000325316#【已关注中国移动10086微信公众号】流程受理流水号：20240702124140138636488851083943
客户号码:13863648885
客户姓名:张**
投诉地市:潍坊
来话流水:2024070212393818920863614
宽带账号:13863648885
宽带账号归属地市:潍坊
宽带账号归属区县:高新
故障地址:潍坊高新高新城区东方路三官庙小区1号楼*********
联系电话:13863648885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故障时间:2024-07-02 12:45:14
魔百和单播/组播:组播
具体故障现象:电视直播或点播无法观看，
客户其他诉求:
魔百和单/组播：组播;宽带小区$[三官庙小区]$</t>
  </si>
  <si>
    <t>2024-07-02 12:46:00</t>
  </si>
  <si>
    <t>2024-07-02 12:46:33</t>
  </si>
  <si>
    <t>SD-852-267958-744-21486</t>
  </si>
  <si>
    <t>SD-057-240702-193450-5243</t>
  </si>
  <si>
    <t>2024-07-02 17:28:54</t>
  </si>
  <si>
    <t>普通区域-潍城区-许家村自然村-13869686570-100M-宽带延伸服务-次数0-202407020000568581</t>
  </si>
  <si>
    <t>2024-07-03 17:29:00</t>
  </si>
  <si>
    <t>202407020000568581</t>
  </si>
  <si>
    <t xml:space="preserve">202407020000568581#流程受理流水号：20240702172755138696865701163659
客户号码:13869686570
客户姓名:邓**
投诉地市:潍坊
来话流水:2024070217253744220855735
宽带账号:13869686570
宽带账号归属地市:潍坊
宽带账号归属区县:潍城区
故障地址:潍坊潍城区望留街道许家村许家村自然村9#箱富源茶庄*********
联系电话:15269650906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17:30:24
具体故障现象:检测设备
</t>
  </si>
  <si>
    <t>2024-07-02 17:31:01</t>
  </si>
  <si>
    <t>2024-07-02 17:31:24</t>
  </si>
  <si>
    <t>SD-851-317676-16666-19480</t>
  </si>
  <si>
    <t>SD-057-240702-362489-6651</t>
  </si>
  <si>
    <t>2024-07-02 19:50:05</t>
  </si>
  <si>
    <t>【调研】-普通区域-临朐县-雷家崖头-13963607438-200M-宽带上网投诉-次数0-202407020000669781</t>
  </si>
  <si>
    <t>202407020000669781</t>
  </si>
  <si>
    <t>202407020000669781#宽带账号：13963607438；宽带地址：潍坊临朐县山旺镇人民政府雷家崖头村雷家崖头雷家崖头1号箱王浩文（外墙）*********客户来电反映宽带无法连网 光猫正常指导路由器连接光猫情况 老人客户未操作 ，经查询客户侧为质差终端，请协助上门更换终端并一并处理故障问题，谢谢！！来电流水：2024070219454628820864913，联系电话：13963607438</t>
  </si>
  <si>
    <t>2024-07-02 19:52:42</t>
  </si>
  <si>
    <t>2024-07-02 19:53:19</t>
  </si>
  <si>
    <t>SD-057-240702-863912-1055</t>
  </si>
  <si>
    <t>2024-07-02 09:53:23</t>
  </si>
  <si>
    <t>普通区域-昌乐县-阿陀沿街自然村-15965087479-100M-宽带上网投诉-次数0-20240702083932X772743890</t>
  </si>
  <si>
    <t>2024-07-03 10:54:00</t>
  </si>
  <si>
    <t>20240702083932X772743890</t>
  </si>
  <si>
    <t>【农村网络投诉】流程 ： 
 流程受理流水号：20240702083856159650874791003816; 
手机号码 ：15965087479；
客户姓名 ：尹**；
投诉地市 ：菏泽；
来话流水 ：2024070208382274020826829；
宽带账号 ：15965087479；
宽带账号归属区县 ：昌乐县；
联系人 ：尹**；
故障地址 ：潍坊昌乐县营丘镇阿陀沿街阿陀沿街自然村阿陀沿街5#（碳厂西侧）*********；
联系电话 ：15965087479；
是否升级倾向 ：否；
是否投诉倾向 ：否；
工单内容 ：电视无法观看；
_是否智能网关：否</t>
  </si>
  <si>
    <t>2024-07-02 09:55:46</t>
  </si>
  <si>
    <t>2024-07-02 09:57:00</t>
  </si>
  <si>
    <t>SD-057-240702-673529-4038</t>
  </si>
  <si>
    <t>2024-07-02 15:12:24</t>
  </si>
  <si>
    <t>普通区域-坊子区-龙凤花园-18053686867-1000M-业务受理宽带-次数0-202407020000438604</t>
  </si>
  <si>
    <t>202407020000438604</t>
  </si>
  <si>
    <t>202407020000438604# 宽带账号:18053686867; 联系电话：18053686867，问题类型：此工单为群障修复工单，根据群障全量闭环修复管理要求，为确保客户网络通畅，请装维人员跟进修复网络问题，谢谢！ 
 群障标题：告警。故障标题：分支光纤断或OLT检测不到ONT的预期的光信号(LOSi/LOBi)主叫号码：18053686867.0;该号码仅供参考，请优先联系宽带账号。</t>
  </si>
  <si>
    <t>2024-07-02 15:15:38</t>
  </si>
  <si>
    <t>2024-07-02 15:16:24</t>
  </si>
  <si>
    <t>SD-851-296042-23873-22246</t>
  </si>
  <si>
    <t>SD-057-240702-028713-2682</t>
  </si>
  <si>
    <t>2024-07-02 12:44:13</t>
  </si>
  <si>
    <t>普通区域-安丘市-东小泉村-15169694968-1000M-宽带上网投诉-次数0-20240702124220X340507498</t>
  </si>
  <si>
    <t>20240702124220X340507498</t>
  </si>
  <si>
    <t xml:space="preserve">【农村网络投诉】流程受理流水号：20240702124045151696949681083742
客户号码:15169694968
客户姓名:于**
投诉地市:潍坊
来话流水:2024070212395824020866515
宽带账号:15169694968
宽带账号归属地市:潍坊
宽带账号归属区县:安丘市
故障地址:潍坊安丘市官庄镇坡庄村坡庄村自然村坡庄三次追加8号箱黎菁菁*********
联系电话:15169694968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12:40:54
具体故障现象:光猫亮红灯，将光纤线捋直插紧，未恢复，请协助谢谢
客户其他诉求:
</t>
  </si>
  <si>
    <t>2024-07-02 12:48:18</t>
  </si>
  <si>
    <t>2024-07-02 12:48:44</t>
  </si>
  <si>
    <t>SD-851-246447-19989-29311</t>
  </si>
  <si>
    <t>SD-057-240702-826519-208</t>
  </si>
  <si>
    <t>2024-07-02 08:27:03</t>
  </si>
  <si>
    <t>80+普通-普通区域-昌邑市-小南孟村-18369648857-200M-宽带上网投诉-次数0-202407020000095194</t>
  </si>
  <si>
    <t>2024-07-03 09:28:00</t>
  </si>
  <si>
    <t>202407020000095194</t>
  </si>
  <si>
    <t xml:space="preserve">202407020000095194#流程受理流水号：20240702082544183696488571001200
客户号码:18369648857
客户姓名:张**
投诉地市:潍坊
来话流水:2024070208251025720828251
宽带账号:18369648857
宽带账号归属地市:潍坊
宽带账号归属区县:昌邑市
故障地址:潍坊昌邑市北孟镇小南孟村小南孟村小南孟村23号箱王教华*********
联系电话:18369648857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08:25:55
具体故障现象:打不开网页，
客户其他诉求:客户侧为质差终端，要求上门更换终端并一并处理故障问题。
</t>
  </si>
  <si>
    <t>2024-07-02 08:32:07</t>
  </si>
  <si>
    <t>2024-07-02 08:46:39</t>
  </si>
  <si>
    <t>SD-851-190726-38221</t>
  </si>
  <si>
    <t>SD-057-240702-879235-5420</t>
  </si>
  <si>
    <t>2024-07-02 17:53:21</t>
  </si>
  <si>
    <t>80+银卡-普通区域-安丘市-官庄永昌社区-15169590266-500M-宽带上网投诉-次数0-20240702175216X936774422</t>
  </si>
  <si>
    <t>2024-07-03 18:54:00</t>
  </si>
  <si>
    <t>20240702175216X936774422</t>
  </si>
  <si>
    <t xml:space="preserve">【农村网络投诉】流程受理流水号：20240702175129151695902661170509
客户号码:15169590266
客户姓名:杨**
投诉地市:潍坊
来话流水:2024070217501352520867503
宽带账号:15169590266
宽带账号归属地市:潍坊
宽带账号归属区县:安丘市
故障地址:潍坊安丘市官庄镇官庄村官庄永昌社区4号楼*********
联系电话:15169590266
联系人:先生/女士
工单紧急程度:一般
是否有升级投诉倾向:否
是否重复投诉:否
是否携转意向:否
是否投诉倾向:否
工单内容:用户要求尽快处理，表示线断 要求上门查看
</t>
  </si>
  <si>
    <t>2024-07-02 17:55:16</t>
  </si>
  <si>
    <t>2024-07-02 17:56:02</t>
  </si>
  <si>
    <t>SD-851-297926-2317-16585</t>
  </si>
  <si>
    <t>SD-057-240702-196845-3694</t>
  </si>
  <si>
    <t>2024-07-02 14:32:03</t>
  </si>
  <si>
    <t>【调研】-FTTR-普通区域-寿光市-环翠花园-15169520369-1000M-宽带上网投诉-次数0-20240702142904X744025451 一级督办</t>
  </si>
  <si>
    <t>20240702142904X744025451</t>
  </si>
  <si>
    <t xml:space="preserve">流程受理流水号：20240702142833151695203691109727
客户号码:15169520369
客户姓名:齐**
投诉地市:潍坊
来话流水:2024070214270938720839464
宽带账号:15169520369
宽带账号归属地市:潍坊
宽带账号归属区县:寿光市
故障地址:潍坊寿光市圣城街道东升路环翠花园1号楼*********
联系电话:13515366996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14:28:30
具体故障现象:线上指导未恢复 客户无法完成线上指导
客户其他诉求:
</t>
  </si>
  <si>
    <t>2024-07-02 14:35:30</t>
  </si>
  <si>
    <t>2024-07-02 14:40:09</t>
  </si>
  <si>
    <t>SD-852-321067-943-26022</t>
  </si>
  <si>
    <t>SD-057-240702-590361-1050</t>
  </si>
  <si>
    <t>2024-07-02 09:53:06</t>
  </si>
  <si>
    <t>【调研】-80+银卡-普通区域-坊子区-望仙埠村自然村-15854895982-300M-宽带上网投诉-次数0-20240702095054X547152290</t>
  </si>
  <si>
    <t>20240702095054X547152290</t>
  </si>
  <si>
    <t xml:space="preserve">【农村网络投诉】流程受理流水号：20240702094937158548959821028956
客户号码:15854895982
客户姓名:郭**
投诉地市:潍坊
来话流水:2024070209485793120855307
宽带账号:15854895982
宽带账号归属地市:潍坊
宽带账号归属区县:峡山区
故障地址:潍坊峡山区太堡庄街道（太堡庄）望仙埠村望仙埠村自然村望仙埠扩容5号箱*********
联系电话:15854895982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10:06:10
具体故障现象:光猫亮红灯，
客户其他诉求:
</t>
  </si>
  <si>
    <t>2024-07-02 09:58:59</t>
  </si>
  <si>
    <t>2024-07-02 09:59:36</t>
  </si>
  <si>
    <t>SD-851-313696-3978-17037</t>
  </si>
  <si>
    <t>SD-057-240702-253781-309</t>
  </si>
  <si>
    <t>2024-07-02 08:41:16</t>
  </si>
  <si>
    <t>【重投】-普通区域-安丘市-于家洼村自然村-15095255927-300M-业务受理宽带-次数0-202407020000098988</t>
  </si>
  <si>
    <t>202407020000098988</t>
  </si>
  <si>
    <t>202407020000098988#导航立单,用户所在位置有群障,已向客户播报,客户要求装维回访.此工单为群障修复工单,根据群障全量闭环管理要求,为确保客户网络通畅,请装维人员跟进修复网络问题,谢谢.联系电话：15095255927</t>
  </si>
  <si>
    <t>2024-07-02 08:43:41</t>
  </si>
  <si>
    <t>2024-07-02 08:44:01</t>
  </si>
  <si>
    <t>SD-057-240702-735681-352</t>
  </si>
  <si>
    <t>2024-07-02 08:46:33</t>
  </si>
  <si>
    <t>【调研】-80+普通-普通区域-寿光市-西稻田村自然村-13905360851-200M-宽带上网投诉-次数0-202407020000105493</t>
  </si>
  <si>
    <t>2024-07-03 09:47:00</t>
  </si>
  <si>
    <t>202407020000105493</t>
  </si>
  <si>
    <t xml:space="preserve">202407020000105493#宽带账号：13905360851，客户位置：潍坊寿光市稻田镇西稻田村，办理的移动宽带业务，客户无法上网，客户拒接线上排障要求上门处理，请处理，联系电话：13905360851，联系人：本人，谢谢，来电流水：2024070208373622520819872
</t>
  </si>
  <si>
    <t>2024-07-02 08:54:24</t>
  </si>
  <si>
    <t>2024-07-02 08:54:39</t>
  </si>
  <si>
    <t>SD-057-240702-685143-5202</t>
  </si>
  <si>
    <t>2024-07-02 17:23:27</t>
  </si>
  <si>
    <t>【重投】-普通区域-安丘市-团山子村自然村-18264461161-100M-宽带上网投诉-次数0-20240702172244X164695968</t>
  </si>
  <si>
    <t>2024-07-03 18:24:00</t>
  </si>
  <si>
    <t>20240702172244X164695968</t>
  </si>
  <si>
    <t xml:space="preserve">【农村网络投诉】流程受理流水号：20240702170454182644611611156839
客户号码:18264461161
客户姓名:李**
投诉地市:潍坊
来话流水:2024070217030223920849274
宽带账号:18264461161
宽带账号归属地市:潍坊
宽带账号归属区县:安丘市
故障地址:潍坊安丘市辉渠镇团山子村团山子村自然村团山子村追加7号箱李文德*********
联系电话:13325263796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17:16:51
具体故障现象:网络故障，不能用
客户其他诉求:装维师傅上门查看一下，联系电话13325263796
</t>
  </si>
  <si>
    <t>2024-07-02 17:26:26</t>
  </si>
  <si>
    <t>2024-07-02 17:26:51</t>
  </si>
  <si>
    <t>SD-057-240702-389015-5245</t>
  </si>
  <si>
    <t>2024-07-02 17:29:03</t>
  </si>
  <si>
    <t>普通区域-青州市-青州马宋商业街-15063629182-300M-宽带上网投诉-次数0-202407020000569213</t>
  </si>
  <si>
    <t>2024-07-03 18:30:00</t>
  </si>
  <si>
    <t>202407020000569213</t>
  </si>
  <si>
    <t xml:space="preserve">202407020000569213#宽带账号：15063629182宽带地址：潍坊青州市黄楼街道大马宋村青州马宋商业街H4号箱（雷州机械）*********客户来电反映移动高清看不了，客户要求师傅上门，请协助处理，谢谢！联系电话：**15063629182联系人：***；来电流水：*2024070217255935920860515 </t>
  </si>
  <si>
    <t>2024-07-02 17:32:02</t>
  </si>
  <si>
    <t>2024-07-02 17:32:32</t>
  </si>
  <si>
    <t>SD-851-271679-15783-28882</t>
  </si>
  <si>
    <t>SD-057-240702-806293-5308</t>
  </si>
  <si>
    <t>2024-07-02 17:38:23</t>
  </si>
  <si>
    <t>【调研】-普通区域-寿光市-蓝湾康城-18453601069-200M-宽带上网投诉-次数0-20240702173645X560966600</t>
  </si>
  <si>
    <t>2024-07-03 18:39:00</t>
  </si>
  <si>
    <t>20240702173645X560966600</t>
  </si>
  <si>
    <t xml:space="preserve">流程受理流水号：20240702173527184536010691165831
客户号码:18453601069
客户姓名:符**
投诉地市:潍坊
来话流水:2024070217344995420874933
宽带账号:18453601069
宽带账号归属地市:潍坊
宽带账号归属区县:寿光市
故障地址:潍坊寿光市圣城街道金光街蓝湾康城22号楼*********
联系电话:13791869089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故障时间:2024-07-02 17:36:43
具体故障现象:客户表示光信号红灯  闪烁  插紧捋直光纤 未恢复   请协助 谢谢
客户其他诉求:请协助 谢谢
</t>
  </si>
  <si>
    <t>2024-07-02 17:42:27</t>
  </si>
  <si>
    <t>2024-07-02 17:42:51</t>
  </si>
  <si>
    <t>SD-851-261392-19266-2253</t>
  </si>
  <si>
    <t>SD-057-240702-389074-4949</t>
  </si>
  <si>
    <t>2024-07-02 17:02:04</t>
  </si>
  <si>
    <t>普通区域-奎文区-怡馨园-17663601719-300M-宽带上网投诉-次数0-20240702164932X172188814</t>
  </si>
  <si>
    <t>20240702164932X172188814</t>
  </si>
  <si>
    <t>宽带账号：17663601719；宽带地址：潍坊高新高新城区东方路怡馨园8号楼*********；接入方式：FTTH，当前是否在线：在线，端到端诊断结果：客户侧设备问题，是否智能网关：：客户来电要求投诉15706366531此手机号码的维修师傅，客户对师傅态度不满，要求尽快处理回复！来电流水：2024070216430270320874019，联系电话：17663601719</t>
  </si>
  <si>
    <t>2024-07-02 17:08:57</t>
  </si>
  <si>
    <t>2024-07-02 17:09:29</t>
  </si>
  <si>
    <t>SD-057-240702-419763-4955</t>
  </si>
  <si>
    <t>2024-07-02 17:02:30</t>
  </si>
  <si>
    <t>普通区域-昌邑市-隆鑫家园-18416599355-300M-宽带上网投诉-次数0-20240702170014X814031734</t>
  </si>
  <si>
    <t>20240702170014X814031734</t>
  </si>
  <si>
    <t xml:space="preserve">流程受理流水号：20240702165918184165993551155063
客户号码:18416599355
客户姓名:温*
投诉地市:济南
来话流水:2024070216580150620879312
宽带账号:18416599355
宽带账号归属地市:潍坊
宽带账号归属区县:昌邑市
故障地址:潍坊昌邑市城区和平大街隆鑫家园8号楼*********
联系电话:18416599355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故障时间:2024-07-02 17:00:07
具体故障现象:网速慢卡顿，重启未恢复
客户其他诉求:
</t>
  </si>
  <si>
    <t>2024-07-02 17:04:20</t>
  </si>
  <si>
    <t>2024-07-02 17:04:39</t>
  </si>
  <si>
    <t>SD-851-266028-3386-913</t>
  </si>
  <si>
    <t>SD-057-240702-426517-3701</t>
  </si>
  <si>
    <t>2024-07-02 14:32:28</t>
  </si>
  <si>
    <t>80+普通-普通区域-高密市-张吉村自然村-13854437401-100M-宽带上网投诉-次数0-20240702143125X885263464</t>
  </si>
  <si>
    <t>2024-07-03 15:33:00</t>
  </si>
  <si>
    <t>20240702143125X885263464</t>
  </si>
  <si>
    <t xml:space="preserve">【农村网络投诉】流程受理流水号：20240702142949138544374011110084
客户号码:13854437401
客户姓名:王**
投诉地市:潍坊
来话流水:2024070214272726320843668
宽带账号:13854437401
宽带账号归属地市:潍坊
宽带账号归属区县:高密市
故障地址:潍坊高密市密水街道张吉村张吉村自然村高密张吉村27号箱乐乐玩具厂*********
联系电话:15910119401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14:31:35
具体故障现象:提示网络无法连接，
客户其他诉求:
</t>
  </si>
  <si>
    <t>2024-07-02 14:33:37</t>
  </si>
  <si>
    <t>2024-07-02 14:34:46</t>
  </si>
  <si>
    <t>2024-07-02 14:33:21</t>
  </si>
  <si>
    <t>【调研】-80+银卡-普通区域-潍城区-安顺东区-13625363373-100M-宽带上网投诉-次数0-202407020000400160 一级督办</t>
  </si>
  <si>
    <t>2024-07-03 15:34:00</t>
  </si>
  <si>
    <t>202407020000400160</t>
  </si>
  <si>
    <t>2024-07-02 14:36:58</t>
  </si>
  <si>
    <t>2024-07-02 14:37:28</t>
  </si>
  <si>
    <t>SD-852-266690-498-13206</t>
  </si>
  <si>
    <t>SD-057-240702-091673-1089</t>
  </si>
  <si>
    <t>2024-07-02 09:59:19</t>
  </si>
  <si>
    <t>【调研】-80+普通-普通区域-昌邑市-东角兰村自然村-18866732772-300M-魔百和投诉-次数0-20240702095752X472042597</t>
  </si>
  <si>
    <t>20240702095752X472042597</t>
  </si>
  <si>
    <t>【农村网络投诉】流程受理流水号：20240702095258188667327721030253
客户号码:18866732772
客户姓名:张**
投诉地市:潍坊
来话流水:2024070209445830120895417
宽带账号:18866732772
宽带账号归属地市:潍坊
宽带账号归属区县:昌邑市
故障地址:潍坊安丘市兴安街道邹家洼村
联系电话:15169477867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故障细类:移动高清电视故障(专席)
携转原因:
故障时间:2024-07-02 10:06:28
魔百和单播/组播:组播
具体故障现象:电视直播或点播无法观看，
客户其他诉求:
魔百和单/组播：组播</t>
  </si>
  <si>
    <t>2024-07-02 10:01:42</t>
  </si>
  <si>
    <t>2024-07-02 10:05:06</t>
  </si>
  <si>
    <t>SD-851-269787-3659-13502</t>
  </si>
  <si>
    <t>SD-057-240702-657890-1058</t>
  </si>
  <si>
    <t>2024-07-02 09:53:34</t>
  </si>
  <si>
    <t>(目标)普通区域-青州市-青州朝阳小区-13583680922-1000M-宽带上网投诉-次数0-20240702095215X135129740</t>
  </si>
  <si>
    <t>20240702095215X135129740</t>
  </si>
  <si>
    <t xml:space="preserve">流程受理流水号：20240702095146135836809221029787
客户号码:13583680922
客户姓名:刘**
投诉地市:潍坊
来话流水:2024070209502523920876941
宽带账号:13583680922
宽带账号归属地市:潍坊
宽带账号归属区县:青州市
故障地址:潍坊青州市王府街道八腊庙街朝阳小区1号箱（朝阳小区2号楼1单元）*********
联系电话:13583680922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09:52:37
具体故障现象:用户无法提供具体故障现象，
客户其他诉求:
</t>
  </si>
  <si>
    <t>2024-07-02 10:03:29</t>
  </si>
  <si>
    <t>2024-07-02 10:04:02</t>
  </si>
  <si>
    <t>SD-851-292954-17740-6150</t>
  </si>
  <si>
    <t>SD-057-240702-195786-5435</t>
  </si>
  <si>
    <t>2024-07-02 17:56:06</t>
  </si>
  <si>
    <t>【调研】-80+金卡-(目标)普通区域-奎文区-奎文友谊小区-18763677212-1000M-魔百和投诉-次数0-20240702175334X142398570</t>
  </si>
  <si>
    <t>2024-07-03 18:57:00</t>
  </si>
  <si>
    <t>20240702175334X142398570</t>
  </si>
  <si>
    <t>流程受理流水号：20240702175056187636772121170327
客户号码:18763677212
客户姓名:徐**
投诉地市:潍坊
来话流水:2024070217500133120865128
宽带账号:18763677212
宽带账号归属地市:潍坊
宽带账号归属区县:高新
故障地址:潍坊高新高新城区乐川街友谊小区老年公寓
联系电话:18765153396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故障细类:移动高清电视故障(专席)
携转原因:
故障时间:2024-07-02 17:50:50
魔百和单播/组播:单播
具体故障现象:机顶盒无法开机，
客户其他诉求:电视盒不能开机，已经拔插电源重启未恢复，换排查后不能使用
魔百和单/组播：单播</t>
  </si>
  <si>
    <t>2024-07-02 17:58:10</t>
  </si>
  <si>
    <t>家庭业务-&gt;产品质量-&gt;互联网电视(移动高清)-&gt;全局流转-&gt;售后服务-&gt;机顶盒损坏-&gt;全局流转</t>
  </si>
  <si>
    <t>2024-07-02 17:59:03</t>
  </si>
  <si>
    <t>SD-851-271918-3522-15670</t>
  </si>
  <si>
    <t>SD-057-240702-530876-5919</t>
  </si>
  <si>
    <t>2024-07-02 18:38:45</t>
  </si>
  <si>
    <t>80+银卡-普通区域-潍城区-奥文国际-13455644236-100M-宽带上网投诉-次数0-20240702183641X601927269</t>
  </si>
  <si>
    <t>20240702183641X601927269</t>
  </si>
  <si>
    <t xml:space="preserve">流程受理流水号：20240702183346134556442361181278
客户号码:13455644236
客户姓名:王*
投诉地市:潍坊
来话流水:2024070218324874220804185
宽带账号:13455644236
宽带账号归属地市:潍坊
宽带账号归属区县:潍城区
故障地址:潍坊潍城区西关街道东风西街奥文国际9号楼*********
联系电话:13455644236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18:36:18
具体故障现象:电脑无法上网，
客户其他诉求:
</t>
  </si>
  <si>
    <t>2024-07-02 18:40:03</t>
  </si>
  <si>
    <t>2024-07-02 13:44:14</t>
  </si>
  <si>
    <t>【追1】80+白金-普通区域-坊子区-雷沃花园（保护小区）-15053662668-1000M-宽带上网投诉-次数0-20240702134300X980296213 一级督办</t>
  </si>
  <si>
    <t>20240702134300X980296213</t>
  </si>
  <si>
    <t>2024-07-02 13:47:07</t>
  </si>
  <si>
    <t>2024-07-02 13:47:51</t>
  </si>
  <si>
    <t>SD-057-240702-853421-3708</t>
  </si>
  <si>
    <t>2024-07-02 14:33:27</t>
  </si>
  <si>
    <t>80+普通-普通区域-安丘市-山后屯村自然村-13869664083-500M-宽带上网投诉-次数0-202407020000403515</t>
  </si>
  <si>
    <t>202407020000403515</t>
  </si>
  <si>
    <t>202407020000403515#宽带账号：13869664083；宽带地址：潍坊安丘市慈埠镇山后屯村山后屯村自然村山后屯追加2#箱村委南*********；客户来电反映宽带故障，客户不配合排障，要求师傅上门，请加急协助处理，谢谢！联系电话：13869664083；联系人：先生；来电流水2024070214303823620887455</t>
  </si>
  <si>
    <t>2024-07-02 14:36:31</t>
  </si>
  <si>
    <t>2024-07-02 14:37:16</t>
  </si>
  <si>
    <t>SD-057-240702-571902-4787</t>
  </si>
  <si>
    <t>2024-07-02 16:35:38</t>
  </si>
  <si>
    <t>【调研】-80+银卡-普通区域-奎文区-赋海仁居-13963693907-300M-宽带上网投诉-次数0-20240702163440X280545776</t>
  </si>
  <si>
    <t>2024-07-03 17:36:00</t>
  </si>
  <si>
    <t>20240702163440X280545776</t>
  </si>
  <si>
    <t xml:space="preserve">流程受理流水号：20240702162844139636939071145654
客户号码:13963693907
客户姓名:刘**
投诉地市:潍坊
来话流水:2024070216273803720856292
宽带账号:13963693907
宽带账号归属地市:潍坊
宽带账号归属区县:高新
故障地址:潍坊高新高新城区福寿街赋海仁居6号楼*********
联系电话:13963693907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故障时间:2024-07-02 16:29:07
具体故障现象:提示网络无法连接，拔插网线，重启未恢复
客户其他诉求:
</t>
  </si>
  <si>
    <t>2024-07-02 16:36:45</t>
  </si>
  <si>
    <t>2024-07-02 16:40:11</t>
  </si>
  <si>
    <t>SD-851-339522-4048-3086</t>
  </si>
  <si>
    <t>SD-057-240702-259086-4781</t>
  </si>
  <si>
    <t>2024-07-02 16:35:15</t>
  </si>
  <si>
    <t>80+银卡-FTTR-普通区域-青州市-益青园-15095258603-1000M-宽带上网投诉-次数0-202407020000519760</t>
  </si>
  <si>
    <t>202407020000519760</t>
  </si>
  <si>
    <t xml:space="preserve">202407020000519760#宽带账号：15095258603；宽带地址：潍坊青州市王府街道玲珑山南路益青园4号楼*********；客户来电反映宽带注册闪，插紧捋顺光纤重光猫未恢复，，经查询客户侧为质差终端，请协助上门更换终端并一并处理故障问题，谢谢！
联系电话：15095258603；联系人：女士；来电流水：2024070216311165920807028
</t>
  </si>
  <si>
    <t>2024-07-02 16:39:16</t>
  </si>
  <si>
    <t>2024-07-02 16:39:41</t>
  </si>
  <si>
    <t>SD-851-272006-11542-18555</t>
  </si>
  <si>
    <t>SD-057-240702-134790-5223</t>
  </si>
  <si>
    <t>2024-07-02 17:26:09</t>
  </si>
  <si>
    <t>普通区域-安丘市-华夏广场-13964722699-200M-宽带上网投诉-次数0-20240702172327X207037711</t>
  </si>
  <si>
    <t>2024-07-03 18:27:00</t>
  </si>
  <si>
    <t>20240702172327X207037711</t>
  </si>
  <si>
    <t xml:space="preserve">流程受理流水号：20240702171903139647226991161009
客户号码:13964722699
客户姓名:李*
投诉地市:潍坊
来话流水:2024070217183537920862108
宽带账号:13964722699
宽带账号归属地市:潍坊
宽带账号归属区县:安丘市
故障地址:潍坊安丘市开发区华夏广场华夏广场华夏广场沿街*********
联系电话:13964722699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17:20:44
具体故障现象:PON灯闪，
客户其他诉求:客户来电要求尽快处理
</t>
  </si>
  <si>
    <t>2024-07-02 17:28:27</t>
  </si>
  <si>
    <t>2024-07-02 17:30:58</t>
  </si>
  <si>
    <t>SD-057-240702-652743-5902</t>
  </si>
  <si>
    <t>2024-07-02 18:36:42</t>
  </si>
  <si>
    <t>【调研】-80+银卡-普通区域-安丘市-张靳村自然村-18866713681-200M-宽带上网投诉-次数0-202407020000626685</t>
  </si>
  <si>
    <t>202407020000626685</t>
  </si>
  <si>
    <t>202407020000626685#宽带账号：18866713681；宽带地址：潍坊安丘市石埠子镇张靳村；客户来电反映宽带无法上网/移动高清无法观看，客户不在现场，无法配合线上指导/客户不配合排障，要求上门，请协助处理，
谢谢！联系电话：18866713681；联系人：先生；来电流水2024070218343529220819686</t>
  </si>
  <si>
    <t>2024-07-02 18:46:39</t>
  </si>
  <si>
    <t>2024-07-02 18:47:06</t>
  </si>
  <si>
    <t>SD-057-240702-594763-3244</t>
  </si>
  <si>
    <t>2024-07-02 13:44:21</t>
  </si>
  <si>
    <t>80+普通-普通区域-寒亭区-仓上村自然村-13615367973-100M-宽带上网投诉-次数0-202407020000366347</t>
  </si>
  <si>
    <t>202407020000366347</t>
  </si>
  <si>
    <t xml:space="preserve">202407020000366347#流程受理流水号：20240702134314136153679731097257
客户号码:13615367973
客户姓名:王**
投诉地市:潍坊
来话流水:2024070213423368420896837
宽带账号:13615367973
宽带账号归属地市:潍坊
宽带账号归属区县:寒亭区
故障地址:潍坊寒亭区寒亭街道仓上村仓上村自然村仓上村5号箱*********
联系电话:13615367973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13:43:53
具体故障现象:提示网络无法连接，
客户其他诉求:客户侧为质差终端，要求上门更换终端并一并处理故障问题。
</t>
  </si>
  <si>
    <t>2024-07-02 13:48:34</t>
  </si>
  <si>
    <t>2024-07-02 13:49:01</t>
  </si>
  <si>
    <t>SD-057-240702-781364-2642</t>
  </si>
  <si>
    <t>2024-07-02 12:36:20</t>
  </si>
  <si>
    <t>80+普通-普通区域-潍城区-鲁发名城东区-13583692980-1000M-宽带上网投诉-次数0-202407020000322271</t>
  </si>
  <si>
    <t>202407020000322271</t>
  </si>
  <si>
    <t xml:space="preserve">202407020000322271#流程受理流水号：20240702123551135836929801082526
客户号码:13583692980
客户姓名:李**
投诉地市:潍坊
来话流水:2024070212351016420824694
宽带账号:13583692980
宽带账号归属地市:潍坊
宽带账号归属区县:潍城区
故障地址:潍坊潍城区西关街道长松路鲁发名城东区B区6号楼*********
联系电话:13406612305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12:35:58
具体故障现象:频繁掉线，
客户其他诉求:客户侧为质差终端，要求上门更换终端并一并处理故障问题。
</t>
  </si>
  <si>
    <t>2024-07-02 12:40:30</t>
  </si>
  <si>
    <t>2024-07-02 12:40:57</t>
  </si>
  <si>
    <t>SD-851-315476-7875-26620</t>
  </si>
  <si>
    <t>SD-057-240702-207145-4085</t>
  </si>
  <si>
    <t>2024-07-02 15:15:49</t>
  </si>
  <si>
    <t>80+银卡-普通区域-诸城市-里丈自然村-13964647357-200M-魔百和投诉-次数0-202407020000441465</t>
  </si>
  <si>
    <t>2024-07-03 16:16:00</t>
  </si>
  <si>
    <t>202407020000441465</t>
  </si>
  <si>
    <t>202407020000441465#流程受理流水号：20240702151320139646473571122580
客户号码:13964647357
客户姓名:王**
投诉地市:潍坊
来话流水:2024070215103545220854734
宽带账号:13964647357
宽带账号归属地市:潍坊
宽带账号归属区县:诸城市
故障地址:潍坊诸城市石桥子镇里丈里丈自然村里丈村7号箱（扩容）*********
联系电话:13964647357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故障时间:2024-07-02 15:11:58
魔百和单播/组播:组播
具体故障现象:电视提示网络类错误，线上不方便操作
客户其他诉求:
魔百和单/组播：组播;宽带小区$[里丈自然村]$</t>
  </si>
  <si>
    <t>2024-07-02 15:19:26</t>
  </si>
  <si>
    <t>2024-07-02 15:20:01</t>
  </si>
  <si>
    <t>SD-057-240702-215736-5923</t>
  </si>
  <si>
    <t>2024-07-02 18:39:02</t>
  </si>
  <si>
    <t>80+银卡-普通区域-潍城区-清荷湾-15053616775-1000M-宽带上网投诉-次数0-202407020000627108</t>
  </si>
  <si>
    <t>202407020000627108</t>
  </si>
  <si>
    <t>202407020000627108#流程受理流水号：20240702183648150536167751181915
客户号码:15053616775
客户姓名:郭*
投诉地市:潍坊
来话流水:2024070218353512520828291
宽带账号:15053616775
宽带账号归属地市:潍坊
宽带账号归属区县:潍城区
故障地址:潍坊潍城区北关街道月河路清荷湾13号楼*********
联系电话:15053616775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18:37:01
具体故障现象:PON灯闪，线上指导插紧捋直重启未恢复
客户其他诉求:
;宽带小区$[清荷湾]$</t>
  </si>
  <si>
    <t>2024-07-02 18:50:40</t>
  </si>
  <si>
    <t>2024-07-02 18:51:12</t>
  </si>
  <si>
    <t>SD-851-245338-3053-26650</t>
  </si>
  <si>
    <t>SD-057-240702-768359-6704</t>
  </si>
  <si>
    <t>2024-07-02 19:59:02</t>
  </si>
  <si>
    <t>【调研】-(目标)普通区域-高密市-东牟社区小区-15065614221-300M-宽带上网投诉-次数0-20240702195612X372986302</t>
  </si>
  <si>
    <t>20240702195612X372986302</t>
  </si>
  <si>
    <t xml:space="preserve">流程受理流水号：20240702195512150656142211196297
客户号码:15065614221
客户姓名:徐*
投诉地市:潍坊
来话流水:2024070219550372220828498
宽带账号:15065614221
宽带账号归属地市:潍坊
宽带账号归属区县:高密市
故障地址:潍坊高密市朝阳街道沂胶路东牟社区小区高密东牟社区5号箱*********
联系电话:15092066223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故障时间:2024-07-02 19:55:37
具体故障现象:光猫亮红灯，
客户其他诉求:客户要求尽快排除故障
</t>
  </si>
  <si>
    <t>2024-07-02 20:02:33</t>
  </si>
  <si>
    <t>2024-07-02 20:02:53</t>
  </si>
  <si>
    <t>SD-057-240702-173246-5307</t>
  </si>
  <si>
    <t>2024-07-02 17:38:20</t>
  </si>
  <si>
    <t>(目标)普通区域-昌邑市-石埠北自然村-15964301031-300M-宽带上网投诉-次数0-20240702173637X997496273</t>
  </si>
  <si>
    <t>20240702173637X997496273</t>
  </si>
  <si>
    <t xml:space="preserve">【农村网络投诉】流程受理流水号：20240702173452159643010311165647
客户号码:15964301031
客户姓名:马**
投诉地市:潍坊
来话流水:2024070217340773220865969
宽带账号:15964301031
宽带账号归属地市:潍坊
宽带账号归属区县:昌邑市
故障地址:潍坊昌邑市石埠镇石埠北村石埠北自然村3号箱刘洁亮*********
联系电话:15954404237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17:35:25
具体故障现象:打不开网页，
客户其他诉求:
</t>
  </si>
  <si>
    <t>2024-07-02 17:39:53</t>
  </si>
  <si>
    <t>2024-07-02 17:46:55</t>
  </si>
  <si>
    <t>SD-057-240702-967842-3713</t>
  </si>
  <si>
    <t>2024-07-02 14:35:11</t>
  </si>
  <si>
    <t>80+普通-普通区域-临朐县-平安峪自然村-15169681007-200M-宽带上网投诉-次数0-20240702143247X967417838</t>
  </si>
  <si>
    <t>2024-07-03 15:36:00</t>
  </si>
  <si>
    <t>20240702143247X967417838</t>
  </si>
  <si>
    <t xml:space="preserve">【农村网络投诉】流程受理流水号：20240702142829151696810071109699
客户号码:15169681007
客户姓名:孙**
投诉地市:潍坊
来话流水:2024070214274195820847063
宽带账号:15169681007
宽带账号归属地市:潍坊
宽带账号归属区县:临朐县
故障地址:潍坊临朐县冶源镇人民政府平安峪平安峪自然村平安峪4号孙国胜*********
联系电话:15169681007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14:29:26
具体故障现象:注册灯闪烁：引导客户将光纤线插紧，将弯折的位置捋直后重启无效。
客户其他诉求:谢谢
</t>
  </si>
  <si>
    <t>2024-07-02 14:42:10</t>
  </si>
  <si>
    <t>2024-07-02 14:44:03</t>
  </si>
  <si>
    <t>SD-057-240702-835701-332</t>
  </si>
  <si>
    <t>2024-07-02 08:44:45</t>
  </si>
  <si>
    <t>普通区域-奎文区-北王汽配城-18363657186-500M-宽带上网投诉-次数0-20240702084244X964320798</t>
  </si>
  <si>
    <t>20240702084244X964320798</t>
  </si>
  <si>
    <t xml:space="preserve">流程受理流水号：20240702084035183636571861004335
客户号码:18363657186
客户姓名:李**
投诉地市:潍坊
来话流水:2024070208394219420838858
宽带账号:18363657186
宽带账号归属地市:潍坊
宽带账号归属区县:奎文区
故障地址:潍坊奎文区潍州路街道潍州路北王汽配城14#箱7#楼东北*********
联系电话:15763651926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09:05:15
具体故障现象:光猫亮红灯，
客户其他诉求:
</t>
  </si>
  <si>
    <t>2024-07-02 08:46:34</t>
  </si>
  <si>
    <t>2024-07-02 08:46:55</t>
  </si>
  <si>
    <t>SD-851-275670-5879-8325</t>
  </si>
  <si>
    <t>SD-057-240702-712095-372</t>
  </si>
  <si>
    <t>2024-07-02 08:49:09</t>
  </si>
  <si>
    <t>普通区域-寿光市-中南花城二期-15965059285-200M-宽带上网投诉-次数0-202407020000108115</t>
  </si>
  <si>
    <t>2024-07-03 09:50:00</t>
  </si>
  <si>
    <t>202407020000108115</t>
  </si>
  <si>
    <t>202407020000108115#15965059285 网络无法使用，显示正常在线，提示质差路由器，拒绝排障，请处理，谢谢
联系人女士，电话本机，流水号2024070208460524320800265</t>
  </si>
  <si>
    <t>2024-07-02 08:57:13</t>
  </si>
  <si>
    <t>SD-057-240702-509874-2613</t>
  </si>
  <si>
    <t>2024-07-02 12:32:43</t>
  </si>
  <si>
    <t>80+银卡-普通区域-潍城区-潍城向阳小区-13465728805-1000M-宽带上网投诉-次数0-20240702123137X697685928</t>
  </si>
  <si>
    <t>20240702123137X697685928</t>
  </si>
  <si>
    <t xml:space="preserve">流程受理流水号：20240702123105134657288051081359
客户号码:13465728805
客户姓名:马**
投诉地市:潍坊
来话流水:2024070212294775320876478
宽带账号:13465728805
宽带账号归属地市:潍坊
宽带账号归属区县:潍城区
故障地址:潍坊潍城区南关街道向阳路向阳小区25号楼*********
联系电话:13465728805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
携转原因:
故障时间:2024-07-02 12:31:14
具体故障现象:光猫亮红灯，
客户其他诉求:客户来电要求装维师傅上门查看，谢谢。
</t>
  </si>
  <si>
    <t>2024-07-02 13:00:29</t>
  </si>
  <si>
    <t>2024-07-02 13:01:09</t>
  </si>
  <si>
    <t>SD-851-247399-15426-10368</t>
  </si>
  <si>
    <t>SD-057-240702-178463-7147</t>
  </si>
  <si>
    <t>2024-07-02 20:47:07</t>
  </si>
  <si>
    <t>80+银卡-普通区域-临朐县-集贤村家属楼-13780862772-1000M-宽带延伸服务-次数0-202407020000696851</t>
  </si>
  <si>
    <t>202407020000696851</t>
  </si>
  <si>
    <t xml:space="preserve">202407020000696851#流程受理流水号：20240702204248137808627721203007
客户号码:13780862772
客户姓名:王**
投诉地市:潍坊
来话流水:2024070220421028620802712
宽带账号:13780862772
宽带账号归属地市:潍坊
宽带账号归属区县:临朐县
故障地址:潍坊临朐县东城街道潍九路集贤村家属楼建筑公司宿舍*********
联系电话:13780862772
联系人:先生/女士
工单紧急程度:非常紧急
是否有升级投诉倾向:否
是否重复投诉:否
是否携转意向:否
是否投诉倾向:否
是否智能网关:智能网关
当前是否在线:是
接入方式:FTTH
是否质差终端:无质差信息
光功率:-17.56
故障大类:宽带/电视
故障细类:宽带延伸服务
携转原因:
故障时间:2024-07-02 20:42:42
具体故障现象:调测其它设备，
</t>
  </si>
  <si>
    <t>2024-07-02 20:49:26</t>
  </si>
  <si>
    <t>2024-07-02 20:49:54</t>
  </si>
  <si>
    <t>SD-851-285781-383-18630</t>
  </si>
  <si>
    <t>SD-057-240702-590461-2651</t>
  </si>
  <si>
    <t>2024-07-02 12:38:17</t>
  </si>
  <si>
    <t>【重投】-80+金卡-FTTR-(目标)普通区域-青州市-大益华府-18363675057-1000M-宽带上网投诉-次数0-20240702123748X685523720</t>
  </si>
  <si>
    <t>20240702123748X685523720</t>
  </si>
  <si>
    <t xml:space="preserve">流程受理流水号：20240702123712183636750571082834
客户号码:18363675057
客户姓名:张**
投诉地市:潍坊
来话流水:2024070212352152920826248
宽带账号:18363675057
宽带账号归属地市:潍坊
宽带账号归属区县:青州市
故障地址:潍坊青州市云门山街道昭德南路大益华府37号楼*********
联系电话:18363675057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12:34:09
具体故障现象:打不开网页，
客户其他诉求:
</t>
  </si>
  <si>
    <t>2024-07-02 12:43:08</t>
  </si>
  <si>
    <t>2024-07-02 12:44:20</t>
  </si>
  <si>
    <t>SD-851-300336-6206-6363</t>
  </si>
  <si>
    <t>SD-057-240702-648052-5171</t>
  </si>
  <si>
    <t>2024-07-02 17:20:20</t>
  </si>
  <si>
    <t>【调研】-80+普通-普通区域-坊子区-理想小镇-13964677167-300M-宽带上网投诉-次数0-20240702171804X884094856</t>
  </si>
  <si>
    <t>20240702171804X884094856</t>
  </si>
  <si>
    <t xml:space="preserve">流程受理流水号：20240702171558139646771671160148
客户号码:13964677167
客户姓名:张**
投诉地市:潍坊
来话流水:2024070217132672320892437
宽带账号:13964677167
宽带账号归属地市:潍坊
宽带账号归属区县:坊子区
故障地址:潍坊坊子区坊子新区凤凰大街理想小镇17号楼*********
联系电话:13964677167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故障时间:2024-07-02 17:18:09
具体故障现象:光猫灯正常但电脑手机无法上网，重启未恢复
客户其他诉求:
</t>
  </si>
  <si>
    <t>2024-07-02 17:30:39</t>
  </si>
  <si>
    <t>2024-07-02 17:31:03</t>
  </si>
  <si>
    <t>SD-851-303627-1372-21095</t>
  </si>
  <si>
    <t>SD-057-240702-849156-5870</t>
  </si>
  <si>
    <t>2024-07-02 18:32:39</t>
  </si>
  <si>
    <t>80+普通-普通区域-昌邑市-金戈庄自然村-15963680701-200M-宽带上网投诉-次数0-20240702183058X258322484</t>
  </si>
  <si>
    <t>20240702183058X258322484</t>
  </si>
  <si>
    <t xml:space="preserve">【农村网络投诉】流程受理流水号：20240702182441159636807011179295
客户号码:15963680701
客户姓名:王**
投诉地市:潍坊
来话流水:2024070218241486320825565
宽带账号:15963680701
宽带账号归属地市:潍坊
宽带账号归属区县:昌邑市
故障地址:潍坊昌邑市北孟镇金戈庄村金戈庄自然村金戈庄3号箱王志祥*********
联系电话:15954458597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18:28:35
具体故障现象:光猫亮红灯，
客户其他诉求:
</t>
  </si>
  <si>
    <t>2024-07-02 18:34:27</t>
  </si>
  <si>
    <t>2024-07-02 18:35:52</t>
  </si>
  <si>
    <t>SD-057-240702-130268-5906</t>
  </si>
  <si>
    <t>2024-07-02 18:37:40</t>
  </si>
  <si>
    <t>普通区域-诸城市-利群小区-13583616208-300M-宽带上网投诉-次数0-202407020000628968</t>
  </si>
  <si>
    <t>202407020000628968</t>
  </si>
  <si>
    <t>202407020000628968#流程受理流水号：20240702183455135836162081181517
客户号码:13583616208
客户姓名:张**
投诉地市:潍坊
来话流水:2024070218343789920820075
宽带账号:13583616208
宽带账号归属地市:潍坊
宽带账号归属区县:诸城市
故障地址:潍坊诸城市密州街道兴华路利群小区7号楼*********
联系电话:13583616208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18:38:23
具体故障现象:PON灯闪，
客户其他诉求:
;宽带小区$[利群小区]$</t>
  </si>
  <si>
    <t>2024-07-02 18:50:10</t>
  </si>
  <si>
    <t>2024-07-02 18:50:38</t>
  </si>
  <si>
    <t>SD-057-240702-706342-359</t>
  </si>
  <si>
    <t>2024-07-02 08:47:17</t>
  </si>
  <si>
    <t>80+普通-普通区域-临朐县-大山东自然村-13455631953-300M-宽带上网投诉-次数0-20240702084500X100466723</t>
  </si>
  <si>
    <t>20240702084500X100466723</t>
  </si>
  <si>
    <t xml:space="preserve">【农村网络投诉】流程受理流水号：20240702084349134556319531005381
客户号码:13455631953
客户姓名:赵**
投诉地市:潍坊
来话流水:2024070208370952320815964
宽带账号:13455631953
宽带账号归属地市:潍坊
宽带账号归属区县:临朐县
故障地址:潍坊临朐县九山镇人民政府大山东大山东自然村大山东7#箱贺连成*********
联系电话:13465655987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08:44:04
具体故障现象:提示网络无法连接，
客户其他诉求:客户表示现在无法上网是因为邻居家失火后线路被烧断，请及时处理，谢谢！
</t>
  </si>
  <si>
    <t>2024-07-02 08:49:07</t>
  </si>
  <si>
    <t>2024-07-02 08:49:47</t>
  </si>
  <si>
    <t>SD-057-240702-679382-2624</t>
  </si>
  <si>
    <t>2024-07-02 12:35:02</t>
  </si>
  <si>
    <t>【调研】-80+普通-普通区域-高密市-绿苑小区-13589165477-1000M-宽带上网投诉-次数0-20240702123204X724160122</t>
  </si>
  <si>
    <t>20240702123204X724160122</t>
  </si>
  <si>
    <t xml:space="preserve">流程受理流水号：20240702123122135891654771081433
客户号码:13589165477
客户姓名:张**
投诉地市:潍坊
来话流水:2024070212300601520879277
宽带账号:13589165477
宽带账号归属地市:潍坊
宽带账号归属区县:高密市
故障地址:潍坊高密市朝阳街道镇府街绿苑小区10号楼*********
联系电话:13964706927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12:31:37
具体故障现象:光猫亮红灯，
客户其他诉求:
</t>
  </si>
  <si>
    <t>2024-07-02 12:42:10</t>
  </si>
  <si>
    <t>2024-07-02 12:42:33</t>
  </si>
  <si>
    <t>SD-851-324031-13767-26236</t>
  </si>
  <si>
    <t>SD-057-240702-368240-4761</t>
  </si>
  <si>
    <t>2024-07-02 16:32:17</t>
  </si>
  <si>
    <t>80+金卡-普通区域-安丘市-后朱家官庄村自然村-18765184407-200M-宽带上网投诉-次数1-202407020000158752</t>
  </si>
  <si>
    <t>2024-07-03 17:33:00</t>
  </si>
  <si>
    <t>2024-07-02 16:42:42</t>
  </si>
  <si>
    <t>2024-07-02 16:43:16</t>
  </si>
  <si>
    <t>SD-057-240702-469018-4807</t>
  </si>
  <si>
    <t>2024-07-02 16:38:56</t>
  </si>
  <si>
    <t>(目标)普通区域-青州市-粮库宿舍-15910058756-200M-宽带上网投诉-次数0-202407020000509812</t>
  </si>
  <si>
    <t>2024-07-03 17:39:00</t>
  </si>
  <si>
    <t>202407020000509812</t>
  </si>
  <si>
    <t xml:space="preserve">202407020000509812#宽带账号：15910058756；宽带地址：潍坊青州市益都街道尧王山路粮库宿舍北楼*********；客户来电反映宽带连接电脑无法使用，要求上门，请协助处理，谢谢！联系电话：本机；联系人：先生/女士；来电流水：2024070216250237920819012。
</t>
  </si>
  <si>
    <t>2024-07-02 16:45:30</t>
  </si>
  <si>
    <t>2024-07-02 16:46:06</t>
  </si>
  <si>
    <t>SD-057-240702-175608-6670</t>
  </si>
  <si>
    <t>2024-07-02 19:53:02</t>
  </si>
  <si>
    <t>【调研】-80+普通-普通区域-奎文区-东方太阳城-13465672882-1000M-宽带上网投诉-次数0-20240702195019X199148660</t>
  </si>
  <si>
    <t>20240702195019X199148660</t>
  </si>
  <si>
    <t xml:space="preserve">流程受理流水号：20240702194905134656728821195340
客户号码:13465672882
客户姓名:李**
投诉地市:潍坊
来话流水:2024070219482097220882541
宽带账号:13465672882
宽带账号归属地市:潍坊
宽带账号归属区县:奎文区
故障地址:潍坊奎文区北苑街道虞河路东方太阳城11号楼*********
联系电话:13465672882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19:49:24
具体故障现象:光猫不亮灯，
客户其他诉求:谢谢
</t>
  </si>
  <si>
    <t>2024-07-02 19:54:58</t>
  </si>
  <si>
    <t>2024-07-02 19:56:01</t>
  </si>
  <si>
    <t>SD-057-240702-971603-6706</t>
  </si>
  <si>
    <t>2024-07-02 19:59:09</t>
  </si>
  <si>
    <t>【调研】-80+银卡-普通区域-寒亭区-三星苑小区-13616360956-1000M-宽带上网投诉-次数0-202407020000675097</t>
  </si>
  <si>
    <t>202407020000675097</t>
  </si>
  <si>
    <t>202407020000675097#宽带账号：13616360956；宽带地址：潍坊寒亭区开元街道祥亭街三星苑小区6号楼；客户来电反映网络无法连接，客户异机来电报修，线上指导无法配合操作，要求上门处理,联系电话：18765678656来电流水：2024070219543957720825781</t>
  </si>
  <si>
    <t>2024-07-02 20:00:49</t>
  </si>
  <si>
    <t>2024-07-02 20:03:02</t>
  </si>
  <si>
    <t>SD-851-238209-13957-13594</t>
  </si>
  <si>
    <t>SD-057-240702-021853-6707</t>
  </si>
  <si>
    <t>80+银卡-FTTR-普通区域-青州市-贾庄村自然村-18266362533-1000M-宽带上网投诉-次数0-20240702195647X407505854</t>
  </si>
  <si>
    <t>20240702195647X407505854</t>
  </si>
  <si>
    <t xml:space="preserve">【农村网络投诉】流程受理流水号：20240702195453182663625331196242
客户号码:18266362533
客户姓名:杨**
投诉地市:潍坊
来话流水:2024070219541277620822634
宽带账号:18266362533
宽带账号归属地市:潍坊
宽带账号归属区县:青州市
故障地址:潍坊青州市王府街道贾庄村贾庄村自然村扩容3号箱（杨武远）*********
联系电话:18266362533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19:55:52
具体故障现象:光猫亮红灯，捋直插紧光纤线  
重启设备
客户其他诉求:
</t>
  </si>
  <si>
    <t>2024-07-02 20:01:47</t>
  </si>
  <si>
    <t>2024-07-02 20:02:11</t>
  </si>
  <si>
    <t>SD-851-235232-21451-14470</t>
  </si>
  <si>
    <t>SD-057-240702-495837-4986</t>
  </si>
  <si>
    <t>2024-07-02 17:08:24</t>
  </si>
  <si>
    <t>普通区域--null--宽带上网投诉-次数0-202407010000691806</t>
  </si>
  <si>
    <t>202407010000691806</t>
  </si>
  <si>
    <t>202407010000691806#*YWDZ01
服务号码：18863697973，
号码归属地：潍坊潍城 ，
请查原因；用户来电对宽带兆数不满，要求提速至500M，但不要求额外增加费用，已正常解释拦截，烦请处理谢谢联系人：先生；联系电话：18863697973
用户品牌：全球通；
是否外呼开通：否；
客户质疑：无业务名称，
接触录音流水号：2024070120141165420860379；联系电话：18863697973；
受理明细：536191021249061619，争议业务名称：58+元爱家宽带200M，崔**，18863697973，产品变更，2019-10-21 13:49:21,(f127500d)，于河-潍城区于河长青通讯器材服务部（社区）(SD.LF.01.02.a7.55.18)；
备注：;宽带小区$[银河花园C区]$</t>
  </si>
  <si>
    <t>SD-057-240702-932816-4967</t>
  </si>
  <si>
    <t>2024-07-02 17:05:01</t>
  </si>
  <si>
    <t>普通区域-安丘市-大河洼-13563642747-100M-宽带上网投诉-次数0-202407020000546158</t>
  </si>
  <si>
    <t>2024-07-03 18:06:00</t>
  </si>
  <si>
    <t>202407020000546158</t>
  </si>
  <si>
    <t xml:space="preserve">202407020000546158#要求装维上门服务：宽带账号：13563642747；宽带地址：潍坊安丘市管公镇大河洼村大河洼；客户来电反映移动高清无法正常观看，客户不配合排障，要求上门，请协助处理，谢谢！联系电话：13563642747；联系人：先生；来电流水：2024070216561672120855489
</t>
  </si>
  <si>
    <t>2024-07-02 17:16:07</t>
  </si>
  <si>
    <t>2024-07-02 17:19:51</t>
  </si>
  <si>
    <t>SD-057-240702-749682-1053</t>
  </si>
  <si>
    <t>2024-07-02 09:53:17</t>
  </si>
  <si>
    <t>【调研】-80+普通-FTTR-普通区域-奎文区-润地凤凰城-18953681676-1000M-宽带上网投诉-次数0-20240702095137X975164190</t>
  </si>
  <si>
    <t>20240702095137X975164190</t>
  </si>
  <si>
    <t xml:space="preserve">流程受理流水号：20240702095031189536816761029301
客户号码:18953681676
客户姓名:吕**
投诉地市:潍坊
来话流水:2024070209501072720873255
宽带账号:18953681676
宽带账号归属地市:潍坊
宽带账号归属区县:高新
故障地址:潍坊高新高新城区蓉花路润地凤凰城3号楼*********
联系电话:18953694519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09:51:04
具体故障现象:提示网络无法连接，
客户其他诉求:
</t>
  </si>
  <si>
    <t>2024-07-02 09:58:15</t>
  </si>
  <si>
    <t>重新布放路由器位置</t>
  </si>
  <si>
    <t>2024-07-02 09:59:51</t>
  </si>
  <si>
    <t>SD-851-309180-20100-27226</t>
  </si>
  <si>
    <t>SD-057-240702-896320-2612</t>
  </si>
  <si>
    <t>2024-07-02 12:32:39</t>
  </si>
  <si>
    <t>【调研】-80+银卡-(目标)普通区域-潍城区-郭家社区南区（阳光花园）-15064645600-200M-宽带上网投诉-次数0-20240702123107X667340889</t>
  </si>
  <si>
    <t>20240702123107X667340889</t>
  </si>
  <si>
    <t xml:space="preserve">流程受理流水号：20240702122954150646456001081089
客户号码:15064645600
客户姓名:张**
投诉地市:潍坊
来话流水:2024070212291520820871500
宽带账号:15064645600
宽带账号归属地市:潍坊
宽带账号归属区县:潍城区
故障地址:潍坊潍城区北关街道卧龙西街郭家社区南区（阳光花园）8号商铺豪门装饰
联系电话:15064645600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故障时间:2024-07-02 12:29:26
具体故障现象:频繁掉线，
客户其他诉求:
</t>
  </si>
  <si>
    <t>2024-07-02 12:34:11</t>
  </si>
  <si>
    <t>2024-07-02 12:34:47</t>
  </si>
  <si>
    <t>2024-07-02 15:10:55</t>
  </si>
  <si>
    <t>80+白金-普通区域-安丘市-北黑山村自然村-15953600928-1000M-宽带上网投诉-次数0-202407020000437981 一级督办</t>
  </si>
  <si>
    <t>202407020000437981</t>
  </si>
  <si>
    <t>2024-07-02 15:20:05</t>
  </si>
  <si>
    <t>2024-07-02 15:20:26</t>
  </si>
  <si>
    <t>SD-851-319548-8237-17465</t>
  </si>
  <si>
    <t>SD-057-240702-328196-5421</t>
  </si>
  <si>
    <t>2024-07-02 17:53:25</t>
  </si>
  <si>
    <t>80+银卡-普通区域-青州市-七里嘉园-15910058668-1000M-宽带上网投诉-次数0-20240702175245X965121398</t>
  </si>
  <si>
    <t>20240702175245X965121398</t>
  </si>
  <si>
    <t xml:space="preserve">流程受理流水号：20240702175218159100586681170748
客户号码:15910058668
客户姓名:申**
投诉地市:潍坊
来话流水:2024070217512030120881162
宽带账号:15910058668
宽带账号归属地市:潍坊
宽带账号归属区县:青州市
故障地址:潍坊青州市东夏镇海岱北路七里嘉园B区1号楼*********
联系电话:15910058668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故障时间:2024-07-02 17:54:41
具体故障现象:打不开网页，
客户其他诉求:
</t>
  </si>
  <si>
    <t>2024-07-02 17:55:03</t>
  </si>
  <si>
    <t>张洪强</t>
  </si>
  <si>
    <t>15706307637</t>
  </si>
  <si>
    <t>dw3_jk_zhanghongqiang</t>
  </si>
  <si>
    <t>2024-07-02 17:55:49</t>
  </si>
  <si>
    <t>SD-851-229344-12866-1641</t>
  </si>
  <si>
    <t>SD-057-240702-094523-6677</t>
  </si>
  <si>
    <t>2024-07-02 19:53:28</t>
  </si>
  <si>
    <t>80+金卡-普通区域-寿光市-王高沿街-13780831866-1000M-宽带上网投诉-次数0-20240702195223X143063313</t>
  </si>
  <si>
    <t>20240702195223X143063313</t>
  </si>
  <si>
    <t xml:space="preserve">流程受理流水号：20240702195101137808318661195640
客户号码:13780831866
客户姓名:崔**
投诉地市:潍坊
来话流水:2024070219504259320898646
宽带账号:13780831866
宽带账号归属地市:潍坊
宽带账号归属区县:寿光市
故障地址:潍坊寿光市王高镇王高中心街王高沿街王高沿街3号箱农家铁锅炖外墙*********
联系电话:13780831866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19:51:26
具体故障现象:打不开网页，
客户其他诉求:
</t>
  </si>
  <si>
    <t>2024-07-02 19:57:00</t>
  </si>
  <si>
    <t>2024-07-02 19:57:18</t>
  </si>
  <si>
    <t>SD-851-237660-20656-6716</t>
  </si>
  <si>
    <t>SD-057-240702-839405-3268</t>
  </si>
  <si>
    <t>2024-07-02 13:49:25</t>
  </si>
  <si>
    <t>80+银卡-普通区域-安丘市-阜康村自然村-13964782846-200M-宽带上网投诉-次数0-202407020000367706</t>
  </si>
  <si>
    <t>202407020000367706</t>
  </si>
  <si>
    <t xml:space="preserve">202407020000367706#流程受理流水号：20240702134845139647828461098574
客户号码:13964782846
客户姓名:李**
投诉地市:潍坊
来话流水:2024070213480735020855827
宽带账号:13964782846
宽带账号归属地市:潍坊
宽带账号归属区县:安丘市
故障地址:潍坊安丘市景芝镇阜康村阜康村自然村阜康村中间5号箱李秀娥*********
联系电话:13964782846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光功率:-26.98
故障大类:宽带/电视
故障细类:移动高清电视故障
携转原因:
故障时间:2024-07-02 13:46:58
魔百和单播/组播:单播
具体故障现象:电视直播或点播无法观看，
客户其他诉求:客户侧为质差终端，要求上门更换终端并一并处理故障问题。
</t>
  </si>
  <si>
    <t>2024-07-02 13:52:19</t>
  </si>
  <si>
    <t>2024-07-02 13:52:42</t>
  </si>
  <si>
    <t>SD-851-287227-17727-6233</t>
  </si>
  <si>
    <t>SD-057-240702-865907-1065</t>
  </si>
  <si>
    <t>2024-07-02 09:54:43</t>
  </si>
  <si>
    <t>普通区域-临朐县-南李家山自然村-15689251425-1000M-宽带上网投诉-次数0-202407020000171336</t>
  </si>
  <si>
    <t>202407020000171336</t>
  </si>
  <si>
    <t>202407020000171336#宽带账号：15689251425；宽带地址：潍坊临朐县龙山工业园南李家山南李家山自然村南李家山村（赵家辛兴-扩容）10号箱李文勇（外墙）*****；客户来电反映宽带没网，客户不在现场，无法配合线上指导/客户不配合排障，要求师傅上门，请协助处理，谢谢！联系电话：15689251425；联系人：赵**；来电流水： 2024070209475652520840033</t>
  </si>
  <si>
    <t>2024-07-02 09:58:40</t>
  </si>
  <si>
    <t>秦伟</t>
  </si>
  <si>
    <t>15706307574</t>
  </si>
  <si>
    <t>dw3_jk_qinwei</t>
  </si>
  <si>
    <t>2024-07-02 09:59:38</t>
  </si>
  <si>
    <t>SD-851-266235-4086-26265</t>
  </si>
  <si>
    <t>SD-057-240702-762190-7166</t>
  </si>
  <si>
    <t>2024-07-02 20:47:58</t>
  </si>
  <si>
    <t>【调研】-80+普通-普通区域-青州市-衡王府花园多层19-37号楼-15863260659-300M-宽带上网投诉-次数0-20240702204619X379183589</t>
  </si>
  <si>
    <t>20240702204619X379183589</t>
  </si>
  <si>
    <t xml:space="preserve">流程受理流水号：20240702204530158632606591203364
客户号码:15863260659
客户姓名:王*
投诉地市:潍坊
来话流水:2024070220450907420818600
宽带账号:15863260659
宽带账号归属地市:潍坊
宽带账号归属区县:青州市
故障地址:潍坊青州市王府街道驼山南路衡王府花园多层19-37号楼28号楼*********
联系电话:15095245707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20:45:40
具体故障现象:光猫亮红灯，
客户其他诉求:要求加急维修
</t>
  </si>
  <si>
    <t>2024-07-02 21:05:22</t>
  </si>
  <si>
    <t>2024-07-02 21:06:29</t>
  </si>
  <si>
    <t>SD-057-240702-349081-2656</t>
  </si>
  <si>
    <t>2024-07-02 12:39:07</t>
  </si>
  <si>
    <t>【重投】-普通区域-安丘市-孙十里村自然村-18553641349-1000M-宽带上网投诉-次数0-202407020000322383</t>
  </si>
  <si>
    <t>202407020000322383</t>
  </si>
  <si>
    <t xml:space="preserve">202407020000322383#宽带账号18553641349；宽带地址：潍坊安丘市关王镇孙十里村孙十里村自然村孙十里；客户来电反映宽带/移动高清断断续续，无法配合线上指导/客户不配合排障，请协助处理，谢谢！联系电话：18553641349；联系人：先生；来电流水2024070212353668620828437 </t>
  </si>
  <si>
    <t>2024-07-02 12:42:26</t>
  </si>
  <si>
    <t>2024-07-02 12:44:43</t>
  </si>
  <si>
    <t>SD-851-306720-24355-25627</t>
  </si>
  <si>
    <t>2024-07-02 15:11:08</t>
  </si>
  <si>
    <t>普通区域-寒亭区-益新街沿街商铺-15153659010-100M-宽带上网投诉-次数0-202407020000436709 一级督办</t>
  </si>
  <si>
    <t>2024-07-03 16:12:00</t>
  </si>
  <si>
    <t>202407020000436709</t>
  </si>
  <si>
    <t>2024-07-02 15:20:18</t>
  </si>
  <si>
    <t>2024-07-02 15:23:49</t>
  </si>
  <si>
    <t>SD-057-240702-975321-4007</t>
  </si>
  <si>
    <t>2024-07-02 15:11:12</t>
  </si>
  <si>
    <t>普通区域-昌乐县-田家老庄-15866141601-100M-宽带上网投诉-次数0-20240702150959X199857218</t>
  </si>
  <si>
    <t>20240702150959X199857218</t>
  </si>
  <si>
    <t xml:space="preserve">流程受理流水号：20240702150848158661416011121196
客户号码:15866141601
客户姓名:田**
投诉地市:潍坊
来话流水:2024070215083285820825125
宽带账号:15866141601
宽带账号归属地市:潍坊
宽带账号归属区县:昌乐县
故障地址:潍坊昌乐县营丘镇田家老庄田家老庄田家老庄5#*********
联系电话:15866141601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15:07:09
具体故障现象:光猫亮红灯，
客户其他诉求:加急处理
</t>
  </si>
  <si>
    <t>2024-07-02 15:18:57</t>
  </si>
  <si>
    <t>2024-07-02 15:19:41</t>
  </si>
  <si>
    <t>SD-057-240702-670439-4757</t>
  </si>
  <si>
    <t>2024-07-02 16:32:02</t>
  </si>
  <si>
    <t>普通区域-坊子区-伯爵公馆-13864645076-200M-宽带上网投诉-次数0-20240702162940X980582225</t>
  </si>
  <si>
    <t>20240702162940X980582225</t>
  </si>
  <si>
    <t xml:space="preserve">流程受理流水号：20240702162910138646450761145772
客户号码:13864645076
客户姓名:李**
投诉地市:潍坊
来话流水:2024070216264169320842905
宽带账号:13864645076
宽带账号归属地市:潍坊
宽带账号归属区县:坊子区
故障地址:潍坊坊子区坊子新区崇文街伯爵公馆伯爵公馆11号楼*********
联系电话:13864645076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
故障细类:网速慢/上网掉线(专席)
携转原因:
故障时间:2024-07-02 16:32:42
具体故障现象:网速慢卡顿，
客户其他诉求:
</t>
  </si>
  <si>
    <t>2024-07-02 16:33:44</t>
  </si>
  <si>
    <t>2024-07-02 16:34:37</t>
  </si>
  <si>
    <t>SD-057-240702-869024-3081</t>
  </si>
  <si>
    <t>2024-07-02 13:18:12</t>
  </si>
  <si>
    <t>【调研】-普通区域-诸城市-如意花园-17753631368-1000M-业务受理宽带-次数0-202407020000349434</t>
  </si>
  <si>
    <t>202407020000349434</t>
  </si>
  <si>
    <t>202407020000349434# 宽带账号:17753631368; 联系电话：17753631368，问题类型：此工单为群障修复工单，根据群障全量闭环修复管理要求，为确保客户网络通畅，请装维人员跟进修复网络问题，谢谢！ 
 群障标题：告警。故障标题：主干光纤断或OLT检测不到预期的光信号（LOS）主叫号码：13685362405.0;该号码仅供参考，请优先联系宽带账号。</t>
  </si>
  <si>
    <t>2024-07-02 13:25:27</t>
  </si>
  <si>
    <t>2024-07-02 13:26:27</t>
  </si>
  <si>
    <t>SD-851-284970-19874-15872</t>
  </si>
  <si>
    <t>SD-057-240702-154892-3428</t>
  </si>
  <si>
    <t>2024-07-02 14:10:23</t>
  </si>
  <si>
    <t>普通区域-高密市-永安村自然村-13963684798-200M-业务受理宽带-次数0-202407020000382675</t>
  </si>
  <si>
    <t>2024-07-03 14:11:00</t>
  </si>
  <si>
    <t>202407020000382675</t>
  </si>
  <si>
    <t>202407020000382675# 宽带账号:13963684798; 联系电话：13963684798，问题类型：此工单为群障修复工单，根据群障全量闭环修复管理要求，为确保客户网络通畅，请装维人员跟进修复网络问题，谢谢！ 
 群障标题：公告。故障描述：分支光纤断或OLT检测不到ONT的预期的光信号(LOSi/LOBi)主叫号码：13963684798.0;该号码仅供参考，请优先联系宽带账号。</t>
  </si>
  <si>
    <t>2024-07-02 14:32:43</t>
  </si>
  <si>
    <t>2024-07-02 14:34:16</t>
  </si>
  <si>
    <t>SD-057-240702-538764-7594</t>
  </si>
  <si>
    <t>2024-07-02 22:19:08</t>
  </si>
  <si>
    <t>80+金卡-普通区域-坊子区-平柳院村自然村-15066366378-1000M-魔百和投诉-次数0-202407020000716555</t>
  </si>
  <si>
    <t>202407020000716555</t>
  </si>
  <si>
    <t>202407020000716555#【已关注中国移动10086微信公众号】流程受理流水号：20240702221830150663663781208554
客户号码:15066366378
客户姓名:郝**
投诉地市:潍坊
来话流水:2024070222181409220823424
宽带账号:15066366378
宽带账号归属地市:潍坊
宽带账号归属区县:坊子区
故障地址:潍坊坊子区荆山洼经济发展区平柳院村平柳院村自然村坊子区荆山洼平柳院村东山5号*********
联系电话:15066366378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故障细类:移动高清电视故障
携转原因:
故障时间:2024-07-02 22:18:51
魔百和单播/组播:组播
具体故障现象:电视直播或点播无法观看，
客户其他诉求:
魔百和单/组播：组播;宽带小区$[平柳院村自然村]$</t>
  </si>
  <si>
    <t>2024-07-02 22:50:21</t>
  </si>
  <si>
    <t>2024-07-03 06:20:42</t>
  </si>
  <si>
    <t>SD-851-249561-20280-18027</t>
  </si>
  <si>
    <t>2024-07-02 13:26:28</t>
  </si>
  <si>
    <t>【调研】-80+银卡-普通区域-寿光市-张家寨子村自然村-15169612314-1000M-宽带上网投诉-次数0-202407020000351885 一级督办</t>
  </si>
  <si>
    <t>202407020000351885</t>
  </si>
  <si>
    <t>2024-07-02 13:36:41</t>
  </si>
  <si>
    <t>2024-07-02 13:37:01</t>
  </si>
  <si>
    <t>SD-851-314339-1684-26252</t>
  </si>
  <si>
    <t>SD-057-240702-607953-5693</t>
  </si>
  <si>
    <t>2024-07-02 18:15:20</t>
  </si>
  <si>
    <t>【调研】-80+普通-普通区域-青州市-益王府花园安置区-15288825589-300M-魔百和投诉-次数0-202407020000612035</t>
  </si>
  <si>
    <t>202407020000612035</t>
  </si>
  <si>
    <t>202407020000612035#流程受理流水号：20240702181006152888255891175744
客户号码:15288825589
客户姓名:王**
投诉地市:潍坊
来话流水:2024070218072443220861194
宽带账号:15288825589
宽带账号归属地市:潍坊
宽带账号归属区县:青州市
故障地址:潍坊青州市云门山街道益王府路益王府花园安置区39号楼*********
联系电话:15866538811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故障时间:2024-07-02 18:14:07
魔百和单播/组播:组播
具体故障现象:登录超时，网络设置未恢复请协助
客户其他诉求:
魔百和单/组播：组播;宽带小区$[益王府花园安置区]$</t>
  </si>
  <si>
    <t>2024-07-02 18:18:53</t>
  </si>
  <si>
    <t>2024-07-02 18:19:18</t>
  </si>
  <si>
    <t>SD-851-278916-7420-7711</t>
  </si>
  <si>
    <t>SD-057-240702-985716-1447</t>
  </si>
  <si>
    <t>2024-07-02 10:30:10</t>
  </si>
  <si>
    <t>【重投】-【调研】-80+银卡-普通区域-寿光市-和平村自然村-15805362218-1000M-魔百和投诉-次数0-202407020000210755</t>
  </si>
  <si>
    <t>202407020000210755</t>
  </si>
  <si>
    <t>202407020000210755#流程受理流水号：20240702102928158053622181043731
客户号码:15805362218
客户姓名:岳**
投诉地市:潍坊
来话流水:2024070210213095720848801
宽带账号:15805362218
宽带账号归属地市:潍坊
宽带账号归属区县:寿光市
故障地址:潍坊寿光市化龙镇岳家村岳家村东0号楼*********
联系电话:15805362218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光功率:-21.73
故障大类:宽带/电视
故障细类:移动高清电视故障(专席)
携转原因:
故障时间:2024-07-02 10:29:45
魔百和单播/组播:组播
具体故障现象:电视直播或点播无法观看，线上指导检查网口重启未恢复请协助谢谢
客户其他诉求:谢谢
魔百和单/组播：组播;宽带小区$[和平村自然村]$</t>
  </si>
  <si>
    <t>2024-07-02 10:35:20</t>
  </si>
  <si>
    <t>2024-07-02 10:35:54</t>
  </si>
  <si>
    <t>SD-057-240702-159874-1484</t>
  </si>
  <si>
    <t>2024-07-02 10:35:32</t>
  </si>
  <si>
    <t>【调研】-(目标)普通区域-青州市-东辛村自然村-15762539755-200M-宽带上网投诉-次数0-20240702103351X631765419</t>
  </si>
  <si>
    <t>2024-07-03 11:36:00</t>
  </si>
  <si>
    <t>20240702103351X631765419</t>
  </si>
  <si>
    <t xml:space="preserve">【农村网络投诉】流程受理流水号：20240702103225157625397551044823
客户号码:15762539755
客户姓名:于*
投诉地市:潍坊
来话流水:2024070210310539420895610
宽带账号:15762539755
宽带账号归属地市:潍坊
宽带账号归属区县:青州市
故障地址:潍坊青州市益都街道东辛村东辛村自然村22K40号玉强轮胎线杆*********
联系电话:18560367648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10:33:14
具体故障现象:PON灯闪，插紧光纤线，重启未恢复
客户其他诉求:
</t>
  </si>
  <si>
    <t>2024-07-02 10:54:43</t>
  </si>
  <si>
    <t>SD-057-240702-519367-2943</t>
  </si>
  <si>
    <t>2024-07-02 13:13:21</t>
  </si>
  <si>
    <t>【调研】-普通区域-安丘市-秦戈庄村自然村-17888364446-300M-业务受理宽带-次数0-202407020000348159</t>
  </si>
  <si>
    <t>202407020000348159</t>
  </si>
  <si>
    <t>202407020000348159#【已关注中国移动10086微信公众号】 宽带账号:17888364446; 联系电话：17888364446，问题类型：此工单为群障修复工单，根据群障全量闭环修复管理要求，为确保客户网络通畅，请装维人员跟进修复网络问题，谢谢！ 
 群障标题：公告。故障描述：分支光纤断或OLT检测不到ONT的预期的光信号(LOSi/LOBi)主叫号码：17888364446.0;该号码仅供参考，请优先联系宽带账号。</t>
  </si>
  <si>
    <t>2024-07-02 13:33:29</t>
  </si>
  <si>
    <t>2024-07-02 13:34:03</t>
  </si>
  <si>
    <t>SD-057-240702-657843-3490</t>
  </si>
  <si>
    <t>2024-07-02 14:12:34</t>
  </si>
  <si>
    <t>普通区域-临朐县-吕家庙二期-15953630234-200M-业务受理宽带-次数0-202407020000386645</t>
  </si>
  <si>
    <t>2024-07-03 14:13:00</t>
  </si>
  <si>
    <t>202407020000386645</t>
  </si>
  <si>
    <t>202407020000386645# 宽带账号:15953630234; 联系电话：15953630234，问题类型：此工单为群障修复工单，根据群障全量闭环修复管理要求，为确保客户网络通畅，请装维人员跟进修复网络问题，谢谢！ 
 群障标题：公告。故障描述：分支光纤断或OLT检测不到ONT的预期的光信号(LOSi/LOBi)主叫号码：15953630234.0;该号码仅供参考，请优先联系宽带账号。</t>
  </si>
  <si>
    <t>2024-07-02 14:18:13</t>
  </si>
  <si>
    <t>SD-851-334094-22931-10871</t>
  </si>
  <si>
    <t>SD-057-240702-026713-7543</t>
  </si>
  <si>
    <t>2024-07-02 22:12:28</t>
  </si>
  <si>
    <t>【调研】-80+普通-普通区域-寿光市-孟家村自然村-15064611938-300M-业务受理宽带-次数0-202407020000714392</t>
  </si>
  <si>
    <t>202407020000714392</t>
  </si>
  <si>
    <t>202407020000714392# 宽带账号:15064611938; 联系电话：15064611938，问题类型：此工单为群障修复工单，根据群障全量闭环修复管理要求，为确保客户网络通畅，请装维人员跟进修复网络问题，谢谢！ 
 群障标题：公告。故障描述：分支光纤断或OLT检测不到ONT的预期的光信号(LOSi/LOBi)主叫号码：15064611938.0;该号码仅供参考，请优先联系宽带账号。</t>
  </si>
  <si>
    <t>2024-07-02 22:54:48</t>
  </si>
  <si>
    <t>2024-07-03 07:25:49</t>
  </si>
  <si>
    <t>SD-057-240702-872130-887</t>
  </si>
  <si>
    <t>2024-07-02 09:35:21</t>
  </si>
  <si>
    <t>普通区域-昌乐县-沙埠沟-15866526038-300M-宽带上网投诉-次数0-20240702093332X128227600</t>
  </si>
  <si>
    <t>20240702093332X128227600</t>
  </si>
  <si>
    <t xml:space="preserve">流程受理流水号：20240702093259158665260381022659
客户号码:15866526038
客户姓名:苏*
投诉地市:潍坊
来话流水:2024070209300344220875780
宽带账号:15866526038
宽带账号归属地市:潍坊
宽带账号归属区县:昌乐县
故障地址:潍坊昌乐县鄌郚镇沙埠沟沙埠沟沙埠沟1#*********
联系电话:13780864844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09:35:34
具体故障现象:PON灯闪，
客户其他诉求:
</t>
  </si>
  <si>
    <t>2024-07-02 09:42:14</t>
  </si>
  <si>
    <t>2024-07-02 09:42:55</t>
  </si>
  <si>
    <t>SD-057-240702-759186-5564</t>
  </si>
  <si>
    <t>2024-07-02 18:09:48</t>
  </si>
  <si>
    <t>【调研】-(目标)普通区域-寿光市-锦绣华城-13906464927-300M-业务受理宽带-次数0-202407020000608162</t>
  </si>
  <si>
    <t>202407020000608162</t>
  </si>
  <si>
    <t>202407020000608162#【已关注中国移动10086微信公众号】 宽带账号:13906464927; 联系电话：13906464927，问题类型：此工单为群障修复工单，根据群障全量闭环修复管理要求，为确保客户网络通畅，请装维人员跟进修复网络问题，谢谢！ 
 群障标题：公告。故障描述：主干光纤断或OLT检测不到预期的光信号（LOS）主叫号码：13906464927.0;该号码仅供参考，请优先联系宽带账号。</t>
  </si>
  <si>
    <t>2024-07-02 18:18:16</t>
  </si>
  <si>
    <t>2024-07-02 18:18:58</t>
  </si>
  <si>
    <t>SD-057-240702-570963-1486</t>
  </si>
  <si>
    <t>2024-07-02 10:35:38</t>
  </si>
  <si>
    <t>FTTR-普通区域-奎文区-紫筑雅园-18453663336-1000M-宽带上网投诉-次数0-20240702103424X664567774</t>
  </si>
  <si>
    <t>20240702103424X664567774</t>
  </si>
  <si>
    <t xml:space="preserve">流程受理流水号：20240702103340184536633361045288
客户号码:18453663336
客户姓名:周*
投诉地市:潍坊
来话流水:2024070210304359720890228
宽带账号:18453663336
宽带账号归属地市:潍坊
宽带账号归属区县:奎文区
故障地址:潍坊奎文区高新城区梨园街紫筑雅园6号楼*********
联系电话:18453663336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光功率:-9.48
故障大类:宽带/电视
故障细类:宽带无法上网
携转原因:
故障时间:2024-07-02 10:33:50
具体故障现象:【10080转回】受理号码 : 18453663336客户姓名 : 周*号码归属地 : 潍坊寿光 － 寿光市双海手机店用户品牌 : 动感地带 客户对前期的处理结果不满，要求再次记录投诉，前期流水： 202406080000226579 （前期投诉内容：客户来电反映对号码的宽带全屋 WIFI 网络慢，经常掉线的问题，86反映未解决，对此不满，要求核实原因并给予合理解释，要求恢复网络，请尽快处理）联系电话：本机，流水：2024070210304359720890228
客户其他诉求:
</t>
  </si>
  <si>
    <t>2024-07-02 10:42:23</t>
  </si>
  <si>
    <t>2024-07-02 10:42:46</t>
  </si>
  <si>
    <t>SD-851-329911-10991-4219</t>
  </si>
  <si>
    <t>SD-057-240702-506714-3587</t>
  </si>
  <si>
    <t>2024-07-02 14:16:04</t>
  </si>
  <si>
    <t>普通区域-高密市-高密金地花园二-18753605512-200M-业务受理宽带-次数0-202407020000388737</t>
  </si>
  <si>
    <t>2024-07-03 14:17:00</t>
  </si>
  <si>
    <t>202407020000388737</t>
  </si>
  <si>
    <t>202407020000388737#【已关注中国移动10086微信公众号】 宽带账号:18753605512; 联系电话：18753605512，问题类型：此工单为群障修复工单，根据群障全量闭环修复管理要求，为确保客户网络通畅，请装维人员跟进修复网络问题，谢谢！ 
 群障标题：告警。故障标题：分支光纤断或OLT检测不到ONT的预期的光信号(LOSi/LOBi)主叫号码：18753605512.0;该号码仅供参考，请优先联系宽带账号。</t>
  </si>
  <si>
    <t>2024-07-02 14:19:42</t>
  </si>
  <si>
    <t>2024-07-02 14:20:13</t>
  </si>
  <si>
    <t>SD-057-240702-547218-7526</t>
  </si>
  <si>
    <t>2024-07-02 22:11:45</t>
  </si>
  <si>
    <t>【调研】-80+白金-普通区域-高密市-高密东方名都-18766469777-1000M-业务受理宽带-次数0-202407020000715434</t>
  </si>
  <si>
    <t>202407020000715434</t>
  </si>
  <si>
    <t>202407020000715434#【已关注中国移动10086微信公众号】 宽带账号:18766469777; 联系电话：18766469777，问题类型：此工单为群障修复工单，根据群障全量闭环修复管理要求，为确保客户网络通畅，请装维人员跟进修复网络问题，谢谢！ 
 群障标题：公告。故障描述：分支光纤断或OLT检测不到ONT的预期的光信号(LOSi/LOBi)主叫号码：17667418177.0;该号码仅供参考，请优先联系宽带账号。</t>
  </si>
  <si>
    <t>2024-07-02 22:57:20</t>
  </si>
  <si>
    <t>2024-07-03 07:27:50</t>
  </si>
  <si>
    <t>SD-057-240702-813796-3348</t>
  </si>
  <si>
    <t>2024-07-02 14:02:07</t>
  </si>
  <si>
    <t>普通区域-诸城市-玉山广场-18805365557-200M-宽带延伸服务-次数0-202407020000376083</t>
  </si>
  <si>
    <t>2024-07-03 14:03:00</t>
  </si>
  <si>
    <t>202407020000376083</t>
  </si>
  <si>
    <t xml:space="preserve">202407020000376083#流程受理流水号：20240702140150188053655571102230
客户号码:18805365557
客户姓名:孙**
投诉地市:潍坊
来话流水:2024070214003144920892917
宽带账号:18805365557
宽带账号归属地市:潍坊
宽带账号归属区县:诸城市
故障地址:潍坊诸城市密州街道和平街玉山广场2号楼*********
联系电话:18805365557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14:04:09
具体故障现象:检测设备
</t>
  </si>
  <si>
    <t>2024-07-02 14:09:20</t>
  </si>
  <si>
    <t>2024-07-02 14:10:04</t>
  </si>
  <si>
    <t>SD-057-240702-217459-3023</t>
  </si>
  <si>
    <t>2024-07-02 13:16:05</t>
  </si>
  <si>
    <t>普通区域-潍城区-王家官庄自然村-13406697443-100M-宽带上网投诉-次数0-202407020000347599</t>
  </si>
  <si>
    <t>202407020000347599</t>
  </si>
  <si>
    <t xml:space="preserve">202407020000347599#宽带账号：13406697443；宽带地址：潍坊潍城区军埠口综合项目区王家官庄王家官庄自然村13#东数第2条胡同南数第5排东户*********
；客户来电反映移动高清电视不能看，客户不在现场，无法配合线上指导，要求上门，请协助处理，谢谢！联系电话：13406697443；联系人：先生；来电流水：2024070213124864420835587。 
</t>
  </si>
  <si>
    <t>2024-07-02 14:07:09</t>
  </si>
  <si>
    <t>2024-07-02 14:08:47</t>
  </si>
  <si>
    <t>SD-057-240702-605741-3526</t>
  </si>
  <si>
    <t>2024-07-02 14:14:03</t>
  </si>
  <si>
    <t>80+银卡-普通区域-昌邑市-七甲村自然村-13792653983-500M-业务受理宽带-次数0-202407020000388766</t>
  </si>
  <si>
    <t>202407020000388766</t>
  </si>
  <si>
    <t>202407020000388766# 宽带账号:13792653983; 联系电话：13792653983，问题类型：此工单为群障修复工单，根据群障全量闭环修复管理要求，为确保客户网络通畅，请装维人员跟进修复网络问题，谢谢！ 
 群障标题：公告。故障描述：分支光纤断或OLT检测不到ONT的预期的光信号(LOSi/LOBi)主叫号码：13792653983.0;该号码仅供参考，请优先联系宽带账号。</t>
  </si>
  <si>
    <t>2024-07-02 14:22:39</t>
  </si>
  <si>
    <t>2024-07-02 14:25:11</t>
  </si>
  <si>
    <t>SD-851-300015-3495-19949</t>
  </si>
  <si>
    <t>SD-057-240702-846735-1374</t>
  </si>
  <si>
    <t>2024-07-02 10:20:48</t>
  </si>
  <si>
    <t>普通区域-奎文区-丁家道口小区-13563666485-200M-宽带延伸服务-次数0-202407020000200360</t>
  </si>
  <si>
    <t>202407020000200360</t>
  </si>
  <si>
    <t xml:space="preserve">202407020000200360#流程受理流水号：20240702102016135636664851040354
客户号码:13563666485
客户姓名:董**
投诉地市:潍坊
来话流水:2024070210172063920883297
宽带账号:13563666485
宽带账号归属地市:潍坊
宽带账号归属区县:奎文区
故障地址:潍坊奎文区潍州路街道道口路丁家道口小区南关宿舍楼*********
联系电话:13563666485
联系人:先生/女士
工单紧急程度:一般
是否有升级投诉倾向:否
是否重复投诉:否
是否携转意向:否
是否投诉倾向:否
是否智能网关:智能网关
当前是否在线:是
接入方式:FTTH
是否质差终端:无质差信息
光功率:-19.46
故障大类:宽带/电视
故障细类:宽带延伸服务
携转原因:
故障时间:2024-07-02 10:20:22
具体故障现象:调测其它设备，
</t>
  </si>
  <si>
    <t>2024-07-02 10:31:43</t>
  </si>
  <si>
    <t>2024-07-02 10:32:13</t>
  </si>
  <si>
    <t>SD-851-258797-583-4200</t>
  </si>
  <si>
    <t>SD-057-240702-912436-3381</t>
  </si>
  <si>
    <t>2024-07-02 14:06:34</t>
  </si>
  <si>
    <t>【调研】-(目标)普通区域-昌邑市-邑城水岸小区（北区）-13964601788-300M-宽带上网投诉-次数0-202407020000380992</t>
  </si>
  <si>
    <t>202407020000380992</t>
  </si>
  <si>
    <t>202407020000380992#宽带账号：13964601788；宽带地址：潍坊昌邑市城区和平大街邑城水岸小区（北区）34号楼*******，客户来电反映表示移动高清无法观看，客户不配合线上指导，要求上门，谢谢！联系电话：15866116199；联系人：男士；来电流水：2024070213571742320855784</t>
  </si>
  <si>
    <t>2024-07-02 14:12:10</t>
  </si>
  <si>
    <t>2024-07-02 14:12:38</t>
  </si>
  <si>
    <t>SD-851-297783-16977-20177</t>
  </si>
  <si>
    <t>2024-07-02 14:03:07</t>
  </si>
  <si>
    <t>80+银卡-普通区域-青州市-青州三新花卉园区（小微）-15963468734-1000M-宽带上网投诉-次数0-202407020000378303 一级督办</t>
  </si>
  <si>
    <t>202407020000378303</t>
  </si>
  <si>
    <t>2024-07-02 14:13:11</t>
  </si>
  <si>
    <t>2024-07-02 14:13:56</t>
  </si>
  <si>
    <t>SD-851-241064-16616-12052</t>
  </si>
  <si>
    <t>SD-057-240702-406751-3593</t>
  </si>
  <si>
    <t>2024-07-02 14:16:30</t>
  </si>
  <si>
    <t>80+银卡-普通区域-青州市-张孟口村自然村-15953653538-1000M-宽带上网投诉-次数0-202407020000388765</t>
  </si>
  <si>
    <t>202407020000388765</t>
  </si>
  <si>
    <t>202407020000388765#宽带账号：15953653538；宽带地址：潍坊青州市东夏镇张孟口村张孟口村自然村扩容2号箱；客户来电反映宽带无法上网，注册闪，客户要求去家里，请协助处理，谢谢！联系电话：15953653538；联系人：先生；来电流水：2024070214131640320854424。</t>
  </si>
  <si>
    <t>2024-07-02 14:31:19</t>
  </si>
  <si>
    <t>2024-07-02 14:32:49</t>
  </si>
  <si>
    <t>SD-057-240702-742130-1424</t>
  </si>
  <si>
    <t>2024-07-02 10:26:46</t>
  </si>
  <si>
    <t>80+普通-普通区域-诸城市-贵和小区-18765146792-300M-魔百和投诉-次数0-20240702102523X123041612</t>
  </si>
  <si>
    <t>20240702102523X123041612</t>
  </si>
  <si>
    <t>流程受理流水号：20240702102445187651467921041963
客户号码:18765146792
客户姓名:白**
投诉地市:潍坊
来话流水:2024070210164971620875581
宽带账号:18765146792
宽带账号归属地市:潍坊
宽带账号归属区县:诸城市
故障地址:潍坊诸城市密州街道人民东路贵和小区贵和1号楼*********
联系电话:18765146792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故障大类:电视
故障细类:移动高清电视故障(专席)
携转原因:
故障时间:2024-07-02 10:26:20
魔百和单播/组播:单播
具体故障现象:电视提示网络类错误，
客户其他诉求:
魔百和单/组播：单播</t>
  </si>
  <si>
    <t>2024-07-02 10:34:21</t>
  </si>
  <si>
    <t>2024-07-02 10:46:28</t>
  </si>
  <si>
    <t>SD-057-240702-452673-5574</t>
  </si>
  <si>
    <t>2024-07-02 18:10:20</t>
  </si>
  <si>
    <t>普通区域-高密市-银座D区-15853612170-300M-宽带延伸服务-次数0-202407020000606784</t>
  </si>
  <si>
    <t>202407020000606784</t>
  </si>
  <si>
    <t xml:space="preserve">202407020000606784#流程受理流水号：20240702180942158536121701175618
客户号码:15853612170
客户姓名:林**
投诉地市:潍坊
来话流水:2024070218053014920841804
宽带账号:15853612170
宽带账号归属地市:潍坊
宽带账号归属区县:高密市
故障地址:潍坊高密市密水街道密水大街银座D区高密银座D区7号楼6层k34箱*********
联系电话:15853612170
联系人:先生/女士
工单紧急程度:一般
是否有升级投诉倾向:否
是否重复投诉:否
是否携转意向:否
是否投诉倾向:否
是否智能网关:智能网关
当前是否在线:是
接入方式:FTTH
是否质差终端:无质差信息
光功率:-18.04
故障大类:宽带/电视
故障细类:宽带延伸服务
携转原因:
故障时间:2024-07-02 18:08:58
具体故障现象:电视无法投屏，之前使用没问题
</t>
  </si>
  <si>
    <t>2024-07-02 18:13:10</t>
  </si>
  <si>
    <t>2024-07-02 18:15:23</t>
  </si>
  <si>
    <t>SD-057-240702-947153-5639</t>
  </si>
  <si>
    <t>2024-07-02 18:13:01</t>
  </si>
  <si>
    <t>【调研】-普通区域-安丘市-育英中学北家属院-13606466010-200M-业务受理宽带-次数0-202407020000609893</t>
  </si>
  <si>
    <t>202407020000609893</t>
  </si>
  <si>
    <t>202407020000609893#【已关注中国移动10086微信公众号】 宽带账号:13606466010; 联系电话：13606466010，问题类型：此工单为群障修复工单，根据群障全量闭环修复管理要求，为确保客户网络通畅，请装维人员跟进修复网络问题，谢谢！ 
 群障标题：公告。故障描述：分支光纤断或OLT检测不到ONT的预期的光信号(LOSi/LOBi)主叫号码：13606466010.0;该号码仅供参考，请优先联系宽带账号。</t>
  </si>
  <si>
    <t>2024-07-02 18:31:34</t>
  </si>
  <si>
    <t>2024-07-02 18:32:13</t>
  </si>
  <si>
    <t>SD-851-231002-7436-802</t>
  </si>
  <si>
    <t>SD-057-240702-910327-2994</t>
  </si>
  <si>
    <t>2024-07-02 13:15:05</t>
  </si>
  <si>
    <t>普通区域-奎文区-中和街社区-15910117018-100M-业务受理宽带-次数0-202407020000348097</t>
  </si>
  <si>
    <t>202407020000348097</t>
  </si>
  <si>
    <t>202407020000348097#【已关注中国移动10086微信公众号】 宽带账号:15910117018; 联系电话：15910117018，问题类型：此工单为群障修复工单，根据群障全量闭环修复管理要求，为确保客户网络通畅，请装维人员跟进修复网络问题，谢谢！ 
 群障标题：告警。故障标题：分支光纤断或OLT检测不到ONT的预期的光信号(LOSi/LOBi)主叫号码：17853578637.0;该号码仅供参考，请优先联系宽带账号。</t>
  </si>
  <si>
    <t>2024-07-02 13:18:58</t>
  </si>
  <si>
    <t>2024-07-02 13:19:16</t>
  </si>
  <si>
    <t>SD-057-240702-879621-1443</t>
  </si>
  <si>
    <t>2024-07-02 10:29:40</t>
  </si>
  <si>
    <t>【调研】-普通区域-安丘市-向阳花园-13516363607-1000M-魔百和投诉-次数0-20240702102855X335218390</t>
  </si>
  <si>
    <t>20240702102855X335218390</t>
  </si>
  <si>
    <t>流程受理流水号：20240702102745135163636071043096
客户号码:13516363607
客户姓名:宋**
投诉地市:潍坊
来话流水:2024070210265631120832836
宽带账号:13516363607
宽带账号归属地市:潍坊
宽带账号归属区县:安丘市
故障地址:潍坊安丘市兴安街道向阳路向阳花园2号楼302*********
联系电话:13516363607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故障时间:2024-07-02 10:29:37
魔百和单播/组播:组播
具体故障现象:电视直播 无法观看，
客户其他诉求:
魔百和单/组播：组播</t>
  </si>
  <si>
    <t>2024-07-02 10:32:02</t>
  </si>
  <si>
    <t>郑绪朋</t>
  </si>
  <si>
    <t>15706307027</t>
  </si>
  <si>
    <t>dw3_jk_zhengxupeng</t>
  </si>
  <si>
    <t>2024-07-02 10:32:32</t>
  </si>
  <si>
    <t>SD-851-283097-8162-1618</t>
  </si>
  <si>
    <t>SD-057-240702-703541-5722</t>
  </si>
  <si>
    <t>2024-07-02 18:16:47</t>
  </si>
  <si>
    <t>【调研】-80+普通-普通区域-寒亭区-肖家营村自然村-18363617786-500M-业务受理宽带-次数0-202407020000614605</t>
  </si>
  <si>
    <t>202407020000614605</t>
  </si>
  <si>
    <t>202407020000614605#【已关注中国移动10086微信公众号】 宽带账号:18363617786; 联系电话：18363617786，问题类型：此工单为群障修复工单，根据群障全量闭环修复管理要求，为确保客户网络通畅，请装维人员跟进修复网络问题，谢谢！ 
 群障标题：公告。故障描述：分支光纤断或OLT检测不到ONT的预期的光信号(LOSi/LOBi)主叫号码：18363617786.0;该号码仅供参考，请优先联系宽带账号。</t>
  </si>
  <si>
    <t>2024-07-02 18:50:25</t>
  </si>
  <si>
    <t>SD-057-240702-942671-3608</t>
  </si>
  <si>
    <t>2024-07-02 14:17:21</t>
  </si>
  <si>
    <t>普通区域-奎文区-富华新村-18678062282-300M-宽带上网投诉-次数0-20240702141544X944667968</t>
  </si>
  <si>
    <t>20240702141544X944667968</t>
  </si>
  <si>
    <t xml:space="preserve">【农村网络投诉】流程受理流水号：20240702141401186780622821105714
客户号码:18678062282
客户姓名:丁*
投诉地市:潍坊
来话流水:2024070214133933720859698
宽带账号:18678062282
宽带账号归属地市:潍坊
宽带账号归属区县:奎文区
故障地址:潍坊奎文区高新城区东方路富华新村3号楼*********
联系电话:15905360015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故障细类:宽带无法上网
携转原因:
故障时间:2024-07-02 14:14:49
具体故障现象:提示网络无法连接，
客户其他诉求:客户表示宽带无法上网，要求尽快派人上门维修
</t>
  </si>
  <si>
    <t>2024-07-02 14:18:01</t>
  </si>
  <si>
    <t>SD-851-280808-6269-443</t>
  </si>
  <si>
    <t>SD-057-240702-932087-5514</t>
  </si>
  <si>
    <t>2024-07-02 18:04:38</t>
  </si>
  <si>
    <t>普通区域-诸城市-利群小区-13805360151-300M-宽带上网投诉-次数0-202407020000604699</t>
  </si>
  <si>
    <t>202407020000604699</t>
  </si>
  <si>
    <t>202407020000604699#流程受理流水号：20240702175941138053601511172873
客户号码:13805360151
客户姓名:窦**
投诉地市:潍坊
来话流水:2024070217591563820875412
宽带账号:13805360151
宽带账号归属地市:潍坊
宽带账号归属区县:诸城市
故障地址:潍坊诸城市密州街道兴华路利群小区7号楼*********
联系电话:13721967177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18:03:29
具体故障现象:提示网络无法连接，
客户其他诉求:
;宽带小区$[利群小区]$</t>
  </si>
  <si>
    <t>2024-07-02 18:12:00</t>
  </si>
  <si>
    <t>2024-07-02 18:12:48</t>
  </si>
  <si>
    <t>SD-057-240702-630278-5607</t>
  </si>
  <si>
    <t>2024-07-02 18:11:42</t>
  </si>
  <si>
    <t>【调研】-普通区域-高密市-夏庄朱家-13646365228-200M-宽带上网投诉-次数0-20240702181019X192622810</t>
  </si>
  <si>
    <t>20240702181019X192622810</t>
  </si>
  <si>
    <t xml:space="preserve">流程受理流水号：20240702180916136463652281175510
客户号码:13646365228
客户姓名:朱**
投诉地市:潍坊
来话流水:2024070218061558720849483
宽带账号:13646365228
宽带账号归属地市:潍坊
宽带账号归属区县:高密市
故障地址:潍坊高密市疏港物流园夏庄朱家夏庄朱家夏庄朱家朱世昌3号箱*********
联系电话:13646365228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18:09:23
具体故障现象:用户无法提供具体故障现象， 无法上网
客户其他诉求:
</t>
  </si>
  <si>
    <t>2024-07-02 18:18:36</t>
  </si>
  <si>
    <t>2024-07-02 18:19:09</t>
  </si>
  <si>
    <t>SD-057-240702-346015-5575</t>
  </si>
  <si>
    <t>2024-07-02 18:10:22</t>
  </si>
  <si>
    <t>80+普通-FTTR-普通区域-寿光市-锦绣华城-15954494719-1000M-业务受理宽带-次数0-202407020000607395</t>
  </si>
  <si>
    <t>202407020000607395</t>
  </si>
  <si>
    <t>202407020000607395# 宽带账号:15954494719; 联系电话：15954494719，问题类型：此工单为群障修复工单，根据群障全量闭环修复管理要求，为确保客户网络通畅，请装维人员跟进修复网络问题，谢谢！ 
 群障标题：公告。故障描述：主干光纤断或OLT检测不到预期的光信号（LOS）主叫号码：15954494719.0;该号码仅供参考，请优先联系宽带账号。</t>
  </si>
  <si>
    <t>2024-07-02 18:13:09</t>
  </si>
  <si>
    <t>2024-07-02 18:14:49</t>
  </si>
  <si>
    <t>SD-851-234001-3580-8108</t>
  </si>
  <si>
    <t>SD-057-240702-316894-3046</t>
  </si>
  <si>
    <t>2024-07-02 13:16:54</t>
  </si>
  <si>
    <t>【调研】-80+白金-普通区域-奎文区-奎文区公安局宿舍南区J-18815360601-1000M-业务受理宽带-次数0-202407020000347890</t>
  </si>
  <si>
    <t>202407020000347890</t>
  </si>
  <si>
    <t>202407020000347890# 宽带账号:18815360601; 联系电话：18815360601，问题类型：此工单为群障修复工单，根据群障全量闭环修复管理要求，为确保客户网络通畅，请装维人员跟进修复网络问题，谢谢！ 
 群障标题：公告。故障描述：分支光纤断或OLT检测不到ONT的预期的光信号(LOSi/LOBi)主叫号码：13806369831.0;该号码仅供参考，请优先联系宽带账号。</t>
  </si>
  <si>
    <t>2024-07-02 13:18:49</t>
  </si>
  <si>
    <t>2024-07-02 13:19:17</t>
  </si>
  <si>
    <t>SD-851-287368-1341-27792</t>
  </si>
  <si>
    <t>SD-057-240702-751329-3013</t>
  </si>
  <si>
    <t>2024-07-02 13:15:46</t>
  </si>
  <si>
    <t>【调研】-80+银卡-普通区域-诸城市-如意花园-13884821978-1000M-业务受理宽带-次数0-202407020000347829</t>
  </si>
  <si>
    <t>202407020000347829</t>
  </si>
  <si>
    <t>202407020000347829# 宽带账号:13884821978; 联系电话：13884821978，问题类型：此工单为群障修复工单，根据群障全量闭环修复管理要求，为确保客户网络通畅，请装维人员跟进修复网络问题，谢谢！ 
 群障标题：告警。故障标题：主干光纤断或OLT检测不到预期的光信号（LOS）主叫号码：13884821978.0;该号码仅供参考，请优先联系宽带账号。</t>
  </si>
  <si>
    <t>2024-07-02 13:24:05</t>
  </si>
  <si>
    <t>2024-07-02 13:24:33</t>
  </si>
  <si>
    <t>SD-851-316107-14027-23955</t>
  </si>
  <si>
    <t>SD-057-240702-793081-3541</t>
  </si>
  <si>
    <t>2024-07-02 14:14:28</t>
  </si>
  <si>
    <t>(目标)普通区域-坊子区-第五大道商业街-15908020943-100M-业务受理宽带-次数0-202407020000388321</t>
  </si>
  <si>
    <t>2024-07-03 14:15:00</t>
  </si>
  <si>
    <t>202407020000388321</t>
  </si>
  <si>
    <t>202407020000388321# 宽带账号:15908020943; 联系电话：15908020943，问题类型：此工单为群障修复工单，根据群障全量闭环修复管理要求，为确保客户网络通畅，请装维人员跟进修复网络问题，谢谢！ 
 群障标题：告警。故障标题：分支光纤断或OLT检测不到ONT的预期的光信号(LOSi/LOBi)主叫号码：13176068291.0;该号码仅供参考，请优先联系宽带账号。</t>
  </si>
  <si>
    <t>2024-07-02 14:30:48</t>
  </si>
  <si>
    <t>2024-07-02 14:31:22</t>
  </si>
  <si>
    <t>SD-057-240702-390841-7555</t>
  </si>
  <si>
    <t>2024-07-02 22:13:01</t>
  </si>
  <si>
    <t>普通区域-诸城市-永胜花园-15866509485-300M-业务受理宽带-次数0-202407020000716864</t>
  </si>
  <si>
    <t>202407020000716864</t>
  </si>
  <si>
    <t>202407020000716864#【已关注中国移动10086微信公众号】 宽带账号:15866509485; 联系电话：15866509485，问题类型：此工单为群障修复工单，根据群障全量闭环修复管理要求，为确保客户网络通畅，请装维人员跟进修复网络问题，谢谢！ 
 群障标题：公告。故障描述：分支光纤断或OLT检测不到ONT的预期的光信号(LOSi/LOBi)主叫号码：13853656921.0;该号码仅供参考，请优先联系宽带账号。</t>
  </si>
  <si>
    <t>2024-07-02 22:16:39</t>
  </si>
  <si>
    <t>2024-07-02 22:18:36</t>
  </si>
  <si>
    <t>SD-057-240702-694310-1437</t>
  </si>
  <si>
    <t>2024-07-02 10:29:12</t>
  </si>
  <si>
    <t>普通区域-安丘市-西田庄村自然村-13455618543-100M-宽带上网投诉-次数0-20240702102712X232875457</t>
  </si>
  <si>
    <t>2024-07-03 11:30:00</t>
  </si>
  <si>
    <t>20240702102712X232875457</t>
  </si>
  <si>
    <t xml:space="preserve">【农村网络投诉】流程受理流水号：20240702102608134556185431042466
客户号码:13455618543
客户姓名:赵**
投诉地市:潍坊
来话流水:2024070210250093020803100
宽带账号:13455618543
宽带账号归属地市:潍坊
宽带账号归属区县:安丘市
故障地址:潍坊安丘市大盛镇西田庄村西田庄村自然村西田庄追加1号箱赵方太*********
联系电话:15853659655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10:24:41
具体故障现象:光猫亮红灯，
客户其他诉求:
</t>
  </si>
  <si>
    <t>2024-07-02 10:55:10</t>
  </si>
  <si>
    <t>2024-07-02 10:55:52</t>
  </si>
  <si>
    <t>SD-851-292760-1435-23625</t>
  </si>
  <si>
    <t>SD-057-240702-034259-3124</t>
  </si>
  <si>
    <t>2024-07-02 13:21:19</t>
  </si>
  <si>
    <t>【调研】-普通区域-昌邑市-南宫自然村-13953676608-300M-业务受理宽带-次数0-202407020000349366</t>
  </si>
  <si>
    <t>202407020000349366</t>
  </si>
  <si>
    <t>202407020000349366#导航立单,用户所在位置有群障,已向客户播报,客户要求装维回访.此工单为群障修复工单,根据群障全量闭环管理要求,为确保客户网络通畅,请装维人员跟进修复网络问题,谢谢.联系电话：13953676608</t>
  </si>
  <si>
    <t>2024-07-02 13:26:35</t>
  </si>
  <si>
    <t>2024-07-02 13:27:09</t>
  </si>
  <si>
    <t>SD-057-240702-836219-3338</t>
  </si>
  <si>
    <t>2024-07-02 13:59:37</t>
  </si>
  <si>
    <t>80+银卡-普通区域-寿光市-南马店村自然村-13864682511-1000M-宽带上网投诉-次数0-20240702135757X877910736</t>
  </si>
  <si>
    <t>20240702135757X877910736</t>
  </si>
  <si>
    <t xml:space="preserve">【农村网络投诉】流程受理流水号：20240702135622138646825111100651
客户号码:13864682511
客户姓名:李**
投诉地市:潍坊
来话流水:2024070213540645420820639
宽带账号:13864682511
宽带账号归属地市:潍坊
宽带账号归属区县:寿光市
故障地址:潍坊寿光市马店南马店村南马店村自然村南马店村12箱(李兰春）*********
联系电话:17852468163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13:56:16
具体故障现象:PON灯闪，插紧捋直光纤线重启未恢复谢谢
客户其他诉求:
</t>
  </si>
  <si>
    <t>2024-07-02 14:02:15</t>
  </si>
  <si>
    <t>2024-07-02 14:09:07</t>
  </si>
  <si>
    <t>SD-851-261159-15020-5609</t>
  </si>
  <si>
    <t>SD-057-240702-304651-5593</t>
  </si>
  <si>
    <t>2024-07-02 18:11:14</t>
  </si>
  <si>
    <t>普通区域-临朐县-徐家河-18866785065-1000M-宽带上网投诉-次数0-20240702180907X947356403</t>
  </si>
  <si>
    <t>20240702180907X947356403</t>
  </si>
  <si>
    <t xml:space="preserve">【农村网络投诉】流程受理流水号：20240702180741188667850651175076
客户号码:18866785065
客户姓名:李**
投诉地市:潍坊
来话流水:2024070218041327120828596
宽带账号:18866785065
宽带账号归属地市:潍坊
宽带账号归属区县:临朐县
故障地址:潍坊临朐县东城街道徐家河村
联系电话:18866785065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故障细类:宽带无法上网(专席)
携转原因:
故障时间:2024-07-02 18:08:30
具体故障现象:用户无法提供具体故障现象
客户其他诉求:请审核谢谢
</t>
  </si>
  <si>
    <t>2024-07-02 18:13:05</t>
  </si>
  <si>
    <t>2024-07-02 18:13:54</t>
  </si>
  <si>
    <t>SD-851-332608-17065-12494</t>
  </si>
  <si>
    <t>SD-057-240702-591634-5633</t>
  </si>
  <si>
    <t>2024-07-02 18:12:42</t>
  </si>
  <si>
    <t>【调研】-普通区域-奎文区-西王村-18253666572-300M-业务受理宽带-次数0-202407020000608027</t>
  </si>
  <si>
    <t>202407020000608027</t>
  </si>
  <si>
    <t>202407020000608027# 宽带账号:18253666572; 联系电话：18253666572，问题类型：此工单为群障修复工单，根据群障全量闭环修复管理要求，为确保客户网络通畅，请装维人员跟进修复网络问题，谢谢！ 
 群障标题：公告。故障描述：分支光纤断或OLT检测不到ONT的预期的光信号(LOSi/LOBi)主叫号码：18253666572.0;该号码仅供参考，请优先联系宽带账号。</t>
  </si>
  <si>
    <t>2024-07-02 18:17:49</t>
  </si>
  <si>
    <t>2024-07-02 18:18:35</t>
  </si>
  <si>
    <t>SD-057-240702-921637-894</t>
  </si>
  <si>
    <t>2024-07-02 09:35:44</t>
  </si>
  <si>
    <t>【重投】-普通区域-青州市-东阳河-13081697543-1000M-宽带上网投诉-次数0-20240702093409X497769620</t>
  </si>
  <si>
    <t>20240702093409X497769620</t>
  </si>
  <si>
    <t xml:space="preserve">【农村网络投诉】流程受理流水号：20240702092623130816975431020115
客户号码:13081697543
客户姓名:李**
投诉地市:潍坊
来话流水:2024070209251137920806569
宽带账号:13081697543
宽带账号归属地市:潍坊
宽带账号归属区县:青州市
故障地址:潍坊青州市黄楼街道东阳河村东阳河7号箱(幼儿园后墙)*********
联系电话:13964787877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故障时间:2024-07-02 09:27:54
具体故障现象:网速慢卡顿，已排查有千兆路由器。连接光猫1口。摆放位置无遮挡引导测速未达实际带宽。已指导重启未恢复。
客户其他诉求:
</t>
  </si>
  <si>
    <t>2024-07-02 09:37:54</t>
  </si>
  <si>
    <t>2024-07-02 10:24:10</t>
  </si>
  <si>
    <t>SD-057-240702-421865-2889</t>
  </si>
  <si>
    <t>2024-07-02 13:11:22</t>
  </si>
  <si>
    <t>【调研】-80+普通-普通区域-高密市-万顺城-15954491660-1000M-业务受理宽带-次数0-202407020000342986</t>
  </si>
  <si>
    <t>202407020000342986</t>
  </si>
  <si>
    <t>202407020000342986# 宽带账号:15954491660; 联系电话：15954491660，问题类型：此工单为群障修复工单，根据群障全量闭环修复管理要求，为确保客户网络通畅，请装维人员跟进修复网络问题，谢谢！ 
 群障标题：告警。故障标题：分支光纤断或OLT检测不到ONT的预期的光信号(LOSi/LOBi)主叫号码：15954491660.0;该号码仅供参考，请优先联系宽带账号。</t>
  </si>
  <si>
    <t>2024-07-02 13:13:50</t>
  </si>
  <si>
    <t>2024-07-02 13:14:21</t>
  </si>
  <si>
    <t>SD-057-240702-654173-2986</t>
  </si>
  <si>
    <t>2024-07-02 13:14:49</t>
  </si>
  <si>
    <t>普通区域-安丘市-于家官庄村自然村-15165699412-100M-业务受理宽带-次数0-202407020000347493</t>
  </si>
  <si>
    <t>202407020000347493</t>
  </si>
  <si>
    <t>202407020000347493# 宽带账号:15165699412; 联系电话：15165699412，问题类型：此工单为群障修复工单，根据群障全量闭环修复管理要求，为确保客户网络通畅，请装维人员跟进修复网络问题，谢谢！ 
 群障标题：公告。故障描述：分支光纤断或OLT检测不到ONT的预期的光信号(LOSi/LOBi)主叫号码：15165699412.0;该号码仅供参考，请优先联系宽带账号。</t>
  </si>
  <si>
    <t>2024-07-02 13:25:33</t>
  </si>
  <si>
    <t>2024-07-02 13:28:07</t>
  </si>
  <si>
    <t>SD-057-240702-165429-3435</t>
  </si>
  <si>
    <t>2024-07-02 14:10:39</t>
  </si>
  <si>
    <t>普通区域-青州市-万红大道-15314410469-1000M-业务受理宽带-次数0-202407020000383959</t>
  </si>
  <si>
    <t>202407020000383959</t>
  </si>
  <si>
    <t>202407020000383959# 宽带账号:15314410469; 联系电话：15314410469，问题类型：此工单为群障修复工单，根据群障全量闭环修复管理要求，为确保客户网络通畅，请装维人员跟进修复网络问题，谢谢！ 
 群障标题：公告。故障描述：分支光纤断或OLT检测不到ONT的预期的光信号(LOSi/LOBi)主叫号码：18053642022.0;该号码仅供参考，请优先联系宽带账号。</t>
  </si>
  <si>
    <t>2024-07-02 14:18:16</t>
  </si>
  <si>
    <t>2024-07-02 14:18:34</t>
  </si>
  <si>
    <t>SD-057-240702-023418-3562</t>
  </si>
  <si>
    <t>2024-07-02 14:15:04</t>
  </si>
  <si>
    <t>80+普通-普通区域-昌邑市-北陶村自然村-13516389828-500M-业务受理宽带-次数0-202407020000384307</t>
  </si>
  <si>
    <t>202407020000384307</t>
  </si>
  <si>
    <t>202407020000384307#【已关注中国移动10086微信公众号】 宽带账号:13516389828; 联系电话：13516389828，问题类型：此工单为群障修复工单，根据群障全量闭环修复管理要求，为确保客户网络通畅，请装维人员跟进修复网络问题，谢谢！ 
 群障标题：公告。故障描述：分支光纤断或OLT检测不到ONT的预期的光信号(LOSi/LOBi)主叫号码：13516389828.0;该号码仅供参考，请优先联系宽带账号。</t>
  </si>
  <si>
    <t>2024-07-02 14:21:17</t>
  </si>
  <si>
    <t>2024-07-02 14:21:46</t>
  </si>
  <si>
    <t>SD-851-239653-18569-9240</t>
  </si>
  <si>
    <t>SD-057-240702-805169-3326</t>
  </si>
  <si>
    <t>2024-07-02 13:58:00</t>
  </si>
  <si>
    <t>普通区域-昌乐县-后君祥村自然村-13869675062-200M-宽带上网投诉-次数0-202407020000373875</t>
  </si>
  <si>
    <t>202407020000373875</t>
  </si>
  <si>
    <t>202407020000373875#流程受理流水号：20240702135716138696750621100921
客户号码:13869675062
客户姓名:赵**
投诉地市:潍坊
来话流水:2024070213560823920842923
宽带账号:13869675062
宽带账号归属地市:潍坊
宽带账号归属区县:昌乐县
故障地址:潍坊昌乐县乔官镇后君祥村后君祥村自然村后君祥村7#（村东张卫东西山）*********
联系电话:13963660917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13:58:49
具体故障现象:光猫亮红灯，
客户其他诉求:
;宽带小区$[后君祥村自然村]$</t>
  </si>
  <si>
    <t>2024-07-02 14:02:24</t>
  </si>
  <si>
    <t>2024-07-02 14:03:16</t>
  </si>
  <si>
    <t>SD-057-240702-168549-5641</t>
  </si>
  <si>
    <t>2024-07-02 18:13:08</t>
  </si>
  <si>
    <t>普通区域-青州市-黄楼-18660652062-1000M-业务受理宽带-次数0-202407020000610040</t>
  </si>
  <si>
    <t>202407020000610040</t>
  </si>
  <si>
    <t>202407020000610040# 宽带账号:18660652062; 联系电话：18660652062，问题类型：此工单为群障修复工单，根据群障全量闭环修复管理要求，为确保客户网络通畅，请装维人员跟进修复网络问题，谢谢！ 
 群障标题：告警。故障标题：分支光纤断或OLT检测不到ONT的预期的光信号(LOSi/LOBi)主叫号码：13964656667.0;该号码仅供参考，请优先联系宽带账号。</t>
  </si>
  <si>
    <t>2024-07-02 18:18:37</t>
  </si>
  <si>
    <t>2024-07-02 18:19:21</t>
  </si>
  <si>
    <t>SD-851-290300-8825-6620</t>
  </si>
  <si>
    <t>SD-057-240702-645720-5542</t>
  </si>
  <si>
    <t>2024-07-02 18:08:06</t>
  </si>
  <si>
    <t>普通区域-奎文区-吉祥家园-15163695686-300M-魔百和投诉-次数0-20240702180512X712787404</t>
  </si>
  <si>
    <t>20240702180512X712787404</t>
  </si>
  <si>
    <t>流程受理流水号：20240702180311151636956861173831
客户号码:15163695686
客户姓名:徐*
投诉地市:潍坊
来话流水:2024070217591903820876018
宽带账号:15163695686
宽带账号归属地市:潍坊
宽带账号归属区县:奎文区
故障地址:潍坊奎文区北苑街道乐川街吉祥家园25号楼*********
联系电话:15163632345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故障细类:移动高清电视故障(专席)
携转原因:
故障时间:2024-07-02 18:03:38
魔百和单播/组播:单播
具体故障现象:电视提示网络类错误，22002
客户其他诉求:请协助谢谢客户要求打电话给客户，拒绝线下处理
魔百和单/组播：单播</t>
  </si>
  <si>
    <t>2024-07-02 18:10:15</t>
  </si>
  <si>
    <t>2024-07-02 18:10:37</t>
  </si>
  <si>
    <t>SD-851-242072-13204-27587</t>
  </si>
  <si>
    <t>SD-057-240702-051789-5546</t>
  </si>
  <si>
    <t>2024-07-02 18:08:23</t>
  </si>
  <si>
    <t>普通区域-坊子区-夹河套村自然村-13011651597-300M-宽带上网投诉-次数0-20240702180559X759075658</t>
  </si>
  <si>
    <t>20240702180559X759075658</t>
  </si>
  <si>
    <t xml:space="preserve">【农村网络投诉】流程受理流水号：20240702180429130116515971174193
客户号码:13011651597
客户姓名:张**
投诉地市:潍坊
来话流水:2024070218041938820829627
宽带账号:13011651597
宽带账号归属地市:潍坊
宽带账号归属区县:坊子区
故障地址:潍坊坊子区黄旗堡街道夹河套村夹河套村自然村夹河套村中心街南1号箱（张光发）*********
联系电话:13011651597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18:04:44
具体故障现象:用户无法提供具体故障现象，
客户其他诉求:客户表示家里网线断线，辛苦协助处理，谢谢
</t>
  </si>
  <si>
    <t>2024-07-02 18:09:41</t>
  </si>
  <si>
    <t>2024-07-02 18:10:09</t>
  </si>
  <si>
    <t>SD-057-240702-831645-1387</t>
  </si>
  <si>
    <t>2024-07-02 10:23:06</t>
  </si>
  <si>
    <t>80+银卡-普通区域-潍城区-潍城古德锦商业广场（小微）-18364653270-1000M-宽带上网投诉-次数0-20240702102028X828528466</t>
  </si>
  <si>
    <t>20240702102028X828528466</t>
  </si>
  <si>
    <t xml:space="preserve">流程受理流水号：20240702101907183646532701039966
客户号码:18364653270
客户姓名:赵*
投诉地市:潍坊
来话流水:2024070210171638620882243
宽带账号:18364653270
宽带账号归属地市:潍坊
宽带账号归属区县:潍城区
故障地址:潍坊潍城区北关街道北宫街潍城古德锦商业广场（小微）古德锦商业广场*********
联系电话:15726071288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10:20:47
具体故障现象:光猫亮红灯，请协助，谢谢
客户其他诉求:
</t>
  </si>
  <si>
    <t>2024-07-02 10:25:12</t>
  </si>
  <si>
    <t>2024-07-02 10:25:39</t>
  </si>
  <si>
    <t>SD-851-248393-20047-5407</t>
  </si>
  <si>
    <t>SD-057-240702-073492-5652</t>
  </si>
  <si>
    <t>2024-07-02 18:13:32</t>
  </si>
  <si>
    <t>80+银卡-普通区域-诸城市-大仁河西村自然村-15169676869-1000M-业务受理宽带-次数0-202407020000611225</t>
  </si>
  <si>
    <t>202407020000611225</t>
  </si>
  <si>
    <t>202407020000611225#【已关注中国移动10086微信公众号】 宽带账号:15169676869; 联系电话：15169676869，问题类型：此工单为群障修复工单，根据群障全量闭环修复管理要求，为确保客户网络通畅，请装维人员跟进修复网络问题，谢谢！ 
 群障标题：公告。故障描述：分支光纤断或OLT检测不到ONT的预期的光信号(LOSi/LOBi)主叫号码：15169676869.0;该号码仅供参考，请优先联系宽带账号。</t>
  </si>
  <si>
    <t>2024-07-02 18:17:04</t>
  </si>
  <si>
    <t>2024-07-02 18:17:39</t>
  </si>
  <si>
    <t>SD-851-309924-11852-27374</t>
  </si>
  <si>
    <t>SD-057-240702-137894-5614</t>
  </si>
  <si>
    <t>2024-07-02 18:11:57</t>
  </si>
  <si>
    <t>普通区域-高密市-十里堡自然村-15621619279-300M-业务受理宽带-次数0-202407020000607007</t>
  </si>
  <si>
    <t>202407020000607007</t>
  </si>
  <si>
    <t>202407020000607007# 宽带账号:15621619279; 联系电话：15621619279，问题类型：此工单为群障修复工单，根据群障全量闭环修复管理要求，为确保客户网络通畅，请装维人员跟进修复网络问题，谢谢！ 
 群障标题：公告。故障描述：分支光纤断或OLT检测不到ONT的预期的光信号(LOSi/LOBi)主叫号码：13964686266.0;该号码仅供参考，请优先联系宽带账号。</t>
  </si>
  <si>
    <t>2024-07-02 18:18:22</t>
  </si>
  <si>
    <t>2024-07-02 18:18:49</t>
  </si>
  <si>
    <t>SD-852-306590-124-16496</t>
  </si>
  <si>
    <t>SD-057-240702-078915-5626</t>
  </si>
  <si>
    <t>2024-07-02 18:12:27</t>
  </si>
  <si>
    <t>普通区域-潍城区-辛庄村自然村-18863697096-500M-业务受理宽带-次数0-202407020000609438</t>
  </si>
  <si>
    <t>202407020000609438</t>
  </si>
  <si>
    <t>202407020000609438#【已关注中国移动10086微信公众号】 宽带账号:18863697096; 联系电话：18863697096，问题类型：此工单为群障修复工单，根据群障全量闭环修复管理要求，为确保客户网络通畅，请装维人员跟进修复网络问题，谢谢！ 
 群障标题：公告。故障描述：分支光纤断或OLT检测不到ONT的预期的光信号(LOSi/LOBi)主叫号码：13583631508.0;该号码仅供参考，请优先联系宽带账号。</t>
  </si>
  <si>
    <t>2024-07-02 18:16:26</t>
  </si>
  <si>
    <t>SD-851-269692-22145-20621</t>
  </si>
  <si>
    <t>SD-057-240702-539168-895</t>
  </si>
  <si>
    <t>2024-07-02 09:35:53</t>
  </si>
  <si>
    <t>80+普通-普通区域-奎文区-静馨家园-18705363377-200M-业务受理宽带-次数0-202407020000152896</t>
  </si>
  <si>
    <t>202407020000152896</t>
  </si>
  <si>
    <t>202407020000152896#导航立单,用户所在位置有群障,已向客户播报,客户要求装维回访.此工单为群障修复工单,根据群障全量闭环管理要求,为确保客户网络通畅,请装维人员跟进修复网络问题,谢谢.联系电话：18705363377</t>
  </si>
  <si>
    <t>2024-07-02 09:41:03</t>
  </si>
  <si>
    <t>2024-07-02 09:42:39</t>
  </si>
  <si>
    <t>SD-852-312929-1241-8538</t>
  </si>
  <si>
    <t>SD-057-240702-243601-854</t>
  </si>
  <si>
    <t>2024-07-02 09:30:34</t>
  </si>
  <si>
    <t>【调研】-80+普通-普通区域-寿光市-向阳小区二期-13963635860-300M-宽带上网投诉-次数0-202407020000146494</t>
  </si>
  <si>
    <t>202407020000146494</t>
  </si>
  <si>
    <t xml:space="preserve">202407020000146494#宽带账号：13963635860；宽带地址：潍坊寿光市羊口镇和平街向阳小区二期6号楼1-201；客户来电反映宽带网速慢，要求师傅上门，请协助处理，谢谢！联系电话：13963635860；联系人：先生；来电流水：2024070209250441720804874。 </t>
  </si>
  <si>
    <t>2024-07-02 09:50:11</t>
  </si>
  <si>
    <t>2024-07-02 09:50:44</t>
  </si>
  <si>
    <t>SD-057-240702-614832-3499</t>
  </si>
  <si>
    <t>2024-07-02 14:13:01</t>
  </si>
  <si>
    <t>80+普通-普通区域-昌邑市-史家庄自然村-15726050922-100M-业务受理宽带-次数0-202407020000384902</t>
  </si>
  <si>
    <t>2024-07-03 14:14:00</t>
  </si>
  <si>
    <t>202407020000384902</t>
  </si>
  <si>
    <t>202407020000384902#【已关注中国移动10086微信公众号】 宽带账号:15726050922; 联系电话：15726050922，问题类型：此工单为群障修复工单，根据群障全量闭环修复管理要求，为确保客户网络通畅，请装维人员跟进修复网络问题，谢谢！ 
 群障标题：公告。故障描述：分支光纤断或OLT检测不到ONT的预期的光信号(LOSi/LOBi)主叫号码：15726050922.0;该号码仅供参考，请优先联系宽带账号。</t>
  </si>
  <si>
    <t>2024-07-02 14:22:11</t>
  </si>
  <si>
    <t>2024-07-02 14:23:16</t>
  </si>
  <si>
    <t>SD-057-240702-026534-7565</t>
  </si>
  <si>
    <t>2024-07-02 22:13:30</t>
  </si>
  <si>
    <t>普通区域-寒亭区-怡海花园小区-18365635893-300M-业务受理宽带-次数0-202407020000715337</t>
  </si>
  <si>
    <t>202407020000715337</t>
  </si>
  <si>
    <t>202407020000715337# 宽带账号:18365635893; 联系电话：18365635893，问题类型：此工单为群障修复工单，根据群障全量闭环修复管理要求，为确保客户网络通畅，请装维人员跟进修复网络问题，谢谢！ 
 群障标题：公告。故障描述：[GPON告警]ONU信号丢失主叫号码：15098180295.0;该号码仅供参考，请优先联系宽带账号。</t>
  </si>
  <si>
    <t>2024-07-02 22:52:05</t>
  </si>
  <si>
    <t>2024-07-03 07:22:38</t>
  </si>
  <si>
    <t>SD-057-240702-607892-5499</t>
  </si>
  <si>
    <t>2024-07-02 18:02:40</t>
  </si>
  <si>
    <t>80+银卡-普通区域-临朐县-晨辉丽都城小区-13963618660-1000M-魔百和投诉-次数0-202407020000602299</t>
  </si>
  <si>
    <t>202407020000602299</t>
  </si>
  <si>
    <t>202407020000602299#流程受理流水号：20240702175048139636186601170280
客户号码:13963618660
客户姓名:李**
投诉地市:潍坊
来话流水:2024070217454150720811549
宽带账号:13963618660
宽带账号归属地市:潍坊
宽带账号归属区县:临朐县
故障地址:潍坊临朐县城关街道朐山路晨辉丽都城小区A号楼*********
联系电话:13963618660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光功率:-16.94
故障大类:宽带/电视
故障细类:移动高清电视故障(专席)
携转原因:
故障时间:2024-07-02 18:02:20
魔百和单播/组播:组播
具体故障现象:电视直播或点播无法观看，请协助谢谢
客户其他诉求:
魔百和单/组播：组播;宽带小区$[晨辉丽都城小区]$</t>
  </si>
  <si>
    <t>2024-07-02 18:13:23</t>
  </si>
  <si>
    <t>2024-07-02 18:13:46</t>
  </si>
  <si>
    <t>SD-851-295472-27851-2786</t>
  </si>
  <si>
    <t>SD-057-240702-281376-3396</t>
  </si>
  <si>
    <t>2024-07-02 14:08:06</t>
  </si>
  <si>
    <t>【重投】-【调研】-普通区域-寒亭区-城市经典-13793692165-500M-宽带上网投诉-次数0-20240702140529X329627624</t>
  </si>
  <si>
    <t>20240702140529X329627624</t>
  </si>
  <si>
    <t xml:space="preserve">流程受理流水号：20240702140426137936921651102982
客户号码:13793692165
客户姓名:于*
投诉地市:潍坊
来话流水:2024070214031620120826092
宽带账号:13793692165
宽带账号归属地市:潍坊
宽带账号归属区县:寒亭区
故障地址:潍坊寒亭区寒亭街道通亭街城市经典11号楼*********
联系电话:18705445255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14:02:59
具体故障现象:光猫亮红灯，
客户其他诉求:请协助处理，谢谢
</t>
  </si>
  <si>
    <t>2024-07-02 14:19:19</t>
  </si>
  <si>
    <t>2024-07-02 14:19:58</t>
  </si>
  <si>
    <t>SD-057-240702-706291-3347</t>
  </si>
  <si>
    <t>2024-07-02 14:02:05</t>
  </si>
  <si>
    <t>80+银卡-普通区域-诸城市-下黑龙沟自然村-15963693377-200M-宽带上网投诉-次数0-20240702140003X396463700</t>
  </si>
  <si>
    <t>2024-07-03 15:03:00</t>
  </si>
  <si>
    <t>20240702140003X396463700</t>
  </si>
  <si>
    <t xml:space="preserve">【农村网络投诉】流程受理流水号：20240702135736159636933771101020
客户号码:15963693377
客户姓名:王**
投诉地市:潍坊
来话流水:2024070213570091420852740
宽带账号:15963693377
宽带账号归属地市:潍坊
宽带账号归属区县:诸城市
故障地址:潍坊诸城市龙都街道下黑龙沟下黑龙沟自然村下黑龙沟村西南31#箱*********
联系电话:15963693377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13:59:15
具体故障现象:光猫灯正常但电脑手机无法上网，
客户其他诉求:要求上门修理
</t>
  </si>
  <si>
    <t>2024-07-02 14:19:47</t>
  </si>
  <si>
    <t>2024-07-02 14:20:18</t>
  </si>
  <si>
    <t>SD-057-240702-712693-5657</t>
  </si>
  <si>
    <t>普通区域-坊子区-张家院村自然村-13721954237-100M-宽带延伸服务-次数0-202407020000612290</t>
  </si>
  <si>
    <t>202407020000612290</t>
  </si>
  <si>
    <t xml:space="preserve">202407020000612290#流程受理流水号：20240702181311137219542371176529
客户号码:13721954237
客户姓名:张*
投诉地市:潍坊
来话流水:2024070218120287420807833
宽带账号:13721954237
宽带账号归属地市:潍坊
宽带账号归属区县:坊子区
故障地址:潍坊坊子区郑公街道张家院村张家院村自然村张家院村2号箱（信用社墙）*********
联系电话:13721954237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18:13:35
具体故障现象:重新布置网线，
</t>
  </si>
  <si>
    <t>2024-07-02 18:19:48</t>
  </si>
  <si>
    <t>SD-057-240702-894657-5660</t>
  </si>
  <si>
    <t>2024-07-02 18:13:50</t>
  </si>
  <si>
    <t>FTTR-普通区域-寿光市-锦绣华城-15063601266-1000M-业务受理宽带-次数0-202407020000609607</t>
  </si>
  <si>
    <t>202407020000609607</t>
  </si>
  <si>
    <t>202407020000609607# 宽带账号:15063601266; 联系电话：15063601266，问题类型：此工单为群障修复工单，根据群障全量闭环修复管理要求，为确保客户网络通畅，请装维人员跟进修复网络问题，谢谢！ 
 群障标题：告警。故障标题：主干光纤断或OLT检测不到预期的光信号（LOS）主叫号码：15063601266.0;该号码仅供参考，请优先联系宽带账号。</t>
  </si>
  <si>
    <t>2024-07-02 18:16:42</t>
  </si>
  <si>
    <t>2024-07-02 18:17:30</t>
  </si>
  <si>
    <t>SD-851-282527-14350-17258</t>
  </si>
  <si>
    <t>2024-07-02 09:39:11</t>
  </si>
  <si>
    <t>【调研】-80+普通-普通区域-青州市-九州名座西区-13589153083-300M-宽带上网投诉-次数0-202407020000154027 一级督办</t>
  </si>
  <si>
    <t>202407020000154027</t>
  </si>
  <si>
    <t>2024-07-02 09:42:12</t>
  </si>
  <si>
    <t>2024-07-02 09:43:02</t>
  </si>
  <si>
    <t>SD-057-240702-927146-929</t>
  </si>
  <si>
    <t>2024-07-02 09:39:08</t>
  </si>
  <si>
    <t>(目标)普通区域-诸城市-南黄疃村自然村-18264420985-1000M-宽带上网投诉-次数0-202407020000157578</t>
  </si>
  <si>
    <t>202407020000157578</t>
  </si>
  <si>
    <t xml:space="preserve">202407020000157578#宽带账号：18264420985；宽带地址：潍坊诸城市密州街道南黄疃村南黄疃村自然村南黄疃村东8#箱；客户来电反映宽带电视看不了，经查询客户侧为质差机顶盒，请协助上门更换终端并一并处理故障问题，谢谢！联系电话：18264420985；联系人：先生；来电流水：2024070209295362120873458。 
</t>
  </si>
  <si>
    <t>2024-07-02 09:43:20</t>
  </si>
  <si>
    <t>2024-07-02 09:45:56</t>
  </si>
  <si>
    <t>SD-057-240702-095317-3076</t>
  </si>
  <si>
    <t>2024-07-02 13:17:55</t>
  </si>
  <si>
    <t>普通区域-坊子区-瑶池埠村-15965060115-300M-业务受理宽带-次数0-202407020000348826</t>
  </si>
  <si>
    <t>202407020000348826</t>
  </si>
  <si>
    <t>202407020000348826# 宽带账号:15965060115; 联系电话：15965060115，问题类型：此工单为群障修复工单，根据群障全量闭环修复管理要求，为确保客户网络通畅，请装维人员跟进修复网络问题，谢谢！ 
 群障标题：公告。故障描述：分支光纤断或OLT检测不到ONT的预期的光信号(LOSi/LOBi)主叫号码：15863608832.0;该号码仅供参考，请优先联系宽带账号。</t>
  </si>
  <si>
    <t>2024-07-02 13:19:22</t>
  </si>
  <si>
    <t>徐磊</t>
  </si>
  <si>
    <t>15706307081</t>
  </si>
  <si>
    <t>dw3_jk_fzxulei</t>
  </si>
  <si>
    <t>2024-07-02 13:20:12</t>
  </si>
  <si>
    <t>SD-057-240702-762845-3546</t>
  </si>
  <si>
    <t>2024-07-02 14:14:33</t>
  </si>
  <si>
    <t>VIP小区-潍城区-军休一所（油坊）-15264437787-300M-业务受理宽带-次数0-202407020000388022</t>
  </si>
  <si>
    <t>202407020000388022</t>
  </si>
  <si>
    <t>202407020000388022# 宽带账号:15264437787; 联系电话：15264437787，问题类型：此工单为群障修复工单，根据群障全量闭环修复管理要求，为确保客户网络通畅，请装维人员跟进修复网络问题，谢谢！ 
 群障标题：公告。故障描述：分支光纤断或OLT检测不到ONT的预期的光信号(LOSi/LOBi)主叫号码：15264437787.0;该号码仅供参考，请优先联系宽带账号。</t>
  </si>
  <si>
    <t>2024-07-02 14:25:05</t>
  </si>
  <si>
    <t>2024-07-02 14:31:29</t>
  </si>
  <si>
    <t>SD-057-240702-645981-3534</t>
  </si>
  <si>
    <t>2024-07-02 14:14:17</t>
  </si>
  <si>
    <t>80+普通-FTTR-普通区域-寿光市-南里村自然村-13791694579-1000M-宽带上网投诉-次数0-20240702141145X705037920</t>
  </si>
  <si>
    <t>20240702141145X705037920</t>
  </si>
  <si>
    <t xml:space="preserve">【农村网络投诉】流程受理流水号：20240702141116137916945791104974
客户号码:13791694579
客户姓名:任**
投诉地市:潍坊
来话流水:2024070214104037020820102
宽带账号:13791694579
宽带账号归属地市:潍坊
宽带账号归属区县:寿光市
故障地址:潍坊寿光市田马南里村南里村自然村南里村6号箱(任金升外墙）*********
联系电话:19811743979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14:11:23
具体故障现象:PON灯闪，插紧捋顺光纤线重启未恢复 
客户其他诉求:
</t>
  </si>
  <si>
    <t>2024-07-02 14:23:44</t>
  </si>
  <si>
    <t>2024-07-02 14:24:17</t>
  </si>
  <si>
    <t>SD-851-257210-5459-4912</t>
  </si>
  <si>
    <t>SD-057-240702-208513-5498</t>
  </si>
  <si>
    <t>2024-07-02 18:02:35</t>
  </si>
  <si>
    <t>【调研】-普通区域-昌邑市-南褚庄村自然村-15662588067-500M-宽带上网投诉-次数0-20240702180103X463315159</t>
  </si>
  <si>
    <t>20240702180103X463315159</t>
  </si>
  <si>
    <t xml:space="preserve">【农村网络投诉】流程受理流水号：20240702180027156625880671173080
客户号码:15662588067
客户姓名:王**
投诉地市:潍坊
来话流水:2024070217582696820866340
宽带账号:15662588067
宽带账号归属地市:潍坊
宽带账号归属区县:昌邑市
故障地址:潍坊昌邑市双台镇南褚庄村南褚庄村自然村扩容6号箱*********
联系电话:13792685813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18:00:36
具体故障现象:光信号红灯
客户其他诉求:谢谢
</t>
  </si>
  <si>
    <t>2024-07-02 18:08:25</t>
  </si>
  <si>
    <t>2024-07-02 18:09:32</t>
  </si>
  <si>
    <t>SD-851-258171-22001-21702</t>
  </si>
  <si>
    <t>SD-057-240702-789430-7581</t>
  </si>
  <si>
    <t>2024-07-02 22:14:17</t>
  </si>
  <si>
    <t>普通区域-高密市-新隆中央城-15094959897-300M-业务受理宽带-次数0-202407020000712929</t>
  </si>
  <si>
    <t>202407020000712929</t>
  </si>
  <si>
    <t>202407020000712929# 宽带账号:15094959897; 联系电话：15094959897，问题类型：此工单为群障修复工单，根据群障全量闭环修复管理要求，为确保客户网络通畅，请装维人员跟进修复网络问题，谢谢！ 
 群障标题：公告。故障描述：分支光纤断或OLT检测不到ONT的预期的光信号(LOSi/LOBi)主叫号码：15094959897.0;该号码仅供参考，请优先联系宽带账号。</t>
  </si>
  <si>
    <t>2024-07-02 22:52:47</t>
  </si>
  <si>
    <t>2024-07-03 06:51:06</t>
  </si>
  <si>
    <t>SD-851-294298-338-2126</t>
  </si>
  <si>
    <t>SD-057-240702-724019-5648</t>
  </si>
  <si>
    <t>2024-07-02 18:13:24</t>
  </si>
  <si>
    <t>【调研】-普通区域-坊子区-后埠头-18553627583-1000M-业务受理宽带-次数0-202407020000612284</t>
  </si>
  <si>
    <t>202407020000612284</t>
  </si>
  <si>
    <t>202407020000612284# 宽带账号:18553627583; 联系电话：18553627583，问题类型：此工单为群障修复工单，根据群障全量闭环修复管理要求，为确保客户网络通畅，请装维人员跟进修复网络问题，谢谢！ 
 群障标题：公告。故障描述：分支光纤断或OLT检测不到ONT的预期的光信号(LOSi/LOBi)主叫号码：18553627583.0;该号码仅供参考，请优先联系宽带账号。</t>
  </si>
  <si>
    <t>2024-07-02 18:20:08</t>
  </si>
  <si>
    <t>2024-07-02 18:20:46</t>
  </si>
  <si>
    <t>SD-851-254141-17047-3346</t>
  </si>
  <si>
    <t>SD-057-240702-930428-5737</t>
  </si>
  <si>
    <t>2024-07-02 18:17:28</t>
  </si>
  <si>
    <t>80+银卡-普通区域-寿光市-福盛家园-15163635183-100M-魔百和投诉-次数0-20240702181435X275711758</t>
  </si>
  <si>
    <t>20240702181435X275711758</t>
  </si>
  <si>
    <t>流程受理流水号：20240702181349151636351831176694
客户号码:15163635183
客户姓名:王**
投诉地市:潍坊
来话流水:2024070218131380420819407
宽带账号:15163635183
宽带账号归属地市:潍坊
宽带账号归属区县:寿光市
故障地址:潍坊寿光市圣城街道新兴街福盛家园南区8号楼*********
联系电话:15163635183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故障时间:2024-07-02 18:14:44
魔百和单播/组播:单播
具体故障现象:机顶盒无法开机，，已检查插排，电源线，开关，未恢复，请协助处理，谢谢  
客户其他诉求:
魔百和单/组播：单播</t>
  </si>
  <si>
    <t>2024-07-02 18:19:25</t>
  </si>
  <si>
    <t>2024-07-02 18:19:55</t>
  </si>
  <si>
    <t>SD-057-240702-817236-5746</t>
  </si>
  <si>
    <t>2024-07-02 18:17:57</t>
  </si>
  <si>
    <t>【调研】-80+普通-普通区域-寿光市-领世郡小区-18763678880-200M-宽带上网投诉-次数0-20240702181617X377682552</t>
  </si>
  <si>
    <t>20240702181617X377682552</t>
  </si>
  <si>
    <t xml:space="preserve">流程受理流水号：20240702181436187636788801176883
客户号码:18763678880
客户姓名:史*
投诉地市:潍坊
来话流水:2024070218132218820820780
宽带账号:18763678880
宽带账号归属地市:潍坊
宽带账号归属区县:寿光市
故障地址:潍坊寿光市圣城街道农圣街领世郡小区E9号楼
联系电话:18763678880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故障细类:网速慢/上网掉线(专席)
携转原因:
故障时间:2024-07-02 18:14:58
具体故障现象:频繁掉线，
客户其他诉求:
</t>
  </si>
  <si>
    <t>2024-07-02 18:29:29</t>
  </si>
  <si>
    <t>SD-057-240702-921074-3462</t>
  </si>
  <si>
    <t>2024-07-02 14:11:30</t>
  </si>
  <si>
    <t>【调研】-(目标)普通区域-昌邑市-昌邑石油公司宿舍-18763600104-300M-宽带上网投诉-次数0-20240702141023X623306456</t>
  </si>
  <si>
    <t>20240702141023X623306456</t>
  </si>
  <si>
    <t xml:space="preserve">流程受理流水号：20240702140901187636001041104318
客户号码:18763600104
客户姓名:姚**
投诉地市:潍坊
来话流水:2024070214050418320848337
宽带账号:18763600104
宽带账号归属地市:潍坊
宽带账号归属区县:昌邑市
故障地址:潍坊昌邑市城区交通街昌邑石油公司宿舍石油公司宿舍沿街楼*********
联系电话:18763600104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故障时间:2024-07-02 14:09:59
具体故障现象:提示网络无法连接，
客户其他诉求:请协助处理，谢谢
</t>
  </si>
  <si>
    <t>2024-07-02 14:17:55</t>
  </si>
  <si>
    <t>2024-07-02 14:18:26</t>
  </si>
  <si>
    <t>SD-057-240702-042165-7537</t>
  </si>
  <si>
    <t>2024-07-02 22:12:15</t>
  </si>
  <si>
    <t>【重投】-【调研】-80+普通-普通区域-安丘市-桥北头村自然村-13468460118-1000M-业务受理宽带-次数0-202407020000712624</t>
  </si>
  <si>
    <t>202407020000712624</t>
  </si>
  <si>
    <t>202407020000712624# 宽带账号:13468460118; 联系电话：13468460118，问题类型：此工单为群障修复工单，根据群障全量闭环修复管理要求，为确保客户网络通畅，请装维人员跟进修复网络问题，谢谢！ 
 群障标题：公告。故障描述：分支光纤断或OLT检测不到ONT的预期的光信号(LOSi/LOBi)主叫号码：13468460118.0;该号码仅供参考，请优先联系宽带账号。</t>
  </si>
  <si>
    <t>2024-07-02 22:47:13</t>
  </si>
  <si>
    <t>2024-07-03 05:24:50</t>
  </si>
  <si>
    <t>SD-851-287216-8357-2104</t>
  </si>
  <si>
    <t>SD-057-240702-590482-5672</t>
  </si>
  <si>
    <t>2024-07-02 18:14:15</t>
  </si>
  <si>
    <t>普通区域-安丘市-刘家峪村自然村-15763688691-100M-宽带上网投诉-次数0-20240702181310X190033256</t>
  </si>
  <si>
    <t>20240702181310X190033256</t>
  </si>
  <si>
    <t xml:space="preserve">【农村网络投诉】流程受理流水号：20240702181125157636886911176094
客户号码:15763688691
客户姓名:郑**
投诉地市:潍坊
来话流水:2024070218110957020899058
宽带账号:15763688691
宽带账号归属地市:潍坊
宽带账号归属区县:安丘市
故障地址:潍坊安丘市白芬子镇刘家峪村刘家峪村自然村追加4号箱*********
联系电话:15763688691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18:12:22
具体故障现象:光猫亮红灯，请尽快处理，谢谢
客户其他诉求:
</t>
  </si>
  <si>
    <t>2024-07-02 18:18:41</t>
  </si>
  <si>
    <t>2024-07-02 18:19:56</t>
  </si>
  <si>
    <t>SD-057-240702-983541-5681</t>
  </si>
  <si>
    <t>2024-07-02 18:14:43</t>
  </si>
  <si>
    <t>80+银卡-普通区域-奎文区-聚类-怡和第一城-18764697337-300M-业务受理宽带-次数0-202407020000610817</t>
  </si>
  <si>
    <t>202407020000610817</t>
  </si>
  <si>
    <t>202407020000610817#导航立单,用户所在位置有群障,已向客户播报,客户要求装维回访.此工单为群障修复工单,根据群障全量闭环管理要求,为确保客户网络通畅,请装维人员跟进修复网络问题,谢谢.联系电话：18764697337</t>
  </si>
  <si>
    <t>2024-07-02 18:18:14</t>
  </si>
  <si>
    <t>谭金伟</t>
  </si>
  <si>
    <t>15706307418</t>
  </si>
  <si>
    <t>dw3_jk_tanjinwei</t>
  </si>
  <si>
    <t>2024-07-02 18:41:36</t>
  </si>
  <si>
    <t>SD-057-240702-169473-5662</t>
  </si>
  <si>
    <t>2024-07-02 18:13:58</t>
  </si>
  <si>
    <t>【调研】-80+普通-普通区域-寿光市-锦绣华城-18253630521-1000M-业务受理宽带-次数0-202407020000612376</t>
  </si>
  <si>
    <t>202407020000612376</t>
  </si>
  <si>
    <t>202407020000612376# 宽带账号:18253630521; 联系电话：18253630521，问题类型：此工单为群障修复工单，根据群障全量闭环修复管理要求，为确保客户网络通畅，请装维人员跟进修复网络问题，谢谢！ 
 群障标题：公告。故障描述：主干光纤断或OLT检测不到预期的光信号（LOS）主叫号码：18253630521.0;该号码仅供参考，请优先联系宽带账号。</t>
  </si>
  <si>
    <t>2024-07-02 18:15:18</t>
  </si>
  <si>
    <t>2024-07-02 18:15:44</t>
  </si>
  <si>
    <t>SD-851-312356-30363-21345</t>
  </si>
  <si>
    <t>SD-057-240702-374965-2964</t>
  </si>
  <si>
    <t>2024-07-02 13:14:05</t>
  </si>
  <si>
    <t>【调研】-普通区域-奎文区-东方名苑二期-15163648367-100M-宽带上网投诉-次数0-20240702131109X690114670</t>
  </si>
  <si>
    <t>20240702131109X690114670</t>
  </si>
  <si>
    <t xml:space="preserve">流程受理流水号：20240702130659151636483671089715
客户号码:15163648367
客户姓名:齐**
投诉地市:潍坊
来话流水:2024070213044728120871201
宽带账号:15163648367
宽带账号归属地市:潍坊
宽带账号归属区县:奎文区
故障地址:潍坊奎文区广文街道虞河路东方名苑二期1号楼*********
联系电话:15163648367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故障细类:网速慢/上网掉线(专席)
携转原因:
故障时间:2024-07-02 13:08:25
具体故障现象:网速慢卡顿，
客户其他诉求:
</t>
  </si>
  <si>
    <t>2024-07-02 13:17:30</t>
  </si>
  <si>
    <t>2024-07-02 13:21:13</t>
  </si>
  <si>
    <t>SD-057-240702-210837-2967</t>
  </si>
  <si>
    <t>2024-07-02 13:14:13</t>
  </si>
  <si>
    <t>80+银卡-普通区域-青州市-东良孟-15063604376-200M-业务受理宽带-次数0-202407020000347784</t>
  </si>
  <si>
    <t>202407020000347784</t>
  </si>
  <si>
    <t>202407020000347784#【已关注中国移动10086微信公众号】 宽带账号:15063604376; 联系电话：15063604376，问题类型：此工单为群障修复工单，根据群障全量闭环修复管理要求，为确保客户网络通畅，请装维人员跟进修复网络问题，谢谢！ 
 群障标题：公告。故障描述：分支光纤断或OLT检测不到ONT的预期的光信号(LOSi/LOBi)主叫号码：15063604376.0;该号码仅供参考，请优先联系宽带账号。</t>
  </si>
  <si>
    <t>2024-07-02 13:15:51</t>
  </si>
  <si>
    <t>2024-07-02 13:17:00</t>
  </si>
  <si>
    <t>SD-057-240702-759284-1505</t>
  </si>
  <si>
    <t>2024-07-02 10:38:23</t>
  </si>
  <si>
    <t>【调研】-80+金卡-普通区域-高密市-岭南花园-14763853811-1000M-魔百和投诉-次数0-202407020000218832</t>
  </si>
  <si>
    <t>202407020000218832</t>
  </si>
  <si>
    <t>202407020000218832#【已关注中国移动10086微信公众号】流程受理流水号：20240702103739147638538111046786
客户号码:14763853811
客户姓名:刘*
投诉地市:潍坊
来话流水:2024070210370064120886474
宽带账号:14763853811
宽带账号归属地市:潍坊
宽带账号归属区县:高密市
故障地址:潍坊高密市朝阳街道月潭路岭南花园岭南花园7号楼*********
联系电话:13305479212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
携转原因:
故障时间:2024-07-02 10:37:52
魔百和单播/组播:组播
具体故障现象:机顶盒无法开机，
客户其他诉求:
魔百和单/组播：组播;宽带小区$[岭南花园]$</t>
  </si>
  <si>
    <t>2024-07-02 10:50:02</t>
  </si>
  <si>
    <t>2024-07-02 10:50:36</t>
  </si>
  <si>
    <t>SD-851-264528-9633-27696</t>
  </si>
  <si>
    <t>SD-057-240702-705614-3472</t>
  </si>
  <si>
    <t>2024-07-02 14:11:48</t>
  </si>
  <si>
    <t>普通区域-寒亭区-招待所家属院小区-15263690000-300M-业务受理宽带-次数0-202407020000383984</t>
  </si>
  <si>
    <t>202407020000383984</t>
  </si>
  <si>
    <t>202407020000383984# 宽带账号:15263690000; 联系电话：15263690000，问题类型：此工单为群障修复工单，根据群障全量闭环修复管理要求，为确保客户网络通畅，请装维人员跟进修复网络问题，谢谢！ 
 群障标题：公告。故障描述：分支光纤断或OLT检测不到ONT的预期的光信号(LOSi/LOBi)主叫号码：15263690000.0;该号码仅供参考，请优先联系宽带账号。</t>
  </si>
  <si>
    <t>2024-07-02 14:13:57</t>
  </si>
  <si>
    <t>2024-07-02 14:14:15</t>
  </si>
  <si>
    <t>SD-851-243839-16705-21873</t>
  </si>
  <si>
    <t>SD-057-240702-076139-5507</t>
  </si>
  <si>
    <t>2024-07-02 18:03:36</t>
  </si>
  <si>
    <t>普通区域-昌邑市-阳光家园-15265645556-1000M-宽带上网投诉-次数0-202407020000600720</t>
  </si>
  <si>
    <t>202407020000600720</t>
  </si>
  <si>
    <t>202407020000600720#【已关注中国移动10086微信公众号】流程受理流水号：20240702175916152656455561172752
客户号码:15265645556
客户姓名:韩**
投诉地市:潍坊
来话流水:2024070217583028720867009
宽带账号:15265645556
宽带账号归属地市:潍坊
宽带账号归属区县:昌邑市
故障地址:潍坊昌邑市城区富昌街阳光家园D区8号楼一单元401
联系电话:15265645556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17:58:48
具体故障现象:光猫亮红灯，
客户其他诉求:
;宽带小区$[阳光家园]$</t>
  </si>
  <si>
    <t>2024-07-02 18:07:06</t>
  </si>
  <si>
    <t>2024-07-02 18:07:38</t>
  </si>
  <si>
    <t>SD-851-279092-4561-26083</t>
  </si>
  <si>
    <t>SD-057-240702-849160-7534</t>
  </si>
  <si>
    <t>2024-07-02 22:12:07</t>
  </si>
  <si>
    <t>【调研】-80+普通-普通区域-潍城区-高家庄社区-15263697171-1000M-业务受理宽带-次数0-202407020000716855</t>
  </si>
  <si>
    <t>202407020000716855</t>
  </si>
  <si>
    <t>202407020000716855# 宽带账号:15263697171; 联系电话：15263697171，问题类型：此工单为群障修复工单，根据群障全量闭环修复管理要求，为确保客户网络通畅，请装维人员跟进修复网络问题，谢谢！ 
 群障标题：公告。故障描述：分支光纤断或OLT检测不到ONT的预期的光信号(LOSi/LOBi)主叫号码：15263697171.0;该号码仅供参考，请优先联系宽带账号。</t>
  </si>
  <si>
    <t>2024-07-02 22:52:03</t>
  </si>
  <si>
    <t>2024-07-03 07:22:48</t>
  </si>
  <si>
    <t>SD-852-273583-32-5703</t>
  </si>
  <si>
    <t>SD-057-240702-249817-1440</t>
  </si>
  <si>
    <t>2024-07-02 10:29:20</t>
  </si>
  <si>
    <t>80+金卡-FTTR-普通区域-昌乐县-碧桂园翡翠世家-15269621327-1000M-宽带上网投诉-次数0-20240702102744X264309307</t>
  </si>
  <si>
    <t>20240702102744X264309307</t>
  </si>
  <si>
    <t xml:space="preserve">流程受理流水号：20240702102728152696213271042982
客户号码:15269621327
客户姓名:刘**
投诉地市:潍坊
来话流水:2024070210232220620877548
宽带账号:15269621327
宽带账号归属地市:潍坊
宽带账号归属区县:昌乐县
故障地址:潍坊昌乐县城关街道大沂路碧桂园翡翠世家15号楼*********
联系电话:15269621367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光功率:-15.19
故障大类:宽带/电视
故障细类:宽带无法上网(专席)
携转原因:
故障时间:2024-07-02 10:27:02
具体故障现象:光猫灯正常但电脑手机无法上网，
客户其他诉求:
</t>
  </si>
  <si>
    <t>2024-07-02 10:30:39</t>
  </si>
  <si>
    <t>2024-07-02 10:31:12</t>
  </si>
  <si>
    <t>SD-852-245889-1273-16973</t>
  </si>
  <si>
    <t>SD-057-240702-379064-3146</t>
  </si>
  <si>
    <t>2024-07-02 13:23:37</t>
  </si>
  <si>
    <t>普通区域-奎文区-经协宿舍-15954400996-200M-宽带上网投诉-次数0-202407020000349757</t>
  </si>
  <si>
    <t>202407020000349757</t>
  </si>
  <si>
    <t xml:space="preserve">202407020000349757#宽带账号：15954400996；宽带地址：潍坊奎文区广文街道东风街经协宿舍国税局1号楼，客户来电反映移动高清，无法配合线上指导，要求师傅上门，请协助处理，谢谢！联系电话；15954400996联系人：寇**；来电流水：2024070213183233020882184。
</t>
  </si>
  <si>
    <t>2024-07-02 13:33:49</t>
  </si>
  <si>
    <t>2024-07-02 13:34:26</t>
  </si>
  <si>
    <t>SD-851-269406-8273-18823</t>
  </si>
  <si>
    <t>SD-057-240702-415623-3290</t>
  </si>
  <si>
    <t>2024-07-02 13:53:05</t>
  </si>
  <si>
    <t>80+银卡-普通区域-潍城区-槐行村自然村-15963608795-500M-宽带上网投诉-次数0-20240702135035X435080287</t>
  </si>
  <si>
    <t>20240702135035X435080287</t>
  </si>
  <si>
    <t xml:space="preserve">【农村网络投诉】流程受理流水号：20240702134821159636087951098461
客户号码:15963608795
客户姓名:王**
投诉地市:潍坊
来话流水:2024070213473614820850584
宽带账号:15963608795
宽带账号归属地市:潍坊
宽带账号归属区县:潍城区
故障地址:潍坊潍城区望留街道槐行村槐行村自然村39号箱在西数第一条街中心大街南数第二排路西*********
联系电话:15165609736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13:49:41
具体故障现象:光猫亮红灯，
客户其他诉求:
</t>
  </si>
  <si>
    <t>2024-07-02 13:55:19</t>
  </si>
  <si>
    <t>2024-07-02 13:56:05</t>
  </si>
  <si>
    <t>SD-852-305531-465-19332</t>
  </si>
  <si>
    <t>SD-057-240702-803264-2415</t>
  </si>
  <si>
    <t>2024-07-02 12:08:29</t>
  </si>
  <si>
    <t>【调研】-80+银卡-普通区域-昌邑市-徐家郜自然村-13863601117-300M-宽带上网投诉-次数0-20240702120641X201910117</t>
  </si>
  <si>
    <t>20240702120641X201910117</t>
  </si>
  <si>
    <t xml:space="preserve">【农村网络投诉】流程受理流水号：20240702120400138636011171074706
客户号码:13863601117
客户姓名:叶**
投诉地市:潍坊
来话流水:2024070212031325720811660
宽带账号:13863601117
宽带账号归属地市:潍坊
宽带账号归属区县:昌邑市
故障地址:潍坊昌邑市围子镇北陶村北陶村自然村昌邑围子北陶村4号箱陶志强*********
联系电话:13863601117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12:06:07
具体故障现象:光猫灯正常但电脑手机无法上网，
客户其他诉求:谢谢
</t>
  </si>
  <si>
    <t>2024-07-02 12:11:19</t>
  </si>
  <si>
    <t>2024-07-02 12:11:56</t>
  </si>
  <si>
    <t>SD-057-240702-816543-575</t>
  </si>
  <si>
    <t>2024-07-02 09:11:48</t>
  </si>
  <si>
    <t>普通区域-青州市-鸿翔数码广场-15963600456-200M-宽带上网投诉-次数0-20240702091044X644100699</t>
  </si>
  <si>
    <t>2024-07-03 10:12:00</t>
  </si>
  <si>
    <t>20240702091044X644100699</t>
  </si>
  <si>
    <t xml:space="preserve">流程受理流水号：20240702090955159636004561014370
客户号码:15963600456
客户姓名:赵**
投诉地市:潍坊
来话流水:2024070209081770920866314
宽带账号:15963600456
宽带账号归属地市:潍坊
宽带账号归属区县:青州市
故障地址:潍坊青州市云门山街道尧王山路鸿翔数码广场8号箱
联系电话:15963600456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09:10:06
具体故障现象:光猫亮红灯，插紧捋直光纤线未恢复，重启未恢复，请协助，谢谢。
客户其他诉求:
</t>
  </si>
  <si>
    <t>2024-07-02 09:13:26</t>
  </si>
  <si>
    <t>2024-07-02 09:14:51</t>
  </si>
  <si>
    <t>SD-057-240702-147963-724</t>
  </si>
  <si>
    <t>2024-07-02 09:17:46</t>
  </si>
  <si>
    <t>【调研】-80+银卡-普通区域-奎文区-北王社区-13402261681-300M-宽带上网投诉-次数0-20240702091516X916248319</t>
  </si>
  <si>
    <t>20240702091516X916248319</t>
  </si>
  <si>
    <t xml:space="preserve">流程受理流水号：20240702091341134022616811015656
客户号码:13402261681
客户姓名:王**
投诉地市:潍坊
来话流水:2024070209115627520817329
宽带账号:13402261681
宽带账号归属地市:潍坊
宽带账号归属区县:奎文区
故障地址:潍坊奎文区潍洲路街道潍洲路北王社区北区平房区西2路南路西第3排15#*********
联系电话:13402261681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09:10:45
具体故障现象:光猫亮红灯，
客户其他诉求:
</t>
  </si>
  <si>
    <t>2024-07-02 09:23:15</t>
  </si>
  <si>
    <t>2024-07-02 09:24:06</t>
  </si>
  <si>
    <t>SD-057-240702-832149-563</t>
  </si>
  <si>
    <t>2024-07-02 09:10:12</t>
  </si>
  <si>
    <t>80+银卡-普通区域-寿光市-中央华府二期-18453610015-200M-宽带上网投诉-次数0-202407020000126022</t>
  </si>
  <si>
    <t>202407020000126022</t>
  </si>
  <si>
    <t>202407020000126022#导航立单,客户通过语音导航反馈宽带故障问题,经诊断光猫设备性能不佳,要求装维回访处理,请协助.联系电话：18453610015</t>
  </si>
  <si>
    <t>2024-07-02 09:13:45</t>
  </si>
  <si>
    <t>2024-07-02 09:14:07</t>
  </si>
  <si>
    <t>SD-057-240702-784590-591</t>
  </si>
  <si>
    <t>2024-07-02 09:12:57</t>
  </si>
  <si>
    <t>【调研】-(目标)普通区域-坊子区-泉河头村自然村-15806473016-200M-业务受理宽带-次数0-202407020000128057</t>
  </si>
  <si>
    <t>2024-07-03 09:13:00</t>
  </si>
  <si>
    <t>202407020000128057</t>
  </si>
  <si>
    <t>202407020000128057#【已关注中国移动10086微信公众号】 宽带账号:15806473016; 联系电话：15806473016，问题类型：此工单为群障修复工单，根据群障全量闭环修复管理要求，为确保客户网络通畅，请装维人员跟进修复网络问题，谢谢！ 
 群障标题：公告。故障描述：分支光纤断或OLT检测不到ONT的预期的光信号(LOSi/LOBi)主叫号码：15806473016.0;该号码仅供参考，请优先联系宽带账号。</t>
  </si>
  <si>
    <t>2024-07-02 09:18:29</t>
  </si>
  <si>
    <t>2024-07-02 09:18:57</t>
  </si>
  <si>
    <t>SD-057-240702-724180-1832</t>
  </si>
  <si>
    <t>2024-07-02 11:10:59</t>
  </si>
  <si>
    <t>普通区域-潍城区-冷藏厂片区-15065699856-300M-宽带延伸服务-次数0-202407020000254273</t>
  </si>
  <si>
    <t>202407020000254273</t>
  </si>
  <si>
    <t xml:space="preserve">202407020000254273#流程受理流水号：20240702110946150656998561057929
客户号码:15065699856
客户姓名:王**
投诉地市:潍坊
来话流水:2024070211085271120863487
宽带账号:15065699856
宽带账号归属地市:潍坊
宽带账号归属区县:潍城区
故障地址:潍坊潍城区南关街道仓南街冷藏厂片区15号楼*********
联系电话:15065699856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11:06:39
具体故障现象:要求更换光猫
</t>
  </si>
  <si>
    <t>2024-07-02 11:17:44</t>
  </si>
  <si>
    <t>2024-07-02 11:18:19</t>
  </si>
  <si>
    <t>SD-057-240702-705936-2409</t>
  </si>
  <si>
    <t>2024-07-02 12:08:22</t>
  </si>
  <si>
    <t>【调研】-80+普通-FTTR-普通区域-寿光市-小管道社区-13563653070-1000M-业务受理宽带-次数0-202407020000305608</t>
  </si>
  <si>
    <t>202407020000305608</t>
  </si>
  <si>
    <t>202407020000305608# 宽带账号:13563653070; 联系电话：13563653070，问题类型：此工单为群障修复工单，根据群障全量闭环修复管理要求，为确保客户网络通畅，请装维人员跟进修复网络问题，谢谢！ 
 群障标题：公告。故障描述：分支光纤断或OLT检测不到ONT的预期的光信号(LOSi/LOBi)主叫号码：13563653070.0;该号码仅供参考，请优先联系宽带账号。</t>
  </si>
  <si>
    <t>2024-07-02 12:15:21</t>
  </si>
  <si>
    <t>2024-07-02 12:37:14</t>
  </si>
  <si>
    <t>SD-851-289205-26652-16320</t>
  </si>
  <si>
    <t>SD-057-240702-829561-569</t>
  </si>
  <si>
    <t>2024-07-02 09:11:15</t>
  </si>
  <si>
    <t>【追1】普通区域-昌邑市-新嘉创业园-18263603073-300M-宽带上网投诉-次数0-20240702090854X534718586</t>
  </si>
  <si>
    <t>20240702090854X534718586</t>
  </si>
  <si>
    <t xml:space="preserve">流程受理流水号：20240702090648182636030731013234
客户号码:18263603073
客户姓名:杨**
投诉地市:潍坊
来话流水:2024070209054299620831493
宽带账号:18263603073
宽带账号归属地市:潍坊
宽带账号归属区县:昌邑市
故障地址:潍坊昌邑市奎聚街道北海路新嘉创业园2号箱*********
联系电话:15169611383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09:03:06
具体故障现象:光猫亮红灯，把光猫后面的光纤线插紧，捋直，重启也不行。
客户其他诉求:
</t>
  </si>
  <si>
    <t>2024-07-02 09:13:30</t>
  </si>
  <si>
    <t>2024-07-02 09:13:53</t>
  </si>
  <si>
    <t>SD-057-240702-509364-2345</t>
  </si>
  <si>
    <t>2024-07-02 12:06:00</t>
  </si>
  <si>
    <t>80+金卡-普通区域-寒亭区-仓上村自然村-15253621940-1000M-宽带上网投诉-次数0-20240702120437X777536110</t>
  </si>
  <si>
    <t>20240702120437X777536110</t>
  </si>
  <si>
    <t xml:space="preserve">【农村网络投诉】流程受理流水号：20240702120307152536219401074493
客户号码:15253621940
客户姓名:刘**
投诉地市:潍坊
来话流水:2024070212023220020804558
宽带账号:15253621940
宽带账号归属地市:潍坊
宽带账号归属区县:寒亭区
故障地址:潍坊寒亭区寒亭街道仓上村仓上村5号箱0号楼*********
联系电话:15253621940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12:03:29
具体故障现象:光猫亮红灯，
客户其他诉求:
</t>
  </si>
  <si>
    <t>2024-07-02 12:29:06</t>
  </si>
  <si>
    <t>2024-07-02 12:29:33</t>
  </si>
  <si>
    <t>SD-851-324852-6102-19712</t>
  </si>
  <si>
    <t>SD-057-240702-461978-567</t>
  </si>
  <si>
    <t>2024-07-02 09:11:07</t>
  </si>
  <si>
    <t>【调研】-(目标)普通区域-奎文区-北海花园B区-13676368758-300M-宽带上网投诉-次数0-20240702090832X512846965</t>
  </si>
  <si>
    <t>20240702090832X512846965</t>
  </si>
  <si>
    <t xml:space="preserve">流程受理流水号：20240702090745136763687581013585
客户号码:13676368758
客户姓名:张*
投诉地市:潍坊
来话流水:2024070209034884220806221
宽带账号:13676368758
宽带账号归属地市:潍坊
宽带账号归属区县:高新
故障地址:潍坊高新高新城区胜利街北海花园B区21号楼2单元401*********
联系电话:13676368758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故障细类:宽带无法上网(专席)
携转原因:
故障时间:2024-07-02 09:06:23
具体故障现象:打不开网页，
客户其他诉求:请审核
</t>
  </si>
  <si>
    <t>2024-07-02 09:14:13</t>
  </si>
  <si>
    <t>2024-07-02 09:14:47</t>
  </si>
  <si>
    <t>SD-057-240702-216947-609</t>
  </si>
  <si>
    <t>2024-07-02 09:13:47</t>
  </si>
  <si>
    <t>普通区域-潍城区-艄翁庙村自然村-13562686513-500M-业务受理宽带-次数0-202407020000132362</t>
  </si>
  <si>
    <t>202407020000132362</t>
  </si>
  <si>
    <t>202407020000132362# 宽带账号:13562686513; 联系电话：13562686513，问题类型：此工单为群障修复工单，根据群障全量闭环修复管理要求，为确保客户网络通畅，请装维人员跟进修复网络问题，谢谢！ 
 群障标题：告警。故障标题：主干光纤断或OLT检测不到预期的光信号（LOS）主叫号码：15053690916.0;该号码仅供参考，请优先联系宽带账号。</t>
  </si>
  <si>
    <t>2024-07-02 09:19:33</t>
  </si>
  <si>
    <t>SD-057-240702-289036-2446</t>
  </si>
  <si>
    <t>2024-07-02 12:09:34</t>
  </si>
  <si>
    <t>【调研】-80+金卡-普通区域-潍城区-万合华庭-15963680727-1000M-业务受理宽带-次数0-202407020000306488</t>
  </si>
  <si>
    <t>202407020000306488</t>
  </si>
  <si>
    <t>202407020000306488#【已关注中国移动10086微信公众号】 宽带账号:15963680727; 联系电话：15963680727，问题类型：此工单为群障修复工单，根据群障全量闭环修复管理要求，为确保客户网络通畅，请装维人员跟进修复网络问题，谢谢！ 
 群障标题：公告。故障描述：分支光纤断或OLT检测不到ONT的预期的光信号(LOSi/LOBi)主叫号码：15963680727.0;该号码仅供参考，请优先联系宽带账号。</t>
  </si>
  <si>
    <t>2024-07-02 12:21:36</t>
  </si>
  <si>
    <t>2024-07-02 12:21:53</t>
  </si>
  <si>
    <t>SD-851-257452-27455-3837</t>
  </si>
  <si>
    <t>SD-057-240702-953017-570</t>
  </si>
  <si>
    <t>2024-07-02 09:11:24</t>
  </si>
  <si>
    <t>80+金卡-普通区域-奎文区-亚星宿舍-18366362275-1000M-宽带上网投诉-次数0-20240702090907X547902551</t>
  </si>
  <si>
    <t>20240702090907X547902551</t>
  </si>
  <si>
    <t xml:space="preserve">流程受理流水号：20240702090757183663622751013659
客户号码:18366362275
客户姓名:李*
投诉地市:潍坊
来话流水:2024070209072068920853225
宽带账号:18366362275
宽带账号归属地市:潍坊
宽带账号归属区县:奎文区
故障地址:潍坊奎文区北苑街道鸢飞路亚星宿舍5号楼*********
联系电话:18366362275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09:05:58
具体故障现象:光猫亮红灯：拔插捋直光纤线未恢复，请协助处理，谢谢
客户其他诉求:
</t>
  </si>
  <si>
    <t>2024-07-02 09:30:44</t>
  </si>
  <si>
    <t>2024-07-02 09:31:15</t>
  </si>
  <si>
    <t>SD-851-287787-8238-7891</t>
  </si>
  <si>
    <t>SD-057-240702-817536-1841</t>
  </si>
  <si>
    <t>2024-07-02 11:11:10</t>
  </si>
  <si>
    <t>普通区域-奎文区-金华苑小区-18553693243-1000M-业务受理宽带-次数0-202407020000255988</t>
  </si>
  <si>
    <t>202407020000255988</t>
  </si>
  <si>
    <t>202407020000255988# 宽带账号:18553693243; 联系电话：18553693243，问题类型：此工单为群障修复工单，根据群障全量闭环修复管理要求，为确保客户网络通畅，请装维人员跟进修复网络问题，谢谢！ 
 群障标题：告警。故障标题：分支光纤断或OLT检测不到ONT的预期的光信号(LOSi/LOBi)主叫号码：18553693243.0;该号码仅供参考，请优先联系宽带账号。</t>
  </si>
  <si>
    <t>2024-07-02 11:18:13</t>
  </si>
  <si>
    <t>2024-07-02 11:22:55</t>
  </si>
  <si>
    <t>SD-851-302191-5794-22704</t>
  </si>
  <si>
    <t>SD-057-240702-901582-1843</t>
  </si>
  <si>
    <t>2024-07-02 11:11:12</t>
  </si>
  <si>
    <t>普通区域-临朐县-御景花园-18706537952-300M-业务受理宽带-次数0-202407020000253415</t>
  </si>
  <si>
    <t>202407020000253415</t>
  </si>
  <si>
    <t>202407020000253415# 宽带账号:18706537952; 联系电话：18706537952，问题类型：此工单为群障修复工单，根据群障全量闭环修复管理要求，为确保客户网络通畅，请装维人员跟进修复网络问题，谢谢！ 
 群障标题：公告。故障描述：分支光纤断或OLT检测不到ONT的预期的光信号(LOSi/LOBi)主叫号码：18706537952.0;该号码仅供参考，请优先联系宽带账号。</t>
  </si>
  <si>
    <t>2024-07-02 11:17:03</t>
  </si>
  <si>
    <t>2024-07-02 11:17:21</t>
  </si>
  <si>
    <t>SD-851-288680-15743-29876</t>
  </si>
  <si>
    <t>SD-057-240702-931650-1889</t>
  </si>
  <si>
    <t>2024-07-02 11:13:31</t>
  </si>
  <si>
    <t>80+银卡-普通区域-安丘市-西石马村自然村-18265618972-200M-宽带上网投诉-次数0-202407020000254325</t>
  </si>
  <si>
    <t>2024-07-03 12:14:00</t>
  </si>
  <si>
    <t>202407020000254325</t>
  </si>
  <si>
    <t xml:space="preserve">202407020000254325#流程受理流水号：20240702111245182656189721058952
客户号码:18265618972
客户姓名:张**
投诉地市:潍坊
来话流水:2024070211120077120810103
宽带账号:18265618972
宽带账号归属地市:潍坊
宽带账号归属区县:安丘市
故障地址:潍坊安丘市刘家尧镇西石马村西石马村自然村西石马村6号箱张永华*********
联系电话:18265618972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故障时间:2024-07-02 11:12:55
魔百和单播/组播:组播
具体故障现象:电视直播或点播无法观看，
客户其他诉求:客户侧为质差终端，要求上门更换终端并一并处理故障问题。
</t>
  </si>
  <si>
    <t>2024-07-02 11:20:03</t>
  </si>
  <si>
    <t>2024-07-02 11:20:31</t>
  </si>
  <si>
    <t>SD-057-240702-568014-711</t>
  </si>
  <si>
    <t>2024-07-02 09:17:25</t>
  </si>
  <si>
    <t>【调研】-80+普通-普通区域-诸城市-凤凰城二期-15054489997-200M-宽带上网投诉-次数0-20240702091442X882218587</t>
  </si>
  <si>
    <t>2024-07-03 10:18:00</t>
  </si>
  <si>
    <t>20240702091442X882218587</t>
  </si>
  <si>
    <t xml:space="preserve">流程受理流水号：20240702091309150544899971015487
客户号码:15054489997
客户姓名:梁**
投诉地市:潍坊
来话流水:2024070209112812420810718
宽带账号:15054489997
宽带账号归属地市:潍坊
宽带账号归属区县:诸城市
故障地址:潍坊诸城市龙都街道繁荣路凤凰城二期27号楼
联系电话:15054489997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09:13:19
具体故障现象:PON灯闪，已将光纤线捋直插紧后将光猫断电重启后未恢复，请协助谢谢
客户其他诉求:
</t>
  </si>
  <si>
    <t>2024-07-02 09:25:10</t>
  </si>
  <si>
    <t>2024-07-02 09:25:58</t>
  </si>
  <si>
    <t>SD-057-240702-028946-2290</t>
  </si>
  <si>
    <t>2024-07-02 12:04:24</t>
  </si>
  <si>
    <t>【调研】-80+普通-普通区域-寒亭区-湾头村自然村-13963659652-100M-业务受理宽带-次数0-202407020000300969</t>
  </si>
  <si>
    <t>202407020000300969</t>
  </si>
  <si>
    <t>202407020000300969# 宽带账号:13963659652; 联系电话：13963659652，问题类型：此工单为群障修复工单，根据群障全量闭环修复管理要求，为确保客户网络通畅，请装维人员跟进修复网络问题，谢谢！ 
 群障标题：公告。故障描述：分支光纤断或OLT检测不到ONT的预期的光信号(LOSi/LOBi)主叫号码：13963659652.0;该号码仅供参考，请优先联系宽带账号。</t>
  </si>
  <si>
    <t>2024-07-02 12:10:13</t>
  </si>
  <si>
    <t>李兴祺</t>
  </si>
  <si>
    <t>18754496229</t>
  </si>
  <si>
    <t>dw3_jk_lixingqi</t>
  </si>
  <si>
    <t>2024-07-02 12:10:39</t>
  </si>
  <si>
    <t>SD-057-240702-728360-2304</t>
  </si>
  <si>
    <t>2024-07-02 12:04:53</t>
  </si>
  <si>
    <t>普通区域-坊子区-逄王东庄自然村-19853692711-1000M-宽带上网投诉-次数0-202407020000297871</t>
  </si>
  <si>
    <t>202407020000297871</t>
  </si>
  <si>
    <t xml:space="preserve">202407020000297871#宽带账号：19853692711；宽带地址：潍坊坊子区黄旗堡街道逄王村逄王东庄自然村8号箱蔡城玉外墙*********；客户来电反映移动高清电视无法观看，客户是老年人，无法配合线上指导，要求上门，请协助处理，谢谢！联系电话：本机；联系人：先生/女士；来电流水：2024070211540031820802189。
</t>
  </si>
  <si>
    <t>2024-07-02 12:06:59</t>
  </si>
  <si>
    <t>2024-07-02 12:07:22</t>
  </si>
  <si>
    <t>SD-851-282021-12836-9838</t>
  </si>
  <si>
    <t>SD-057-240702-780254-1920</t>
  </si>
  <si>
    <t>2024-07-02 11:17:20</t>
  </si>
  <si>
    <t>【调研】-80+银卡-普通区域-寿光市-张西村自然村-15006669027-1000M-宽带上网投诉-次数0-20240702111506X106212902</t>
  </si>
  <si>
    <t>20240702111506X106212902</t>
  </si>
  <si>
    <t xml:space="preserve">【农村网络投诉】流程受理流水号：20240702111133150066690271058534
客户号码:15006669027
客户姓名:张*
投诉地市:潍坊
来话流水:2024070211105461520893818
宽带账号:15006669027
宽带账号归属地市:潍坊
宽带账号归属区县:寿光市
故障地址:潍坊寿光市侯镇张西村张西村自然村扩12号箱*********
联系电话:15006669027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11:25:03
具体故障现象:光猫亮红灯，
客户其他诉求:
</t>
  </si>
  <si>
    <t>2024-07-02 11:19:06</t>
  </si>
  <si>
    <t>2024-07-02 11:19:46</t>
  </si>
  <si>
    <t>SD-851-263613-17413-9787</t>
  </si>
  <si>
    <t>SD-057-240702-082451-2254</t>
  </si>
  <si>
    <t>2024-07-02 12:02:05</t>
  </si>
  <si>
    <t>FTTR-普通区域-寒亭区-盐业公司小区-17853621399-1000M-宽带上网投诉-次数0-20240702120002X802526800</t>
  </si>
  <si>
    <t>20240702120002X802526800</t>
  </si>
  <si>
    <t xml:space="preserve">流程受理流水号：20240702115714178536213991072843
客户号码:17853621399
客户姓名:冯**
投诉地市:潍坊
来话流水:2024070211564410920837249
宽带账号:17853621399
宽带账号归属地市:潍坊
宽带账号归属区县:寒亭区
故障地址:潍坊寒亭区寒亭街道益新街盐业公司小区3号楼3单元201
联系电话:15615566318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11:58:03
具体故障现象:PON灯闪，
客户其他诉求:
</t>
  </si>
  <si>
    <t>2024-07-02 12:09:07</t>
  </si>
  <si>
    <t>2024-07-02 12:10:41</t>
  </si>
  <si>
    <t>SD-851-269640-2273-23187</t>
  </si>
  <si>
    <t>SD-057-240702-971503-2402</t>
  </si>
  <si>
    <t>2024-07-02 12:08:09</t>
  </si>
  <si>
    <t>80+金卡-普通区域-奎文区-聚类-上东新邻里商业街-15065361926-300M-宽带上网投诉-次数0-20240702120513X113693866</t>
  </si>
  <si>
    <t>20240702120513X113693866</t>
  </si>
  <si>
    <t xml:space="preserve">流程受理流水号：20240702120222150653619261074301
客户号码:15065361926
客户姓名:王**
投诉地市:潍坊
来话流水:2024070212012813320893380
宽带账号:15065361926
宽带账号归属地市:潍坊
宽带账号归属区县:奎文区
故障地址:潍坊奎文区北苑街道虞河路东方太阳城26号楼*********
联系电话:13455642852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12:04:11
具体故障现象:客户来电反映宽带无法使用，光猫灯电源灯不亮，换了插排同样如此，要求记录反映，请尽快帮助核实回复，谢谢！
客户其他诉求:
</t>
  </si>
  <si>
    <t>2024-07-02 12:11:06</t>
  </si>
  <si>
    <t>2024-07-02 12:11:29</t>
  </si>
  <si>
    <t>SD-057-240702-429035-2312</t>
  </si>
  <si>
    <t>2024-07-02 12:05:06</t>
  </si>
  <si>
    <t>【调研】-80+银卡-普通区域-诸城市-小官庄-15063686719-100M-魔百和投诉-次数0-20240702120232X952245196</t>
  </si>
  <si>
    <t>20240702120232X952245196</t>
  </si>
  <si>
    <t>【农村网络投诉】流程受理流水号：20240702113936150636867191067427
客户号码:15063686719
客户姓名:郑**
投诉地市:潍坊
来话流水:2024070211344326420843851
宽带账号:15063686719
宽带账号归属地市:潍坊
宽带账号归属区县:诸城市
故障地址:潍坊诸城市林家村镇小官庄村小官庄小官庄村东南4#箱*********
联系电话:18753647622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故障时间:2024-07-02 12:02:46
魔百和单播/组播:单播
具体故障现象:电视直播或点播无法观看，
客户其他诉求:
魔百和单/组播：单播</t>
  </si>
  <si>
    <t>2024-07-02 12:07:25</t>
  </si>
  <si>
    <t>2024-07-02 12:08:07</t>
  </si>
  <si>
    <t>SD-851-257229-31561-20280</t>
  </si>
  <si>
    <t>SD-057-240702-039174-2307</t>
  </si>
  <si>
    <t>2024-07-02 12:05:00</t>
  </si>
  <si>
    <t>普通区域-青州市-心寺街自然村-13780838959-1000M-宽带上网投诉-次数0-202407020000303324</t>
  </si>
  <si>
    <t>202407020000303324</t>
  </si>
  <si>
    <t>202407020000303324#宽带账号：13780838959；宽带地址：潍坊青州市云门山街道心寺街心寺街自然村K1心寺街南楼房1单元*；客户来电反映宽带使用不畅，客户不在现场，无法配合线上指导，要求上门，请协助处理，谢谢！联系电话：15269660587；联系人：先生；来电流水2024070212021702020802006</t>
  </si>
  <si>
    <t>2024-07-02 12:22:38</t>
  </si>
  <si>
    <t>2024-07-02 12:23:05</t>
  </si>
  <si>
    <t>SD-851-308742-21866-13120</t>
  </si>
  <si>
    <t>SD-057-240702-091438-612</t>
  </si>
  <si>
    <t>2024-07-02 09:14:00</t>
  </si>
  <si>
    <t>【调研】-普通区域-诸城市-闸河崖-13562601520-200M-业务受理宽带-次数0-202407020000129640</t>
  </si>
  <si>
    <t>2024-07-03 09:15:00</t>
  </si>
  <si>
    <t>202407020000129640</t>
  </si>
  <si>
    <t>202407020000129640# 宽带账号:13562601520; 联系电话：13562601520，问题类型：此工单为群障修复工单，根据群障全量闭环修复管理要求，为确保客户网络通畅，请装维人员跟进修复网络问题，谢谢！ 
 群障标题：公告。故障描述：分支光纤断或OLT检测不到ONT的预期的光信号(LOSi/LOBi)主叫号码：13562601520.0;该号码仅供参考，请优先联系宽带账号。</t>
  </si>
  <si>
    <t>2024-07-02 09:16:24</t>
  </si>
  <si>
    <t>2024-07-02 09:16:53</t>
  </si>
  <si>
    <t>SD-057-240702-106529-670</t>
  </si>
  <si>
    <t>2024-07-02 09:15:54</t>
  </si>
  <si>
    <t>80+普通-普通区域-坊子区-龙泉街华丽世家周边沿街-13666365321-300M-业务受理宽带-次数0-202407020000133079</t>
  </si>
  <si>
    <t>202407020000133079</t>
  </si>
  <si>
    <t>202407020000133079# 宽带账号:13666365321; 联系电话：13666365321，问题类型：此工单为群障修复工单，根据群障全量闭环修复管理要求，为确保客户网络通畅，请装维人员跟进修复网络问题，谢谢！ 
 群障标题：公告。故障描述：分支光纤断或OLT检测不到ONT的预期的光信号(LOSi/LOBi)主叫号码：13666365321.0;该号码仅供参考，请优先联系宽带账号。</t>
  </si>
  <si>
    <t>2024-07-02 09:18:46</t>
  </si>
  <si>
    <t>2024-07-02 09:19:13</t>
  </si>
  <si>
    <t>SD-057-240702-276194-603</t>
  </si>
  <si>
    <t>2024-07-02 09:13:33</t>
  </si>
  <si>
    <t>【调研】-80+普通-普通区域-坊子区-坊子穆村涌泉小李家沿街-15898930859-300M-业务受理宽带-次数0-202407020000131947</t>
  </si>
  <si>
    <t>202407020000131947</t>
  </si>
  <si>
    <t>202407020000131947#【已关注中国移动10086微信公众号】 宽带账号:15898930859; 联系电话：15898930859，问题类型：此工单为群障修复工单，根据群障全量闭环修复管理要求，为确保客户网络通畅，请装维人员跟进修复网络问题，谢谢！ 
 群障标题：公告。故障描述：分支光纤断或OLT检测不到ONT的预期的光信号(LOSi/LOBi)主叫号码：15898930859.0;该号码仅供参考，请优先联系宽带账号。</t>
  </si>
  <si>
    <t>2024-07-02 09:24:02</t>
  </si>
  <si>
    <t>2024-07-02 09:24:26</t>
  </si>
  <si>
    <t>SD-057-240702-598742-750</t>
  </si>
  <si>
    <t>2024-07-02 09:19:42</t>
  </si>
  <si>
    <t>普通区域-高密市-农丰步行街（长丰一巷、二巷）-13573658346-300M-魔百和投诉-次数0-20240630162725X450385980</t>
  </si>
  <si>
    <t>20240630162725X450385980</t>
  </si>
  <si>
    <t>*YWDZ01
服务号码：13573658346，
号码归属地：潍坊高密 ，
请查原因；
用户品牌：全球通；
是否外呼开通：否；
客户质疑：融合移动高清包月套餐、58+元爱家宽带300M（同装）、移动高清套餐协议2年、移动高清（智能版）13元/月，
接触录音流水号：2024063016240015520898919；联系电话：13573658346；
受理明细：536220801690352662，争议业务名称：58+元爱家宽带300M（同装），付**，13573658346，产品变更，2022-08-01 09:46:43,陆爱民(f725900i)，高密-加盟店103-高密市忆城通讯店（社区）(SD.LF.07.02.55.W9)；
受理明细：536220801690352662，争议业务名称：移动高清套餐协议2年，付**，13573658346，产品变更，2022-08-01 09:46:43,陆爱民(f725900i)，高密-加盟店103-高密市忆城通讯店（社区）(SD.LF.07.02.55.W9)；
受理明细：536220801690352662，争议业务名称：移动高清（智能版）13元/月，付**，13573658346，产品变更，2022-08-01 09:46:43,陆爱民(f725900i)，高密-加盟店103-高密市忆城通讯店（社区）(SD.LF.07.02.55.W9)；
备注：客户要求取消：移动高清（智能版）13元/月和电视业务，因当时办理的时候未安装机顶盒，但目前取消需要带机顶盒</t>
  </si>
  <si>
    <t>2024-07-02 09:22:43</t>
  </si>
  <si>
    <t>2024-07-02 09:23:12</t>
  </si>
  <si>
    <t>SD-057-240702-815364-2447</t>
  </si>
  <si>
    <t>2024-07-02 12:09:38</t>
  </si>
  <si>
    <t>普通区域-奎文区-福寿街社区-13964693197-300M-业务受理宽带-次数0-202407020000307866</t>
  </si>
  <si>
    <t>202407020000307866</t>
  </si>
  <si>
    <t>202407020000307866# 宽带账号:13964693197; 联系电话：13964693197，问题类型：此工单为群障修复工单，根据群障全量闭环修复管理要求，为确保客户网络通畅，请装维人员跟进修复网络问题，谢谢！ 
 群障标题：公告。故障描述：分支光纤断或OLT检测不到ONT的预期的光信号(LOSi/LOBi)主叫号码：13964693197.0;该号码仅供参考，请优先联系宽带账号。</t>
  </si>
  <si>
    <t>2024-07-02 12:13:11</t>
  </si>
  <si>
    <t>2024-07-02 12:14:01</t>
  </si>
  <si>
    <t>SD-057-240702-147932-2329</t>
  </si>
  <si>
    <t>2024-07-02 12:05:40</t>
  </si>
  <si>
    <t>【重投】-普通区域-昌邑市-李戈庄自然村-18678044204-1000M-业务受理宽带-次数0-202407020000303071</t>
  </si>
  <si>
    <t>202407020000303071</t>
  </si>
  <si>
    <t>202407020000303071# 宽带账号:18678044204; 联系电话：18678044204，问题类型：此工单为群障修复工单，根据群障全量闭环修复管理要求，为确保客户网络通畅，请装维人员跟进修复网络问题，谢谢！ 
 群障标题：公告。故障描述：分支光纤断或OLT检测不到ONT的预期的光信号(LOSi/LOBi)主叫号码：18678044204.0;该号码仅供参考，请优先联系宽带账号。</t>
  </si>
  <si>
    <t>2024-07-02 12:07:30</t>
  </si>
  <si>
    <t>2024-07-02 12:08:08</t>
  </si>
  <si>
    <t>SD-851-255898-20026-20091</t>
  </si>
  <si>
    <t>SD-057-240702-654831-2414</t>
  </si>
  <si>
    <t>【调研】-80+普通-普通区域-安丘市-凌河村（小市场）（小微）-15863649651-1000M-业务受理宽带-次数0-202407020000306885</t>
  </si>
  <si>
    <t>202407020000306885</t>
  </si>
  <si>
    <t>202407020000306885# 宽带账号:15863649651; 联系电话：15863649651，问题类型：此工单为群障修复工单，根据群障全量闭环修复管理要求，为确保客户网络通畅，请装维人员跟进修复网络问题，谢谢！ 
 群障标题：公告。故障描述：分支光纤断或OLT检测不到ONT的预期的光信号(LOSi/LOBi)主叫号码：15863649651.0;该号码仅供参考，请优先联系宽带账号。</t>
  </si>
  <si>
    <t>2024-07-02 12:10:23</t>
  </si>
  <si>
    <t>2024-07-02 12:10:45</t>
  </si>
  <si>
    <t>SD-851-327107-81920-15307</t>
  </si>
  <si>
    <t>SD-057-240702-360947-699</t>
  </si>
  <si>
    <t>2024-07-02 09:17:02</t>
  </si>
  <si>
    <t>【调研】-普通区域-诸城市-陈窦潘旺村自然村-15965042662-300M-宽带上网投诉-次数0-20240702091402X842861346</t>
  </si>
  <si>
    <t>20240702091402X842861346</t>
  </si>
  <si>
    <t xml:space="preserve">【农村网络投诉】流程受理流水号：20240702091249159650426621015364
客户号码:15965042662
客户姓名:赵**
投诉地市:潍坊
来话流水:2024070209104429120800502
宽带账号:15965042662
宽带账号归属地市:潍坊
宽带账号归属区县:诸城市
故障地址:潍坊诸城市密州街道陈窦潘旺村
联系电话:18706506633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09:12:56
具体故障现象:光猫的光信号亮红灯，在线指导客户检查光纤线路，重启光猫操作，但是未恢复！客户要求记录反馈，请尽快给其联系，谢谢;
客户其他诉求:
</t>
  </si>
  <si>
    <t>2024-07-02 09:20:07</t>
  </si>
  <si>
    <t>SD-851-283308-18130-11578</t>
  </si>
  <si>
    <t>SD-057-240702-108532-1914</t>
  </si>
  <si>
    <t>2024-07-02 11:16:52</t>
  </si>
  <si>
    <t>80+钻石-普通区域-寿光市-张家河头-15863666521-1000M-宽带上网投诉-次数0-202407020000259355</t>
  </si>
  <si>
    <t>202407020000259355</t>
  </si>
  <si>
    <t xml:space="preserve">202407020000259355#【已关注中国移动10086微信公众号】流程受理流水号：20240702111617158636665211060109
客户号码:15863666521
客户姓名:张**
投诉地市:潍坊
来话流水:2024070211160133120869742
宽带账号:15863666521
宽带账号归属地市:潍坊
宽带账号归属区县:寿光市
故障地址:潍坊寿光市马店张家河头村张家河头31号箱*********
联系电话:15863666521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11:16:24
具体故障现象:无法上网
客户其他诉求:客户侧为质差终端，要求上门更换终端并一并处理故障问题。
</t>
  </si>
  <si>
    <t>2024-07-02 11:18:06</t>
  </si>
  <si>
    <t>2024-07-02 11:18:38</t>
  </si>
  <si>
    <t>SD-851-256173-26310-23017</t>
  </si>
  <si>
    <t>SD-057-240702-506279-573</t>
  </si>
  <si>
    <t>2024-07-02 09:11:37</t>
  </si>
  <si>
    <t>80+金卡-普通区域-临朐县-清泉小区-15169619707-1000M-宽带上网投诉-次数0-20240702090957X597282170</t>
  </si>
  <si>
    <t>20240702090957X597282170</t>
  </si>
  <si>
    <t xml:space="preserve">流程受理流水号：20240702090817151696197071013787
客户号码:15169619707
客户姓名:张**
投诉地市:潍坊
来话流水:2024070209080282320862803
宽带账号:15169619707
宽带账号归属地市:潍坊
宽带账号归属区县:临朐县
故障地址:潍坊临朐县东城街道榆林店乡道清泉小区7号楼*********
联系电话:15169619707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09:02:25
具体故障现象:光猫亮红灯
客户其他诉求:
</t>
  </si>
  <si>
    <t>2024-07-02 09:13:22</t>
  </si>
  <si>
    <t>2024-07-02 09:14:03</t>
  </si>
  <si>
    <t>SD-851-260203-10834-6305</t>
  </si>
  <si>
    <t>SD-057-240702-514076-1100</t>
  </si>
  <si>
    <t>2024-07-02 10:01:30</t>
  </si>
  <si>
    <t>普通区域-潍城区-祥和苑西区-15706307856-1000M-宽带上网投诉-次数0-202407020000179892</t>
  </si>
  <si>
    <t>202407020000179892</t>
  </si>
  <si>
    <t xml:space="preserve">202407020000179892#宽带账号：15706307856；宽带地址：潍坊潍城区望留街道福源街祥和苑西区C6号楼；客户来电反映移动高清不能正常使用客户不配合排障，要求上门，请协助处理，谢谢！联系电话：15553621227；联系人：先生；来电流水：2024070209570907220877431
</t>
  </si>
  <si>
    <t>2024-07-02 10:21:45</t>
  </si>
  <si>
    <t>2024-07-02 10:24:49</t>
  </si>
  <si>
    <t>SD-852-289863-2243-17821</t>
  </si>
  <si>
    <t>SD-057-240702-638247-1196</t>
  </si>
  <si>
    <t>2024-07-02 10:09:55</t>
  </si>
  <si>
    <t>普通区域-安丘市-青云花园（青云花园沿街楼）-13964779486-300M-业务受理宽带-次数0-202407020000188433</t>
  </si>
  <si>
    <t>202407020000188433</t>
  </si>
  <si>
    <t>202407020000188433# 宽带账号:13964779486; 联系电话：13964779486，问题类型：此工单为群障修复工单，根据群障全量闭环修复管理要求，为确保客户网络通畅，请装维人员跟进修复网络问题，谢谢！ 
 群障标题：告警。故障标题：分支光纤断或OLT检测不到ONT的预期的光信号(LOSi/LOBi)主叫号码：13964779486.0;该号码仅供参考，请优先联系宽带账号。</t>
  </si>
  <si>
    <t>2024-07-02 10:23:31</t>
  </si>
  <si>
    <t>2024-07-02 11:31:13</t>
  </si>
  <si>
    <t>SD-057-240702-430821-4365</t>
  </si>
  <si>
    <t>2024-07-02 15:47:14</t>
  </si>
  <si>
    <t>【调研】-普通区域-寿光市-野虎村自然村-13475684593-300M-宽带上网投诉-次数0-20240702154550X350776855</t>
  </si>
  <si>
    <t>20240702154550X350776855</t>
  </si>
  <si>
    <t xml:space="preserve">【农村网络投诉】流程受理流水号：20240702154517134756845931132344
客户号码:13475684593
客户姓名:刘*
投诉地市:潍坊
来话流水:2024070215435213520831509
宽带账号:13475684593
宽带账号归属地市:潍坊
宽带账号归属区县:寿光市
故障地址:潍坊寿光市北洛镇野虎村野虎村自然村扩2号箱*********
联系电话:13475684593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15:45:32
具体故障现象:打不开网页，
客户其他诉求:谢谢
</t>
  </si>
  <si>
    <t>2024-07-02 15:49:15</t>
  </si>
  <si>
    <t>2024-07-02 15:49:40</t>
  </si>
  <si>
    <t>SD-057-240702-820149-4400</t>
  </si>
  <si>
    <t>2024-07-02 15:51:58</t>
  </si>
  <si>
    <t>普通区域-潍城区-潍城东方家园-15806498026-300M-宽带上网投诉-次数0-202407020000473106</t>
  </si>
  <si>
    <t>202407020000473106</t>
  </si>
  <si>
    <t>202407020000473106#15806498026检测到客户的光猫是老光猫，请协助谢谢。联系人：先生  联系电话：13854498498 流水号：2024070215445871520847287</t>
  </si>
  <si>
    <t>2024-07-02 16:01:43</t>
  </si>
  <si>
    <t>2024-07-02 16:02:14</t>
  </si>
  <si>
    <t>SD-057-240702-784369-3184</t>
  </si>
  <si>
    <t>2024-07-02 13:32:15</t>
  </si>
  <si>
    <t>80+普通-普通区域-奎文区-东方明珠-13406601200-300M-宽带上网投诉-次数0-20240702133047X247159345</t>
  </si>
  <si>
    <t>20240702133047X247159345</t>
  </si>
  <si>
    <t xml:space="preserve">流程受理流水号：20240702133008134066012001094422
客户号码:13406601200
客户姓名:杨*
投诉地市:潍坊
来话流水:2024070213293203920871971
宽带账号:13406601200
宽带账号归属地市:潍坊
宽带账号归属区县:奎文区
故障地址:潍坊奎文区广文街道文化路东方明珠3号楼*********
联系电话:15806460046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13:30:24
具体故障现象:光猫亮红灯，
客户其他诉求:
</t>
  </si>
  <si>
    <t>2024-07-02 13:38:35</t>
  </si>
  <si>
    <t>2024-07-02 13:39:35</t>
  </si>
  <si>
    <t>SD-851-303817-41833-3197</t>
  </si>
  <si>
    <t>SD-057-240702-384165-1098</t>
  </si>
  <si>
    <t>2024-07-02 10:00:47</t>
  </si>
  <si>
    <t>80+银卡-普通区域-高密市-桃源里-13573698717-200M-宽带上网投诉-次数1-202406300000557687</t>
  </si>
  <si>
    <t>2024-07-03 11:01:00</t>
  </si>
  <si>
    <t>202406300000557687</t>
  </si>
  <si>
    <t>202406300000557687#流程受理流水号：20240630163238135736987171158901
客户号码:13573698717
客户姓名:毛**
投诉地市:潍坊
来话流水:2024063016301445220881479
宽带账号:13573698717
宽带账号归属地市:潍坊
宽带账号归属区县:高密市
故障地址:潍坊高密市密水街道顺河路顺河路聚类市场高密翠华庭二单元*********
联系电话:13573698717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故障时间:2024-06-30 16:32:17
具体故障现象:提示网络无法连接，
客户其他诉求:
;宽带小区$[桃源里]$</t>
  </si>
  <si>
    <t>2024-07-02 10:04:31</t>
  </si>
  <si>
    <t>2024-07-02 10:12:36</t>
  </si>
  <si>
    <t>SD-057-240702-801672-1183</t>
  </si>
  <si>
    <t>2024-07-02 10:09:23</t>
  </si>
  <si>
    <t>【调研】-80+银卡-(目标)普通区域--null--宽带上网投诉-次数0-202407010000545577</t>
  </si>
  <si>
    <t>2024-07-03 11:10:00</t>
  </si>
  <si>
    <t>202407010000545577</t>
  </si>
  <si>
    <t xml:space="preserve">202407010000545577#18363612567客户来电反馈办理宽带时候在营业厅缴纳200元押金（调测费）又在装维人员上门的时候缴纳360元，具体啥费用没说，现在退还宽带后要求退还自己缴纳的200元调测费，解释这个是正常收费不退还，又要求退还360元，请协助核实处理谢谢。 </t>
  </si>
  <si>
    <t>2024-07-02 11:12:45</t>
  </si>
  <si>
    <t>家庭咨询-&gt;咨询营销-&gt;家庭宽带-&gt;全局流转-&gt;费用质疑-&gt;终止协议退费争议-&gt;全局流转</t>
  </si>
  <si>
    <t>SD-057-240702-189436-5339</t>
  </si>
  <si>
    <t>2024-07-02 17:44:06</t>
  </si>
  <si>
    <t>80+普通-普通区域-安丘市-韩家村向阳花园、通用机械家属院-15165449199-1000M-宽带上网投诉-次数0-20240702174158X318302324</t>
  </si>
  <si>
    <t>2024-07-03 18:45:00</t>
  </si>
  <si>
    <t>20240702174158X318302324</t>
  </si>
  <si>
    <t xml:space="preserve">【农村网络投诉】流程受理流水号：20240702174106151654491991167490
客户号码:15165449199
客户姓名:高**
投诉地市:潍坊
来话流水:2024070217385793720827357
宽带账号:15165449199
宽带账号归属地市:潍坊
宽带账号归属区县:安丘市
故障地址:潍坊安丘市兴安街道潍徐路汇安家园韩家村向阳花园4号楼******
联系电话:15165449199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17:42:02
具体故障现象:光猫亮红灯：插紧捋顺光纤线、重启未恢复
客户其他诉求:谢谢
</t>
  </si>
  <si>
    <t>2024-07-02 17:49:42</t>
  </si>
  <si>
    <t>2024-07-02 17:50:43</t>
  </si>
  <si>
    <t>SD-851-303068-31637-8946</t>
  </si>
  <si>
    <t>SD-057-240702-130275-2073</t>
  </si>
  <si>
    <t>2024-07-02 11:38:06</t>
  </si>
  <si>
    <t>普通区域-青州市-颐锦园小区-1356366720702-300M-宽带延伸服务-次数0-202407020000280677</t>
  </si>
  <si>
    <t>202407020000280677</t>
  </si>
  <si>
    <t xml:space="preserve">202407020000280677#流程受理流水号：2024070211364113563667207021066687
客户号码:1356366720702
客户姓名:闫**
投诉地市:潍坊
来话流水:2024070211353934120856420
宽带账号:1356366720702
宽带账号归属地市:潍坊
宽带账号归属区县:青州市
故障地址:潍坊青州市王府街道衡王府路颐锦园小区西街小区1号楼*********
联系电话:1356366720702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故障时间:2024-07-02 11:37:20
具体故障现象:调测其它设备，
</t>
  </si>
  <si>
    <t>2024-07-02 11:42:36</t>
  </si>
  <si>
    <t>2024-07-02 11:43:56</t>
  </si>
  <si>
    <t>SD-851-275424-25725-24444</t>
  </si>
  <si>
    <t>SD-057-240702-076528-1150</t>
  </si>
  <si>
    <t>2024-07-02 10:07:21</t>
  </si>
  <si>
    <t>80+金卡-普通区域-临朐县-窦家洼自然村-13793681319-1000M-宽带上网投诉-次数0-202407020000182287</t>
  </si>
  <si>
    <t>202407020000182287</t>
  </si>
  <si>
    <t xml:space="preserve">202407020000182287#宽带账号：13793681319；宽带地址：潍坊临朐县东城街道窦家洼窦家洼自然村窦家洼；客户来电反映宽带无法上网，网线中断，对多次联系未处理，很气愤，提及投诉，客户要求10分钟去家里，请协助尽快处理，谢谢！联系电话：13793681319；联系人：先生；来电流水：2024070210030505620866171。
</t>
  </si>
  <si>
    <t>2024-07-02 10:13:03</t>
  </si>
  <si>
    <t>SD-851-278421-55960-2965</t>
  </si>
  <si>
    <t>SD-057-240702-267401-2069</t>
  </si>
  <si>
    <t>2024-07-02 11:37:43</t>
  </si>
  <si>
    <t>【调研】-普通区域-奎文区-东方太阳城-15065630365-100M-魔百和投诉-次数0-202407020000282021</t>
  </si>
  <si>
    <t>2024-07-03 12:38:00</t>
  </si>
  <si>
    <t>202407020000282021</t>
  </si>
  <si>
    <t>202407020000282021#【已关注中国移动10086微信公众号】流程受理流水号：20240702113644150656303651066702
客户号码:15065630365
客户姓名:孙**
投诉地市:潍坊
来话流水:2024070211320535020806766
宽带账号:15065630365
宽带账号归属地市:潍坊
宽带账号归属区县:奎文区
故障地址:潍坊奎文区北苑街道虞河路东方太阳城5号楼*********
联系电话:15864307938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故障时间:2024-07-02 11:37:49
魔百和单播/组播:单播
具体故障现象:电视机提示无信号，线上排障未能恢复正常使用，请相关部门人员协助处理，谢谢
客户其他诉求:
魔百和单/组播：单播;宽带小区$[东方太阳城]$</t>
  </si>
  <si>
    <t>2024-07-02 11:41:32</t>
  </si>
  <si>
    <t>2024-07-02 11:43:48</t>
  </si>
  <si>
    <t>SD-057-240702-136598-1109</t>
  </si>
  <si>
    <t>2024-07-02 10:02:46</t>
  </si>
  <si>
    <t>普通区域-青州市-刘早村-15624192000-500M-宽带上网投诉-次数0-202407020000181842</t>
  </si>
  <si>
    <t>202407020000181842</t>
  </si>
  <si>
    <t xml:space="preserve">202407020000181842#宽带账号：15624192000；宽带地址：潍坊青州市益都街道刘早村刘早村21K10号刘振松外墙*********客户来电反映宽带/卡顿，/客户不配合排障，要求上门，请协助处理，谢谢！联系电话：15624192000；来电流水2024070210011929720839668
</t>
  </si>
  <si>
    <t>2024-07-02 10:03:43</t>
  </si>
  <si>
    <t>2024-07-02 10:04:05</t>
  </si>
  <si>
    <t>SD-057-240702-508176-6529</t>
  </si>
  <si>
    <t>2024-07-02 19:34:50</t>
  </si>
  <si>
    <t>普通区域-潍城区-宋家村-13406659456-500M-宽带上网投诉-次数0-202407020000661827</t>
  </si>
  <si>
    <t>202407020000661827</t>
  </si>
  <si>
    <t xml:space="preserve">202407020000661827#宽带账号：13406659456；宽带地址：潍坊潍城区望留街道宋家村宋家村中心街南3排路东4排西户6#********；客户来电反映宽带/移动高清*****，客户不在现场，无法配合线上指导/客户不配合排障，要求上门，请协助处理，谢谢！联系电话：13406659456；联系人：先生；来电流水：2024070219314517320866741。 </t>
  </si>
  <si>
    <t>2024-07-02 19:37:04</t>
  </si>
  <si>
    <t>2024-07-02 19:37:39</t>
  </si>
  <si>
    <t>SD-057-240702-673842-6346</t>
  </si>
  <si>
    <t>2024-07-02 19:15:48</t>
  </si>
  <si>
    <t>【调研】-80+普通-普通区域-寒亭区-中房幸福家园小区-13792621876-500M-业务受理宽带-次数0-202407020000652792</t>
  </si>
  <si>
    <t>202407020000652792</t>
  </si>
  <si>
    <t>202407020000652792#【已关注中国移动10086微信公众号】 宽带账号:13792621876; 联系电话：13792621876，问题类型：此工单为群障修复工单，根据群障全量闭环修复管理要求，为确保客户网络通畅，请装维人员跟进修复网络问题，谢谢！ 
 群障标题：公告。故障描述：分支光纤断或OLT检测不到ONT的预期的光信号(LOSi/LOBi)主叫号码：13792621876.0;该号码仅供参考，请优先联系宽带账号。</t>
  </si>
  <si>
    <t>2024-07-02 19:23:29</t>
  </si>
  <si>
    <t>2024-07-02 19:23:59</t>
  </si>
  <si>
    <t>SD-057-240702-530947-4381</t>
  </si>
  <si>
    <t>2024-07-02 15:49:12</t>
  </si>
  <si>
    <t>【调研】-80+普通-普通区域-寿光市-龙胜家园-13953631729-300M-宽带上网投诉-次数0-202407020000470058</t>
  </si>
  <si>
    <t>202407020000470058</t>
  </si>
  <si>
    <t xml:space="preserve">202407020000470058#要求装维上门服务：宽带账号：13953631729；宽带地址：潍坊寿光市化龙镇政府路龙胜家园4号楼*；客户来电反映宽带连不上，客户不在现场，无法配合线上指导/客户不配合排障，要求上门，请协助处理，谢谢！联系电话：13953631729*；联系人：13953631729；来电流水：2024070215460603620863449 </t>
  </si>
  <si>
    <t>2024-07-02 15:53:29</t>
  </si>
  <si>
    <t>2024-07-02 15:54:37</t>
  </si>
  <si>
    <t>SD-851-315470-25869-27593</t>
  </si>
  <si>
    <t>SD-057-240702-693051-4441</t>
  </si>
  <si>
    <t>2024-07-02 15:59:22</t>
  </si>
  <si>
    <t>【调研】-80+普通-普通区域-安丘市-刘家峪村自然村-15064613227-300M-宽带上网投诉-次数0-20240702155718X389936410</t>
  </si>
  <si>
    <t>20240702155718X389936410</t>
  </si>
  <si>
    <t xml:space="preserve">流程受理流水号：20240702155632150646132271135694
客户号码:15064613227
客户姓名:闫**
投诉地市:潍坊
来话流水:2024070215554100420801900
宽带账号:15064613227
宽带账号归属地市:潍坊
宽带账号归属区县:安丘市
故障地址:潍坊安丘市白芬子镇探柳庄鞠家庄子探柳庄8#陈世宝*********
联系电话:15064613227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故障时间:2024-07-02 15:56:42
具体故障现象:网速慢卡顿，
客户其他诉求:
</t>
  </si>
  <si>
    <t>2024-07-02 16:01:59</t>
  </si>
  <si>
    <t>2024-07-02 16:02:51</t>
  </si>
  <si>
    <t>SD-851-288032-5540-24906</t>
  </si>
  <si>
    <t>SD-057-240702-452860-6538</t>
  </si>
  <si>
    <t>2024-07-02 19:35:33</t>
  </si>
  <si>
    <t>普通区域-高密市-柏城驻地自然村-13953650236-300M-宽带上网投诉-次数0-20240702193321X134727900</t>
  </si>
  <si>
    <t>20240702193321X134727900</t>
  </si>
  <si>
    <t xml:space="preserve">【农村网络投诉】流程受理流水号：20240702193237139536502361192658
客户号码:13953650236
客户姓名:逄**
投诉地市:潍坊
来话流水:2024070219305456320860941
宽带账号:13953650236
宽带账号归属地市:潍坊
宽带账号归属区县:高密市
故障地址:潍坊高密市柏城镇柏城驻地柏城驻地自然村柏城驻地手机店50号箱*********
联系电话:13953650236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19:33:00
具体故障现象:提示网络无法连接，
客户其他诉求:
</t>
  </si>
  <si>
    <t>2024-07-02 19:37:18</t>
  </si>
  <si>
    <t>2024-07-02 19:37:52</t>
  </si>
  <si>
    <t>SD-057-240702-074139-6209</t>
  </si>
  <si>
    <t>2024-07-02 19:10:20</t>
  </si>
  <si>
    <t>普通区域-诸城市-满家庄-15054490187-200M-业务受理宽带-次数0-202407020000648793</t>
  </si>
  <si>
    <t>202407020000648793</t>
  </si>
  <si>
    <t>202407020000648793# 宽带账号:15054490187; 联系电话：15054490187，问题类型：此工单为群障修复工单，根据群障全量闭环修复管理要求，为确保客户网络通畅，请装维人员跟进修复网络问题，谢谢！ 
 群障标题：公告。故障描述：分支光纤断或OLT检测不到ONT的预期的光信号(LOSi/LOBi)主叫号码：15054490187.0;该号码仅供参考，请优先联系宽带账号。</t>
  </si>
  <si>
    <t>2024-07-02 19:26:51</t>
  </si>
  <si>
    <t>2024-07-02 19:31:21</t>
  </si>
  <si>
    <t>SD-057-240702-215730-1136</t>
  </si>
  <si>
    <t>2024-07-02 10:05:17</t>
  </si>
  <si>
    <t>普通区域-青州市-五里商业街-13606366369-200M-宽带延伸服务-次数0-202407020000183678</t>
  </si>
  <si>
    <t>2024-07-03 10:06:00</t>
  </si>
  <si>
    <t>202407020000183678</t>
  </si>
  <si>
    <t xml:space="preserve">202407020000183678#流程受理流水号：20240702100321136063663691034247
客户号码:13606366369
客户姓名:吴**
投诉地市:潍坊
来话流水:2024070210014434220845958
宽带账号:13606366369
宽带账号归属地市:潍坊
宽带账号归属区县:青州市
故障地址:潍坊青州市王府街道五里村五里商业街马棚崖11号箱（房师团）*********
联系电话:13791678864
联系人:先生/女士
工单紧急程度:一般
是否有升级投诉倾向:否
是否重复投诉:否
是否携转意向:否
是否投诉倾向:否
是否智能网关:智能网关
当前是否在线:是
接入方式:FTTH
是否质差终端:无质差信息
光功率:-25.85
故障大类:宽带/电视
故障细类:宽带延伸服务
携转原因:
故障时间:2024-07-02 10:07:48
具体故障现象:延长网线，
</t>
  </si>
  <si>
    <t>2024-07-02 10:07:42</t>
  </si>
  <si>
    <t>2024-07-02 10:08:22</t>
  </si>
  <si>
    <t>SD-057-240702-127306-5370</t>
  </si>
  <si>
    <t>2024-07-02 17:47:48</t>
  </si>
  <si>
    <t>80+银卡-普通区域-高密市-宜居家园-13563656053-1000M-宽带上网投诉-次数0-202407020000586350</t>
  </si>
  <si>
    <t>2024-07-03 18:48:00</t>
  </si>
  <si>
    <t>202407020000586350</t>
  </si>
  <si>
    <t>202407020000586350#宽带账号：13563656053；宽带地址：潍坊高密市朝阳街道晏子路宜居家园11号楼******；客户来电反映移动高清无法观看，客户要求师傅上门，请协助处理，谢谢！联系电话：13616366090；联系人：***；来电流水：2024070217435455320889580</t>
  </si>
  <si>
    <t>2024-07-02 17:57:04</t>
  </si>
  <si>
    <t>2024-07-02 17:57:50</t>
  </si>
  <si>
    <t>SD-851-294651-13110-9297</t>
  </si>
  <si>
    <t>SD-057-240702-593874-5338</t>
  </si>
  <si>
    <t>2024-07-02 17:44:02</t>
  </si>
  <si>
    <t>80+银卡-普通区域-寿光市-豪苑小区-18765163143-1000M-宽带上网投诉-次数0-20240702174104X264936418</t>
  </si>
  <si>
    <t>20240702174104X264936418</t>
  </si>
  <si>
    <t xml:space="preserve">流程受理流水号：20240702174025187651631431167285
客户号码:18765163143
客户姓名:王**
投诉地市:潍坊
来话流水:2024070217372626220807871
宽带账号:18765163143
宽带账号归属地市:潍坊
宽带账号归属区县:寿光市
故障地址:潍坊寿光市洛城街道豪源路豪苑小区5号楼*********
联系电话:15953629876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17:40:40
具体故障现象:光猫亮红灯，将光纤线捋直插紧，未恢复，请协助谢谢
客户其他诉求:
</t>
  </si>
  <si>
    <t>2024-07-02 17:56:04</t>
  </si>
  <si>
    <t>2024-07-02 17:56:39</t>
  </si>
  <si>
    <t>SD-851-232477-13768-10654</t>
  </si>
  <si>
    <t>SD-057-240702-190385-4329</t>
  </si>
  <si>
    <t>2024-07-02 15:41:27</t>
  </si>
  <si>
    <t>普通区域-潍城区-楼子村自然村-13792634798-100M-宽带上网投诉-次数0-202407020000466132</t>
  </si>
  <si>
    <t>2024-07-03 16:42:00</t>
  </si>
  <si>
    <t>202407020000466132</t>
  </si>
  <si>
    <t>202407020000466132#要求装维上门服务：宽带账号：13792634798*；宽带地址：潍坊潍城区望留街道楼子村楼子村自然村客户来电反映宽带/连不上，客户不在现场，无法配合线上指导/客户不配合排障，要求上门，请协助处理，谢谢！联系电话：15094955336；联系人：15094955336。来电流水2024070215363325720826948</t>
  </si>
  <si>
    <t>2024-07-02 15:42:52</t>
  </si>
  <si>
    <t>2024-07-02 15:44:46</t>
  </si>
  <si>
    <t>SD-057-240702-216579-4343</t>
  </si>
  <si>
    <t>2024-07-02 15:43:05</t>
  </si>
  <si>
    <t>普通区域-寿光市-新天地广场-15063614735-300M-宽带上网投诉-次数0-202407020000463548</t>
  </si>
  <si>
    <t>202407020000463548</t>
  </si>
  <si>
    <t>202407020000463548#宽带账号15063614735：宽带地址：潍坊寿光市圣城街道圣城街新天地广场扩10号箱；客户来电反映宽带卡，无法配合线上指导，请协助处理，谢谢！联系电话；联系人15063614735：；来电流水：2024070215392235720866985</t>
  </si>
  <si>
    <t>2024-07-02 15:46:03</t>
  </si>
  <si>
    <t>2024-07-02 15:46:29</t>
  </si>
  <si>
    <t>SD-851-333543-9967-8669</t>
  </si>
  <si>
    <t>SD-057-240702-086791-6232</t>
  </si>
  <si>
    <t>2024-07-02 19:11:17</t>
  </si>
  <si>
    <t>普通区域-奎文区-前栾回迁楼-18366566051-300M-宽带上网投诉-次数0-202407020000645081</t>
  </si>
  <si>
    <t>202407020000645081</t>
  </si>
  <si>
    <t xml:space="preserve">202407020000645081#宽带账号：18366566051；宽带地址：潍坊奎文区梨园街道樱前街前栾回迁楼回迁2号楼，客户来电反映魔百和无法使用，经查询客户侧为质差机顶盒，请协助上门更换终端并一并处理故障问题，谢谢！联系电话：15763022103联系人：肖**来电流水：2024070219041510920862548
</t>
  </si>
  <si>
    <t>2024-07-02 19:12:51</t>
  </si>
  <si>
    <t>平台重新同步VIP订购数据</t>
  </si>
  <si>
    <t>2024-07-02 19:13:54</t>
  </si>
  <si>
    <t>SD-851-316755-22029-10508</t>
  </si>
  <si>
    <t>SD-057-240702-753821-6325</t>
  </si>
  <si>
    <t>2024-07-02 19:14:48</t>
  </si>
  <si>
    <t>普通区域-奎文区-阳光美苑-18706591158-100M-业务受理宽带-次数0-202407020000650803</t>
  </si>
  <si>
    <t>202407020000650803</t>
  </si>
  <si>
    <t>202407020000650803#【已关注中国移动10086微信公众号】 宽带账号:18706591158; 联系电话：18706591158，问题类型：此工单为群障修复工单，根据群障全量闭环修复管理要求，为确保客户网络通畅，请装维人员跟进修复网络问题，谢谢！ 
 群障标题：告警。故障标题：主干光纤断或OLT检测不到预期的光信号（LOS）主叫号码：18706591158.0;该号码仅供参考，请优先联系宽带账号。</t>
  </si>
  <si>
    <t>2024-07-02 19:35:58</t>
  </si>
  <si>
    <t>2024-07-02 19:36:58</t>
  </si>
  <si>
    <t>SD-057-240702-782964-6350</t>
  </si>
  <si>
    <t>2024-07-02 19:16:04</t>
  </si>
  <si>
    <t>【重投】-80+普通-普通区域-青州市-王母宫安置区-15628706730-1000M-魔百和投诉-次数0-202407020000650426</t>
  </si>
  <si>
    <t>202407020000650426</t>
  </si>
  <si>
    <t>202407020000650426#流程受理流水号：20240702191228156287067301189017
客户号码:15628706730
客户姓名:丁*
投诉地市:潍坊
来话流水:2024070219120619520822299
宽带账号:15628706730
宽带账号归属地市:潍坊
宽带账号归属区县:青州市
故障地址:潍坊青州市东夏镇益王府北路王母宫安置区F区5号楼3单元202*********
联系电话:15628706730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故障时间:2024-07-02 19:15:41
魔百和单播/组播:单播
具体故障现象:宽带能上网，电视不能正常观看，需要师傅上门看一下
客户其他诉求:
魔百和单/组播：单播;宽带小区$[王母宫安置区]$</t>
  </si>
  <si>
    <t>2024-07-02 19:24:04</t>
  </si>
  <si>
    <t>2024-07-02 19:24:55</t>
  </si>
  <si>
    <t>SD-851-223679-33336-1153</t>
  </si>
  <si>
    <t>SD-057-240702-615278-5333</t>
  </si>
  <si>
    <t>2024-07-02 17:42:04</t>
  </si>
  <si>
    <t>【调研】-普通区域-潍城区-清荷湾-13356763225-500M-宽带上网投诉-次数0-202407020000583808</t>
  </si>
  <si>
    <t>2024-07-03 18:43:00</t>
  </si>
  <si>
    <t>202407020000583808</t>
  </si>
  <si>
    <t>202407020000583808#流程受理流水号：20240702174035133567632251167340
客户号码:13356763225
客户姓名:李**
投诉地市:潍坊
来话流水:2024070217391639420831237
宽带账号:13356763225
宽带账号归属地市:潍坊
宽带账号归属区县:潍城区
故障地址:潍坊市潍城区北关街道月河路清荷湾14号楼*********
联系电话:18053664225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17:39:59
具体故障现象:光信号红灯，光纤线两头插紧，将弯折的位置捋直后重启光猫未恢复，请协助处理，谢谢
客户其他诉求:
;宽带小区$[清荷湾]$</t>
  </si>
  <si>
    <t>2024-07-02 17:46:33</t>
  </si>
  <si>
    <t>2024-07-02 17:48:10</t>
  </si>
  <si>
    <t>SD-851-308227-26054-28118</t>
  </si>
  <si>
    <t>SD-057-240702-756204-5375</t>
  </si>
  <si>
    <t>2024-07-02 17:48:37</t>
  </si>
  <si>
    <t>80+白金-普通区域-安丘市-王家坟庄村自然村-18253650252-200M-宽带上网投诉-次数0-202407020000587327</t>
  </si>
  <si>
    <t>2024-07-03 18:49:00</t>
  </si>
  <si>
    <t>202407020000587327</t>
  </si>
  <si>
    <t xml:space="preserve">202407020000587327#宽带账号：18253650252；宽带地址：潍坊安丘市刘家尧镇王家坟庄村王家坟庄村自然村王家坟庄村6号箱村中于文州；客户来电反映电视无信号，经查询客户侧为质差机顶盒，请协助上门更换终端并一并处理故障问题，谢谢！联系电话：18253650252；联系人：***；来电流水：2024070217450124920803258。 </t>
  </si>
  <si>
    <t>2024-07-02 17:53:08</t>
  </si>
  <si>
    <t>2024-07-02 17:53:35</t>
  </si>
  <si>
    <t>SD-057-240702-516042-4348</t>
  </si>
  <si>
    <t>2024-07-02 15:44:14</t>
  </si>
  <si>
    <t>80+银卡-普通区域-诸城市-圣龙别墅-15725666983-1000M-宽带上网投诉-次数0-202407020000467502</t>
  </si>
  <si>
    <t>202407020000467502</t>
  </si>
  <si>
    <t>202407020000467502#宽带账号：15725666983；宽带地址：潍坊诸城市龙都街道沿河路圣龙别墅8号楼；客户来电反映宽带连接不了，客户表示光猫不通电，客户不配合线上指导，要求上门，请协助处理，谢谢！联系电话：15725666983；联系人：先生；来电流水：2024070215422721720811078。</t>
  </si>
  <si>
    <t>2024-07-02 15:50:09</t>
  </si>
  <si>
    <t>2024-07-02 15:51:32</t>
  </si>
  <si>
    <t>SD-851-320787-5552-28436</t>
  </si>
  <si>
    <t>SD-057-240702-063152-4358</t>
  </si>
  <si>
    <t>2024-07-02 15:45:43</t>
  </si>
  <si>
    <t>【调研】-80+普通-普通区域-寿光市-南洋头二村-15854496813-100M-宽带上网投诉-次数0-202407020000469664</t>
  </si>
  <si>
    <t>2024-07-03 16:46:00</t>
  </si>
  <si>
    <t>202407020000469664</t>
  </si>
  <si>
    <t>202407020000469664#宽带账号15854496813；宽带地址：潍坊寿光市台头镇南洋头村南洋头二村19号箱；客户来电反映宽带无法上网，无法配合线上指导/客户不配合排障，要求师傅上门，请协助处理，谢谢！联系电话：15854496813；联系人：先生；来电流水：2024070215410925020892372</t>
  </si>
  <si>
    <t>2024-07-02 15:49:33</t>
  </si>
  <si>
    <t>2024-07-02 15:50:06</t>
  </si>
  <si>
    <t>SD-057-240702-924386-4363</t>
  </si>
  <si>
    <t>2024-07-02 15:47:06</t>
  </si>
  <si>
    <t>80+普通-普通区域-昌邑市-顾仙村自然村-15705361299-1000M-魔百和投诉-次数0-20240702154538X338451321</t>
  </si>
  <si>
    <t>20240702154538X338451321</t>
  </si>
  <si>
    <t>【农村网络投诉】流程受理流水号：20240702153411157053612991129004
客户号码:15705361299
客户姓名:李**
投诉地市:潍坊
来话流水:2024070215312348320852855
宽带账号:15705361299
宽带账号归属地市:潍坊
宽带账号归属区县:昌邑市
故障地址:潍坊昌邑市饮马镇顾仙村顾仙村自然村24号箱*********
联系电话:15763040444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故障时间:2024-07-02 15:43:05
魔百和单播/组播:组播
具体故障现象:电视提示网络类错误，
客户其他诉求:请协助处理，谢谢
魔百和单/组播：组播</t>
  </si>
  <si>
    <t>2024-07-02 15:51:56</t>
  </si>
  <si>
    <t>2024-07-02 15:53:36</t>
  </si>
  <si>
    <t>SD-851-283771-7129-21933</t>
  </si>
  <si>
    <t>SD-057-240702-371842-2071</t>
  </si>
  <si>
    <t>2024-07-02 11:38:02</t>
  </si>
  <si>
    <t>80+银卡-普通区域-奎文区-中央生活城-15853619898-1000M-宽带上网投诉-次数0-20240702113509X309216454</t>
  </si>
  <si>
    <t>20240702113509X309216454</t>
  </si>
  <si>
    <t xml:space="preserve">流程受理流水号：20240702113046158536198981064920
客户号码:15853619898
客户姓名:朱**
投诉地市:潍坊
来话流水:2024070211272582220839650
宽带账号:15853619898
宽带账号归属地市:潍坊
宽带账号归属区县:奎文区
故障地址:潍坊奎文区广文街道胜利街中央生活城17号楼3单元1103********
联系电话:15853619898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故障时间:2024-07-02 11:31:01
具体故障现象:网速慢卡顿，  
客户其他诉求:如是路由器的问题，客户说装维欠了客户1个路由器。 请协助处理，谢谢
</t>
  </si>
  <si>
    <t>2024-07-02 11:39:02</t>
  </si>
  <si>
    <t>2024-07-02 11:39:34</t>
  </si>
  <si>
    <t>SD-851-211999-17070-2016</t>
  </si>
  <si>
    <t>SD-057-240702-217683-6241</t>
  </si>
  <si>
    <t>2024-07-02 19:11:32</t>
  </si>
  <si>
    <t>【调研】-普通区域-潍城区-楼子村自然村-18765789185-300M-业务受理宽带-次数0-202407020000649605</t>
  </si>
  <si>
    <t>202407020000649605</t>
  </si>
  <si>
    <t>202407020000649605# 宽带账号:18765789185; 联系电话：18765789185，问题类型：此工单为群障修复工单，根据群障全量闭环修复管理要求，为确保客户网络通畅，请装维人员跟进修复网络问题，谢谢！ 
 群障标题：公告。故障描述：分支光纤断或OLT检测不到ONT的预期的光信号(LOSi/LOBi)主叫号码：18765789822.0;该号码仅供参考，请优先联系宽带账号。</t>
  </si>
  <si>
    <t>2024-07-02 19:12:58</t>
  </si>
  <si>
    <t>SD-057-240702-625071-4324</t>
  </si>
  <si>
    <t>2024-07-02 15:41:14</t>
  </si>
  <si>
    <t>80+金卡-普通区域-潍城区-前王自然村-15954440333-200M-宽带上网投诉-次数0-20240702153836X916229220</t>
  </si>
  <si>
    <t>20240702153836X916229220</t>
  </si>
  <si>
    <t xml:space="preserve">【农村网络投诉】流程受理流水号：20240702153734159544403331130084
客户号码:15954440333
客户姓名:王**
投诉地市:潍坊
来话流水:2024070215344235020800246
宽带账号:15954440333
宽带账号归属地市:潍坊
宽带账号归属区县:潍城区
故障地址:潍坊潍城区于河街道前王前王自然村前王村西数第1条街中间偏南路西6号箱*********
联系电话:15954440333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15:37:43
具体故障现象:光猫亮红灯，插紧捋顺光纤线重启还是闪，
客户其他诉求:
</t>
  </si>
  <si>
    <t>2024-07-02 15:55:09</t>
  </si>
  <si>
    <t>2024-07-02 15:55:42</t>
  </si>
  <si>
    <t>SD-057-240702-569710-1109</t>
  </si>
  <si>
    <t>【调研】-80+普通-普通区域-诸城市-后牛市自然村-15853652867-300M-宽带上网投诉-次数0-20240702100114X674770676</t>
  </si>
  <si>
    <t>20240702100114X674770676</t>
  </si>
  <si>
    <t xml:space="preserve">流程受理流水号：20240702100008158536528671033075
客户号码:15853652867
客户姓名:王*
投诉地市:潍坊
来话流水:2024070209593025220812339
宽带账号:15853652867
宽带账号归属地市:潍坊
宽带账号归属区县:诸城市
故障地址:潍坊诸城市石桥子镇后牛市后
联系电话:15853652867
联系人:先生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故障时间:2024-07-02 10:00:21
具体故障现象:光猫亮红灯，插紧捋直重启未恢复
客户其他诉求:
</t>
  </si>
  <si>
    <t>2024-07-02 10:05:05</t>
  </si>
  <si>
    <t>2024-07-02 10:07:09</t>
  </si>
  <si>
    <t>SD-057-240702-185062-1189</t>
  </si>
  <si>
    <t>2024-07-02 10:09:37</t>
  </si>
  <si>
    <t>【调研】-80+普通-FTTR-普通区域-诸城市-舜王花园-17853661105-1000M-宽带上网投诉-次数0-202407020000189999</t>
  </si>
  <si>
    <t>202407020000189999</t>
  </si>
  <si>
    <t>202407020000189999#流程受理流水号：20240702100854178536611051036327
客户号码:17853661105
客户姓名:李*
投诉地市:潍坊
来话流水:2024070210081481920843982
宽带账号:17853661105
宽带账号归属地市:潍坊
宽带账号归属区县:诸城市
故障地址:潍坊诸城市舜王街道万兴路舜王花园7号楼*********
联系电话:17853661105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10:09:16
具体故障现象:光猫亮红灯，
客户其他诉求:
;宽带小区$[舜王花园]$</t>
  </si>
  <si>
    <t>2024-07-02 10:13:18</t>
  </si>
  <si>
    <t>2024-07-02 10:15:46</t>
  </si>
  <si>
    <t>SD-851-308860-11575-5584</t>
  </si>
  <si>
    <t>SD-057-240702-162497-6553</t>
  </si>
  <si>
    <t>2024-07-02 19:38:02</t>
  </si>
  <si>
    <t>普通区域-昌乐县-方山公馆-15069617988-1000M-宽带上网投诉-次数0-20240702193507X107209726</t>
  </si>
  <si>
    <t>20240702193507X107209726</t>
  </si>
  <si>
    <t xml:space="preserve">流程受理流水号：20240702193359150696179881192876
客户号码:15069617988
客户姓名:杜**
投诉地市:潍坊
来话流水:2024070219232520220807141
宽带账号:15069617988
宽带账号归属地市:潍坊
宽带账号归属区县:昌乐县
故障地址:潍坊昌乐县城关街道方山路方山公馆11号楼*********
联系电话:15762626386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19:34:44
具体故障现象:客户光猫上网灯不亮
客户其他诉求:
</t>
  </si>
  <si>
    <t>2024-07-02 19:42:47</t>
  </si>
  <si>
    <t>2024-07-02 19:44:21</t>
  </si>
  <si>
    <t>SD-057-240702-560839-3189</t>
  </si>
  <si>
    <t>2024-07-02 13:33:44</t>
  </si>
  <si>
    <t>【调研】-普通区域-奎文区-紫瑞园-18660613366-500M-宽带上网投诉-次数0-20240702101454X494971632</t>
  </si>
  <si>
    <t>20240702101454X494971632</t>
  </si>
  <si>
    <t>受理号码 : 186****3366客户姓名 : 韩**号码归属地 : 潍坊潍城 － 潍城区豪德云强机电经销处用户品牌 : 全球通
客户来电反映自己手机号码绑定的固话无法使用，拒绝到厅，要求反馈，无法处理
联系人先生 联系电话本机 录音2024070210113759820895727</t>
  </si>
  <si>
    <t>2024-07-02 14:00:44</t>
  </si>
  <si>
    <t>家庭业务-&gt;网络质量-&gt;和家固话-&gt;全局流转-&gt;功能使用-&gt;主被叫均不能接通-&gt;全局流转</t>
  </si>
  <si>
    <t>2024-07-02 14:51:31</t>
  </si>
  <si>
    <t>2024-07-02 13:38:18</t>
  </si>
  <si>
    <t>普通区域-安丘市-西田庄村自然村-18206452715-300M-宽带上网投诉-次数0-20240702133755X675337858 一级督办</t>
  </si>
  <si>
    <t>20240702133755X675337858</t>
  </si>
  <si>
    <t>2024-07-02 13:42:37</t>
  </si>
  <si>
    <t>2024-07-02 13:43:04</t>
  </si>
  <si>
    <t>SD-057-240702-158974-6279</t>
  </si>
  <si>
    <t>2024-07-02 19:13:04</t>
  </si>
  <si>
    <t>80+普通-普通区域-寒亭区-小湖淋埠村-18365639228-300M-业务受理宽带-次数0-202407020000646570</t>
  </si>
  <si>
    <t>202407020000646570</t>
  </si>
  <si>
    <t>202407020000646570# 宽带账号:18365639228; 联系电话：18365639228，问题类型：此工单为群障修复工单，根据群障全量闭环修复管理要求，为确保客户网络通畅，请装维人员跟进修复网络问题，谢谢！ 
 群障标题：公告。故障描述：[GPON告警]PON信号丢失主叫号码：18365639228.0;该号码仅供参考，请优先联系宽带账号。</t>
  </si>
  <si>
    <t>2024-07-02 19:21:12</t>
  </si>
  <si>
    <t>SD-057-240702-165704-1135</t>
  </si>
  <si>
    <t>2024-07-02 10:05:12</t>
  </si>
  <si>
    <t>【调研】-普通区域-青州市-高柳小区沿街商铺-15106363518-500M-宽带上网投诉-次数0-20240702100223X743714763</t>
  </si>
  <si>
    <t>20240702100223X743714763</t>
  </si>
  <si>
    <t xml:space="preserve">【农村网络投诉】流程受理流水号：20240702100147151063635181033669
客户号码:15106363518
客户姓名:刘**
投诉地市:潍坊
来话流水:2024070209533824420825032
宽带账号:15106363518
宽带账号归属地市:潍坊
宽带账号归属区县:青州市
故障地址:潍坊青州市高柳镇高柳村高柳小区沿街商铺潍坊市青州市高柳镇高柳小区沿街商铺厚覆盖2号金华大酒店东*********
联系电话:15106363518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故障细类:宽带无法上网(专席)
携转原因:
故障时间:2024-07-02 10:02:49
具体故障现象:光猫灯正常但电脑手机无法上网，重启设备未恢复
客户其他诉求:
</t>
  </si>
  <si>
    <t>2024-07-02 10:10:08</t>
  </si>
  <si>
    <t>2024-07-02 10:10:28</t>
  </si>
  <si>
    <t>SD-851-275411-23983-26685</t>
  </si>
  <si>
    <t>SD-057-240702-075291-1132</t>
  </si>
  <si>
    <t>2024-07-02 10:04:52</t>
  </si>
  <si>
    <t>普通区域-昌邑市-西孙村自然村-15054473837-100M-魔百和投诉-次数0-202407020000182203</t>
  </si>
  <si>
    <t>2024-07-03 11:05:00</t>
  </si>
  <si>
    <t>202407020000182203</t>
  </si>
  <si>
    <t>202407020000182203#流程受理流水号：20240702100213150544738371033814
客户号码:15054473837
客户姓名:孙**
投诉地市:潍坊
来话流水:2024070210004781720831715
宽带账号:15054473837
宽带账号归属地市:潍坊
宽带账号归属区县:昌邑市
故障地址:潍坊昌邑市石埠镇西孙村西孙村自然村7号箱陈佃胜*********
联系电话:17685515909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光功率:-16.81
故障大类:电视
故障细类:移动高清电视故障
携转原因:
故障时间:2024-07-02 10:03:16
魔百和单播/组播:单播
具体故障现象:电视提示网络类错误，
客户其他诉求:
魔百和单/组播：单播;宽带小区$[西孙村自然村]$</t>
  </si>
  <si>
    <t>2024-07-02 10:13:17</t>
  </si>
  <si>
    <t>2024-07-02 10:13:43</t>
  </si>
  <si>
    <t>SD-057-240702-473926-5352</t>
  </si>
  <si>
    <t>2024-07-02 17:45:53</t>
  </si>
  <si>
    <t>【调研】-80+银卡-(目标)普通区域-寿光市-常家-15966087601-1000M-魔百和投诉-次数0-202407020000585289</t>
  </si>
  <si>
    <t>2024-07-03 18:46:00</t>
  </si>
  <si>
    <t>202407020000585289</t>
  </si>
  <si>
    <t>202407020000585289#【已关注中国移动10086微信公众号】流程受理流水号：20240702174514159660876011168702
客户号码:15966087601
客户姓名:常**
投诉地市:潍坊
来话流水:2024070217435775920890243
宽带账号:15966087601
宽带账号归属地市:潍坊
宽带账号归属区县:寿光市
故障地址:潍坊寿光市田柳常家村常家常家村44号箱*********
联系电话:15966087601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故障时间:2024-07-02 17:45:37
魔百和单播/组播:组播
具体故障现象:电视直播或点播无法观看，
客户其他诉求:
魔百和单/组播：组播;宽带小区$[常家]$</t>
  </si>
  <si>
    <t>2024-07-02 17:50:10</t>
  </si>
  <si>
    <t>2024-07-02 17:50:36</t>
  </si>
  <si>
    <t>SD-851-317951-9700-18725</t>
  </si>
  <si>
    <t>SD-057-240702-754629-5314</t>
  </si>
  <si>
    <t>2024-07-02 17:40:11</t>
  </si>
  <si>
    <t>【调研】-(目标)普通区域-临朐县-西圈-13615363626-200M-宽带上网投诉-次数0-202407020000567246</t>
  </si>
  <si>
    <t>2024-07-03 18:41:00</t>
  </si>
  <si>
    <t>202407020000567246</t>
  </si>
  <si>
    <t xml:space="preserve">202407020000567246#宽带账号：13615363626；宽带地址：潍坊临朐县冶源镇人民政府西圈村；客户来电反映移动高清无法观看，经查询客户侧为质差机顶盒，请协助上门更换设备并一并处理故障问题，谢谢！联系电话：13655369043；联系人：女士；来电流水：2024070217105848620859081。 </t>
  </si>
  <si>
    <t>2024-07-02 17:43:41</t>
  </si>
  <si>
    <t>2024-07-02 17:44:24</t>
  </si>
  <si>
    <t>SD-057-240702-765243-4353</t>
  </si>
  <si>
    <t>2024-07-02 15:44:32</t>
  </si>
  <si>
    <t>80+金卡-普通区域-奎文区-【潍柴】同心园小区-15054571121-1000M-宽带上网投诉-次数0-20240702154342X222930128</t>
  </si>
  <si>
    <t>20240702154342X222930128</t>
  </si>
  <si>
    <t xml:space="preserve">流程受理流水号：20240702154256150545711211131657
客户号码:15054571121
客户姓名:辛**
投诉地市:潍坊
来话流水:2024070215415206320802502
宽带账号:15054571121
宽带账号归属地市:潍坊
宽带账号归属区县:奎文区
故障地址:潍坊奎文区北苑街道潍州路【潍柴】同心园小区（代理商独家，办理联系电话17853601088）12#楼*********
联系电话:19811753982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15:43:30
具体故障现象:提示网络无法连接，
客户其他诉求:维修
</t>
  </si>
  <si>
    <t>2024-07-02 15:47:19</t>
  </si>
  <si>
    <t>2024-07-02 15:47:59</t>
  </si>
  <si>
    <t>SD-851-323587-15866-9771</t>
  </si>
  <si>
    <t>SD-057-240702-276051-6321</t>
  </si>
  <si>
    <t>2024-07-02 19:14:38</t>
  </si>
  <si>
    <t>80+银卡-普通区域-坊子区-夹河套村自然村-13863623327-1000M-业务受理宽带-次数0-202407020000651524</t>
  </si>
  <si>
    <t>202407020000651524</t>
  </si>
  <si>
    <t>202407020000651524# 宽带账号:13863623327; 联系电话：13863623327，问题类型：此工单为群障修复工单，根据群障全量闭环修复管理要求，为确保客户网络通畅，请装维人员跟进修复网络问题，谢谢！ 
 群障标题：告警。故障标题：分支光纤断或OLT检测不到ONT的预期的光信号(LOSi/LOBi)主叫号码：13863623327.0;该号码仅供参考，请优先联系宽带账号。</t>
  </si>
  <si>
    <t>2024-07-02 19:16:18</t>
  </si>
  <si>
    <t>2024-07-02 19:16:54</t>
  </si>
  <si>
    <t>SD-851-296485-18068-8190</t>
  </si>
  <si>
    <t>SD-057-240702-681430-6370</t>
  </si>
  <si>
    <t>2024-07-02 19:17:28</t>
  </si>
  <si>
    <t>普通区域-昌邑市-陈家洼子自然村-15949785369-1000M-魔百和投诉-次数0-20240702191549X949773699</t>
  </si>
  <si>
    <t>20240702191549X949773699</t>
  </si>
  <si>
    <t>【农村网络投诉】【预处理派单】宽带账号：15949785369，宽带地址： 潍坊昌邑市南逄镇陈家洼子村陈家洼子自然村8号箱史孝通*********，故障现象：，故障现象类型：，客户诉求：机顶盒网络连接失败，拔插网线，配置网线，重启机顶盒，联系电话：15949785369，通话流水：2024070219052616820871752。接入方式：，当前是否在线：，端到端诊断结果：，是否智能网关：，光功率。,单组播状态:组播</t>
  </si>
  <si>
    <t>2024-07-02 19:19:47</t>
  </si>
  <si>
    <t>2024-07-02 19:20:27</t>
  </si>
  <si>
    <t>SD-851-273088-7241-3210</t>
  </si>
  <si>
    <t>SD-057-240702-389125-4354</t>
  </si>
  <si>
    <t>2024-07-02 15:44:36</t>
  </si>
  <si>
    <t>【调研】-普通区域-寒亭区-法院小区-18764693969-300M-魔百和投诉-次数0-20240702154348X228350247</t>
  </si>
  <si>
    <t>20240702154348X228350247</t>
  </si>
  <si>
    <t>流程受理流水号：20240702153930187646939691130662
客户号码:18764693969
客户姓名:周**
投诉地市:潍坊
来话流水:2024070215385232920859929
宽带账号:18764693969
宽带账号归属地市:潍坊
宽带账号归属区县:寒亭区
故障地址:潍坊寒亭区寒亭街道帝都街人民法院宿舍4号楼2--301*********
联系电话:18764693969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故障细类:移动高清电视故障(专席)
携转原因:
故障时间:2024-07-02 15:36:23
魔百和单播/组播:单播
具体故障现象:电视直播或点播无法观看，
客户其他诉求:
魔百和单/组播：单播</t>
  </si>
  <si>
    <t>2024-07-02 15:47:13</t>
  </si>
  <si>
    <t>2024-07-02 15:55:08</t>
  </si>
  <si>
    <t>SD-057-240702-619520-4355</t>
  </si>
  <si>
    <t>2024-07-02 15:44:39</t>
  </si>
  <si>
    <t>普通区域-寿光市-刘家官-15866132455-200M-魔百和投诉-次数0-202407020000469024</t>
  </si>
  <si>
    <t>2024-07-03 16:45:00</t>
  </si>
  <si>
    <t>202407020000469024</t>
  </si>
  <si>
    <t>202407020000469024#【已关注中国移动10086微信公众号】流程受理流水号：20240702154336158661324551131848
客户号码:15866132455
客户姓名:刘**
投诉地市:潍坊
来话流水:2024070215375643920846742
宽带账号:15866132455
宽带账号归属地市:潍坊
宽带账号归属区县:寿光市
故障地址:潍坊寿光市古城刘家官罗庄村11号箱*********
联系电话:13793658002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故障时间:2024-07-02 15:43:23
魔百和单播/组播:组播
具体故障现象:电视机提示无信号，切换信号源，拔插高清线，未恢复
客户其他诉求:请处理，谢谢
魔百和单/组播：组播;宽带小区$[刘家官]$</t>
  </si>
  <si>
    <t>2024-07-02 15:47:48</t>
  </si>
  <si>
    <t>2024-07-02 15:48:32</t>
  </si>
  <si>
    <t>2024-07-02 19:39:40</t>
  </si>
  <si>
    <t>普通区域-寿光市-寿光东七社区-13964620275-300M-魔百和投诉-次数0-202407020000663578 一级督办</t>
  </si>
  <si>
    <t>202407020000663578</t>
  </si>
  <si>
    <t>2024-07-02 19:43:22</t>
  </si>
  <si>
    <t>2024-07-02 19:44:08</t>
  </si>
  <si>
    <t>SD-057-240702-634502-6223</t>
  </si>
  <si>
    <t>2024-07-02 19:10:58</t>
  </si>
  <si>
    <t>普通区域-潍城区-北乐埠自然村-15069696741-200M-业务受理宽带-次数0-202407020000648976</t>
  </si>
  <si>
    <t>202407020000648976</t>
  </si>
  <si>
    <t>202407020000648976# 宽带账号:15069696741; 联系电话：15069696741，问题类型：此工单为群障修复工单，根据群障全量闭环修复管理要求，为确保客户网络通畅，请装维人员跟进修复网络问题，谢谢！ 
 群障标题：公告。故障描述：分支光纤断或OLT检测不到ONT的预期的光信号(LOSi/LOBi)主叫号码：15069696741.0;该号码仅供参考，请优先联系宽带账号。</t>
  </si>
  <si>
    <t>2024-07-02 19:32:02</t>
  </si>
  <si>
    <t>2024-07-02 19:32:54</t>
  </si>
  <si>
    <t>SD-057-240702-402735-5325</t>
  </si>
  <si>
    <t>2024-07-02 17:41:36</t>
  </si>
  <si>
    <t>【重投】-【调研】-80+普通-普通区域-潍城区-营子自然村-15966163018-300M-宽带上网投诉-次数0-20240702174021X221757446</t>
  </si>
  <si>
    <t>2024-07-03 18:42:00</t>
  </si>
  <si>
    <t>20240702174021X221757446</t>
  </si>
  <si>
    <t xml:space="preserve">【农村网络投诉】流程受理流水号：20240702173938159661630181167048
客户号码:15966163018
客户姓名:张*
投诉地市:潍坊
来话流水:2024070217392306420832593
宽带账号:15966163018
宽带账号归属地市:潍坊
宽带账号归属区县:潍城区
故障地址:潍坊潍城区经济开发区管理委员会营子营子自然村营子村+7西营子湾南北数2排路东西山*********
联系电话:15966163018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故障细类:宽带无法上网
携转原因:
故障时间:2024-07-02 17:40:02
具体故障现象:光猫亮红灯，
客户其他诉求:上门维修
</t>
  </si>
  <si>
    <t>2024-07-02 17:43:04</t>
  </si>
  <si>
    <t>2024-07-02 17:43:34</t>
  </si>
  <si>
    <t>SD-851-304570-13840-15316</t>
  </si>
  <si>
    <t>SD-057-240702-460218-4361</t>
  </si>
  <si>
    <t>2024-07-02 15:46:42</t>
  </si>
  <si>
    <t>80+金卡-普通区域-奎文区-恒信春风里-18853609360-1000M-魔百和投诉-次数0-202407020000471805</t>
  </si>
  <si>
    <t>202407020000471805</t>
  </si>
  <si>
    <t>202407020000471805#流程受理流水号：20240702154530188536093601132402
客户号码:18853609360
客户姓名:朱*
投诉地市:潍坊
来话流水:2024070215431946220823743
宽带账号:18853609360
宽带账号归属地市:潍坊
宽带账号归属区县:奎文区
故障地址:潍坊奎文区高新城区樱前街恒信春风里7号楼*********
联系电话:18853609360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光功率:-8.72
故障大类:宽带/电视
故障细类:移动高清电视故障(专席)
携转原因:
故障时间:2024-07-02 15:47:05
魔百和单播/组播:组播
具体故障现象:客户反映刚办理的机顶盒，没有给客户遥控器，需要师傅上门去看一下，请协助处理 谢谢
客户其他诉求:
魔百和单/组播：组播;宽带小区$[恒信春风里]$</t>
  </si>
  <si>
    <t>2024-07-02 15:48:48</t>
  </si>
  <si>
    <t>2024-07-02 15:49:13</t>
  </si>
  <si>
    <t>SD-851-258425-3844-2949</t>
  </si>
  <si>
    <t>SD-057-240702-476158-4438</t>
  </si>
  <si>
    <t>2024-07-02 15:59:11</t>
  </si>
  <si>
    <t>【调研】-80+普通-普通区域-昌邑市-姜家自然村-15863439818-300M-宽带上网投诉-次数0-20240702155645X572664800</t>
  </si>
  <si>
    <t>20240702155645X572664800</t>
  </si>
  <si>
    <t xml:space="preserve">【农村网络投诉】流程受理流水号：20240702155621158634398181135640
客户号码:15863439818
客户姓名:姜**
投诉地市:潍坊
来话流水:2024070215543747820886439
宽带账号:15863439818
宽带账号归属地市:潍坊
宽带账号归属区县:昌邑市
故障地址:潍坊昌邑市卜庄镇姜家村姜家自然村8号箱姜桂彬*********
联系电话:15863439818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15:57:44
具体故障现象:光猫亮红灯，
客户其他诉求:
</t>
  </si>
  <si>
    <t>2024-07-02 16:03:06</t>
  </si>
  <si>
    <t>2024-07-02 16:03:39</t>
  </si>
  <si>
    <t>SD-057-240702-702983-7462</t>
  </si>
  <si>
    <t>2024-07-02 21:32:55</t>
  </si>
  <si>
    <t>80+银卡-普通区域-安丘市-舜天花园-18663650326-100M-宽带上网投诉-次数0-202407020000710472</t>
  </si>
  <si>
    <t>202407020000710472</t>
  </si>
  <si>
    <t xml:space="preserve">202407020000710472#宽带账号：18663650326；宽带地址：潍坊安丘市兴安街道兴安路舜天花园舜天花园4号楼；客户来电反映机顶盒错误代码2002，后台销开户未恢复，客户本机来电报修，要求上门处理,联系电话：18663650326来电流水：2024070221250254520800723
</t>
  </si>
  <si>
    <t>2024-07-02 21:38:00</t>
  </si>
  <si>
    <t>2024-07-02 21:38:27</t>
  </si>
  <si>
    <t>SD-057-240702-750438-4273</t>
  </si>
  <si>
    <t>2024-07-02 15:35:39</t>
  </si>
  <si>
    <t>普通区域-潍城区-null-13678665780-宽带上网投诉-次数0-202407020000457479</t>
  </si>
  <si>
    <t>2024-07-03 16:36:00</t>
  </si>
  <si>
    <t>202407020000457479</t>
  </si>
  <si>
    <t>202407020000457479#宽带账号：13606365909；宽带地址：潍坊潍城区西关街道福寿西街上城国际57号楼1单元2021；客户来电反映移动高清直播卡顿，经查询客户侧为质差机顶盒，请协助上门更换设备并一并处理故障问题，谢谢！联系电话：13678665780；联系人：先生；来电流水：2024070215210018020804306</t>
  </si>
  <si>
    <t>2024-07-02 18:01:52</t>
  </si>
  <si>
    <t>SD-057-240702-098643-4861</t>
  </si>
  <si>
    <t>2024-07-02 16:47:36</t>
  </si>
  <si>
    <t>【调研】-80+白金-(目标)普通区域-诸城市-东公村自然村-15069623131-1000M-宽带上网投诉-次数0-20240702164649X934469700</t>
  </si>
  <si>
    <t>2024-07-03 17:48:00</t>
  </si>
  <si>
    <t>20240702164649X934469700</t>
  </si>
  <si>
    <t xml:space="preserve">【农村网络投诉】流程受理流水号：20240702164442150696231311150520
客户号码:15069623131
客户姓名:邸**
投诉地市:潍坊
来话流水:2024070216440641320888255
宽带账号:15069623131
宽带账号归属地市:潍坊
宽带账号归属区县:诸城市
故障地址:潍坊诸城市林家村镇东公村东公村自然村东公村南26#箱*********
联系电话:15069623131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16:44:57
具体故障现象:光猫亮红灯，插紧捋顺光纤线重启未恢复
客户其他诉求:
</t>
  </si>
  <si>
    <t>2024-07-02 16:49:18</t>
  </si>
  <si>
    <t>2024-07-02 16:49:48</t>
  </si>
  <si>
    <t>SD-057-240702-693748-7460</t>
  </si>
  <si>
    <t>2024-07-02 21:32:27</t>
  </si>
  <si>
    <t>普通区域-临朐县-下石埠-18765193500-300M-宽带上网投诉-次数0-202407020000709084</t>
  </si>
  <si>
    <t>202407020000709084</t>
  </si>
  <si>
    <t>202407020000709084#【已关注中国移动10086微信公众号】流程受理流水号：20240702213138187651935001207975
客户号码:18765193500
客户姓名:王*
投诉地市:潍坊
来话流水:2024070221294680420818755
宽带账号:18765193500
宽带账号归属地市:潍坊
宽带账号归属区县:临朐县
故障地址:潍坊临朐县城关街道下石埠村下石埠下石埠13号箱王学明*********
联系电话:18765190100
联系人:女士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故障时间:2024-07-02 21:32:07
具体故障现象:18765193500客户来电反映宽带无法连接请协助处理谢谢
客户其他诉求:请审核
;宽带小区$[下石埠]$</t>
  </si>
  <si>
    <t>2024-07-02 21:33:56</t>
  </si>
  <si>
    <t>2024-07-02 21:34:26</t>
  </si>
  <si>
    <t>SD-057-240702-803761-4832</t>
  </si>
  <si>
    <t>2024-07-02 16:43:58</t>
  </si>
  <si>
    <t>普通区域--null--宽带上网投诉-次数0-202407020000466263</t>
  </si>
  <si>
    <t>2024-07-03 17:44:00</t>
  </si>
  <si>
    <t>202407020000466263</t>
  </si>
  <si>
    <t>202407020000466263#客户来电反映潍坊市安丘市新安街道青云大街华夏天元 无法安装宽带不认可  要求核实 什么原因 客户现在要使用网络 请协助处理谢谢</t>
  </si>
  <si>
    <t>2024-07-02 16:50:49</t>
  </si>
  <si>
    <t>SD-057-240702-459087-7452</t>
  </si>
  <si>
    <t>2024-07-02 21:30:22</t>
  </si>
  <si>
    <t>80+银卡-普通区域-寿光市-西城首府-15966179791-300M-宽带上网投诉-次数0-202407020000711700</t>
  </si>
  <si>
    <t>202407020000711700</t>
  </si>
  <si>
    <t>202407020000711700#流程受理流水号：20240702212728159661797911207684
客户号码:15966179791
客户姓名:郝**
投诉地市:潍坊
来话流水:2024070221270526620808561
宽带账号:15966179791
宽带账号归属地市:潍坊
宽带账号归属区县:寿光市
故障地址:潍坊寿光市文家街道菜都路西城首府22号楼*********
联系电话:15966179791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21:28:59
具体故障现象:提示网络无法连接，
客户其他诉求:
;宽带小区$[西城首府]$</t>
  </si>
  <si>
    <t>2024-07-02 21:34:11</t>
  </si>
  <si>
    <t>2024-07-02 21:35:00</t>
  </si>
  <si>
    <t>SD-057-240702-956384-102</t>
  </si>
  <si>
    <t>2024-07-02 07:58:26</t>
  </si>
  <si>
    <t>【调研】-普通区域-寒亭区-北美风情-13953626155-100M-宽带上网投诉-次数0-202407020000091567</t>
  </si>
  <si>
    <t>202407020000091567</t>
  </si>
  <si>
    <t xml:space="preserve">202407020000091567#流程受理流水号：20240702075645139536261551000479
客户号码:13953626155
客户姓名:宋**
投诉地市:潍坊
来话流水:2024070207562998920803814
宽带账号:13953626155
宽带账号归属地市:潍坊
宽带账号归属区县:寒亭区
故障地址:潍坊寒亭区开元街道通亭街北美风情11号楼1单元1002
联系电话:13953626155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故障时间:2024-07-02 07:56:54
具体故障现象:提示网络无法连接，
客户其他诉求:客户侧为质差终端，要求上门更换终端并一并处理故障问题。
</t>
  </si>
  <si>
    <t>2024-07-02 08:00:42</t>
  </si>
  <si>
    <t>2024-07-02 08:01:11</t>
  </si>
  <si>
    <t>SD-057-240702-240136-7472</t>
  </si>
  <si>
    <t>2024-07-02 21:36:53</t>
  </si>
  <si>
    <t>普通区域-寿光市-西范家庄村-13406623698-1000M-宽带上网投诉-次数0-202407020000710798</t>
  </si>
  <si>
    <t>202407020000710798</t>
  </si>
  <si>
    <t>202407020000710798#流程受理流水号：20240702213459134066236981208094
客户号码:13406623698
客户姓名:张**
投诉地市:潍坊
来话流水:2024070221344782120836581
宽带账号:13406623698
宽带账号归属地市:潍坊
宽带账号归属区县:寿光市
故障地址:潍坊寿光市古城西范家庄村西范家庄村西范家庄村扩容18号箱克涛汽车装饰*********
联系电话:13406623698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21:35:47
具体故障现象:光猫亮红灯，
客户其他诉求:
;宽带小区$[西范家庄村]$</t>
  </si>
  <si>
    <t>2024-07-02 21:39:50</t>
  </si>
  <si>
    <t>2024-07-02 21:40:17</t>
  </si>
  <si>
    <t>SD-852-288461-534-4508</t>
  </si>
  <si>
    <t>SD-057-240702-023685-7453</t>
  </si>
  <si>
    <t>2024-07-02 21:30:31</t>
  </si>
  <si>
    <t>【调研】-(目标)普通区域-滨海-香醒湾小区（老香醍湾）-13026550105-1000M-宽带上网投诉-次数0-202407020000710434</t>
  </si>
  <si>
    <t>202407020000710434</t>
  </si>
  <si>
    <t>202407020000710434#流程受理流水号：20240702212820130265501051207757
客户号码:13026550105
客户姓名:蔡**
投诉地市:潍坊
来话流水:2024070221263320520806525
宽带账号:13026550105
宽带账号归属地市:潍坊
宽带账号归属区县:滨海
故障地址:潍坊滨海央子街道新沙路香醒湾小区（老香醍湾）香醒湾小区24号搂9层62号箱
联系电话:13026550105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故障细类:网速慢/上网掉线(专席)
携转原因:
故障时间:2024-07-02 21:27:47
具体故障现象:网速慢卡顿，
客户其他诉求:路由器千兆，摆放宽阔，重启无效
;宽带小区$[香醒湾小区（老香醍湾）]$</t>
  </si>
  <si>
    <t>2024-07-02 22:17:01</t>
  </si>
  <si>
    <t>2024-07-02 22:19:10</t>
  </si>
  <si>
    <t>SD-851-269789-40833-4814</t>
  </si>
  <si>
    <t>SD-057-240702-051738-4278</t>
  </si>
  <si>
    <t>2024-07-02 15:36:37</t>
  </si>
  <si>
    <t>【调研】-80+银卡-普通区域-奎文区-金御皇庭-18363616099-100M-宽带上网投诉-次数0-202407020000462122</t>
  </si>
  <si>
    <t>2024-07-03 16:37:00</t>
  </si>
  <si>
    <t>202407020000462122</t>
  </si>
  <si>
    <t xml:space="preserve">202407020000462122#流程受理流水号：20240702153504183636160991129262
客户号码:18363616099
客户姓名:王*
投诉地市:潍坊
来话流水:2024070215345174820802503
宽带账号:18363616099
宽带账号归属地市:潍坊
宽带账号归属区县:奎文区
故障地址:潍坊奎文区潍洲路街道健康街金御皇廷19号楼*********
联系电话:18363616099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故障时间:2024-07-02 15:35:28
具体故障现象:宽带无法上网，要求今天内上门处理，请协助
客户其他诉求:客户侧为质差终端，要求上门更换终端并一并处理故障问题。
</t>
  </si>
  <si>
    <t>2024-07-02 15:39:50</t>
  </si>
  <si>
    <t>2024-07-02 15:40:26</t>
  </si>
  <si>
    <t>SD-057-240702-502716-4859</t>
  </si>
  <si>
    <t>2024-07-02 16:47:32</t>
  </si>
  <si>
    <t>80+金卡-普通区域-青州市-北辛村自然村-15163618877-1000M-宽带上网投诉-次数0-20240702164648X872513300</t>
  </si>
  <si>
    <t>20240702164648X872513300</t>
  </si>
  <si>
    <t xml:space="preserve">【农村网络投诉】流程受理流水号：20240702164016151636188771149144
客户号码:15163618877
客户姓名:王**
投诉地市:潍坊
来话流水:2024070216374017720899087
宽带账号:15163618877
宽带账号归属地市:潍坊
宽带账号归属区县:青州市
故障地址:潍坊青州市益都街道北辛村北辛村自然村K4号箱*********
联系电话:15163618877
联系人:先生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16:43:10
具体故障现象:前期工单：202405190000414273，表示前期宽带故障一直没有修复，要求尽快处理，
客户其他诉求:提及12345、上访升级投诉，请及时处理，谢谢。
</t>
  </si>
  <si>
    <t>2024-07-02 16:54:24</t>
  </si>
  <si>
    <t>2024-07-02 16:54:59</t>
  </si>
  <si>
    <t>SD-851-270829-4652-12396</t>
  </si>
  <si>
    <t>SD-057-240702-097425-4831</t>
  </si>
  <si>
    <t>80+普通-普通区域-寒亭区-肖家营村自然村-15762692333-10M-宽带上网投诉-次数0-202407020000526572</t>
  </si>
  <si>
    <t>202407020000526572</t>
  </si>
  <si>
    <t xml:space="preserve">202407020000526572#流程受理流水号：20240702163345157626923331147209
客户号码:15762692333
客户姓名:王**
投诉地市:潍坊
来话流水:2024070216331202220835290
宽带账号:15762692333
宽带账号归属地市:潍坊
宽带账号归属区县:寒亭区
故障地址:潍坊寒亭区南孙镇肖家营村肖家营村自然村肖家营村超市南北街超市北33号箱扩容*********
联系电话:15762692333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故障时间:2024-07-02 17:06:58
具体故障现象:电脑无法上网，
客户其他诉求:客户侧为质差终端，要求上门更换终端并一并处理故障问题。
</t>
  </si>
  <si>
    <t>2024-07-02 16:46:46</t>
  </si>
  <si>
    <t>2024-07-02 16:47:25</t>
  </si>
  <si>
    <t>SD-057-240702-641287-4260</t>
  </si>
  <si>
    <t>2024-07-02 15:34:27</t>
  </si>
  <si>
    <t>【调研】-80+普通-FTTR-普通区域-寿光市-玉德园-13853663680-1000M-宽带上网投诉-次数0-202407020000457695</t>
  </si>
  <si>
    <t>202407020000457695</t>
  </si>
  <si>
    <t>202407020000457695#宽带账号：13853663680；宽带地址：潍坊寿光市圣城街道建新街玉德园14号楼：客户来电反映：魔百合无法使用，经查询客户侧为质差机顶盒，请协助上门更换终端并一并处理故障问题，谢谢！联系电话：13953615696；联系人：女士；来电流水：
2024070215282245520809613</t>
  </si>
  <si>
    <t>2024-07-02 15:38:39</t>
  </si>
  <si>
    <t>2024-07-02 15:44:50</t>
  </si>
  <si>
    <t>SD-851-242723-36231-26617</t>
  </si>
  <si>
    <t>SD-057-240702-312546-6068</t>
  </si>
  <si>
    <t>2024-07-02 18:56:42</t>
  </si>
  <si>
    <t>普通区域-临朐县-三友鼎盛园-18266369567-200M-宽带上网投诉-次数0-202407020000639719</t>
  </si>
  <si>
    <t>202407020000639719</t>
  </si>
  <si>
    <t>202407020000639719#流程受理流水号：20240702185535182663695671185832
客户号码:18266369567
客户姓名:任**
投诉地市:潍坊
来话流水:2024070218542086820884810
宽带账号:18266369567
宽带账号归属地市:潍坊
宽带账号归属区县:临朐县
故障地址:潍坊临朐县城关街道兴隆路三友鼎盛园5号楼*********
联系电话:18266369567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故障时间:2024-07-02 18:52:43
具体故障现象:光猫频繁掉线，重启未恢复
客户其他诉求:
;宽带小区$[三友鼎盛园]$</t>
  </si>
  <si>
    <t>2024-07-02 19:02:11</t>
  </si>
  <si>
    <t>2024-07-02 19:02:37</t>
  </si>
  <si>
    <t>SD-057-240702-963275-6023</t>
  </si>
  <si>
    <t>2024-07-02 18:51:10</t>
  </si>
  <si>
    <t>【调研】-80+白金-普通区域-诸城市-利群小区-15165653838-1000M-宽带上网投诉-次数0-202407020000638748</t>
  </si>
  <si>
    <t>202407020000638748</t>
  </si>
  <si>
    <t>202407020000638748#流程受理流水号：20240702184817151656538381184410
客户号码:15165653838
客户姓名:王**
投诉地市:潍坊
来话流水:2024070218474524820831228
宽带账号:15165653838
宽带账号归属地市:潍坊
宽带账号归属区县:诸城市
故障地址:潍坊诸城市密州街道兴华路利群小区12号楼*********
联系电话:15165653838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18:48:48
具体故障现象:PON灯闪，光纤线插紧捋直,重启 ,未恢复
客户其他诉求:
;宽带小区$[利群小区]$</t>
  </si>
  <si>
    <t>2024-07-02 18:59:52</t>
  </si>
  <si>
    <t>2024-07-02 19:08:52</t>
  </si>
  <si>
    <t>SD-057-240702-597032-6093</t>
  </si>
  <si>
    <t>2024-07-02 18:59:36</t>
  </si>
  <si>
    <t>【调研】-普通区域-奎文区-茂子庄小区-15763075275-300M-宽带上网投诉-次数0-20240702185807X887670764</t>
  </si>
  <si>
    <t>20240702185807X887670764</t>
  </si>
  <si>
    <t xml:space="preserve">流程受理流水号：20240702185744157630752751186276
客户号码:15763075275
客户姓名:王*
投诉地市:潍坊
来话流水:2024070218510266720858216
宽带账号:15763075275
宽带账号归属地市:潍坊
宽带账号归属区县:奎文区
故障地址:潍坊奎文区廿里堡街道茂子庄茂子庄小区1号楼*********
联系电话:15763075275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故障细类:网速慢/上网掉线(专席)
携转原因:
故障时间:2024-07-02 18:58:42
具体故障现象:网速慢卡顿，
客户其他诉求:谢谢
</t>
  </si>
  <si>
    <t>2024-07-02 19:01:18</t>
  </si>
  <si>
    <t>2024-07-02 19:19:43</t>
  </si>
  <si>
    <t>SD-851-300481-21876-26151</t>
  </si>
  <si>
    <t>SD-057-240702-375418-6031</t>
  </si>
  <si>
    <t>2024-07-02 18:53:06</t>
  </si>
  <si>
    <t>FTTR-普通区域-诸城市-东升龙华园B区-15269667266-1000M-宽带上网投诉-次数0-20240702185005X405561837</t>
  </si>
  <si>
    <t>20240702185005X405561837</t>
  </si>
  <si>
    <t xml:space="preserve">流程受理流水号：20240702184914152696672661184590
客户号码:15269667266
客户姓名:朱**
投诉地市:潍坊
来话流水:2024070218443609720805050
宽带账号:15269667266
宽带账号归属地市:潍坊
宽带账号归属区县:诸城市
故障地址:潍坊诸城市龙都街道潍徐街东升龙华园B区5号楼*********
联系电话:15269667266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故障细类:宽带无法上网(专席)
携转原因:
故障时间:2024-07-02 18:49:22
具体故障现象:光猫灯正常但电脑手机无法上网，重启路由器未恢复
客户其他诉求:
</t>
  </si>
  <si>
    <t>2024-07-02 18:56:07</t>
  </si>
  <si>
    <t>2024-07-02 18:56:30</t>
  </si>
  <si>
    <t>SD-851-271171-12173-10828</t>
  </si>
  <si>
    <t>2024-07-02 18:57:21</t>
  </si>
  <si>
    <t>80+普通-普通区域-安丘市-大官庄村自然村-15264660118-100M-宽带上网投诉-次数0-202407020000640923 一级督办</t>
  </si>
  <si>
    <t>202407020000640923</t>
  </si>
  <si>
    <t>2024-07-02 19:49:45</t>
  </si>
  <si>
    <t>2024-07-02 19:51:06</t>
  </si>
  <si>
    <t>SD-057-240702-572610-6596</t>
  </si>
  <si>
    <t>2024-07-02 19:43:28</t>
  </si>
  <si>
    <t>普通区域-青州市-扈家-15095192078-1000M-业务受理宽带-次数0-202407020000665855</t>
  </si>
  <si>
    <t>202407020000665855</t>
  </si>
  <si>
    <t>202407020000665855#导航立单,用户所在位置有群障,已向客户播报,客户要求装维回访.此工单为群障修复工单,根据群障全量闭环管理要求,为确保客户网络通畅,请装维人员跟进修复网络问题,谢谢.联系电话：15095192078</t>
  </si>
  <si>
    <t>2024-07-02 19:52:19</t>
  </si>
  <si>
    <t>2024-07-02 19:52:58</t>
  </si>
  <si>
    <t>SD-851-250271-5285-2409</t>
  </si>
  <si>
    <t>SD-057-240702-745036-6587</t>
  </si>
  <si>
    <t>2024-07-02 19:42:02</t>
  </si>
  <si>
    <t>【调研】-80+银卡-普通区域-诸城市-河畔花城-15853631795-300M-魔百和投诉-次数0-202407020000667237</t>
  </si>
  <si>
    <t>202407020000667237</t>
  </si>
  <si>
    <t>202407020000667237#【已关注中国移动10086微信公众号】流程受理流水号：20240702193805158536317951193554
客户号码:15853631795
客户姓名:马**
投诉地市:潍坊
来话流水:2024070219364128920801669
宽带账号:15853631795
宽带账号归属地市:潍坊
宽带账号归属区县:诸城市
故障地址:潍坊诸城市龙都街道密州路河畔花城1号楼*********
联系电话:15853631795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故障细类:移动高清电视故障
携转原因:
故障时间:2024-07-02 19:38:58
魔百和单播/组播:单播
具体故障现象:光猫更换机顶盒，紧急处理
客户其他诉求:
魔百和单/组播：单播;宽带小区$[河畔花城]$</t>
  </si>
  <si>
    <t>2024-07-02 20:12:35</t>
  </si>
  <si>
    <t>2024-07-02 20:13:06</t>
  </si>
  <si>
    <t>SD-851-268929-4608-17514</t>
  </si>
  <si>
    <t>SD-057-240702-389426-6076</t>
  </si>
  <si>
    <t>2024-07-02 18:57:12</t>
  </si>
  <si>
    <t>【调研】-(目标)普通区域-潍城区-安顺东区-13793658766-100M-宽带上网投诉-次数0-202407020000637965</t>
  </si>
  <si>
    <t>202407020000637965</t>
  </si>
  <si>
    <t xml:space="preserve">202407020000637965#宽带账号：13793658766；宽带地址：潍坊潍城区城关街道东风西街安顺东区52号楼3单元101；客户来电反映电视机无法观看，客户不配合排障，要求上门，请协助处理，谢谢！联系电话13685365786；联系人：女士；来电流水：2024070218530136620874198
</t>
  </si>
  <si>
    <t>2024-07-02 19:01:30</t>
  </si>
  <si>
    <t>2024-07-02 19:02:13</t>
  </si>
  <si>
    <t>SD-851-295373-41314-14386</t>
  </si>
  <si>
    <t>SD-057-240702-267943-2542</t>
  </si>
  <si>
    <t>2024-07-02 12:22:25</t>
  </si>
  <si>
    <t>普通区域-临朐县-null-15296912992-宽带上网投诉-次数0-202407020000312377</t>
  </si>
  <si>
    <t>202407020000312377</t>
  </si>
  <si>
    <t>202407020000312377#15296912992客户来电反映宽带无法上网，联系号码：15296912992先生   流水号：2024070212090375420871403</t>
  </si>
  <si>
    <t>2024-07-03 15:57:04</t>
  </si>
  <si>
    <t>家庭咨询-&gt;网络质量-&gt;家庭宽带-&gt;全局流转-&gt;功能使用-&gt;部分资源无法下载-&gt;全局流转</t>
  </si>
  <si>
    <t>SD-057-240702-849753-4693</t>
  </si>
  <si>
    <t>2024-07-02 16:21:03</t>
  </si>
  <si>
    <t>【调研】-普通区域-寒亭区-新泰世纪城小区-13356789175-1000M-宽带上网投诉-次数0-202407020000504874</t>
  </si>
  <si>
    <t>2024-07-03 17:22:00</t>
  </si>
  <si>
    <t>202407020000504874</t>
  </si>
  <si>
    <t>202407020000504874#流程受理流水号：20240702162036133567891751143178
客户号码:13356789175
客户姓名:陈**
投诉地市:潍坊
来话流水:2024070216201065620850713
宽带账号:13356789175
宽带账号归属地市:潍坊
宽带账号归属区县:寒亭区
故障地址:潍坊寒亭区开元街道霞飞路新泰世纪城小区50号楼*********
联系电话:15163832353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16:20:50
具体故障现象:光猫亮红灯，
客户其他诉求:
;宽带小区$[新泰世纪城小区]$</t>
  </si>
  <si>
    <t>2024-07-02 16:26:25</t>
  </si>
  <si>
    <t>2024-07-02 16:30:40</t>
  </si>
  <si>
    <t>SD-057-240702-718530-6042</t>
  </si>
  <si>
    <t>2024-07-02 18:53:47</t>
  </si>
  <si>
    <t>【调研】-普通区域-诸城市-南涝洼自然村-15863265187-300M-宽带上网投诉-次数0-20240702185247X567708699</t>
  </si>
  <si>
    <t>20240702185247X567708699</t>
  </si>
  <si>
    <t xml:space="preserve">【农村网络投诉】流程受理流水号：20240702185118158632651871185012
客户号码:15863265187
客户姓名:陈**
投诉地市:潍坊
来话流水:2024070218464387220822642
宽带账号:15863265187
宽带账号归属地市:潍坊
宽带账号归属区县:诸城市
故障地址:潍坊诸城市舜王街道南涝洼南涝洼自然村南涝洼村西6#箱*********
联系电话:15863265187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光功率:-16.25
故障大类:宽带/电视
故障细类:宽带无法上网
携转原因:
故障时间:2024-07-02 18:51:53
具体故障现象:光猫亮红灯，
客户其他诉求:客户来电要求装维师傅上门
处理，谢谢。
</t>
  </si>
  <si>
    <t>2024-07-02 18:55:15</t>
  </si>
  <si>
    <t>2024-07-02 18:56:58</t>
  </si>
  <si>
    <t>SD-057-240702-579841-2547</t>
  </si>
  <si>
    <t>2024-07-02 12:23:24</t>
  </si>
  <si>
    <t>普通区域-奎文区-北海花园B区-13963601957-500M-宽带上网投诉-次数0-20240702122127X871503210</t>
  </si>
  <si>
    <t>20240702122127X871503210</t>
  </si>
  <si>
    <t xml:space="preserve">流程受理流水号：20240702122052139636019571078853
客户号码:13963601957
客户姓名:王**
投诉地市:潍坊
来话流水:2024070212202808520885881
宽带账号:13963601957
宽带账号归属地市:潍坊
宽带账号归属区县:高新
故障地址:潍坊高新高新城区胜利街北海花园B区26号楼*********
联系电话:13963601957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
携转原因:
故障时间:2024-07-02 12:21:01
具体故障现象:频繁掉线，
客户其他诉求:
</t>
  </si>
  <si>
    <t>2024-07-02 12:25:36</t>
  </si>
  <si>
    <t>2024-07-02 12:26:24</t>
  </si>
  <si>
    <t>SD-851-299287-1127-17659</t>
  </si>
  <si>
    <t>SD-057-240702-637951-4701</t>
  </si>
  <si>
    <t>2024-07-02 16:23:08</t>
  </si>
  <si>
    <t>【调研】-80+普通-普通区域-临朐县-王家西圈自然村-18765612976-1000M-魔百和投诉-次数0-202407020000508359</t>
  </si>
  <si>
    <t>2024-07-03 17:24:00</t>
  </si>
  <si>
    <t>202407020000508359</t>
  </si>
  <si>
    <t>202407020000508359#流程受理流水号：20240702162209187656129761143634
客户号码:18765612976
客户姓名:王**
投诉地市:潍坊
来话流水:2024070216135389920862260
宽带账号:18765612976
宽带账号归属地市:潍坊
宽带账号归属区县:临朐县
故障地址:潍坊临朐县辛寨街道王家西圈王家西圈自然村王家西圈村1号箱（王明圆）*********
联系电话:18765612976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故障细类:移动高清电视故障(专席)
携转原因:
故障时间:2024-07-02 16:22:49
魔百和单播/组播:组播
具体故障现象:电视直播或点播无法观看，
客户其他诉求:请协助处理，谢谢
魔百和单/组播：组播;宽带小区$[王家西圈自然村]$</t>
  </si>
  <si>
    <t>2024-07-02 16:25:42</t>
  </si>
  <si>
    <t>2024-07-02 16:26:20</t>
  </si>
  <si>
    <t>SD-851-261890-31651-11013</t>
  </si>
  <si>
    <t>SD-057-240702-469832-4704</t>
  </si>
  <si>
    <t>2024-07-02 16:23:20</t>
  </si>
  <si>
    <t>【调研】-普通区域-滨海-山水水泥宿舍-13953615359-300M-宽带上网投诉-次数0-20240702162158X518774828</t>
  </si>
  <si>
    <t>20240702162158X518774828</t>
  </si>
  <si>
    <t xml:space="preserve">流程受理流水号：20240702161929139536153591142803
客户号码:13953615359
客户姓名:孙**
投诉地市:潍坊
来话流水:2024070216182293120825602
宽带账号:13953615359
宽带账号归属地市:潍坊
宽带账号归属区县:滨海
故障地址:潍坊滨海大家洼街道大九路山水水泥宿舍7号箱*********
联系电话:13953615359
联系人:先生/女士
工单紧急程度:非常紧急
是否有升级投诉倾向:否
是否重复投诉:否
是否携转意向:否
是否投诉倾向:否
工单内容:客户来电反映宽带无法使用，反映外边的线断了，联系过一直未处理，要求加急反馈，请协助处理，谢谢
</t>
  </si>
  <si>
    <t>2024-07-02 16:25:54</t>
  </si>
  <si>
    <t>2024-07-02 16:26:32</t>
  </si>
  <si>
    <t>SD-851-292162-38749-9449</t>
  </si>
  <si>
    <t>SD-057-240702-482103-6037</t>
  </si>
  <si>
    <t>2024-07-02 18:53:24</t>
  </si>
  <si>
    <t>【调研】-80+银卡-普通区域-奎文区-领秀华城-13805361025-1000M-宽带上网投诉-次数0-20240702185107X467598579</t>
  </si>
  <si>
    <t>20240702185107X467598579</t>
  </si>
  <si>
    <t xml:space="preserve">流程受理流水号：20240702184740138053610251184283
客户号码:13805361025
客户姓名:谭**
投诉地市:潍坊
来话流水:2024070218462601620820266
宽带账号:13805361025
宽带账号归属地市:潍坊
宽带账号归属区县:奎文区
故障地址:潍坊奎文区潍州路街道健康街领秀华城（代理商独家，办理联系18866649900）27号楼*********
联系电话:13805361025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故障时间:2024-07-02 18:48:40
具体故障现象:用户无法提供具体故障现象，
客户其他诉求:客户要求免费更换新的光猫设备
</t>
  </si>
  <si>
    <t>2024-07-02 18:55:01</t>
  </si>
  <si>
    <t>2024-07-02 18:55:26</t>
  </si>
  <si>
    <t>SD-851-242306-22303-19402</t>
  </si>
  <si>
    <t>SD-057-240702-286405-6091</t>
  </si>
  <si>
    <t>2024-07-02 18:59:29</t>
  </si>
  <si>
    <t>FTTR-普通区域-诸城市-龙都现代城-15006693455-1000M-宽带上网投诉-次数0-20240702185803X883948729</t>
  </si>
  <si>
    <t>20240702185803X883948729</t>
  </si>
  <si>
    <t xml:space="preserve">流程受理流水号：20240702185741150066934551186266
客户号码:15006693455
客户姓名:王**
投诉地市:潍坊
来话流水:2024070218540174620882276
宽带账号:15006693455
宽带账号归属地市:潍坊
宽带账号归属区县:诸城市
故障地址:潍坊诸城市龙都街道人民路龙都现代城23号楼*********
联系电话:15006693455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18:56:14
具体故障现象:PON灯闪，光猫注册灯/pon灯闪烁 捋顺插紧光钎线 重启设备没有恢复  
客户其他诉求:
</t>
  </si>
  <si>
    <t>2024-07-02 19:04:42</t>
  </si>
  <si>
    <t>2024-07-02 19:05:25</t>
  </si>
  <si>
    <t>SD-851-233529-18677-20963</t>
  </si>
  <si>
    <t>SD-057-240702-941827-4710</t>
  </si>
  <si>
    <t>2024-07-02 16:24:24</t>
  </si>
  <si>
    <t>【调研】-普通区域-坊子区-前宁家沟村-13780821383-200M-宽带上网投诉-次数0-202407020000507218</t>
  </si>
  <si>
    <t>2024-07-03 17:25:00</t>
  </si>
  <si>
    <t>202407020000507218</t>
  </si>
  <si>
    <t xml:space="preserve">202407020000507218#流程受理流水号：20240702162310137808213831143977
客户号码:13780821383
客户姓名:刘**
投诉地市:潍坊
来话流水:2024070216225924120890207
宽带账号:13780821383
宽带账号归属地市:潍坊
宽带账号归属区县:坊子区
故障地址:潍坊坊子区坊子老区长宁街前宁家沟村前宁二期*********
联系电话:13780821383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光功率:-20.36
故障大类:宽带/电视
故障细类:移动高清电视故障
携转原因:
故障时间:2024-07-02 16:23:35
魔百和单播/组播:组播
具体故障现象:内容页面无法载入图片，
客户其他诉求:客户侧为质差终端，要求上门更换终端并一并处理故障问题。
</t>
  </si>
  <si>
    <t>2024-07-02 16:27:49</t>
  </si>
  <si>
    <t>2024-07-02 16:28:12</t>
  </si>
  <si>
    <t>SD-851-324001-4283-13956</t>
  </si>
  <si>
    <t>SD-057-240702-408792-6094</t>
  </si>
  <si>
    <t>2024-07-02 18:59:40</t>
  </si>
  <si>
    <t>FTTR-普通区域-诸城市-龙都现代城-15006693455-1000M-宽带上网投诉-次数0-20240702185819X899382441</t>
  </si>
  <si>
    <t>20240702185819X899382441</t>
  </si>
  <si>
    <t>2024-07-02 19:19:11</t>
  </si>
  <si>
    <t>2024-07-02 19:20:21</t>
  </si>
  <si>
    <t>SD-057-240702-356041-2577</t>
  </si>
  <si>
    <t>2024-07-02 12:27:09</t>
  </si>
  <si>
    <t>80+钻石-普通区域-奎文区-江山帝景-13953693179-200M-宽带上网投诉-次数0-202407020000318601</t>
  </si>
  <si>
    <t>202407020000318601</t>
  </si>
  <si>
    <t>202407020000318601#导航立单,客户通过语音导航反馈宽带故障问题,经诊断光猫设备性能不佳,要求装维回访处理,请协助.联系电话：13953693179</t>
  </si>
  <si>
    <t>2024-07-02 12:32:56</t>
  </si>
  <si>
    <t>2024-07-02 12:33:23</t>
  </si>
  <si>
    <t>SD-852-208483-1762</t>
  </si>
  <si>
    <t>SD-057-240702-615493-7387</t>
  </si>
  <si>
    <t>2024-07-02 21:14:05</t>
  </si>
  <si>
    <t>80+银卡-普通区域-青州市-红星村自然村-18763609327-200M-魔百和投诉-次数0-20240702211213X933606151</t>
  </si>
  <si>
    <t>20240702211213X933606151</t>
  </si>
  <si>
    <t>【农村网络投诉】故障类型：电视无法观看。故障描述：无法观看电视直播，无线网络正常，手机能上网。联系人：史中亮。联系电话：18763609327。</t>
  </si>
  <si>
    <t>2024-07-02 21:17:45</t>
  </si>
  <si>
    <t>2024-07-02 21:18:05</t>
  </si>
  <si>
    <t>2024-07-02 18:50:07</t>
  </si>
  <si>
    <t>【调研】-普通区域-青州市-青州市蚕厂宿舍-13964630806-300M-宽带上网投诉-次数0-20240702184749X269931263 一级督办</t>
  </si>
  <si>
    <t>20240702184749X269931263</t>
  </si>
  <si>
    <t>2024-07-02 18:54:17</t>
  </si>
  <si>
    <t>2024-07-02 18:54:44</t>
  </si>
  <si>
    <t>SD-851-281196-12963-22904</t>
  </si>
  <si>
    <t>SD-057-240702-901365-6012</t>
  </si>
  <si>
    <t>【调研】-普通区域-诸城市-大潘庄自然村-15662545603-1000M-宽带上网投诉-次数0-20240702184757X277783509</t>
  </si>
  <si>
    <t>20240702184757X277783509</t>
  </si>
  <si>
    <t xml:space="preserve">【农村网络投诉】流程受理流水号：20240702184548156625456031183885
客户号码:15662545603
客户姓名:张**
投诉地市:潍坊
来话流水:2024070218450007720808411
宽带账号:15662545603
宽带账号归属地市:潍坊
宽带账号归属区县:诸城市
故障地址:潍坊诸城市舜王街道大潘庄大潘庄自然村大潘庄村东北53#箱*********
联系电话:18620455898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18:48:32
具体故障现象:提示网络无法连接，老人在家无法排障，要求师傅上门排障
客户其他诉求:
</t>
  </si>
  <si>
    <t>2024-07-02 18:58:03</t>
  </si>
  <si>
    <t>2024-07-02 18:58:28</t>
  </si>
  <si>
    <t>SD-851-276728-2616-3141</t>
  </si>
  <si>
    <t>SD-057-240702-267390-7369</t>
  </si>
  <si>
    <t>2024-07-02 21:10:56</t>
  </si>
  <si>
    <t>80+银卡-普通区域-坊子区-南流李家村-13573686297-300M-业务受理宽带-次数0-202407020000702634</t>
  </si>
  <si>
    <t>202407020000702634</t>
  </si>
  <si>
    <t>202407020000702634# 宽带账号:13573686297; 联系电话：13573686297，问题类型：此工单为群障修复工单，根据群障全量闭环修复管理要求，为确保客户网络通畅，请装维人员跟进修复网络问题，谢谢！ 
 群障标题：告警。故障标题：[GPON告警]ONU信号丢失主叫号码：13573686297.0;该号码仅供参考，请优先联系宽带账号。</t>
  </si>
  <si>
    <t>2024-07-02 21:31:37</t>
  </si>
  <si>
    <t>2024-07-02 21:32:03</t>
  </si>
  <si>
    <t>SD-057-240702-908613-6605</t>
  </si>
  <si>
    <t>2024-07-02 19:44:19</t>
  </si>
  <si>
    <t>【调研】-80+普通-普通区域-奎文区-金宸公馆-13863607203-100M-宽带上网投诉-次数0-20240702194251X571327872</t>
  </si>
  <si>
    <t>20240702194251X571327872</t>
  </si>
  <si>
    <t xml:space="preserve">流程受理流水号：20240702194123138636072031194041
客户号码:13863607203
客户姓名:禚*
投诉地市:潍坊
来话流水:2024070219402945420828194
宽带账号:13863607203
宽带账号归属地市:潍坊
宽带账号归属区县:高新
故障地址:潍坊高新高新城区东风街金宸公馆4号楼*********
联系电话:13863607203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故障时间:2024-07-02 19:41:34
具体故障现象:提示网络无法连接，
客户其他诉求:
</t>
  </si>
  <si>
    <t>2024-07-02 19:50:22</t>
  </si>
  <si>
    <t>2024-07-02 19:51:15</t>
  </si>
  <si>
    <t>SD-057-240702-947268-4740</t>
  </si>
  <si>
    <t>2024-07-02 16:29:16</t>
  </si>
  <si>
    <t>【重投】-【调研】-80+普通-普通区域-潍城区-幼教特教片区（含地下名店街、翡翠华庭等）-18753622277-300M-宽带上网投诉-次数0-202407020000511974</t>
  </si>
  <si>
    <t>2024-07-03 17:30:00</t>
  </si>
  <si>
    <t>202407020000511974</t>
  </si>
  <si>
    <t>202407020000511974#宽带账号：18753622277；宽带地址：潍坊潍城区西关街道福寿西街幼教特教片区地下名店街71#店铺分纤箱9号入口往西71号*********；接入方式：FTTH，当前是否在线：在线，端到端诊断结果：客户侧设备问题，是否智能网关：，客户反映宽带掉线，要求尽快处理回复！来电流水：2024070216263234820840646联系电话：18753622277</t>
  </si>
  <si>
    <t>2024-07-02 16:38:41</t>
  </si>
  <si>
    <t>2024-07-02 16:39:07</t>
  </si>
  <si>
    <t>SD-057-240702-968527-2107</t>
  </si>
  <si>
    <t>2024-07-02 11:44:06</t>
  </si>
  <si>
    <t>80+钻石-普通区域-寿光市-杭州嘉园-13455613222-1000M-宽带上网投诉-次数0-202407020000284133</t>
  </si>
  <si>
    <t>202407020000284133</t>
  </si>
  <si>
    <t>202407020000284133#宽带账号：13455613222；宽带地址：潍坊寿光市文家街道黄海路杭州嘉园10号楼：客户来电反映：魔百合无法使用，经查询客户侧为质差机顶盒，请协助上门更换终端并一并处理故障问题，谢谢！联系电话：13455613222；联系人：先生；来电流水：2024070211363678120869281</t>
  </si>
  <si>
    <t>2024-07-02 11:46:15</t>
  </si>
  <si>
    <t>2024-07-02 11:46:53</t>
  </si>
  <si>
    <t>SD-057-240702-942671-5830</t>
  </si>
  <si>
    <t>2024-07-02 18:29:08</t>
  </si>
  <si>
    <t>普通区域-寒亭区-华疃一村自然村-18866792975-1000M-宽带上网投诉-次数0-20240702182609X969419770</t>
  </si>
  <si>
    <t>20240702182609X969419770</t>
  </si>
  <si>
    <t xml:space="preserve">【农村网络投诉】流程受理流水号：20240702182316188667929751178961
客户号码:18866792975
客户姓名:李**
投诉地市:潍坊
来话流水:2024070218221743920806953
宽带账号:18866792975
宽带账号归属地市:潍坊
宽带账号归属区县:寒亭区
故障地址:潍坊寒亭区双杨镇华疃一村华疃一村自然村寒亭区双杨镇华疃一村中心街北二3号箱扩容*********
联系电话:18866792975
联系人:先生/女士
工单紧急程度:非常紧急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故障时间:2024-07-02 18:24:10
具体故障现象:光猫亮红灯，插紧捋顺光纤线、重启未恢复。
客户其他诉求:
</t>
  </si>
  <si>
    <t>2024-07-02 18:33:54</t>
  </si>
  <si>
    <t>2024-07-02 18:34:34</t>
  </si>
  <si>
    <t>SD-851-236275-15772-9042</t>
  </si>
  <si>
    <t>SD-057-240702-081463-2090</t>
  </si>
  <si>
    <t>2024-07-02 11:41:10</t>
  </si>
  <si>
    <t>【调研】-普通区域-诸城市-乔家巴山自然村-13953609489-200M-宽带上网投诉-次数0-20240702113824X504205984</t>
  </si>
  <si>
    <t>2024-07-03 12:42:00</t>
  </si>
  <si>
    <t>20240702113824X504205984</t>
  </si>
  <si>
    <t xml:space="preserve">【农村网络投诉】流程受理流水号：20240702113608139536094891066554
客户号码:13953609489
客户姓名:于**
投诉地市:潍坊
来话流水:2024070211323775120814382
宽带账号:13953609489
宽带账号归属地市:潍坊
宽带账号归属区县:诸城市
故障地址:潍坊诸城市昌城镇乔家巴山乔家巴山自然村乔家巴山村东南9号箱（别瑞平）*********
联系电话:13953609489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
携转原因:
故障时间:2024-07-02 11:36:06
具体故障现象:打不开网页，
客户其他诉求:
</t>
  </si>
  <si>
    <t>2024-07-02 11:53:31</t>
  </si>
  <si>
    <t>2024-07-02 11:54:07</t>
  </si>
  <si>
    <t>SD-057-240702-689213-546</t>
  </si>
  <si>
    <t>2024-07-02 09:08:31</t>
  </si>
  <si>
    <t>普通区域-安丘市-水岸绿洲-15206999049-300M-宽带上网投诉-次数0-20240702090650X410158549</t>
  </si>
  <si>
    <t>20240702090650X410158549</t>
  </si>
  <si>
    <t xml:space="preserve">流程受理流水号：20240702090500152069990491012574
客户号码:15206999049
客户姓名:张**
投诉地市:潍坊
来话流水:2024070208513226820858524
宽带账号:15206999049
宽带账号归属地市:潍坊
宽带账号归属区县:安丘市
故障地址:潍坊安丘市兴安街道向阳路水岸绿洲迁10号楼*********
联系电话:15206999049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故障细类:宽带无法上网(专席)
携转原因:
故障时间:2024-07-02 09:05:49
具体故障现象:无
客户其他诉求:客户想自己联系当地的装维师傅，但是找不到电话，请当地的装维师傅尽快给客户回电。
</t>
  </si>
  <si>
    <t>2024-07-02 09:10:22</t>
  </si>
  <si>
    <t>【退单】无移机工单</t>
  </si>
  <si>
    <t>2024-07-02 09:10:55</t>
  </si>
  <si>
    <t>SD-851-311931-1015-5856</t>
  </si>
  <si>
    <t>SD-057-240702-219864-5842</t>
  </si>
  <si>
    <t>2024-07-02 18:29:53</t>
  </si>
  <si>
    <t>【调研】-普通区域-寿光市-五合村自然村-15206367222-100M-宽带上网投诉-次数0-202407020000622291</t>
  </si>
  <si>
    <t>202407020000622291</t>
  </si>
  <si>
    <t>202407020000622291#宽带账号：15206367222；宽带地址：潍坊寿光市孙家集街道五合村五合村自然村五合村3箱（李德军外墙）*********；客户来电反映网络无法连接，请协助处理！来电流水：2024070218261345220844264，联系电话：15206367222</t>
  </si>
  <si>
    <t>2024-07-02 18:31:31</t>
  </si>
  <si>
    <t>2024-07-02 18:32:02</t>
  </si>
  <si>
    <t>SD-057-240702-705463-1752</t>
  </si>
  <si>
    <t>2024-07-02 11:07:24</t>
  </si>
  <si>
    <t>【调研】-普通区域-奎文区-福海花园-13563696111-500M-宽带上网投诉-次数0-202407020000248919</t>
  </si>
  <si>
    <t>202407020000248919</t>
  </si>
  <si>
    <t>202407020000248919#13563696111 网络无法使用，拒绝排障，请处理，谢谢
联系人先生，电话 13863629759流水号  2024070211014222420857984</t>
  </si>
  <si>
    <t>2024-07-02 11:14:30</t>
  </si>
  <si>
    <t>2024-07-02 11:15:08</t>
  </si>
  <si>
    <t>SD-057-240702-168452-5839</t>
  </si>
  <si>
    <t>2024-07-02 18:29:43</t>
  </si>
  <si>
    <t>普通区域-潍城区-唐宁郡-13583699602-100M-宽带上网投诉-次数0-20240702182721X414902670</t>
  </si>
  <si>
    <t>20240702182721X414902670</t>
  </si>
  <si>
    <t xml:space="preserve">流程受理流水号：20240702182526135836996021179487
客户号码:13583699602
客户姓名:张**
投诉地市:潍坊
来话流水:2024070218243019220827967
宽带账号:13583699602
宽带账号归属地市:潍坊
宽带账号归属区县:潍城区
故障地址:潍坊潍城区北关街道友爱路唐宁郡15号楼*********
联系电话:13583699602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18:21:53
具体故障现象:PON灯闪，把光猫后面的光纤线插紧，捋直，重启也不行。
客户其他诉求:
</t>
  </si>
  <si>
    <t>2024-07-02 18:33:15</t>
  </si>
  <si>
    <t>2024-07-02 18:33:34</t>
  </si>
  <si>
    <t>SD-057-240702-342079-2097</t>
  </si>
  <si>
    <t>2024-07-02 11:41:40</t>
  </si>
  <si>
    <t>普通区域-诸城市-西徐自然村-13573643001-200M-业务受理宽带-次数0-202407020000282381</t>
  </si>
  <si>
    <t>2024-07-03 11:42:00</t>
  </si>
  <si>
    <t>202407020000282381</t>
  </si>
  <si>
    <t xml:space="preserve">202407020000282381#流程 ： 
 流程受理流水号：20240702113801135736430011066983; 
联系电话 ：13573643001
工单内容 ：客户反映宽带上网网速慢，要求上门处理，请受理，谢谢。
</t>
  </si>
  <si>
    <t>2024-07-02 11:47:27</t>
  </si>
  <si>
    <t>2024-07-02 11:51:12</t>
  </si>
  <si>
    <t>SD-057-240702-236184-1707</t>
  </si>
  <si>
    <t>2024-07-02 11:04:08</t>
  </si>
  <si>
    <t>(目标)普通区域-寿光市-龙胜家园三期-15206998412-300M-宽带上网投诉-次数0-202407020000248797</t>
  </si>
  <si>
    <t>202407020000248797</t>
  </si>
  <si>
    <t xml:space="preserve">202407020000248797#流程受理流水号：20240702110308152069984121055701
客户号码:15206998412
客户姓名:李**
投诉地市:潍坊
来话流水:2024070211025282520875530
宽带账号:15206998412
宽带账号归属地市:潍坊
宽带账号归属区县:寿光市
故障地址:潍坊寿光市化龙镇化龙中心街龙胜家园三期C区4号楼*********
联系电话:15206998412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光功率:-14.78
故障大类:宽带/电视
故障细类:宽带无法上网
携转原因:
故障时间:2024-07-02 11:03:03
具体故障现象:网速慢卡顿，
客户其他诉求:客户侧为质差终端，要求上门更换终端并一并处理故障问题。
</t>
  </si>
  <si>
    <t>2024-07-02 11:05:47</t>
  </si>
  <si>
    <t>2024-07-02 11:06:14</t>
  </si>
  <si>
    <t>SD-057-240702-803147-4662</t>
  </si>
  <si>
    <t>2024-07-02 16:15:22</t>
  </si>
  <si>
    <t>普通区域-昌邑市-华鼎御景-13573628989-300M-宽带上网投诉-次数0-202407020000497110</t>
  </si>
  <si>
    <t>2024-07-03 17:16:00</t>
  </si>
  <si>
    <t>202407020000497110</t>
  </si>
  <si>
    <t xml:space="preserve">202407020000497110#流程受理流水号：20240702161439135736289891141164
客户号码:13573628989
客户姓名:张**
投诉地市:潍坊
来话流水:2024070216131283720852627
宽带账号:13573628989
宽带账号归属地市:潍坊
宽带账号归属区县:昌邑市
故障地址:潍坊昌邑市城区北海路华鼎御景中单元5楼箱*********
联系电话:18866711362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故障细类:宽带无法上网
携转原因:
故障时间:2024-07-02 16:15:47
具体故障现象:打不开网页，
客户其他诉求:客户侧为质差终端，要求上门更换终端并一并处理故障问题。
</t>
  </si>
  <si>
    <t>2024-07-02 16:19:39</t>
  </si>
  <si>
    <t>2024-07-02 16:20:20</t>
  </si>
  <si>
    <t>SD-057-240702-025341-1737</t>
  </si>
  <si>
    <t>2024-07-02 11:06:27</t>
  </si>
  <si>
    <t>【调研】-(目标)普通区域-高密市-东斜沟自然村-13791866169-300M-业务受理宽带-次数0-202407020000251208</t>
  </si>
  <si>
    <t>202407020000251208</t>
  </si>
  <si>
    <t>202407020000251208# 宽带账号:13791866169; 联系电话：13791866169，问题类型：此工单为群障修复工单，根据群障全量闭环修复管理要求，为确保客户网络通畅，请装维人员跟进修复网络问题，谢谢！ 
 群障标题：告警。故障标题：分支光纤断或OLT检测不到ONT的预期的光信号(LOSi/LOBi)主叫号码：13791866169.0;该号码仅供参考，请优先联系宽带账号。</t>
  </si>
  <si>
    <t>2024-07-02 11:06:52</t>
  </si>
  <si>
    <t>2024-07-02 11:08:19</t>
  </si>
  <si>
    <t>SD-851-264236-5276-22756</t>
  </si>
  <si>
    <t>SD-057-240702-079654-529</t>
  </si>
  <si>
    <t>2024-07-02 09:06:04</t>
  </si>
  <si>
    <t>【调研】-普通区域-昌乐县-后李-15006661280-300M-宽带上网投诉-次数0-20240702090418X258715110</t>
  </si>
  <si>
    <t>20240702090418X258715110</t>
  </si>
  <si>
    <t xml:space="preserve">【农村网络投诉】流程受理流水号：20240702090329150066612801012037
客户号码:15006661280
客户姓名:李**
投诉地市:潍坊
来话流水:2024070209023628820890595
宽带账号:15006661280
宽带账号归属地市:潍坊
宽带账号归属区县:昌乐县
故障地址:潍坊昌乐县红河镇后李后李后李村2-3#*********
联系电话:15006661280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故障细类:宽带无法上网(专席)
携转原因:
故障时间:2024-07-02 09:04:15
具体故障现象:用户无法提供具体故障现象，
客户其他诉求:
</t>
  </si>
  <si>
    <t>2024-07-02 09:12:09</t>
  </si>
  <si>
    <t>李志文</t>
  </si>
  <si>
    <t>15706307125</t>
  </si>
  <si>
    <t>dw3_jk_lizhiwen</t>
  </si>
  <si>
    <t>2024-07-02 09:12:58</t>
  </si>
  <si>
    <t>2024-07-02 16:11:04</t>
  </si>
  <si>
    <t>【调研】-80+普通-普通区域-奎文区-七星之都-13605363291-200M-宽带上网投诉-次数0-202407020000491759 一级督办</t>
  </si>
  <si>
    <t>2024-07-03 17:12:00</t>
  </si>
  <si>
    <t>202407020000491759</t>
  </si>
  <si>
    <t>2024-07-02 16:14:29</t>
  </si>
  <si>
    <t>2024-07-02 16:21:37</t>
  </si>
  <si>
    <t>SD-057-240702-879016-5841</t>
  </si>
  <si>
    <t>2024-07-02 18:29:51</t>
  </si>
  <si>
    <t>普通区域--null-15166468808-宽带上网投诉-次数0-20240702182822X102145454</t>
  </si>
  <si>
    <t>20240702182822X102145454</t>
  </si>
  <si>
    <t>【预处理派单】宽带账号：15166468808，宽带地址： 潍坊潍城区青年路，故障现象：，故障现象类型：，客户诉求：客户要求尽快联系安装，联系电话：15166468808，通话流水：2024070218224452220811324。接入方式：，当前是否在线：不在线，端到端诊断结果：宽带业务状态未激活，是否智能网关：否，光功率。</t>
  </si>
  <si>
    <t>2024-07-03 16:31:38</t>
  </si>
  <si>
    <t>SD-057-240702-629473-2115</t>
  </si>
  <si>
    <t>2024-07-02 11:44:46</t>
  </si>
  <si>
    <t>普通区域-青州市-青州市大利群商贸-15966122290-300M-宽带上网投诉-次数0-202407020000287280</t>
  </si>
  <si>
    <t>202407020000287280</t>
  </si>
  <si>
    <t>202407020000287280#流程受理流水号：20240702114222159661222901068224
客户号码:15966122290
客户姓名:王**
投诉地市:潍坊
来话流水:2024070211412818320834801
宽带账号:15966122290
宽带账号归属地市:潍坊
宽带账号归属区县:青州市
故障地址:潍坊青州市王府街道玲珑山中路青州市大利群商贸2层10号箱*********
联系电话:15953119676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故障细类:宽带网速慢/卡顿
携转原因:
故障时间:2024-07-02 11:42:33
具体故障现象:提示网络无法连接，重启设备未恢复，单位名称：引箬，
客户其他诉求:
;宽带小区$[青州市大利群商贸]$</t>
  </si>
  <si>
    <t>2024-07-02 11:46:05</t>
  </si>
  <si>
    <t>2024-07-02 11:47:53</t>
  </si>
  <si>
    <t>SD-851-298642-26772-5441</t>
  </si>
  <si>
    <t>SD-057-240702-430218-498</t>
  </si>
  <si>
    <t>2024-07-02 09:02:46</t>
  </si>
  <si>
    <t>(目标)普通区域-安丘市-西民主村自然村-15054433103-100M-宽带上网投诉-次数0-20240702090043X434187740</t>
  </si>
  <si>
    <t>2024-07-03 10:03:00</t>
  </si>
  <si>
    <t>20240702090043X434187740</t>
  </si>
  <si>
    <t xml:space="preserve">【农村网络投诉】流程受理流水号：20240702085651150544331031009673
客户号码:15054433103
客户姓名:杨**
投诉地市:潍坊
来话流水:2024070208543385020893260
宽带账号:15054433103
宽带账号归属地市:潍坊
宽带账号归属区县:安丘市
故障地址:潍坊安丘市临浯镇西民主村西民主村自然村西民主村追加5号箱张淳一*********
联系电话:15054433103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08:58:56
具体故障现象:光猫亮红灯，
客户其他诉求:15054433103打不通 再拨打18706551220
</t>
  </si>
  <si>
    <t>2024-07-02 09:18:45</t>
  </si>
  <si>
    <t>SD-057-240702-872614-1680</t>
  </si>
  <si>
    <t>2024-07-02 11:00:21</t>
  </si>
  <si>
    <t>80+普通-普通区域-安丘市-光甫村自然村-13854457644-200M-魔百和投诉-次数0-202407020000240065</t>
  </si>
  <si>
    <t>2024-07-03 12:01:00</t>
  </si>
  <si>
    <t>202407020000240065</t>
  </si>
  <si>
    <t>202407020000240065#流程受理流水号：20240702105724138544576441053708
客户号码:13854457644
客户姓名:王**
投诉地市:潍坊
来话流水:2024070210562843820879325
宽带账号:13854457644
宽带账号归属地市:潍坊
宽带账号归属区县:安丘市
故障地址:潍坊安丘市慈埠镇光甫村光甫村自然村光甫追加6号箱刘黄*********
联系电话:13854457644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故障细类:移动高清电视故障(专席)
携转原因:
故障时间:2024-07-02 10:56:29
魔百和单播/组播:组播
具体故障现象:电视机提示无信号，无线网正常，机顶盒绿灯。已指导切换信号源，客户找不到信号源按键，请处理谢谢。
客户其他诉求:
魔百和单/组播：组播;宽带小区$[光甫村自然村]$</t>
  </si>
  <si>
    <t>2024-07-02 11:12:41</t>
  </si>
  <si>
    <t>2024-07-02 11:13:14</t>
  </si>
  <si>
    <t>SD-851-259177-10167-24498</t>
  </si>
  <si>
    <t>SD-057-240702-819543-4642</t>
  </si>
  <si>
    <t>2024-07-02 16:14:05</t>
  </si>
  <si>
    <t>【调研】-80+金卡-普通区域-寿光市-嘉园小区二期-15244436000-200M-宽带上网投诉-次数0-20240702161126X886183854</t>
  </si>
  <si>
    <t>20240702161126X886183854</t>
  </si>
  <si>
    <t xml:space="preserve">流程受理流水号：20240702161035152444360001139890
客户号码:15244436000
客户姓名:张**
投诉地市:潍坊
来话流水:2024070216094036820801957
宽带账号:15244436000
宽带账号归属地市:潍坊
宽带账号归属区县:寿光市
故障地址:潍坊寿光市羊口镇胜利路嘉园小区二期老中学家属院*********
联系电话:15244436000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16:10:46
具体故障现象:光猫亮红灯，捋直插紧重启
客户其他诉求:
</t>
  </si>
  <si>
    <t>2024-07-02 16:31:18</t>
  </si>
  <si>
    <t>2024-07-02 16:31:41</t>
  </si>
  <si>
    <t>SD-851-294291-14547-25032</t>
  </si>
  <si>
    <t>SD-057-240702-215073-5827</t>
  </si>
  <si>
    <t>2024-07-02 18:28:32</t>
  </si>
  <si>
    <t>【调研】-80+银卡-普通区域-诸城市-枫香小镇-15169629935-500M-宽带上网投诉-次数0-202407020000142553</t>
  </si>
  <si>
    <t>202407020000142553</t>
  </si>
  <si>
    <t>202407020000142553#*YWDZ01
服务号码：15169629935，
号码归属地：潍坊诸城 ，
请查原因；
用户品牌：全球通；
是否外呼开通：否；
客户质疑：有线宽带产品包、98+元爱家宽带500M，
接触录音流水号：2024070209135932920846338；联系电话：15169629935；
受理明细：536230726802677358，争议业务名称：98+元爱家宽带500M，张**，15169629935，产品变更，2023-07-26 17:49:22,(f92690aw)，诸城市兆丰手机经营部（社区）(SD.LF.09.02.66.09.z5)；
备注：客户来电表示对现98+元爱家宽带500M？不认可，表示自己朋友49元就是千兆宽带，自己也要办理</t>
  </si>
  <si>
    <t>2024-07-02 18:32:36</t>
  </si>
  <si>
    <t>2024-07-02 18:33:05</t>
  </si>
  <si>
    <t>SD-851-313744-21777-27052</t>
  </si>
  <si>
    <t>SD-057-240702-792035-4591</t>
  </si>
  <si>
    <t>2024-07-02 16:10:09</t>
  </si>
  <si>
    <t>【调研】-80+银卡-普通区域-寿光市-海德公馆A区-15854493333-1000M-宽带上网投诉-次数0-202407020000494909</t>
  </si>
  <si>
    <t>2024-07-03 17:11:00</t>
  </si>
  <si>
    <t>202407020000494909</t>
  </si>
  <si>
    <t xml:space="preserve">202407020000494909#宽带账号：15854493333；宽带地址：潍坊寿光市文家街道北环路海德公馆A区2号楼*********；客户来电反映宽带无法上网，光猫亮红灯，要求上门，请协助处理，谢谢！联系电话：本机；联系人：先生；来电流水：2024070216064015920859372。
</t>
  </si>
  <si>
    <t>2024-07-02 16:13:04</t>
  </si>
  <si>
    <t>2024-07-02 16:13:45</t>
  </si>
  <si>
    <t>SD-852-314359-267-12498</t>
  </si>
  <si>
    <t>SD-057-240702-057914-4677</t>
  </si>
  <si>
    <t>2024-07-02 16:17:31</t>
  </si>
  <si>
    <t>80+银卡-普通区域-安丘市-郭家秋裕村自然村-18863657511-300M-宽带上网投诉-次数0-20240702161541X141450263</t>
  </si>
  <si>
    <t>20240702161541X141450263</t>
  </si>
  <si>
    <t xml:space="preserve">【农村网络投诉】流程受理流水号：20240702161501188636575111141286
客户号码:18863657511
客户姓名:郭**
投诉地市:潍坊
来话流水:2024070216141078020866215
宽带账号:18863657511
宽带账号归属地市:潍坊
宽带账号归属区县:安丘市
故障地址:潍坊安丘市柘山镇郭家秋裕村郭家秋裕村自然村郭家秋裕村8号箱郭德坤*********
联系电话:18863657511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
携转原因:
故障时间:2024-07-02 16:15:09
具体故障现象:光猫亮红灯，
客户其他诉求:客户来电要求联系装维师傅上门查看，谢谢。
</t>
  </si>
  <si>
    <t>2024-07-02 16:49:38</t>
  </si>
  <si>
    <t>SD-057-240702-625104-2150</t>
  </si>
  <si>
    <t>2024-07-02 11:48:38</t>
  </si>
  <si>
    <t>普通区域-坊子区-峡山医院沿街-13863655365-300M-宽带上网投诉-次数0-202407020000287117</t>
  </si>
  <si>
    <t>202407020000287117</t>
  </si>
  <si>
    <t>202407020000287117#宽带账号：13863655365；宽带地址：潍坊坊子区太堡庄街道（太堡庄）兴峡路峡山医院沿街峡山医院沿街2号箱*；客户来电反映宽带无法使用，客户要求师傅上门，请协助处理，谢谢！联系电话15725628333；联系人：***；来电流水：2024070211440942520871116。</t>
  </si>
  <si>
    <t>2024-07-02 11:52:44</t>
  </si>
  <si>
    <t>2024-07-02 11:53:00</t>
  </si>
  <si>
    <t>SD-851-337219-14694-16049</t>
  </si>
  <si>
    <t>SD-057-240702-785142-1741</t>
  </si>
  <si>
    <t>2024-07-02 11:06:41</t>
  </si>
  <si>
    <t>【调研】-80+银卡-普通区域-高密市-郭家屋子自然村-13953698091-500M-宽带上网投诉-次数0-202407020000245921</t>
  </si>
  <si>
    <t>202407020000245921</t>
  </si>
  <si>
    <t xml:space="preserve">202407020000245921#宽带账号：13953698091；宽带地址：潍坊高密市夏庄镇郭家屋子郭家屋子自然村高密郭家屋子3号箱尊山超市*********；客户来电反映移动高清电视无法观看，客户不在现场，家中老人使用无法配合线上指导，要求上门，请协助处理，谢谢！联系电话：13953607455；联系人：先生/女士；来电流水：2024070211041556920895549。
</t>
  </si>
  <si>
    <t>2024-07-02 11:11:42</t>
  </si>
  <si>
    <t>2024-07-02 11:13:04</t>
  </si>
  <si>
    <t>SD-057-240702-905167-4602</t>
  </si>
  <si>
    <t>2024-07-02 16:10:40</t>
  </si>
  <si>
    <t>普通区域-寿光市-王口-15065600709-1000M-业务受理宽带-次数0-202407020000493972</t>
  </si>
  <si>
    <t>2024-07-03 16:11:00</t>
  </si>
  <si>
    <t>202407020000493972</t>
  </si>
  <si>
    <t>202407020000493972#【已关注中国移动10086微信公众号】 宽带账号:15065600709; 联系电话：15065600709，问题类型：此工单为群障修复工单，根据群障全量闭环修复管理要求，为确保客户网络通畅，请装维人员跟进修复网络问题，谢谢！ 
 群障标题：告警。故障标题：[GPON告警]ONU信号丢失主叫号码：15065600709.0;该号码仅供参考，请优先联系宽带账号。</t>
  </si>
  <si>
    <t>2024-07-02 16:18:08</t>
  </si>
  <si>
    <t>2024-07-02 16:18:36</t>
  </si>
  <si>
    <t>SD-851-329940-12184-27737</t>
  </si>
  <si>
    <t>SD-057-240702-074169-4671</t>
  </si>
  <si>
    <t>2024-07-02 16:16:14</t>
  </si>
  <si>
    <t>FTTR-普通区域-青州市-徐家桥村自然村-15863671985-1000M-宽带上网投诉-次数0-202407020000501300</t>
  </si>
  <si>
    <t>202407020000501300</t>
  </si>
  <si>
    <t xml:space="preserve">202407020000501300#流程受理流水号：20240702161506158636719851141316
客户号码:15863671985
客户姓名:丁**
投诉地市:潍坊
来话流水:2024070216135952520863601
宽带账号:15863671985
宽带账号归属地市:潍坊
宽带账号归属区县:青州市
故障地址:潍坊青州市云门山街道徐家桥村徐家桥村自然村扩容1号（张新民家后墙）*********
联系电话:15863671985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故障时间:2024-07-02 16:15:41
具体故障现象:提示网络无法连接，
客户其他诉求:客户侧为质差终端，要求上门更换终端并一并处理故障问题。
</t>
  </si>
  <si>
    <t>2024-07-02 16:26:45</t>
  </si>
  <si>
    <t>2024-07-02 16:27:16</t>
  </si>
  <si>
    <t>SD-851-277519-16238-27492</t>
  </si>
  <si>
    <t>SD-057-240702-126897-2092</t>
  </si>
  <si>
    <t>2024-07-02 11:41:17</t>
  </si>
  <si>
    <t>80+银卡-普通区域-坊子区-亚特尔庞庭-15753635609-1000M-魔百和投诉-次数0-20240702113955X595607604</t>
  </si>
  <si>
    <t>20240702113955X595607604</t>
  </si>
  <si>
    <t>流程受理流水号：20240702113920157536356091067337
客户号码:15753635609
客户姓名:朱*
投诉地市:潍坊
来话流水:2024070211291225720865347
宽带账号:15753635609
宽带账号归属地市:潍坊
宽带账号归属区县:坊子区
故障地址:潍坊坊子区坊子新区凤凰大街亚特尔庞庭亚特尔庞庭F9*********
联系电话:15753635609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故障时间:2024-07-02 11:41:41
魔百和单播/组播:组播
具体故障现象:电视直播或点播无法观看，
客户其他诉求:
魔百和单/组播：组播</t>
  </si>
  <si>
    <t>2024-07-02 11:50:48</t>
  </si>
  <si>
    <t>2024-07-02 11:51:25</t>
  </si>
  <si>
    <t>SD-851-315903-7886-29858</t>
  </si>
  <si>
    <t>SD-057-240702-178536-2136</t>
  </si>
  <si>
    <t>2024-07-02 11:47:42</t>
  </si>
  <si>
    <t>普通区域-青州市-口埠村-18763608456-300M-宽带上网投诉-次数0-20240702114547X947326837</t>
  </si>
  <si>
    <t>20240702114547X947326837</t>
  </si>
  <si>
    <t xml:space="preserve">【农村网络投诉】流程受理流水号：20240702114454187636084561069010
客户号码:18763608456
客户姓名:齐**
投诉地市:潍坊
来话流水:2024070211441988020873463
宽带账号:18763608456
宽带账号归属地市:潍坊
宽带账号归属区县:青州市
故障地址:潍坊青州市何官镇口埠村口埠村口埠村1号箱（村正中刘清华）*********
联系电话:13583669911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故障时间:2024-07-02 11:47:00
具体故障现象:光猫亮红灯，
客户其他诉求:
</t>
  </si>
  <si>
    <t>2024-07-02 12:00:56</t>
  </si>
  <si>
    <t>2024-07-02 12:01:26</t>
  </si>
  <si>
    <t>SD-057-240702-546032-1772</t>
  </si>
  <si>
    <t>2024-07-02 11:08:07</t>
  </si>
  <si>
    <t>80+银卡-普通区域-青州市-北张楼-18253685053-200M-宽带上网投诉-次数0-202407020000249051</t>
  </si>
  <si>
    <t>2024-07-03 12:09:00</t>
  </si>
  <si>
    <t>202407020000249051</t>
  </si>
  <si>
    <t xml:space="preserve">202407020000249051#宽带账号：18253685053；宽带地址：潍坊青州市何官镇北张楼村北张楼扩容3号张富贵菜市场*********；客户来电反映宽带/移动高清*****，客户不在现场，无法配合线上指导/客户不配合排障，要求上门，请协助处理，谢谢！联系电话：18253685053；联系人：女士；来电流水：2024070211063323220829402。 </t>
  </si>
  <si>
    <t>2024-07-02 11:14:26</t>
  </si>
  <si>
    <t>2024-07-02 11:15:00</t>
  </si>
  <si>
    <t>SD-057-240702-045873-4623</t>
  </si>
  <si>
    <t>2024-07-02 16:11:36</t>
  </si>
  <si>
    <t>【调研】-80+银卡-(目标)普通区域-安丘市-殷家清河村自然村-18263606937-300M-宽带上网投诉-次数0-202407020000494987</t>
  </si>
  <si>
    <t>202407020000494987</t>
  </si>
  <si>
    <t xml:space="preserve">202407020000494987#流程受理流水号：20240702161104182636069371140025
客户号码:18263606937
客户姓名:张*
投诉地市:潍坊
来话流水:2024070216105127220818986
宽带账号:18263606937
宽带账号归属地市:潍坊
宽带账号归属区县:安丘市
故障地址:潍坊安丘市庵上镇殷家清河村殷家清河村自然村殷家清河村1号箱村北殷庆得*********
联系电话:18263606937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故障时间:2024-07-02 16:13:06
具体故障现象:提示网络无法连接，
客户其他诉求:客户侧为质差终端，要求上门更换终端并一并处理故障问题。
</t>
  </si>
  <si>
    <t>2024-07-02 16:19:24</t>
  </si>
  <si>
    <t>2024-07-02 16:21:31</t>
  </si>
  <si>
    <t>SD-851-283717-4761-12231</t>
  </si>
  <si>
    <t>SD-057-240702-451386-4604</t>
  </si>
  <si>
    <t>2024-07-02 16:10:48</t>
  </si>
  <si>
    <t>(目标)普通区域-奎文区-印象潍州-15053645397-300M-业务受理宽带-次数0-202407020000495955</t>
  </si>
  <si>
    <t>202407020000495955</t>
  </si>
  <si>
    <t>202407020000495955# 宽带账号:15053645397; 联系电话：15053645397，问题类型：此工单为群障修复工单，根据群障全量闭环修复管理要求，为确保客户网络通畅，请装维人员跟进修复网络问题，谢谢！ 
 群障标题：公告。故障描述：分支光纤断或OLT检测不到ONT的预期的光信号(LOSi/LOBi)主叫号码：15953651113.0;该号码仅供参考，请优先联系宽带账号。</t>
  </si>
  <si>
    <t>2024-07-02 16:43:28</t>
  </si>
  <si>
    <t>SD-851-307140-13703-19668</t>
  </si>
  <si>
    <t>SD-057-240702-578634-4632</t>
  </si>
  <si>
    <t>2024-07-02 16:11:46</t>
  </si>
  <si>
    <t>【调研】-普通区域-坊子区-花溪美地小区东侧路北沿街（志远南路-坊泰路）-17853661102-200M-业务受理宽带-次数0-202407020000497162</t>
  </si>
  <si>
    <t>202407020000497162</t>
  </si>
  <si>
    <t>202407020000497162# 宽带账号:17853661102; 联系电话：17853661102，问题类型：此工单为群障修复工单，根据群障全量闭环修复管理要求，为确保客户网络通畅，请装维人员跟进修复网络问题，谢谢！ 
 群障标题：公告。故障描述：分支光纤断或OLT检测不到ONT的预期的光信号(LOSi/LOBi)主叫号码：17853661102.0;该号码仅供参考，请优先联系宽带账号。</t>
  </si>
  <si>
    <t>2024-07-02 16:14:43</t>
  </si>
  <si>
    <t>2024-07-02 16:15:03</t>
  </si>
  <si>
    <t>SD-852-324980-1521-21370</t>
  </si>
  <si>
    <t>SD-057-240702-710293-3764</t>
  </si>
  <si>
    <t>2024-07-02 14:43:49</t>
  </si>
  <si>
    <t>【调研】-80+金卡-普通区域-寿光市-学仕华庭-15163650650-1000M-宽带上网投诉-次数0-202407020000271365</t>
  </si>
  <si>
    <t>202407020000271365</t>
  </si>
  <si>
    <t>202407020000271365#15163650650客户来电反映微信支付问题，另反映宽带网络不好，经常断网，掉线，要求师傅上门处理，客户要求查询原因， 请协助处理，谢谢 流水号2024062717073124520833320  联系电话本机  联系人 本人 提单工号：r16z2988，原工单流水（202406270000478158），工单流向省网。流水号：2024070119044553120862261丢单</t>
  </si>
  <si>
    <t>2024-07-02 14:56:47</t>
  </si>
  <si>
    <t>家庭咨询-&gt;产品质量-&gt;家庭宽带-&gt;全局流转-&gt;售后服务-&gt;路由器死机/损坏/设置错误-&gt;全局流转</t>
  </si>
  <si>
    <t>2024-07-02 15:16:10</t>
  </si>
  <si>
    <t>SD-851-290128-16275-19454</t>
  </si>
  <si>
    <t>SD-057-240702-301865-3747</t>
  </si>
  <si>
    <t>2024-07-02 14:41:05</t>
  </si>
  <si>
    <t>【调研】-80+普通-普通区域-寿光市-北慈村自然村-13345242224-1000M-宽带上网投诉-次数0-20240702143821X301349871</t>
  </si>
  <si>
    <t>20240702143821X301349871</t>
  </si>
  <si>
    <t xml:space="preserve">【农村网络投诉】流程受理流水号：20240702143736133452422241112280
客户号码:13345242224
客户姓名:伦**
投诉地市:潍坊
来话流水:2024070214370959120880077
宽带账号:13345242224
宽带账号归属地市:潍坊
宽带账号归属区县:寿光市
故障地址:潍坊寿光市王望北慈村北慈村自然村北慈村东北*********
联系电话:13345242224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故障时间:2024-07-02 14:37:12
具体故障现象:PON灯闪，引导客户将光纤线插紧，将弯折的位置捋直后重启无效
客户其他诉求:
</t>
  </si>
  <si>
    <t>2024-07-02 14:53:43</t>
  </si>
  <si>
    <t>2024-07-02 14:54:25</t>
  </si>
  <si>
    <t>SD-852-316653-1077-29238</t>
  </si>
  <si>
    <t>SD-057-240702-534609-4519</t>
  </si>
  <si>
    <t>2024-07-02 16:06:36</t>
  </si>
  <si>
    <t>【调研】-普通区域-昌乐县-齐城国际-15265441832-100M-宽带上网投诉-次数0-202407020000491804</t>
  </si>
  <si>
    <t>2024-07-03 17:07:00</t>
  </si>
  <si>
    <t>202407020000491804</t>
  </si>
  <si>
    <t xml:space="preserve">202407020000491804#【已关注中国移动10086微信公众号】流程受理流水号：20240702160417152654418321137932
客户号码:15265441832
客户姓名:张**
投诉地市:潍坊
来话流水:2024070216033449920815298
宽带账号:15265441832
宽带账号归属地市:潍坊
宽带账号归属区县:昌乐县
故障地址:潍坊昌乐县城关街道新昌路齐城国际31号楼*********
联系电话:15265441832
联系人:先生
工单紧急程度:非常紧急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故障时间:2024-07-02 16:06:16
具体故障现象:提示网络无法连接，
客户其他诉求:已按系统显示故障说明，客户仍不认可，要求尽快在7月2号上门检修并回电
</t>
  </si>
  <si>
    <t>2024-07-02 16:09:57</t>
  </si>
  <si>
    <t>2024-07-02 16:10:25</t>
  </si>
  <si>
    <t>SD-057-240702-326094-4547</t>
  </si>
  <si>
    <t>2024-07-02 16:08:04</t>
  </si>
  <si>
    <t>80+白金-普通区域-昌乐县-红河商贸城-15095128780-1000M-宽带上网投诉-次数0-202407020000490020</t>
  </si>
  <si>
    <t>202407020000490020</t>
  </si>
  <si>
    <t xml:space="preserve">202407020000490020#宽带账号：15095128780；宽带地址：潍坊昌乐县红河镇红河沿街红河商贸城15号箱；客户来电反映宽带/移动高清不能用，要求师傅上门，请协助处理，谢谢！联系电话：15095128780；联系人：先生；来电流水：2024070216022844020899569。
</t>
  </si>
  <si>
    <t>2024-07-02 16:09:33</t>
  </si>
  <si>
    <t>2024-07-02 16:10:06</t>
  </si>
  <si>
    <t>SD-851-315978-581-9508</t>
  </si>
  <si>
    <t>SD-057-240702-238507-4554</t>
  </si>
  <si>
    <t>2024-07-02 16:08:20</t>
  </si>
  <si>
    <t>普通区域-安丘市-刘家峪村自然村-13406666533-200M-业务受理宽带-次数0-202407020000492118</t>
  </si>
  <si>
    <t>202407020000492118</t>
  </si>
  <si>
    <t>202407020000492118# 宽带账号:13406666533; 联系电话：13406666533，问题类型：此工单为群障修复工单，根据群障全量闭环修复管理要求，为确保客户网络通畅，请装维人员跟进修复网络问题，谢谢！ 
 群障标题：公告。故障描述：主干光纤断或OLT检测不到预期的光信号（LOS）主叫号码：18853643896.0;该号码仅供参考，请优先联系宽带账号。</t>
  </si>
  <si>
    <t>2024-07-02 16:10:15</t>
  </si>
  <si>
    <t>2024-07-02 16:10:46</t>
  </si>
  <si>
    <t>SD-057-240702-048579-4577</t>
  </si>
  <si>
    <t>2024-07-02 16:09:19</t>
  </si>
  <si>
    <t>【调研】-80+普通-(目标)普通区域-诸城市-相州一村自然村-15165694756-1000M-业务受理宽带-次数0-202407020000493344</t>
  </si>
  <si>
    <t>2024-07-03 16:10:00</t>
  </si>
  <si>
    <t>202407020000493344</t>
  </si>
  <si>
    <t>202407020000493344# 宽带账号:15165694756; 联系电话：15165694756，问题类型：此工单为群障修复工单，根据群障全量闭环修复管理要求，为确保客户网络通畅，请装维人员跟进修复网络问题，谢谢！ 
 群障标题：公告。故障描述：分支光纤断或OLT检测不到ONT的预期的光信号(LOSi/LOBi)主叫号码：15165694756.0;该号码仅供参考，请优先联系宽带账号。</t>
  </si>
  <si>
    <t>2024-07-02 16:38:34</t>
  </si>
  <si>
    <t>2024-07-02 16:39:00</t>
  </si>
  <si>
    <t>SD-851-304372-6752-1616</t>
  </si>
  <si>
    <t>SD-057-240702-283640-94</t>
  </si>
  <si>
    <t>2024-07-02 07:49:29</t>
  </si>
  <si>
    <t>80+银卡-普通区域-诸城市-张家庄子自然村-15963431676-1000M-宽带上网投诉-次数0-202407020000093028</t>
  </si>
  <si>
    <t>202407020000093028</t>
  </si>
  <si>
    <t>202407020000093028#流程受理流水号：20240702074623159634316761000393
客户号码:15963431676
客户姓名:张**
投诉地市:潍坊
来话流水:2024070207455237220898214
宽带账号:15963431676
宽带账号归属地市:潍坊
宽带账号归属区县:诸城市
故障地址:潍坊诸城市舜王街道张家庄子张家庄子自然村张家庄子村东北2号箱*********
联系电话:15963431676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07:47:45
具体故障现象:提示网络无法连接，
客户其他诉求:15963431676客户来电反映宽带无法使用  表示下雨一通电就跳闸  已按口径解释不满  要求上门 请协助处理谢谢
;宽带小区$[张家庄子自然村]$</t>
  </si>
  <si>
    <t>2024-07-02 07:51:57</t>
  </si>
  <si>
    <t>2024-07-02 07:55:28</t>
  </si>
  <si>
    <t>SD-851-234525-20599-27832</t>
  </si>
  <si>
    <t>SD-057-240702-907546-4581</t>
  </si>
  <si>
    <t>2024-07-02 16:09:27</t>
  </si>
  <si>
    <t>普通区域-高密市-陆家村-15854428173-100M-宽带上网投诉-次数0-202407020000488508</t>
  </si>
  <si>
    <t>2024-07-03 17:10:00</t>
  </si>
  <si>
    <t>202407020000488508</t>
  </si>
  <si>
    <t xml:space="preserve">202407020000488508#宽带账号：15854428173；宽带地址：潍坊高密市大牟家镇陆家村陆家村陆权倾4号箱*********；客户来电反映宽带无法使用，光信号灯红灯闪烁：引导客户将光纤线插紧，将弯折的位置捋直后重启无效
，要求上门，请协助处理，谢谢！联系电话：本机；联系人：先生/女士；来电流水：2024070216051714320839742。
</t>
  </si>
  <si>
    <t>2024-07-02 16:11:33</t>
  </si>
  <si>
    <t>2024-07-02 16:11:52</t>
  </si>
  <si>
    <t>SD-057-240702-963501-4490</t>
  </si>
  <si>
    <t>2024-07-02 16:05:10</t>
  </si>
  <si>
    <t>普通区域-昌邑市-昌邑市亿润大酒店-15054438710-200M-业务受理宽带-次数0-202407020000490070</t>
  </si>
  <si>
    <t>2024-07-03 16:06:00</t>
  </si>
  <si>
    <t>202407020000490070</t>
  </si>
  <si>
    <t>202407020000490070# 宽带账号:15054438710; 联系电话：15054438710，问题类型：此工单为群障修复工单，根据群障全量闭环修复管理要求，为确保客户网络通畅，请装维人员跟进修复网络问题，谢谢！ 
 群障标题：公告。故障描述：分支光纤断或OLT检测不到ONT的预期的光信号(LOSi/LOBi)主叫号码：15054438710.0;该号码仅供参考，请优先联系宽带账号。</t>
  </si>
  <si>
    <t>2024-07-02 16:32:25</t>
  </si>
  <si>
    <t>2024-07-02 16:33:20</t>
  </si>
  <si>
    <t>SD-057-240702-958742-3745</t>
  </si>
  <si>
    <t>2024-07-02 14:40:47</t>
  </si>
  <si>
    <t>【调研】-80+普通-普通区域-潍城区-潍坊市小商品城-15064666586-500M-宽带上网投诉-次数0-202407020000409481</t>
  </si>
  <si>
    <t>202407020000409481</t>
  </si>
  <si>
    <t>202407020000409481#宽带账号：15064666586；宽带地址：潍坊潍城区南关街道青年路潍坊市小商品城1楼6#（T31261）*********客户来电反映宽带/卡顿，/客户不配合排障，要求上门，请协助处理，谢谢！联系电话：15064666586；来电流水
2024070214391028920808951</t>
  </si>
  <si>
    <t>2024-07-02 14:42:46</t>
  </si>
  <si>
    <t>2024-07-02 14:43:00</t>
  </si>
  <si>
    <t>SD-057-240702-896405-4509</t>
  </si>
  <si>
    <t>2024-07-02 16:06:01</t>
  </si>
  <si>
    <t>80+银卡-普通区域-昌邑市-渔尔堡自然村-13792651676-200M-业务受理宽带-次数0-202407020000487836</t>
  </si>
  <si>
    <t>202407020000487836</t>
  </si>
  <si>
    <t>202407020000487836# 宽带账号:13792651676; 联系电话：13792651676，问题类型：此工单为群障修复工单，根据群障全量闭环修复管理要求，为确保客户网络通畅，请装维人员跟进修复网络问题，谢谢！ 
 群障标题：公告。故障描述：分支光纤断或OLT检测不到ONT的预期的光信号(LOSi/LOBi)主叫号码：13792651676.0;该号码仅供参考，请优先联系宽带账号。</t>
  </si>
  <si>
    <t>2024-07-02 16:18:51</t>
  </si>
  <si>
    <t>2024-07-02 16:19:25</t>
  </si>
  <si>
    <t>SD-851-231251-4707-24212</t>
  </si>
  <si>
    <t>SD-057-240702-638107-3750</t>
  </si>
  <si>
    <t>2024-07-02 14:41:18</t>
  </si>
  <si>
    <t>【重投】-80+金卡-普通区域-奎文区-恒信南郡-13793695000-1000M-宽带上网投诉-次数0-20240702143849X329872632</t>
  </si>
  <si>
    <t>20240702143849X329872632</t>
  </si>
  <si>
    <t xml:space="preserve">流程受理流水号：20240702143727137936950001112236
客户号码:13793695000
客户姓名:李**
投诉地市:潍坊
来话流水:2024070214370604020879222
宽带账号:13793695000
宽带账号归属地市:潍坊
宽带账号归属区县:奎文区
故障地址:潍坊奎文区廿里堡街道文化路恒信南郡1号楼*********
联系电话:13793695000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故障时间:2024-07-02 14:38:00
具体故障现象:提示网络无法连接，
客户其他诉求:客户来电要求师傅上门给其维修，请处理，谢谢
</t>
  </si>
  <si>
    <t>2024-07-02 14:43:26</t>
  </si>
  <si>
    <t>2024-07-02 14:43:51</t>
  </si>
  <si>
    <t>SD-851-274397-696-29605</t>
  </si>
  <si>
    <t>2024-07-02 14:44:06</t>
  </si>
  <si>
    <t>80+银卡-普通区域-奎文区-圣荣广场西区-18265606868-300M-宽带上网投诉-次数0-20240702144200X520472869 一级督办</t>
  </si>
  <si>
    <t>20240702144200X520472869</t>
  </si>
  <si>
    <t>2024-07-02 15:02:40</t>
  </si>
  <si>
    <t>2024-07-02 15:03:38</t>
  </si>
  <si>
    <t>SD-057-240702-216849-4546</t>
  </si>
  <si>
    <t>2024-07-02 16:08:02</t>
  </si>
  <si>
    <t>普通区域-奎文区-闫家张营自然村-13305365759-300M-业务受理宽带-次数0-202407020000488934</t>
  </si>
  <si>
    <t>202407020000488934</t>
  </si>
  <si>
    <t>202407020000488934# 宽带账号:13305365759; 联系电话：13305365759，问题类型：此工单为群障修复工单，根据群障全量闭环修复管理要求，为确保客户网络通畅，请装维人员跟进修复网络问题，谢谢！ 
 群障标题：告警。故障标题：分支光纤断或OLT检测不到ONT的预期的光信号(LOSi/LOBi)主叫号码：13305365759.0;该号码仅供参考，请优先联系宽带账号。</t>
  </si>
  <si>
    <t>2024-07-02 16:11:20</t>
  </si>
  <si>
    <t>2024-07-02 16:11:49</t>
  </si>
  <si>
    <t>SD-851-262937-19889-21816</t>
  </si>
  <si>
    <t>SD-057-240702-182396-3754</t>
  </si>
  <si>
    <t>2024-07-02 14:41:34</t>
  </si>
  <si>
    <t>80+普通-普通区域-青州市-口埠村-13563635367-1000M-宽带上网投诉-次数0-20240702144055X455485113</t>
  </si>
  <si>
    <t>20240702144055X455485113</t>
  </si>
  <si>
    <t xml:space="preserve">【农村网络投诉】流程受理流水号：20240702143911135636353671112718
客户号码:13563635367
客户姓名:谢**
投诉地市:潍坊
来话流水:2024070214380217920892680
宽带账号:13563635367
宽带账号归属地市:潍坊
宽带账号归属区县:青州市
故障地址:潍坊青州市何官镇口埠村口埠村扩容41号箱(云门庄园酒业）*********
联系电话:13563635367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故障细类:网速慢/上网掉线(专席)
携转原因:
故障时间:2024-07-02 14:41:08
具体故障现象:网速慢卡顿，
客户其他诉求:
</t>
  </si>
  <si>
    <t>2024-07-02 14:54:49</t>
  </si>
  <si>
    <t>2024-07-02 14:55:19</t>
  </si>
  <si>
    <t>SD-851-237683-6558-8340</t>
  </si>
  <si>
    <t>SD-057-240702-387941-4484</t>
  </si>
  <si>
    <t>2024-07-02 16:04:58</t>
  </si>
  <si>
    <t>80+银卡-普通区域-寿光市-西广陵村-13562635690-1000M-宽带上网投诉-次数0-202407020000488452</t>
  </si>
  <si>
    <t>2024-07-03 17:05:00</t>
  </si>
  <si>
    <t>202407020000488452</t>
  </si>
  <si>
    <t xml:space="preserve">202407020000488452#宽带账号：13562635690；宽带地址：潍坊寿光市上口镇西广陵西广陵村扩16号箱*********；客户来电反映宽带无法使用，客户是老年人，无法配合线上指导，要求上门，请协助处理，谢谢！联系电话：15966089544；联系人：先生/女士；来电流水：2024070216014640320889619。
</t>
  </si>
  <si>
    <t>2024-07-02 16:07:05</t>
  </si>
  <si>
    <t>2024-07-02 16:07:39</t>
  </si>
  <si>
    <t>SD-851-238348-3144-10016</t>
  </si>
  <si>
    <t>SD-057-240702-183064-7044</t>
  </si>
  <si>
    <t>2024-07-02 20:31:26</t>
  </si>
  <si>
    <t>【调研】-80+普通-普通区域-奎文区-景苑小区-13780820864-1000M-业务受理宽带-次数0-202407020000688886</t>
  </si>
  <si>
    <t>202407020000688886</t>
  </si>
  <si>
    <t>202407020000688886#受理号码 : 13780820864客户姓名 : 于**号码归属地 : 潍坊奎文 － 奎文用户品牌 : 全球通，客户来电反映宽带频繁掉线，联系人：女士，电话：15053627852，录音：2024070220280354120825966</t>
  </si>
  <si>
    <t>2024-07-02 20:47:03</t>
  </si>
  <si>
    <t>2024-07-02 20:47:23</t>
  </si>
  <si>
    <t>SD-057-240705-951032-5305</t>
  </si>
  <si>
    <t>2024-07-05 17:17:15</t>
  </si>
  <si>
    <t>FTTR-普通区域-奎文区-邦泰天瑜-17860222627-1000M-宽带上网投诉-次数0-20240705171450X890131806</t>
  </si>
  <si>
    <t>2024-07-06 18:18:00</t>
  </si>
  <si>
    <t>20240705171450X890131806</t>
  </si>
  <si>
    <t xml:space="preserve">流程受理流水号：20240705170943178602226271157970
客户号码:17860222627
客户姓名:王*
投诉地市:潍坊
来话流水:2024070517092741420806275
宽带账号:17860222627
宽带账号归属地市:潍坊
宽带账号归属区县:奎文区
故障地址:潍坊奎文区潍州路街道潍州路邦泰天瑜6号楼*********
联系电话:17860222627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17:14:02
具体故障现象:提示网络无法连接，
客户其他诉求:
</t>
  </si>
  <si>
    <t>2024-07-05 17:33:46</t>
  </si>
  <si>
    <t>2024-07-05 17:34:06</t>
  </si>
  <si>
    <t>SD-851-287213-2876-27044</t>
  </si>
  <si>
    <t>SD-057-240705-498176-7018</t>
  </si>
  <si>
    <t>2024-07-05 19:34:14</t>
  </si>
  <si>
    <t>80+金卡-普通区域-奎文区-浞河生活广场-13589159386-1000M-宽带延伸服务-次数0-202407050000693823</t>
  </si>
  <si>
    <t>2024-07-06 18:00:00</t>
  </si>
  <si>
    <t>202407050000693823</t>
  </si>
  <si>
    <t xml:space="preserve">202407050000693823#流程受理流水号：20240705192940135891593861191156
客户号码:13589159386
客户姓名:马**
投诉地市:潍坊
来话流水:2024070519292410420878594
宽带账号:13589159386
宽带账号归属地市:潍坊
宽带账号归属区县:高新
故障地址:潍坊高新高新城区健康街浞河生活广场1号楼*********
联系电话:13563618226
联系人:先生/女士
工单紧急程度:一般
是否有升级投诉倾向:否
是否重复投诉:否
是否携转意向:否
是否投诉倾向:否
是否智能网关:智能网关
当前是否在线:是
接入方式:FTTH
是否质差终端:无质差信息
光功率:-23.87
故障大类:宽带/电视
故障细类:宽带延伸服务
携转原因:
故障时间:2024-07-05 19:28:28
具体故障现象:调测路由器，
</t>
  </si>
  <si>
    <t>2024-07-05 19:37:04</t>
  </si>
  <si>
    <t>2024-07-05 19:37:47</t>
  </si>
  <si>
    <t>SD-057-240705-835402-3999</t>
  </si>
  <si>
    <t>2024-07-05 14:55:30</t>
  </si>
  <si>
    <t>80+白金-普通区域-寿光市-中南世纪城-13964765310-200M-宽带延伸服务-次数0-202407050000446180</t>
  </si>
  <si>
    <t>2024-07-06 14:56:00</t>
  </si>
  <si>
    <t>202407050000446180</t>
  </si>
  <si>
    <t xml:space="preserve">202407050000446180#【已关注中国移动10086微信公众号】流程受理流水号：20240705145219139647653101115764
客户号码:13964765310
客户姓名:张**
投诉地市:潍坊
来话流水:2024070514514285620899384
宽带账号:13964765310
宽带账号归属地市:潍坊
宽带账号归属区县:寿光市
故障地址:潍坊寿光市圣城街道圣城街中南世纪城C区4号楼1单元1803
联系电话:13864661334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故障时间:2024-07-05 14:55:18
具体故障现象:客户要求宽带工作人员到现场处理重新布置网线，连接设备
</t>
  </si>
  <si>
    <t>2024-07-05 14:58:28</t>
  </si>
  <si>
    <t>2024-07-05 15:00:21</t>
  </si>
  <si>
    <t>SD-057-240705-419085-4002</t>
  </si>
  <si>
    <t>2024-07-05 14:56:07</t>
  </si>
  <si>
    <t>【调研】-普通区域-诸城市-得利斯世纪城-15315268889-1000M-宽带上网投诉-次数0-20240705145403X443174922</t>
  </si>
  <si>
    <t>2024-07-06 08:00:00</t>
  </si>
  <si>
    <t>20240705145403X443174922</t>
  </si>
  <si>
    <t xml:space="preserve">流程受理流水号：20240705145322153152688891116081
客户号码:15315268889
客户姓名:郭*
投诉地市:潍坊
来话流水:2024070514515406320801840
宽带账号:15315268889
宽带账号归属地市:潍坊
宽带账号归属区县:诸城市
故障地址:潍坊诸城市密州街道繁荣路得利斯世纪城3号楼*********
联系电话:15315268889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
携转原因:
故障时间:2024-07-05 15:01:08
具体故障现象:提示网络无法连接，
客户其他诉求:
</t>
  </si>
  <si>
    <t>2024-07-05 14:58:26</t>
  </si>
  <si>
    <t>2024-07-05 14:58:55</t>
  </si>
  <si>
    <t>SD-851-314503-1994-22083</t>
  </si>
  <si>
    <t>SD-057-240705-769402-5448</t>
  </si>
  <si>
    <t>2024-07-05 17:35:42</t>
  </si>
  <si>
    <t>普通区域-寿光市-西河村-13864665851-300M-魔百和投诉-次数0-20240705173352X326883580</t>
  </si>
  <si>
    <t>2024-07-06 18:36:00</t>
  </si>
  <si>
    <t>20240705173352X326883580</t>
  </si>
  <si>
    <t>【农村网络投诉】【预处理派单】宽带账号：13864665851，宽带地址： 潍坊寿光市文家街道西河西河村16号箱*********，故障现象：，故障现象类型：，客户诉求：光猫不亮灯，联系电话：13864665851，通话流水：2024070517311532920879972。接入方式：FTTH，当前是否在线：不在线，端到端诊断结果：光猫掉电，是否智能网关：是，光功率。</t>
  </si>
  <si>
    <t>2024-07-05 17:37:19</t>
  </si>
  <si>
    <t>2024-07-05 17:37:45</t>
  </si>
  <si>
    <t>SD-057-240705-738029-4831</t>
  </si>
  <si>
    <t>2024-07-05 16:31:10</t>
  </si>
  <si>
    <t>普通区域-高密市-城律村-18706567288-500M-宽带延伸服务-次数0-202407050000536307</t>
  </si>
  <si>
    <t>2024-07-06 16:32:00</t>
  </si>
  <si>
    <t>202407050000536307</t>
  </si>
  <si>
    <t>202407050000536307#18706567288客户来电表示宽带下单一个月了一直未安装，表示需要主线盒解释无效要求上报加急处理谢谢
联系人：先生电话：本机录音流水：2024070516255913120823871</t>
  </si>
  <si>
    <t>2024-07-05 16:35:46</t>
  </si>
  <si>
    <t>2024-07-05 16:37:21</t>
  </si>
  <si>
    <t>SD-851-253316-14850-17908</t>
  </si>
  <si>
    <t>SD-057-240705-067182-4829</t>
  </si>
  <si>
    <t>2024-07-05 16:30:56</t>
  </si>
  <si>
    <t>80+银卡-普通区域-潍城区-恒信御峰南区-15265680025-1000M-宽带上网投诉-次数0-202407050000541508</t>
  </si>
  <si>
    <t>2024-07-06 17:31:00</t>
  </si>
  <si>
    <t>202407050000541508</t>
  </si>
  <si>
    <t xml:space="preserve">202407050000541508#流程受理流水号：20240705163014152656800251145720
客户号码:15265680025
客户姓名:刘**
投诉地市:潍坊
来话流水:2024070516295534720878688
宽带账号:15265680025
宽带账号归属地市:潍坊
宽带账号归属区县:潍城区
故障地址:潍坊潍城区北关街道安顺路恒信御峰南区3号楼(北区）*********
联系电话:15265680025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光功率:-19.28
故障大类:宽带/电视
故障细类:宽带网速慢/卡顿
携转原因:
故障时间:2024-07-05 16:30:44
具体故障现象:网速慢卡顿，
客户其他诉求:客户侧为质差终端，要求上门更换终端并一并处理故障问题。
</t>
  </si>
  <si>
    <t>2024-07-05 16:40:11</t>
  </si>
  <si>
    <t>2024-07-05 16:40:36</t>
  </si>
  <si>
    <t>SD-851-271681-26657-26104</t>
  </si>
  <si>
    <t>SD-057-240705-489753-4837</t>
  </si>
  <si>
    <t>2024-07-05 16:32:02</t>
  </si>
  <si>
    <t>【调研】-(目标)普通区域-潍城区-金都世家一期-15965099391-200M-宽带上网投诉-次数0-20240705162901X141408948</t>
  </si>
  <si>
    <t>2024-07-06 17:33:00</t>
  </si>
  <si>
    <t>20240705162901X141408948</t>
  </si>
  <si>
    <t xml:space="preserve">流程受理流水号：20240705162816159650993911145093
客户号码:15965099391
客户姓名:赵**
投诉地市:潍坊
来话流水:2024070516271444320841241
宽带账号:15965099391
宽带账号归属地市:潍坊
宽带账号归属区县:潍城区
故障地址:潍坊潍城区西关街道胜利西街金都世家一期23号楼*********
联系电话:17277229029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16:28:08
具体故障现象:室内网线断了
客户其他诉求:
</t>
  </si>
  <si>
    <t>2024-07-05 16:34:38</t>
  </si>
  <si>
    <t>2024-07-05 16:35:28</t>
  </si>
  <si>
    <t>SD-851-273766-58490-19105</t>
  </si>
  <si>
    <t>SD-057-240705-617534-4018</t>
  </si>
  <si>
    <t>2024-07-05 14:58:32</t>
  </si>
  <si>
    <t>【调研】-80+普通-普通区域-奎文区-帝景苑-13666360305-1000M-宽带上网投诉-次数0-202407050000449783</t>
  </si>
  <si>
    <t>202407050000449783</t>
  </si>
  <si>
    <t>202407050000449783#流程受理流水号：20240705145613136663603051116898
客户号码:13666360305
客户姓名:孙*
投诉地市:潍坊
来话流水:2024070514514285620899384
宽带账号:13666360305
宽带账号归属地市:潍坊
宽带账号归属区县:奎文区
故障地址:潍坊奎文区广文街道民生东街帝景苑13号*********
联系电话:13666360305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故障细类:网速慢/上网掉线(专席)
携转原因:
故障时间:2024-07-05 14:58:34
具体故障现象:频繁掉线，光猫发热
客户其他诉求:线上排障客户不认可，客户要求专业的宽带工作人员回电处理，谢谢！
;宽带小区$[帝景苑]$</t>
  </si>
  <si>
    <t>2024-07-05 15:00:17</t>
  </si>
  <si>
    <t>SD-851-249288-17725-17850</t>
  </si>
  <si>
    <t>SD-057-240705-819567-4861</t>
  </si>
  <si>
    <t>2024-07-05 16:34:02</t>
  </si>
  <si>
    <t>80+银卡-普通区域-诸城市-薛家庄自然村-13864675179-200M-宽带上网投诉-次数0-202407050000544239</t>
  </si>
  <si>
    <t>2024-07-06 17:35:00</t>
  </si>
  <si>
    <t>202407050000544239</t>
  </si>
  <si>
    <t xml:space="preserve">202407050000544239#流程受理流水号：20240705163330138646751791146784
客户号码:13864675179
客户姓名:赵**
投诉地市:潍坊
来话流水:2024070516323613420816394
宽带账号:13864675179
宽带账号归属地市:潍坊
宽带账号归属区县:诸城市
故障地址:潍坊诸城市枳沟镇薛家庄薛家庄自然村薛家庄村北3号箱*********
联系电话:13864675179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故障时间:2024-07-05 16:33:38
具体故障现象:光猫亮红灯，
客户其他诉求:客户侧为质差终端，要求上门更换终端并一并处理故障问题。
</t>
  </si>
  <si>
    <t>2024-07-05 16:39:16</t>
  </si>
  <si>
    <t>2024-07-05 16:39:44</t>
  </si>
  <si>
    <t>SD-057-240705-829406-7072</t>
  </si>
  <si>
    <t>2024-07-05 19:38:24</t>
  </si>
  <si>
    <t>【追2】【调研】-普通区域-诸城市-正大文苑-13953616801-300M-魔百和投诉-次数0-20240705193740X460291438</t>
  </si>
  <si>
    <t>2024-07-06 19:00:00</t>
  </si>
  <si>
    <t>20240705193740X460291438</t>
  </si>
  <si>
    <t>流程受理流水号：20240705193647139536168011192362
客户号码:13953616801
客户姓名:马**
投诉地市:潍坊
来话流水:2024070519350446120813427
宽带账号:13953616801
宽带账号归属地市:潍坊
宽带账号归属区县:诸城市
故障地址:潍坊诸城市龙都街道兴华路正大文苑6号楼*********
联系电话:13953616801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故障大类:电视
故障细类:移动高清电视故障(专席)
携转原因:
故障时间:2024-07-05 19:37:44
魔百和单播/组播:单播
具体故障现象:电视直播或点播无法观看，机顶盒不亮灯
客户其他诉求:
魔百和单/组播：单播</t>
  </si>
  <si>
    <t>2024-07-05 19:41:38</t>
  </si>
  <si>
    <t>2024-07-05 19:42:15</t>
  </si>
  <si>
    <t>SD-057-240705-926381-5421</t>
  </si>
  <si>
    <t>2024-07-05 17:32:22</t>
  </si>
  <si>
    <t>普通区域-昌乐县-幸福小区-15215366707-1000M-宽带上网投诉-次数0-20240705173104X864516747</t>
  </si>
  <si>
    <t>2024-07-06 18:33:00</t>
  </si>
  <si>
    <t>20240705173104X864516747</t>
  </si>
  <si>
    <t xml:space="preserve">流程受理流水号：20240705173016152153667071163927
客户号码:15215366707
客户姓名:钟**
投诉地市:潍坊
来话流水:2024070517294102820861172
宽带账号:15215366707
宽带账号归属地市:潍坊
宽带账号归属区县:昌乐县
故障地址:潍坊昌乐县宝城街道宝昌路幸福小区幸福小区1号楼*********
联系电话:15215366707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故障细类:网速慢/上网掉线(专席)
携转原因:
故障时间:2024-07-05 17:30:12
具体故障现象:频繁掉线，
客户其他诉求:
</t>
  </si>
  <si>
    <t>2024-07-05 17:36:15</t>
  </si>
  <si>
    <t>2024-07-05 17:36:42</t>
  </si>
  <si>
    <t>SD-851-289700-4754-26353</t>
  </si>
  <si>
    <t>SD-057-240705-748163-5218</t>
  </si>
  <si>
    <t>2024-07-05 17:10:13</t>
  </si>
  <si>
    <t>普通区域-潍城区-刘家庄自然村-15762584133-300M-宽带上网投诉-次数0-202407050000580167</t>
  </si>
  <si>
    <t>2024-07-06 18:11:00</t>
  </si>
  <si>
    <t>202407050000580167</t>
  </si>
  <si>
    <t>202407050000580167#宽带账号：15762584133；宽带地址：潍坊潍城区望留街道刘家庄刘家庄自然村刘家庄子24#中心路东六胡同中心街南6排*********；接入方式：FTTH，当前是否在线：在线，端到端诊断结果：客户侧设备问题，是否智能网关：，客户反映电视无法观看，要求尽快处理回复！来电流水2024070517020981220813409，联系电话：15753665353</t>
  </si>
  <si>
    <t>2024-07-05 17:13:17</t>
  </si>
  <si>
    <t>2024-07-05 17:14:08</t>
  </si>
  <si>
    <t>SD-057-240705-217096-5413</t>
  </si>
  <si>
    <t>2024-07-05 17:31:38</t>
  </si>
  <si>
    <t>80+普通-普通区域-青州市-丁店社区-13583623623-1000M-宽带上网投诉-次数0-202407050000601472</t>
  </si>
  <si>
    <t>2024-07-06 18:32:00</t>
  </si>
  <si>
    <t>202407050000601472</t>
  </si>
  <si>
    <t>202407050000601472#要求装维上门服务：宽带账号：13563673257；宽带地址：潍坊青州市云门山街道丁店社区村丁店社区南1；客户来电反映宽带连不上，客户不在现场，无法配合线上指导/客户不配合排障，要求上门，请协助处理，谢谢！联系电话：13563673257；联系人：13563673257*；来电流水：2024070517263199520822638</t>
  </si>
  <si>
    <t>2024-07-05 17:34:34</t>
  </si>
  <si>
    <t>2024-07-05 17:34:53</t>
  </si>
  <si>
    <t>SD-851-230208-3471-20347</t>
  </si>
  <si>
    <t>SD-057-240705-015432-7067</t>
  </si>
  <si>
    <t>2024-07-05 19:38:14</t>
  </si>
  <si>
    <t>普通区域-坊子区-南眉村-13655365205-500M-魔百和投诉-次数0-20240705193734X454118325</t>
  </si>
  <si>
    <t>20240705193734X454118325</t>
  </si>
  <si>
    <t>【农村网络投诉】流程受理流水号：20240705193656136553652051192386
客户号码:13655365205
客户姓名:丁**
投诉地市:潍坊
来话流水:2024070519311276420889823
宽带账号:13655365205
宽带账号归属地市:潍坊
宽带账号归属区县:坊子区
故障地址:潍坊坊子区坊子工业发展区（眉村）南眉村南眉村南眉村平房扩容*********
联系电话:13655365205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故障细类:移动高清电视故障(专席)
携转原因:
故障时间:2024-07-05 19:35:09
魔百和单播/组播:组播
具体故障现象:电视提示网络类错误，
客户其他诉求:
魔百和单/组播：组播</t>
  </si>
  <si>
    <t>2024-07-05 19:39:38</t>
  </si>
  <si>
    <t>2024-07-05 19:40:42</t>
  </si>
  <si>
    <t>SD-851-302243-4339-22613</t>
  </si>
  <si>
    <t>SD-057-240705-520389-5428</t>
  </si>
  <si>
    <t>2024-07-05 17:33:15</t>
  </si>
  <si>
    <t>【调研】-普通区域-昌邑市-御海蓝岸-13006568745-500M-宽带上网投诉-次数0-202407050000600246</t>
  </si>
  <si>
    <t>2024-07-06 18:34:00</t>
  </si>
  <si>
    <t>202407050000600246</t>
  </si>
  <si>
    <t>202407050000600246#流程受理流水号：20240705173212130065687451164520
客户号码:13006568745
客户姓名:翟**
投诉地市:潍坊
来话流水:2024070517303190220871190
宽带账号:13006568745
宽带账号归属地市:潍坊
宽带账号归属区县:昌邑市
故障地址:潍坊昌邑市城区交通街御海蓝岸17号楼2单元3101
联系电话:13006568745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17:34:32
具体故障现象:网络无法连接，
客户其他诉求:线上排障客户不认可，客户要求宽带工作人员到现场处理，谢谢！
;宽带小区$[御海蓝岸]$</t>
  </si>
  <si>
    <t>2024-07-05 17:36:53</t>
  </si>
  <si>
    <t>SD-851-308873-8420-8901</t>
  </si>
  <si>
    <t>SD-057-240705-762019-5229</t>
  </si>
  <si>
    <t>2024-07-05 17:10:41</t>
  </si>
  <si>
    <t>80+银卡-普通区域-昌邑市-北马村-13791857955-100M-业务受理宽带-次数0-202407050000579620</t>
  </si>
  <si>
    <t>2024-07-06 17:11:00</t>
  </si>
  <si>
    <t>202407050000579620</t>
  </si>
  <si>
    <t>202407050000579620# 宽带账号:13791857955; 联系电话：13791857955，问题类型：此工单为群障修复工单，根据群障全量闭环修复管理要求，为确保客户网络通畅，请装维人员跟进修复网络问题，谢谢！ 
 群障标题：公告。故障描述：分支光纤断或OLT检测不到ONT的预期的光信号(LOSi/LOBi)主叫号码：13791857955.0;该号码仅供参考，请优先联系宽带账号。</t>
  </si>
  <si>
    <t>2024-07-05 17:34:23</t>
  </si>
  <si>
    <t>2024-07-05 17:48:14</t>
  </si>
  <si>
    <t>SD-057-240705-415796-6985</t>
  </si>
  <si>
    <t>2024-07-05 19:29:45</t>
  </si>
  <si>
    <t>【调研】-80+普通-普通区域-昌邑市-郝家城后-15963446386-1000M-宽带上网投诉-次数0-20240705192837X917084874</t>
  </si>
  <si>
    <t>20240705192837X917084874</t>
  </si>
  <si>
    <t xml:space="preserve">流程受理流水号：20240705192646159634463861190656
客户号码:15963446386
客户姓名:齐**
投诉地市:潍坊
来话流水:2024070519261851620859671
宽带账号:15963446386
宽带账号归属地市:潍坊
宽带账号归属区县:昌邑市
故障地址:潍坊昌邑市城区育新街郝家城后15号楼*********
联系电话:15963446386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19:27:31
具体故障现象:打不开网页
客户其他诉求:
</t>
  </si>
  <si>
    <t>2024-07-05 20:08:50</t>
  </si>
  <si>
    <t>2024-07-05 22:09:33</t>
  </si>
  <si>
    <t>SD-851-297603-23978-17931</t>
  </si>
  <si>
    <t>SD-057-240705-081593-5433</t>
  </si>
  <si>
    <t>普通区域-奎文区-金福苑A区-17753685558-100M-宽带上网投诉-次数0-202407050000599842</t>
  </si>
  <si>
    <t>2024-07-06 18:35:00</t>
  </si>
  <si>
    <t>202407050000599842</t>
  </si>
  <si>
    <t>202407050000599842#宽带账号：17753685558
宽带地址：；潍坊高新高新城区福寿街金福苑A区1号楼*********
客户表示无线不能用  闪红灯 表示重启好几次了  不配合操作要求师傅尽快上门  请协助 ，谢谢！
联系电话：；17753685558
联系人：女士；
来电流水：2024070517312998620882914</t>
  </si>
  <si>
    <t>2024-07-05 17:37:31</t>
  </si>
  <si>
    <t>SD-057-240705-476350-5249</t>
  </si>
  <si>
    <t>2024-07-05 17:11:17</t>
  </si>
  <si>
    <t>普通区域-高密市-付沈屯自然村-15054421324-300M-宽带上网投诉-次数0-20240705170927X567839830</t>
  </si>
  <si>
    <t>2024-07-06 18:12:00</t>
  </si>
  <si>
    <t>20240705170927X567839830</t>
  </si>
  <si>
    <t xml:space="preserve">【农村网络投诉】流程受理流水号：20240705170827150544213241157619
客户号码:15054421324
客户姓名:张**
投诉地市:潍坊
来话流水:2024070517081356920890722
宽带账号:15054421324
宽带账号归属地市:潍坊
宽带账号归属区县:高密市
故障地址:潍坊高密市醴泉街道付沈屯付沈屯自然村高密付沈屯85号13号箱*********
联系电话:15054421324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17:09:14
具体故障现象:光猫亮红灯，
客户其他诉求:
</t>
  </si>
  <si>
    <t>2024-07-05 17:13:21</t>
  </si>
  <si>
    <t>2024-07-05 17:13:49</t>
  </si>
  <si>
    <t>SD-851-235647-22542-11634</t>
  </si>
  <si>
    <t>SD-057-240705-423716-6916</t>
  </si>
  <si>
    <t>2024-07-05 19:23:16</t>
  </si>
  <si>
    <t>普通区域-奎文区-恒信-金御园（风华上品）-18753616785-300M-宽带上网投诉-次数0-20240705192120X480320839</t>
  </si>
  <si>
    <t>20240705192120X480320839</t>
  </si>
  <si>
    <t xml:space="preserve">流程受理流水号：20240705191904187536167851189345
客户号码:18753616785
客户姓名:夏**
投诉地市:潍坊
来话流水:2024070519184419120813179
宽带账号:18753616785
宽带账号归属地市:潍坊
宽带账号归属区县:高新
故障地址:潍坊高新高新城区樱前街恒信-金御园（风华上品）27号楼*********
联系电话:18753616785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19:20:54
具体故障现象:打不开网页，
客户其他诉求:
</t>
  </si>
  <si>
    <t>2024-07-05 19:26:29</t>
  </si>
  <si>
    <t>2024-07-05 19:28:06</t>
  </si>
  <si>
    <t>SD-057-240705-874561-6941</t>
  </si>
  <si>
    <t>2024-07-05 19:26:19</t>
  </si>
  <si>
    <t>(目标)普通区域-昌乐县-艳阳天-13964694168-100M-宽带上网投诉-次数0-20240705192359X639492546</t>
  </si>
  <si>
    <t>20240705192359X639492546</t>
  </si>
  <si>
    <t xml:space="preserve">流程受理流水号：20240705192303139646941681190052
客户号码:13964694168
客户姓名:于**
投诉地市:潍坊
来话流水:2024070519221097420834414
宽带账号:13964694168
宽带账号归属地市:潍坊
宽带账号归属区县:昌乐县
故障地址:潍坊昌乐县城关街道方山路艳阳天15号楼*********
联系电话:13964694168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19:23:21
具体故障现象:光猫亮红灯，
客户其他诉求:
</t>
  </si>
  <si>
    <t>2024-07-05 19:29:15</t>
  </si>
  <si>
    <t>2024-07-05 19:30:31</t>
  </si>
  <si>
    <t>SD-057-240705-072831-4899</t>
  </si>
  <si>
    <t>2024-07-05 16:38:09</t>
  </si>
  <si>
    <t>【重投】-普通区域-青州市-东阳佳苑-18263661805-500M-宽带上网投诉-次数0-20240705163619X579890138</t>
  </si>
  <si>
    <t>2024-07-06 17:39:00</t>
  </si>
  <si>
    <t>20240705163619X579890138</t>
  </si>
  <si>
    <t xml:space="preserve">流程受理流水号：20240705163551182636618051147565
客户号码:18263661805
客户姓名:庞**
投诉地市:潍坊
来话流水:2024070516341313120838579
宽带账号:18263661805
宽带账号归属地市:潍坊
宽带账号归属区县:青州市
故障地址:潍坊青州市云门山街道尧王山路东阳佳苑11号楼*********
联系电话:15069621263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16:36:02
具体故障现象:光猫亮红灯，
客户其他诉求:
</t>
  </si>
  <si>
    <t>2024-07-05 16:40:45</t>
  </si>
  <si>
    <t>2024-07-05 16:41:01</t>
  </si>
  <si>
    <t>SD-057-240705-140697-5234</t>
  </si>
  <si>
    <t>2024-07-05 17:10:48</t>
  </si>
  <si>
    <t>80+银卡-普通区域-昌邑市-北马村-13791857955-100M-业务受理宽带-次数0-202407050000580303</t>
  </si>
  <si>
    <t>202407050000580303</t>
  </si>
  <si>
    <t>202407050000580303# 宽带账号:13791857955; 联系电话：13791857955，问题类型：此工单为群障修复工单，根据群障全量闭环修复管理要求，为确保客户网络通畅，请装维人员跟进修复网络问题，谢谢！ 
 群障标题：公告。故障描述：分支光纤断或OLT检测不到ONT的预期的光信号(LOSi/LOBi)主叫号码：13791857955.0;该号码仅供参考，请优先联系宽带账号。</t>
  </si>
  <si>
    <t>2024-07-05 17:32:06</t>
  </si>
  <si>
    <t>2024-07-05 17:32:50</t>
  </si>
  <si>
    <t>SD-057-240705-709326-7003</t>
  </si>
  <si>
    <t>2024-07-05 19:32:05</t>
  </si>
  <si>
    <t>普通区域-奎文区-董家小区-13583675028-100M-宽带上网投诉-次数0-20240705193000X856934000</t>
  </si>
  <si>
    <t>20240705193000X856934000</t>
  </si>
  <si>
    <t xml:space="preserve">流程受理流水号：20240705192701135836750281190693
客户号码:13583675028
客户姓名:倪**
投诉地市:潍坊
来话流水:2024070519255957420857724
宽带账号:13583675028
宽带账号归属地市:潍坊
宽带账号归属区县:奎文区
故障地址:潍坊奎文区廿里堡街道文化路董家小区24号楼2单元601
联系电话:13583675028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故障时间:2024-07-05 19:32:15
具体故障现象:提示网络无法连接，
客户其他诉求:请协助处理谢谢！
</t>
  </si>
  <si>
    <t>2024-07-05 19:34:22</t>
  </si>
  <si>
    <t>2024-07-05 19:34:58</t>
  </si>
  <si>
    <t>SD-851-262001-11616-29963</t>
  </si>
  <si>
    <t>SD-057-240705-425873-6925</t>
  </si>
  <si>
    <t>2024-07-05 19:23:54</t>
  </si>
  <si>
    <t>80+普通-普通区域-奎文区-中海大观天下二期-13953655996-300M-宽带延伸服务-次数0-202407050000687673</t>
  </si>
  <si>
    <t>202407050000687673</t>
  </si>
  <si>
    <t xml:space="preserve">202407050000687673#流程受理流水号：20240705192325139536559961190109
客户号码:13953655996
客户姓名:张*
投诉地市:潍坊
来话流水:2024070519221502320834865
宽带账号:13953655996
宽带账号归属地市:潍坊
宽带账号归属区县:高新
故障地址:潍坊高新高新城区东方路中海大观天下二期72号楼*********
联系电话:13953655996
联系人:女士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故障时间:2024-07-05 19:23:31
具体故障现象:调测其它设备，
</t>
  </si>
  <si>
    <t>2024-07-05 19:27:55</t>
  </si>
  <si>
    <t>2024-07-05 19:28:29</t>
  </si>
  <si>
    <t>SD-057-240705-278061-7032</t>
  </si>
  <si>
    <t>2024-07-05 19:35:24</t>
  </si>
  <si>
    <t>普通区域-潍城区-潍城劳动局片区-19861339535-300M-宽带延伸服务-次数0-202407050000694664</t>
  </si>
  <si>
    <t>202407050000694664</t>
  </si>
  <si>
    <t xml:space="preserve">202407050000694664#【已关注中国移动10086微信公众号】流程受理流水号：20240705193415198613395351191931
客户号码:19861339535
客户姓名:井**
投诉地市:潍坊
来话流水:2024070519324797720899745
宽带账号:19861339535
宽带账号归属地市:潍坊
宽带账号归属区县:潍城区
故障地址:潍坊潍城区西关街道福寿西街潍城劳动局片区上城国际25号楼*********
联系电话:19861339535
联系人:先生
工单紧急程度:非常紧急
是否有升级投诉倾向:否
是否重复投诉:否
是否携转意向:否
是否投诉倾向:否
是否智能网关:智能网关
当前是否在线:是
接入方式:FTTH
是否质差终端:无质差信息
光功率:-16.55
故障大类:宽带/电视
故障细类:宽带延伸服务
携转原因:
故障时间:2024-07-05 19:32:34
具体故障现象:客户来电要求连接一根网线到卧室连接电脑，请协助谢谢
</t>
  </si>
  <si>
    <t>2024-07-05 19:37:37</t>
  </si>
  <si>
    <t>2024-07-05 19:37:51</t>
  </si>
  <si>
    <t>SD-851-271638-4719-13302</t>
  </si>
  <si>
    <t>SD-057-240705-274589-3954</t>
  </si>
  <si>
    <t>2024-07-05 14:50:33</t>
  </si>
  <si>
    <t>【调研】-80+金卡-普通区域-寿光市-现代御苑-15165681717-1000M-宽带上网投诉-次数0-20240705144826X106791896</t>
  </si>
  <si>
    <t>20240705144826X106791896</t>
  </si>
  <si>
    <t xml:space="preserve">流程受理流水号：20240705144759151656817171114507
客户号码:15165681717
客户姓名:刘**
投诉地市:潍坊
来话流水:2024070514450713920810807
宽带账号:15165681717
宽带账号归属地市:潍坊
宽带账号归属区县:寿光市
故障地址:潍坊寿光市圣城街道圣城街现代御苑2号楼*********
联系电话:15165681717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故障时间:2024-07-05 14:44:50
具体故障现象:打不开网页，
客户其他诉求:
</t>
  </si>
  <si>
    <t>2024-07-05 14:57:32</t>
  </si>
  <si>
    <t>2024-07-05 14:58:42</t>
  </si>
  <si>
    <t>SD-851-251088-28372-7378</t>
  </si>
  <si>
    <t>SD-057-240705-803671-5293</t>
  </si>
  <si>
    <t>2024-07-05 17:15:20</t>
  </si>
  <si>
    <t>普通区域-昌邑市-一品苑-15866116665-200M-宽带上网投诉-次数0-202407050000585335</t>
  </si>
  <si>
    <t>2024-07-06 18:16:00</t>
  </si>
  <si>
    <t>202407050000585335</t>
  </si>
  <si>
    <t>202407050000585335#流程受理流水号：20240705170520158661166651156710
客户号码:15866116665
客户姓名:黄**
投诉地市:潍坊
来话流水:2024070517045819420849326
宽带账号:15866116665
宽带账号归属地市:潍坊
宽带账号归属区县:昌邑市
故障地址:潍坊昌邑市城区都昌路一品苑中区B5楼*********
联系电话:18501050557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17:07:32
具体故障现象:提示网络无法连接，
客户其他诉求:
;宽带小区$[一品苑]$</t>
  </si>
  <si>
    <t>2024-07-05 17:22:56</t>
  </si>
  <si>
    <t>2024-07-05 17:23:32</t>
  </si>
  <si>
    <t>SD-851-304770-14433-11114</t>
  </si>
  <si>
    <t>SD-057-240705-182034-6952</t>
  </si>
  <si>
    <t>2024-07-05 19:26:42</t>
  </si>
  <si>
    <t>【调研】-80+普通-普通区域-昌邑市-新天地-13863685056-1000M-宽带上网投诉-次数0-202407050000688617</t>
  </si>
  <si>
    <t>202407050000688617</t>
  </si>
  <si>
    <t>202407050000688617#宽带账号：13863685056宽带地址：潍坊昌邑市城区奎聚路新天地12号楼**；客户来电反映移动高清无法上网，经查询客户侧为质差机顶盒，请协助上门更换设备并一并处理故障问题，谢谢！联系电话本机；联系人先生来电流水2024070519232184320841416</t>
  </si>
  <si>
    <t>2024-07-05 19:28:28</t>
  </si>
  <si>
    <t>2024-07-05 19:30:15</t>
  </si>
  <si>
    <t>SD-851-274417-30317-28806</t>
  </si>
  <si>
    <t>SD-057-240705-762809-5282</t>
  </si>
  <si>
    <t>2024-07-05 17:14:05</t>
  </si>
  <si>
    <t>普通区域-寿光市-曹家村-15963696080-300M-魔百和投诉-次数0-20240705171127X687437138</t>
  </si>
  <si>
    <t>2024-07-06 18:15:00</t>
  </si>
  <si>
    <t>20240705171127X687437138</t>
  </si>
  <si>
    <t>【农村网络投诉】流程受理流水号：20240705171032159636960801158207
客户号码:15963696080
客户姓名:杨**
投诉地市:潍坊
来话流水:2024070517100143420813665
宽带账号:15963696080
宽带账号归属地市:潍坊
宽带账号归属区县:寿光市
故障地址:潍坊寿光市古城曹家村曹家村32号箱*********
联系电话:15963696080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故障时间:2024-07-05 17:09:19
魔百和单播/组播:组播
具体故障现象:电视直播或点播无法观看，客户无法完成线上指导，请协助处理，谢谢
客户其他诉求:
魔百和单/组播：组播</t>
  </si>
  <si>
    <t>2024-07-05 17:16:05</t>
  </si>
  <si>
    <t>2024-07-05 17:16:37</t>
  </si>
  <si>
    <t>SD-851-249141-17826-11649</t>
  </si>
  <si>
    <t>SD-057-240705-569203-6999</t>
  </si>
  <si>
    <t>2024-07-05 19:31:33</t>
  </si>
  <si>
    <t>80+银卡-FTTR-普通区域-奎文区-凤鸣郡-15063439343-1000M-宽带延伸服务-次数0-202407050000690910</t>
  </si>
  <si>
    <t>202407050000690910</t>
  </si>
  <si>
    <t xml:space="preserve">202407050000690910#流程受理流水号：20240705193058150634393431191362
客户号码:15063439343
客户姓名:桑**
投诉地市:潍坊
来话流水:2024070519291299820877494
宽带账号:15063439343
宽带账号归属地市:潍坊
宽带账号归属区县:高新
故障地址:潍坊高新高新城区宝通街凤鸣郡2号楼*********
联系电话:15063439343
联系人:先生/女士
工单紧急程度:一般
是否有升级投诉倾向:否
是否重复投诉:否
是否携转意向:否
是否投诉倾向:否
是否智能网关:智能网关
当前是否在线:是
接入方式:FTTH
是否质差终端:无质差信息
光功率:-17.72
故障大类:宽带/电视
故障细类:宽带延伸服务
携转原因:
故障时间:2024-07-05 19:30:08
具体故障现象:请协助更换网线，谢谢
</t>
  </si>
  <si>
    <t>2024-07-05 19:41:37</t>
  </si>
  <si>
    <t>2024-07-05 19:42:57</t>
  </si>
  <si>
    <t>SD-851-260571-27814-14938</t>
  </si>
  <si>
    <t>SD-057-240705-870312-6880</t>
  </si>
  <si>
    <t>2024-07-05 19:20:05</t>
  </si>
  <si>
    <t>普通区域-高密市-东流口子自然村-13475687343-100M-宽带延伸服务-次数0-202407050000686727</t>
  </si>
  <si>
    <t>202407050000686727</t>
  </si>
  <si>
    <t xml:space="preserve">202407050000686727#流程受理流水号：20240705191646134756873431188943
客户号码:13475687343
客户姓名:徐**
投诉地市:潍坊
来话流水:2024070519160781420896737
宽带账号:13475687343
宽带账号归属地市:潍坊
宽带账号归属区县:高密市
故障地址:潍坊高密市夏庄镇东流口子东流口子自然村高密东流口子8号箱王昭军*********
联系电话:13475687343
联系人:先生/女士
工单紧急程度:非常紧急
是否有升级投诉倾向:否
是否重复投诉:否
是否携转意向:否
是否投诉倾向:否
是否智能网关:智能网关
当前是否在线:是
接入方式:FTTH
是否质差终端:无质差信息
光功率:-19.31
故障大类:宽带/电视
故障细类:宽带延伸服务
携转原因:
故障时间:2024-07-05 19:16:40
具体故障现象:客户来电表示宽带故障，师傅维修网线延长，表示需要100元费用，客户不认可，要求尽快上报，请协助加急，谢谢
</t>
  </si>
  <si>
    <t>2024-07-05 19:25:14</t>
  </si>
  <si>
    <t>2024-07-05 19:27:01</t>
  </si>
  <si>
    <t>SD-851-275011-26569-7023</t>
  </si>
  <si>
    <t>SD-057-240705-031829-5427</t>
  </si>
  <si>
    <t>2024-07-05 17:33:07</t>
  </si>
  <si>
    <t>普通区域-昌邑市-实验小区北区-18463653853-200M-宽带延伸服务-次数0-202407050000602310</t>
  </si>
  <si>
    <t>2024-07-06 17:34:00</t>
  </si>
  <si>
    <t>202407050000602310</t>
  </si>
  <si>
    <t xml:space="preserve">202407050000602310#流程受理流水号：20240705172839184636538531163456
客户号码:18463653853
客户姓名:冯**
投诉地市:潍坊
来话流水:2024070517263851520823923
宽带账号:18463653853
宽带账号归属地市:潍坊
宽带账号归属区县:昌邑市
故障地址:潍坊昌邑市城区山前街实验小区北区8#-2*********
联系电话:18463653853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故障时间:2024-07-05 17:31:00
具体故障现象:调测其它设备，
</t>
  </si>
  <si>
    <t>2024-07-05 17:34:42</t>
  </si>
  <si>
    <t>2024-07-05 17:47:54</t>
  </si>
  <si>
    <t>SD-057-240705-043158-5324</t>
  </si>
  <si>
    <t>2024-07-05 17:18:37</t>
  </si>
  <si>
    <t>80+银卡-普通区域-诸城市-庐山家园二期-13589193737-300M-宽带上网投诉-次数0-202407050000585988</t>
  </si>
  <si>
    <t>2024-07-06 18:19:00</t>
  </si>
  <si>
    <t>202407050000585988</t>
  </si>
  <si>
    <t>202407050000585988#宽带账号：13589193737；宽带地址：潍坊诸城市密州街道薛馆路庐山家园二期23号楼** ；客户来电反映 宽带无法连接  ，经查询客户侧为质差路由器
，请协助并处理故障问题，谢谢！联系电话：13589193580 ；联系人
：；来电流水  2024070517162898320895990</t>
  </si>
  <si>
    <t>2024-07-05 17:27:07</t>
  </si>
  <si>
    <t>2024-07-05 17:27:26</t>
  </si>
  <si>
    <t>SD-057-240705-098614-7034</t>
  </si>
  <si>
    <t>2024-07-05 19:35:29</t>
  </si>
  <si>
    <t>【调研】-80+银卡-普通区域-高密市-东牟北自然村-18366506242-1000M-宽带上网投诉-次数0-20240705193417X257093245</t>
  </si>
  <si>
    <t>20240705193417X257093245</t>
  </si>
  <si>
    <t xml:space="preserve">【农村网络投诉】流程受理流水号：20240705193300183665062421191727
客户号码:18366506242
客户姓名:刘**
投诉地市:潍坊
来话流水:2024070519315161720893847
宽带账号:18366506242
宽带账号归属地市:潍坊
宽带账号归属区县:高密市
故障地址:潍坊高密市朝阳街道东牟西东牟西自然村东牟西91号29号箱*********
联系电话:17865650628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19:33:52
具体故障现象:光猫亮红灯，
客户其他诉求:
</t>
  </si>
  <si>
    <t>2024-07-05 19:43:05</t>
  </si>
  <si>
    <t>2024-07-05 19:43:43</t>
  </si>
  <si>
    <t>SD-851-233691-5701-17509</t>
  </si>
  <si>
    <t>SD-057-240705-130852-6886</t>
  </si>
  <si>
    <t>2024-07-05 19:20:30</t>
  </si>
  <si>
    <t>普通区域-诸城市-郭家庄自然村-17705360120-300M-宽带上网投诉-次数0-20240705191800X280674589</t>
  </si>
  <si>
    <t>20240705191800X280674589</t>
  </si>
  <si>
    <t xml:space="preserve">【农村网络投诉】流程受理流水号：20240705191727177053601201189060
客户号码:17705360120
客户姓名:郭**
投诉地市:潍坊
来话流水:2024070519110730820864422
宽带账号:17705360120
宽带账号归属地市:潍坊
宽带账号归属区县:诸城市
故障地址:潍坊诸城市枳沟镇郭家庄郭家庄自然村郭家庄村南3号箱*********
联系电话:17705360120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
故障细类:宽带无法上网(专席)
携转原因:
故障时间:2024-07-05 19:20:07
具体故障现象:光猫灯正常但电脑手机无法上网，
客户其他诉求:
</t>
  </si>
  <si>
    <t>2024-07-05 19:22:46</t>
  </si>
  <si>
    <t>2024-07-05 19:25:51</t>
  </si>
  <si>
    <t>SD-851-294287-17609-8701</t>
  </si>
  <si>
    <t>SD-057-240705-218476-4726</t>
  </si>
  <si>
    <t>2024-07-05 16:14:20</t>
  </si>
  <si>
    <t>普通区域-高密市-（铁通）盛世华府-18363630632-200M-宽带上网投诉-次数0-20240705161154X114860395</t>
  </si>
  <si>
    <t>2024-07-06 17:15:00</t>
  </si>
  <si>
    <t>20240705161154X114860395</t>
  </si>
  <si>
    <t xml:space="preserve">流程受理流水号：20240705160825183636306321138977
客户号码:18363630632
客户姓名:崔*
投诉地市:潍坊
来话流水:2024070516080646520872134
宽带账号:18363630632
宽带账号归属地市:潍坊
宽带账号归属区县:高密市
故障地址:潍坊高密市朝阳街道月潭路（铁通）盛世华府盛世华府13号楼*********
联系电话:18363630632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16:10:17
具体故障现象:光猫亮红灯，
客户其他诉求:
</t>
  </si>
  <si>
    <t>2024-07-05 16:16:20</t>
  </si>
  <si>
    <t>2024-07-05 16:17:05</t>
  </si>
  <si>
    <t>SD-057-240705-397841-4722</t>
  </si>
  <si>
    <t>2024-07-05 16:14:09</t>
  </si>
  <si>
    <t>【调研】-80+普通-(目标)普通区域-高密市-康河花园A区-15253691347-300M-宽带上网投诉-次数0-20240705161142X102628964</t>
  </si>
  <si>
    <t>20240705161142X102628964</t>
  </si>
  <si>
    <t xml:space="preserve">流程受理流水号：20240705161100152536913471139712
客户号码:15253691347
客户姓名:单*
投诉地市:潍坊
来话流水:2024070516103041020805325
宽带账号:15253691347
宽带账号归属地市:潍坊
宽带账号归属区县:高密市
故障地址:潍坊高密市醴泉街道顺河路康河花园A区2号楼*********
联系电话:15253691347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16:11:31
具体故障现象:提示网络无法连接，
客户其他诉求:
</t>
  </si>
  <si>
    <t>2024-07-05 16:16:13</t>
  </si>
  <si>
    <t>2024-07-05 16:16:48</t>
  </si>
  <si>
    <t>SD-057-240705-879436-7909</t>
  </si>
  <si>
    <t>2024-07-05 21:02:46</t>
  </si>
  <si>
    <t>普通区域-昌邑市-潍水蓝湾-15165666265-300M-宽带上网投诉-次数0-20240705210129X489313213</t>
  </si>
  <si>
    <t>20240705210129X489313213</t>
  </si>
  <si>
    <t xml:space="preserve">流程受理流水号：20240705210049151656662651204593
客户号码:15165666265
客户姓名:刘*
投诉地市:潍坊
来话流水:2024070520574928520848543
宽带账号:15165666265
宽带账号归属地市:潍坊
宽带账号归属区县:昌邑市
故障地址:潍坊昌邑市城区交通街潍水蓝湾9号楼*********
联系电话:13165262283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21:01:09
具体故障现象:频繁掉线，
客户其他诉求:
</t>
  </si>
  <si>
    <t>2024-07-05 21:04:00</t>
  </si>
  <si>
    <t>2024-07-05 21:04:34</t>
  </si>
  <si>
    <t>SD-057-240705-847926-620</t>
  </si>
  <si>
    <t>2024-07-05 09:06:37</t>
  </si>
  <si>
    <t>80+金卡-普通区域-寿光市-田马尹家村-13854415265-300M-宽带上网投诉-次数0-20240705090405X445467739</t>
  </si>
  <si>
    <t>20240705090405X445467739</t>
  </si>
  <si>
    <t xml:space="preserve">流程受理流水号：20240705090304138544152651012241
客户号码:13854415265
客户姓名:于*
投诉地市:潍坊
来话流水:2024070509024582420838663
宽带账号:13854415265
宽带账号归属地市:潍坊
宽带账号归属区县:寿光市
故障地址:潍坊寿光市赵庙尹家东菜园尹家东菜园10号箱*********
联系电话:13854415265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09:03:30
具体故障现象:光猫亮红灯，
客户其他诉求:要求上门维修
</t>
  </si>
  <si>
    <t>2024-07-05 09:16:15</t>
  </si>
  <si>
    <t>2024-07-05 09:16:51</t>
  </si>
  <si>
    <t>SD-057-240705-675832-6179</t>
  </si>
  <si>
    <t>2024-07-05 18:29:10</t>
  </si>
  <si>
    <t>80+银卡-普通区域-滨海-红旗家园小区-13884706460-300M-宽带上网投诉-次数0-20240705182635X195858691</t>
  </si>
  <si>
    <t>20240705182635X195858691</t>
  </si>
  <si>
    <t xml:space="preserve">流程受理流水号：20240705182602138847064601179079
客户号码:13884706460
客户姓名:刘*
投诉地市:潍坊
来话流水:2024070518245696620832228
宽带账号:13884706460
宽带账号归属地市:潍坊
宽带账号归属区县:滨海
故障地址:潍坊滨海央子街道北海路红旗家园小区南西2号楼*********
联系电话:13884706460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18:26:13
具体故障现象:提示网络无法连接，
客户其他诉求:维修 
</t>
  </si>
  <si>
    <t>2024-07-05 18:34:21</t>
  </si>
  <si>
    <t>2024-07-05 18:35:03</t>
  </si>
  <si>
    <t>SD-851-317905-12050-19933</t>
  </si>
  <si>
    <t>SD-057-240705-061354-6061</t>
  </si>
  <si>
    <t>2024-07-05 18:20:15</t>
  </si>
  <si>
    <t>【调研】-80+银卡-普通区域-青州市-国泰家园小区-15069665783-200M-宽带上网投诉-次数0-202407050000647256</t>
  </si>
  <si>
    <t>202407050000647256</t>
  </si>
  <si>
    <t>202407050000647256#【已关注中国移动10086微信公众号】流程受理流水号：20240705181810150696657831177285
客户号码:15069665783
客户姓名:冯**
投诉地市:潍坊
来话流水:2024070518175266220872331
宽带账号:15069665783
宽带账号归属地市:潍坊
宽带账号归属区县:青州市
故障地址:潍坊青州市东夏镇昭德北路国泰家园小区8号楼*********
联系电话:15069665783
联系人:先生/女士
工单紧急程度:一般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
携转原因:
故障时间:2024-07-05 18:24:15
具体故障现象:电脑无法上网，
客户其他诉求:
;宽带小区$[国泰家园小区]$</t>
  </si>
  <si>
    <t>2024-07-05 18:21:57</t>
  </si>
  <si>
    <t>2024-07-05 18:22:20</t>
  </si>
  <si>
    <t>SD-851-237257-46387-25516</t>
  </si>
  <si>
    <t>SD-057-240705-376410-6130</t>
  </si>
  <si>
    <t>2024-07-05 18:26:02</t>
  </si>
  <si>
    <t>【调研】-80+银卡-普通区域-坊子区-王松一村-15169688864-1000M-宽带上网投诉-次数0-20240705182402X422825010</t>
  </si>
  <si>
    <t>20240705182402X422825010</t>
  </si>
  <si>
    <t xml:space="preserve">【农村网络投诉】流程受理流水号：20240705182119151696888641178048
客户号码:15169688864
客户姓名:许**
投诉地市:潍坊
来话流水:2024070518191202320883892
宽带账号:15169688864
宽带账号归属地市:潍坊
宽带账号归属区县:坊子区
故障地址:潍坊坊子区坊子老区王松一村行政村王松一村4号箱蔡壮保外墙*********
联系电话:15169688864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故障细类:宽带无法上网(专席)
携转原因:
故障时间:2024-07-05 18:22:48
具体故障现象:提示网络无法连接，,在线-    ，已正常排查，电源注册光信号，网口灯均正常，为客户刷新网络，请协助处理，谢谢 
客户其他诉求:
</t>
  </si>
  <si>
    <t>2024-07-05 18:29:40</t>
  </si>
  <si>
    <t>2024-07-05 18:31:24</t>
  </si>
  <si>
    <t>SD-057-240705-273541-220</t>
  </si>
  <si>
    <t>2024-07-05 08:13:23</t>
  </si>
  <si>
    <t>80+普通-普通区域-寿光市-郑埝小区-18706582188-300M-宽带上网投诉-次数0-202407050000093395</t>
  </si>
  <si>
    <t>202407050000093395</t>
  </si>
  <si>
    <t>202407050000093395#流程受理流水号：20240705081008187065821881000727
客户号码:18706582188
客户姓名:刘**
投诉地市:潍坊
来话流水:2024070508092191220844477
宽带账号:18706582188
宽带账号归属地市:潍坊
宽带账号归属区县:寿光市
故障地址:潍坊寿光市台头镇郑埝村郑埝小区西区4号楼*********
联系电话:13864613398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08:12:47
具体故障现象:光猫亮红灯，
客户其他诉求:
;宽带小区$[郑埝小区]$</t>
  </si>
  <si>
    <t>2024-07-05 08:17:55</t>
  </si>
  <si>
    <t>2024-07-05 08:18:18</t>
  </si>
  <si>
    <t>SD-057-240705-096134-629</t>
  </si>
  <si>
    <t>2024-07-05 09:07:04</t>
  </si>
  <si>
    <t>【调研】-80+普通-普通区域-奎文区-景苑小区-13780820864-1000M-宽带上网投诉-次数0-20240705090458X498096262</t>
  </si>
  <si>
    <t>20240705090458X498096262</t>
  </si>
  <si>
    <t xml:space="preserve">流程受理流水号：20240705090259137808208641012220
客户号码:13780820864
客户姓名:于**
投诉地市:潍坊
来话流水:2024070509013035620823975
宽带账号:13780820864
宽带账号归属地市:潍坊
宽带账号归属区县:奎文区
故障地址:潍坊奎文区廿里堡街道宝通街景苑小区5号楼*********
联系电话:15053627852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故障时间:2024-07-05 09:03:13
具体故障现象:频繁掉线，上网清单确实是有显示频繁掉线的记录
客户其他诉求:
</t>
  </si>
  <si>
    <t>2024-07-05 09:12:07</t>
  </si>
  <si>
    <t>SD-851-330721-1064-24329</t>
  </si>
  <si>
    <t>SD-057-240705-682179-6587</t>
  </si>
  <si>
    <t>2024-07-05 19:07:49</t>
  </si>
  <si>
    <t>【调研】-(目标)普通区域-诸城市-麻姑馆自然村-18765179931-100M-宽带上网投诉-次数0-202407050000676583</t>
  </si>
  <si>
    <t>202407050000676583</t>
  </si>
  <si>
    <t>202407050000676583#宽带账号：18765179931；宽带地址：潍坊诸城市林家村镇麻姑馆麻姑馆自然村麻姑馆东区东头12号箱** ；客户来电反映  无法连接 ，经查询客户侧为质差终
端，请协助上门更换终端并一并处理故障问题，谢谢！联系电话：13854413081 ；联系人
：；来电流水： 2024070519052148720825793</t>
  </si>
  <si>
    <t>2024-07-05 19:10:05</t>
  </si>
  <si>
    <t>2024-07-05 19:10:38</t>
  </si>
  <si>
    <t>SD-851-290065-271-11667</t>
  </si>
  <si>
    <t>SD-057-240705-986103-6180</t>
  </si>
  <si>
    <t>2024-07-05 18:29:13</t>
  </si>
  <si>
    <t>【调研】-80+金卡-FTTR-普通区域-寿光市-青田湖村自然村-15244411555-1000M-宽带上网投诉-次数0-20240705182646X206537764</t>
  </si>
  <si>
    <t>20240705182646X206537764</t>
  </si>
  <si>
    <t xml:space="preserve">【农村网络投诉】流程受理流水号：20240705182600152444115551179074
客户号码:15244411555
客户姓名:李**
投诉地市:潍坊
来话流水:2024070518253933820838096
宽带账号:15244411555
宽带账号归属地市:潍坊
宽带账号归属区县:寿光市
故障地址:潍坊寿光市田马青田湖村青田湖村自然村青田湖村西南*********
联系电话:15244411555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18:26:26
具体故障现象:提示网络无法连接，
客户其他诉求:
</t>
  </si>
  <si>
    <t>2024-07-05 18:42:34</t>
  </si>
  <si>
    <t>2024-07-05 18:43:23</t>
  </si>
  <si>
    <t>SD-851-306572-10244-4039</t>
  </si>
  <si>
    <t>SD-057-240705-249807-6127</t>
  </si>
  <si>
    <t>2024-07-05 18:25:53</t>
  </si>
  <si>
    <t>普通区域-高密市-西观音堂村-13583638517-200M-宽带上网投诉-次数0-202407050000651314</t>
  </si>
  <si>
    <t>202407050000651314</t>
  </si>
  <si>
    <t>202407050000651314#宽带账号：13583638517宽带地址：潍坊高密市朝阳街道百脉湖大街西观音堂村
客户来电反映宽带无法使用，光猫亮红灯经查询客户侧为质差终端，请协助上门更换终端一并处理故障问题，谢谢！联系电话：本机联系人：先生；来电流水：2024070518214827820805974</t>
  </si>
  <si>
    <t>2024-07-05 18:38:47</t>
  </si>
  <si>
    <t>2024-07-05 18:39:41</t>
  </si>
  <si>
    <t>SD-057-240705-085169-6569</t>
  </si>
  <si>
    <t>2024-07-05 19:05:42</t>
  </si>
  <si>
    <t>【调研】-(目标)普通区域-诸城市-草庄子-15866510565-100M-宽带上网投诉-次数0-20240705190426X466496315</t>
  </si>
  <si>
    <t>20240705190426X466496315</t>
  </si>
  <si>
    <t xml:space="preserve">【农村网络投诉】流程受理流水号：20240705190011158665105651185957
客户号码:15866510565
客户姓名:王**
投诉地市:潍坊
来话流水:2024070518595486620888709
宽带账号:15866510565
宽带账号归属地市:潍坊
宽带账号归属区县:诸城市
故障地址:潍坊诸城市昌城镇草庄子村草庄子草庄子村北3#箱*********
联系电话:15866510565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19:02:09
具体故障现象:提示网络无法连接，
客户其他诉求:
</t>
  </si>
  <si>
    <t>2024-07-05 19:14:33</t>
  </si>
  <si>
    <t>2024-07-05 19:14:51</t>
  </si>
  <si>
    <t>SD-057-240705-785430-110</t>
  </si>
  <si>
    <t>2024-07-05 07:33:37</t>
  </si>
  <si>
    <t>【调研】-普通区域-昌邑市-韩家村自然村-13515361280-100M-宽带上网投诉-次数0-202407050000090429</t>
  </si>
  <si>
    <t>202407050000090429</t>
  </si>
  <si>
    <t xml:space="preserve">202407050000090429#流程受理流水号：20240705073233135153612801000314
客户号码:13515361280
客户姓名:韩**
投诉地市:潍坊
来话流水:2024070507320274920899687
宽带账号:13515361280
宽带账号归属地市:潍坊
宽带账号归属区县:昌邑市
故障地址:潍坊昌邑市仓街镇韩家村韩家村自然村昌邑市仓街韩家李云国pos001-1:8*********
联系电话:13515361280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07:33:03
具体故障现象:打不开网页，
客户其他诉求:客户侧为质差终端，要求上门更换终端并一并处理故障问题。
</t>
  </si>
  <si>
    <t>2024-07-05 07:43:57</t>
  </si>
  <si>
    <t>2024-07-05 07:44:56</t>
  </si>
  <si>
    <t>SD-057-240705-479502-6566</t>
  </si>
  <si>
    <t>2024-07-05 19:05:30</t>
  </si>
  <si>
    <t>普通区域-青州市-李集村-13153695659-500M-宽带上网投诉-次数0-20240705190321X401526923</t>
  </si>
  <si>
    <t>20240705190321X401526923</t>
  </si>
  <si>
    <t xml:space="preserve">【农村网络投诉】流程受理流水号：20240705190209131536956591186309
客户号码:13153695659
客户姓名:王**
投诉地市:潍坊
来话流水:2024070519002975320892703
宽带账号:13153695659
宽带账号归属地市:潍坊
宽带账号归属区县:青州市
故障地址:潍坊青州市东夏镇李集村李集村
联系电话:15263653990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故障细类:网速慢/上网掉线(专席)
携转原因:
故障时间:2024-07-05 19:02:18
具体故障现象:客户来电表示家里网速慢卡，我处排查路由器摆放位置，在线时长，使用年限以及网线未恢复，请协助处理谢谢
客户其他诉求:
</t>
  </si>
  <si>
    <t>2024-07-05 19:07:14</t>
  </si>
  <si>
    <t>2024-07-05 19:07:57</t>
  </si>
  <si>
    <t>SD-851-296205-15138-29103</t>
  </si>
  <si>
    <t>SD-057-240705-841520-6082</t>
  </si>
  <si>
    <t>2024-07-05 18:22:08</t>
  </si>
  <si>
    <t>普通区域-临朐县-檀香园-15805363511-300M-宽带上网投诉-次数0-202407050000643457</t>
  </si>
  <si>
    <t>202407050000643457</t>
  </si>
  <si>
    <t>202407050000643457#【已关注中国移动10086微信公众号】流程受理流水号：20240705182022158053635111177821
客户号码:15805363511
客户姓名:马**
投诉地市:潍坊
来话流水:2024070518173516820869883
宽带账号:15805363511
宽带账号归属地市:潍坊
宽带账号归属区县:临朐县
故障地址:潍坊临朐县东城街道黄山路檀香园18号楼*********
联系电话:15805363511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18:19:48
具体故障现象:客户来电反映无法上网，光信号亮红灯：拔插捋直光纤线未恢复，请处理，谢谢。
客户其他诉求:
;宽带小区$[檀香园]$</t>
  </si>
  <si>
    <t>2024-07-05 18:27:47</t>
  </si>
  <si>
    <t>SD-851-260343-26515-25026</t>
  </si>
  <si>
    <t>SD-057-240705-546217-4754</t>
  </si>
  <si>
    <t>2024-07-05 16:19:45</t>
  </si>
  <si>
    <t>80+银卡-普通区域-寿光市-银丰新都-15165636666-300M-宽带上网投诉-次数0-202407050000530665</t>
  </si>
  <si>
    <t>2024-07-06 17:20:00</t>
  </si>
  <si>
    <t>202407050000530665</t>
  </si>
  <si>
    <t xml:space="preserve">202407050000530665#流程受理流水号：20240705161910151656366661142248
客户号码:15165636666
客户姓名:陈*
投诉地市:潍坊
来话流水:2024070516184837720822197
宽带账号:15165636666
宽带账号归属地市:潍坊
宽带账号归属区县:寿光市
故障地址:潍坊寿光市圣城街道新兴街银丰新都19号楼*********
联系电话:15165636666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故障时间:2024-07-05 16:29:25
具体故障现象:光猫亮红灯，
客户其他诉求:客户侧为质差终端，要求上门更换终端并一并处理故障问题。
</t>
  </si>
  <si>
    <t>2024-07-05 16:33:55</t>
  </si>
  <si>
    <t>2024-07-05 16:37:33</t>
  </si>
  <si>
    <t>SD-057-240705-715283-4695</t>
  </si>
  <si>
    <t>2024-07-05 16:12:10</t>
  </si>
  <si>
    <t>【调研】-(目标)普通区域-安丘市-世纪铭城-13656463299-100M-宽带上网投诉-次数0-202407050000521024</t>
  </si>
  <si>
    <t>2024-07-06 17:13:00</t>
  </si>
  <si>
    <t>202407050000521024</t>
  </si>
  <si>
    <t xml:space="preserve">202407050000521024#流程受理流水号：20240705160940136564632991139338
客户号码:13656463299
客户姓名:闫**
投诉地市:潍坊
来话流水:2024070516092495020890293
宽带账号:13656463299
宽带账号归属地市:潍坊
宽带账号归属区县:安丘市
故障地址:潍坊安丘市兴安街道和平路世纪铭城3号楼*********
联系电话:13656463299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故障时间:2024-07-05 16:14:39
具体故障现象:提示网络无法连接，
客户其他诉求:客户侧为质差终端，要求上门更换终端并一并处理故障问题。
</t>
  </si>
  <si>
    <t>2024-07-05 16:22:22</t>
  </si>
  <si>
    <t>2024-07-05 16:22:41</t>
  </si>
  <si>
    <t>SD-851-276852-34940-3627</t>
  </si>
  <si>
    <t>SD-057-240705-687953-6078</t>
  </si>
  <si>
    <t>2024-07-05 18:21:37</t>
  </si>
  <si>
    <t>普通区域-昌乐县-北村沿街自然村-13780829254-300M-宽带上网投诉-次数0-202407050000644638</t>
  </si>
  <si>
    <t>202407050000644638</t>
  </si>
  <si>
    <t xml:space="preserve">202407050000644638#宽带账号：13780829254；宽带地址：潍坊昌乐县鄌郚镇北村北村沿街自然村南村北村二期15（#村东北曹之文东山；客户来电反映宽带网络掉线，客户不配合排障，要求师傅上门，请协助处理，谢谢！联系电话：13780829254；联系人：先生；来电流水：2024070518184105720879483。
</t>
  </si>
  <si>
    <t>2024-07-05 18:40:08</t>
  </si>
  <si>
    <t>2024-07-05 18:41:39</t>
  </si>
  <si>
    <t>SD-057-240705-267548-4446</t>
  </si>
  <si>
    <t>2024-07-05 15:46:50</t>
  </si>
  <si>
    <t>【调研】-普通区域-昌邑市-九龙屯自然村-18366569986-300M-宽带上网投诉-次数0-202407050000493167</t>
  </si>
  <si>
    <t>202407050000493167</t>
  </si>
  <si>
    <t xml:space="preserve">202407050000493167#宽带账号：18366569986；宽带地址：潍坊昌邑市北孟镇九龙屯村九龙屯自然村6号箱张求达；客户来电反映宽带无法连接，无法配合线上指导/客户不配合排障，要求上门，请协助处理，谢谢！联系电话：18366569986；联系人：人，先生；来电流水：2024070515440814620833371 </t>
  </si>
  <si>
    <t>2024-07-05 15:48:44</t>
  </si>
  <si>
    <t>2024-07-05 15:49:51</t>
  </si>
  <si>
    <t>SD-851-307196-7217-19467</t>
  </si>
  <si>
    <t>SD-057-240705-285946-6559</t>
  </si>
  <si>
    <t>2024-07-05 19:05:15</t>
  </si>
  <si>
    <t>普通区域-奎文区-领秀华城-13806499757-300M-宽带上网投诉-次数0-202407050000673925</t>
  </si>
  <si>
    <t>202407050000673925</t>
  </si>
  <si>
    <t>202407050000673925#宽带账号：13806499757；宽带地址潍坊奎文区潍州路街道健康街领秀华城：；客户来电反映移动高清声音断断续续的，拔插高清线，重启魔百和未恢复，请协助处理，谢谢！联系电话：13806499757；联系人：；先生来电流水：2024070518585808720882449。</t>
  </si>
  <si>
    <t>2024-07-05 19:07:34</t>
  </si>
  <si>
    <t>2024-07-05 19:09:09</t>
  </si>
  <si>
    <t>SD-057-240705-940612-6103</t>
  </si>
  <si>
    <t>2024-07-05 18:23:24</t>
  </si>
  <si>
    <t>(目标)普通区域-青州市-西段家庄村自然村-13869681505-500M-宽带上网投诉-次数0-20240705182146X906110789</t>
  </si>
  <si>
    <t>20240705182146X906110789</t>
  </si>
  <si>
    <t xml:space="preserve">【农村网络投诉】流程受理流水号：20240705182128138696815051178094
客户号码:13869681505
客户姓名:耿**
投诉地市:潍坊
来话流水:2024070518160388320856733
宽带账号:13869681505
宽带账号归属地市:潍坊
宽带账号归属区县:青州市
故障地址:潍坊青州市东夏镇西段家庄村西段家庄村自然村扩2号箱（村西张来善）*********
联系电话:13869681505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18:21:10
具体故障现象:PON灯闪，
客户其他诉求:
</t>
  </si>
  <si>
    <t>2024-07-05 18:25:59</t>
  </si>
  <si>
    <t>2024-07-05 18:27:50</t>
  </si>
  <si>
    <t>SD-851-293794-27975-20043</t>
  </si>
  <si>
    <t>SD-057-240705-597263-6561</t>
  </si>
  <si>
    <t>2024-07-05 19:05:19</t>
  </si>
  <si>
    <t>【追1】普通区域-安丘市-null-18563615178-宽带上网投诉-次数0-20240705190258X378838471</t>
  </si>
  <si>
    <t>20240705190258X378838471</t>
  </si>
  <si>
    <t xml:space="preserve">【农村网络投诉】流程受理流水号：20240705190217185636151781186329
客户号码:18563615178
客户姓名:韩**
投诉地市:潍坊
来话流水:2024070519002998120892731
宽带账号:18563615178
宽带账号归属地市:潍坊
宽带账号归属区县:安丘市
故障地址:潍坊安丘市大盛镇孟家庄村孟家庄村自然村孟家庄村东6号箱韩国杰*********
联系电话:13153655178
联系人:先生/女士
工单紧急程度:紧急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故障时间:2024-07-05 19:10:52
具体故障现象:光猫灯正常但电脑手机无法上网，线上操作未恢复 请协助处理  谢谢
客户其他诉求:
</t>
  </si>
  <si>
    <t>2024-07-06 17:45:06</t>
  </si>
  <si>
    <t>SD-057-240705-879216-7895</t>
  </si>
  <si>
    <t>2024-07-05 21:02:03</t>
  </si>
  <si>
    <t>【调研】-80+金卡-普通区域-坊子区-永和家园-15169591789-300M-宽带上网投诉-次数0-20240705205903X343513430</t>
  </si>
  <si>
    <t>20240705205903X343513430</t>
  </si>
  <si>
    <t xml:space="preserve">【农村网络投诉】流程受理流水号：20240705205336151695917891203672
客户号码:15169591789
客户姓名:葛**
投诉地市:潍坊
来话流水:2024070520532110920828418
宽带账号:15169591789
宽带账号归属地市:潍坊
宽带账号归属区县:坊子区
故障地址:潍坊坊子区九龙街办（穆村）穆四村穆四村自然村穆四村原立群超市正东50米（杜纪颖）1号箱*********
联系电话:15169591789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20:58:47
具体故障现象:PON灯闪，
客户其他诉求:
</t>
  </si>
  <si>
    <t>2024-07-05 21:04:35</t>
  </si>
  <si>
    <t>2024-07-05 21:04:59</t>
  </si>
  <si>
    <t>SD-057-240705-805417-7904</t>
  </si>
  <si>
    <t>2024-07-05 21:02:30</t>
  </si>
  <si>
    <t>80+金卡-普通区域-高密市-张小庄-15806478672-1000M-宽带上网投诉-次数0-20240705210052X452848276</t>
  </si>
  <si>
    <t>20240705210052X452848276</t>
  </si>
  <si>
    <t xml:space="preserve">流程受理流水号：20240705205913158064786721204381
客户号码:15806478672
客户姓名:毛**
投诉地市:潍坊
来话流水:2024070520581068220850082
宽带账号:15806478672
宽带账号归属地市:潍坊
宽带账号归属区县:高密市
故障地址:潍坊高密市阚家镇张小庄张小庄张小庄张平屋山2号箱*********
联系电话:15806478672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光功率:-30.96
故障大类:宽带/电视
故障细类:网速慢/上网掉线(专席)
携转原因:
故障时间:2024-07-05 20:57:44
具体故障现象:网速慢卡顿，
客户其他诉求:已经正常排障还未恢复  请协助处理   谢谢
</t>
  </si>
  <si>
    <t>2024-07-05 21:07:58</t>
  </si>
  <si>
    <t>2024-07-05 21:10:08</t>
  </si>
  <si>
    <t>SD-851-330027-27281-23541</t>
  </si>
  <si>
    <t>SD-057-240705-813579-4727</t>
  </si>
  <si>
    <t>2024-07-05 16:14:23</t>
  </si>
  <si>
    <t>普通区域-奎文区-十中街宿舍-13465664446-200M-业务受理宽带-次数0-202407050000522028</t>
  </si>
  <si>
    <t>2024-07-06 16:15:00</t>
  </si>
  <si>
    <t>202407050000522028</t>
  </si>
  <si>
    <t>202407050000522028#客户来电反映宽带网络无法上网，线上排障未恢复，请协助处理，谢谢, 
联系电话：17753655997，联系人：先生，流水：2024070516113539620820396</t>
  </si>
  <si>
    <t>2024-07-05 16:30:33</t>
  </si>
  <si>
    <t>2024-07-05 16:32:06</t>
  </si>
  <si>
    <t>SD-057-240705-840591-6583</t>
  </si>
  <si>
    <t>2024-07-05 19:07:23</t>
  </si>
  <si>
    <t>【PCDN】-普通区域-昌邑市-隆鑫家园-18653683131-300M-宽带上网投诉-次数0-202407050000675831</t>
  </si>
  <si>
    <t>202407050000675831</t>
  </si>
  <si>
    <t>202407050000675831#客户来电表示对前期202406220000503512工单处理结果不认可，要求上报重新处理，我处已按口径解释，请协助处理，谢谢联系人：先生联系电话：本机来电流水：2024070518570702820869738</t>
  </si>
  <si>
    <t>2024-07-05 19:11:45</t>
  </si>
  <si>
    <t>SD-057-240705-643570-4654</t>
  </si>
  <si>
    <t>2024-07-05 16:10:19</t>
  </si>
  <si>
    <t>普通区域-奎文区-新华国际小区-17864419678-500M-业务受理宽带-次数0-202407050000520483</t>
  </si>
  <si>
    <t>2024-07-06 16:11:00</t>
  </si>
  <si>
    <t>202407050000520483</t>
  </si>
  <si>
    <t>202407050000520483# 宽带账号:17864419678; 联系电话：17864419678，问题类型：此工单为群障修复工单，根据群障全量闭环修复管理要求，为确保客户网络通畅，请装维人员跟进修复网络问题，谢谢！ 
 群障标题：告警。故障标题：分支光纤断或OLT检测不到ONT的预期的光信号(LOSi/LOBi)主叫号码：17864419678.0;该号码仅供参考，请优先联系宽带账号。</t>
  </si>
  <si>
    <t>2024-07-05 16:23:32</t>
  </si>
  <si>
    <t>2024-07-05 16:24:47</t>
  </si>
  <si>
    <t>SD-851-240254-17490-9619</t>
  </si>
  <si>
    <t>SD-057-240705-076528-4425</t>
  </si>
  <si>
    <t>2024-07-05 15:43:05</t>
  </si>
  <si>
    <t>【调研】-80+金卡-(目标)普通区域-寿光市-屯东小区南沿街-18765123132-500M-宽带上网投诉-次数0-202407050000489754</t>
  </si>
  <si>
    <t>202407050000489754</t>
  </si>
  <si>
    <t xml:space="preserve">202407050000489754#宽带账号：18765123132；宽带地址：潍坊寿光市洛城街道富士街屯东小区南沿街3号箱*************；客户来电反映宽带/无法用***，客户，无法配合线上指导/，要求师傅上门，请协助处理，谢谢！联系电话：18765123132；联系人：***；来电流水：2024070515395213520873330。 </t>
  </si>
  <si>
    <t>2024-07-05 15:46:27</t>
  </si>
  <si>
    <t>2024-07-05 15:46:42</t>
  </si>
  <si>
    <t>SD-057-240705-712603-27</t>
  </si>
  <si>
    <t>2024-07-05 04:14:24</t>
  </si>
  <si>
    <t>普通区域-昌邑市-西永安自然村-15866557208-200M-宽带上网投诉-次数0-202407050000092029</t>
  </si>
  <si>
    <t>202407050000092029</t>
  </si>
  <si>
    <t>202407050000092029#流程受理流水号：20240705041311158665572081000075
客户号码:15866557208
客户姓名:齐**
投诉地市:潍坊
来话流水:2024070504123620820887848
宽带账号:15866557208
宽带账号归属地市:潍坊
宽带账号归属区县:昌邑市
故障地址:潍坊昌邑市双台镇西永安村西永安自然村7号箱马全方*********
联系电话:13953632328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04:13:35
具体故障现象:打不开网页，
客户其他诉求:
;宽带小区$[西永安自然村]$</t>
  </si>
  <si>
    <t>2024-07-05 05:08:33</t>
  </si>
  <si>
    <t>2024-07-05 05:39:20</t>
  </si>
  <si>
    <t>SD-057-240705-068973-4744</t>
  </si>
  <si>
    <t>2024-07-05 16:17:16</t>
  </si>
  <si>
    <t>普通区域-潍城区-曹家自然村-13869680807-1000M-宽带上网投诉-次数0-20240705161501X301118863</t>
  </si>
  <si>
    <t>2024-07-06 17:18:00</t>
  </si>
  <si>
    <t>20240705161501X301118863</t>
  </si>
  <si>
    <t xml:space="preserve">【农村网络投诉】流程受理流水号：20240705161407138696808071140725
客户号码:13869680807
客户姓名:李**
投诉地市:潍坊
来话流水:2024070516133847220848905
宽带账号:13869680807
宽带账号归属地市:潍坊
宽带账号归属区县:潍城区
故障地址:潍坊潍城区军埠口综合项目区曹家曹家自然村16号箱在西数第1排机场南路南第2排房子东户*********
联系电话:15905360945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16:14:35
具体故障现象:用户无法提供具体故障现象，
客户其他诉求:
</t>
  </si>
  <si>
    <t>2024-07-05 16:23:56</t>
  </si>
  <si>
    <t>2024-07-05 16:24:28</t>
  </si>
  <si>
    <t>SD-851-259351-21786-14108</t>
  </si>
  <si>
    <t>SD-057-240705-517392-4710</t>
  </si>
  <si>
    <t>2024-07-05 16:13:07</t>
  </si>
  <si>
    <t>普通区域-诸城市-东龙泉自然村-15169405422-500M-业务受理宽带-次数0-202407050000521454</t>
  </si>
  <si>
    <t>2024-07-06 16:14:00</t>
  </si>
  <si>
    <t>202407050000521454</t>
  </si>
  <si>
    <t>202407050000521454#【已关注中国移动10086微信公众号】 宽带账号:15169405422; 联系电话：15169405422，问题类型：此工单为群障修复工单，根据群障全量闭环修复管理要求，为确保客户网络通畅，请装维人员跟进修复网络问题，谢谢！ 
 群障标题：公告。故障描述：分支光纤断或OLT检测不到ONT的预期的光信号(LOSi/LOBi)主叫号码：15169405422.0;该号码仅供参考，请优先联系宽带账号。</t>
  </si>
  <si>
    <t>2024-07-05 16:21:18</t>
  </si>
  <si>
    <t>2024-07-05 16:22:14</t>
  </si>
  <si>
    <t>SD-057-240705-561237-6137</t>
  </si>
  <si>
    <t>2024-07-05 18:26:16</t>
  </si>
  <si>
    <t>普通区域-高密市-宋家泊子自然村-1509494606902-300M-宽带上网投诉-次数0-202407050000651522</t>
  </si>
  <si>
    <t>202407050000651522</t>
  </si>
  <si>
    <t>202407050000651522#流程受理流水号：2024070518252215094946069021178940
客户号码:1509494606902
客户姓名:
投诉地市:潍坊
来话流水:2024070518234317820822013
宽带账号:1509494606902
宽带账号归属地市:潍坊
宽带账号归属区县:高密市
故障地址:潍坊高密市夏庄镇宋家泊子宋家泊子自然村高密宋家泊子宋辉22号箱*********
联系电话:15094946069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18:24:43
具体故障现象:PON灯闪，插紧捋直光钎线
客户其他诉求:
;宽带小区$[宋家泊子自然村]$</t>
  </si>
  <si>
    <t>2024-07-05 18:30:17</t>
  </si>
  <si>
    <t>2024-07-05 18:31:20</t>
  </si>
  <si>
    <t>SD-851-272138-19596-13768</t>
  </si>
  <si>
    <t>SD-057-240705-479163-6139</t>
  </si>
  <si>
    <t>2024-07-05 18:26:21</t>
  </si>
  <si>
    <t>【调研】-普通区域-青州市-老王府小区-13780803971-1000M-宽带上网投诉-次数0-20240705182428X681015510</t>
  </si>
  <si>
    <t>20240705182428X681015510</t>
  </si>
  <si>
    <t xml:space="preserve">流程受理流水号：20240705182118137808039711178042
客户号码:13780803971
客户姓名:张**
投诉地市:潍坊
来话流水:2024070518204842420897520
宽带账号:13780803971
宽带账号归属地市:潍坊
宽带账号归属区县:青州市
故障地址:潍坊青州市齐城家园1号楼502
联系电话:13780803971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18:23:05
具体故障现象:光猫电源灯不亮
客户其他诉求:
</t>
  </si>
  <si>
    <t>2024-07-05 18:28:08</t>
  </si>
  <si>
    <t>2024-07-05 18:28:42</t>
  </si>
  <si>
    <t>SD-057-240705-406853-6098</t>
  </si>
  <si>
    <t>2024-07-05 18:23:15</t>
  </si>
  <si>
    <t>FTTR-普通区域-潍城区-水清木华一期-15263695807-1000M-宽带上网投诉-次数0-202407050000646164</t>
  </si>
  <si>
    <t>202407050000646164</t>
  </si>
  <si>
    <t xml:space="preserve">202407050000646164#宽带账号：15263695807；宽带地址：潍坊潍城区西关街道北宫西街水清木华一期3号楼；客户来电反映电脑无法连网，要求上门，请协助处理，谢谢！联系电话：17853297302；联系人：***；来电流水：2024070518202763520894548。 
</t>
  </si>
  <si>
    <t>2024-07-05 18:34:40</t>
  </si>
  <si>
    <t>2024-07-05 18:35:02</t>
  </si>
  <si>
    <t>SD-851-326873-10703-26750</t>
  </si>
  <si>
    <t>SD-057-240705-254196-6166</t>
  </si>
  <si>
    <t>2024-07-05 18:28:04</t>
  </si>
  <si>
    <t>【调研】-80+金卡-FTTR-普通区域-奎文区-唐宁府-18863690666-1000M-宽带上网投诉-次数0-202407050000650332</t>
  </si>
  <si>
    <t>202407050000650332</t>
  </si>
  <si>
    <t xml:space="preserve">202407050000650332#宽带账号：18863690666  ；宽带地址： 潍坊高新高新城区北海路唐宁府南区4号楼*********
  ；客户来电反映宽带不能用，宽带在线无法使用，网口指示灯正常，指导断电重启设备无效，要求上门，请协助处理，谢谢！联系电话：18866775775；联系人：先生；来电流水：2024070518235578120823767
</t>
  </si>
  <si>
    <t>2024-07-05 18:31:48</t>
  </si>
  <si>
    <t>SD-851-274275-21391-8430</t>
  </si>
  <si>
    <t>SD-057-240705-481563-6589</t>
  </si>
  <si>
    <t>【调研】-80+普通-普通区域-坊子区-潍水佳苑-15064694788-300M-业务受理宽带-次数0-202407050000678845</t>
  </si>
  <si>
    <t>202407050000678845</t>
  </si>
  <si>
    <t>202407050000678845#【已关注中国移动10086微信公众号】导航立单,用户所在位置有群障,已向客户播报,客户要求装维回访.此工单为群障修复工单,根据群障全量闭环管理要求,为确保客户网络通畅,请装维人员跟进修复网络问题,谢谢.联系电话：15064694788</t>
  </si>
  <si>
    <t>2024-07-05 19:10:10</t>
  </si>
  <si>
    <t>2024-07-05 19:10:34</t>
  </si>
  <si>
    <t>SD-057-240705-874216-6565</t>
  </si>
  <si>
    <t>2024-07-05 19:05:27</t>
  </si>
  <si>
    <t>【调研】-普通区域-奎文区-西英汽配城J-15863429817-1000M-宽带上网投诉-次数0-202407050000678431</t>
  </si>
  <si>
    <t>202407050000678431</t>
  </si>
  <si>
    <t xml:space="preserve">202407050000678431#流程受理流水号：20240705190509158634298171186869
客户号码:15863429817
客户姓名:房**
投诉地市:潍坊
来话流水:2024070519041445820818060
宽带账号:15863429817
宽带账号归属地市:潍坊
宽带账号归属区县:奎文区
故障地址:潍坊奎文区广文街道鸢飞路西英汽配城J6号楼楼顶南*********
联系电话:15094992034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19:05:15
具体故障现象:光猫亮红灯，
客户其他诉求:客户侧为质差终端，要求上门更换终端并一并处理故障问题。
</t>
  </si>
  <si>
    <t>2024-07-05 19:06:54</t>
  </si>
  <si>
    <t>2024-07-05 19:07:22</t>
  </si>
  <si>
    <t>SD-851-294604-6768-28686</t>
  </si>
  <si>
    <t>SD-057-240705-931678-5006</t>
  </si>
  <si>
    <t>2024-07-05 16:53:52</t>
  </si>
  <si>
    <t>普通区域-诸城市-六和小区-17560691886-1000M-宽带上网投诉-次数0-202407050000555509</t>
  </si>
  <si>
    <t>2024-07-06 17:54:00</t>
  </si>
  <si>
    <t>202407050000555509</t>
  </si>
  <si>
    <t>202407050000555509#17560691886 用户来电反映电视无法观看，，有错误码，因用户不在家具体故障无法提供，因前期接到师傅电话说是需要升级，请处理，谢谢
联系人先生，电话本机，流水号 2024070516505314220865918</t>
  </si>
  <si>
    <t>2024-07-05 16:55:03</t>
  </si>
  <si>
    <t>2024-07-05 16:55:26</t>
  </si>
  <si>
    <t>SD-057-240705-832745-8318</t>
  </si>
  <si>
    <t>2024-07-05 21:56:16</t>
  </si>
  <si>
    <t>【调研】-80+普通-普通区域-奎文区-富华新村-13869666061-300M-魔百和投诉-次数0-202407050000744904</t>
  </si>
  <si>
    <t>202407050000744904</t>
  </si>
  <si>
    <t>202407050000744904#【已关注中国移动10086微信公众号】流程受理流水号：20240705215441138696660611208238
客户号码:13869666061
客户姓名:王*
投诉地市:潍坊
来话流水:2024070521541079420837792
宽带账号:13869666061
宽带账号归属地市:潍坊
宽带账号归属区县:高新
故障地址:潍坊高新高新城区东方路富华新村27号楼*********
联系电话:13869666061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故障细类:移动高清电视故障
携转原因:
故障时间:2024-07-05 21:56:56
魔百和单播/组播:组播
具体故障现象:电视提示网络类错误，
客户其他诉求:今晚回访，谢谢！
魔百和单/组播：组播;宽带小区$[富华新村]$</t>
  </si>
  <si>
    <t>2024-07-05 21:58:10</t>
  </si>
  <si>
    <t>2024-07-05 21:58:25</t>
  </si>
  <si>
    <t>SD-057-240705-076853-4221</t>
  </si>
  <si>
    <t>2024-07-05 15:13:01</t>
  </si>
  <si>
    <t>80+金卡-普通区域-潍城区-万合华庭-15053633595-200M-宽带上网投诉-次数0-202407050000461655</t>
  </si>
  <si>
    <t>202407050000461655</t>
  </si>
  <si>
    <t xml:space="preserve">202407050000461655#流程受理流水号：20240705151207150536335951121912
客户号码:15053633595
客户姓名:程**
投诉地市:潍坊
来话流水:2024070515113001320865935
宽带账号:15053633595
宽带账号归属地市:潍坊
宽带账号归属区县:潍城区
故障地址:潍坊潍城区西关街道胜利西街万合华庭高层1号楼*********
联系电话:15053633595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15:13:04
具体故障现象:光猫亮红灯，
客户其他诉求:客户侧为质差终端，要求上门更换终端并一并处理故障问题。
</t>
  </si>
  <si>
    <t>2024-07-05 15:31:26</t>
  </si>
  <si>
    <t>2024-07-05 15:31:42</t>
  </si>
  <si>
    <t>SD-057-240705-784106-8305</t>
  </si>
  <si>
    <t>2024-07-05 21:50:02</t>
  </si>
  <si>
    <t>(目标)普通区域-昌乐县-东山旺沿街（含东山旺、牙山、龙王河、冯家沟、孟家峪）-13455601398-1000M-宽带上网投诉-次数0-202407050000741937</t>
  </si>
  <si>
    <t>202407050000741937</t>
  </si>
  <si>
    <t xml:space="preserve">202407050000741937#流程受理流水号：20240705214757134556013981208113
客户号码:13455601398
客户姓名:李**
投诉地市:潍坊
来话流水:2024070521362088420892789
宽带账号:13455601398
宽带账号归属地市:潍坊
宽带账号归属区县:昌乐县
故障地址:潍坊昌乐县鄌郚镇东山旺东山旺沿街东山旺村4#（村中南李所正西山）*********
联系电话:13455601398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光功率:-25.52
故障大类:宽带/电视
故障细类:宽带无法上网
携转原因:
故障时间:2024-07-05 21:48:56
具体故障现象:提示网络无法连接，
客户其他诉求:客户侧为质差终端，要求上门更换终端并一并处理故障问题。
</t>
  </si>
  <si>
    <t>2024-07-05 22:31:32</t>
  </si>
  <si>
    <t>2024-07-06 06:33:09</t>
  </si>
  <si>
    <t>SD-851-271435-5417-9109</t>
  </si>
  <si>
    <t>SD-057-240705-932140-7941</t>
  </si>
  <si>
    <t>2024-07-05 21:08:41</t>
  </si>
  <si>
    <t>【调研】-80+银卡-(目标)普通区域-奎文区-锦绣苑-13465361304-1000M-宽带上网投诉-次数0-20240705210733X853066412</t>
  </si>
  <si>
    <t>20240705210733X853066412</t>
  </si>
  <si>
    <t xml:space="preserve">流程受理流水号：20240705210555134653613041205209
客户号码:13465361304
客户姓名:吕**
投诉地市:潍坊
来话流水:2024070521052922520881038
宽带账号:13465361304
宽带账号归属地市:潍坊
宽带账号归属区县:奎文区
故障地址:潍坊奎文区北苑街道玉清街锦绣苑35号楼*********
联系电话:15864322195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21:07:19
具体故障现象:打不开网页，
客户其他诉求:
</t>
  </si>
  <si>
    <t>2024-07-05 21:19:38</t>
  </si>
  <si>
    <t>2024-07-05 21:24:49</t>
  </si>
  <si>
    <t>SD-851-309934-550-6893</t>
  </si>
  <si>
    <t>SD-057-240705-802461-4279</t>
  </si>
  <si>
    <t>2024-07-05 15:17:56</t>
  </si>
  <si>
    <t>【重投】-【调研】-80+银卡-普通区域-潍城区-前姚小区-13070709796-300M-宽带上网投诉-次数0-202407050000463496</t>
  </si>
  <si>
    <t>202407050000463496</t>
  </si>
  <si>
    <t xml:space="preserve">202407050000463496#宽带账号：13070709796；宽带地址：潍坊潍城区城关街道福寿西街前姚小区蓝海祥平18号楼105；客户来电反映宽带/移动高清*****，客户不在现场，无法配合线上指导/客户不配合排障，要求上门，请协助处理，谢谢！联系电话：13070709796；联系人：先生来电流水：2024070515130824520888894。 
</t>
  </si>
  <si>
    <t>2024-07-05 15:21:03</t>
  </si>
  <si>
    <t>2024-07-05 15:21:43</t>
  </si>
  <si>
    <t>SD-851-284336-14190-15546</t>
  </si>
  <si>
    <t>SD-057-240705-983762-4983</t>
  </si>
  <si>
    <t>2024-07-05 16:50:06</t>
  </si>
  <si>
    <t>【调研】-80+金卡-(目标)普通区域-高密市-西葛家桥-13854437764-1000M-宽带上网投诉-次数0-20240705164833X313595884</t>
  </si>
  <si>
    <t>2024-07-06 17:51:00</t>
  </si>
  <si>
    <t>20240705164833X313595884</t>
  </si>
  <si>
    <t xml:space="preserve">流程受理流水号：20240705164652138544377641150976
客户号码:13854437764
客户姓名:高**
投诉地市:潍坊
来话流水:2024070516452858520893190
宽带账号:13854437764
宽带账号归属地市:潍坊
宽带账号归属区县:高密市
故障地址:潍坊高密市密水街道西葛家桥西葛家桥西葛家桥8号箱颜振山1芯*********
联系电话:18866792016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16:47:49
具体故障现象:13854437764客户来电反映宽带无法连接请协助处理谢谢
客户其他诉求:请审核
</t>
  </si>
  <si>
    <t>2024-07-05 16:52:22</t>
  </si>
  <si>
    <t>2024-07-05 16:53:56</t>
  </si>
  <si>
    <t>SD-851-285244-8210-20553</t>
  </si>
  <si>
    <t>SD-057-240705-514082-4249</t>
  </si>
  <si>
    <t>2024-07-05 15:14:16</t>
  </si>
  <si>
    <t>普通区域-昌邑市-盛华城-13780807252-1000M-宽带上网投诉-次数0-20240705151214X534139396</t>
  </si>
  <si>
    <t>20240705151214X534139396</t>
  </si>
  <si>
    <t xml:space="preserve">流程受理流水号：20240705151138137808072521121790
客户号码:13780807252
客户姓名:吴**
投诉地市:潍坊
来话流水:2024070515095500120843966
宽带账号:13780807252
宽带账号归属地市:潍坊
宽带账号归属区县:昌邑市
故障地址:潍坊昌邑市城区院校街盛华城32号楼*********
联系电话:13780807252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故障时间:2024-07-05 15:11:47
具体故障现象:网速慢卡顿，
客户其他诉求:测速不达标
</t>
  </si>
  <si>
    <t>2024-07-05 15:19:51</t>
  </si>
  <si>
    <t>SD-851-260468-4862-28962</t>
  </si>
  <si>
    <t>SD-057-240705-281409-5016</t>
  </si>
  <si>
    <t>2024-07-05 16:55:32</t>
  </si>
  <si>
    <t>普通区域-高密市-齐鲁纺织服装城-13963689401-200M-宽带上网投诉-次数0-202407050000566319</t>
  </si>
  <si>
    <t>2024-07-06 17:56:00</t>
  </si>
  <si>
    <t>202407050000566319</t>
  </si>
  <si>
    <t>202407050000566319#宽带账号：13963689401宽带地址：潍坊高密市朝阳街道夷安大道齐鲁纺织服装城
客户来电反映宽带机顶盒无法使用，注册闪烁客户不会操作，无法配合线上指导，要求上门服务，请协助处理，谢谢！联系电话：本机联系人：女士来电流水：2024070516510283820868029</t>
  </si>
  <si>
    <t>2024-07-05 17:02:46</t>
  </si>
  <si>
    <t>2024-07-05 17:03:19</t>
  </si>
  <si>
    <t>SD-851-286936-795-15905</t>
  </si>
  <si>
    <t>SD-057-240705-139207-5020</t>
  </si>
  <si>
    <t>2024-07-05 16:55:41</t>
  </si>
  <si>
    <t>普通区域-寿光市-南庄-15064438602-200M-宽带上网投诉-次数0-202407050000566278</t>
  </si>
  <si>
    <t>202407050000566278</t>
  </si>
  <si>
    <t xml:space="preserve">202407050000566278#【已关注中国移动10086微信公众号】流程受理流水号：20240705165007150644386021151987
客户号码:15064438602
客户姓名:王**
投诉地市:潍坊
来话流水:2024070516454699120897340
宽带账号:15064438602
宽带账号归属地市:潍坊
宽带账号归属区县:寿光市
故障地址:潍坊寿光市留吕南庄村南庄16号箱*********
联系电话:15265621390
联系人:先生
工单紧急程度:一般
是否有升级投诉倾向:否
是否重复投诉:否
是否携转意向:否
是否投诉倾向:否
是否智能网关:智能网关
当前是否在线:否
接入方式:FTTH
端到端诊断结果:用户终端认证失败
是否质差终端:是
光功率:无
故障大类:宽带/电视
故障细类:移动高清电视故障
携转原因:
故障时间:2024-07-05 16:55:13
魔百和单播/组播:单播
具体故障现象:.
客户其他诉求:客户侧为质差终端，要求上门更换终端并一并处理故障问题。
</t>
  </si>
  <si>
    <t>2024-07-05 17:01:08</t>
  </si>
  <si>
    <t>2024-07-05 17:01:38</t>
  </si>
  <si>
    <t>SD-851-323421-10200-9366</t>
  </si>
  <si>
    <t>SD-057-240705-769483-5057</t>
  </si>
  <si>
    <t>2024-07-05 16:59:56</t>
  </si>
  <si>
    <t>【重投】-【调研】-80+普通-普通区域-青州市-朱良商业街-15762593777-200M-宽带上网投诉-次数0-202407050000569624</t>
  </si>
  <si>
    <t>202407050000569624</t>
  </si>
  <si>
    <t>202407050000569624#宽带账号：15762593777；宽带地址：潍坊青州市高柳镇朱良商业街朱良商业街2号箱（美硕塑料厂门口）*****，客户来电反映表示宽带网络无法使用，表示室外线路断了不认可，客户不配合线上指导，要求上门，谢谢！联系电话：15762593777；联系人：男士；来电流水：2024070516571719920850232</t>
  </si>
  <si>
    <t>2024-07-05 17:01:43</t>
  </si>
  <si>
    <t>2024-07-05 17:01:58</t>
  </si>
  <si>
    <t>SD-057-240705-378421-4226</t>
  </si>
  <si>
    <t>2024-07-05 15:13:17</t>
  </si>
  <si>
    <t>普通区域-坊子区-小桃村-18763624320-200M-业务受理宽带-次数0-202407050000463093</t>
  </si>
  <si>
    <t>2024-07-06 15:14:00</t>
  </si>
  <si>
    <t>202407050000463093</t>
  </si>
  <si>
    <t>202407050000463093# 宽带账号:18763624320; 联系电话：18763624320，问题类型：此工单为群障修复工单，根据群障全量闭环修复管理要求，为确保客户网络通畅，请装维人员跟进修复网络问题，谢谢！ 
 群障标题：告警。故障标题：主干光纤断或OLT检测不到预期的光信号（LOS）主叫号码：18754427567.0;该号码仅供参考，请优先联系宽带账号。</t>
  </si>
  <si>
    <t>2024-07-05 15:16:20</t>
  </si>
  <si>
    <t>SD-057-240705-795324-4252</t>
  </si>
  <si>
    <t>2024-07-05 15:14:23</t>
  </si>
  <si>
    <t>【调研】-80+金卡-普通区域-青州市-老营村-15605362535-1000M-宽带上网投诉-次数0-20240705151218X538290607</t>
  </si>
  <si>
    <t>20240705151218X538290607</t>
  </si>
  <si>
    <t xml:space="preserve">【农村网络投诉】流程受理流水号：20240705150835156053625351120833
客户号码:15605362535
客户姓名:冯**
投诉地市:潍坊
来话流水:2024070515073222620810991
宽带账号:15605362535
宽带账号归属地市:潍坊
宽带账号归属区县:青州市
故障地址:潍坊青州市邵庄镇老营村老营村K3号箱*********
联系电话:18366318669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15:10:57
具体故障现象:光猫亮红灯，
客户其他诉求:
</t>
  </si>
  <si>
    <t>2024-07-05 15:15:55</t>
  </si>
  <si>
    <t>2024-07-05 15:16:22</t>
  </si>
  <si>
    <t>SD-057-240705-402769-5026</t>
  </si>
  <si>
    <t>2024-07-05 16:56:21</t>
  </si>
  <si>
    <t>【调研】-80+普通-普通区域-奎文区-金华丽-13793659882-300M-魔百和投诉-次数0-20240705165414X654949371</t>
  </si>
  <si>
    <t>2024-07-06 17:57:00</t>
  </si>
  <si>
    <t>20240705165414X654949371</t>
  </si>
  <si>
    <t>流程受理流水号：20240705165136137936598821152470
客户号码:13793659882
客户姓名:赵*
投诉地市:潍坊
来话流水:2024070516483636320835726
宽带账号:13793659882
宽带账号归属地市:潍坊
宽带账号归属区县:高新
故障地址:潍坊高新高新城区金马路金华丽11号楼*********
联系电话:13793659882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故障时间:2024-07-05 16:51:31
魔百和单播/组播:单播
具体故障现象:电视提示网络类错误，机顶盒无法联网： 无线网正常使用。机顶盒绿灯（在机顶盒页面），已指导更换网线连接端口指导设置联网未恢复。
客户其他诉求:
魔百和单/组播：单播</t>
  </si>
  <si>
    <t>2024-07-05 16:58:21</t>
  </si>
  <si>
    <t>2024-07-05 16:59:15</t>
  </si>
  <si>
    <t>SD-057-240705-601825-5018</t>
  </si>
  <si>
    <t>2024-07-05 16:55:34</t>
  </si>
  <si>
    <t>80+银卡-普通区域-青州市-袁路村-15954420614-1000M-魔百和投诉-次数0-202407050000565849</t>
  </si>
  <si>
    <t>202407050000565849</t>
  </si>
  <si>
    <t>202407050000565849#流程受理流水号：20240705165143159544206141152512
客户号码:15954420614
客户姓名:赵**
投诉地市:潍坊
来话流水:2024070516512786520873583
宽带账号:15954420614
宽带账号归属地市:潍坊
宽带账号归属区县:青州市
故障地址:潍坊青州市谭坊镇袁路村袁路村二次扩5号箱（路庆友南墙）龙泉演
联系电话:15954420614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故障细类:移动高清电视故障(专席)
携转原因:
故障时间:2024-07-05 16:52:57
魔百和单播/组播:组播
具体故障现象:客户无法提供具体情况
客户其他诉求:
魔百和单/组播：组播;宽带小区$[袁路村]$</t>
  </si>
  <si>
    <t>2024-07-05 16:59:24</t>
  </si>
  <si>
    <t>2024-07-05 17:00:01</t>
  </si>
  <si>
    <t>2024-07-05 16:50:18</t>
  </si>
  <si>
    <t>【重投】-普通区域-昌乐县-翡翠苑-15066369660-300M-宽带上网投诉-次数0-20240705164915X355105200 一级督办</t>
  </si>
  <si>
    <t>20240705164915X355105200</t>
  </si>
  <si>
    <t>2024-07-05 16:52:37</t>
  </si>
  <si>
    <t>2024-07-05 16:58:41</t>
  </si>
  <si>
    <t>SD-057-240705-785014-4274</t>
  </si>
  <si>
    <t>2024-07-05 15:17:10</t>
  </si>
  <si>
    <t>80+普通-普通区域-高密市-后姜戈庄自然村-13561433112-300M-宽带上网投诉-次数0-20240705151431X671234259</t>
  </si>
  <si>
    <t>20240705151431X671234259</t>
  </si>
  <si>
    <t>【预处理派单】宽带账号：13561433112，宽带地址： 潍坊高密市阚家镇后姜戈庄后姜戈庄自然村16号箱赵月亮*********，故障现象：，故障现象类型：，客户诉求：客户要求投诉安装师傅 不及时安装  宽带    客户要求今天必须安装上  请协助，联系电话：13561433112，通话流水：2024070515103180820852352。接入方式：，当前是否在线：不在线，端到端诊断结果：宽带业务状态未激活，是否智能网关：否，光功率。</t>
  </si>
  <si>
    <t>2024-07-05 15:19:10</t>
  </si>
  <si>
    <t>2024-07-05 15:19:34</t>
  </si>
  <si>
    <t>SD-851-307709-9274-13663</t>
  </si>
  <si>
    <t>SD-057-240705-329087-5053</t>
  </si>
  <si>
    <t>2024-07-05 16:59:35</t>
  </si>
  <si>
    <t>【调研】-80+银卡-普通区域-潍城区-金都北苑-13455630008-1000M-宽带上网投诉-次数0-202407050000566857</t>
  </si>
  <si>
    <t>202407050000566857</t>
  </si>
  <si>
    <t>202407050000566857#宽带账号：13455630008；宽带地址：潍坊潍城区北关街道卧龙西街金都北苑2号楼*********；客户来电反映移动高清无法使用，客户不在现场，无法配合线上指导，要求上门，请协助处理，谢谢！来电流水：2024070516570430520847598，联系电话：13455630008</t>
  </si>
  <si>
    <t>2024-07-05 17:01:26</t>
  </si>
  <si>
    <t>2024-07-05 17:03:42</t>
  </si>
  <si>
    <t>SD-057-240705-179462-7934</t>
  </si>
  <si>
    <t>2024-07-05 21:08:10</t>
  </si>
  <si>
    <t>【调研】-80+普通-普通区域-奎文区-奎文门西社区-15863699003-500M-宽带上网投诉-次数0-20240705210604X764529808</t>
  </si>
  <si>
    <t>20240705210604X764529808</t>
  </si>
  <si>
    <t xml:space="preserve">流程受理流水号：20240705210041158636990031204564
客户号码:15863699003
客户姓名:郝**
投诉地市:潍坊
来话流水:2024070520595505820857812
宽带账号:15863699003
宽带账号归属地市:潍坊
宽带账号归属区县:奎文区
故障地址:潍坊奎文区东关街道后门街奎文门西社区奎文门西社区2号楼   圣荣广场
联系电话:15863699003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故障时间:2024-07-05 21:04:12
具体故障现象:lan灯是常亮的，系统上显示质差路由器。
客户其他诉求:客户要求在2024年7月6号白天给客户回电预约上门时间，检测一下是不是路由器的问题
</t>
  </si>
  <si>
    <t>2024-07-05 21:22:33</t>
  </si>
  <si>
    <t>SD-851-236779-36531-6924</t>
  </si>
  <si>
    <t>SD-057-240705-798430-251</t>
  </si>
  <si>
    <t>2024-07-05 08:25:42</t>
  </si>
  <si>
    <t>普通区域-奎文区-西英汽配城J-15863691955-300M-宽带上网投诉-次数0-202407050000094441</t>
  </si>
  <si>
    <t>202407050000094441</t>
  </si>
  <si>
    <t>202407050000094441#流程受理流水号：20240705082430158636919551001230
客户号码:15863691955
客户姓名:王**
投诉地市:潍坊
来话流水:2024070508240222020809953
宽带账号:15863691955
宽带账号归属地市:潍坊
宽带账号归属区县:奎文区
故障地址:潍坊奎文区广文街道鸢飞路西英汽配城J6号楼楼顶北*********
联系电话:15863691955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08:25:22
具体故障现象:光猫亮红灯，
客户其他诉求:
;宽带小区$[西英汽配城J]$</t>
  </si>
  <si>
    <t>2024-07-05 08:28:28</t>
  </si>
  <si>
    <t>重启光猫</t>
  </si>
  <si>
    <t>2024-07-05 08:28:51</t>
  </si>
  <si>
    <t>SD-851-282595-12931-25543</t>
  </si>
  <si>
    <t>SD-057-240705-269548-238</t>
  </si>
  <si>
    <t>2024-07-05 08:20:09</t>
  </si>
  <si>
    <t>80+普通-普通区域-寿光市-西丹河村-18253639999-1000M-宽带上网投诉-次数0-20240705081658X618989171 二级督办</t>
  </si>
  <si>
    <t>20240705081658X618989171</t>
  </si>
  <si>
    <t xml:space="preserve">18253639999客户来电对营业厅工作人员 寿光市稻田镇营业李主任13806464111服务态度不满，称Bu处理宽带故障的问题，而且说话难听，位置：潍坊市寿光稻田西丹河，工单流水：202407010000431538，客户表示接到了只维修人员的电话，对此bu满，称与维修人员无关，另表示宽带故障也WEi解决，请尽快给出方案。联系电话：18253639999，来电流水：2024070508140629420864689
</t>
  </si>
  <si>
    <t>2024-07-05 08:28:31</t>
  </si>
  <si>
    <t>2024-07-05 08:28:53</t>
  </si>
  <si>
    <t>SD-057-240705-240613-1645</t>
  </si>
  <si>
    <t>2024-07-05 10:34:17</t>
  </si>
  <si>
    <t>普通区域-潍城区-润扬五金城-18363608575-300M-宽带上网投诉-次数0-202407050000222599</t>
  </si>
  <si>
    <t>202407050000222599</t>
  </si>
  <si>
    <t>202407050000222599#流程受理流水号：20240705103317183636085751043810
客户号码:18363608575
客户姓名:崔*
投诉地市:潍坊
来话流水:2024070510322815520861388
宽带账号:18363608575
宽带账号归属地市:潍坊
宽带账号归属区县:潍城区
故障地址:潍坊潍城区南关街道健康街润扬五金城润扬五金城1号楼*********
联系电话:18363608575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10:33:36
具体故障现象:电脑无法上网，设备重启也是无法使用，要求上门查询，谢谢！
客户其他诉求:
;宽带小区$[润扬五金城]$</t>
  </si>
  <si>
    <t>2024-07-05 10:38:42</t>
  </si>
  <si>
    <t>2024-07-05 10:39:23</t>
  </si>
  <si>
    <t>SD-851-327089-24313-8098</t>
  </si>
  <si>
    <t>SD-057-240705-045826-2222</t>
  </si>
  <si>
    <t>2024-07-05 11:33:43</t>
  </si>
  <si>
    <t>普通区域-寒亭区-海王花园-15863425216-1000M-业务受理宽带-次数0-202407050000286426</t>
  </si>
  <si>
    <t>2024-07-06 00:00:00</t>
  </si>
  <si>
    <t>202407050000286426</t>
  </si>
  <si>
    <t>202407050000286426#导航立单,用户所在位置有群障,已向客户播报,客户要求装维回访.此工单为群障修复工单,根据群障全量闭环管理要求,为确保客户网络通畅,请装维人员跟进修复网络问题,谢谢.联系电话：15863425216</t>
  </si>
  <si>
    <t>2024-07-05 11:37:44</t>
  </si>
  <si>
    <t>2024-07-05 11:40:53</t>
  </si>
  <si>
    <t>SD-851-275901-24636-23537</t>
  </si>
  <si>
    <t>SD-057-240705-412879-2231</t>
  </si>
  <si>
    <t>2024-07-05 11:35:27</t>
  </si>
  <si>
    <t>80+金卡-普通区域-奎文区-盛世豪庭汇景苑-15806472136-200M-宽带上网投诉-次数0-202407050000282311</t>
  </si>
  <si>
    <t>2024-07-06 12:36:00</t>
  </si>
  <si>
    <t>202407050000282311</t>
  </si>
  <si>
    <t>202407050000282311#宽带账号：15806472136；宽带地址：潍坊奎文区新城街道 金马路中颐和园34号楼2单元201*********； 具体现象：客户反映 宽带不能上网，要求师傅联系维修，，要求尽快处理回复！来电流水： 2024070511245741620804960，联系电话： 18854217561</t>
  </si>
  <si>
    <t>2024-07-05 11:37:06</t>
  </si>
  <si>
    <t>2024-07-05 11:37:38</t>
  </si>
  <si>
    <t>SD-057-240705-847512-3283</t>
  </si>
  <si>
    <t>2024-07-05 13:29:09</t>
  </si>
  <si>
    <t>【调研】-80+金卡-普通区域-青州市-贾庙村自然村-15169581817-1000M-宽带上网投诉-次数0-202407050000375458</t>
  </si>
  <si>
    <t>202407050000375458</t>
  </si>
  <si>
    <t xml:space="preserve">202407050000375458#流程受理流水号：20240705132529151695818171091660
客户号码:15169581817
客户姓名:刘*
投诉地市:潍坊
来话流水:2024070513250681920826915
宽带账号:15169581817
宽带账号归属地市:潍坊
宽带账号归属区县:青州市
故障地址:潍坊青州市弥河镇贾庙村贾庙村自然村弥河镇贾庙村2号箱（村东路口刘兴杰家）*********
联系电话:15169581817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光功率:-18.86
故障大类:宽带/电视
故障细类:宽带无法上网
携转原因:
故障时间:2024-07-05 13:26:18
具体故障现象:光猫亮红灯，
客户其他诉求:客户侧为质差终端，要求上门更换终端并一并处理故障问题。
</t>
  </si>
  <si>
    <t>2024-07-05 13:58:06</t>
  </si>
  <si>
    <t>2024-07-05 13:58:37</t>
  </si>
  <si>
    <t>SD-057-240705-398756-1190</t>
  </si>
  <si>
    <t>2024-07-05 09:56:46</t>
  </si>
  <si>
    <t>普通区域-坊子区-人民医院对面沿街-18754420340-200M-宽带上网投诉-次数0-20240705095523X523152130</t>
  </si>
  <si>
    <t>2024-07-06 10:57:00</t>
  </si>
  <si>
    <t>20240705095523X523152130</t>
  </si>
  <si>
    <t xml:space="preserve">流程受理流水号：20240705095158187544203401029549
客户号码:18754420340
客户姓名:邵**
投诉地市:潍坊
来话流水:2024070509511516920883945
宽带账号:18754420340
宽带账号归属地市:潍坊
宽带账号归属区县:峡山区
故障地址:潍坊峡山区太堡庄街道（太堡庄）兴峡路人民医院对面沿街人民医院对面沿街1号箱*********
联系电话:18754420340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故障细类:宽带无法上网
携转原因:
故障时间:2024-07-05 09:52:05
具体故障现象:用户反映上次维修人员上门把用户楼上的网弄的不能用了，用户要求继续维修
客户其他诉求:
</t>
  </si>
  <si>
    <t>2024-07-05 09:59:25</t>
  </si>
  <si>
    <t>2024-07-05 09:59:54</t>
  </si>
  <si>
    <t>SD-057-240705-876452-1788</t>
  </si>
  <si>
    <t>2024-07-05 10:51:49</t>
  </si>
  <si>
    <t>【调研】-80+银卡-普通区域-寿光市-北付家-15265683332-1000M-宽带上网投诉-次数0-202407050000242034</t>
  </si>
  <si>
    <t>202407050000242034</t>
  </si>
  <si>
    <t>202407050000242034#宽带账号：15265683332；宽带地址：潍坊寿光市古城北付家庄北付家15号箱张玉波外墙*********； ，具体现象：客户反映光猫红灯，操作未恢复要求师傅联系维修，要求尽快处理回复！来电流水： 2024070510493153320807517，联系电话 15265683332</t>
  </si>
  <si>
    <t>2024-07-05 10:54:53</t>
  </si>
  <si>
    <t>2024-07-05 10:55:27</t>
  </si>
  <si>
    <t>SD-851-298385-15882-28057</t>
  </si>
  <si>
    <t>SD-057-240705-293648-1846</t>
  </si>
  <si>
    <t>2024-07-05 10:57:21</t>
  </si>
  <si>
    <t>80+金卡-普通区域-奎文区-聚类-潍坊高新区谷德广场-15953609983-200M-宽带上网投诉-次数0-202407050000248017</t>
  </si>
  <si>
    <t>2024-07-06 11:58:00</t>
  </si>
  <si>
    <t>202407050000248017</t>
  </si>
  <si>
    <t xml:space="preserve">202407050000248017#用户表示宽带不能正常使用，要求上门维修，请工作人员协助处理，谢谢！流水号2024070510550323220887305，联系人先生，联系电话15953609983！
</t>
  </si>
  <si>
    <t>2024-07-05 11:01:31</t>
  </si>
  <si>
    <t>2024-07-05 11:02:09</t>
  </si>
  <si>
    <t>SD-057-240705-029853-3254</t>
  </si>
  <si>
    <t>2024-07-05 13:24:50</t>
  </si>
  <si>
    <t>【调研】-80+金卡-(目标)普通区域-坊子区-逄王东庄自然村-15265627751-300M-宽带上网投诉-次数0-202407050000368445</t>
  </si>
  <si>
    <t>202407050000368445</t>
  </si>
  <si>
    <t>202407050000368445#流程受理流水号：20240705132301152656277511091128
客户号码:15265627751
客户姓名:周*
投诉地市:潍坊
来话流水:2024070513215816620803412
宽带账号:15265627751
宽带账号归属地市:潍坊
宽带账号归属区县:坊子区
故障地址:潍坊坊子区黄旗堡街道逄王村逄王东庄自然村黄旗堡逄王村二期7号箱（周洪民）*********
联系电话:15265627751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13:24:10
具体故障现象:光猫亮红灯，
客户其他诉求:
;宽带小区$[逄王东庄自然村]$</t>
  </si>
  <si>
    <t>2024-07-05 13:27:53</t>
  </si>
  <si>
    <t>2024-07-05 13:28:45</t>
  </si>
  <si>
    <t>SD-057-240705-879023-1147</t>
  </si>
  <si>
    <t>2024-07-05 09:52:48</t>
  </si>
  <si>
    <t>【PCDN】-普通区域-奎文区-上河园小区-15335368155-200M-宽带上网投诉-次数0-202407050000177483</t>
  </si>
  <si>
    <t>2024-07-06 10:53:00</t>
  </si>
  <si>
    <t>202407050000177483</t>
  </si>
  <si>
    <t>202407050000177483#宽带账号：15335368155；宽带地址：潍坊奎文区北苑街道则尔庄上河园小区2号楼*********；客户来电反映宽带故障，客户不配合排障，要求师傅上门，请协助处理，谢谢！联系电话：本机；联系人：女士 ；来电流水：2024070509505411020879003</t>
  </si>
  <si>
    <t>2024-07-05 09:54:48</t>
  </si>
  <si>
    <t>2024-07-05 09:57:18</t>
  </si>
  <si>
    <t>SD-057-240705-908426-1800</t>
  </si>
  <si>
    <t>2024-07-05 10:53:11</t>
  </si>
  <si>
    <t>普通区域-安丘市-郭家秋裕村自然村-13864664551-300M-宽带上网投诉-次数0-20240705105051X851095324</t>
  </si>
  <si>
    <t>20240705105051X851095324</t>
  </si>
  <si>
    <t xml:space="preserve">【农村网络投诉】流程受理流水号：20240705104932138646645511049264
客户号码:13864664551
客户姓名:郭**
投诉地市:潍坊
来话流水:2024070510491662920803995
宽带账号:13864664551
宽带账号归属地市:潍坊
宽带账号归属区县:安丘市
故障地址:潍坊安丘市柘山镇郭家秋裕村郭家秋裕村自然村郭家秋裕村8号箱郭德坤*********
联系电话:13864664551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10:49:39
具体故障现象:注册灯闪烁
客户其他诉求:
</t>
  </si>
  <si>
    <t>2024-07-05 11:00:29</t>
  </si>
  <si>
    <t>2024-07-05 11:01:08</t>
  </si>
  <si>
    <t>SD-851-289279-16939-16645</t>
  </si>
  <si>
    <t>SD-057-240705-402786-1192</t>
  </si>
  <si>
    <t>2024-07-05 09:56:49</t>
  </si>
  <si>
    <t>普通区域-奎文区-健康街华电宿舍-19862677368-200M-宽带上网投诉-次数0-20240705095525X525349676</t>
  </si>
  <si>
    <t>20240705095525X525349676</t>
  </si>
  <si>
    <t xml:space="preserve">流程受理流水号：20240705095448198626773681030519
客户号码:19862677368
客户姓名:杜**
投诉地市:潍坊
来话流水:2024070509523618120803044
宽带账号:19862677368
宽带账号归属地市:潍坊
宽带账号归属区县:奎文区
故障地址:潍坊奎文区梨园街道虞河路健康街华电宿舍19号楼*********
联系电话:19862677368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故障时间:2024-07-05 09:55:43
具体故障现象:光猫亮红灯，重启设备无效
客户其他诉求:
</t>
  </si>
  <si>
    <t>2024-07-05 09:58:27</t>
  </si>
  <si>
    <t>2024-07-05 09:58:49</t>
  </si>
  <si>
    <t>SD-057-240705-379184-2204</t>
  </si>
  <si>
    <t>2024-07-05 11:32:02</t>
  </si>
  <si>
    <t>【调研】-80+普通-普通区域-奎文区-治浑街-13573654333-300M-宽带上网投诉-次数0-20240705112930X170267842</t>
  </si>
  <si>
    <t>20240705112930X170267842</t>
  </si>
  <si>
    <t xml:space="preserve">流程受理流水号：20240705112709135736543331061911
客户号码:13573654333
客户姓名:刘**
投诉地市:潍坊
来话流水:2024070511262828420825657
宽带账号:13573654333
宽带账号归属地市:潍坊
宽带账号归属区县:高新
故障地址:潍坊高新清池高新二路治浑街14号楼*********
联系电话:15963416444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11:28:02
具体故障现象:PON灯闪，插紧光纤线，重启未恢复
客户其他诉求:
</t>
  </si>
  <si>
    <t>2024-07-05 11:33:15</t>
  </si>
  <si>
    <t>2024-07-05 11:33:37</t>
  </si>
  <si>
    <t>SD-057-240705-071432-3232</t>
  </si>
  <si>
    <t>2024-07-05 13:20:18</t>
  </si>
  <si>
    <t>【调研】-80+普通-(目标)普通区域-潍城区-北宫社区-18263629827-1000M-宽带上网投诉-次数0-20240705131732X652715386</t>
  </si>
  <si>
    <t>20240705131732X652715386</t>
  </si>
  <si>
    <t xml:space="preserve">流程受理流水号：20240705131544182636298271089547
客户号码:18263629827
客户姓名:杜**
投诉地市:潍坊
来话流水:2024070513103138820819433
宽带账号:18263629827
宽带账号归属地市:潍坊
宽带账号归属区县:潍城区
故障地址:潍坊潍城区北关街道北宫西街北宫社区9号*********
联系电话:13964732798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故障时间:2024-07-05 13:16:15
具体故障现象:光猫灯正常但电脑手机无法上网，重启未恢复
客户其他诉求:
</t>
  </si>
  <si>
    <t>2024-07-05 13:24:20</t>
  </si>
  <si>
    <t>2024-07-05 13:25:27</t>
  </si>
  <si>
    <t>SD-851-326850-955-23069</t>
  </si>
  <si>
    <t>SD-057-240705-096548-1117</t>
  </si>
  <si>
    <t>2024-07-05 09:50:30</t>
  </si>
  <si>
    <t>【重投】-80+银卡-普通区域-奎文区-卧龙新居-13791878030-300M-宽带上网投诉-次数0-202407050000174670</t>
  </si>
  <si>
    <t>202407050000174670</t>
  </si>
  <si>
    <t>202407050000174670#宽带账号：13791878030；宽带地址：潍坊奎文区北苑街道四平路卧龙街卧龙新居3号楼，客户来电反映宽带：电视看不了，要求上门，线上指导无法操作，联系电话：13791878030；联系人：***；来电流水：2024070509473743120833785</t>
  </si>
  <si>
    <t>2024-07-05 09:56:38</t>
  </si>
  <si>
    <t>2024-07-05 09:57:03</t>
  </si>
  <si>
    <t>SD-057-240705-754613-1209</t>
  </si>
  <si>
    <t>【调研】-普通区域-寿光市-寿光烟草公司家属院-15953698932-200M-宽带上网投诉-次数0-20240705095721X641413937</t>
  </si>
  <si>
    <t>2024-07-06 11:00:00</t>
  </si>
  <si>
    <t>20240705095721X641413937</t>
  </si>
  <si>
    <t xml:space="preserve">流程受理流水号：20240705095553159536989321030899
客户号码:15953698932
客户姓名:刘**
投诉地市:潍坊
来话流水:2024070509550714720837625
宽带账号:15953698932
宽带账号归属地市:潍坊
宽带账号归属区县:寿光市
故障地址:潍坊寿光市圣城街道新兴街烟草公司家属院2号楼*********
联系电话:15953698932
联系人:女士
工单紧急程度:非常紧急
是否有升级投诉倾向:否
是否重复投诉:否
是否携转意向:否
是否投诉倾向:否
是否智能网关:智能网关
当前是否在线:否
接入方式:FTTH
端到端诊断结果:用户终端认证失败
是否质差终端:是
光功率:无
故障大类:宽带
故障细类:宽带无法上网(专席)
携转原因:
故障时间:2024-07-05 09:56:58
具体故障现象:光猫灯正常但电脑手机无法上网，
客户其他诉求:
</t>
  </si>
  <si>
    <t>2024-07-05 10:01:12</t>
  </si>
  <si>
    <t>2024-07-05 10:07:53</t>
  </si>
  <si>
    <t>SD-057-240705-124567-3359</t>
  </si>
  <si>
    <t>2024-07-05 13:42:00</t>
  </si>
  <si>
    <t>80+普通-普通区域-临朐县-龙泉都市花园小区-15265678595-200M-宽带上网投诉-次数0-202407050000380845</t>
  </si>
  <si>
    <t>2024-07-06 13:00:00</t>
  </si>
  <si>
    <t>202407050000380845</t>
  </si>
  <si>
    <t xml:space="preserve">202407050000380845#宽带账号：15265678595；宽带地址：潍坊临朐县城关街道龙泉路龙泉都市花园小区13号楼,客户来电反映宽带无法使用，经查询客户侧为质差终端，请协助上门更换终端并一并处理故障问题，谢谢！电话：15762402185联系人：聂**来电流水：2024070513255838020833168
</t>
  </si>
  <si>
    <t>2024-07-05 13:48:04</t>
  </si>
  <si>
    <t>2024-07-05 13:49:05</t>
  </si>
  <si>
    <t>SD-057-240705-691274-1130</t>
  </si>
  <si>
    <t>2024-07-05 09:51:09</t>
  </si>
  <si>
    <t>(目标)普通区域-诸城市-西霞岗村-15106369834-200M-宽带上网投诉-次数0-202407050000174016</t>
  </si>
  <si>
    <t>2024-07-06 10:52:00</t>
  </si>
  <si>
    <t>202407050000174016</t>
  </si>
  <si>
    <t xml:space="preserve">202407050000174016#流程受理流水号：20240705094959151063698341028836
客户号码:15106369834
客户姓名:赵**
投诉地市:潍坊
来话流水:2024070509494807920863809
宽带账号:15106369834
宽带账号归属地市:潍坊
宽带账号归属区县:诸城市
故障地址:潍坊诸城市相州镇西霞岗西霞岗村西霞岗村9#箱*********
联系电话:15106369834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故障细类:移动高清电视故障
携转原因:
故障时间:2024-07-05 09:50:47
魔百和单播/组播:单播
具体故障现象:电视直播或点播无法观看，
客户其他诉求:客户侧为质差终端，要求上门更换终端并一并处理故障问题。
</t>
  </si>
  <si>
    <t>2024-07-05 09:54:52</t>
  </si>
  <si>
    <t>2024-07-05 09:55:33</t>
  </si>
  <si>
    <t>SD-057-240705-673142-1640</t>
  </si>
  <si>
    <t>2024-07-05 10:33:28</t>
  </si>
  <si>
    <t>普通区域-昌邑市-董家城后宿舍区-15753639201-300M-宽带延伸服务-次数0-202407050000222858</t>
  </si>
  <si>
    <t>202407050000222858</t>
  </si>
  <si>
    <t xml:space="preserve">202407050000222858#流程受理流水号：20240705102821157536392011042192
客户号码:15753639201
客户姓名:姜**
投诉地市:潍坊
来话流水:2024070510273499820891798
宽带账号:15753639201
宽带账号归属地市:潍坊
宽带账号归属区县:昌邑市
故障地址:昌邑市怡和花园B1一单元302
联系电话:15753639201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故障时间:2024-07-05 10:29:18
具体故障现象:重新布置网线，
</t>
  </si>
  <si>
    <t>2024-07-05 10:36:39</t>
  </si>
  <si>
    <t>2024-07-05 10:38:10</t>
  </si>
  <si>
    <t>SD-057-240705-048237-1809</t>
  </si>
  <si>
    <t>2024-07-05 10:53:47</t>
  </si>
  <si>
    <t>普通区域-安丘市-下洼村自然村-15169601461-1000M-宽带上网投诉-次数0-202407050000245090</t>
  </si>
  <si>
    <t>202407050000245090</t>
  </si>
  <si>
    <t>202407050000245090#宽带账号：15169601461；宽带地址：潍坊安丘市担山镇下洼村下洼村自然村下洼村二次追加6号箱曹治会*********；接入方式：FTTH，当前是否在线：在线，端到端诊断结果：客户侧设备问题，是否智能网关：，客户反映从**时间开始****无法使用，具体现象：网慢，要求尽快处理回复！来电流水：2024070510510621720830389，联系电话：本机</t>
  </si>
  <si>
    <t>2024-07-05 10:54:47</t>
  </si>
  <si>
    <t>2024-07-05 10:56:32</t>
  </si>
  <si>
    <t>SD-851-254634-18501-8427</t>
  </si>
  <si>
    <t>SD-057-240705-238617-3356</t>
  </si>
  <si>
    <t>2024-07-05 13:41:06</t>
  </si>
  <si>
    <t>【调研】-80+银卡-FTTR-普通区域-奎文区-世纪花苑-13853628885-1000M-宽带上网投诉-次数0-20240705133812X892736614</t>
  </si>
  <si>
    <t>20240705133812X892736614</t>
  </si>
  <si>
    <t xml:space="preserve">流程受理流水号：20240705133338138536288851093550
客户号码:13853628885
客户姓名:田*
投诉地市:潍坊
来话流水:2024070513332028420888882
宽带账号:13853628885
宽带账号归属地市:潍坊
宽带账号归属区县:奎文区
故障地址:潍坊奎文区东关街道福寿街四平路世纪花苑1号楼*********
联系电话:13853628885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故障细类:宽带无法上网(专席)
携转原因:
故障时间:2024-07-05 13:37:59
具体故障现象:无法上网，使用光猫自带wifi，指示灯正常，宽带在线，重启未恢复，请协助处理，谢谢
客户其他诉求:
</t>
  </si>
  <si>
    <t>2024-07-05 13:43:56</t>
  </si>
  <si>
    <t>2024-07-05 13:44:46</t>
  </si>
  <si>
    <t>SD-851-281267-20928-21261</t>
  </si>
  <si>
    <t>SD-057-240705-072561-2258</t>
  </si>
  <si>
    <t>2024-07-05 11:38:30</t>
  </si>
  <si>
    <t>普通区域-高密市-菲达中央花园-13793647825-300M-宽带上网投诉-次数0-20240705113701X621123583</t>
  </si>
  <si>
    <t>20240705113701X621123583</t>
  </si>
  <si>
    <t xml:space="preserve">流程受理流水号：20240705113554137936478251064664
客户号码:13793647825
客户姓名:徐*
投诉地市:潍坊
来话流水:2024070511343519220834911
宽带账号:13793647825
宽带账号归属地市:潍坊
宽带账号归属区县:高密市
故障地址:潍坊高密市朝阳街道人民大街菲达中央花园菲达中央花园3号楼*********
联系电话:13793647825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11:36:37
具体故障现象:los灯闪，线上排障未能恢复正常使用，请相关部门人员协助处理，谢谢
客户其他诉求:
</t>
  </si>
  <si>
    <t>2024-07-05 11:40:06</t>
  </si>
  <si>
    <t>2024-07-05 11:40:32</t>
  </si>
  <si>
    <t>SD-852-312962-572-10553</t>
  </si>
  <si>
    <t>SD-057-240705-357081-2255</t>
  </si>
  <si>
    <t>2024-07-05 11:38:23</t>
  </si>
  <si>
    <t>(目标)普通区域-奎文区-治浑街-13964644263-300M-宽带上网投诉-次数0-20240705113622X582986418</t>
  </si>
  <si>
    <t>20240705113622X582986418</t>
  </si>
  <si>
    <t xml:space="preserve">流程受理流水号：20240705113339139646442631063980
客户号码:13964644263
客户姓名:李**
投诉地市:潍坊
来话流水:2024070511330315520814712
宽带账号:13964644263
宽带账号归属地市:潍坊
宽带账号归属区县:高新
故障地址:潍坊高新清池高新二路治浑街8号楼1单元301
联系电话:13964644263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11:34:50
具体故障现象:PON灯闪，
客户其他诉求:
</t>
  </si>
  <si>
    <t>2024-07-05 11:43:56</t>
  </si>
  <si>
    <t>2024-07-05 11:44:19</t>
  </si>
  <si>
    <t>SD-057-240705-942673-2201</t>
  </si>
  <si>
    <t>2024-07-05 11:31:30</t>
  </si>
  <si>
    <t>普通区域-高密市-单家荒自然村-15863694743-100M-宽带上网投诉-次数0-202407050000286559</t>
  </si>
  <si>
    <t>2024-07-06 12:32:00</t>
  </si>
  <si>
    <t>202407050000286559</t>
  </si>
  <si>
    <t xml:space="preserve">202407050000286559#宽带账号：15863694743；宽带地址：潍坊高密市朝阳街道单家荒单家荒自然村高密单家荒2箱西变压器屋3号箱*；客户来电反映宽带无法上网，无法配合线上指导，请协助处理，谢谢！联系电话15863694743；联系人：；来电流水：2024070511284996720857853。
</t>
  </si>
  <si>
    <t>2024-07-05 11:43:47</t>
  </si>
  <si>
    <t>2024-07-05 11:44:07</t>
  </si>
  <si>
    <t>SD-057-240705-587349-3373</t>
  </si>
  <si>
    <t>2024-07-05 13:44:20</t>
  </si>
  <si>
    <t>【调研】-80+银卡-普通区域-青州市-黄岭村自然村-13863678652-1000M-宽带上网投诉-次数0-20240705134346X226633443</t>
  </si>
  <si>
    <t>20240705134346X226633443</t>
  </si>
  <si>
    <t xml:space="preserve">【农村网络投诉】流程受理流水号：20240705134314138636786521095823
客户号码:13863678652
客户姓名:黄**
投诉地市:潍坊
来话流水:2024070513385978420839321
宽带账号:13863678652
宽带账号归属地市:潍坊
宽带账号归属区县:青州市
故障地址:潍坊青州市高柳镇黄岭村黄岭村自然村K14号箱（黄树超）
联系电话:13863678652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
故障细类:网速慢
携转原因:
故障时间:2024-07-05 13:45:55
具体故障现象:网速慢卡顿，
客户其他诉求:
</t>
  </si>
  <si>
    <t>2024-07-05 13:48:30</t>
  </si>
  <si>
    <t>2024-07-05 13:49:03</t>
  </si>
  <si>
    <t>SD-851-300672-5121-16467</t>
  </si>
  <si>
    <t>SD-057-240705-127364-2237</t>
  </si>
  <si>
    <t>2024-07-05 11:35:47</t>
  </si>
  <si>
    <t>【调研】-80+普通-普通区域-寒亭区-寒亭西苑小区-18366535251-200M-宽带上网投诉-次数0-202407050000289946</t>
  </si>
  <si>
    <t>202407050000289946</t>
  </si>
  <si>
    <t>202407050000289946#流程受理流水号：20240705113508183665352511064430
客户号码:18366535251
客户姓名:王**
投诉地市:潍坊
来话流水:2024070511343988120835930
宽带账号:18366535251
宽带账号归属地市:潍坊
宽带账号归属区县:寒亭区
故障地址:潍坊寒亭区寒亭街道运河街西苑小区5号楼*********
联系电话:18366535251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11:35:36
具体故障现象:提示网络无法连接，
客户其他诉求:
;宽带小区$[寒亭西苑小区]$</t>
  </si>
  <si>
    <t>2024-07-05 11:53:31</t>
  </si>
  <si>
    <t>SD-852-262191-682-3689</t>
  </si>
  <si>
    <t>SD-057-240705-578613-1843</t>
  </si>
  <si>
    <t>2024-07-05 10:56:55</t>
  </si>
  <si>
    <t>普通区域-高密市-张三官庄-18366312056-500M-宽带上网投诉-次数0-20240705105558X158490226</t>
  </si>
  <si>
    <t>20240705105558X158490226</t>
  </si>
  <si>
    <t xml:space="preserve">流程受理流水号：20240705105413183663120561050921
客户号码:18366312056
客户姓名:张**
投诉地市:潍坊
来话流水:2024070510534020120867430
宽带账号:18366312056
宽带账号归属地市:潍坊
宽带账号归属区县:高密市
故障地址:潍坊高密市夏庄镇十里堡红心家园张三官庄官庄商业街楼顶53号箱*********
联系电话:18366312056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10:53:23
具体故障现象:光信号亮红灯：拔插捋直光纤线未恢复，请协助，谢谢
客户其他诉求:
</t>
  </si>
  <si>
    <t>2024-07-05 11:32:25</t>
  </si>
  <si>
    <t>2024-07-05 11:32:46</t>
  </si>
  <si>
    <t>SD-851-301246-3425-12191</t>
  </si>
  <si>
    <t>SD-057-240705-204183-1867</t>
  </si>
  <si>
    <t>2024-07-05 10:59:34</t>
  </si>
  <si>
    <t>【调研】-80+金卡-普通区域-寒亭区-海泰绿洲-18765781576-1000M-宽带上网投诉-次数0-20240705105843X323619321</t>
  </si>
  <si>
    <t>20240705105843X323619321</t>
  </si>
  <si>
    <t xml:space="preserve">流程受理流水号：20240705105700187657815761051829
客户号码:18765781576
客户姓名:于**
投诉地市:潍坊
来话流水:2024070510544925020883985
宽带账号:18765781576
宽带账号归属地市:潍坊
宽带账号归属区县:寒亭区
故障地址:潍坊寒亭区经济开发区民主街海泰绿洲23号楼*********
联系电话:18765781576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
携转原因:
故障时间:2024-07-05 10:57:08
具体故障现象:打不开网页，
客户其他诉求:
</t>
  </si>
  <si>
    <t>2024-07-05 11:02:11</t>
  </si>
  <si>
    <t>2024-07-05 11:04:54</t>
  </si>
  <si>
    <t>SD-057-240705-982063-263</t>
  </si>
  <si>
    <t>2024-07-05 08:29:43</t>
  </si>
  <si>
    <t>普通区域-高密市-安河村自然村-15589633130-300M-宽带上网投诉-次数0-202407050000095149</t>
  </si>
  <si>
    <t>202407050000095149</t>
  </si>
  <si>
    <t>202407050000095149#流程受理流水号：20240705082823155896331301001458
客户号码:15589633130
客户姓名:张**
投诉地市:潍坊
来话流水:2024070508281084620830935
宽带账号:15589633130
宽带账号归属地市:潍坊
宽带账号归属区县:高密市
故障地址:潍坊高密市姜庄镇安河村安河村自然村高密安河村17#分纤箱*********
联系电话:15589633130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08:28:45
具体故障现象:宽带无法上网
客户其他诉求:
;宽带小区$[安河村自然村]$</t>
  </si>
  <si>
    <t>2024-07-05 08:31:02</t>
  </si>
  <si>
    <t>2024-07-05 08:32:06</t>
  </si>
  <si>
    <t>SD-057-240705-812537-1868</t>
  </si>
  <si>
    <t>2024-07-05 10:59:37</t>
  </si>
  <si>
    <t>普通区域-昌邑市-东金台村自然村-13964702686-300M-宽带上网投诉-次数0-20240705105850X330020490</t>
  </si>
  <si>
    <t>20240705105850X330020490</t>
  </si>
  <si>
    <t xml:space="preserve">【农村网络投诉】流程受理流水号：20240705105743139647026861052071
客户号码:13964702686
客户姓名:李**
投诉地市:潍坊
来话流水:2024070510565318420813118
宽带账号:13964702686
宽带账号归属地市:潍坊
宽带账号归属区县:昌邑市
故障地址:潍坊昌邑市石埠镇东金台村东金台村自然村13号箱李明久*********
联系电话:13964702686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10:59:18
具体故障现象:提示网络无法连接，客户反映家里的网线头坏了
客户其他诉求:
</t>
  </si>
  <si>
    <t>2024-07-05 11:02:02</t>
  </si>
  <si>
    <t>2024-07-05 11:02:30</t>
  </si>
  <si>
    <t>SD-057-240705-927843-7442</t>
  </si>
  <si>
    <t>2024-07-05 20:14:02</t>
  </si>
  <si>
    <t>80+银卡-普通区域-诸城市-西吕标村自然村-13791676788-100M-宽带上网投诉-次数0-202407050000712210</t>
  </si>
  <si>
    <t>202407050000712210</t>
  </si>
  <si>
    <t xml:space="preserve">202407050000712210#流程受理流水号：20240705201308137916767881198017
客户号码:13791676788
客户姓名:王**
投诉地市:潍坊
来话流水:2024070520122518720828007
宽带账号:13791676788
宽带账号归属地市:潍坊
宽带账号归属区县:诸城市
故障地址:潍坊诸城市龙都街道西吕标村西吕标村自然村西吕标村西5号箱*********
联系电话:13806469781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故障时间:2024-07-05 20:16:31
具体故障现象:电脑无法上网，
客户其他诉求:客户侧为质差终端，要求上门更换终端并一并处理故障问题。
</t>
  </si>
  <si>
    <t>2024-07-05 20:20:02</t>
  </si>
  <si>
    <t>2024-07-05 20:21:24</t>
  </si>
  <si>
    <t>SD-057-240705-815693-6500</t>
  </si>
  <si>
    <t>2024-07-05 18:59:14</t>
  </si>
  <si>
    <t>【追1】【重投】-普通区域-昌乐县-金都世纪城-15006560378-300M-宽带上网投诉-次数0-20240705185713X339406760</t>
  </si>
  <si>
    <t>20240705185713X339406760</t>
  </si>
  <si>
    <t xml:space="preserve">流程受理流水号：20240705185649150065603781185339
客户号码:15006560378
客户姓名:王**
投诉地市:潍坊
来话流水:2024070518492806520816227
宽带账号:15006560378
宽带账号归属地市:潍坊
宽带账号归属区县:昌乐县
故障地址:潍坊昌乐县城南街道新昌路金都世纪城28号楼*********
联系电话:15006560378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光功率:-15.73
故障大类:宽带/电视
故障细类:宽带无法上网(专席)
携转原因:
故障时间:2024-07-05 18:57:35
具体故障现象:提示网络无法连接，
客户其他诉求:
</t>
  </si>
  <si>
    <t>2024-07-05 19:02:33</t>
  </si>
  <si>
    <t>2024-07-05 19:02:58</t>
  </si>
  <si>
    <t>SD-851-311150-23037-12191</t>
  </si>
  <si>
    <t>SD-057-240705-170365-7491</t>
  </si>
  <si>
    <t>2024-07-05 20:15:41</t>
  </si>
  <si>
    <t>普通区域-寿光市-广二村自然村-18766891925-300M-业务受理宽带-次数0-202407050000712761</t>
  </si>
  <si>
    <t>202407050000712761</t>
  </si>
  <si>
    <t>202407050000712761# 宽带账号:18766891925; 联系电话：18766891925，问题类型：此工单为群障修复工单，根据群障全量闭环修复管理要求，为确保客户网络通畅，请装维人员跟进修复网络问题，谢谢！ 
 群障标题：公告。故障描述：分支光纤断或OLT检测不到ONT的预期的光信号(LOSi/LOBi)主叫号码：18766891925.0;该号码仅供参考，请优先联系宽带账号。</t>
  </si>
  <si>
    <t>2024-07-05 20:19:23</t>
  </si>
  <si>
    <t>2024-07-05 20:19:58</t>
  </si>
  <si>
    <t>SD-057-240705-237981-8240</t>
  </si>
  <si>
    <t>2024-07-05 21:26:43</t>
  </si>
  <si>
    <t>普通区域-奎文区-梨园新苑-19577731169-500M-宽带上网投诉-次数0-20240705212431X871430298</t>
  </si>
  <si>
    <t>20240705212431X871430298</t>
  </si>
  <si>
    <t xml:space="preserve">流程受理流水号：20240705212356195777311691207030
客户号码:19577731169
客户姓名:姚**
投诉地市:潍坊
来话流水:2024070521204919720841200
宽带账号:19577731169
宽带账号归属地市:潍坊
宽带账号归属区县:高新
故障地址:潍坊高新高新城区东风街东金一号3号楼(A区)*********
联系电话:13685363933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21:25:03
具体故障现象:光猫灯正常但电脑手机无法上网，重启未恢复
客户其他诉求:
</t>
  </si>
  <si>
    <t>2024-07-05 21:27:44</t>
  </si>
  <si>
    <t>2024-07-05 21:28:02</t>
  </si>
  <si>
    <t>SD-851-288803-19184-24724</t>
  </si>
  <si>
    <t>SD-057-240705-672183-7542</t>
  </si>
  <si>
    <t>2024-07-05 20:17:32</t>
  </si>
  <si>
    <t>【调研】-80+银卡-普通区域-寿光市-美林景苑-18765768690-200M-业务受理宽带-次数0-202407050000716002</t>
  </si>
  <si>
    <t>202407050000716002</t>
  </si>
  <si>
    <t>202407050000716002#【已关注中国移动10086微信公众号】 宽带账号:18765768690; 联系电话：18765768690，问题类型：此工单为群障修复工单，根据群障全量闭环修复管理要求，为确保客户网络通畅，请装维人员跟进修复网络问题，谢谢！ 
 群障标题：告警。故障标题：分支光纤断或OLT检测不到ONT的预期的光信号(LOSi/LOBi)主叫号码：15095271603.0;该号码仅供参考，请优先联系宽带账号。</t>
  </si>
  <si>
    <t>2024-07-05 20:24:31</t>
  </si>
  <si>
    <t>2024-07-05 20:25:36</t>
  </si>
  <si>
    <t>SD-851-322807-7705-12118</t>
  </si>
  <si>
    <t>SD-057-240705-194653-7555</t>
  </si>
  <si>
    <t>2024-07-05 20:18:05</t>
  </si>
  <si>
    <t>普通区域-高密市-高密法院宿舍-13589166966-200M-业务受理宽带-次数0-202407050000716402</t>
  </si>
  <si>
    <t>202407050000716402</t>
  </si>
  <si>
    <t>202407050000716402#导航立单,用户所在位置有群障,已向客户播报,客户要求装维回访.此工单为群障修复工单,根据群障全量闭环管理要求,为确保客户网络通畅,请装维人员跟进修复网络问题,谢谢.联系电话：13589166966</t>
  </si>
  <si>
    <t>2024-07-05 20:22:59</t>
  </si>
  <si>
    <t>2024-07-05 20:30:47</t>
  </si>
  <si>
    <t>SD-057-240705-840937-8198</t>
  </si>
  <si>
    <t>2024-07-05 21:20:43</t>
  </si>
  <si>
    <t>【调研】-普通区域-潍城区-槐香小区-13963699770-300M-业务受理宽带-次数0-202407050000738169</t>
  </si>
  <si>
    <t>202407050000738169</t>
  </si>
  <si>
    <t>202407050000738169# 宽带账号:13963699770; 联系电话：13963699770，问题类型：此工单为群障修复工单，根据群障全量闭环修复管理要求，为确保客户网络通畅，请装维人员跟进修复网络问题，谢谢！ 
 群障标题：告警。故障标题：分支光纤断或OLT检测不到ONT的预期的光信号(LOSi/LOBi)主叫号码：13963699770.0;该号码仅供参考，请优先联系宽带账号。</t>
  </si>
  <si>
    <t>2024-07-05 21:22:24</t>
  </si>
  <si>
    <t>2024-07-05 21:23:41</t>
  </si>
  <si>
    <t>SD-057-240705-569417-7366</t>
  </si>
  <si>
    <t>2024-07-05 20:11:06</t>
  </si>
  <si>
    <t>【追4】普通区域-青州市-糕点厂宿舍-15163625050-1000M-宽带上网投诉-次数0-20240705200846X326710691</t>
  </si>
  <si>
    <t>20240705200846X326710691</t>
  </si>
  <si>
    <t xml:space="preserve">流程受理流水号：20240705200554151636250501196884
客户号码:15163625050
客户姓名:张*
投诉地市:潍坊
来话流水:2024070520043934520886255
宽带账号:15163625050
宽带账号归属地市:潍坊
宽带账号归属区县:青州市
故障地址:潍坊青州市王府街道尧王山东路糕点厂宿舍2号楼
联系电话:15163625050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20:04:52
具体故障现象:PON灯闪，引导客户将光纤线插紧捋直后重启无效，客户要求更换个工作人员处理，着急用网，请处理谢谢
客户其他诉求:
</t>
  </si>
  <si>
    <t>2024-07-05 20:19:06</t>
  </si>
  <si>
    <t>2024-07-05 20:19:50</t>
  </si>
  <si>
    <t>SD-057-240705-960245-8216</t>
  </si>
  <si>
    <t>2024-07-05 21:23:02</t>
  </si>
  <si>
    <t>【调研】-普通区域-潍城区-城南徐家-18253636311-500M-宽带上网投诉-次数0-20240705212056X656857191</t>
  </si>
  <si>
    <t>20240705212056X656857191</t>
  </si>
  <si>
    <t xml:space="preserve">流程受理流水号：20240705212032182536363111206723
客户号码:18253636311
客户姓名:王**
投诉地市:潍坊
来话流水:2024070521141423320816343
宽带账号:18253636311
宽带账号归属地市:潍坊
宽带账号归属区县:潍城区
故障地址:潍坊潍城区南关街道青年路城南徐家12号箱*********
联系电话:18253636311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
携转原因:
故障时间:2024-07-05 21:20:41
具体故障现象:提示网络无法连接，
客户其他诉求:
</t>
  </si>
  <si>
    <t>2024-07-05 21:52:16</t>
  </si>
  <si>
    <t>2024-07-05 21:52:49</t>
  </si>
  <si>
    <t>SD-851-279950-21441-6069</t>
  </si>
  <si>
    <t>SD-057-240705-630954-6453</t>
  </si>
  <si>
    <t>2024-07-05 18:55:10</t>
  </si>
  <si>
    <t>80+普通-普通区域-安丘市-东古河村自然村-15006686122-100M-宽带上网投诉-次数0-202407050000671767</t>
  </si>
  <si>
    <t>202407050000671767</t>
  </si>
  <si>
    <t xml:space="preserve">202407050000671767#宽带账号：15006686122；宽带地址：潍坊安丘市临浯镇东古河村东古河村自然村东古河追加1号箱牛志江*********；客户来电反映宽带故障，客户不在现场，无法配合线上指导，要求上门，请协助处理，谢谢！联系电话：18765728948；联系人：王**；来电流水：2024070518521898520836537。 </t>
  </si>
  <si>
    <t>2024-07-05 19:00:54</t>
  </si>
  <si>
    <t>2024-07-05 19:01:43</t>
  </si>
  <si>
    <t>SD-851-307418-38090-28677</t>
  </si>
  <si>
    <t>SD-057-240705-473605-7481</t>
  </si>
  <si>
    <t>2024-07-05 20:15:22</t>
  </si>
  <si>
    <t>【重投】-普通区域-安丘市-青云世家-13780870146-300M-业务受理宽带-次数0-202407050000712739</t>
  </si>
  <si>
    <t>202407050000712739</t>
  </si>
  <si>
    <t>202407050000712739#【已关注中国移动10086微信公众号】 宽带账号:13780870146; 联系电话：13780870146，问题类型：此工单为群障修复工单，根据群障全量闭环修复管理要求，为确保客户网络通畅，请装维人员跟进修复网络问题，谢谢！ 
 群障标题：公告。故障描述：分支光纤断或OLT检测不到ONT的预期的光信号(LOSi/LOBi)主叫号码：13964749111.0;该号码仅供参考，请优先联系宽带账号。</t>
  </si>
  <si>
    <t>2024-07-05 20:24:17</t>
  </si>
  <si>
    <t>2024-07-05 20:24:48</t>
  </si>
  <si>
    <t>SD-057-240705-142907-6416</t>
  </si>
  <si>
    <t>2024-07-05 18:50:47</t>
  </si>
  <si>
    <t>【重投】-80+普通-普通区域-寒亭区-舜和花园-18265647863-1000M-宽带上网投诉-次数0-20240705184927X568000180</t>
  </si>
  <si>
    <t>20240705184927X568000180</t>
  </si>
  <si>
    <t xml:space="preserve">流程受理流水号：20240705184845182656478631183758
客户号码:18265647863
客户姓名:考**
投诉地市:潍坊
来话流水:2024070518463202320895228
宽带账号:18265647863
宽带账号归属地市:潍坊
宽带账号归属区县:寒亭区
故障地址:潍坊寒亭区寒亭街道益新街舜和花园E区4号楼*********
联系电话:13325248440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故障细类:宽带无法上网(专席)
携转原因:
故障时间:2024-07-05 18:48:52
具体故障现象:提示网络无法连接，拔插网线，重启未恢复
客户其他诉求:
</t>
  </si>
  <si>
    <t>2024-07-05 18:52:20</t>
  </si>
  <si>
    <t>2024-07-05 18:52:41</t>
  </si>
  <si>
    <t>SD-057-240705-367541-7540</t>
  </si>
  <si>
    <t>2024-07-05 20:17:29</t>
  </si>
  <si>
    <t>【调研】-(目标)普通区域-高密市-任家村自然村-13854437821-300M-宽带上网投诉-次数0-20240705201605X765356115</t>
  </si>
  <si>
    <t>20240705201605X765356115</t>
  </si>
  <si>
    <t xml:space="preserve">【农村网络投诉】流程受理流水号：20240705201412138544378211198180
客户号码:13854437821
客户姓名:逄**
投诉地市:潍坊
来话流水:2024070520134178520834701
宽带账号:13854437821
宽带账号归属地市:潍坊
宽带账号归属区县:高密市
故障地址:潍坊高密市夏庄镇任家村任家村自然村高密任家村5号箱*
联系电话:13854437821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20:14:49
具体故障现象:光猫亮红灯，
客户其他诉求:
</t>
  </si>
  <si>
    <t>2024-07-05 20:22:41</t>
  </si>
  <si>
    <t>2024-07-05 20:23:01</t>
  </si>
  <si>
    <t>SD-057-240705-547139-8258</t>
  </si>
  <si>
    <t>2024-07-05 21:29:01</t>
  </si>
  <si>
    <t>普通区域-安丘市-东古河村自然村-15753667583-200M-宽带上网投诉-次数0-202407050000741557</t>
  </si>
  <si>
    <t>202407050000741557</t>
  </si>
  <si>
    <t xml:space="preserve">202407050000741557# 宽带账号：15753667583*；宽带地址：潍坊安丘市临浯镇东古河村东古河村；客户来电反映宽带不能上网，客户不配合排障，要求上门，请协助处理，谢谢！联系电话：15753667583；联系人：***；来电流水：2024070521205898420841789。 </t>
  </si>
  <si>
    <t>2024-07-05 21:44:53</t>
  </si>
  <si>
    <t>2024-07-05 21:45:27</t>
  </si>
  <si>
    <t>SD-057-240705-651208-8238</t>
  </si>
  <si>
    <t>2024-07-05 21:26:32</t>
  </si>
  <si>
    <t>80+普通-(目标)普通区域-诸城市-天一玫瑰苑-18353655200-500M-宽带上网投诉-次数0-202407050000739407</t>
  </si>
  <si>
    <t>202407050000739407</t>
  </si>
  <si>
    <t xml:space="preserve">202407050000739407#流程受理流水号：20240705212508183536552001207159
客户号码:18353655200
客户姓名:王**
投诉地市:潍坊
来话流水:2024070521234709620852037
宽带账号:18353655200
宽带账号归属地市:潍坊
宽带账号归属区县:诸城市
故障地址:潍坊诸城市密州街道密州路天一玫瑰苑西楼*********
联系电话:18353655200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故障时间:2024-07-05 21:25:24
魔百和单播/组播:组播
具体故障现象:无法上网
客户其他诉求:客户侧为质差终端，要求上门更换终端并一并处理故障问题。
</t>
  </si>
  <si>
    <t>2024-07-05 21:32:08</t>
  </si>
  <si>
    <t>2024-07-05 21:34:32</t>
  </si>
  <si>
    <t>2024-07-05 20:18:46</t>
  </si>
  <si>
    <t>80+普通-普通区域-昌邑市-郭家车道自然村-19553628789-500M-宽带上网投诉-次数0-202407050000714307 一级督办</t>
  </si>
  <si>
    <t>202407050000714307</t>
  </si>
  <si>
    <t>2024-07-05 20:30:33</t>
  </si>
  <si>
    <t>2024-07-05 20:31:06</t>
  </si>
  <si>
    <t>SD-851-318577-6419-21563</t>
  </si>
  <si>
    <t>SD-057-240705-763842-6465</t>
  </si>
  <si>
    <t>2024-07-05 18:56:09</t>
  </si>
  <si>
    <t>【调研】-(目标)普通区域-奎文区-【潍柴】潍柴东区-15064486615-300M-宽带上网投诉-次数0-20240705185348X828902932</t>
  </si>
  <si>
    <t>20240705185348X828902932</t>
  </si>
  <si>
    <t xml:space="preserve">流程受理流水号：20240705184954150644866151183960
客户号码:15064486615
客户姓名:刘*
投诉地市:潍坊
来话流水:2024070518492607320815999
宽带账号:15064486615
宽带账号归属地市:潍坊
宽带账号归属区县:奎文区
故障地址:潍坊奎文区潍州路街道民生街【潍柴】潍柴东区5路11号楼*********
联系电话:15064486615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18:53:08
具体故障现象:光猫亮红灯，
客户其他诉求:
</t>
  </si>
  <si>
    <t>2024-07-05 19:00:07</t>
  </si>
  <si>
    <t>2024-07-05 19:00:39</t>
  </si>
  <si>
    <t>SD-851-269372-13239-4251</t>
  </si>
  <si>
    <t>SD-057-240705-579832-6505</t>
  </si>
  <si>
    <t>2024-07-05 18:59:26</t>
  </si>
  <si>
    <t>80+银卡-普通区域-安丘市-青云国际城-13963624252-300M-宽带上网投诉-次数0-202407050000671728</t>
  </si>
  <si>
    <t>202407050000671728</t>
  </si>
  <si>
    <t xml:space="preserve">202407050000671728#【已关注中国移动10086微信公众号】流程受理流水号：20240705185846139636242521185693
客户号码:13963624252
客户姓名:孙**
投诉地市:潍坊
来话流水:2024070518572971420872333
宽带账号:13963624252
宽带账号归属地市:潍坊
宽带账号归属区县:安丘市
故障地址:潍坊安丘市兴安街道建安路青云花园（青云花园沿街楼）85号楼*********
联系电话:15866152424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故障时间:2024-07-05 18:58:54
具体故障现象:宽带可以使用，电视不能用，请尽快处理，谢谢！
客户其他诉求:客户侧为质差终端，要求上门更换终端并一并处理故障问题。
</t>
  </si>
  <si>
    <t>2024-07-05 19:01:38</t>
  </si>
  <si>
    <t>2024-07-05 19:02:15</t>
  </si>
  <si>
    <t>SD-057-240705-251703-7575</t>
  </si>
  <si>
    <t>2024-07-05 20:19:02</t>
  </si>
  <si>
    <t>80+银卡-普通区域-寿光市-工业组团-13953630519-300M-业务受理宽带-次数0-202407050000714370</t>
  </si>
  <si>
    <t>202407050000714370</t>
  </si>
  <si>
    <t>202407050000714370# 宽带账号:13953630519; 联系电话：13953630519，问题类型：此工单为群障修复工单，根据群障全量闭环修复管理要求，为确保客户网络通畅，请装维人员跟进修复网络问题，谢谢！ 
 群障标题：告警。故障标题：分支光纤断或OLT检测不到ONT的预期的光信号(LOSi/LOBi)主叫号码：13953630519.0;该号码仅供参考，请优先联系宽带账号。</t>
  </si>
  <si>
    <t>2024-07-05 20:21:56</t>
  </si>
  <si>
    <t>2024-07-05 20:22:50</t>
  </si>
  <si>
    <t>SD-057-240705-280143-1494</t>
  </si>
  <si>
    <t>2024-07-05 10:18:27</t>
  </si>
  <si>
    <t>【调研】-普通区域-诸城市-诸冯花园-15253680028-1000M-宽带上网投诉-次数0-202407050000187133</t>
  </si>
  <si>
    <t>202407050000187133</t>
  </si>
  <si>
    <t>202407050000187133#宽带账号：15253680028 ；宽带地址：潍坊诸城市舜王街道诸冯村诸冯花园东区12号楼 ；客户来电反映网慢  ，客户本机来电报修，线上指导无法配合操作，要求上门处理来电流水：2024070509580038420877463  联系电话15253680028</t>
  </si>
  <si>
    <t>2024-07-05 10:23:09</t>
  </si>
  <si>
    <t>2024-07-05 10:23:45</t>
  </si>
  <si>
    <t>SD-851-321908-15155-17367</t>
  </si>
  <si>
    <t>SD-057-240705-326104-8131</t>
  </si>
  <si>
    <t>2024-07-05 21:17:59</t>
  </si>
  <si>
    <t>普通区域-临朐县-永兴小区-15762546123-200M-业务受理宽带-次数0-202407050000738845</t>
  </si>
  <si>
    <t>202407050000738845</t>
  </si>
  <si>
    <t>202407050000738845# 宽带账号:15762546123; 联系电话：15762546123，问题类型：此工单为群障修复工单，根据群障全量闭环修复管理要求，为确保客户网络通畅，请装维人员跟进修复网络问题，谢谢！ 
 群障标题：公告。故障描述：主干光纤断或OLT检测不到预期的光信号（LOS）主叫号码：15762546123.0;该号码仅供参考，请优先联系宽带账号。</t>
  </si>
  <si>
    <t>2024-07-05 21:18:57</t>
  </si>
  <si>
    <t>2024-07-05 21:19:46</t>
  </si>
  <si>
    <t>SD-057-240705-657419-1050</t>
  </si>
  <si>
    <t>2024-07-05 09:46:18</t>
  </si>
  <si>
    <t>普通区域-高密市-大泊子自然村-15065646493-1000M-宽带上网投诉-次数0-202407050000112757</t>
  </si>
  <si>
    <t>202407050000112757</t>
  </si>
  <si>
    <t>202407050000112757#宽带账号：15065646493；宽带地址：潍坊高密市大牟家镇大泊子大泊子自然村高密大泊子牙科诊所东30米线杆；客户来电反映宽带网络无法连接，请协助处理，谢谢！联系电话：15863280554；联系人：先生；来电流水：。</t>
  </si>
  <si>
    <t>2024-07-05 09:50:41</t>
  </si>
  <si>
    <t>2024-07-05 09:51:58</t>
  </si>
  <si>
    <t>SD-851-262636-17911-13018</t>
  </si>
  <si>
    <t>SD-057-240705-095412-5605</t>
  </si>
  <si>
    <t>2024-07-05 17:51:16</t>
  </si>
  <si>
    <t>普通区域-寿光市-五里墩小区-15266619806-1000M-魔百和投诉-次数0-202407050000620994</t>
  </si>
  <si>
    <t>2024-07-06 18:52:00</t>
  </si>
  <si>
    <t>202407050000620994</t>
  </si>
  <si>
    <t>202407050000620994#流程受理流水号：20240705174929152666198061169647
客户号码:15266619806
客户姓名:李**
投诉地市:潍坊
来话流水:2024070517481966620880235
宽带账号:15266619806
宽带账号归属地市:潍坊
宽带账号归属区县:寿光市
故障地址:潍坊寿光市圣城街道菜都路五里墩小区南楼*********
联系电话:15266619806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故障时间:2024-07-05 17:53:26
魔百和单播/组播:组播
具体故障现象:遥控器没有反应
客户其他诉求:请处理谢谢！
魔百和单/组播：组播;宽带小区$[五里墩小区]$</t>
  </si>
  <si>
    <t>2024-07-05 17:58:22</t>
  </si>
  <si>
    <t>2024-07-05 17:59:45</t>
  </si>
  <si>
    <t>SD-851-262386-1683-1049</t>
  </si>
  <si>
    <t>SD-057-240705-850791-871</t>
  </si>
  <si>
    <t>2024-07-05 09:25:15</t>
  </si>
  <si>
    <t>普通区域-奎文区-工商银行宿舍-13589169362-300M-业务受理宽带-次数0-202407050000148117</t>
  </si>
  <si>
    <t>202407050000148117</t>
  </si>
  <si>
    <t>202407050000148117#【已关注中国移动10086微信公众号】导航立单,用户所在位置有群障,已向客户播报,客户要求装维回访.此工单为群障修复工单,根据群障全量闭环管理要求,为确保客户网络通畅,请装维人员跟进修复网络问题,谢谢.联系电话：13589169362</t>
  </si>
  <si>
    <t>2024-07-05 09:28:00</t>
  </si>
  <si>
    <t>2024-07-05 09:28:25</t>
  </si>
  <si>
    <t>SD-057-240705-527916-7618</t>
  </si>
  <si>
    <t>2024-07-05 20:20:46</t>
  </si>
  <si>
    <t>【调研】-普通区域-奎文区-紫御宫馆-15006662580-500M-魔百和投诉-次数0-202407050000716755</t>
  </si>
  <si>
    <t>202407050000716755</t>
  </si>
  <si>
    <t>202407050000716755#【已关注中国移动10086微信公众号】流程受理流水号：20240705201556150066625801198414
客户号码:15006662580
客户姓名:刘**
投诉地市:潍坊
来话流水:2024070520154070520844943
宽带账号:15006662580
宽带账号归属地市:潍坊
宽带账号归属区县:高新
故障地址:潍坊高新高新城区永春路紫御宫馆
联系电话:15006662580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光功率:-14.42
故障大类:宽带/电视
故障细类:移动高清电视故障(专席)
携转原因:
故障时间:2024-07-05 20:21:25
魔百和单播/组播:单播
具体故障现象:电视直播无法观看，错误代码22002，线上排障未恢复
客户其他诉求:
魔百和单/组播：单播;宽带小区$[紫御宫馆]$</t>
  </si>
  <si>
    <t>2024-07-05 20:29:35</t>
  </si>
  <si>
    <t>2024-07-05 20:29:58</t>
  </si>
  <si>
    <t>SD-057-240705-634529-3341</t>
  </si>
  <si>
    <t>2024-07-05 13:38:05</t>
  </si>
  <si>
    <t>FTTR-普通区域-奎文区-凤凰金岸C区-19506573056-1000M-宽带上网投诉-次数0-20240705133611X771307854</t>
  </si>
  <si>
    <t>20240705133611X771307854</t>
  </si>
  <si>
    <t xml:space="preserve">流程受理流水号：20240705133439195065730561093813
客户号码:19506573056
客户姓名:于**
投诉地市:潍坊
来话流水:2024070513340291320895050
宽带账号:19506573056
宽带账号归属地市:潍坊
宽带账号归属区县:奎文区
故障地址:潍坊奎文区北苑街道玉清街凤凰金岸C区5号楼*********
联系电话:19558607591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13:35:43
具体故障现象:光猫亮红灯，捋直插紧光纤线  
重启设备
客户其他诉求:
</t>
  </si>
  <si>
    <t>2024-07-05 13:42:07</t>
  </si>
  <si>
    <t>2024-07-05 13:42:38</t>
  </si>
  <si>
    <t>SD-851-294284-15341-22628</t>
  </si>
  <si>
    <t>SD-057-240705-126904-1039</t>
  </si>
  <si>
    <t>2024-07-05 09:45:11</t>
  </si>
  <si>
    <t>普通区域-高密市-坊岭村自然村-15965025884-100M-宽带上网投诉-次数0-202407050000168338</t>
  </si>
  <si>
    <t>2024-07-06 10:46:00</t>
  </si>
  <si>
    <t>202407050000168338</t>
  </si>
  <si>
    <t>202407050000168338#客户来电反映宽带不能用，经查询客户侧为质差终端，请协助上门更换终端并一并处理故障问题，谢谢！联系电话：15806485447；联系人：先生；来电流水：2024070509424526420867612。</t>
  </si>
  <si>
    <t>2024-07-05 09:52:56</t>
  </si>
  <si>
    <t>2024-07-05 09:53:38</t>
  </si>
  <si>
    <t>2024-07-05 09:20:45</t>
  </si>
  <si>
    <t>普通区域-寿光市-东罗桥村自然村-15265814233-200M-宽带上网投诉-次数0-20240705091904X344211323 一级督办</t>
  </si>
  <si>
    <t>2024-07-06 10:21:00</t>
  </si>
  <si>
    <t>20240705091904X344211323</t>
  </si>
  <si>
    <t xml:space="preserve">【农村网络投诉】流程受理流水号：20240705091735152658142331017300
客户号码:15265814233
客户姓名:韩**
投诉地市:潍坊
来话流水:2024070509171740620824300
宽带账号:15265814233
宽带账号归属地市:潍坊
宽带账号归属区县:寿光市
故障地址:潍坊寿光市古城东罗桥村东罗桥村自然村东罗桥村东南1号箱（王龙刚）*********
联系电话:15265814233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09:18:26
具体故障现象:电脑无法上网，
客户其他诉求:
</t>
  </si>
  <si>
    <t>2024-07-05 09:28:14</t>
  </si>
  <si>
    <t>2024-07-05 09:28:49</t>
  </si>
  <si>
    <t>SD-057-240705-980625-5181</t>
  </si>
  <si>
    <t>2024-07-05 17:08:14</t>
  </si>
  <si>
    <t>【调研】-普通区域-高密市-西郇家自然村-15954486397-300M-业务受理宽带-次数0-202407050000578970</t>
  </si>
  <si>
    <t>2024-07-06 17:09:00</t>
  </si>
  <si>
    <t>202407050000578970</t>
  </si>
  <si>
    <t>202407050000578970# 宽带账号:15954486397; 联系电话：15954486397，问题类型：此工单为群障修复工单，根据群障全量闭环修复管理要求，为确保客户网络通畅，请装维人员跟进修复网络问题，谢谢！ 
 群障标题：公告。故障描述：主干光纤断或OLT检测不到预期的光信号（LOS）主叫号码：15064451804.0;该号码仅供参考，请优先联系宽带账号。</t>
  </si>
  <si>
    <t>2024-07-05 17:10:34</t>
  </si>
  <si>
    <t>2024-07-05 17:11:10</t>
  </si>
  <si>
    <t>SD-057-240705-578201-5176</t>
  </si>
  <si>
    <t>2024-07-05 17:08:10</t>
  </si>
  <si>
    <t>普通区域-青州市-程辛村-13791853241-100M-业务受理宽带-次数0-202407050000576384</t>
  </si>
  <si>
    <t>202407050000576384</t>
  </si>
  <si>
    <t>202407050000576384# 宽带账号:13791853241; 联系电话：13791853241，问题类型：此工单为群障修复工单，根据群障全量闭环修复管理要求，为确保客户网络通畅，请装维人员跟进修复网络问题，谢谢！ 
 群障标题：公告。故障描述：分支光纤断或OLT检测不到ONT的预期的光信号(LOSi/LOBi)主叫号码：18906452510.0;该号码仅供参考，请优先联系宽带账号。</t>
  </si>
  <si>
    <t>2024-07-05 17:13:20</t>
  </si>
  <si>
    <t>2024-07-05 17:14:01</t>
  </si>
  <si>
    <t>SD-057-240705-078236-5085</t>
  </si>
  <si>
    <t>2024-07-05 17:02:38</t>
  </si>
  <si>
    <t>普通区域-高密市-密丰家园-15069638901-300M-宽带上网投诉-次数0-202407050000571788</t>
  </si>
  <si>
    <t>2024-07-06 18:03:00</t>
  </si>
  <si>
    <t>202407050000571788</t>
  </si>
  <si>
    <t xml:space="preserve">202407050000571788#宽带账号：15069638901；宽带地址：潍坊高密市醴泉街道百脉湖大街密丰家园2号楼*********；客户来电反映宽带亮红灯，插紧捋顺光纤重启光猫未恢复，经查询客户侧为质差路由器，请协助上门更换终端并一并处理故障问题，谢谢！
联系电话：15244468912；联系人：先生；来电流水：2024070516593657520880094
</t>
  </si>
  <si>
    <t>2024-07-05 17:08:23</t>
  </si>
  <si>
    <t>2024-07-05 17:10:39</t>
  </si>
  <si>
    <t>SD-057-240705-526308-8163</t>
  </si>
  <si>
    <t>2024-07-05 21:19:35</t>
  </si>
  <si>
    <t>【调研】-80+金卡-普通区域-高密市-姚家村自然村-15269641567-300M-宽带上网投诉-次数0-202407050000736391</t>
  </si>
  <si>
    <t>202407050000736391</t>
  </si>
  <si>
    <t>202407050000736391#宽带账号：15269641567；宽带地址：潍坊高密市柏城镇姚家村姚家村自然村高密姚家村37#李术先；客户来电反映宽带不好用，网络慢，客户不配合排障，要求上门，请协助处理，谢谢！联系电话：15908026941；联系人：刘**；来电流水：2024070521161871520824111</t>
  </si>
  <si>
    <t>2024-07-05 21:22:21</t>
  </si>
  <si>
    <t>2024-07-05 21:22:43</t>
  </si>
  <si>
    <t>SD-057-240705-963710-1475</t>
  </si>
  <si>
    <t>2024-07-05 10:17:02</t>
  </si>
  <si>
    <t>普通区域-昌邑市-后官自然村-15725631265-200M-魔百和投诉-次数0-20240705101400X640641310</t>
  </si>
  <si>
    <t>2024-07-06 11:18:00</t>
  </si>
  <si>
    <t>20240705101400X640641310</t>
  </si>
  <si>
    <t>【农村网络投诉】流程受理流水号：20240705101319157256312651036995
客户号码:15725631265
客户姓名:王**
投诉地市:潍坊
来话流水:2024070510065044320898431
宽带账号:15725631265
宽带账号归属地市:潍坊
宽带账号归属区县:昌邑市
故障地址:潍坊昌邑市柳疃镇后官村后官自然村8号箱陈顺德*********
联系电话:13963621806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故障细类:移动高清电视故障(专席)
携转原因:
故障时间:2024-07-05 10:13:26
魔百和单播/组播:组播
具体故障现象:机顶盒无法开机，
客户其他诉求:
魔百和单/组播：组播</t>
  </si>
  <si>
    <t>2024-07-05 10:22:52</t>
  </si>
  <si>
    <t>2024-07-05 10:23:12</t>
  </si>
  <si>
    <t>SD-851-306037-16198-962</t>
  </si>
  <si>
    <t>SD-057-240705-169523-5095</t>
  </si>
  <si>
    <t>2024-07-05 17:04:20</t>
  </si>
  <si>
    <t>80+普通-普通区域-寿光市-联盟第三生活区-15863676170-300M-业务受理宽带-次数0-202407050000575623</t>
  </si>
  <si>
    <t>2024-07-06 17:05:00</t>
  </si>
  <si>
    <t>202407050000575623</t>
  </si>
  <si>
    <t>202407050000575623# 宽带账号:15863676170; 联系电话：15863676170，问题类型：此工单为群障修复工单，根据群障全量闭环修复管理要求，为确保客户网络通畅，请装维人员跟进修复网络问题，谢谢！ 
 群障标题：公告。故障描述：分支光纤断或OLT检测不到ONT的预期的光信号(LOSi/LOBi)主叫号码：15314422101.0;该号码仅供参考，请优先联系宽带账号。</t>
  </si>
  <si>
    <t>2024-07-05 17:10:24</t>
  </si>
  <si>
    <t>SD-057-240705-108265-7641</t>
  </si>
  <si>
    <t>2024-07-05 20:23:40</t>
  </si>
  <si>
    <t>【调研】-80+银卡-(目标)普通区域-临朐县-永兴小区-15964333928-300M-宽带上网投诉-次数0-20240705202152X112381932</t>
  </si>
  <si>
    <t>20240705202152X112381932</t>
  </si>
  <si>
    <t xml:space="preserve">流程受理流水号：20240705202005159643339281199043
客户号码:15964333928
客户姓名:魏**
投诉地市:潍坊
来话流水:2024070520173161520854382
宽带账号:15964333928
宽带账号归属地市:潍坊
宽带账号归属区县:临朐县
故障地址:潍坊临朐县冶源镇人民政府冶五路永兴小区啤酒厂家属楼东楼*********
联系电话:15964333152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20:20:43
具体故障现象:PON灯闪，插紧捋顺光纤线重启还是闪
客户其他诉求:
</t>
  </si>
  <si>
    <t>2024-07-05 20:31:18</t>
  </si>
  <si>
    <t>2024-07-05 20:31:39</t>
  </si>
  <si>
    <t>SD-851-232671-11824-33</t>
  </si>
  <si>
    <t>SD-057-240705-096875-8141</t>
  </si>
  <si>
    <t>2024-07-05 21:18:34</t>
  </si>
  <si>
    <t>普通区域--null--宽带上网投诉-次数0-202407050000340720</t>
  </si>
  <si>
    <t>202407050000340720</t>
  </si>
  <si>
    <t>202407050000340720#18363646167客户来电要求安装宽带，密州卫生院家属院无覆盖，客户不认可，告知拨打12345问问，联系人女士，联系电话本机，流水2024070512300117320825232</t>
  </si>
  <si>
    <t>2024-07-06 14:55:56</t>
  </si>
  <si>
    <t>SD-057-240705-625103-1486</t>
  </si>
  <si>
    <t>2024-07-05 10:17:36</t>
  </si>
  <si>
    <t>80+银卡-普通区域-诸城市-帝邦.风度国际-13054777727-300M-宽带上网投诉-次数0-20240705101555X755168890</t>
  </si>
  <si>
    <t>20240705101555X755168890</t>
  </si>
  <si>
    <t xml:space="preserve">流程受理流水号：20240705101534130547777271037777
客户号码:13054777727
客户姓名:宋**
投诉地市:潍坊
来话流水:2024070510065924820800485
宽带账号:13054777727
宽带账号归属地市:潍坊
宽带账号归属区县:诸城市
故障地址:潍坊诸城市龙都街道龙都街岔道口小区及沿街岔道口小区沿街南2号箱（金百丽音乐）*********
联系电话:15165670035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故障细类:宽带无法上网
携转原因:
故障时间:2024-07-05 10:15:44
具体故障现象:提示网络无法连接，
客户其他诉求:维修
</t>
  </si>
  <si>
    <t>2024-07-05 10:24:13</t>
  </si>
  <si>
    <t>2024-07-05 10:25:58</t>
  </si>
  <si>
    <t>SD-057-240705-738960-3329</t>
  </si>
  <si>
    <t>2024-07-05 13:35:33</t>
  </si>
  <si>
    <t>普通区域-安丘市-土山村自然村-18463050050-300M-宽带上网投诉-次数0-20240705133343X623601110</t>
  </si>
  <si>
    <t>20240705133343X623601110</t>
  </si>
  <si>
    <t xml:space="preserve">流程受理流水号：20240705133117184630500501092984
客户号码:18463050050
客户姓名:曹**
投诉地市:潍坊
来话流水:2024070513300539620863201
宽带账号:18463050050
宽带账号归属地市:潍坊
宽带账号归属区县:安丘市
故障地址:潍坊安丘市古槐小区32号楼正单元501
联系电话:18463050050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故障时间:2024-07-05 13:31:32
具体故障现象:提示网络无法连接，
客户其他诉求:
</t>
  </si>
  <si>
    <t>2024-07-05 13:36:18</t>
  </si>
  <si>
    <t>2024-07-05 13:36:55</t>
  </si>
  <si>
    <t>SD-851-258248-30641-25947</t>
  </si>
  <si>
    <t>SD-057-240705-362574-377</t>
  </si>
  <si>
    <t>2024-07-05 08:42:14</t>
  </si>
  <si>
    <t>【调研】-普通区域-寿光市-河头小区-15853699166-1000M-宽带上网投诉-次数0-202407050000104954</t>
  </si>
  <si>
    <t>202407050000104954</t>
  </si>
  <si>
    <t>202407050000104954#宽带账号：15853699166宽带地址：潍坊寿光市马店张家河头村河头小区6号楼***；客户来电反映家里电视无法观看，线上指导无法配合操作，请协助处理  ，联系电话：15853699166来电流水：2024070508334936920867690。</t>
  </si>
  <si>
    <t>2024-07-05 08:50:22</t>
  </si>
  <si>
    <t>2024-07-05 08:50:55</t>
  </si>
  <si>
    <t>SD-851-318100-3992-11876</t>
  </si>
  <si>
    <t>SD-057-240705-276315-4971</t>
  </si>
  <si>
    <t>2024-07-05 16:48:12</t>
  </si>
  <si>
    <t>80+金卡-普通区域-寿光市-美林花园-13964747800-200M-宽带上网投诉-次数0-202407050000555822</t>
  </si>
  <si>
    <t>2024-07-06 17:49:00</t>
  </si>
  <si>
    <t>202407050000555822</t>
  </si>
  <si>
    <t xml:space="preserve">202407050000555822#宽带账号：13964747800；宽带地址：潍坊寿光市圣城街道金海路美林花园4区25号楼*********
****；客户来电反映移动高清无法用****，经查询客户侧为质差机顶盒，请协助上门更换设备并一并处理故障问题，谢谢！联系电话：13964747800；联系人：***；来电流水：2024070516455238520898632。 </t>
  </si>
  <si>
    <t>2024-07-05 16:52:48</t>
  </si>
  <si>
    <t>2024-07-05 16:53:22</t>
  </si>
  <si>
    <t>SD-057-240705-860712-7656</t>
  </si>
  <si>
    <t>2024-07-05 20:26:30</t>
  </si>
  <si>
    <t>【调研】-80+银卡-普通区域-奎文区-中颐和园-15063654339-1000M-宽带上网投诉-次数0-20240705202447X287679201</t>
  </si>
  <si>
    <t>20240705202447X287679201</t>
  </si>
  <si>
    <t xml:space="preserve">【农村网络投诉】流程受理流水号：20240705202206150636543391199341
客户号码:15063654339
客户姓名:毕**
投诉地市:潍坊
来话流水:2024070520204157420870417
宽带账号:15063654339
宽带账号归属地市:潍坊
宽带账号归属区县:高新
故障地址:潍坊高新清池傅家村中颐和园34号楼*********
联系电话:15063654339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20:22:17
具体故障现象:注册灯闪烁，将光纤线捋直插紧，重启光猫，未恢复，请协助谢谢。
客户其他诉求:
</t>
  </si>
  <si>
    <t>2024-07-05 20:29:31</t>
  </si>
  <si>
    <t>2024-07-05 20:30:05</t>
  </si>
  <si>
    <t>SD-851-311235-15736-27557</t>
  </si>
  <si>
    <t>SD-057-240705-085639-7974</t>
  </si>
  <si>
    <t>2024-07-05 21:11:51</t>
  </si>
  <si>
    <t>【重投】-【调研】-80+银卡-普通区域-潍城区-西北董自然村-15094937986-500M-业务受理宽带-次数0-202407050000733062</t>
  </si>
  <si>
    <t>202407050000733062</t>
  </si>
  <si>
    <t>202407050000733062#【已关注中国移动10086微信公众号】 宽带账号:15094937986; 联系电话：15094937986，问题类型：此工单为群障修复工单，根据群障全量闭环修复管理要求，为确保客户网络通畅，请装维人员跟进修复网络问题，谢谢！ 
 群障标题：公告。故障描述：分支光纤断或OLT检测不到ONT的预期的光信号(LOSi/LOBi)主叫号码：15094937986.0;该号码仅供参考，请优先联系宽带账号。</t>
  </si>
  <si>
    <t>2024-07-05 21:24:54</t>
  </si>
  <si>
    <t>2024-07-05 21:25:19</t>
  </si>
  <si>
    <t>SD-057-240705-815973-3323</t>
  </si>
  <si>
    <t>2024-07-05 13:35:05</t>
  </si>
  <si>
    <t>【调研】-普通区域-诸城市-安家铁沟自然村-13792678686-300M-宽带上网投诉-次数0-20240705133251X571094812</t>
  </si>
  <si>
    <t>20240705133251X571094812</t>
  </si>
  <si>
    <t xml:space="preserve">【农村网络投诉】流程受理流水号：20240705133215137926786861093228
客户号码:13792678686
客户姓名:李**
投诉地市:潍坊
来话流水:2024070513284027520852804
宽带账号:13792678686
宽带账号归属地市:潍坊
宽带账号归属区县:诸城市
故障地址:潍坊诸城市密州街道安家铁沟安家铁沟自然村安家铁沟村西南7号箱*********
联系电话:15288992338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13:34:36
具体故障现象:光猫亮红灯，
客户其他诉求:
</t>
  </si>
  <si>
    <t>2024-07-05 13:37:06</t>
  </si>
  <si>
    <t>2024-07-05 13:37:32</t>
  </si>
  <si>
    <t>SD-851-292374-24753-8723</t>
  </si>
  <si>
    <t>SD-057-240705-403569-380</t>
  </si>
  <si>
    <t>2024-07-05 08:42:33</t>
  </si>
  <si>
    <t>【调研】-80+金卡-(目标)普通区域-诸城市-徐家芦水自然村-15692360916-1000M-宽带上网投诉-次数0-202407050000104164</t>
  </si>
  <si>
    <t>202407050000104164</t>
  </si>
  <si>
    <t>202407050000104164#宽带账号：15692360916；宽带地址：潍坊诸城市辛兴镇徐家芦水徐家楼社区泰山尊客；客户来电反映宽
带无法连接，客户不在现场，无法配合线上指导，要求
上门，请协助处理，谢谢！联系电话：15692360916；联系人： 先生  ；来电流水：
 2024070508395498920814414</t>
  </si>
  <si>
    <t>2024-07-05 08:46:58</t>
  </si>
  <si>
    <t>2024-07-05 08:47:21</t>
  </si>
  <si>
    <t>SD-057-240705-625894-5655</t>
  </si>
  <si>
    <t>2024-07-05 17:55:56</t>
  </si>
  <si>
    <t>普通区域-昌乐县-翡翠苑-18765111445-100M-魔百和投诉-次数0-202407050000625430</t>
  </si>
  <si>
    <t>2024-07-06 18:56:00</t>
  </si>
  <si>
    <t>202407050000625430</t>
  </si>
  <si>
    <t>202407050000625430#流程受理流水号：20240705174900187651114451169515
客户号码:18765111445
客户姓名:刘**
投诉地市:潍坊
来话流水:2024070517482956320882186
宽带账号:18765111445
宽带账号归属地市:潍坊
宽带账号归属区县:昌乐县
故障地址:潍坊昌乐县城关街道利民街翡翠苑6号楼
联系电话:18765111445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故障细类:移动高清电视故障(专席)
携转原因:
故障时间:2024-07-05 17:56:20
魔百和单播/组播:单播
具体故障现象:电视直播或点播无法观看，要求宽带工作人员上门处理
客户其他诉求:
魔百和单/组播：单播;宽带小区$[翡翠苑]$</t>
  </si>
  <si>
    <t>2024-07-05 18:01:23</t>
  </si>
  <si>
    <t>2024-07-05 18:01:54</t>
  </si>
  <si>
    <t>SD-057-240705-943687-2924</t>
  </si>
  <si>
    <t>2024-07-05 12:50:48</t>
  </si>
  <si>
    <t>普通区域-昌邑市-盛和苑-18706579597-200M-宽带上网投诉-次数0-20240705124938X978866539</t>
  </si>
  <si>
    <t>20240705124938X978866539</t>
  </si>
  <si>
    <t xml:space="preserve">流程受理流水号：20240705124537187065795971082958
客户号码:18706579597
客户姓名:张**
投诉地市:潍坊
来话流水:2024070512450201020836766
宽带账号:18706579597
宽带账号归属地市:潍坊
宽带账号归属区县:昌邑市
故障地址:潍坊昌邑市城区天水路盛和苑34号楼*********
联系电话:18706579597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12:49:27
具体故障现象:PON灯闪，插紧缕直光钎线 重启光猫  未恢复 请协助处理 谢谢
客户其他诉求:无
</t>
  </si>
  <si>
    <t>2024-07-05 12:51:52</t>
  </si>
  <si>
    <t>2024-07-05 12:52:18</t>
  </si>
  <si>
    <t>SD-057-240705-238145-1479</t>
  </si>
  <si>
    <t>2024-07-05 10:17:11</t>
  </si>
  <si>
    <t>【调研】-80+普通-普通区域-奎文区-樱园东区-17863683085-300M-宽带上网投诉-次数0-20240705101426X666255301</t>
  </si>
  <si>
    <t>20240705101426X666255301</t>
  </si>
  <si>
    <t xml:space="preserve">流程受理流水号：20240705101008178636830851035890
客户号码:17863683085
客户姓名:吴**
投诉地市:潍坊
来话流水:2024070510093160120835684
宽带账号:17863683085
宽带账号归属地市:潍坊
宽带账号归属区县:奎文区
故障地址:潍坊奎文区梨园街道樱前街樱园东区10号楼*********
联系电话:17863683085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10:11:44
具体故障现象:光猫灯正常但电脑手机无法上网，
客户其他诉求:要求上门处理
</t>
  </si>
  <si>
    <t>2024-07-05 10:21:15</t>
  </si>
  <si>
    <t>2024-07-05 10:21:52</t>
  </si>
  <si>
    <t>SD-851-251344-22440-467</t>
  </si>
  <si>
    <t>SD-057-240705-834175-857</t>
  </si>
  <si>
    <t>2024-07-05 09:23:16</t>
  </si>
  <si>
    <t>【调研】-80+金卡-普通区域-潍城区-舜和园-15063663586-1000M-魔百和投诉-次数0-202407040000623463</t>
  </si>
  <si>
    <t>202407040000623463</t>
  </si>
  <si>
    <t>202407040000623463#流程 ： 
 流程受理流水号：20240704180808150636635861170890; 
手机号码 ：15063663586；
客户姓名 ：董**；
投诉地市 ：潍坊；
来话流水 ：2024070418062876720857836；
宽带账号 ：15063663586；
宽带账号归属地市 ：潍坊；
宽带账号归属区县 ：潍城区；
联系人 ：董**；
故障地址 ：潍坊潍城区北关街道卧龙西街舜和园20号楼*********；
联系电话 ：13863652652；
是否升级倾向 ：否；
是否投诉倾向 ：否；
工单内容 ：电视无法观看；
_是否智能网关：否;宽带小区$[舜和园]$</t>
  </si>
  <si>
    <t>2024-07-05 09:26:16</t>
  </si>
  <si>
    <t>2024-07-05 09:26:35</t>
  </si>
  <si>
    <t>SD-851-271687-34127-24794</t>
  </si>
  <si>
    <t>SD-057-240705-685971-3166</t>
  </si>
  <si>
    <t>2024-07-05 13:10:26</t>
  </si>
  <si>
    <t>【调研】-普通区域-奎文区-印象潍州-15866593993-1000M-业务受理宽带-次数0-202407050000361375</t>
  </si>
  <si>
    <t>202407050000361375</t>
  </si>
  <si>
    <t>202407050000361375# 宽带账号:15866593993; 联系电话：15866593993，问题类型：此工单为群障修复工单，根据群障全量闭环修复管理要求，为确保客户网络通畅，请装维人员跟进修复网络问题，谢谢！ 
 群障标题：公告。故障描述：分支光纤断或OLT检测不到ONT的预期的光信号(LOSi/LOBi)主叫号码：15866593993.0;该号码仅供参考，请优先联系宽带账号。</t>
  </si>
  <si>
    <t>2024-07-05 13:14:57</t>
  </si>
  <si>
    <t>2024-07-05 13:15:22</t>
  </si>
  <si>
    <t>SD-851-232430-9288-21517</t>
  </si>
  <si>
    <t>SD-057-240705-491258-4911</t>
  </si>
  <si>
    <t>2024-07-05 16:40:04</t>
  </si>
  <si>
    <t>普通区域-潍城区-恒信向阳府-13964654507-200M-宽带上网投诉-次数0-202407050000549290</t>
  </si>
  <si>
    <t>2024-07-06 17:41:00</t>
  </si>
  <si>
    <t>202407050000549290</t>
  </si>
  <si>
    <t>202407050000549290#宽带账号：13964654507；宽带地址：潍坊潍城区北关街道向阳路恒信向阳府恒信向阳府2号楼*********客户来电反映宽带/无法连接，/客户不配合排障，要求上门，请协助处理，谢谢！联系电话：13964654507；来电流水2024070516373006120884527</t>
  </si>
  <si>
    <t>2024-07-05 16:41:21</t>
  </si>
  <si>
    <t>2024-07-05 16:42:01</t>
  </si>
  <si>
    <t>SD-057-240705-460152-5101</t>
  </si>
  <si>
    <t>2024-07-05 17:04:44</t>
  </si>
  <si>
    <t>【重投】-【调研】-80+银卡-普通区域-寿光市-中南花城二期-18366301338-1000M-业务受理宽带-次数0-202407050000575733</t>
  </si>
  <si>
    <t>202407050000575733</t>
  </si>
  <si>
    <t>202407050000575733# 宽带账号:18366301338; 联系电话：18366301338，问题类型：此工单为群障修复工单，根据群障全量闭环修复管理要求，为确保客户网络通畅，请装维人员跟进修复网络问题，谢谢！ 
 群障标题：公告。故障描述：分支光纤断或OLT检测不到ONT的预期的光信号(LOSi/LOBi)主叫号码：18366301338.0;该号码仅供参考，请优先联系宽带账号。</t>
  </si>
  <si>
    <t>2024-07-05 17:10:49</t>
  </si>
  <si>
    <t>2024-07-05 17:11:18</t>
  </si>
  <si>
    <t>SD-851-315904-20913-5368</t>
  </si>
  <si>
    <t>SD-057-240705-698120-5163</t>
  </si>
  <si>
    <t>2024-07-05 17:07:45</t>
  </si>
  <si>
    <t>普通区域-青州市-十八里村-15064445593-300M-业务受理宽带-次数0-202407050000579248</t>
  </si>
  <si>
    <t>2024-07-06 17:08:00</t>
  </si>
  <si>
    <t>202407050000579248</t>
  </si>
  <si>
    <t>202407050000579248# 宽带账号:15064445593; 联系电话：15064445593，问题类型：此工单为群障修复工单，根据群障全量闭环修复管理要求，为确保客户网络通畅，请装维人员跟进修复网络问题，谢谢！ 
 群障标题：公告。故障描述：分支光纤断或OLT检测不到ONT的预期的光信号(LOSi/LOBi)主叫号码：13589173114.0;该号码仅供参考，请优先联系宽带账号。</t>
  </si>
  <si>
    <t>2024-07-05 17:28:29</t>
  </si>
  <si>
    <t>SD-057-240705-973652-1420</t>
  </si>
  <si>
    <t>2024-07-05 10:10:55</t>
  </si>
  <si>
    <t>【调研】-80+银卡-普通区域-奎文区-东航家属院-13465711225-300M-业务受理宽带-次数0-202407050000197729</t>
  </si>
  <si>
    <t>202407050000197729</t>
  </si>
  <si>
    <t>202407050000197729#【已关注中国移动10086微信公众号】 宽带账号:13465711225; 联系电话：13465711225，问题类型：此工单为群障修复工单，根据群障全量闭环修复管理要求，为确保客户网络通畅，请装维人员跟进修复网络问题，谢谢！ 
 群障标题：公告。故障描述：分支光纤断或OLT检测不到ONT的预期的光信号(LOSi/LOBi)主叫号码：13465711225.0;该号码仅供参考，请优先联系宽带账号。</t>
  </si>
  <si>
    <t>2024-07-05 10:12:44</t>
  </si>
  <si>
    <t>2024-07-05 10:13:19</t>
  </si>
  <si>
    <t>SD-057-240705-134278-1022</t>
  </si>
  <si>
    <t>2024-07-05 09:43:03</t>
  </si>
  <si>
    <t>80+银卡-普通区域-青州市-凤凰店-18866707076-1000M-宽带延伸服务-次数0-202407050000167635</t>
  </si>
  <si>
    <t>202407050000167635</t>
  </si>
  <si>
    <t xml:space="preserve">202407050000167635#流程受理流水号：20240705094050188667070761025628
客户号码:18866707076
客户姓名:李**
投诉地市:潍坊
来话流水:2024070509400445720832100
宽带账号:18866707076
宽带账号归属地市:潍坊
宽带账号归属区县:青州市
故障地址:潍坊青州市花都社区东区7号楼1--201扩容6号箱#王洪春#*********
联系电话:18866707076
联系人:先生
工单紧急程度:紧急
是否有升级投诉倾向:否
是否重复投诉:否
是否携转意向:否
是否投诉倾向:否
是否智能网关:智能网关
当前是否在线:是
接入方式:FTTH
是否质差终端:无质差信息
光功率:-22.00
故障大类:宽带/电视
故障细类:宽带延伸服务
携转原因:
故障时间:2024-07-05 09:35:13
具体故障现象:新增加一根网线，
</t>
  </si>
  <si>
    <t>2024-07-05 09:49:47</t>
  </si>
  <si>
    <t>2024-07-05 09:50:35</t>
  </si>
  <si>
    <t>SD-851-315669-39796-3583</t>
  </si>
  <si>
    <t>SD-057-240705-468572-365</t>
  </si>
  <si>
    <t>2024-07-05 08:41:37</t>
  </si>
  <si>
    <t>80+银卡-普通区域-青州市-圣水花园-13869638556-100M-魔百和投诉-次数0-20240705084003X398628100</t>
  </si>
  <si>
    <t>2024-07-06 09:42:00</t>
  </si>
  <si>
    <t>20240705084003X398628100</t>
  </si>
  <si>
    <t>流程受理流水号：20240705083918138696385561004270
客户号码:13869638556
客户姓名:刘**
投诉地市:潍坊
来话流水:2024070508332740420865032
宽带账号:13869638556
宽带账号归属地市:潍坊
宽带账号归属区县:青州市
故障地址:潍坊青州市云门山街道圣水路圣水花园西院13号楼*********
联系电话:18766466472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故障细类:移动高清电视故障(专席)
携转原因:
故障时间:2024-07-05 08:40:16
魔百和单播/组播:单播
具体故障现象:电视提示网络类错误，配置网络未恢复
客户其他诉求:
魔百和单/组播：单播</t>
  </si>
  <si>
    <t>2024-07-05 08:42:57</t>
  </si>
  <si>
    <t>2024-07-05 08:43:23</t>
  </si>
  <si>
    <t>SD-851-320925-7217-72</t>
  </si>
  <si>
    <t>SD-057-240705-653789-398</t>
  </si>
  <si>
    <t>2024-07-05 08:44:12</t>
  </si>
  <si>
    <t>80+普通-普通区域-安丘市-南三里村自然村-15963632622-300M-宽带上网投诉-次数0-20240705084148X108559963</t>
  </si>
  <si>
    <t>20240705084148X108559963</t>
  </si>
  <si>
    <t xml:space="preserve">【农村网络投诉】流程受理流水号：20240705084108159636326221004870
客户号码:15963632622
客户姓名:李*
投诉地市:潍坊
来话流水:2024070508401112120816504
宽带账号:15963632622
宽带账号归属地市:潍坊
宽带账号归属区县:安丘市
故障地址:潍坊安丘市大城埠南三里村南三里村自然村安丘南三里追加5号箱殷凤玲*********
联系电话:15963632622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08:35:33
具体故障现象:光猫亮红灯，
客户其他诉求:客户来电反映宽带无法使用，线上排障不认可
</t>
  </si>
  <si>
    <t>2024-07-05 08:47:27</t>
  </si>
  <si>
    <t>2024-07-05 08:47:48</t>
  </si>
  <si>
    <t>SD-057-240705-736821-3177</t>
  </si>
  <si>
    <t>2024-07-05 13:11:02</t>
  </si>
  <si>
    <t>80+普通-普通区域-昌乐县-佳苑商务大厦沿街（小微）-19853649663-200M-宽带上网投诉-次数0-20240705130823X103240246</t>
  </si>
  <si>
    <t>20240705130823X103240246</t>
  </si>
  <si>
    <t xml:space="preserve">流程受理流水号：20240705130644198536496631087686
客户号码:19853649663
客户姓名:赵**
投诉地市:潍坊
来话流水:2024070513044553920877705
宽带账号:19853649663
宽带账号归属地市:潍坊
宽带账号归属区县:昌乐县
故障地址:潍坊昌乐县城关街道新昌路佳苑商务大厦沿街（小微）佳苑商务大厦沿街厚2#*********
联系电话:19853649663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13:07:47
具体故障现象:光猫亮红灯，光纤线插紧捋直未恢复请协助
客户其他诉求:
</t>
  </si>
  <si>
    <t>2024-07-05 13:13:07</t>
  </si>
  <si>
    <t>2024-07-05 13:13:29</t>
  </si>
  <si>
    <t>SD-057-240705-814726-4935</t>
  </si>
  <si>
    <t>2024-07-05 16:42:08</t>
  </si>
  <si>
    <t>普通区域-昌邑市-工人新村北区-18763659110-1000M-宽带上网投诉-次数0-202407050000551880</t>
  </si>
  <si>
    <t>2024-07-06 17:43:00</t>
  </si>
  <si>
    <t>202407050000551880</t>
  </si>
  <si>
    <t>202407050000551880#宽带账号：18763659110；宽带地址：潍坊昌邑市城区利民街工人新村北区6号楼；客户来电反映宽带网速慢，客户不配合排障，要求上门，请协助处理，谢谢！联系电话：18763659110*；联系人：先生；来电流水2024070516394069320814587</t>
  </si>
  <si>
    <t>2024-07-05 16:48:40</t>
  </si>
  <si>
    <t>2024-07-05 16:49:12</t>
  </si>
  <si>
    <t>SD-851-237277-8644-8182</t>
  </si>
  <si>
    <t>SD-057-240705-759231-4973</t>
  </si>
  <si>
    <t>2024-07-05 16:48:52</t>
  </si>
  <si>
    <t>普通区域-青州市-北营街商业街-13863697806-200M-宽带上网投诉-次数0-202407050000556713</t>
  </si>
  <si>
    <t>202407050000556713</t>
  </si>
  <si>
    <t xml:space="preserve">202407050000556713#【已关注中国移动10086微信公众号】流程受理流水号：20240705164820138636978061151444
客户号码:13863697806
客户姓名:鲁*
投诉地市:潍坊
来话流水:2024070516474357420823845
宽带账号:13863697806
宽带账号归属地市:潍坊
宽带账号归属区县:青州市
故障地址:潍坊青州市王府街道云门山路北营街商业街4号箱（北营街5号楼西墙）*********
联系电话:13863697806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故障时间:2024-07-05 16:44:08
具体故障现象:光猫亮红灯，
客户其他诉求:客户侧为质差终端，要求上门更换终端并一并处理故障问题。
</t>
  </si>
  <si>
    <t>2024-07-05 16:53:29</t>
  </si>
  <si>
    <t>2024-07-05 16:58:20</t>
  </si>
  <si>
    <t>SD-057-240705-468129-5184</t>
  </si>
  <si>
    <t>普通区域-寿光市-信桥-18706688856-300M-宽带上网投诉-次数0-20240705170554X354078378</t>
  </si>
  <si>
    <t>2024-07-06 18:09:00</t>
  </si>
  <si>
    <t>20240705170554X354078378</t>
  </si>
  <si>
    <t xml:space="preserve">【农村网络投诉】流程受理流水号：20240705170318187066888561156136
客户号码:18706688856
客户姓名:岳**
投诉地市:潍坊
来话流水:2024070517024861220821603
宽带账号:18706688856
宽带账号归属地市:潍坊
宽带账号归属区县:寿光市
故障地址:潍坊寿光市化龙镇信桥信桥信桥村23号箱*********
联系电话:18706688856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17:05:42
具体故障现象:光猫亮红灯，
客户其他诉求:
</t>
  </si>
  <si>
    <t>2024-07-05 17:11:23</t>
  </si>
  <si>
    <t>2024-07-05 17:11:55</t>
  </si>
  <si>
    <t>SD-057-240705-620534-5112</t>
  </si>
  <si>
    <t>2024-07-05 17:05:15</t>
  </si>
  <si>
    <t>普通区域-高密市-东郇家庄-15806362842-500M-业务受理宽带-次数0-202407050000576733</t>
  </si>
  <si>
    <t>2024-07-06 17:06:00</t>
  </si>
  <si>
    <t>202407050000576733</t>
  </si>
  <si>
    <t>202407050000576733# 宽带账号:15806362842; 联系电话：15806362842，问题类型：此工单为群障修复工单，根据群障全量闭环修复管理要求，为确保客户网络通畅，请装维人员跟进修复网络问题，谢谢！ 
 群障标题：公告。故障描述：主干光纤断或OLT检测不到预期的光信号（LOS）主叫号码：15806362842.0;该号码仅供参考，请优先联系宽带账号。</t>
  </si>
  <si>
    <t>2024-07-05 17:12:19</t>
  </si>
  <si>
    <t>2024-07-05 17:13:06</t>
  </si>
  <si>
    <t>SD-851-267407-114161-8061</t>
  </si>
  <si>
    <t>SD-057-240705-603451-72</t>
  </si>
  <si>
    <t>2024-07-05 07:13:43</t>
  </si>
  <si>
    <t>80+银卡-FTTR-普通区域-滨海-太平北区-18853617707-1000M-宽带延伸服务-次数0-202407050000092960</t>
  </si>
  <si>
    <t>202407050000092960</t>
  </si>
  <si>
    <t xml:space="preserve">202407050000092960#流程受理流水号：20240705071228188536177071000202
客户号码:18853617707
客户姓名:李**
投诉地市:潍坊
来话流水:2024070507100860820892998
宽带账号:18853617707
宽带账号归属地市:潍坊
宽带账号归属区县:滨海
故障地址:潍坊滨海大家洼街道海源街太平北区3号楼*********
联系电话:18853617707
联系人:先生
工单紧急程度:紧急
是否有升级投诉倾向:否
是否重复投诉:否
是否携转意向:否
是否投诉倾向:否
是否智能网关:智能网关
当前是否在线:是
接入方式:FTTH
是否质差终端:是
光功率:-18.12
故障大类:宽带/电视
故障细类:宽带延伸服务
携转原因:
故障时间:2024-07-05 07:13:00
具体故障现象:调测其它设备，小度设备无法正常使用
</t>
  </si>
  <si>
    <t>2024-07-05 07:18:55</t>
  </si>
  <si>
    <t>2024-07-05 07:20:32</t>
  </si>
  <si>
    <t>SD-851-236890-13311-5429</t>
  </si>
  <si>
    <t>SD-057-240705-724310-2952</t>
  </si>
  <si>
    <t>2024-07-05 12:56:05</t>
  </si>
  <si>
    <t>【调研】-80+银卡-普通区域-潍城区-贵和华府-18364626711-200M-宽带上网投诉-次数0-20240705125400X240815878</t>
  </si>
  <si>
    <t>20240705125400X240815878</t>
  </si>
  <si>
    <t xml:space="preserve">流程受理流水号：20240705125155183646267111084416
客户号码:18364626711
客户姓名:季**
投诉地市:潍坊
来话流水:2024070512511628420881915
宽带账号:18364626711
宽带账号归属地市:潍坊
宽带账号归属区县:潍城区
故障地址:潍坊潍城区经济开发区管理委员会东风西街贵和华府贵和华府二期10号楼*********
联系电话:15153615156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12:53:15
具体故障现象:打不开网页，
客户其他诉求:
</t>
  </si>
  <si>
    <t>2024-07-05 12:58:00</t>
  </si>
  <si>
    <t>2024-07-05 12:58:17</t>
  </si>
  <si>
    <t>SD-057-240705-586710-1034</t>
  </si>
  <si>
    <t>2024-07-05 09:44:22</t>
  </si>
  <si>
    <t>普通区域-潍城区-辛庄村自然村-18663630132-300M-宽带上网投诉-次数0-202407050000163520</t>
  </si>
  <si>
    <t>202407050000163520</t>
  </si>
  <si>
    <t>202407050000163520#宽带账号：18663630132；宽带地址：潍坊潍城区军埠口综合项目区辛庄村辛庄村自然村15#东数第二条胡同南数第四排东户；客户来电反映网络卡顿，千兆路由器，连接光猫1口，重启过了，客户本机来电报修，要求上门处理,联系电话：18663630132来电流水：2024070509405287420842803</t>
  </si>
  <si>
    <t>2024-07-05 09:48:24</t>
  </si>
  <si>
    <t>2024-07-05 09:49:06</t>
  </si>
  <si>
    <t>SD-057-240705-921354-404</t>
  </si>
  <si>
    <t>2024-07-05 08:44:26</t>
  </si>
  <si>
    <t>【调研】-80+普通-普通区域-青州市-东杨-18866716808-200M-宽带上网投诉-次数0-20240705084221X141380273</t>
  </si>
  <si>
    <t>2024-07-06 09:45:00</t>
  </si>
  <si>
    <t>20240705084221X141380273</t>
  </si>
  <si>
    <t xml:space="preserve">【农村网络投诉】流程受理流水号：20240705084143188667168081005052
客户号码:18866716808
客户姓名:杨**
投诉地市:潍坊
来话流水:2024070508412946020827041
宽带账号:18866716808
宽带账号归属地市:潍坊
宽带账号归属区县:青州市
故障地址:潍坊青州市东夏镇东杨村东杨14号箱（村西南杨学良）*********
联系电话:15063626581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08:41:55
具体故障现象:光猫亮红灯，
客户其他诉求:
</t>
  </si>
  <si>
    <t>2024-07-05 08:46:20</t>
  </si>
  <si>
    <t>2024-07-05 08:46:38</t>
  </si>
  <si>
    <t>SD-057-240705-685709-3185</t>
  </si>
  <si>
    <t>2024-07-05 13:11:37</t>
  </si>
  <si>
    <t>普通区域-奎文区-晨晟世纪城片区-18253628524-500M-宽带上网投诉-次数0-20240705131059X259554215</t>
  </si>
  <si>
    <t>20240705131059X259554215</t>
  </si>
  <si>
    <t xml:space="preserve">流程受理流水号：20240705130648182536285241087699
客户号码:18253628524
客户姓名:张**
投诉地市:潍坊
来话流水:2024070513044144320877231
宽带账号:18253628524
宽带账号归属地市:潍坊
宽带账号归属区县:奎文区
故障地址:潍坊奎文区北苑街道虞河路晨晟世纪城片区凤凰金岸A区7号楼*********
联系电话:17806230706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13:08:38
具体故障现象:光猫亮红灯，请尽快联系，客户表示下午15：00以后不在家
客户其他诉求:谢谢
</t>
  </si>
  <si>
    <t>2024-07-05 13:16:18</t>
  </si>
  <si>
    <t>2024-07-05 13:16:45</t>
  </si>
  <si>
    <t>SD-057-240705-237490-4931</t>
  </si>
  <si>
    <t>2024-07-05 16:41:41</t>
  </si>
  <si>
    <t>80+银卡-普通区域-奎文区-仁和盛廷扩容-15853652663-300M-宽带延伸服务-次数0-202407050000551726</t>
  </si>
  <si>
    <t>2024-07-06 16:42:00</t>
  </si>
  <si>
    <t>202407050000551726</t>
  </si>
  <si>
    <t xml:space="preserve">202407050000551726#流程受理流水号：20240705164108158536526631149193
客户号码:15853652663
客户姓名:宋**
投诉地市:潍坊
来话流水:2024070516403071320826148
宽带账号:15853652663
宽带账号归属地市:潍坊
宽带账号归属区县:高新
故障地址:潍坊高新高新城区北海路仁和盛廷扩容10号楼*********
联系电话:15864071636
联系人:先生/女士
工单紧急程度:一般
是否有升级投诉倾向:否
是否重复投诉:否
是否携转意向:否
是否投诉倾向:否
是否智能网关:智能网关
当前是否在线:是
接入方式:FTTH
是否质差终端:无质差信息
光功率:-23.09
故障大类:宽带/电视
故障细类:宽带延伸服务
携转原因:
故障时间:2024-07-05 16:40:19
具体故障现象:请协助调试设备，谢谢
</t>
  </si>
  <si>
    <t>2024-07-05 16:43:23</t>
  </si>
  <si>
    <t>2024-07-05 16:43:56</t>
  </si>
  <si>
    <t>SD-851-304632-28758-15666</t>
  </si>
  <si>
    <t>SD-057-240705-836217-1427</t>
  </si>
  <si>
    <t>2024-07-05 10:11:21</t>
  </si>
  <si>
    <t>普通区域-诸城市-东坡小区.商住楼-15153650640-100M-宽带上网投诉-次数0-20240705100912X352344129</t>
  </si>
  <si>
    <t>2024-07-06 11:12:00</t>
  </si>
  <si>
    <t>20240705100912X352344129</t>
  </si>
  <si>
    <t xml:space="preserve">流程受理流水号：20240705100840151536506401035406
客户号码:15153650640
客户姓名:陆**
投诉地市:潍坊
来话流水:2024070510072304920805996
宽带账号:15153650640
宽带账号归属地市:潍坊
宽带账号归属区县:诸城市
故障地址:潍坊诸城市密州街道东坡街东坡小区.商住楼1号楼*********
联系电话:15153650640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10:09:00
具体故障现象:光猫亮红灯，
客户其他诉求:
</t>
  </si>
  <si>
    <t>2024-07-05 10:13:47</t>
  </si>
  <si>
    <t>2024-07-05 10:43:26</t>
  </si>
  <si>
    <t>SD-057-240705-769208-7999</t>
  </si>
  <si>
    <t>2024-07-05 21:13:07</t>
  </si>
  <si>
    <t>80+普通-FTTR-普通区域-临朐县-张六店村自然村-18660698948-1000M-业务受理宽带-次数0-202407050000736814</t>
  </si>
  <si>
    <t>202407050000736814</t>
  </si>
  <si>
    <t>202407050000736814# 宽带账号:18660698948; 联系电话：18660698948，问题类型：此工单为群障修复工单，根据群障全量闭环修复管理要求，为确保客户网络通畅，请装维人员跟进修复网络问题，谢谢！ 
 群障标题：公告。故障描述：分支光纤断或OLT检测不到ONT的预期的光信号(LOSi/LOBi)主叫号码：18660698948.0;该号码仅供参考，请优先联系宽带账号。</t>
  </si>
  <si>
    <t>2024-07-05 21:16:12</t>
  </si>
  <si>
    <t>2024-07-05 21:16:35</t>
  </si>
  <si>
    <t>SD-851-233655-358-4580</t>
  </si>
  <si>
    <t>SD-057-240705-762834-4929</t>
  </si>
  <si>
    <t>2024-07-05 16:41:35</t>
  </si>
  <si>
    <t>FTTR-普通区域-高密市-盛天城-18265683686-1000M-宽带延伸服务-次数0-202407050000550503</t>
  </si>
  <si>
    <t>202407050000550503</t>
  </si>
  <si>
    <t>202407050000550503#18265683686潍坊客户反映办理宽带时，给了一套FTTR的设备，称在4号接到了15706307316电话告知安装宽带时没有装对，要求重新布线，师傅收了130元，且联系当时安装宽带的师傅，不给解决又找了一个联通的师傅上门，对此不满，要求核实处理，联系电话本机。</t>
  </si>
  <si>
    <t>2024-07-05 16:51:17</t>
  </si>
  <si>
    <t>SD-851-336710-8298-19226</t>
  </si>
  <si>
    <t>SD-057-240705-123506-8439</t>
  </si>
  <si>
    <t>2024-07-05 22:20:51</t>
  </si>
  <si>
    <t>【重投】-【调研】-80+银卡-普通区域-寿光市-南岔河村自然村-13280713193-1000M-宽带上网投诉-次数0-202407050000746321</t>
  </si>
  <si>
    <t>202407050000746321</t>
  </si>
  <si>
    <t>202407050000746321#【已关注中国移动10086微信公众号】流程受理流水号：20240705222013132807131931208467
客户号码:13280713193
客户姓名:刘**
投诉地市:潍坊
来话流水:2024070522192312720859943
宽带账号:13280713193
宽带账号归属地市:潍坊
宽带账号归属区县:寿光市
故障地址:潍坊寿光市营里镇南岔河村南岔河村自然村扩9号箱*********
联系电话:15762639390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22:20:39
具体故障现象:光猫亮红灯，
客户其他诉求:
;宽带小区$[南岔河村自然村]$</t>
  </si>
  <si>
    <t>2024-07-05 22:26:27</t>
  </si>
  <si>
    <t>2024-07-05 22:26:53</t>
  </si>
  <si>
    <t>SD-851-306898-9781-5396</t>
  </si>
  <si>
    <t>SD-057-240705-173824-384</t>
  </si>
  <si>
    <t>2024-07-05 08:43:07</t>
  </si>
  <si>
    <t>普通区域-寒亭区-偏凉子村自然村-15689289130-500M-业务受理宽带-次数0-202407050000102892</t>
  </si>
  <si>
    <t>202407050000102892</t>
  </si>
  <si>
    <t>202407050000102892#导航立单,用户所在位置有群障,已向客户播报,客户要求装维回访.此工单为群障修复工单,根据群障全量闭环管理要求,为确保客户网络通畅,请装维人员跟进修复网络问题,谢谢.联系电话：15689289130</t>
  </si>
  <si>
    <t>2024-07-05 08:45:47</t>
  </si>
  <si>
    <t>2024-07-05 08:46:29</t>
  </si>
  <si>
    <t>SD-057-240705-850417-909</t>
  </si>
  <si>
    <t>2024-07-05 09:29:27</t>
  </si>
  <si>
    <t>【调研】-普通区域-诸城市-东旭花园二期-15169670804-300M-宽带上网投诉-次数0-20240705092715X835122688</t>
  </si>
  <si>
    <t>20240705092715X835122688</t>
  </si>
  <si>
    <t xml:space="preserve">流程受理流水号：20240705092641151696708041020740
客户号码:15169670804
客户姓名:蜂**
投诉地市:潍坊
来话流水:2024070509255278420839372
宽带账号:15169670804
宽带账号归属地市:潍坊
宽带账号归属区县:诸城市
故障地址:潍坊诸城市密州街道密州路东旭花园二期11号楼*********
联系电话:13455625599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
携转原因:
故障时间:2024-07-05 09:26:55
具体故障现象:光猫亮红灯，
客户其他诉求:
</t>
  </si>
  <si>
    <t>2024-07-05 09:31:41</t>
  </si>
  <si>
    <t>2024-07-05 09:32:16</t>
  </si>
  <si>
    <t>SD-851-289126-28689-27172</t>
  </si>
  <si>
    <t>SD-057-240705-742605-74</t>
  </si>
  <si>
    <t>2024-07-05 07:14:46</t>
  </si>
  <si>
    <t>【调研】-(目标)普通区域-昌邑市-谢家庄村自然村-18353676108-300M-宽带上网投诉-次数0-202407050000092040</t>
  </si>
  <si>
    <t>202407050000092040</t>
  </si>
  <si>
    <t>202407050000092040#流程受理流水号：20240705071333183536761081000210
客户号码:18353676108
客户姓名:谢**
投诉地市:潍坊
来话流水:2024070507122536020893621
宽带账号:18353676108
宽带账号归属地市:潍坊
宽带账号归属区县:昌邑市
故障地址:潍坊昌邑市流河镇谢家庄村谢家庄村自然村2号箱*********
联系电话:18353676108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07:14:26
具体故障现象:提示网络无法连接，
客户其他诉求:
;宽带小区$[谢家庄村自然村]$</t>
  </si>
  <si>
    <t>2024-07-05 07:20:38</t>
  </si>
  <si>
    <t>2024-07-05 07:21:17</t>
  </si>
  <si>
    <t>SD-057-240705-289146-8267</t>
  </si>
  <si>
    <t>2024-07-05 21:31:21</t>
  </si>
  <si>
    <t>普通区域-寿光市-西关小区-15963409595-100M-魔百和投诉-次数0-202407050000739782</t>
  </si>
  <si>
    <t>202407050000739782</t>
  </si>
  <si>
    <t>202407050000739782#【已关注中国移动10086微信公众号】流程受理流水号：20240705212357159634095951207031
客户号码:15963409595
客户姓名:訾**
投诉地市:潍坊
来话流水:2024070521232049220850433
宽带账号:15963409595
宽带账号归属地市:潍坊
宽带账号归属区县:寿光市
故障地址:潍坊寿光市圣城街道石马路西关小区沿街36号箱*********
联系电话:15963409595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故障时间:2024-07-05 21:29:18
魔百和单播/组播:单播
具体故障现象:电视机提示无信号，
客户其他诉求:请协助处理，谢谢
魔百和单/组播：单播;宽带小区$[西关小区]$</t>
  </si>
  <si>
    <t>2024-07-05 21:33:43</t>
  </si>
  <si>
    <t>2024-07-05 21:34:07</t>
  </si>
  <si>
    <t>SD-057-240705-239654-1007</t>
  </si>
  <si>
    <t>2024-07-05 09:41:20</t>
  </si>
  <si>
    <t>普通区域-奎文区-泰华领域二期-15263681622-300M-业务受理宽带-次数0-202407050000165093</t>
  </si>
  <si>
    <t>202407050000165093</t>
  </si>
  <si>
    <t xml:space="preserve">202407050000165093#流程 ： 
 流程受理流水号：20240705094012152636816221025427; 
联系电话 ：15263681622
工单内容 ：客户办理的宽带业务，要求今天1点上门安装。
</t>
  </si>
  <si>
    <t>2024-07-05 09:43:41</t>
  </si>
  <si>
    <t>2024-07-05 09:45:25</t>
  </si>
  <si>
    <t>SD-851-297203-1267-3096</t>
  </si>
  <si>
    <t>SD-057-240705-526981-385</t>
  </si>
  <si>
    <t>2024-07-05 08:43:16</t>
  </si>
  <si>
    <t>80+金卡-普通区域-寿光市-中李村自然村-15866501644-200M-业务受理宽带-次数0-202407050000104724</t>
  </si>
  <si>
    <t>2024-07-06 08:44:00</t>
  </si>
  <si>
    <t>202407050000104724</t>
  </si>
  <si>
    <t>202407050000104724#导航立单,用户所在位置有群障,已向客户播报,客户要求装维回访.此工单为群障修复工单,根据群障全量闭环管理要求,为确保客户网络通畅,请装维人员跟进修复网络问题,谢谢.联系电话：15866501644</t>
  </si>
  <si>
    <t>2024-07-05 08:46:14</t>
  </si>
  <si>
    <t>2024-07-05 08:46:45</t>
  </si>
  <si>
    <t>SD-057-240705-348172-3174</t>
  </si>
  <si>
    <t>2024-07-05 13:10:47</t>
  </si>
  <si>
    <t>【调研】-(目标)普通区域-安丘市-世纪铭城-13780816899-1000M-业务受理宽带-次数0-202407050000364521</t>
  </si>
  <si>
    <t>202407050000364521</t>
  </si>
  <si>
    <t>202407050000364521# 宽带账号:13780816899; 联系电话：13780816899，问题类型：此工单为群障修复工单，根据群障全量闭环修复管理要求，为确保客户网络通畅，请装维人员跟进修复网络问题，谢谢！ 
 群障标题：公告。故障描述：主干光纤断或OLT检测不到预期的光信号（LOS）主叫号码：13780816899.0;该号码仅供参考，请优先联系宽带账号。</t>
  </si>
  <si>
    <t>2024-07-05 13:19:12</t>
  </si>
  <si>
    <t>2024-07-05 13:19:35</t>
  </si>
  <si>
    <t>SD-057-240705-742953-4913</t>
  </si>
  <si>
    <t>2024-07-05 16:40:30</t>
  </si>
  <si>
    <t>普通区域-青州市-泥河店村自然村-15954483869-100M-宽带上网投诉-次数0-202407050000549988</t>
  </si>
  <si>
    <t>202407050000549988</t>
  </si>
  <si>
    <t xml:space="preserve">202407050000549988#【已关注中国移动10086微信公众号】流程受理流水号：20240705163947159544838691148788
客户号码:15954483869
客户姓名:宋**
投诉地市:潍坊
来话流水:2024070516393245920812652
宽带账号:15954483869
宽带账号归属地市:潍坊
宽带账号归属区县:青州市
故障地址:潍坊青州市谭坊镇泥河店村泥河店村自然村谭坊镇泥河店村3号箱（中心街孙祥元家后墙)*********
联系电话:15954483869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16:43:54
具体故障现象:提示网络无法连接，
客户其他诉求:客户侧为质差终端，要求上门更换终端并一并处理故障问题。
</t>
  </si>
  <si>
    <t>2024-07-05 16:44:03</t>
  </si>
  <si>
    <t>2024-07-05 16:44:23</t>
  </si>
  <si>
    <t>SD-057-240705-251673-5079</t>
  </si>
  <si>
    <t>2024-07-05 17:02:17</t>
  </si>
  <si>
    <t>80+金卡-(目标)普通区域-安丘市-银华小区-13806476310-1000M-宽带上网投诉-次数0-20240705165941X981194327</t>
  </si>
  <si>
    <t>20240705165941X981194327</t>
  </si>
  <si>
    <t xml:space="preserve">流程受理流水号：20240705165815138064763101154580
客户号码:13806476310
客户姓名:游**
投诉地市:潍坊
来话流水:2024070516571226620849190
宽带账号:13806476310
宽带账号归属地市:潍坊
宽带账号归属区县:安丘市
故障地址:潍坊安丘市兴安街道人民路银华小区东北楼*********
联系电话:13869643566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16:57:23
具体故障现象:光信号亮红灯：拔插捋直光纤线未恢复，请协助，谢谢
客户其他诉求:
</t>
  </si>
  <si>
    <t>2024-07-05 17:13:25</t>
  </si>
  <si>
    <t>2024-07-05 17:13:52</t>
  </si>
  <si>
    <t>SD-851-324593-544-13927</t>
  </si>
  <si>
    <t>SD-057-240705-740912-8093</t>
  </si>
  <si>
    <t>2024-07-05 21:16:44</t>
  </si>
  <si>
    <t>【调研】-(目标)普通区域-潍城区-金碧广场-13666365761-1000M-业务受理宽带-次数0-202407050000735779</t>
  </si>
  <si>
    <t>202407050000735779</t>
  </si>
  <si>
    <t>202407050000735779# 宽带账号:13666365761; 联系电话：13666365761，问题类型：此工单为群障修复工单，根据群障全量闭环修复管理要求，为确保客户网络通畅，请装维人员跟进修复网络问题，谢谢！ 
 群障标题：公告。故障描述：分支光纤断或OLT检测不到ONT的预期的光信号(LOSi/LOBi)主叫号码：13666365761.0;该号码仅供参考，请优先联系宽带账号。</t>
  </si>
  <si>
    <t>2024-07-05 21:31:54</t>
  </si>
  <si>
    <t>2024-07-05 21:32:57</t>
  </si>
  <si>
    <t>SD-851-275444-19105-25413</t>
  </si>
  <si>
    <t>SD-057-240705-471896-8062</t>
  </si>
  <si>
    <t>2024-07-05 21:15:27</t>
  </si>
  <si>
    <t>【调研】-80+银卡-普通区域-奎文区-金庆名仁府-13706466865-1000M-业务受理宽带-次数0-202407050000735844</t>
  </si>
  <si>
    <t>202407050000735844</t>
  </si>
  <si>
    <t>202407050000735844# 宽带账号:13706466865; 联系电话：13706466865，问题类型：此工单为群障修复工单，根据群障全量闭环修复管理要求，为确保客户网络通畅，请装维人员跟进修复网络问题，谢谢！ 
 群障标题：公告。故障描述：分支光纤断或OLT检测不到ONT的预期的光信号(LOSi/LOBi)主叫号码：13905364842.0;该号码仅供参考，请优先联系宽带账号。</t>
  </si>
  <si>
    <t>2024-07-05 21:16:36</t>
  </si>
  <si>
    <t>2024-07-05 21:17:16</t>
  </si>
  <si>
    <t>SD-851-258357-32527-23910</t>
  </si>
  <si>
    <t>SD-057-240705-106825-3330</t>
  </si>
  <si>
    <t>2024-07-05 13:35:36</t>
  </si>
  <si>
    <t>【调研】-普通区域-青州市-大花林村-13573677122-300M-宽带上网投诉-次数0-20240705133345X625631535</t>
  </si>
  <si>
    <t>20240705133345X625631535</t>
  </si>
  <si>
    <t xml:space="preserve">流程受理流水号：20240705133126135736771221093017
客户号码:13573677122
客户姓名:韩**
投诉地市:潍坊
来话流水:2024070513292230020857923
宽带账号:13573677122
宽带账号归属地市:潍坊
宽带账号归属区县:青州市
故障地址:潍坊青州市云门山街道大花林社区
联系电话:13573677122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13:31:49
具体故障现象:光猫亮红灯，插紧捋直光纤线未恢复，请协助，谢谢。
客户其他诉求:请协助，谢谢。
</t>
  </si>
  <si>
    <t>2024-07-05 13:36:58</t>
  </si>
  <si>
    <t>2024-07-05 13:37:50</t>
  </si>
  <si>
    <t>SD-057-240705-698041-1020</t>
  </si>
  <si>
    <t>2024-07-05 09:42:24</t>
  </si>
  <si>
    <t>80+普通-FTTR-(目标)普通区域-安丘市-安丘丹桂园-15264659757-1000M-宽带延伸服务-次数0-202407050000165221</t>
  </si>
  <si>
    <t>202407050000165221</t>
  </si>
  <si>
    <t xml:space="preserve">202407050000165221#流程受理流水号：20240705094132152646597571025886
客户号码:15264659757
客户姓名:辜**
投诉地市:潍坊
来话流水:2024070509362885520883486
宽带账号:15264659757
宽带账号归属地市:潍坊
宽带账号归属区县:安丘市
故障地址:潍坊安丘市兴安街道华安路丹桂园6号楼*********
联系电话:17706364951
联系人:先生/女士
工单紧急程度:一般
是否有升级投诉倾向:否
是否重复投诉:否
是否携转意向:否
是否投诉倾向:否
工单内容:用户来电反应对维修师傅更换宽带线时导致线断无法使用， 用户对宽带线再次重新布线不美观不满，要求尽快处理，并要求赔偿
</t>
  </si>
  <si>
    <t>2024-07-05 09:46:47</t>
  </si>
  <si>
    <t>2024-07-05 09:49:20</t>
  </si>
  <si>
    <t>SD-851-290403-23507-25100</t>
  </si>
  <si>
    <t>SD-057-240705-026837-886</t>
  </si>
  <si>
    <t>2024-07-05 09:26:31</t>
  </si>
  <si>
    <t>普通区域-寒亭区-海王花园-13583698082-300M-宽带上网投诉-次数0-20240705092534X734807927</t>
  </si>
  <si>
    <t>20240705092534X734807927</t>
  </si>
  <si>
    <t xml:space="preserve">流程受理流水号：20240705092416135836980821019840
客户号码:13583698082
客户姓名:刘**
投诉地市:潍坊
来话流水:2024070509235515620813116
宽带账号:13583698082
宽带账号归属地市:潍坊
宽带账号归属区县:寒亭区
故障地址:潍坊寒亭区寒亭街道通亭街海王花园3号楼*********
联系电话:13583698082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09:25:03
具体故障现象:光猫闪
客户其他诉求:
</t>
  </si>
  <si>
    <t>2024-07-05 09:36:07</t>
  </si>
  <si>
    <t>2024-07-05 09:36:25</t>
  </si>
  <si>
    <t>SD-851-300809-5154-6702</t>
  </si>
  <si>
    <t>SD-057-240705-498270-5059</t>
  </si>
  <si>
    <t>2024-07-05 17:00:31</t>
  </si>
  <si>
    <t>80+金卡-普通区域-寿光市-理想之城（刘旺社区）-15318960696-300M-宽带延伸服务-次数0-202407050000569485</t>
  </si>
  <si>
    <t>2024-07-06 17:01:00</t>
  </si>
  <si>
    <t>202407050000569485</t>
  </si>
  <si>
    <t xml:space="preserve">202407050000569485#流程受理流水号：20240705170001153189606961155127
客户号码:15318960696
客户姓名:杨**
投诉地市:潍坊
来话流水:2024070516584661620869397
宽带账号:15318960696
宽带账号归属地市:潍坊
宽带账号归属区县:寿光市
故障地址:潍坊寿光市圣城街道银海路理想之城（刘旺社区）B1号楼*********
联系电话:15318960696
联系人:先生/女士
工单紧急程度:一般
是否有升级投诉倾向:否
是否重复投诉:否
是否携转意向:否
是否投诉倾向:否
是否智能网关:智能网关
当前是否在线:是
接入方式:FTTH
是否质差终端:无质差信息
光功率:-22.51
故障大类:宽带/电视
故障细类:宽带延伸服务
携转原因:
故障时间:2024-07-05 17:00:17
具体故障现象:调测路由器，
</t>
  </si>
  <si>
    <t>2024-07-05 17:08:44</t>
  </si>
  <si>
    <t>2024-07-05 17:09:09</t>
  </si>
  <si>
    <t>SD-851-284380-16589-16226</t>
  </si>
  <si>
    <t>SD-057-240705-864723-5061</t>
  </si>
  <si>
    <t>2024-07-05 17:00:43</t>
  </si>
  <si>
    <t>【调研】-80+银卡-普通区域-青州市-后演马-15095178115-1000M-宽带上网投诉-次数0-202407050000567310</t>
  </si>
  <si>
    <t>2024-07-06 18:01:00</t>
  </si>
  <si>
    <t>202407050000567310</t>
  </si>
  <si>
    <t xml:space="preserve">202407050000567310#宽带账号：15095178115  ；宽带地址：潍坊青州市何官镇后演马村后演马扩容12号箱刘增武*********
   ；客户来电反映宽带不能用，客户不在现场，老人在家，无法配合线上指导，要求上门，请协助处理，谢谢！联系电话：本机；联系人：先生；来电流水：2024070516584205220868410
</t>
  </si>
  <si>
    <t>2024-07-05 17:18:16</t>
  </si>
  <si>
    <t>2024-07-05 17:18:36</t>
  </si>
  <si>
    <t>SD-851-297035-27676-29690</t>
  </si>
  <si>
    <t>SD-057-240705-621354-5687</t>
  </si>
  <si>
    <t>2024-07-05 17:58:18</t>
  </si>
  <si>
    <t>普通区域-寿光市-桑家老庄村自然村-15964343387-300M-宽带延伸服务-次数0-202407050000627661</t>
  </si>
  <si>
    <t>2024-07-06 17:59:00</t>
  </si>
  <si>
    <t>202407050000627661</t>
  </si>
  <si>
    <t xml:space="preserve">202407050000627661#流程受理流水号：20240705175548159643433871171394
客户号码:15964343387
客户姓名:桑**
投诉地市:潍坊
来话流水:2024070517552087320858639
宽带账号:15964343387
宽带账号归属地市:潍坊
宽带账号归属区县:寿光市
故障地址:潍坊寿光市文家街道桑家老庄村桑家老庄村自然村桑家老庄村东南3号箱（桑光文家外墙）*********
联系电话:15964343387
联系人:先生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故障时间:2024-07-05 17:56:10
具体故障现象:手机号码15964343387客户来电反映客户家里网线断了要求装维人员上门处理谢谢请协助处理谢谢，已向用户解释，客户不认可，请协助处理，谢谢，（/否）有升级投诉倾向，升级渠道，联系电话：15964343387，联系人：本人，录音流水：2024070517552087320858639
</t>
  </si>
  <si>
    <t>2024-07-05 18:11:22</t>
  </si>
  <si>
    <t>2024-07-05 18:11:51</t>
  </si>
  <si>
    <t>SD-851-311203-4516-8903</t>
  </si>
  <si>
    <t>SD-057-240705-198304-8296</t>
  </si>
  <si>
    <t>2024-07-05 21:44:01</t>
  </si>
  <si>
    <t>80+普通-普通区域-寒亭区-大张庄村自然村-15863615984-300M-宽带上网投诉-次数0-202407050000743024</t>
  </si>
  <si>
    <t>202407050000743024</t>
  </si>
  <si>
    <t>202407050000743024#流程受理流水号：20240705214219158636159841208011
客户号码:15863615984
客户姓名:于**
投诉地市:潍坊
来话流水:2024070521344437720888150
宽带账号:15863615984
宽带账号归属地市:潍坊
宽带账号归属区县:寒亭区
故障地址:潍坊寒亭区河滩镇大张庄村大张庄村自然村大张庄村东二南北街南一（+8）号箱扩容*********
联系电话:15863615984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21:43:31
具体故障现象:光猫亮红灯，
客户其他诉求:
;宽带小区$[大张庄村自然村]$</t>
  </si>
  <si>
    <t>2024-07-05 21:47:04</t>
  </si>
  <si>
    <t>2024-07-05 21:57:13</t>
  </si>
  <si>
    <t>SD-057-240705-586934-2951</t>
  </si>
  <si>
    <t>2024-07-05 12:56:02</t>
  </si>
  <si>
    <t>普通区域-坊子区-山东交通职业学院-19577745751-100M-宽带上网投诉-次数0-20240705125344X224315971</t>
  </si>
  <si>
    <t>20240705125344X224315971</t>
  </si>
  <si>
    <t xml:space="preserve">流程受理流水号：20240705125253195777457511084629
客户号码:19577745751
客户姓名:宋**
投诉地市:潍坊
来话流水:2024070512505053720878876
宽带账号:19577745751
宽带账号归属地市:潍坊
宽带账号归属区县:坊子区
故障地址:潍坊坊子区坊子新区潍县中路山东交通职业学院9号楼*********
联系电话:19577745751
联系人:先生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
故障细类:宽带无法上网(专席)
携转原因:
故障时间:2024-07-05 12:55:58
具体故障现象:提示网络无法连接，
客户其他诉求:要求工作人员处理谢谢！
</t>
  </si>
  <si>
    <t>2024-07-05 13:01:30</t>
  </si>
  <si>
    <t>2024-07-05 13:01:55</t>
  </si>
  <si>
    <t>SD-057-240705-206413-3347</t>
  </si>
  <si>
    <t>2024-07-05 13:38:23</t>
  </si>
  <si>
    <t>普通区域-安丘市-十里泉村-15288839147-100M-宽带上网投诉-次数0-20240705133753X873540970</t>
  </si>
  <si>
    <t>20240705133753X873540970</t>
  </si>
  <si>
    <t xml:space="preserve">【农村网络投诉】流程受理流水号：20240705133648152888391471094284
客户号码:15288839147
客户姓名:鞠**
投诉地市:潍坊
来话流水:2024070513354534720809898
宽带账号:15288839147
宽带账号归属地市:潍坊
宽带账号归属区县:安丘市
故障地址:潍坊安丘市贾戈街道十里泉十里泉村十里泉8号箱李常亮*********
联系电话:18706550111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故障时间:2024-07-05 13:37:49
具体故障现象:PON灯闪，
客户其他诉求:
</t>
  </si>
  <si>
    <t>2024-07-05 13:40:02</t>
  </si>
  <si>
    <t>2024-07-05 13:44:59</t>
  </si>
  <si>
    <t>SD-851-289515-1110-2130</t>
  </si>
  <si>
    <t>SD-057-240705-948213-1090</t>
  </si>
  <si>
    <t>2024-07-05 09:48:33</t>
  </si>
  <si>
    <t>普通区域-寿光市-美林景苑-15949760713-300M-宽带上网投诉-次数0-202407050000170948</t>
  </si>
  <si>
    <t>202407050000170948</t>
  </si>
  <si>
    <t>202407050000170948#宽带账号15949760713：；宽带地址：潍坊寿光市圣城街道建新街美林景苑15号楼扩容*********
；客户来电反映移动高清无法观看，客户不配合排障，要求上门，请协助处理，谢谢！联系电话：15949760713；来电流水：2024070509460772520813425</t>
  </si>
  <si>
    <t>2024-07-05 09:52:35</t>
  </si>
  <si>
    <t>2024-07-05 09:53:07</t>
  </si>
  <si>
    <t>SD-057-240705-605927-828</t>
  </si>
  <si>
    <t>2024-07-05 09:20:32</t>
  </si>
  <si>
    <t>80+普通-普通区域-昌邑市-盛世名城沿街-13963607780-300M-宽带上网投诉-次数0-20240705091822X302141691</t>
  </si>
  <si>
    <t>20240705091822X302141691</t>
  </si>
  <si>
    <t xml:space="preserve">流程受理流水号：20240705091710139636077801017144
客户号码:13963607780
客户姓名:李**
投诉地市:潍坊
来话流水:2024070509135525220879560
宽带账号:13963607780
宽带账号归属地市:潍坊
宽带账号归属区县:昌邑市
故障地址:潍坊昌邑市城区奎聚路盛世名城沿街7号箱*********
联系电话:15169699393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光功率:-15.68
故障大类:宽带/电视
故障细类:宽带无法上网(专席)
携转原因:
故障时间:2024-07-05 09:16:24
具体故障现象:宽带在线无法使用：网口指示灯正常，网线连接正确，外接路由器未操作恢复出厂或者换新，指导断电重启设备无效
客户其他诉求:
</t>
  </si>
  <si>
    <t>2024-07-05 09:39:54</t>
  </si>
  <si>
    <t>2024-07-05 09:45:08</t>
  </si>
  <si>
    <t>SD-057-240705-586941-3193</t>
  </si>
  <si>
    <t>2024-07-05 13:12:42</t>
  </si>
  <si>
    <t>【调研】-FTTR-普通区域-昌邑市-公安局宿舍-18805364499-1000M-业务受理宽带-次数0-202407050000363861</t>
  </si>
  <si>
    <t>202407050000363861</t>
  </si>
  <si>
    <t>202407050000363861#导航立单,用户所在位置有群障,已向客户播报,客户要求装维回访.此工单为群障修复工单,根据群障全量闭环管理要求,为确保客户网络通畅,请装维人员跟进修复网络问题,谢谢.联系电话：18805364499</t>
  </si>
  <si>
    <t>2024-07-05 13:15:49</t>
  </si>
  <si>
    <t>2024-07-05 13:16:20</t>
  </si>
  <si>
    <t>SD-851-301835-3072-22584</t>
  </si>
  <si>
    <t>SD-057-240705-810547-5072</t>
  </si>
  <si>
    <t>2024-07-05 17:01:40</t>
  </si>
  <si>
    <t>普通区域-寿光市-寿光崔家村自然村一-15964046824-500M-宽带上网投诉-次数0-202407050000571016</t>
  </si>
  <si>
    <t>2024-07-06 18:02:00</t>
  </si>
  <si>
    <t>202407050000571016</t>
  </si>
  <si>
    <t>202407050000571016#流程受理流水号：20240705170035159640468241155305
客户号码:15964046824
客户姓名:崔**
投诉地市:潍坊
来话流水:2024070516582672520865127
宽带账号:15964046824
宽带账号归属地市:潍坊
宽带账号归属区县:寿光市
故障地址:潍坊寿光市化龙镇崔家村崔家村自然村21号箱*********
联系电话:15964046824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17:00:58
具体故障现象:光猫亮红灯，指导操作未恢复请协助谢谢
客户其他诉求:
;宽带小区$[寿光崔家村自然村一]$</t>
  </si>
  <si>
    <t>2024-07-05 17:09:41</t>
  </si>
  <si>
    <t>2024-07-05 17:10:06</t>
  </si>
  <si>
    <t>SD-851-279599-20699-5933</t>
  </si>
  <si>
    <t>SD-057-240705-018539-5125</t>
  </si>
  <si>
    <t>2024-07-05 17:05:51</t>
  </si>
  <si>
    <t>普通区域-高密市-盛世嘉华-13864674152-300M-宽带上网投诉-次数0-20240705170449X289377347</t>
  </si>
  <si>
    <t>2024-07-06 18:06:00</t>
  </si>
  <si>
    <t>20240705170449X289377347</t>
  </si>
  <si>
    <t xml:space="preserve">流程受理流水号：20240705170348138646741521156269
客户号码:13864674152
客户姓名:王*
投诉地市:潍坊
来话流水:2024070517024624420821112
宽带账号:13864674152
宽带账号归属地市:潍坊
宽带账号归属区县:高密市
故障地址:潍坊高密市朝阳街道夷安大道盛世嘉华盛世嘉华9-1-302
联系电话:13864674152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17:03:58
具体故障现象:客户来电表示宽带上不了网，我处核实到注册灯闪硕，将光纤线插紧弄直后重启未恢复，请协助谢谢
客户其他诉求:请协助谢谢
</t>
  </si>
  <si>
    <t>2024-07-05 17:11:13</t>
  </si>
  <si>
    <t>2024-07-05 17:11:42</t>
  </si>
  <si>
    <t>SD-057-240705-432987-5637</t>
  </si>
  <si>
    <t>2024-07-05 17:53:28</t>
  </si>
  <si>
    <t>【调研】-80+金卡-(目标)普通区域-安丘市-东朱耿村自然村-15954487111-1000M-宽带上网投诉-次数0-20240705175222X142010628</t>
  </si>
  <si>
    <t>2024-07-06 18:54:00</t>
  </si>
  <si>
    <t>20240705175222X142010628</t>
  </si>
  <si>
    <t xml:space="preserve">【农村网络投诉】流程受理流水号：20240705173829159544871111166413
客户号码:15954487111
客户姓名:郝**
投诉地市:潍坊
来话流水:2024070517302916120870640
宽带账号:15954487111
宽带账号归属地市:潍坊
宽带账号归属区县:安丘市
故障地址:潍坊安丘市临浯镇东朱耿村东朱耿村自然村东朱耿二次追加10号箱刘孝东*********
联系电话:15954487111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17:39:01
具体故障现象:提示网络无法连接，
客户其他诉求:客户要求师傅尽快上门维修，表示家里宽带线断了，请尽快处理
</t>
  </si>
  <si>
    <t>2024-07-05 17:55:10</t>
  </si>
  <si>
    <t>2024-07-05 17:55:44</t>
  </si>
  <si>
    <t>SD-057-240705-951237-5653</t>
  </si>
  <si>
    <t>2024-07-05 17:55:25</t>
  </si>
  <si>
    <t>80+金卡-普通区域-高密市-杨戈庄-13573665151-1000M-宽带上网投诉-次数0-202407050000621542</t>
  </si>
  <si>
    <t>202407050000621542</t>
  </si>
  <si>
    <t>202407050000621542#宽带账号：13573665151；宽带地址：潍坊高密市密水街道杨戈庄；客户来电反映宽带网速慢，客户不配合排障，要求师傅上门，请协助处理，谢谢！联系电话：13573665151；联系人：先生；来电流水：2024070517503922820806467</t>
  </si>
  <si>
    <t>2024-07-05 18:03:21</t>
  </si>
  <si>
    <t>2024-07-05 18:05:01</t>
  </si>
  <si>
    <t>SD-851-222743-2140-27457</t>
  </si>
  <si>
    <t>2024-07-05 21:32:52</t>
  </si>
  <si>
    <t>【调研】-普通区域-奎文区-凯旋国际小区-13884817185-300M-宽带上网投诉-次数0-202407050000742771 一级督办</t>
  </si>
  <si>
    <t>202407050000742771</t>
  </si>
  <si>
    <t>2024-07-05 21:34:33</t>
  </si>
  <si>
    <t>2024-07-05 21:35:53</t>
  </si>
  <si>
    <t>SD-057-240705-024768-2936</t>
  </si>
  <si>
    <t>2024-07-05 12:53:13</t>
  </si>
  <si>
    <t>【重投】-普通区域-青州市-苗家村-18253663138-200M-宽带上网投诉-次数0-20240705125027X274698000</t>
  </si>
  <si>
    <t>20240705125027X274698000</t>
  </si>
  <si>
    <t xml:space="preserve">【农村网络投诉】流程受理流水号：20240705124925182536631381083864
客户号码:18253663138
客户姓名:李**
投诉地市:潍坊
来话流水:2024070512483731720862907
宽带账号:18253663138
宽带账号归属地市:潍坊
宽带账号归属区县:青州市
故障地址:潍坊青州市何官镇苗家苗家村扩容3号箱(苗家卫生所)*********
联系电话:18263627673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故障时间:2024-07-05 12:49:53
具体故障现象:提示网络无法连接，
客户其他诉求:
</t>
  </si>
  <si>
    <t>2024-07-05 13:12:07</t>
  </si>
  <si>
    <t>2024-07-05 13:12:55</t>
  </si>
  <si>
    <t>SD-851-329184-6668-1412</t>
  </si>
  <si>
    <t>SD-057-240705-034258-1489</t>
  </si>
  <si>
    <t>2024-07-05 10:17:42</t>
  </si>
  <si>
    <t>【调研】-80+普通-(目标)普通区域-青州市-雍和府-13465363923-300M-魔百和投诉-次数0-202407050000205288</t>
  </si>
  <si>
    <t>202407050000205288</t>
  </si>
  <si>
    <t>202407050000205288#流程受理流水号：20240705101614134653639231038018
客户号码:13465363923
客户姓名:蔡**
投诉地市:潍坊
来话流水:2024070510135761220897671
宽带账号:13465363923
宽带账号归属地市:潍坊
宽带账号归属区县:青州市
故障地址:潍坊青州市益都街道海岱北路雍和府78号楼*********
联系电话:15965050473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故障时间:2024-07-05 10:18:43
魔百和单播/组播:组播
具体故障现象:直播黑屏
客户其他诉求:线上排障客户不认可，客户要求宽带工作人员到现场处理，谢谢！
魔百和单/组播：组播;宽带小区$[雍和府]$</t>
  </si>
  <si>
    <t>2024-07-05 10:19:36</t>
  </si>
  <si>
    <t>家庭咨询-&gt;产品质量-&gt;互联网电视(移动高清)-&gt;全局流转-&gt;功能使用-&gt;视频播放出现花屏、黑屏-&gt;全局流转</t>
  </si>
  <si>
    <t>SD-057-240705-576892-3344</t>
  </si>
  <si>
    <t>2024-07-05 13:38:12</t>
  </si>
  <si>
    <t>【调研】-80+银卡-普通区域-诸城市-金都南-东小区-15053644288-1000M-宽带上网投诉-次数0-20240705133651X811867665</t>
  </si>
  <si>
    <t>20240705133651X811867665</t>
  </si>
  <si>
    <t>【预处理派单】宽带账号：15053644288，宽带地址： 潍坊诸城市福田小区对面龙润山泉水，故障现象：无法连接，故障现象类型：LOS亮红灯，客户诉求：光猫亮红灯，将光纤线捋直插紧未恢复，请协助，谢谢！，联系电话：15053644288，通话流水：2024070513321103720879310。接入方式：FTTH，当前是否在线：不在线，端到端诊断结果：状态正常，是否智能网关：是，光功率。</t>
  </si>
  <si>
    <t>2024-07-05 13:40:07</t>
  </si>
  <si>
    <t>2024-07-05 13:40:44</t>
  </si>
  <si>
    <t>SD-851-251396-13065-22191</t>
  </si>
  <si>
    <t>SD-057-240705-285043-408</t>
  </si>
  <si>
    <t>2024-07-05 08:44:45</t>
  </si>
  <si>
    <t>【重投】-【调研】-普通区域-奎文区-北斗山河城-13864649353-200M-魔百和投诉-次数0-202407050000106242</t>
  </si>
  <si>
    <t>202407050000106242</t>
  </si>
  <si>
    <t>202407050000106242#流程受理流水号：20240705083758138646493531003840
客户号码:13864649353
客户姓名:刘*
投诉地市:潍坊
来话流水:2024070508372335720894773
宽带账号:13864649353
宽带账号归属地市:潍坊
宽带账号归属区县:高新
故障地址:潍坊高新高新城区宝通街北斗山河城9号楼*********
联系电话:13864649353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光功率:-7.96
故障大类:宽带/电视
故障细类:移动高清电视故障(专席)
携转原因:
故障时间:2024-07-05 08:47:02
魔百和单播/组播:组播
具体故障现象:电视直播或点播无法观看，
客户其他诉求:请协助处理谢谢！
魔百和单/组播：组播;宽带小区$[北斗山河城]$</t>
  </si>
  <si>
    <t>2024-07-05 08:46:54</t>
  </si>
  <si>
    <t>2024-07-05 08:51:47</t>
  </si>
  <si>
    <t>SD-852-294862-424-3240</t>
  </si>
  <si>
    <t>SD-057-240705-691240-868</t>
  </si>
  <si>
    <t>2024-07-05 09:24:39</t>
  </si>
  <si>
    <t>80+银卡-普通区域-寿光市-娄家村自然村-15066707444-200M-宽带延伸服务-次数0-202407050000147932</t>
  </si>
  <si>
    <t>2024-07-06 09:25:00</t>
  </si>
  <si>
    <t>202407050000147932</t>
  </si>
  <si>
    <t xml:space="preserve">202407050000147932#流程受理流水号：20240705092423150667074441019890
客户号码:15066707444
客户姓名:娄**
投诉地市:潍坊
来话流水:2024070509195439020859277
宽带账号:15066707444
宽带账号归属地市:潍坊
宽带账号归属区县:寿光市
故障地址:潍坊寿光市田马娄家村娄家村自然村16号箱*********
联系电话:15066707444
联系人:先生/女士
工单紧急程度:一般
是否有升级投诉倾向:否
是否重复投诉:否
是否携转意向:否
是否投诉倾向:否
是否智能网关:智能网关
当前是否在线:是
接入方式:FTTH
是否质差终端:无质差信息
光功率:-23.09
故障大类:宽带/电视
故障细类:宽带延伸服务
携转原因:
故障时间:2024-07-05 09:26:42
具体故障现象:调测其它设备，
</t>
  </si>
  <si>
    <t>2024-07-05 09:40:44</t>
  </si>
  <si>
    <t>2024-07-05 09:41:23</t>
  </si>
  <si>
    <t>SD-057-240705-045218-908</t>
  </si>
  <si>
    <t>2024-07-05 09:29:23</t>
  </si>
  <si>
    <t>【重投】-80+银卡-普通区域-诸城市-春和小区-13791672397-1000M-宽带上网投诉-次数0-20240705092713X833342856</t>
  </si>
  <si>
    <t>20240705092713X833342856</t>
  </si>
  <si>
    <t xml:space="preserve">流程受理流水号：20240705092602137916723971020498
客户号码:13791672397
客户姓名:丁**
投诉地市:潍坊
来话流水:2024070509245637120826748
宽带账号:13791672397
宽带账号归属地市:潍坊
宽带账号归属区县:诸城市
故障地址:潍坊诸城市密州街道人民东路春和小区南楼*********
联系电话:15169552288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09:26:24
具体故障现象:提示网络无法连接，
客户其他诉求:用户想让装维师傅上门看下，请协助处理，谢谢
</t>
  </si>
  <si>
    <t>2024-07-05 09:31:14</t>
  </si>
  <si>
    <t>2024-07-05 09:37:45</t>
  </si>
  <si>
    <t>SD-851-222772-4595-746</t>
  </si>
  <si>
    <t>SD-057-240705-481203-5672</t>
  </si>
  <si>
    <t>2024-07-05 17:57:02</t>
  </si>
  <si>
    <t>【调研】-80+普通-普通区域-安丘市-周家庄村自然村-15905360805-200M-宽带上网投诉-次数0-20240705163010X210184894</t>
  </si>
  <si>
    <t>2024-07-06 18:58:00</t>
  </si>
  <si>
    <t>20240705163010X210184894</t>
  </si>
  <si>
    <t xml:space="preserve">流程 ： 
 流程受理流水号：20240705162847159053608051145270; 
客户姓名 ：周**
投诉地市 ：潍坊
来话流水 ：2024070516243446220803952
联系电话 ：15905360805
联系人 ：周**
4G套餐名称 ：【新入网】预付费新飞享+套餐
是否升级投诉倾向 ：否
提单模板 ：15905360805客户来电反映没有机顶盒师傅不给办理移机，按口径解释客户不认可，请协助处理谢谢
</t>
  </si>
  <si>
    <t>2024-07-05 18:01:28</t>
  </si>
  <si>
    <t>家宽业务-&gt;网络质量-&gt;家庭宽带-&gt;全局流转-&gt;功能使用-&gt;光猫掉电-&gt;全局流转</t>
  </si>
  <si>
    <t>2024-07-05 18:02:11</t>
  </si>
  <si>
    <t>SD-852-243945-1329-11888</t>
  </si>
  <si>
    <t>SD-057-240705-013894-5693</t>
  </si>
  <si>
    <t>2024-07-05 17:59:02</t>
  </si>
  <si>
    <t>【调研】-80+普通-普通区域-坊子区-聚类柏丽花园沿街-13656361377-1000M-宽带上网投诉-次数0-20240705175604X364896805</t>
  </si>
  <si>
    <t>20240705175604X364896805</t>
  </si>
  <si>
    <t xml:space="preserve">流程受理流水号：20240705175331136563613771170787
客户号码:13656361377
客户姓名:赵**
投诉地市:潍坊
来话流水:2024070517521710920824772
宽带账号:13656361377
宽带账号归属地市:潍坊
宽带账号归属区县:坊子区
故障地址:潍坊坊子区坊子新区龙山路聚类柏丽花园沿街潍坊坊子聚类柏丽花园沿街南楼分纤箱*********
联系电话:17860698008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17:55:32
具体故障现象:PON灯闪，拔插光纤线重启未恢复
客户其他诉求:
</t>
  </si>
  <si>
    <t>2024-07-05 18:01:36</t>
  </si>
  <si>
    <t>2024-07-05 18:01:53</t>
  </si>
  <si>
    <t>SD-851-240604-7850-6016</t>
  </si>
  <si>
    <t>SD-057-240705-679842-7650</t>
  </si>
  <si>
    <t>2024-07-05 20:26:13</t>
  </si>
  <si>
    <t>【调研】-普通区域-潍城区-圣菲漫步A-13964725343-300M-宽带上网投诉-次数0-20240705202411X251307197</t>
  </si>
  <si>
    <t>20240705202411X251307197</t>
  </si>
  <si>
    <t xml:space="preserve">流程受理流水号：20240705202232139647253431199405
客户号码:13964725343
客户姓名:李**
投诉地市:潍坊
来话流水:2024070520211164920872941
宽带账号:13964725343
宽带账号归属地市:潍坊
宽带账号归属区县:潍城区
故障地址:潍坊潍城区西关街道北宫西街圣菲漫步AA区25号楼*********
联系电话:18206485258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故障时间:2024-07-05 20:24:13
具体故障现象:光猫灯正常但电脑手机无法上网，
客户其他诉求:
</t>
  </si>
  <si>
    <t>2024-07-05 20:32:11</t>
  </si>
  <si>
    <t>2024-07-05 20:34:14</t>
  </si>
  <si>
    <t>SD-057-240705-038641-8303</t>
  </si>
  <si>
    <t>2024-07-05 21:48:46</t>
  </si>
  <si>
    <t>普通区域-寿光市-弥景苑-15065621998-300M-业务受理宽带-次数0-202407050000741637</t>
  </si>
  <si>
    <t>202407050000741637</t>
  </si>
  <si>
    <t>202407050000741637#导航立单,用户所在位置有群障,已向客户播报,客户要求装维回访.此工单为群障修复工单,根据群障全量闭环管理要求,为确保客户网络通畅,请装维人员跟进修复网络问题,谢谢.联系电话：15065621998</t>
  </si>
  <si>
    <t>2024-07-05 22:39:11</t>
  </si>
  <si>
    <t>2024-07-06 07:09:48</t>
  </si>
  <si>
    <t>SD-851-263705-11707-13137</t>
  </si>
  <si>
    <t>SD-057-240705-175829-1064</t>
  </si>
  <si>
    <t>2024-07-05 09:47:10</t>
  </si>
  <si>
    <t>80+金卡-普通区域-潍城区-普兰方城-13853636875-1000M-宽带上网投诉-次数0-20240705094416X856275533</t>
  </si>
  <si>
    <t>20240705094416X856275533</t>
  </si>
  <si>
    <t xml:space="preserve">【农村网络投诉】流程受理流水号：20240705094346138536368751026644
客户号码:13853636875
客户姓名:刘*
投诉地市:潍坊
来话流水:2024070509410135520844545
宽带账号:13853636875
宽带账号归属地市:潍坊
宽带账号归属区县:潍城区
故障地址:潍坊潍城区于河街道陈平村陈平村2017年扩容25号村西数第二排南数第四排房子旁*********
联系电话:13863611932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故障细类:宽带无法上网(专席)
携转原因:
故障时间:2024-07-05 09:43:58
具体故障现象:打不开网页，
客户其他诉求:谢谢
</t>
  </si>
  <si>
    <t>2024-07-05 09:49:38</t>
  </si>
  <si>
    <t>2024-07-05 09:50:10</t>
  </si>
  <si>
    <t>SD-851-271269-6606-20227</t>
  </si>
  <si>
    <t>SD-057-240705-328704-1055</t>
  </si>
  <si>
    <t>2024-07-05 09:46:39</t>
  </si>
  <si>
    <t>普通区域-寒亭区-吉祥家园（益新苑）-13287654859-1000M-宽带延伸服务-次数0-202407050000171338</t>
  </si>
  <si>
    <t>202407050000171338</t>
  </si>
  <si>
    <t xml:space="preserve">202407050000171338#【已关注中国移动10086微信公众号】流程受理流水号：20240705094547132876548591027335
客户号码:13287654859
客户姓名:吴**
投诉地市:潍坊
来话流水:2024070509443723320893131
宽带账号:13287654859
宽带账号归属地市:潍坊
宽带账号归属区县:寒亭区
故障地址:潍坊寒亭区开元街道海龙路吉祥家园（益新苑）1号楼（益新苑）*********
联系电话:13287654859
联系人:先生
工单紧急程度:一般
是否有升级投诉倾向:否
是否重复投诉:否
是否携转意向:否
是否投诉倾向:否
是否智能网关:智能网关
当前是否在线:是
接入方式:FTTH
是否质差终端:无质差信息
光功率:-19.70
故障大类:宽带/电视
故障细类:宽带延伸服务
携转原因:
故障时间:2024-07-05 09:47:32
具体故障现象:新增加一根网线，
</t>
  </si>
  <si>
    <t>2024-07-05 09:52:07</t>
  </si>
  <si>
    <t>2024-07-05 09:56:35</t>
  </si>
  <si>
    <t>SD-851-285911-5228-17102</t>
  </si>
  <si>
    <t>SD-057-240705-843250-440</t>
  </si>
  <si>
    <t>2024-07-05 08:47:34</t>
  </si>
  <si>
    <t>【调研】-80+普通-(目标)普通区域-昌乐县-朱汉村自然村（含朱汉村、后双沟、李钦官庄）-15854482762-300M-宽带上网投诉-次数0-20240705084533X333071345</t>
  </si>
  <si>
    <t>20240705084533X333071345</t>
  </si>
  <si>
    <t xml:space="preserve">流程受理流水号：20240705084505158544827621006121
客户号码:15854482762
客户姓名:张**
投诉地市:潍坊
来话流水:2024070508443781620853056
宽带账号:15854482762
宽带账号归属地市:潍坊
宽带账号归属区县:昌乐县
故障地址:潍坊昌乐县城关街道利民街金景宝地后双沟2号箱*********
联系电话:15854482762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08:45:20
具体故障现象:光猫亮红灯，
客户其他诉求:请处理 谢谢
</t>
  </si>
  <si>
    <t>2024-07-05 08:52:15</t>
  </si>
  <si>
    <t>2024-07-05 08:52:49</t>
  </si>
  <si>
    <t>SD-057-240705-507461-903</t>
  </si>
  <si>
    <t>2024-07-05 09:29:13</t>
  </si>
  <si>
    <t>【调研】-80+银卡-普通区域-寒亭区-富庭大第-13573665252-500M-宽带上网投诉-次数0-202407050000154354</t>
  </si>
  <si>
    <t>202407050000154354</t>
  </si>
  <si>
    <t>202407050000154354#流程受理流水号：20240705092836135736652521021418
客户号码:13573665252
客户姓名:孙**
投诉地市:潍坊
来话流水:2024070509270045720854743
宽带账号:13573665252
宽带账号归属地市:潍坊
宽带账号归属区县:寒亭区
故障地址:潍坊寒亭区寒亭街道幸福路富庭大第7号楼*********
联系电话:13573665252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故障细类:网速慢/上网掉线(专席)
携转原因:
故障时间:2024-07-05 09:28:01
具体故障现象:网速慢卡顿，已经多次反映未解决，提到投诉，谢谢
客户其他诉求:
;宽带小区$[富庭大第]$</t>
  </si>
  <si>
    <t>2024-07-05 09:32:10</t>
  </si>
  <si>
    <t>2024-07-05 09:32:40</t>
  </si>
  <si>
    <t>SD-057-240705-942653-3164</t>
  </si>
  <si>
    <t>2024-07-05 13:10:21</t>
  </si>
  <si>
    <t>80+银卡-普通区域-寿光市-玉兰园-13606365265-1000M-业务受理宽带-次数0-202407050000361081</t>
  </si>
  <si>
    <t>202407050000361081</t>
  </si>
  <si>
    <t>202407050000361081# 宽带账号:13606365265; 联系电话：13606365265，问题类型：此工单为群障修复工单，根据群障全量闭环修复管理要求，为确保客户网络通畅，请装维人员跟进修复网络问题，谢谢！ 
 群障标题：告警。故障标题：分支光纤断或OLT检测不到ONT的预期的光信号(LOSi/LOBi)主叫号码：13606365265.0;该号码仅供参考，请优先联系宽带账号。</t>
  </si>
  <si>
    <t>2024-07-05 13:23:18</t>
  </si>
  <si>
    <t>2024-07-05 13:23:46</t>
  </si>
  <si>
    <t>SD-852-268873-2085-16751</t>
  </si>
  <si>
    <t>SD-057-240705-482691-4952</t>
  </si>
  <si>
    <t>2024-07-05 16:44:21</t>
  </si>
  <si>
    <t>80+金卡-普通区域-昌邑市-孙家河滩村-15863416675-1000M-宽带上网投诉-次数0-20240705164317X997195572</t>
  </si>
  <si>
    <t>2024-07-06 17:45:00</t>
  </si>
  <si>
    <t>20240705164317X997195572</t>
  </si>
  <si>
    <t xml:space="preserve">【农村网络投诉】流程受理流水号：20240705164252158634166751149730
客户号码:15863416675
客户姓名:孙**
投诉地市:潍坊
来话流水:2024070516423326220853717
宽带账号:15863416675
宽带账号归属地市:潍坊
宽带账号归属区县:昌邑市
故障地址:潍坊昌邑市柳疃镇孙家河滩村孙家河滩村11号箱*********
联系电话:15863416675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故障时间:2024-07-05 16:53:14
具体故障现象:光猫亮红灯，
客户其他诉求:
</t>
  </si>
  <si>
    <t>2024-07-05 16:48:43</t>
  </si>
  <si>
    <t>2024-07-05 16:49:18</t>
  </si>
  <si>
    <t>SD-057-240705-706193-7675</t>
  </si>
  <si>
    <t>2024-07-05 20:29:27</t>
  </si>
  <si>
    <t>【调研】-80+白金-(目标)普通区域-奎文区-四季园筑-13963649934-1000M-宽带上网投诉-次数0-20240705202841X521663210</t>
  </si>
  <si>
    <t>20240705202841X521663210</t>
  </si>
  <si>
    <t xml:space="preserve">流程受理流水号：20240705202412139636499341199648
客户号码:13963649934
客户姓名:李**
投诉地市:潍坊
来话流水:2024070520234169520885834
宽带账号:13963649934
宽带账号归属地市:潍坊
宽带账号归属区县:高新
故障地址:潍坊高新高新城区蓉花路四季园筑7号楼
联系电话:13963649934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20:25:40
具体故障现象:宽带无法上网，
客户其他诉求:
</t>
  </si>
  <si>
    <t>2024-07-05 20:32:05</t>
  </si>
  <si>
    <t>2024-07-05 20:32:25</t>
  </si>
  <si>
    <t>SD-851-299001-19654-25057</t>
  </si>
  <si>
    <t>SD-057-240705-326481-627</t>
  </si>
  <si>
    <t>2024-07-05 09:06:55</t>
  </si>
  <si>
    <t>普通区域-高密市-康桥馨城-18369639783-300M-宽带上网投诉-次数0-20240705090433X473841407</t>
  </si>
  <si>
    <t>20240705090433X473841407</t>
  </si>
  <si>
    <t xml:space="preserve">流程受理流水号：20240705090403183696397831012610
客户号码:18369639783
客户姓名:鹿**
投诉地市:潍坊
来话流水:2024070509031915920845184
宽带账号:18369639783
宽带账号归属地市:潍坊
宽带账号归属区县:高密市
故障地址:潍坊高密市醴泉街道顺河路康桥馨城高密康桥馨城28号楼*********
联系电话:18369639783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09:04:20
具体故障现象:频繁掉线，
客户其他诉求:
</t>
  </si>
  <si>
    <t>2024-07-05 09:08:10</t>
  </si>
  <si>
    <t>2024-07-05 09:20:41</t>
  </si>
  <si>
    <t>SD-057-240705-691703-182</t>
  </si>
  <si>
    <t>2024-07-05 08:08:14</t>
  </si>
  <si>
    <t>普通区域-青州市-红星村自然村-15206980243-100M-业务受理宽带-次数0-202407050000094953</t>
  </si>
  <si>
    <t>2024-07-06 08:09:00</t>
  </si>
  <si>
    <t>202407050000094953</t>
  </si>
  <si>
    <t>202407050000094953# 宽带账号:15206980243; 联系电话：15206980243，问题类型：此工单为群障修复工单，根据群障全量闭环修复管理要求，为确保客户网络通畅，请装维人员跟进修复网络问题，谢谢！ 
 群障标题：公告。故障描述：分支光纤断或OLT检测不到ONT的预期的光信号(LOSi/LOBi)主叫号码：15206980243.0;该号码仅供参考，请优先联系宽带账号。</t>
  </si>
  <si>
    <t>2024-07-05 08:11:08</t>
  </si>
  <si>
    <t>2024-07-05 08:11:37</t>
  </si>
  <si>
    <t>SD-851-273279-20260-23814</t>
  </si>
  <si>
    <t>SD-057-240705-197405-581</t>
  </si>
  <si>
    <t>2024-07-05 09:02:55</t>
  </si>
  <si>
    <t>80+普通-普通区域-奎文区-中建大观天下四期-13356780483-1000M-宽带上网投诉-次数0-20240705090029X229219682</t>
  </si>
  <si>
    <t>20240705090029X229219682</t>
  </si>
  <si>
    <t xml:space="preserve">流程受理流水号：20240705085930133567804831011002
客户号码:13356780483
客户姓名:曾**
投诉地市:潍坊
来话流水:2024070508590052120895494
宽带账号:13356780483
宽带账号归属地市:潍坊
宽带账号归属区县:高新
故障地址:潍坊高新高新城区潍县中路中建大观天下四期3号楼*********
联系电话:13356780483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09:00:14
具体故障现象:打不开网页，
客户其他诉求:
</t>
  </si>
  <si>
    <t>2024-07-05 09:04:55</t>
  </si>
  <si>
    <t>2024-07-05 09:05:38</t>
  </si>
  <si>
    <t>SD-851-273097-11942-18193</t>
  </si>
  <si>
    <t>SD-057-240705-961835-565</t>
  </si>
  <si>
    <t>2024-07-05 09:00:07</t>
  </si>
  <si>
    <t>【调研】-普通区域-安丘市-光甫村自然村-13964776321-1000M-宽带上网投诉-次数0-202407050000123038</t>
  </si>
  <si>
    <t>202407050000123038</t>
  </si>
  <si>
    <t>202407050000123038#流程受理流水号：20240705085530139647763211009710
客户号码:13964776321
客户姓名:王**
投诉地市:潍坊
来话流水:2024070508545924620852781
宽带账号:13964776321
宽带账号归属地市:潍坊
宽带账号归属区县:安丘市
故障地址:潍坊安丘市慈埠镇光甫村光甫村自然村光甫追加7号箱宋明理*********
联系电话:15169595608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08:55:39
具体故障现象:光猫亮红灯，已引导客户将光纤线插紧捋直，并重启设备，未恢复
客户其他诉求:
;宽带小区$[光甫村自然村]$</t>
  </si>
  <si>
    <t>2024-07-05 09:05:28</t>
  </si>
  <si>
    <t>2024-07-05 09:05:58</t>
  </si>
  <si>
    <t>SD-851-292622-615-26142</t>
  </si>
  <si>
    <t>SD-057-240705-432758-576</t>
  </si>
  <si>
    <t>2024-07-05 09:02:30</t>
  </si>
  <si>
    <t>普通区域-诸城市-东范家岭村自然村-15853673386-1000M-宽带上网投诉-次数0-20240705085929X169451835</t>
  </si>
  <si>
    <t>20240705085929X169451835</t>
  </si>
  <si>
    <t xml:space="preserve">【农村网络投诉】流程受理流水号：20240705085619158536733861009999
客户号码:15853673386
客户姓名:宋**
投诉地市:潍坊
来话流水:2024070508554735020861056
宽带账号:15853673386
宽带账号归属地市:潍坊
宽带账号归属区县:诸城市
故障地址:潍坊诸城市密州街道东范家岭村东范家岭村自然村东范家岭村东北3号箱（养殖区金生）
联系电话:18865365158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08:58:48
具体故障现象:打不开网页，
客户其他诉求:谢谢
</t>
  </si>
  <si>
    <t>2024-07-05 09:03:58</t>
  </si>
  <si>
    <t>2024-07-05 09:04:22</t>
  </si>
  <si>
    <t>SD-851-246759-9723-346</t>
  </si>
  <si>
    <t>SD-057-240705-952731-583</t>
  </si>
  <si>
    <t>2024-07-05 09:03:08</t>
  </si>
  <si>
    <t>80+金卡-普通区域-诸城市-后郝戈庄村-18863035037-1000M-宽带上网投诉-次数0-202407050000125590</t>
  </si>
  <si>
    <t>202407050000125590</t>
  </si>
  <si>
    <t>202407050000125590#宽带账号：18863035037；宽带地址：潍坊诸城市皇华镇后郝戈庄后郝戈庄村后郝戈庄村北6号箱*********；接入方式：FTTH，当前是否在线：不在线，端到端诊断结果：用户密码错误，是否智能网关：，客户反映宽带无法使用，要求尽快处理回复！来电流水：2024070509005330020816840联系电话：18863035037</t>
  </si>
  <si>
    <t>2024-07-05 09:07:18</t>
  </si>
  <si>
    <t>王桂鹏</t>
  </si>
  <si>
    <t>15706307963</t>
  </si>
  <si>
    <t>dw3_jk_wangguipeng</t>
  </si>
  <si>
    <t>2024-07-05 09:08:00</t>
  </si>
  <si>
    <t>SD-851-249142-21618-16211</t>
  </si>
  <si>
    <t>SD-057-240705-710384-134</t>
  </si>
  <si>
    <t>2024-07-05 07:50:16</t>
  </si>
  <si>
    <t>普通区域-坊子区-西河下村自然村-13884703258-300M-宽带上网投诉-次数0-202407050000090031</t>
  </si>
  <si>
    <t>202407050000090031</t>
  </si>
  <si>
    <t>202407050000090031#流程受理流水号：20240705074938138847032581000436
客户号码:13884703258
客户姓名:聂**
投诉地市:潍坊
来话流水:2024070507491701420806210
宽带账号:13884703258
宽带账号归属地市:潍坊
宽带账号归属区县:坊子区
故障地址:潍坊坊子区九龙街道西河下村西河下村自然村坊子区穆村西河下村委北1号箱（马光亮）*********
联系电话:13808936992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07:49:52
具体故障现象:光猫亮红灯，
客户其他诉求:
;宽带小区$[西河下村自然村]$</t>
  </si>
  <si>
    <t>2024-07-05 08:01:26</t>
  </si>
  <si>
    <t>2024-07-05 08:02:00</t>
  </si>
  <si>
    <t>SD-851-237505-20336-23694</t>
  </si>
  <si>
    <t>SD-057-240705-420968-594</t>
  </si>
  <si>
    <t>2024-07-05 09:04:34</t>
  </si>
  <si>
    <t>80+普通-普通区域-寿光市-西庄子村自然村-15163647000-100M-宽带延伸服务-次数0-202407050000125431</t>
  </si>
  <si>
    <t>2024-07-06 09:05:00</t>
  </si>
  <si>
    <t>202407050000125431</t>
  </si>
  <si>
    <t xml:space="preserve">202407050000125431#【已关注中国移动10086微信公众号】流程受理流水号：20240705090411151636470001012647
客户号码:15163647000
客户姓名:刘**
投诉地市:潍坊
来话流水:2024070509033648120848504
宽带账号:15163647000
宽带账号归属地市:潍坊
宽带账号归属区县:寿光市
故障地址:潍坊寿光市胡营西庄子村西庄子村自然村西庄子村扩容8号箱刘思连外墙*********
联系电话:15163647000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故障时间:2024-07-05 09:09:36
具体故障现象:客户要求师傅上门
</t>
  </si>
  <si>
    <t>2024-07-05 09:07:15</t>
  </si>
  <si>
    <t>2024-07-05 09:08:58</t>
  </si>
  <si>
    <t>SD-057-240705-542761-168</t>
  </si>
  <si>
    <t>2024-07-05 08:07:25</t>
  </si>
  <si>
    <t>【调研】-(目标)普通区域-奎文区-景苑小区-13608951370-300M-业务受理宽带-次数0-202407050000093492</t>
  </si>
  <si>
    <t>202407050000093492</t>
  </si>
  <si>
    <t>202407050000093492#【已关注中国移动10086微信公众号】 宽带账号:13608951370; 联系电话：13608951370，问题类型：此工单为群障修复工单，根据群障全量闭环修复管理要求，为确保客户网络通畅，请装维人员跟进修复网络问题，谢谢！ 
 群障标题：告警。故障标题：分支光纤断或OLT检测不到ONT的预期的光信号(LOSi/LOBi)主叫号码：19861656595.0;该号码仅供参考，请优先联系宽带账号。</t>
  </si>
  <si>
    <t>2024-07-05 08:11:41</t>
  </si>
  <si>
    <t>2024-07-05 08:12:12</t>
  </si>
  <si>
    <t>SD-057-240705-683205-657</t>
  </si>
  <si>
    <t>2024-07-05 09:09:06</t>
  </si>
  <si>
    <t>【调研】-80+普通-普通区域-寿光市-圣和居-15905361531-200M-宽带上网投诉-次数0-202407050000132827</t>
  </si>
  <si>
    <t>2024-07-06 10:10:00</t>
  </si>
  <si>
    <t>202407050000132827</t>
  </si>
  <si>
    <t xml:space="preserve">202407050000132827#【已关注中国移动10086微信公众号】流程受理流水号：20240705090829159053615311013997
客户号码:15905361531
客户姓名:韩*
投诉地市:潍坊
来话流水:2024070509080558120803825
宽带账号:15905361531
宽带账号归属地市:潍坊
宽带账号归属区县:寿光市
故障地址:潍坊寿光市圣城街道文圣街圣和居6号楼*********
联系电话:15905361531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光功率:-23.09
故障大类:宽带/电视
故障细类:宽带无法上网
携转原因:
故障时间:2024-07-05 09:08:47
具体故障现象:打不开网页，
客户其他诉求:客户侧为质差终端，要求上门更换终端并一并处理故障问题。
</t>
  </si>
  <si>
    <t>2024-07-05 09:13:19</t>
  </si>
  <si>
    <t>2024-07-05 09:13:52</t>
  </si>
  <si>
    <t>SD-057-240705-963247-609</t>
  </si>
  <si>
    <t>2024-07-05 09:05:36</t>
  </si>
  <si>
    <t>【调研】-80+金卡-普通区域-临朐县-营子贾家庄自然村-15069658881-1000M-宽带上网投诉-次数0-20240705090227X347353975</t>
  </si>
  <si>
    <t>20240705090227X347353975</t>
  </si>
  <si>
    <t xml:space="preserve">【农村网络投诉】流程受理流水号：20240705090157150696588811011830
客户号码:15069658881
客户姓名:贾**
投诉地市:潍坊
来话流水:2024070509013853520825543
宽带账号:15069658881
宽带账号归属地市:潍坊
宽带账号归属区县:临朐县
故障地址:潍坊临朐县东城街道营子贾家庄营子贾家庄自然村东贾家庄村西南4号箱*********
联系电话:15069658881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09:02:14
具体故障现象:光猫亮红灯，
客户其他诉求:
</t>
  </si>
  <si>
    <t>2024-07-05 09:07:30</t>
  </si>
  <si>
    <t>2024-07-05 09:08:21</t>
  </si>
  <si>
    <t>SD-851-311253-18120-6775</t>
  </si>
  <si>
    <t>SD-057-240705-281964-196</t>
  </si>
  <si>
    <t>2024-07-05 08:08:59</t>
  </si>
  <si>
    <t>80+普通-普通区域-安丘市-小杨戈庄村自然村-15095268070-300M-业务受理宽带-次数0-202407050000094211</t>
  </si>
  <si>
    <t>202407050000094211</t>
  </si>
  <si>
    <t>202407050000094211# 宽带账号:15095268070; 联系电话：15095268070，问题类型：此工单为群障修复工单，根据群障全量闭环修复管理要求，为确保客户网络通畅，请装维人员跟进修复网络问题，谢谢！ 
 群障标题：公告。故障描述：分支光纤断或OLT检测不到ONT的预期的光信号(LOSi/LOBi)主叫号码：15095268070.0;该号码仅供参考，请优先联系宽带账号。</t>
  </si>
  <si>
    <t>2024-07-05 08:13:10</t>
  </si>
  <si>
    <t>2024-07-05 08:16:25</t>
  </si>
  <si>
    <t>SD-057-240705-601394-2586</t>
  </si>
  <si>
    <t>2024-07-05 12:11:23</t>
  </si>
  <si>
    <t>普通区域-寿光市-仁和社区-15806482082-300M-宽带上网投诉-次数0-20240705121021X621036481</t>
  </si>
  <si>
    <t>20240705121021X621036481</t>
  </si>
  <si>
    <t xml:space="preserve">流程受理流水号：20240705120930158064820821074711
客户号码:15806482082
客户姓名:李*
投诉地市:潍坊
来话流水:2024070512074601120828718
宽带账号:15806482082
宽带账号归属地市:潍坊
宽带账号归属区县:寿光市
故障地址:潍坊寿光市圣城街道银海路仁和社区1号楼*********
联系电话:15806482082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故障时间:2024-07-05 12:11:02
具体故障现象:宽带无法上网
客户其他诉求:
</t>
  </si>
  <si>
    <t>2024-07-05 12:13:14</t>
  </si>
  <si>
    <t>2024-07-05 12:13:43</t>
  </si>
  <si>
    <t>SD-851-249731-22750-5894</t>
  </si>
  <si>
    <t>SD-057-240705-126795-2622</t>
  </si>
  <si>
    <t>2024-07-05 12:13:04</t>
  </si>
  <si>
    <t>普通区域-昌邑市-公安局宿舍-19969941488-200M-业务受理宽带-次数0-202407050000322873</t>
  </si>
  <si>
    <t>2024-07-06 12:00:00</t>
  </si>
  <si>
    <t>202407050000322873</t>
  </si>
  <si>
    <t>202407050000322873# 宽带账号:19969941488; 联系电话：19969941488，问题类型：此工单为群障修复工单，根据群障全量闭环修复管理要求，为确保客户网络通畅，请装维人员跟进修复网络问题，谢谢！ 
 群障标题：公告。故障描述：主干光纤断或OLT检测不到预期的光信号（LOS）主叫号码：19969941488.0;该号码仅供参考，请优先联系宽带账号。</t>
  </si>
  <si>
    <t>2024-07-05 12:16:11</t>
  </si>
  <si>
    <t>2024-07-05 12:16:28</t>
  </si>
  <si>
    <t>SD-057-240705-318620-2631</t>
  </si>
  <si>
    <t>2024-07-05 12:13:28</t>
  </si>
  <si>
    <t>普通区域-潍城区-豪杰金属批发场-18364626456-1000M-业务受理宽带-次数0-202407050000321881</t>
  </si>
  <si>
    <t>202407050000321881</t>
  </si>
  <si>
    <t>202407050000321881#【已关注中国移动10086微信公众号】 宽带账号:18364626456; 联系电话：18364626456，问题类型：此工单为群障修复工单，根据群障全量闭环修复管理要求，为确保客户网络通畅，请装维人员跟进修复网络问题，谢谢！ 
 群障标题：告警。故障标题：分支光纤断或OLT检测不到ONT的预期的光信号(LOSi/LOBi)主叫号码：18364626456.0;该号码仅供参考，请优先联系宽带账号。</t>
  </si>
  <si>
    <t>2024-07-05 12:15:30</t>
  </si>
  <si>
    <t>2024-07-05 12:32:37</t>
  </si>
  <si>
    <t>SD-851-312582-10614-1394</t>
  </si>
  <si>
    <t>SD-057-240705-275846-1337</t>
  </si>
  <si>
    <t>2024-07-05 10:08:11</t>
  </si>
  <si>
    <t>80+银卡-普通区域-奎文区-佳利秀水片区-13780832977-1000M-宽带上网投诉-次数0-20240705100605X165177343</t>
  </si>
  <si>
    <t>20240705100605X165177343</t>
  </si>
  <si>
    <t xml:space="preserve">流程受理流水号：20240705100527137808329771034297
客户号码:13780832977
客户姓名:李**
投诉地市:潍坊
来话流水:2024070510041823220863936
宽带账号:13780832977
宽带账号归属地市:潍坊
宽带账号归属区县:奎文区
故障地址:潍坊奎文区广文街道鸢飞路佳利秀水片区华光小区2号楼*********
联系电话:13780832977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故障细类:宽带无法上网(专席)
携转原因:
故障时间:2024-07-05 10:03:53
具体故障现象:打不开网页，
客户其他诉求:请审核
</t>
  </si>
  <si>
    <t>2024-07-05 10:11:37</t>
  </si>
  <si>
    <t>2024-07-05 10:12:11</t>
  </si>
  <si>
    <t>SD-851-331828-1005-3666</t>
  </si>
  <si>
    <t>SD-057-240705-149862-7842</t>
  </si>
  <si>
    <t>2024-07-05 20:54:18</t>
  </si>
  <si>
    <t>【调研】-80+金卡-普通区域-坊子区-新方新璟园（保护小区）-15094972557-300M-宽带上网投诉-次数0-202407050000728866</t>
  </si>
  <si>
    <t>202407050000728866</t>
  </si>
  <si>
    <t xml:space="preserve">202407050000728866#【已关注中国移动10086微信公众号】流程受理流水号：20240705205327150949725571203655
客户号码:15094972557
客户姓名:高**
投诉地市:潍坊
来话流水:2024070520531604020828025
宽带账号:15094972557
宽带账号归属地市:潍坊
宽带账号归属区县:坊子区
故障地址:潍坊坊子区坊子新区双羊街新方新璟园新方新璟园（南区）8号楼*********
联系电话:15094972557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故障细类:移动高清电视故障
携转原因:
故障时间:2024-07-05 20:53:42
魔百和单播/组播:组播
具体故障现象:电视直播或点播无法观看，
客户其他诉求:客户侧为质差终端，要求上门更换终端并一并处理故障问题。
</t>
  </si>
  <si>
    <t>2024-07-05 20:58:27</t>
  </si>
  <si>
    <t>2024-07-05 20:58:43</t>
  </si>
  <si>
    <t>SD-057-240705-053682-7840</t>
  </si>
  <si>
    <t>2024-07-05 20:53:38</t>
  </si>
  <si>
    <t>80+金卡-FTTR-普通区域-诸城市-金源府邸-15063668321-300M-宽带上网投诉-次数0-20240705205255X975092196</t>
  </si>
  <si>
    <t>20240705205255X975092196</t>
  </si>
  <si>
    <t xml:space="preserve">流程受理流水号：20240705204801150636683211202907
客户号码:15063668321
客户姓名:冯**
投诉地市:潍坊
来话流水:2024070520454834820893057
宽带账号:15063668321
宽带账号归属地市:潍坊
宽带账号归属区县:诸城市
故障地址:潍坊诸城市密州街道东武街金源府邸北区3号楼-2-402
联系电话:15063668321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20:48:22
具体故障现象:客户来电反映宽带无法上网光猫注册灯闪烁插紧捋直重启未恢复请协助
客户其他诉求:加急
</t>
  </si>
  <si>
    <t>2024-07-05 20:56:33</t>
  </si>
  <si>
    <t>2024-07-06 08:42:22</t>
  </si>
  <si>
    <t>SD-851-243787-22743-14620</t>
  </si>
  <si>
    <t>SD-057-240705-950834-776</t>
  </si>
  <si>
    <t>2024-07-05 09:14:36</t>
  </si>
  <si>
    <t>普通区域-青州市-姜庙村-13964602606-200M-宽带上网投诉-次数0-20240705091326X636253900</t>
  </si>
  <si>
    <t>2024-07-06 10:15:00</t>
  </si>
  <si>
    <t>20240705091326X636253900</t>
  </si>
  <si>
    <t xml:space="preserve">【农村网络投诉】流程受理流水号：20240705091236139646026061015487
客户号码:13964602606
客户姓名:王**
投诉地市:潍坊
来话流水:2024070509115222020852505
宽带账号:13964602606
宽带账号归属地市:潍坊
宽带账号归属区县:青州市
故障地址:潍坊青州市东夏镇姜庙村姜庙村东夏镇姜庙村4号箱（村中北王广泉）*********
联系电话:19530038578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09:09:13
具体故障现象:无法上网，
客户其他诉求:
</t>
  </si>
  <si>
    <t>2024-07-05 09:22:38</t>
  </si>
  <si>
    <t>2024-07-05 09:23:20</t>
  </si>
  <si>
    <t>SD-057-240705-158469-683</t>
  </si>
  <si>
    <t>2024-07-05 09:11:05</t>
  </si>
  <si>
    <t>普通区域-滨海-交通局家属楼及沿街-15216363769-300M-宽带上网投诉-次数0-20240705090808X688040323</t>
  </si>
  <si>
    <t>20240705090808X688040323</t>
  </si>
  <si>
    <t xml:space="preserve">流程受理流水号：20240705090549152163637691013167
客户号码:15216363769
客户姓名:袁*
投诉地市:潍坊
来话流水:2024070509043142220859745
宽带账号:15216363769
宽带账号归属地市:潍坊
宽带账号归属区县:滨海
故障地址:潍坊滨海大家洼街汽车站家属楼
联系电话:13869635917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故障时间:2024-07-05 09:05:34
具体故障现象:提示网络无法连接，,不在线-    ，已正常排查，电源注册光信号，网口灯均正常，为客户刷新网络，请协助处理，谢谢 
客户其他诉求:
</t>
  </si>
  <si>
    <t>2024-07-05 09:26:41</t>
  </si>
  <si>
    <t>2024-07-05 09:28:24</t>
  </si>
  <si>
    <t>SD-057-240705-875936-3924</t>
  </si>
  <si>
    <t>2024-07-05 14:44:28</t>
  </si>
  <si>
    <t>【调研】-80+普通-普通区域-高密市-西施家屯自然村-13780880830-300M-宽带上网投诉-次数0-20240705144212X732609961</t>
  </si>
  <si>
    <t>20240705144212X732609961</t>
  </si>
  <si>
    <t xml:space="preserve">【农村网络投诉】流程受理流水号：20240705143955137808808301111989
客户号码:13780880830
客户姓名:仪*
投诉地市:潍坊
来话流水:2024070514382615420821734
宽带账号:13780880830
宽带账号归属地市:潍坊
宽带账号归属区县:高密市
故障地址:潍坊高密市密水街道西施家屯西施家屯自然村高密K8号箱宋城福*********
联系电话:18853669353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14:41:37
具体故障现象:光猫亮红灯，
客户其他诉求:
</t>
  </si>
  <si>
    <t>2024-07-05 14:48:23</t>
  </si>
  <si>
    <t>2024-07-05 14:49:42</t>
  </si>
  <si>
    <t>SD-057-240705-890217-2052</t>
  </si>
  <si>
    <t>2024-07-05 11:15:47</t>
  </si>
  <si>
    <t>80+白金-普通区域-潍城区-金都名苑-13805368271-1000M-宽带上网投诉-次数0-202407050000271305</t>
  </si>
  <si>
    <t>202407050000271305</t>
  </si>
  <si>
    <t xml:space="preserve">202407050000271305#流程受理流水号：20240705111442138053682711057862
客户号码:13805368271
客户姓名:李**
投诉地市:潍坊
来话流水:2024070511141938120856901
宽带账号:13805368271
宽带账号归属地市:潍坊
宽带账号归属区县:潍城区
故障地址:潍坊潍城区城关街道胜利西街金都名苑12号楼*********
联系电话:13805368271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故障时间:2024-07-05 11:30:26
具体故障现象:打不开网页，
客户其他诉求:客户侧为质差终端，要求上门更换终端并一并处理故障问题。
</t>
  </si>
  <si>
    <t>2024-07-05 11:21:29</t>
  </si>
  <si>
    <t>2024-07-05 11:21:59</t>
  </si>
  <si>
    <t>SD-057-240705-942760-2026</t>
  </si>
  <si>
    <t>2024-07-05 11:14:40</t>
  </si>
  <si>
    <t>80+银卡-普通区域-潍城区-北方茶都-15866521985-300M-宽带上网投诉-次数0-20240705111340X220988996</t>
  </si>
  <si>
    <t>20240705111340X220988996</t>
  </si>
  <si>
    <t xml:space="preserve">流程受理流水号：20240705111306158665219851057321
客户号码:15866521985
客户姓名:张**
投诉地市:潍坊
来话流水:2024070511124728820835773
宽带账号:15866521985
宽带账号归属地市:潍坊
宽带账号归属区县:潍城区
故障地址:潍坊潍城区南关街道青年路北方茶都北方茶都3号楼*********
联系电话:15866496235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11:13:26
具体故障现象:光猫亮红灯，
客户其他诉求:
</t>
  </si>
  <si>
    <t>2024-07-05 11:17:17</t>
  </si>
  <si>
    <t>2024-07-05 11:20:10</t>
  </si>
  <si>
    <t>SD-057-240705-495738-2028</t>
  </si>
  <si>
    <t>2024-07-05 11:14:43</t>
  </si>
  <si>
    <t>80+普通-普通区域-昌乐县-乔官-18753688765-300M-业务受理宽带-次数0-202407050000270090</t>
  </si>
  <si>
    <t>202407050000270090</t>
  </si>
  <si>
    <t>202407050000270090# 宽带账号:18753688765; 联系电话：18753688765，问题类型：此工单为群障修复工单，根据群障全量闭环修复管理要求，为确保客户网络通畅，请装维人员跟进修复网络问题，谢谢！ 
 群障标题：公告。故障描述：分支光纤断或OLT检测不到ONT的预期的光信号(LOSi/LOBi)主叫号码：18753688765.0;该号码仅供参考，请优先联系宽带账号。</t>
  </si>
  <si>
    <t>2024-07-05 11:15:51</t>
  </si>
  <si>
    <t>2024-07-05 11:16:34</t>
  </si>
  <si>
    <t>SD-851-280627-5268-23390</t>
  </si>
  <si>
    <t>SD-057-240705-837605-7839</t>
  </si>
  <si>
    <t>2024-07-05 20:53:29</t>
  </si>
  <si>
    <t>【调研】-普通区域-奎文区-中颐和园-18663668731-1000M-宽带上网投诉-次数0-20240705205223X943439162</t>
  </si>
  <si>
    <t>20240705205223X943439162</t>
  </si>
  <si>
    <t xml:space="preserve">流程受理流水号：20240705205027186636687311203261
客户号码:18663668731
客户姓名:张*
投诉地市:潍坊
来话流水:2024070520500571220813401
宽带账号:18663668731
宽带账号归属地市:潍坊
宽带账号归属区县:高新
故障地址:潍坊高新高新城区潍县中路中颐和园35号楼*********
联系电话:18663668731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20:45:04
具体故障现象:光猫亮红灯，
客户其他诉求:
</t>
  </si>
  <si>
    <t>2024-07-05 20:56:28</t>
  </si>
  <si>
    <t>2024-07-05 21:01:00</t>
  </si>
  <si>
    <t>SD-851-294969-8319-3168</t>
  </si>
  <si>
    <t>SD-057-240705-193857-7844</t>
  </si>
  <si>
    <t>2024-07-05 20:54:37</t>
  </si>
  <si>
    <t>普通区域-昌邑市-齐西村自然村-13563620244-1000M-宽带上网投诉-次数0-202407050000727481</t>
  </si>
  <si>
    <t>202407050000727481</t>
  </si>
  <si>
    <t xml:space="preserve">202407050000727481#宽带账号：13563620244；宽带地址：潍坊昌邑市龙池镇齐西村齐西村自然村1号箱齐凯奇；客户来电反映机顶盒无法观看，经查询客户侧为质差机顶盒，请协助上门更换终端并一并处理故障问题，谢谢！联系电话：13563620244；联系人：***；来电流水：2024070520510560020818011。 </t>
  </si>
  <si>
    <t>2024-07-05 20:59:33</t>
  </si>
  <si>
    <t>2024-07-05 21:00:29</t>
  </si>
  <si>
    <t>SD-851-319568-32613-11360</t>
  </si>
  <si>
    <t>SD-057-240705-748012-799</t>
  </si>
  <si>
    <t>2024-07-05 09:16:57</t>
  </si>
  <si>
    <t>80+银卡-普通区域-潍城区-豪杰金属批发场-13656460009-100M-宽带上网投诉-次数0-202407050000141817</t>
  </si>
  <si>
    <t>2024-07-06 10:17:00</t>
  </si>
  <si>
    <t>202407050000141817</t>
  </si>
  <si>
    <t>202407050000141817#导航立单,客户通过语音导航反馈宽带故障问题,经诊断光猫设备性能不佳,要求装维回访处理,请协助.联系电话：13656460009</t>
  </si>
  <si>
    <t>2024-07-05 09:19:45</t>
  </si>
  <si>
    <t>2024-07-05 09:31:53</t>
  </si>
  <si>
    <t>SD-057-240705-475013-2870</t>
  </si>
  <si>
    <t>2024-07-05 12:41:40</t>
  </si>
  <si>
    <t>【调研】-80+银卡-普通区域-昌乐县-帝都国际-13792631582-300M-宽带上网投诉-次数0-20240705124030X430006523</t>
  </si>
  <si>
    <t>20240705124030X430006523</t>
  </si>
  <si>
    <t xml:space="preserve">流程受理流水号：20240705123933137926315821081627
客户号码:13792631582
客户姓名:杜**
投诉地市:潍坊
来话流水:2024070512391323320893812
宽带账号:13792631582
宽带账号归属地市:潍坊
宽带账号归属区县:昌乐县
故障地址:潍坊昌乐县城关街道新昌路帝都国际3号楼*********
联系电话:13792631582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故障时间:2024-07-05 13:07:52
具体故障现象:光猫亮红灯，
客户其他诉求:
</t>
  </si>
  <si>
    <t>2024-07-05 12:47:30</t>
  </si>
  <si>
    <t>2024-07-05 12:48:20</t>
  </si>
  <si>
    <t>SD-057-240705-956108-2872</t>
  </si>
  <si>
    <t>2024-07-05 12:41:48</t>
  </si>
  <si>
    <t>80+白金-普通区域-临朐县-西坦-15054483259-100M-宽带上网投诉-次数0-202407050000342291</t>
  </si>
  <si>
    <t>202407050000342291</t>
  </si>
  <si>
    <t>202407050000342291#导航立单,客户通过语音导航反馈宽带故障问题,经诊断光猫设备性能不佳,要求装维回访处理,请协助.联系电话：15054483259</t>
  </si>
  <si>
    <t>2024-07-05 12:48:55</t>
  </si>
  <si>
    <t>2024-07-05 12:49:31</t>
  </si>
  <si>
    <t>SD-057-240705-796354-3763</t>
  </si>
  <si>
    <t>2024-07-05 14:30:36</t>
  </si>
  <si>
    <t>【调研】-80+普通-普通区域-潍城区-翰英府小区-18765637887-100M-宽带上网投诉-次数0-202407050000421720</t>
  </si>
  <si>
    <t>2024-07-06 15:31:00</t>
  </si>
  <si>
    <t>202407050000421720</t>
  </si>
  <si>
    <t>202407050000421720#宽带账号：18765637887；宽带地址：18765637887；客户来电反映宽带无法上网，客户不在现场，无法配合线上指导，要求师傅上门，请协助处理，谢谢！联系电话：13070766010；联系人：女士；来电流水：2024070514282328820890851</t>
  </si>
  <si>
    <t>2024-07-05 14:35:25</t>
  </si>
  <si>
    <t>2024-07-05 14:38:03</t>
  </si>
  <si>
    <t>SD-057-240705-296154-2037</t>
  </si>
  <si>
    <t>2024-07-05 11:15:00</t>
  </si>
  <si>
    <t>【调研】-(目标)普通区域-坊子区-龙泉小区-15615361565-500M-业务受理宽带-次数0-202407050000268515</t>
  </si>
  <si>
    <t>202407050000268515</t>
  </si>
  <si>
    <t>202407050000268515#【已关注中国移动10086微信公众号】 宽带账号:15615361565; 联系电话：15615361565，问题类型：此工单为群障修复工单，根据群障全量闭环修复管理要求，为确保客户网络通畅，请装维人员跟进修复网络问题，谢谢！ 
 群障标题：公告。故障描述：分支光纤断或OLT检测不到ONT的预期的光信号(LOSi/LOBi)主叫号码：15763096269.0;该号码仅供参考，请优先联系宽带账号。</t>
  </si>
  <si>
    <t>2024-07-05 11:16:27</t>
  </si>
  <si>
    <t>2024-07-05 11:18:41</t>
  </si>
  <si>
    <t>SD-057-240705-574369-989</t>
  </si>
  <si>
    <t>2024-07-05 09:38:49</t>
  </si>
  <si>
    <t>普通区域-昌乐县-河洼村自然村-15706307256-200M-宽带上网投诉-次数0-20240705093705X425613957</t>
  </si>
  <si>
    <t>2024-07-06 10:39:00</t>
  </si>
  <si>
    <t>20240705093705X425613957</t>
  </si>
  <si>
    <t xml:space="preserve">流程受理流水号：20240705092640157063072561020730
客户号码:15706307256
客户姓名:新************
投诉地市:潍坊
来话流水:2024070509212956120880689
宽带账号:15706307256
宽带账号归属地市:潍坊
宽带账号归属区县:昌乐县
故障地址:潍坊市坊子区凤凰街道营子花园19号楼3单元401
联系电话:15949851007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故障时间:2024-07-05 09:31:11
具体故障现象:提示网络无法连接，
客户其他诉求:
</t>
  </si>
  <si>
    <t>2024-07-05 09:40:14</t>
  </si>
  <si>
    <t>2024-07-05 09:41:01</t>
  </si>
  <si>
    <t>SD-851-303079-20078-21788</t>
  </si>
  <si>
    <t>SD-057-240705-206794-1962</t>
  </si>
  <si>
    <t>2024-07-05 11:12:03</t>
  </si>
  <si>
    <t>【重投】-【调研】-普通区域-寒亭区-海王花园-13616468819-300M-业务受理宽带-次数0-202407050000265265</t>
  </si>
  <si>
    <t>202407050000265265</t>
  </si>
  <si>
    <t>202407050000265265#【已关注中国移动10086微信公众号】 宽带账号:13616468819; 联系电话：13616468819，问题类型：此工单为群障修复工单，根据群障全量闭环修复管理要求，为确保客户网络通畅，请装维人员跟进修复网络问题，谢谢！ 
 群障标题：公告。故障描述：分支光纤断或OLT检测不到ONT的预期的光信号(LOSi/LOBi)主叫号码：13616468819.0;该号码仅供参考，请优先联系宽带账号。</t>
  </si>
  <si>
    <t>2024-07-05 11:20:05</t>
  </si>
  <si>
    <t>2024-07-05 11:20:40</t>
  </si>
  <si>
    <t>SD-851-260706-2832-22207</t>
  </si>
  <si>
    <t>SD-057-240705-245763-269</t>
  </si>
  <si>
    <t>2024-07-05 08:32:09</t>
  </si>
  <si>
    <t>普通区域-安丘市-大华中央城-19805363737-500M-宽带上网投诉-次数0-20240705083101X461824726</t>
  </si>
  <si>
    <t>20240705083101X461824726</t>
  </si>
  <si>
    <t xml:space="preserve">流程受理流水号：20240705083000198053637371001596
客户号码:19805363737
客户姓名:王**
投诉地市:潍坊
来话流水:2024070508291409820836557
宽带账号:19805363737
宽带账号归属地市:潍坊
宽带账号归属区县:安丘市
故障地址:潍坊安丘市兴安街道长安路大华中央城大华中央城西区（沁园新）109号楼*********
联系电话:13561446933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08:30:25
具体故障现象:光猫亮红灯，
客户其他诉求:线断了 ，要求尽快维系，商铺着急使用
</t>
  </si>
  <si>
    <t>2024-07-05 08:35:44</t>
  </si>
  <si>
    <t>2024-07-05 08:36:08</t>
  </si>
  <si>
    <t>SD-851-289605-16559-6420</t>
  </si>
  <si>
    <t>SD-057-240705-267380-268</t>
  </si>
  <si>
    <t>普通区域-青州市-刘晨村自然村-13721983731-200M-宽带上网投诉-次数0-20240705083031X431054920</t>
  </si>
  <si>
    <t>2024-07-06 09:33:00</t>
  </si>
  <si>
    <t>20240705083031X431054920</t>
  </si>
  <si>
    <t xml:space="preserve">【农村网络投诉】流程受理流水号：20240705082929137219837311001542
客户号码:13721983731
客户姓名:高**
投诉地市:潍坊
来话流水:2024070508284733220834179
宽带账号:13721983731
宽带账号归属地市:潍坊
宽带账号归属区县:青州市
故障地址:潍坊青州市谭坊镇刘晨村刘晨村自然村紧急扩容1号箱(王新中)*********
联系电话:13573677417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08:30:04
具体故障现象:光猫亮红灯，
客户其他诉求:客户来电反映强烈要求上门维修，解释不认可，赠送3G不认可，请尽快回电，谢谢
</t>
  </si>
  <si>
    <t>2024-07-05 08:33:59</t>
  </si>
  <si>
    <t>2024-07-05 08:34:17</t>
  </si>
  <si>
    <t>SD-057-240705-017429-295</t>
  </si>
  <si>
    <t>2024-07-05 08:35:03</t>
  </si>
  <si>
    <t>普通区域-奎文区-健康街华电宿舍-15169451778-300M-宽带上网投诉-次数0-20240705083203X523186849</t>
  </si>
  <si>
    <t>20240705083203X523186849</t>
  </si>
  <si>
    <t xml:space="preserve">流程受理流水号：20240705083102151694517781001784
客户号码:15169451778
客户姓名:潘*
投诉地市:潍坊
来话流水:2024070508304523320845706
宽带账号:15169451778
宽带账号归属地市:潍坊
宽带账号归属区县:奎文区
故障地址:潍坊奎文区梨园街道虞河路健康街华电宿舍21号楼*********
联系电话:15153656770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08:31:17
具体故障现象:用户无法提供具体故障现象，
客户其他诉求:上门维修，请协助处理，谢谢
</t>
  </si>
  <si>
    <t>2024-07-05 08:46:03</t>
  </si>
  <si>
    <t>2024-07-05 08:46:34</t>
  </si>
  <si>
    <t>SD-057-240705-372516-8369</t>
  </si>
  <si>
    <t>2024-07-05 22:13:24</t>
  </si>
  <si>
    <t>普通区域-寒亭区-金润花园小区-13780823281-300M-业务受理宽带-次数0-202407050000745119</t>
  </si>
  <si>
    <t>202407050000745119</t>
  </si>
  <si>
    <t>202407050000745119#【已关注中国移动10086微信公众号】 宽带账号:13780823281; 联系电话：13780823281，问题类型：此工单为群障修复工单，根据群障全量闭环修复管理要求，为确保客户网络通畅，请装维人员跟进修复网络问题，谢谢！ 
 群障标题：公告。故障描述：主干光纤断或OLT检测不到预期的光信号（LOS）主叫号码：13780823281.0;该号码仅供参考，请优先联系宽带账号。</t>
  </si>
  <si>
    <t>2024-07-05 23:01:03</t>
  </si>
  <si>
    <t>刘浩</t>
  </si>
  <si>
    <t>15706307459</t>
  </si>
  <si>
    <t>dw3_jk_liuhao1</t>
  </si>
  <si>
    <t>2024-07-06 07:34:01</t>
  </si>
  <si>
    <t>SD-852-300272-1261-20104</t>
  </si>
  <si>
    <t>SD-057-240705-517864-274</t>
  </si>
  <si>
    <t>2024-07-05 08:33:09</t>
  </si>
  <si>
    <t>【调研】-80+金卡-普通区域-奎文区-（铁通）阳光秀苑-13583644773-300M-宽带上网投诉-次数0-202407050000099015</t>
  </si>
  <si>
    <t>202407050000099015</t>
  </si>
  <si>
    <t>202407050000099015#宽带账号：13583644773；宽带地址：潍坊奎文区北苑街道潍州路（铁通）阳光秀苑阳光秀苑1号楼；客户来电反映宽带不能用，客户不配合排障，要求上门，请协助处理，谢谢！联系电话：13583644773；联系人：先生；来电流水：2024070508313347120851333</t>
  </si>
  <si>
    <t>2024-07-05 08:37:02</t>
  </si>
  <si>
    <t>2024-07-05 08:37:24</t>
  </si>
  <si>
    <t>SD-057-240705-719482-277</t>
  </si>
  <si>
    <t>2024-07-05 08:33:16</t>
  </si>
  <si>
    <t>80+银卡-普通区域-青州市-泰和苑-18765668271-1000M-宽带上网投诉-次数0-202407050000095832</t>
  </si>
  <si>
    <t>202407050000095832</t>
  </si>
  <si>
    <t>202407050000095832#宽带账号：18765668271；宽带地址：潍坊青州市王府街道尧王山西路泰和苑高层；客户来电反映网络无法连接，客户异机来电报修，要求上门处理,联系电话：18765668271来电流水：2024070508304953120846160</t>
  </si>
  <si>
    <t>2024-07-05 08:38:46</t>
  </si>
  <si>
    <t>2024-07-05 08:39:19</t>
  </si>
  <si>
    <t>SD-851-262628-19769-12401</t>
  </si>
  <si>
    <t>SD-057-240705-912748-2659</t>
  </si>
  <si>
    <t>2024-07-05 12:14:30</t>
  </si>
  <si>
    <t>普通区域-青州市-十八里村-13864634710-200M-业务受理宽带-次数0-202407050000327250</t>
  </si>
  <si>
    <t>202407050000327250</t>
  </si>
  <si>
    <t>202407050000327250#【已关注中国移动10086微信公众号】 宽带账号:13864634710; 联系电话：13864634710，问题类型：此工单为群障修复工单，根据群障全量闭环修复管理要求，为确保客户网络通畅，请装维人员跟进修复网络问题，谢谢！ 
 群障标题：公告。故障描述：分支光纤断或OLT检测不到ONT的预期的光信号(LOSi/LOBi)主叫号码：13864634710.0;该号码仅供参考，请优先联系宽带账号。</t>
  </si>
  <si>
    <t>2024-07-05 12:15:39</t>
  </si>
  <si>
    <t>2024-07-05 12:19:13</t>
  </si>
  <si>
    <t>SD-057-240705-749562-2563</t>
  </si>
  <si>
    <t>2024-07-05 12:10:46</t>
  </si>
  <si>
    <t>【调研】-普通区域-高密市-康河花园A区-13468465657-300M-业务受理宽带-次数0-202407050000321768</t>
  </si>
  <si>
    <t>202407050000321768</t>
  </si>
  <si>
    <t>202407050000321768# 宽带账号:13468465657; 联系电话：13468465657，问题类型：此工单为群障修复工单，根据群障全量闭环修复管理要求，为确保客户网络通畅，请装维人员跟进修复网络问题，谢谢！ 
 群障标题：告警。故障标题：分支光纤断或OLT检测不到ONT的预期的光信号(LOSi/LOBi)主叫号码：13468465657.0;该号码仅供参考，请优先联系宽带账号。</t>
  </si>
  <si>
    <t>2024-07-05 12:31:18</t>
  </si>
  <si>
    <t>2024-07-05 12:32:43</t>
  </si>
  <si>
    <t>SD-057-240705-724031-923</t>
  </si>
  <si>
    <t>2024-07-05 09:30:07</t>
  </si>
  <si>
    <t>80+银卡-普通区域-寿光市-商贸组团-13465730123-200M-宽带上网投诉-次数0-202407050000151755</t>
  </si>
  <si>
    <t>2024-07-06 10:31:00</t>
  </si>
  <si>
    <t>202407050000151755</t>
  </si>
  <si>
    <t>202407050000151755#宽带账号：13465730123；宽带地址：潍坊寿光市圣城街道石马路商贸组团3号楼；客户来电反映
宽带无法上网，客户不配合排障，要求师傅上门，请协助
处理，谢谢！联系电话：13465730123；联系人：先生；来电
流水：2024070509282262520873476</t>
  </si>
  <si>
    <t>2024-07-05 09:43:09</t>
  </si>
  <si>
    <t>2024-07-05 09:43:48</t>
  </si>
  <si>
    <t>SD-057-240705-904782-2075</t>
  </si>
  <si>
    <t>2024-07-05 11:16:52</t>
  </si>
  <si>
    <t>80+普通-普通区域-昌邑市-公安局宿舍-15864585978-200M-业务受理宽带-次数0-202407050000268252</t>
  </si>
  <si>
    <t>2024-07-06 11:17:00</t>
  </si>
  <si>
    <t>202407050000268252</t>
  </si>
  <si>
    <t>202407050000268252#【已关注中国移动10086微信公众号】 宽带账号:15864585978; 联系电话：15864585978，问题类型：此工单为群障修复工单，根据群障全量闭环修复管理要求，为确保客户网络通畅，请装维人员跟进修复网络问题，谢谢！ 
 群障标题：公告。故障描述：主干光纤断或OLT检测不到预期的光信号（LOS）主叫号码：15966093652.0;该号码仅供参考，请优先联系宽带账号。</t>
  </si>
  <si>
    <t>2024-07-05 11:19:13</t>
  </si>
  <si>
    <t>2024-07-05 11:21:05</t>
  </si>
  <si>
    <t>SD-057-240705-805491-2604</t>
  </si>
  <si>
    <t>2024-07-05 12:12:19</t>
  </si>
  <si>
    <t>普通区域-安丘市-大路村自然村-15263667955-100M-业务受理宽带-次数0-202407050000324262</t>
  </si>
  <si>
    <t>202407050000324262</t>
  </si>
  <si>
    <t>202407050000324262# 宽带账号:15263667955; 联系电话：15263667955，问题类型：此工单为群障修复工单，根据群障全量闭环修复管理要求，为确保客户网络通畅，请装维人员跟进修复网络问题，谢谢！ 
 群障标题：告警。故障标题：分支光纤断或OLT检测不到ONT的预期的光信号(LOSi/LOBi)主叫号码：15263667955.0;该号码仅供参考，请优先联系宽带账号。</t>
  </si>
  <si>
    <t>2024-07-05 12:28:52</t>
  </si>
  <si>
    <t>2024-07-05 12:29:34</t>
  </si>
  <si>
    <t>SD-057-240705-395842-3795</t>
  </si>
  <si>
    <t>2024-07-05 14:33:01</t>
  </si>
  <si>
    <t>普通区域-奎文区-工福街片区-15006673397-100M-宽带上网投诉-次数0-202407050000422249</t>
  </si>
  <si>
    <t>2024-07-06 15:34:00</t>
  </si>
  <si>
    <t>202407050000422249</t>
  </si>
  <si>
    <t>202407050000422249#宽带账号：15006673397；宽带地址：潍坊奎文区东关街道四平路工福街片区1号箱大馅蒸饺*********客户来电反映宽带无法连接，经查询客户侧为质差终端，请协助上门更换终端并一并处理故障问题，谢谢！联系电话：15006673397来电流水：2024070514284398720895194</t>
  </si>
  <si>
    <t>2024-07-05 14:38:30</t>
  </si>
  <si>
    <t>2024-07-05 14:39:07</t>
  </si>
  <si>
    <t>SD-057-240705-721345-1251</t>
  </si>
  <si>
    <t>2024-07-05 10:04:06</t>
  </si>
  <si>
    <t>80+普通-普通区域-滨海-湖光山舍-13780867661-300M-宽带上网投诉-次数0-202407050000189022</t>
  </si>
  <si>
    <t>202407050000189022</t>
  </si>
  <si>
    <t>202407050000189022#宽带账号：13780867661；宽带地址：潍坊滨海央子街道观海路湖光山舍7号楼；客户来电反映电视无法观看，客户本机来电报修，要求上门处理,联系电话：13780867661来电流水：2024070510020348720832876</t>
  </si>
  <si>
    <t>2024-07-05 10:07:52</t>
  </si>
  <si>
    <t>2024-07-05 10:09:46</t>
  </si>
  <si>
    <t>SD-851-254819-667-19390</t>
  </si>
  <si>
    <t>SD-057-240705-436259-997</t>
  </si>
  <si>
    <t>2024-07-05 09:39:56</t>
  </si>
  <si>
    <t>普通区域-寿光市-寿光李家村自然村二-18754409126-300M-宽带上网投诉-次数0-202407050000164589</t>
  </si>
  <si>
    <t>202407050000164589</t>
  </si>
  <si>
    <t>202407050000164589#【已关注中国移动10086微信公众号】流程受理流水号：20240705093417187544091261023403
客户号码:18754409126
客户姓名:冯**
投诉地市:潍坊
来话流水:2024070509331731020840298
宽带账号:18754409126
宽带账号归属地市:潍坊
宽带账号归属区县:寿光市
故障地址:潍坊寿光市田柳镇冯家宋村李家村自然村李家村10箱（刘学奎外墙）*********
联系电话:18754409126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故障时间:2024-07-05 09:29:47
具体故障现象:客户反映换了新光猫师傅说需要潍坊审批才能正常使用，客户要求尽快处理
客户其他诉求:请审核，谢谢
;宽带小区$[寿光李家村自然村二]$</t>
  </si>
  <si>
    <t>2024-07-05 09:42:07</t>
  </si>
  <si>
    <t>2024-07-05 09:42:25</t>
  </si>
  <si>
    <t>SD-057-240705-857463-7820</t>
  </si>
  <si>
    <t>2024-07-05 20:50:47</t>
  </si>
  <si>
    <t>【重投】-普通区域-奎文区-摩尔公寓-18863697073-300M-宽带上网投诉-次数0-20240705204948X788649126</t>
  </si>
  <si>
    <t>20240705204948X788649126</t>
  </si>
  <si>
    <t xml:space="preserve">流程受理流水号：20240705204911188636970731203078
客户号码:18863697073
客户姓名:张*
投诉地市:潍坊
来话流水:2024070520462963820896406
宽带账号:18863697073
宽带账号归属地市:潍坊
宽带账号归属区县:奎文区
故障地址:潍坊奎文区东关街道东风街摩尔公寓商务楼435
联系电话:18863656079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20:49:25
具体故障现象:提示网络无法连接，请协助谢谢
客户其他诉求:
</t>
  </si>
  <si>
    <t>2024-07-05 20:56:23</t>
  </si>
  <si>
    <t>2024-07-05 20:57:55</t>
  </si>
  <si>
    <t>SD-851-251973-19029-10759</t>
  </si>
  <si>
    <t>2024-07-05 09:11:37</t>
  </si>
  <si>
    <t>【调研】-80+银卡-普通区域-奎文区-北王村-13721966605-300M-宽带上网投诉-次数0-20240705091039X839779244 一级督办</t>
  </si>
  <si>
    <t>20240705091039X839779244</t>
  </si>
  <si>
    <t>2024-07-05 09:14:09</t>
  </si>
  <si>
    <t>2024-07-05 09:14:45</t>
  </si>
  <si>
    <t>SD-057-240705-534160-298</t>
  </si>
  <si>
    <t>2024-07-05 08:35:14</t>
  </si>
  <si>
    <t>【调研】-80+普通-普通区域-奎文区-北王汽配城-15963421008-200M-宽带上网投诉-次数0-20240705083428X668146961</t>
  </si>
  <si>
    <t>2024-07-06 09:36:00</t>
  </si>
  <si>
    <t>20240705083428X668146961</t>
  </si>
  <si>
    <t xml:space="preserve">流程受理流水号：20240705083313159634210081002312
客户号码:15963421008
客户姓名:王*
投诉地市:潍坊
来话流水:2024070508324804920860161
宽带账号:15963421008
宽带账号归属地市:潍坊
宽带账号归属区县:奎文区
故障地址:潍坊市奎文区潍州路街道潍州路北王汽配城9#箱17#楼北A09*********
联系电话:15963421008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故障细类:网速慢/上网掉线(专席)
携转原因:
故障时间:2024-07-05 08:34:14
具体故障现象:频繁掉线，经常出现掉线情况，
客户其他诉求:
</t>
  </si>
  <si>
    <t>2024-07-05 08:37:12</t>
  </si>
  <si>
    <t>2024-07-05 08:37:55</t>
  </si>
  <si>
    <t>SD-057-240705-960821-293</t>
  </si>
  <si>
    <t>2024-07-05 08:35:01</t>
  </si>
  <si>
    <t>【调研】-普通区域-潍城区-北岭村自然村-13793670028-300M-宽带上网投诉-次数0-202407050000097346</t>
  </si>
  <si>
    <t>202407050000097346</t>
  </si>
  <si>
    <t xml:space="preserve">202407050000097346#宽带账号：13793670028；宽带地址：潍坊潍城区望留街道北岭村北岭村自然村10号箱在村中西数第一条南北路路东北数第五排房子*********
；客户来电反映宽带网络无法连接，客户不在现场，无法配合线上指导，要求上门，请协助处理，谢谢！联系电话：13793670028；联系人：先生；来电流水：2024070508321738220856414。 
</t>
  </si>
  <si>
    <t>2024-07-05 08:36:59</t>
  </si>
  <si>
    <t>2024-07-05 08:37:26</t>
  </si>
  <si>
    <t>2024-07-05 12:11:19</t>
  </si>
  <si>
    <t>普通区域-青州市-马庄村自然村-13573624716-200M-宽带上网投诉-次数0-202407050000320037 一级督办</t>
  </si>
  <si>
    <t>202407050000320037</t>
  </si>
  <si>
    <t>2024-07-05 12:27:23</t>
  </si>
  <si>
    <t>2024-07-05 12:28:35</t>
  </si>
  <si>
    <t>SD-057-240705-387451-3821</t>
  </si>
  <si>
    <t>2024-07-05 14:35:26</t>
  </si>
  <si>
    <t>80+银卡-普通区域-高密市-绿苑小区-15264699961-300M-宽带上网投诉-次数0-20240705143303X183937234</t>
  </si>
  <si>
    <t>20240705143303X183937234</t>
  </si>
  <si>
    <t xml:space="preserve">流程受理流水号：20240705143205152646999611109674
客户号码:15264699961
客户姓名:李**
投诉地市:潍坊
来话流水:2024070514305371420822466
宽带账号:15264699961
宽带账号归属地市:潍坊
宽带账号归属区县:高密市
故障地址:潍坊高密市醴泉街道镇府街镇府街电影大厦南楼501*********
联系电话:15095266939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14:33:19
具体故障现象:打不开网页，
客户其他诉求:
</t>
  </si>
  <si>
    <t>2024-07-05 14:37:16</t>
  </si>
  <si>
    <t>2024-07-05 14:38:20</t>
  </si>
  <si>
    <t>SD-852-284226-1499-8850</t>
  </si>
  <si>
    <t>SD-057-240705-926370-8329</t>
  </si>
  <si>
    <t>2024-07-05 22:00:00</t>
  </si>
  <si>
    <t>【调研】-80+普通-普通区域-奎文区-德润铂悦-17853616656-1000M-宽带上网投诉-次数0-202407050000744609</t>
  </si>
  <si>
    <t>202407050000744609</t>
  </si>
  <si>
    <t>202407050000744609#流程受理流水号：20240705215513178536166561208244
客户号码:17853616656
客户姓名:韩**
投诉地市:潍坊
来话流水:2024070521545913420839415
宽带账号:17853616656
宽带账号归属地市:潍坊
宽带账号归属区县:奎文区
故障地址:潍坊奎文区北苑街道玉清街德润铂悦3号楼*********
联系电话:17853616656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故障细类:宽带网速慢/卡顿
携转原因:
故障时间:2024-07-05 21:58:44
具体故障现象:频繁掉线，
客户其他诉求:
;宽带小区$[德润铂悦]$</t>
  </si>
  <si>
    <t>2024-07-05 22:10:04</t>
  </si>
  <si>
    <t>2024-07-05 22:10:25</t>
  </si>
  <si>
    <t>SD-851-277506-13675-14221</t>
  </si>
  <si>
    <t>2024-07-05 09:32:37</t>
  </si>
  <si>
    <t>普通区域-临朐县-王家东圈自然村-15006608675-100M-魔百和投诉-次数0-20240705093115X755435290 一级督办</t>
  </si>
  <si>
    <t>2024-07-06 10:33:00</t>
  </si>
  <si>
    <t>20240705093115X755435290</t>
  </si>
  <si>
    <t>2024-07-05 09:34:19</t>
  </si>
  <si>
    <t>2024-07-05 09:34:55</t>
  </si>
  <si>
    <t>SD-057-240705-341758-982</t>
  </si>
  <si>
    <t>2024-07-05 09:38:16</t>
  </si>
  <si>
    <t>【追1】80+普通-普通区域-高密市-柴沟驻地自然村-13780853638-300M-宽带上网投诉-次数0-20240705093622X382915542</t>
  </si>
  <si>
    <t>20240705093622X382915542</t>
  </si>
  <si>
    <t xml:space="preserve">【农村网络投诉】流程受理流水号：20240705093541137808536381023866
客户号码:13780853638
客户姓名:王**
投诉地市:潍坊
来话流水:2024070509333882920844974
宽带账号:13780853638
宽带账号归属地市:潍坊
宽带账号归属区县:高密市
故障地址:潍坊高密市柴沟镇柴沟驻地柴沟驻地自然村潍坊高密市柴沟镇柴沟驻地园福园快餐2号箱*********
联系电话:13780853638
联系人:先生
工单紧急程度:一般
是否有升级投诉倾向:否
是否重复投诉:否
是否携转意向:否
是否投诉倾向:是
是否智能网关:智能网关
当前是否在线:是
接入方式:FTTH
端到端诊断结果:客户侧设备问题（新增）
是否质差终端:无质差信息
光功率:-19.62
故障大类:宽带/电视
故障细类:网速慢/上网掉线(专席)
携转原因:
故障时间:2024-07-05 09:37:03
具体故障现象:网速慢卡顿，
客户其他诉求:
</t>
  </si>
  <si>
    <t>2024-07-05 09:41:57</t>
  </si>
  <si>
    <t>2024-07-05 09:42:33</t>
  </si>
  <si>
    <t>2024-07-05 10:03:54</t>
  </si>
  <si>
    <t>80+银卡-普通区域-诸城市-东黄疃自然村-13863607555-1000M-宽带上网投诉-次数0-202407050000175535 一级督办</t>
  </si>
  <si>
    <t>202407050000175535</t>
  </si>
  <si>
    <t>2024-07-05 10:12:46</t>
  </si>
  <si>
    <t>2024-07-05 10:14:15</t>
  </si>
  <si>
    <t>SD-851-265031-5545-28059</t>
  </si>
  <si>
    <t>SD-057-240705-594632-2051</t>
  </si>
  <si>
    <t>2024-07-05 11:15:42</t>
  </si>
  <si>
    <t>普通区域-青州市-窦家楼-15064499852-1000M-业务受理宽带-次数0-202407050000270411</t>
  </si>
  <si>
    <t>202407050000270411</t>
  </si>
  <si>
    <t>202407050000270411# 宽带账号:15064499852; 联系电话：15064499852，问题类型：此工单为群障修复工单，根据群障全量闭环修复管理要求，为确保客户网络通畅，请装维人员跟进修复网络问题，谢谢！ 
 群障标题：告警。故障标题：分支光纤断或OLT检测不到ONT的预期的光信号(LOSi/LOBi)主叫号码：15265634891.0;该号码仅供参考，请优先联系宽带账号。</t>
  </si>
  <si>
    <t>2024-07-05 11:28:38</t>
  </si>
  <si>
    <t>SD-851-248315-14638-16716</t>
  </si>
  <si>
    <t>SD-057-240705-628457-2107</t>
  </si>
  <si>
    <t>2024-07-05 11:18:50</t>
  </si>
  <si>
    <t>普通区域-寿光市-北仉庄村自然村-13626363991-300M-业务受理宽带-次数0-202407050000273643</t>
  </si>
  <si>
    <t>202407050000273643</t>
  </si>
  <si>
    <t>202407050000273643#【已关注中国移动10086微信公众号】导航立单,用户所在位置有群障,已向客户播报,客户要求装维回访.此工单为群障修复工单,根据群障全量闭环管理要求,为确保客户网络通畅,请装维人员跟进修复网络问题,谢谢.联系电话：13626363991</t>
  </si>
  <si>
    <t>2024-07-05 11:40:29</t>
  </si>
  <si>
    <t>2024-07-05 11:41:46</t>
  </si>
  <si>
    <t>SD-851-297580-19392-16644</t>
  </si>
  <si>
    <t>SD-057-240705-697234-315</t>
  </si>
  <si>
    <t>2024-07-05 08:38:03</t>
  </si>
  <si>
    <t>【调研】-普通区域-坊子区-坊子老区公安街沿街-13356365759-1000M-宽带上网投诉-次数0-202407050000098762</t>
  </si>
  <si>
    <t>202407050000098762</t>
  </si>
  <si>
    <t>202407050000098762#宽带账号：13356365759 ；宽带地址： 潍坊坊子区坊子老区公安街坊子老区公安街沿街坊子老区公安；客户来电反映  网慢，客户本 机来电报修，线上指导无法配合操作，要求上门处理来电流水：2024070508325039020860450  联系电话：13356365759</t>
  </si>
  <si>
    <t>2024-07-05 08:41:09</t>
  </si>
  <si>
    <t>2024-07-05 08:41:54</t>
  </si>
  <si>
    <t>SD-851-224503-15437-7269</t>
  </si>
  <si>
    <t>SD-057-240705-409531-343</t>
  </si>
  <si>
    <t>2024-07-05 08:39:20</t>
  </si>
  <si>
    <t>【重投】-80+银卡-普通区域-潍城区-潍坊花卉大世界-15905366955-200M-业务受理宽带-次数0-202407050000102759</t>
  </si>
  <si>
    <t>2024-07-06 08:40:00</t>
  </si>
  <si>
    <t>202407050000102759</t>
  </si>
  <si>
    <t>202407050000102759#宽带无法上网，光信号亮红灯，要求装维师傅上门维修，谢谢</t>
  </si>
  <si>
    <t>2024-07-05 08:51:12</t>
  </si>
  <si>
    <t>2024-07-05 08:52:53</t>
  </si>
  <si>
    <t>SD-057-240705-352091-788</t>
  </si>
  <si>
    <t>2024-07-05 09:14:56</t>
  </si>
  <si>
    <t>80+金卡-普通区域-青州市-窦家楼-13562654985-1000M-业务受理宽带-次数0-202407050000139207</t>
  </si>
  <si>
    <t>202407050000139207</t>
  </si>
  <si>
    <t>202407050000139207# 宽带账号:13562654985; 联系电话：13562654985，问题类型：此工单为群障修复工单，根据群障全量闭环修复管理要求，为确保客户网络通畅，请装维人员跟进修复网络问题，谢谢！ 
 群障标题：公告。故障描述：分支光纤断或OLT检测不到ONT的预期的光信号(LOSi/LOBi)主叫号码：13562654985.0;该号码仅供参考，请优先联系宽带账号。</t>
  </si>
  <si>
    <t>2024-07-05 09:25:32</t>
  </si>
  <si>
    <t>2024-07-05 09:26:03</t>
  </si>
  <si>
    <t>SD-851-241199-5692-11227</t>
  </si>
  <si>
    <t>SD-057-240705-798163-2878</t>
  </si>
  <si>
    <t>2024-07-05 12:43:14</t>
  </si>
  <si>
    <t>80+银卡-普通区域-高密市-兴隆官庄自然村-15863274461-300M-宽带上网投诉-次数0-202407050000341565</t>
  </si>
  <si>
    <t>202407050000341565</t>
  </si>
  <si>
    <t>202407050000341565#宽带账号：15863274461；宽带地址：潍坊高密市阚家镇兴隆官庄兴隆官庄自然村兴隆官庄任瑞吉16号箱；客户来电反映宽带：频繁掉线，要求上门，经查询客户侧为质差路由器，请协助上门更换终端并一并处理故障问题，谢谢！联系电话：15863274461；联系人：***；来电流水：2024070512405986420807060</t>
  </si>
  <si>
    <t>2024-07-05 12:46:01</t>
  </si>
  <si>
    <t>2024-07-05 12:47:47</t>
  </si>
  <si>
    <t>SD-057-240705-142763-1310</t>
  </si>
  <si>
    <t>2024-07-05 10:07:18</t>
  </si>
  <si>
    <t>【调研】-80+普通-普通区域-寒亭区-湾头村自然村-15864313577-100M-业务受理宽带-次数0-202407050000192770</t>
  </si>
  <si>
    <t>2024-07-06 10:08:00</t>
  </si>
  <si>
    <t>202407050000192770</t>
  </si>
  <si>
    <t>202407050000192770#【已关注中国移动10086微信公众号】 宽带账号:15864313577; 联系电话：15864313577，问题类型：此工单为群障修复工单，根据群障全量闭环修复管理要求，为确保客户网络通畅，请装维人员跟进修复网络问题，谢谢！ 
 群障标题：告警。故障标题：主干光纤断或OLT检测不到预期的光信号（LOS）主叫号码：15864313577.0;该号码仅供参考，请优先联系宽带账号。</t>
  </si>
  <si>
    <t>2024-07-05 10:10:59</t>
  </si>
  <si>
    <t>15706307441</t>
  </si>
  <si>
    <t>2024-07-05 10:11:43</t>
  </si>
  <si>
    <t>SD-057-240705-805234-2039</t>
  </si>
  <si>
    <t>2024-07-05 11:15:08</t>
  </si>
  <si>
    <t>80+普通-普通区域-坊子区-龙泉小区-15863255996-100M-业务受理宽带-次数0-202407050000269349</t>
  </si>
  <si>
    <t>2024-07-06 11:16:00</t>
  </si>
  <si>
    <t>202407050000269349</t>
  </si>
  <si>
    <t>202407050000269349# 宽带账号:15863255996; 联系电话：15863255996，问题类型：此工单为群障修复工单，根据群障全量闭环修复管理要求，为确保客户网络通畅，请装维人员跟进修复网络问题，谢谢！ 
 群障标题：公告。故障描述：分支光纤断或OLT检测不到ONT的预期的光信号(LOSi/LOBi)主叫号码：15863255996.0;该号码仅供参考，请优先联系宽带账号。</t>
  </si>
  <si>
    <t>2024-07-05 11:16:35</t>
  </si>
  <si>
    <t>2024-07-05 11:20:04</t>
  </si>
  <si>
    <t>SD-057-240705-627451-1945</t>
  </si>
  <si>
    <t>2024-07-05 11:11:27</t>
  </si>
  <si>
    <t>【调研】-80+普通-普通区域-寿光市-曹官村自然村-13793635380-200M-宽带上网投诉-次数0-20240705110959X999794954</t>
  </si>
  <si>
    <t>2024-07-06 12:12:00</t>
  </si>
  <si>
    <t>20240705110959X999794954</t>
  </si>
  <si>
    <t xml:space="preserve">【农村网络投诉】流程受理流水号：20240705110912137936353801056100
客户号码:13793635380
客户姓名:魏**
投诉地市:潍坊
来话流水:2024070511085237920881273
宽带账号:13793635380
宽带账号归属地市:潍坊
宽带账号归属区县:寿光市
故障地址:潍坊寿光市东埠曹官村曹官村自然村曹官村东南*********
联系电话:13793635380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11:08:50
具体故障现象:光猫亮红灯，
客户其他诉求:
</t>
  </si>
  <si>
    <t>2024-07-05 11:16:06</t>
  </si>
  <si>
    <t>2024-07-05 11:16:25</t>
  </si>
  <si>
    <t>SD-851-326525-31827-21974</t>
  </si>
  <si>
    <t>SD-057-240705-985241-1948</t>
  </si>
  <si>
    <t>2024-07-05 11:11:38</t>
  </si>
  <si>
    <t>普通区域-高密市-八里庄-13780827209-200M-业务受理宽带-次数0-202407050000265958</t>
  </si>
  <si>
    <t>202407050000265958</t>
  </si>
  <si>
    <t>202407050000265958# 宽带账号:13780827209; 联系电话：13780827209，问题类型：此工单为群障修复工单，根据群障全量闭环修复管理要求，为确保客户网络通畅，请装维人员跟进修复网络问题，谢谢！ 
 群障标题：公告。故障描述：分支光纤断或OLT检测不到ONT的预期的光信号(LOSi/LOBi)主叫号码：13780827209.0;该号码仅供参考，请优先联系宽带账号。</t>
  </si>
  <si>
    <t>2024-07-05 11:13:57</t>
  </si>
  <si>
    <t>2024-07-05 11:15:21</t>
  </si>
  <si>
    <t>SD-057-240705-825174-2040</t>
  </si>
  <si>
    <t>2024-07-05 11:15:11</t>
  </si>
  <si>
    <t>【调研】-80+普通-普通区域-潍城区-玫瑰国际-15898945494-300M-宽带上网投诉-次数0-202407050000268023</t>
  </si>
  <si>
    <t>202407050000268023</t>
  </si>
  <si>
    <t>202407050000268023#宽带账号：15898945494；宽带地址：潍坊潍城区城关街道胜利西街玫瑰国际6号楼****客户来电反映宽带无法上网****，客户不在现场，客户不配合排障，要求师傅上门，请协助处理，谢谢！联系电话：本机；联系人先生；来电流水：2024070511114623220821704</t>
  </si>
  <si>
    <t>2024-07-05 11:22:20</t>
  </si>
  <si>
    <t>2024-07-05 11:22:49</t>
  </si>
  <si>
    <t>SD-851-280027-3339-23996</t>
  </si>
  <si>
    <t>SD-057-240705-762345-271</t>
  </si>
  <si>
    <t>2024-07-05 08:32:21</t>
  </si>
  <si>
    <t>【调研】-普通区域-安丘市-中国银行家属院-15954415510-300M-宽带上网投诉-次数0-202407050000096151</t>
  </si>
  <si>
    <t>202407050000096151</t>
  </si>
  <si>
    <t>202407050000096151#宽带账号：15954415510；宽带地址：潍坊安丘市兴安街道人民路中国银行家属院大成名都7号楼；客户来电反映
宽带无法上网，客户不配合排障，要求师傅上门，请协助
处理，谢谢！联系电话：15954415510；联系人：先生；来电
流水：2024070508303923320845063</t>
  </si>
  <si>
    <t>2024-07-05 08:34:45</t>
  </si>
  <si>
    <t>2024-07-05 08:35:07</t>
  </si>
  <si>
    <t>SD-851-256873-8370-23556</t>
  </si>
  <si>
    <t>SD-057-240705-471832-2572</t>
  </si>
  <si>
    <t>2024-07-05 12:11:06</t>
  </si>
  <si>
    <t>80+普通-普通区域-安丘市-东仓中仓村自然村-15553613468-300M-宽带上网投诉-次数0-20240705120819X499538405</t>
  </si>
  <si>
    <t>20240705120819X499538405</t>
  </si>
  <si>
    <t xml:space="preserve">【农村网络投诉】流程受理流水号：20240705120743155536134681074285
客户号码:15553613468
客户姓名:李**
投诉地市:潍坊
来话流水:2024070512071200520823538
宽带账号:15553613468
宽带账号归属地市:潍坊
宽带账号归属区县:安丘市
故障地址:潍坊安丘市担山镇东仓中仓村东仓中仓村自然村中仓追加4号箱宋玉昆*********
联系电话:15553613468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12:08:03
具体故障现象:打不开网页，
客户其他诉求:
</t>
  </si>
  <si>
    <t>2024-07-05 12:13:31</t>
  </si>
  <si>
    <t>2024-07-05 12:18:50</t>
  </si>
  <si>
    <t>SD-851-243616-729-4459</t>
  </si>
  <si>
    <t>SD-057-240705-986104-8415</t>
  </si>
  <si>
    <t>2024-07-05 22:16:04</t>
  </si>
  <si>
    <t>80+普通-普通区域-安丘市-曹家王封村-15763056869-200M-业务受理宽带-次数0-202407050000744840</t>
  </si>
  <si>
    <t>202407050000744840</t>
  </si>
  <si>
    <t>202407050000744840# 宽带账号:15763056869; 联系电话：15763056869，问题类型：此工单为群障修复工单，根据群障全量闭环修复管理要求，为确保客户网络通畅，请装维人员跟进修复网络问题，谢谢！ 
 群障标题：公告。故障描述：主干光纤断或OLT检测不到预期的光信号（LOS）主叫号码：15763056869.0;该号码仅供参考，请优先联系宽带账号。</t>
  </si>
  <si>
    <t>2024-07-05 22:18:42</t>
  </si>
  <si>
    <t>SD-057-240705-253614-1233</t>
  </si>
  <si>
    <t>2024-07-05 10:02:03</t>
  </si>
  <si>
    <t>【调研】-普通区域-寿光市-草碾村自然村-18416641444-1000M-宽带上网投诉-次数0-20240705095913X753524838</t>
  </si>
  <si>
    <t>20240705095913X753524838</t>
  </si>
  <si>
    <t xml:space="preserve">【农村网络投诉】流程受理流水号：20240705095825184166414441031734
客户号码:18416641444
客户姓名:李**
投诉地市:济南
来话流水:2024070509581595420881113
宽带账号:18416641444
宽带账号归属地市:潍坊
宽带账号归属区县:寿光市
故障地址:潍坊寿光市侯镇草碾村草碾村自然村草碾村8号箱（李树堂家外墙）*********
联系电话:18416641444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09:58:54
具体故障现象:光猫亮红灯，
客户其他诉求:
</t>
  </si>
  <si>
    <t>2024-07-05 10:05:22</t>
  </si>
  <si>
    <t>2024-07-05 10:05:54</t>
  </si>
  <si>
    <t>SD-057-240705-345861-1311</t>
  </si>
  <si>
    <t>2024-07-05 10:07:19</t>
  </si>
  <si>
    <t>80+银卡-普通区域-青州市-泰和苑-13906364466-200M-业务受理宽带-次数0-202407050000191301</t>
  </si>
  <si>
    <t>202407050000191301</t>
  </si>
  <si>
    <t>202407050000191301#【已关注中国移动10086微信公众号】 宽带账号:13906364466; 联系电话：13906364466，问题类型：此工单为群障修复工单，根据群障全量闭环修复管理要求，为确保客户网络通畅，请装维人员跟进修复网络问题，谢谢！ 
 群障标题：告警。故障标题：分支光纤断或OLT检测不到ONT的预期的光信号(LOSi/LOBi)主叫号码：13906364466.0;该号码仅供参考，请优先联系宽带账号。</t>
  </si>
  <si>
    <t>2024-07-05 10:20:55</t>
  </si>
  <si>
    <t>2024-07-05 10:21:34</t>
  </si>
  <si>
    <t>SD-057-240705-037581-987</t>
  </si>
  <si>
    <t>2024-07-05 09:38:42</t>
  </si>
  <si>
    <t>80+银卡-普通区域-青州市-程家自然村-15863638282-1000M-宽带上网投诉-次数0-20240705093654X414626604</t>
  </si>
  <si>
    <t>20240705093654X414626604</t>
  </si>
  <si>
    <t xml:space="preserve">【农村网络投诉】流程受理流水号：20240705093622158636382821024103
客户号码:15863638282
客户姓名:王*
投诉地市:潍坊
来话流水:2024070509355192120875068
宽带账号:15863638282
宽带账号归属地市:潍坊
宽带账号归属区县:青州市
故障地址:潍坊青州市邵庄镇程家程家自然村1号箱（村正东王建中）*********
联系电话:15863638282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09:35:11
具体故障现象:光猫亮红灯，
客户其他诉求:
</t>
  </si>
  <si>
    <t>迟炳辉</t>
  </si>
  <si>
    <t>15706307690</t>
  </si>
  <si>
    <t>dw3_jk_chibinghui</t>
  </si>
  <si>
    <t>2024-07-05 09:42:03</t>
  </si>
  <si>
    <t>SD-057-240705-430851-943</t>
  </si>
  <si>
    <t>2024-07-05 09:32:32</t>
  </si>
  <si>
    <t>【调研】-普通区域-寿光市-东关社区一期-15610597776-1000M-宽带上网投诉-次数0-20240705093031X317592770</t>
  </si>
  <si>
    <t>20240705093031X317592770</t>
  </si>
  <si>
    <t xml:space="preserve">流程受理流水号：20240705092913156105977761021636
客户号码:15610597776
客户姓名:马**
投诉地市:潍坊
来话流水:2024070509290029320882221
宽带账号:15610597776
宽带账号归属地市:潍坊
宽带账号归属区县:寿光市
故障地址:潍坊寿光市圣城街道广场街东关社区一期11号楼*********
联系电话:15610597776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光功率:-11.76
故障大类:宽带/电视
故障细类:宽带无法上网(专席)
携转原因:
故障时间:2024-07-05 09:27:40
具体故障现象:打不开网页，
客户其他诉求:
</t>
  </si>
  <si>
    <t>2024-07-05 09:42:08</t>
  </si>
  <si>
    <t>2024-07-05 09:42:36</t>
  </si>
  <si>
    <t>SD-851-270249-7691-9209</t>
  </si>
  <si>
    <t>SD-057-240705-790248-278</t>
  </si>
  <si>
    <t>2024-07-05 08:33:34</t>
  </si>
  <si>
    <t>【调研】-普通区域-奎文区-奎文烟草局宿舍-15689856236-300M-宽带上网投诉-次数0-202407050000095951</t>
  </si>
  <si>
    <t>202407050000095951</t>
  </si>
  <si>
    <t>202407050000095951#流程受理流水号：20240705083202156898562361002005
客户号码:15689856236
客户姓名:董**
投诉地市:潍坊
来话流水:2024070508311281020848759
宽带账号:15689856236
宽带账号归属地市:潍坊
宽带账号归属区县:高新
故障地址:潍坊高新高新城区东方路烟草局宿舍2号楼*********
联系电话:15689856236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
携转原因:
故障时间:2024-07-05 08:32:37
具体故障现象:提示网络无法连接，
客户其他诉求:要求尽快上门维修
;宽带小区$[奎文烟草局宿舍]$</t>
  </si>
  <si>
    <t>2024-07-05 08:37:03</t>
  </si>
  <si>
    <t>2024-07-05 08:38:07</t>
  </si>
  <si>
    <t>SD-057-240705-078215-796</t>
  </si>
  <si>
    <t>2024-07-05 09:16:40</t>
  </si>
  <si>
    <t>普通区域-青州市-北于村自然村-15762531675-500M-宽带上网投诉-次数0-202407050000137155</t>
  </si>
  <si>
    <t>202407050000137155</t>
  </si>
  <si>
    <t xml:space="preserve">202407050000137155#宽带账号：15762531675；宽带地址：潍坊青州市东夏镇北于村北于村；客户来电反映宽带/移动高清*****，客户不在现场，无法配合线上指导/客户不配合排障，要求上门，请协助处理，谢谢！联系电话：15762531675；联系人：先生；来电流水：2024070509130513320868495。 
</t>
  </si>
  <si>
    <t>2024-07-05 09:19:18</t>
  </si>
  <si>
    <t>2024-07-05 09:20:01</t>
  </si>
  <si>
    <t>SD-057-240705-314670-31</t>
  </si>
  <si>
    <t>2024-07-05 05:57:21</t>
  </si>
  <si>
    <t>普通区域-诸城市-大福田自然村-15053665427-100M-宽带上网投诉-次数0-202407050000091909</t>
  </si>
  <si>
    <t>202407050000091909</t>
  </si>
  <si>
    <t>202407050000091909#【已关注中国移动10086微信公众号】流程受理流水号：20240705055557150536654271000099
客户号码:15053665427
客户姓名:杨**
投诉地市:潍坊
来话流水:2024070505554616720888956
宽带账号:15053665427
宽带账号归属地市:潍坊
宽带账号归属区县:诸城市
故障地址:潍坊诸城市林家村镇石门大福田大福田自然村大福田村西南6#箱*********
联系电话:15053665427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05:56:23
具体故障现象:光猫亮红灯，
客户其他诉求:
;宽带小区$[大福田自然村]$</t>
  </si>
  <si>
    <t>2024-07-05 06:18:44</t>
  </si>
  <si>
    <t>2024-07-05 06:22:15</t>
  </si>
  <si>
    <t>SD-057-240705-870263-2556</t>
  </si>
  <si>
    <t>2024-07-05 12:10:29</t>
  </si>
  <si>
    <t>普通区域-安丘市-世纪铭城-13964740069-500M-业务受理宽带-次数0-202407050000323735</t>
  </si>
  <si>
    <t>202407050000323735</t>
  </si>
  <si>
    <t>202407050000323735#【已关注中国移动10086微信公众号】 宽带账号:13964740069; 联系电话：13964740069，问题类型：此工单为群障修复工单，根据群障全量闭环修复管理要求，为确保客户网络通畅，请装维人员跟进修复网络问题，谢谢！ 
 群障标题：公告。故障描述：主干光纤断或OLT检测不到预期的光信号（LOS）主叫号码：15006671305.0;该号码仅供参考，请优先联系宽带账号。</t>
  </si>
  <si>
    <t>2024-07-05 12:12:55</t>
  </si>
  <si>
    <t>2024-07-05 12:15:31</t>
  </si>
  <si>
    <t>SD-057-240705-805719-2650</t>
  </si>
  <si>
    <t>2024-07-05 12:14:10</t>
  </si>
  <si>
    <t>80+金卡-普通区域-昌邑市-石埠张家-13963623535-1000M-业务受理宽带-次数0-202407050000323994</t>
  </si>
  <si>
    <t>202407050000323994</t>
  </si>
  <si>
    <t>202407050000323994# 宽带账号:13963623535; 联系电话：13963623535，问题类型：此工单为群障修复工单，根据群障全量闭环修复管理要求，为确保客户网络通畅，请装维人员跟进修复网络问题，谢谢！ 
 群障标题：公告。故障描述：分支光纤断或OLT检测不到ONT的预期的光信号(LOSi/LOBi)主叫号码：15169592168.0;该号码仅供参考，请优先联系宽带账号。</t>
  </si>
  <si>
    <t>2024-07-05 12:24:39</t>
  </si>
  <si>
    <t>SD-851-300778-23756-14987</t>
  </si>
  <si>
    <t>SD-057-240705-780461-2675</t>
  </si>
  <si>
    <t>2024-07-05 12:15:45</t>
  </si>
  <si>
    <t>【调研】-80+普通-普通区域-诸城市-龙苑尚城-18206453836-100M-宽带上网投诉-次数0-202407050000326481</t>
  </si>
  <si>
    <t>202407050000326481</t>
  </si>
  <si>
    <t>202407050000326481#流程受理流水号：20240705121351182064538361075817
客户号码:18206453836
客户姓名:沈**
投诉地市:潍坊
来话流水:2024070512131306120877561
宽带账号:18206453836
宽带账号归属地市:潍坊
宽带账号归属区县:诸城市
故障地址:潍坊诸城市龙都街道兴华路龙苑尚城1号楼*********
联系电话:18206453836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12:15:15
具体故障现象:注册灯闪烁无法上网
客户其他诉求:
;宽带小区$[龙苑尚城]$</t>
  </si>
  <si>
    <t>2024-07-05 12:20:47</t>
  </si>
  <si>
    <t>2024-07-05 12:21:37</t>
  </si>
  <si>
    <t>SD-057-240705-172580-8395</t>
  </si>
  <si>
    <t>2024-07-05 22:14:59</t>
  </si>
  <si>
    <t>【重投】-普通区域-寿光市-圣和居-13046489488-300M-业务受理宽带-次数0-202407050000745429</t>
  </si>
  <si>
    <t>202407050000745429</t>
  </si>
  <si>
    <t>202407050000745429# 宽带账号:13046489488; 联系电话：13046489488，问题类型：此工单为群障修复工单，根据群障全量闭环修复管理要求，为确保客户网络通畅，请装维人员跟进修复网络问题，谢谢！ 
 群障标题：告警。故障标题：分支光纤断或OLT检测不到ONT的预期的光信号(LOSi/LOBi)主叫号码：13046489488.0;该号码仅供参考，请优先联系宽带账号。</t>
  </si>
  <si>
    <t>2024-07-05 22:54:30</t>
  </si>
  <si>
    <t>2024-07-06 07:25:04</t>
  </si>
  <si>
    <t>SD-057-240705-092351-8433</t>
  </si>
  <si>
    <t>2024-07-05 22:17:01</t>
  </si>
  <si>
    <t>80+银卡-普通区域-潍城区-颐园社区-13792686018-200M-业务受理宽带-次数0-202407050000746905</t>
  </si>
  <si>
    <t>202407050000746905</t>
  </si>
  <si>
    <t>202407050000746905# 宽带账号:13792686018; 联系电话：13792686018，问题类型：此工单为群障修复工单，根据群障全量闭环修复管理要求，为确保客户网络通畅，请装维人员跟进修复网络问题，谢谢！ 
 群障标题：公告。故障描述：分支光纤断或OLT检测不到ONT的预期的光信号(LOSi/LOBi)主叫号码：15762618872.0;该号码仅供参考，请优先联系宽带账号。</t>
  </si>
  <si>
    <t>2024-07-05 22:53:41</t>
  </si>
  <si>
    <t>2024-07-06 07:25:11</t>
  </si>
  <si>
    <t>SD-057-240705-576140-8408</t>
  </si>
  <si>
    <t>2024-07-05 22:15:41</t>
  </si>
  <si>
    <t>普通区域-青州市-化肥街-15966072961-200M-业务受理宽带-次数0-202407050000740431</t>
  </si>
  <si>
    <t>202407050000740431</t>
  </si>
  <si>
    <t>202407050000740431# 宽带账号:15966072961; 联系电话：15966072961，问题类型：此工单为群障修复工单，根据群障全量闭环修复管理要求，为确保客户网络通畅，请装维人员跟进修复网络问题，谢谢！ 
 群障标题：告警。故障标题：分支光纤断或OLT检测不到ONT的预期的光信号(LOSi/LOBi)主叫号码：15966072961.0;该号码仅供参考，请优先联系宽带账号。</t>
  </si>
  <si>
    <t>2024-07-05 22:51:29</t>
  </si>
  <si>
    <t>2024-07-06 07:21:58</t>
  </si>
  <si>
    <t>SD-057-240705-209743-1235</t>
  </si>
  <si>
    <t>2024-07-05 10:02:06</t>
  </si>
  <si>
    <t>80+普通-普通区域-昌邑市-育新苑小区-13793681366-1000M-魔百和投诉-次数0-20240705095949X789974424</t>
  </si>
  <si>
    <t>20240705095949X789974424</t>
  </si>
  <si>
    <t>流程受理流水号：20240705095902137936813661031946
客户号码:13793681366
客户姓名:王**
投诉地市:潍坊
来话流水:2024070509561627620853480
宽带账号:13793681366
宽带账号归属地市:潍坊
宽带账号归属区县:昌邑市
故障地址:潍坊昌邑市城区富昌街育新苑小区育新苑6号楼*********
联系电话:13792651239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故障细类:移动高清电视故障(专席)
携转原因:
故障时间:2024-07-05 10:01:36
魔百和单播/组播:组播
具体故障现象:机顶盒无法开机，
客户其他诉求:
魔百和单/组播：组播</t>
  </si>
  <si>
    <t>2024-07-05 10:04:22</t>
  </si>
  <si>
    <t>2024-07-05 10:05:07</t>
  </si>
  <si>
    <t>SD-851-305493-21518-4792</t>
  </si>
  <si>
    <t>80+普通-普通区域-青州市-东台头村自然村-15169523007-200M-宽带上网投诉-次数0-20240704175941X181864903 一级督办</t>
  </si>
  <si>
    <t>2024-07-06 11:05:00</t>
  </si>
  <si>
    <t>20240704175941X181864903</t>
  </si>
  <si>
    <t>2024-07-05 10:08:18</t>
  </si>
  <si>
    <t>家宽业务-&gt;网络质量-&gt;家庭宽带-&gt;全局流转-&gt;功能使用-&gt;光猫设备故障-&gt;全局流转</t>
  </si>
  <si>
    <t>2024-07-05 10:09:06</t>
  </si>
  <si>
    <t>SD-851-294612-12945-18746</t>
  </si>
  <si>
    <t>SD-057-240705-860371-1299</t>
  </si>
  <si>
    <t>2024-07-05 10:06:46</t>
  </si>
  <si>
    <t>普通区域-诸城市-邱家七吉自然村-18765710227-200M-业务受理宽带-次数0-202407050000191491</t>
  </si>
  <si>
    <t>2024-07-06 10:07:00</t>
  </si>
  <si>
    <t>202407050000191491</t>
  </si>
  <si>
    <t>202407050000191491# 宽带账号:18765710227; 联系电话：18765710227，问题类型：此工单为群障修复工单，根据群障全量闭环修复管理要求，为确保客户网络通畅，请装维人员跟进修复网络问题，谢谢！ 
 群障标题：公告。故障描述：分支光纤断或OLT检测不到ONT的预期的光信号(LOSi/LOBi)主叫号码：18753607611.0;该号码仅供参考，请优先联系宽带账号。</t>
  </si>
  <si>
    <t>2024-07-05 10:19:40</t>
  </si>
  <si>
    <t>SD-057-240705-420756-8424</t>
  </si>
  <si>
    <t>2024-07-05 22:16:33</t>
  </si>
  <si>
    <t>80+白金-FTTR-普通区域-青州市-刘家庄村-18853619278-1000M-业务受理宽带-次数0-202407050000743824</t>
  </si>
  <si>
    <t>202407050000743824</t>
  </si>
  <si>
    <t>202407050000743824#【已关注中国移动10086微信公众号】 宽带账号:18853619278; 联系电话：18853619278，问题类型：此工单为群障修复工单，根据群障全量闭环修复管理要求，为确保客户网络通畅，请装维人员跟进修复网络问题，谢谢！ 
 群障标题：告警。故障标题：主干光纤断或OLT检测不到预期的光信号（LOS）主叫号码：18853619278.0;该号码仅供参考，请优先联系宽带账号。</t>
  </si>
  <si>
    <t>2024-07-05 23:05:04</t>
  </si>
  <si>
    <t>2024-07-06 07:05:28</t>
  </si>
  <si>
    <t>SD-851-272017-8978-12307</t>
  </si>
  <si>
    <t>SD-057-240705-069281-2055</t>
  </si>
  <si>
    <t>2024-07-05 11:15:52</t>
  </si>
  <si>
    <t>【调研】-80+银卡-普通区域-潍城区-天佑小区-13573688980-1000M-业务受理宽带-次数0-202407050000268541</t>
  </si>
  <si>
    <t>202407050000268541</t>
  </si>
  <si>
    <t>202407050000268541# 宽带账号:13573688980; 联系电话：13573688980，问题类型：此工单为群障修复工单，根据群障全量闭环修复管理要求，为确保客户网络通畅，请装维人员跟进修复网络问题，谢谢！ 
 群障标题：公告。故障描述：分支光纤断或OLT检测不到ONT的预期的光信号(LOSi/LOBi)主叫号码：13287664818.0;该号码仅供参考，请优先联系宽带账号。</t>
  </si>
  <si>
    <t>2024-07-05 11:24:50</t>
  </si>
  <si>
    <t>2024-07-05 11:27:05</t>
  </si>
  <si>
    <t>SD-851-232150-8534-20490</t>
  </si>
  <si>
    <t>SD-057-240705-082563-3765</t>
  </si>
  <si>
    <t>2024-07-05 14:30:40</t>
  </si>
  <si>
    <t>【调研】-普通区域-安丘市-柘山村自然村-13563680363-200M-宽带上网投诉-次数0-202407050000422360</t>
  </si>
  <si>
    <t>202407050000422360</t>
  </si>
  <si>
    <t xml:space="preserve">202407050000422360#流程受理流水号：20240705143005135636803631109113
客户号码:13563680363
客户姓名:王**
投诉地市:潍坊
来话流水:2024070514294854920808582
宽带账号:13563680363
宽带账号归属地市:潍坊
宽带账号归属区县:安丘市
故障地址:潍坊安丘市柘山镇柘山村柘山村自然村柘山沿街二次追加3号箱国美电器*********
联系电话:13563680363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故障时间:2024-07-05 14:30:20
魔百和单播/组播:组播
具体故障现象:电视节目不全，
客户其他诉求:客户侧为质差终端，要求上门更换终端并一并处理故障问题。
</t>
  </si>
  <si>
    <t>2024-07-05 14:39:42</t>
  </si>
  <si>
    <t>2024-07-05 14:40:14</t>
  </si>
  <si>
    <t>SD-057-240705-450176-2069</t>
  </si>
  <si>
    <t>2024-07-05 11:16:33</t>
  </si>
  <si>
    <t>80+金卡-普通区域-潍城区-华安庭岸风景-13706460125-200M-宽带上网投诉-次数0-202407050000272034</t>
  </si>
  <si>
    <t>2024-07-06 12:17:00</t>
  </si>
  <si>
    <t>202407050000272034</t>
  </si>
  <si>
    <t xml:space="preserve">202407050000272034#流程受理流水号：20240705111448137064601251057891
客户号码:13706460125
客户姓名:赵**
投诉地市:潍坊
来话流水:2024070511142659020858495
宽带账号:13706460125
宽带账号归属地市:潍坊
宽带账号归属区县:潍城区
故障地址:潍坊潍城区城关街道向阳路华安庭岸风景4号楼*********
联系电话:13706460125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11:15:12
具体故障现象:宽带账号：13706460125；宽带地址：潍坊潍城区城关街道向阳路华安庭岸风景4号楼*********；接入方式：FTTH，当前是否在线：不在线，端到端诊断结果：状态正常，是否智能网关：，客户反映从**时间开始****无法使用，具体现象：客户称测速的时候网速在2M左右，要求尽快处理回复！来电流水：2024070511142659020858495，联系电话：13706460125
客户其他诉求:客户侧为质差终端，要求上门更换终端并一并处理故障问题。
</t>
  </si>
  <si>
    <t>2024-07-05 11:19:11</t>
  </si>
  <si>
    <t>SD-057-240705-648312-1981</t>
  </si>
  <si>
    <t>2024-07-05 11:13:04</t>
  </si>
  <si>
    <t>【调研】-80+银卡-普通区域-坊子区-龙泉小区-15864560502-100M-业务受理宽带-次数0-202407050000266389</t>
  </si>
  <si>
    <t>2024-07-06 11:14:00</t>
  </si>
  <si>
    <t>202407050000266389</t>
  </si>
  <si>
    <t>202407050000266389#【已关注中国移动10086微信公众号】 宽带账号:15864560502; 联系电话：15864560502，问题类型：此工单为群障修复工单，根据群障全量闭环修复管理要求，为确保客户网络通畅，请装维人员跟进修复网络问题，谢谢！ 
 群障标题：公告。故障描述：分支光纤断或OLT检测不到ONT的预期的光信号(LOSi/LOBi)主叫号码：15163611515.0;该号码仅供参考，请优先联系宽带账号。</t>
  </si>
  <si>
    <t>2024-07-05 11:16:12</t>
  </si>
  <si>
    <t>2024-07-05 11:16:55</t>
  </si>
  <si>
    <t>SD-851-265471-25853-19932</t>
  </si>
  <si>
    <t>SD-057-240705-428193-2618</t>
  </si>
  <si>
    <t>【重投】-【调研】-普通区域-高密市-郭家泊子自然村-15621674333-500M-业务受理宽带-次数0-202407050000324650</t>
  </si>
  <si>
    <t>202407050000324650</t>
  </si>
  <si>
    <t>202407050000324650# 宽带账号:15621674333; 联系电话：15621674333，问题类型：此工单为群障修复工单，根据群障全量闭环修复管理要求，为确保客户网络通畅，请装维人员跟进修复网络问题，谢谢！ 
 群障标题：公告。故障描述：分支光纤断或OLT检测不到ONT的预期的光信号(LOSi/LOBi)主叫号码：15621674333.0;该号码仅供参考，请优先联系宽带账号。</t>
  </si>
  <si>
    <t>2024-07-05 12:17:43</t>
  </si>
  <si>
    <t>SD-851-262329-31259-26708</t>
  </si>
  <si>
    <t>SD-057-240705-756328-7826</t>
  </si>
  <si>
    <t>2024-07-05 20:51:47</t>
  </si>
  <si>
    <t>【调研】-80+银卡-普通区域-寿光市-海德公馆A区-15166366678-300M-魔百和投诉-次数0-202407050000727886</t>
  </si>
  <si>
    <t>202407050000727886</t>
  </si>
  <si>
    <t>202407050000727886#【已关注中国移动10086微信公众号】流程受理流水号：20240705204819151663666781202959
客户号码:15166366678
客户姓名:张**
投诉地市:潍坊
来话流水:2024070520475775720803460
宽带账号:15166366678
宽带账号归属地市:潍坊
宽带账号归属区县:寿光市
故障地址:潍坊寿光市文家街道北环路海德公馆A区4号楼*********
联系电话:15166366678
联系人:先生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光功率:-17.01
故障大类:宽带/电视
故障细类:移动高清电视故障
携转原因:
故障时间:2024-07-05 20:49:58
魔百和单播/组播:组播
具体故障现象:点播和直播观看都出现卡顿缓冲，
客户其他诉求:客户来电对网络使用卡顿不认可，要求赔偿损失，通话中提及工信部投诉，客服人员解释安抚无效，烦请协助处理
魔百和单/组播：组播;宽带小区$[海德公馆A区]$</t>
  </si>
  <si>
    <t>2024-07-05 20:55:28</t>
  </si>
  <si>
    <t>2024-07-05 20:55:58</t>
  </si>
  <si>
    <t>SD-057-240705-623419-924</t>
  </si>
  <si>
    <t>2024-07-05 09:30:17</t>
  </si>
  <si>
    <t>80+普通-普通区域-安丘市-西仓村自然村-13964776228-200M-宽带上网投诉-次数0-202407050000154091</t>
  </si>
  <si>
    <t>202407050000154091</t>
  </si>
  <si>
    <t xml:space="preserve">202407050000154091#流程受理流水号：20240705092954139647762281021879
客户号码:13964776228
客户姓名:曹*
投诉地市:潍坊
来话流水:2024070509230462320801911
宽带账号:13964776228
宽带账号归属地市:潍坊
宽带账号归属区县:安丘市
故障地址:潍坊安丘市担山镇西仓村西仓村自然村西仓村3号箱村南李惠军*********
联系电话:13964776228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09:30:00
具体故障现象:光猫亮红灯，
客户其他诉求:客户侧为质差终端，要求上门更换终端并一并处理故障问题。
</t>
  </si>
  <si>
    <t>2024-07-05 09:33:57</t>
  </si>
  <si>
    <t>2024-07-05 09:34:58</t>
  </si>
  <si>
    <t>SD-057-240705-854796-926</t>
  </si>
  <si>
    <t>2024-07-05 09:30:42</t>
  </si>
  <si>
    <t>普通区域-昌邑市-一品苑-13468476234-500M-宽带延伸服务-次数0-202407050000153689</t>
  </si>
  <si>
    <t>202407050000153689</t>
  </si>
  <si>
    <t xml:space="preserve">202407050000153689#流程受理流水号：20240705093015134684762341022002
客户号码:13468476234
客户姓名:葛**
投诉地市:潍坊
来话流水:2024070509280198520868741
宽带账号:13468476234
宽带账号归属地市:潍坊
宽带账号归属区县:昌邑市
故障地址:潍坊昌邑市城区都昌路一品苑南区A10*********
联系电话:13468476234
联系人:先生/女士
工单紧急程度:一般
是否有升级投诉倾向:否
是否重复投诉:否
是否携转意向:否
是否投诉倾向:否
是否智能网关:智能网关
当前是否在线:是
接入方式:FTTH
是否质差终端:无质差信息
光功率:-21.48
故障大类:宽带/电视
故障细类:宽带延伸服务
携转原因:
故障时间:2024-07-05 09:32:42
具体故障现象:检测设备
</t>
  </si>
  <si>
    <t>2024-07-05 09:35:52</t>
  </si>
  <si>
    <t>2024-07-05 09:36:10</t>
  </si>
  <si>
    <t>SD-851-257727-4269-21755</t>
  </si>
  <si>
    <t>SD-057-240705-293671-2072</t>
  </si>
  <si>
    <t>2024-07-05 11:16:46</t>
  </si>
  <si>
    <t>普通区域-寿光市-东郭社区-15954451572-300M-宽带上网投诉-次数0-202407050000268043</t>
  </si>
  <si>
    <t>202407050000268043</t>
  </si>
  <si>
    <t>202407050000268043#宽带账号：15954451572；宽带地址：潍坊寿光市圣城街道学院路东郭社区108号；客户来电反映移动高清无法观看，无法配合线上指导/客户不配合排障，要求师傅上门，请协助处理，谢谢！联系电话：17865627162；联系人：女士；来电流水：2024070511081645020872951</t>
  </si>
  <si>
    <t>2024-07-05 11:21:34</t>
  </si>
  <si>
    <t>2024-07-05 11:22:00</t>
  </si>
  <si>
    <t>SD-851-242310-3650-27941</t>
  </si>
  <si>
    <t>SD-057-240705-671348-3934</t>
  </si>
  <si>
    <t>2024-07-05 14:47:02</t>
  </si>
  <si>
    <t>【调研】-80+银卡-普通区域-奎文区-纺织小区三区（潍棉）-15863665377-100M-宽带上网投诉-次数0-20240705144456X896748952</t>
  </si>
  <si>
    <t>2024-07-06 15:48:00</t>
  </si>
  <si>
    <t>20240705144456X896748952</t>
  </si>
  <si>
    <t xml:space="preserve">流程受理流水号：20240705144238158636653771112871
客户号码:15863665377
客户姓名:王*
投诉地市:潍坊
来话流水:2024070514422777720875464
宽带账号:15863665377
宽带账号归属地市:潍坊
宽带账号归属区县:奎文区
故障地址:潍坊奎文区潍洲路街道前进街纺织小区三区（潍棉）21号楼*********
联系电话:15863665377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14:44:20
具体故障现象:光猫亮红灯，
客户其他诉求:
</t>
  </si>
  <si>
    <t>2024-07-05 14:56:25</t>
  </si>
  <si>
    <t>2024-07-05 14:56:44</t>
  </si>
  <si>
    <t>SD-057-240705-457132-8422</t>
  </si>
  <si>
    <t>2024-07-05 22:16:27</t>
  </si>
  <si>
    <t>【重投】-【调研】-80+普通-普通区域-寿光市-吴家营-15166364088-1000M-业务受理宽带-次数0-202407050000744266</t>
  </si>
  <si>
    <t>202407050000744266</t>
  </si>
  <si>
    <t>202407050000744266# 宽带账号:15166364088; 联系电话：15166364088，问题类型：此工单为群障修复工单，根据群障全量闭环修复管理要求，为确保客户网络通畅，请装维人员跟进修复网络问题，谢谢！ 
 群障标题：公告。故障描述：主干光纤断或OLT检测不到预期的光信号（LOS）主叫号码：15166364088.0;该号码仅供参考，请优先联系宽带账号。</t>
  </si>
  <si>
    <t>2024-07-05 22:47:30</t>
  </si>
  <si>
    <t>2024-07-06 06:48:07</t>
  </si>
  <si>
    <t>SD-851-273834-4478-17003</t>
  </si>
  <si>
    <t>SD-057-240705-269750-8377</t>
  </si>
  <si>
    <t>2024-07-05 22:13:48</t>
  </si>
  <si>
    <t>普通区域-寒亭区-金润花园小区-15065611059-100M-业务受理宽带-次数0-202407050000745625</t>
  </si>
  <si>
    <t>202407050000745625</t>
  </si>
  <si>
    <t>202407050000745625# 宽带账号:15065611059; 联系电话：15065611059，问题类型：此工单为群障修复工单，根据群障全量闭环修复管理要求，为确保客户网络通畅，请装维人员跟进修复网络问题，谢谢！ 
 群障标题：公告。故障描述：主干光纤断或OLT检测不到预期的光信号（LOS）主叫号码：13964659648.0;该号码仅供参考，请优先联系宽带账号。</t>
  </si>
  <si>
    <t>2024-07-05 23:00:52</t>
  </si>
  <si>
    <t>2024-07-06 07:32:31</t>
  </si>
  <si>
    <t>SD-057-240705-605279-2834</t>
  </si>
  <si>
    <t>2024-07-05 12:38:09</t>
  </si>
  <si>
    <t>普通区域-诸城市-营马岭-15264430058-1000M-宽带上网投诉-次数0-20240705123541X141498695</t>
  </si>
  <si>
    <t>20240705123541X141498695</t>
  </si>
  <si>
    <t xml:space="preserve">【农村网络投诉】流程受理流水号：20240705123344152644300581080379
客户号码:15264430058
客户姓名:王**
投诉地市:潍坊
来话流水:2024070512312761420836504
宽带账号:15264430058
宽带账号归属地市:潍坊
宽带账号归属区县:诸城市
故障地址:潍坊诸城市舜王街道营马岭村营马岭营马岭村东4#箱*********
联系电话:18765178591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12:36:31
具体故障现象:光猫亮红灯，插紧缕直光钎线 重启光猫  未恢复 请协助处理 谢谢
客户其他诉求:无
</t>
  </si>
  <si>
    <t>2024-07-05 12:40:42</t>
  </si>
  <si>
    <t>2024-07-05 12:41:14</t>
  </si>
  <si>
    <t>SD-851-311747-24524-14745</t>
  </si>
  <si>
    <t>SD-057-240705-185697-4579</t>
  </si>
  <si>
    <t>2024-07-05 16:05:51</t>
  </si>
  <si>
    <t>【调研】-普通区域-寿光市-壹品世家-18866794163-500M-业务受理宽带-次数0-202407050000515918</t>
  </si>
  <si>
    <t>2024-07-06 16:06:00</t>
  </si>
  <si>
    <t>202407050000515918</t>
  </si>
  <si>
    <t>202407050000515918# 宽带账号:18866794163; 联系电话：18866794163，问题类型：此工单为群障修复工单，根据群障全量闭环修复管理要求，为确保客户网络通畅，请装维人员跟进修复网络问题，谢谢！ 
 群障标题：公告。故障描述：分支光纤断或OLT检测不到ONT的预期的光信号(LOSi/LOBi)主叫号码：18866794163.0;该号码仅供参考，请优先联系宽带账号。</t>
  </si>
  <si>
    <t>2024-07-05 16:14:34</t>
  </si>
  <si>
    <t>SD-851-328313-24475-22976</t>
  </si>
  <si>
    <t>SD-057-240705-497082-4071</t>
  </si>
  <si>
    <t>2024-07-05 15:05:04</t>
  </si>
  <si>
    <t>普通区域-青州市-高墓村-19861305200-300M-宽带上网投诉-次数0-202407050000453055</t>
  </si>
  <si>
    <t>202407050000453055</t>
  </si>
  <si>
    <t xml:space="preserve">202407050000453055#先生宽带账号：19861305200；宽带地址：潍坊青州市谭坊镇高墓村高墓村17号楼；客户来电反映宽带无法连接，无法配合线上指导/客户不配合排障，请协助处理，谢谢！联系电话19861305200；联系人：先生；来电流水：2024070515014529520833124。 </t>
  </si>
  <si>
    <t>2024-07-05 15:06:56</t>
  </si>
  <si>
    <t>2024-07-05 15:07:51</t>
  </si>
  <si>
    <t>SD-851-330933-8298-10239</t>
  </si>
  <si>
    <t>SD-057-240705-724051-5517</t>
  </si>
  <si>
    <t>2024-07-05 17:42:23</t>
  </si>
  <si>
    <t>普通区域-青州市-耿文家-15653418546-200M-宽带上网投诉-次数0-202407050000611294</t>
  </si>
  <si>
    <t>2024-07-06 18:43:00</t>
  </si>
  <si>
    <t>202407050000611294</t>
  </si>
  <si>
    <t>202407050000611294#宽带账号：15653418546；宽带地址：潍坊市青州市东夏镇东段家庄村东段家庄村自然村东夏镇东段家庄村6号箱（村西向东第6条街段法岭家）*********；客户来电反映宽带无法上网，客户不配合排障，要求师傅上门，请协助处理，谢谢！联系电话：15653418546；联系人：先生；来电流水：2024070517380625720861030</t>
  </si>
  <si>
    <t>2024-07-05 17:58:13</t>
  </si>
  <si>
    <t>2024-07-05 18:06:09</t>
  </si>
  <si>
    <t>SD-057-240705-034986-6215</t>
  </si>
  <si>
    <t>2024-07-05 18:32:28</t>
  </si>
  <si>
    <t>普通区域-奎文区-圣荣广场东区-13906368179-100M-宽带上网投诉-次数0-20240705183048X448952140</t>
  </si>
  <si>
    <t>20240705183048X448952140</t>
  </si>
  <si>
    <t xml:space="preserve">流程受理流水号：20240705182955139063681791179967
客户号码:13906368179
客户姓名:徐*
投诉地市:潍坊
来话流水:2024070518232818820820008
宽带账号:13906368179
宽带账号归属地市:潍坊
宽带账号归属区县:高新
故障地址:潍坊高新高新城区福寿街圣荣广场东区10号楼*********
联系电话:13906368179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故障细类:网速慢/上网掉线(专席)
携转原因:
故障时间:2024-07-05 18:31:14
具体故障现象:网速慢卡顿，重启未恢复
客户其他诉求:
</t>
  </si>
  <si>
    <t>2024-07-05 19:01:42</t>
  </si>
  <si>
    <t>2024-07-05 19:02:12</t>
  </si>
  <si>
    <t>SD-057-240705-038691-6291</t>
  </si>
  <si>
    <t>2024-07-05 18:38:34</t>
  </si>
  <si>
    <t>80+普通-普通区域-滨海-刘呈小区-18765778500-1000M-宽带上网投诉-次数0-20240705183700X820243368</t>
  </si>
  <si>
    <t>20240705183700X820243368</t>
  </si>
  <si>
    <t xml:space="preserve">流程受理流水号：20240705183618187657785001181318
客户号码:18765778500
客户姓名:张**
投诉地市:潍坊
来话流水:2024070518355081420817002
宽带账号:18765778500
宽带账号归属地市:潍坊
宽带账号归属区县:滨海
故障地址:潍坊滨海大家洼街道海化街刘呈小区别墅西排*********
联系电话:18765778500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18:52:33
具体故障现象:光猫亮红灯，
客户其他诉求:
</t>
  </si>
  <si>
    <t>2024-07-05 18:47:52</t>
  </si>
  <si>
    <t>2024-07-05 18:52:31</t>
  </si>
  <si>
    <t>SD-851-292271-10081-23031</t>
  </si>
  <si>
    <t>SD-057-240705-152708-2182</t>
  </si>
  <si>
    <t>2024-07-05 11:29:09</t>
  </si>
  <si>
    <t>普通区域-寿光市-屯西新村-13963699371-200M-宽带上网投诉-次数0-20240705112634X994258958</t>
  </si>
  <si>
    <t>2024-07-06 12:30:00</t>
  </si>
  <si>
    <t>20240705112634X994258958</t>
  </si>
  <si>
    <t xml:space="preserve">【农村网络投诉】流程受理流水号：20240705112516139636993711061338
客户号码:13963699371
客户姓名:贾**
投诉地市:潍坊
来话流水:2024070511213102920856448
宽带账号:13963699371
宽带账号归属地市:潍坊
宽带账号归属区县:寿光市
故障地址:潍坊寿光市洛城街道农圣街屯西新村2号楼*********
联系电话:13356793958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11:25:50
具体故障现象:光猫灯正常但电脑手机无法上网，
客户其他诉求:
</t>
  </si>
  <si>
    <t>2024-07-05 11:31:28</t>
  </si>
  <si>
    <t>2024-07-05 11:31:44</t>
  </si>
  <si>
    <t>SD-057-240705-186527-6241</t>
  </si>
  <si>
    <t>2024-07-05 18:35:11</t>
  </si>
  <si>
    <t>80+钻石-普通区域-寿光市-西高湛村自然村-13506473787-1000M-宽带上网投诉-次数0-20240705183234X554909233 二级督办</t>
  </si>
  <si>
    <t>20240705183234X554909233</t>
  </si>
  <si>
    <t xml:space="preserve">【农村网络投诉】流程受理流水号：20240705183156135064737871180409
客户号码:13506473787
客户姓名:赵**
投诉地市:潍坊
来话流水:2024070518310112620880951
宽带账号:13506473787
宽带账号归属地市:潍坊
宽带账号归属区县:寿光市
故障地址:潍坊寿光市寒桥镇西高湛村西高湛村自然村西高湛村扩容27号箱*********
联系电话:15154487890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18:33:29
具体故障现象:光猫亮红灯，
客户其他诉求:
</t>
  </si>
  <si>
    <t>2024-07-05 18:42:15</t>
  </si>
  <si>
    <t>2024-07-05 18:42:59</t>
  </si>
  <si>
    <t>SD-057-240705-876451-6289</t>
  </si>
  <si>
    <t>2024-07-05 18:38:27</t>
  </si>
  <si>
    <t>普通区域-坊子区-辛冬安置区-15065627159-200M-宽带上网投诉-次数0-20240705183635X795337745</t>
  </si>
  <si>
    <t>20240705183635X795337745</t>
  </si>
  <si>
    <t xml:space="preserve">流程受理流水号：20240705183552150656271591181232
客户号码:15065627159
客户姓名:徐**
投诉地市:潍坊
来话流水:2024070518344130320808228
宽带账号:15065627159
宽带账号归属地市:潍坊
宽带账号归属区县:坊子区
故障地址:潍坊坊子区坊子新区凤凰街辛冬安置区6号楼*********
联系电话:15963631667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18:35:03
具体故障现象:光猫亮红灯，引导客户将光纤线插紧，将弯折的位置捋直后重启无效
客户其他诉求:
</t>
  </si>
  <si>
    <t>2024-07-05 18:42:16</t>
  </si>
  <si>
    <t>2024-07-05 18:43:07</t>
  </si>
  <si>
    <t>SD-851-247140-9695-25149</t>
  </si>
  <si>
    <t>SD-057-240705-814750-6267</t>
  </si>
  <si>
    <t>2024-07-05 18:36:42</t>
  </si>
  <si>
    <t>【调研】-80+银卡-普通区域-寿光市-屯西新村-13573612293-200M-宽带上网投诉-次数0-202407050000657207</t>
  </si>
  <si>
    <t>202407050000657207</t>
  </si>
  <si>
    <t>202407050000657207#宽带账号：13573612293；宽带地址：潍坊寿光市洛城街道农圣街屯西新村；客户来电反映电视看不了，客户不在现场，无法配合线上指导，要求上门，请协助处理，谢谢！联系电话：13573612293；联系人：先生；来电流水：2024070518335828220802813</t>
  </si>
  <si>
    <t>2024-07-05 18:43:42</t>
  </si>
  <si>
    <t>2024-07-05 18:46:30</t>
  </si>
  <si>
    <t>SD-057-240705-572681-6282</t>
  </si>
  <si>
    <t>2024-07-05 18:38:12</t>
  </si>
  <si>
    <t>普通区域-坊子区-政府西院二层小楼-13176069888-200M-宽带上网投诉-次数0-20240705183537X737281979</t>
  </si>
  <si>
    <t>20240705183537X737281979</t>
  </si>
  <si>
    <t xml:space="preserve">流程受理流水号：20240705183331131760698881180768
客户号码:13176069888
客户姓名:刘**
投诉地市:潍坊
来话流水:2024070518325087020894584
宽带账号:13176069888
宽带账号归属地市:潍坊
宽带账号归属区县:坊子区
故障地址:潍坊坊子区坊子新区凤凰大街政府西院二层小楼西院宿舍*********
联系电话:18105369998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18:37:33
具体故障现象:光猫亮红灯，
客户其他诉求:要求尽快尽快上门
</t>
  </si>
  <si>
    <t>2024-07-05 18:40:51</t>
  </si>
  <si>
    <t>2024-07-05 18:41:44</t>
  </si>
  <si>
    <t>SD-057-240705-146753-6216</t>
  </si>
  <si>
    <t>2024-07-05 18:32:29</t>
  </si>
  <si>
    <t>80+银卡-普通区域-滨海-梧桐园小区-15053691011-1000M-宽带上网投诉-次数0-202407050000654674</t>
  </si>
  <si>
    <t>202407050000654674</t>
  </si>
  <si>
    <t>202407050000654674#流程受理流水号：20240705183117150536910111180263
客户号码:15053691011
客户姓名:祝**
投诉地市:潍坊
来话流水:2024070518305480820880169
宽带账号:15053691011
宽带账号归属地市:潍坊
宽带账号归属区县:滨海
故障地址:潍坊滨海大家洼街道港营街梧桐园小区207号楼*********
联系电话:15053691011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18:31:29
具体故障现象:客户来电反映7月4号开始宽带无法使用，已经看到是网线断了，要求记录反映，请尽快帮助核实回复，谢谢！
客户其他诉求:
;宽带小区$[梧桐园小区]$</t>
  </si>
  <si>
    <t>2024-07-05 18:48:21</t>
  </si>
  <si>
    <t>2024-07-05 18:55:23</t>
  </si>
  <si>
    <t>SD-851-285373-20187-24286</t>
  </si>
  <si>
    <t>SD-057-240705-269138-2725</t>
  </si>
  <si>
    <t>2024-07-05 12:23:22</t>
  </si>
  <si>
    <t>【调研】-80+银卡-普通区域-奎文区-潍大花园二期-18815362106-1000M-宽带上网投诉-次数0-20240705122148X308137977</t>
  </si>
  <si>
    <t>20240705122148X308137977</t>
  </si>
  <si>
    <t xml:space="preserve">流程受理流水号：20240705121950188153621061077123
客户号码:18815362106
客户姓名:蔺*
投诉地市:潍坊
来话流水:2024070512193262220833495
宽带账号:18815362106
宽带账号归属地市:潍坊
宽带账号归属区县:高新
故障地址:潍坊高新高新城区潍县中路潍大花园二期9号楼*********
联系电话:18815362106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12:21:33
具体故障现象:提示网络无法连接，
客户其他诉求:
</t>
  </si>
  <si>
    <t>2024-07-05 12:25:50</t>
  </si>
  <si>
    <t>2024-07-05 12:26:38</t>
  </si>
  <si>
    <t>SD-851-235900-30474-25733</t>
  </si>
  <si>
    <t>SD-057-240705-297358-4544</t>
  </si>
  <si>
    <t>2024-07-05 16:02:45</t>
  </si>
  <si>
    <t>【调研】-80+普通-普通区域-寿光市-马店沿街厚覆盖-13721984441-300M-宽带上网投诉-次数0-20240705160125X485029821</t>
  </si>
  <si>
    <t>2024-07-06 17:03:00</t>
  </si>
  <si>
    <t>20240705160125X485029821</t>
  </si>
  <si>
    <t xml:space="preserve">流程受理流水号：20240705160021137219844411136648
客户号码:13721984441
客户姓名:庞**
投诉地市:潍坊
来话流水:2024070515584886020842286
宽带账号:13721984441
宽带账号归属地市:潍坊
宽带账号归属区县:寿光市
故障地址:潍坊寿光市马店圣城西街马店沿街厚覆盖马店沿街厚覆盖4#箱*********
联系电话:13562689227
联系人:先生
工单紧急程度:紧急
是否有升级投诉倾向:否
是否重复投诉:否
是否携转意向:否
是否投诉倾向:否
工单内容:客户反映外面网线断了，宽带不能用了，要求尽快处理，谢谢
</t>
  </si>
  <si>
    <t>2024-07-05 16:04:21</t>
  </si>
  <si>
    <t>2024-07-05 16:11:51</t>
  </si>
  <si>
    <t>SD-851-307430-24284-3544</t>
  </si>
  <si>
    <t>SD-057-240705-056139-2729</t>
  </si>
  <si>
    <t>2024-07-05 12:23:38</t>
  </si>
  <si>
    <t>FTTR-普通区域-奎文区-世纪花苑-18763606996-1000M-宽带上网投诉-次数0-20240705122223X343643588</t>
  </si>
  <si>
    <t>20240705122223X343643588</t>
  </si>
  <si>
    <t xml:space="preserve">流程受理流水号：20240705122044187636069961077314
客户号码:18763606996
客户姓名:董**
投诉地市:潍坊
来话流水:2024070512180709120820684
宽带账号:18763606996
宽带账号归属地市:潍坊
宽带账号归属区县:奎文区
故障地址:潍坊奎文区东关街道福寿街四平路世纪花苑9号楼2单元1801
联系电话:18763606996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故障时间:2024-07-05 12:23:51
具体故障现象:无法上网，
客户其他诉求:
</t>
  </si>
  <si>
    <t>2024-07-05 12:25:37</t>
  </si>
  <si>
    <t>2024-07-05 12:26:05</t>
  </si>
  <si>
    <t>SD-851-286300-10617-24504</t>
  </si>
  <si>
    <t>SD-057-240705-312798-6255</t>
  </si>
  <si>
    <t>2024-07-05 18:36:02</t>
  </si>
  <si>
    <t>【调研】-FTTR-普通区域-奎文区-电力三小区-18754443767-300M-宽带上网投诉-次数0-20240705183434X674770486</t>
  </si>
  <si>
    <t>20240705183434X674770486</t>
  </si>
  <si>
    <t xml:space="preserve">流程受理流水号：20240705183057187544437671180201
客户号码:18754443767
客户姓名:李**
投诉地市:潍坊
来话流水:2024070518283228020861708
宽带账号:18754443767
宽带账号归属地市:潍坊
宽带账号归属区县:高新
故障地址:潍坊高新高新城区玉清街电力三小区36号楼*********
联系电话:13573689669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18:30:53
具体故障现象:光猫灯正常但电脑手机无法上网，
客户其他诉求:
</t>
  </si>
  <si>
    <t>2024-07-05 18:39:22</t>
  </si>
  <si>
    <t>2024-07-05 18:40:36</t>
  </si>
  <si>
    <t>SD-851-261458-17786-10062</t>
  </si>
  <si>
    <t>SD-057-240705-742985-6242</t>
  </si>
  <si>
    <t>普通区域-青州市-烟厂中宿舍-15065608678-500M-宽带上网投诉-次数0-202407050000657422</t>
  </si>
  <si>
    <t>202407050000657422</t>
  </si>
  <si>
    <t>202407050000657422#宽带账号：15065608678；宽带地址：潍坊青州市云门山街道云门山南路烟厂中宿舍点式楼2号楼；客户来电反映宽带电视无法观看，经查询客户侧为质差机顶盒，请协助上门更换终端并一并处理故障问题，谢谢！联系电话：15065608678；联系人：先生；来电流水：2024070518323657620892832。</t>
  </si>
  <si>
    <t>2024-07-05 18:42:05</t>
  </si>
  <si>
    <t>2024-07-05 18:42:44</t>
  </si>
  <si>
    <t>SD-057-240705-649023-6278</t>
  </si>
  <si>
    <t>2024-07-05 18:38:02</t>
  </si>
  <si>
    <t>普通区域-奎文区-纺织小区二区（潍棉）-1509499700702-300M-宽带上网投诉-次数0-20240705183517X717701653</t>
  </si>
  <si>
    <t>20240705183517X717701653</t>
  </si>
  <si>
    <t xml:space="preserve">流程受理流水号：2024070518344315094997007021181014
客户号码:1509499700702
客户姓名:郭**
投诉地市:潍坊
来话流水:2024070518310874320881870
宽带账号:1509499700702
宽带账号归属地市:潍坊
宽带账号归属区县:奎文区
故障地址:潍坊奎文区潍州路街道前进街纺织小区二区（潍棉）10号箱*********
联系电话:15094997007
联系人:先生/女士
工单紧急程度:紧急
是否有升级投诉倾向:否
是否重复投诉:否
是否携转意向:否
是否投诉倾向:否
是否智能网关:智能网关
当前是否在线:是
接入方式:FTTH
端到端诊断结果:客户侧设备问题
是否质差终端:无质差信息
光功率:-19.78
故障大类:宽带/电视
故障细类:网速慢/上网掉线(专席)
携转原因:
故障时间:2024-07-05 18:34:55
具体故障现象:网速慢卡顿，
客户其他诉求:电脑连接光猫1号测速不达标
</t>
  </si>
  <si>
    <t>2024-07-05 18:44:20</t>
  </si>
  <si>
    <t>2024-07-05 18:44:54</t>
  </si>
  <si>
    <t>SD-851-258589-22327-9971</t>
  </si>
  <si>
    <t>SD-057-240705-798154-4558</t>
  </si>
  <si>
    <t>2024-07-05 16:04:48</t>
  </si>
  <si>
    <t>普通区域-寿光市-张建桥-15762468807-300M-业务受理宽带-次数0-202407050000512456</t>
  </si>
  <si>
    <t>2024-07-06 16:05:00</t>
  </si>
  <si>
    <t>202407050000512456</t>
  </si>
  <si>
    <t>202407050000512456# 宽带账号:15762468807; 联系电话：15762468807，问题类型：此工单为群障修复工单，根据群障全量闭环修复管理要求，为确保客户网络通畅，请装维人员跟进修复网络问题，谢谢！ 
 群障标题：告警。故障标题：分支光纤断或OLT检测不到ONT的预期的光信号(LOSi/LOBi)主叫号码：15762468807.0;该号码仅供参考，请优先联系宽带账号。</t>
  </si>
  <si>
    <t>2024-07-05 16:06:44</t>
  </si>
  <si>
    <t>2024-07-05 16:12:52</t>
  </si>
  <si>
    <t>SD-057-240705-538479-4590</t>
  </si>
  <si>
    <t>2024-07-05 16:06:37</t>
  </si>
  <si>
    <t>【调研】-80+金卡-普通区域-寒亭区-朗润豪庭-15263672588-300M-业务受理宽带-次数0-202407050000514388</t>
  </si>
  <si>
    <t>2024-07-06 16:07:00</t>
  </si>
  <si>
    <t>202407050000514388</t>
  </si>
  <si>
    <t>202407050000514388# 宽带账号:15263672588; 联系电话：15263672588，问题类型：此工单为群障修复工单，根据群障全量闭环修复管理要求，为确保客户网络通畅，请装维人员跟进修复网络问题，谢谢！ 
 群障标题：公告。故障描述：主干光纤断或OLT检测不到预期的光信号（LOS）主叫号码：15263672588.0;该号码仅供参考，请优先联系宽带账号。</t>
  </si>
  <si>
    <t>2024-07-05 16:15:16</t>
  </si>
  <si>
    <t>2024-07-05 16:15:55</t>
  </si>
  <si>
    <t>SD-851-321450-1126-1636</t>
  </si>
  <si>
    <t>SD-057-240705-940513-4564</t>
  </si>
  <si>
    <t>2024-07-05 16:05:09</t>
  </si>
  <si>
    <t>普通区域-寒亭区-朗润豪庭-15866182402-300M-业务受理宽带-次数0-202407050000513138</t>
  </si>
  <si>
    <t>202407050000513138</t>
  </si>
  <si>
    <t>202407050000513138# 宽带账号:15866182402; 联系电话：15866182402，问题类型：此工单为群障修复工单，根据群障全量闭环修复管理要求，为确保客户网络通畅，请装维人员跟进修复网络问题，谢谢！ 
 群障标题：公告。故障描述：主干光纤断或OLT检测不到预期的光信号（LOS）主叫号码：15653605342.0;该号码仅供参考，请优先联系宽带账号。</t>
  </si>
  <si>
    <t>2024-07-05 16:12:27</t>
  </si>
  <si>
    <t>2024-07-05 16:14:42</t>
  </si>
  <si>
    <t>SD-057-240705-036542-4610</t>
  </si>
  <si>
    <t>2024-07-05 16:07:56</t>
  </si>
  <si>
    <t>80+银卡-普通区域-潍城区-豪德市场J-13606460457-1000M-业务受理宽带-次数0-202407050000517953</t>
  </si>
  <si>
    <t>2024-07-06 16:08:00</t>
  </si>
  <si>
    <t>202407050000517953</t>
  </si>
  <si>
    <t>202407050000517953# 宽带账号:13606460457; 联系电话：13606460457，问题类型：此工单为群障修复工单，根据群障全量闭环修复管理要求，为确保客户网络通畅，请装维人员跟进修复网络问题，谢谢！ 
 群障标题：公告。故障描述：分支光纤断或OLT检测不到ONT的预期的光信号(LOSi/LOBi)主叫号码：18263601386.0;该号码仅供参考，请优先联系宽带账号。</t>
  </si>
  <si>
    <t>2024-07-05 16:10:57</t>
  </si>
  <si>
    <t>2024-07-05 16:11:17</t>
  </si>
  <si>
    <t>SD-851-287429-18973-3657</t>
  </si>
  <si>
    <t>SD-057-240705-469072-2752</t>
  </si>
  <si>
    <t>2024-07-05 12:26:19</t>
  </si>
  <si>
    <t>普通区域-寒亭区-温馨家园小区-18366523206-200M-宽带延伸服务-次数0-202407050000332377</t>
  </si>
  <si>
    <t>202407050000332377</t>
  </si>
  <si>
    <t xml:space="preserve">202407050000332377#流程受理流水号：20240705122420183665232061078185
客户号码:18366523206
客户姓名:焦**
投诉地市:潍坊
来话流水:2024070512223288020860239
宽带账号:18366523206
宽带账号归属地市:潍坊
宽带账号归属区县:寒亭区
故障地址:潍坊寒亭区寒亭街道运河街温馨家园小区1号楼*********
联系电话:18366523206
联系人:先生/女士
工单紧急程度:非常紧急
是否有升级投诉倾向:否
是否重复投诉:否
是否携转意向:否
是否投诉倾向:否
是否智能网关:智能网关
当前是否在线:是
接入方式:FTTH
是否质差终端:无质差信息
光功率:-20.04
故障大类:宽带/电视
故障细类:宽带延伸服务
携转原因:
故障时间:2024-07-05 12:26:47
具体故障现象:检测设备
</t>
  </si>
  <si>
    <t>2024-07-05 12:45:09</t>
  </si>
  <si>
    <t>2024-07-05 12:47:57</t>
  </si>
  <si>
    <t>SD-057-240705-157093-2830</t>
  </si>
  <si>
    <t>2024-07-05 12:35:45</t>
  </si>
  <si>
    <t>【调研】-普通区域-奎文区-中颐和园-15863434350-1000M-宽带上网投诉-次数0-20240705123449X891814180</t>
  </si>
  <si>
    <t>20240705123449X891814180</t>
  </si>
  <si>
    <t xml:space="preserve">【农村网络投诉】流程受理流水号：20240705123317158634343501080281
客户号码:15863434350
客户姓名:黄**
投诉地市:潍坊
来话流水:2024070512324268620846075
宽带账号:15863434350
宽带账号归属地市:潍坊
宽带账号归属区县:高新
故障地址:潍坊高新清池傅家村中颐和园35号楼*********
联系电话:15863434350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12:34:17
具体故障现象:PON灯闪，
客户其他诉求:
</t>
  </si>
  <si>
    <t>2024-07-05 12:38:13</t>
  </si>
  <si>
    <t>2024-07-05 12:38:50</t>
  </si>
  <si>
    <t>SD-851-284439-7705-9178</t>
  </si>
  <si>
    <t>SD-057-240705-874950-2113</t>
  </si>
  <si>
    <t>2024-07-05 11:20:08</t>
  </si>
  <si>
    <t>80+银卡-普通区域-高密市-西观音堂村-13573693076-200M-宽带上网投诉-次数0-20240705111725X445267332</t>
  </si>
  <si>
    <t>2024-07-06 12:21:00</t>
  </si>
  <si>
    <t>20240705111725X445267332</t>
  </si>
  <si>
    <t xml:space="preserve">【农村网络投诉】流程受理流水号：20240705111659135736930761058667
客户号码:13573693076
客户姓名:张**
投诉地市:潍坊
来话流水:2024070511145936820866174
宽带账号:13573693076
宽带账号归属地市:潍坊
宽带账号归属区县:高密市
故障地址:潍坊高密市朝阳街道百脉湖大街西观音堂村高密西观音堂72门牌号49号箱*********
联系电话:13573693076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11:15:49
具体故障现象:光猫亮红灯，请协助处理
客户其他诉求:
</t>
  </si>
  <si>
    <t>2024-07-05 11:22:10</t>
  </si>
  <si>
    <t>2024-07-05 11:40:49</t>
  </si>
  <si>
    <t>SD-057-240705-298763-2779</t>
  </si>
  <si>
    <t>2024-07-05 12:29:37</t>
  </si>
  <si>
    <t>80+普通-普通区域-奎文区-铭海花园-15863633331-500M-宽带延伸服务-次数0-202407050000335877</t>
  </si>
  <si>
    <t>202407050000335877</t>
  </si>
  <si>
    <t xml:space="preserve">202407050000335877#流程受理流水号：20240705122809158636333311079091
客户号码:15863633331
客户姓名:韩***********
投诉地市:潍坊
来话流水:2024070512272671520803434
宽带账号:15863633331
宽带账号归属地市:潍坊
宽带账号归属区县:高新
故障地址:潍坊高新高新城区福寿街铭海花园13号楼*********
联系电话:15762603302
联系人:先生/女士
工单紧急程度:一般
是否有升级投诉倾向:否
是否重复投诉:否
是否携转意向:否
是否投诉倾向:否
是否智能网关:智能网关
当前是否在线:是
接入方式:FTTH
是否质差终端:无质差信息
光功率:-19.58
故障大类:宽带/电视
故障细类:宽带延伸服务
携转原因:
故障时间:2024-07-05 12:24:55
具体故障现象:重新布置网线，
</t>
  </si>
  <si>
    <t>2024-07-05 12:30:59</t>
  </si>
  <si>
    <t>SD-057-240705-950463-4072</t>
  </si>
  <si>
    <t>2024-07-05 15:05:06</t>
  </si>
  <si>
    <t>【调研】-80+银卡-普通区域-临朐县-吉寺埠自然村-18463606778-300M-宽带上网投诉-次数0-202407050000454319</t>
  </si>
  <si>
    <t>202407050000454319</t>
  </si>
  <si>
    <t xml:space="preserve">202407050000454319#要求装维上门服务：宽带账号：18463606778；宽带地址：潍坊临朐县辛寨镇人民政府吉寺埠吉寺埠自然村吉寺埠1号箱辛学赢*；客户来电反映机顶盒电视不能看 ，不配合操作，要求上门，请协助处理，谢谢！联系电话：18463606778；联系人：先生；来电流水：2024070514580364920883843 
</t>
  </si>
  <si>
    <t>2024-07-05 15:08:05</t>
  </si>
  <si>
    <t>2024-07-05 15:08:32</t>
  </si>
  <si>
    <t>SD-057-240705-210495-2118</t>
  </si>
  <si>
    <t>2024-07-05 11:20:29</t>
  </si>
  <si>
    <t>【调研】-普通区域-青州市-刘潘-18765781883-300M-宽带上网投诉-次数0-20240705111812X492498871</t>
  </si>
  <si>
    <t>20240705111812X492498871</t>
  </si>
  <si>
    <t xml:space="preserve">【农村网络投诉】流程受理流水号：20240705111729187657818831058817
客户号码:18765781883
客户姓名:刘**
投诉地市:潍坊
来话流水:2024070511170994420896133
宽带账号:18765781883
宽带账号归属地市:潍坊
宽带账号归属区县:青州市
故障地址:潍坊青州市邵庄镇刘潘刘潘山头村13号箱（刘兴民）*********
联系电话:18765781883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故障时间:2024-07-05 11:17:47
具体故障现象:打不开网页，
客户其他诉求:
</t>
  </si>
  <si>
    <t>2024-07-05 11:28:43</t>
  </si>
  <si>
    <t>2024-07-05 11:29:06</t>
  </si>
  <si>
    <t>SD-851-301042-25287-19974</t>
  </si>
  <si>
    <t>SD-057-240705-014863-2178</t>
  </si>
  <si>
    <t>2024-07-05 11:28:47</t>
  </si>
  <si>
    <t>80+金卡-普通区域-坊子区-嘉禾未来城二期-15953647326-1000M-宽带上网投诉-次数0-202407050000275199</t>
  </si>
  <si>
    <t>202407050000275199</t>
  </si>
  <si>
    <t>202407050000275199#宽带账号：15953647326；宽带地址：潍坊坊子区坊子新区北海路嘉禾未来城二期1号楼*********；接入方式：FTTH，当前是否在线：在线，端到端诊断结果：客户侧设备问题，是否智能网关：，客户反映从**时间开始****无法使用，具体现象：电视看不了，要求尽快处理回复！来电流水：2024070511163034820887130，联系电话：本机</t>
  </si>
  <si>
    <t>2024-07-05 11:36:10</t>
  </si>
  <si>
    <t>2024-07-05 11:36:48</t>
  </si>
  <si>
    <t>SD-851-257500-16679-28851</t>
  </si>
  <si>
    <t>SD-057-240705-504218-2731</t>
  </si>
  <si>
    <t>2024-07-05 12:23:44</t>
  </si>
  <si>
    <t>普通区域-高密市-夏庄村自然村-18253660605-300M-业务受理宽带-次数0-202407050000331223</t>
  </si>
  <si>
    <t>202407050000331223</t>
  </si>
  <si>
    <t>202407050000331223#受理号码 : 18253660605客户姓名 : 皮*号码归属地 : 潍坊高密 － 夏庄-片区用户品牌 : 全球通。客户来电反映宽带无法上网，要求尽快安排师傅联系维修，请处理，谢谢。联系人：先生，联系电话：18253660605。</t>
  </si>
  <si>
    <t>2024-07-05 12:30:08</t>
  </si>
  <si>
    <t>2024-07-05 12:30:43</t>
  </si>
  <si>
    <t>SD-851-246334-1892-29137</t>
  </si>
  <si>
    <t>SD-057-240705-973015-4073</t>
  </si>
  <si>
    <t>【调研】-80+银卡-普通区域-寿光市-贾王南邵村-13608957650-200M-宽带上网投诉-次数0-20240705150242X962316276</t>
  </si>
  <si>
    <t>20240705150242X962316276</t>
  </si>
  <si>
    <t xml:space="preserve">【农村网络投诉】流程受理流水号：20240705150103136089576501118404
客户号码:13608957650
客户姓名:周**
投诉地市:潍坊
来话流水:2024070515005320420821531
宽带账号:13608957650
宽带账号归属地市:潍坊
宽带账号归属区县:寿光市
故障地址:潍坊寿光市上口镇贾王南邵贾王南邵村贾王南邵村12号箱王和希外墙*********
联系电话:13608957650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15:02:00
具体故障现象:光猫亮红灯，引导客户将光纤线插紧，将弯折的位置捋直后重启无效，请协助处理，谢谢。
客户其他诉求:
</t>
  </si>
  <si>
    <t>2024-07-05 15:06:45</t>
  </si>
  <si>
    <t>王永杰</t>
  </si>
  <si>
    <t>15806491212</t>
  </si>
  <si>
    <t>dw3_jk_wangyongjie</t>
  </si>
  <si>
    <t>2024-07-05 15:07:24</t>
  </si>
  <si>
    <t>SD-057-240705-245876-4623</t>
  </si>
  <si>
    <t>2024-07-05 16:08:33</t>
  </si>
  <si>
    <t>【调研】-80+金卡-普通区域-寿光市-寿光马家二-15965786126-100M-业务受理宽带-次数0-202407050000517287</t>
  </si>
  <si>
    <t>2024-07-06 16:09:00</t>
  </si>
  <si>
    <t>202407050000517287</t>
  </si>
  <si>
    <t>202407050000517287# 宽带账号:15965786126; 联系电话：15965786126，问题类型：此工单为群障修复工单，根据群障全量闭环修复管理要求，为确保客户网络通畅，请装维人员跟进修复网络问题，谢谢！ 
 群障标题：告警。故障标题：主干光纤断或OLT检测不到预期的光信号（LOS）主叫号码：15965786126.0;该号码仅供参考，请优先联系宽带账号。</t>
  </si>
  <si>
    <t>2024-07-05 16:35:45</t>
  </si>
  <si>
    <t>孟庆良</t>
  </si>
  <si>
    <t>15706307791</t>
  </si>
  <si>
    <t>dw3_jk_mengqingliang</t>
  </si>
  <si>
    <t>2024-07-05 16:36:28</t>
  </si>
  <si>
    <t>SD-057-240705-258037-5551</t>
  </si>
  <si>
    <t>2024-07-05 17:44:50</t>
  </si>
  <si>
    <t>【调研】-普通区域-潍城区-翠竹园小区-15725627166-300M-宽带上网投诉-次数0-202407050000614515</t>
  </si>
  <si>
    <t>2024-07-06 18:45:00</t>
  </si>
  <si>
    <t>202407050000614515</t>
  </si>
  <si>
    <t>202407050000614515#流程受理流水号：20240705174321157256271661167834
客户号码:15725627166
客户姓名:孙*
投诉地市:潍坊
来话流水:2024070517424609820815958
宽带账号:15725627166
宽带账号归属地市:潍坊
宽带账号归属区县:潍城区
故障地址:潍坊潍城区城关街道福寿西街翠竹园小区2 号楼*********
联系电话:15725627166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17:54:09
具体故障现象:无法上网
客户其他诉求:客户要求上门处理，谢谢
;宽带小区$[翠竹园小区]$</t>
  </si>
  <si>
    <t>2024-07-05 17:45:47</t>
  </si>
  <si>
    <t>2024-07-05 17:48:28</t>
  </si>
  <si>
    <t>SD-057-240705-378590-2188</t>
  </si>
  <si>
    <t>2024-07-05 11:29:26</t>
  </si>
  <si>
    <t>【调研】-80+金卡-普通区域-潍城区-柳东村自然村-15206469111-1000M-宽带上网投诉-次数0-20240705112658X180025480</t>
  </si>
  <si>
    <t>20240705112658X180025480</t>
  </si>
  <si>
    <t xml:space="preserve">【农村网络投诉】流程受理流水号：20240705112554152064691111061540
客户号码:15206469111
客户姓名:刘**
投诉地市:潍坊
来话流水:2024070511253870820814526
宽带账号:15206469111
宽带账号归属地市:潍坊
宽带账号归属区县:潍城区
故障地址:潍坊潍城区望留街道柳东村柳东村自然村潍城区柳东T1箱*********
联系电话:15206469111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11:26:35
具体故障现象:频繁掉线，
客户其他诉求:
</t>
  </si>
  <si>
    <t>2024-07-05 11:43:36</t>
  </si>
  <si>
    <t>2024-07-05 11:44:17</t>
  </si>
  <si>
    <t>SD-851-297429-3805-19773</t>
  </si>
  <si>
    <t>SD-057-240705-574819-4080</t>
  </si>
  <si>
    <t>2024-07-05 15:05:50</t>
  </si>
  <si>
    <t>普通区域-滨海-星域花园-13869605532-300M-宽带上网投诉-次数0-20240705150424X644728340</t>
  </si>
  <si>
    <t>20240705150424X644728340</t>
  </si>
  <si>
    <t xml:space="preserve">流程受理流水号：20240705150332138696055321119168
客户号码:13869605532
客户姓名:胡**
投诉地市:潍坊
来话流水:2024070514564333520865830
宽带账号:13869605532
宽带账号归属地市:潍坊
宽带账号归属区县:滨海
故障地址:潍坊滨海大家洼街道禄海路星域花园18号楼*********
联系电话:13869605572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15:04:33
具体故障现象:PON灯闪，捋直插紧光纤线  
重启设备
客户其他诉求:
</t>
  </si>
  <si>
    <t>2024-07-05 15:30:54</t>
  </si>
  <si>
    <t>2024-07-05 15:31:29</t>
  </si>
  <si>
    <t>SD-851-278237-418-4841</t>
  </si>
  <si>
    <t>2024-07-05 17:47:10</t>
  </si>
  <si>
    <t>普通区域-高密市-邱家洼村-17888368771-1000M-宽带上网投诉-次数0-20240705174600X760265887 一级督办</t>
  </si>
  <si>
    <t>2024-07-06 18:48:00</t>
  </si>
  <si>
    <t>20240705174600X760265887</t>
  </si>
  <si>
    <t>2024-07-05 17:49:22</t>
  </si>
  <si>
    <t>2024-07-05 17:50:10</t>
  </si>
  <si>
    <t>SD-852-251831-640-5997</t>
  </si>
  <si>
    <t>SD-057-240705-523689-4032</t>
  </si>
  <si>
    <t>2024-07-05 15:00:23</t>
  </si>
  <si>
    <t>【调研】-80+普通-普通区域-高密市-高密潘家村自然村一-15065665429-200M-业务受理宽带-次数0-202407050000450194</t>
  </si>
  <si>
    <t>2024-07-06 15:01:00</t>
  </si>
  <si>
    <t>202407050000450194</t>
  </si>
  <si>
    <t>202407050000450194#
受理号码 : 15065665429客户姓名 : 潘**号码归属地 : 潍坊高密 － 高密交通营业厅用户品牌 : 全球通
客户来电对潍坊高密市姜庄镇潘家村潘家村自然村潘卓伟西墙12号设备告警不认可请协助谢谢以及装维师傅态度不好
先生 本机 流水2024070514530751920818031</t>
  </si>
  <si>
    <t>2024-07-05 15:05:01</t>
  </si>
  <si>
    <t>陈述江</t>
  </si>
  <si>
    <t>15706307301</t>
  </si>
  <si>
    <t>dw3_jk_chenshujiang</t>
  </si>
  <si>
    <t>2024-07-05 15:05:27</t>
  </si>
  <si>
    <t>SD-851-310236-2364-6191</t>
  </si>
  <si>
    <t>SD-057-240705-654921-6201</t>
  </si>
  <si>
    <t>2024-07-05 18:31:28</t>
  </si>
  <si>
    <t>80+普通-普通区域-安丘市-锦安悦府-13806367555-300M-魔百和投诉-次数0-202407050000654845</t>
  </si>
  <si>
    <t>202407050000654845</t>
  </si>
  <si>
    <t>202407050000654845#流程受理流水号：20240705182846138063675551179711
客户号码:13806367555
客户姓名:胡**
投诉地市:潍坊
来话流水:2024070518260450420841532
宽带账号:13806367555
宽带账号归属地市:潍坊
宽带账号归属区县:安丘市
故障地址:潍坊安丘市兴安街道商场路锦安悦府9号楼*********
联系电话:13806367555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光功率:-14.32
故障大类:宽带/电视
故障细类:移动高清电视故障(专席)
携转原因:
故障时间:2024-07-05 18:30:05
魔百和单播/组播:组播
具体故障现象:电视机提示无信号，客户来电反映电视机无信号切换信号源，拔插高清线未恢复，请协助处理，谢谢
客户其他诉求:
魔百和单/组播：组播;宽带小区$[锦安悦府]$</t>
  </si>
  <si>
    <t>2024-07-05 18:35:36</t>
  </si>
  <si>
    <t>2024-07-05 18:37:22</t>
  </si>
  <si>
    <t>SD-852-269051-2694-23304</t>
  </si>
  <si>
    <t>SD-057-240705-287053-2704</t>
  </si>
  <si>
    <t>2024-07-05 12:20:42</t>
  </si>
  <si>
    <t>【调研】-80+金卡-普通区域-寒亭区-瑞都广场-18366346000-200M-宽带上网投诉-次数0-20240705121917X157705607</t>
  </si>
  <si>
    <t>20240705121917X157705607</t>
  </si>
  <si>
    <t xml:space="preserve">流程受理流水号：20240705121707183663460001076531
客户号码:18366346000
客户姓名:潘**
投诉地市:潍坊
来话流水:2024070512155178420800764
宽带账号:18366346000
宽带账号归属地市:潍坊
宽带账号归属区县:寒亭区
故障地址:潍坊寒亭区寒亭街道新瑞都广场8号楼2单元703
联系电话:13001535004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故障细类:网速慢/上网掉线(专席)
携转原因:
故障时间:2024-07-05 12:16:38
具体故障现象:网速慢卡顿，线上排障不认可，表示自己不在家
客户其他诉求:
</t>
  </si>
  <si>
    <t>2024-07-05 12:29:26</t>
  </si>
  <si>
    <t>2024-07-05 12:31:15</t>
  </si>
  <si>
    <t>SD-057-240705-380921-56</t>
  </si>
  <si>
    <t>2024-07-05 07:02:02</t>
  </si>
  <si>
    <t>【调研】-80+普通-(目标)普通区域-诸城市-龙都现代城二期-15006600162-300M-宽带上网投诉-次数0-20240705070025X258421710</t>
  </si>
  <si>
    <t>20240705070025X258421710</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</si>
  <si>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网络连接掉线。故障描述：WLAN无线网直接无信号，电视没法看，手机直接不，显示WLAN号。联系人：王永胜。联系电话：15006600162。。</t>
  </si>
  <si>
    <t>2024-07-05 07:08:50</t>
  </si>
  <si>
    <t>2024-07-05 07:14:17</t>
  </si>
  <si>
    <t>SD-057-240705-821540-58</t>
  </si>
  <si>
    <t>2024-07-05 07:04:54</t>
  </si>
  <si>
    <t>80+金卡-普通区域-诸城市-红星家园A区二期-15963464207-1000M-宽带上网投诉-次数0-202407050000091021</t>
  </si>
  <si>
    <t>202407050000091021</t>
  </si>
  <si>
    <t>202407050000091021#流程受理流水号：20240705070354159634642071000164
客户号码:15963464207
客户姓名:杨**
投诉地市:潍坊
来话流水:2024070507033404320891367
宽带账号:15963464207
宽带账号归属地市:潍坊
宽带账号归属区县:诸城市
故障地址:潍坊诸城市舜王街道四平路红星家园A区二期21号楼*********
联系电话:15963464207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
携转原因:
故障时间:2024-07-05 07:04:40
具体故障现象:打不开网页，
客户其他诉求:
;宽带小区$[红星家园A区二期]$</t>
  </si>
  <si>
    <t>2024-07-05 07:06:46</t>
  </si>
  <si>
    <t>2024-07-05 07:08:35</t>
  </si>
  <si>
    <t>SD-851-317561-19624-17156</t>
  </si>
  <si>
    <t>SD-057-240705-461207-4570</t>
  </si>
  <si>
    <t>2024-07-05 16:05:25</t>
  </si>
  <si>
    <t>80+普通-普通区域-潍城区-华景新城-15965027171-1000M-魔百和投诉-次数0-20240705160300X580804319</t>
  </si>
  <si>
    <t>20240705160300X580804319</t>
  </si>
  <si>
    <t>故障类型：电视无法观看。故障描述：卡卡卡机顶盒卡1234567890。联系人：秦国刚。联系电话：15965027171。</t>
  </si>
  <si>
    <t>2024-07-05 16:07:17</t>
  </si>
  <si>
    <t>2024-07-05 16:07:41</t>
  </si>
  <si>
    <t>SD-851-262041-2146-12251</t>
  </si>
  <si>
    <t>SD-057-240705-825097-4576</t>
  </si>
  <si>
    <t>2024-07-05 16:05:42</t>
  </si>
  <si>
    <t>80+普通-普通区域-寒亭区-朗润豪庭-18263605110-300M-业务受理宽带-次数0-202407050000514141</t>
  </si>
  <si>
    <t>202407050000514141</t>
  </si>
  <si>
    <t>202407050000514141# 宽带账号:18263605110; 联系电话：18263605110，问题类型：此工单为群障修复工单，根据群障全量闭环修复管理要求，为确保客户网络通畅，请装维人员跟进修复网络问题，谢谢！ 
 群障标题：公告。故障描述：主干光纤断或OLT检测不到预期的光信号（LOS）主叫号码：18263605110.0;该号码仅供参考，请优先联系宽带账号。</t>
  </si>
  <si>
    <t>2024-07-05 16:10:37</t>
  </si>
  <si>
    <t>2024-07-05 16:11:07</t>
  </si>
  <si>
    <t>SD-851-281259-22567-16690</t>
  </si>
  <si>
    <t>SD-057-240705-160594-4649</t>
  </si>
  <si>
    <t>2024-07-05 16:09:57</t>
  </si>
  <si>
    <t>普通区域-高密市-西郇家自然村-15963435609-100M-业务受理宽带-次数0-202407050000516703</t>
  </si>
  <si>
    <t>2024-07-06 16:10:00</t>
  </si>
  <si>
    <t>202407050000516703</t>
  </si>
  <si>
    <t>202407050000516703# 宽带账号:15963435609; 联系电话：15963435609，问题类型：此工单为群障修复工单，根据群障全量闭环修复管理要求，为确保客户网络通畅，请装维人员跟进修复网络问题，谢谢！ 
 群障标题：公告。故障描述：主干光纤断或OLT检测不到预期的光信号（LOS）主叫号码：15963435609.0;该号码仅供参考，请优先联系宽带账号。</t>
  </si>
  <si>
    <t>2024-07-05 16:13:08</t>
  </si>
  <si>
    <t>2024-07-05 16:13:36</t>
  </si>
  <si>
    <t>SD-057-240705-032491-6251</t>
  </si>
  <si>
    <t>2024-07-05 18:35:51</t>
  </si>
  <si>
    <t>普通区域-青州市-后饮马村-13853604388-100M-宽带上网投诉-次数0-20240705183355X635576341</t>
  </si>
  <si>
    <t>20240705183355X635576341</t>
  </si>
  <si>
    <t xml:space="preserve">【农村网络投诉】流程受理流水号：20240705183118138536043881180267
客户号码:13853604388
客户姓名:刘**
投诉地市:潍坊
来话流水:2024070518310024320880853
宽带账号:13853604388
宽带账号归属地市:潍坊
宽带账号归属区县:青州市
故障地址:潍坊青州市高柳镇后饮马村后饮马村4号箱（村中间刘健）*********
联系电话:13853604388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18:33:41
具体故障现象:光猫亮红灯，
客户其他诉求:
</t>
  </si>
  <si>
    <t>2024-07-05 18:37:24</t>
  </si>
  <si>
    <t>2024-07-05 18:38:18</t>
  </si>
  <si>
    <t>SD-057-240705-875301-2116</t>
  </si>
  <si>
    <t>2024-07-05 11:20:24</t>
  </si>
  <si>
    <t>【重投】-普通区域-奎文区-治浑街-18353620545-300M-宽带上网投诉-次数0-20240705111811X491558788</t>
  </si>
  <si>
    <t>20240705111811X491558788</t>
  </si>
  <si>
    <t xml:space="preserve">流程受理流水号：20240705111610183536205451058360
客户号码:18353620545
客户姓名:乔**
投诉地市:潍坊
来话流水:2024070511151299120869323
宽带账号:18353620545
宽带账号归属地市:潍坊
宽带账号归属区县:高新
故障地址:潍坊高新清池高新二路治浑街8号楼*********
联系电话:18353620545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11:16:45
具体故障现象:宽带无法上网
客户其他诉求:
</t>
  </si>
  <si>
    <t>2024-07-05 11:25:46</t>
  </si>
  <si>
    <t>2024-07-05 11:26:09</t>
  </si>
  <si>
    <t>SD-057-240705-437269-2787</t>
  </si>
  <si>
    <t>2024-07-05 12:30:13</t>
  </si>
  <si>
    <t>普通区域-寿光市-李桥村自然村-18263620778-1000M-宽带延伸服务-次数0-202407050000336191</t>
  </si>
  <si>
    <t>202407050000336191</t>
  </si>
  <si>
    <t xml:space="preserve">202407050000336191#流程受理流水号：20240705122947182636207781079486
客户号码:18263620778
客户姓名:李*
投诉地市:潍坊
来话流水:2024070512285403320815928
宽带账号:18263620778
宽带账号归属地市:潍坊
宽带账号归属区县:寿光市
故障地址:潍坊寿光市侯镇李桥村李桥村自然村李桥村（扩容）15号箱李向宽外墙*********
联系电话:18263620778
联系人:先生
工单紧急程度:一般
是否有升级投诉倾向:否
是否重复投诉:否
是否携转意向:否
是否投诉倾向:否
是否智能网关:智能网关
当前是否在线:是
接入方式:FTTH
是否质差终端:无质差信息
光功率:-18.96
故障大类:宽带/电视
故障细类:宽带延伸服务
携转原因:
故障时间:2024-07-05 12:29:58
具体故障现象:调测其它设备，
</t>
  </si>
  <si>
    <t>2024-07-05 12:39:49</t>
  </si>
  <si>
    <t>SD-851-279109-19650-17051</t>
  </si>
  <si>
    <t>SD-057-240705-215730-2795</t>
  </si>
  <si>
    <t>2024-07-05 12:32:05</t>
  </si>
  <si>
    <t>【调研】-80+金卡-普通区域-青州市-南蒋村-13792624578-300M-宽带上网投诉-次数0-20240705122923X763894282</t>
  </si>
  <si>
    <t>20240705122923X763894282</t>
  </si>
  <si>
    <t xml:space="preserve">【农村网络投诉】流程受理流水号：20240705122725137926245781078919
客户号码:13792624578
客户姓名:冯*
投诉地市:潍坊
来话流水:2024070512220065920855407
宽带账号:13792624578
宽带账号归属地市:潍坊
宽带账号归属区县:青州市
故障地址:潍坊青州市弥河镇南蒋南蒋村18号箱（西南冯玉礼）*********
联系电话:13792624578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故障细类:宽带无法上网(专席)
携转原因:
故障时间:2024-07-05 12:28:29
具体故障现象:光猫灯正常但电脑手机无法上网，
客户其他诉求:
</t>
  </si>
  <si>
    <t>2024-07-05 12:33:59</t>
  </si>
  <si>
    <t>2024-07-05 12:34:42</t>
  </si>
  <si>
    <t>SD-057-240705-917365-2803</t>
  </si>
  <si>
    <t>2024-07-05 12:32:31</t>
  </si>
  <si>
    <t>【调研】-80+银卡-普通区域-寿光市-王口-13780881499-200M-宽带上网投诉-次数0-20240705123101X861560878</t>
  </si>
  <si>
    <t>20240705123101X861560878</t>
  </si>
  <si>
    <t xml:space="preserve">【农村网络投诉】流程受理流水号：20240705123009137808814991079565
客户号码:13780881499
客户姓名:冯**
投诉地市:潍坊
来话流水:2024070512294997920823686
宽带账号:13780881499
宽带账号归属地市:潍坊
宽带账号归属区县:寿光市
故障地址:潍坊寿光市圣城街道东升路王口王口村11号箱*********
联系电话:13780881499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12:30:46
具体故障现象:光猫亮红灯，
客户其他诉求:
</t>
  </si>
  <si>
    <t>2024-07-05 12:34:28</t>
  </si>
  <si>
    <t>2024-07-05 12:35:01</t>
  </si>
  <si>
    <t>SD-851-300281-36836-23933</t>
  </si>
  <si>
    <t>SD-057-240705-278365-2841</t>
  </si>
  <si>
    <t>2024-07-05 12:38:27</t>
  </si>
  <si>
    <t>普通区域-寿光市-东张家庄-18363630676-300M-宽带上网投诉-次数0-20240705123647X207579862</t>
  </si>
  <si>
    <t>20240705123647X207579862</t>
  </si>
  <si>
    <t xml:space="preserve">流程受理流水号：20240705123356183636306761080415
客户号码:18363630676
客户姓名:张**
投诉地市:潍坊
来话流水:2024070512332730320851689
宽带账号:18363630676
宽带账号归属地市:潍坊
宽带账号归属区县:寿光市
故障地址:潍坊寿光市孙家集街道东张家庄东张家庄东张家庄4箱（刘子荣外墙）*********
联系电话:18363630676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12:36:05
具体故障现象:打不开网页，
客户其他诉求:
</t>
  </si>
  <si>
    <t>2024-07-05 12:40:33</t>
  </si>
  <si>
    <t>2024-07-05 12:40:48</t>
  </si>
  <si>
    <t>SD-057-240705-397852-4054</t>
  </si>
  <si>
    <t>2024-07-05 15:02:55</t>
  </si>
  <si>
    <t>80+银卡-普通区域-昌邑市-（铁通）昌邑沁园春小区-13963680739-1000M-宽带上网投诉-次数0-202407050000453741</t>
  </si>
  <si>
    <t>202407050000453741</t>
  </si>
  <si>
    <t xml:space="preserve">202407050000453741#流程受理流水号：20240705150212139636807391118762
客户号码:13963680739
客户姓名:魏**
投诉地市:潍坊
来话流水:2024070515015598220835457
宽带账号:13963680739
宽带账号归属地市:潍坊
宽带账号归属区县:昌邑市
故障地址:潍坊昌邑市都昌街道山前街（铁通）昌邑沁园春小区昌邑沁园春小区B13*********
联系电话:13963680739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故障时间:2024-07-05 15:02:40
魔百和单播/组播:单播
具体故障现象:客户侧为质差终端，要求上门更换终端并一并处理故障问题。
客户其他诉求:客户侧为质差终端，要求上门更换终端并一并处理故障问题。
</t>
  </si>
  <si>
    <t>2024-07-05 15:08:36</t>
  </si>
  <si>
    <t>2024-07-05 15:09:28</t>
  </si>
  <si>
    <t>SD-851-320586-13281-20903</t>
  </si>
  <si>
    <t>SD-057-240705-541723-4140</t>
  </si>
  <si>
    <t>2024-07-05 15:09:55</t>
  </si>
  <si>
    <t>80+银卡-普通区域-寿光市-兆祥小区-13561414903-1000M-业务受理宽带-次数0-202407050000459544</t>
  </si>
  <si>
    <t>202407050000459544</t>
  </si>
  <si>
    <t>202407050000459544#【已关注中国移动10086微信公众号】 宽带账号:13561414903; 联系电话：13561414903，问题类型：此工单为群障修复工单，根据群障全量闭环修复管理要求，为确保客户网络通畅，请装维人员跟进修复网络问题，谢谢！ 
 群障标题：公告。故障描述：分支光纤断或OLT检测不到ONT的预期的光信号(LOSi/LOBi)主叫号码：13561414903.0;该号码仅供参考，请优先联系宽带账号。</t>
  </si>
  <si>
    <t>2024-07-05 15:15:51</t>
  </si>
  <si>
    <t>2024-07-05 15:16:27</t>
  </si>
  <si>
    <t>SD-851-239124-5901-3671</t>
  </si>
  <si>
    <t>SD-057-240705-145863-5493</t>
  </si>
  <si>
    <t>2024-07-05 17:40:46</t>
  </si>
  <si>
    <t>普通区域-奎文区-苇湾社区-15263636227-100M-宽带上网投诉-次数0-202407050000606379</t>
  </si>
  <si>
    <t>2024-07-06 18:41:00</t>
  </si>
  <si>
    <t>202407050000606379</t>
  </si>
  <si>
    <t>202407050000606379#宽带账号：15263636227；宽带地址：潍坊奎文区东关街道东风街四平路苇湾社区20号楼*；客户来电反映宽带：*电视看不了，老人在家，经查询客户侧为质差机顶盒，请协助上门更换终端并一并处理故障问题，谢谢！联系电话：15263636227；联系人：***；来电流水：2024070517380738220861259</t>
  </si>
  <si>
    <t>2024-07-05 17:44:43</t>
  </si>
  <si>
    <t>2024-07-05 17:45:09</t>
  </si>
  <si>
    <t>SD-057-240705-659301-4468</t>
  </si>
  <si>
    <t>2024-07-05 15:50:08</t>
  </si>
  <si>
    <t>【调研】-普通区域-昌乐县-爱伦堡小区北门沿街-13626366813-200M-宽带上网投诉-次数0-20240705154707X627720119</t>
  </si>
  <si>
    <t>2024-07-06 16:51:00</t>
  </si>
  <si>
    <t>20240705154707X627720119</t>
  </si>
  <si>
    <t xml:space="preserve">流程受理流水号：20240705154640136263668131132353
客户号码:13626366813
客户姓名:张**
投诉地市:潍坊
来话流水:2024070515364930420829233
宽带账号:13626366813
宽带账号归属地市:潍坊
宽带账号归属区县:昌乐县
故障地址:潍坊昌乐县城关街道利民街爱伦堡小区北门沿街爱伦堡小区北门沿街1#*********
联系电话:13573685967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故障细类:宽带无法上网(专席)
携转原因:
故障时间:2024-07-05 15:46:51
具体故障现象:打不开网页，
客户其他诉求:
</t>
  </si>
  <si>
    <t>2024-07-05 15:54:38</t>
  </si>
  <si>
    <t>2024-07-05 15:58:23</t>
  </si>
  <si>
    <t>SD-057-240705-865913-4524</t>
  </si>
  <si>
    <t>2024-07-05 15:59:21</t>
  </si>
  <si>
    <t>普通区域-奎文区-银枫家园-13905369855-300M-宽带上网投诉-次数0-202407050000507462</t>
  </si>
  <si>
    <t>202407050000507462</t>
  </si>
  <si>
    <t xml:space="preserve">202407050000507462#宽带账号：13905369855；宽带地址：潍坊奎文区高新城区银枫路银枫家园15号楼*********；客户来电反映网络不在线，老人呢不懂，要求上门，请协助处理，谢谢！联系电话：13583603889；联系人来电流水：2024070515553964620897377
</t>
  </si>
  <si>
    <t>2024-07-05 16:01:26</t>
  </si>
  <si>
    <t>2024-07-05 16:02:02</t>
  </si>
  <si>
    <t>SD-852-256235-2595-20775</t>
  </si>
  <si>
    <t>SD-057-240705-986174-7260</t>
  </si>
  <si>
    <t>2024-07-05 19:58:35</t>
  </si>
  <si>
    <t>(目标)普通区域-安丘市-安丘领秀城-1586364351802-300M-宽带上网投诉-次数0-202407050000703664</t>
  </si>
  <si>
    <t>202407050000703664</t>
  </si>
  <si>
    <t>202407050000703664#宽带账号1586364351802：；宽带地址：潍坊安丘市兴安街道青云山路领秀城领秀城29号楼**；客户来电反映宽带网速慢卡顿前期已经刷新未恢复，不--配--合排障，，请协助处理，谢谢！联系电话：15863643518；联系人：先生；来电流水：2024070519535992820825546。</t>
  </si>
  <si>
    <t>2024-07-05 20:01:40</t>
  </si>
  <si>
    <t>2024-07-05 20:02:26</t>
  </si>
  <si>
    <t>SD-851-252872-998-16500</t>
  </si>
  <si>
    <t>SD-057-240705-489150-3580</t>
  </si>
  <si>
    <t>2024-07-05 14:13:35</t>
  </si>
  <si>
    <t>80+银卡-普通区域-寒亭区-海王花园-13563605008-200M-业务受理宽带-次数0-202407050000408070</t>
  </si>
  <si>
    <t>2024-07-06 14:14:00</t>
  </si>
  <si>
    <t>202407050000408070</t>
  </si>
  <si>
    <t>202407050000408070# 宽带账号:13563605008; 联系电话：13563605008，问题类型：此工单为群障修复工单，根据群障全量闭环修复管理要求，为确保客户网络通畅，请装维人员跟进修复网络问题，谢谢！ 
 群障标题：公告。故障描述：主干光纤断或OLT检测不到预期的光信号（LOS）主叫号码：13953633822.0;该号码仅供参考，请优先联系宽带账号。</t>
  </si>
  <si>
    <t>2024-07-05 14:26:51</t>
  </si>
  <si>
    <t>2024-07-05 14:36:12</t>
  </si>
  <si>
    <t>SD-057-240705-862357-3669</t>
  </si>
  <si>
    <t>2024-07-05 14:17:35</t>
  </si>
  <si>
    <t>【调研】-普通区域-寒亭区-海王花园-15006615061-300M-宽带上网投诉-次数0-20240705141546X146785296</t>
  </si>
  <si>
    <t>20240705141546X146785296</t>
  </si>
  <si>
    <t xml:space="preserve">流程受理流水号：20240705141506150066150611104909
客户号码:15006615061
客户姓名:吴**
投诉地市:潍坊
来话流水:2024070514145291120821543
宽带账号:15006615061
宽带账号归属地市:潍坊
宽带账号归属区县:寒亭区
故障地址:潍坊寒亭区寒亭街道通亭街海王花园2号楼*********
联系电话:15006615061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
携转原因:
故障时间:2024-07-05 14:15:17
具体故障现象:网速慢卡顿，
客户其他诉求:
</t>
  </si>
  <si>
    <t>2024-07-05 14:31:40</t>
  </si>
  <si>
    <t>2024-07-05 14:32:18</t>
  </si>
  <si>
    <t>2024-07-05 14:10:47</t>
  </si>
  <si>
    <t>普通区域-青州市-富贵牡丹园-15169620277-1000M-宽带上网投诉-次数0-202407050000405535 一级督办</t>
  </si>
  <si>
    <t>202407050000405535</t>
  </si>
  <si>
    <t>2024-07-05 14:22:56</t>
  </si>
  <si>
    <t>张泰铭</t>
  </si>
  <si>
    <t>15706307674</t>
  </si>
  <si>
    <t>dw3_jk_zhangtaiming</t>
  </si>
  <si>
    <t>2024-07-05 14:23:38</t>
  </si>
  <si>
    <t>SD-057-240705-943157-2400</t>
  </si>
  <si>
    <t>2024-07-05 11:55:10</t>
  </si>
  <si>
    <t>【调研】-普通区域-昌乐县-土埠村自然村-13953620570-1000M-业务受理宽带-次数0-202407050000309524</t>
  </si>
  <si>
    <t>202407050000309524</t>
  </si>
  <si>
    <t>202407050000309524#客户来电反映宽带网络慢，线上排障未恢复，请协助处理，谢谢, 
联系电话：本机，联系人：先生，流水：2024070511532923220878980</t>
  </si>
  <si>
    <t>2024-07-05 11:59:31</t>
  </si>
  <si>
    <t>2024-07-05 12:00:06</t>
  </si>
  <si>
    <t>SD-851-311690-18302-6012</t>
  </si>
  <si>
    <t>2024-07-05 11:58:17</t>
  </si>
  <si>
    <t>普通区域-寒亭区-海王花园-13385363986-500M-宽带上网投诉-次数0-202407050000308545 一级督办</t>
  </si>
  <si>
    <t>202407050000308545</t>
  </si>
  <si>
    <t>2024-07-05 12:02:16</t>
  </si>
  <si>
    <t>2024-07-05 12:02:50</t>
  </si>
  <si>
    <t>SD-852-256529-1070-9558</t>
  </si>
  <si>
    <t>SD-057-240705-572934-3494</t>
  </si>
  <si>
    <t>2024-07-05 14:05:07</t>
  </si>
  <si>
    <t>普通区域-寒亭区-海王花园-15263689018-300M-宽带上网投诉-次数0-202407050000397899</t>
  </si>
  <si>
    <t>202407050000397899</t>
  </si>
  <si>
    <t>202407050000397899#宽带账号：15263689018；宽带地址：潍坊寒亭区寒亭街道通亭街海王花园3号楼；客户来电反映宽带频繁掉线，要求师傅上门，请协助处理，谢谢！联系电话：15263689018；来电流水：2024070514010906020857275</t>
  </si>
  <si>
    <t>2024-07-05 14:12:25</t>
  </si>
  <si>
    <t>2024-07-05 14:14:22</t>
  </si>
  <si>
    <t>SD-057-240705-809371-3651</t>
  </si>
  <si>
    <t>2024-07-05 14:16:37</t>
  </si>
  <si>
    <t>普通区域-寿光市-海化牡丹园-15069691702-1000M-业务受理宽带-次数0-202407050000409851</t>
  </si>
  <si>
    <t>202407050000409851</t>
  </si>
  <si>
    <t>202407050000409851# 宽带账号:15069691702; 联系电话：15069691702，问题类型：此工单为群障修复工单，根据群障全量闭环修复管理要求，为确保客户网络通畅，请装维人员跟进修复网络问题，谢谢！ 
 群障标题：公告。故障描述：分支光纤断或OLT检测不到ONT的预期的光信号(LOSi/LOBi)主叫号码：15069691702.0;该号码仅供参考，请优先联系宽带账号。</t>
  </si>
  <si>
    <t>2024-07-05 14:17:10</t>
  </si>
  <si>
    <t>2024-07-05 14:17:38</t>
  </si>
  <si>
    <t>SD-851-337055-7756-8809</t>
  </si>
  <si>
    <t>SD-057-240705-178450-3643</t>
  </si>
  <si>
    <t>2024-07-05 14:16:15</t>
  </si>
  <si>
    <t>80+普通-普通区域-诸城市-怡秀园小区-15163631098-100M-业务受理宽带-次数0-202407050000406094</t>
  </si>
  <si>
    <t>2024-07-06 14:17:00</t>
  </si>
  <si>
    <t>202407050000406094</t>
  </si>
  <si>
    <t>202407050000406094# 宽带账号:15163631098; 联系电话：15163631098，问题类型：此工单为群障修复工单，根据群障全量闭环修复管理要求，为确保客户网络通畅，请装维人员跟进修复网络问题，谢谢！ 
 群障标题：公告。故障描述：主干光纤断或OLT检测不到预期的光信号（LOS）主叫号码：15163631098.0;该号码仅供参考，请优先联系宽带账号。</t>
  </si>
  <si>
    <t>2024-07-05 14:19:23</t>
  </si>
  <si>
    <t>SD-057-240705-354817-3661</t>
  </si>
  <si>
    <t>2024-07-05 14:17:09</t>
  </si>
  <si>
    <t>【调研】-普通区域-潍城区-岳王庙小区-18863632656-100M-宽带上网投诉-次数0-202407050000410025</t>
  </si>
  <si>
    <t>2024-07-06 15:18:00</t>
  </si>
  <si>
    <t>202407050000410025</t>
  </si>
  <si>
    <t xml:space="preserve">202407050000410025#【已关注中国移动10086微信公众号】流程受理流水号：20240705141641188636326561105400
客户号码:18863632656
客户姓名:张**
投诉地市:潍坊
来话流水:2024070514162336920840732
宽带账号:18863632656
宽带账号归属地市:潍坊
宽带账号归属区县:潍城区
故障地址:潍坊潍城区城关街道向阳路岳王庙小区26号楼*********
联系电话:18863632656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故障时间:2024-07-05 14:16:48
具体故障现象:提示网络无法连接，
客户其他诉求:客户侧为质差终端，要求上门更换终端并一并处理故障问题。
</t>
  </si>
  <si>
    <t>2024-07-05 14:19:54</t>
  </si>
  <si>
    <t>SD-057-240705-845716-3492</t>
  </si>
  <si>
    <t>2024-07-05 14:05:02</t>
  </si>
  <si>
    <t>【调研】-80+银卡-(目标)普通区域-寿光市-百合嘉苑-15265684275-1000M-宽带上网投诉-次数0-202407050000395039</t>
  </si>
  <si>
    <t>202407050000395039</t>
  </si>
  <si>
    <t>202407050000395039#宽带账号：15265684275；宽带地址：潍坊寿光市圣城街道建新街百合嘉苑10号楼；客户来电反映网络无法连接，光猫网口灯不亮，重启光猫，拔插路由器的电源线和网线未恢复，客户本机来电报修，要求上门处理,联系电话：15265684275来电流水：2024070514000255520845588</t>
  </si>
  <si>
    <t>2024-07-05 14:12:08</t>
  </si>
  <si>
    <t>2024-07-05 14:12:27</t>
  </si>
  <si>
    <t>SD-851-277463-3493-15017</t>
  </si>
  <si>
    <t>SD-057-240705-491683-3631</t>
  </si>
  <si>
    <t>2024-07-05 14:15:45</t>
  </si>
  <si>
    <t>【调研】-80+银卡-普通区域-昌乐县-大东庄村沿街自然村-15163630213-300M-业务受理宽带-次数0-202407050000408732</t>
  </si>
  <si>
    <t>202407050000408732</t>
  </si>
  <si>
    <t>202407050000408732# 宽带账号:15163630213; 联系电话：15163630213，问题类型：此工单为群障修复工单，根据群障全量闭环修复管理要求，为确保客户网络通畅，请装维人员跟进修复网络问题，谢谢！ 
 群障标题：公告。故障描述：分支光纤断或OLT检测不到ONT的预期的光信号(LOSi/LOBi)主叫号码：15163630213.0;该号码仅供参考，请优先联系宽带账号。</t>
  </si>
  <si>
    <t>2024-07-05 14:18:54</t>
  </si>
  <si>
    <t>2024-07-05 14:19:46</t>
  </si>
  <si>
    <t>SD-057-240705-618793-3658</t>
  </si>
  <si>
    <t>2024-07-05 14:17:02</t>
  </si>
  <si>
    <t>80+普通-普通区域-青州市-玲珑路恒信悦府-13953663722-300M-魔百和投诉-次数0-20240705141407X479193680</t>
  </si>
  <si>
    <t>20240705141407X479193680</t>
  </si>
  <si>
    <t>流程受理流水号：20240705141322139536637221104367
客户号码:13953663722
客户姓名:杨**
投诉地市:潍坊
来话流水:2024070514075010520834915
宽带账号:13953663722
宽带账号归属地市:潍坊
宽带账号归属区县:青州市
故障地址:潍坊青州市益都街道驼山北路玲珑路恒信悦府4号楼*********
联系电话:13953663722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光功率:-13.13
故障大类:宽带/电视
故障细类:移动高清电视故障(专席)
携转原因:
故障时间:2024-07-05 14:15:05
魔百和单播/组播:单播
具体故障现象:电视直播或点播无法观看，
客户其他诉求:
魔百和单/组播：单播</t>
  </si>
  <si>
    <t>2024-07-05 14:19:28</t>
  </si>
  <si>
    <t>SD-851-266982-13770-2890</t>
  </si>
  <si>
    <t>SD-057-240705-975642-2369</t>
  </si>
  <si>
    <t>2024-07-05 11:50:52</t>
  </si>
  <si>
    <t>【调研】-普通区域-青州市-后史铺-15806471802-100M-宽带上网投诉-次数0-20240705103138X698423905</t>
  </si>
  <si>
    <t>2024-07-06 12:51:00</t>
  </si>
  <si>
    <t>20240705103138X698423905</t>
  </si>
  <si>
    <t>平台流水号部转-20240700051003申诉信息流水号部-20240700041928张来鑫联系电话15269636388争议号码15806471802潍坊2024/07/04 15:24:4615806471802宽带无法上网，打10086不给处理！
此投诉为工信部自查单，请立即联系客户处理，做好沟通解释工作，并于第3个工作日的17：00前将投诉处理报告上传至工单附件中。</t>
  </si>
  <si>
    <t>2024-07-05 11:51:41</t>
  </si>
  <si>
    <t>2024-07-05 11:52:22</t>
  </si>
  <si>
    <t>SD-057-240705-703946-3497</t>
  </si>
  <si>
    <t>2024-07-05 14:05:24</t>
  </si>
  <si>
    <t>FTTR-普通区域-奎文区-隆祥花园小区-13475660957-1000M-宽带上网投诉-次数0-20240705140328X408638610</t>
  </si>
  <si>
    <t>20240705140328X408638610</t>
  </si>
  <si>
    <t xml:space="preserve">流程受理流水号：20240705140216134756609571100866
客户号码:13475660957
客户姓名:王**
投诉地市:潍坊
来话流水:2024070513594708320842944
宽带账号:13475660957
宽带账号归属地市:潍坊
宽带账号归属区县:高新
故障地址:潍坊高新高新城区金马路隆祥花园小区6号楼*********
联系电话:13465660388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光功率:-20.60
故障大类:宽带/电视
故障细类:宽带无法上网(专席)
携转原因:
故障时间:2024-07-05 14:03:53
具体故障现象:用户无法提供具体故障现象，排障不认可，请协助，谢谢
客户其他诉求:
</t>
  </si>
  <si>
    <t>2024-07-05 14:12:22</t>
  </si>
  <si>
    <t>2024-07-05 14:17:49</t>
  </si>
  <si>
    <t>SD-851-318199-17316-13469</t>
  </si>
  <si>
    <t>SD-057-240705-623957-7288</t>
  </si>
  <si>
    <t>2024-07-05 20:01:17</t>
  </si>
  <si>
    <t>【调研】-80+普通-普通区域-诸城市-杨春家园-15853642883-1000M-魔百和投诉-次数0-202407050000707038</t>
  </si>
  <si>
    <t>202407050000707038</t>
  </si>
  <si>
    <t>202407050000707038#流程受理流水号：20240705195939158536428831195946
客户号码:15853642883
客户姓名:刘**
投诉地市:潍坊
来话流水:2024070519574802620847700
宽带账号:15853642883
宽带账号归属地市:潍坊
宽带账号归属区县:诸城市
故障地址:潍坊诸城市龙都街道人民路杨春家园46号楼3单元*********
联系电话:15853642883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故障时间:2024-07-05 20:01:20
魔百和单播/组播:组播
具体故障现象:用户无法提供具体情况，要求师傅上门，请协助，谢谢
客户其他诉求:
魔百和单/组播：组播;宽带小区$[杨春家园]$</t>
  </si>
  <si>
    <t>2024-07-05 20:08:16</t>
  </si>
  <si>
    <t>2024-07-05 20:09:18</t>
  </si>
  <si>
    <t>SD-851-273465-25133-11441</t>
  </si>
  <si>
    <t>SD-057-240705-760934-2365</t>
  </si>
  <si>
    <t>2024-07-05 11:50:35</t>
  </si>
  <si>
    <t>【调研】-80+普通-普通区域-安丘市-大路村自然村-15095248688-200M-宽带上网投诉-次数0-20240705114903X343813905</t>
  </si>
  <si>
    <t>20240705114903X343813905</t>
  </si>
  <si>
    <t xml:space="preserve">【农村网络投诉】流程受理流水号：20240705114711150952486881068272
客户号码:15095248688
客户姓名:刘**
投诉地市:潍坊
来话流水:2024070511465566320896384
宽带账号:15095248688
宽带账号归属地市:潍坊
宽带账号归属区县:安丘市
故障地址:潍坊安丘市凌河镇大路村大路村自然村大路村正北10号箱姜永刚*********
联系电话:15095248688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11:48:32
具体故障现象:提示网络无法连接，
客户其他诉求:
</t>
  </si>
  <si>
    <t>2024-07-05 11:52:12</t>
  </si>
  <si>
    <t>2024-07-05 11:52:37</t>
  </si>
  <si>
    <t>SD-057-240705-602597-2373</t>
  </si>
  <si>
    <t>2024-07-05 11:52:21</t>
  </si>
  <si>
    <t>【调研】-80+普通-普通区域-临朐县-月庄自然村-15949768886-500M-宽带上网投诉-次数0-202407050000307105</t>
  </si>
  <si>
    <t>202407050000307105</t>
  </si>
  <si>
    <t xml:space="preserve">202407050000307105#流程受理流水号：20240705115109159497688861069485
客户号码:15949768886
客户姓名:郎**
投诉地市:潍坊
来话流水:2024070511501673920838818
宽带账号:15949768886
宽带账号归属地市:潍坊
宽带账号归属区县:临朐县
故障地址:潍坊临朐县城关街道月庄月庄自然村月庄村（扩容2）33号箱李继德（外墙）*********
联系电话:15949768886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光功率:-20.86
故障大类:宽带/电视
故障细类:移动高清电视故障
携转原因:
故障时间:2024-07-05 11:47:32
魔百和单播/组播:组播
具体故障现象:电视直播或点播无法观看，
客户其他诉求:客户侧为质差终端，要求上门更换终端并一并处理故障问题。
</t>
  </si>
  <si>
    <t>2024-07-05 11:57:49</t>
  </si>
  <si>
    <t>2024-07-05 11:58:20</t>
  </si>
  <si>
    <t>SD-057-240705-475682-5336</t>
  </si>
  <si>
    <t>2024-07-05 17:20:16</t>
  </si>
  <si>
    <t>普通区域-潍城区-翠竹园小区-13468486429-200M-宽带上网投诉-次数0-202407050000587310</t>
  </si>
  <si>
    <t>2024-07-06 18:21:00</t>
  </si>
  <si>
    <t>202407050000587310</t>
  </si>
  <si>
    <t xml:space="preserve">202407050000587310#宽带账号：13468486429；宽带地址：潍坊潍城区城关街道福寿西街翠竹园小区4号楼；客户来电反映宽带无网络，客户不在现场，无法配合线上指导，要求师傅上门，请协助处理，谢谢！联系电话：15153618237；联系人：先生；来电流水：2024070517181747820818960。
</t>
  </si>
  <si>
    <t>2024-07-05 17:24:08</t>
  </si>
  <si>
    <t>2024-07-05 17:25:12</t>
  </si>
  <si>
    <t>SD-057-240705-380215-4390</t>
  </si>
  <si>
    <t>2024-07-05 15:37:00</t>
  </si>
  <si>
    <t>80+银卡-普通区域-寿光市-长治社区-17863650768-300M-宽带上网投诉-次数0-202407050000485572</t>
  </si>
  <si>
    <t>202407050000485572</t>
  </si>
  <si>
    <t>202407050000485572#宽带账号：17863650768  ；宽带地址：潍坊寿光市古城长治长治社区4号楼****   ；客户来电反映宽带不能用，光猫亮红灯，拔插捋直光纤线未恢复，要求上门，请协助处理，谢谢！联系电话：本机；联系人：先生；来电流水：2024070515335215120885860</t>
  </si>
  <si>
    <t>2024-07-05 15:39:55</t>
  </si>
  <si>
    <t>2024-07-05 15:40:18</t>
  </si>
  <si>
    <t>SD-057-240705-321506-3488</t>
  </si>
  <si>
    <t>2024-07-05 14:04:35</t>
  </si>
  <si>
    <t>普通区域--null--宽带上网投诉-次数0-202407040000525006</t>
  </si>
  <si>
    <t>2024-07-06 15:05:00</t>
  </si>
  <si>
    <t>202407040000525006</t>
  </si>
  <si>
    <t xml:space="preserve">202407040000525006#【10080转回】受理号码 : 18766468532客户姓名 : 马**号码归属地 : 潍坊寒亭 － 潍坊市寒亭区鸿达通讯店用户品牌 : 全球通
客户来电反映3月份就开始要求申请办理宽带，宽带地址：潍坊市寒亭区浞河六号小区2期4号楼2单元，客户表示民主街营业厅告知此位置无端口无法安装不认可，已做基本解释，要求相关工作人员核实回电，请受理谢谢!联系电话：本机，联系人：先生，流水号：2024070416191554620807419
</t>
  </si>
  <si>
    <t>2024-07-06 12:08:58</t>
  </si>
  <si>
    <t>SD-057-240705-198426-3543</t>
  </si>
  <si>
    <t>2024-07-05 14:11:44</t>
  </si>
  <si>
    <t>80+普通-普通区域-坊子区-城子村-15954405959-300M-宽带上网投诉-次数0-202407050000406130</t>
  </si>
  <si>
    <t>202407050000406130</t>
  </si>
  <si>
    <t xml:space="preserve">202407050000406130#宽带账号：15954405959；宽带地址：潍坊峡山区王家庄街道（赵戈）城子村城子村；客户来电反映，经查询客户侧为质差终端，请协助上门更换终端并一并处理故障问题，谢谢！联系电话：15954405039；联系人：先生；来电流水：2024070514063212020819045。
</t>
  </si>
  <si>
    <t>2024-07-05 14:14:41</t>
  </si>
  <si>
    <t>周建</t>
  </si>
  <si>
    <t>15706307268</t>
  </si>
  <si>
    <t>dw3_jk_zhoujian</t>
  </si>
  <si>
    <t>2024-07-05 14:15:27</t>
  </si>
  <si>
    <t>SD-057-240705-907435-7287</t>
  </si>
  <si>
    <t>2024-07-05 20:01:07</t>
  </si>
  <si>
    <t>【催3】普通区域-奎文区-null-18354213590-宽带上网投诉-次数0-20240705170504X304409751</t>
  </si>
  <si>
    <t>20240705170504X304409751</t>
  </si>
  <si>
    <t>受理号码 : 18354213590客户姓名 : 王**号码归属地 : 青岛李沧 － 李沧-李沧区奕鑫顺达通讯部用户品牌 : 全球通
客户来电对于在潍坊奎文区高新城区北海路仁和盛廷扩容11号楼安装宽带，工作人员告知端口满了，客户不认可，要求尽快处理，请协助处理，谢谢
联系人：女士，联系号码：本机，来电流水：2024070517033632820832105</t>
  </si>
  <si>
    <t>2024-07-10 20:06:12</t>
  </si>
  <si>
    <t>SD-057-240705-287196-4377</t>
  </si>
  <si>
    <t>2024-07-05 15:32:29</t>
  </si>
  <si>
    <t>【调研】-80+银卡-(目标)普通区域-临朐县-芙蓉居小区-15853603136-1000M-宽带上网投诉-次数0-20240705153108X668752623</t>
  </si>
  <si>
    <t>20240705153108X668752623</t>
  </si>
  <si>
    <t xml:space="preserve">流程受理流水号：20240705153036158536031361127349
客户号码:15853603136
客户姓名:杨**
投诉地市:潍坊
来话流水:2024070515292624820821375
宽带账号:15853603136
宽带账号归属地市:潍坊
宽带账号归属区县:临朐县
故障地址:潍坊临朐县冶源镇人民政府临九路芙蓉居小区疗养院新楼*********
联系电话:15853603136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故障细类:宽带无法上网
携转原因:
故障时间:2024-07-05 15:30:49
具体故障现象:提示网络无法连接，
客户其他诉求:维修
</t>
  </si>
  <si>
    <t>2024-07-05 15:39:33</t>
  </si>
  <si>
    <t>SD-851-299771-13997-26532</t>
  </si>
  <si>
    <t>SD-057-240705-813946-4499</t>
  </si>
  <si>
    <t>2024-07-05 15:53:33</t>
  </si>
  <si>
    <t>80+银卡-普通区域-寿光市-李二村自然村-13953600253-1000M-宽带上网投诉-次数0-20240705155236X956003674</t>
  </si>
  <si>
    <t>20240705155236X956003674</t>
  </si>
  <si>
    <t xml:space="preserve">【农村网络投诉】流程受理流水号：20240705155153139536002531133950
客户号码:13953600253
客户姓名:李*
投诉地市:潍坊
来话流水:2024070515512347420837174
宽带账号:13953600253
宽带账号归属地市:潍坊
宽带账号归属区县:寿光市
故障地址:潍坊寿光市孙家集街道李二村李二村自然村李二村4箱（张建庆外墙）*********
联系电话:13953600253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16:08:20
具体故障现象:光猫亮红灯，
客户其他诉求:
</t>
  </si>
  <si>
    <t>2024-07-05 15:56:59</t>
  </si>
  <si>
    <t>2024-07-05 15:57:25</t>
  </si>
  <si>
    <t>SD-057-240705-650719-4506</t>
  </si>
  <si>
    <t>2024-07-05 15:56:14</t>
  </si>
  <si>
    <t>普通区域-奎文区-紫金园天骄水岸-17667423454-500M-宽带上网投诉-次数0-20240705155354X347561550</t>
  </si>
  <si>
    <t>20240705155354X347561550</t>
  </si>
  <si>
    <t xml:space="preserve">流程受理流水号：20240705155305176674234541134318
客户号码:17667423454
客户姓名:曾*
投诉地市:潍坊
来话流水:2024070515482118120893671
宽带账号:17667423454
宽带账号归属地市:潍坊
宽带账号归属区县:奎文区
故障地址:潍坊奎文区北苑街道四平路紫金园天骄水岸3号楼*********
联系电话:17667423454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光功率:-13.31
故障大类:宽带/电视
故障细类:宽带无法上网(专席)
携转原因:
故障时间:2024-07-05 15:52:36
具体故障现象:提示网络无法连接要求尽快处理
客户其他诉求:
</t>
  </si>
  <si>
    <t>2024-07-05 15:58:50</t>
  </si>
  <si>
    <t>2024-07-05 15:59:25</t>
  </si>
  <si>
    <t>SD-851-309508-8722-20544</t>
  </si>
  <si>
    <t>SD-057-240705-238071-7318</t>
  </si>
  <si>
    <t>2024-07-05 20:05:02</t>
  </si>
  <si>
    <t>【调研】-80+普通-普通区域-潍城区-都家村自然村-13455600343-1000M-宽带上网投诉-次数0-20240705200204X924080555</t>
  </si>
  <si>
    <t>20240705200204X924080555</t>
  </si>
  <si>
    <t xml:space="preserve">【农村网络投诉】流程受理流水号：20240705195924134556003431195900
客户号码:13455600343
客户姓名:姜**
投诉地市:潍坊
来话流水:2024070519584406320853284
宽带账号:13455600343
宽带账号归属地市:潍坊
宽带账号归属区县:潍城区
故障地址:潍坊潍城区于河街道都家村都家村自然村北起12排西起1排东户6#*********
联系电话:13455600343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19:55:47
具体故障现象:光猫亮红灯，
客户其他诉求:无
</t>
  </si>
  <si>
    <t>2024-07-05 20:12:06</t>
  </si>
  <si>
    <t>2024-07-05 20:12:29</t>
  </si>
  <si>
    <t>SD-851-313746-22572-28402</t>
  </si>
  <si>
    <t>SD-057-240705-743865-7303</t>
  </si>
  <si>
    <t>2024-07-05 20:02:23</t>
  </si>
  <si>
    <t>普通区域-青州市-东峪村自然村-13371073226-200M-宽带上网投诉-次数0-20240705200056X856761742</t>
  </si>
  <si>
    <t>20240705200056X856761742</t>
  </si>
  <si>
    <t xml:space="preserve">【农村网络投诉】流程受理流水号：20240705195435133710732261195146
客户号码:13371073226
客户姓名:傅**
投诉地市:潍坊
来话流水:2024070519540424720825957
宽带账号:13371073226
宽带账号归属地市:潍坊
宽带账号归属区县:青州市
故障地址:潍坊青州市邵庄镇东峪村东峪村自然村扩2号(傅太营)
联系电话:13371073226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20:01:21
具体故障现象:宽带无法上网，
客户其他诉求:
</t>
  </si>
  <si>
    <t>2024-07-05 20:23:45</t>
  </si>
  <si>
    <t>2024-07-05 20:24:22</t>
  </si>
  <si>
    <t>SD-057-240705-953740-3560</t>
  </si>
  <si>
    <t>2024-07-05 14:12:26</t>
  </si>
  <si>
    <t>普通区域-坊子区-天同双羊新城-13053607852-500M-业务受理宽带-次数0-202407050000407464</t>
  </si>
  <si>
    <t>202407050000407464</t>
  </si>
  <si>
    <t>202407050000407464# 宽带账号:13053607852; 联系电话：13053607852，问题类型：此工单为群障修复工单，根据群障全量闭环修复管理要求，为确保客户网络通畅，请装维人员跟进修复网络问题，谢谢！ 
 群障标题：公告。故障描述：分支光纤断或OLT检测不到ONT的预期的光信号(LOSi/LOBi)主叫号码：13053607852.0;该号码仅供参考，请优先联系宽带账号。</t>
  </si>
  <si>
    <t>2024-07-05 14:15:35</t>
  </si>
  <si>
    <t>2024-07-05 14:16:05</t>
  </si>
  <si>
    <t>SD-851-331010-11912-9117</t>
  </si>
  <si>
    <t>SD-057-240705-594038-5341</t>
  </si>
  <si>
    <t>2024-07-05 17:20:41</t>
  </si>
  <si>
    <t>普通区域-高密市-西李家苓芝-15621733702-500M-宽带上网投诉-次数0-20240705171917X157787217</t>
  </si>
  <si>
    <t>20240705171917X157787217</t>
  </si>
  <si>
    <t xml:space="preserve">流程受理流水号：20240705171726156217337021160173
客户号码:15621733702
客户姓名:门**
投诉地市:潍坊
来话流水:2024070517152397320882212
宽带账号:15621733702
宽带账号归属地市:潍坊
宽带账号归属区县:高密市
故障地址:潍坊高密市夏庄镇西李家苓芝西李家苓芝10号楼*********
联系电话:15621733702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故障时间:2024-07-05 17:19:01
具体故障现象:用户无法提供具体故障现象，
客户其他诉求:
</t>
  </si>
  <si>
    <t>2024-07-05 17:39:12</t>
  </si>
  <si>
    <t>SD-851-275732-30629-729</t>
  </si>
  <si>
    <t>SD-057-240705-196402-3568</t>
  </si>
  <si>
    <t>2024-07-05 14:12:52</t>
  </si>
  <si>
    <t>【调研】-(目标)普通区域-寒亭区-海王花园-15954463530-300M-业务受理宽带-次数0-202407050000407491</t>
  </si>
  <si>
    <t>202407050000407491</t>
  </si>
  <si>
    <t>202407050000407491# 宽带账号:15954463530; 联系电话：15954463530，问题类型：此工单为群障修复工单，根据群障全量闭环修复管理要求，为确保客户网络通畅，请装维人员跟进修复网络问题，谢谢！ 
 群障标题：公告。故障描述：主干光纤断或OLT检测不到预期的光信号（LOS）主叫号码：15253671332.0;该号码仅供参考，请优先联系宽带账号。</t>
  </si>
  <si>
    <t>2024-07-05 14:22:31</t>
  </si>
  <si>
    <t>2024-07-05 14:23:07</t>
  </si>
  <si>
    <t>SD-057-240705-308625-3578</t>
  </si>
  <si>
    <t>2024-07-05 14:13:28</t>
  </si>
  <si>
    <t>80+银卡-普通区域-寒亭区-海王花园-18263638077-1000M-业务受理宽带-次数0-202407050000406057</t>
  </si>
  <si>
    <t>202407050000406057</t>
  </si>
  <si>
    <t>202407050000406057# 宽带账号:18263638077; 联系电话：18263638077，问题类型：此工单为群障修复工单，根据群障全量闭环修复管理要求，为确保客户网络通畅，请装维人员跟进修复网络问题，谢谢！ 
 群障标题：公告。故障描述：主干光纤断或OLT检测不到预期的光信号（LOS）主叫号码：15169603688.0;该号码仅供参考，请优先联系宽带账号。</t>
  </si>
  <si>
    <t>2024-07-05 14:24:18</t>
  </si>
  <si>
    <t>SD-057-240705-456190-2428</t>
  </si>
  <si>
    <t>2024-07-05 11:59:43</t>
  </si>
  <si>
    <t>【调研】-80+银卡-普通区域-坊子区-甘棠社区-18253657360-1000M-宽带上网投诉-次数0-202407050000310906</t>
  </si>
  <si>
    <t>202407050000310906</t>
  </si>
  <si>
    <t>202407050000310906#宽带账号：18253657360；宽带地址：潍坊峡山区太堡庄街道（太堡庄）兴峡路甘棠社区甘棠社区20号1单元501*********
；客户来电反映宽带无法上网，注册灯闪烁，要求上门，请协助处理，谢谢！联系电话：本机；联系人：先生；来电流水：2024070511562121820813552</t>
  </si>
  <si>
    <t>2024-07-05 12:01:02</t>
  </si>
  <si>
    <t>2024-07-05 12:01:39</t>
  </si>
  <si>
    <t>SD-851-225673-3271-8322</t>
  </si>
  <si>
    <t>SD-057-240705-047531-7199</t>
  </si>
  <si>
    <t>2024-07-05 19:50:34</t>
  </si>
  <si>
    <t>普通区域-诸城市-亭子沟自然村-18765790788-300M-宽带上网投诉-次数0-20240705194838X118207430</t>
  </si>
  <si>
    <t>20240705194838X118207430</t>
  </si>
  <si>
    <t xml:space="preserve">【农村网络投诉】流程受理流水号：20240705194803187657907881194119
客户号码:18765790788
客户姓名:吴**
投诉地市:潍坊
来话流水:2024070519474405420889196
宽带账号:18765790788
宽带账号归属地市:潍坊
宽带账号归属区县:诸城市
故障地址:潍坊诸城市密州街道亭子沟亭子沟自然村亭子沟村中西北14#箱*********
联系电话:18765790788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19:48:29
具体故障现象:光猫亮红灯，
客户其他诉求:
</t>
  </si>
  <si>
    <t>2024-07-05 19:52:31</t>
  </si>
  <si>
    <t>2024-07-05 19:53:17</t>
  </si>
  <si>
    <t>SD-851-277503-24906-18077</t>
  </si>
  <si>
    <t>SD-057-240705-182397-3675</t>
  </si>
  <si>
    <t>2024-07-05 14:18:43</t>
  </si>
  <si>
    <t>(目标)普通区域-坊子区-荒里-13675367776-1000M-宽带上网投诉-次数0-202407050000412034</t>
  </si>
  <si>
    <t>202407050000412034</t>
  </si>
  <si>
    <t>202407050000412034#用户表示宽带不能正常使用，要求上门维修，请工作人员协助处理，谢谢！流水号2024070514165237620846671，联系人先生，联系电话13675367776！</t>
  </si>
  <si>
    <t>2024-07-05 14:22:12</t>
  </si>
  <si>
    <t>2024-07-05 14:22:29</t>
  </si>
  <si>
    <t>SD-851-305798-14556-26497</t>
  </si>
  <si>
    <t>SD-057-240705-698407-4405</t>
  </si>
  <si>
    <t>2024-07-05 15:39:22</t>
  </si>
  <si>
    <t>【调研】-FTTR-普通区域-奎文区-凤鸣郡-13306366816-1000M-宽带上网投诉-次数0-202407050000486604</t>
  </si>
  <si>
    <t>202407050000486604</t>
  </si>
  <si>
    <t xml:space="preserve">202407050000486604#受理号码 : 13306366816客户姓名 : 王**号码归属地 : 潍坊奎文 － 高新-东方路营业厅用户品牌 : 全球通
客户要求装维上门调测设备请协助谢谢
潍坊奎文区高新城区宝通街凤鸣郡6号楼
女士 本机 流水2024070515352873420809691 </t>
  </si>
  <si>
    <t>2024-07-05 15:43:11</t>
  </si>
  <si>
    <t>2024-07-05 15:57:47</t>
  </si>
  <si>
    <t>SD-851-261680-14809-24231</t>
  </si>
  <si>
    <t>2024-07-05 14:03:26</t>
  </si>
  <si>
    <t>80+普通-普通区域-诸城市-金东世纪城-13792610898-300M-宽带上网投诉-次数0-202407050000399393 一级督办</t>
  </si>
  <si>
    <t>202407050000399393</t>
  </si>
  <si>
    <t>2024-07-05 14:05:11</t>
  </si>
  <si>
    <t>2024-07-05 14:06:38</t>
  </si>
  <si>
    <t>SD-852-312257-2267-25325</t>
  </si>
  <si>
    <t>SD-057-240705-671052-3482</t>
  </si>
  <si>
    <t>2024-07-05 14:03:22</t>
  </si>
  <si>
    <t>80+银卡-普通区域-青州市-高墓村-15908027579-200M-宽带上网投诉-次数0-202407050000399467</t>
  </si>
  <si>
    <t>2024-07-06 15:04:00</t>
  </si>
  <si>
    <t>202407050000399467</t>
  </si>
  <si>
    <t>202407050000399467#宽带账号：15908027579；宽带地址：潍坊青州市谭坊镇高墓村高墓村5号楼********；客户来电反映 移动高清 不能用，客户不在现场，无法配合线上指导/客户不配合排障，要求上门，请协助处理，谢谢！联系电话：***；联系人：15908027579；来电流水：2024070514013138420861417。</t>
  </si>
  <si>
    <t>2024-07-05 14:10:50</t>
  </si>
  <si>
    <t>2024-07-05 14:11:23</t>
  </si>
  <si>
    <t>SD-851-311388-5304-19836</t>
  </si>
  <si>
    <t>SD-057-240705-928461-4477</t>
  </si>
  <si>
    <t>2024-07-05 15:50:45</t>
  </si>
  <si>
    <t>80+银卡-普通区域-临朐县-崔家庄自然村-15169555131-300M-宽带上网投诉-次数0-20240705154833X713703440</t>
  </si>
  <si>
    <t>20240705154833X713703440</t>
  </si>
  <si>
    <t xml:space="preserve">【农村网络投诉】流程受理流水号：20240705154500151695551311131821
客户号码:15169555131
客户姓名:陈**
投诉地市:潍坊
来话流水:2024070515441489920835005
宽带账号:15169555131
宽带账号归属地市:潍坊
宽带账号归属区县:临朐县
故障地址:潍坊临朐县辛寨镇人民政府崔家庄崔家庄自然村崔家庄3号箱（王振喜）*********
联系电话:15905379168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15:45:19
具体故障现象:PON灯闪，
客户其他诉求:请协助处理，谢谢
</t>
  </si>
  <si>
    <t>2024-07-05 15:52:09</t>
  </si>
  <si>
    <t>2024-07-05 15:52:39</t>
  </si>
  <si>
    <t>SD-057-240705-587309-4523</t>
  </si>
  <si>
    <t>2024-07-05 15:59:15</t>
  </si>
  <si>
    <t>80+普通-普通区域-昌邑市-围子祝家村-13884717088-300M-宽带上网投诉-次数0-202407050000508256</t>
  </si>
  <si>
    <t>202407050000508256</t>
  </si>
  <si>
    <t xml:space="preserve">202407050000508256#宽带账号：13884717088；宽带地址：潍坊昌邑市围子镇祝家围子祝家村2号箱刘建国；客户来电反映宽带/移动高清无法观看，无法配合线上指导/客户不配合排障，请协助处理，谢谢！联系电话：13884717088*；联系人先生；来电流水：2024070515532941120866819。 </t>
  </si>
  <si>
    <t>2024-07-05 16:02:57</t>
  </si>
  <si>
    <t>2024-07-05 16:03:25</t>
  </si>
  <si>
    <t>SD-851-300594-12167-12002</t>
  </si>
  <si>
    <t>SD-057-240705-278153-4397</t>
  </si>
  <si>
    <t>2024-07-05 15:38:09</t>
  </si>
  <si>
    <t>【调研】-(目标)普通区域-高密市-孙家窎庄-18560695759-1000M-宽带上网投诉-次数0-20240705153644X453623800</t>
  </si>
  <si>
    <t>20240705153644X453623800</t>
  </si>
  <si>
    <t xml:space="preserve">流程受理流水号：20240705153309185606957591128124
客户号码:18560695759
客户姓名:管**
投诉地市:潍坊
来话流水:2024070515300841320831470
宽带账号:18560695759
宽带账号归属地市:潍坊
宽带账号归属区县:高密市
故障地址:潍坊高密市柏城镇孙家窎庄孙家窎庄高密孙家窎庄张维成12号箱*********
联系电话:13953682497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光功率:-9.43
故障大类:宽带/电视
故障细类:宽带网速慢/卡顿
携转原因:
故障时间:2024-07-05 15:33:31
网站/APP/游戏名称:未提供
具体故障现象:网速慢卡顿，
客户其他诉求:
</t>
  </si>
  <si>
    <t>2024-07-05 15:46:46</t>
  </si>
  <si>
    <t>2024-07-05 15:47:10</t>
  </si>
  <si>
    <t>SD-851-317107-34639-7559</t>
  </si>
  <si>
    <t>SD-057-240705-268794-7219</t>
  </si>
  <si>
    <t>2024-07-05 19:53:30</t>
  </si>
  <si>
    <t>80+普通-普通区域-安丘市-领世新城北区-15105442615-200M-宽带上网投诉-次数0-202407050000702935</t>
  </si>
  <si>
    <t>202407050000702935</t>
  </si>
  <si>
    <t>202407050000702935#流程受理流水号：20240705195242151054426151194845
客户号码:15105442615
客户姓名:王**
投诉地市:潍坊
来话流水:2024070519520915920814776
宽带账号:15105442615
宽带账号归属地市:潍坊
宽带账号归属区县:安丘市
故障地址:潍坊安丘市新安街道学府街领世新城北区112号楼*********
联系电话:15105442615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故障细类:宽带网速慢/卡顿
携转原因:
故障时间:2024-07-05 19:53:19
具体故障现象:打不开网页，
客户其他诉求:
;宽带小区$[领世新城北区]$</t>
  </si>
  <si>
    <t>2024-07-05 19:55:51</t>
  </si>
  <si>
    <t>2024-07-05 19:56:26</t>
  </si>
  <si>
    <t>SD-057-240705-821574-3598</t>
  </si>
  <si>
    <t>2024-07-05 14:14:16</t>
  </si>
  <si>
    <t>普通区域-安丘市-景中路沿街-13864632812-100M-业务受理宽带-次数0-202407050000407902</t>
  </si>
  <si>
    <t>2024-07-06 14:15:00</t>
  </si>
  <si>
    <t>202407050000407902</t>
  </si>
  <si>
    <t>202407050000407902# 宽带账号:13864632812; 联系电话：13864632812，问题类型：此工单为群障修复工单，根据群障全量闭环修复管理要求，为确保客户网络通畅，请装维人员跟进修复网络问题，谢谢！ 
 群障标题：公告。故障描述：分支光纤断或OLT检测不到ONT的预期的光信号(LOSi/LOBi)主叫号码：13864632812.0;该号码仅供参考，请优先联系宽带账号。</t>
  </si>
  <si>
    <t>2024-07-05 14:16:00</t>
  </si>
  <si>
    <t>2024-07-05 14:16:55</t>
  </si>
  <si>
    <t>SD-057-240705-684930-2390</t>
  </si>
  <si>
    <t>2024-07-05 11:53:41</t>
  </si>
  <si>
    <t>80+银卡-普通区域-安丘市-大路村自然村-13406605660-200M-宽带上网投诉-次数0-20240705115153X513755851</t>
  </si>
  <si>
    <t>2024-07-06 12:54:00</t>
  </si>
  <si>
    <t>20240705115153X513755851</t>
  </si>
  <si>
    <t xml:space="preserve">【农村网络投诉】流程受理流水号：20240705114706134066056601068239
客户号码:13406605660
客户姓名:张**
投诉地市:潍坊
来话流水:2024070511463005320890803
宽带账号:13406605660
宽带账号归属地市:潍坊
宽带账号归属区县:安丘市
故障地址:潍坊安丘市凌河镇大路村大路村自然村大路村村东北7号箱李中意*********
联系电话:13468468161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故障时间:2024-07-05 11:51:31
具体故障现象:提示网络无法连接，
客户其他诉求:请协助处理，谢谢
</t>
  </si>
  <si>
    <t>2024-07-05 11:55:16</t>
  </si>
  <si>
    <t>2024-07-05 11:55:35</t>
  </si>
  <si>
    <t>SD-851-266130-12352-14325</t>
  </si>
  <si>
    <t>2024-07-05 17:27:56</t>
  </si>
  <si>
    <t>普通区域-坊子区-null-15706301369-宽带上网投诉-次数0-20240705135638X998140787 一级督办</t>
  </si>
  <si>
    <t>2024-07-06 18:28:00</t>
  </si>
  <si>
    <t>20240705135638X998140787</t>
  </si>
  <si>
    <t>2024-07-06 16:46:22</t>
  </si>
  <si>
    <t>SD-057-240705-307642-3586</t>
  </si>
  <si>
    <t>2024-07-05 14:13:51</t>
  </si>
  <si>
    <t>80+金卡-普通区域-高密市-东辛自然村-15253675676-300M-业务受理宽带-次数0-202407050000407406</t>
  </si>
  <si>
    <t>202407050000407406</t>
  </si>
  <si>
    <t>202407050000407406# 宽带账号:15253675676; 联系电话：15253675676，问题类型：此工单为群障修复工单，根据群障全量闭环修复管理要求，为确保客户网络通畅，请装维人员跟进修复网络问题，谢谢！ 
 群障标题：告警。故障标题：分支光纤断或OLT检测不到ONT的预期的光信号(LOSi/LOBi)主叫号码：15253675676.0;该号码仅供参考，请优先联系宽带账号。</t>
  </si>
  <si>
    <t>2024-07-05 14:15:49</t>
  </si>
  <si>
    <t>2024-07-05 14:16:40</t>
  </si>
  <si>
    <t>SD-057-240705-745680-2378</t>
  </si>
  <si>
    <t>2024-07-05 11:53:06</t>
  </si>
  <si>
    <t>【调研】-80+金卡-普通区域-安丘市-付家庙子居民楼-13153657138-1000M-宽带上网投诉-次数0-20240705115027X427314645</t>
  </si>
  <si>
    <t>20240705115027X427314645</t>
  </si>
  <si>
    <t xml:space="preserve">【农村网络投诉】流程受理流水号：20240705114946131536571381069085
客户号码:13153657138
客户姓名:王**
投诉地市:潍坊
来话流水:2024070511492669220828313
宽带账号:13153657138
宽带账号归属地市:潍坊
宽带账号归属区县:安丘市
故障地址:潍坊安丘市刘家尧镇付家庙子村付家庙子居民楼付家庙子社区16号楼*********
联系电话:13153657138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
携转原因:
故障时间:2024-07-05 11:50:08
具体故障现象:提示网络无法连接，
客户其他诉求:
</t>
  </si>
  <si>
    <t>2024-07-05 11:54:49</t>
  </si>
  <si>
    <t>2024-07-05 11:56:29</t>
  </si>
  <si>
    <t>SD-851-270743-13009-8859</t>
  </si>
  <si>
    <t>SD-057-240705-705389-5373</t>
  </si>
  <si>
    <t>2024-07-05 17:26:21</t>
  </si>
  <si>
    <t>【调研】-80+金卡-(目标)普通区域-奎文区-水岸华庭-15762672789-100M-宽带上网投诉-次数0-20240705172549X549276236</t>
  </si>
  <si>
    <t>2024-07-06 18:27:00</t>
  </si>
  <si>
    <t>20240705172549X549276236</t>
  </si>
  <si>
    <t xml:space="preserve">流程受理流水号：20240705172417157626727891162136
客户号码:15762672789
客户姓名:王**
投诉地市:潍坊
来话流水:2024070517203636020848411
宽带账号:15762672789
宽带账号归属地市:潍坊
宽带账号归属区县:奎文区
故障地址:潍坊奎文区潍州路街道四平路水岸华庭6号楼*********
联系电话:13573660311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17:25:13
具体故障现象:光猫亮红灯，
客户其他诉求:
</t>
  </si>
  <si>
    <t>2024-07-05 17:28:59</t>
  </si>
  <si>
    <t>2024-07-05 17:29:20</t>
  </si>
  <si>
    <t>SD-851-285489-13415-4374</t>
  </si>
  <si>
    <t>SD-057-240705-724183-4507</t>
  </si>
  <si>
    <t>2024-07-05 15:56:18</t>
  </si>
  <si>
    <t>【调研】-普通区域--null-13963624887-宽带上网投诉-次数0-20240705155355X354051690</t>
  </si>
  <si>
    <t>2024-07-06 16:57:00</t>
  </si>
  <si>
    <t>20240705155355X354051690</t>
  </si>
  <si>
    <t>手机号码：13963624887  【问题描述】：客户来电安装师傅把潍坊市奎文区北王茶城6号楼楼顶门损坏了  客户表示要求上报反馈不然报警，请协助受理，谢谢。联系电话：13963624887，联系人：先生/女士，录音流水号：2024070515475417820887310。</t>
  </si>
  <si>
    <t>2024-07-10 18:04:02</t>
  </si>
  <si>
    <t>家庭业务-&gt;服务触点-&gt;装维人员-&gt;全局流转-&gt;售后服务-&gt;破坏屋内卫生-&gt;全局流转</t>
  </si>
  <si>
    <t>SD-057-240705-457380-7266</t>
  </si>
  <si>
    <t>2024-07-05 19:59:06</t>
  </si>
  <si>
    <t>普通区域-高密市-盛世大院-13864699986-500M-宽带上网投诉-次数0-20240705195607X567433845</t>
  </si>
  <si>
    <t>20240705195607X567433845</t>
  </si>
  <si>
    <t>【预处理派单】宽带账号：13864699986，宽带地址： 潍坊高密市密水街道凤凰大街盛世大院多层4号楼*********，故障现象：，故障现象类型：，客户诉求：用户要求今天安装，联系电话：13864699986，通话流水：2024070519541287520826818。接入方式：FTTH，当前是否在线：不在线，端到端诊断结果：设备告警，是否智能网关：是，光功率。</t>
  </si>
  <si>
    <t>2024-07-05 20:06:35</t>
  </si>
  <si>
    <t>2024-07-05 20:07:00</t>
  </si>
  <si>
    <t>SD-851-313407-8064-13052</t>
  </si>
  <si>
    <t>SD-057-240705-073695-2392</t>
  </si>
  <si>
    <t>2024-07-05 11:54:01</t>
  </si>
  <si>
    <t>普通区域-高密市-后西旺自然村-15253643601-500M-宽带上网投诉-次数0-202407050000306761</t>
  </si>
  <si>
    <t>202407050000306761</t>
  </si>
  <si>
    <t xml:space="preserve">202407050000306761#宽带账号：15253643601；宽带地址：潍坊高密市柴沟镇后西旺后西旺自然村高密后西旺37号箱张晓***；客户来电反映电视上很多节目台都没有了，昨天还可以正常观看，经查询客户侧为质差机顶盒，请协助上门更换终端并一并处理故障问题，谢谢！联系电话：本机；联系人：先生；来电流水：2024070511501624720838715。
</t>
  </si>
  <si>
    <t>2024-07-05 11:58:33</t>
  </si>
  <si>
    <t>2024-07-05 11:59:04</t>
  </si>
  <si>
    <t>SD-851-261650-20360-16780</t>
  </si>
  <si>
    <t>SD-057-240705-465870-7279</t>
  </si>
  <si>
    <t>2024-07-05 19:59:45</t>
  </si>
  <si>
    <t>普通区域-临朐县-大关村自然村-15206308581-1000M-宽带上网投诉-次数0-20240705195854X734869270</t>
  </si>
  <si>
    <t>20240705195854X734869270</t>
  </si>
  <si>
    <t xml:space="preserve">【农村网络投诉】流程受理流水号：20240705195825152063085811195750
客户号码:15206308581
客户姓名:周**
投诉地市:潍坊
来话流水:2024070519570454020843513
宽带账号:15206308581
宽带账号归属地市:潍坊
宽带账号归属区县:临朐县
故障地址:潍坊临朐县沂山管理委员会大关村大关村自然村大关村（扩容1次）10号箱光明全羊（外墙）*********
联系电话:18763654933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19:58:31
具体故障现象:提示网络无法连接， 拔插网线，重启未恢复
客户其他诉求:
</t>
  </si>
  <si>
    <t>2024-07-05 20:14:56</t>
  </si>
  <si>
    <t>SD-057-240705-594760-7251</t>
  </si>
  <si>
    <t>2024-07-05 19:56:36</t>
  </si>
  <si>
    <t>【调研】-80+银卡-普通区域-青州市-圣和雅居园-15169435271-300M-宽带上网投诉-次数0-20240705195546X546187266</t>
  </si>
  <si>
    <t>20240705195546X546187266</t>
  </si>
  <si>
    <t xml:space="preserve">流程受理流水号：20240705195501151694352711195220
客户号码:15169435271
客户姓名:徐**
投诉地市:潍坊
来话流水:2024070519544950820830514
宽带账号:15169435271
宽带账号归属地市:潍坊
宽带账号归属区县:青州市
故障地址:潍坊青州市东夏镇益王府路圣和雅居园4号楼*********
联系电话:15169435271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19:55:29
具体故障现象:光猫亮红灯，
客户其他诉求:
</t>
  </si>
  <si>
    <t>2024-07-05 20:01:49</t>
  </si>
  <si>
    <t>2024-07-05 20:02:24</t>
  </si>
  <si>
    <t>SD-851-256667-1151-8885</t>
  </si>
  <si>
    <t>SD-057-240705-621745-7259</t>
  </si>
  <si>
    <t>2024-07-05 19:58:27</t>
  </si>
  <si>
    <t>【调研】-普通区域-坊子区-坊子恒信领海-13475699887-300M-宽带上网投诉-次数0-202407050000705349</t>
  </si>
  <si>
    <t>202407050000705349</t>
  </si>
  <si>
    <t>202407050000705349#宽带账号：13475699887；宽带地址：潍坊坊子区坊子新区北海路坊子恒信领海恒信邻海国际21号楼*********；接入方式：FTTH，当前是否在线：在线，端到端诊断结果：客户侧设备问题，是否智能网关：，客户反映无法上网，要求尽快处理回复！来电流水2024070519542480220828061，联系电话15762553980</t>
  </si>
  <si>
    <t>2024-07-05 20:01:51</t>
  </si>
  <si>
    <t>2024-07-05 15:38:42</t>
  </si>
  <si>
    <t>80+银卡-普通区域-临朐县-龙湾一号-15964047300-200M-宽带上网投诉-次数0-202407050000488970 一级督办</t>
  </si>
  <si>
    <t>2024-07-06 16:39:00</t>
  </si>
  <si>
    <t>202407050000488970</t>
  </si>
  <si>
    <t>2024-07-05 15:40:47</t>
  </si>
  <si>
    <t>2024-07-05 15:41:19</t>
  </si>
  <si>
    <t>SD-851-319666-8683-10975</t>
  </si>
  <si>
    <t>SD-057-240705-170459-4402</t>
  </si>
  <si>
    <t>2024-07-05 15:38:51</t>
  </si>
  <si>
    <t>普通区域-奎文区-西上虞小区-15905364082-300M-魔百和投诉-次数0-202407050000434294</t>
  </si>
  <si>
    <t>202407050000434294</t>
  </si>
  <si>
    <t>202407050000434294#受理号码 : 15905364082客户姓名 : 韩**号码归属地 : 潍坊奎文 － 奎文用户品牌 : 全球通
客户来电表示对前期工单不满202407040000535257处理不满意，表示潍坊新闻台、经济生活台、奎文频道还是不能看，师傅维修以后不能看的，请协助处理谢谢
先生 本机 录音：2024070514443130520802856</t>
  </si>
  <si>
    <t>2024-07-05 15:40:45</t>
  </si>
  <si>
    <t>2024-07-05 15:41:36</t>
  </si>
  <si>
    <t>SD-057-240705-549830-3495</t>
  </si>
  <si>
    <t>2024-07-05 14:05:20</t>
  </si>
  <si>
    <t>【调研】-80+普通-(目标)普通区域-寿光市-后胡营小区-18766890938-300M-宽带上网投诉-次数0-20240705140327X407433556</t>
  </si>
  <si>
    <t>20240705140327X407433556</t>
  </si>
  <si>
    <t xml:space="preserve">流程受理流水号：20240705140145187668909381100716
客户号码:18766890938
客户姓名:刘**
投诉地市:潍坊
来话流水:2024070513593416620840698
宽带账号:18766890938
宽带账号归属地市:潍坊
宽带账号归属区县:寿光市
故障地址:潍坊寿光市胡营渤海南路后胡营小区6号楼*********
联系电话:13336360698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14:02:25
具体故障现象:提示网络无法连接，客户本人不在家，家里老人不会操作，客户对于线上排障流程不认可，请相关部门人员协助处理，谢谢
客户其他诉求:
</t>
  </si>
  <si>
    <t>2024-07-05 14:23:26</t>
  </si>
  <si>
    <t>2024-07-05 14:23:47</t>
  </si>
  <si>
    <t>SD-851-306063-10522-11868</t>
  </si>
  <si>
    <t>SD-057-240705-435716-3711</t>
  </si>
  <si>
    <t>2024-07-05 14:23:14</t>
  </si>
  <si>
    <t>普通区域-临朐县-田村集小区二期-13455665325-200M-宽带上网投诉-次数0-20240705142113X473768480</t>
  </si>
  <si>
    <t>2024-07-06 15:24:00</t>
  </si>
  <si>
    <t>20240705142113X473768480</t>
  </si>
  <si>
    <t xml:space="preserve">【农村网络投诉】流程受理流水号：20240705141820134556653251105856
客户号码:13455665325
客户姓名:李**
投诉地市:潍坊
来话流水:2024070514173937520856708
宽带账号:13455665325
宽带账号归属地市:潍坊
宽带账号归属区县:临朐县
故障地址:潍坊临朐县城关街道临九路田村集小区二期8号楼*********
联系电话:15066702557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14:20:26
具体故障现象:客户表示无线不能用  光信号红灯  闪烁  插紧捋直光纤 未恢复   请协助 谢谢
客户其他诉求:请协助 谢谢
</t>
  </si>
  <si>
    <t>2024-07-05 14:26:41</t>
  </si>
  <si>
    <t>2024-07-05 14:27:25</t>
  </si>
  <si>
    <t>SD-057-240705-870253-6027</t>
  </si>
  <si>
    <t>2024-07-05 18:18:45</t>
  </si>
  <si>
    <t>80+银卡-普通区域-临朐县-西小章自然村-15966156487-300M-宽带上网投诉-次数0-202407050000642411</t>
  </si>
  <si>
    <t>202407050000642411</t>
  </si>
  <si>
    <t>202407050000642411#宽带账号：15966156487；宽带地址：潍坊临朐县冶源镇人民政府西小章西小章自然村西小章12号箱张岳；客户来电反映电视不能看，经查询客户侧为质差机顶盒，请协助上门更换终端并一并处理故障问题，谢谢！联系电话：15966156487；联系人：先生，来电流水：2024070518150152520847742。</t>
  </si>
  <si>
    <t>2024-07-05 18:22:38</t>
  </si>
  <si>
    <t>SD-057-240705-735480-5970</t>
  </si>
  <si>
    <t>2024-07-05 18:17:06</t>
  </si>
  <si>
    <t>普通区域-潍城区-尧里王村-15624364567-300M-宽带上网投诉-次数0-20240705181415X455344642</t>
  </si>
  <si>
    <t>20240705181415X455344642</t>
  </si>
  <si>
    <t xml:space="preserve">【农村网络投诉】流程受理流水号：20240705181152156243645671175766
客户号码:15624364567
客户姓名:吕**
投诉地市:潍坊
来话流水:2024070518113545120817402
宽带账号:15624364567
宽带账号归属地市:潍坊
宽带账号归属区县:潍城区
故障地址:潍坊潍城区于河街道尧里王村尧里王村村东第1路南头第2排东山13#箱*********
联系电话:15624364567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故障时间:2024-07-05 18:12:49
具体故障现象:提示网络无法连接，
客户其他诉求:
</t>
  </si>
  <si>
    <t>2024-07-05 18:20:50</t>
  </si>
  <si>
    <t>2024-07-05 18:21:42</t>
  </si>
  <si>
    <t>SD-851-269787-8633-23104</t>
  </si>
  <si>
    <t>SD-057-240705-051248-4334</t>
  </si>
  <si>
    <t>2024-07-05 15:26:06</t>
  </si>
  <si>
    <t>80+普通-普通区域-寿光市-清河小区-13864665033-300M-宽带上网投诉-次数0-20240705152352X232071506</t>
  </si>
  <si>
    <t>20240705152352X232071506</t>
  </si>
  <si>
    <t xml:space="preserve">流程受理流水号：20240705152319138646650331125244
客户号码:13864665033
客户姓名:杨**
投诉地市:潍坊
来话流水:2024070515223639020822670
宽带账号:13864665033
宽带账号归属地市:潍坊
宽带账号归属区县:寿光市
故障地址:潍坊寿光市羊口镇太平路清河小区北楼*********
联系电话:15762478708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15:23:36
具体故障现象:光猫亮红灯，
客户其他诉求:
</t>
  </si>
  <si>
    <t>2024-07-05 15:28:42</t>
  </si>
  <si>
    <t>2024-07-05 15:29:25</t>
  </si>
  <si>
    <t>SD-057-240705-569231-491</t>
  </si>
  <si>
    <t>2024-07-05 08:53:11</t>
  </si>
  <si>
    <t>普通区域-高密市-曹家村-13506495663-100M-宽带上网投诉-次数0-20240705085018X618772845</t>
  </si>
  <si>
    <t>2024-07-06 09:54:00</t>
  </si>
  <si>
    <t>20240705085018X618772845</t>
  </si>
  <si>
    <t xml:space="preserve">【农村网络投诉】流程受理流水号：20240705084908135064956631007531
客户号码:13506495663
客户姓名:陈**
投诉地市:潍坊
来话流水:2024070508484003120889660
宽带账号:13506495663
宽带账号归属地市:潍坊
宽带账号归属区县:高密市
故障地址:潍坊高密市大牟家镇曹家村曹家村曹信声5号箱*********
联系电话:13506495663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08:50:04
具体故障现象:光猫亮红灯，
客户其他诉求:
</t>
  </si>
  <si>
    <t>2024-07-05 08:54:35</t>
  </si>
  <si>
    <t>2024-07-05 08:55:03</t>
  </si>
  <si>
    <t>SD-057-240705-974856-2486</t>
  </si>
  <si>
    <t>2024-07-05 12:05:33</t>
  </si>
  <si>
    <t>【调研】-80+金卡-普通区域-安丘市-大下坡村自然村-15169438688-1000M-宽带上网投诉-次数0-202407050000317397</t>
  </si>
  <si>
    <t>202407050000317397</t>
  </si>
  <si>
    <t>202407050000317397#宽带账号：15169438688；宽带地址：潍坊安丘市石堆镇大下坡村大下坡村自然村大下坡二次追加13号箱王福亮*；客户来电反映宽带不好用，慢，客户不在现场，无法配合线上指导/客户不配合排障，要求上门，请协助处理，谢谢！联系电话：15169438688；联系人：田**；来电流水：2024070512025149020883367</t>
  </si>
  <si>
    <t>2024-07-05 12:12:02</t>
  </si>
  <si>
    <t>2024-07-05 12:14:08</t>
  </si>
  <si>
    <t>SD-851-301826-140512-29913</t>
  </si>
  <si>
    <t>SD-057-240705-897406-504</t>
  </si>
  <si>
    <t>2024-07-05 08:54:04</t>
  </si>
  <si>
    <t>【调研】-80+普通-普通区域-高密市-大村-13791671618-300M-宽带上网投诉-次数0-202407050000115018</t>
  </si>
  <si>
    <t>202407050000115018</t>
  </si>
  <si>
    <t xml:space="preserve">202407050000115018#宽带账号：13791671618；宽带地址：潍坊高密市柏城镇大村大村；客户来电反映/移动高清无法观看，无法配合线上指导，请协助处理，谢谢！联系电话13791671618；联系人：；来电流水：2024070508515544620821644。
</t>
  </si>
  <si>
    <t>2024-07-05 08:58:04</t>
  </si>
  <si>
    <t>2024-07-05 08:58:35</t>
  </si>
  <si>
    <t>SD-851-241268-30988-5858</t>
  </si>
  <si>
    <t>SD-057-240705-784936-2500</t>
  </si>
  <si>
    <t>2024-07-05 12:08:05</t>
  </si>
  <si>
    <t>80+普通-普通区域-高密市-王家村-15054448538-300M-魔百和投诉-次数0-20240705120520X320700680</t>
  </si>
  <si>
    <t>20240705120520X320700680</t>
  </si>
  <si>
    <t>【农村网络投诉】流程受理流水号：20240705120406150544485381073379
客户号码:15054448538
客户姓名:王**
投诉地市:潍坊
来话流水:2024070512001327320857786
宽带账号:15054448538
宽带账号归属地市:潍坊
宽带账号归属区县:高密市
故障地址:潍坊高密市柴沟镇王家村王家村高密王家村2号箱王鹏*********
联系电话:15054448538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故障时间:2024-07-05 11:58:37
魔百和单播/组播:组播
具体故障现象:电视直播或点播无法观看，
客户其他诉求:客户来电反映家里电视无法观看  线上排障不认可
魔百和单/组播：组播</t>
  </si>
  <si>
    <t>2024-07-05 12:10:12</t>
  </si>
  <si>
    <t>2024-07-05 12:11:16</t>
  </si>
  <si>
    <t>SD-057-240705-892653-530</t>
  </si>
  <si>
    <t>2024-07-05 08:56:22</t>
  </si>
  <si>
    <t>【调研】-普通区域-青州市-锦绣乾城-17861265338-300M-宽带上网投诉-次数0-202407050000117741</t>
  </si>
  <si>
    <t>202407050000117741</t>
  </si>
  <si>
    <t>202407050000117741#流程受理流水号：20240705085408178612653381009277
客户号码:17861265338
客户姓名:阎**
投诉地市:潍坊
来话流水:2024070508533881420838900
宽带账号:17861265338
宽带账号归属地市:潍坊
宽带账号归属区县:青州市
故障地址:潍坊青州市何官镇袁家村锦绣乾城5号楼1-403*********
联系电话:17861265338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故障时间:2024-07-05 08:55:30
具体故障现象:光钎线断裂
客户其他诉求:
;宽带小区$[锦绣乾城]$</t>
  </si>
  <si>
    <t>2024-07-05 08:59:10</t>
  </si>
  <si>
    <t>2024-07-05 08:59:52</t>
  </si>
  <si>
    <t>SD-852-314513-375-18471</t>
  </si>
  <si>
    <t>SD-057-240705-125694-536</t>
  </si>
  <si>
    <t>2024-07-05 08:56:33</t>
  </si>
  <si>
    <t>普通区域-昌邑市-高岔自然村-13953636646-100M-宽带上网投诉-次数0-20240705085514X914396976</t>
  </si>
  <si>
    <t>2024-07-06 09:57:00</t>
  </si>
  <si>
    <t>20240705085514X914396976</t>
  </si>
  <si>
    <t xml:space="preserve">【农村网络投诉】流程受理流水号：20240705085404139536366461009240
客户号码:13953636646
客户姓名:徐**
投诉地市:潍坊
来话流水:2024070508535235120841182
宽带账号:13953636646
宽带账号归属地市:潍坊
宽带账号归属区县:昌邑市
故障地址:潍坊昌邑市李家埠镇高岔村高岔自然村高家岔河村22号箱*********
联系电话:13953636646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08:54:32
具体故障现象:光猫亮红灯，
客户其他诉求:
</t>
  </si>
  <si>
    <t>2024-07-05 08:57:57</t>
  </si>
  <si>
    <t>2024-07-05 08:58:28</t>
  </si>
  <si>
    <t>SD-057-240705-790126-3752</t>
  </si>
  <si>
    <t>2024-07-05 14:29:23</t>
  </si>
  <si>
    <t>80+银卡-普通区域-奎文区-怡和星国际-15763629999-1000M-宽带上网投诉-次数0-20240705142816X896195877</t>
  </si>
  <si>
    <t>20240705142816X896195877</t>
  </si>
  <si>
    <t xml:space="preserve">流程受理流水号：20240705142740157636299991108409
客户号码:15763629999
客户姓名:李**
投诉地市:潍坊
来话流水:2024070514232717320829122
宽带账号:15763629999
宽带账号归属地市:潍坊
宽带账号归属区县:高新
故障地址:潍坊高新高新城区胜利街怡和星国际B座*********
联系电话:15763629999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14:29:08
具体故障现象:光猫亮红灯，
客户其他诉求:
</t>
  </si>
  <si>
    <t>2024-07-05 14:31:39</t>
  </si>
  <si>
    <t>2024-07-05 14:32:11</t>
  </si>
  <si>
    <t>SD-851-315248-1734-12583</t>
  </si>
  <si>
    <t>SD-057-240705-045913-6826</t>
  </si>
  <si>
    <t>2024-07-05 19:17:50</t>
  </si>
  <si>
    <t>【调研】-普通区域-青州市-袁家村-15269615027-500M-业务受理宽带-次数0-202407050000682650</t>
  </si>
  <si>
    <t>202407050000682650</t>
  </si>
  <si>
    <t>202407050000682650# 宽带账号:15269615027; 联系电话：15269615027，问题类型：此工单为群障修复工单，根据群障全量闭环修复管理要求，为确保客户网络通畅，请装维人员跟进修复网络问题，谢谢！ 
 群障标题：公告。故障描述：分支光纤断或OLT检测不到ONT的预期的光信号(LOSi/LOBi)主叫号码：15275369508.0;该号码仅供参考，请优先联系宽带账号。</t>
  </si>
  <si>
    <t>2024-07-05 19:20:07</t>
  </si>
  <si>
    <t>2024-07-05 19:20:32</t>
  </si>
  <si>
    <t>SD-851-258177-31548-25156</t>
  </si>
  <si>
    <t>SD-057-240705-752601-6787</t>
  </si>
  <si>
    <t>2024-07-05 19:16:30</t>
  </si>
  <si>
    <t>普通区域-青州市-大袁村-15908027366-200M-业务受理宽带-次数0-202407050000680434</t>
  </si>
  <si>
    <t>202407050000680434</t>
  </si>
  <si>
    <t>202407050000680434# 宽带账号:15908027366; 联系电话：15908027366，问题类型：此工单为群障修复工单，根据群障全量闭环修复管理要求，为确保客户网络通畅，请装维人员跟进修复网络问题，谢谢！ 
 群障标题：公告。故障描述：[GPON告警]ONU信号丢失主叫号码：15908027366.0;该号码仅供参考，请优先联系宽带账号。</t>
  </si>
  <si>
    <t>2024-07-05 19:21:22</t>
  </si>
  <si>
    <t>2024-07-05 19:21:54</t>
  </si>
  <si>
    <t>SD-057-240705-957321-496</t>
  </si>
  <si>
    <t>2024-07-05 08:53:32</t>
  </si>
  <si>
    <t>【调研】-80+银卡-普通区域-潍城区-油坊社区-15064468886-1000M-魔百和投诉-次数0-20240705085207X727665634</t>
  </si>
  <si>
    <t>20240705085207X727665634</t>
  </si>
  <si>
    <t>流程受理流水号：20240705085040150644688861008053
客户号码:15064468886
客户姓名:王*
投诉地市:潍坊
来话流水:2024070508502683320806903
宽带账号:15064468886
宽带账号归属地市:潍坊
宽带账号归属区县:潍城区
故障地址:潍坊潍城区城关街道向阳路油坊社区西12号楼*********
联系电话:17853680858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光功率:-17.61
故障大类:宽带/电视
故障细类:移动高清电视故障
携转原因:
故障时间:2024-07-05 08:51:03
魔百和单播/组播:组播
具体故障现象:电视直播或点播无法观看，
客户其他诉求:用户称电视显示22002故障码，要求上门维修，请处理谢谢
魔百和单/组播：组播</t>
  </si>
  <si>
    <t>2024-07-05 09:04:46</t>
  </si>
  <si>
    <t>2024-07-05 09:05:34</t>
  </si>
  <si>
    <t>SD-851-252974-4654-4574</t>
  </si>
  <si>
    <t>SD-057-240705-216937-3690</t>
  </si>
  <si>
    <t>2024-07-05 14:20:44</t>
  </si>
  <si>
    <t>80+普通-普通区域-奎文区-德润康城-15053614452-1000M-宽带上网投诉-次数0-20240705141807X287611434</t>
  </si>
  <si>
    <t>20240705141807X287611434</t>
  </si>
  <si>
    <t xml:space="preserve">流程受理流水号：20240705141512150536144521104936
客户号码:15053614452
客户姓名:张**
投诉地市:潍坊
来话流水:2024070514110731320874672
宽带账号:15053614452
宽带账号归属地市:潍坊
宽带账号归属区县:高新
故障地址:潍坊高新高新城区北海路德润康城12号楼*********
联系电话:15053614452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14:15:28
具体故障现象:家庭WiFi信号弱，客户要求安装路由器
客户其他诉求:
</t>
  </si>
  <si>
    <t>2024-07-05 14:22:24</t>
  </si>
  <si>
    <t>2024-07-05 14:23:52</t>
  </si>
  <si>
    <t>SD-057-240705-962140-3749</t>
  </si>
  <si>
    <t>2024-07-05 14:29:11</t>
  </si>
  <si>
    <t>普通区域-诸城市-下屋子-13081668456-300M-宽带上网投诉-次数0-20240705142638X798598863</t>
  </si>
  <si>
    <t>20240705142638X798598863</t>
  </si>
  <si>
    <t xml:space="preserve">【农村网络投诉】流程受理流水号：20240705142402130816684561107436
客户号码:13081668456
客户姓名:冯**
投诉地市:潍坊
来话流水:2024070514230730120824968
宽带账号:13081668456
宽带账号归属地市:潍坊
宽带账号归属区县:诸城市
故障地址:潍坊诸城市林家村镇下屋子村下屋子下屋子村中南3#箱*********
联系电话:13081668456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故障时间:2024-07-05 14:25:46
具体故障现象:提示网络无法连接，
客户其他诉求:
</t>
  </si>
  <si>
    <t>2024-07-05 14:31:32</t>
  </si>
  <si>
    <t>2024-07-05 14:33:44</t>
  </si>
  <si>
    <t>SD-851-257977-17853-20616</t>
  </si>
  <si>
    <t>SD-057-240705-895034-6737</t>
  </si>
  <si>
    <t>2024-07-05 19:14:17</t>
  </si>
  <si>
    <t>80+银卡-普通区域-奎文区-广圣苑二期-13953699608-300M-宽带延伸服务-次数0-202407050000679400</t>
  </si>
  <si>
    <t>202407050000679400</t>
  </si>
  <si>
    <t xml:space="preserve">202407050000679400#流程受理流水号：20240705191326139536996081188325
客户号码:13953699608
客户姓名:徐**
投诉地市:潍坊
来话流水:2024070519085920020850478
宽带账号:13953699608
宽带账号归属地市:潍坊
宽带账号归属区县:奎文区
故障地址:潍坊奎文区廿里堡街道潍州路广圣苑二期5号楼*********
联系电话:13953699608
联系人:先生/女士
工单紧急程度:一般
是否有升级投诉倾向:否
是否重复投诉:否
是否携转意向:否
是否投诉倾向:否
是否智能网关:智能网关
当前是否在线:是
接入方式:FTTH
是否质差终端:无质差信息
光功率:-12.66
故障大类:宽带/电视
故障细类:宽带延伸服务
携转原因:
故障时间:2024-07-05 19:13:29
具体故障现象:调测其它设备，
</t>
  </si>
  <si>
    <t>2024-07-05 19:22:04</t>
  </si>
  <si>
    <t>2024-07-05 19:22:51</t>
  </si>
  <si>
    <t>SD-057-240705-591482-3693</t>
  </si>
  <si>
    <t>2024-07-05 14:20:56</t>
  </si>
  <si>
    <t>【调研】-普通区域-高密市-西观音堂村-15169645222-1000M-宽带上网投诉-次数0-20240705141936X376889724</t>
  </si>
  <si>
    <t>20240705141936X376889724</t>
  </si>
  <si>
    <t xml:space="preserve">【农村网络投诉】流程受理流水号：20240705141911151696452221106074
客户号码:15169645222
客户姓名:张**
投诉地市:潍坊
来话流水:2024070514143239220817266
宽带账号:15169645222
宽带账号归属地市:潍坊
宽带账号归属区县:高密市
故障地址:潍坊高密市朝阳街道百脉湖大街西观音堂村西观音堂陈树林38#*********
联系电话:13305368979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故障时间:2024-07-05 14:18:55
具体故障现象:光猫灯正常但电脑手机无法上网，重启 ,未恢复
客户其他诉求:
</t>
  </si>
  <si>
    <t>2024-07-05 14:22:03</t>
  </si>
  <si>
    <t>2024-07-05 14:22:32</t>
  </si>
  <si>
    <t>SD-851-243130-30888-22589</t>
  </si>
  <si>
    <t>SD-057-240705-873246-6048</t>
  </si>
  <si>
    <t>2024-07-05 18:19:39</t>
  </si>
  <si>
    <t>【重投】-【调研】-80+银卡-普通区域-昌邑市-昌邑李家村自然村-13964617536-300M-宽带上网投诉-次数0-202407050000647636</t>
  </si>
  <si>
    <t>202407050000647636</t>
  </si>
  <si>
    <t>202407050000647636#流程受理流水号：20240705181815139646175361177306
客户号码:13964617536
客户姓名:李**
投诉地市:潍坊
来话流水:2024070518172966920869070
宽带账号:13964617536
宽带账号归属地市:潍坊
宽带账号归属区县:昌邑市
故障地址:潍坊昌邑市仓街镇李家村李家村自然村李家村24号箱李旭东*********
联系电话:13964617536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故障细类:宽带无法上网(专席)
携转原因:
故障时间:2024-07-05 18:20:04
具体故障现象:用户无法提供具体故障现象，客户来电表示多次修复，未恢复，请协助，谢谢
客户其他诉求:
;宽带小区$[昌邑李家村自然村]$</t>
  </si>
  <si>
    <t>2024-07-05 18:23:22</t>
  </si>
  <si>
    <t>2024-07-05 18:23:58</t>
  </si>
  <si>
    <t>SD-057-240705-746095-6802</t>
  </si>
  <si>
    <t>2024-07-05 19:17:06</t>
  </si>
  <si>
    <t>80+银卡-普通区域-高新区-null--宽带上网投诉-次数0-20240705102705X425250256</t>
  </si>
  <si>
    <t>20240705102705X425250256</t>
  </si>
  <si>
    <t>受理号码 : 18553636961客户姓名 : 刘*号码归属地 : 潍坊坊子 － 潍坊市坊子区英久通讯用户品牌 : 全球通
客户来电表示前期预约的宽带新装，当时装维协助安装时表示无端口无法安装，需要扩容操作，客户表示已操作很长时间，要求尽快协助处理，谢谢
联系人：先生     联系电话：本机    来电流水：2024070510244523120851734</t>
  </si>
  <si>
    <t>2024-07-05 20:07:51</t>
  </si>
  <si>
    <t>SD-057-240705-358627-5862</t>
  </si>
  <si>
    <t>2024-07-05 18:13:03</t>
  </si>
  <si>
    <t>普通区域-寒亭区-金辉华府沿街-13626368923-300M-业务受理宽带-次数0-202407050000639705</t>
  </si>
  <si>
    <t>202407050000639705</t>
  </si>
  <si>
    <t>202407050000639705# 宽带账号:13626368923; 联系电话：13626368923，问题类型：此工单为群障修复工单，根据群障全量闭环修复管理要求，为确保客户网络通畅，请装维人员跟进修复网络问题，谢谢！ 
 群障标题：公告。故障描述：分支光纤断或OLT检测不到ONT的预期的光信号(LOSi/LOBi)主叫号码：13626368923.0;该号码仅供参考，请优先联系宽带账号。</t>
  </si>
  <si>
    <t>2024-07-05 18:16:19</t>
  </si>
  <si>
    <t>2024-07-05 18:16:47</t>
  </si>
  <si>
    <t>SD-851-243957-1597-22669</t>
  </si>
  <si>
    <t>SD-057-240705-065918-5889</t>
  </si>
  <si>
    <t>2024-07-05 18:14:14</t>
  </si>
  <si>
    <t>【调研】-80+普通-(目标)普通区域-寿光市-凤凰小区西区-13869686270-300M-魔百和投诉-次数0-20240705181211X331052947</t>
  </si>
  <si>
    <t>20240705181211X331052947</t>
  </si>
  <si>
    <t>流程受理流水号：20240705180908138696862701175066
客户号码:13869686270
客户姓名:刘**
投诉地市:潍坊
来话流水:2024070518084886420891778
宽带账号:13869686270
宽带账号归属地市:潍坊
宽带账号归属区县:寿光市
故障地址:潍坊寿光市文家街道黄海路凤凰小区西区6号楼*********
联系电话:13869686270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故障时间:2024-07-05 18:10:52
魔百和单播/组播:单播
具体故障现象:卡在开机页面，遥控器正常，按设置无反应，重启机顶盒未恢复，请协助处理，谢谢
客户其他诉求:
魔百和单/组播：单播</t>
  </si>
  <si>
    <t>2024-07-05 18:16:31</t>
  </si>
  <si>
    <t>2024-07-05 18:16:58</t>
  </si>
  <si>
    <t>SD-057-240705-786954-2502</t>
  </si>
  <si>
    <t>2024-07-05 12:08:12</t>
  </si>
  <si>
    <t>【重投】-80+银卡-普通区域-高密市-韩伍屯自然村-13792672036-1000M-宽带上网投诉-次数0-20240705120605X365787566</t>
  </si>
  <si>
    <t>20240705120605X365787566</t>
  </si>
  <si>
    <t xml:space="preserve">【农村网络投诉】流程受理流水号：20240705120440137926720361073536
客户号码:13792672036
客户姓名:李**
投诉地市:潍坊
来话流水:2024070512040051020894021
宽带账号:13792672036
宽带账号归属地市:潍坊
宽带账号归属区县:高密市
故障地址:潍坊高密市朝阳街道韩伍屯韩伍屯自然村高密韩伍屯9号箱宋学军*********
联系电话:13792672036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12:05:53
具体故障现象:打不开网页，
客户其他诉求:
</t>
  </si>
  <si>
    <t>2024-07-05 12:12:43</t>
  </si>
  <si>
    <t>2024-07-05 12:14:32</t>
  </si>
  <si>
    <t>SD-851-244915-33830-24440</t>
  </si>
  <si>
    <t>SD-057-240705-015279-3725</t>
  </si>
  <si>
    <t>2024-07-05 14:25:05</t>
  </si>
  <si>
    <t>普通区域-安丘市-安丘盐业公司家属楼-13884811611-300M-宽带上网投诉-次数0-202407050000414912</t>
  </si>
  <si>
    <t>202407050000414912</t>
  </si>
  <si>
    <t>202407050000414912#流程受理流水号：20240705142446138848116111107642
客户号码:13884811611
客户姓名:李**
投诉地市:潍坊
来话流水:2024070514240142420836374
宽带账号:13884811611
宽带账号归属地市:潍坊
宽带账号归属区县:安丘市
故障地址:潍坊安丘市兴安街道潍安路盐业公司家属楼北楼*********
联系电话:13884811611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14:24:56
具体故障现象:光猫亮红灯，
客户其他诉求:
;宽带小区$[安丘盐业公司家属楼]$</t>
  </si>
  <si>
    <t>2024-07-05 14:28:08</t>
  </si>
  <si>
    <t>2024-07-05 14:28:30</t>
  </si>
  <si>
    <t>SD-057-240705-598420-5989</t>
  </si>
  <si>
    <t>2024-07-05 18:17:34</t>
  </si>
  <si>
    <t>80+普通-普通区域-潍城区-上城国际三期-15064672778-1000M-宽带上网投诉-次数0-20240705181555X555812768</t>
  </si>
  <si>
    <t>20240705181555X555812768</t>
  </si>
  <si>
    <t xml:space="preserve">流程受理流水号：20240705181359150646727781176271
客户号码:15064672778
客户姓名:毛**
投诉地市:潍坊
来话流水:2024070518090117620893583
宽带账号:15064672778
宽带账号归属地市:潍坊
宽带账号归属区县:潍城区
故障地址:潍坊潍城区西关街道福寿西街上城国际三期上城国际北三里名城16号楼*********
联系电话:13953663498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故障细类:宽带无法上网(专席)
携转原因:
故障时间:2024-07-05 18:14:30
具体故障现象:打不开网页，客户来电网口灯不亮我处正常排障未恢复，请协助处理谢谢
客户其他诉求:
</t>
  </si>
  <si>
    <t>2024-07-05 18:22:21</t>
  </si>
  <si>
    <t>2024-07-05 18:22:45</t>
  </si>
  <si>
    <t>SD-851-278668-13331-15403</t>
  </si>
  <si>
    <t>SD-057-240705-405736-5848</t>
  </si>
  <si>
    <t>2024-07-05 18:12:33</t>
  </si>
  <si>
    <t>【调研】-80+银卡-普通区域-诸城市-杨春家园-18764644345-300M-业务受理宽带-次数0-202407050000636607</t>
  </si>
  <si>
    <t>202407050000636607</t>
  </si>
  <si>
    <t>202407050000636607# 宽带账号:18764644345; 联系电话：18764644345，问题类型：此工单为群障修复工单，根据群障全量闭环修复管理要求，为确保客户网络通畅，请装维人员跟进修复网络问题，谢谢！ 
 群障标题：告警。故障标题：分支光纤断或OLT检测不到ONT的预期的光信号(LOSi/LOBi)主叫号码：18764644345.0;该号码仅供参考，请优先联系宽带账号。</t>
  </si>
  <si>
    <t>2024-07-05 18:30:54</t>
  </si>
  <si>
    <t>2024-07-05 18:34:14</t>
  </si>
  <si>
    <t>SD-057-240705-185749-6667</t>
  </si>
  <si>
    <t>2024-07-05 19:11:55</t>
  </si>
  <si>
    <t>普通区域-青州市-王母宫安置区-15866158470-1000M-业务受理宽带-次数0-202407050000682264</t>
  </si>
  <si>
    <t>202407050000682264</t>
  </si>
  <si>
    <t>202407050000682264# 宽带账号:15866158470; 联系电话：15866158470，问题类型：此工单为群障修复工单，根据群障全量闭环修复管理要求，为确保客户网络通畅，请装维人员跟进修复网络问题，谢谢！ 
 群障标题：告警。故障标题：分支光纤断或OLT检测不到ONT的预期的光信号(LOSi/LOBi)主叫号码：15095173107.0;该号码仅供参考，请优先联系宽带账号。</t>
  </si>
  <si>
    <t>2024-07-05 19:14:00</t>
  </si>
  <si>
    <t>2024-07-05 19:14:48</t>
  </si>
  <si>
    <t>SD-057-240705-984376-494</t>
  </si>
  <si>
    <t>2024-07-05 08:53:23</t>
  </si>
  <si>
    <t>【调研】-普通区域-昌邑市-裴家庄子自然村-18363656533-1000M-宽带上网投诉-次数0-20240705085110X670748716</t>
  </si>
  <si>
    <t>20240705085110X670748716</t>
  </si>
  <si>
    <t xml:space="preserve">【农村网络投诉】流程受理流水号：20240705085009183636565331007888
客户号码:18363656533
客户姓名:杜**
投诉地市:潍坊
来话流水:2024070508481543320885715
宽带账号:18363656533
宽带账号归属地市:潍坊
宽带账号归属区县:昌邑市
故障地址:潍坊昌邑市流河镇裴家庄子裴家庄子自然村11号箱刘连效*********
联系电话:18363656533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08:49:37
具体故障现象:光猫亮红灯，已经插紧光纤线重启设备未恢复
客户其他诉求:谢谢
</t>
  </si>
  <si>
    <t>2024-07-05 08:54:48</t>
  </si>
  <si>
    <t>2024-07-05 08:55:26</t>
  </si>
  <si>
    <t>SD-851-256931-3922-23513</t>
  </si>
  <si>
    <t>SD-057-240705-786092-552</t>
  </si>
  <si>
    <t>2024-07-05 08:59:06</t>
  </si>
  <si>
    <t>【调研】-80+普通-(目标)普通区域-寿光市-寿光鸿基花园-13964691131-1000M-宽带上网投诉-次数0-20240705085637X997223469</t>
  </si>
  <si>
    <t>20240705085637X997223469</t>
  </si>
  <si>
    <t>【预处理派单】宽带账号：13964691131，宽带地址： 潍坊寿光市圣城街道建桥路鸿基花园10号楼*********，故障现象：，故障现象类型：，客户诉求：13964691131用户要求尽快联系上门办理移机，联系电话：13964691131，通话流水：2024070508530535420833284。接入方式：FTTH，当前是否在线：不在线，端到端诊断结果：状态正常，是否智能网关：是，光功率。</t>
  </si>
  <si>
    <t>2024-07-05 09:00:55</t>
  </si>
  <si>
    <t>2024-07-05 09:02:00</t>
  </si>
  <si>
    <t>SD-852-284916-662-4286</t>
  </si>
  <si>
    <t>SD-057-240705-123748-3719</t>
  </si>
  <si>
    <t>2024-07-05 14:24:11</t>
  </si>
  <si>
    <t>【调研】-普通区域-坊子区-住王庄村自然村-15653659418-100M-宽带上网投诉-次数0-202407050000417361</t>
  </si>
  <si>
    <t>2024-07-06 15:25:00</t>
  </si>
  <si>
    <t>202407050000417361</t>
  </si>
  <si>
    <t xml:space="preserve">202407050000417361#宽带账号：15653659418；宽带地址：潍坊峡山区郑公街道住王庄村；客户来电反映宽带网线断了，客户不在现场，无法配合线上指导/客户不配合排障，要求师傅上门，请协助处理，谢谢！联系电话：15653659418；联系人：女士；来电流水：2024070514212839320804357。
</t>
  </si>
  <si>
    <t>2024-07-05 14:28:04</t>
  </si>
  <si>
    <t>2024-07-05 14:28:43</t>
  </si>
  <si>
    <t>SD-851-255759-7075-21519</t>
  </si>
  <si>
    <t>SD-057-240705-576943-3730</t>
  </si>
  <si>
    <t>2024-07-05 14:26:05</t>
  </si>
  <si>
    <t>【调研】-普通区域-安丘市-周家庄子-15065671135-300M-宽带上网投诉-次数0-20240705142339X619604530</t>
  </si>
  <si>
    <t>20240705142339X619604530</t>
  </si>
  <si>
    <t xml:space="preserve">【农村网络投诉】流程受理流水号：20240705142230150656711351106959
客户号码:15065671135
客户姓名:韩**
投诉地市:潍坊
来话流水:2024070514221056620813141
宽带账号:15065671135
宽带账号归属地市:潍坊
宽带账号归属区县:安丘市
故障地址:潍坊安丘市担山镇周家庄子村周家庄子追加2号箱周勇敢西山*********
联系电话:15065671135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14:25:51
具体故障现象:提示网络无法连接，
客户其他诉求:
</t>
  </si>
  <si>
    <t>2024-07-05 14:28:01</t>
  </si>
  <si>
    <t>2024-07-05 14:28:34</t>
  </si>
  <si>
    <t>SD-057-240705-536901-6688</t>
  </si>
  <si>
    <t>2024-07-05 19:12:39</t>
  </si>
  <si>
    <t>普通区域-潍城区-前张友自然村-13562668226-100M-业务受理宽带-次数0-202407050000679494</t>
  </si>
  <si>
    <t>202407050000679494</t>
  </si>
  <si>
    <t>202407050000679494#【已关注中国移动10086微信公众号】 宽带账号:13562668226; 联系电话：13562668226，问题类型：此工单为群障修复工单，根据群障全量闭环修复管理要求，为确保客户网络通畅，请装维人员跟进修复网络问题，谢谢！ 
 群障标题：告警。故障标题：分支光纤断或OLT检测不到ONT的预期的光信号(LOSi/LOBi)主叫号码：13562668226.0;该号码仅供参考，请优先联系宽带账号。</t>
  </si>
  <si>
    <t>2024-07-05 19:48:41</t>
  </si>
  <si>
    <t>SD-057-240705-359608-6788</t>
  </si>
  <si>
    <t>2024-07-05 19:16:34</t>
  </si>
  <si>
    <t>【调研】-普通区域-昌邑市-唐家村自然村-13608956595-500M-业务受理宽带-次数0-202407050000682496</t>
  </si>
  <si>
    <t>202407050000682496</t>
  </si>
  <si>
    <t>202407050000682496#【已关注中国移动10086微信公众号】 宽带账号:13608956595; 联系电话：13608956595，问题类型：此工单为群障修复工单，根据群障全量闭环修复管理要求，为确保客户网络通畅，请装维人员跟进修复网络问题，谢谢！ 
 群障标题：公告。故障描述：分支光纤断或OLT检测不到ONT的预期的光信号(LOSi/LOBi)主叫号码：13608956595.0;该号码仅供参考，请优先联系宽带账号。</t>
  </si>
  <si>
    <t>2024-07-05 19:26:12</t>
  </si>
  <si>
    <t>2024-07-05 19:26:55</t>
  </si>
  <si>
    <t>SD-851-329894-2352-8366</t>
  </si>
  <si>
    <t>SD-057-240705-764021-7748</t>
  </si>
  <si>
    <t>2024-07-05 20:41:06</t>
  </si>
  <si>
    <t>80+普通-普通区域-高密市-东张家村自然村-15263690634-300M-宽带上网投诉-次数0-20240705203811X915158760</t>
  </si>
  <si>
    <t>20240705203811X915158760</t>
  </si>
  <si>
    <t xml:space="preserve">【农村网络投诉】流程受理流水号：20240705203735152636906341201488
客户号码:15263690634
客户姓名:张**
投诉地市:潍坊
来话流水:2024070520371900020852909
宽带账号:15263690634
宽带账号归属地市:潍坊
宽带账号归属区县:高密市
故障地址:潍坊高密市夏庄镇东张家村东张家村自然村张家村张吉利12号箱*********
联系电话:15263690634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20:37:53
具体故障现象:光猫亮红灯，
客户其他诉求:
</t>
  </si>
  <si>
    <t>2024-07-05 20:42:51</t>
  </si>
  <si>
    <t>2024-07-05 20:43:21</t>
  </si>
  <si>
    <t>SD-057-240705-438721-495</t>
  </si>
  <si>
    <t>2024-07-05 08:53:28</t>
  </si>
  <si>
    <t>80+金卡-普通区域-青州市-雍和府-19862615963-1000M-宽带上网投诉-次数0-20240705085123X683434536</t>
  </si>
  <si>
    <t>20240705085123X683434536</t>
  </si>
  <si>
    <t xml:space="preserve">流程受理流水号：20240705085042198626159631008065
客户号码:19862615963
客户姓名:岳**
投诉地市:潍坊
来话流水:2024070508433515420844364
宽带账号:19862615963
宽带账号归属地市:潍坊
宽带账号归属区县:青州市
故障地址:潍坊青州市益都街道海岱北路雍和府南区28号楼*********
联系电话:19862615963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08:51:12
具体故障现象:光猫亮红灯，
客户其他诉求:要求退还无法使用期间的宽带费用，
</t>
  </si>
  <si>
    <t>2024-07-05 08:54:59</t>
  </si>
  <si>
    <t>2024-07-05 08:56:34</t>
  </si>
  <si>
    <t>SD-851-250036-16121-23248</t>
  </si>
  <si>
    <t>SD-057-240705-729803-5830</t>
  </si>
  <si>
    <t>2024-07-05 18:10:50</t>
  </si>
  <si>
    <t>【调研】-(目标)普通区域-寿光市-巴龙国际南区-15966146108-300M-宽带上网投诉-次数0-202407050000638085</t>
  </si>
  <si>
    <t>202407050000638085</t>
  </si>
  <si>
    <t xml:space="preserve">202407050000638085#流程受理流水号：20240705181015159661461081175369
客户号码:15966146108
客户姓名:徐**
投诉地市:潍坊
来话流水:2024070518092610020897597
宽带账号:15966146108
宽带账号归属地市:潍坊
宽带账号归属区县:寿光市
故障地址:潍坊寿光市圣城街道建桥路巴龙国际南区2号楼*********
联系电话:15005366288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光功率:-18.86
故障大类:宽带/电视
故障细类:宽带无法上网
携转原因:
故障时间:2024-07-05 18:10:28
具体故障现象:打不开网页，
客户其他诉求:客户侧为质差终端，要求上门更换终端并一并处理故障问题。
</t>
  </si>
  <si>
    <t>SD-057-240705-457962-6679</t>
  </si>
  <si>
    <t>2024-07-05 19:12:20</t>
  </si>
  <si>
    <t>【调研】-80+银卡-普通区域-奎文区-恒联玻璃纸西宿舍-13465368589-500M-宽带上网投诉-次数0-202407050000680816</t>
  </si>
  <si>
    <t>202407050000680816</t>
  </si>
  <si>
    <t>202407050000680816#流程受理流水号：20240705190839134653685891187487
客户号码:13465368589
客户姓名:孙**
投诉地市:潍坊
来话流水:2024070519064974720835886
宽带账号:13465368589
宽带账号归属地市:潍坊
宽带账号归属区县:奎文区
故障地址:潍坊奎文区北苑街道卧龙东街恒联玻璃纸西宿舍33号楼*********
联系电话:15006565917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19:08:51
具体故障现象:注册灯闪烁，将光纤线捋直插紧，重启光猫，未恢复，请协助谢谢。
客户其他诉求:
;宽带小区$[恒联玻璃纸西宿舍]$</t>
  </si>
  <si>
    <t>2024-07-05 19:16:11</t>
  </si>
  <si>
    <t>2024-07-05 19:16:47</t>
  </si>
  <si>
    <t>SD-057-240705-720631-508</t>
  </si>
  <si>
    <t>2024-07-05 08:54:24</t>
  </si>
  <si>
    <t>80+白金-普通区域-青州市-青州龙泉社区-18853613444-300M-业务受理宽带-次数0-202407050000116396</t>
  </si>
  <si>
    <t>202407050000116396</t>
  </si>
  <si>
    <t xml:space="preserve">202407050000116396#流程 ： 
 流程受理流水号：20240705085306188536134441008895; 
联系电话 ：18853613444
工单内容 ：客户称昨天安装的智能组网安装上了，但是之前的旧设备还在上面用着，客户自己不清楚旧设备能否可以拆下来，要求师傅上门查看，解释后客户不认可，请协助联系客户，谢谢
</t>
  </si>
  <si>
    <t>2024-07-05 08:58:33</t>
  </si>
  <si>
    <t>2024-07-05 09:03:31</t>
  </si>
  <si>
    <t>SD-851-284769-13962-20107</t>
  </si>
  <si>
    <t>SD-057-240705-601743-538</t>
  </si>
  <si>
    <t>2024-07-05 08:56:37</t>
  </si>
  <si>
    <t>【调研】-普通区域-高密市-梁家村自然村-13793624864-300M-宽带上网投诉-次数0-20240705085523X923976560</t>
  </si>
  <si>
    <t>20240705085523X923976560</t>
  </si>
  <si>
    <t xml:space="preserve">【农村网络投诉】流程受理流水号：20240705085446137936248641009489
客户号码:13793624864
客户姓名:李**
投诉地市:潍坊
来话流水:2024070508540556620843492
宽带账号:13793624864
宽带账号归属地市:潍坊
宽带账号归属区县:高密市
故障地址:潍坊高密市姜庄镇梁家村梁家村自然村李明家东屋山K1号*********
联系电话:13793624864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08:52:30
具体故障现象:光猫亮红灯，
客户其他诉求:
</t>
  </si>
  <si>
    <t>2024-07-05 09:02:09</t>
  </si>
  <si>
    <t>2024-07-05 09:02:43</t>
  </si>
  <si>
    <t>SD-057-240705-629351-5950</t>
  </si>
  <si>
    <t>2024-07-05 18:16:21</t>
  </si>
  <si>
    <t>80+普通-普通区域-滨海-榆园村自然村-17263248899-1000M-宽带上网投诉-次数0-202407050000638604</t>
  </si>
  <si>
    <t>202407050000638604</t>
  </si>
  <si>
    <t>202407050000638604#宽带账号：17263248899；宽带地址：潍坊滨海大家洼街道榆园村榆园村自然村榆园村53号箱；客户来电反映宽带网络无法使用，光猫光信号亮红灯闪烁，客户不配合排障，要求上门，请协助处理，谢谢！联系电话：17263248899；联系人：先生；来电流水：2024070518100359020803343</t>
  </si>
  <si>
    <t>2024-07-05 18:19:40</t>
  </si>
  <si>
    <t>SD-057-240705-015782-2487</t>
  </si>
  <si>
    <t>2024-07-05 12:05:36</t>
  </si>
  <si>
    <t>80+银卡-普通区域-昌乐县-东南庄村自然村-13791885517-1000M-宽带上网投诉-次数0-20240705120326X206024469</t>
  </si>
  <si>
    <t>20240705120326X206024469</t>
  </si>
  <si>
    <t xml:space="preserve">【农村网络投诉】流程受理流水号：20240705120220137918855171072895
客户号码:13791885517
客户姓名:李**
投诉地市:潍坊
来话流水:2024070512020433520875963
宽带账号:13791885517
宽带账号归属地市:潍坊
宽带账号归属区县:昌乐县
故障地址:潍坊昌乐县朱刘街道东南庄村东南庄村自然村东南庄村二期6#*********
联系电话:13791885517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12:03:15
具体故障现象:打不开网页，
客户其他诉求:
</t>
  </si>
  <si>
    <t>2024-07-05 12:07:03</t>
  </si>
  <si>
    <t>2024-07-05 12:07:55</t>
  </si>
  <si>
    <t>SD-851-308343-19014-12795</t>
  </si>
  <si>
    <t>SD-057-240705-107538-2491</t>
  </si>
  <si>
    <t>2024-07-05 12:05:59</t>
  </si>
  <si>
    <t>80+金卡-普通区域-昌乐县-后坡村自然村-15266610118-300M-魔百和投诉-次数0-20240705120355X235161794</t>
  </si>
  <si>
    <t>20240705120355X235161794</t>
  </si>
  <si>
    <t>【农村网络投诉】流程受理流水号：20240705120215152666101181072874
客户号码:15266610118
客户姓名:李**
投诉地市:潍坊
来话流水:2024070512002122720859129
宽带账号:15266610118
宽带账号归属地市:潍坊
宽带账号归属区县:昌乐县
故障地址:潍坊昌乐县五图街道后坡村
联系电话:15266610118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故障大类:电视
故障细类:移动高清电视故障(专席)
携转原因:
故障时间:2024-07-05 12:02:19
魔百和单播/组播:单播
具体故障现象:电视直播或点播无法观看，
客户其他诉求:
魔百和单/组播：单播</t>
  </si>
  <si>
    <t>2024-07-05 12:07:27</t>
  </si>
  <si>
    <t>2024-07-05 12:11:12</t>
  </si>
  <si>
    <t>SD-851-256383-12728-25823</t>
  </si>
  <si>
    <t>SD-057-240705-875901-4297</t>
  </si>
  <si>
    <t>2024-07-05 15:20:38</t>
  </si>
  <si>
    <t>普通区域-寿光市-袁桥村自然村-15063433300-300M-宽带上网投诉-次数0-20240705151941X981033840</t>
  </si>
  <si>
    <t>20240705151941X981033840</t>
  </si>
  <si>
    <t xml:space="preserve">【农村网络投诉】流程受理流水号：20240705151913150634333001124006
客户号码:15063433300
客户姓名:唐**
投诉地市:潍坊
来话流水:2024070515183443420865319
宽带账号:15063433300
宽带账号归属地市:潍坊
宽带账号归属区县:寿光市
故障地址:潍坊寿光市王高镇袁桥村袁桥村自然村袁桥村扩容12箱（唐学奎外墙）*********
联系电话:15063433300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15:19:28
具体故障现象:光猫亮红灯，光纤线两头插紧，将弯折的位置捋直，重新连接，
客户其他诉求:
</t>
  </si>
  <si>
    <t>2024-07-05 15:24:14</t>
  </si>
  <si>
    <t>2024-07-05 15:26:07</t>
  </si>
  <si>
    <t>SD-057-240705-932710-4299</t>
  </si>
  <si>
    <t>2024-07-05 15:20:46</t>
  </si>
  <si>
    <t>【调研】-(目标)普通区域-诸城市-聚类-密州商城-18263671668-300M-宽带上网投诉-次数0-20240705151956X996627827</t>
  </si>
  <si>
    <t>20240705151956X996627827</t>
  </si>
  <si>
    <t xml:space="preserve">流程受理流水号：20240705151932182636716681124114
客户号码:18263671668
客户姓名:王**
投诉地市:潍坊
来话流水:2024070515094576020841907
宽带账号:18263671668
宽带账号归属地市:潍坊
宽带账号归属区县:诸城市
故障地址:潍坊诸城市密州街道市场街密州商城密州商城3号箱（蓝天灯饰）*********
联系电话:18263671668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故障细类:电脑上网出现故障(专席)
携转原因:
故障时间:2024-07-05 15:19:09
具体故障现象:电脑无法上网，
客户其他诉求:
</t>
  </si>
  <si>
    <t>2024-07-05 15:22:59</t>
  </si>
  <si>
    <t>家宽业务-&gt;网络质量-&gt;家庭宽带-&gt;全局流转-&gt;功能使用-&gt;远程计算机无法响应-&gt;全局流转</t>
  </si>
  <si>
    <t>2024-07-05 15:23:25</t>
  </si>
  <si>
    <t>SD-057-240705-314870-4345</t>
  </si>
  <si>
    <t>2024-07-05 15:27:27</t>
  </si>
  <si>
    <t>普通区域-奎文区-市审计局宿舍(受理)-17863613176-300M-宽带延伸服务-次数0-202407050000477337</t>
  </si>
  <si>
    <t>202407050000477337</t>
  </si>
  <si>
    <t xml:space="preserve">202407050000477337#流程受理流水号：20240705152418178636131761125507
客户号码:17863613176
客户姓名:王**
投诉地市:潍坊
来话流水:2024070515214782820810992
宽带账号:17863613176
宽带账号归属地市:潍坊
宽带账号归属区县:高新
故障地址:潍坊高新高新城区潍县中路市审计局宿舍（受理）审计局2号楼*********
联系电话:17863613176
联系人:先生
工单紧急程度:非常紧急
是否有升级投诉倾向:否
是否重复投诉:否
是否携转意向:否
是否投诉倾向:否
是否智能网关:智能网关
当前是否在线:是
接入方式:FTTH
是否质差终端:无质差信息
光功率:-16.69
故障大类:宽带/电视
故障细类:宽带延伸服务
携转原因:
故障时间:2024-07-05 15:24:28
具体故障现象:新买路由器装维上门安装，
</t>
  </si>
  <si>
    <t>2024-07-05 15:32:07</t>
  </si>
  <si>
    <t>2024-07-05 15:32:33</t>
  </si>
  <si>
    <t>SD-057-240705-109468-3748</t>
  </si>
  <si>
    <t>2024-07-05 14:29:06</t>
  </si>
  <si>
    <t>普通区域-诸城市-下屋子-13081668456-300M-宽带上网投诉-次数0-20240705142629X789638958</t>
  </si>
  <si>
    <t>20240705142629X789638958</t>
  </si>
  <si>
    <t>2024-07-05 14:31:52</t>
  </si>
  <si>
    <t>2024-07-05 14:32:25</t>
  </si>
  <si>
    <t>SD-057-240705-026183-6639</t>
  </si>
  <si>
    <t>2024-07-05 19:11:14</t>
  </si>
  <si>
    <t>80+银卡-FTTR-普通区域-诸城市-梁家店子自然村-15853642391-1000M-宽带上网投诉-次数0-20240705190839X719950401</t>
  </si>
  <si>
    <t>20240705190839X719950401</t>
  </si>
  <si>
    <t xml:space="preserve">【农村网络投诉】流程受理流水号：20240705190731158536423911187278
客户号码:15853642391
客户姓名:于**
投诉地市:潍坊
来话流水:2024070519050400620823793
宽带账号:15853642391
宽带账号归属地市:潍坊
宽带账号归属区县:诸城市
故障地址:潍坊诸城市密州街道梁家店子梁家店子自然村梁家店子2号箱（WLAN杆西路南）*********
联系电话:15853642391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19:08:15
具体故障现象:打不开网页，
客户其他诉求:
</t>
  </si>
  <si>
    <t>2024-07-05 19:12:54</t>
  </si>
  <si>
    <t>2024-07-05 19:13:16</t>
  </si>
  <si>
    <t>SD-851-302241-19459-26796</t>
  </si>
  <si>
    <t>SD-057-240705-604291-6834</t>
  </si>
  <si>
    <t>2024-07-05 19:18:24</t>
  </si>
  <si>
    <t>(目标)普通区域-昌邑市-辛立村自然村-13583641563-200M-业务受理宽带-次数0-202407050000684365</t>
  </si>
  <si>
    <t>202407050000684365</t>
  </si>
  <si>
    <t>202407050000684365# 宽带账号:13583641563; 联系电话：13583641563，问题类型：此工单为群障修复工单，根据群障全量闭环修复管理要求，为确保客户网络通畅，请装维人员跟进修复网络问题，谢谢！ 
 群障标题：公告。故障描述：分支光纤断或OLT检测不到ONT的预期的光信号(LOSi/LOBi)主叫号码：15964303413.0;该号码仅供参考，请优先联系宽带账号。</t>
  </si>
  <si>
    <t>2024-07-05 19:23:20</t>
  </si>
  <si>
    <t>SD-057-240705-694871-7774</t>
  </si>
  <si>
    <t>2024-07-05 20:44:31</t>
  </si>
  <si>
    <t>(目标)普通区域-昌邑市-李才自然村-18263668308-100M-宽带上网投诉-次数0-20240705204242X362533489</t>
  </si>
  <si>
    <t>20240705204242X362533489</t>
  </si>
  <si>
    <t xml:space="preserve">【农村网络投诉】流程受理流水号：20240705204151182636683081202092
客户号码:18263668308
客户姓名:李**
投诉地市:潍坊
来话流水:2024070520382357120858084
宽带账号:18263668308
宽带账号归属地市:潍坊
宽带账号归属区县:昌邑市
故障地址:潍坊昌邑市仓街镇李才村李才自然村李才4号箱董政信*********
联系电话:18263668308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光功率:-19.46
故障大类:宽带/电视
故障细类:宽带无法上网
携转原因:
故障时间:2024-07-05 20:42:07
具体故障现象:用户无法提供具体故障现象，
客户其他诉求:
</t>
  </si>
  <si>
    <t>2024-07-05 20:45:51</t>
  </si>
  <si>
    <t>2024-07-05 20:46:13</t>
  </si>
  <si>
    <t>SD-057-240705-574391-467</t>
  </si>
  <si>
    <t>2024-07-05 08:50:45</t>
  </si>
  <si>
    <t>普通区域-安丘市-北河西-13721941276-300M-宽带上网投诉-次数0-20240705084839X519577209</t>
  </si>
  <si>
    <t>20240705084839X519577209</t>
  </si>
  <si>
    <t xml:space="preserve">【农村网络投诉】流程受理流水号：20240705084806137219412761007154
客户号码:13721941276
客户姓名:李**
投诉地市:潍坊
来话流水:2024070508465059620872469
宽带账号:13721941276
宽带账号归属地市:潍坊
宽带账号归属区县:安丘市
故障地址:潍坊安丘市景芝镇北河西村北河西北河西6号箱韩增强*********
联系电话:15953648317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08:38:51
具体故障现象:网速慢卡顿，
客户其他诉求:要求补偿流量费，
</t>
  </si>
  <si>
    <t>2024-07-05 08:52:04</t>
  </si>
  <si>
    <t>2024-07-05 08:52:38</t>
  </si>
  <si>
    <t>SD-057-240705-703489-521</t>
  </si>
  <si>
    <t>2024-07-05 08:56:02</t>
  </si>
  <si>
    <t>【调研】-80+银卡-FTTR-普通区域-寒亭区-东南堤村自然村-13573601161-1000M-宽带上网投诉-次数0-20240705085318X798701785</t>
  </si>
  <si>
    <t>20240705085318X798701785</t>
  </si>
  <si>
    <t xml:space="preserve">【农村网络投诉】流程受理流水号：20240705085150135736011611008464
客户号码:13573601161
客户姓名:孙**
投诉地市:潍坊
来话流水:2024070508440824320849013
宽带账号:13573601161
宽带账号归属地市:潍坊
宽带账号归属区县:寒亭区
故障地址:潍坊寒亭区朱里街道东南堤村东南堤村自然村23#孙孔帅*********
联系电话:13573601161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故障时间:2024-07-05 08:52:30
具体故障现象:家庭WiFi信号弱，线上排障未能恢复正常使用，请相关部门人员协助处理，谢谢
客户其他诉求:客户反馈自己办理的为全光WIFI信号差，要求检查设备是否存在故障
</t>
  </si>
  <si>
    <t>2024-07-05 08:58:17</t>
  </si>
  <si>
    <t>2024-07-05 08:58:34</t>
  </si>
  <si>
    <t>SD-851-236739-16477-7885</t>
  </si>
  <si>
    <t>SD-057-240705-896025-549</t>
  </si>
  <si>
    <t>2024-07-05 08:58:54</t>
  </si>
  <si>
    <t>(目标)普通区域-奎文区-恒联宿舍-15949751262-100M-宽带上网投诉-次数0-202407050000120937</t>
  </si>
  <si>
    <t>2024-07-06 09:59:00</t>
  </si>
  <si>
    <t>202407050000120937</t>
  </si>
  <si>
    <t xml:space="preserve">202407050000120937#流程受理流水号：20240705085821159497512621010636
客户号码:15949751262
客户姓名:张**
投诉地市:潍坊
来话流水:2024070508575309920883303
宽带账号:15949751262
宽带账号归属地市:潍坊
宽带账号归属区县:奎文区
故障地址:潍坊奎文区潍州路街道民生街恒联宿舍7号楼*********
联系电话:15949751262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光功率:-19.50
故障大类:宽带/电视
故障细类:宽带无法上网
携转原因:
故障时间:2024-07-05 08:58:29
具体故障现象:提示网络无法连接，
客户其他诉求:客户侧为质差终端，要求上门更换终端并一并处理故障问题。
</t>
  </si>
  <si>
    <t>2024-07-05 09:01:01</t>
  </si>
  <si>
    <t>2024-07-05 09:01:49</t>
  </si>
  <si>
    <t>SD-057-240705-403956-4338</t>
  </si>
  <si>
    <t>2024-07-05 15:26:19</t>
  </si>
  <si>
    <t>【调研】-普通区域-寿光市-寿光李家村自然村二-18366393968-200M-宽带上网投诉-次数0-202407050000478176</t>
  </si>
  <si>
    <t>2024-07-06 16:27:00</t>
  </si>
  <si>
    <t>202407050000478176</t>
  </si>
  <si>
    <t>202407050000478176#流程受理流水号：20240705152403183663939681125433
客户号码:18366393968
客户姓名:刘**
投诉地市:潍坊
来话流水:2024070515222541020820076
宽带账号:18366393968
宽带账号归属地市:潍坊
宽带账号归属区县:寿光市
故障地址:潍坊寿光市王高镇李家村李家村自然村李家村6箱（杨星高外墙）*********
联系电话:18366393968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故障细类:网速慢/上网掉线(专席)
携转原因:
故障时间:2024-07-05 15:23:30
具体故障现象:网速慢卡顿
客户其他诉求:谢谢
;宽带小区$[寿光李家村自然村二]$</t>
  </si>
  <si>
    <t>2024-07-05 15:31:07</t>
  </si>
  <si>
    <t>2024-07-05 15:31:47</t>
  </si>
  <si>
    <t>SD-057-240705-673815-4337</t>
  </si>
  <si>
    <t>2024-07-05 15:26:18</t>
  </si>
  <si>
    <t>【重投】-【调研】-80+银卡-普通区域-诸城市-大英村自然村-13563616973-300M-宽带上网投诉-次数0-20240705152451X291684928</t>
  </si>
  <si>
    <t>20240705152451X291684928</t>
  </si>
  <si>
    <t xml:space="preserve">【农村网络投诉】流程受理流水号：20240705152231135636169731125007
客户号码:13563616973
客户姓名:李**
投诉地市:潍坊
来话流水:2024070515215683420813201
宽带账号:13563616973
宽带账号归属地市:潍坊
宽带账号归属区县:诸城市
故障地址:潍坊诸城市龙都街道大英村大英村自然村大英村东北养殖区19#箱*********
联系电话:13563616973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15:24:28
具体故障现象:光猫亮红灯，
客户其他诉求:要求我司师傅上门检测，请协助，谢谢
</t>
  </si>
  <si>
    <t>2024-07-05 15:33:56</t>
  </si>
  <si>
    <t>2024-07-05 15:36:56</t>
  </si>
  <si>
    <t>SD-057-240705-189526-5849</t>
  </si>
  <si>
    <t>2024-07-05 18:12:34</t>
  </si>
  <si>
    <t>(目标)普通区域-高密市-刘四村自然村-15095231564-200M-宽带上网投诉-次数0-202407050000620018</t>
  </si>
  <si>
    <t>202407050000620018</t>
  </si>
  <si>
    <t>202407050000620018#宽带账号：15095231564
宽带地址：；潍坊高密市夏庄镇刘四村刘四村自然村刘四村王俊军38号箱*********
客户来电反映宽带无法连网      外面断了要求师傅尽快上门  请协助 ，谢谢！
联系电话：；15095231564
联系人：女士；
来电流水：2024070517510806120811835</t>
  </si>
  <si>
    <t>2024-07-05 18:13:19</t>
  </si>
  <si>
    <t>2024-07-05 18:13:51</t>
  </si>
  <si>
    <t>SD-851-297759-6824-919</t>
  </si>
  <si>
    <t>SD-057-240705-647835-6749</t>
  </si>
  <si>
    <t>2024-07-05 19:14:35</t>
  </si>
  <si>
    <t>80+银卡-普通区域-奎文区-潍京小区二期-13791625333-1000M-宽带上网投诉-次数0-20240705191349X292306140</t>
  </si>
  <si>
    <t>20240705191349X292306140</t>
  </si>
  <si>
    <t xml:space="preserve">流程受理流水号：20240705190918137916253331187600
客户号码:13791625333
客户姓名:张*
投诉地市:潍坊
来话流水:2024070519073816020841402
宽带账号:13791625333
宽带账号归属地市:潍坊
宽带账号归属区县:奎文区
故障地址:潍坊奎文区广文街道院校街潍京小区二期6号楼*********
联系电话:13791625333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故障细类:宽带无法上网(专席)
携转原因:
故障时间:2024-07-05 19:12:30
具体故障现象:按顺序重启光猫和路由器，未按路由器复位，线上指导未恢复
客户其他诉求:
</t>
  </si>
  <si>
    <t>2024-07-05 19:16:42</t>
  </si>
  <si>
    <t>2024-07-05 19:17:29</t>
  </si>
  <si>
    <t>SD-851-246698-25412-21322</t>
  </si>
  <si>
    <t>SD-057-240705-569281-7794</t>
  </si>
  <si>
    <t>2024-07-05 20:47:14</t>
  </si>
  <si>
    <t>【调研】-80+银卡-(目标)普通区域-昌邑市-公园道壹号小区-15054473788-300M-宽带上网投诉-次数0-20240705204541X541871678</t>
  </si>
  <si>
    <t>20240705204541X541871678</t>
  </si>
  <si>
    <t xml:space="preserve">流程受理流水号：20240705204347150544737881202362
客户号码:15054473788
客户姓名:于**
投诉地市:潍坊
来话流水:2024070520432751120881842
宽带账号:15054473788
宽带账号归属地市:潍坊
宽带账号归属区县:昌邑市
故障地址:潍坊昌邑市城区利民街公园道壹号小区4号楼3单元*********
联系电话:15054473788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
携转原因:
故障时间:2024-07-05 20:45:08
具体故障现象:频繁掉线，
客户其他诉求:
</t>
  </si>
  <si>
    <t>2024-07-05 20:48:56</t>
  </si>
  <si>
    <t>2024-07-05 20:49:20</t>
  </si>
  <si>
    <t>SD-851-301533-43655-3775</t>
  </si>
  <si>
    <t>SD-057-240705-074563-525</t>
  </si>
  <si>
    <t>2024-07-05 08:56:11</t>
  </si>
  <si>
    <t>【调研】-80+银卡-普通区域-潍城区-傅家村自然村-13906368978-1000M-宽带上网投诉-次数0-20240705085410X850678883</t>
  </si>
  <si>
    <t>20240705085410X850678883</t>
  </si>
  <si>
    <t xml:space="preserve">【农村网络投诉】流程受理流水号：20240705085250139063689781008807
客户号码:13906368978
客户姓名:任**
投诉地市:潍坊
来话流水:2024070508505847620812212
宽带账号:13906368978
宽带账号归属地市:潍坊
宽带账号归属区县:潍城区
故障地址:潍坊潍城区望留街道傅家村傅家村自然村3#西面第一条胡同从北数11排东户*********
联系电话:18765363003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08:53:01
具体故障现象:光猫亮红灯，光钎线插紧捋顺，重启未恢复
客户其他诉求:
</t>
  </si>
  <si>
    <t>2024-07-05 08:59:32</t>
  </si>
  <si>
    <t>2024-07-05 09:00:08</t>
  </si>
  <si>
    <t>SD-851-289289-7906-9568</t>
  </si>
  <si>
    <t>SD-057-240705-986027-528</t>
  </si>
  <si>
    <t>2024-07-05 08:56:18</t>
  </si>
  <si>
    <t>普通区域-诸城市-都吉台自然村-15069623616-500M-宽带上网投诉-次数0-20240705085433X873552273</t>
  </si>
  <si>
    <t>20240705085433X873552273</t>
  </si>
  <si>
    <t xml:space="preserve">【农村网络投诉】流程受理流水号：20240705085310150696236161008929
客户号码:15069623616
客户姓名:赵**
投诉地市:潍坊
来话流水:2024070508524019120829064
宽带账号:15069623616
宽带账号归属地市:潍坊
宽带账号归属区县:诸城市
故障地址:潍坊诸城市石桥子镇都吉台都吉台自然村都吉台村南5号箱
联系电话:15265360288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08:54:39
具体故障现象:宽带无法上网，要求宽带工作人员上门处理，
客户其他诉求:
</t>
  </si>
  <si>
    <t>2024-07-05 08:58:57</t>
  </si>
  <si>
    <t>2024-07-05 08:59:53</t>
  </si>
  <si>
    <t>SD-851-313978-10751-2886</t>
  </si>
  <si>
    <t>SD-057-240705-386519-4342</t>
  </si>
  <si>
    <t>2024-07-05 15:26:57</t>
  </si>
  <si>
    <t>80+银卡-普通区域-青州市-（铁通）裕丰家园-13705362908-1000M-宽带上网投诉-次数0-202407050000476657</t>
  </si>
  <si>
    <t>202407050000476657</t>
  </si>
  <si>
    <t>202407050000476657#宽带账号：13705362908宽带地址：潍坊青州市云门山街道范公亭东路（铁通）裕丰家园技术监督局宿舍2号楼；客户来电反映宽带每到下雨就不能用；客户不配合排障，要求上门，请协助处理，谢谢！联系电话：13705362908；联系人：***；来电流水：*2024070515202947820892513。</t>
  </si>
  <si>
    <t>2024-07-05 15:33:06</t>
  </si>
  <si>
    <t>2024-07-05 15:33:38</t>
  </si>
  <si>
    <t>SD-851-322974-4993-15167</t>
  </si>
  <si>
    <t>SD-057-240705-712095-5831</t>
  </si>
  <si>
    <t>2024-07-05 18:11:02</t>
  </si>
  <si>
    <t>80+普通-普通区域-临朐县-陈家上庄安置楼-13854462501-1000M-宽带上网投诉-次数0-20240705180809X893027540</t>
  </si>
  <si>
    <t>20240705180809X893027540</t>
  </si>
  <si>
    <t xml:space="preserve">流程受理流水号：20240705180528138544625011174151
客户号码:13854462501
客户姓名:王**
投诉地市:潍坊
来话流水:2024070518042675420850751
宽带账号:13854462501
宽带账号归属地市:潍坊
宽带账号归属区县:临朐县
故障地址:潍坊临朐县东城街道南环路陈家上庄安置楼徐家上庄安置楼31号楼*********
联系电话:13854462501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18:05:59
具体故障现象:PON灯闪，
 光纤线插紧捋顺重启未恢复
客户其他诉求:
</t>
  </si>
  <si>
    <t>2024-07-05 18:14:21</t>
  </si>
  <si>
    <t>2024-07-05 18:14:52</t>
  </si>
  <si>
    <t>SD-852-335160-1140-15862</t>
  </si>
  <si>
    <t>SD-057-240705-865279-2441</t>
  </si>
  <si>
    <t>2024-07-05 12:01:35</t>
  </si>
  <si>
    <t>(目标)普通区域-昌邑市-棚户改造区-13963693916-500M-宽带上网投诉-次数0-202407050000311472</t>
  </si>
  <si>
    <t>202407050000311472</t>
  </si>
  <si>
    <t>202407050000311472#宽带账号：13963693916；宽带地址：潍坊昌邑市都昌街道都昌路棚户改造区15号楼4单元*；客户来电反映宽带无法上网，光猫亮红灯，拔插捋直光纤线未恢复要求上门，请协助处理，谢谢！联系电话：13963693916；联系人：先生；来电流水：2024070511580233320833518</t>
  </si>
  <si>
    <t>2024-07-05 12:07:48</t>
  </si>
  <si>
    <t>SD-057-240705-864927-3742</t>
  </si>
  <si>
    <t>2024-07-05 14:27:06</t>
  </si>
  <si>
    <t>80+金卡-普通区域-青州市-二手车市场-18765665669-100M-宽带上网投诉-次数0-202407050000414584</t>
  </si>
  <si>
    <t>2024-07-06 15:28:00</t>
  </si>
  <si>
    <t>202407050000414584</t>
  </si>
  <si>
    <t>202407050000414584#客户对本机所在地址： 工潍坊青州市益都街道明祖山路二手车市场6号箱所在位置，是单位的宽带，因为受市政影响需要拆除设备，（请师傅前去给客户重新布线，安装不要影响客户使用）到时会影响公司使用，损失需要赔偿，并且表示前期多次反映一直没有处理不认可，提及 投诉 ，请加急处理，联系电话：本机，先生来电流水：2024070514224774320820816</t>
  </si>
  <si>
    <t>2024-07-05 14:35:03</t>
  </si>
  <si>
    <t>2024-07-05 14:35:41</t>
  </si>
  <si>
    <t>SD-057-240705-265483-7779</t>
  </si>
  <si>
    <t>2024-07-05 20:44:50</t>
  </si>
  <si>
    <t>【调研】-80+银卡-普通区域-寿光市-东张社区-18866712337-1000M-宽带上网投诉-次数0-20240705204326X406183104</t>
  </si>
  <si>
    <t>20240705204326X406183104</t>
  </si>
  <si>
    <t xml:space="preserve">【农村网络投诉】流程受理流水号：20240705204238188667123371202199
客户号码:18866712337
客户姓名:李*
投诉地市:潍坊
来话流水:2024070520365115920850608
宽带账号:18866712337
宽带账号归属地市:潍坊
宽带账号归属区县:寿光市
故障地址:潍坊寿光市孙家集街道东张家庄村东张社区4号楼*********
联系电话:18866712337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故障时间:2024-07-05 20:42:56
具体故障现象:客户家中宽带无法上网，我处查询宽带不在线，家中光猫设备指示灯正常，我处指导客户重启未恢复，请协助谢谢
客户其他诉求:
</t>
  </si>
  <si>
    <t>2024-07-05 20:54:20</t>
  </si>
  <si>
    <t>2024-07-05 20:54:57</t>
  </si>
  <si>
    <t>SD-851-308707-12812-25206</t>
  </si>
  <si>
    <t>SD-057-240705-510682-469</t>
  </si>
  <si>
    <t>2024-07-05 08:50:54</t>
  </si>
  <si>
    <t>普通区域-奎文区-圣荣广场西区-13406618988-100M-宽带上网投诉-次数0-20240705084919X559693629</t>
  </si>
  <si>
    <t>2024-07-06 09:51:00</t>
  </si>
  <si>
    <t>20240705084919X559693629</t>
  </si>
  <si>
    <t xml:space="preserve">流程受理流水号：20240705084835134066189881007335
客户号码:13406618988
客户姓名:谭**
投诉地市:潍坊
来话流水:2024070508480610020884209
宽带账号:13406618988
宽带账号归属地市:潍坊
宽带账号归属区县:高新
故障地址:潍坊高新高新城区福寿街圣荣广场沿街西楼*********
联系电话:13406618988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08:49:39
具体故障现象:提示网络无法连接，
客户其他诉求:
</t>
  </si>
  <si>
    <t>2024-07-05 08:52:31</t>
  </si>
  <si>
    <t>2024-07-05 08:53:01</t>
  </si>
  <si>
    <t>SD-057-240705-697143-462</t>
  </si>
  <si>
    <t>2024-07-05 08:50:32</t>
  </si>
  <si>
    <t>【调研】-80+普通-普通区域-寿光市-红庙-15965786000-1000M-魔百和投诉-次数0-20240705084800X480292339</t>
  </si>
  <si>
    <t>20240705084800X480292339</t>
  </si>
  <si>
    <t>【农村网络投诉】流程受理流水号：20240705084726159657860001006914
客户号码:15965786000
客户姓名:王**
投诉地市:潍坊
来话流水:2024070508461327020866941
宽带账号:15965786000
宽带账号归属地市:潍坊
宽带账号归属区县:寿光市
故障地址:潍坊寿光市侯镇红庙子村红庙红庙村7号箱*********
联系电话:15965786000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故障时间:2024-07-05 08:45:59
魔百和单播/组播:单播
具体故障现象:电视直播或点播无法观看，
客户其他诉求:请协助处理，谢谢
魔百和单/组播：单播</t>
  </si>
  <si>
    <t>2024-07-05 09:06:28</t>
  </si>
  <si>
    <t>2024-07-05 09:06:54</t>
  </si>
  <si>
    <t>SD-851-244876-12504-9464</t>
  </si>
  <si>
    <t>2024-07-05 10:26:56</t>
  </si>
  <si>
    <t>【调研】-80+银卡-普通区域-诸城市-山钢碧桂园·翡翠城-15006563333-200M-宽带上网投诉-次数0-20240705102535X335336662 一级督办</t>
  </si>
  <si>
    <t>2024-07-06 11:27:00</t>
  </si>
  <si>
    <t>20240705102535X335336662</t>
  </si>
  <si>
    <t>2024-07-05 10:28:18</t>
  </si>
  <si>
    <t>2024-07-05 10:28:45</t>
  </si>
  <si>
    <t>SD-057-240705-845230-1515</t>
  </si>
  <si>
    <t>2024-07-05 10:21:20</t>
  </si>
  <si>
    <t>【调研】-(目标)普通区域-青州市-大益华府-15254411314-300M-宽带上网投诉-次数0-202407050000204907</t>
  </si>
  <si>
    <t>202407050000204907</t>
  </si>
  <si>
    <t>202407050000204907#宽带账号：15254411314宽带地址：潍坊青州市云门山街道昭德南路大益华府小二期3号楼**；客户来电反映家里网慢卡，线上指导无法配合操作，请协助处理  ，联系电话：15966198521来电流水：2024070510164643720837564</t>
  </si>
  <si>
    <t>2024-07-05 10:25:14</t>
  </si>
  <si>
    <t>SD-057-240705-418067-131</t>
  </si>
  <si>
    <t>2024-07-05 07:47:34</t>
  </si>
  <si>
    <t>【调研】-80+银卡-普通区域-临朐县-申家石河自然村-15965061654-300M-宽带上网投诉-次数0-202407050000091170</t>
  </si>
  <si>
    <t>202407050000091170</t>
  </si>
  <si>
    <t xml:space="preserve">202407050000091170#流程受理流水号：20240705074714159650616541000420
客户号码:15965061654
客户姓名:孙**
投诉地市:潍坊
来话流水:2024070507465127220805227
宽带账号:15965061654
宽带账号归属地市:潍坊
宽带账号归属区县:临朐县
故障地址:潍坊临朐县冶源镇人民政府申家石河申家石河自然村申家石河1号沈文凯*********
联系电话:15965061654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故障时间:2024-07-05 07:47:22
具体故障现象:打不开网页，
客户其他诉求:客户侧为质差终端，要求上门更换终端并一并处理故障问题。
</t>
  </si>
  <si>
    <t>2024-07-05 07:51:49</t>
  </si>
  <si>
    <t>2024-07-05 07:52:17</t>
  </si>
  <si>
    <t>SD-057-240705-542180-121</t>
  </si>
  <si>
    <t>2024-07-05 07:43:19</t>
  </si>
  <si>
    <t>80+普通-普通区域-昌邑市-乖场村自然村-13516388191-200M-宽带上网投诉-次数0-202407050000090939</t>
  </si>
  <si>
    <t>202407050000090939</t>
  </si>
  <si>
    <t>202407050000090939#流程受理流水号：20240705074046135163881911000367
客户号码:13516388191
客户姓名:单**
投诉地市:潍坊
来话流水:2024070507402814520802708
宽带账号:13516388191
宽带账号归属地市:潍坊
宽带账号归属区县:昌邑市
故障地址:潍坊昌邑市南逄镇乖场村乖场村自然村南逄乖场村单继志*********
联系电话:13516388191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07:42:47
具体故障现象:宽带无法上网
客户其他诉求:要求上门维修
;宽带小区$[乖场村自然村]$</t>
  </si>
  <si>
    <t>2024-07-05 08:02:52</t>
  </si>
  <si>
    <t>2024-07-05 08:03:35</t>
  </si>
  <si>
    <t>SD-851-260854-1648-19806</t>
  </si>
  <si>
    <t>SD-057-240705-358207-1506</t>
  </si>
  <si>
    <t>2024-07-05 10:20:26</t>
  </si>
  <si>
    <t>普通区域-青州市-齐都家园-15963611197-300M-宽带上网投诉-次数0-202407050000203105</t>
  </si>
  <si>
    <t>202407050000203105</t>
  </si>
  <si>
    <t xml:space="preserve">202407050000203105#宽带账号：15963611197；宽带地址：潍坊青州市王府街道尧王山西路齐都家园47号楼*；客户来电反映宽带网速慢，建议重启不认可已操作，，要求师傅上门，请协助处理，谢谢！联系电话：15963611197；联系人：；来电流水：2024070510163039020833659。 
</t>
  </si>
  <si>
    <t>2024-07-05 10:21:56</t>
  </si>
  <si>
    <t>2024-07-05 10:22:11</t>
  </si>
  <si>
    <t>SD-851-253703-24961-18730</t>
  </si>
  <si>
    <t>SD-057-240705-580426-1535</t>
  </si>
  <si>
    <t>2024-07-05 10:23:24</t>
  </si>
  <si>
    <t>80+银卡-普通区域-寿光市-邱家村-15966128123-200M-宽带上网投诉-次数0-202407050000211136</t>
  </si>
  <si>
    <t>2024-07-06 11:24:00</t>
  </si>
  <si>
    <t>202407050000211136</t>
  </si>
  <si>
    <t>202407050000211136#流程受理流水号：20240705102126159661281231039807
客户号码:15966128123
客户姓名:蒋**
投诉地市:潍坊
来话流水:2024070510195763320883014
宽带账号:15966128123
宽带账号归属地市:潍坊
宽带账号归属区县:寿光市
故障地址:潍坊寿光市文家街道邱家村邱家村3号箱邱效田外墙*********
联系电话:15054469555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故障细类:宽带网速慢/卡顿
携转原因:
故障时间:2024-07-05 10:21:59
具体故障现象:打不开网页，
客户其他诉求:
;宽带小区$[邱家村]$</t>
  </si>
  <si>
    <t>2024-07-05 10:25:51</t>
  </si>
  <si>
    <t>2024-07-05 10:26:20</t>
  </si>
  <si>
    <t>SD-851-249204-75-19647</t>
  </si>
  <si>
    <t>SD-057-240705-051634-1519</t>
  </si>
  <si>
    <t>2024-07-05 10:22:17</t>
  </si>
  <si>
    <t>80+金卡-普通区域-诸城市-舜德帝景一期-18853645128-500M-宽带延伸服务-次数1-202407030000701131</t>
  </si>
  <si>
    <t>2024-07-05 10:26:23</t>
  </si>
  <si>
    <t>2024-07-05 10:27:45</t>
  </si>
  <si>
    <t>SD-057-240705-236740-1562</t>
  </si>
  <si>
    <t>2024-07-05 10:26:11</t>
  </si>
  <si>
    <t>80+白金-FTTR-普通区域-奎文区-恒信阳光假日主区-15269612077-1000M-宽带上网投诉-次数0-202407050000210745</t>
  </si>
  <si>
    <t>202407050000210745</t>
  </si>
  <si>
    <t>202407050000210745# 宽带账号：15269612077；宽带地址：潍坊奎文区北苑街道玉清街恒信阳光假日主区恒信阳光假日9号楼*********
；客户来电反映宽带网速慢，经查询客户侧为质差终端，请协助上门更换终端并一并处理故障问题，谢谢！联系电话：15269612077；联系人：刘**；来电流水2024070510234552520837538</t>
  </si>
  <si>
    <t>2024-07-05 10:31:18</t>
  </si>
  <si>
    <t>2024-07-05 10:39:17</t>
  </si>
  <si>
    <t>SD-851-333942-8310-7754</t>
  </si>
  <si>
    <t>SD-057-240705-209416-1503</t>
  </si>
  <si>
    <t>2024-07-05 10:20:07</t>
  </si>
  <si>
    <t>80+银卡-普通区域-临朐县-龙泉小区西区-15954435872-300M-宽带上网投诉-次数0-20240705101719X839472567</t>
  </si>
  <si>
    <t>20240705101719X839472567</t>
  </si>
  <si>
    <t xml:space="preserve">流程受理流水号：20240705101626159544358721038083
客户号码:15954435872
客户姓名:高**
投诉地市:潍坊
来话流水:2024070510100599320843506
宽带账号:15954435872
宽带账号归属地市:潍坊
宽带账号归属区县:临朐县
故障地址:潍坊临朐县城关街道站前街龙泉小区西区18号楼*********
联系电话:15963479097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10:16:42
具体故障现象:光猫亮红灯，
客户其他诉求:
</t>
  </si>
  <si>
    <t>2024-07-05 10:28:40</t>
  </si>
  <si>
    <t>2024-07-05 10:30:45</t>
  </si>
  <si>
    <t>SD-057-240705-697052-1732</t>
  </si>
  <si>
    <t>2024-07-05 10:44:27</t>
  </si>
  <si>
    <t>普通区域-青州市-桃园村自然村-15863288879-100M-宽带上网投诉-次数0-20240705104151X311108803</t>
  </si>
  <si>
    <t>2024-07-06 11:45:00</t>
  </si>
  <si>
    <t>20240705104151X311108803</t>
  </si>
  <si>
    <t xml:space="preserve">【农村网络投诉】流程受理流水号：20240705103704158632888791045032
客户号码:15863288879
客户姓名:郭**
投诉地市:潍坊
来话流水:2024070510363020020819365
宽带账号:15863288879
宽带账号归属地市:潍坊
宽带账号归属区县:青州市
故障地址:潍坊青州市东夏镇桃园村桃园村自然村扩8号箱（南头宋治彬）*********
联系电话:15863288879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故障时间:2024-07-05 10:44:05
具体故障现象:光信号闪烁，重启未恢复，请协助谢谢。
客户其他诉求:
</t>
  </si>
  <si>
    <t>2024-07-05 10:47:54</t>
  </si>
  <si>
    <t>2024-07-05 10:48:15</t>
  </si>
  <si>
    <t>SD-057-240705-582746-3039</t>
  </si>
  <si>
    <t>2024-07-05 13:05:32</t>
  </si>
  <si>
    <t>【调研】-普通区域-寿光市-荟仕名园-15753663799-200M-宽带上网投诉-次数0-202407050000358389</t>
  </si>
  <si>
    <t>202407050000358389</t>
  </si>
  <si>
    <t>202407050000358389#宽带账号：15753663799；宽带地址：潍坊寿光市圣城街道公园街荟仕名园9号楼4单元5楼西户；客户来电反映移动高清网络未连接，网线连接正常，网络配置未恢复，经查询客户侧为质差机顶盒，请协助上门更换设备并一并处理故障问题，谢谢！联系电话：15169538973；联系人：女士；来电流水：2024070512595941420843534</t>
  </si>
  <si>
    <t>2024-07-05 13:07:05</t>
  </si>
  <si>
    <t>2024-07-05 13:07:32</t>
  </si>
  <si>
    <t>SD-057-240705-152308-6371</t>
  </si>
  <si>
    <t>2024-07-05 18:47:13</t>
  </si>
  <si>
    <t>80+银卡-普通区域-安丘市-天源新都、天源华府-13854414265-200M-魔百和投诉-次数0-20240705184511X311953521</t>
  </si>
  <si>
    <t>20240705184511X311953521</t>
  </si>
  <si>
    <t>流程受理流水号：20240705183632138544142651181366
客户号码:13854414265
客户姓名:李**
投诉地市:潍坊
来话流水:2024070518355426320817394
宽带账号:13854414265
宽带账号归属地市:潍坊
宽带账号归属区县:安丘市
故障地址:潍坊安丘市兴安街道人民路天源华府天源新都8号楼1103
联系电话:18663612910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故障时间:2024-07-05 18:47:34
魔百和单播/组播:组播
具体故障现象:电视直播或点播无法观看，
客户其他诉求:
魔百和单/组播：组播</t>
  </si>
  <si>
    <t>2024-07-05 18:51:33</t>
  </si>
  <si>
    <t>SD-057-240705-843195-3066</t>
  </si>
  <si>
    <t>2024-07-05 13:06:30</t>
  </si>
  <si>
    <t>普通区域-高密市-高二村自然村-15963617218-200M-宽带上网投诉-次数0-202407050000359375</t>
  </si>
  <si>
    <t>202407050000359375</t>
  </si>
  <si>
    <t>202407050000359375#客户来电反映家中电视无法观看 没有机顶盒 请协助处理谢谢
联系人；先生联系电话；15269637022来话流水；2024070512551529320809961</t>
  </si>
  <si>
    <t>2024-07-05 13:31:54</t>
  </si>
  <si>
    <t>2024-07-05 13:32:16</t>
  </si>
  <si>
    <t>SD-057-240705-194270-3054</t>
  </si>
  <si>
    <t>2024-07-05 13:06:04</t>
  </si>
  <si>
    <t>80+金卡-普通区域-安丘市-关王庙村自然村-13563603519-500M-业务受理宽带-次数0-202407050000359600</t>
  </si>
  <si>
    <t>202407050000359600</t>
  </si>
  <si>
    <t>202407050000359600# 宽带账号:13563603519; 联系电话：13563603519，问题类型：此工单为群障修复工单，根据群障全量闭环修复管理要求，为确保客户网络通畅，请装维人员跟进修复网络问题，谢谢！ 
 群障标题：公告。故障描述：分支光纤断或OLT检测不到ONT的预期的光信号(LOSi/LOBi)主叫号码：15863649819.0;该号码仅供参考，请优先联系宽带账号。</t>
  </si>
  <si>
    <t>2024-07-05 13:31:18</t>
  </si>
  <si>
    <t>2024-07-05 13:35:02</t>
  </si>
  <si>
    <t>SD-057-240705-751943-4800</t>
  </si>
  <si>
    <t>2024-07-05 16:26:37</t>
  </si>
  <si>
    <t>【调研】-普通区域-寿光市-羊口二建小区-15966116868-1000M-宽带上网投诉-次数0-20240705162534X934161826</t>
  </si>
  <si>
    <t>2024-07-06 17:27:00</t>
  </si>
  <si>
    <t>20240705162534X934161826</t>
  </si>
  <si>
    <t xml:space="preserve">流程受理流水号：20240705162339159661168681143669
客户号码:15966116868
客户姓名:张**
投诉地市:潍坊
来话流水:2024070516183106520818166
宽带账号:15966116868
宽带账号归属地市:潍坊
宽带账号归属区县:寿光市
故障地址:潍坊寿光市羊口镇胜利路羊口二建小区羊口二建小区
联系电话:15966116868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故障细类:宽带无法上网(专席)
携转原因:
故障时间:2024-07-05 16:24:04
具体故障现象:光猫灯正常但电脑手机无法上网，请协助谢谢，重启后未恢复。
客户其他诉求:
</t>
  </si>
  <si>
    <t>2024-07-05 16:27:50</t>
  </si>
  <si>
    <t>2024-07-05 16:28:35</t>
  </si>
  <si>
    <t>SD-851-281400-30060-13844</t>
  </si>
  <si>
    <t>SD-057-240705-704956-4758</t>
  </si>
  <si>
    <t>2024-07-05 16:20:02</t>
  </si>
  <si>
    <t>普通区域-青州市-云门山花园二期-15805368887-1000M-宽带上网投诉-次数0-20240705161730X450734355</t>
  </si>
  <si>
    <t>2024-07-06 17:21:00</t>
  </si>
  <si>
    <t>20240705161730X450734355</t>
  </si>
  <si>
    <t xml:space="preserve">流程受理流水号：20240705161613158053688871141341
客户号码:15805368887
客户姓名:马**
投诉地市:潍坊
来话流水:2024070516110939320814316
宽带账号:15805368887
宽带账号归属地市:潍坊
宽带账号归属区县:青州市
故障地址:潍坊青州市云门山街道云门山路云门山花园二期18号楼*********
联系电话:15964310850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故障时间:2024-07-05 16:16:23
具体故障现象:光猫灯正常但电脑手机无法上网，
客户其他诉求:请协助谢谢
</t>
  </si>
  <si>
    <t>2024-07-05 16:22:21</t>
  </si>
  <si>
    <t>2024-07-05 16:23:49</t>
  </si>
  <si>
    <t>SD-057-240705-821645-2303</t>
  </si>
  <si>
    <t>2024-07-05 11:43:04</t>
  </si>
  <si>
    <t>(目标)普通区域-诸城市-大潘庄自然村-15854466022-300M-宽带上网投诉-次数0-202407050000295308</t>
  </si>
  <si>
    <t>202407050000295308</t>
  </si>
  <si>
    <t xml:space="preserve">202407050000295308#宽带账号：15854466022；宽带地址：潍坊诸城市舜王街道大潘庄大潘庄自然村大潘庄村东17号箱*；客户来电反映宽带无法上网，无法配合线上指导，请协助处理，谢谢！联系电话；15854466022联系人：；来电流水2024070511395740520805350：。
</t>
  </si>
  <si>
    <t>2024-07-05 11:48:29</t>
  </si>
  <si>
    <t>2024-07-05 11:49:43</t>
  </si>
  <si>
    <t>SD-057-240705-849071-6377</t>
  </si>
  <si>
    <t>2024-07-05 18:47:37</t>
  </si>
  <si>
    <t>80+银卡-普通区域-临朐县-于家旺-18764703520-500M-宽带上网投诉-次数0-20240705184657X417091921</t>
  </si>
  <si>
    <t>20240705184657X417091921</t>
  </si>
  <si>
    <t xml:space="preserve">【农村网络投诉】流程受理流水号：20240705184619187647035201183290
客户号码:18764703520
客户姓名:于**
投诉地市:潍坊
来话流水:2024070518431748420871975
宽带账号:18764703520
宽带账号归属地市:潍坊
宽带账号归属区县:临朐县
故障地址:潍坊临朐县沂山管理委员会于家旺村于家旺于家旺12号箱于好温外墙*********
联系电话:18764703520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光功率:-14.28
故障大类:宽带/电视
故障细类:宽带无法上网(专席)
携转原因:
故障时间:2024-07-05 18:46:33
具体故障现象:打不开网页，
客户其他诉求:谢谢
</t>
  </si>
  <si>
    <t>2024-07-05 19:12:25</t>
  </si>
  <si>
    <t>2024-07-05 19:13:10</t>
  </si>
  <si>
    <t>SD-851-312233-5832-12015</t>
  </si>
  <si>
    <t>SD-057-240705-593726-7155</t>
  </si>
  <si>
    <t>2024-07-05 19:44:19</t>
  </si>
  <si>
    <t>【调研】-80+白金-普通区域-奎文区-樱园东区-15269648888-1000M-宽带上网投诉-次数0-20240705194313X793812814</t>
  </si>
  <si>
    <t>20240705194313X793812814</t>
  </si>
  <si>
    <t xml:space="preserve">流程受理流水号：20240705194212152696488881193204
客户号码:15269648888
客户姓名:孟**
投诉地市:潍坊
来话流水:2024070519411283720850480
宽带账号:15269648888
宽带账号归属地市:潍坊
宽带账号归属区县:奎文区
故障地址:潍坊奎文区梨园街道樱前街樱园东区7号楼*********
联系电话:15864313333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故障细类:宽带无法上网(专席)
携转原因:
故障时间:2024-07-05 19:39:06
具体故障现象:光猫灯正常但电脑手机无法上网，
客户其他诉求:
</t>
  </si>
  <si>
    <t>2024-07-05 19:48:37</t>
  </si>
  <si>
    <t>2024-07-05 19:48:57</t>
  </si>
  <si>
    <t>SD-851-325794-21864-22403</t>
  </si>
  <si>
    <t>SD-057-240705-827541-3099</t>
  </si>
  <si>
    <t>2024-07-05 13:07:55</t>
  </si>
  <si>
    <t>80+银卡-普通区域-寒亭区-海王花园-18253656995-300M-业务受理宽带-次数0-202407050000361925</t>
  </si>
  <si>
    <t>202407050000361925</t>
  </si>
  <si>
    <t>202407050000361925# 宽带账号:18253656995; 联系电话：18253656995，问题类型：此工单为群障修复工单，根据群障全量闭环修复管理要求，为确保客户网络通畅，请装维人员跟进修复网络问题，谢谢！ 
 群障标题：公告。故障描述：主干光纤断或OLT检测不到预期的光信号（LOS）主叫号码：18253656995.0;该号码仅供参考，请优先联系宽带账号。</t>
  </si>
  <si>
    <t>2024-07-05 13:10:01</t>
  </si>
  <si>
    <t>2024-07-05 13:10:57</t>
  </si>
  <si>
    <t>SD-852-339651-1468-29208</t>
  </si>
  <si>
    <t>SD-057-240705-763814-3068</t>
  </si>
  <si>
    <t>2024-07-05 13:06:33</t>
  </si>
  <si>
    <t>【重投】-【调研】-普通区域-安丘市-世纪铭城-15863670687-500M-业务受理宽带-次数0-202407050000358306</t>
  </si>
  <si>
    <t>202407050000358306</t>
  </si>
  <si>
    <t>202407050000358306# 宽带账号:15863670687; 联系电话：15863670687，问题类型：此工单为群障修复工单，根据群障全量闭环修复管理要求，为确保客户网络通畅，请装维人员跟进修复网络问题，谢谢！ 
 群障标题：告警。故障标题：主干光纤断或OLT检测不到预期的光信号（LOS）主叫号码：15863670687.0;该号码仅供参考，请优先联系宽带账号。</t>
  </si>
  <si>
    <t>2024-07-05 13:12:02</t>
  </si>
  <si>
    <t>2024-07-05 13:12:39</t>
  </si>
  <si>
    <t>SD-057-240705-132758-2287</t>
  </si>
  <si>
    <t>2024-07-05 11:41:22</t>
  </si>
  <si>
    <t>80+普通-普通区域-潍城区-奥文国际-15053680333-1000M-宽带上网投诉-次数0-20240705113846X726904144</t>
  </si>
  <si>
    <t>20240705113846X726904144</t>
  </si>
  <si>
    <t xml:space="preserve">流程受理流水号：20240705113751150536803331065284
客户号码:15053680333
客户姓名:袁**
投诉地市:潍坊
来话流水:2024070511334923220824928
宽带账号:15053680333
宽带账号归属地市:潍坊
宽带账号归属区县:潍城区
故障地址:潍坊潍城区西关街道东风西街奥文国际16号楼*********
联系电话:15053680333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故障时间:2024-07-05 11:41:23
具体故障现象:PON灯闪，重启未恢复，请协助谢谢。
客户其他诉求:
</t>
  </si>
  <si>
    <t>2024-07-05 11:45:07</t>
  </si>
  <si>
    <t>2024-07-05 11:45:35</t>
  </si>
  <si>
    <t>SD-851-307498-6318-29211</t>
  </si>
  <si>
    <t>SD-057-240705-803417-2317</t>
  </si>
  <si>
    <t>2024-07-05 11:44:22</t>
  </si>
  <si>
    <t>普通区域-青州市-铁家村-1585449127302-300M-宽带上网投诉-次数0-20240705114220X940791516</t>
  </si>
  <si>
    <t>20240705114220X940791516</t>
  </si>
  <si>
    <t xml:space="preserve">【农村网络投诉】流程受理流水号：2024070511414015854491273021066507
客户号码:1585449127302
客户姓名:夏**
投诉地市:潍坊
来话流水:2024070511410397620819887
宽带账号:1585449127302
宽带账号归属地市:潍坊
宽带账号归属区县:青州市
故障地址:潍坊青州市东夏镇铁家村铁家村20号箱（小史北夏增云）*********
联系电话:13806473336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11:42:10
具体故障现象:光猫亮红灯，
客户其他诉求:
</t>
  </si>
  <si>
    <t>2024-07-05 11:47:18</t>
  </si>
  <si>
    <t>2024-07-05 11:47:44</t>
  </si>
  <si>
    <t>SD-851-323705-34467-19915</t>
  </si>
  <si>
    <t>SD-057-240705-582104-6324</t>
  </si>
  <si>
    <t>80+银卡-普通区域-奎文区-恒信-金御园（风华上品）-18265676321-300M-宽带上网投诉-次数0-20240705184056X567967210</t>
  </si>
  <si>
    <t>20240705184056X567967210</t>
  </si>
  <si>
    <t xml:space="preserve">流程受理流水号：20240705183952182656763211182032
客户号码:18265676321
客户姓名:穆**
投诉地市:潍坊
来话流水:2024070518392369620843079
宽带账号:18265676321
宽带账号归属地市:潍坊
宽带账号归属区县:高新
故障地址:潍坊高新高新城区樱前街恒信-金御园（风华上品）42号楼*********
联系电话:19862673688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18:40:31
具体故障现象:光猫亮红灯，
客户其他诉求:要求上门维修，谢谢
</t>
  </si>
  <si>
    <t>2024-07-05 18:43:08</t>
  </si>
  <si>
    <t>2024-07-05 18:43:48</t>
  </si>
  <si>
    <t>SD-057-240705-804752-5818</t>
  </si>
  <si>
    <t>2024-07-05 18:09:02</t>
  </si>
  <si>
    <t>普通区域-奎文区-十里堡-13853640989-200M-宽带上网投诉-次数0-202407050000632618</t>
  </si>
  <si>
    <t>202407050000632618</t>
  </si>
  <si>
    <t xml:space="preserve">202407050000632618#宽带账号：13853640989；宽带地址：潍坊高新高新城区北海路十里堡7号楼*********；客户来电反映移动高清网络未连接，经查询客户侧为质差机顶盒，请协助上门更换终端并一并处理故障问题，谢谢！联系电话：18764691559；联系人：先生；来电流水：2024070517585721920896896。 </t>
  </si>
  <si>
    <t>2024-07-05 18:09:10</t>
  </si>
  <si>
    <t>2024-07-05 18:10:58</t>
  </si>
  <si>
    <t>SD-057-240705-782394-2333</t>
  </si>
  <si>
    <t>2024-07-05 11:46:11</t>
  </si>
  <si>
    <t>80+普通-FTTR-普通区域-奎文区-中南樾府-15065608173-1000M-宽带上网投诉-次数0-202407050000300902</t>
  </si>
  <si>
    <t>202407050000300902</t>
  </si>
  <si>
    <t>202407050000300902#宽带账号：15065608173；宽带地址：潍坊奎文区新城街道潍县中路中南樾府32号楼*；客户来电反映宽带无法联网，经查询客户侧为质差机顶盒，请协助上门更换终端并一并处理故障问题，谢谢！联系电话：15065608173；联系人：袁**；来电流水：2024070511401750220809785。</t>
  </si>
  <si>
    <t>2024-07-05 11:49:39</t>
  </si>
  <si>
    <t>2024-07-05 11:50:16</t>
  </si>
  <si>
    <t>SD-851-322687-14050-15348</t>
  </si>
  <si>
    <t>SD-057-240705-035187-6340</t>
  </si>
  <si>
    <t>【调研】-普通区域-寒亭区-南纸房-13963608526-1000M-宽带上网投诉-次数0-20240705184234X154830203</t>
  </si>
  <si>
    <t>20240705184234X154830203</t>
  </si>
  <si>
    <t xml:space="preserve">【农村网络投诉】流程受理流水号：20240705184105139636085261182275
客户号码:13963608526
客户姓名:韩**
投诉地市:潍坊
来话流水:2024070518392540720843289
宽带账号:13963608526
宽带账号归属地市:潍坊
宽带账号归属区县:寒亭区
故障地址:潍坊寒亭区寒亭街道南纸坊村南纸房南纸坊楼区10号楼*********
联系电话:13963608526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18:41:02
具体故障现象:PON灯闪，光纤线插紧捋顺重启未恢复
客户其他诉求:
</t>
  </si>
  <si>
    <t>2024-07-05 18:45:44</t>
  </si>
  <si>
    <t>2024-07-05 18:51:38</t>
  </si>
  <si>
    <t>SD-057-240705-015428-7730</t>
  </si>
  <si>
    <t>2024-07-05 20:38:13</t>
  </si>
  <si>
    <t>80+银卡-普通区域-坊子区-坊子双羊新城-13854453101-1000M-宽带上网投诉-次数0-20240705203641X176035200</t>
  </si>
  <si>
    <t>20240705203641X176035200</t>
  </si>
  <si>
    <t xml:space="preserve">流程受理流水号：20240705203618138544531011201312
客户号码:13854453101
客户姓名:汪**
投诉地市:潍坊
来话流水:2024070520304690520821192
宽带账号:13854453101
宽带账号归属地市:潍坊
宽带账号归属区县:坊子区
故障地址:潍坊坊子区坊子新区凤凰大街坊子双羊新城8号楼*********
联系电话:15953682266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故障时间:2024-07-05 20:36:07
具体故障现象:提示网络无法连接，重启设备未恢复
客户其他诉求:
</t>
  </si>
  <si>
    <t>2024-07-05 20:42:18</t>
  </si>
  <si>
    <t>2024-07-05 20:42:38</t>
  </si>
  <si>
    <t>SD-057-240705-405762-2353</t>
  </si>
  <si>
    <t>2024-07-05 11:48:49</t>
  </si>
  <si>
    <t>【调研】-(目标)普通区域-昌邑市-刘家道照自然村-15065668101-300M-宽带上网投诉-次数0-202407050000299143</t>
  </si>
  <si>
    <t>202407050000299143</t>
  </si>
  <si>
    <t xml:space="preserve">202407050000299143#宽带账号：15065668101；宽带地址：潍坊昌邑市李家埠镇刘家道照村刘家道照自然村9号箱刘存理*；客户来电反映宽带无法上网，客户不会操作，要求上门，请协助处理，谢谢！联系电话：13573623665；联系人：先生；来电流水：2024070511432868620851509。
</t>
  </si>
  <si>
    <t>2024-07-05 11:53:22</t>
  </si>
  <si>
    <t>2024-07-05 11:53:45</t>
  </si>
  <si>
    <t>SD-057-240705-534709-3415</t>
  </si>
  <si>
    <t>2024-07-05 13:52:02</t>
  </si>
  <si>
    <t>【调研】-80+普通-FTTR-普通区域-高密市-碾头小区D区-15263686666-1000M-宽带上网投诉-次数0-202407050000388979</t>
  </si>
  <si>
    <t>202407050000388979</t>
  </si>
  <si>
    <t>202407050000388979#宽带账号：15263686666；宽带地址：潍坊高密市密水街道顺河路碾头小区D区3号楼*********； 具体现象：客户反映注册灯闪，操作未恢复要求师傅联系维修，要求尽快处理回复！来电流水 2024070513492496720838768，联系电话： 15263686666</t>
  </si>
  <si>
    <t>2024-07-05 13:58:11</t>
  </si>
  <si>
    <t>2024-07-05 14:01:27</t>
  </si>
  <si>
    <t>SD-851-284246-22163-23365</t>
  </si>
  <si>
    <t>SD-057-240705-137964-5721</t>
  </si>
  <si>
    <t>2024-07-05 18:01:29</t>
  </si>
  <si>
    <t>【调研】-普通区域-临朐县-粟山小区三期-13869632628-300M-魔百和投诉-次数0-202407050000631208</t>
  </si>
  <si>
    <t>202407050000631208</t>
  </si>
  <si>
    <t>202407050000631208#【已关注中国移动10086微信公众号】流程受理流水号：20240705175727138696326281171874
客户号码:13869632628
客户姓名:胡**
投诉地市:潍坊
来话流水:2024070517525717820832286
宽带账号:13869632628
宽带账号归属地市:潍坊
宽带账号归属区县:临朐县
故障地址:潍坊临朐县城关街道华特路粟山小区三期粟山新村5区2号楼*********
联系电话:13869632628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故障时间:2024-07-05 18:06:21
魔百和单播/组播:组播
具体故障现象:电视直播或点播无法回看，线上操作未恢复 请协助处理  谢谢
客户其他诉求:
魔百和单/组播：组播;宽带小区$[粟山小区三期]$</t>
  </si>
  <si>
    <t>2024-07-05 18:08:43</t>
  </si>
  <si>
    <t>2024-07-05 18:17:10</t>
  </si>
  <si>
    <t>SD-851-326510-7809-10442</t>
  </si>
  <si>
    <t>SD-057-240705-752164-3414</t>
  </si>
  <si>
    <t>2024-07-05 13:51:55</t>
  </si>
  <si>
    <t>【调研】-普通区域-青州市-电力佳园-15866569911-1000M-魔百和投诉-次数0-202407050000389397</t>
  </si>
  <si>
    <t>202407050000389397</t>
  </si>
  <si>
    <t>202407050000389397#流程受理流水号：20240705135104158665699111097789
客户号码:15866569911
客户姓名:杨**
投诉地市:潍坊
来话流水:2024070513444244820892446
宽带账号:15866569911
宽带账号归属地市:潍坊
宽带账号归属区县:青州市
故障地址:潍坊青州市云门山街道海岱中路电力佳园9号楼*********
联系电话:15866569911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故障时间:2024-07-05 13:50:52
魔百和单播/组播:单播
具体故障现象:电视直播或点播无法观看，拔插网线，配置网络重启未恢复
客户其他诉求:请处理，谢谢
魔百和单/组播：单播;宽带小区$[电力佳园]$</t>
  </si>
  <si>
    <t>2024-07-05 13:54:53</t>
  </si>
  <si>
    <t>2024-07-05 13:55:10</t>
  </si>
  <si>
    <t>SD-851-296564-3705-18702</t>
  </si>
  <si>
    <t>SD-057-240705-713652-6349</t>
  </si>
  <si>
    <t>2024-07-05 18:44:48</t>
  </si>
  <si>
    <t>【调研】-80+普通-FTTR-普通区域-奎文区-加州世纪尊品-15064656376-1000M-宽带上网投诉-次数0-20240705184355X235367529</t>
  </si>
  <si>
    <t>20240705184355X235367529</t>
  </si>
  <si>
    <t xml:space="preserve">流程受理流水号：20240705184146150646563761182420
客户号码:15064656376
客户姓名:王*
投诉地市:潍坊
来话流水:2024070518410017120855153
宽带账号:15064656376
宽带账号归属地市:潍坊
宽带账号归属区县:高新
故障地址:潍坊高新高新城区健康街加州世纪尊品21号楼*********
联系电话:19862669012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故障时间:2024-07-05 18:43:52
具体故障现象:客户表示无线不能用  重启光猫路由器未恢复  请协助 谢谢
客户其他诉求:请协助谢谢
</t>
  </si>
  <si>
    <t>2024-07-05 18:46:17</t>
  </si>
  <si>
    <t>2024-07-05 18:53:14</t>
  </si>
  <si>
    <t>SD-851-265901-7221-26635</t>
  </si>
  <si>
    <t>SD-057-240705-728350-1738</t>
  </si>
  <si>
    <t>2024-07-05 10:44:48</t>
  </si>
  <si>
    <t>普通区域-寒亭区-南张氏春风里-13465734300-300M-魔百和投诉-次数0-20240705104253X373660259</t>
  </si>
  <si>
    <t>20240705104253X373660259</t>
  </si>
  <si>
    <t>流程受理流水号：20240705104147134657343001046600
客户号码:13465734300
客户姓名:王**
投诉地市:潍坊
来话流水:2024070510405477420882756
宽带账号:13465734300
宽带账号归属地市:潍坊
宽带账号归属区县:寒亭区
故障地址:潍坊寒亭区开元街道北海路南张氏春风里13号楼*********
联系电话:13465734300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光功率:-8.00
故障大类:电视
故障细类:移动高清电视故障
携转原因:
故障时间:2024-07-05 10:42:47
魔百和单播/组播:单播
具体故障现象:电视提示网络类错误，
客户其他诉求:
魔百和单/组播：单播</t>
  </si>
  <si>
    <t>2024-07-05 10:56:34</t>
  </si>
  <si>
    <t>2024-07-05 10:59:39</t>
  </si>
  <si>
    <t>SD-852-324799-26-29077</t>
  </si>
  <si>
    <t>SD-057-240705-172309-3013</t>
  </si>
  <si>
    <t>2024-07-05 13:02:09</t>
  </si>
  <si>
    <t>普通区域-安丘市-邵家埠村自然村-18263617600-300M-宽带上网投诉-次数0-20240705130049X649881674</t>
  </si>
  <si>
    <t>20240705130049X649881674</t>
  </si>
  <si>
    <t xml:space="preserve">流程受理流水号：20240705124943182636176001083937
客户号码:18263617600
客户姓名:刘**
投诉地市:潍坊
来话流水:2024070512473665920855586
宽带账号:18263617600
宽带账号归属地市:潍坊
宽带账号归属区县:安丘市
故障地址:潍坊安丘市青云怡景园16号楼301
联系电话:18263617600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故障细类:宽带无法上网(专席)
携转原因:
故障时间:2024-07-05 12:53:45
具体故障现象:光猫灯正常但电脑手机无法上网，老人不会操作
客户其他诉求:
</t>
  </si>
  <si>
    <t>2024-07-05 13:04:01</t>
  </si>
  <si>
    <t>2024-07-05 13:04:55</t>
  </si>
  <si>
    <t>SD-057-240705-832457-3425</t>
  </si>
  <si>
    <t>2024-07-05 13:53:16</t>
  </si>
  <si>
    <t>【调研】-普通区域-奎文区-恒信-金御园（风华上品）-13792624099-300M-宽带上网投诉-次数0-20240705135117X677516387</t>
  </si>
  <si>
    <t>20240705135117X677516387</t>
  </si>
  <si>
    <t xml:space="preserve">流程受理流水号：20240705135034137926240991097648
客户号码:13792624099
客户姓名:张**
投诉地市:潍坊
来话流水:2024070513442834920890230
宽带账号:13792624099
宽带账号归属地市:潍坊
宽带账号归属区县:高新
故障地址:潍坊高新高新城区樱前街恒信-金御园（风华上品）42号楼*********
联系电话:18706593783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13:50:47
具体故障现象:提示网络无法连接，亮灯正常重启不管用
客户其他诉求:
</t>
  </si>
  <si>
    <t>2024-07-05 13:55:02</t>
  </si>
  <si>
    <t>2024-07-05 14:00:23</t>
  </si>
  <si>
    <t>SD-057-240705-391856-1729</t>
  </si>
  <si>
    <t>2024-07-05 10:44:16</t>
  </si>
  <si>
    <t>80+银卡-普通区域-高密市-密水商场-13953634777-200M-宽带上网投诉-次数0-20240705104120X280479648</t>
  </si>
  <si>
    <t>20240705104120X280479648</t>
  </si>
  <si>
    <t xml:space="preserve">流程受理流水号：20240705103907139536347771045719
客户号码:13953634777
客户姓名:姜*
投诉地市:潍坊
来话流水:2024070510382973220847734
宽带账号:13953634777
宽带账号归属地市:潍坊
宽带账号归属区县:高密市
故障地址:潍坊高密市密水街道永安路密水商场高密密水商场3号箱女主角*********
联系电话:13864673777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10:40:51
具体故障现象:光猫亮红灯，
客户其他诉求:要求退还无法使用期间的宽带费用，
</t>
  </si>
  <si>
    <t>2024-07-05 10:45:49</t>
  </si>
  <si>
    <t>2024-07-05 10:46:23</t>
  </si>
  <si>
    <t>SD-057-240705-435807-1744</t>
  </si>
  <si>
    <t>2024-07-05 10:45:14</t>
  </si>
  <si>
    <t>80+银卡-普通区域-寿光市-侯镇沿街-15169659555-200M-业务受理宽带-次数0-202407050000231894</t>
  </si>
  <si>
    <t>202407050000231894</t>
  </si>
  <si>
    <t>202407050000231894#【已关注中国移动10086微信公众号】导航立单,用户所在位置有群障,已向客户播报,客户要求装维回访.此工单为群障修复工单,根据群障全量闭环管理要求,为确保客户网络通畅,请装维人员跟进修复网络问题,谢谢.联系电话：15169659555</t>
  </si>
  <si>
    <t>2024-07-05 10:49:28</t>
  </si>
  <si>
    <t>2024-07-05 10:50:02</t>
  </si>
  <si>
    <t>SD-057-240705-752310-1760</t>
  </si>
  <si>
    <t>2024-07-05 10:47:46</t>
  </si>
  <si>
    <t>普通区域-安丘市-黄十里村自然村-13563653916-200M-宽带上网投诉-次数0-202407050000161053</t>
  </si>
  <si>
    <t>2024-07-06 11:48:00</t>
  </si>
  <si>
    <t>202407050000161053</t>
  </si>
  <si>
    <t>202407050000161053#宽带账号：13563653916；联系电话：15206469617宽带地址：潍坊安丘市关王镇黄十里村黄十里村自然村黄十里村；客户来电反映网络无法连接，线上指导不在家/不在现场，要求上门处理, 来电流水：2024070510460836220858399</t>
  </si>
  <si>
    <t>2024-07-05 10:51:52</t>
  </si>
  <si>
    <t>2024-07-05 10:52:38</t>
  </si>
  <si>
    <t>SD-057-240705-962345-3118</t>
  </si>
  <si>
    <t>2024-07-05 13:08:25</t>
  </si>
  <si>
    <t>【调研】-80+白金-普通区域-寒亭区-海王花园-15866599113-1000M-业务受理宽带-次数0-202407050000361346</t>
  </si>
  <si>
    <t>202407050000361346</t>
  </si>
  <si>
    <t>202407050000361346# 宽带账号:15866599113; 联系电话：15866599113，问题类型：此工单为群障修复工单，根据群障全量闭环修复管理要求，为确保客户网络通畅，请装维人员跟进修复网络问题，谢谢！ 
 群障标题：公告。故障描述：主干光纤断或OLT检测不到预期的光信号（LOS）主叫号码：15053662881.0;该号码仅供参考，请优先联系宽带账号。</t>
  </si>
  <si>
    <t>2024-07-05 13:11:44</t>
  </si>
  <si>
    <t>SD-851-310240-209-21904</t>
  </si>
  <si>
    <t>SD-057-240705-485301-3123</t>
  </si>
  <si>
    <t>2024-07-05 13:08:31</t>
  </si>
  <si>
    <t>【调研】-普通区域-昌邑市-公安局宿舍-15863613330-300M-业务受理宽带-次数0-202407050000360310</t>
  </si>
  <si>
    <t>202407050000360310</t>
  </si>
  <si>
    <t>202407050000360310# 宽带账号:15863613330; 联系电话：15863613330，问题类型：此工单为群障修复工单，根据群障全量闭环修复管理要求，为确保客户网络通畅，请装维人员跟进修复网络问题，谢谢！ 
 群障标题：公告。故障描述：主干光纤断或OLT检测不到预期的光信号（LOS）主叫号码：15863613330.0;该号码仅供参考，请优先联系宽带账号。</t>
  </si>
  <si>
    <t>2024-07-05 13:10:51</t>
  </si>
  <si>
    <t>2024-07-05 13:12:13</t>
  </si>
  <si>
    <t>SD-057-240705-630194-4816</t>
  </si>
  <si>
    <t>2024-07-05 16:29:14</t>
  </si>
  <si>
    <t>80+金卡-普通区域-高密市-北大王庄自然村-13864633177-300M-宽带延伸服务-次数0-202407050000537509</t>
  </si>
  <si>
    <t>2024-07-06 16:30:00</t>
  </si>
  <si>
    <t>202407050000537509</t>
  </si>
  <si>
    <t xml:space="preserve">202407050000537509#流程受理流水号：20240705162731138646331771144842
客户号码:13864633177
客户姓名:潘**
投诉地市:潍坊
来话流水:2024070516263166620831351
宽带账号:13864633177
宽带账号归属地市:潍坊
宽带账号归属区县:高密市
故障地址:潍坊高密市醴泉街道北大王庄北大王庄自然村高密北大王庄栾启军7#*********
联系电话:18853601179
联系人:先生/女士
工单紧急程度:一般
是否有升级投诉倾向:否
是否重复投诉:否
是否携转意向:否
是否投诉倾向:否
是否智能网关:智能网关
当前是否在线:
接入方式:
是否质差终端:无质差信息
光功率:-20.96
故障大类:宽带/电视
故障细类:宽带延伸服务
携转原因:
故障时间:2024-07-05 16:28:06
具体故障现象:新增加一根网线，用户要求师傅今天给其联系，请处理，谢谢！
</t>
  </si>
  <si>
    <t>2024-07-05 16:31:11</t>
  </si>
  <si>
    <t>2024-07-05 16:31:46</t>
  </si>
  <si>
    <t>SD-851-235268-14775-20427</t>
  </si>
  <si>
    <t>SD-057-240705-097351-6300</t>
  </si>
  <si>
    <t>2024-07-05 18:40:04</t>
  </si>
  <si>
    <t>【调研】-80+金卡-(目标)普通区域-寿光市-新城明珠御园-13854454567-100M-宽带上网投诉-次数0-202407050000659777</t>
  </si>
  <si>
    <t>202407050000659777</t>
  </si>
  <si>
    <t>202407050000659777#宽带账号：13854454567；宽带地址：潍坊寿光市圣城街道农圣街新城明珠22号楼：客户来电反映：其他房间信号弱，经查询客户侧为质差路由器导致宽带使用不畅，请处理，谢谢！联系电话：13854454567；联系人：女士；来电流水：2024070518353649620815279</t>
  </si>
  <si>
    <t>2024-07-05 18:49:35</t>
  </si>
  <si>
    <t>2024-07-05 18:50:15</t>
  </si>
  <si>
    <t>SD-057-240705-815092-7151</t>
  </si>
  <si>
    <t>2024-07-05 19:44:12</t>
  </si>
  <si>
    <t>【调研】-80+普通-普通区域-临朐县-电业局龙泉院-18765757655-200M-宽带上网投诉-次数0-20240705194249X769771943</t>
  </si>
  <si>
    <t>20240705194249X769771943</t>
  </si>
  <si>
    <t xml:space="preserve">流程受理流水号：20240705194145187657576551193116
客户号码:18765757655
客户姓名:马*
投诉地市:潍坊
来话流水:2024070519412973920852166
宽带账号:18765757655
宽带账号归属地市:潍坊
宽带账号归属区县:临朐县
故障地址:潍坊临朐县城关街道朐山路电业局龙泉院馨合苑小区1号楼*********
联系电话:18765757655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19:42:18
具体故障现象:无法上网
客户其他诉求:
</t>
  </si>
  <si>
    <t>2024-07-05 19:46:14</t>
  </si>
  <si>
    <t>2024-07-05 19:46:46</t>
  </si>
  <si>
    <t>SD-851-303602-854-26531</t>
  </si>
  <si>
    <t>SD-057-240705-704658-3038</t>
  </si>
  <si>
    <t>2024-07-05 13:05:31</t>
  </si>
  <si>
    <t>【调研】-80+普通-FTTR-普通区域-奎文区-恒信-金御园（风华上品）-18463650731-1000M-宽带上网投诉-次数0-20240705130317X797502338</t>
  </si>
  <si>
    <t>20240705130317X797502338</t>
  </si>
  <si>
    <t xml:space="preserve">流程受理流水号：20240705130205184636507311086638
客户号码:18463650731
客户姓名:赵**
投诉地市:潍坊
来话流水:2024070513013320920854769
宽带账号:18463650731
宽带账号归属地市:潍坊
宽带账号归属区县:奎文区
故障地址:潍坊奎文区高新城区樱前街金隅园二期88号楼*********
联系电话:18463650731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13:03:05
具体故障现象:打不开网页，
客户其他诉求:
</t>
  </si>
  <si>
    <t>2024-07-05 13:06:57</t>
  </si>
  <si>
    <t>2024-07-05 13:08:48</t>
  </si>
  <si>
    <t>SD-851-239457-4979-25778</t>
  </si>
  <si>
    <t>SD-057-240705-857149-2334</t>
  </si>
  <si>
    <t>2024-07-05 11:46:29</t>
  </si>
  <si>
    <t>【重投】-【调研】-普通区域-奎文区-金马家园-13573604687-100M-宽带上网投诉-次数0-202407050000300425</t>
  </si>
  <si>
    <t>2024-07-06 12:47:00</t>
  </si>
  <si>
    <t>202407050000300425</t>
  </si>
  <si>
    <t>202407050000300425#客户来电反映家里宽带无法上网，光猫不在线，线上解释不认可，要求师傅上门维修，请协助处理，谢谢 联系人：女士  联系电话 ： 本机   流水：2024070511440220220858677</t>
  </si>
  <si>
    <t>2024-07-05 11:49:12</t>
  </si>
  <si>
    <t>2024-07-05 11:51:12</t>
  </si>
  <si>
    <t>SD-057-240705-501367-7715</t>
  </si>
  <si>
    <t>2024-07-05 20:35:16</t>
  </si>
  <si>
    <t>【调研】-80+普通-普通区域-奎文区-恒信-金御园（风华上品）-18363602005-1000M-宽带上网投诉-次数0-20240705203409X849009141</t>
  </si>
  <si>
    <t>20240705203409X849009141</t>
  </si>
  <si>
    <t xml:space="preserve">流程受理流水号：20240705203328183636020051200943
客户号码:18363602005
客户姓名:毛**
投诉地市:潍坊
来话流水:2024070520313325120825010
宽带账号:18363602005
宽带账号归属地市:潍坊
宽带账号归属区县:高新
故障地址:潍坊高新高新城区樱前街恒信-金御园（风华上品）27号楼*********
联系电话:18363602005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20:33:55
具体故障现象:无法上网，线上排障未恢复
客户其他诉求:
</t>
  </si>
  <si>
    <t>2024-07-05 20:36:58</t>
  </si>
  <si>
    <t>2024-07-05 20:37:40</t>
  </si>
  <si>
    <t>SD-851-288474-12691-20933</t>
  </si>
  <si>
    <t>SD-057-240705-983571-3044</t>
  </si>
  <si>
    <t>2024-07-05 13:05:43</t>
  </si>
  <si>
    <t>普通区域-奎文区-人民医院宿舍-18353669578-300M-宽带上网投诉-次数0-20240705130442X882271497</t>
  </si>
  <si>
    <t>20240705130442X882271497</t>
  </si>
  <si>
    <t xml:space="preserve">流程受理流水号：20240705130336183536695781086998
客户号码:18353669578
客户姓名:阎**
投诉地市:潍坊
来话流水:2024070513021495020859827
宽带账号:18353669578
宽带账号归属地市:潍坊
宽带账号归属区县:奎文区
故障地址:潍坊市奎文区广文街道广文街人民医院宿舍3号楼*********
联系电话:13522091862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13:03:06
具体故障现象:提示网络无法连接，光猫电源不亮灯，要求尽快处理
客户其他诉求:
</t>
  </si>
  <si>
    <t>2024-07-05 13:07:12</t>
  </si>
  <si>
    <t>2024-07-05 13:07:42</t>
  </si>
  <si>
    <t>SD-057-240705-245097-3034</t>
  </si>
  <si>
    <t>2024-07-05 13:05:21</t>
  </si>
  <si>
    <t>【调研】-80+金卡-普通区域-临朐县-岭子-13791698595-1000M-宽带上网投诉-次数0-20240705130259X779935454</t>
  </si>
  <si>
    <t>20240705130259X779935454</t>
  </si>
  <si>
    <t xml:space="preserve">【农村网络投诉】流程受理流水号：20240705130005137916985951086204
客户号码:13791698595
客户姓名:冯**
投诉地市:潍坊
来话流水:2024070512591773320838671
宽带账号:13791698595
宽带账号归属地市:潍坊
宽带账号归属区县:临朐县
故障地址:潍坊临朐县寺头镇人民政府岭子村岭子岭子4号箱位学功（外墙）*********
联系电话:15169494111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13:00:43
具体故障现象:提示网络无法连接，
客户其他诉求:客户反映家门口网线被挂断家中不能上网。要求尽快处理，谢谢
</t>
  </si>
  <si>
    <t>2024-07-05 13:31:13</t>
  </si>
  <si>
    <t>2024-07-05 13:32:01</t>
  </si>
  <si>
    <t>SD-851-287827-3738-26886</t>
  </si>
  <si>
    <t>SD-057-240705-601295-3146</t>
  </si>
  <si>
    <t>2024-07-05 13:09:35</t>
  </si>
  <si>
    <t>普通区域-安丘市-关王庙村自然村-15662569251-200M-业务受理宽带-次数0-202407050000361578</t>
  </si>
  <si>
    <t>202407050000361578</t>
  </si>
  <si>
    <t>202407050000361578# 宽带账号:15662569251; 联系电话：15662569251，问题类型：此工单为群障修复工单，根据群障全量闭环修复管理要求，为确保客户网络通畅，请装维人员跟进修复网络问题，谢谢！ 
 群障标题：公告。故障描述：分支光纤断或OLT检测不到ONT的预期的光信号(LOSi/LOBi)主叫号码：15662569251.0;该号码仅供参考，请优先联系宽带账号。</t>
  </si>
  <si>
    <t>2024-07-05 13:31:01</t>
  </si>
  <si>
    <t>2024-07-05 13:43:32</t>
  </si>
  <si>
    <t>2024-07-05 16:29:10</t>
  </si>
  <si>
    <t>【调研】-80+普通-普通区域-高密市-东郇家庄-15263603462-300M-宽带上网投诉-次数0-20240705162654X141874450 一级督办</t>
  </si>
  <si>
    <t>2024-07-06 17:30:00</t>
  </si>
  <si>
    <t>20240705162654X141874450</t>
  </si>
  <si>
    <t>2024-07-05 16:31:12</t>
  </si>
  <si>
    <t>2024-07-05 16:32:28</t>
  </si>
  <si>
    <t>SD-851-312496-23600-3363</t>
  </si>
  <si>
    <t>SD-057-240705-617258-5770</t>
  </si>
  <si>
    <t>2024-07-05 18:05:09</t>
  </si>
  <si>
    <t>普通区域-潍城区-盛泉小区-13305364120-1000M-宽带延伸服务-次数0-202407050000632445</t>
  </si>
  <si>
    <t>202407050000632445</t>
  </si>
  <si>
    <t xml:space="preserve">202407050000632445#【已关注中国移动10086微信公众号】流程受理流水号：20240705180424133053641201173823
客户号码:13305364120
客户姓名:李**
投诉地市:潍坊
来话流水:2024070517594154620804235
宽带账号:13305364120
宽带账号归属地市:潍坊
宽带账号归属区县:潍城区
故障地址:潍坊潍城区北关街道北宫西街盛泉小区23号楼*********
联系电话:13305364120
联系人:先生/女士
工单紧急程度:紧急
是否有升级投诉倾向:否
是否重复投诉:否
是否携转意向:否
是否投诉倾向:否
是否智能网关:智能网关
当前是否在线:是
接入方式:FTTH
是否质差终端:无质差信息
光功率:-23.76
故障大类:宽带/电视
故障细类:宽带延伸服务
携转原因:
故障时间:2024-07-05 18:04:44
具体故障现象:调测其它设备，请协助谢谢
</t>
  </si>
  <si>
    <t>2024-07-05 18:07:10</t>
  </si>
  <si>
    <t>2024-07-05 18:07:39</t>
  </si>
  <si>
    <t>SD-851-313764-18517-15825</t>
  </si>
  <si>
    <t>SD-057-240705-943567-5764</t>
  </si>
  <si>
    <t>2024-07-05 18:04:51</t>
  </si>
  <si>
    <t>【重投】-普通区域-奎文区-光明小区南区-13678660263-200M-魔百和投诉-次数0-202407050000634809</t>
  </si>
  <si>
    <t>202407050000634809</t>
  </si>
  <si>
    <t>202407050000634809#流程受理流水号：20240705180407136786602631173756
客户号码:13678660263
客户姓名:王*
投诉地市:潍坊
来话流水:2024070517595319020806124
宽带账号:13678660263
宽带账号归属地市:潍坊
宽带账号归属区县:奎文区
故障地址:潍坊奎文区潍州路街道光明街光明小区南区光明南区13号楼*********
联系电话:13678660263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故障大类:电视
故障细类:移动高清电视故障(专席)
携转原因:
故障时间:2024-07-05 18:04:38
魔百和单播/组播:组播
具体故障现象:机顶盒无法开机，
客户其他诉求:
魔百和单/组播：组播;宽带小区$[光明小区南区]$</t>
  </si>
  <si>
    <t>2024-07-05 18:08:20</t>
  </si>
  <si>
    <t>SD-057-240705-769013-2279</t>
  </si>
  <si>
    <t>2024-07-05 11:41:02</t>
  </si>
  <si>
    <t>普通区域-寿光市-侯镇水岸嘉园-16653676862-500M-宽带上网投诉-次数0-20240705113812X692218641</t>
  </si>
  <si>
    <t>20240705113812X692218641</t>
  </si>
  <si>
    <t xml:space="preserve">流程受理流水号：20240705113723166536768621065147
客户号码:16653676862
客户姓名:李**
投诉地市:潍坊
来话流水:2024070511370618020867820
宽带账号:16653676862
宽带账号归属地市:潍坊
宽带账号归属区县:寿光市
故障地址:潍坊寿光市侯镇侯镇中心街侯镇水岸嘉园北区沿街楼3号*********
联系电话:16653676862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11:38:00
具体故障现象:光猫亮红灯，
客户其他诉求:
</t>
  </si>
  <si>
    <t>2024-07-05 11:43:08</t>
  </si>
  <si>
    <t>2024-07-05 11:43:31</t>
  </si>
  <si>
    <t>SD-057-240705-731084-1709</t>
  </si>
  <si>
    <t>2024-07-05 10:41:15</t>
  </si>
  <si>
    <t>【调研】-80+白金-普通区域-奎文区-虞河生活城-15165369695-1000M-宽带上网投诉-次数0-20240705103839X119837215</t>
  </si>
  <si>
    <t>20240705103839X119837215</t>
  </si>
  <si>
    <t xml:space="preserve">流程受理流水号：20240705103640151653696951044908
客户号码:15165369695
客户姓名:路**
投诉地市:潍坊
来话流水:2024070510360819620814036
宽带账号:15165369695
宽带账号归属地市:潍坊
宽带账号归属区县:奎文区
故障地址:潍坊奎文区北苑街道鸢飞路虞河生活城20号楼*********
联系电话:15165369695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10:35:51
具体故障现象:光猫亮红灯，已经屡线重启 
客户其他诉求:
</t>
  </si>
  <si>
    <t>2024-07-05 10:46:55</t>
  </si>
  <si>
    <t>2024-07-05 10:47:56</t>
  </si>
  <si>
    <t>SD-057-240705-924310-5735</t>
  </si>
  <si>
    <t>2024-07-05 18:02:17</t>
  </si>
  <si>
    <t>【追1】普通区域-奎文区-张家庄园-18663600785-500M-宽带上网投诉-次数0-20240705180057X657403424</t>
  </si>
  <si>
    <t>20240705180057X657403424</t>
  </si>
  <si>
    <t>【预处理派单】宽带账号：18663600785，宽带地址： 潍坊高新高新城区北海路张家庄园6号楼*********，故障现象：，故障现象类型：，客户诉求：客户称自己申请移机后一直无人联系，要求尽快联系，联系电话：18663600785，通话流水：2024070517564588220873792。接入方式：FTTH，当前是否在线：不在线，端到端诊断结果：设备告警，是否智能网关：是，光功率。</t>
  </si>
  <si>
    <t>2024-07-05 18:08:21</t>
  </si>
  <si>
    <t>SD-852-244442-834-7333</t>
  </si>
  <si>
    <t>SD-057-240705-654083-1713</t>
  </si>
  <si>
    <t>2024-07-05 10:41:30</t>
  </si>
  <si>
    <t>普通区域-临朐县-崮山自然村-18765605185-100M-宽带上网投诉-次数0-20240705103925X165241134</t>
  </si>
  <si>
    <t>2024-07-06 11:42:00</t>
  </si>
  <si>
    <t>20240705103925X165241134</t>
  </si>
  <si>
    <t xml:space="preserve">【农村网络投诉】流程受理流水号：20240705103733187656051851045189
客户号码:18765605185
客户姓名:张**
投诉地市:潍坊
来话流水:2024070510350222620898238
宽带账号:18765605185
宽带账号归属地市:潍坊
宽带账号归属区县:临朐县
故障地址:潍坊临朐县寺头镇人民政府崮山崮山自然村崮山2号薛希有*********
联系电话:18765605185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故障时间:2024-07-05 10:37:49
具体故障现象:光猫亮红灯，插拔光纤线未恢复
客户其他诉求:
</t>
  </si>
  <si>
    <t>2024-07-05 10:48:53</t>
  </si>
  <si>
    <t>2024-07-05 10:54:23</t>
  </si>
  <si>
    <t>SD-057-240705-329568-3015</t>
  </si>
  <si>
    <t>2024-07-05 13:02:17</t>
  </si>
  <si>
    <t>【调研】-普通区域-寿光市-袁刘村自然村-13666369662-1000M-宽带上网投诉-次数0-20240705130134X694330425</t>
  </si>
  <si>
    <t>20240705130134X694330425</t>
  </si>
  <si>
    <t xml:space="preserve">【农村网络投诉】流程受理流水号：20240705130020136663696621086259
客户号码:13666369662
客户姓名:刘**
投诉地市:潍坊
来话流水:2024070512592202420839156
宽带账号:13666369662
宽带账号归属地市:潍坊
宽带账号归属区县:寿光市
故障地址:潍坊寿光市营里镇袁刘村袁刘村自然村袁刘村7号箱(刘东海外墙）*********
联系电话:18463693678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故障时间:2024-07-05 13:01:07
具体故障现象:提示网络无法连接，
客户其他诉求:
</t>
  </si>
  <si>
    <t>2024-07-05 13:04:29</t>
  </si>
  <si>
    <t>2024-07-05 13:05:07</t>
  </si>
  <si>
    <t>SD-851-236384-17266-3806</t>
  </si>
  <si>
    <t>SD-057-240705-649307-4767</t>
  </si>
  <si>
    <t>2024-07-05 16:21:23</t>
  </si>
  <si>
    <t>【调研】-80+金卡-FTTR-普通区域-青州市-大福地-18265677018-1000M-宽带上网投诉-次数0-202407050000531038</t>
  </si>
  <si>
    <t>2024-07-06 17:22:00</t>
  </si>
  <si>
    <t>202407050000531038</t>
  </si>
  <si>
    <t xml:space="preserve">202407050000531038#流程受理流水号：20240705161931182656770181142353
客户号码:18265677018
客户姓名:张**
投诉地市:潍坊
来话流水:2024070516185903720824610
宽带账号:18265677018
宽带账号归属地市:潍坊
宽带账号归属区县:青州市
故障地址:潍坊青州市东夏镇王母宫村大福地73号楼*********
联系电话:18265677018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光功率:-17.25
故障大类:宽带/电视
故障细类:宽带无法上网
携转原因:
故障时间:2024-07-05 16:20:19
具体故障现象:频繁掉线，
客户其他诉求:客户侧为质差终端，要求上门更换终端并一并处理故障问题。
</t>
  </si>
  <si>
    <t>2024-07-05 16:29:21</t>
  </si>
  <si>
    <t>2024-07-05 16:31:15</t>
  </si>
  <si>
    <t>SD-851-325947-3926-20204</t>
  </si>
  <si>
    <t>SD-057-240705-945802-4820</t>
  </si>
  <si>
    <t>2024-07-05 16:29:29</t>
  </si>
  <si>
    <t>80+银卡-普通区域-安丘市-黄家坟庄村自然村-15063677548-100M-宽带上网投诉-次数0-20240705162756X768192520</t>
  </si>
  <si>
    <t>20240705162756X768192520</t>
  </si>
  <si>
    <t xml:space="preserve">【农村网络投诉】流程受理流水号：20240705162707150636775481144728
客户号码:15063677548
客户姓名:韩**
投诉地市:潍坊
来话流水:2024070516262501820829794
宽带账号:15063677548
宽带账号归属地市:潍坊
宽带账号归属区县:安丘市
故障地址:潍坊安丘市刘家尧镇黄家坟庄村黄家坟庄村自然村黄家坟庄村7号箱韩东山*********
联系电话:15863258461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故障时间:2024-07-05 16:27:37
具体故障现象:打不开网页，
客户其他诉求:
</t>
  </si>
  <si>
    <t>2024-07-05 16:31:13</t>
  </si>
  <si>
    <t>2024-07-05 16:31:37</t>
  </si>
  <si>
    <t>SD-057-240706-379251-8283</t>
  </si>
  <si>
    <t>2024-07-06 18:36:31</t>
  </si>
  <si>
    <t>普通区域-寒亭区-李家东庄村自然村-13792611636-300M-宽带上网投诉-次数0-202407060000666505</t>
  </si>
  <si>
    <t>2024-07-07 19:00:00</t>
  </si>
  <si>
    <t>202407060000666505</t>
  </si>
  <si>
    <t>202407060000666505#宽带账号：13792611636宽带地址：潍坊寒亭区寒亭街道李家东庄村李家东庄村自然村李家东庄村东南北街中间（ 7）号箱扩容；客户来电反映宽带使用不畅，客户不在现场，无法配合线上指导，要求上门，请协助处理，谢谢！联系电话：本机；联系人：先生；来电流水2024070618335321820842329</t>
  </si>
  <si>
    <t>2024-07-06 18:41:02</t>
  </si>
  <si>
    <t>2024-07-06 18:41:21</t>
  </si>
  <si>
    <t>SD-057-240706-759408-9273</t>
  </si>
  <si>
    <t>2024-07-06 20:05:36</t>
  </si>
  <si>
    <t>(目标)普通区域-高密市-代家屯-18366338156-300M-魔百和投诉-次数0-20240706200353X433146324 二级督办</t>
  </si>
  <si>
    <t>20240706200353X433146324</t>
  </si>
  <si>
    <t>流程受理流水号：20240706200221183663381561205266
客户号码:18366338156
客户姓名:代**
投诉地市:潍坊
来话流水:2024070620015189620883402
宽带账号:18366338156
宽带账号归属地市:潍坊
宽带账号归属区县:高密市
故障地址:潍坊高密市朝阳街道代家屯代家屯代家屯186号1号箱扩*********
联系电话:18366338156
联系人:先生
工单紧急程度:一般
是否有升级投诉倾向:否
是否重复投诉:否
是否携转意</t>
  </si>
  <si>
    <t>2024-07-06 20:15:52</t>
  </si>
  <si>
    <t>2024-07-06 20:16:18</t>
  </si>
  <si>
    <t>SD-057-240706-291546-9276</t>
  </si>
  <si>
    <t>2024-07-06 20:05:40</t>
  </si>
  <si>
    <t>普通区域-昌邑市-西孙村自然村-15065679850-300M-宽带上网投诉-次数0-202407060000721501</t>
  </si>
  <si>
    <t>202407060000721501</t>
  </si>
  <si>
    <t>202407060000721501#宽带账号：15065679850；宽带地址：潍坊昌邑市石埠镇西孙村西孙村自然村14号箱*；客户来电反映宽带无法上网，光猫亮红灯，拔插捋直光纤线未恢复，要求上门，请协助处理，谢谢！联系电话：15065679850；联系人：先生；来电流水：2024070620003018320876217。</t>
  </si>
  <si>
    <t>2024-07-06 20:13:32</t>
  </si>
  <si>
    <t>2024-07-06 20:14:54</t>
  </si>
  <si>
    <t>SD-057-240706-718405-8240</t>
  </si>
  <si>
    <t>2024-07-06 18:32:02</t>
  </si>
  <si>
    <t>FTTR-普通区域-奎文区-中建大观天下四期-17888366214-1000M-宽带上网投诉-次数0-20240706182920X760938859</t>
  </si>
  <si>
    <t>20240706182920X760938859</t>
  </si>
  <si>
    <t xml:space="preserve">流程受理流水号：20240706182735178883662141186913
客户号码:17888366214
客户姓名:刘**
投诉地市:潍坊
来话流水:2024070618271465220892658
宽带账号:17888366214
宽带账号归属地市:潍坊
宽带账号归属区县:奎文区
故障地址:潍坊奎文区高新城区潍县中路中建大观天下四期16号楼1单元504
联系电话:15065361941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
故障细类:宽带无法上网(专席)
携转原因:
故障时间:2024-07-06 18:27:44
具体故障现象:提示网络无法连接，
客户其他诉求:
</t>
  </si>
  <si>
    <t>2024-07-06 18:41:46</t>
  </si>
  <si>
    <t>SD-851-310664-7070-26384</t>
  </si>
  <si>
    <t>SD-057-240706-631792-8243</t>
  </si>
  <si>
    <t>2024-07-06 18:32:05</t>
  </si>
  <si>
    <t>80+普通-FTTR-普通区域-高密市-交运丽景-15653461826-1000M-宽带上网投诉-次数0-20240706182945X785952679</t>
  </si>
  <si>
    <t>20240706182945X785952679</t>
  </si>
  <si>
    <t xml:space="preserve">流程受理流水号：20240706182850156534618261187208
客户号码:15653461826
客户姓名:邹*
投诉地市:潍坊
来话流水:2024070618231673820861902
宽带账号:15653461826
宽带账号归属地市:潍坊
宽带账号归属区县:高密市
故障地址:潍坊高密市密水街道密水大街交运丽景1号楼*********
联系电话:15265669826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18:29:10
具体故障现象:光猫亮红灯，指导操作未恢复请协助谢谢
客户其他诉求:
</t>
  </si>
  <si>
    <t>2024-07-06 18:34:33</t>
  </si>
  <si>
    <t>2024-07-06 18:34:55</t>
  </si>
  <si>
    <t>SD-851-231029-5513-2716</t>
  </si>
  <si>
    <t>SD-057-240706-791263-8245</t>
  </si>
  <si>
    <t>2024-07-06 18:32:13</t>
  </si>
  <si>
    <t>【重投】-普通区域-安丘市-桑杭村自然村-13853641683-200M-宽带上网投诉-次数0-20240706183041X841371257</t>
  </si>
  <si>
    <t>20240706183041X841371257</t>
  </si>
  <si>
    <t xml:space="preserve">【农村网络投诉】流程受理流水号：20240706182750138536416831186969
客户号码:13853641683
客户姓名:韩**
投诉地市:潍坊
来话流水:2024070618264247520888583
宽带账号:13853641683
宽带账号归属地市:潍坊
宽带账号归属区县:安丘市
故障地址:潍坊安丘市金冢子镇桑杭村桑杭村自然村桑杭追加3号箱韩进龙*********
联系电话:13705364581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18:28:47
具体故障现象:光猫不亮灯
客户其他诉求:
</t>
  </si>
  <si>
    <t>2024-07-06 18:34:47</t>
  </si>
  <si>
    <t>2024-07-06 18:35:11</t>
  </si>
  <si>
    <t>SD-057-240706-502194-9236</t>
  </si>
  <si>
    <t>2024-07-06 20:02:05</t>
  </si>
  <si>
    <t>80+银卡-普通区域-奎文区-富华新村-18765106527-500M-魔百和投诉-次数0-20240706195918X158323774</t>
  </si>
  <si>
    <t>20240706195918X158323774</t>
  </si>
  <si>
    <t>【农村网络投诉】流程受理流水号：20240706195815187651065271204563
客户号码:18765106527
客户姓名:刘**
投诉地市:潍坊
来话流水:2024070619525115820834888
宽带账号:18765106527
宽带账号归属地市:潍坊
宽带账号归属区县:高新
故障地址:潍坊高新高新城区东方路富华新村18号楼*********
联系电话:17860508023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故障大类:电视
故障细类:移动高清电视故障(专席)
携转原因:
故障时间:2024-07-06 19:59:13
魔百和单播/组播:组播
具体故障现象:电视直播或点播无法观看，显示蓝屏无信号
客户其他诉求:
魔百和单/组播：组播</t>
  </si>
  <si>
    <t>2024-07-06 20:09:45</t>
  </si>
  <si>
    <t>2024-07-06 20:10:08</t>
  </si>
  <si>
    <t>SD-057-240706-862903-10324</t>
  </si>
  <si>
    <t>2024-07-06 22:12:29</t>
  </si>
  <si>
    <t>普通区域-寿光市-上城小区-15966179802-1000M-宽带上网投诉-次数0-202407060000763389</t>
  </si>
  <si>
    <t>202407060000763389</t>
  </si>
  <si>
    <t>202407060000763389#流程受理流水号：20240706221048159661798021218222
客户号码:15966179802
客户姓名:齐**
投诉地市:潍坊
来话流水:2024070622102180220844321
宽带账号:15966179802
宽带账号归属地市:潍坊
宽带账号归属区县:寿光市
故障地址:潍坊寿光市上口镇林家下口三村上城小区2号楼*********
联系电话:15966179802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光功率:-14.96
故障大类:宽带/电视
故障细类:宽带无法上网
携转原因:
故障时间:2024-07-06 22:31:49
具体故障现象:打不开网页，
客户其他诉求:客户要求尽快处理  紧急  要求今晚尽快处理 
;宽带小区$[上城小区]$</t>
  </si>
  <si>
    <t>2024-07-06 22:59:37</t>
  </si>
  <si>
    <t>2024-07-07 07:00:10</t>
  </si>
  <si>
    <t>SD-851-333588-18946-12395</t>
  </si>
  <si>
    <t>SD-057-240706-215743-8260</t>
  </si>
  <si>
    <t>2024-07-06 18:34:17</t>
  </si>
  <si>
    <t>【调研】-(目标)普通区域-安丘市-南宅润泽园-15964570018-1000M-宽带上网投诉-次数0-202407060000666248</t>
  </si>
  <si>
    <t>202407060000666248</t>
  </si>
  <si>
    <t>202407060000666248#宽带账号15964570018；宽带地址： 潍坊安丘市凌河镇新凌大街南宅润泽园2号楼2单元502；客户来电反映宽带无法上网，客户不配合排障，要求上门，请协助处理，谢谢！联系电话：15964570018；联系人：先生；来电流水：2024070618264045820888315</t>
  </si>
  <si>
    <t>2024-07-06 18:37:33</t>
  </si>
  <si>
    <t>2024-07-06 18:37:55</t>
  </si>
  <si>
    <t>SD-851-278573-9467-10174</t>
  </si>
  <si>
    <t>SD-057-240706-670843-9245</t>
  </si>
  <si>
    <t>2024-07-06 20:02:37</t>
  </si>
  <si>
    <t>【调研】-80+白金-(目标)普通区域-青州市-南辛村自然村-13573677096-300M-宽带上网投诉-次数0-20240706200114X274072463</t>
  </si>
  <si>
    <t>20240706200114X274072463</t>
  </si>
  <si>
    <t xml:space="preserve">【农村网络投诉】流程受理流水号：20240706200005135736770961204893
客户号码:13573677096
客户姓名:王*
投诉地市:潍坊
来话流水:2024070619594536920872265
宽带账号:13573677096
宽带账号归属地市:潍坊
宽带账号归属区县:青州市
故障地址:潍坊青州市益都街道南辛村南辛村自然村扩容3号箱（王长民家）*********
联系电话:13573677096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20:00:40
具体故障现象:光猫亮红灯，
客户其他诉求:
</t>
  </si>
  <si>
    <t>2024-07-06 20:10:53</t>
  </si>
  <si>
    <t>2024-07-06 20:11:27</t>
  </si>
  <si>
    <t>SD-057-240706-698231-8263</t>
  </si>
  <si>
    <t>2024-07-06 18:34:45</t>
  </si>
  <si>
    <t>【调研】-80+普通-普通区域-安丘市-永贞村自然村-15288837788-1000M-宽带上网投诉-次数0-202407060000667658</t>
  </si>
  <si>
    <t>202407060000667658</t>
  </si>
  <si>
    <t>202407060000667658#【已关注中国移动10086微信公众号】流程受理流水号：20240706183217152888377881188058
客户号码:15288837788
客户姓名:赵**
投诉地市:潍坊
来话流水:2024070618314859020827125
宽带账号:15288837788
宽带账号归属地市:潍坊
宽带账号归属区县:安丘市
故障地址:潍坊安丘市景芝镇永贞村7号箱郭金英
联系电话:15288837788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故障细类:网速慢/上网掉线(专席)
携转原因:
故障时间:2024-07-06 18:31:41
具体故障现象:网速慢卡顿，
客户其他诉求:要求尽快联系处理
;宽带小区$[永贞村自然村]$</t>
  </si>
  <si>
    <t>2024-07-06 18:37:15</t>
  </si>
  <si>
    <t>家宽咨询-&gt;网络质量-&gt;家庭宽带-&gt;全局流转-&gt;功能使用-&gt;家庭WIFI信号弱-&gt;全局流转</t>
  </si>
  <si>
    <t>2024-07-06 18:37:30</t>
  </si>
  <si>
    <t>SD-851-318255-26511-20788</t>
  </si>
  <si>
    <t>SD-057-240706-496023-9317</t>
  </si>
  <si>
    <t>2024-07-06 20:08:24</t>
  </si>
  <si>
    <t>普通区域-青州市-康家羊村-15864404079-200M-宽带上网投诉-次数0-20240706200702X622743890</t>
  </si>
  <si>
    <t>20240706200702X622743890</t>
  </si>
  <si>
    <t xml:space="preserve">【农村网络投诉】流程受理流水号：20240706200517158644040791205709
客户号码:15864404079
客户姓名:时**
投诉地市:潍坊
来话流水:2024070620050878220800326
宽带账号:15864404079
宽带账号归属地市:潍坊
宽带账号归属区县:青州市
故障地址:潍坊青州市谭坊镇康家羊村康家羊村21K33号箱康立刚外墙*********
联系电话:15864404079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20:06:53
具体故障现象:光猫灯正常但电脑手机无法上网，
客户其他诉求:
</t>
  </si>
  <si>
    <t>2024-07-06 20:12:14</t>
  </si>
  <si>
    <t>2024-07-06 20:13:07</t>
  </si>
  <si>
    <t>SD-057-240706-945673-9605</t>
  </si>
  <si>
    <t>2024-07-06 20:26:32</t>
  </si>
  <si>
    <t>【调研】-80+普通-普通区域-青州市-御景隆城-13863678278-1000M-宽带上网投诉-次数0-202407060000735019</t>
  </si>
  <si>
    <t>202407060000735019</t>
  </si>
  <si>
    <t xml:space="preserve">202407060000735019#【已关注中国移动10086微信公众号】流程受理流水号：20240706202346138636782781208660
客户号码:13863678278
客户姓名:张**
投诉地市:潍坊
来话流水:2024070620211476620879334
宽带账号:13863678278
宽带账号归属地市:潍坊
宽带账号归属区县:青州市
故障地址:潍坊青州市王府街道后营子街御景隆城10号楼*********
联系电话:13863678278
联系人:先生/女士
工单紧急程度:一般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故障时间:2024-07-06 20:24:11
具体故障现象:光猫亮红灯，连不上网络
客户其他诉求:要求工作人员上门处理
</t>
  </si>
  <si>
    <t>2024-07-06 20:29:24</t>
  </si>
  <si>
    <t>2024-07-06 20:30:22</t>
  </si>
  <si>
    <t>SD-852-327356-811-10406</t>
  </si>
  <si>
    <t>SD-057-240706-541628-9555</t>
  </si>
  <si>
    <t>2024-07-06 20:20:02</t>
  </si>
  <si>
    <t>【调研】-(目标)普通区域-临朐县-黄泉店-15854414724-300M-宽带上网投诉-次数0-20240706201706X226529983</t>
  </si>
  <si>
    <t>20240706201706X226529983</t>
  </si>
  <si>
    <t xml:space="preserve">流程受理流水号：20240706201523158544147241207352
客户号码:15854414724
客户姓名:高**
投诉地市:潍坊
来话流水:2024070620143875120847070
宽带账号:15854414724
宽带账号归属地市:潍坊
宽带账号归属区县:临朐县
故障地址:潍坊临朐县辛寨镇人民政府黄泉店黄泉店黄泉店（扩容）13号箱苏恩顺（外墙）*********
联系电话:15854414724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20:16:29
具体故障现象:光猫亮红灯，
客户其他诉求:
</t>
  </si>
  <si>
    <t>2024-07-06 20:21:48</t>
  </si>
  <si>
    <t>2024-07-06 20:22:27</t>
  </si>
  <si>
    <t>SD-057-240706-158349-10044</t>
  </si>
  <si>
    <t>2024-07-06 21:17:21</t>
  </si>
  <si>
    <t>【调研】-80+普通-(目标)普通区域-诸城市-金德花园-13964707369-200M-宽带上网投诉-次数0-20240706211644X804508645</t>
  </si>
  <si>
    <t>20240706211644X804508645</t>
  </si>
  <si>
    <t xml:space="preserve">流程受理流水号：20240706211541139647073691215703
客户号码:13964707369
客户姓名:刘**
投诉地市:潍坊
来话流水:2024070621150629220809817
宽带账号:13964707369
宽带账号归属地市:潍坊
宽带账号归属区县:诸城市
故障地址:潍坊诸城市龙都街道潍徐街金德花园4号楼2单元402*********
联系电话:13964707369
联系人:先生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故障时间:2024-07-06 21:16:56
具体故障现象:打不开网页，网关光功率-33.97
客户其他诉求:
</t>
  </si>
  <si>
    <t>2024-07-06 21:20:27</t>
  </si>
  <si>
    <t>2024-07-06 21:21:03</t>
  </si>
  <si>
    <t>SD-057-240706-049681-9622</t>
  </si>
  <si>
    <t>2024-07-06 20:29:40</t>
  </si>
  <si>
    <t>80+银卡-普通区域-诸城市-西吕标村自然村-13964655247-1000M-宽带上网投诉-次数0-20240706202823X903989180</t>
  </si>
  <si>
    <t>20240706202823X903989180</t>
  </si>
  <si>
    <t xml:space="preserve">【农村网络投诉】流程受理流水号：20240706202453139646552471208843
客户号码:13964655247
客户姓名:王**
投诉地市:潍坊
来话流水:2024070620244070520895635
宽带账号:13964655247
宽带账号归属地市:潍坊
宽带账号归属区县:诸城市
故障地址:潍坊诸城市龙都街道西吕标村西吕标村自然村西吕标村东15号箱*********
联系电话:13964655247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20:27:15
具体故障现象:提示网络无法连接，
客户其他诉求:
</t>
  </si>
  <si>
    <t>2024-07-06 20:33:14</t>
  </si>
  <si>
    <t>2024-07-06 20:33:41</t>
  </si>
  <si>
    <t>SD-057-240706-165092-9848</t>
  </si>
  <si>
    <t>2024-07-06 21:05:26</t>
  </si>
  <si>
    <t>【调研】-普通区域-临朐县-山头子-15053695053-200M-宽带上网投诉-次数0-20240706210455X959686880</t>
  </si>
  <si>
    <t>20240706210455X959686880</t>
  </si>
  <si>
    <t xml:space="preserve">【农村网络投诉】流程受理流水号：20240706210203150536950531214032
客户号码:15053695053
客户姓名:王**
投诉地市:潍坊
来话流水:2024070621013512020857812
宽带账号:15053695053
宽带账号归属地市:潍坊
宽带账号归属区县:临朐县
故障地址:潍坊临朐县蒋峪镇人民政府山头子村山头子山头子村（扩容1次）18号箱付光明（外墙）
联系电话:15053695053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故障时间:2024-07-06 21:02:22
具体故障现象:提示网络无法连接，重启无恢复
客户其他诉求:
</t>
  </si>
  <si>
    <t>2024-07-06 21:19:59</t>
  </si>
  <si>
    <t>赵京龙</t>
  </si>
  <si>
    <t>19811784575</t>
  </si>
  <si>
    <t>dw3_jk_zhaojinglong</t>
  </si>
  <si>
    <t>2024-07-07 07:58:56</t>
  </si>
  <si>
    <t>SD-057-240706-645198-9570</t>
  </si>
  <si>
    <t>2024-07-06 20:22:00</t>
  </si>
  <si>
    <t>80+普通-普通区域-临朐县-凤凰自然村-18264614678-200M-宽带上网投诉-次数0-202407060000732519</t>
  </si>
  <si>
    <t>202407060000732519</t>
  </si>
  <si>
    <t xml:space="preserve">202407060000732519#流程受理流水号：20240706202109182646146781208248
客户号码:18264614678
客户姓名:刘**
投诉地市:潍坊
来话流水:2024070620205709120877909
宽带账号:18264614678
宽带账号归属地市:潍坊
宽带账号归属区县:临朐县
故障地址:潍坊临朐县城关街道凤凰凤凰自然村凤凰（扩容）12号箱刘金义（外墙）*********
联系电话:18264614678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光功率:-20.26
故障大类:宽带/电视
故障细类:宽带无法上网
携转原因:
故障时间:2024-07-06 20:21:15
具体故障现象:提示网络无法连接，
客户其他诉求:客户侧为质差终端，要求上门更换终端并一并处理故障问题。
</t>
  </si>
  <si>
    <t>2024-07-06 20:25:33</t>
  </si>
  <si>
    <t>2024-07-06 20:28:52</t>
  </si>
  <si>
    <t>SD-851-293326-2835-21896</t>
  </si>
  <si>
    <t>SD-057-240706-361709-9576</t>
  </si>
  <si>
    <t>2024-07-06 20:23:06</t>
  </si>
  <si>
    <t>普通区域-昌邑市-孟家自然村-15866535552-500M-宽带上网投诉-次数0-20240706202033X433228720</t>
  </si>
  <si>
    <t>20240706202033X433228720</t>
  </si>
  <si>
    <t xml:space="preserve">【农村网络投诉】流程受理流水号：20240706201929158665355521207956
客户号码:15866535552
客户姓名:孙**
投诉地市:潍坊
来话流水:2024070620185065220867458
宽带账号:15866535552
宽带账号归属地市:潍坊
宽带账号归属区县:昌邑市
故障地址:潍坊昌邑市饮马镇孟家村孟家自然村扩容12号箱*********
联系电话:15169610539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20:20:24
具体故障现象:光猫亮红灯，
客户其他诉求:
</t>
  </si>
  <si>
    <t>2024-07-06 20:24:50</t>
  </si>
  <si>
    <t>2024-07-06 20:25:10</t>
  </si>
  <si>
    <t>SD-057-240706-725619-9861</t>
  </si>
  <si>
    <t>2024-07-06 21:08:14</t>
  </si>
  <si>
    <t>80+普通-普通区域-安丘市-青云花园（青云花园沿街楼）-15169472581-1000M-宽带上网投诉-次数0-202407060000749079</t>
  </si>
  <si>
    <t>202407060000749079</t>
  </si>
  <si>
    <t>202407060000749079#流程受理流水号：20240706210740151694725811214736
客户号码:15169472581
客户姓名:朱**
投诉地市:潍坊
来话流水:2024070621062313020876619
宽带账号:15169472581
宽带账号归属地市:潍坊
宽带账号归属区县:安丘市
故障地址:潍坊安丘市兴安街道建安路青云花园（青云花园沿街楼）42号楼*********
联系电话:15153651581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故障时间:2024-07-06 21:10:19
具体故障现象:打不开网页，
客户其他诉求:
;宽带小区$[青云花园（青云花园沿街楼）]$</t>
  </si>
  <si>
    <t>2024-07-06 21:17:31</t>
  </si>
  <si>
    <t>2024-07-06 21:18:39</t>
  </si>
  <si>
    <t>SD-851-292860-786-9345</t>
  </si>
  <si>
    <t>SD-057-240706-045317-9863</t>
  </si>
  <si>
    <t>2024-07-06 21:08:16</t>
  </si>
  <si>
    <t>普通区域-青州市-十亩田村-15863671391-200M-宽带上网投诉-次数0-202407060000749966</t>
  </si>
  <si>
    <t>202407060000749966</t>
  </si>
  <si>
    <t xml:space="preserve">202407060000749966#【已关注中国移动10086微信公众号】流程受理流水号：20240706210625158636713911214587
客户号码:15863671391
客户姓名:董**
投诉地市:潍坊
来话流水:2024070621055277420874724
宽带账号:15863671391
宽带账号归属地市:潍坊
宽带账号归属区县:青州市
故障地址:潍坊青州市谭坊镇十亩田村十亩田村2号箱（村东董延国西墙）*********
联系电话:15863671391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21:06:45
具体故障现象:光猫亮红灯，
客户其他诉求:客户侧为质差终端，要求上门更换终端并一并处理故障问题。家里的室外网线昨天被挂断了，要求师傅尽快联系处理
</t>
  </si>
  <si>
    <t>2024-07-06 21:10:07</t>
  </si>
  <si>
    <t>2024-07-06 21:10:34</t>
  </si>
  <si>
    <t>SD-057-240706-762481-9599</t>
  </si>
  <si>
    <t>2024-07-06 20:26:06</t>
  </si>
  <si>
    <t>普通区域-青州市-和谐家园-15966117869-300M-魔百和投诉-次数0-20240706202514X714072673</t>
  </si>
  <si>
    <t>20240706202514X714072673</t>
  </si>
  <si>
    <t>流程受理流水号：20240706202435159661178691208801
客户号码:15966117869
客户姓名:张*
投诉地市:潍坊
来话流水:2024070620240975120893254
宽带账号:15966117869
宽带账号归属地市:潍坊
宽带账号归属区县:青州市
故障地址:潍坊青州市云门山街道海岱中路和谐家园10号箱*********
联系电话:15966117869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
携转原因:
故障时间:2024-07-06 20:24:51
魔百和单播/组播:组播
具体故障现象:内容页面无法载入图片，
客户其他诉求:要求退还无法使用期间的宽带费用，
魔百和单/组播：组播</t>
  </si>
  <si>
    <t>2024-07-06 20:32:16</t>
  </si>
  <si>
    <t>2024-07-06 20:32:41</t>
  </si>
  <si>
    <t>SD-851-299017-7369-8906</t>
  </si>
  <si>
    <t>SD-057-240706-760294-10335</t>
  </si>
  <si>
    <t>2024-07-06 22:20:55</t>
  </si>
  <si>
    <t>【重投】-普通区域-诸城市-贾悦西村南区-13665363729-200M-魔百和投诉-次数0-202407060000758714</t>
  </si>
  <si>
    <t>202407060000758714</t>
  </si>
  <si>
    <t>202407060000758714#流程受理流水号：20240706221942136653637291218287
客户号码:13665363729
客户姓名:冯**
投诉地市:潍坊
来话流水:2024070622032077320840241
宽带账号:13665363729
宽带账号归属地市:潍坊
宽带账号归属区县:诸城市
故障地址:潍坊诸城市贾悦镇贾悦西村贾悦西村南区南区11号箱*********
联系电话:15610155589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故障细类:移动高清电视故障
携转原因:
故障时间:2024-07-06 22:19:57
魔百和单播/组播:组播
具体故障现象:电视机提示无信号，
客户其他诉求:客户无法连接网络
魔百和单/组播：组播;宽带小区$[贾悦西村南区]$</t>
  </si>
  <si>
    <t>2024-07-06 22:23:04</t>
  </si>
  <si>
    <t>李加金</t>
  </si>
  <si>
    <t>15706307964</t>
  </si>
  <si>
    <t>dw3_jk_lijiajin</t>
  </si>
  <si>
    <t>2024-07-06 22:23:32</t>
  </si>
  <si>
    <t>SD-851-246411-1628-15161</t>
  </si>
  <si>
    <t>SD-057-240706-183972-10346</t>
  </si>
  <si>
    <t>2024-07-06 22:28:22</t>
  </si>
  <si>
    <t>【调研】-80+银卡-普通区域-潍城区-巴塞小镇二期-18866792686-1000M-宽带上网投诉-次数0-202407060000763793</t>
  </si>
  <si>
    <t>202407060000763793</t>
  </si>
  <si>
    <t>202407060000763793#流程受理流水号：20240706222725188667926861218338
客户号码:18866792686
客户姓名:石**
投诉地市:潍坊
来话流水:2024070622270380120851047
宽带账号:18866792686
宽带账号归属地市:潍坊
宽带账号归属区县:潍城区
故障地址:潍坊潍城区南关街道水库路巴塞小镇二期26号楼*********
联系电话:18866792686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故障细类:宽带无法上网
携转原因:
故障时间:2024-07-06 22:27:35
具体故障现象:提示网络无法连接，
客户其他诉求:
;宽带小区$[巴塞小镇二期]$</t>
  </si>
  <si>
    <t>2024-07-06 22:32:28</t>
  </si>
  <si>
    <t>2024-07-06 22:32:49</t>
  </si>
  <si>
    <t>SD-851-260575-7213-6093</t>
  </si>
  <si>
    <t>SD-057-240706-074268-7085</t>
  </si>
  <si>
    <t>2024-07-06 17:10:22</t>
  </si>
  <si>
    <t>【调研】-80+银卡-(目标)普通区域-诸城市-北石桥-15762531107-200M-宽带上网投诉-次数0-202407060000580304</t>
  </si>
  <si>
    <t>2024-07-07 18:11:00</t>
  </si>
  <si>
    <t>202407060000580304</t>
  </si>
  <si>
    <t>202407060000580304#宽带账号：15762531107；宽带地址：潍坊诸城市密州街道北石桥村北石桥北石桥村中偏北12#箱；客户来电反映宽带，客户不在现场，无法配合线上指导，要求上门，请协助处理，谢谢！联系电话：15762531107；联系人：先生；来电流水：2024070617073948620811456</t>
  </si>
  <si>
    <t>2024-07-06 17:14:29</t>
  </si>
  <si>
    <t>2024-07-06 17:14:51</t>
  </si>
  <si>
    <t>SD-057-240706-875416-7092</t>
  </si>
  <si>
    <t>2024-07-06 17:11:02</t>
  </si>
  <si>
    <t>普通区域-昌邑市-单家埠-13964690696-300M-魔百和投诉-次数0-20240706170803X883451882</t>
  </si>
  <si>
    <t>2024-07-07 18:12:00</t>
  </si>
  <si>
    <t>20240706170803X883451882</t>
  </si>
  <si>
    <t>【农村网络投诉】流程受理流水号：20240706170703139646906961162219
客户号码:13964690696
客户姓名:单**
投诉地市:潍坊
来话流水:2024070617032479320863364
宽带账号:13964690696
宽带账号归属地市:潍坊
宽带账号归属区县:昌邑市
故障地址:潍坊昌邑市南逄镇单家埠村单家埠10号箱单连增*********
联系电话:17861275582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故障时间:2024-07-06 17:06:25
魔百和单播/组播:单播
具体故障现象:电视机无信号，机顶盒亮绿灯，切换信号源，拔插互换高清线后未恢复，请协助处理，谢谢
客户其他诉求:
魔百和单/组播：单播</t>
  </si>
  <si>
    <t>2024-07-06 17:15:38</t>
  </si>
  <si>
    <t>2024-07-06 17:19:52</t>
  </si>
  <si>
    <t>SD-057-240706-723458-9688</t>
  </si>
  <si>
    <t>2024-07-06 20:38:22</t>
  </si>
  <si>
    <t>普通区域-安丘市-天源新城-13853607752-1000M-宽带上网投诉-次数0-20240706203620X380679524</t>
  </si>
  <si>
    <t>20240706203620X380679524</t>
  </si>
  <si>
    <t xml:space="preserve">流程受理流水号：20240706203427138536077521210218
客户号码:13853607752
客户姓名:孙**
投诉地市:潍坊
来话流水:2024070620311710320826321
宽带账号:13853607752
宽带账号归属地市:潍坊
宽带账号归属区县:安丘市
故障地址:潍坊安丘市兴安街道兴安路天源新城2-7号楼*********
联系电话:13853607752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20:35:24
具体故障现象:光猫灯正常但电脑手机无法上网，
客户其他诉求:
</t>
  </si>
  <si>
    <t>2024-07-06 20:40:17</t>
  </si>
  <si>
    <t>2024-07-06 20:40:37</t>
  </si>
  <si>
    <t>SD-851-256780-5103-27925</t>
  </si>
  <si>
    <t>SD-057-240706-865201-7325</t>
  </si>
  <si>
    <t>2024-07-06 17:19:31</t>
  </si>
  <si>
    <t>80+银卡-普通区域-高密市-碧桂园嘉誉-15763081988-200M-宽带上网投诉-次数0-202407060000588383</t>
  </si>
  <si>
    <t>2024-07-07 18:20:00</t>
  </si>
  <si>
    <t>202407060000588383</t>
  </si>
  <si>
    <t xml:space="preserve">202407060000588383#宽带账号15763081988：；宽带地址潍坊高密市朝阳街道梓潼路碧桂园嘉誉14号楼*：；客户来电反映机顶盒不能用经查询客户侧为质差机顶盒，请协助上门更换终端并一并处理故障问题，谢谢！联系电话：13306468396；联系人；来电流水2024070617150711420896294
</t>
  </si>
  <si>
    <t>2024-07-06 17:23:21</t>
  </si>
  <si>
    <t>2024-07-06 17:23:40</t>
  </si>
  <si>
    <t>SD-851-311110-3555-21196</t>
  </si>
  <si>
    <t>SD-057-240706-920351-7161</t>
  </si>
  <si>
    <t>2024-07-06 17:13:19</t>
  </si>
  <si>
    <t>【调研】-80+银卡-普通区域-潍城区-阳光花园高层-15965365978-1000M-宽带上网投诉-次数0-202407060000583750</t>
  </si>
  <si>
    <t>2024-07-07 18:14:00</t>
  </si>
  <si>
    <t>202407060000583750</t>
  </si>
  <si>
    <t>202407060000583750#宽带账号：15965365978*；宽带地址：潍坊潍城区北关街道卧龙西街阳光花园高层15号楼（南楼）；客户来电反映宽带网络网速慢卡顿*，客户不在现场，无法配合线上指导，请协助处理，谢谢！联系电话：15965365978*；联系人：*陈**；来电流水：2024070617093810620834197。</t>
  </si>
  <si>
    <t>2024-07-06 17:18:31</t>
  </si>
  <si>
    <t>2024-07-06 17:18:53</t>
  </si>
  <si>
    <t>SD-057-240706-293614-9642</t>
  </si>
  <si>
    <t>2024-07-06 20:32:23</t>
  </si>
  <si>
    <t>80+普通-FTTR-普通区域-滨海-学府新城二期-15762412559-1000M-宽带上网投诉-次数0-20240706203049X495179260</t>
  </si>
  <si>
    <t>20240706203049X495179260</t>
  </si>
  <si>
    <t xml:space="preserve">流程受理流水号：20240706202756157624125591209310
客户号码:15762412559
客户姓名:欧**
投诉地市:潍坊
来话流水:2024070620262862120804015
宽带账号:15762412559
宽带账号归属地市:潍坊
宽带账号归属区县:滨海
故障地址:潍坊滨海大家洼街道禧源路学府新城二期滨海学府新城二期52号楼1单元137号箱*********
联系电话:15762412559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20:27:31
具体故障现象:PON灯闪，
客户其他诉求:
</t>
  </si>
  <si>
    <t>2024-07-06 20:44:22</t>
  </si>
  <si>
    <t>2024-07-06 20:44:51</t>
  </si>
  <si>
    <t>SD-851-236578-13758-27932</t>
  </si>
  <si>
    <t>SD-057-240706-930148-7273</t>
  </si>
  <si>
    <t>2024-07-06 17:17:32</t>
  </si>
  <si>
    <t>80+金卡-普通区域-寿光市-清河垄源三期-15244495899-500M-宽带上网投诉-次数0-20240706171614X374517711</t>
  </si>
  <si>
    <t>2024-07-07 18:18:00</t>
  </si>
  <si>
    <t>20240706171614X374517711</t>
  </si>
  <si>
    <t>【预处理派单】宽带账号：15244495899，宽带地址： 潍坊寿光市洛城街道洛兴街清河垄源三期35号楼*********，故障现象：，故障现象类型：，客户诉求：用户要求尽快办理移机，联系电话：15244495899，通话流水：2024070617143145920889591。接入方式：FTTH，当前是否在线：不在线，端到端诊断结果：状态正常，是否智能网关：是，光功率。</t>
  </si>
  <si>
    <t>2024-07-06 17:23:25</t>
  </si>
  <si>
    <t>2024-07-06 17:25:04</t>
  </si>
  <si>
    <t>SD-852-266952-1114-9952</t>
  </si>
  <si>
    <t>SD-057-240706-792506-9649</t>
  </si>
  <si>
    <t>2024-07-06 20:32:42</t>
  </si>
  <si>
    <t>【调研】-80+普通-普通区域-高密市-新隆中央城-18866782613-200M-宽带上网投诉-次数0-20240706203121X816239380</t>
  </si>
  <si>
    <t>20240706203121X816239380</t>
  </si>
  <si>
    <t xml:space="preserve">流程受理流水号：20240706202959188667826131209594
客户号码:18866782613
客户姓名:宿**
投诉地市:潍坊
来话流水:2024070620293828720818852
宽带账号:18866782613
宽带账号归属地市:潍坊
宽带账号归属区县:高密市
故障地址:潍坊高密市朝阳街道利群路新隆中央城高密新隆中央城12号楼*********
联系电话:18866782613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光功率:-17.37
故障大类:宽带/电视
故障细类:宽带无法上网
携转原因:
故障时间:2024-07-06 20:31:00
具体故障现象:打不开网页，
客户其他诉求:
</t>
  </si>
  <si>
    <t>2024-07-06 20:33:57</t>
  </si>
  <si>
    <t>2024-07-06 20:34:22</t>
  </si>
  <si>
    <t>SD-851-290750-13951-2440</t>
  </si>
  <si>
    <t>SD-057-240706-493621-9650</t>
  </si>
  <si>
    <t>2024-07-06 20:32:46</t>
  </si>
  <si>
    <t>普通区域-滨海-学府新城二期-13606463997-300M-宽带上网投诉-次数0-20240706203121X815746480</t>
  </si>
  <si>
    <t>20240706203121X815746480</t>
  </si>
  <si>
    <t xml:space="preserve">流程受理流水号：20240706203039136064639971209672
客户号码:13606463997
客户姓名:宋**
投诉地市:潍坊
来话流水:2024070620272383820808312
宽带账号:13606463997
宽带账号归属地市:潍坊
宽带账号归属区县:滨海
故障地址:潍坊滨海大家洼街道禧源路学府新城二期滨海学府新城二期42号楼1单元112号箱*********
联系电话:13606463997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20:31:34
具体故障现象:光猫任何灯都不亮，重启未恢复
客户其他诉求:
</t>
  </si>
  <si>
    <t>2024-07-06 20:42:05</t>
  </si>
  <si>
    <t>2024-07-06 20:42:35</t>
  </si>
  <si>
    <t>SD-057-240706-452380-7259</t>
  </si>
  <si>
    <t>2024-07-06 17:17:06</t>
  </si>
  <si>
    <t>【调研】-80+白金-普通区域-临朐县-营龙社区-13864611656-300M-宽带上网投诉-次数0-20240706171456X296168422</t>
  </si>
  <si>
    <t>20240706171456X296168422</t>
  </si>
  <si>
    <t xml:space="preserve">流程受理流水号：20240706170637138646116561162074
客户号码:13864611656
客户姓名:宋**
投诉地市:潍坊
来话流水:2024070617084707720824187
宽带账号:13864611656
宽带账号归属地市:潍坊
宽带账号归属区县:临朐县
故障地址:潍坊临朐县东城街道营龙路营龙社区（东区）11号楼*********
联系电话:13864611656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
携转原因:
故障时间:2024-07-06 17:13:32
具体故障现象:提示网络无法连接，
客户其他诉求:客户称家里楼道里宽带盒子冒烟了，要求尽快处理，谢谢  有火灾危险，请加急处理，谢谢
</t>
  </si>
  <si>
    <t>2024-07-06 17:17:59</t>
  </si>
  <si>
    <t>2024-07-06 17:18:24</t>
  </si>
  <si>
    <t>SD-057-240706-209378-5500</t>
  </si>
  <si>
    <t>2024-07-06 14:44:24</t>
  </si>
  <si>
    <t>【调研】-80+银卡-普通区域-潍城区-苗圃一路社区-17861231118-1000M-宽带上网投诉-次数0-202407060000433156</t>
  </si>
  <si>
    <t>2024-07-07 08:00:00</t>
  </si>
  <si>
    <t>202407060000433156</t>
  </si>
  <si>
    <t>202407060000433156#宽带账号：17861231118；宽带地址：潍坊潍城区北关街道苗圃一路苗圃一路社区1号楼；客户来电反映宽带/移动高清电视无法观看，，要求上门，请协助处理，谢谢！联系电话：17861231118；来电流 水：2024070614383856420860220</t>
  </si>
  <si>
    <t>2024-07-06 14:52:14</t>
  </si>
  <si>
    <t>2024-07-06 14:52:41</t>
  </si>
  <si>
    <t>SD-851-264784-12213-28513</t>
  </si>
  <si>
    <t>2024-07-06 14:46:33</t>
  </si>
  <si>
    <t>80+普通-普通区域-昌乐县-昌盛三期东区-15949754593-1000M-宽带上网投诉-次数0-202407060000436291 一级督办</t>
  </si>
  <si>
    <t>202407060000436291</t>
  </si>
  <si>
    <t>2024-07-06 14:52:51</t>
  </si>
  <si>
    <t>2024-07-06 14:53:16</t>
  </si>
  <si>
    <t>SD-851-337381-603-28441</t>
  </si>
  <si>
    <t>SD-057-240706-537861-10223</t>
  </si>
  <si>
    <t>2024-07-06 22:03:22</t>
  </si>
  <si>
    <t>【调研】-80+金卡-(目标)普通区域-诸城市-繁华中学家属院-15006649919-1000M-宽带上网投诉-次数0-202407060000763468</t>
  </si>
  <si>
    <t>202407060000763468</t>
  </si>
  <si>
    <t>202407060000763468#流程受理流水号：20240706220230150066499191218126
客户号码:15006649919
客户姓名:崔**
投诉地市:潍坊
来话流水:2024070622021667720839376
宽带账号:15006649919
宽带账号归属地市:潍坊
宽带账号归属区县:诸城市
故障地址:潍坊诸城市密州街道人民东路繁华中学家属院1号楼*********
联系电话:15006649919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故障时间:2024-07-06 22:03:04
具体故障现象:用户无法提供具体故障现象，
客户其他诉求:
;宽带小区$[繁华中学家属院]$</t>
  </si>
  <si>
    <t>2024-07-06 22:39:43</t>
  </si>
  <si>
    <t>2024-07-07 07:29:34</t>
  </si>
  <si>
    <t>SD-851-316473-8929-17357</t>
  </si>
  <si>
    <t>SD-057-240706-327580-5507</t>
  </si>
  <si>
    <t>2024-07-06 14:45:20</t>
  </si>
  <si>
    <t>普通区域-奎文区-虞鑫花园-18553600595-300M-宽带上网投诉-次数0-202407060000413674</t>
  </si>
  <si>
    <t>202407060000413674</t>
  </si>
  <si>
    <t xml:space="preserve">202407060000413674#宽带账号：18553600595；宽带地址：潍坊奎文区北苑街道则尔庄上河园小区15号楼,客户来电反映宽带无法使用，无法配合线上指导，要求师傅上门，请协助处理，谢谢！联系电话；18553600595联系人：；来电流水：2024070614174052420824464。
</t>
  </si>
  <si>
    <t>2024-07-06 14:52:10</t>
  </si>
  <si>
    <t>2024-07-06 14:52:19</t>
  </si>
  <si>
    <t>SD-851-327283-29528-27542</t>
  </si>
  <si>
    <t>SD-057-240706-942856-5479</t>
  </si>
  <si>
    <t>2024-07-06 14:42:24</t>
  </si>
  <si>
    <t>普通区域-奎文区-庄家裕园-17860279418-300M-宽带上网投诉-次数0-202407060000431948</t>
  </si>
  <si>
    <t>202407060000431948</t>
  </si>
  <si>
    <t xml:space="preserve">202407060000431948#宽带账号17860279418：；宽带地址潍坊奎文区梨园街道清溪街庄家裕园22号楼：；客户来电反映宽带慢卡客户不配合排障客户要求添加网线， 对延伸收费不认可，请协助处理，谢谢！联系电话15763628388：；联系人：先生；来电流水2024070614353456820824496。
</t>
  </si>
  <si>
    <t>2024-07-06 14:45:39</t>
  </si>
  <si>
    <t>2024-07-06 14:46:25</t>
  </si>
  <si>
    <t>SD-851-336183-15765-6852</t>
  </si>
  <si>
    <t>SD-057-240706-506824-10224</t>
  </si>
  <si>
    <t>2024-07-06 22:03:48</t>
  </si>
  <si>
    <t>普通区域-寿光市-城南村自然村-13220754532-500M-宽带上网投诉-次数0-202407060000762671</t>
  </si>
  <si>
    <t>202407060000762671</t>
  </si>
  <si>
    <t>202407060000762671#流程受理流水号：20240706220311132207545321218142
客户号码:13220754532
客户姓名:冯**
投诉地市:潍坊
来话流水:2024070622020883720839255
宽带账号:13220754532
宽带账号归属地市:潍坊
宽带账号归属区县:寿光市
故障地址:潍坊寿光市丰城镇城南村城南村自然村24号箱*********
联系电话:13220754532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故障细类:宽带无法上网
携转原因:
故障时间:2024-07-06 22:03:21
具体故障现象:打不开网页，
客户其他诉求:
;宽带小区$[城南村自然村]$</t>
  </si>
  <si>
    <t>2024-07-06 22:12:32</t>
  </si>
  <si>
    <t>2024-07-06 22:13:13</t>
  </si>
  <si>
    <t>SD-851-304443-3921-27252</t>
  </si>
  <si>
    <t>SD-057-240706-861032-10228</t>
  </si>
  <si>
    <t>2024-07-06 22:05:06</t>
  </si>
  <si>
    <t>普通区域-昌乐县-碧水龙庭-15863296733-100M-宽带上网投诉-次数0-202407060000759704</t>
  </si>
  <si>
    <t>202407060000759704</t>
  </si>
  <si>
    <t>202407060000759704#流程受理流水号：20240706220302158632967331218138
客户号码:15863296733
客户姓名:刘**
投诉地市:潍坊
来话流水:2024070622025051320839861
宽带账号:15863296733
宽带账号归属地市:潍坊
宽带账号归属区县:昌乐县
故障地址:潍坊昌乐县城关街道南环路碧水龙庭15号楼*********
联系电话:15863296733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故障时间:2024-07-06 22:04:33
具体故障现象:按照系统排障提交
客户其他诉求:按照系统排障提交
;宽带小区$[碧水龙庭]$</t>
  </si>
  <si>
    <t>2024-07-06 23:02:35</t>
  </si>
  <si>
    <t>2024-07-07 07:03:14</t>
  </si>
  <si>
    <t>SD-057-240706-478653-10229</t>
  </si>
  <si>
    <t>2024-07-06 22:05:55</t>
  </si>
  <si>
    <t>普通区域-奎文区-茂子庄小区-13455666782-300M-宽带上网投诉-次数0-202407060000757094</t>
  </si>
  <si>
    <t>202407060000757094</t>
  </si>
  <si>
    <t>202407060000757094#流程受理流水号：20240706220449134556667821218155
客户号码:13455666782
客户姓名:王**
投诉地市:潍坊
来话流水:2024070622041297620840864
宽带账号:13455666782
宽带账号归属地市:潍坊
宽带账号归属区县:奎文区
故障地址:潍坊奎文区廿里堡街道茂子庄茂子庄小区10号楼*********
联系电话:13508960975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故障细类:宽带无法上网
携转原因:
故障时间:2024-07-06 22:05:18
具体故障现象:网速慢卡顿，
客户其他诉求:
;宽带小区$[茂子庄小区]$</t>
  </si>
  <si>
    <t>2024-07-06 22:43:31</t>
  </si>
  <si>
    <t>2024-07-07 07:13:53</t>
  </si>
  <si>
    <t>SD-852-257984-2782-25202</t>
  </si>
  <si>
    <t>SD-057-240706-571238-5520</t>
  </si>
  <si>
    <t>2024-07-06 14:47:14</t>
  </si>
  <si>
    <t>普通区域-诸城市-金都南-西小区-15288992583-300M-宽带上网投诉-次数0-20240706144532X332327802</t>
  </si>
  <si>
    <t>20240706144532X332327802</t>
  </si>
  <si>
    <t xml:space="preserve">流程受理流水号：20240706144245152889925831117151
客户号码:15288992583
客户姓名:赵*
投诉地市:潍坊
来话流水:2024070614400286620876900
宽带账号:15288992583
宽带账号归属地市:潍坊
宽带账号归属区县:诸城市
故障地址:潍坊诸城市密州街道西关大街金都南-西小区4号楼*********
联系电话:13793202710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故障时间:2024-07-06 14:44:20
具体故障现象:提示网络无法连接，
客户其他诉求:
</t>
  </si>
  <si>
    <t>2024-07-06 14:49:28</t>
  </si>
  <si>
    <t>2024-07-06 14:50:00</t>
  </si>
  <si>
    <t>SD-057-240706-620438-5382</t>
  </si>
  <si>
    <t>2024-07-06 14:32:26</t>
  </si>
  <si>
    <t>【调研】-80+普通-普通区域-奎文区-聚类-华都家居-15610290650-1000M-宽带上网投诉-次数0-202407060000425624</t>
  </si>
  <si>
    <t>202407060000425624</t>
  </si>
  <si>
    <t>202407060000425624#宽带账号：15610290650；联系电话：15610290650宽带地址：潍坊高新高新城区健康街聚类-华都家居3号楼；客户来电反映宽带不能用 表示网线断了，客户异机来电报修，线上指导无法配合操作，要求上门处理，来电流水：2024070614305983620871469。</t>
  </si>
  <si>
    <t>2024-07-06 14:35:07</t>
  </si>
  <si>
    <t>2024-07-06 14:36:32</t>
  </si>
  <si>
    <t>SD-057-240706-471586-5388</t>
  </si>
  <si>
    <t>2024-07-06 14:32:38</t>
  </si>
  <si>
    <t>普通区域-青州市-张石羊村-15163673715-100M-宽带上网投诉-次数0-20240706143127X487806400</t>
  </si>
  <si>
    <t>2024-07-07 15:33:00</t>
  </si>
  <si>
    <t>20240706143127X487806400</t>
  </si>
  <si>
    <t xml:space="preserve">【农村网络投诉】流程受理流水号：20240706143044151636737151113648
客户号码:15163673715
客户姓名:董**
投诉地市:潍坊
来话流水:2024070614262783420820451
宽带账号:15163673715
宽带账号归属地市:潍坊
宽带账号归属区县:青州市
故障地址:潍坊青州市益都街道张石羊张石羊村2-1号箱（张世国家）*********
联系电话:15163673715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故障时间:2024-07-06 14:39:19
具体故障现象:光猫灯正常但电脑手机无法上网，线上操作未恢复 请协助处理  谢谢
客户其他诉求:
</t>
  </si>
  <si>
    <t>2024-07-06 14:38:04</t>
  </si>
  <si>
    <t>2024-07-06 14:43:02</t>
  </si>
  <si>
    <t>SD-057-240706-351046-5644</t>
  </si>
  <si>
    <t>2024-07-06 15:00:26</t>
  </si>
  <si>
    <t>80+银卡-普通区域-寒亭区-李家营村自然村-15006684200-200M-宽带上网投诉-次数0-202407060000449707</t>
  </si>
  <si>
    <t>2024-07-07 16:01:00</t>
  </si>
  <si>
    <t>202407060000449707</t>
  </si>
  <si>
    <t>202407060000449707#宽带账号：15006684200；宽带地址：潍坊寒亭区固堤镇李家营村李家营村自然村李家营村23号箱铁通紧急扩容*********
****；客户来电反映宽带/无法用*，客户不在现场，，要求师傅上门，请协助处理，谢谢！联系电话：15006684200；联系人：***；来电流水：2024070614563285420871449</t>
  </si>
  <si>
    <t>2024-07-06 15:04:52</t>
  </si>
  <si>
    <t>2024-07-06 15:05:26</t>
  </si>
  <si>
    <t>SD-057-240706-356048-5707</t>
  </si>
  <si>
    <t>2024-07-06 15:09:05</t>
  </si>
  <si>
    <t>普通区域-青州市-平章府-13863696941-300M-宽带上网投诉-次数0-202407060000458978</t>
  </si>
  <si>
    <t>202407060000458978</t>
  </si>
  <si>
    <t>202407060000458978#宽带账号：13863696941；宽带地址：潍坊青州市云门山街道益王府平章府东7号楼*********客户来电反映宽带/无法连接，/客户不配合排障，要求上门，请协助处理，谢谢！联系电话：13864607036；来电流水2024070615065386320892151</t>
  </si>
  <si>
    <t>2024-07-06 15:09:32</t>
  </si>
  <si>
    <t>2024-07-06 15:11:04</t>
  </si>
  <si>
    <t>SD-057-240706-163852-7367</t>
  </si>
  <si>
    <t>2024-07-06 17:20:57</t>
  </si>
  <si>
    <t>普通区域-青州市-红庙新区-15753689883-200M-宽带上网投诉-次数0-20240706171933X573322971</t>
  </si>
  <si>
    <t>2024-07-07 18:21:00</t>
  </si>
  <si>
    <t>20240706171933X573322971</t>
  </si>
  <si>
    <t xml:space="preserve">流程受理流水号：20240706171837157536898831166130
客户号码:15753689883
客户姓名:许*
投诉地市:潍坊
来话流水:2024070617171169520819529
宽带账号:15753689883
宽带账号归属地市:潍坊
宽带账号归属区县:青州市
故障地址:潍坊青州市云门山街道范公亭路红庙新区新区15号楼*********
联系电话:15288811263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17:18:47
具体故障现象:光猫亮红灯，
客户其他诉求:线上指导插好，捋直光纤，重启设备未恢复
</t>
  </si>
  <si>
    <t>2024-07-06 17:21:41</t>
  </si>
  <si>
    <t>2024-07-06 17:21:57</t>
  </si>
  <si>
    <t>SD-057-240706-754638-6242</t>
  </si>
  <si>
    <t>2024-07-06 15:56:08</t>
  </si>
  <si>
    <t>普通区域-安丘市-马家小庄村自然村-13406662280-500M-宽带上网投诉-次数0-20240706155335X415755326</t>
  </si>
  <si>
    <t>20240706155335X415755326</t>
  </si>
  <si>
    <t xml:space="preserve">【农村网络投诉】流程受理流水号：20240706155034134066622801137825
客户号码:13406662280
客户姓名:马**
投诉地市:潍坊
来话流水:2024070615501462520810569
宽带账号:13406662280
宽带账号归属地市:潍坊
宽带账号归属区县:安丘市
故障地址:潍坊安丘市担山镇马家小庄村马家小庄村自然村马家小庄4号箱马红金*********
联系电话:13406662280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15:52:33
具体故障现象:光猫亮红灯
客户其他诉求:客户要求尽快处理。
</t>
  </si>
  <si>
    <t>2024-07-06 15:58:23</t>
  </si>
  <si>
    <t>15706307091</t>
  </si>
  <si>
    <t>2024-07-06 15:59:11</t>
  </si>
  <si>
    <t>SD-057-240706-507412-6250</t>
  </si>
  <si>
    <t>2024-07-06 15:56:28</t>
  </si>
  <si>
    <t>80+金卡-普通区域-寿光市-南王村自然村-15288823981-200M-宽带上网投诉-次数0-20240706155547X547444396</t>
  </si>
  <si>
    <t>2024-07-07 16:57:00</t>
  </si>
  <si>
    <t>20240706155547X547444396</t>
  </si>
  <si>
    <t xml:space="preserve">【农村网络投诉】流程受理流水号：20240706155407152888239811138946
客户号码:15288823981
客户姓名:王**
投诉地市:潍坊
来话流水:2024070615534272620851880
宽带账号:15288823981
宽带账号归属地市:潍坊
宽带账号归属区县:寿光市
故障地址:潍坊寿光市孙家集街道南王村南王村自然村18号箱*********
联系电话:18266732139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15:55:17
具体故障现象:光猫亮红灯，
客户其他诉求:要求上门维修，谢谢
</t>
  </si>
  <si>
    <t>2024-07-06 15:58:57</t>
  </si>
  <si>
    <t>2024-07-06 15:59:49</t>
  </si>
  <si>
    <t>SD-851-256731-19492-9587</t>
  </si>
  <si>
    <t>SD-057-240706-591376-6960</t>
  </si>
  <si>
    <t>2024-07-06 16:56:47</t>
  </si>
  <si>
    <t>80+普通-普通区域-昌邑市-潍水蓝湾-13863657123-200M-宽带上网投诉-次数0-20240706165449X890865840</t>
  </si>
  <si>
    <t>2024-07-07 17:57:00</t>
  </si>
  <si>
    <t>20240706165449X890865840</t>
  </si>
  <si>
    <t>【预处理派单】宽带账号：13863657123，宽带地址： 潍坊昌邑市城区交通街潍水蓝湾46-2-202，故障现象：无法连接，故障现象类型：频繁出现故障，客户诉求：光猫指示灯正常，连接无问题，重启设备未恢复，请协助，谢谢，联系电话：13863657123，通话流水：2024070616455659920864710。接入方式：FTTH，当前是否在线：在线，端到端诊断结果：客户侧设备问题，是否智能网关：是，光功率-24.089353929735008。</t>
  </si>
  <si>
    <t>2024-07-06 16:57:56</t>
  </si>
  <si>
    <t>2024-07-06 17:02:56</t>
  </si>
  <si>
    <t>SD-057-240706-418925-6999</t>
  </si>
  <si>
    <t>2024-07-06 17:02:04</t>
  </si>
  <si>
    <t>80+白金-FTTR-普通区域-寿光市-岳庄村自然村-19811787878-1000M-宽带上网投诉-次数0-202407060000572504</t>
  </si>
  <si>
    <t>2024-07-07 18:03:00</t>
  </si>
  <si>
    <t>202407060000572504</t>
  </si>
  <si>
    <t>202407060000572504#宽带账号：19811787878；宽带地址：潍坊寿光市侯镇岳庄村岳庄村自然村岳庄村1箱（孙永光外墙）客户来电反映宽带无法使用：经查询客户侧为质差路由器导致宽带使用不畅，请处理，谢谢！联系电话：19811787878联系人：先生；来电流水：2024070616590335820813779</t>
  </si>
  <si>
    <t>2024-07-06 17:10:11</t>
  </si>
  <si>
    <t>2024-07-06 17:10:26</t>
  </si>
  <si>
    <t>SD-851-240607-23144-6337</t>
  </si>
  <si>
    <t>SD-057-240706-489163-10090</t>
  </si>
  <si>
    <t>2024-07-06 21:29:17</t>
  </si>
  <si>
    <t>80+普通-普通区域-安丘市-游家庄村自然村-15854890431-200M-宽带上网投诉-次数0-202407060000757544</t>
  </si>
  <si>
    <t>202407060000757544</t>
  </si>
  <si>
    <t xml:space="preserve">202407060000757544#流程受理流水号：20240706212812158548904311217003
客户号码:15854890431
客户姓名:孙**
投诉地市:潍坊
来话流水:2024070621273264620853374
宽带账号:15854890431
宽带账号归属地市:潍坊
宽带账号归属区县:安丘市
故障地址:潍坊安丘市景芝镇游家庄村游家庄村自然村游家庄村游来祥*********
联系电话:15854890431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故障时间:2024-07-06 21:28:26
魔百和单播/组播:单播
具体故障现象:用户来电称反馈机顶盒无法开机，排障后未恢复，要求尽快回复处理，请协助处理，谢谢！
客户其他诉求:客户侧为质差终端，要求上门更换终端并一并处理故障问题。
</t>
  </si>
  <si>
    <t>2024-07-06 21:31:28</t>
  </si>
  <si>
    <t>2024-07-06 21:31:56</t>
  </si>
  <si>
    <t>SD-057-240706-423085-9174</t>
  </si>
  <si>
    <t>2024-07-06 19:54:06</t>
  </si>
  <si>
    <t>【调研】-80+普通-普通区域-昌乐县-心悦城-15244455855-1000M-宽带上网投诉-次数0-202407060000715283</t>
  </si>
  <si>
    <t>202407060000715283</t>
  </si>
  <si>
    <t xml:space="preserve">202407060000715283#宽带账号：15244455855；宽带地址：潍坊昌乐县宝城街道新昌路心悦城；客户来电反映宽带，要求上门，请协助处理，谢谢！联系电话：15244455855；联系人：先生；来电流水：2024070619522797620832723
</t>
  </si>
  <si>
    <t>2024-07-06 19:57:56</t>
  </si>
  <si>
    <t>2024-07-06 19:58:19</t>
  </si>
  <si>
    <t>SD-851-246209-2971-10694</t>
  </si>
  <si>
    <t>SD-057-240706-731026-6181</t>
  </si>
  <si>
    <t>2024-07-06 15:47:04</t>
  </si>
  <si>
    <t>80+普通-普通区域-寿光市-教师新村-15753680522-300M-宽带上网投诉-次数0-202407060000495072</t>
  </si>
  <si>
    <t>202407060000495072</t>
  </si>
  <si>
    <t xml:space="preserve">202407060000495072#宽带账号：15753680522；宽带地址：潍坊寿光市圣城街道文庙街教师新村13号楼；客户来电反映宽带无网络，客户不在现场，无法配合线上指导，要求师傅上门，请协助处理，谢谢！联系电话：15753680522；联系人：女士；来电流水：2024070615443167320842636。
</t>
  </si>
  <si>
    <t>2024-07-06 15:58:18</t>
  </si>
  <si>
    <t>2024-07-06 15:58:38</t>
  </si>
  <si>
    <t>SD-057-240706-497520-10184</t>
  </si>
  <si>
    <t>2024-07-06 21:51:03</t>
  </si>
  <si>
    <t>【调研】-(目标)普通区域-安丘市-太平官庄村自然村-15064419923-200M-宽带上网投诉-次数0-202407060000761860</t>
  </si>
  <si>
    <t>202407060000761860</t>
  </si>
  <si>
    <t xml:space="preserve">202407060000761860#流程受理流水号：20240706214934150644199231217886
客户号码:15064419923
客户姓名:李**
投诉地市:潍坊
来话流水:2024070621490660620814394
宽带账号:15064419923
宽带账号归属地市:潍坊
宽带账号归属区县:安丘市
故障地址:潍坊安丘市白芬子镇店东营村店东营店东营5号箱张立志*********
联系电话:15064419923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光功率:-30.45
故障大类:宽带/电视
故障细类:宽带无法上网
携转原因:
故障时间:2024-07-06 21:49:52
具体故障现象:网速慢卡顿，
客户其他诉求:客户侧为质差终端，要求上门更换终端并一并处理故障问题。
</t>
  </si>
  <si>
    <t>2024-07-06 21:56:16</t>
  </si>
  <si>
    <t>2024-07-06 21:56:43</t>
  </si>
  <si>
    <t>SD-057-240706-749815-6756</t>
  </si>
  <si>
    <t>2024-07-06 16:35:03</t>
  </si>
  <si>
    <t>普通区域-寿光市-怡锦苑沿街-13573653388-300M-宽带上网投诉-次数0-20240706163459X899568582</t>
  </si>
  <si>
    <t>2024-07-07 17:36:00</t>
  </si>
  <si>
    <t>20240706163459X899568582</t>
  </si>
  <si>
    <t xml:space="preserve">流程受理流水号：20240706163441135736533881151663
客户号码:13573653388
客户姓名:崔**
投诉地市:潍坊
来话流水:2024070616335597420825947
宽带账号:13573653388
宽带账号归属地市:潍坊
宽带账号归属区县:寿光市
故障地址:潍坊寿光市古城街道金海路中段怡锦苑沿街5号箱*********
联系电话:13573653388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16:34:50
具体故障现象:光猫亮红灯，
客户其他诉求:要求退还无法使用期间的宽带费用，
</t>
  </si>
  <si>
    <t>2024-07-06 16:37:38</t>
  </si>
  <si>
    <t>2024-07-06 16:42:45</t>
  </si>
  <si>
    <t>2024-07-06 16:50:39</t>
  </si>
  <si>
    <t>80+金卡-普通区域-潍城区-豪杰金属批发场-14763420555-1000M-宽带上网投诉-次数0-20240706164829X709797925 一级督办</t>
  </si>
  <si>
    <t>2024-07-07 17:51:00</t>
  </si>
  <si>
    <t>20240706164829X709797925</t>
  </si>
  <si>
    <t>2024-07-06 16:52:13</t>
  </si>
  <si>
    <t>2024-07-06 16:52:35</t>
  </si>
  <si>
    <t>SD-851-293532-7848-1239</t>
  </si>
  <si>
    <t>SD-057-240706-571624-6890</t>
  </si>
  <si>
    <t>2024-07-06 16:50:07</t>
  </si>
  <si>
    <t>80+银卡-普通区域-寿光市-东方吕后村-15964031264-200M-宽带上网投诉-次数0-20240706164704X624523722</t>
  </si>
  <si>
    <t>20240706164704X624523722</t>
  </si>
  <si>
    <t xml:space="preserve">【农村网络投诉】流程受理流水号：20240706164624159640312641155437
客户号码:15964031264
客户姓名:赵**
投诉地市:潍坊
来话流水:2024070616454247920862021
宽带账号:15964031264
宽带账号归属地市:潍坊
宽带账号归属区县:寿光市
故障地址:潍坊寿光市上口镇东方吕后村东方吕后村扩35号箱*********
联系电话:15866199687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故障时间:2024-07-06 16:44:29
具体故障现象:光猫亮红灯，
客户其他诉求:
</t>
  </si>
  <si>
    <t>2024-07-06 17:08:33</t>
  </si>
  <si>
    <t>2024-07-06 17:08:54</t>
  </si>
  <si>
    <t>SD-057-240706-953647-9176</t>
  </si>
  <si>
    <t>2024-07-06 19:54:24</t>
  </si>
  <si>
    <t>80+银卡-普通区域-诸城市-香榭里二期-13853613030-300M-宽带上网投诉-次数0-202407060000714677</t>
  </si>
  <si>
    <t>202407060000714677</t>
  </si>
  <si>
    <t>202407060000714677#客户来电反映电视无法正常观看，经查询客户侧为质差机顶盒终端，请协助上门更换终端并一并处理故障问题，谢谢！联系电话：13468493636；联系人：女士；来电流水： 
2024070619521137720831183</t>
  </si>
  <si>
    <t>2024-07-06 19:57:46</t>
  </si>
  <si>
    <t>2024-07-06 19:58:06</t>
  </si>
  <si>
    <t>SD-057-240706-459623-5663</t>
  </si>
  <si>
    <t>2024-07-06 15:04:23</t>
  </si>
  <si>
    <t>【重投】-【调研】-80+白金-普通区域-青州市-何官教师公寓-15263695198-1000M-宽带上网投诉-次数0-202407060000449645</t>
  </si>
  <si>
    <t>202407060000449645</t>
  </si>
  <si>
    <t>202407060000449645# 宽带账号：15263695198；联系电话：15263695198宽带地址：潍坊青州市何官镇西台后村何官教师公寓2号楼；客户来电反映网络无法连接，要求上门处理, 来电流水：2024070614585579520899159</t>
  </si>
  <si>
    <t>2024-07-06 15:08:39</t>
  </si>
  <si>
    <t>2024-07-06 15:18:24</t>
  </si>
  <si>
    <t>SD-851-290967-9891-7436</t>
  </si>
  <si>
    <t>SD-057-240706-613078-5848</t>
  </si>
  <si>
    <t>2024-07-06 15:14:56</t>
  </si>
  <si>
    <t>【调研】-80+银卡-普通区域-青州市-南洋花园-15253672345-1000M-宽带上网投诉-次数0-202407060000461965</t>
  </si>
  <si>
    <t>202407060000461965</t>
  </si>
  <si>
    <t>202407060000461965#宽带账号：15253672345；宽带地址：潍坊青州市云门山街道海岱路南洋花园2号楼*；客户来电反映宽带无法使用网速慢，客户要求师傅上门，请协助处理，谢谢！联系电话：15253672345联系人：***；来电流水：2024070615121184720854296。</t>
  </si>
  <si>
    <t>2024-07-06 15:19:20</t>
  </si>
  <si>
    <t>SD-851-247918-793-19263</t>
  </si>
  <si>
    <t>SD-057-240706-839415-9102</t>
  </si>
  <si>
    <t>2024-07-06 19:47:23</t>
  </si>
  <si>
    <t>【调研】-80+普通-普通区域-寿光市-兆祥小区-13963617008-1000M-宽带上网投诉-次数0-20240706194510X310483317</t>
  </si>
  <si>
    <t>20240706194510X310483317</t>
  </si>
  <si>
    <t xml:space="preserve">流程受理流水号：20240706194329139636170081202097
客户号码:13963617008
客户姓名:丁*
投诉地市:潍坊
来话流水:2024070619385633420857160
宽带账号:13963617008
宽带账号归属地市:潍坊
宽带账号归属区县:寿光市
故障地址:潍坊寿光市圣城街道银海路兆祥小区50号楼*********
联系电话:18663685058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光功率:-16.45
故障大类:宽带/电视
故障细类:宽带无法上网(专席)
携转原因:
故障时间:2024-07-06 19:43:47
具体故障现象:提示网络无法连接，客户网络在线，已正常排查，电源注册光信号，网口灯均正常，为客户刷新网络，未恢复，客户有投诉工信部意向
客户其他诉求:
</t>
  </si>
  <si>
    <t>2024-07-06 19:55:36</t>
  </si>
  <si>
    <t>2024-07-06 19:55:53</t>
  </si>
  <si>
    <t>2024-07-06 18:06:15</t>
  </si>
  <si>
    <t>【重投】-【调研】-80+银卡-普通区域-寿光市-南岔河村自然村-13280713193-1000M-宽带上网投诉-次数0-202407060000639861 一级督办</t>
  </si>
  <si>
    <t>202407060000639861</t>
  </si>
  <si>
    <t>2024-07-06 18:11:31</t>
  </si>
  <si>
    <t>2024-07-06 18:12:34</t>
  </si>
  <si>
    <t>SD-057-240706-096314-5581</t>
  </si>
  <si>
    <t>2024-07-06 14:53:10</t>
  </si>
  <si>
    <t>【调研】-80+金卡-普通区域-安丘市-韩吉村自然村-15863670375-1000M-宽带上网投诉-次数0-202407060000443423</t>
  </si>
  <si>
    <t>202407060000443423</t>
  </si>
  <si>
    <t>202407060000443423#宽带账号：15863670375；宽带地址：潍坊安丘市担山镇韩吉村韩吉村自然村韩吉村40号箱村西南张世杰*********；客户来电反映移动高清无法观看，客户不会操，要求师傅上门，请协助处理，谢谢！联系电话：本机；联系人先生；来电流水：2024070614513195320813082</t>
  </si>
  <si>
    <t>2024-07-06 14:59:40</t>
  </si>
  <si>
    <t>2024-07-06 15:00:07</t>
  </si>
  <si>
    <t>SD-851-304655-21366-26847</t>
  </si>
  <si>
    <t>SD-057-240706-165932-7018</t>
  </si>
  <si>
    <t>2024-07-06 17:02:54</t>
  </si>
  <si>
    <t>【重投】-【调研】-(目标)普通区域-高密市-郭家元村-13853690569-1000M-宽带上网投诉-次数0-202407060000571345</t>
  </si>
  <si>
    <t>202407060000571345</t>
  </si>
  <si>
    <t>202407060000571345#宽带账号：13853690569；宽带地址：
潍坊高密市夏庄镇郭家元村郭家元村郭家元村栾明6号箱；客户来电表示光纤线断了，请处理，谢谢！联系电话：13589151139；联系人：本人；来电流水：2024070617001525320827254</t>
  </si>
  <si>
    <t>2024-07-06 17:08:10</t>
  </si>
  <si>
    <t>2024-07-06 17:08:44</t>
  </si>
  <si>
    <t>SD-057-240706-892537-9003</t>
  </si>
  <si>
    <t>2024-07-06 19:35:20</t>
  </si>
  <si>
    <t>【调研】-80+白金-普通区域-安丘市-名寨上筑-18706552261-100M-宽带上网投诉-次数0-202407060000707255</t>
  </si>
  <si>
    <t>202407060000707255</t>
  </si>
  <si>
    <t xml:space="preserve">202407060000707255#流程受理流水号：20240706193403187065522611200494
客户号码:18706552261
客户姓名:王**
投诉地市:潍坊
来话流水:2024070619332998920826006
宽带账号:18706552261
宽带账号归属地市:潍坊
宽带账号归属区县:安丘市
故障地址:潍坊安丘市兴安街道和平路天顺家园9号楼*********
联系电话:18706552261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19:34:59
具体故障现象:提示网络无法连接，
客户其他诉求:客户侧为质差终端，要求上门更换终端并一并处理故障问题。
</t>
  </si>
  <si>
    <t>2024-07-06 19:39:56</t>
  </si>
  <si>
    <t>2024-07-06 19:40:30</t>
  </si>
  <si>
    <t>SD-057-240706-104925-6105</t>
  </si>
  <si>
    <t>2024-07-06 15:36:20</t>
  </si>
  <si>
    <t>普通区域-寿光市-务本村自然村-13563669150-300M-宽带上网投诉-次数0-202407060000486957</t>
  </si>
  <si>
    <t>202407060000486957</t>
  </si>
  <si>
    <t xml:space="preserve">202407060000486957#流程受理流水号：20240706153555135636691501133368
客户号码:13563669150
客户姓名:裴**
投诉地市:潍坊
来话流水:2024070615345953020827062
宽带账号:13563669150
宽带账号归属地市:潍坊
宽带账号归属区县:寿光市
故障地址:潍坊寿光市化龙镇务本村务本村自然村务本村5箱（魏重章外墙）*********
联系电话:13562665739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15:36:01
具体故障现象:打不开网页，
客户其他诉求:客户侧为质差终端，要求上门更换终端并一并处理故障问题。
</t>
  </si>
  <si>
    <t>2024-07-06 16:01:06</t>
  </si>
  <si>
    <t>SD-057-240706-524786-6104</t>
  </si>
  <si>
    <t>2024-07-06 15:36:17</t>
  </si>
  <si>
    <t>【调研】-80+银卡-普通区域-临朐县-惠中园小区-18264639217-500M-宽带上网投诉-次数0-202407060000483885</t>
  </si>
  <si>
    <t>202407060000483885</t>
  </si>
  <si>
    <t xml:space="preserve">202407060000483885#流程受理流水号：20240706153547182646392171133321
客户号码:18264639217
客户姓名:白**
投诉地市:潍坊
来话流水:2024070615345048120825250
宽带账号:18264639217
宽带账号归属地市:潍坊
宽带账号归属区县:临朐县
故障地址:潍坊临朐县城关街道弥河路惠中园小区30号楼*********
联系电话:18264639217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故障时间:2024-07-06 15:31:32
具体故障现象:光猫亮红灯，
客户其他诉求:客户侧为质差终端，要求上门更换终端并一并处理故障问题。
</t>
  </si>
  <si>
    <t>2024-07-06 15:42:31</t>
  </si>
  <si>
    <t>2024-07-06 15:44:31</t>
  </si>
  <si>
    <t>SD-057-240706-014865-6711</t>
  </si>
  <si>
    <t>2024-07-06 16:30:37</t>
  </si>
  <si>
    <t>普通区域-高密市-北大绿洲-13854450416-500M-宽带上网投诉-次数0-202407060000540486</t>
  </si>
  <si>
    <t>2024-07-07 17:31:00</t>
  </si>
  <si>
    <t>202407060000540486</t>
  </si>
  <si>
    <t>202407060000540486#宽带账号：13854450416；宽带地址：潍坊高密市醴泉街道旗台路北大绿洲4号楼*********客户来电反映宽带/卡顿/客户不配合排障，要求上门，请协助处理，谢谢！联系电话18724728916：；来电流水2024070616273013120850124</t>
  </si>
  <si>
    <t>2024-07-06 16:34:42</t>
  </si>
  <si>
    <t>2024-07-06 16:38:56</t>
  </si>
  <si>
    <t>SD-057-240706-067859-9186</t>
  </si>
  <si>
    <t>2024-07-06 19:55:38</t>
  </si>
  <si>
    <t>【调研】-FTTR-普通区域-滨海-梧桐园小区-13963643429-1000M-宽带上网投诉-次数0-202407060000718065</t>
  </si>
  <si>
    <t>202407060000718065</t>
  </si>
  <si>
    <t>202407060000718065#流程受理流水号：20240706195516139636434291204091
客户号码:13963643429
客户姓名:袁*
投诉地市:潍坊
来话流水:2024070619535481120840825
宽带账号:13963643429
宽带账号归属地市:潍坊
宽带账号归属区县:滨海
故障地址:潍坊滨海大家洼街道港营街梧桐园小区203号楼*********
联系电话:15265615799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19:55:24
具体故障现象:提示网络无法连接，
客户其他诉求:维修
;宽带小区$[梧桐园小区]$</t>
  </si>
  <si>
    <t>2024-07-06 20:02:35</t>
  </si>
  <si>
    <t>2024-07-06 20:04:27</t>
  </si>
  <si>
    <t>SD-851-268935-12281-26424</t>
  </si>
  <si>
    <t>2024-07-06 15:41:58</t>
  </si>
  <si>
    <t>普通区域-奎文区-紫金花园（丁家）-13563666520-100M-宽带上网投诉-次数0-202407060000489029 一级督办</t>
  </si>
  <si>
    <t>2024-07-07 16:42:00</t>
  </si>
  <si>
    <t>202407060000489029</t>
  </si>
  <si>
    <t>2024-07-06 15:45:29</t>
  </si>
  <si>
    <t>2024-07-06 15:46:11</t>
  </si>
  <si>
    <t>SD-851-294404-24663-22627</t>
  </si>
  <si>
    <t>SD-057-240706-105742-6231</t>
  </si>
  <si>
    <t>2024-07-06 15:53:48</t>
  </si>
  <si>
    <t>80+普通-普通区域-青州市-口埠村-13562654122-100M-宽带上网投诉-次数0-202407060000498126</t>
  </si>
  <si>
    <t>2024-07-07 16:54:00</t>
  </si>
  <si>
    <t>202407060000498126</t>
  </si>
  <si>
    <t>202407060000498126#宽带账号：13562654122宽带地址：潍坊青州市何官镇南口埠村口埠村19号箱（村东北刘吉星；客户来电反映宽带不能上网，无法配合线上指导，请协助处理，谢谢！联系电话；联系人：13562654122；来电流水：2024070615465521820871110</t>
  </si>
  <si>
    <t>2024-07-06 15:55:06</t>
  </si>
  <si>
    <t>2024-07-06 15:57:29</t>
  </si>
  <si>
    <t>SD-851-254524-5545-17570</t>
  </si>
  <si>
    <t>SD-057-240706-079283-6978</t>
  </si>
  <si>
    <t>2024-07-06 16:59:19</t>
  </si>
  <si>
    <t>普通区域-诸城市-武家庄自然村-18366377832-1000M-宽带上网投诉-次数0-20240706165659X219007356</t>
  </si>
  <si>
    <t>2024-07-07 18:00:00</t>
  </si>
  <si>
    <t>20240706165659X219007356</t>
  </si>
  <si>
    <t xml:space="preserve">【农村网络投诉】流程受理流水号：20240706165559183663778321158585
客户号码:18366377832
客户姓名:武**
投诉地市:潍坊
来话流水:2024070616552202420872374
宽带账号:18366377832
宽带账号归属地市:潍坊
宽带账号归属区县:诸城市
故障地址:潍坊诸城市舜王街道武家庄武家庄自然村武家庄
联系电话:18366377832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故障时间:2024-07-06 16:56:17
具体故障现象:客户来电表示宽带上不了网，我处核实到光信号灯亮红灯，，将光纤线插紧捋直后重启未恢复，请协助谢谢
客户其他诉求:
</t>
  </si>
  <si>
    <t>2024-07-06 17:02:26</t>
  </si>
  <si>
    <t>2024-07-06 17:02:52</t>
  </si>
  <si>
    <t>SD-851-306116-9626-29886</t>
  </si>
  <si>
    <t>SD-057-240706-781345-9013</t>
  </si>
  <si>
    <t>2024-07-06 19:35:57</t>
  </si>
  <si>
    <t>普通区域-临朐县-石湾崖自然村-15165648136-100M-宽带上网投诉-次数0-202407060000704735</t>
  </si>
  <si>
    <t>202407060000704735</t>
  </si>
  <si>
    <t>202407060000704735#宽带账号：15165648136  ；宽带地址：潍坊临朐县冶源镇人民政府石湾崖石湾崖自然村石湾崖（扩容1次）27号箱聂双军（外墙）*********
  ；客户来电反映宽带不能用，注册灯闪烁，引导客户将光纤线插紧，将弯折的位置捋直后重启无效客户，要求上门，请协助处理，谢谢！联系电话：15265678916；联系人：先生；来电流水：2024070619322666220819815</t>
  </si>
  <si>
    <t>2024-07-06 20:08:34</t>
  </si>
  <si>
    <t>2024-07-06 20:09:01</t>
  </si>
  <si>
    <t>SD-057-240706-513947-9131</t>
  </si>
  <si>
    <t>2024-07-06 19:50:27</t>
  </si>
  <si>
    <t>普通区域-寿光市-西石村-15154481115-1000M-宽带上网投诉-次数0-20240706194752X472218645</t>
  </si>
  <si>
    <t>20240706194752X472218645</t>
  </si>
  <si>
    <t xml:space="preserve">【农村网络投诉】流程受理流水号：20240706194645151544811151202628
客户号码:15154481115
客户姓名:张**
投诉地市:潍坊
来话流水:2024070619453620220894528
宽带账号:15154481115
宽带账号归属地市:潍坊
宽带账号归属区县:寿光市
故障地址:潍坊寿光市孙家集街道西石村西石村扩容1号箱*********
联系电话:15154481115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19:47:28
具体故障现象:光猫亮红灯，
客户其他诉求:
</t>
  </si>
  <si>
    <t>2024-07-06 19:51:56</t>
  </si>
  <si>
    <t>SD-851-271625-14489-27923</t>
  </si>
  <si>
    <t>SD-057-240706-380461-6172</t>
  </si>
  <si>
    <t>2024-07-06 15:45:55</t>
  </si>
  <si>
    <t>【调研】-(目标)普通区域-临朐县-圆润文华园-18753658079-1000M-宽带上网投诉-次数0-202407060000495860</t>
  </si>
  <si>
    <t>202407060000495860</t>
  </si>
  <si>
    <t>202407060000495860#流程受理流水号：20240706154515187536580791136194
客户号码:18753658079
客户姓名:聂**
投诉地市:潍坊
来话流水:2024070615425463320823042
宽带账号:18753658079
宽带账号归属地市:潍坊
宽带账号归属区县:临朐县
故障地址:潍坊临朐县冶源镇人民政府巨洋路圆润文华园1号楼*********
联系电话:18753658079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故障细类:网速慢/上网掉线(专席)
携转原因:
故障时间:2024-07-06 15:47:08
具体故障现象:网速慢卡顿，
客户其他诉求:请审核谢谢
;宽带小区$[圆润文华园]$</t>
  </si>
  <si>
    <t>2024-07-06 16:00:03</t>
  </si>
  <si>
    <t>SD-851-279468-17244-16078</t>
  </si>
  <si>
    <t>SD-057-240706-653241-7780</t>
  </si>
  <si>
    <t>2024-07-06 18:03:38</t>
  </si>
  <si>
    <t>【调研】-80+普通-普通区域-诸城市-冯家芦水村自然村-15725623818-1000M-宽带上网投诉-次数0-202407060000637086</t>
  </si>
  <si>
    <t>202407060000637086</t>
  </si>
  <si>
    <t xml:space="preserve">202407060000637086#宽带账号：15725623818；宽带地址：潍坊诸城市辛兴镇冯家芦水村冯家芦水村自然村冯家芦水村西南5号箱；客户来电反映宽带网速慢，客户要求师傅上门，请协助处理，谢谢！联系电话：13475676602联系人：丁***；来电流水：*2024070617595271920863371
</t>
  </si>
  <si>
    <t>2024-07-06 18:07:40</t>
  </si>
  <si>
    <t>2024-07-06 18:09:10</t>
  </si>
  <si>
    <t>SD-851-296152-16912-1936</t>
  </si>
  <si>
    <t>SD-057-240706-372186-7843</t>
  </si>
  <si>
    <t>2024-07-06 18:06:56</t>
  </si>
  <si>
    <t>普通区域-寒亭区-西北孙村自然村-18263663651-300M-宽带上网投诉-次数0-202407060000640594</t>
  </si>
  <si>
    <t>202407060000640594</t>
  </si>
  <si>
    <t xml:space="preserve">202407060000640594#宽带账号：18263663651；宽带地址：潍坊寒亭区南孙镇西北孙村西北孙村自然村南孙镇西北孙村；客户来电反映电视无法观看，经查询客户侧为质差机顶盒，请协助上门更换终端并一并处理故障问题，谢谢！联系电话：18263663651；联系人：先生；来电流水：2024070618032217520895331。 
</t>
  </si>
  <si>
    <t>2024-07-06 18:15:13</t>
  </si>
  <si>
    <t>王伟伟</t>
  </si>
  <si>
    <t>18764733777</t>
  </si>
  <si>
    <t>dw3_jk_wangweiwei</t>
  </si>
  <si>
    <t>2024-07-06 18:16:54</t>
  </si>
  <si>
    <t>SD-057-240706-578623-6915</t>
  </si>
  <si>
    <t>2024-07-06 16:52:20</t>
  </si>
  <si>
    <t>【调研】-80+银卡-普通区域-诸城市-繁华新城-15006360662-1000M-宽带上网投诉-次数0-202407060000563105</t>
  </si>
  <si>
    <t>2024-07-07 17:53:00</t>
  </si>
  <si>
    <t>202407060000563105</t>
  </si>
  <si>
    <t>202407060000563105#宽带账号：15006360662；宽带地址：潍坊诸城市密州街道凤凰路繁华新城东区朗悦24号楼*；客户来电反映宽带慢，无法配合线上指导/客户不配合排障，要求上门，请协助处理，谢谢！联系电话：18754483796；联系人：先生；来电流水：2024070616465278620875608。</t>
  </si>
  <si>
    <t>2024-07-06 16:54:42</t>
  </si>
  <si>
    <t>2024-07-06 16:55:02</t>
  </si>
  <si>
    <t>SD-851-286835-21416-28434</t>
  </si>
  <si>
    <t>SD-057-240706-296750-9017</t>
  </si>
  <si>
    <t>2024-07-06 19:36:31</t>
  </si>
  <si>
    <t>普通区域-青州市-南马兰村自然村-18253612188-100M-宽带上网投诉-次数0-202407060000708162</t>
  </si>
  <si>
    <t>202407060000708162</t>
  </si>
  <si>
    <t>202407060000708162#导航立单,客户通过语音导航反馈宽带故障问题,经诊断光猫设备性能不佳,要求装维回访处理,请协助.联系电话：18253612188</t>
  </si>
  <si>
    <t>2024-07-06 19:43:25</t>
  </si>
  <si>
    <t>2024-07-06 19:46:10</t>
  </si>
  <si>
    <t>SD-057-240706-126573-9134</t>
  </si>
  <si>
    <t>2024-07-06 19:50:35</t>
  </si>
  <si>
    <t>【调研】-80+银卡-(目标)普通区域-坊子区-罗都屯村自然村-13561417102-300M-魔百和投诉-次数0-202407060000712158</t>
  </si>
  <si>
    <t>202407060000712158</t>
  </si>
  <si>
    <t>202407060000712158#【已关注中国移动10086微信公众号】流程受理流水号：20240706194950135614171021203160
客户号码:13561417102
客户姓名:刘**
投诉地市:潍坊
来话流水:2024070619492963020816252
宽带账号:13561417102
宽带账号归属地市:潍坊
宽带账号归属区县:坊子区
故障地址:潍坊坊子区坊子工业发展区（眉村）罗都屯村罗都屯村自然村26号箱杨燕青外墙*********
联系电话:13561417102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光功率:-35.22
故障大类:宽带/电视
故障细类:移动高清电视故障
携转原因:
故障时间:2024-07-06 19:50:15
魔百和单播/组播:组播
具体故障现象:机顶盒无法开机，
客户其他诉求:
魔百和单/组播：组播;宽带小区$[罗都屯村自然村]$</t>
  </si>
  <si>
    <t>2024-07-06 19:52:17</t>
  </si>
  <si>
    <t>2024-07-06 19:52:42</t>
  </si>
  <si>
    <t>SD-057-240706-084296-6178</t>
  </si>
  <si>
    <t>2024-07-06 15:47:00</t>
  </si>
  <si>
    <t>普通区域-寿光市-现代小区-15965074190-300M-宽带上网投诉-次数0-202407060000497950</t>
  </si>
  <si>
    <t>202407060000497950</t>
  </si>
  <si>
    <t>202407060000497950#【已关注中国移动10086微信公众号】导航立单,客户通过语音导航反馈宽带故障问题,经诊断光猫设备性能不佳,要求装维回访处理,请协助.联系电话：15965074190</t>
  </si>
  <si>
    <t>2024-07-06 15:49:25</t>
  </si>
  <si>
    <t>2024-07-06 15:50:39</t>
  </si>
  <si>
    <t>SD-057-240706-492781-8394</t>
  </si>
  <si>
    <t>2024-07-06 18:51:22</t>
  </si>
  <si>
    <t>【调研】-80+银卡-(目标)普通区域-青州市-盛世家园一组团-15054458123-200M-宽带上网投诉-次数0-202407060000679348</t>
  </si>
  <si>
    <t>202407060000679348</t>
  </si>
  <si>
    <t>202407060000679348#用户来电反馈宽带无法正常使用，要求师傅立即处理，提及投诉移动，烦请加急谢谢
联系人:男士  联系电话:本机   录音流水：2024070618450781320821139</t>
  </si>
  <si>
    <t>2024-07-06 18:55:05</t>
  </si>
  <si>
    <t>2024-07-06 18:55:38</t>
  </si>
  <si>
    <t>SD-852-298430-3191-3443</t>
  </si>
  <si>
    <t>SD-057-240706-910683-8436</t>
  </si>
  <si>
    <t>2024-07-06 18:55:25</t>
  </si>
  <si>
    <t>【调研】-普通区域-奎文区-安全局宿舍-13678668745-300M-宽带上网投诉-次数0-202407060000679001</t>
  </si>
  <si>
    <t>202407060000679001</t>
  </si>
  <si>
    <t>202407060000679001#宽带账号：13678668745；宽带地址：潍坊高新高新城区蓉花路安全局宿舍中楼*********；客户来电反映宽带无法使用，客户不在现场，无法配合线上指导，要求上门，客户急用，请协助处理，谢谢！！来电流水：2024070618492829320850449，联系电话：13678668745</t>
  </si>
  <si>
    <t>2024-07-06 18:57:23</t>
  </si>
  <si>
    <t>2024-07-06 18:58:22</t>
  </si>
  <si>
    <t>SD-057-240706-125846-7352</t>
  </si>
  <si>
    <t>2024-07-06 17:20:37</t>
  </si>
  <si>
    <t>普通区域-寒亭区-南孙镇二甲王村1-13406649770-300M-宽带上网投诉-次数0-20240706171834X514214642</t>
  </si>
  <si>
    <t>20240706171834X514214642</t>
  </si>
  <si>
    <t xml:space="preserve">【农村网络投诉】流程受理流水号：20240706171412134066497701164674
客户号码:13406649770
客户姓名:王**
投诉地市:潍坊
来话流水:2024070617103862420845671
宽带账号:13406649770
宽带账号归属地市:潍坊
宽带账号归属区县:寒亭区
故障地址:潍坊寒亭区南孙镇二甲王村南孙镇二甲王村1二甲王村正西5号箱*********
联系电话:18353687377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故障时间:2024-07-06 18:15:24
具体故障现象:光猫灯正常但电脑手机无法上网，
客户其他诉求:
</t>
  </si>
  <si>
    <t>2024-07-06 17:29:30</t>
  </si>
  <si>
    <t>2024-07-06 17:31:01</t>
  </si>
  <si>
    <t>SD-057-240706-825973-6748</t>
  </si>
  <si>
    <t>2024-07-06 16:33:51</t>
  </si>
  <si>
    <t>80+金卡-普通区域-青州市-北陈-13963656223-1000M-宽带上网投诉-次数0-202407060000544713</t>
  </si>
  <si>
    <t>2024-07-07 17:34:00</t>
  </si>
  <si>
    <t>202407060000544713</t>
  </si>
  <si>
    <t>202407060000544713#宽带账号：13963656223；宽带地址：潍坊青州市谭坊镇北陈北陈17号箱（；客户来电反映宽带慢无法使用，无法配合线上指导/客户不配合排障，要求上门，请协助处理，谢谢！联系电话：14763422677；联系人：先生；来电流水：2024070616314502720899851。</t>
  </si>
  <si>
    <t>2024-07-06 16:36:56</t>
  </si>
  <si>
    <t>2024-07-06 16:37:18</t>
  </si>
  <si>
    <t>SD-851-311177-4880-25082</t>
  </si>
  <si>
    <t>SD-057-240706-624981-6921</t>
  </si>
  <si>
    <t>2024-07-06 16:53:06</t>
  </si>
  <si>
    <t>【调研】-80+金卡-普通区域-坊子区-新庄-13863655658-300M-宽带上网投诉-次数0-20240706165027X827289684</t>
  </si>
  <si>
    <t>2024-07-07 17:54:00</t>
  </si>
  <si>
    <t>20240706165027X827289684</t>
  </si>
  <si>
    <t xml:space="preserve">【农村网络投诉】流程受理流水号：20240706164947138636556581156560
客户号码:13863655658
客户姓名:姚**
投诉地市:潍坊
来话流水:2024070616472297520881308
宽带账号:13863655658
宽带账号归属地市:潍坊
宽带账号归属区县:坊子区
故障地址:潍坊坊子区太堡庄街道（丈岭）新庄行政村新庄1号箱*********
联系电话:15624198601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16:50:00
具体故障现象:频繁掉线，
客户其他诉求:
</t>
  </si>
  <si>
    <t>2024-07-06 16:56:43</t>
  </si>
  <si>
    <t>SD-057-240706-316954-6922</t>
  </si>
  <si>
    <t>2024-07-06 16:53:10</t>
  </si>
  <si>
    <t>【调研】-普通区域-临朐县-九山沿街-13964682708-100M-宽带上网投诉-次数0-20240706165041X841949930</t>
  </si>
  <si>
    <t>20240706165041X841949930</t>
  </si>
  <si>
    <t xml:space="preserve">【农村网络投诉】流程受理流水号：20240706164935139646827081156502
客户号码:13964682708
客户姓名:聂**
投诉地市:潍坊
来话流水:2024070616481359120891015
宽带账号:13964682708
宽带账号归属地市:潍坊
宽带账号归属区县:临朐县
故障地址:潍坊临朐县九山镇人民政府九山村九山村自然村九山村（优化）8号箱郭亮（外墙）*********
联系电话:13964682708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16:50:40
具体故障现象:光猫灯正常但电脑手机无法上网，
客户其他诉求:
</t>
  </si>
  <si>
    <t>2024-07-06 16:58:36</t>
  </si>
  <si>
    <t>2024-07-06 16:58:59</t>
  </si>
  <si>
    <t>SD-057-240706-947281-6393</t>
  </si>
  <si>
    <t>2024-07-06 16:10:42</t>
  </si>
  <si>
    <t>【调研】-80+普通-普通区域-青州市-南王村-15863659989-1000M-宽带上网投诉-次数0-202407060000519073</t>
  </si>
  <si>
    <t>2024-07-07 17:11:00</t>
  </si>
  <si>
    <t>202407060000519073</t>
  </si>
  <si>
    <t>202407060000519073#15863659989网络无法使用，光信号红灯，提示质差路由器，请处理，谢谢
联系人先生，电话本机，流水号  2024070616083571620828827</t>
  </si>
  <si>
    <t>2024-07-06 16:12:57</t>
  </si>
  <si>
    <t>2024-07-06 16:13:17</t>
  </si>
  <si>
    <t>SD-057-240706-938412-5416</t>
  </si>
  <si>
    <t>2024-07-06 14:35:34</t>
  </si>
  <si>
    <t>【调研】-普通区域-寿光市-东里新村-13963634874-100M-魔百和投诉-次数0-20240706143426X666897830</t>
  </si>
  <si>
    <t>2024-07-07 15:36:00</t>
  </si>
  <si>
    <t>20240706143426X666897830</t>
  </si>
  <si>
    <t>【农村网络投诉】流程受理流水号：20240706143300139636348741114291
客户号码:13963634874
客户姓名:王**
投诉地市:潍坊
来话流水:2024070614294272820856757
宽带账号:13963634874
宽带账号归属地市:潍坊
宽带账号归属区县:寿光市
故障地址:潍坊寿光市田马东里村东里村自然村东里新村
联系电话:18766360664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故障时间:2024-07-06 14:33:11
魔百和单播/组播:组播
具体故障现象:客户来电表示电视机无法观看，我处检查网线，检查指示灯情况未恢复，请协助谢谢
客户其他诉求:
魔百和单/组播：组播</t>
  </si>
  <si>
    <t>2024-07-06 14:47:20</t>
  </si>
  <si>
    <t>2024-07-06 14:47:42</t>
  </si>
  <si>
    <t>SD-057-240706-472658-9141</t>
  </si>
  <si>
    <t>2024-07-06 19:50:50</t>
  </si>
  <si>
    <t>普通区域-潍城区-崔家小区C区-13573606084-200M-宽带上网投诉-次数0-20240706194935X575658952</t>
  </si>
  <si>
    <t>20240706194935X575658952</t>
  </si>
  <si>
    <t xml:space="preserve">流程受理流水号：20240706194850135736060841202992
客户号码:13573606084
客户姓名:崔**
投诉地市:潍坊
来话流水:2024070619481586320809269
宽带账号:13573606084
宽带账号归属地市:潍坊
宽带账号归属区县:潍城区
故障地址:潍坊潍城区经济开发区管理委员会北宫西街崔家小区C区15号楼*********
联系电话:15953629652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故障时间:2024-07-06 19:49:59
具体故障现象:光猫亮红灯，
客户其他诉求:
</t>
  </si>
  <si>
    <t>2024-07-06 20:01:40</t>
  </si>
  <si>
    <t>2024-07-06 20:02:06</t>
  </si>
  <si>
    <t>SD-057-240706-265043-6186</t>
  </si>
  <si>
    <t>2024-07-06 15:47:24</t>
  </si>
  <si>
    <t>普通区域-寒亭区-东高村自然村-13573659549-100M-魔百和投诉-次数0-20240706154638X998525217</t>
  </si>
  <si>
    <t>2024-07-07 16:48:00</t>
  </si>
  <si>
    <t>20240706154638X998525217</t>
  </si>
  <si>
    <t>【农村网络投诉】流程受理流水号：20240706154333135736595491135692
客户号码:13573659549
客户姓名:王**
投诉地市:潍坊
来话流水:2024070615333388120809637
宽带账号:13573659549
宽带账号归属地市:潍坊
宽带账号归属区县:寒亭区
故障地址:潍坊寒亭区朱里镇东高村
联系电话:17606265109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故障时间:2024-07-06 15:44:25
魔百和单播/组播:组播
具体故障现象:客户来电反映移动高清无法观看，直播黑屏，重设网络，重启设备，未恢复，请协助谢谢
客户其他诉求:
魔百和单/组播：组播</t>
  </si>
  <si>
    <t>2024-07-06 15:49:29</t>
  </si>
  <si>
    <t>2024-07-06 15:49:54</t>
  </si>
  <si>
    <t>SD-057-240706-718462-7788</t>
  </si>
  <si>
    <t>2024-07-06 18:04:35</t>
  </si>
  <si>
    <t>普通区域-潍城区-永安花园-18765155610-200M-宽带上网投诉-次数0-202407060000638504</t>
  </si>
  <si>
    <t>202407060000638504</t>
  </si>
  <si>
    <t>202407060000638504#宽带账号：18765155610；宽带地址：潍坊潍城区北关街道北宫西街永安花园永安花园3号楼；客户来电反映/移动高清无法观看，客户要求师傅上门，请协助处理，谢谢！联系电话：18765155610；联系人：***；来电流水：2024070618025001220890545。</t>
  </si>
  <si>
    <t>2024-07-06 18:07:57</t>
  </si>
  <si>
    <t>2024-07-06 18:09:04</t>
  </si>
  <si>
    <t>SD-057-240706-165742-7854</t>
  </si>
  <si>
    <t>2024-07-06 18:07:24</t>
  </si>
  <si>
    <t>【调研】-80+金卡-普通区域-潍城区-油坊社区-15063679682-300M-宽带上网投诉-次数0-202407060000640806</t>
  </si>
  <si>
    <t>202407060000640806</t>
  </si>
  <si>
    <t>202407060000640806#宽带账号：15063679682；宽带地址：潍坊潍城区桐荫小区；客户来电反映移动高清22002，客户不配合排障，要求上门，请协助处理，谢谢！联系电话：15063679682；联系人：先生；来电流水：2024070618010662920875023。</t>
  </si>
  <si>
    <t>2024-07-06 18:10:22</t>
  </si>
  <si>
    <t>2024-07-06 18:11:16</t>
  </si>
  <si>
    <t>SD-851-277684-23496-28099</t>
  </si>
  <si>
    <t>SD-057-240706-587319-10204</t>
  </si>
  <si>
    <t>2024-07-06 21:54:54</t>
  </si>
  <si>
    <t>(目标)普通区域-昌邑市-昌邑北苑小区-15006626781-1000M-宽带上网投诉-次数0-202407060000762574 二级督办</t>
  </si>
  <si>
    <t>202407060000762574</t>
  </si>
  <si>
    <t>202407060000762574#流程受理流水号：20240706215408150066267811218007
客户号码:15006626781
客户姓名:姜**
投诉地市:潍坊
来话流水:2024070621534078620824903
宽带账号:15006626781
宽带账号归属地市:潍坊
宽带账号归属区县:昌邑市
故障地址:潍坊昌邑市城区育新街北苑小区7号楼*********
联系电话:15006626781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
携转原因:
故障时间:2024-07-06 21:54:39
具体故障现象:频繁掉线，
客户其他诉求:
;宽带小区$[昌邑北苑小区]$</t>
  </si>
  <si>
    <t>2024-07-06 21:57:49</t>
  </si>
  <si>
    <t>2024-07-06 21:58:26</t>
  </si>
  <si>
    <t>SD-851-247101-13110-9736</t>
  </si>
  <si>
    <t>SD-057-240706-351870-6759</t>
  </si>
  <si>
    <t>2024-07-06 16:35:07</t>
  </si>
  <si>
    <t>普通区域-青州市-王府花园-18263627126-1000M-宽带上网投诉-次数0-20240706163228X748780167</t>
  </si>
  <si>
    <t>20240706163228X748780167</t>
  </si>
  <si>
    <t xml:space="preserve">流程受理流水号：20240706163146182636271261150682
客户号码:18263627126
客户姓名:刘**
投诉地市:潍坊
来话流水:2024070616293083520873659
宽带账号:18263627126
宽带账号归属地市:潍坊
宽带账号归属区县:青州市
故障地址:潍坊青州市王府街道水晶街老王府小区2号楼*********
联系电话:18263627126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16:34:17
具体故障现象:光猫亮红灯，
客户其他诉求:
</t>
  </si>
  <si>
    <t>2024-07-06 16:37:23</t>
  </si>
  <si>
    <t>SD-851-233388-9812-22477</t>
  </si>
  <si>
    <t>SD-057-240706-649532-6891</t>
  </si>
  <si>
    <t>2024-07-06 16:50:08</t>
  </si>
  <si>
    <t>【调研】-普通区域-奎文区-茂华爱琴海-13963675090-1000M-魔百和投诉-次数0-202407060000561216</t>
  </si>
  <si>
    <t>202407060000561216</t>
  </si>
  <si>
    <t>202407060000561216#流程受理流水号：20240706164925139636750901156437
客户号码:13963675090
客户姓名:吴*
投诉地市:潍坊
来话流水:2024070616473933120884428
宽带账号:13963675090
宽带账号归属地市:潍坊
宽带账号归属区县:奎文区
故障地址:潍坊奎文区北苑街道四平路茂华爱琴海5号楼*********
联系电话:17854206084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故障细类:移动高清电视故障(专席)
携转原因:
故障时间:2024-07-06 16:51:15
具体故障现象:提示网络无法连接，
客户其他诉求:
魔百和单/组播：单播;宽带小区$[茂华爱琴海]$</t>
  </si>
  <si>
    <t>2024-07-06 17:39:01</t>
  </si>
  <si>
    <t>2024-07-06 17:39:19</t>
  </si>
  <si>
    <t>SD-851-232936-30792-29922</t>
  </si>
  <si>
    <t>SD-057-240706-170462-10111</t>
  </si>
  <si>
    <t>2024-07-06 21:32:21</t>
  </si>
  <si>
    <t>80+普通-普通区域-诸城市-窝乐子自然村-15244484060-1000M-宽带上网投诉-次数0-202407060000759358</t>
  </si>
  <si>
    <t>202407060000759358</t>
  </si>
  <si>
    <t>202407060000759358#流程受理流水号：20240706213147152444840601217275
客户号码:15244484060
客户姓名:罗**
投诉地市:潍坊
来话流水:2024070621273674620853588
宽带账号:15244484060
宽带账号归属地市:潍坊
宽带账号归属区县:诸城市
故障地址:潍坊诸城市百尺河镇窝乐子窝乐子自然村窝乐子村东北1号箱*********
联系电话:18353279858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故障时间:2024-07-06 21:33:28
具体故障现象:宽带无法上网
客户其他诉求:
;宽带小区$[窝乐子自然村]$</t>
  </si>
  <si>
    <t>2024-07-06 21:42:45</t>
  </si>
  <si>
    <t>2024-07-06 21:44:50</t>
  </si>
  <si>
    <t>SD-851-282393-9199-877</t>
  </si>
  <si>
    <t>SD-057-240706-105928-9198</t>
  </si>
  <si>
    <t>2024-07-06 19:56:50</t>
  </si>
  <si>
    <t>【调研】-80+金卡-普通区域-寒亭区-李家沿村自然村-18765156062-1000M-魔百和投诉-次数0-202407060000717950</t>
  </si>
  <si>
    <t>202407060000717950</t>
  </si>
  <si>
    <t>202407060000717950#流程受理流水号：20240706195151187651560621203500
客户号码:18765156062
客户姓名:考*
投诉地市:潍坊
来话流水:2024070619511774020826393
宽带账号:18765156062
宽带账号归属地市:潍坊
宽带账号归属区县:寒亭区
故障地址:潍坊寒亭区固堤镇李家沿村李家沿村自然村李家沿村西南6号箱*********
联系电话:13791638378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故障时间:2024-07-06 19:55:10
魔百和单播/组播:单播
具体故障现象:电视直播或点播无法观看，重启无效
客户其他诉求:
魔百和单/组播：单播;宽带小区$[李家沿村自然村]$</t>
  </si>
  <si>
    <t>2024-07-06 20:02:11</t>
  </si>
  <si>
    <t>2024-07-06 20:05:11</t>
  </si>
  <si>
    <t>SD-851-278993-2993-27799</t>
  </si>
  <si>
    <t>SD-057-240706-940387-9200</t>
  </si>
  <si>
    <t>2024-07-06 19:57:14</t>
  </si>
  <si>
    <t>80+银卡-普通区域-高密市-毛家庄社区-13573631820-1000M-魔百和投诉-次数0-202407060000717276</t>
  </si>
  <si>
    <t>202407060000717276</t>
  </si>
  <si>
    <t>202407060000717276#流程受理流水号：20240706195525135736318201204122
客户号码:13573631820
客户姓名:刘**
投诉地市:潍坊
来话流水:2024070619512032920826602
宽带账号:13573631820
宽带账号归属地市:潍坊
宽带账号归属区县:高密市
故障地址:潍坊高密市朝阳街道凤凰大街毛家庄社区毛家庄社区7巷6号4号箱*********
联系电话:18866729393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光功率:-21.36
故障大类:宽带/电视
故障细类:移动高清电视故障(专席)
携转原因:
故障时间:2024-07-06 19:55:38
魔百和单播/组播:单播
具体故障现象:电视直播或点播无法观看，通话中提及工信部投诉，请处理，谢谢
客户其他诉求:
魔百和单/组播：单播;宽带小区$[毛家庄社区]$</t>
  </si>
  <si>
    <t>2024-07-06 20:00:42</t>
  </si>
  <si>
    <t>2024-07-06 20:01:00</t>
  </si>
  <si>
    <t>SD-851-294656-23143-2535</t>
  </si>
  <si>
    <t>SD-057-240706-870129-5614</t>
  </si>
  <si>
    <t>2024-07-06 14:56:29</t>
  </si>
  <si>
    <t>80+金卡-普通区域-潍城区-金都庄园-15965027729-200M-宽带上网投诉-次数0-20240706145428X868486397</t>
  </si>
  <si>
    <t>2024-07-07 15:57:00</t>
  </si>
  <si>
    <t>20240706145428X868486397</t>
  </si>
  <si>
    <t>【预处理派单】宽带账号：15965027729，宽带地址： 潍坊潍城区城关街道胜利西街金都庄园11号楼*********，故障现象：，故障现象类型：，客户诉求：用户要求加急安装宽带，烦请处理，联系电话：13780863985，通话流水：2024070614500657620896656。接入方式：FTTH，当前是否在线：不在线，端到端诊断结果：状态正常，是否智能网关：是，光功率。</t>
  </si>
  <si>
    <t>2024-07-06 15:01:32</t>
  </si>
  <si>
    <t>2024-07-06 15:01:49</t>
  </si>
  <si>
    <t>SD-852-307788-481-18533</t>
  </si>
  <si>
    <t>SD-057-240706-360795-7436</t>
  </si>
  <si>
    <t>2024-07-06 17:23:42</t>
  </si>
  <si>
    <t>【调研】-普通区域-寿光市-李桥村自然村-18853693581-300M-宽带上网投诉-次数0-20240706172241X761761212</t>
  </si>
  <si>
    <t>2024-07-07 18:24:00</t>
  </si>
  <si>
    <t>20240706172241X761761212</t>
  </si>
  <si>
    <t xml:space="preserve">【农村网络投诉】流程受理流水号：20240706172210188536935811167296
客户号码:18853693581
客户姓名:刘**
投诉地市:潍坊
来话流水:2024070617205218720860580
宽带账号:18853693581
宽带账号归属地市:潍坊
宽带账号归属区县:寿光市
故障地址:潍坊寿光市侯镇李桥村李桥村自然村扩7号箱*********
联系电话:18853693581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故障时间:2024-07-06 17:23:15
具体故障现象:光猫频繁掉线
客户其他诉求:
</t>
  </si>
  <si>
    <t>2024-07-06 17:26:26</t>
  </si>
  <si>
    <t>2024-07-06 17:27:05</t>
  </si>
  <si>
    <t>SD-057-240706-295173-7440</t>
  </si>
  <si>
    <t>2024-07-06 17:23:54</t>
  </si>
  <si>
    <t>【调研】-普通区域-奎文区-樱北别墅区-13046478862-1000M-宽带上网投诉-次数0-202407060000591682</t>
  </si>
  <si>
    <t>202407060000591682</t>
  </si>
  <si>
    <t>202407060000591682#受理号码 : 13046478862客户姓名 : 刘**号码归属地 : 潍坊奎文 － 奎文城区-梨园百通手机维修部用户品牌 : 全球通 联系人：先生联系电话：本机  2024070617053815720888408
  客户表示对本机在6月14号预约宽带移机，工作人员一直未接到师傅联系安装也未说明情况，客户不满，要求投诉并要求赔偿当月套餐费，请处理，谢谢</t>
  </si>
  <si>
    <t>2024-07-06 17:25:39</t>
  </si>
  <si>
    <t>2024-07-06 17:25:52</t>
  </si>
  <si>
    <t>SD-852-313320-2500-16348</t>
  </si>
  <si>
    <t>SD-057-240706-591746-10207</t>
  </si>
  <si>
    <t>2024-07-06 21:55:47</t>
  </si>
  <si>
    <t>80+普通-普通区域-潍城区-北宫社区-15069677509-500M-宽带上网投诉-次数0-202407060000761695</t>
  </si>
  <si>
    <t>202407060000761695</t>
  </si>
  <si>
    <t>202407060000761695#流程受理流水号：20240706215510150696775091218024
客户号码:15069677509
客户姓名:马**
投诉地市:潍坊
来话流水:2024070621543557420826866
宽带账号:15069677509
宽带账号归属地市:潍坊
宽带账号归属区县:潍城区
故障地址:潍坊潍城区北关街道北宫西街北宫社区38号*********
联系电话:15069677509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故障时间:2024-07-06 21:55:30
具体故障现象:光猫亮红灯，
客户其他诉求:
;宽带小区$[北宫社区]$</t>
  </si>
  <si>
    <t>2024-07-06 21:58:10</t>
  </si>
  <si>
    <t>2024-07-06 21:58:56</t>
  </si>
  <si>
    <t>SD-057-240706-718465-5389</t>
  </si>
  <si>
    <t>2024-07-06 14:32:42</t>
  </si>
  <si>
    <t>80+银卡-普通区域-安丘市-大城埠移动营业厅-13508962205-300M-宽带上网投诉-次数0-20240706143137X497097363</t>
  </si>
  <si>
    <t>20240706143137X497097363</t>
  </si>
  <si>
    <t xml:space="preserve">流程受理流水号：20240706143005135089622051113446
客户号码:13508962205
客户姓名:翟*
投诉地市:潍坊
来话流水:2024070614290615420849939
宽带账号:13508962205
宽带账号归属地市:潍坊
宽带账号归属区县:安丘市
故障地址:潍坊安丘市兴安街道永安路大城埠移动营业厅大城埠移动营业厅0号楼*********
联系电话:13508962205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14:30:19
具体故障现象:光猫亮红灯，
客户其他诉求:请协助处理，谢谢
</t>
  </si>
  <si>
    <t>2024-07-06 14:34:16</t>
  </si>
  <si>
    <t>2024-07-06 14:36:25</t>
  </si>
  <si>
    <t>SD-057-240706-576849-8967</t>
  </si>
  <si>
    <t>2024-07-06 19:32:09</t>
  </si>
  <si>
    <t>普通区域-寿光市-东北河村自然村-15054833501-300M-宽带上网投诉-次数0-20240706193000X400558793</t>
  </si>
  <si>
    <t>20240706193000X400558793</t>
  </si>
  <si>
    <t xml:space="preserve">【农村网络投诉】流程受理流水号：20240706192818150548335011199484
客户号码:15054833501
客户姓名:杨**
投诉地市:潍坊
来话流水:2024070619260806320882052
宽带账号:15054833501
宽带账号归属地市:潍坊
宽带账号归属区县:寿光市
故障地址:潍坊寿光市营里镇东北河村东北河村自然村东北河村扩容15号箱王洪山外墙*********
联系电话:15054833501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19:24:32
具体故障现象:光猫亮红灯，把光猫后面的光纤线插紧，捋直，重启也不行。
客户其他诉求:
</t>
  </si>
  <si>
    <t>2024-07-06 19:36:13</t>
  </si>
  <si>
    <t>2024-07-06 19:36:46</t>
  </si>
  <si>
    <t>SD-057-240706-361829-5650</t>
  </si>
  <si>
    <t>2024-07-06 15:02:06</t>
  </si>
  <si>
    <t>80+普通-普通区域-寿光市-杨家村-15266613299-1000M-宽带上网投诉-次数0-20240706145922X162900930</t>
  </si>
  <si>
    <t>20240706145922X162900930</t>
  </si>
  <si>
    <t xml:space="preserve">【农村网络投诉】流程受理流水号：20240706145831152666132991121811
客户号码:15266613299
客户姓名:孙**
投诉地市:潍坊
来话流水:2024070614560386420865773
宽带账号:15266613299
宽带账号归属地市:潍坊
宽带账号归属区县:寿光市
故障地址:潍坊寿光市圣城街道文庙街杨家村7号箱*********
联系电话:15266613299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14:58:49
具体故障现象:客户家里刚装修完，网线都无法上网了，要求上门
客户其他诉求:
</t>
  </si>
  <si>
    <t>2024-07-06 15:04:48</t>
  </si>
  <si>
    <t>2024-07-06 15:05:10</t>
  </si>
  <si>
    <t>SD-851-327079-19235-25637</t>
  </si>
  <si>
    <t>SD-057-240706-038645-7796</t>
  </si>
  <si>
    <t>2024-07-06 18:05:02</t>
  </si>
  <si>
    <t>普通区域-高密市-全宇圣华广场-15854428287-300M-宽带上网投诉-次数0-20240706180207X127911171</t>
  </si>
  <si>
    <t>20240706180207X127911171</t>
  </si>
  <si>
    <t xml:space="preserve">流程受理流水号：20240706180142158544282871179972
客户号码:15854428287
客户姓名:孙**
投诉地市:潍坊
来话流水:2024070618005563320873267
宽带账号:15854428287
宽带账号归属地市:潍坊
宽带账号归属区县:高密市
故障地址:潍坊高密市朝阳街道康城大街全宇圣华广场全宇圣华10号楼*********
联系电话:15854406287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故障时间:2024-07-06 18:01:51
具体故障现象:家庭WiFi信号弱，
客户其他诉求:请协助处理，谢谢
</t>
  </si>
  <si>
    <t>2024-07-06 18:07:17</t>
  </si>
  <si>
    <t>2024-07-06 18:07:48</t>
  </si>
  <si>
    <t>SD-057-240706-196704-7863</t>
  </si>
  <si>
    <t>2024-07-06 18:07:50</t>
  </si>
  <si>
    <t>【调研】-80+普通-普通区域-青州市-北城小区-13791888981-300M-魔百和投诉-次数0-202407060000645710</t>
  </si>
  <si>
    <t>202407060000645710</t>
  </si>
  <si>
    <t>202407060000645710#流程受理流水号：20240706180615137918889811181349
客户号码:13791888981
客户姓名:赵**
投诉地市:潍坊
来话流水:2024070618040548420801680
宽带账号:13791888981
宽带账号归属地市:潍坊
宽带账号归属区县:青州市
故障地址:潍坊青州市益都街道北城东二街北城小区4号楼
联系电话:13791888981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故障细类:移动高清电视故障(专席)
携转原因:
故障时间:2024-07-06 18:07:00
具体故障现象:频繁的不能看
客户其他诉求:
魔百和单/组播：组播;宽带小区$[北城小区]$</t>
  </si>
  <si>
    <t>2024-07-06 18:12:17</t>
  </si>
  <si>
    <t>2024-07-06 18:14:09</t>
  </si>
  <si>
    <t>SD-057-240706-034712-6270</t>
  </si>
  <si>
    <t>2024-07-06 15:59:15</t>
  </si>
  <si>
    <t>【调研】-80+银卡-普通区域-寿光市-兴旺庄自然村-15253639889-300M-宽带上网投诉-次数0-20240706155704X624274588</t>
  </si>
  <si>
    <t>20240706155704X624274588</t>
  </si>
  <si>
    <t xml:space="preserve">【农村网络投诉】流程受理流水号：20240706155555152536398891139491
客户号码:15253639889
客户姓名:程**
投诉地市:潍坊
来话流水:2024070615552063920871660
宽带账号:15253639889
宽带账号归属地市:潍坊
宽带账号归属区县:寿光市
故障地址:潍坊寿光市广陵兴旺庄兴旺庄自然村
联系电话:15253639889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15:56:23
具体故障现象:光纤线两头插紧，将弯折的位置捋直，重新连接未恢复，请协助谢谢!
客户其他诉求:
</t>
  </si>
  <si>
    <t>2024-07-06 16:02:07</t>
  </si>
  <si>
    <t>2024-07-06 16:02:24</t>
  </si>
  <si>
    <t>SD-057-240706-458321-6772</t>
  </si>
  <si>
    <t>2024-07-06 16:35:55</t>
  </si>
  <si>
    <t>(目标)普通区域-寿光市-圣城小学沿街-15053651172-300M-宽带上网投诉-次数0-20240706163347X827959686</t>
  </si>
  <si>
    <t>20240706163347X827959686</t>
  </si>
  <si>
    <t xml:space="preserve">流程受理流水号：20240706163221150536511721150888
客户号码:15053651172
客户姓名:郝*
投诉地市:潍坊
来话流水:2024070616320676320804257
宽带账号:15053651172
宽带账号归属地市:潍坊
宽带账号归属区县:寿光市
故障地址:潍坊寿光市圣城街道公园街圣城小学沿街2号箱*********
联系电话:15053651172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16:33:28
具体故障现象:打不开网页，
客户其他诉求:
</t>
  </si>
  <si>
    <t>2024-07-06 16:36:59</t>
  </si>
  <si>
    <t>2024-07-06 16:37:33</t>
  </si>
  <si>
    <t>2024-07-06 17:04:18</t>
  </si>
  <si>
    <t>普通区域-奎文区-美丽华小区-18660686171-500M-宽带上网投诉-次数0-202407060000554239 一级督办</t>
  </si>
  <si>
    <t>2024-07-07 18:05:00</t>
  </si>
  <si>
    <t>202407060000554239</t>
  </si>
  <si>
    <t>2024-07-06 17:17:49</t>
  </si>
  <si>
    <t>2024-07-06 17:18:16</t>
  </si>
  <si>
    <t>SD-057-240706-345120-6404</t>
  </si>
  <si>
    <t>2024-07-06 16:11:11</t>
  </si>
  <si>
    <t>80+银卡-普通区域-坊子区-坊子永宁路沿街-15863625226-200M-宽带上网投诉-次数0-20240706160923X363323440</t>
  </si>
  <si>
    <t>2024-07-07 17:12:00</t>
  </si>
  <si>
    <t>20240706160923X363323440</t>
  </si>
  <si>
    <t xml:space="preserve">流程受理流水号：20240706160849158636252261143246
客户号码:15863625226
客户姓名:孙**
投诉地市:潍坊
来话流水:2024070616060373320898512
宽带账号:15863625226
宽带账号归属地市:潍坊
宽带账号归属区县:坊子区
故障地址:潍坊坊子区坊子老区长宁街坊子永宁路沿街永宁路沿街3号箱*********
联系电话:15863625226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16:10:23
具体故障现象:提示网络无法连接，
客户其他诉求:
</t>
  </si>
  <si>
    <t>2024-07-06 16:14:11</t>
  </si>
  <si>
    <t>2024-07-06 16:14:37</t>
  </si>
  <si>
    <t>SD-057-240706-028473-8970</t>
  </si>
  <si>
    <t>2024-07-06 19:32:17</t>
  </si>
  <si>
    <t>【调研】-80+银卡-普通区域-潍城区-东小河自然村-18853625656-200M-宽带上网投诉-次数0-20240706193045X445070537</t>
  </si>
  <si>
    <t>20240706193045X445070537</t>
  </si>
  <si>
    <t xml:space="preserve">【农村网络投诉】流程受理流水号：20240706192902188536256561199621
客户号码:18853625656
客户姓名:李*
投诉地市:潍坊
来话流水:2024070619282755820895958
宽带账号:18853625656
宽带账号归属地市:潍坊
宽带账号归属区县:潍城区
故障地址:潍坊潍城区于河街道东小河东小河自然村2#北数五排西侧墙*********
联系电话:18853625656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19:28:45
具体故障现象:光猫亮红灯，光纤线插紧捋直,重启 ,未恢复
客户其他诉求:
</t>
  </si>
  <si>
    <t>2024-07-06 19:34:51</t>
  </si>
  <si>
    <t>2024-07-06 19:35:16</t>
  </si>
  <si>
    <t>SD-057-240706-346172-9033</t>
  </si>
  <si>
    <t>2024-07-06 19:39:24</t>
  </si>
  <si>
    <t>80+普通-FTTR-普通区域-安丘市-灵山社区-15069672234-1000M-宽带上网投诉-次数0-202407060000703464</t>
  </si>
  <si>
    <t>202407060000703464</t>
  </si>
  <si>
    <t xml:space="preserve">202407060000703464#宽带账号：15069672234；宽带地址：潍坊安丘市刘家尧镇灵山官庄村灵山社区南楼：客户来电反映宽带掉线：经查询客户侧为质差路由器导致宽带使用不畅，请处理，谢谢！联系电话：15910052678联系人：先生；来电流水：2024070619295272220804536
</t>
  </si>
  <si>
    <t>2024-07-06 19:42:25</t>
  </si>
  <si>
    <t>2024-07-06 19:47:58</t>
  </si>
  <si>
    <t>SD-851-313785-32084-3131</t>
  </si>
  <si>
    <t>SD-057-240706-341798-5651</t>
  </si>
  <si>
    <t>2024-07-06 15:02:19</t>
  </si>
  <si>
    <t>【调研】-普通区域-青州市-黑牛王村-18265603311-100M-宽带上网投诉-次数0-20240706150014X214193619</t>
  </si>
  <si>
    <t>2024-07-07 16:03:00</t>
  </si>
  <si>
    <t>20240706150014X214193619</t>
  </si>
  <si>
    <t xml:space="preserve">【农村网络投诉】流程受理流水号：20240706145852182656033111121924
客户号码:18265603311
客户姓名:王**
投诉地市:潍坊
来话流水:2024070614580741820889809
宽带账号:18265603311
宽带账号归属地市:潍坊
宽带账号归属区县:青州市
故障地址:潍坊青州市益都街道黑牛王黑牛王村3号箱（王多杰家）*********
联系电话:13869627283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14:59:31
具体故障现象:打不开网页，
客户其他诉求:
</t>
  </si>
  <si>
    <t>2024-07-06 15:04:59</t>
  </si>
  <si>
    <t>2024-07-06 15:05:24</t>
  </si>
  <si>
    <t>SD-057-240706-340578-8451</t>
  </si>
  <si>
    <t>2024-07-06 18:56:36</t>
  </si>
  <si>
    <t>80+金卡-普通区域-高密市-十里堡新村聚类-13508964033-1000M-宽带上网投诉-次数0-20240706185550X350456331</t>
  </si>
  <si>
    <t>20240706185550X350456331</t>
  </si>
  <si>
    <t xml:space="preserve">【农村网络投诉】流程受理流水号：20240706185500135089640331192960
客户号码:13508964033
客户姓名:杜*
投诉地市:潍坊
来话流水:2024070618531335820875783
宽带账号:13508964033
宽带账号归属地市:潍坊
宽带账号归属区县:高密市
故障地址:潍坊高密市夏庄镇夷安大道十里堡新村聚类高密十里堡新村聚类10号箱玻璃厂*********
联系电话:15949786911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18:55:08
具体故障现象:光猫亮红灯，
客户其他诉求:线上指导插好，捋直光纤，重启设备未恢复
</t>
  </si>
  <si>
    <t>2024-07-06 18:57:41</t>
  </si>
  <si>
    <t>2024-07-06 18:58:09</t>
  </si>
  <si>
    <t>SD-851-311202-20731-7468</t>
  </si>
  <si>
    <t>SD-057-240706-791423-7456</t>
  </si>
  <si>
    <t>2024-07-06 17:26:17</t>
  </si>
  <si>
    <t>80+银卡-普通区域-青州市-拾甲商业街-13780825273-200M-宽带上网投诉-次数0-20240706172443X883998403</t>
  </si>
  <si>
    <t>2024-07-07 18:27:00</t>
  </si>
  <si>
    <t>20240706172443X883998403</t>
  </si>
  <si>
    <t xml:space="preserve">【农村网络投诉】流程受理流水号：20240706172325137808252731167708
客户号码:13780825273
客户姓名:王**
投诉地市:潍坊
来话流水:2024070617205510920861119
宽带账号:13780825273
宽带账号归属地市:潍坊
宽带账号归属区县:青州市
故障地址:潍坊青州市东夏镇拾甲村
联系电话:13780819335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17:23:44
具体故障现象:光猫亮红灯，插紧捋直光纤线未恢复，请协助，谢谢。
客户其他诉求:请协助，谢谢。
</t>
  </si>
  <si>
    <t>2024-07-06 17:30:09</t>
  </si>
  <si>
    <t>2024-07-06 17:30:34</t>
  </si>
  <si>
    <t>SD-057-240706-657028-6274</t>
  </si>
  <si>
    <t>2024-07-06 15:59:32</t>
  </si>
  <si>
    <t>【调研】-80+银卡-(目标)普通区域-潍城区-官家庄自然村-15753625766-300M-宽带上网投诉-次数0-20240706155818X698076158</t>
  </si>
  <si>
    <t>20240706155818X698076158</t>
  </si>
  <si>
    <t xml:space="preserve">【农村网络投诉】流程受理流水号：20240706155701157536257661139851
客户号码:15753625766
客户姓名:秦**
投诉地市:潍坊
来话流水:2024070615522394020836265
宽带账号:15753625766
宽带账号归属地市:潍坊
宽带账号归属区县:潍城区
故障地址:潍坊潍城区望留街道官家庄官家庄自然村潍城望留官家庄村扩容26#孙少军房子旁*********
联系电话:15753625766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16:00:20
具体故障现象:光猫电源灯不亮  
客户其他诉求:谢谢
</t>
  </si>
  <si>
    <t>2024-07-06 16:01:13</t>
  </si>
  <si>
    <t>2024-07-06 16:01:29</t>
  </si>
  <si>
    <t>SD-057-240706-276814-6889</t>
  </si>
  <si>
    <t>80+银卡-普通区域-诸城市-河畔花城二期-13953609465-1000M-宽带上网投诉-次数0-202407060000561276</t>
  </si>
  <si>
    <t>202407060000561276</t>
  </si>
  <si>
    <t>202407060000561276#宽带账号：13953609465；宽带地址：潍坊诸城市龙都街道密州路河畔花城二期5号楼***；客户来电反映宽带/慢，要求师傅上门，请协助处理，谢谢！联系电话：13953609465；联系人：；来电流水：。2024070616472620220881969</t>
  </si>
  <si>
    <t>2024-07-06 16:52:39</t>
  </si>
  <si>
    <t>2024-07-06 16:53:19</t>
  </si>
  <si>
    <t>SD-851-319397-3624-27474</t>
  </si>
  <si>
    <t>SD-057-240706-145836-7076</t>
  </si>
  <si>
    <t>2024-07-06 17:08:59</t>
  </si>
  <si>
    <t>80+普通-普通区域-青州市-益王府政法小区-13853633736-1000M-宽带上网投诉-次数0-202407060000580687</t>
  </si>
  <si>
    <t>2024-07-07 18:09:00</t>
  </si>
  <si>
    <t>202407060000580687</t>
  </si>
  <si>
    <t>202407060000580687#导航立单,客户通过语音导航反馈宽带故障问题,经诊断光猫设备性能不佳,要求装维回访处理,请协助.联系电话：13853633736</t>
  </si>
  <si>
    <t>2024-07-06 17:11:58</t>
  </si>
  <si>
    <t>2024-07-06 17:12:34</t>
  </si>
  <si>
    <t>SD-851-258457-2115-2155</t>
  </si>
  <si>
    <t>SD-057-240706-254901-10053</t>
  </si>
  <si>
    <t>2024-07-06 21:20:10</t>
  </si>
  <si>
    <t>80+普通-普通区域-寿光市-怡锦苑-18364685695-1000M-宽带上网投诉-次数0-20240706211731X851095669</t>
  </si>
  <si>
    <t>20240706211731X851095669</t>
  </si>
  <si>
    <t xml:space="preserve">流程受理流水号：20240706211545183646856951215709
客户号码:18364685695
客户姓名:张**
投诉地市:潍坊
来话流水:2024070621141417220806637
宽带账号:18364685695
宽带账号归属地市:潍坊
宽带账号归属区县:寿光市
故障地址:潍坊寿光市北洛镇东环路怡锦苑5号楼*********
联系电话:18364685695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21:17:14
具体故障现象:光猫亮红灯，
客户其他诉求:
</t>
  </si>
  <si>
    <t>2024-07-06 21:21:38</t>
  </si>
  <si>
    <t>2024-07-06 21:30:38</t>
  </si>
  <si>
    <t>SD-057-240706-492736-10074</t>
  </si>
  <si>
    <t>2024-07-06 21:26:10</t>
  </si>
  <si>
    <t>普通区域-奎文区-加州世纪尊品-13953677551-300M-魔百和投诉-次数0-20240706212344X224966598</t>
  </si>
  <si>
    <t>20240706212344X224966598</t>
  </si>
  <si>
    <t>流程受理流水号：20240706212218139536775511216418
客户号码:13953677551
客户姓名:刘*
投诉地市:潍坊
来话流水:2024070621161249920813806
宽带账号:13953677551
宽带账号归属地市:潍坊
宽带账号归属区县:奎文区
故障地址:潍坊奎文区高新城区健康街加州世纪尊品27号楼*********
联系电话:18769624350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故障细类:移动高清电视故障(专席)
携转原因:
故障时间:2024-07-06 21:22:45
魔百和单播/组播:组播
具体故障现象:电视直播或点播无法观看，反映经常出现亲情网广告
客户其他诉求:
魔百和单/组播：组播</t>
  </si>
  <si>
    <t>2024-07-06 21:28:19</t>
  </si>
  <si>
    <t>2024-07-06 21:29:35</t>
  </si>
  <si>
    <t>SD-852-267780-479-16838</t>
  </si>
  <si>
    <t>2024-07-06 15:08:17</t>
  </si>
  <si>
    <t>普通区域-临朐县-迟家庄沿街（聚类专线）-15064627642-300M-宽带上网投诉-次数0-20240706150531X531279429 一级督办</t>
  </si>
  <si>
    <t>20240706150531X531279429</t>
  </si>
  <si>
    <t>2024-07-06 15:31:26</t>
  </si>
  <si>
    <t>2024-07-06 15:31:47</t>
  </si>
  <si>
    <t>SD-057-240706-695428-9084</t>
  </si>
  <si>
    <t>2024-07-06 19:44:38</t>
  </si>
  <si>
    <t>【调研】-普通区域-临朐县-魏家庄安置楼-15065685508-300M-宽带上网投诉-次数0-20240706194343X223774479</t>
  </si>
  <si>
    <t>20240706194343X223774479</t>
  </si>
  <si>
    <t xml:space="preserve">流程受理流水号：20240706194249150656855081202007
客户号码:15065685508
客户姓名:马**
投诉地市:潍坊
来话流水:2024070619413689220872118
宽带账号:15065685508
宽带账号归属地市:潍坊
宽带账号归属区县:临朐县
故障地址:潍坊临朐县城关街道黄龙路魏家庄安置楼4号楼*********
联系电话:15065685508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故障细类:网速慢/上网掉线(专席)
携转原因:
故障时间:2024-07-06 19:43:52
具体故障现象:网速慢卡顿，已排查有千兆路由器。连接光猫1口。摆放位置无遮挡。已指导重启未恢复
客户其他诉求:
</t>
  </si>
  <si>
    <t>2024-07-06 19:47:19</t>
  </si>
  <si>
    <t>2024-07-06 19:47:48</t>
  </si>
  <si>
    <t>SD-057-240706-460859-8453</t>
  </si>
  <si>
    <t>2024-07-06 18:57:04</t>
  </si>
  <si>
    <t>【调研】-80+金卡-FTTR-普通区域-滨海-梧桐园小区-15163657081-1000M-宽带上网投诉-次数0-202407060000684091</t>
  </si>
  <si>
    <t>202407060000684091</t>
  </si>
  <si>
    <t>202407060000684091#流程受理流水号：20240706185507151636570811192998
客户号码:15163657081
客户姓名:郭**
投诉地市:潍坊
来话流水:2024070618544820320886134
宽带账号:15163657081
宽带账号归属地市:潍坊
宽带账号归属区县:滨海
故障地址:潍坊滨海大家洼街道港营街梧桐园小区205号楼*********
联系电话:15163657081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18:56:09
具体故障现象:光猫亮红灯，
客户其他诉求:
;宽带小区$[梧桐园小区]$</t>
  </si>
  <si>
    <t>2024-07-06 19:00:06</t>
  </si>
  <si>
    <t>袁迎楷</t>
  </si>
  <si>
    <t>15706307104</t>
  </si>
  <si>
    <t>2024-07-06 19:00:39</t>
  </si>
  <si>
    <t>SD-851-266836-12127-27960</t>
  </si>
  <si>
    <t>SD-057-240706-085417-6797</t>
  </si>
  <si>
    <t>2024-07-06 16:38:13</t>
  </si>
  <si>
    <t>普通区域-奎文区-茂华爱琴海-19853606087-500M-宽带上网投诉-次数0-20240706163543X943071352</t>
  </si>
  <si>
    <t>2024-07-07 17:39:00</t>
  </si>
  <si>
    <t>20240706163543X943071352</t>
  </si>
  <si>
    <t xml:space="preserve">流程受理流水号：20240706163110198536060871150500
客户号码:19853606087
客户姓名:唐**
投诉地市:潍坊
来话流水:2024070616301558620882163
宽带账号:19853606087
宽带账号归属地市:潍坊
宽带账号归属区县:奎文区
故障地址:潍坊奎文区北苑街道四平路茂华爱琴海61号楼*********
联系电话:19853606087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16:32:46
具体故障现象:光猫亮红灯，
客户其他诉求:客户来电希望维修师傅尽快上门维修，谢谢
</t>
  </si>
  <si>
    <t>2024-07-06 16:40:25</t>
  </si>
  <si>
    <t>2024-07-06 16:40:44</t>
  </si>
  <si>
    <t>SD-057-240706-416398-10055</t>
  </si>
  <si>
    <t>2024-07-06 21:20:24</t>
  </si>
  <si>
    <t>【重投】-【调研】-80+白金-普通区域-寿光市-何家村自然村-15069633888-1000M-宽带上网投诉-次数0-20240706211848X928153722</t>
  </si>
  <si>
    <t>20240706211848X928153722</t>
  </si>
  <si>
    <t xml:space="preserve">【农村网络投诉】流程受理流水号：20240706211815150696338881215992
客户号码:15069633888
客户姓名:齐**
投诉地市:潍坊
来话流水:2024070621164253320815601
宽带账号:15069633888
宽带账号归属地市:潍坊
宽带账号归属区县:寿光市
故障地址:潍坊寿光市稻田镇何家村何家村自然村何家村扩容37号箱*********
联系电话:15069633888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21:18:33
具体故障现象:提示网络无法连接，
客户其他诉求:
</t>
  </si>
  <si>
    <t>2024-07-06 21:24:02</t>
  </si>
  <si>
    <t>2024-07-06 21:25:21</t>
  </si>
  <si>
    <t>SD-851-247605-12842-3918</t>
  </si>
  <si>
    <t>SD-057-240706-415879-10056</t>
  </si>
  <si>
    <t>2024-07-06 21:20:28</t>
  </si>
  <si>
    <t>(目标)普通区域-安丘市-三十里铺村自然村-18763619828-100M-魔百和投诉-次数0-20240706211900X940684955</t>
  </si>
  <si>
    <t>20240706211900X940684955</t>
  </si>
  <si>
    <t>【农村网络投诉】流程受理流水号：20240706211443187636198281215602
客户号码:18763619828
客户姓名:曹**
投诉地市:潍坊
来话流水:2024070621140377820806009
宽带账号:18763619828
宽带账号归属地市:潍坊
宽带账号归属区县:安丘市
故障地址:潍坊安丘市白芬子镇三十里铺村三十里铺村自然村三十里铺二次追加1号箱张可会*********
联系电话:18763619828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光功率:-30.96
故障大类:宽带/电视
故障细类:移动高清电视故障(专席)
携转原因:
故障时间:2024-07-06 21:20:04
魔百和单播/组播:单播
具体故障现象:宽带能正常上网，电视出现错误代码51024-1，排障之后没有恢复
客户其他诉求:
魔百和单/组播：单播</t>
  </si>
  <si>
    <t>2024-07-06 21:24:24</t>
  </si>
  <si>
    <t>2024-07-06 21:24:54</t>
  </si>
  <si>
    <t>SD-057-240706-762358-5415</t>
  </si>
  <si>
    <t>2024-07-06 14:35:30</t>
  </si>
  <si>
    <t>80+银卡-普通区域-坊子区-南流庙后村自然村-18253652444-500M-宽带上网投诉-次数0-20240706143355X635887632</t>
  </si>
  <si>
    <t>20240706143355X635887632</t>
  </si>
  <si>
    <t xml:space="preserve">【农村网络投诉】流程受理流水号：20240706143220182536524441114112
客户号码:18253652444
客户姓名:张**
投诉地市:潍坊
来话流水:2024070614292872620854180
宽带账号:18253652444
宽带账号归属地市:潍坊
宽带账号归属区县:坊子区
故障地址:潍坊坊子区坊安街道南流庙后村南流庙后村自然村南流庙后村11号箱刘凯龙村西*********
联系电话:18253652444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光功率:-16.55
故障大类:宽带/电视
故障细类:宽带无法上网(专席)
携转原因:
故障时间:2024-07-06 14:32:51
具体故障现象:光猫灯正常手机无法上网，客户要求南流移动公司尽快处理故障，客户提及投诉，请协助处理，谢谢
客户其他诉求:
</t>
  </si>
  <si>
    <t>2024-07-06 14:37:55</t>
  </si>
  <si>
    <t>2024-07-06 14:47:39</t>
  </si>
  <si>
    <t>SD-851-311933-23250-799</t>
  </si>
  <si>
    <t>SD-057-240706-843617-5441</t>
  </si>
  <si>
    <t>2024-07-06 14:38:14</t>
  </si>
  <si>
    <t>普通区域-坊子区-于家屯村自然村-18754423901-200M-宽带上网投诉-次数0-20240706143658X818338603</t>
  </si>
  <si>
    <t>2024-07-07 15:39:00</t>
  </si>
  <si>
    <t>20240706143658X818338603</t>
  </si>
  <si>
    <t xml:space="preserve">【农村网络投诉】流程受理流水号：20240706143625187544239011115305
客户号码:18754423901
客户姓名:马**
投诉地市:潍坊
来话流水:2024070614334970420804175
宽带账号:18754423901
宽带账号归属地市:潍坊
宽带账号归属区县:峡山区
故障地址:潍坊峡山区王家庄街道（王家庄）于家屯村于家屯村自然村中心街东4号箱（于志洋）*********
联系电话:18754423901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14:36:43
具体故障现象:光猫亮红灯，已引导客户将光纤线插紧捋直，并重启设备，未恢复
客户其他诉求:
</t>
  </si>
  <si>
    <t>2024-07-06 14:43:19</t>
  </si>
  <si>
    <t>2024-07-06 14:43:41</t>
  </si>
  <si>
    <t>SD-057-240706-534867-8978</t>
  </si>
  <si>
    <t>2024-07-06 19:32:51</t>
  </si>
  <si>
    <t>【调研】-80+白金-普通区域-奎文区-盛世香榭里-18754432666-300M-魔百和投诉-次数0-202407060000704727</t>
  </si>
  <si>
    <t>202407060000704727</t>
  </si>
  <si>
    <t>202407060000704727#流程受理流水号：20240706192810187544326661199451
客户号码:18754432666
客户姓名:马**
投诉地市:潍坊
来话流水:2024070619275433020892571
宽带账号:18754432666
宽带账号归属地市:潍坊
宽带账号归属区县:奎文区
故障地址:潍坊奎文区东关街道东风东街盛世香榭里23号楼1单元202*********
联系电话:18754432666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故障时间:2024-07-06 19:35:34
魔百和单播/组播:组播
具体故障现象:电视提示网络类错误，
客户其他诉求:
魔百和单/组播：组播;宽带小区$[盛世香榭里]$</t>
  </si>
  <si>
    <t>2024-07-06 19:35:00</t>
  </si>
  <si>
    <t>2024-07-06 19:35:39</t>
  </si>
  <si>
    <t>SD-852-290728-1249-14725</t>
  </si>
  <si>
    <t>SD-057-240706-680914-6064</t>
  </si>
  <si>
    <t>2024-07-06 15:32:35</t>
  </si>
  <si>
    <t>(目标)普通区域-高密市-井沟驻地自然村-18763667312-100M-宽带上网投诉-次数0-202407060000482302</t>
  </si>
  <si>
    <t>2024-07-07 16:33:00</t>
  </si>
  <si>
    <t>202407060000482302</t>
  </si>
  <si>
    <t>202407060000482302#宽带账号：18763667312；宽带地址：潍坊高密市井沟镇井沟驻地井沟驻地自然村高密井沟驻地荆汝康16号箱*********；客户来电反映电视无法正常观看，请协助处理！来电流水：2024070615293478820861987，联系电话：18763667312</t>
  </si>
  <si>
    <t>2024-07-06 15:34:11</t>
  </si>
  <si>
    <t>2024-07-06 15:34:43</t>
  </si>
  <si>
    <t>SD-057-240706-146508-6045</t>
  </si>
  <si>
    <t>2024-07-06 15:30:41</t>
  </si>
  <si>
    <t>普通区域--null--宽带上网投诉-次数0-202407060000266439</t>
  </si>
  <si>
    <t>2024-07-07 16:31:00</t>
  </si>
  <si>
    <t>202407060000266439</t>
  </si>
  <si>
    <t>202407060000266439#客户来电办理了宽带师傅告知没端口无法安装，客户不认可，要求今天安装，今天安装不上就要取消宽带业务，请协助受理谢谢！来电流水：2024070611121286520845889 联系人：先生 联系电话：18453602444</t>
  </si>
  <si>
    <t>2024-07-07 10:22:24</t>
  </si>
  <si>
    <t>SD-057-240706-784261-5656</t>
  </si>
  <si>
    <t>2024-07-06 15:02:54</t>
  </si>
  <si>
    <t>【调研】-80+银卡-普通区域-高密市-新民庄自然村-13583627345-1000M-宽带上网投诉-次数0-202407060000450958</t>
  </si>
  <si>
    <t>202407060000450958</t>
  </si>
  <si>
    <t>202407060000450958#宽带账号：13583627345；宽带地址：潍坊高密市密水街道新民庄新民庄自然村高密新民庄李庆文屋西山6号箱*********；客户来电反映宽带无法使用/移动高清无法观看，客户要求师傅上门，请协助处理，谢谢！联系电话：13583627345；联系人：先生/女士；来电流水：2024070614582956420894149</t>
  </si>
  <si>
    <t>2024-07-06 15:04:29</t>
  </si>
  <si>
    <t>2024-07-06 15:04:50</t>
  </si>
  <si>
    <t>SD-851-241307-23321-19963</t>
  </si>
  <si>
    <t>SD-057-240706-349056-5661</t>
  </si>
  <si>
    <t>2024-07-06 15:03:37</t>
  </si>
  <si>
    <t>(目标)普通区域-坊子区-前张路院-15866142760-100M-宽带上网投诉-次数0-202407060000451997</t>
  </si>
  <si>
    <t>2024-07-07 16:04:00</t>
  </si>
  <si>
    <t>202407060000451997</t>
  </si>
  <si>
    <t xml:space="preserve">202407060000451997#宽带账号：15866142760；宽带地址：潍坊坊子区坊子新区凤凰大街前张路院前张路院；客户来电反映宽带无法上网，客户不在现场，无法配合线上指导，要求师傅上门，请协助处理，谢谢！联系电话：18263665429；联系人：女士；来电流水：2024070614580894420890088。 
</t>
  </si>
  <si>
    <t>2024-07-06 15:07:21</t>
  </si>
  <si>
    <t>2024-07-06 15:08:06</t>
  </si>
  <si>
    <t>SD-851-190626-24104</t>
  </si>
  <si>
    <t>SD-057-240706-429657-5665</t>
  </si>
  <si>
    <t>2024-07-06 15:04:44</t>
  </si>
  <si>
    <t>【调研】-普通区域-昌乐县-东张老庄村自然村-15866139194-300M-宽带上网投诉-次数0-202407060000448514</t>
  </si>
  <si>
    <t>202407060000448514</t>
  </si>
  <si>
    <t>202407060000448514#宽带账号：15866139194宽带地址：潍坊昌乐县营丘镇东张老庄村东张老庄村自然村东张老庄村；客户来电反映电视不能看，无法配合线上指导，请协助处理，谢谢！联系电话；联系人：15866139194；来电流水：2024070614580586120889490</t>
  </si>
  <si>
    <t>2024-07-06 15:08:22</t>
  </si>
  <si>
    <t>2024-07-06 15:08:48</t>
  </si>
  <si>
    <t>SD-851-244474-14166-11230</t>
  </si>
  <si>
    <t>SD-057-240706-280461-5698</t>
  </si>
  <si>
    <t>2024-07-06 15:08:26</t>
  </si>
  <si>
    <t>【调研】-80+白金-普通区域-高密市-交运景苑-13780877081-1000M-宽带上网投诉-次数0-20240706150541X541704482</t>
  </si>
  <si>
    <t>20240706150541X541704482</t>
  </si>
  <si>
    <t xml:space="preserve">流程受理流水号：20240706150320137808770811123257
客户号码:13780877081
客户姓名:鞠*
投诉地市:潍坊
来话流水:2024070614592690420805132
宽带账号:13780877081
宽带账号归属地市:潍坊
宽带账号归属区县:高密市
故障地址:潍坊高密市密水街道康成大街交运景苑2号楼*********
联系电话:13963606735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15:03:44
具体故障现象:光猫电源灯不亮，引导客户操作没有恢复，请协助处理
客户其他诉求:
</t>
  </si>
  <si>
    <t>2024-07-06 15:11:27</t>
  </si>
  <si>
    <t>SD-057-240706-295134-5789</t>
  </si>
  <si>
    <t>2024-07-06 15:12:48</t>
  </si>
  <si>
    <t>普通区域-高密市-盛世大院-13615360393-200M-宽带上网投诉-次数0-202407060000185953</t>
  </si>
  <si>
    <t>2024-07-07 16:13:00</t>
  </si>
  <si>
    <t>202407060000185953</t>
  </si>
  <si>
    <t>202407060000185953#客户来电对所在区域大面积故障不满，表示2023年大面积故障时维修二十多天，但没有任何赔偿，对现在宽带再次故障不满，要求赔偿50元话费，请协助处理</t>
  </si>
  <si>
    <t>2024-07-06 15:14:18</t>
  </si>
  <si>
    <t>SD-057-240706-231847-9085</t>
  </si>
  <si>
    <t>2024-07-06 19:44:40</t>
  </si>
  <si>
    <t>普通区域--null--宽带上网投诉-次数0-202407060000135557</t>
  </si>
  <si>
    <t>202407060000135557</t>
  </si>
  <si>
    <t>202407060000135557#客户来电对办理的169元智能组网服务费预存分月返（铁通） 业务不认可，客户称此业务在5号下宽带订单时已经在线支付过了，现安装师傅让再次付费，已解释不认可，请尽快处理，谢谢
用户品牌：全球通；
是否外呼开通：否；
客户质疑：2023年路由器权益费出库活动（铁通）、169元智能组网服务费预存分月返（铁通），
接触录音流水号：2024070609041746620804581；联系电话：13455668989；
受理明细：536240706949401866，争议业务名称：169元智能组网服务费预存分月返（铁通），林*，13455668989，产品变更，2024-07-06 08:39:52,孙坤照(fbjl3004)，潍坊-寒亭-开发区网格-中移铁通开发区随销渠道(SD.LF.0B.JJQ.DLS.03)；
备注：;宽带小区$[书香世家]$</t>
  </si>
  <si>
    <t>2024-07-08 17:54:51</t>
  </si>
  <si>
    <t>SD-057-240706-193274-6208</t>
  </si>
  <si>
    <t>2024-07-06 15:50:35</t>
  </si>
  <si>
    <t>80+普通-普通区域-诸城市-红土庙子自然村-15066363227-1000M-宽带上网投诉-次数0-202407060000496722</t>
  </si>
  <si>
    <t>202407060000496722</t>
  </si>
  <si>
    <t>202407060000496722#宽带账号：15066363227；宽带地址：潍坊诸城市石桥子镇红土庙子红土庙子自然村红土庙子村北9号箱；客户来电反映宽带网络无法联网**，经查询客户侧为质差终端，请协助更换终端并一并处理故障问题，谢谢！联系电话：17176172258；联系人：王***；来电流水：2024070615475896920883557。</t>
  </si>
  <si>
    <t>2024-07-06 15:52:20</t>
  </si>
  <si>
    <t>2024-07-06 15:52:43</t>
  </si>
  <si>
    <t>SD-851-245234-19546-11284</t>
  </si>
  <si>
    <t>SD-057-240706-106234-6918</t>
  </si>
  <si>
    <t>2024-07-06 16:52:42</t>
  </si>
  <si>
    <t>80+金卡-普通区域-奎文区-水岸华庭-15069696622-1000M-宽带上网投诉-次数0-202407060000561945</t>
  </si>
  <si>
    <t>202407060000561945</t>
  </si>
  <si>
    <t xml:space="preserve">202407060000561945#宽带账号：15069696622；宽带地址：潍坊奎文区潍洲路街道四平路水岸华庭6号楼；客户来电反映宽带/移动高清无噶观看，无法配合线上指导/客户不配合排障，要求上门，请协助处理，谢谢！联系电话：13869699703；联系人：先生；来电流水：2024070616501759920814963。 </t>
  </si>
  <si>
    <t>2024-07-06 16:57:24</t>
  </si>
  <si>
    <t>2024-07-06 16:58:04</t>
  </si>
  <si>
    <t>SD-057-240706-067359-7003</t>
  </si>
  <si>
    <t>2024-07-06 17:02:13</t>
  </si>
  <si>
    <t>【调研】-(目标)普通区域-临朐县-谭家小崔自然村-13864611781-100M-宽带上网投诉-次数0-20240706170014X414233698</t>
  </si>
  <si>
    <t>20240706170014X414233698</t>
  </si>
  <si>
    <t xml:space="preserve">【农村网络投诉】流程受理流水号：20240706165720138646117811159012
客户号码:13864611781
客户姓名:谭**
投诉地市:潍坊
来话流水:2024070616570929520892432
宽带账号:13864611781
宽带账号归属地市:潍坊
宽带账号归属区县:临朐县
故障地址:潍坊临朐县冶源镇人民政府谭家小崔谭家小崔自然村谭家小崔（扩容）16号谭曰亮*********
联系电话:13864611781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16:59:55
具体故障现象:光猫灯正常但电脑手机无法上网，
客户其他诉求:
</t>
  </si>
  <si>
    <t>2024-07-06 17:08:36</t>
  </si>
  <si>
    <t>2024-07-06 17:09:13</t>
  </si>
  <si>
    <t>SD-851-296590-41735-14841</t>
  </si>
  <si>
    <t>SD-057-240706-962734-5440</t>
  </si>
  <si>
    <t>2024-07-06 14:38:10</t>
  </si>
  <si>
    <t>【调研】-普通区域-诸城市-基泰小区-13465360229-300M-宽带上网投诉-次数0-20240706143653X813203169</t>
  </si>
  <si>
    <t>20240706143653X813203169</t>
  </si>
  <si>
    <t xml:space="preserve">流程受理流水号：20240706142735134653602291112688
客户号码:13465360229
客户姓名:寇**
投诉地市:潍坊
来话流水:2024070614251800820807631
宽带账号:13465360229
宽带账号归属地市:潍坊
宽带账号归属区县:诸城市
故障地址:潍坊诸城市密州街道兴华路基泰小区4号楼*********
联系电话:13465360229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故障细类:宽带网速慢/卡顿
携转原因:
故障时间:2024-07-06 14:33:43
网站/APP/游戏名称:视频
具体故障现象:网速慢卡顿，
客户其他诉求:客户来电反映电脑上网看视频卡顿，网页打不开，请装维师傅处理下问题，谢谢。
</t>
  </si>
  <si>
    <t>2024-07-06 14:40:10</t>
  </si>
  <si>
    <t>2024-07-06 14:45:05</t>
  </si>
  <si>
    <t>SD-057-240706-967034-6131</t>
  </si>
  <si>
    <t>2024-07-06 15:39:07</t>
  </si>
  <si>
    <t>普通区域-诸城市-过水洞-13573643665-200M-宽带上网投诉-次数0-20240706153734X454390103</t>
  </si>
  <si>
    <t>2024-07-07 16:40:00</t>
  </si>
  <si>
    <t>20240706153734X454390103</t>
  </si>
  <si>
    <t xml:space="preserve">【农村网络投诉】流程受理流水号：20240706153520135736436651133196
客户号码:13573643665
客户姓名:张**
投诉地市:潍坊
来话流水:2024070615335643620814263
宽带账号:13573643665
宽带账号归属地市:潍坊
宽带账号归属区县:诸城市
故障地址:潍坊诸城市枳沟镇过水洞村过水洞过水洞村11号箱*********
联系电话:13573643665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15:35:51
具体故障现象:光猫亮红灯，已经指导操作光纤线插紧捋直光猫重启未恢复
客户其他诉求:
</t>
  </si>
  <si>
    <t>2024-07-06 15:41:55</t>
  </si>
  <si>
    <t>2024-07-06 15:42:42</t>
  </si>
  <si>
    <t>SD-851-268323-8654-21677</t>
  </si>
  <si>
    <t>SD-057-240706-157924-6168</t>
  </si>
  <si>
    <t>2024-07-06 15:44:34</t>
  </si>
  <si>
    <t>80+普通-普通区域-昌邑市-肖王自然村-13791871609-1000M-魔百和投诉-次数0-20240706154311X791065304</t>
  </si>
  <si>
    <t>20240706154311X791065304</t>
  </si>
  <si>
    <t>【农村网络投诉】流程受理流水号：20240706153613137918716091133462
客户号码:13791871609
客户姓名:李**
投诉地市:潍坊
来话流水:2024070615354982820837263
宽带账号:13791871609
宽带账号归属地市:潍坊
宽带账号归属区县:昌邑市
故障地址:潍坊昌邑市石埠镇肖王村肖王自然村10号箱李茂生
联系电话:13791871609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光功率:-16.53
故障大类:宽带/电视
故障细类:移动高清电视故障(专席)
携转原因:
故障时间:2024-07-06 15:43:10
魔百和单播/组播:组播
具体故障现象:无声音
客户其他诉求:
魔百和单/组播：组播</t>
  </si>
  <si>
    <t>2024-07-06 15:46:20</t>
  </si>
  <si>
    <t>2024-07-06 15:46:38</t>
  </si>
  <si>
    <t>SD-851-302936-11363-22049</t>
  </si>
  <si>
    <t>SD-057-240706-862451-6167</t>
  </si>
  <si>
    <t>【调研】-80+金卡-普通区域-坊子区-海韵御花园-15853616460-1000M-宽带上网投诉-次数0-202407060000484997</t>
  </si>
  <si>
    <t>202407060000484997</t>
  </si>
  <si>
    <t xml:space="preserve">202407060000484997#客户来电反映潍坊坊子区坊子新区崇文街海韵御花园海韵御花园东楼网络信号差，要求投诉，表示前期已反应多次，一直未改善，我处解释客户不认可，请协助处理，谢谢  联系人;先生  联系电话：15853616460 来电流水：2024070615284542720852255    </t>
  </si>
  <si>
    <t>2024-07-06 15:50:09</t>
  </si>
  <si>
    <t>2024-07-06 15:50:33</t>
  </si>
  <si>
    <t>SD-851-245044-4500-17986</t>
  </si>
  <si>
    <t>SD-057-240706-012897-7037</t>
  </si>
  <si>
    <t>2024-07-06 17:05:05</t>
  </si>
  <si>
    <t>【调研】-80+银卡-普通区域-安丘市-西阡里村自然村-13589181422-1000M-宽带上网投诉-次数0-202407060000576629</t>
  </si>
  <si>
    <t>2024-07-07 18:06:00</t>
  </si>
  <si>
    <t>202407060000576629</t>
  </si>
  <si>
    <t>202407060000576629#用户来电宽带无法正常使用，要去师傅上门，烦请协助谢谢
联系人:男士  联系电话:本机   录音流水：2024070617021560720849881</t>
  </si>
  <si>
    <t>2024-07-06 17:11:41</t>
  </si>
  <si>
    <t>2024-07-06 17:12:05</t>
  </si>
  <si>
    <t>SD-057-240706-521084-7040</t>
  </si>
  <si>
    <t>2024-07-06 17:05:13</t>
  </si>
  <si>
    <t>【调研】-普通区域-青州市-孟古村-15264698735-500M-宽带上网投诉-次数0-20240706170232X552282905</t>
  </si>
  <si>
    <t>20240706170232X552282905</t>
  </si>
  <si>
    <t xml:space="preserve">【农村网络投诉】流程受理流水号：20240706165456152646987351158226
客户号码:15264698735
客户姓名:李*
投诉地市:潍坊
来话流水:2024070616523875820841846
宽带账号:15264698735
宽带账号归属地市:潍坊
宽带账号归属区县:青州市
故障地址:潍坊青州市开发区李古村*********
联系电话:15264698762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故障细类:宽带无法上网(专席)
携转原因:
故障时间:2024-07-06 16:56:08
具体故障现象:光猫亮红灯
客户其他诉求:
</t>
  </si>
  <si>
    <t>2024-07-06 17:11:01</t>
  </si>
  <si>
    <t>2024-07-06 17:11:17</t>
  </si>
  <si>
    <t>SD-057-240706-490637-7028</t>
  </si>
  <si>
    <t>普通区域-高密市-东施家屯-15954405111-300M-宽带上网投诉-次数0-202407060000570535</t>
  </si>
  <si>
    <t>202407060000570535</t>
  </si>
  <si>
    <t xml:space="preserve">202407060000570535#宽带账号：15954405111；宽带地址：潍坊高密市密水街道东施家屯东施家屯151号8号箱*********
****；客户来电反映宽带/无法用***，客户不在现场，，要求师傅上门，请协助处理，谢谢！联系电话：15006569946；联系人：***；来电流水：2024070616591660120816229。 </t>
  </si>
  <si>
    <t>2024-07-06 17:12:17</t>
  </si>
  <si>
    <t>2024-07-06 17:12:36</t>
  </si>
  <si>
    <t>SD-851-299678-1512-12608</t>
  </si>
  <si>
    <t>SD-057-240706-987542-5458</t>
  </si>
  <si>
    <t>2024-07-06 14:39:38</t>
  </si>
  <si>
    <t>80+金卡-普通区域-诸城市-东坡小区.百花区-15098171516-1000M-宽带上网投诉-次数0-202407060000425600</t>
  </si>
  <si>
    <t>202407060000425600</t>
  </si>
  <si>
    <t>202407060000425600#流程受理流水号：20240706143757150981715161115766
客户号码:15098171516
客户姓名:赵**
投诉地市:潍坊
来话流水:2024070614345936120817541
宽带账号:15098171516
宽带账号归属地市:潍坊
宽带账号归属区县:诸城市
故障地址:潍坊诸城市密州街道东坡街东坡小区.百花区7号楼*********
联系电话:15098171516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故障细类:宽带网速慢/卡顿
携转原因:
故障时间:2024-07-06 14:39:07
具体故障现象:网速慢卡顿，
客户其他诉求:
;宽带小区$[东坡小区.百花区]$</t>
  </si>
  <si>
    <t>2024-07-06 14:43:45</t>
  </si>
  <si>
    <t>2024-07-06 14:44:05</t>
  </si>
  <si>
    <t>SD-851-318528-10362-16191</t>
  </si>
  <si>
    <t>SD-057-240706-187254-9093</t>
  </si>
  <si>
    <t>2024-07-06 19:45:45</t>
  </si>
  <si>
    <t>普通区域-昌邑市-南鄑亭村自然村-13863602483-100M-宽带上网投诉-次数0-202407060000711834</t>
  </si>
  <si>
    <t>202407060000711834</t>
  </si>
  <si>
    <t xml:space="preserve">202407060000711834#流程受理流水号：20240706194415138636024831202220
客户号码:13863602483
客户姓名:王**
投诉地市:潍坊
来话流水:2024070619434735720884243
宽带账号:13863602483
宽带账号归属地市:潍坊
宽带账号归属区县:昌邑市
故障地址:潍坊昌邑市李家埠镇南鄑亭村南鄑亭村自然村南鄑亭村王鹏举*********
联系电话:13863602483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19:44:28
具体故障现象:13863602483客户来电反应本机的宽带故障，光猫亮红灯，无法使用，要求立即处理，联系电话13863602483
客户其他诉求:客户侧为质差终端，要求上门更换终端并一并处理故障问题。
</t>
  </si>
  <si>
    <t>2024-07-06 19:52:11</t>
  </si>
  <si>
    <t>SD-057-240706-803591-6258</t>
  </si>
  <si>
    <t>2024-07-06 15:57:39</t>
  </si>
  <si>
    <t>80+普通-普通区域-临朐县-崮山自然村-15763635981-500M-宽带上网投诉-次数0-202407060000505283</t>
  </si>
  <si>
    <t>202407060000505283</t>
  </si>
  <si>
    <t>202407060000505283#15763635981 网络无法使用，显示质差路由器，请处理，谢谢
联系人女士，电话本机，流水号 2024070615550977020869459</t>
  </si>
  <si>
    <t>2024-07-06 16:02:11</t>
  </si>
  <si>
    <t>2024-07-06 16:02:43</t>
  </si>
  <si>
    <t>SD-057-240706-937460-5643</t>
  </si>
  <si>
    <t>2024-07-06 15:00:14</t>
  </si>
  <si>
    <t>【调研】-普通区域-安丘市-北韩村自然村-15865368789-500M-宽带上网投诉-次数0-202407060000449884</t>
  </si>
  <si>
    <t>202407060000449884</t>
  </si>
  <si>
    <t>202407060000449884#宽带账号：15865368789；宽带地址：潍坊安丘市关王镇北韩村北韩村自然村北韩村；客户来电反映宽带无法使用，客户不在现场，无法配合线上指导，要求师傅上门，请协助处理，谢谢！联系电话：15865368789；联系人：先生；来电流水：2024070614571773520880096</t>
  </si>
  <si>
    <t>2024-07-06 15:04:43</t>
  </si>
  <si>
    <t>SD-852-254507-1780-6421</t>
  </si>
  <si>
    <t>SD-057-240706-649720-6185</t>
  </si>
  <si>
    <t>2024-07-06 15:47:20</t>
  </si>
  <si>
    <t>【调研】-普通区域-青州市-傅家庄村自然村-15069665773-300M-宽带上网投诉-次数0-20240706154615X975933625</t>
  </si>
  <si>
    <t>20240706154615X975933625</t>
  </si>
  <si>
    <t xml:space="preserve">【农村网络投诉】流程受理流水号：20240706154538150696657731136310
客户号码:15069665773
客户姓名:隋**
投诉地市:潍坊
来话流水:2024070615423568520819223
宽带账号:15069665773
宽带账号归属地市:潍坊
宽带账号归属区县:青州市
故障地址:潍坊市青州市东夏镇傅家庄村傅家庄村自然村东夏镇傅家庄村1号箱（中心街南头付学胜后墙）*********
联系电话:13905363126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15:50:01
具体故障现象:PON灯闪，
客户其他诉求:
</t>
  </si>
  <si>
    <t>2024-07-06 15:50:14</t>
  </si>
  <si>
    <t>2024-07-06 15:50:37</t>
  </si>
  <si>
    <t>SD-057-240706-285193-7756</t>
  </si>
  <si>
    <t>2024-07-06 18:00:27</t>
  </si>
  <si>
    <t>普通区域-高密市-高密金地花园二-18263658780-1000M-宽带上网投诉-次数0-202407060000636452</t>
  </si>
  <si>
    <t>202407060000636452</t>
  </si>
  <si>
    <t>202407060000636452#流程受理流水号：20240706175926182636587801179290
客户号码:18263658780
客户姓名:邱**
投诉地市:潍坊
来话流水:2024070617575583520845389
宽带账号:18263658780
宽带账号归属地市:潍坊
宽带账号归属区县:高密市
故障地址:潍坊高密市朝阳街道立新街金都花园10号楼*********
联系电话:18263658780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故障时间:2024-07-06 18:08:05
具体故障现象:光猫无法开机 线上操作未恢复 请协助处理  谢谢
客户其他诉求:
;宽带小区$[高密金地花园二]$</t>
  </si>
  <si>
    <t>2024-07-06 18:03:50</t>
  </si>
  <si>
    <t>2024-07-06 18:04:55</t>
  </si>
  <si>
    <t>SD-851-324895-28219-11974</t>
  </si>
  <si>
    <t>SD-057-240706-458216-8387</t>
  </si>
  <si>
    <t>2024-07-06 18:50:10</t>
  </si>
  <si>
    <t>普通区域-高密市-基泰国贸-15963457457-1000M-宽带上网投诉-次数0-20240706184732X852748271</t>
  </si>
  <si>
    <t>20240706184732X852748271</t>
  </si>
  <si>
    <t xml:space="preserve">流程受理流水号：20240706184709159634574571191265
客户号码:15963457457
客户姓名:宋**
投诉地市:潍坊
来话流水:2024070618451575720821982
宽带账号:15963457457
宽带账号归属地市:潍坊
宽带账号归属区县:高密市
故障地址:潍坊高密市醴泉街道夷安大道基泰国贸5号楼*********
联系电话:15963457457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故障细类:网速慢/上网掉线(专席)
携转原因:
故障时间:2024-07-06 18:47:25
具体故障现象:提示网络无法连接，
客户其他诉求:
</t>
  </si>
  <si>
    <t>2024-07-06 18:52:25</t>
  </si>
  <si>
    <t>2024-07-06 18:58:30</t>
  </si>
  <si>
    <t>SD-851-261089-6635-23446</t>
  </si>
  <si>
    <t>SD-057-240706-715398-7047</t>
  </si>
  <si>
    <t>2024-07-06 17:05:43</t>
  </si>
  <si>
    <t>普通区域-诸城市-西南楼自然村-13953609491-100M-宽带上网投诉-次数0-202407060000570223</t>
  </si>
  <si>
    <t>202407060000570223</t>
  </si>
  <si>
    <t>202407060000570223#宽带账号：13953609491；宽带地址：潍坊诸城市相州镇西南楼西南楼自然村西南楼村11#箱*；客户来电反映宽带网络无法联网*，经查询客户侧为质差终端，请协助更换终端并一并处理故障问题，谢谢！联系电话：13953609491；联系人：何**；来电流水：2024070616584489620810384。</t>
  </si>
  <si>
    <t>2024-07-06 17:14:11</t>
  </si>
  <si>
    <t>2024-07-06 17:14:40</t>
  </si>
  <si>
    <t>SD-057-240706-815976-10166</t>
  </si>
  <si>
    <t>2024-07-06 21:45:10</t>
  </si>
  <si>
    <t>80+银卡-普通区域-潍城区-万方物流园J-15963673385-100M-宽带上网投诉-次数0-202407060000760111</t>
  </si>
  <si>
    <t>202407060000760111</t>
  </si>
  <si>
    <t xml:space="preserve">202407060000760111#流程受理流水号：20240706214426159636733851217763
客户号码:15963673385
客户姓名:杜**
投诉地市:潍坊
来话流水:2024070621435903220801172
宽带账号:15963673385
宽带账号归属地市:潍坊
宽带账号归属区县:潍城区
故障地址:潍坊潍城区西关街道长松路万方物流园J万方物流园1#箱*********
联系电话:15963673385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21:44:54
具体故障现象:用户无法提供具体故障现象，
客户其他诉求:客户侧为质差终端，要求上门更换终端并一并处理故障问题。
</t>
  </si>
  <si>
    <t>2024-07-06 21:52:04</t>
  </si>
  <si>
    <t>王洪宁</t>
  </si>
  <si>
    <t>15706307896</t>
  </si>
  <si>
    <t>dw3_jk_wcwanghongning</t>
  </si>
  <si>
    <t>2024-07-06 21:52:23</t>
  </si>
  <si>
    <t>SD-057-240706-349160-10172</t>
  </si>
  <si>
    <t>2024-07-06 21:46:24</t>
  </si>
  <si>
    <t>【调研】-FTTR-普通区域-寒亭区-北美风情-18853607379-300M-宽带上网投诉-次数0-202407060000760195</t>
  </si>
  <si>
    <t>202407060000760195</t>
  </si>
  <si>
    <t>202407060000760195#流程受理流水号：20240706214056188536073791217673
客户号码:18853607379
客户姓名:崔**
投诉地市:潍坊
来话流水:2024070621403566920892219
宽带账号:18853607379
宽带账号归属地市:潍坊
宽带账号归属区县:寒亭区
故障地址:潍坊寒亭区开元街道通亭街北美风情20号楼*********
联系电话:18853607379
联系人:先生
工单紧急程度:非常紧急
是否有升级投诉倾向:否
是否重复投诉:否
是否携转意向:否
是否投诉倾向:否
是否智能网关:智能网关
当前是否在线:是
接入方式:FTTH
端到端诊断结果:状态正常
是否质差终端:无质差信息
光功率:-18.26
故障大类:宽带/电视
故障细类:宽带无法上网
携转原因:
故障时间:2024-07-06 21:53:22
具体故障现象:打不开网页，
客户其他诉求:
;宽带小区$[北美风情]$</t>
  </si>
  <si>
    <t>2024-07-06 21:48:30</t>
  </si>
  <si>
    <t>2024-07-06 21:48:55</t>
  </si>
  <si>
    <t>SD-851-322358-16460-19817</t>
  </si>
  <si>
    <t>SD-057-240706-295367-10174</t>
  </si>
  <si>
    <t>2024-07-06 21:46:57</t>
  </si>
  <si>
    <t>80+普通-普通区域-寒亭区-西芝村自然村-13406686243-100M-宽带上网投诉-次数0-202407060000761204</t>
  </si>
  <si>
    <t>202407060000761204</t>
  </si>
  <si>
    <t xml:space="preserve">202407060000761204#流程受理流水号：20240706214600134066862431217805
客户号码:13406686243
客户姓名:徐**
投诉地市:潍坊
来话流水:2024070621450897420804197
宽带账号:13406686243
宽带账号归属地市:潍坊
宽带账号归属区县:寒亭区
故障地址:潍坊寒亭区河滩镇西芝村西芝村自然村西芝村正北6号箱*********
联系电话:13406686241
联系人:女士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故障时间:2024-07-06 21:46:21
具体故障现象:打不开网页，
客户其他诉求:客户侧为质差终端，要求上门更换终端并一并处理故障问题。
</t>
  </si>
  <si>
    <t>2024-07-06 21:48:52</t>
  </si>
  <si>
    <t>2024-07-06 21:49:43</t>
  </si>
  <si>
    <t>SD-057-240706-256749-10176</t>
  </si>
  <si>
    <t>普通区域-安丘市-青云郡-15264686112-100M-宽带上网投诉-次数0-202407060000761675</t>
  </si>
  <si>
    <t>202407060000761675</t>
  </si>
  <si>
    <t>202407060000761675#【已关注中国移动10086微信公众号】流程受理流水号：20240706214729152646861121217840
客户号码:15264686112
客户姓名:孙**
投诉地市:潍坊
来话流水:2024070621465967720809076
宽带账号:15264686112
宽带账号归属地市:潍坊
宽带账号归属区县:安丘市
故障地址:潍坊安丘市兴安街道顺安路青云郡1号楼*********
联系电话:15264686112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
携转原因:
故障时间:2024-07-06 21:55:30
具体故障现象:打不开网页，
客户其他诉求:
;宽带小区$[青云郡]$</t>
  </si>
  <si>
    <t>2024-07-06 21:51:55</t>
  </si>
  <si>
    <t>2024-07-06 21:52:51</t>
  </si>
  <si>
    <t>SD-057-240706-296085-10424</t>
  </si>
  <si>
    <t>2024-07-06 23:38:05</t>
  </si>
  <si>
    <t>普通区域-坊子区-亚特尔庞庭-15165619413-300M-宽带上网投诉-次数0-20240706231459X899239125</t>
  </si>
  <si>
    <t>20240706231459X899239125</t>
  </si>
  <si>
    <t>问题描述：山东省客户来电反映，15165619413号码绑定的宽带，宽带安装地址：潍坊坊子区坊子新区凤凰大街亚特尔庞庭亚特尔庞庭F22*********，宽带出现故障，故障现象：频繁出现故障，网速慢
客服查证：无割接影响公告：默认显示“经查证无升级影响口径”
客户要求：要求上门维修
备注：联系电话15006653820</t>
  </si>
  <si>
    <t>2024-07-06 23:40:58</t>
  </si>
  <si>
    <t>2024-07-07 07:49:25</t>
  </si>
  <si>
    <t>SD-057-240706-561429-8162</t>
  </si>
  <si>
    <t>2024-07-06 18:23:44</t>
  </si>
  <si>
    <t>【调研】-(目标)普通区域-坊子区-大园村-13675365812-200M-宽带上网投诉-次数0-202407060000658840</t>
  </si>
  <si>
    <t>202407060000658840</t>
  </si>
  <si>
    <t>202407060000658840#宽带账号：13675365812；宽带地址：潍坊坊子区荆山洼经济发展区大园村行政村大园村1号箱*********；客户来电反映宽带无法使用/，客户要求师傅上门，请协助处理，谢谢！联系电话：13675365812；联系人：先生/女士；来电流水：2024070618211507920845442</t>
  </si>
  <si>
    <t>2024-07-06 18:25:56</t>
  </si>
  <si>
    <t>2024-07-06 18:27:45</t>
  </si>
  <si>
    <t>SD-057-240706-563847-5968</t>
  </si>
  <si>
    <t>2024-07-06 15:23:07</t>
  </si>
  <si>
    <t>普通区域-青州市-大袁村-13686364536-200M-宽带上网投诉-次数0-202407060000472245</t>
  </si>
  <si>
    <t>2024-07-07 16:24:00</t>
  </si>
  <si>
    <t>202407060000472245</t>
  </si>
  <si>
    <t xml:space="preserve">202407060000472245#用户表示宽带不能正常使用，要求上门维修，请工作人员协助处理，谢谢！流水号2024070615181589620826668，联系人先生，联系电话18265655724！
</t>
  </si>
  <si>
    <t>2024-07-06 15:26:30</t>
  </si>
  <si>
    <t>2024-07-06 15:27:51</t>
  </si>
  <si>
    <t>SD-057-240706-603715-9806</t>
  </si>
  <si>
    <t>2024-07-06 20:56:29</t>
  </si>
  <si>
    <t>普通区域-青州市-西朱鹿村自然村-15169550951-500M-宽带上网投诉-次数0-20240706205527X527265323</t>
  </si>
  <si>
    <t>20240706205527X527265323</t>
  </si>
  <si>
    <t xml:space="preserve">【农村网络投诉】流程受理流水号：20240706205349151695509511213006
客户号码:15169550951
客户姓名:徐**
投诉地市:潍坊
来话流水:2024070620513062220816250
宽带账号:15169550951
宽带账号归属地市:潍坊
宽带账号归属区县:青州市
故障地址:潍坊青州市高柳镇北朱良村北朱良村自然村高柳镇北朱良村2号箱（北朱良孙玉松家）*********
联系电话:15169550951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故障细类:网速慢/上网掉线(专席)
携转原因:
故障时间:2024-07-06 20:54:19
具体故障现象:网速慢卡顿，
客户其他诉求:
</t>
  </si>
  <si>
    <t>2024-07-06 21:02:41</t>
  </si>
  <si>
    <t>2024-07-06 21:04:42</t>
  </si>
  <si>
    <t>SD-851-275176-5976-13853</t>
  </si>
  <si>
    <t>SD-057-240706-478231-9807</t>
  </si>
  <si>
    <t>2024-07-06 20:56:49</t>
  </si>
  <si>
    <t>普通区域-奎文区-五洲花园-15964037399-300M-宽带上网投诉-次数0-202407060000744340 二级督办</t>
  </si>
  <si>
    <t>202407060000744340</t>
  </si>
  <si>
    <t>202407060000744340#宽带账号：15964037399；宽带地址：潍坊奎文区北苑街道乐川街五洲花园23号楼*********客户来电反映 移动高清 不能看客户不配合排障，要求上门，请协助处理，谢谢！联系电话：***；联系人：15964037399；来电流水：2024070620515511720818088。</t>
  </si>
  <si>
    <t>2024-07-06 20:57:47</t>
  </si>
  <si>
    <t>2024-07-06 20:58:14</t>
  </si>
  <si>
    <t>SD-057-240706-281394-7552</t>
  </si>
  <si>
    <t>2024-07-06 17:36:44</t>
  </si>
  <si>
    <t>80+白金-FTTR-普通区域-滨海-盐场二区（幸福二区）-18265682261-1000M-宽带上网投诉-次数0-202407060000611497</t>
  </si>
  <si>
    <t>2024-07-07 18:37:00</t>
  </si>
  <si>
    <t>202407060000611497</t>
  </si>
  <si>
    <t xml:space="preserve">202407060000611497#流程受理流水号：20240706173606182656822611171684
客户号码:18265682261
客户姓名:孙**
投诉地市:潍坊
来话流水:2024070617351627720816272
宽带账号:18265682261
宽带账号归属地市:潍坊
宽带账号归属区县:滨海
故障地址:潍坊滨海大家洼街道海滨街盐场二区（幸福二区）203号楼备用（0-1-5）*********
联系电话:18265682261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故障时间:2024-07-06 17:36:29
具体故障现象:光猫亮红灯，
客户其他诉求:客户侧为质差终端，要求上门更换终端并一并处理故障问题。
</t>
  </si>
  <si>
    <t>2024-07-06 17:40:30</t>
  </si>
  <si>
    <t>2024-07-06 17:40:49</t>
  </si>
  <si>
    <t>SD-851-278218-8893-14187</t>
  </si>
  <si>
    <t>SD-057-240706-892643-6690</t>
  </si>
  <si>
    <t>2024-07-06 16:27:27</t>
  </si>
  <si>
    <t>(目标)普通区域-寒亭区-北美风情-15095164275-1000M-宽带上网投诉-次数0-202407060000536110</t>
  </si>
  <si>
    <t>2024-07-07 17:28:00</t>
  </si>
  <si>
    <t>202407060000536110</t>
  </si>
  <si>
    <t xml:space="preserve">202407060000536110#【已关注中国移动10086微信公众号】流程受理流水号：20240706162658150951642751149105
客户号码:15095164275
客户姓名:杜*
投诉地市:潍坊
来话流水:2024070616255820020831921
宽带账号:15095164275
宽带账号归属地市:潍坊
宽带账号归属区县:寒亭区
故障地址:潍坊寒亭区开元街道通亭街北美风情12号楼*********
联系电话:15095164275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光功率:-17.32
故障大类:宽带/电视
故障细类:移动高清电视故障
携转原因:
故障时间:2024-07-06 16:27:07
魔百和单播/组播:组播
具体故障现象:订购电视或电影等各类VIP包但无法使用，
客户其他诉求:客户侧为质差终端，要求上门更换终端并一并处理故障问题。
</t>
  </si>
  <si>
    <t>2024-07-06 16:31:00</t>
  </si>
  <si>
    <t>2024-07-06 16:31:16</t>
  </si>
  <si>
    <t>SD-851-270789-18863-29454</t>
  </si>
  <si>
    <t>SD-057-240706-890671-5991</t>
  </si>
  <si>
    <t>2024-07-06 15:24:47</t>
  </si>
  <si>
    <t>80+金卡-普通区域-安丘市-道口-15966153211-1000M-宽带上网投诉-次数0-202407060000474555</t>
  </si>
  <si>
    <t>202407060000474555</t>
  </si>
  <si>
    <t xml:space="preserve">202407060000474555#流程受理流水号：20240706152411159661532111129759
客户号码:15966153211
客户姓名:张**
投诉地市:潍坊
来话流水:2024070615232563020888495
宽带账号:15966153211
宽带账号归属地市:潍坊
宽带账号归属区县:安丘市
故障地址:潍坊安丘市大城埠道口村道口道口1号箱张立勇
联系电话:15966153211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故障细类:宽带无法上网
携转原因:
故障时间:2024-07-06 15:24:20
具体故障现象:光猫亮红灯，
客户其他诉求:客户侧为质差终端，要求上门更换终端并一并处理故障问题。要求退还无法使用期间的宽带费用，
</t>
  </si>
  <si>
    <t>2024-07-06 15:27:43</t>
  </si>
  <si>
    <t>2024-07-06 15:28:01</t>
  </si>
  <si>
    <t>SD-851-334017-3857-28209</t>
  </si>
  <si>
    <t>SD-057-240706-857216-8118</t>
  </si>
  <si>
    <t>2024-07-06 18:20:19</t>
  </si>
  <si>
    <t>80+普通-普通区域-临朐县-牛山西自然村-15966096776-500M-宽带上网投诉-次数0-20240706181810X909737390</t>
  </si>
  <si>
    <t>20240706181810X909737390</t>
  </si>
  <si>
    <t xml:space="preserve">【农村网络投诉】流程受理流水号：20240706181702159660967761184209
客户号码:15966096776
客户姓名:韩**
投诉地市:潍坊
来话流水:2024070618160666520804196
宽带账号:15966096776
宽带账号归属地市:潍坊
宽带账号归属区县:临朐县
故障地址:潍坊临朐县东城街道牛山西牛山西自然村牛山西（扩容2）15号箱解玉河（外墙）*********
联系电话:15966096776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故障时间:2024-07-06 18:33:46
具体故障现象:光猫亮红灯，
客户其他诉求:
</t>
  </si>
  <si>
    <t>2024-07-06 18:24:15</t>
  </si>
  <si>
    <t>2024-07-06 18:24:38</t>
  </si>
  <si>
    <t>SD-057-240706-715826-5299</t>
  </si>
  <si>
    <t>2024-07-06 14:23:59</t>
  </si>
  <si>
    <t>普通区域-高密市-高密市李家营王家小庄村-13721971404-1000M-宽带上网投诉-次数0-202407060000398347</t>
  </si>
  <si>
    <t>202407060000398347</t>
  </si>
  <si>
    <t>202407060000398347#宽带账号：13721971404；宽带地址：潍坊高密市胶河生态园王家小庄村；客户来电反映宽带慢 ，无法配合线上指导/客户不配合排障，要求上门，请协助处理，谢谢！联系电话：18254167686；联系人：先生；来电流水：2024070614193297320844929。</t>
  </si>
  <si>
    <t>2024-07-06 14:30:35</t>
  </si>
  <si>
    <t>2024-07-06 14:30:54</t>
  </si>
  <si>
    <t>SD-851-252867-20025-1025</t>
  </si>
  <si>
    <t>SD-057-240706-734695-5303</t>
  </si>
  <si>
    <t>2024-07-06 14:24:22</t>
  </si>
  <si>
    <t>【调研】-80+普通-普通区域-寿光市-东高湛东村自然村-13863645620-300M-宽带上网投诉-次数0-202407060000417302</t>
  </si>
  <si>
    <t>202407060000417302</t>
  </si>
  <si>
    <t>202407060000417302#流程受理流水号：20240706142254138636456201111352
客户号码:13863645620
客户姓名:刘**
投诉地市:潍坊
来话流水:2024070614222024720875436
宽带账号:13863645620
宽带账号归属地市:潍坊
宽带账号归属区县:寿光市
故障地址:潍坊寿光市留吕东高湛东村东高湛东村自然村24号箱*********
联系电话:13864183596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14:23:48
具体故障现象:光猫亮红灯，
客户其他诉求:
;宽带小区$[东高湛东村自然村]$</t>
  </si>
  <si>
    <t>2024-07-06 14:28:44</t>
  </si>
  <si>
    <t>2024-07-06 14:29:12</t>
  </si>
  <si>
    <t>SD-057-240706-569703-6638</t>
  </si>
  <si>
    <t>2024-07-06 16:22:32</t>
  </si>
  <si>
    <t>【重投】-【调研】-80+银卡-普通区域-寿光市-北单-13583645553-1000M-宽带上网投诉-次数0-202407060000529725</t>
  </si>
  <si>
    <t>2024-07-07 17:23:00</t>
  </si>
  <si>
    <t>202407060000529725</t>
  </si>
  <si>
    <t>202407060000529725#宽带账号：13583645553宽带地址：潍坊寿光市营里镇北单北单12号箱*；客户来电反映移动高清上网慢，师傅上门给换了一个旧的机顶盒网速慢，客户不配合排障，要求师傅上门，请协助处理，谢谢！联系电话：本机；联系人先生；来电流水：2024070616193471420856943</t>
  </si>
  <si>
    <t>2024-07-06 16:23:19</t>
  </si>
  <si>
    <t>2024-07-06 16:24:21</t>
  </si>
  <si>
    <t>SD-057-240706-461570-6698</t>
  </si>
  <si>
    <t>2024-07-06 16:29:04</t>
  </si>
  <si>
    <t>【调研】-普通区域-滨海-英豪商贸城-13792690173-300M-宽带上网投诉-次数0-20240706162602X362979585</t>
  </si>
  <si>
    <t>2024-07-07 17:30:00</t>
  </si>
  <si>
    <t>20240706162602X362979585</t>
  </si>
  <si>
    <t xml:space="preserve">流程受理流水号：20240706162347137926901731148039
客户号码:13792690173
客户姓名:张**
投诉地市:潍坊
来话流水:2024070616215960320885016
宽带账号:13792690173
宽带账号归属地市:潍坊
宽带账号归属区县:滨海
故障地址:潍坊滨海央子街道新沙路英豪商贸城楼区
联系电话:15864596576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故障时间:2024-07-06 16:23:23
具体故障现象:光猫亮红灯，
客户其他诉求:光信号红灯，已解释大面积故障，客户不认可，情绪激动，表示一个月坏几次，不认可大面积故障，要求一次修好网络，有投诉意向
</t>
  </si>
  <si>
    <t>2024-07-06 16:32:24</t>
  </si>
  <si>
    <t>SD-057-240706-736450-8181</t>
  </si>
  <si>
    <t>2024-07-06 18:26:10</t>
  </si>
  <si>
    <t>【重投】-80+银卡-普通区域-潍城区-鑫雅苑-13791852417-1000M-宽带上网投诉-次数0-20240706182321X401042236</t>
  </si>
  <si>
    <t>20240706182321X401042236</t>
  </si>
  <si>
    <t xml:space="preserve">流程受理流水号：20240706181937137918524171184873
客户号码:13791852417
客户姓名:宋**
投诉地市:潍坊
来话流水:2024070618140138720886722
宽带账号:13791852417
宽带账号归属地市:潍坊
宽带账号归属区县:潍城区
故障地址:潍坊潍城区北关街道北宫西街鑫雅苑1号楼*********
联系电话:13465702019
联系人:女士
工单紧急程度:非常紧急
是否有升级投诉倾向:否
是否重复投诉:否
是否携转意向:否
是否投诉倾向:否
是否智能网关:智能网关
当前是否在线:否
接入方式:FTTH
端到端诊断结果:频繁登录（光功率大于负27）
是否质差终端:无质差信息
光功率:无
故障大类:宽带
故障细类:宽带无法上网(专席)
携转原因:
故障时间:2024-07-06 18:21:20
具体故障现象:PON灯闪，
客户其他诉求:要求退还无法使用期间的宽带费用，
</t>
  </si>
  <si>
    <t>2024-07-06 18:28:10</t>
  </si>
  <si>
    <t>2024-07-06 18:28:57</t>
  </si>
  <si>
    <t>SD-851-285586-2589-24070</t>
  </si>
  <si>
    <t>SD-057-240706-723854-8183</t>
  </si>
  <si>
    <t>2024-07-06 18:26:14</t>
  </si>
  <si>
    <t>普通区域-寿光市-学府书香苑-15053651042-200M-宽带上网投诉-次数0-20240706182327X407084980</t>
  </si>
  <si>
    <t>20240706182327X407084980</t>
  </si>
  <si>
    <t xml:space="preserve">流程受理流水号：20240706182147150536510421185418
客户号码:15053651042
客户姓名:朱**
投诉地市:潍坊
来话流水:2024070618195617020835007
宽带账号:15053651042
宽带账号归属地市:潍坊
宽带账号归属区县:寿光市
故障地址:潍坊寿光市圣城街道兴安路学府书香苑南楼*********
联系电话:18763691272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故障时间:2024-07-06 18:25:41
具体故障现象:网速慢卡顿，重启未恢复，请协助谢谢。
客户其他诉求:
</t>
  </si>
  <si>
    <t>2024-07-06 18:28:07</t>
  </si>
  <si>
    <t>2024-07-06 18:28:25</t>
  </si>
  <si>
    <t>SD-057-240706-017345-6707</t>
  </si>
  <si>
    <t>2024-07-06 16:29:42</t>
  </si>
  <si>
    <t>【调研】-80+银卡-普通区域-寿光市-赵庄子-15762593311-300M-宽带上网投诉-次数0-202407060000540482</t>
  </si>
  <si>
    <t>202407060000540482</t>
  </si>
  <si>
    <t>202407060000540482#宽带账号：15762593311；宽带地址：潍坊寿光市古城赵庄子村赵庄子20号箱***，客户来电反映表示宽带网络无法使用，客户不在现场，无法配合线上指导，要求上门，谢谢！联系电话：15762593311；联系人：女士；来电流水：2024070616272288120848667</t>
  </si>
  <si>
    <t>2024-07-06 16:32:25</t>
  </si>
  <si>
    <t>2024-07-06 16:39:52</t>
  </si>
  <si>
    <t>SD-851-274268-24149-13796</t>
  </si>
  <si>
    <t>SD-057-240706-865129-6006</t>
  </si>
  <si>
    <t>2024-07-06 15:26:16</t>
  </si>
  <si>
    <t>普通区域-寿光市-上口三-15653698631-1000M-宽带上网投诉-次数0-20240706152342X622172944</t>
  </si>
  <si>
    <t>20240706152342X622172944</t>
  </si>
  <si>
    <t xml:space="preserve">【农村网络投诉】流程受理流水号：20240706152250156536986311129320
客户号码:15653698631
客户姓名:张**
投诉地市:潍坊
来话流水:2024070615222430820876112
宽带账号:15653698631
宽带账号归属地市:潍坊
宽带账号归属区县:寿光市
故障地址:潍坊寿光市上口镇上口三村上口三上口三26号箱*********
联系电话:15653698631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15:23:30
具体故障现象:光猫亮红灯，
客户其他诉求:
</t>
  </si>
  <si>
    <t>2024-07-06 15:30:44</t>
  </si>
  <si>
    <t>2024-07-06 15:31:12</t>
  </si>
  <si>
    <t>SD-851-272468-12205-5326</t>
  </si>
  <si>
    <t>SD-057-240706-357892-8124</t>
  </si>
  <si>
    <t>2024-07-06 18:20:32</t>
  </si>
  <si>
    <t>【调研】-80+银卡-(目标)普通区域-昌邑市-盛华城-13506475562-1000M-宽带上网投诉-次数0-20240706181823X103220614</t>
  </si>
  <si>
    <t>20240706181823X103220614</t>
  </si>
  <si>
    <t xml:space="preserve">流程受理流水号：20240706181529135064755621183822
客户号码:13506475562
客户姓名:徐**
投诉地市:潍坊
来话流水:2024070618135079920885192
宽带账号:13506475562
宽带账号归属地市:潍坊
宽带账号归属区县:昌邑市
故障地址:潍坊昌邑市城区院校街盛华城9号楼*********
联系电话:13506475562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18:16:25
具体故障现象:提示网络无法连接，要求设置线路 从客厅扯到卧室加个线  要求加急 要求明天过去，明天在家  明天到
客户其他诉求:提示网络无法连接，要求设置线路 从客厅扯到卧室加个线  要求加急 要求明天过去，明天在家  明天到
</t>
  </si>
  <si>
    <t>2024-07-06 18:22:00</t>
  </si>
  <si>
    <t>2024-07-06 18:27:32</t>
  </si>
  <si>
    <t>SD-851-288906-25026-10880</t>
  </si>
  <si>
    <t>SD-057-240706-819365-7539</t>
  </si>
  <si>
    <t>2024-07-06 17:35:37</t>
  </si>
  <si>
    <t>【调研】-80+白金-(目标)普通区域-寿光市-王家辛章村自然村-13869661299-1000M-宽带上网投诉-次数0-202407060000605088</t>
  </si>
  <si>
    <t>2024-07-07 18:36:00</t>
  </si>
  <si>
    <t>202407060000605088</t>
  </si>
  <si>
    <t>202407060000605088#13869661299客户来反映家里的电视看不了，查询机顶盒是质差状态，请协助处理，谢谢
联系电话：本机联系人；先生流水号：2024070617314664620879642</t>
  </si>
  <si>
    <t>2024-07-06 17:51:10</t>
  </si>
  <si>
    <t>2024-07-06 17:51:37</t>
  </si>
  <si>
    <t>SD-851-250893-14137-19111</t>
  </si>
  <si>
    <t>SD-057-240706-987315-6658</t>
  </si>
  <si>
    <t>2024-07-06 16:23:59</t>
  </si>
  <si>
    <t>【调研】-80+银卡-普通区域-诸城市-百合花园-15689191029-1000M-宽带上网投诉-次数0-202407060000531836</t>
  </si>
  <si>
    <t>2024-07-07 17:24:00</t>
  </si>
  <si>
    <t>202407060000531836</t>
  </si>
  <si>
    <t>202407060000531836#宽带账号：15689191029；宽带地址：潍坊诸城市龙都街道繁荣路百合花园14号楼*********；客户反映无法上网，要求上门，要求尽快处理回复！来电流水：2024070616213599420880347，联系电话：15689191029</t>
  </si>
  <si>
    <t>2024-07-06 16:25:56</t>
  </si>
  <si>
    <t>2024-07-06 16:58:01</t>
  </si>
  <si>
    <t>SD-057-240706-320719-5949</t>
  </si>
  <si>
    <t>2024-07-06 15:20:40</t>
  </si>
  <si>
    <t>【调研】-普通区域-高密市-田庄驻地自然村-13335251442-200M-宽带上网投诉-次数0-20240706151804X284968949</t>
  </si>
  <si>
    <t>2024-07-07 16:21:00</t>
  </si>
  <si>
    <t>20240706151804X284968949</t>
  </si>
  <si>
    <t xml:space="preserve">【农村网络投诉】流程受理流水号：20240706151656133352514421127499
客户号码:13335251442
客户姓名:李**
投诉地市:潍坊
来话流水:2024070615163728320807227
宽带账号:13335251442
宽带账号归属地市:潍坊
宽带账号归属区县:高密市
故障地址:潍坊高密市井沟镇田庄驻地田庄驻地自然村高密田庄驻地李勤烈2号箱*********
联系电话:13335251442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15:17:29
具体故障现象:光猫亮红灯，
客户其他诉求:
</t>
  </si>
  <si>
    <t>2024-07-06 15:22:28</t>
  </si>
  <si>
    <t>2024-07-06 15:22:46</t>
  </si>
  <si>
    <t>SD-057-240706-321596-5332</t>
  </si>
  <si>
    <t>2024-07-06 14:26:58</t>
  </si>
  <si>
    <t>普通区域-潍城区-盛和步行街沿街-15863657555-300M-宽带上网投诉-次数0-202407060000418796</t>
  </si>
  <si>
    <t>202407060000418796</t>
  </si>
  <si>
    <t>202407060000418796#宽带账号：15863657555；宽带地址：潍坊潍城区南关街道和平路盛和步行街沿街1号楼*********；客户来电反映宽带网速慢，线上指导无法配合，要求师傅上门请协助上门处理故障问题，谢谢！联系电话：15863657555；联系人：刘**；来电流水：2024070614242686220898095。</t>
  </si>
  <si>
    <t>2024-07-06 14:30:12</t>
  </si>
  <si>
    <t>2024-07-06 14:30:44</t>
  </si>
  <si>
    <t>SD-851-266691-26173-21768</t>
  </si>
  <si>
    <t>SD-057-240706-302548-9815</t>
  </si>
  <si>
    <t>2024-07-06 20:59:03</t>
  </si>
  <si>
    <t>普通区域-临朐县-茹家庄自然村-13854463377-1000M-宽带上网投诉-次数0-20240706205615X575270180</t>
  </si>
  <si>
    <t>20240706205615X575270180</t>
  </si>
  <si>
    <t xml:space="preserve">【农村网络投诉】流程受理流水号：20240706205111138544633771212643
客户号码:13854463377
客户姓名:薛*
投诉地市:潍坊
来话流水:2024070620483398020803428
宽带账号:13854463377
宽带账号归属地市:潍坊
宽带账号归属区县:临朐县
故障地址:潍坊临朐县五井镇人民政府茹家庄茹家庄自然村茹家庄村（扩容5次）115号箱薛贵（外墙）
联系电话:13854463377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光功率:-17.03
故障大类:宽带/电视
故障细类:网速慢/上网掉线(专席)
携转原因:
故障时间:2024-07-06 20:50:07
具体故障现象:电脑连接无线测速不达标，已建议用电脑网线连接光猫1口测速，客户不认可，客户要求明天中午1点左右和客户联系，请处理谢谢
客户其他诉求:
</t>
  </si>
  <si>
    <t>2024-07-06 21:01:15</t>
  </si>
  <si>
    <t>2024-07-06 21:01:41</t>
  </si>
  <si>
    <t>SD-851-269775-16301-22190</t>
  </si>
  <si>
    <t>SD-057-240706-931428-9816</t>
  </si>
  <si>
    <t>2024-07-06 20:59:05</t>
  </si>
  <si>
    <t>普通区域-潍城区-东夏庄片区-15964345487-200M-宽带上网投诉-次数0-202407060000745273</t>
  </si>
  <si>
    <t>202407060000745273</t>
  </si>
  <si>
    <t>202407060000745273#导航立单,客户通过语音导航反馈宽带故障问题,经诊断光猫设备性能不佳,要求装维回访处理,请协助.联系电话：15964345487</t>
  </si>
  <si>
    <t>2024-07-06 21:00:55</t>
  </si>
  <si>
    <t>2024-07-06 21:06:49</t>
  </si>
  <si>
    <t>SD-851-235881-5853-328</t>
  </si>
  <si>
    <t>SD-057-240706-512604-6661</t>
  </si>
  <si>
    <t>2024-07-06 16:24:31</t>
  </si>
  <si>
    <t>【调研】-80+银卡-(目标)普通区域-青州市-张高-18764696893-500M-宽带上网投诉-次数0-202407060000534602</t>
  </si>
  <si>
    <t>2024-07-07 17:25:00</t>
  </si>
  <si>
    <t>202407060000534602</t>
  </si>
  <si>
    <t>202407060000534602#宽带账号：18764696893；宽带地址：潍坊青州市何官镇张高村张高扩容29号箱（村西外楼前线杆；客户来电反映移动高清不能正常使用客户不配合排障，要求上门，请协助处理，谢谢！联系电话：15054403078；联系人：女士；来电流水：2024070616221511720888079</t>
  </si>
  <si>
    <t>2024-07-06 16:42:55</t>
  </si>
  <si>
    <t>2024-07-06 16:43:17</t>
  </si>
  <si>
    <t>SD-057-240706-130872-8130</t>
  </si>
  <si>
    <t>2024-07-06 18:20:48</t>
  </si>
  <si>
    <t>【调研】-80+银卡-普通区域-寿光市-港苑新空间-13806470885-200M-宽带上网投诉-次数0-20240706181858X138577841</t>
  </si>
  <si>
    <t>20240706181858X138577841</t>
  </si>
  <si>
    <t xml:space="preserve">流程受理流水号：20240706181713138064708851184252
客户号码:13806470885
客户姓名:张**
投诉地市:潍坊
来话流水:2024070618153560620899868
宽带账号:13806470885
宽带账号归属地市:潍坊
宽带账号归属区县:寿光市
故障地址:潍坊寿光市圣城街道建新街港苑新空间15号楼*********
联系电话:13465692535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18:18:27
具体故障现象:打不开网页，
客户其他诉求:要求上门维修
</t>
  </si>
  <si>
    <t>2024-07-06 18:25:06</t>
  </si>
  <si>
    <t>2024-07-06 18:25:24</t>
  </si>
  <si>
    <t>SD-057-240706-208135-8195</t>
  </si>
  <si>
    <t>2024-07-06 18:26:45</t>
  </si>
  <si>
    <t>【调研】-普通区域-青州市-青州谭坊王家-15065662888-1000M-宽带上网投诉-次数0-202407060000658493</t>
  </si>
  <si>
    <t>202407060000658493</t>
  </si>
  <si>
    <t xml:space="preserve">202407060000658493#宽带账号：15065662888；宽带地址：潍坊青州市谭坊镇王家青州谭坊南王家村3号箱（范有志西墙）*********；客户来电反映宽带无法使用，光信号灯红灯闪烁：引导客户将光纤线插紧，将弯折的位置捋直后重启无效，要求上门，请协助处理，谢谢！联系电话：18264626555；联系人：先生/女士；来电流水：2024070618233769120864595。
</t>
  </si>
  <si>
    <t>2024-07-06 18:27:47</t>
  </si>
  <si>
    <t>2024-07-06 18:28:11</t>
  </si>
  <si>
    <t>SD-851-252435-19389-7158</t>
  </si>
  <si>
    <t>SD-057-240706-527839-9819</t>
  </si>
  <si>
    <t>2024-07-06 20:59:14</t>
  </si>
  <si>
    <t>【调研】-普通区域-潍城区-郭家成章自然村-13964742880-100M-宽带上网投诉-次数0-20240706205629X589990557</t>
  </si>
  <si>
    <t>20240706205629X589990557</t>
  </si>
  <si>
    <t xml:space="preserve">【农村网络投诉】流程受理流水号：20240706205541139647428801213257
客户号码:13964742880
客户姓名:孙**
投诉地市:潍坊
来话流水:2024070620543553420829233
宽带账号:13964742880
宽带账号归属地市:潍坊
宽带账号归属区县:潍城区
故障地址:潍坊潍城区乐埠山生态经济发展区郭家成章郭家成章自然村扩容3#箱光交箱西*********
联系电话:15963620065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故障时间:2024-07-06 20:55:56
具体故障现象:光猫亮红灯，线上 指导检查光纤线未恢复请协助谢谢
客户其他诉求:谢谢
</t>
  </si>
  <si>
    <t>2024-07-06 21:01:16</t>
  </si>
  <si>
    <t>2024-07-06 21:02:02</t>
  </si>
  <si>
    <t>SD-057-240706-037418-6019</t>
  </si>
  <si>
    <t>2024-07-06 15:27:07</t>
  </si>
  <si>
    <t>普通区域-潍城区-北宫社区-15854449776-300M-宽带上网投诉-次数0-202407060000475401</t>
  </si>
  <si>
    <t>202407060000475401</t>
  </si>
  <si>
    <t>202407060000475401#宽带账号：15854449776；宽带地址：潍坊潍城区北关街道北宫西街北宫社区21号*********；客户来电反映宽带网速卡，客户不配合排障，要求师傅上门，请协助处理，谢谢！联系电话15854449776；联系人：***；来电流水：2024070615213679720866624</t>
  </si>
  <si>
    <t>2024-07-06 15:32:27</t>
  </si>
  <si>
    <t>2024-07-06 15:33:03</t>
  </si>
  <si>
    <t>SD-057-240706-854139-7572</t>
  </si>
  <si>
    <t>2024-07-06 17:38:58</t>
  </si>
  <si>
    <t>【调研】-普通区域-寿光市-上口一-15105369675-200M-宽带上网投诉-次数0-20240706173755X675966210</t>
  </si>
  <si>
    <t>2024-07-07 18:39:00</t>
  </si>
  <si>
    <t>20240706173755X675966210</t>
  </si>
  <si>
    <t xml:space="preserve">【农村网络投诉】流程受理流水号：20240706173705151053696751171996
客户号码:15105369675
客户姓名:张**
投诉地市:潍坊
来话流水:2024070617364100620830909
宽带账号:15105369675
宽带账号归属地市:潍坊
宽带账号归属区县:寿光市
故障地址:潍坊寿光市上口镇上口一村上口一上口一村17号箱张焕之外墙*********
联系电话:15105369675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17:37:26
具体故障现象:打不开网页，
客户其他诉求:
</t>
  </si>
  <si>
    <t>2024-07-06 17:43:26</t>
  </si>
  <si>
    <t>2024-07-06 17:43:48</t>
  </si>
  <si>
    <t>SD-057-240706-286539-9452</t>
  </si>
  <si>
    <t>2024-07-06 20:13:57</t>
  </si>
  <si>
    <t>【调研】-80+普通-普通区域-寿光市-水务小区-13864661196-300M-宽带上网投诉-次数0-202407060000727631</t>
  </si>
  <si>
    <t>202407060000727631</t>
  </si>
  <si>
    <t xml:space="preserve">202407060000727631#
宽带账号：13864661196；宽带地址：潍坊寿光市瑞景园小区；客户来电反映宽带网络无法使用，客户不配合查看设备连线情况，要求师傅上门，请协助处理，谢谢！联系电话：13864661196；联系人：；来电流水：2024070620053641820802582。 </t>
  </si>
  <si>
    <t>2024-07-06 20:18:26</t>
  </si>
  <si>
    <t>2024-07-06 20:18:56</t>
  </si>
  <si>
    <t>SD-057-240706-601985-6002</t>
  </si>
  <si>
    <t>2024-07-06 15:26:02</t>
  </si>
  <si>
    <t>【调研】-普通区域-寿光市-草碾村自然村-15863655402-1000M-宽带上网投诉-次数0-20240706152302X582241830</t>
  </si>
  <si>
    <t>20240706152302X582241830</t>
  </si>
  <si>
    <t xml:space="preserve">【农村网络投诉】流程受理流水号：20240706152242158636554021129262
客户号码:15863655402
客户姓名:李**
投诉地市:菏泽
来话流水:2024070615210648520860535
宽带账号:15863655402
宽带账号归属地市:
宽带账号归属区县:寿光市
故障地址:潍坊寿光市侯镇草碾村草碾村自然村草碾村17号箱（李习然家外墙）*********
联系电话:15863655402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15:22:32
具体故障现象:光猫亮红灯，
客户其他诉求:
</t>
  </si>
  <si>
    <t>2024-07-06 15:35:59</t>
  </si>
  <si>
    <t>2024-07-06 15:37:14</t>
  </si>
  <si>
    <t>SD-851-259017-16409-10383</t>
  </si>
  <si>
    <t>SD-057-240706-365019-5294</t>
  </si>
  <si>
    <t>2024-07-06 14:23:40</t>
  </si>
  <si>
    <t>【调研】-80+普通-普通区域-坊子区-凤凰水岸名郡-13792683553-500M-宽带上网投诉-次数0-20240706142243X963300210</t>
  </si>
  <si>
    <t>20240706142243X963300210</t>
  </si>
  <si>
    <t xml:space="preserve">流程受理流水号：20240706142216137926835531111160
客户号码:13792683553
客户姓名:郭**
投诉地市:潍坊
来话流水:2024070614202398920854386
宽带账号:13792683553
宽带账号归属地市:潍坊
宽带账号归属区县:坊子区
故障地址:潍坊坊子区坊子新区凤凰街凤凰水岸名郡34号楼*********
联系电话:13792683553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故障时间:2024-07-06 14:22:06
具体故障现象:网速慢卡顿，
客户其他诉求:
</t>
  </si>
  <si>
    <t>2024-07-06 14:28:55</t>
  </si>
  <si>
    <t>2024-07-06 14:29:24</t>
  </si>
  <si>
    <t>SD-057-240706-034891-5345</t>
  </si>
  <si>
    <t>2024-07-06 14:27:58</t>
  </si>
  <si>
    <t>【调研】-80+钻石-普通区域-潍城区-清荷湾-15964562216-200M-宽带上网投诉-次数0-202407060000419202</t>
  </si>
  <si>
    <t>2024-07-07 15:28:00</t>
  </si>
  <si>
    <t>202407060000419202</t>
  </si>
  <si>
    <t xml:space="preserve">202407060000419202#宽带账号：15964562216；宽带地址：潍坊潍城区北关街道月河路清荷湾11号楼*********；客户来电反映电脑无法上网，客户不配合排障，要求上门，请协助处理，谢谢！联系电话：本机；联系人：先生；来电流水：2024070614224035720879016
</t>
  </si>
  <si>
    <t>2024-07-06 14:32:17</t>
  </si>
  <si>
    <t>2024-07-06 14:33:03</t>
  </si>
  <si>
    <t>SD-057-240706-370561-5357</t>
  </si>
  <si>
    <t>2024-07-06 14:29:29</t>
  </si>
  <si>
    <t>普通区域-临朐县-宫家坡自然村-18365678307-100M-宽带上网投诉-次数0-20240706142849X329943659</t>
  </si>
  <si>
    <t>2024-07-07 15:30:00</t>
  </si>
  <si>
    <t>20240706142849X329943659</t>
  </si>
  <si>
    <t xml:space="preserve">【农村网络投诉】流程受理流水号：20240706142730183656783071112661
客户号码:18365678307
客户姓名:张**
投诉地市:潍坊
来话流水:2024070614270604020827608
宽带账号:18365678307
宽带账号归属地市:潍坊
宽带账号归属区县:临朐县
故障地址:潍坊临朐县冶源镇人民政府宫家坡宫家坡自然村宫家坡（扩容2次）36号箱史利民（外墙）*********
联系电话:18365678307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14:29:24
具体故障现象:PON灯闪，
客户其他诉求:
</t>
  </si>
  <si>
    <t>2024-07-06 14:46:29</t>
  </si>
  <si>
    <t>2024-07-06 14:47:04</t>
  </si>
  <si>
    <t>SD-057-240706-483712-5361</t>
  </si>
  <si>
    <t>2024-07-06 14:29:46</t>
  </si>
  <si>
    <t>(目标)普通区域-昌邑市-山前街沿街-17860225211-200M-宽带上网投诉-次数0-20240706121428X268786548</t>
  </si>
  <si>
    <t>20240706121428X268786548</t>
  </si>
  <si>
    <t>【预处理派单】宽带账号：17860225211，宽带地址： 潍坊昌邑市城区都昌路山前街沿街山前街沿街4号箱*********，故障现象：，故障现象类型：，客户诉求：客户表示自己在一周前预约了宽带移机但是一直没有人上门安装，客户要求尽快上门安装，有投诉意向，联系电话：17860225211，通话流水：2024070612062035720864741。接入方式：FTTH，当前是否在线：在线，端到端诊断结果：客户侧设备问题，是否智能网关：是，光功率-22.596373105057562。</t>
  </si>
  <si>
    <t>2024-07-06 14:36:22</t>
  </si>
  <si>
    <t>2024-07-06 14:38:27</t>
  </si>
  <si>
    <t>SD-852-312340-1535-10019</t>
  </si>
  <si>
    <t>SD-057-240706-739642-9522</t>
  </si>
  <si>
    <t>2024-07-06 20:16:45</t>
  </si>
  <si>
    <t>80+普通-普通区域-寿光市-寨里-15905360991-200M-魔百和投诉-次数0-202407060000728951</t>
  </si>
  <si>
    <t>202407060000728951</t>
  </si>
  <si>
    <t>202407060000728951#流程受理流水号：20240706201453159053609911207277
客户号码:15905360991
客户姓名:赵*
投诉地市:潍坊
来话流水:2024070620143581320846841
宽带账号:15905360991
宽带账号归属地市:潍坊
宽带账号归属区县:寿光市
故障地址:潍坊寿光市寒桥镇寨里村寨里寨里村4号箱*********
联系电话:15905360991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
携转原因:
故障时间:2024-07-06 20:15:55
魔百和单播/组播:组播
具体故障现象:机顶盒无法开机，
客户其他诉求:
魔百和单/组播：组播;宽带小区$[寨里]$</t>
  </si>
  <si>
    <t>2024-07-06 20:18:45</t>
  </si>
  <si>
    <t>2024-07-06 20:19:19</t>
  </si>
  <si>
    <t>SD-057-240706-981245-9784</t>
  </si>
  <si>
    <t>2024-07-06 20:53:25</t>
  </si>
  <si>
    <t>普通区域-昌邑市-南苑小区自然村-15253690323-100M-宽带上网投诉-次数0-20240706205240X360741838</t>
  </si>
  <si>
    <t>20240706205240X360741838</t>
  </si>
  <si>
    <t xml:space="preserve">【农村网络投诉】流程受理流水号：20240706205220152536903231212792
客户号码:15253690323
客户姓名:朱**
投诉地市:潍坊
来话流水:2024070620483875920803786
宽带账号:15253690323
宽带账号归属地市:潍坊
宽带账号归属区县:昌邑市
故障地址:潍坊昌邑市南逄镇南苑小区南苑小区自然村新18号箱金江园2*********
联系电话:15253690323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20:51:51
具体故障现象:PON灯闪，
客户其他诉求:
</t>
  </si>
  <si>
    <t>2024-07-06 20:58:34</t>
  </si>
  <si>
    <t>2024-07-06 20:59:16</t>
  </si>
  <si>
    <t>SD-057-240706-187342-7567</t>
  </si>
  <si>
    <t>2024-07-06 17:38:46</t>
  </si>
  <si>
    <t>(目标)普通区域-寿光市-东方吕后村-13964628131-300M-宽带上网投诉-次数0-20240706173709X629443594</t>
  </si>
  <si>
    <t>20240706173709X629443594</t>
  </si>
  <si>
    <t xml:space="preserve">【农村网络投诉】流程受理流水号：20240706173619139646281311171747
客户号码:13964628131
客户姓名:李**
投诉地市:潍坊
来话流水:2024070617341171020805011
宽带账号:13964628131
宽带账号归属地市:潍坊
宽带账号归属区县:寿光市
故障地址:潍坊寿光市上口镇东方吕后村东方吕后村东方吕后村16箱(李琴光号外墙）*********
联系电话:13964628131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故障时间:2024-07-06 17:45:03
具体故障现象:光猫亮红灯，线上操作未恢复 请协助处理  谢谢
客户其他诉求:
</t>
  </si>
  <si>
    <t>2024-07-06 17:45:13</t>
  </si>
  <si>
    <t>2024-07-06 17:45:46</t>
  </si>
  <si>
    <t>SD-057-240706-603479-6646</t>
  </si>
  <si>
    <t>2024-07-06 16:23:18</t>
  </si>
  <si>
    <t>普通区域-昌乐县-领仕郡-13506490559-300M-宽带上网投诉-次数0-20240706162120X807209800</t>
  </si>
  <si>
    <t>20240706162120X807209800</t>
  </si>
  <si>
    <t xml:space="preserve">流程受理流水号：20240706161948135064905591146758
客户号码:13506490559
客户姓名:刘**
投诉地市:潍坊
来话流水:2024070616122669420873866
宽带账号:13506490559
宽带账号归属地市:潍坊
宽带账号归属区县:昌乐县
故障地址:潍坊昌乐县城关街道方山路领仕郡16号楼*********
联系电话:13506490559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故障时间:2024-07-06 16:20:35
具体故障现象:光猫灯正常但电脑手机无法上网，线上排障未能恢复正常使用，请相关部门人员协助处理，谢谢
客户其他诉求:
</t>
  </si>
  <si>
    <t>2024-07-06 16:26:52</t>
  </si>
  <si>
    <t>2024-07-06 16:27:18</t>
  </si>
  <si>
    <t>SD-057-240706-092834-6014</t>
  </si>
  <si>
    <t>2024-07-06 15:26:39</t>
  </si>
  <si>
    <t>80+银卡-FTTR-普通区域-奎文区-中央生活城-13791620800-1000M-宽带上网投诉-次数0-20240706152505X705920696</t>
  </si>
  <si>
    <t>20240706152505X705920696</t>
  </si>
  <si>
    <t xml:space="preserve">流程受理流水号：20240706152345137916208001129603
客户号码:13791620800
客户姓名:杨**
投诉地市:潍坊
来话流水:2024070615232664220888678
宽带账号:13791620800
宽带账号归属地市:潍坊
宽带账号归属区县:奎文区
故障地址:潍坊奎文区广文街道胜利街中央生活城5号楼*********
联系电话:13791620800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故障时间:2024-07-06 15:22:33
具体故障现象:光猫亮红灯
客户其他诉求:
</t>
  </si>
  <si>
    <t>2024-07-06 15:28:54</t>
  </si>
  <si>
    <t>2024-07-06 15:47:25</t>
  </si>
  <si>
    <t>SD-851-264258-36080-29801</t>
  </si>
  <si>
    <t>SD-057-240706-293187-8149</t>
  </si>
  <si>
    <t>2024-07-06 18:23:10</t>
  </si>
  <si>
    <t>【调研】-80+银卡-普通区域-潍城区-岳王庙小区-13805368564-200M-宽带上网投诉-次数0-202407060000658562</t>
  </si>
  <si>
    <t>202407060000658562</t>
  </si>
  <si>
    <t xml:space="preserve">202407060000658562#流程受理流水号：20240706182233138053685641185631
客户号码:13805368564
客户姓名:章***
投诉地市:潍坊
来话流水:2024070618220298020851875
宽带账号:13805368564
宽带账号归属地市:潍坊
宽带账号归属区县:潍城区
故障地址:潍坊潍城区城关街道向阳路芙蓉街社区岳王庙小区6号楼*********
联系电话:13626360851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光功率:-30
故障大类:宽带/电视
故障细类:宽带无法上网
携转原因:
故障时间:2024-07-06 18:22:41
具体故障现象:打不开网页，
客户其他诉求:客户侧为质差终端，要求上门更换终端并一并处理故障问题。
</t>
  </si>
  <si>
    <t>2024-07-06 18:25:26</t>
  </si>
  <si>
    <t>2024-07-06 18:25:58</t>
  </si>
  <si>
    <t>SD-851-298012-20575-5530</t>
  </si>
  <si>
    <t>SD-057-240706-913674-9396</t>
  </si>
  <si>
    <t>2024-07-06 20:11:30</t>
  </si>
  <si>
    <t>【调研】-80+银卡-普通区域-青州市-泰丰购物广场-18866465382-500M-宽带上网投诉-次数0-20240706201026X826004778</t>
  </si>
  <si>
    <t>20240706201026X826004778</t>
  </si>
  <si>
    <t>【预处理派单】宽带账号：18866465382，宽带地址： 潍坊青州市云门山街道范公亭路泰丰购物广场5号（一层A区1241刘会窗帘东墙）*********，故障现象：，故障现象类型：，客户诉求：网络比较卡，联系电话：18866465382，通话流水：2024070620082145720816306。接入方式：FTTB，当前是否在线：在线，端到端诊断结果：客户侧设备问题，是否智能网关：是，光功率。</t>
  </si>
  <si>
    <t>2024-07-06 20:13:48</t>
  </si>
  <si>
    <t>2024-07-06 20:14:03</t>
  </si>
  <si>
    <t>SD-057-240706-740258-9462</t>
  </si>
  <si>
    <t>2024-07-06 20:14:09</t>
  </si>
  <si>
    <t>【调研】-80+银卡-普通区域-高密市-钟家屯自然村-17865630596-300M-宽带上网投诉-次数0-20240706201131X891772926</t>
  </si>
  <si>
    <t>20240706201131X891772926</t>
  </si>
  <si>
    <t xml:space="preserve">【农村网络投诉】流程受理流水号：20240706201003178656305961206466
客户号码:17865630596
客户姓名:钟**
投诉地市:潍坊
来话流水:2024070620085778720819426
宽带账号:17865630596
宽带账号归属地市:潍坊
宽带账号归属区县:高密市
故障地址:潍坊高密市醴泉街道钟家屯钟家屯自然村高密钟家屯单亦瑞屋山12号号箱*********
联系电话:17865630596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20:10:53
具体故障现象:提示网络无法连接，
客户其他诉求:请尽快处理谢谢
</t>
  </si>
  <si>
    <t>2024-07-06 20:16:37</t>
  </si>
  <si>
    <t>2024-07-06 20:18:28</t>
  </si>
  <si>
    <t>SD-057-240706-531082-9531</t>
  </si>
  <si>
    <t>2024-07-06 20:17:07</t>
  </si>
  <si>
    <t>【调研】-80+银卡-(目标)普通区域-临朐县-永兴小区-15964333928-300M-宽带上网投诉-次数0-20240706201455X952778310 二级督办</t>
  </si>
  <si>
    <t>20240706201455X952778310</t>
  </si>
  <si>
    <t xml:space="preserve">流程受理流水号：20240706201328159643339281207020
客户号码:15964333928
客户姓名:魏**
投诉地市:潍坊
来话流水:2024070620131763520840446
宽带账号:15964333928
宽带账号归属地市:潍坊
宽带账号归属区县:临朐县
故障地址:潍坊临朐县冶源镇人民政府冶五路永兴小区啤酒厂家属楼东楼*********
联系电话:15964333928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20:14:13
具体故障现象:提示网络无法连接，
客户其他诉求:
</t>
  </si>
  <si>
    <t>2024-07-06 20:22:14</t>
  </si>
  <si>
    <t>2024-07-06 20:22:52</t>
  </si>
  <si>
    <t>SD-057-240706-173264-6667</t>
  </si>
  <si>
    <t>2024-07-06 16:25:44</t>
  </si>
  <si>
    <t>普通区域-安丘市-留晃村自然村-13793644068-100M-宽带上网投诉-次数0-202407060000531839</t>
  </si>
  <si>
    <t>2024-07-07 17:26:00</t>
  </si>
  <si>
    <t>202407060000531839</t>
  </si>
  <si>
    <t xml:space="preserve">202407060000531839#宽带账号：13793644068；宽带地址：潍坊安丘市石堆镇留晃村留晃村自然村留晃村中心街西6号箱；客户来电反映宽带无网络，客户不配合排障，要求师傅上门，请协助处理，谢谢！联系电话：15863670884；联系人：女士；来电流水：2024070616214789020882729。
</t>
  </si>
  <si>
    <t>2024-07-06 16:29:24</t>
  </si>
  <si>
    <t>2024-07-06 16:30:05</t>
  </si>
  <si>
    <t>SD-057-240706-280397-8156</t>
  </si>
  <si>
    <t>2024-07-06 18:23:31</t>
  </si>
  <si>
    <t>普通区域-青州市-西股村自然村-15054418721-300M-宽带上网投诉-次数0-20240706182146X306217986</t>
  </si>
  <si>
    <t>20240706182146X306217986</t>
  </si>
  <si>
    <t xml:space="preserve">【农村网络投诉】流程受理流水号：20240706182028150544187211185089
客户号码:15054418721
客户姓名:蒋*
投诉地市:潍坊
来话流水:2024070618192937420831489
宽带账号:15054418721
宽带账号归属地市:潍坊
宽带账号归属区县:青州市
故障地址:潍坊青州市王坟镇西股村
联系电话:15054418721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18:20:49
具体故障现象:PON灯闪，捋直插紧重启后未恢复，请协助谢谢！
客户其他诉求:
</t>
  </si>
  <si>
    <t>2024-07-06 18:28:32</t>
  </si>
  <si>
    <t>2024-07-06 18:29:07</t>
  </si>
  <si>
    <t>SD-057-240706-874235-8159</t>
  </si>
  <si>
    <t>2024-07-06 18:23:34</t>
  </si>
  <si>
    <t>80+银卡-普通区域-潍城区-怡馨家园-15165360788-1000M-宽带上网投诉-次数0-20240706182201X321590188</t>
  </si>
  <si>
    <t>20240706182201X321590188</t>
  </si>
  <si>
    <t xml:space="preserve">流程受理流水号：20240706181358151653607881183426
客户号码:15165360788
客户姓名:谢**
投诉地市:潍坊
来话流水:2024070618134224820883982
宽带账号:15165360788
宽带账号归属地市:潍坊
宽带账号归属区县:潍城区
故障地址:潍坊潍城区城关街道胜利西街怡馨家园2号楼*********
联系电话:15165360788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18:16:42
具体故障现象:光猫亮红灯，引导客户将光纤线插紧，将弯折的位置捋直后重启无效，请协助处理，谢谢。
客户其他诉求:
</t>
  </si>
  <si>
    <t>2024-07-06 18:29:28</t>
  </si>
  <si>
    <t>2024-07-06 18:30:49</t>
  </si>
  <si>
    <t>SD-057-240706-468730-9380</t>
  </si>
  <si>
    <t>2024-07-06 20:11:06</t>
  </si>
  <si>
    <t>FTTR-(目标)普通区域-寿光市-城投悦府-15615766117-1000M-宽带上网投诉-次数0-20240706200908X748689386</t>
  </si>
  <si>
    <t>20240706200908X748689386</t>
  </si>
  <si>
    <t xml:space="preserve">流程受理流水号：20240706200700156157661171206005
客户号码:15615766117
客户姓名:李**
投诉地市:潍坊
来话流水:2024070620063613520807579
宽带账号:15615766117
宽带账号归属地市:潍坊
宽带账号归属区县:寿光市
故障地址:潍坊寿光市洛城街道金光街城投悦府22号楼*********
联系电话:15615766117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20:06:41
具体故障现象:光猫灯正常但电脑手机无法上网，重启 ,未恢复
客户其他诉求:
</t>
  </si>
  <si>
    <t>2024-07-06 20:18:29</t>
  </si>
  <si>
    <t>2024-07-06 20:18:59</t>
  </si>
  <si>
    <t>SD-851-278638-12649-25925</t>
  </si>
  <si>
    <t>SD-057-240706-927516-9405</t>
  </si>
  <si>
    <t>2024-07-06 20:11:55</t>
  </si>
  <si>
    <t>【调研】-80+普通-普通区域-昌邑市-粮食局宿舍周围-18506457345-1000M-宽带上网投诉-次数0-202407060000724556</t>
  </si>
  <si>
    <t>202407060000724556</t>
  </si>
  <si>
    <t>202407060000724556#宽带账号：18506457345；宽带地址：潍坊昌邑市城区天水路粮食局宿舍周围植物油厂宿舍5号楼*********；客户来电反映宽带故障，客户不配合排障，要求师傅上门，请协助处理，谢谢！联系电话：本机；联系人：女士 ；来电流水：2024070620064759820808559</t>
  </si>
  <si>
    <t>2024-07-06 20:14:02</t>
  </si>
  <si>
    <t>2024-07-06 20:14:17</t>
  </si>
  <si>
    <t>SD-057-240706-257430-6675</t>
  </si>
  <si>
    <t>2024-07-06 16:26:19</t>
  </si>
  <si>
    <t>【调研】-FTTR-(目标)普通区域-奎文区-东泰大厦-13863638989-1000M-宽带上网投诉-次数0-202407060000532766</t>
  </si>
  <si>
    <t>2024-07-07 17:27:00</t>
  </si>
  <si>
    <t>202407060000532766</t>
  </si>
  <si>
    <t xml:space="preserve">202407060000532766#宽带账号：13863638989；宽带地址：潍坊奎文区广文街道虞河路东泰大厦东泰大厦409*********； ，具体现象：客户反映宽带不能上网，要求师傅联系维修，要求尽快处理回复！来电流水： ，2024070616215230320883538联系电话：13516388388 </t>
  </si>
  <si>
    <t>2024-07-06 16:29:30</t>
  </si>
  <si>
    <t>2024-07-06 16:33:07</t>
  </si>
  <si>
    <t>SD-851-254030-11607-97</t>
  </si>
  <si>
    <t>SD-057-240706-965238-8103</t>
  </si>
  <si>
    <t>2024-07-06 18:17:41</t>
  </si>
  <si>
    <t>【调研】-80+银卡-普通区域-寿光市-南胡村-15966088438-1000M-宽带上网投诉-次数0-20240706181639X999391602</t>
  </si>
  <si>
    <t>20240706181639X999391602</t>
  </si>
  <si>
    <t xml:space="preserve">【农村网络投诉】流程受理流水号：20240706181548159660884381183909
客户号码:15966088438
客户姓名:姜**
投诉地市:潍坊
来话流水:2024070618150364420895411
宽带账号:15966088438
宽带账号归属地市:潍坊
宽带账号归属区县:寿光市
故障地址:潍坊寿光市孙家集街道南胡村南胡村南胡村1号箱*********
联系电话:15966088438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故障细类:宽带无法上网
携转原因:
故障时间:2024-07-06 18:16:07
具体故障现象:移动看家无法使用，要求报修
客户其他诉求:
</t>
  </si>
  <si>
    <t>2024-07-06 18:25:20</t>
  </si>
  <si>
    <t>2024-07-06 18:27:01</t>
  </si>
  <si>
    <t>SD-851-289874-7129-25187</t>
  </si>
  <si>
    <t>SD-057-240706-296453-8104</t>
  </si>
  <si>
    <t>2024-07-06 18:17:44</t>
  </si>
  <si>
    <t>【调研】-普通区域-寿光市-尧水社区-13153689321-1000M-宽带上网投诉-次数0-20240706181655X159758780</t>
  </si>
  <si>
    <t>20240706181655X159758780</t>
  </si>
  <si>
    <t xml:space="preserve">【农村网络投诉】流程受理流水号：20240706181525131536893211183806
客户号码:13153689321
客户姓名:王*
投诉地市:潍坊
来话流水:2024070618142560920890186
宽带账号:13153689321
宽带账号归属地市:潍坊
宽带账号归属区县:寿光市
故障地址:潍坊寿光市洛城街道康家尧水村尧水社区A7号楼*********
联系电话:13153689321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18:15:03
具体故障现象:PON灯闪，插紧屡直光纤线 重启光猫 未恢复
客户其他诉求:
</t>
  </si>
  <si>
    <t>2024-07-06 18:19:21</t>
  </si>
  <si>
    <t>2024-07-06 18:19:39</t>
  </si>
  <si>
    <t>SD-057-240706-862745-8047</t>
  </si>
  <si>
    <t>2024-07-06 18:14:27</t>
  </si>
  <si>
    <t>80+银卡-普通区域--null--宽带上网投诉-次数0-202407050000657662</t>
  </si>
  <si>
    <t>202407050000657662</t>
  </si>
  <si>
    <t>202407050000657662#受理号码 : 15153666029客户姓名 : 潘**号码归属地 : 潍坊高密 － 高密-手机卖场-高密市姜庄隆达手机超市（社区）用户品牌 : 全球通
客户对 预约宽带后没有接口不认可，着急使用 要求尽快联系处理，谢谢
联系人：先生，联系电话：15054455233，录音流水：2024070518211045520800569</t>
  </si>
  <si>
    <t>SD-057-240706-159738-8050</t>
  </si>
  <si>
    <t>2024-07-06 18:14:30</t>
  </si>
  <si>
    <t>【调研】-80+普通-普通区域-临朐县-前街铁路大厦片区-15265601286-1000M-宽带上网投诉-次数0-20240706181350X830191780</t>
  </si>
  <si>
    <t>20240706181350X830191780</t>
  </si>
  <si>
    <t xml:space="preserve">流程受理流水号：20240706181307152656012861183207
客户号码:15265601286
客户姓名:陈**
投诉地市:潍坊
来话流水:2024070618031995420894993
宽带账号:15265601286
宽带账号归属地市:潍坊
宽带账号归属区县:临朐县
故障地址:潍坊临朐县城关街道新华路前街铁路大厦片区3号箱铁路大厦小区3号楼（东墙-路南）*********
联系电话:15265601286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故障时间:2024-07-06 18:14:09
具体故障现象:家庭WiFi信号弱，已排查有千兆路由器。连接光猫1口。摆放位置无遮挡。已指导重启未恢复
客户其他诉求:
</t>
  </si>
  <si>
    <t>2024-07-06 18:19:30</t>
  </si>
  <si>
    <t>SD-851-290306-3603-15821</t>
  </si>
  <si>
    <t>SD-057-240706-048192-7625</t>
  </si>
  <si>
    <t>2024-07-06 17:45:05</t>
  </si>
  <si>
    <t>【催1】普通区域-昌邑市-null-15169699292-宽带上网投诉-次数0-20240706163009X609055452</t>
  </si>
  <si>
    <t>2024-07-07 18:46:00</t>
  </si>
  <si>
    <t>20240706163009X609055452</t>
  </si>
  <si>
    <t>*YWDZ01
服务号码：15169699292，
号码归属地：潍坊潍城 ，
要求取消：1业务；
用户品牌：全球通；
是否外呼开通：否；
客户质疑：减免有线宽带初装接入费用，协议期内退网补交180元、宽带接入费用180元、0元300M/月宽带、有线宽带融合套餐免预存协议在网2年，2年内取消需补交180元初装费，
接触录音流水号：2024070616271742220847575；联系电话：15169699292；
受理明细：536240626002986778，争议业务名称：减免有线宽带初装接入费用，协议期内退网补交180元，陆**，15169699292，产品变更，2024-06-26 18:30:52,李培杰(f825n002)，安丘市环亚手机商行(SD.LF.08.02.55.1N)；
受理明细：536240626002986778，争议业务名称：宽带接入费用180元，陆**，15169699292，产品变更，2024-06-26 18:30:52,李培杰(f825n002)，安丘市环亚手机商行(SD.LF.08.02.55.1N)；
受理明细：536240626002986778，争议业务名称：0元300M/月宽带，陆**，15169699292，产品变更，2024-06-26 18:30:52,李培杰(f825n002)，安丘市环亚手机商行(SD.LF.08.02.55.1N)；
受理明细：536240626002986778，争议业务名称：有线宽带融合套餐免预存协议在网2年，2年内取消需补交180元初装费，陆**，15169699292，产品变更，2024-06-26 18:30:52,李培杰(f825n002)，安丘市环亚手机商行(SD.LF.08.02.55.1N)；
备注：客户表示上个月26号预约宽带一直没有联系，要求反馈，要求明天上午联系安装</t>
  </si>
  <si>
    <t>2024-07-07 12:09:40</t>
  </si>
  <si>
    <t>家庭业务-&gt;基础服务-&gt;家庭宽带-&gt;全局流转-&gt;售后服务-&gt;装机超时要求赔付-&gt;全局流转</t>
  </si>
  <si>
    <t>SD-057-240706-359874-7587</t>
  </si>
  <si>
    <t>2024-07-06 17:40:57</t>
  </si>
  <si>
    <t>【调研】-普通区域-寒亭区-朱里一村自然村-18764629426-100M-宽带上网投诉-次数0-202407060000612191</t>
  </si>
  <si>
    <t>2024-07-07 18:41:00</t>
  </si>
  <si>
    <t>202407060000612191</t>
  </si>
  <si>
    <t xml:space="preserve">202407060000612191#宽带账号：18764629426；宽带地址：潍坊寒亭区朱里镇朱里一村朱里一村自然村朱里一村中心街偏西南北街北一5号箱；客户来电反映机顶盒显示22002，经查询客户侧为质差机顶盒，请协助上门更换终端并一并处理故障问题，谢谢！联系电话：15865368733；联系人：***；来电流水：2024070617334649020800544。 </t>
  </si>
  <si>
    <t>2024-07-06 17:43:27</t>
  </si>
  <si>
    <t>2024-07-06 17:43:54</t>
  </si>
  <si>
    <t>SD-057-240706-463815-7590</t>
  </si>
  <si>
    <t>2024-07-06 17:41:12</t>
  </si>
  <si>
    <t>【调研】-普通区域-青州市-青州南辛店村-15165689770-300M-宽带上网投诉-次数0-20240706173808X688635785</t>
  </si>
  <si>
    <t>2024-07-07 18:42:00</t>
  </si>
  <si>
    <t>20240706173808X688635785</t>
  </si>
  <si>
    <t xml:space="preserve">【农村网络投诉】流程受理流水号：20240706173728151656897701172117
客户号码:15165689770
客户姓名:董**
投诉地市:潍坊
来话流水:2024070617364914720832317
宽带账号:15165689770
宽带账号归属地市:潍坊
宽带账号归属区县:青州市
故障地址:潍坊青州市邵庄镇南辛店青州南辛店村H13号箱*********
联系电话:15165689770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17:29:49
具体故障现象:光猫亮红灯，
客户其他诉求:
</t>
  </si>
  <si>
    <t>2024-07-06 17:45:58</t>
  </si>
  <si>
    <t>2024-07-06 17:46:17</t>
  </si>
  <si>
    <t>SD-851-270766-13937-10176</t>
  </si>
  <si>
    <t>SD-057-240706-482073-7955</t>
  </si>
  <si>
    <t>2024-07-06 18:11:25</t>
  </si>
  <si>
    <t>【调研】-普通区域-寿光市-北仉庄村自然村-15853621319-300M-宽带上网投诉-次数0-20240706181005X605890936</t>
  </si>
  <si>
    <t>20240706181005X605890936</t>
  </si>
  <si>
    <t xml:space="preserve">【农村网络投诉】流程受理流水号：20240706180802158536213191181861
客户号码:15853621319
客户姓名:张**
投诉地市:潍坊
来话流水:2024070618073717820832333
宽带账号:15853621319
宽带账号归属地市:潍坊
宽带账号归属区县:寿光市
故障地址:潍坊寿光市侯镇北仉庄村北仉庄村自然村北仉庄村63号箱*********
联系电话:15853621319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18:09:52
具体故障现象:打不开网页，
客户其他诉求:现在宽带不好用三四天了，要求师傅尽快上门去维修，谢谢
</t>
  </si>
  <si>
    <t>2024-07-06 18:25:11</t>
  </si>
  <si>
    <t>2024-07-06 18:26:44</t>
  </si>
  <si>
    <t>SD-851-273610-2253-14017</t>
  </si>
  <si>
    <t>2024-07-06 18:14:03</t>
  </si>
  <si>
    <t>【调研】-80+银卡-普通区域-坊子区-坊子新区凤昌街沿街保护小区-13583688668-1000M-宽带上网投诉-次数0-20240706181138X698683422 一级督办</t>
  </si>
  <si>
    <t>20240706181138X698683422</t>
  </si>
  <si>
    <t>2024-07-06 18:19:44</t>
  </si>
  <si>
    <t>2024-07-06 18:20:01</t>
  </si>
  <si>
    <t>SD-851-266405-1624-3869</t>
  </si>
  <si>
    <t>SD-057-240706-908752-8088</t>
  </si>
  <si>
    <t>2024-07-06 18:16:07</t>
  </si>
  <si>
    <t>普通区域-诸城市-酿造厂小区-15063668929-200M-宽带上网投诉-次数0-202407060000650912</t>
  </si>
  <si>
    <t>202407060000650912</t>
  </si>
  <si>
    <t>202407060000650912#受理号码 : 15063668929客户姓名 : 蒋**号码归属地 : 潍坊诸城 － 诸城用户品牌 : 全球通
宽带故障客户拒绝指导请协助谢谢
潍坊诸城市龙都街道人民路与西郊街酿造厂小区4号楼
先生 本机 流水2024070618112144620864304</t>
  </si>
  <si>
    <t>2024-07-06 18:18:58</t>
  </si>
  <si>
    <t>SD-851-285584-13074-7616</t>
  </si>
  <si>
    <t>SD-057-240706-137605-7594</t>
  </si>
  <si>
    <t>2024-07-06 17:41:21</t>
  </si>
  <si>
    <t>80+普通-普通区域-青州市-南苑村-13869602090-300M-宽带上网投诉-次数0-20240706173839X719200778</t>
  </si>
  <si>
    <t>20240706173839X719200778</t>
  </si>
  <si>
    <t xml:space="preserve">【农村网络投诉】流程受理流水号：20240706173802138696020901172297
客户号码:13869602090
客户姓名:王**
投诉地市:潍坊
来话流水:2024070617360057820823922
宽带账号:13869602090
宽带账号归属地市:潍坊
宽带账号归属区县:青州市
故障地址:潍坊青州市高柳镇南苑村南苑村19号箱（村西房中利）*********
联系电话:13465679921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故障时间:2024-07-06 17:38:23
具体故障现象:打不开网页，
客户其他诉求:
</t>
  </si>
  <si>
    <t>2024-07-06 17:43:55</t>
  </si>
  <si>
    <t>2024-07-06 17:44:25</t>
  </si>
  <si>
    <t>SD-057-240706-732104-7604</t>
  </si>
  <si>
    <t>2024-07-06 17:42:08</t>
  </si>
  <si>
    <t>【调研】-80+白金-普通区域-诸城市-龙都现代城-15006464123-1000M-宽带上网投诉-次数0-202407060000614737</t>
  </si>
  <si>
    <t>2024-07-07 18:43:00</t>
  </si>
  <si>
    <t>202407060000614737</t>
  </si>
  <si>
    <t>202407060000614737#宽带账号：15006464123；宽带地址：潍坊诸城市龙都街道人民路龙都现代城；客户来电反映宽带无法上网/移动高清无法观看，客户不在现场，无法配合线上指导/客户不配合排障，要求上门，请协助处理，
谢谢！联系电话：15006464123；联系人：先生；来电流水
2024070617381260920846632</t>
  </si>
  <si>
    <t>2024-07-06 17:53:10</t>
  </si>
  <si>
    <t>2024-07-06 17:53:38</t>
  </si>
  <si>
    <t>SD-851-301977-3970-6238</t>
  </si>
  <si>
    <t>SD-057-240706-041295-7624</t>
  </si>
  <si>
    <t>2024-07-06 17:44:46</t>
  </si>
  <si>
    <t>【调研】-80+普通-普通区域-昌邑市-东王家庄自然村-15006624445-200M-宽带上网投诉-次数0-20240706174341X219686340</t>
  </si>
  <si>
    <t>2024-07-07 18:45:00</t>
  </si>
  <si>
    <t>20240706174341X219686340</t>
  </si>
  <si>
    <t xml:space="preserve">【农村网络投诉】流程受理流水号：20240706174241150066244451173796
客户号码:15006624445
客户姓名:朱**
投诉地市:潍坊
来话流水:2024070617420177220885857
宽带账号:15006624445
宽带账号归属地市:潍坊
宽带账号归属区县:昌邑市
故障地址:潍坊昌邑市宋庄镇东王家庄村东王家庄自然村东王家庄6号箱张现成*********
联系电话:15006624445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17:43:22
具体故障现象:光猫亮红灯，
客户其他诉求:
</t>
  </si>
  <si>
    <t>2024-07-06 17:49:08</t>
  </si>
  <si>
    <t>2024-07-06 17:49:36</t>
  </si>
  <si>
    <t>SD-057-240706-540316-7578</t>
  </si>
  <si>
    <t>2024-07-06 17:40:12</t>
  </si>
  <si>
    <t>【调研】-普通区域-高密市-东栾庄2期-15854406287-300M-宽带上网投诉-次数0-202407060000613921</t>
  </si>
  <si>
    <t>202407060000613921</t>
  </si>
  <si>
    <t>202407060000613921#客户来电反映宽带网络慢，经查询客户侧为质差终端，请协助上门更换终端并一并处理故障问题，谢谢！联系电话：本机；联系人：女士；来电流水：
2024070617384002820851293</t>
  </si>
  <si>
    <t>2024-07-06 18:01:36</t>
  </si>
  <si>
    <t>2024-07-06 18:02:47</t>
  </si>
  <si>
    <t>SD-057-240706-802743-9738</t>
  </si>
  <si>
    <t>2024-07-06 20:47:18</t>
  </si>
  <si>
    <t>80+普通-普通区域-高密市-前单家庄自然村-18765688982-300M-宽带上网投诉-次数0-20240706204552X952027675</t>
  </si>
  <si>
    <t>20240706204552X952027675</t>
  </si>
  <si>
    <t xml:space="preserve">【农村网络投诉】流程受理流水号：20240706204511187656889821211801
客户号码:18765688982
客户姓名:刘**
投诉地市:潍坊
来话流水:2024070620395146720865026
宽带账号:18765688982
宽带账号归属地市:潍坊
宽带账号归属区县:高密市
故障地址:潍坊高密市井沟镇前单家庄前单家庄自然村前单家庄王昭君3号箱*********
联系电话:18765688982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20:44:25
具体故障现象:打不开网页，重启光猫路由器
客户其他诉求:
</t>
  </si>
  <si>
    <t>2024-07-06 20:49:18</t>
  </si>
  <si>
    <t>2024-07-06 20:51:19</t>
  </si>
  <si>
    <t>SD-851-237536-12650-19381</t>
  </si>
  <si>
    <t>SD-057-240706-063578-8889</t>
  </si>
  <si>
    <t>2024-07-06 19:24:50</t>
  </si>
  <si>
    <t>【调研】-普通区域-昌邑市-横地村自然村-15095257521-100M-宽带上网投诉-次数0-202407060000701170</t>
  </si>
  <si>
    <t>202407060000701170</t>
  </si>
  <si>
    <t xml:space="preserve">202407060000701170#流程受理流水号：20240706192419150952575211198765
客户号码:15095257521
客户姓名:付**
投诉地市:潍坊
来话流水:2024070619235172520868383
宽带账号:15095257521
宽带账号归属地市:潍坊
宽带账号归属区县:昌邑市
故障地址:潍坊昌邑市青乡镇横地村横地村自然村青乡横地村付金尧*********
联系电话:15095257521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19:24:40
具体故障现象:光猫亮红灯，
客户其他诉求:客户侧为质差终端，要求上门更换终端并一并处理故障问题。
</t>
  </si>
  <si>
    <t>2024-07-06 19:28:10</t>
  </si>
  <si>
    <t>2024-07-06 19:29:33</t>
  </si>
  <si>
    <t>SD-057-240706-942813-8892</t>
  </si>
  <si>
    <t>2024-07-06 19:25:05</t>
  </si>
  <si>
    <t>80+普通-普通区域-高密市-小南曲自然村-13573674408-200M-宽带上网投诉-次数0-202407060000701978</t>
  </si>
  <si>
    <t>202407060000701978</t>
  </si>
  <si>
    <t xml:space="preserve">202407060000701978#流程受理流水号：20240706192411135736744081198744
客户号码:13573674408
客户姓名:曾*
投诉地市:潍坊
来话流水:2024070619232326520865510
宽带账号:13573674408
宽带账号归属地市:潍坊
宽带账号归属区县:高密市
故障地址:潍坊高密市朝阳街道小南曲小南曲自然村高密小南曲新加高福义1号箱*********
联系电话:13854473206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故障时间:2024-07-06 19:24:30
具体故障现象:提示网络无法连接，
客户其他诉求:客户侧为质差终端，要求上门更换终端并一并处理故障问题。
</t>
  </si>
  <si>
    <t>2024-07-06 19:32:43</t>
  </si>
  <si>
    <t>2024-07-06 19:33:07</t>
  </si>
  <si>
    <t>SD-057-240706-718639-8773</t>
  </si>
  <si>
    <t>2024-07-06 19:14:37</t>
  </si>
  <si>
    <t>80+普通-普通区域-青州市-孙家村-13964763560-300M-宽带上网投诉-次数0-20240706191350X430983736</t>
  </si>
  <si>
    <t>20240706191350X430983736</t>
  </si>
  <si>
    <t xml:space="preserve">【农村网络投诉】流程受理流水号：20240706191025139647635601196113
客户号码:13964763560
客户姓名:孙**
投诉地市:潍坊
来话流水:2024070619095193020882385
宽带账号:13964763560
宽带账号归属地市:潍坊
宽带账号归属区县:青州市
故障地址:潍坊青州市黄楼街道孙家孙家村8号箱村中心街村委东临*********
联系电话:13964763560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19:09:21
具体故障现象:光猫亮红灯，引导客户将光纤线插紧捋直后重启无效请处理谢谢
客户其他诉求:
</t>
  </si>
  <si>
    <t>2024-07-06 19:16:28</t>
  </si>
  <si>
    <t>2024-07-06 19:19:37</t>
  </si>
  <si>
    <t>SD-057-240706-348216-8899</t>
  </si>
  <si>
    <t>2024-07-06 19:26:05</t>
  </si>
  <si>
    <t>普通区域-安丘市-管公社区-13953680429-300M-宽带上网投诉-次数0-20240706192307X987554533</t>
  </si>
  <si>
    <t>20240706192307X987554533</t>
  </si>
  <si>
    <t xml:space="preserve">【农村网络投诉】流程受理流水号：20240706192210139536804291198373
客户号码:13953680429
客户姓名:张**
投诉地市:潍坊
来话流水:2024070619215903120856879
宽带账号:13953680429
宽带账号归属地市:潍坊
宽带账号归属区县:安丘市
故障地址:潍坊安丘市管公镇管公村管公社区3号楼*********
联系电话:13953680429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19:22:54
具体故障现象:光猫亮红灯，
客户其他诉求:
</t>
  </si>
  <si>
    <t>2024-07-06 19:32:54</t>
  </si>
  <si>
    <t>2024-07-06 19:33:25</t>
  </si>
  <si>
    <t>SD-057-240706-467310-9702</t>
  </si>
  <si>
    <t>2024-07-06 20:41:14</t>
  </si>
  <si>
    <t>【调研】-80+普通-普通区域-奎文区-德润天辰二期-19506588555-1000M-宽带上网投诉-次数0-20240706203905X545629967</t>
  </si>
  <si>
    <t>20240706203905X545629967</t>
  </si>
  <si>
    <t xml:space="preserve">流程受理流水号：20240706203730195065885551210639
客户号码:19506588555
客户姓名:王**
投诉地市:潍坊
来话流水:2024070620365012020851605
宽带账号:19506588555
宽带账号归属地市:潍坊
宽带账号归属区县:奎文区
故障地址:潍坊奎文区潍州路街道潍州路德润天辰二期29号楼*********
联系电话:15898933846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故障时间:2024-07-06 20:33:45
具体故障现象:网速慢卡顿，网关光功率-7.44 已按顺序把光猫和路由器重启,
客户其他诉求:
</t>
  </si>
  <si>
    <t>2024-07-06 21:00:52</t>
  </si>
  <si>
    <t>2024-07-06 21:06:14</t>
  </si>
  <si>
    <t>SD-852-318070-474-13468</t>
  </si>
  <si>
    <t>SD-057-240706-521704-9705</t>
  </si>
  <si>
    <t>2024-07-06 20:41:25</t>
  </si>
  <si>
    <t>(目标)普通区域-高密市-前后三皇屯自然村-15963655912-100M-宽带上网投诉-次数0-202407060000741256</t>
  </si>
  <si>
    <t>202407060000741256</t>
  </si>
  <si>
    <t>202407060000741256#宽带账号：15963655912；宽带地址：潍坊高密市阚家镇前后三皇屯前后三皇屯自然村高密前后三皇屯27号箱*********；接入方式：FTTH，当前是否在线：在线，端到端诊断结果：客户侧设备问题，是否智能网关：，客户反映从**时间开始****无法使用，具体现象：连不上网，要求尽快处理回复！来电流水：2024070620385999520861221，联系电话：固话2833803</t>
  </si>
  <si>
    <t>2024-07-06 20:43:36</t>
  </si>
  <si>
    <t>2024-07-06 20:43:58</t>
  </si>
  <si>
    <t>SD-057-240706-469523-8916</t>
  </si>
  <si>
    <t>2024-07-06 19:27:13</t>
  </si>
  <si>
    <t>【调研】-80+金卡-普通区域-安丘市-东朱耿村自然村-15169505043-100M-宽带上网投诉-次数0-202407060000703791</t>
  </si>
  <si>
    <t>202407060000703791</t>
  </si>
  <si>
    <t xml:space="preserve">202407060000703791#流程受理流水号：20240706192637151695050431199167
客户号码:15169505043
客户姓名:韩**
投诉地市:潍坊
来话流水:2024070619255720920880984
宽带账号:15169505043
宽带账号归属地市:潍坊
宽带账号归属区县:安丘市
故障地址:潍坊安丘市临浯镇东朱耿村东朱耿村自然村东朱耿追加2号箱陈杰*********
联系电话:15169505043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19:43:09
具体故障现象:打不开网页，
客户其他诉求:客户侧为质差终端，要求上门更换终端并一并处理故障问题。
</t>
  </si>
  <si>
    <t>2024-07-06 19:33:38</t>
  </si>
  <si>
    <t>2024-07-06 19:34:00</t>
  </si>
  <si>
    <t>SD-057-240706-236051-9712</t>
  </si>
  <si>
    <t>2024-07-06 20:43:49</t>
  </si>
  <si>
    <t>【调研】-(目标)普通区域-青州市-七廻峪-13455621911-300M-宽带上网投诉-次数0-202407060000741365</t>
  </si>
  <si>
    <t>202407060000741365</t>
  </si>
  <si>
    <t>202407060000741365#宽带账号：13455621911；宽带地址：潍坊青州市王府街道七廻峪村七廻峪2号箱（张复同）；客户来电反映移动高清无法观看，客户要求师傅上门，请协助处理，谢谢！联系电话：13455621911；联系人：***；来电流水：2024070620390705020861757。</t>
  </si>
  <si>
    <t>2024-07-06 20:46:47</t>
  </si>
  <si>
    <t>2024-07-06 20:48:44</t>
  </si>
  <si>
    <t>SD-057-240706-475980-9715</t>
  </si>
  <si>
    <t>2024-07-06 20:44:13</t>
  </si>
  <si>
    <t>普通区域-奎文区-（铁通）恒泰园-15763605210-500M-宽带上网投诉-次数0-20240706204146X706032796</t>
  </si>
  <si>
    <t>20240706204146X706032796</t>
  </si>
  <si>
    <t xml:space="preserve">流程受理流水号：20240706204029157636052101211085
客户号码:15763605210
客户姓名:张*
投诉地市:潍坊
来话流水:2024070620310231120825198
宽带账号:15763605210
宽带账号归属地市:潍坊
宽带账号归属区县:奎文区
故障地址:潍坊奎文区东关街道工福街恒泰园恒泰园5号楼*********
联系电话:15095129216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20:41:11
具体故障现象:光猫灯正常但电脑手机无法上网，线上排障未能恢复正常使用，请相关部门人员协助处理，谢谢
客户其他诉求:
</t>
  </si>
  <si>
    <t>2024-07-06 20:45:59</t>
  </si>
  <si>
    <t>2024-07-06 20:46:41</t>
  </si>
  <si>
    <t>SD-057-240706-902315-8927</t>
  </si>
  <si>
    <t>2024-07-06 19:29:06</t>
  </si>
  <si>
    <t>普通区域-临朐县-辛寨村自然村-13455623316-100M-宽带上网投诉-次数0-20240706192606X166897319</t>
  </si>
  <si>
    <t>20240706192606X166897319</t>
  </si>
  <si>
    <t xml:space="preserve">【农村网络投诉】流程受理流水号：20240706192445134556233161198845
客户号码:13455623316
客户姓名:马**
投诉地市:潍坊
来话流水:2024070619224743720861799
宽带账号:13455623316
宽带账号归属地市:潍坊
宽带账号归属区县:临朐县
故障地址:潍坊临朐县辛寨镇人民政府辛寨村
联系电话:13455623123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19:24:39
具体故障现象:光猫亮红灯，
客户其他诉求:
</t>
  </si>
  <si>
    <t>2024-07-06 19:30:43</t>
  </si>
  <si>
    <t>2024-07-06 19:31:09</t>
  </si>
  <si>
    <t>SD-057-240706-806324-9718</t>
  </si>
  <si>
    <t>2024-07-06 20:44:29</t>
  </si>
  <si>
    <t>(目标)普通区域-寿光市-仉西村自然村-15863689169-300M-宽带上网投诉-次数0-20240706204229X749236927</t>
  </si>
  <si>
    <t>20240706204229X749236927</t>
  </si>
  <si>
    <t xml:space="preserve">【农村网络投诉】流程受理流水号：20240706204125158636891691211221
客户号码:15863689169
客户姓名:赵**
投诉地市:潍坊
来话流水:2024070620411073820870995
宽带账号:15863689169
宽带账号归属地市:潍坊
宽带账号归属区县:寿光市
故障地址:潍坊寿光市侯镇仉西村仉西村自然村仉西村9箱(西北沿街仉明普）*********
联系电话:15095267298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20:41:59
具体故障现象:提示网络无法连接，
客户其他诉求:
</t>
  </si>
  <si>
    <t>2024-07-06 20:55:07</t>
  </si>
  <si>
    <t>2024-07-06 20:55:45</t>
  </si>
  <si>
    <t>SD-057-240706-394652-8869</t>
  </si>
  <si>
    <t>2024-07-06 19:23:10</t>
  </si>
  <si>
    <t>普通区域-诸城市-唐力-19819626557-100M-宽带上网投诉-次数0-20240706192021X821139879</t>
  </si>
  <si>
    <t>20240706192021X821139879</t>
  </si>
  <si>
    <t xml:space="preserve">【农村网络投诉】流程受理流水号：20240706191627198196265571197248
客户号码:19819626557
客户姓名:庄**
投诉地市:潍坊
来话流水:2024070619155427920819468
宽带账号:19819626557
宽带账号归属地市:潍坊
宽带账号归属区县:诸城市
故障地址:潍坊诸城市贾悦镇唐力村唐力唐力村7#箱*********
联系电话:18765144882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19:19:53
具体故障现象:PON灯闪，请协助谢谢
客户其他诉求:
</t>
  </si>
  <si>
    <t>2024-07-06 19:28:26</t>
  </si>
  <si>
    <t>2024-07-06 19:30:00</t>
  </si>
  <si>
    <t>SD-057-240706-486703-9722</t>
  </si>
  <si>
    <t>2024-07-06 20:44:41</t>
  </si>
  <si>
    <t>【调研】-80+银卡-普通区域-诸城市-高家庄子-13864639478-200M-宽带上网投诉-次数0-20240706204322X802183970</t>
  </si>
  <si>
    <t>20240706204322X802183970</t>
  </si>
  <si>
    <t xml:space="preserve">【农村网络投诉】流程受理流水号：20240706204239138646394781211432
客户号码:13864639478
客户姓名:李**
投诉地市:潍坊
来话流水:2024070620421800020875961
宽带账号:13864639478
宽带账号归属地市:潍坊
宽带账号归属区县:诸城市
故障地址:潍坊诸城市林家村镇高家庄子村高家庄子高家庄子村中6#箱*********
联系电话:13864639478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20:59:01
具体故障现象:光猫亮红灯，
客户其他诉求:
</t>
  </si>
  <si>
    <t>2024-07-06 20:48:58</t>
  </si>
  <si>
    <t>2024-07-06 20:49:33</t>
  </si>
  <si>
    <t>SD-851-262470-14735-25715</t>
  </si>
  <si>
    <t>SD-057-240706-842731-8880</t>
  </si>
  <si>
    <t>2024-07-06 19:23:48</t>
  </si>
  <si>
    <t>【调研】-普通区域-诸城市-龙都花园-13780857653-1000M-宽带上网投诉-次数0-20240706192245X965485986</t>
  </si>
  <si>
    <t>20240706192245X965485986</t>
  </si>
  <si>
    <t xml:space="preserve">流程受理流水号：20240706192207137808576531198364
客户号码:13780857653
客户姓名:张*
投诉地市:潍坊
来话流水:2024070619171165920827487
宽带账号:13780857653
宽带账号归属地市:潍坊
宽带账号归属区县:诸城市
故障地址:潍坊诸城市龙都街道龙都街龙都花园
联系电话:13780857653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19:24:34
具体故障现象:光猫灯正常但手机无法上网，
客户其他诉求:
</t>
  </si>
  <si>
    <t>2024-07-06 19:30:42</t>
  </si>
  <si>
    <t>2024-07-06 19:31:17</t>
  </si>
  <si>
    <t>SD-851-245818-20490-24757</t>
  </si>
  <si>
    <t>SD-057-240706-610897-8827</t>
  </si>
  <si>
    <t>2024-07-06 19:17:21</t>
  </si>
  <si>
    <t>【重投】-【调研】-80+金卡-普通区域-奎文区-华仕家园-15169541269-1000M-宽带上网投诉-次数0-202407060000696110</t>
  </si>
  <si>
    <t>202407060000696110</t>
  </si>
  <si>
    <t xml:space="preserve">202407060000696110#宽带账号：15169541269；宽带地址：潍坊奎文区北苑街道玄武街华仕家园4号楼；客户来电反映电视不能看，经查询客户侧为质差机顶盒，请协助上门更换终端并一并处理故障问题，谢谢！联系电话：15169541269；联系人：先生，来电流水：2024070619125373720801007。   </t>
  </si>
  <si>
    <t>2024-07-06 19:20:39</t>
  </si>
  <si>
    <t>2024-07-06 19:21:03</t>
  </si>
  <si>
    <t>SD-851-262889-25115-11395</t>
  </si>
  <si>
    <t>SD-057-240706-281390-8945</t>
  </si>
  <si>
    <t>2024-07-06 19:29:58</t>
  </si>
  <si>
    <t>普通区域-昌邑市-东郭家庄子村-15864327831-300M-宽带上网投诉-次数0-202407060000704699</t>
  </si>
  <si>
    <t>202407060000704699</t>
  </si>
  <si>
    <t>202407060000704699#宽带账号： 15864327831 ；宽带地址： 潍坊昌邑市石埠镇东郭家庄子村东郭家庄子村4号箱*********
  ；客户来电反映宽带不能用，客户不配合排障，要求上门，请协助处理，谢谢！联系电话：15964569789；联系人：先生；来电流水：2024070619274804720891967</t>
  </si>
  <si>
    <t>2024-07-06 19:32:33</t>
  </si>
  <si>
    <t>SD-851-278512-20938-14095</t>
  </si>
  <si>
    <t>SD-057-240706-089635-8537</t>
  </si>
  <si>
    <t>2024-07-06 19:04:59</t>
  </si>
  <si>
    <t>【调研】-80+普通-普通区域-潍城区-步家村自然村-18364688880-1000M-宽带上网投诉-次数0-202407060000689055</t>
  </si>
  <si>
    <t>202407060000689055</t>
  </si>
  <si>
    <t>202407060000689055#宽带账号：18364688880；宽带地址：潍坊潍城区军埠口综合项目区步家村步家村自然村扩容8#箱村内第5条南北大街南头第3排西*********；客户来电反映宽带故障，客户不配合排障，要求师傅上门，请协助处理，谢谢！联系电话：本机；联系人：先生；来电流水2024070619033730420843422</t>
  </si>
  <si>
    <t>2024-07-06 19:06:35</t>
  </si>
  <si>
    <t>2024-07-06 19:07:02</t>
  </si>
  <si>
    <t>SD-851-312755-2297-18153</t>
  </si>
  <si>
    <t>SD-057-240706-169247-8538</t>
  </si>
  <si>
    <t>2024-07-06 19:05:02</t>
  </si>
  <si>
    <t>80+银卡-普通区域-奎文区-雅苑小区-13573600709-500M-魔百和投诉-次数0-20240705193146X106737319</t>
  </si>
  <si>
    <t>20240705193146X106737319</t>
  </si>
  <si>
    <t>*YWDZ01
服务号码：13573600709，
号码归属地：潍坊安丘 ，
请查原因；
用户品牌：全球通；
是否外呼开通：否；
客户质疑：融合移动高清包月套餐、移动高清（智能版）13元/月，
接触录音流水号：2024070519272608620866538；联系电话：13573600709；
受理明细：536220531063125578，争议业务名称：移动高清（智能版）13元/月，戴**，13573600709，产品变更，2022-05-31 14:20:33,(fe21t00a)，潍坊铁通空中营业厅(SD.LF.DQ.TTKZ)；
备注：客户来电反映安装宽带时未安装移动高清（智能版）13元/月业务.现查询有此业务收费.客户要求明天安装</t>
  </si>
  <si>
    <t>2024-07-06 19:08:23</t>
  </si>
  <si>
    <t>家庭业务-&gt;产品质量-&gt;互联网电视(移动高清)-&gt;全局流转-&gt;售后服务-&gt;路由器死机/损坏/设置错误-&gt;全局流转</t>
  </si>
  <si>
    <t>2024-07-06 19:08:49</t>
  </si>
  <si>
    <t>SD-851-327078-35266-12728</t>
  </si>
  <si>
    <t>SD-057-240706-570938-8368</t>
  </si>
  <si>
    <t>2024-07-06 18:47:33</t>
  </si>
  <si>
    <t>普通区域-安丘市-管家埠村自然村-15863661278-300M-宽带上网投诉-次数0-20240706184549X749771985</t>
  </si>
  <si>
    <t>20240706184549X749771985</t>
  </si>
  <si>
    <t xml:space="preserve">【农村网络投诉】流程受理流水号：20240706184516158636612781190873
客户号码:15863661278
客户姓名:管**
投诉地市:潍坊
来话流水:2024070618450193920820445
宽带账号:15863661278
宽带账号归属地市:潍坊
宽带账号归属区县:安丘市
故障地址:潍坊安丘市金冢子镇管家埠村管家埠村自然村管家埠追加8号箱韩成义*********
联系电话:15863661278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18:45:35
具体故障现象:光猫亮红灯，
客户其他诉求:
</t>
  </si>
  <si>
    <t>2024-07-06 18:48:59</t>
  </si>
  <si>
    <t>SD-057-240706-983712-10367</t>
  </si>
  <si>
    <t>2024-07-06 22:47:50</t>
  </si>
  <si>
    <t>80+银卡-普通区域-奎文区-樱南西区-13405362238-200M-宽带上网投诉-次数0-202407060000761435 一级督办 督</t>
  </si>
  <si>
    <t>202407060000761435</t>
  </si>
  <si>
    <t>202407060000761435#【已关注中国移动10086微信公众号】流程受理流水号：20240706224036134053622381218385
客户号码:13405362238
客户姓名:张**
投诉地市:潍坊
来话流水:2024070622400601020855038
宽带账号:13405362238
宽带账号归属地市:潍坊
宽带账号归属区县:奎文区
故障地址:潍坊奎文区梨园街道樱前街樱南西区6号楼*********
联系电话:15054404275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光功率:-18.66
故障大类:宽带/电视
故障细类:宽带无法上网
携转原因:
故障时间:2024-07-06 22:41:00
具体故障现象:电脑无法上网，
客户其他诉求:要求立即解决，提及12315投诉倾向
;宽带小区$[樱南西区]$</t>
  </si>
  <si>
    <t>2024-07-06 23:44:49</t>
  </si>
  <si>
    <t>2024-07-07 07:16:23</t>
  </si>
  <si>
    <t>SD-057-240706-462901-6828</t>
  </si>
  <si>
    <t>2024-07-06 16:42:37</t>
  </si>
  <si>
    <t>普通区域--null-17865616273-宽带上网投诉-次数0-202407060000552158</t>
  </si>
  <si>
    <t>2024-07-07 16:43:00</t>
  </si>
  <si>
    <t>202407060000552158</t>
  </si>
  <si>
    <t xml:space="preserve">202407060000552158#流程受理流水号：20240706164140178656162731153923
客户号码:17865616273
客户姓名:崔**
投诉地市:潍坊
来话流水:2024070616405362020807013
宽带账号:17865616273
账号归属区县:青州市开发区玉红通讯器材经营部
联系电话:17865616273
联系人:先生/女士
宽带地址:潍坊
工单紧急程度:一般
是否投诉倾向:否
是否重复投诉:否
是否携转意向:否
是否有升级投诉倾向:否
*业务名称:业务融合开机流程宽带
投诉内容:手机号码：17865616273，【问题描述】客户已办理宽带业务，有开通单，要求装维尽快联系上门，请处理，谢谢。联系电话：17865616273，联系人：先生/女士，录音流水号：2024070616405362020807013。
是否到厅:否
</t>
  </si>
  <si>
    <t>SD-057-240706-491360-8373</t>
  </si>
  <si>
    <t>2024-07-06 18:48:01</t>
  </si>
  <si>
    <t>80+银卡-普通区域-寿光市-吕家村-18706684103-500M-魔百和投诉-次数0-202407060000677738</t>
  </si>
  <si>
    <t>202407060000677738</t>
  </si>
  <si>
    <t>202407060000677738#【已关注中国移动10086微信公众号】流程受理流水号：20240706184723187066841031191315
客户号码:18706684103
客户姓名:付**
投诉地市:潍坊
来话流水:2024070618393637520883140
宽带账号:18706684103
宽带账号归属地市:潍坊
宽带账号归属区县:寿光市
故障地址:潍坊寿光市洛城街道吕家村
联系电话:18706684103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
携转原因:
故障时间:2024-07-06 18:49:50
魔百和单播/组播:组播
具体故障现象:电视直播无法观看，
客户其他诉求:
魔百和单/组播：组播;宽带小区$[吕家村]$</t>
  </si>
  <si>
    <t>2024-07-06 18:49:33</t>
  </si>
  <si>
    <t>2024-07-06 18:49:56</t>
  </si>
  <si>
    <t>SD-057-240706-713495-8377</t>
  </si>
  <si>
    <t>2024-07-06 18:48:33</t>
  </si>
  <si>
    <t>【调研】-80+白金-FTTR-(目标)普通区域-安丘市-雹泉村自然村-18253655753-1000M-宽带上网投诉-次数0-202407060000674969</t>
  </si>
  <si>
    <t>202407060000674969</t>
  </si>
  <si>
    <t xml:space="preserve">202407060000674969#【已关注中国移动10086微信公众号】流程受理流水号：20240706184743182536557531191387
客户号码:18253655753
客户姓名:王**
投诉地市:潍坊
来话流水:2024070618461498220828566
宽带账号:18253655753
宽带账号归属地市:潍坊
宽带账号归属区县:安丘市
故障地址:潍坊安丘市雹泉镇雹泉村雹泉村自然村雹泉沿街17号箱家家乐超市1*********
联系电话:18253655753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光功率:-23.18
故障大类:宽带/电视
故障细类:宽带无法上网
携转原因:
故障时间:2024-07-06 18:47:53
具体故障现象:电脑无法上网，
客户其他诉求:客户侧为质差终端，要求上门更换终端并一并处理故障问题。
</t>
  </si>
  <si>
    <t>2024-07-06 18:55:45</t>
  </si>
  <si>
    <t>2024-07-06 18:56:16</t>
  </si>
  <si>
    <t>SD-851-326168-6105-2801</t>
  </si>
  <si>
    <t>SD-057-240706-081972-6869</t>
  </si>
  <si>
    <t>2024-07-06 16:47:38</t>
  </si>
  <si>
    <t>80+金卡-普通区域-高密市-蔡站驻地自然村-13792672677-300M-宽带上网投诉-次数0-20240706164606X566557484</t>
  </si>
  <si>
    <t>2024-07-07 17:48:00</t>
  </si>
  <si>
    <t>20240706164606X566557484</t>
  </si>
  <si>
    <t xml:space="preserve">【农村网络投诉】流程受理流水号：20240706164411137926726771154696
客户号码:13792672677
客户姓名:高**
投诉地市:潍坊
来话流水:2024070616435494920841538
宽带账号:13792672677
宽带账号归属地市:潍坊
宽带账号归属区县:高密市
故障地址:潍坊高密市醴泉街道蔡站驻地蔡站驻地自然村高密蔡站驻地14号箱龙泉茶庄*********
联系电话:13792672677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16:45:43
具体故障现象:光猫亮红灯，
客户其他诉求:
</t>
  </si>
  <si>
    <t>2024-07-06 17:02:45</t>
  </si>
  <si>
    <t>2024-07-06 17:04:47</t>
  </si>
  <si>
    <t>SD-851-247155-5498-4911</t>
  </si>
  <si>
    <t>SD-057-240706-910457-6826</t>
  </si>
  <si>
    <t>2024-07-06 16:42:16</t>
  </si>
  <si>
    <t>80+金卡-FTTR-普通区域-高密市-交通局宿舍-13516366986-1000M-宽带上网投诉-次数0-202407060000549632</t>
  </si>
  <si>
    <t>2024-07-07 17:43:00</t>
  </si>
  <si>
    <t>202407060000549632</t>
  </si>
  <si>
    <t xml:space="preserve">202407060000549632#宽带账号：13516366986；宽带地址：潍坊高密市醴泉街道环城路交通局宿舍2号楼*********；客户来电反映宽带无法上网，经查询客户侧为质差终端，请协助上门更换终端并一并处理故障问题，谢谢！联系电话：13615360698；联系人：先生来电流水：2024070616383671720880544
</t>
  </si>
  <si>
    <t>2024-07-06 16:47:31</t>
  </si>
  <si>
    <t>2024-07-06 16:48:34</t>
  </si>
  <si>
    <t>SD-851-306417-52964-25975</t>
  </si>
  <si>
    <t>SD-057-240706-835069-8328</t>
  </si>
  <si>
    <t>2024-07-06 18:44:02</t>
  </si>
  <si>
    <t>80+银卡-普通区域-坊子区-平柳院村自然村-13563674226-300M-宽带上网投诉-次数0-20240706184127X487484103</t>
  </si>
  <si>
    <t>20240706184127X487484103</t>
  </si>
  <si>
    <t xml:space="preserve">【农村网络投诉】流程受理流水号：20240706183753135636742261189279
客户号码:13563674226
客户姓名:郝**
投诉地市:潍坊
来话流水:2024070618354250820855527
宽带账号:13563674226
宽带账号归属地市:潍坊
宽带账号归属区县:坊子区
故障地址:潍坊坊子区荆山洼经济发展区平柳院村平柳院村自然村平柳院扩容10号箱*********
联系电话:15165663059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18:39:59
具体故障现象:提示网络无法连接，
客户其他诉求:
</t>
  </si>
  <si>
    <t>2024-07-06 18:46:02</t>
  </si>
  <si>
    <t>2024-07-06 18:48:17</t>
  </si>
  <si>
    <t>SD-851-268504-2349-29717</t>
  </si>
  <si>
    <t>SD-057-240706-634270-6835</t>
  </si>
  <si>
    <t>2024-07-06 16:44:02</t>
  </si>
  <si>
    <t>【调研】-(目标)普通区域-青州市-山头店村自然村-15063608603-200M-宽带上网投诉-次数0-20240706164150X310653731</t>
  </si>
  <si>
    <t>2024-07-07 17:45:00</t>
  </si>
  <si>
    <t>20240706164150X310653731</t>
  </si>
  <si>
    <t xml:space="preserve">【农村网络投诉】流程受理流水号：20240706164116150636086031153789
客户号码:15063608603
客户姓名:孟**
投诉地市:潍坊
来话流水:2024070616394374920893568
宽带账号:15063608603
宽带账号归属地市:潍坊
宽带账号归属区县:青州市
故障地址:潍坊青州市谭坊镇山头店村山头店村自然村谭坊镇山头店村5号（孟祥杰西墙)*********
联系电话:15063608603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16:40:07
具体故障现象:光猫亮红灯：拔插捋直光纤线未恢复，请协助处理，谢谢
客户其他诉求:
</t>
  </si>
  <si>
    <t>2024-07-06 16:48:13</t>
  </si>
  <si>
    <t>2024-07-06 16:48:32</t>
  </si>
  <si>
    <t>2024-07-06 16:44:22</t>
  </si>
  <si>
    <t>【追7】普通区域-寒亭区-益新街沿街商铺-13780836018-200M-宽带上网投诉-次数0-20240706164254X374590879 一级督办</t>
  </si>
  <si>
    <t>20240706164254X374590879</t>
  </si>
  <si>
    <t>2024-07-06 16:54:59</t>
  </si>
  <si>
    <t>SD-057-240706-497830-6845</t>
  </si>
  <si>
    <t>2024-07-06 16:44:31</t>
  </si>
  <si>
    <t>80+普通-普通区域-寿光市-胡营沿街-13953659833-300M-宽带上网投诉-次数0-20240706164345X425020276</t>
  </si>
  <si>
    <t>20240706164345X425020276</t>
  </si>
  <si>
    <t xml:space="preserve">流程受理流水号：20240706164159139536598331154024
客户号码:13953659833
客户姓名:付**
投诉地市:潍坊
来话流水:2024070616385778620884616
宽带账号:13953659833
宽带账号归属地市:潍坊
宽带账号归属区县:寿光市
故障地址:潍坊寿光市胡营胡营中心街胡营沿街卖薄膜门口6号箱*********
联系电话:13573635711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16:42:26
具体故障现象:提示网络无法连接，
客户其他诉求:
</t>
  </si>
  <si>
    <t>2024-07-06 16:48:55</t>
  </si>
  <si>
    <t>2024-07-06 16:53:01</t>
  </si>
  <si>
    <t>SD-057-240706-437612-6839</t>
  </si>
  <si>
    <t>2024-07-06 16:44:09</t>
  </si>
  <si>
    <t>普通区域-青州市-卲树村-15853617296-200M-宽带上网投诉-次数0-20240706164206X326278494</t>
  </si>
  <si>
    <t>20240706164206X326278494</t>
  </si>
  <si>
    <t xml:space="preserve">【农村网络投诉】流程受理流水号：20240706163948158536172961153325
客户号码:15853617296
客户姓名:初**
投诉地市:潍坊
来话流水:2024070616380977620875410
宽带账号:15853617296
宽带账号归属地市:潍坊
宽带账号归属区县:青州市
故障地址:潍坊青州市东夏镇卲树村卲树村邵树村8号箱(村东南邵荣光）*********
联系电话:15853617296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16:39:17
具体故障现象:光信号闪烁，拔插光钎线，指导断电重启设备无效      
客户其他诉求:
</t>
  </si>
  <si>
    <t>2024-07-06 16:52:59</t>
  </si>
  <si>
    <t>2024-07-06 16:53:16</t>
  </si>
  <si>
    <t>SD-057-240706-602971-8337</t>
  </si>
  <si>
    <t>2024-07-06 18:44:29</t>
  </si>
  <si>
    <t>普通区域-坊子区-王松二村-15614623698-300M-宽带上网投诉-次数0-202407060000673036</t>
  </si>
  <si>
    <t>202407060000673036</t>
  </si>
  <si>
    <t xml:space="preserve">202407060000673036#宽带账号：15614623698；宽带地址：潍坊坊子区坊子老区王松二村行政村王松二村王松二村5号箱；客户来电反映宽带网速慢，客户不在现场，无法配合线上指导，要求上门，请协助处理，谢谢！联系电话：15614623698；联系人：***；来电流水：2024070618420091720899712。 </t>
  </si>
  <si>
    <t>2024-07-06 18:53:31</t>
  </si>
  <si>
    <t>2024-07-06 18:54:03</t>
  </si>
  <si>
    <t>SD-851-330516-42-15398</t>
  </si>
  <si>
    <t>SD-057-240706-046381-8338</t>
  </si>
  <si>
    <t>普通区域-高密市-东小庄小区-1558968539202-300M-宽带上网投诉-次数0-20240706184349X629843751</t>
  </si>
  <si>
    <t>20240706184349X629843751</t>
  </si>
  <si>
    <t xml:space="preserve">流程受理流水号：2024070618404815589685392021189921
客户号码:1558968539202
客户姓名:许**
投诉地市:潍坊
来话流水:2024070618384351820876985
宽带账号:1558968539202
宽带账号归属地市:潍坊
宽带账号归属区县:高密市
故障地址:潍坊高密市朝阳街道人民大街东小庄小区新6号楼*********
联系电话:15589685392
联系人:先生/女士
工单紧急程度:紧急
是否有升级投诉倾向:否
是否重复投诉:否
是否携转意向:否
是否投诉倾向:否
是否智能网关:智能网关
当前是否在线:是
接入方式:FTTH
端到端诊断结果:客户侧设备问题
是否质差终端:无质差信息
光功率:-15.83
故障大类:宽带/电视
故障细类:网速慢/上网掉线(专席)
携转原因:
故障时间:2024-07-06 18:42:05
具体故障现象:频繁掉线，重启光猫路由器未恢复
客户其他诉求:
</t>
  </si>
  <si>
    <t>2024-07-06 18:49:07</t>
  </si>
  <si>
    <t>2024-07-06 18:49:25</t>
  </si>
  <si>
    <t>SD-851-293139-1989-767</t>
  </si>
  <si>
    <t>SD-057-240706-604791-8351</t>
  </si>
  <si>
    <t>2024-07-06 18:45:56</t>
  </si>
  <si>
    <t>【调研】-80+银卡-普通区域-潍城区-辛庄村自然村-13792621865-1000M-宽带上网投诉-次数0-202407060000674556</t>
  </si>
  <si>
    <t>202407060000674556</t>
  </si>
  <si>
    <t xml:space="preserve">202407060000674556#流程受理流水号：20240706184523137926218651190896
客户号码:13792621865
客户姓名:孙**
投诉地市:潍坊
来话流水:2024070618444411220818374
宽带账号:13792621865
宽带账号归属地市:潍坊
宽带账号归属区县:潍城区
故障地址:潍坊潍城区军埠口综合项目区辛庄村辛庄村自然村16#东数第三条胡同南数第四排东户*********
联系电话:13853650949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故障时间:2024-07-06 18:45:31
具体故障现象:打不开网页，
客户其他诉求:客户侧为质差终端，要求上门更换终端并一并处理故障问题。
</t>
  </si>
  <si>
    <t>2024-07-06 18:57:30</t>
  </si>
  <si>
    <t>2024-07-06 18:57:55</t>
  </si>
  <si>
    <t>SD-851-274140-39203-2547</t>
  </si>
  <si>
    <t>SD-057-240706-405236-6307</t>
  </si>
  <si>
    <t>2024-07-06 16:02:38</t>
  </si>
  <si>
    <t>80+银卡-普通区域-青州市-大交流村自然村-15095212481-1000M-宽带上网投诉-次数0-20240706160058X858554424</t>
  </si>
  <si>
    <t>2024-07-07 17:03:00</t>
  </si>
  <si>
    <t>20240706160058X858554424</t>
  </si>
  <si>
    <t xml:space="preserve">【农村网络投诉】流程受理流水号：20240706155852150952124811140409
客户号码:15095212481
客户姓名:李**
投诉地市:潍坊
来话流水:2024070615583579620810582
宽带账号:15095212481
宽带账号归属地市:潍坊
宽带账号归属区县:青州市
故障地址:潍坊青州市高柳镇大交流村大交流村自然村9号箱（邢建光）*********
联系电话:15095212481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16:00:35
具体故障现象:光猫亮红灯，
客户其他诉求:
</t>
  </si>
  <si>
    <t>2024-07-06 16:05:34</t>
  </si>
  <si>
    <t>SD-851-328821-17670-5548</t>
  </si>
  <si>
    <t>SD-057-240706-459830-7711</t>
  </si>
  <si>
    <t>2024-07-06 17:56:19</t>
  </si>
  <si>
    <t>普通区域-青州市-五里村-15053607273-1000M-宽带上网投诉-次数0-202407060000629421</t>
  </si>
  <si>
    <t>2024-07-07 18:57:00</t>
  </si>
  <si>
    <t>202407060000629421</t>
  </si>
  <si>
    <t>202407060000629421#宽带账号：15053607273；宽带地址：潍坊青州市王府街道五里村五里村扩容2号箱（村中李竞得）；客户来电反映宽带无法使用 ，无法配合线上指导/客户不配合排障，要求上门，请协助处理，谢谢！联系电话：15053607273；联系人：先生；来电流水：2024070617540869020808355。</t>
  </si>
  <si>
    <t>2024-07-06 18:02:22</t>
  </si>
  <si>
    <t>SD-057-240706-109873-7663</t>
  </si>
  <si>
    <t>2024-07-06 17:50:23</t>
  </si>
  <si>
    <t>【调研】-普通区域-奎文区-奎文东方家园-13864685953-1000M-宽带上网投诉-次数0-20240706174812X292538975</t>
  </si>
  <si>
    <t>2024-07-07 18:51:00</t>
  </si>
  <si>
    <t>20240706174812X292538975</t>
  </si>
  <si>
    <t xml:space="preserve">流程受理流水号：20240706174724138646859531175268
客户号码:13864685953
客户姓名:张**
投诉地市:潍坊
来话流水:2024070617454875920824589
宽带账号:13864685953
宽带账号归属地市:潍坊
宽带账号归属区县:高新
故障地址:潍坊高新高新城区健康街东方家园1号楼*********
联系电话:18706572003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故障细类:网速慢/上网掉线(专席)
携转原因:
故障时间:2024-07-06 17:56:06
具体故障现象:网速慢卡顿，线上操作未恢复 请协助处理  谢谢
客户其他诉求:
</t>
  </si>
  <si>
    <t>2024-07-06 17:52:02</t>
  </si>
  <si>
    <t>2024-07-06 17:53:54</t>
  </si>
  <si>
    <t>SD-851-313052-8845-20197</t>
  </si>
  <si>
    <t>SD-057-240706-327145-7674</t>
  </si>
  <si>
    <t>2024-07-06 17:51:13</t>
  </si>
  <si>
    <t>【调研】-80+银卡-(目标)普通区域-高密市-西葛家桥-15653440912-500M-宽带上网投诉-次数0-20240706174957X397687610</t>
  </si>
  <si>
    <t>2024-07-07 18:52:00</t>
  </si>
  <si>
    <t>20240706174957X397687610</t>
  </si>
  <si>
    <t xml:space="preserve">流程受理流水号：20240706174909156534409121175920
客户号码:15653440912
客户姓名:贾**
投诉地市:潍坊
来话流水:2024070617483591020853075
宽带账号:15653440912
宽带账号归属地市:潍坊
宽带账号归属区县:高密市
故障地址:潍坊高密市密水街道西葛家桥西葛家桥高密西葛家桥16号箱*********
联系电话:15653440912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17:49:34
具体故障现象:电脑无法上网，
客户其他诉求:
</t>
  </si>
  <si>
    <t>2024-07-06 17:55:57</t>
  </si>
  <si>
    <t>SD-851-324531-20390-21770</t>
  </si>
  <si>
    <t>SD-057-240706-592380-7675</t>
  </si>
  <si>
    <t>2024-07-06 17:51:16</t>
  </si>
  <si>
    <t>普通区域-临朐县-华丽集团家属院-15854899531-100M-宽带上网投诉-次数0-202407060000627548</t>
  </si>
  <si>
    <t>202407060000627548</t>
  </si>
  <si>
    <t xml:space="preserve">202407060000627548#流程受理流水号：20240706174948158548995311176160
客户号码:15854899531
客户姓名:郭**
投诉地市:潍坊
来话流水:2024070617474851820844930
宽带账号:15854899531
宽带账号归属地市:潍坊
宽带账号归属区县:临朐县
故障地址:潍坊临朐县城关街道秦池路华丽集团家属院太平将军楼2号箱马涛（外墙）*********
联系电话:15854899531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故障时间:2024-07-06 17:51:06
具体故障现象:客户侧为质差终端，要求上门更换终端并一并处理故障问题。
客户其他诉求:客户侧为质差终端，要求上门更换终端并一并处理故障问题。
</t>
  </si>
  <si>
    <t>2024-07-06 17:55:02</t>
  </si>
  <si>
    <t>2024-07-06 17:55:32</t>
  </si>
  <si>
    <t>SD-057-240706-540936-7701</t>
  </si>
  <si>
    <t>2024-07-06 17:54:43</t>
  </si>
  <si>
    <t>【调研】-(目标)普通区域-寿光市-东景明村自然村-13406617963-200M-宽带上网投诉-次数0-202407060000628578</t>
  </si>
  <si>
    <t>2024-07-07 18:55:00</t>
  </si>
  <si>
    <t>202407060000628578</t>
  </si>
  <si>
    <t>202407060000628578#宽带账号：13406617963宽带地址：潍坊寿光市上口镇东景明村东景明村自然村扩13号箱*；客户来电反映宽带不能正常使用客户不配合排障，要求上门，请协助处理，谢谢！联系电话：15264425812；联系人：先生；来电流水：2024070617503845520873536</t>
  </si>
  <si>
    <t>2024-07-06 18:06:16</t>
  </si>
  <si>
    <t>2024-07-06 18:06:38</t>
  </si>
  <si>
    <t>SD-057-240706-351489-7681</t>
  </si>
  <si>
    <t>2024-07-06 17:52:26</t>
  </si>
  <si>
    <t>普通区域-昌乐县-昌盛三期东区-15610242130-500M-宽带上网投诉-次数0-20240706015204X924638987</t>
  </si>
  <si>
    <t>2024-07-07 18:53:00</t>
  </si>
  <si>
    <t>20240706015204X924638987</t>
  </si>
  <si>
    <t>宽带速率过低，五百兆的宽带实际也就一百兆的速率</t>
  </si>
  <si>
    <t>2024-07-06 17:55:23</t>
  </si>
  <si>
    <t>2024-07-06 17:55:44</t>
  </si>
  <si>
    <t>SD-851-247776-4330-14426</t>
  </si>
  <si>
    <t>SD-057-240706-134976-7746</t>
  </si>
  <si>
    <t>2024-07-06 17:59:30</t>
  </si>
  <si>
    <t>【调研】-80+钻石-普通区域-安丘市-石埠子北孙社区-15265624069-1000M-宽带上网投诉-次数0-20240706175806X886649295</t>
  </si>
  <si>
    <t>20240706175806X886649295</t>
  </si>
  <si>
    <t xml:space="preserve">【农村网络投诉】流程受理流水号：20240706175701152656240691178507
客户号码:15265624069
客户姓名:赵*
投诉地市:潍坊
来话流水:2024070617555625720826254
宽带账号:15265624069
宽带账号归属地市:潍坊
宽带账号归属区县:安丘市
故障地址:潍坊安丘市石埠子镇北孙家庄村石埠子北孙社区北孙社区1号箱赵家顺*********
联系电话:4762352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故障时间:2024-07-06 17:58:34
具体故障现象:频繁掉线，
客户其他诉求:
</t>
  </si>
  <si>
    <t>2024-07-06 18:01:01</t>
  </si>
  <si>
    <t>2024-07-06 18:02:23</t>
  </si>
  <si>
    <t>SD-057-240706-759832-7738</t>
  </si>
  <si>
    <t>2024-07-06 17:58:35</t>
  </si>
  <si>
    <t>普通区域-奎文区-樱北花园-13583698659-200M-宽带上网投诉-次数0-202407060000631189</t>
  </si>
  <si>
    <t>2024-07-07 18:59:00</t>
  </si>
  <si>
    <t>202407060000631189</t>
  </si>
  <si>
    <t xml:space="preserve">202407060000631189#宽带账号：13583698659；宽带地址：潍坊奎文区梨园街道樱前街樱北花园；客户来电反映移动高清无法观看没有声音，客户不在现场，无法配合线上指导/客户不配合排障，要求上门，请协助处理，谢谢！联系电话：13583698659；联系人：先生；来电流水：2024070617525461820896049 </t>
  </si>
  <si>
    <t>2024-07-06 18:02:20</t>
  </si>
  <si>
    <t>2024-07-06 18:02:44</t>
  </si>
  <si>
    <t>SD-057-240706-938756-7726</t>
  </si>
  <si>
    <t>2024-07-06 17:56:48</t>
  </si>
  <si>
    <t>普通区域-安丘市-老市委宿舍-15666889926-200M-宽带上网投诉-次数0-20240706175544X744285289</t>
  </si>
  <si>
    <t>20240706175544X744285289</t>
  </si>
  <si>
    <t xml:space="preserve">流程受理流水号：20240706175458156668899261177831
客户号码:15666889926
客户姓名:邱**
投诉地市:潍坊
来话流水:2024070617533390420802516
宽带账号:15666889926
宽带账号归属地市:潍坊
宽带账号归属区县:安丘市
故障地址:潍坊安丘市兴安街道向阳路老市委宿舍迁1号楼*********
联系电话:15624136178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故障细类:网速慢/上网掉线(专席)
携转原因:
故障时间:2024-07-06 17:55:45
具体故障现象:网速慢卡顿，
客户其他诉求:
</t>
  </si>
  <si>
    <t>2024-07-06 17:57:49</t>
  </si>
  <si>
    <t>2024-07-06 17:58:16</t>
  </si>
  <si>
    <t>SD-057-240706-789126-6369</t>
  </si>
  <si>
    <t>2024-07-06 16:09:10</t>
  </si>
  <si>
    <t>【重投】-80+普通-普通区域-高密市-綦家村自然村-18753606608-1000M-宽带上网投诉-次数0-202407060000516598</t>
  </si>
  <si>
    <t>2024-07-07 17:10:00</t>
  </si>
  <si>
    <t>202407060000516598</t>
  </si>
  <si>
    <t xml:space="preserve">202407060000516598#宽带账号：18753606608；宽带地址：潍坊高密市夏庄镇綦家村綦家村自然村高密綦家村铁通8号箱綦宗参家；客户来电反映宽带使用不畅，客户不在现场，无法配合线上指导，要求上门，请协助处理，谢谢！联系电话：本机；联系人：先生；来电流水：2024070616074927220819620
 </t>
  </si>
  <si>
    <t>2024-07-06 16:12:07</t>
  </si>
  <si>
    <t>2024-07-06 16:13:26</t>
  </si>
  <si>
    <t>SD-851-290696-28965-14738</t>
  </si>
  <si>
    <t>SD-057-240706-859207-7719</t>
  </si>
  <si>
    <t>2024-07-06 17:56:38</t>
  </si>
  <si>
    <t>80+普通-普通区域-诸城市-西吕标村自然村-18366350551-200M-宽带上网投诉-次数0-202407060000630348</t>
  </si>
  <si>
    <t>202407060000630348</t>
  </si>
  <si>
    <t xml:space="preserve">202407060000630348#流程受理流水号：20240706175545183663505511178090
客户号码:18366350551
客户姓名:王**
投诉地市:潍坊
来话流水:2024070617552504420821132
宽带账号:18366350551
宽带账号归属地市:潍坊
宽带账号归属区县:诸城市
故障地址:潍坊诸城市龙都街道西吕标村西吕标村自然村西吕标村西7号箱*********
联系电话:18366350551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故障时间:2024-07-06 17:55:57
具体故障现象:光猫亮红灯，
客户其他诉求:客户侧为质差终端，要求上门更换终端并一并处理故障问题。
</t>
  </si>
  <si>
    <t>2024-07-06 18:03:16</t>
  </si>
  <si>
    <t>2024-07-06 18:04:00</t>
  </si>
  <si>
    <t>SD-057-240706-419268-6305</t>
  </si>
  <si>
    <t>2024-07-06 16:02:29</t>
  </si>
  <si>
    <t>普通区域-昌邑市-西马疃自然村-15866534378-500M-宽带上网投诉-次数0-20240706160018X818609614</t>
  </si>
  <si>
    <t>20240706160018X818609614</t>
  </si>
  <si>
    <t xml:space="preserve">【农村网络投诉】流程受理流水号：20240706155700158665343781139849
客户号码:15866534378
客户姓名:张**
投诉地市:潍坊
来话流水:2024070615561969420883569
宽带账号:15866534378
宽带账号归属地市:潍坊
宽带账号归属区县:昌邑市
故障地址:潍坊昌邑市夏店镇西马疃西马疃自然村15号箱徐少福*********
联系电话:15866534378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16:00:03
具体故障现象:PON灯闪，
客户其他诉求:
</t>
  </si>
  <si>
    <t>2024-07-06 16:09:57</t>
  </si>
  <si>
    <t>2024-07-06 16:10:25</t>
  </si>
  <si>
    <t>SD-851-270981-15739-13256</t>
  </si>
  <si>
    <t>SD-057-240706-189742-7710</t>
  </si>
  <si>
    <t>2024-07-06 17:56:18</t>
  </si>
  <si>
    <t>【调研】-80+银卡-普通区域-诸城市-正道园小区-13863675316-500M-宽带上网投诉-次数0-20240706175359X639929958</t>
  </si>
  <si>
    <t>20240706175359X639929958</t>
  </si>
  <si>
    <t xml:space="preserve">流程受理流水号：20240706175249138636753161177139
客户号码:13863675316
客户姓名:王**
投诉地市:潍坊
来话流水:2024070617512514020881272
宽带账号:13863675316
宽带账号归属地市:潍坊
宽带账号归属区县:诸城市
故障地址:潍坊诸城市龙都街道潍徐街正道园小区12号楼
联系电话:13863675316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故障细类:宽带无法上网(专席)
携转原因:
故障时间:2024-07-06 17:54:16
具体故障现象:宽带无法上网，要求宽带工作人员上门处理
客户其他诉求:
</t>
  </si>
  <si>
    <t>2024-07-06 18:02:53</t>
  </si>
  <si>
    <t>2024-07-06 18:10:17</t>
  </si>
  <si>
    <t>SD-851-313730-13501-13743</t>
  </si>
  <si>
    <t>SD-057-240706-715682-5015</t>
  </si>
  <si>
    <t>2024-07-06 14:11:13</t>
  </si>
  <si>
    <t>普通区域-青州市-青州高柳高冯沿街（小微）-13721948988-500M-宽带上网投诉-次数0-20240706140858X138450651</t>
  </si>
  <si>
    <t>20240706140858X138450651</t>
  </si>
  <si>
    <t xml:space="preserve">【农村网络投诉】流程受理流水号：20240706140812137219489881106669
客户号码:13721948988
客户姓名:杨**
投诉地市:潍坊
来话流水:2024070614062168520803730
宽带账号:13721948988
宽带账号归属地市:潍坊
宽带账号归属区县:青州市
故障地址:潍坊青州市高柳镇冯家村青州高柳高冯沿街（小微）H19刘强外墙*********
联系电话:18678006988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14:10:08
具体故障现象:打不开网页，
客户其他诉求:请审核谢谢
</t>
  </si>
  <si>
    <t>2024-07-06 14:13:16</t>
  </si>
  <si>
    <t>2024-07-06 14:13:42</t>
  </si>
  <si>
    <t>SD-851-275494-25624-22585</t>
  </si>
  <si>
    <t>2024-07-06 14:12:02</t>
  </si>
  <si>
    <t>【调研】-【PCDN】-普通区域-昌邑市-祥和居-18605366555-1000M-宽带上网投诉-次数0-202407060000402971 一级督办</t>
  </si>
  <si>
    <t>202407060000402971</t>
  </si>
  <si>
    <t>2024-07-06 14:17:23</t>
  </si>
  <si>
    <t>SD-057-240706-406317-4956</t>
  </si>
  <si>
    <t>2024-07-06 14:05:23</t>
  </si>
  <si>
    <t>【调研】-普通区域-青州市-关头安置区-13562677126-100M-宽带上网投诉-次数0-20240706140326X806218259</t>
  </si>
  <si>
    <t>2024-07-07 15:06:00</t>
  </si>
  <si>
    <t>20240706140326X806218259</t>
  </si>
  <si>
    <t xml:space="preserve">流程受理流水号：20240706140154135626771261104726
客户号码:13562677126
客户姓名:刘*
投诉地市:潍坊
来话流水:2024070613591972620833931
宽带账号:13562677126
宽带账号归属地市:潍坊
宽带账号归属区县:青州市
故障地址:潍坊青州市云门山街道凤凰山东路关头安置区13号楼
联系电话:13562677126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14:02:09
具体故障现象:光猫注册灯不亮，捋直插紧未恢复
客户其他诉求:谢谢
</t>
  </si>
  <si>
    <t>2024-07-06 14:13:57</t>
  </si>
  <si>
    <t>2024-07-06 14:20:03</t>
  </si>
  <si>
    <t>2024-07-06 14:14:35</t>
  </si>
  <si>
    <t>80+银卡-普通区域-诸城市-龙都荣郡-15065665907-500M-宽带上网投诉-次数0-20240706141307X387426352 一级督办</t>
  </si>
  <si>
    <t>20240706141307X387426352</t>
  </si>
  <si>
    <t>2024-07-06 14:25:38</t>
  </si>
  <si>
    <t>2024-07-06 14:26:03</t>
  </si>
  <si>
    <t>SD-851-270559-3882-23455</t>
  </si>
  <si>
    <t>SD-057-240706-263051-5007</t>
  </si>
  <si>
    <t>2024-07-06 14:10:51</t>
  </si>
  <si>
    <t>【调研】-(目标)普通区域-坊子区-丈岭万家屯-15853640091-100M-宽带上网投诉-次数0-202407060000399440</t>
  </si>
  <si>
    <t>2024-07-07 15:11:00</t>
  </si>
  <si>
    <t>202407060000399440</t>
  </si>
  <si>
    <t>202407060000399440#宽带账号：15853640091；宽带地址：潍坊坊子区太堡庄街道（丈岭）丈岭万家屯丈岭万家屯万家屯*********
****；客户来电反映宽带/无法用***，客户，无法配合线上操作，要求师傅上门，请协助处理，谢谢！联系电话：15853633449；联系人：***；来电流水：2024070614054675420897693</t>
  </si>
  <si>
    <t>2024-07-06 14:22:19</t>
  </si>
  <si>
    <t>2024-07-06 14:23:36</t>
  </si>
  <si>
    <t>SD-057-240706-362418-4937</t>
  </si>
  <si>
    <t>2024-07-06 14:02:34</t>
  </si>
  <si>
    <t>普通区域-奎文区-富氏壹号公馆-15063637728-100M-宽带上网投诉-次数0-202407060000394213</t>
  </si>
  <si>
    <t>2024-07-07 15:03:00</t>
  </si>
  <si>
    <t>202407060000394213</t>
  </si>
  <si>
    <t>202407060000394213#宽带账号：15063637728；宽带地址：潍坊高新高新城区蓉花路富氏壹号公馆富氏1号2号楼；客户来电反映宽带无法使用 ，无法配合线上指导/客户不配合排障，要求上门，请协助处理，谢谢！联系电话：15063637728；联系人：先生；来电流水：2024070613583793920827492。</t>
  </si>
  <si>
    <t>2024-07-06 14:07:22</t>
  </si>
  <si>
    <t>2024-07-06 14:08:08</t>
  </si>
  <si>
    <t>SD-057-240706-378516-4912</t>
  </si>
  <si>
    <t>2024-07-06 13:59:06</t>
  </si>
  <si>
    <t>【调研】-80+普通-普通区域-寒亭区-恒信学府-18866363111-300M-宽带上网投诉-次数0-20240706135619X379164885</t>
  </si>
  <si>
    <t>20240706135619X379164885</t>
  </si>
  <si>
    <t xml:space="preserve">流程受理流水号：20240706135510188663631111102719
客户号码:18866363111
客户姓名:孙**
投诉地市:潍坊
来话流水:2024070613525567620875415
宽带账号:18866363111
宽带账号归属地市:潍坊
宽带账号归属区县:高新
故障地址:潍坊高新高新城区东方路恒信学府22号楼*********
联系电话:18866363111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故障细类:宽带无法上网(专席)
携转原因:
故障时间:2024-07-06 13:55:15
具体故障现象:网速慢卡顿，刷新网络 重启设备 线上指导未恢复 请协助处理
客户其他诉求:谢谢处理
</t>
  </si>
  <si>
    <t>2024-07-06 14:03:09</t>
  </si>
  <si>
    <t>2024-07-06 14:03:26</t>
  </si>
  <si>
    <t>SD-852-250249-1327-17559</t>
  </si>
  <si>
    <t>SD-057-240706-168523-4955</t>
  </si>
  <si>
    <t>2024-07-06 14:05:22</t>
  </si>
  <si>
    <t>普通区域-安丘市-大盛村自然村-13465654313-1000M-宽带上网投诉-次数0-202407060000399181</t>
  </si>
  <si>
    <t>202407060000399181</t>
  </si>
  <si>
    <t xml:space="preserve">202407060000399181#流程受理流水号：20240706140432134656543131105559
客户号码:13465654313
客户姓名:李**
投诉地市:潍坊
来话流水:2024070614025853820869427
宽带账号:13465654313
宽带账号归属地市:潍坊
宽带账号归属区县:安丘市
故障地址:潍坊安丘市大盛镇大盛村大盛村自然村大盛沿街追加3#高瑞国屋头*********
联系电话:15725656468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故障时间:2024-07-06 14:18:24
具体故障现象:光猫亮红灯，
客户其他诉求:客户侧为质差终端，要求上门更换终端并一并处理故障问题。
</t>
  </si>
  <si>
    <t>2024-07-06 14:11:29</t>
  </si>
  <si>
    <t>2024-07-06 14:13:40</t>
  </si>
  <si>
    <t>SD-851-329272-41915-29821</t>
  </si>
  <si>
    <t>SD-057-240706-132894-4867</t>
  </si>
  <si>
    <t>2024-07-06 13:53:10</t>
  </si>
  <si>
    <t>普通区域-寿光市-后寨村自然村-13953644333-300M-宽带上网投诉-次数0-20240706135026X262643490</t>
  </si>
  <si>
    <t>20240706135026X262643490</t>
  </si>
  <si>
    <t xml:space="preserve">【农村网络投诉】流程受理流水号：20240706134827139536443331100918
客户号码:13953644333
客户姓名:孙**
投诉地市:潍坊
来话流水:2024070613480607820832400
宽带账号:13953644333
宽带账号归属地市:
宽带账号归属区县:寿光市
故障地址:潍坊寿光市留吕后寨村后寨村自然村后寨村8号箱（张玉田家外墙）*********
联系电话:13953644333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13:49:47
具体故障现象:光猫亮红灯，
客户其他诉求:
</t>
  </si>
  <si>
    <t>2024-07-06 14:03:20</t>
  </si>
  <si>
    <t>2024-07-06 14:03:39</t>
  </si>
  <si>
    <t>SD-057-240706-372491-4957</t>
  </si>
  <si>
    <t>2024-07-06 14:05:29</t>
  </si>
  <si>
    <t>普通区域-临朐县-杨桃-13853627859-100M-宽带上网投诉-次数0-202407060000392895</t>
  </si>
  <si>
    <t>202407060000392895</t>
  </si>
  <si>
    <t>202407060000392895#宽带账号：13853627859；宽带地址：潍坊临朐县寺头镇人民政府杨桃村杨桃杨桃（紧急扩容）9号箱孙荣太（外墙）*********；接入方式：FTTH，当前是否在线：在线，端到端诊断结果：光猫掉电，是否智能网关：，客户反映宽带无法使用，显示质差，要求尽快处理回复！来电流水：2024070613572136220815585联系电话：13791697991</t>
  </si>
  <si>
    <t>2024-07-06 14:11:19</t>
  </si>
  <si>
    <t>2024-07-06 14:11:45</t>
  </si>
  <si>
    <t>SD-057-240706-632479-4892</t>
  </si>
  <si>
    <t>2024-07-06 13:56:32</t>
  </si>
  <si>
    <t>80+银卡-普通区域-青州市-北富旺村-18506455444-1000M-宽带上网投诉-次数0-20240706135358X238529845</t>
  </si>
  <si>
    <t>20240706135358X238529845</t>
  </si>
  <si>
    <t xml:space="preserve">【农村网络投诉】流程受理流水号：20240706135142185064554441101777
客户号码:18506455444
客户姓名:邱**
投诉地市:潍坊
来话流水:2024070613505763120857643
宽带账号:18506455444
宽带账号归属地市:潍坊
宽带账号归属区县:青州市
故障地址:潍坊青州市庙子镇北富旺村北富旺村北富旺村2号箱（西街李同江）*********
联系电话:18506455444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13:52:43
具体故障现象:光猫亮红灯，
客户其他诉求:
</t>
  </si>
  <si>
    <t>2024-07-06 14:02:19</t>
  </si>
  <si>
    <t>2024-07-06 14:03:43</t>
  </si>
  <si>
    <t>SD-851-292297-1306-27887</t>
  </si>
  <si>
    <t>SD-057-240706-271365-5019</t>
  </si>
  <si>
    <t>2024-07-06 14:11:17</t>
  </si>
  <si>
    <t>【调研】-80+银卡-普通区域-安丘市-镇东南村家属楼-13791881452-300M-宽带上网投诉-次数0-20240706140909X149649442</t>
  </si>
  <si>
    <t>20240706140909X149649442</t>
  </si>
  <si>
    <t xml:space="preserve">【农村网络投诉】流程受理流水号：20240706140803137918814521106629
客户号码:13791881452
客户姓名:孙**
投诉地市:潍坊
来话流水:2024070614060365920800555
宽带账号:13791881452
宽带账号归属地市:潍坊
宽带账号归属区县:安丘市
故障地址:潍坊安丘市景芝镇镇东南村镇东南村家属楼东南家属楼追加东楼99大道朝天锅
联系电话:13791881452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故障细类:网速慢/上网掉线(专席)
携转原因:
故障时间:2024-07-06 14:07:24
具体故障现象:网速慢卡顿
客户其他诉求:
</t>
  </si>
  <si>
    <t>2024-07-06 14:14:03</t>
  </si>
  <si>
    <t>2024-07-06 14:14:27</t>
  </si>
  <si>
    <t>SD-851-244756-3884-13990</t>
  </si>
  <si>
    <t>SD-057-240706-869523-5024</t>
  </si>
  <si>
    <t>2024-07-06 14:11:25</t>
  </si>
  <si>
    <t>【调研】-普通区域-高密市-田庄驻地（路南）-13964786337-100M-宽带上网投诉-次数0-20240706141035X235091470</t>
  </si>
  <si>
    <t>2024-07-07 15:12:00</t>
  </si>
  <si>
    <t>20240706141035X235091470</t>
  </si>
  <si>
    <t xml:space="preserve">流程受理流水号：20240706140936139647863371107121
客户号码:13964786337
客户姓名:王**
投诉地市:潍坊
来话流水:2024070614065342520809212
宽带账号:13964786337
宽带账号归属地市:潍坊
宽带账号归属区县:高密市
故障地址:潍坊高密市井沟镇田庄驻地（路南）田庄驻地（路南）放心肉店7号箱*********
联系电话:13964786337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14:09:48
具体故障现象:光猫亮红灯，
客户其他诉求:线上指导插好，捋直光纤，重启设备未恢复
</t>
  </si>
  <si>
    <t>2024-07-06 14:13:06</t>
  </si>
  <si>
    <t>2024-07-06 14:16:16</t>
  </si>
  <si>
    <t>SD-057-240706-457902-4929</t>
  </si>
  <si>
    <t>2024-07-06 14:02:06</t>
  </si>
  <si>
    <t>普通区域-昌邑市-御海蓝岸-1356262570902-300M-宽带上网投诉-次数0-20240706135935X575965205</t>
  </si>
  <si>
    <t>20240706135935X575965205</t>
  </si>
  <si>
    <t xml:space="preserve">流程受理流水号：2024070613583513562625709021103679
客户号码:1356262570902
客户姓名:王**
投诉地市:潍坊
来话流水:2024070613580237120821989
宽带账号:1356262570902
宽带账号归属地市:潍坊
宽带账号归属区县:昌邑市
故障地址:潍坊昌邑市城区交通街御海蓝岸19号楼西单元*********
联系电话:13562625709
联系人:先生/女士
工单紧急程度:一般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
携转原因:
故障时间:2024-07-06 13:59:23
具体故障现象:电脑无法上网，
客户其他诉求:
</t>
  </si>
  <si>
    <t>2024-07-06 14:07:54</t>
  </si>
  <si>
    <t>2024-07-06 14:09:02</t>
  </si>
  <si>
    <t>SD-851-300456-3834-25169</t>
  </si>
  <si>
    <t>SD-057-240706-859167-4086</t>
  </si>
  <si>
    <t>2024-07-06 12:41:28</t>
  </si>
  <si>
    <t>80+银卡-普通区域-安丘市-埠南头村自然村-13953604619-1000M-宽带上网投诉-次数0-20240706123905X745975460</t>
  </si>
  <si>
    <t>20240706123905X745975460</t>
  </si>
  <si>
    <t xml:space="preserve">【农村网络投诉】流程受理流水号：20240706123720139536046191084799
客户号码:13953604619
客户姓名:张**
投诉地市:潍坊
来话流水:2024070612352200020802390
宽带账号:13953604619
宽带账号归属地市:潍坊
宽带账号归属区县:安丘市
故障地址:潍坊安丘市刘家尧镇埠南头村埠南头村自然村埠南头村移动合作营业厅*********
联系电话:13953604619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12:37:53
具体故障现象: 光纤线插紧捋顺重启未恢复
客户其他诉求:
</t>
  </si>
  <si>
    <t>2024-07-06 12:43:26</t>
  </si>
  <si>
    <t>2024-07-06 12:44:10</t>
  </si>
  <si>
    <t>SD-851-265795-288-28804</t>
  </si>
  <si>
    <t>SD-057-240706-491360-3348</t>
  </si>
  <si>
    <t>2024-07-06 11:47:31</t>
  </si>
  <si>
    <t>普通区域-坊子区-博裕学苑-18263676301-300M-宽带上网投诉-次数0-20240706114549X549451859</t>
  </si>
  <si>
    <t>20240706114549X549451859</t>
  </si>
  <si>
    <t>【预处理派单】宽带账号：18263676301，宽带地址： 潍坊坊子区凤凰街办凤凰大街博裕学苑10号楼*********，故障现象：，故障现象类型：，客户诉求：客户来电要求尽快联系安装宽带，谢谢，联系电话：13022752520，通话流水：2024070611435827620829658。接入方式：，当前是否在线：不在线，端到端诊断结果：宽带业务状态未激活，是否智能网关：否，光功率。</t>
  </si>
  <si>
    <t>2024-07-06 11:49:52</t>
  </si>
  <si>
    <t>2024-07-06 11:50:12</t>
  </si>
  <si>
    <t>SD-851-285982-3222-4704</t>
  </si>
  <si>
    <t>SD-057-240706-310457-4497</t>
  </si>
  <si>
    <t>2024-07-06 13:14:58</t>
  </si>
  <si>
    <t>【调研】-80+银卡-普通区域-诸城市-西辛庄村-15318966778-1000M-宽带上网投诉-次数0-20240706131347X827350378</t>
  </si>
  <si>
    <t>20240706131347X827350378</t>
  </si>
  <si>
    <t xml:space="preserve">【农村网络投诉】流程受理流水号：20240706131251153189667781092978
客户号码:15318966778
客户姓名:贾**
投诉地市:潍坊
来话流水:2024070613102085520847431
宽带账号:15318966778
宽带账号归属地市:潍坊
宽带账号归属区县:诸城市
故障地址:潍坊诸城市辛兴镇西辛庄西辛庄村西辛庄村东南1#箱*********
联系电话:15318966778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故障时间:2024-07-06 13:13:13
具体故障现象:网速慢：路由器年限未超过，位置开阔，重启未恢复，光猫自带WIFI未开启，网线支持
客户其他诉求:
</t>
  </si>
  <si>
    <t>2024-07-06 13:17:04</t>
  </si>
  <si>
    <t>2024-07-06 13:17:22</t>
  </si>
  <si>
    <t>SD-851-276349-1005-12446</t>
  </si>
  <si>
    <t>SD-057-240706-842097-1247</t>
  </si>
  <si>
    <t>2024-07-06 09:20:47</t>
  </si>
  <si>
    <t>普通区域-潍城区-北三里北区-15866500633-300M-宽带上网投诉-次数0-202407060000142179</t>
  </si>
  <si>
    <t>202407060000142179</t>
  </si>
  <si>
    <t xml:space="preserve">202407060000142179#宽带账号：15866500633；宽带地址：潍坊潍城区北关街道安顺路北三里北区2号楼,客户来电反映宽带无法使用，无法配合线上指导，要求师傅上门，请协助处理，谢谢！联系电话；15866500633；联系人：张*；来电流水：2024070609171927320848660。
</t>
  </si>
  <si>
    <t>2024-07-06 09:23:36</t>
  </si>
  <si>
    <t>2024-07-06 09:23:58</t>
  </si>
  <si>
    <t>SD-057-240706-436018-1343</t>
  </si>
  <si>
    <t>2024-07-06 09:28:25</t>
  </si>
  <si>
    <t>【调研】-80+金卡-普通区域-昌邑市-新天地-13606467080-1000M-宽带上网投诉-次数0-202407060000151648</t>
  </si>
  <si>
    <t>202407060000151648</t>
  </si>
  <si>
    <t>202407060000151648#宽带账号：13606467080；宽带地址：潍坊昌邑市城区奎颐和花园b1号楼；客户来电反映宽带无法连接，要求师傅上门，请协助处理，谢谢！联系电话：13606467080；来电流水：2024070609250357120835396</t>
  </si>
  <si>
    <t>2024-07-06 09:31:38</t>
  </si>
  <si>
    <t>2024-07-06 09:32:03</t>
  </si>
  <si>
    <t>SD-851-268703-27633-21265</t>
  </si>
  <si>
    <t>SD-057-240706-810453-4341</t>
  </si>
  <si>
    <t>2024-07-06 13:06:49</t>
  </si>
  <si>
    <t>80+金卡-普通区域-青州市-玲珑路沿街-15265662666-1000M-宽带上网投诉-次数0-202407060000359403</t>
  </si>
  <si>
    <t>202407060000359403</t>
  </si>
  <si>
    <t>202407060000359403#宽带账号15265662666宽带地址：潍坊青州市益都街道玲珑山北路玲珑路沿街二次扩4号箱(二手车市场)；客户来电反映宽带无法连接，客户要求师傅上门，请协助处理，谢谢！联系电话：15265662666*；联系人：*王**；来电流水：2024070613014456820888605*。</t>
  </si>
  <si>
    <t>2024-07-06 13:11:07</t>
  </si>
  <si>
    <t>2024-07-06 13:11:22</t>
  </si>
  <si>
    <t>SD-851-239942-5616-11896</t>
  </si>
  <si>
    <t>SD-057-240706-057142-330</t>
  </si>
  <si>
    <t>2024-07-06 08:20:42</t>
  </si>
  <si>
    <t>80+金卡-普通区域-昌乐县-昌乐东方明珠-15165669959-1000M-魔百和投诉-次数0-202407060000097676</t>
  </si>
  <si>
    <t>202407060000097676</t>
  </si>
  <si>
    <t>202407060000097676#【已关注中国移动10086微信公众号】流程受理流水号：20240706081955151656699591001210
客户号码:15165669959
客户姓名:李**
投诉地市:潍坊
来话流水:2024070608170240520862924
宽带账号:15165669959
宽带账号归属地市:潍坊
宽带账号归属区县:昌乐县
故障地址:潍坊昌乐县城关街道方山路昌乐东方明珠1号楼*********
联系电话:15165669959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故障细类:移动高清电视故障
携转原因:
故障时间:2024-07-06 08:20:14
魔百和单播/组播:组播
具体故障现象:电视直播或点播无法观看，
客户其他诉求:
魔百和单/组播：组播;宽带小区$[昌乐东方明珠]$</t>
  </si>
  <si>
    <t>2024-07-06 08:24:55</t>
  </si>
  <si>
    <t>2024-07-06 08:29:23</t>
  </si>
  <si>
    <t>SD-057-240706-052983-3631</t>
  </si>
  <si>
    <t>2024-07-06 12:09:24</t>
  </si>
  <si>
    <t>【调研】-80+银卡-普通区域-高密市-null-18263675213-宽带上网投诉-次数0-202407060000319814</t>
  </si>
  <si>
    <t>2024-07-07 13:00:00</t>
  </si>
  <si>
    <t>202407060000319814</t>
  </si>
  <si>
    <t>202407060000319814#【已关注中国移动10086微信公众号】流程受理流水号：20240706120816182636752131077854
客户号码:18263675213
客户姓名:董**
投诉地市:潍坊
来话流水:2024070612071885820873240
宽带账号:18263675213
账号归属区县:高密
联系电话:18263675213
联系人:先生
宽带地址:潍坊
工单紧急程度:非常紧急
是否投诉倾向:否
是否重复投诉:否
是否携转意向:否
是否有升级投诉倾向:否
*业务名称:业务融合开机流程宽带
投诉内容:手机号码：18263675213，【问题描述】客户已办理宽带业务，有开通单，要求装维尽快联系上门，请处理，谢谢。联系电话：18263675213，联系人：先生，录音流水号：2024070612071885820873240。
是否到厅:否
;宽带小区$[张平坊]$</t>
  </si>
  <si>
    <t>2024-07-07 19:33:53</t>
  </si>
  <si>
    <t>SD-057-240706-083257-1345</t>
  </si>
  <si>
    <t>2024-07-06 09:28:33</t>
  </si>
  <si>
    <t>【调研】-80+金卡-普通区域-坊子区-天同双羊新城-13963610674-200M-宽带上网投诉-次数0-202407060000153265</t>
  </si>
  <si>
    <t>2024-07-07 10:29:00</t>
  </si>
  <si>
    <t>202407060000153265</t>
  </si>
  <si>
    <t>202407060000153265#【已关注中国移动10086微信公众号】流程受理流水号：20240706092739139636106741021695
客户号码:13963610674
客户姓名:刘*
投诉地市:潍坊
来话流水:2024070609272152620861425
宽带账号:13963610674
宽带账号归属地市:潍坊
宽带账号归属区县:坊子区
故障地址:潍坊坊子区坊子新区双羊街天同双羊新城双羊新城70*********
联系电话:13884607255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故障时间:2024-07-06 09:19:07
具体故障现象:打不开网页，
客户其他诉求:
;宽带小区$[天同双羊新城]$</t>
  </si>
  <si>
    <t>2024-07-06 09:37:47</t>
  </si>
  <si>
    <t>2024-07-06 09:38:08</t>
  </si>
  <si>
    <t>SD-057-240706-370914-3204</t>
  </si>
  <si>
    <t>2024-07-06 11:32:44</t>
  </si>
  <si>
    <t>普通区域-临朐县-新升自然村-13589157463-300M-宽带上网投诉-次数0-20240706113112X672203389</t>
  </si>
  <si>
    <t>20240706113112X672203389</t>
  </si>
  <si>
    <t xml:space="preserve">【农村网络投诉】流程受理流水号：20240706112552135891574631064141
客户号码:13589157463
客户姓名:张*
投诉地市:潍坊
来话流水:2024070611232853020886758
宽带账号:13589157463
宽带账号归属地市:潍坊
宽带账号归属区县:临朐县
故障地址:潍坊临朐县寺头镇人民政府新升新升自然村新升（扩容2次）17号箱聂向鹏（外墙）*********
联系电话:13589157463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11:30:44
具体故障现象:光猫亮红灯，将弯折的位置捋直，重新连接无效，要求维修 请处理 谢谢
客户其他诉求:
</t>
  </si>
  <si>
    <t>2024-07-06 11:38:56</t>
  </si>
  <si>
    <t>2024-07-06 11:39:28</t>
  </si>
  <si>
    <t>SD-851-309643-10523-15231</t>
  </si>
  <si>
    <t>SD-057-240706-065843-1323</t>
  </si>
  <si>
    <t>2024-07-06 09:26:46</t>
  </si>
  <si>
    <t>【调研】-普通区域-青州市-金融大厦-18253663938-1000M-宽带上网投诉-次数0-20240706092522X122593892</t>
  </si>
  <si>
    <t>20240706092522X122593892</t>
  </si>
  <si>
    <t xml:space="preserve">流程受理流水号：20240706092459182536639381020723
客户号码:18253663938
客户姓名:王**
投诉地市:潍坊
来话流水:2024070609235371920822089
宽带账号:18253663938
宽带账号归属地市:潍坊
宽带账号归属区县:青州市
故障地址:潍坊青州市益都街道309国道金融大厦二楼弱电间*********
联系电话:18253663938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光功率:-16.94
故障大类:宽带/电视
故障细类:宽带无法上网(专席)
携转原因:
故障时间:2024-07-06 09:27:25
具体故障现象:打不开网页，
客户其他诉求:
</t>
  </si>
  <si>
    <t>2024-07-06 09:32:51</t>
  </si>
  <si>
    <t>2024-07-06 09:33:58</t>
  </si>
  <si>
    <t>SD-851-315660-17615-12924</t>
  </si>
  <si>
    <t>SD-057-240706-675032-3227</t>
  </si>
  <si>
    <t>2024-07-06 11:35:16</t>
  </si>
  <si>
    <t>普通区域-高密市-新新家园-15954414417-100M-宽带上网投诉-次数0-20240706113237X757870972</t>
  </si>
  <si>
    <t>2024-07-07 12:36:00</t>
  </si>
  <si>
    <t>20240706113237X757870972</t>
  </si>
  <si>
    <t xml:space="preserve">流程受理流水号：20240706113207159544144171066395
客户号码:15954414417
客户姓名:张**
投诉地市:潍坊
来话流水:2024070611310156320877974
宽带账号:15954414417
宽带账号归属地市:潍坊
宽带账号归属区县:高密市
故障地址:潍坊高密市醴泉街道顺河路（铁通）新新家园新新家园24号楼*********
联系电话:15954414417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故障时间:2024-07-06 11:31:41
具体故障现象:光猫不亮灯
客户其他诉求:
</t>
  </si>
  <si>
    <t>2024-07-06 11:37:02</t>
  </si>
  <si>
    <t>2024-07-06 11:41:59</t>
  </si>
  <si>
    <t>SD-057-240706-543876-353</t>
  </si>
  <si>
    <t>2024-07-06 08:26:05</t>
  </si>
  <si>
    <t>80+银卡-普通区域-临朐县-冶源东村-15265636552-200M-宽带上网投诉-次数0-202407060000097446</t>
  </si>
  <si>
    <t>2024-07-07 09:27:00</t>
  </si>
  <si>
    <t>202407060000097446</t>
  </si>
  <si>
    <t>202407060000097446#流程受理流水号：20240706082535152656365521001440
客户号码:15265636552
客户姓名:牛**
投诉地市:潍坊
来话流水:2024070608251477020899078
宽带账号:15265636552
宽带账号归属地市:潍坊
宽带账号归属区县:临朐县
故障地址:潍坊临朐县冶源镇人民政府冶源东村村冶源东村冶源东村5号箱高纪国*********
联系电话:15265636552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故障时间:2024-07-06 08:25:48
具体故障现象:打不开网页，
客户其他诉求:
;宽带小区$[冶源东村]$</t>
  </si>
  <si>
    <t>2024-07-06 08:27:44</t>
  </si>
  <si>
    <t>2024-07-06 08:28:02</t>
  </si>
  <si>
    <t>SD-057-240706-095386-3547</t>
  </si>
  <si>
    <t>2024-07-06 12:02:51</t>
  </si>
  <si>
    <t>【调研】-普通区域-昌邑市-富康居宿舍区-15621601852-500M-宽带上网投诉-次数0-20240706120158X518145553</t>
  </si>
  <si>
    <t>20240706120158X518145553</t>
  </si>
  <si>
    <t xml:space="preserve">流程受理流水号：20240706120055156216018521075909
客户号码:15621601852
客户姓名:刘**
投诉地市:潍坊
来话流水:2024070612003074620811761
宽带账号:15621601852
宽带账号归属地市:潍坊
宽带账号归属区县:昌邑市
故障地址:潍坊昌邑市城区利民街富康居宿舍区11号箱盼盼门业*********
联系电话:15621601852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12:06:29
具体故障现象:光猫亮红灯，
客户其他诉求:
</t>
  </si>
  <si>
    <t>2024-07-06 12:04:14</t>
  </si>
  <si>
    <t>2024-07-06 12:04:37</t>
  </si>
  <si>
    <t>SD-057-240706-207683-3549</t>
  </si>
  <si>
    <t>2024-07-06 12:03:16</t>
  </si>
  <si>
    <t>80+普通-普通区域-昌邑市-南苑小区自然村-15953669723-300M-宽带上网投诉-次数0-202407060000317566</t>
  </si>
  <si>
    <t>202407060000317566</t>
  </si>
  <si>
    <t xml:space="preserve">202407060000317566#流程受理流水号：20240706120230159536697231076383
客户号码:15953669723
客户姓名:赵**
投诉地市:潍坊
来话流水:2024070612014286920823039
宽带账号:15953669723
宽带账号归属地市:潍坊
宽带账号归属区县:昌邑市
故障地址:潍坊昌邑市南逄镇南苑小区南苑小区自然村21号箱*********
联系电话:15953669723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故障时间:2024-07-06 12:30:46
具体故障现象:光猫亮红灯，
客户其他诉求:客户侧为质差终端，要求上门更换终端并一并处理故障问题。
</t>
  </si>
  <si>
    <t>2024-07-06 12:23:15</t>
  </si>
  <si>
    <t>2024-07-06 12:24:05</t>
  </si>
  <si>
    <t>SD-057-240706-759412-3567</t>
  </si>
  <si>
    <t>2024-07-06 12:05:25</t>
  </si>
  <si>
    <t>普通区域-安丘市-大儒林村自然村-13963616260-1000M-宽带上网投诉-次数0-20240706120231X551959335</t>
  </si>
  <si>
    <t>20240706120231X551959335</t>
  </si>
  <si>
    <t xml:space="preserve">【农村网络投诉】流程受理流水号：20240706120112139636162601075990
客户号码:13963616260
客户姓名:李**
投诉地市:潍坊
来话流水:2024070612001024120808425
宽带账号:13963616260
宽带账号归属地市:潍坊
宽带账号归属区县:安丘市
故障地址:潍坊安丘市凌河镇大儒林村大儒林村自然村大儒林村追加1号箱李信成*********
联系电话:18765726569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12:02:07
具体故障现象:光猫灯正常但电脑手机无法上网，
客户其他诉求:
</t>
  </si>
  <si>
    <t>2024-07-06 12:12:23</t>
  </si>
  <si>
    <t>2024-07-06 12:12:43</t>
  </si>
  <si>
    <t>SD-851-269499-16123-24557</t>
  </si>
  <si>
    <t>SD-057-240706-028641-3233</t>
  </si>
  <si>
    <t>2024-07-06 11:35:36</t>
  </si>
  <si>
    <t>普通区域-昌邑市-张家庄-18264602821-100M-宽带上网投诉-次数0-20240706113334X814344214</t>
  </si>
  <si>
    <t>20240706113334X814344214</t>
  </si>
  <si>
    <t xml:space="preserve">【农村网络投诉】流程受理流水号：20240706113205182646028211066379
客户号码:18264602821
客户姓名:张*
投诉地市:潍坊
来话流水:2024070611313884820885448
宽带账号:18264602821
宽带账号归属地市:潍坊
宽带账号归属区县:昌邑市
故障地址:潍坊昌邑市李家埠镇张家庄村张家庄4号箱张宝恩*********
联系电话:15095119869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11:32:21
具体故障现象:光猫亮红灯，
光纤线插紧捋直重启光猫还是亮红灯
客户其他诉求:
</t>
  </si>
  <si>
    <t>2024-07-06 11:38:41</t>
  </si>
  <si>
    <t>2024-07-06 11:39:01</t>
  </si>
  <si>
    <t>SD-057-240706-863194-3539</t>
  </si>
  <si>
    <t>2024-07-06 12:02:24</t>
  </si>
  <si>
    <t>【调研】-80+普通-普通区域-寿光市-巨家村自然村-13863645226-300M-宽带上网投诉-次数0-20240706120026X426690139</t>
  </si>
  <si>
    <t>20240706120026X426690139</t>
  </si>
  <si>
    <t xml:space="preserve">【农村网络投诉】流程受理流水号：20240706115946138636452261075565
客户号码:13863645226
客户姓名:张**
投诉地市:潍坊
来话流水:2024070611583529220892146
宽带账号:13863645226
宽带账号归属地市:潍坊
宽带账号归属区县:寿光市
故障地址:潍坊寿光市王高镇巨家村巨家村自然村巨家村扩容26号箱*********
联系电话:13863645226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12:08:25
具体故障现象:PON灯闪，线上操作未恢复 请协助处理  谢谢
客户其他诉求:
</t>
  </si>
  <si>
    <t>2024-07-06 12:04:39</t>
  </si>
  <si>
    <t>2024-07-06 12:05:02</t>
  </si>
  <si>
    <t>SD-057-240706-896057-4751</t>
  </si>
  <si>
    <t>2024-07-06 13:36:07</t>
  </si>
  <si>
    <t>【调研】-80+普通-普通区域-高密市-西观音堂村-13561403271-1000M-宽带上网投诉-次数0-202407060000375596</t>
  </si>
  <si>
    <t>202407060000375596</t>
  </si>
  <si>
    <t>202407060000375596#用户来电宽带无法正常使用，要求师傅上门，烦请协助谢谢
联系人:男士  联系电话:本机   录音流水：2024070613323661120803209</t>
  </si>
  <si>
    <t>2024-07-06 13:51:10</t>
  </si>
  <si>
    <t>2024-07-06 13:51:53</t>
  </si>
  <si>
    <t>SD-852-331997-379-14721</t>
  </si>
  <si>
    <t>SD-057-240706-419036-3243</t>
  </si>
  <si>
    <t>2024-07-06 11:36:10</t>
  </si>
  <si>
    <t>【调研】-普通区域-寿光市-寿光烟草公司家属院-15953698932-200M-宽带上网投诉-次数1-20240705095721X641413937</t>
  </si>
  <si>
    <t>2024-07-07 12:37:00</t>
  </si>
  <si>
    <t>2024-07-06 11:52:15</t>
  </si>
  <si>
    <t>2024-07-06 11:52:55</t>
  </si>
  <si>
    <t>SD-057-240706-963754-4158</t>
  </si>
  <si>
    <t>2024-07-06 12:48:56</t>
  </si>
  <si>
    <t>【调研】-【PCDN】-普通区域-高密市-高密阳光花园一-13506472043-100M-宽带上网投诉-次数0-202407060000344597</t>
  </si>
  <si>
    <t>202407060000344597</t>
  </si>
  <si>
    <t>202407060000344597#宽带账号：13506472043；宽带地址：潍坊高密市密水街道康成大街高密阳光花园一10号楼**客户来电反映移动高清电视卡顿经查询客户侧为质差机顶盒，请协助上门更换设备并一并处理故障问题，谢谢！联系电话：13506472043联系人：***；来电流水：2024070612462788020881165</t>
  </si>
  <si>
    <t>2024-07-06 12:51:43</t>
  </si>
  <si>
    <t>2024-07-06 12:52:04</t>
  </si>
  <si>
    <t>SD-852-311474-2153-11016</t>
  </si>
  <si>
    <t>SD-057-240706-295713-177</t>
  </si>
  <si>
    <t>2024-07-06 07:50:33</t>
  </si>
  <si>
    <t>【调研】-(目标)普通区域-潍城区-新二甲自然村-18764698926-200M-宽带上网投诉-次数0-202407060000091412</t>
  </si>
  <si>
    <t>202407060000091412</t>
  </si>
  <si>
    <t>202407060000091412#流程受理流水号：20240706074908187646989261000578
客户号码:18764698926
客户姓名:孙**
投诉地市:潍坊
来话流水:2024070607433888020893218
宽带账号:18764698926
宽带账号归属地市:潍坊
宽带账号归属区县:潍城区
故障地址:潍坊潍城区乐埠山生态经济发展区新二甲新二甲自然村路南东1#村4排向东100米*********
联系电话:18764698926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07:49:31
具体故障现象:客户反映光猫已通电，光猫电源灯不亮
客户其他诉求:
;宽带小区$[新二甲自然村]$</t>
  </si>
  <si>
    <t>2024-07-06 07:51:56</t>
  </si>
  <si>
    <t>2024-07-06 07:52:19</t>
  </si>
  <si>
    <t>SD-057-240706-680437-4711</t>
  </si>
  <si>
    <t>2024-07-06 13:30:42</t>
  </si>
  <si>
    <t>【调研】-普通区域-潍城区-上城国际-13606365909-200M-魔百和投诉-次数0-20240706091435X475869123</t>
  </si>
  <si>
    <t>20240706091435X475869123</t>
  </si>
  <si>
    <t>流程 ： 
 流程受理流水号：20240706091406136063659091016779; 
手机号码 ：13606365909；
客户姓名 ：季**；
投诉地市 ：潍坊；
来话流水 ：2024070609125970020800255；
宽带账号 ：13606365909；
宽带账号归属地市 ：潍坊；
宽带账号归属区县 ：潍城区；
联系人 ：季**；
故障地址 ：潍坊潍城区西关街道福寿西街上城国际57号楼*********；
联系电话 ：13678665780；
是否升级倾向 ：否；
是否投诉倾向 ：否；
工单内容 ：客户来电反映观看魔百和电视时，频道无法观看或回看，客户不认可。请协助处理，谢谢。；
_是否智能网关：否</t>
  </si>
  <si>
    <t>2024-07-06 13:31:43</t>
  </si>
  <si>
    <t>2024-07-06 13:32:08</t>
  </si>
  <si>
    <t>SD-057-240706-186032-4478</t>
  </si>
  <si>
    <t>2024-07-06 13:14:25</t>
  </si>
  <si>
    <t>80+普通-普通区域-诸城市-丁家庄-18366502600-200M-宽带上网投诉-次数0-20240706131155X715233154</t>
  </si>
  <si>
    <t>20240706131155X715233154</t>
  </si>
  <si>
    <t xml:space="preserve">【农村网络投诉】流程受理流水号：20240706131000183665026001092354
客户号码:18366502600
客户姓名:闫**
投诉地市:潍坊
来话流水:2024070613083692120835299
宽带账号:18366502600
宽带账号归属地市:潍坊
宽带账号归属区县:诸城市
故障地址:潍坊诸城市贾悦镇丁家庄村丁家庄丁家庄村西南7号箱*********
联系电话:18366502600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13:09:22
具体故障现象:光猫亮红灯，插紧捋顺光纤线、重启未恢复。
客户其他诉求:
</t>
  </si>
  <si>
    <t>2024-07-06 13:17:28</t>
  </si>
  <si>
    <t>2024-07-06 13:17:49</t>
  </si>
  <si>
    <t>SD-851-258408-27159-7699</t>
  </si>
  <si>
    <t>SD-057-240706-426730-337</t>
  </si>
  <si>
    <t>2024-07-06 08:22:48</t>
  </si>
  <si>
    <t>【调研】-普通区域-高密市-西观音堂村-18553631971-1000M-宽带上网投诉-次数0-202407060000097088</t>
  </si>
  <si>
    <t>202407060000097088</t>
  </si>
  <si>
    <t>202407060000097088#流程受理流水号：20240706081956185536319711001212
客户号码:18553631971
客户姓名:王*
投诉地市:潍坊
来话流水:2024070608183563420869492
宽带账号:18553631971
宽带账号归属地市:潍坊
宽带账号归属区县:高密市
故障地址:潍坊高密市朝阳街道百脉湖大街西观音堂村西观音堂刘发中29#*********
联系电话:18553631971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08:21:37
具体故障现象:光猫亮红灯，
客户其他诉求:
;宽带小区$[西观音堂村]$</t>
  </si>
  <si>
    <t>2024-07-06 08:23:55</t>
  </si>
  <si>
    <t>SD-851-318551-15118-29108</t>
  </si>
  <si>
    <t>SD-057-240706-051286-3520</t>
  </si>
  <si>
    <t>2024-07-06 12:00:26</t>
  </si>
  <si>
    <t>普通区域-寿光市-郞家南邵村自然村-18263686061-300M-宽带上网投诉-次数0-202407060000314225</t>
  </si>
  <si>
    <t>202407060000314225</t>
  </si>
  <si>
    <t>202407060000314225#客户来电反映宽带光猫不亮灯，地址：潍坊寿光市上口镇郞家南邵村郞家南邵村自然村46号箱经查询客户侧为质差路由器导致宽带使用不畅，请参考处理，谢谢！联系电话：18263686061；联系人：女士；来电流水：2024070611585187920895020。</t>
  </si>
  <si>
    <t>2024-07-06 12:26:42</t>
  </si>
  <si>
    <t>2024-07-06 12:27:08</t>
  </si>
  <si>
    <t>SD-057-240706-605278-4658</t>
  </si>
  <si>
    <t>2024-07-06 13:23:38</t>
  </si>
  <si>
    <t>80+普通-普通区域-临朐县-郭家沟自然村-15854882180-200M-宽带上网投诉-次数0-20240706132221X341334959</t>
  </si>
  <si>
    <t>20240706132221X341334959</t>
  </si>
  <si>
    <t xml:space="preserve">【农村网络投诉】流程受理流水号：20240706132109158548821801094790
客户号码:15854882180
客户姓名:丁**
投诉地市:潍坊
来话流水:2024070613194991720813482
宽带账号:15854882180
宽带账号归属地市:潍坊
宽带账号归属区县:临朐县
故障地址:潍坊临朐县辛寨镇人民政府郭家沟郭家沟自然村郭家沟2冷波*********
联系电话:15854882180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13:21:23
具体故障现象:光猫亮红灯，
客户其他诉求:要求尽快处理， 谢谢！
</t>
  </si>
  <si>
    <t>2024-07-06 13:28:03</t>
  </si>
  <si>
    <t>2024-07-06 13:28:39</t>
  </si>
  <si>
    <t>SD-057-240706-480375-4401</t>
  </si>
  <si>
    <t>2024-07-06 13:11:35</t>
  </si>
  <si>
    <t>80+银卡-普通区域-坊子区-韩尔庄李家社区-13774949461-200M-宽带上网投诉-次数0-202407060000361019</t>
  </si>
  <si>
    <t>202407060000361019</t>
  </si>
  <si>
    <t>202407060000361019#宽带账号：13774949461；宽带地址：潍坊坊子区坊子新区龙泉街韩尔庄李家社区9号楼，客户来电反映宽带：网慢，线上指导无法操作，联系电话：13774949461；联系人：***；来电流水：2024070613070772120825112</t>
  </si>
  <si>
    <t>2024-07-06 13:18:07</t>
  </si>
  <si>
    <t>2024-07-06 13:18:28</t>
  </si>
  <si>
    <t>SD-057-240706-932864-3276</t>
  </si>
  <si>
    <t>2024-07-06 11:40:15</t>
  </si>
  <si>
    <t>80+金卡-普通区域-临朐县-颜家洼泥沟安置区-15753658710-1000M-宽带上网投诉-次数0-202407060000295452</t>
  </si>
  <si>
    <t>202407060000295452</t>
  </si>
  <si>
    <t xml:space="preserve">202407060000295452#流程受理流水号：20240706113955157536587101069091
客户号码:15753658710
客户姓名:郑**
投诉地市:潍坊
来话流水:2024070611392671020877145
宽带账号:15753658710
宽带账号归属地市:潍坊
宽带账号归属区县:临朐县
故障地址:潍坊临朐县城关街道兴隆路颜家洼泥沟安置区泥沟子高层1号楼*********
联系电话:18264664571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故障时间:2024-07-06 11:40:06
具体故障现象:光猫亮红灯，
客户其他诉求:客户侧为质差终端，要求上门更换终端并一并处理故障问题。
</t>
  </si>
  <si>
    <t>2024-07-06 11:43:24</t>
  </si>
  <si>
    <t>2024-07-06 11:43:50</t>
  </si>
  <si>
    <t>SD-851-286052-8137-12958</t>
  </si>
  <si>
    <t>SD-057-240706-715629-4646</t>
  </si>
  <si>
    <t>2024-07-06 13:22:48</t>
  </si>
  <si>
    <t>【调研】-80+银卡-(目标)普通区域-昌乐县-董孟村自然村-15169475105-1000M-宽带上网投诉-次数0-202407060000366731</t>
  </si>
  <si>
    <t>202407060000366731</t>
  </si>
  <si>
    <t>202407060000366731#宽带账号：15169475105*；宽带地址：潍坊昌乐县营丘镇董孟村董孟村自然村董孟村二期3#；客户来电反映移动高清提示观看中总是变红灯无信号，客户不在现场，无法配合线上指导，请协助处理，谢谢！联系电话：15169475105；联系人：孟***；来电流水：2024070613161778820888830*。</t>
  </si>
  <si>
    <t>2024-07-06 13:25:12</t>
  </si>
  <si>
    <t>2024-07-06 13:25:43</t>
  </si>
  <si>
    <t>SD-851-293639-26148-9447</t>
  </si>
  <si>
    <t>SD-057-240706-039756-4672</t>
  </si>
  <si>
    <t>2024-07-06 13:25:08</t>
  </si>
  <si>
    <t>普通区域-青州市-义乌小商品城-15689155380-300M-宽带上网投诉-次数0-202407060000370704</t>
  </si>
  <si>
    <t>202407060000370704</t>
  </si>
  <si>
    <t>202407060000370704#宽带账号：15689155380；宽带地址：潍坊青州市云门山街道云门山路义乌小商品城沿街26#*********；接入方式：FTTH，当前是否在线：不在线，端到端诊断结果：状态正常，是否智能网关：，客户反映宽带无法上网，要求上门请尽快联系谢谢回复！来电流水：2024070613205587420821287联系电话：15689166720</t>
  </si>
  <si>
    <t>2024-07-06 13:28:07</t>
  </si>
  <si>
    <t>2024-07-06 13:28:23</t>
  </si>
  <si>
    <t>SD-851-277015-4336-10947</t>
  </si>
  <si>
    <t>SD-057-240706-786510-4640</t>
  </si>
  <si>
    <t>2024-07-06 13:21:10</t>
  </si>
  <si>
    <t>【调研】-80+普通-普通区域-诸城市-东方逸品-15753648444-1000M-宽带上网投诉-次数0-202407060000368100</t>
  </si>
  <si>
    <t>202407060000368100</t>
  </si>
  <si>
    <t>202407060000368100#流程受理流水号：20240706131951157536484441094477
客户号码:15753648444
客户姓名:王**
投诉地市:潍坊
来话流水:2024070613193434220811645
宽带账号:15753648444
宽带账号归属地市:潍坊
宽带账号归属区县:诸城市
故障地址:潍坊诸城市龙都街道兴华路东方逸品2号楼*********
联系电话:15753648444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13:20:56
具体故障现象:网速慢卡顿，
客户其他诉求:
;宽带小区$[东方逸品]$</t>
  </si>
  <si>
    <t>2024-07-06 13:32:30</t>
  </si>
  <si>
    <t>2024-07-06 13:33:53</t>
  </si>
  <si>
    <t>SD-851-244783-7401-19003</t>
  </si>
  <si>
    <t>SD-057-240706-425173-4709</t>
  </si>
  <si>
    <t>2024-07-06 13:30:27</t>
  </si>
  <si>
    <t>(目标)普通区域-诸城市-龙苑尚城-15966151384-300M-宽带上网投诉-次数0-202407060000374348</t>
  </si>
  <si>
    <t>202407060000374348</t>
  </si>
  <si>
    <t>202407060000374348#流程受理流水号：20240706132936159661513841096689
客户号码:15966151384
客户姓名:王**
投诉地市:潍坊
来话流水:2024070613274161320868455
宽带账号:15966151384
宽带账号归属地市:潍坊
宽带账号归属区县:诸城市
故障地址:潍坊诸城市龙都街道兴华路龙苑尚城4号楼*********
联系电话:13793648734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13:29:57
具体故障现象:注册灯闪烁，要求师傅上门维修，谢谢
客户其他诉求:
;宽带小区$[龙苑尚城]$</t>
  </si>
  <si>
    <t>2024-07-06 13:45:58</t>
  </si>
  <si>
    <t>2024-07-06 13:46:35</t>
  </si>
  <si>
    <t>SD-057-240706-019576-4464</t>
  </si>
  <si>
    <t>2024-07-06 13:14:02</t>
  </si>
  <si>
    <t>80+普通-普通区域-昌邑市-龙源小区-13583692619-200M-宽带上网投诉-次数0-20240706131105X665349367</t>
  </si>
  <si>
    <t>20240706131105X665349367</t>
  </si>
  <si>
    <t xml:space="preserve">流程受理流水号：20240706130916135836926191092198
客户号码:13583692619
客户姓名:郭**
投诉地市:潍坊
来话流水:2024070613081969920833275
宽带账号:13583692619
宽带账号归属地市:潍坊
宽带账号归属区县:昌邑市
故障地址:潍坊昌邑市柳疃镇柳疃街龙源小区
联系电话:17853263129
联系人:先生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故障细类:宽带无法上网(专席)
携转原因:
故障时间:2024-07-06 13:10:21
具体故障现象:pon灯不亮
客户其他诉求:
</t>
  </si>
  <si>
    <t>2024-07-06 13:18:23</t>
  </si>
  <si>
    <t>2024-07-06 13:18:46</t>
  </si>
  <si>
    <t>SD-851-322739-25805-75</t>
  </si>
  <si>
    <t>SD-057-240706-927803-3338</t>
  </si>
  <si>
    <t>2024-07-06 11:47:02</t>
  </si>
  <si>
    <t>【调研】-80+普通-普通区域-潍城区-岳王庙小区-15953641428-1000M-宽带上网投诉-次数0-20240706114408X448419682</t>
  </si>
  <si>
    <t>20240706114408X448419682</t>
  </si>
  <si>
    <t xml:space="preserve">流程受理流水号：20240706114253159536414281070122
客户号码:15953641428
客户姓名:赵*
投诉地市:潍坊
来话流水:2024070611414194120803602
宽带账号:15953641428
宽带账号归属地市:潍坊
宽带账号归属区县:潍城区
故障地址:潍坊潍城区城关街道向阳路岳王庙小区27号楼*********
联系电话:15953641428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11:44:02
具体故障现象:光猫亮红灯，捋直插紧光纤线  
重启设备
客户其他诉求:
</t>
  </si>
  <si>
    <t>2024-07-06 11:51:46</t>
  </si>
  <si>
    <t>2024-07-06 11:52:11</t>
  </si>
  <si>
    <t>SD-057-240706-042379-3610</t>
  </si>
  <si>
    <t>2024-07-06 12:08:29</t>
  </si>
  <si>
    <t>【调研】-80+白金-(目标)普通区域-寿光市-玉德园南区-15966166118-1000M-宽带上网投诉-次数0-202407060000317824</t>
  </si>
  <si>
    <t>202407060000317824</t>
  </si>
  <si>
    <t xml:space="preserve">202407060000317824#宽带账号：15966166118；宽带地址：潍坊寿光市圣城街道正阳路玉德园南区9号楼；客户来电反映宽带电视无法观看，经查询客户侧为质差机顶盒，请协助上门更换终端并一并处理故障问题，谢谢！联系电话：19862602099；联系人：先生；来电流水：2024070612051474620855106。 </t>
  </si>
  <si>
    <t>2024-07-06 12:10:20</t>
  </si>
  <si>
    <t>2024-07-06 12:10:47</t>
  </si>
  <si>
    <t>SD-851-235088-18089-96</t>
  </si>
  <si>
    <t>SD-057-240706-194065-3609</t>
  </si>
  <si>
    <t>80+普通-普通区域-昌邑市-中闫自然村-15905363450-300M-宽带上网投诉-次数0-20240706120716X836886232</t>
  </si>
  <si>
    <t>20240706120716X836886232</t>
  </si>
  <si>
    <t xml:space="preserve">【农村网络投诉】流程受理流水号：20240706120651159053634501077528
客户号码:15905363450
客户姓名:冯**
投诉地市:潍坊
来话流水:2024070612062947320866094
宽带账号:15905363450
宽带账号归属地市:潍坊
宽带账号归属区县:昌邑市
故障地址:潍坊昌邑市柳疃镇中闫村中闫自然村4号箱闫起仁*********
联系电话:15905363450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光功率:-15.07
故障大类:宽带/电视
故障细类:宽带无法上网(专席)
携转原因:
故障时间:2024-07-06 12:09:16
具体故障现象:打不开网页，
客户其他诉求:
</t>
  </si>
  <si>
    <t>2024-07-06 12:12:08</t>
  </si>
  <si>
    <t>2024-07-06 12:12:32</t>
  </si>
  <si>
    <t>SD-851-253313-47502-2274</t>
  </si>
  <si>
    <t>SD-057-240706-398170-3210</t>
  </si>
  <si>
    <t>2024-07-06 11:33:15</t>
  </si>
  <si>
    <t>80+银卡-(目标)普通区域-临朐县-巩家桥自然村-15863680123-500M-宽带上网投诉-次数0-202407060000287410</t>
  </si>
  <si>
    <t>202407060000287410</t>
  </si>
  <si>
    <t xml:space="preserve">202407060000287410#【已关注中国移动10086微信公众号】流程受理流水号：20240706113244158636801231066620
客户号码:15863680123
客户姓名:赵*
投诉地市:潍坊
来话流水:2024070611322490320894658
宽带账号:15863680123
宽带账号归属地市:潍坊
宽带账号归属区县:临朐县
故障地址:潍坊临朐县冶源镇人民政府巩家桥巩家桥自然村巩家桥（扩容）23号箱赵传科（外墙）*********
联系电话:15863680123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故障细类:移动高清电视故障
携转原因:
故障时间:2024-07-06 11:32:55
魔百和单播/组播:组播
具体故障现象:电视直播或点播无法观看，
客户其他诉求:客户侧为质差终端，要求上门更换终端并一并处理故障问题。
</t>
  </si>
  <si>
    <t>2024-07-06 11:35:30</t>
  </si>
  <si>
    <t>2024-07-06 11:35:51</t>
  </si>
  <si>
    <t>SD-851-255355-21267-25743</t>
  </si>
  <si>
    <t>SD-057-240706-395812-1354</t>
  </si>
  <si>
    <t>2024-07-06 09:29:43</t>
  </si>
  <si>
    <t>【追1】普通区域-昌邑市-太平集自然村-15053696153-200M-宽带上网投诉-次数0-20240706092713X233379228</t>
  </si>
  <si>
    <t>2024-07-07 10:30:00</t>
  </si>
  <si>
    <t>20240706092713X233379228</t>
  </si>
  <si>
    <t xml:space="preserve">【农村网络投诉】流程受理流水号：20240706092334150536961531020198
客户号码:15053696153
客户姓名:徐**
投诉地市:菏泽
来话流水:2024070609201085620880517
宽带账号:15053696153
宽带账号归属地市:
宽带账号归属区县:昌邑市
故障地址:潍坊昌邑市柳疃镇太平集村太平集自然村14号孙在强*********
联系电话:15053696153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09:23:47
具体故障现象:提示网络无法连接，
客户其他诉求:客户对前期反映的宽带问题，一直没有给予处理无法使用不满，前期工单号20240630173832X312032728，要求昌邑移动公司说的算的给予回电尽快处理，要求6月份的月租费用给予退费，解释不认可，请协助处理。
</t>
  </si>
  <si>
    <t>2024-07-06 09:34:45</t>
  </si>
  <si>
    <t>2024-07-06 09:35:03</t>
  </si>
  <si>
    <t>SD-057-240706-834162-4474</t>
  </si>
  <si>
    <t>2024-07-06 13:14:18</t>
  </si>
  <si>
    <t>普通区域-青州市-南王孔村自然村-15205366784-100M-宽带上网投诉-次数0-202407060000363141</t>
  </si>
  <si>
    <t>202407060000363141</t>
  </si>
  <si>
    <t>202407060000363141#宽带账号：***；15205366784
宽带地址：****；潍坊青州市邵庄镇南王孔村南王孔村自然村扩4号#吕祥书#
客户来电反映/移动高清不能看，无法配合线上指导，要求师傅上门，请协助处理，谢谢！
联系电话：***；15205366784
联系人：***；先生
来电流水：****2024070613105659320851495</t>
  </si>
  <si>
    <t>2024-07-06 13:16:41</t>
  </si>
  <si>
    <t>SD-057-240706-156803-3290</t>
  </si>
  <si>
    <t>2024-07-06 11:41:32</t>
  </si>
  <si>
    <t>80+普通-普通区域-安丘市-人保公司家属楼-18706673706-200M-宽带上网投诉-次数0-20240706113945X185180120</t>
  </si>
  <si>
    <t>2024-07-07 12:42:00</t>
  </si>
  <si>
    <t>20240706113945X185180120</t>
  </si>
  <si>
    <t xml:space="preserve">流程受理流水号：20240706113815187066737061068505
客户号码:18706673706
客户姓名:朱**
投诉地市:潍坊
来话流水:2024070611375070420858286
宽带账号:18706673706
宽带账号归属地市:潍坊
宽带账号归属区县:安丘市
故障地址:潍坊安丘市兴安街道商场路国税局家属院(三处）人民路国税局6号楼*********
联系电话:18706673706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11:39:18
具体故障现象:提示网络无法连接，
客户其他诉求:
</t>
  </si>
  <si>
    <t>2024-07-06 11:42:52</t>
  </si>
  <si>
    <t>2024-07-06 11:43:08</t>
  </si>
  <si>
    <t>SD-057-240706-268719-4619</t>
  </si>
  <si>
    <t>2024-07-06 13:20:00</t>
  </si>
  <si>
    <t>【调研】-80+普通-FTTR-(目标)普通区域-寿光市-老法院家属楼西院-15006692780-200M-宽带上网投诉-次数0-202407060000368875 二级督办</t>
  </si>
  <si>
    <t>202407060000368875</t>
  </si>
  <si>
    <t xml:space="preserve">202407060000368875#流程受理流水号：20240706131838150066927801094217
客户号码:15006692780
客户姓名:崔**
投诉地市:潍坊
来话流水:2024070613181027320802025
宽带账号:15006692780
宽带账号归属地市:潍坊
宽带账号归属区县:寿光市
故障地址:潍坊寿光市圣城街道金光街西关老法院家属院1号楼*********
联系电话:15006692780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故障时间:2024-07-06 13:32:33
魔百和单播/组播:单播
具体故障现象:机顶盒看电视不清晰
客户其他诉求:客户侧为质差终端，要求上门更换终端并一并处理故障问题。
</t>
  </si>
  <si>
    <t>2024-07-06 13:32:12</t>
  </si>
  <si>
    <t>2024-07-06 13:33:52</t>
  </si>
  <si>
    <t>SD-851-266127-19386-23509</t>
  </si>
  <si>
    <t>SD-057-240706-739415-4133</t>
  </si>
  <si>
    <t>2024-07-06 12:46:45</t>
  </si>
  <si>
    <t>普通区域--null--宽带上网投诉-次数0-202407050000417527</t>
  </si>
  <si>
    <t>202407050000417527</t>
  </si>
  <si>
    <t>202407050000417527#13854466385客户来电表示自己居住的潍坊潍城区人民医院北宿舍22号楼3单元无宽带覆盖，但隔壁单元有，客户对此表示不满要求尽快覆盖，要求上报处理并提及12345，请协助处理。联系人:夏**,联系电话：13854466385，录音流水：2024070514143568520817952</t>
  </si>
  <si>
    <t>2024-07-07 16:14:46</t>
  </si>
  <si>
    <t>SD-057-240706-591263-4119</t>
  </si>
  <si>
    <t>2024-07-06 12:44:52</t>
  </si>
  <si>
    <t>80+银卡-普通区域-潍城区-锦绣名郡-18763649217-300M-宽带上网投诉-次数0-202407060000342494</t>
  </si>
  <si>
    <t>202407060000342494</t>
  </si>
  <si>
    <t>202407060000342494#宽带账号：18763649217；宽带地址：潍坊潍城区西关街道福寿西街锦绣名郡12号楼；客户来电反映宽带无法上网，客户不在现场，无法配合线上指导，要求师傅上门，请协助处理，谢谢！联系电话：18763649217；联系人：先生；来电流水：2024070612414123220847572</t>
  </si>
  <si>
    <t>2024-07-06 12:48:21</t>
  </si>
  <si>
    <t>2024-07-06 12:48:41</t>
  </si>
  <si>
    <t>SD-057-240706-107629-4106</t>
  </si>
  <si>
    <t>2024-07-06 12:44:20</t>
  </si>
  <si>
    <t>普通区域-诸城市-东旭花园二期-15662563287-300M-宽带上网投诉-次数0-20240706124113X873014226</t>
  </si>
  <si>
    <t>20240706124113X873014226</t>
  </si>
  <si>
    <t xml:space="preserve">流程受理流水号：20240706123835156625632871085107
客户号码:15662563287
客户姓名:王**
投诉地市:潍坊
来话流水:2024070612375771220820842
宽带账号:15662563287
宽带账号归属地市:潍坊
宽带账号归属区县:诸城市
故障地址:潍坊诸城市密州街道密州路东旭花园二期13号楼*********
联系电话:15662563287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12:40:38
具体故障现象:打不开网页，
客户其他诉求:
</t>
  </si>
  <si>
    <t>2024-07-06 12:48:32</t>
  </si>
  <si>
    <t>2024-07-06 12:48:58</t>
  </si>
  <si>
    <t>SD-057-240706-523610-4345</t>
  </si>
  <si>
    <t>2024-07-06 13:07:20</t>
  </si>
  <si>
    <t>【调研】-80+银卡-普通区域-潍城区-山下于村自然村-18764620013-1000M-宽带上网投诉-次数0-202407060000357601</t>
  </si>
  <si>
    <t>202407060000357601</t>
  </si>
  <si>
    <t xml:space="preserve">202407060000357601#宽带账号：18764620013；宽带地址：潍坊潍城区乐埠山生态经济发展区山下于村山下于村自然村24号箱村委西侧南北大路北数第2排房子旁；客户来电反映宽带电视看不了，客户不配合排障，要求师傅上门，请协助处理，谢谢！联系电话：18764620013；联系人：女士；来电流水：2024070613032998420800386。
</t>
  </si>
  <si>
    <t>2024-07-06 13:12:33</t>
  </si>
  <si>
    <t>2024-07-06 13:13:07</t>
  </si>
  <si>
    <t>SD-851-306256-3167-9225</t>
  </si>
  <si>
    <t>SD-057-240706-295306-4367</t>
  </si>
  <si>
    <t>2024-07-06 13:09:57</t>
  </si>
  <si>
    <t>【调研】-80+银卡-普通区域-奎文区-海化小区-13792658588-300M-宽带上网投诉-次数0-202407060000359649</t>
  </si>
  <si>
    <t>202407060000359649</t>
  </si>
  <si>
    <t xml:space="preserve">202407060000359649#流程受理流水号：20240706130859137926585881092129
客户号码:13792658588
客户姓名:赵**
投诉地市:潍坊
来话流水:2024070613082004020833312
宽带账号:13792658588
宽带账号归属地市:潍坊
宽带账号归属区县:高新
故障地址:潍坊高新高新城区蓉花路海化小区东侧北楼*********
联系电话:15963615975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光功率:-16.14
故障大类:宽带/电视
故障细类:宽带无法上网
携转原因:
故障时间:2024-07-06 13:04:53
具体故障现象:光猫亮红灯，
客户其他诉求:客户侧为质差终端，要求上门更换终端并一并处理故障问题。
</t>
  </si>
  <si>
    <t>2024-07-06 13:13:04</t>
  </si>
  <si>
    <t>2024-07-06 13:14:21</t>
  </si>
  <si>
    <t>SD-851-268983-20393-18334</t>
  </si>
  <si>
    <t>SD-057-240706-012783-1305</t>
  </si>
  <si>
    <t>2024-07-06 09:25:50</t>
  </si>
  <si>
    <t>普通区域-坊子区-王家庄赵戈村-13646362191-1000M-宽带上网投诉-次数0-202407060000144731</t>
  </si>
  <si>
    <t>202407060000144731</t>
  </si>
  <si>
    <t>202407060000144731#宽带账号：13646362191；宽带地址：潍坊峡山区王家庄街道（王家庄）王家庄赵戈村王家庄赵戈村赵戈村扩容3；客户来电反映宽带无法使用 ，客户不在现场，无法配合线上指导/客户不配合排障，要求上门，请协助处理，谢谢！联系电话：13646362191；联系人：女士；来电流水：2024070609225780920811654。</t>
  </si>
  <si>
    <t>2024-07-06 09:36:17</t>
  </si>
  <si>
    <t>SD-851-319671-3902-4431</t>
  </si>
  <si>
    <t>SD-057-240706-586231-4797</t>
  </si>
  <si>
    <t>2024-07-06 13:42:55</t>
  </si>
  <si>
    <t>普通区域-诸城市-学究自然村-13869683664-200M-宽带上网投诉-次数0-202407060000380855</t>
  </si>
  <si>
    <t>202407060000380855</t>
  </si>
  <si>
    <t xml:space="preserve">202407060000380855#流程受理流水号：20240706134237138696836641099605
客户号码:13869683664
客户姓名:惠**
投诉地市:潍坊
来话流水:2024070613413614620875966
宽带账号:13869683664
宽带账号归属地市:潍坊
宽带账号归属区县:诸城市
故障地址:潍坊诸城市相州镇学究学究自然村究村26#箱*********
联系电话:13869683664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光功率:-23.76
故障大类:宽带/电视
故障细类:宽带无法上网
携转原因:
故障时间:2024-07-06 13:42:44
具体故障现象:光猫亮红灯，
客户其他诉求:客户侧为质差终端，要求上门更换终端并一并处理故障问题。
</t>
  </si>
  <si>
    <t>2024-07-06 13:46:21</t>
  </si>
  <si>
    <t>2024-07-06 13:46:50</t>
  </si>
  <si>
    <t>SD-057-240706-872305-4807</t>
  </si>
  <si>
    <t>2024-07-06 13:44:27</t>
  </si>
  <si>
    <t>普通区域-安丘市-安丘市增宇包装（小微）-13863623352-300M-宽带上网投诉-次数0-20240706134215X535716904</t>
  </si>
  <si>
    <t>20240706134215X535716904</t>
  </si>
  <si>
    <t xml:space="preserve">【农村网络投诉】流程受理流水号：20240706134034138636233521099159
客户号码:13863623352
客户姓名:孙**
投诉地市:潍坊
来话流水:2024070613400206620862861
宽带账号:13863623352
宽带账号归属地市:潍坊
宽带账号归属区县:安丘市
故障地址:潍坊安丘市景芝镇南甘泉村安丘市增宇包装（小微）谢庆华东墙1号*********
联系电话:15953648368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13:41:29
具体故障现象:光猫亮红灯，
客户其他诉求:捋顺插紧光纤依然红等，要求尽快上门修复，请及时联系，谢谢。
</t>
  </si>
  <si>
    <t>2024-07-06 13:46:28</t>
  </si>
  <si>
    <t>2024-07-06 13:48:42</t>
  </si>
  <si>
    <t>SD-057-240706-614978-4123</t>
  </si>
  <si>
    <t>2024-07-06 12:45:03</t>
  </si>
  <si>
    <t>80+普通-FTTR-普通区域-奎文区-中海大观天下二期-13864626306-1000M-宽带上网投诉-次数0-20240706124340X208069110</t>
  </si>
  <si>
    <t>20240706124340X208069110</t>
  </si>
  <si>
    <t xml:space="preserve">流程受理流水号：20240706124215138646263061085962
客户号码:13864626306
客户姓名:杜*
投诉地市:潍坊
来话流水:2024070612360990820807928
宽带账号:13864626306
宽带账号归属地市:潍坊
宽带账号归属区县:高新
故障地址:潍坊高新高新城区东方路中海大观天下二期12号楼1104
联系电话:13864626306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光功率:-17.67
故障大类:宽带/电视
故障细类:宽带无法上网(专席)
携转原因:
故障时间:2024-07-06 12:42:36
具体故障现象:客户安装的全屋覆盖，现在无法上网，光猫指示灯正常，请协助，谢谢。
客户其他诉求:请协助，谢谢。
</t>
  </si>
  <si>
    <t>2024-07-06 12:49:28</t>
  </si>
  <si>
    <t>2024-07-06 12:49:51</t>
  </si>
  <si>
    <t>SD-851-269430-26140-17307</t>
  </si>
  <si>
    <t>SD-057-240706-732416-200</t>
  </si>
  <si>
    <t>2024-07-06 07:58:17</t>
  </si>
  <si>
    <t>普通区域-寒亭区-金润花园小区-18765755675-100M-宽带上网投诉-次数0-202407060000090894</t>
  </si>
  <si>
    <t>202407060000090894</t>
  </si>
  <si>
    <t>202407060000090894#流程受理流水号：20240706075517187657556751000645
客户号码:18765755675
客户姓名:赵**
投诉地市:潍坊
来话流水:2024070607544796220898165
宽带账号:18765755675
宽带账号归属地市:潍坊
宽带账号归属区县:寒亭区
故障地址:潍坊寒亭区开元街道海龙路金润花园小区10号楼（四季春城）*********
联系电话:15069634577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07:57:43
具体故障现象:光猫亮红灯，
客户其他诉求:
;宽带小区$[金润花园小区]$</t>
  </si>
  <si>
    <t>2024-07-06 08:01:10</t>
  </si>
  <si>
    <t>2024-07-06 08:01:35</t>
  </si>
  <si>
    <t>SD-057-240706-762195-3222</t>
  </si>
  <si>
    <t>2024-07-06 11:34:53</t>
  </si>
  <si>
    <t>普通区域-临朐县-东沟-13589157310-200M-宽带上网投诉-次数0-202407060000288464</t>
  </si>
  <si>
    <t>2024-07-07 12:35:00</t>
  </si>
  <si>
    <t>202407060000288464</t>
  </si>
  <si>
    <t xml:space="preserve">202407060000288464#流程受理流水号：20240706113346135891573101066981
客户号码:13589157310
客户姓名:祝**
投诉地市:潍坊
来话流水:2024070611324729720899160
宽带账号:13589157310
宽带账号归属地市:潍坊
宽带账号归属区县:临朐县
故障地址:潍坊临朐县沂山管理委员会东沟村东沟东沟5号箱祝建良（外墙）*********
联系电话:13589157310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光功率:-22.14
故障大类:宽带/电视
故障细类:宽带无法上网
携转原因:
故障时间:2024-07-06 11:34:31
具体故障现象:家庭WiFi信号弱，
客户其他诉求:客户侧为质差终端，要求上门更换终端并一并处理故障问题。
</t>
  </si>
  <si>
    <t>2024-07-06 11:38:59</t>
  </si>
  <si>
    <t>2024-07-06 11:39:40</t>
  </si>
  <si>
    <t>SD-057-240706-493762-4707</t>
  </si>
  <si>
    <t>2024-07-06 13:30:10</t>
  </si>
  <si>
    <t>普通区域-诸城市-东饮马泉-15953601697-300M-宽带上网投诉-次数0-202407060000368004</t>
  </si>
  <si>
    <t>202407060000368004</t>
  </si>
  <si>
    <t>202407060000368004#客户来电反映套餐符合安装宽带，装维人员表示比较远不给安装，要求核查安装，请协助处理谢谢！联系电话：15692365503   联系人：女士   流水电话：2024070613073375920828045</t>
  </si>
  <si>
    <t>2024-07-06 13:33:51</t>
  </si>
  <si>
    <t>2024-07-06 13:34:23</t>
  </si>
  <si>
    <t>SD-851-261951-1239-22847</t>
  </si>
  <si>
    <t>SD-057-240706-645072-4352</t>
  </si>
  <si>
    <t>2024-07-06 13:08:13</t>
  </si>
  <si>
    <t>普通区域-坊子区-王一自然村-15169673558-300M-魔百和投诉-次数0-20240706130521X321312590</t>
  </si>
  <si>
    <t>20240706130521X321312590</t>
  </si>
  <si>
    <t>【农村网络投诉】流程受理流水号：20240706130207151696735581090592
客户号码:15169673558
客户姓名:王**
投诉地市:潍坊
来话流水:2024070612593945120874092
宽带账号:15169673558
宽带账号归属地市:潍坊
宽带账号归属区县:坊子区
故障地址:潍坊坊子区眉村镇王三村九龙街办（穆村）王一王一自然村王一20号（王三王月豪）*********
联系电话:18765562807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故障细类:移动高清电视故障(专席)
携转原因:
故障时间:2024-07-06 12:57:56
魔百和单播/组播:组播
具体故障现象:电视直播或点播无法观看，
客户其他诉求:
魔百和单/组播：组播</t>
  </si>
  <si>
    <t>2024-07-06 13:10:32</t>
  </si>
  <si>
    <t>2024-07-06 13:10:54</t>
  </si>
  <si>
    <t>SD-057-240706-598201-1243</t>
  </si>
  <si>
    <t>2024-07-06 09:20:36</t>
  </si>
  <si>
    <t>80+金卡-普通区域-诸城市-风台岭村自然村-15063656665-1000M-宽带上网投诉-次数0-202407060000144894</t>
  </si>
  <si>
    <t>202407060000144894</t>
  </si>
  <si>
    <t>202407060000144894#导航立单,客户通过语音导航反馈宽带故障问题,经诊断光猫设备性能不佳,要求装维回访处理,请协助.联系电话：15063656665</t>
  </si>
  <si>
    <t>2024-07-06 09:27:59</t>
  </si>
  <si>
    <t>2024-07-06 09:29:10</t>
  </si>
  <si>
    <t>SD-851-270763-22288-9318</t>
  </si>
  <si>
    <t>SD-057-240706-764528-3313</t>
  </si>
  <si>
    <t>2024-07-06 11:44:19</t>
  </si>
  <si>
    <t>【调研】-普通区域-寿光市-寿光市臻香蛋糕饮品店-13475364799-200M-宽带上网投诉-次数0-202407060000299691</t>
  </si>
  <si>
    <t>2024-07-07 12:45:00</t>
  </si>
  <si>
    <t>202407060000299691</t>
  </si>
  <si>
    <t xml:space="preserve">202407060000299691#【已关注中国移动10086微信公众号】流程受理流水号：20240706114315134753647991070251
客户号码:13475364799
客户姓名:王**
投诉地市:潍坊
来话流水:2024070611423530920814022
宽带账号:13475364799
宽带账号归属地市:潍坊
宽带账号归属区县:寿光市
故障地址:潍坊寿光市古城街道东环路寿光市臻香蛋糕饮品店1号箱*********
联系电话:13583611986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光功率:-22.07
故障大类:宽带/电视
故障细类:宽带无法上网
携转原因:
故障时间:2024-07-06 11:46:44
具体故障现象:打不开网页，
客户其他诉求:客户侧为质差终端，要求上门更换终端并一并处理故障问题。
</t>
  </si>
  <si>
    <t>2024-07-06 11:46:20</t>
  </si>
  <si>
    <t>2024-07-06 11:46:51</t>
  </si>
  <si>
    <t>SD-057-240706-271849-4720</t>
  </si>
  <si>
    <t>2024-07-06 13:32:09</t>
  </si>
  <si>
    <t>普通区域-昌邑市-十字路-18953654798-200M-宽带上网投诉-次数0-202407060000373666</t>
  </si>
  <si>
    <t>202407060000373666</t>
  </si>
  <si>
    <t xml:space="preserve">202407060000373666#宽带账号：18953654798；宽带地址：潍坊昌邑市李家埠镇十字路村十字路新34号箱王忠军***；客户来电反映宽带使用不畅，客户不在现场，无法配合线上指导，要求上门，请协助处理，谢谢！联系电话：18706592275；联系人：先生；来电流水：2024070613301843120886122
 </t>
  </si>
  <si>
    <t>2024-07-06 13:34:13</t>
  </si>
  <si>
    <t>2024-07-06 13:35:29</t>
  </si>
  <si>
    <t>SD-851-334598-19355-17533</t>
  </si>
  <si>
    <t>SD-057-240706-672834-4721</t>
  </si>
  <si>
    <t>【调研】-80+银卡-普通区域-青州市-香店刘-13563679535-300M-宽带上网投诉-次数0-20240706132937X777593235</t>
  </si>
  <si>
    <t>20240706132937X777593235</t>
  </si>
  <si>
    <t xml:space="preserve">【农村网络投诉】流程受理流水号：20240706132826135636795351096435
客户号码:13563679535
客户姓名:刘*
投诉地市:潍坊
来话流水:2024070613251413720851535
宽带账号:13563679535
宽带账号归属地市:潍坊
宽带账号归属区县:青州市
故障地址:潍坊青州市高柳镇香店刘村香店刘5号箱（刘春磊）*********
联系电话:13563679535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13:28:32
具体故障现象:光猫灯正常但电脑手机无法上网，按顺序重启光猫路由器 系统提示不在线
客户其他诉求:
</t>
  </si>
  <si>
    <t>2024-07-06 13:38:07</t>
  </si>
  <si>
    <t>2024-07-06 13:38:45</t>
  </si>
  <si>
    <t>SD-851-318627-28506-16251</t>
  </si>
  <si>
    <t>SD-057-240706-307461-4407</t>
  </si>
  <si>
    <t>2024-07-06 13:11:44</t>
  </si>
  <si>
    <t>普通区域-安丘市-班岗村自然村-15866406748-300M-宽带上网投诉-次数0-202407060000360827</t>
  </si>
  <si>
    <t>202407060000360827</t>
  </si>
  <si>
    <t>202407060000360827#宽带账号：15866406748；宽带地址：潍坊安丘市临浯镇班岗村班岗村自然村班岗追加3号箱张华*；客户来电反映宽带无法使用，无法配合线上指导/客户不配合排障，要求上门，请协助处理，谢谢！联系电话：15064458522；联系人：先生；来电流水：202407061305319972081427</t>
  </si>
  <si>
    <t>2024-07-06 13:13:33</t>
  </si>
  <si>
    <t>2024-07-06 13:14:03</t>
  </si>
  <si>
    <t>SD-057-240706-107294-3548</t>
  </si>
  <si>
    <t>2024-07-06 12:03:08</t>
  </si>
  <si>
    <t>普通区域-诸城市-电力九小区-13805363277-1000M-宽带上网投诉-次数0-202407060000314660</t>
  </si>
  <si>
    <t>202407060000314660</t>
  </si>
  <si>
    <t>202407060000314660#宽带账号：13805363277；宽带地址：潍坊诸城市龙都街道人民路电力九小区电力九小区2号楼；客户来电反映宽带卡顿，客户不在现场，客户不配合排障，要求上门，请协助处理，谢谢！联系电话：13793628537；联系人：先生；来电流水：2024070611585986120896387</t>
  </si>
  <si>
    <t>2024-07-06 12:06:46</t>
  </si>
  <si>
    <t>2024-07-06 12:08:52</t>
  </si>
  <si>
    <t>SD-851-245834-19350-17291</t>
  </si>
  <si>
    <t>SD-057-240706-894302-3565</t>
  </si>
  <si>
    <t>2024-07-06 12:05:21</t>
  </si>
  <si>
    <t>80+普通-普通区域-寿光市-常流村自然村-18706552155-300M-宽带上网投诉-次数0-20240706120226X546307438</t>
  </si>
  <si>
    <t>20240706120226X546307438</t>
  </si>
  <si>
    <t xml:space="preserve">【农村网络投诉】流程受理流水号：20240706120154187065521551076210
客户号码:18706552155
客户姓名:董**
投诉地市:潍坊
来话流水:2024070612005310820815292
宽带账号:18706552155
宽带账号归属地市:潍坊
宽带账号归属区县:寿光市
故障地址:潍坊寿光市王望常流村常流村自然村常流村扩容2号箱*********
联系电话:18706552155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12:05:29
具体故障现象:光猫灯正常但电脑手机无法上网，
客户其他诉求:
</t>
  </si>
  <si>
    <t>2024-07-06 12:23:58</t>
  </si>
  <si>
    <t>2024-07-06 12:24:20</t>
  </si>
  <si>
    <t>SD-057-240706-367891-4145</t>
  </si>
  <si>
    <t>2024-07-06 12:47:35</t>
  </si>
  <si>
    <t>80+普通-普通区域-奎文区-中颐和园-13864632763-1000M-宽带上网投诉-次数0-20240706124546X146880486</t>
  </si>
  <si>
    <t>20240706124546X146880486</t>
  </si>
  <si>
    <t xml:space="preserve">流程受理流水号：20240706124414138646327631086372
客户号码:13864632763
客户姓名:李**
投诉地市:潍坊
来话流水:2024070612405236520841806
宽带账号:13864632763
宽带账号归属地市:潍坊
宽带账号归属区县:高新
故障地址:潍坊高新高新城区潍县中路中颐和园15号楼*********
联系电话:13864632763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12:44:03
具体故障现象:提示网络无法连接，1灯常亮拔插网线重启未恢复，谢谢
客户其他诉求:
</t>
  </si>
  <si>
    <t>2024-07-06 12:51:51</t>
  </si>
  <si>
    <t>2024-07-06 12:52:15</t>
  </si>
  <si>
    <t>SD-851-242121-5033-8009</t>
  </si>
  <si>
    <t>SD-057-240706-785301-3864</t>
  </si>
  <si>
    <t>2024-07-06 12:18:28</t>
  </si>
  <si>
    <t>【调研】-普通区域-昌邑市-阳光家园-13356757008-300M-宽带上网投诉-次数0-202407060000327672</t>
  </si>
  <si>
    <t>202407060000327672</t>
  </si>
  <si>
    <t>202407060000327672#流程受理流水号：20240706121753133567570081080140
客户号码:13356757008
客户姓名:范**
投诉地市:潍坊
来话流水:2024070612095903920896359
宽带账号:13356757008
宽带账号归属地市:潍坊
宽带账号归属区县:昌邑市
故障地址:潍坊昌邑市城区富昌街阳光家园北区C区高层*********
联系电话:13356757008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12:18:01
具体故障现象:客户家中宽带无法上网，我处查询宽带不在线，家中光猫设备指示灯正常，我处指导客户重启未恢复，请协助谢谢
客户其他诉求:
;宽带小区$[阳光家园]$</t>
  </si>
  <si>
    <t>2024-07-06 12:22:29</t>
  </si>
  <si>
    <t>2024-07-06 12:23:00</t>
  </si>
  <si>
    <t>SD-851-291621-1294-15631</t>
  </si>
  <si>
    <t>SD-057-240706-183957-1429</t>
  </si>
  <si>
    <t>2024-07-06 09:35:01</t>
  </si>
  <si>
    <t>普通区域-奎文区-虞河苑-13964631238-300M-宽带上网投诉-次数0-202407060000156452</t>
  </si>
  <si>
    <t>202407060000156452</t>
  </si>
  <si>
    <t>202407060000156452#宽带账号：13964631238；宽带地址：潍坊奎文区大虞街道虞河路虞河苑虞河苑10号楼*********；客户来电反映宽带故障，客户不配合排障，要求师傅上门，请协助处理，谢谢！联系电话：本机；联系人：先生；来电流水：2024070609322568520821216</t>
  </si>
  <si>
    <t>2024-07-06 09:38:35</t>
  </si>
  <si>
    <t>2024-07-06 09:38:58</t>
  </si>
  <si>
    <t>SD-057-240706-049785-2055</t>
  </si>
  <si>
    <t>2024-07-06 10:11:30</t>
  </si>
  <si>
    <t>【调研】-80+银卡-普通区域-临朐县-大店自然村-13864671399-100M-宽带上网投诉-次数0-202407060000195342</t>
  </si>
  <si>
    <t>2024-07-07 11:12:00</t>
  </si>
  <si>
    <t>202407060000195342</t>
  </si>
  <si>
    <t>202407060000195342#
宽带账号：13864671399；宽带地址：潍坊临朐县冶源镇人民政府大店大店自然村杨善大店南2号箱刘怀鑫*********；客户来电反映宽带 不能用客户不配合排障，要求上门，请协助处理，谢谢！联系电话：***；联系人：13864671399来电流水：2024070610100374320869755</t>
  </si>
  <si>
    <t>2024-07-06 10:19:28</t>
  </si>
  <si>
    <t>2024-07-06 10:19:58</t>
  </si>
  <si>
    <t>SD-057-240706-702648-4024</t>
  </si>
  <si>
    <t>2024-07-06 12:33:18</t>
  </si>
  <si>
    <t>普通区域-青州市-九州名座西区-13406669234-1000M-宽带上网投诉-次数0-202407060000337475</t>
  </si>
  <si>
    <t>202407060000337475</t>
  </si>
  <si>
    <t xml:space="preserve">202407060000337475#用户表示宽带不能正常使用，要求上门维修，请工作人员协助处理，谢谢！流水号2024070612313969120875953
，联系人女士，联系电话13406669234！
</t>
  </si>
  <si>
    <t>2024-07-06 12:36:41</t>
  </si>
  <si>
    <t>2024-07-06 12:36:57</t>
  </si>
  <si>
    <t>SD-851-340172-3696-14762</t>
  </si>
  <si>
    <t>SD-057-240706-734062-2305</t>
  </si>
  <si>
    <t>2024-07-06 10:26:49</t>
  </si>
  <si>
    <t>【重投】-【调研】-普通区域-寿光市-尚家庄-15165634345-1000M-宽带上网投诉-次数0-202407060000212511</t>
  </si>
  <si>
    <t>202407060000212511</t>
  </si>
  <si>
    <t xml:space="preserve">202407060000212511#宽带账号：15165634345；宽带地址：潍坊寿光市北洛镇尚家庄村尚家庄20号箱；客户来电反映移动高清无法观看系统显示网络不在线，客户不配合排障，要求上门，请协助处理，谢谢！联系电话：13655367610；联系人：***；来电流水：2024070610242902920849106。 
</t>
  </si>
  <si>
    <t>2024-07-06 10:27:08</t>
  </si>
  <si>
    <t>2024-07-06 10:27:51</t>
  </si>
  <si>
    <t>SD-851-271894-20458-24055</t>
  </si>
  <si>
    <t>SD-057-240706-741326-3078</t>
  </si>
  <si>
    <t>2024-07-06 11:20:39</t>
  </si>
  <si>
    <t>80+普通-普通区域-高密市-仁和驻地聚类-15253608113-1000M-宽带上网投诉-次数0-20240706111906X946025897</t>
  </si>
  <si>
    <t>20240706111906X946025897</t>
  </si>
  <si>
    <t xml:space="preserve">流程受理流水号：20240706111728152536081131061254
客户号码:15253608113
客户姓名:张**
投诉地市:潍坊
来话流水:2024070611152492620885831
宽带账号:15253608113
宽带账号归属地市:潍坊
宽带账号归属区县:高密市
故障地址:潍坊高密市姜庄镇仁和商业街仁和驻地聚类高密仁和驻地聚类张杰16号箱*********
联系电话:15253608113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故障细类:宽带无法上网(专席)
携转原因:
故障时间:2024-07-06 11:16:00
具体故障现象:客户表示需要咨询和家亲APP无法进行绑定设备，之前能绑定现在无法绑定了需要处理！
客户其他诉求:
</t>
  </si>
  <si>
    <t>2024-07-06 11:27:59</t>
  </si>
  <si>
    <t>2024-07-06 11:28:20</t>
  </si>
  <si>
    <t>SD-057-240706-652138-2295</t>
  </si>
  <si>
    <t>2024-07-06 10:26:18</t>
  </si>
  <si>
    <t>普通区域-坊子区-东七戈庄-13963612969-100M-宽带上网投诉-次数0-202407060000209464</t>
  </si>
  <si>
    <t>2024-07-07 11:27:00</t>
  </si>
  <si>
    <t>202407060000209464</t>
  </si>
  <si>
    <t>202407060000209464#宽带账号：13963612969；宽带地址：潍坊坊子区太堡庄街道（太堡庄）东七戈庄行政村东七戈庄12号箱；客户来电反映宽带网路无法使用，客户不配合排障，要求上门，请协助处理，谢谢！联系电话：13963612969；联系人：先生；来电流水：2024070610212672720811747</t>
  </si>
  <si>
    <t>2024-07-06 10:36:02</t>
  </si>
  <si>
    <t>2024-07-06 10:36:34</t>
  </si>
  <si>
    <t>SD-057-240706-179362-2223</t>
  </si>
  <si>
    <t>2024-07-06 10:20:43</t>
  </si>
  <si>
    <t>普通区域-寿光市-岔一村自然村-13465662480-200M-宽带上网投诉-次数0-202407060000208396</t>
  </si>
  <si>
    <t>2024-07-07 11:21:00</t>
  </si>
  <si>
    <t>202407060000208396</t>
  </si>
  <si>
    <t>202407060000208396#宽带账号：13465662480；宽带地址：潍坊寿光市岔河岔一村岔一村自然村岔一村优化扩容1号箱：客户来电反映宽带无法使用：经查询客户侧为质差路由器导致宽带使用不畅，请处理，谢谢！联系电话：18206487116联系人：先生；来电流水：2024070610165040920854544</t>
  </si>
  <si>
    <t>2024-07-06 10:24:08</t>
  </si>
  <si>
    <t>2024-07-06 10:24:37</t>
  </si>
  <si>
    <t>SD-851-304777-20839-25702</t>
  </si>
  <si>
    <t>SD-057-240706-168537-3098</t>
  </si>
  <si>
    <t>2024-07-06 11:23:14</t>
  </si>
  <si>
    <t>80+白金-普通区域-寿光市-西罗桥村自然村-15966180705-300M-宽带上网投诉-次数0-20240706112105X650514450</t>
  </si>
  <si>
    <t>20240706112105X650514450</t>
  </si>
  <si>
    <t xml:space="preserve">【农村网络投诉】流程受理流水号：20240706111920159661807051061877
客户号码:15966180705
客户姓名:吴**
投诉地市:潍坊
来话流水:2024070611190287220831048
宽带账号:15966180705
宽带账号归属地市:潍坊
宽带账号归属区县:寿光市
故障地址:潍坊寿光市古城西罗桥村西罗桥村自然村西罗桥村扩容2箱（韩新忠老屋外墙）*********
联系电话:15966180705
联系人:先生/女士
工单紧急程度:紧急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故障时间:2024-07-06 11:20:15
具体故障现象:提示网络无法连接，
客户其他诉求:
</t>
  </si>
  <si>
    <t>2024-07-06 11:25:52</t>
  </si>
  <si>
    <t>2024-07-06 11:26:57</t>
  </si>
  <si>
    <t>SD-851-269105-6664-17209</t>
  </si>
  <si>
    <t>SD-057-240706-291804-3478</t>
  </si>
  <si>
    <t>2024-07-06 11:56:52</t>
  </si>
  <si>
    <t>80+普通-普通区域-滨海-职工家园-15263615231-300M-宽带上网投诉-次数0-20240706115443X833509700</t>
  </si>
  <si>
    <t>20240706115443X833509700</t>
  </si>
  <si>
    <t xml:space="preserve">流程受理流水号：20240706115239152636152311073342
客户号码:15263615231
客户姓名:刘*
投诉地市:潍坊
来话流水:2024070611521073320821603
宽带账号:15263615231
宽带账号归属地市:潍坊
宽带账号归属区县:滨海
故障地址:潍坊滨海央子街道新沙路职工家园A5号楼1单元202
联系电话:15945779588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11:53:42
具体故障现象:光猫亮红灯，已将光纤线捋直插紧后未恢复，请协助谢谢
客户其他诉求:
</t>
  </si>
  <si>
    <t>2024-07-06 12:00:18</t>
  </si>
  <si>
    <t>2024-07-06 12:01:26</t>
  </si>
  <si>
    <t>SD-057-240706-017359-151</t>
  </si>
  <si>
    <t>2024-07-06 07:43:22</t>
  </si>
  <si>
    <t>80+普通-普通区域-寒亭区-后集村自然村-13864629641-300M-宽带上网投诉-次数0-202407060000092406</t>
  </si>
  <si>
    <t>202407060000092406</t>
  </si>
  <si>
    <t>202407060000092406#【已关注中国移动10086微信公众号】流程受理流水号：20240706074200138646296411000490
客户号码:13864629641
客户姓名:胡**
投诉地市:潍坊
来话流水:2024070607413657720892371
宽带账号:13864629641
宽带账号归属地市:潍坊
宽带账号归属区县:寒亭区
故障地址:潍坊寒亭区经济开发区后集村后集村自然村后集村中心街南二7号箱扩容*********
联系电话:13616366240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故障时间:2024-07-06 07:43:00
具体故障现象:提示网络无法连接，
客户其他诉求:
;宽带小区$[后集村自然村]$</t>
  </si>
  <si>
    <t>2024-07-06 07:45:51</t>
  </si>
  <si>
    <t>2024-07-06 07:46:17</t>
  </si>
  <si>
    <t>SD-057-240706-691852-3128</t>
  </si>
  <si>
    <t>2024-07-06 11:26:02</t>
  </si>
  <si>
    <t>普通区域-安丘市-簸箕掌村自然村-15966078059-100M-宽带上网投诉-次数0-20240706112324X204341262</t>
  </si>
  <si>
    <t>2024-07-07 12:27:00</t>
  </si>
  <si>
    <t>20240706112324X204341262</t>
  </si>
  <si>
    <t xml:space="preserve">【农村网络投诉】流程受理流水号：20240706112254159660780591063091
客户号码:15966078059
客户姓名:李**
投诉地市:潍坊
来话流水:2024070611205659120854992
宽带账号:15966078059
宽带账号归属地市:潍坊
宽带账号归属区县:安丘市
故障地址:潍坊安丘市红沙沟镇簸箕掌村簸箕掌村自然村5号箱村西*********
联系电话:15966078059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11:22:07
具体故障现象:光信号红灯，光纤线两头插紧，将弯折的位置捋直后重启光猫未恢复，请协助处理，谢谢
客户其他诉求:
</t>
  </si>
  <si>
    <t>2024-07-06 11:26:37</t>
  </si>
  <si>
    <t>2024-07-06 11:27:12</t>
  </si>
  <si>
    <t>SD-057-240706-537416-3425</t>
  </si>
  <si>
    <t>2024-07-06 11:53:18</t>
  </si>
  <si>
    <t>(目标)普通区域-安丘市-麻阿村自然村-15169416917-200M-宽带上网投诉-次数0-20240706115255X975561898</t>
  </si>
  <si>
    <t>2024-07-07 12:54:00</t>
  </si>
  <si>
    <t>20240706115255X975561898</t>
  </si>
  <si>
    <t xml:space="preserve">【农村网络投诉】流程受理流水号：20240706115154151694169171073089
客户号码:15169416917
客户姓名:孙**
投诉地市:潍坊
来话流水:2024070611513512920814793
宽带账号:15169416917
宽带账号归属地市:潍坊
宽带账号归属区县:安丘市
故障地址:潍坊安丘市官庄镇麻阿村麻阿村自然村麻阿村5号箱孙云叶*********
联系电话:13581097751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11:52:42
具体故障现象:提示网络无法连接，
客户其他诉求:
</t>
  </si>
  <si>
    <t>2024-07-06 11:55:54</t>
  </si>
  <si>
    <t>2024-07-06 12:00:49</t>
  </si>
  <si>
    <t>SD-057-240706-126745-3431</t>
  </si>
  <si>
    <t>2024-07-06 11:53:54</t>
  </si>
  <si>
    <t>【调研】-80+金卡-普通区域-高密市-曹疃自然村-15866185505-1000M-宽带上网投诉-次数0-202407060000305058</t>
  </si>
  <si>
    <t>202407060000305058</t>
  </si>
  <si>
    <t>202407060000305058#宽带账号：15866185505；宽带地址：潍坊高密市柴沟镇曹疃曹疃自然村高密注沟镇曹疃村扩容50号箱；客户来电反映宽带无法上网，注册闪，客户不在现场，无法配合线上指导/客户不配合排障，要求去家里，请协助处理，谢谢！联系电话：13869642864；15866185505；联系人：先生；来电流水：2024070611512786720813440。</t>
  </si>
  <si>
    <t>2024-07-06 11:55:43</t>
  </si>
  <si>
    <t>2024-07-06 11:56:02</t>
  </si>
  <si>
    <t>SD-851-237286-27061-21719</t>
  </si>
  <si>
    <t>SD-057-240706-589643-2053</t>
  </si>
  <si>
    <t>【调研】-80+普通-(目标)普通区域-奎文区-德润铂悦-15866556921-300M-宽带上网投诉-次数0-20240706100917X757972109</t>
  </si>
  <si>
    <t>20240706100917X757972109</t>
  </si>
  <si>
    <t xml:space="preserve">流程受理流水号：20240706100831158665569211036752
客户号码:15866556921
客户姓名:付**
投诉地市:潍坊
来话流水:2024070610050786520808979
宽带账号:15866556921
宽带账号归属地市:潍坊
宽带账号归属区县:奎文区
故障地址:潍坊奎文区北苑街道玉清街德润铂悦2号楼*********
联系电话:15866556921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故障时间:2024-07-06 10:08:52
具体故障现象:宽带无法上网，已引导客户将光猫路由器按照顺序启动，未恢复
客户其他诉求:
</t>
  </si>
  <si>
    <t>2024-07-06 10:14:31</t>
  </si>
  <si>
    <t>2024-07-06 10:14:57</t>
  </si>
  <si>
    <t>SD-057-240706-719824-3434</t>
  </si>
  <si>
    <t>2024-07-06 11:54:02</t>
  </si>
  <si>
    <t>普通区域--null--宽带上网投诉-次数0-202407050000705345</t>
  </si>
  <si>
    <t>2024-07-07 12:55:00</t>
  </si>
  <si>
    <t>202407050000705345</t>
  </si>
  <si>
    <t>202407050000705345#客户表示2024年6月29日来电申请移机要求2024年6月30安装，但师傅一直未联系，7月1日-5日期间多次来电，一直未有结果，要求投诉
联系电话19318619185
通话流水2024070519452547620875644</t>
  </si>
  <si>
    <t>2024-07-12 09:57:25</t>
  </si>
  <si>
    <t>SD-057-240706-612493-3471</t>
  </si>
  <si>
    <t>2024-07-06 11:56:32</t>
  </si>
  <si>
    <t>普通区域-寿光市-东孙家庄村自然村-15095181112-200M-宽带上网投诉-次数0-20240706115403X434208200</t>
  </si>
  <si>
    <t>2024-07-07 12:57:00</t>
  </si>
  <si>
    <t>20240706115403X434208200</t>
  </si>
  <si>
    <t xml:space="preserve">【农村网络投诉】流程受理流水号：20240706115202150951811121073137
客户号码:15095181112
客户姓名:董**
投诉地市:潍坊
来话流水:2024070611513474720814719
宽带账号:15095181112
宽带账号归属地市:潍坊
宽带账号归属区县:寿光市
故障地址:潍坊寿光市洛城街道东孙家庄村东孙家庄村自然村41号箱*********
联系电话:15095181112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11:53:50
具体故障现象:光猫亮红灯，
客户其他诉求:
</t>
  </si>
  <si>
    <t>2024-07-06 12:02:31</t>
  </si>
  <si>
    <t>2024-07-06 12:02:48</t>
  </si>
  <si>
    <t>SD-851-330833-7394-23982</t>
  </si>
  <si>
    <t>SD-057-240706-317450-1457</t>
  </si>
  <si>
    <t>2024-07-06 09:38:00</t>
  </si>
  <si>
    <t>【调研】-80+普通-普通区域-诸城市-舜德帝景二期-15206982051-1000M-宽带上网投诉-次数0-202407060000161966</t>
  </si>
  <si>
    <t>202407060000161966</t>
  </si>
  <si>
    <t>202407060000161966#流程受理流水号：20240706093714152069820511025163
客户号码:15206982051
客户姓名:秦**
投诉地市:潍坊
来话流水:2024070609351840820855522
宽带账号:15206982051
宽带账号归属地市:潍坊
宽带账号归属区县:诸城市
故障地址:潍坊诸城市舜王街道万兴路舜德帝景
联系电话:15206982051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光功率:-13.26
故障大类:宽带/电视
故障细类:宽带网速慢/卡顿
携转原因:
故障时间:2024-07-06 09:39:40
具体故障现象:网速慢卡顿，
客户其他诉求:
;宽带小区$[舜德帝景二期]$</t>
  </si>
  <si>
    <t>2024-07-06 09:39:49</t>
  </si>
  <si>
    <t>2024-07-06 09:40:16</t>
  </si>
  <si>
    <t>SD-851-264795-10239-7239</t>
  </si>
  <si>
    <t>SD-057-240706-023645-162</t>
  </si>
  <si>
    <t>2024-07-06 07:46:13</t>
  </si>
  <si>
    <t>普通区域-坊子区-东埠村自然村-15908037472-100M-宽带上网投诉-次数0-202407060000094360</t>
  </si>
  <si>
    <t>202407060000094360</t>
  </si>
  <si>
    <t>202407060000094360#流程受理流水号：20240706074521159080374721000525
客户号码:15908037472
客户姓名:高**
投诉地市:潍坊
来话流水:2024070607442988320893552
宽带账号:15908037472
宽带账号归属地市:潍坊
宽带账号归属区县:坊子区
故障地址:潍坊坊子区坊安街办东埠郎郡庄东埠村自然村东埠郎郡庄村西南3号箱（高洪德）*********
联系电话:15908037472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07:45:51
具体故障现象:光猫亮红灯，
客户其他诉求:
;宽带小区$[东埠村自然村]$</t>
  </si>
  <si>
    <t>2024-07-06 07:48:56</t>
  </si>
  <si>
    <t>2024-07-06 07:51:15</t>
  </si>
  <si>
    <t>SD-057-240706-748035-1158</t>
  </si>
  <si>
    <t>2024-07-06 09:14:29</t>
  </si>
  <si>
    <t>【调研】-80+银卡-普通区域-坊子区-前宁家沟村-18765182970-300M-宽带上网投诉-次数0-20240706091154X314780994</t>
  </si>
  <si>
    <t>20240706091154X314780994</t>
  </si>
  <si>
    <t xml:space="preserve">【农村网络投诉】流程受理流水号：20240706091051187651829701015637
客户号码:18765182970
客户姓名:王**
投诉地市:潍坊
来话流水:2024070609091469920857940
宽带账号:18765182970
宽带账号归属地市:潍坊
宽带账号归属区县:坊子区
故障地址:潍坊坊子区坊子老区长宁街前宁家沟村前宁家沟村12号箱
联系电话:18765182970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09:13:29
具体故障现象:光猫亮红灯，
客户其他诉求:
</t>
  </si>
  <si>
    <t>2024-07-06 09:18:09</t>
  </si>
  <si>
    <t>2024-07-06 09:19:20</t>
  </si>
  <si>
    <t>SD-851-242497-1139-21554</t>
  </si>
  <si>
    <t>SD-057-240706-695438-1141</t>
  </si>
  <si>
    <t>2024-07-06 09:13:45</t>
  </si>
  <si>
    <t>普通区域-潍城区-潍城东方家园-13583651327-100M-宽带上网投诉-次数0-202407060000134826</t>
  </si>
  <si>
    <t>2024-07-07 10:14:00</t>
  </si>
  <si>
    <t>202407060000134826</t>
  </si>
  <si>
    <t>202407060000134826#宽带账号：13583651327；宽带地址：潍坊潍城区玲珑小区（客户表示过移机）；客户来电反映宽带无法上网*，经查询客户侧为质差终端，请协助上门更换终端并一并处理故障问题，谢谢！联系电话：13583651327；联系人：女士；来电流水：2024070609054237020819318。</t>
  </si>
  <si>
    <t>2024-07-06 09:18:08</t>
  </si>
  <si>
    <t>2024-07-06 09:18:31</t>
  </si>
  <si>
    <t>SD-057-240706-814397-3438</t>
  </si>
  <si>
    <t>2024-07-06 11:54:27</t>
  </si>
  <si>
    <t>【调研】-普通区域-临朐县-五井中村自然村-15063661166-300M-宽带上网投诉-次数0-202407060000304816</t>
  </si>
  <si>
    <t>202407060000304816</t>
  </si>
  <si>
    <t>202407060000304816#宽带账号：15063661166；宽带地址：潍坊临朐县五井镇人民政府五井中村五井中村自然村五井中村（扩容）扩2号春风化妆*********；客户来电反映电视不能正常观看，经查询客户侧为质差机顶盒，请协助处理，谢谢！！来电流水：2024070611484482220883038，联系电话：15063661166</t>
  </si>
  <si>
    <t>2024-07-06 11:59:09</t>
  </si>
  <si>
    <t>2024-07-06 11:59:40</t>
  </si>
  <si>
    <t>SD-057-240706-518247-3500</t>
  </si>
  <si>
    <t>2024-07-06 11:59:14</t>
  </si>
  <si>
    <t>普通区域-安丘市-马家庄子-13562608471-100M-宽带上网投诉-次数0-20240706115702X222770393</t>
  </si>
  <si>
    <t>20240706115702X222770393</t>
  </si>
  <si>
    <t xml:space="preserve">【农村网络投诉】流程受理流水号：20240706115636135626084711074588
客户号码:13562608471
客户姓名:王**
投诉地市:潍坊
来话流水:2024070611543060920848004
宽带账号:13562608471
宽带账号归属地市:潍坊
宽带账号归属区县:安丘市
故障地址:潍坊安丘市担山镇马家庄子村马家庄子11号箱李福顺*********
联系电话:13562608471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11:56:48
具体故障现象:PON灯闪，
客户其他诉求:请协助谢谢
</t>
  </si>
  <si>
    <t>2024-07-06 12:01:00</t>
  </si>
  <si>
    <t>SD-057-240706-542690-1363</t>
  </si>
  <si>
    <t>2024-07-06 09:30:17</t>
  </si>
  <si>
    <t>【调研】-普通区域-潍城区-唐宁郡二期-18105361916-500M-宽带上网投诉-次数0-20240706092749X269769201</t>
  </si>
  <si>
    <t>20240706092749X269769201</t>
  </si>
  <si>
    <t xml:space="preserve">流程受理流水号：20240706092703181053619161021462
客户号码:18105361916
客户姓名:李**
投诉地市:潍坊
来话流水:2024070609251611520837853
宽带账号:18105361916
宽带账号归属地市:潍坊
宽带账号归属区县:潍城区
故障地址:潍坊潍城区北关街道友爱路唐宁郡二期34号楼*********
联系电话:18105361916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故障时间:2024-07-06 09:29:26
具体故障现象:客户要求把光猫拨号改成路由器拨号， 要求当地师傅联系
客户其他诉求:
</t>
  </si>
  <si>
    <t>2024-07-06 09:34:32</t>
  </si>
  <si>
    <t>2024-07-06 09:34:50</t>
  </si>
  <si>
    <t>SD-057-240706-259643-1378</t>
  </si>
  <si>
    <t>2024-07-06 09:31:08</t>
  </si>
  <si>
    <t>普通区域--null-15853625567-宽带上网投诉-次数1-202407040000163646</t>
  </si>
  <si>
    <t>2024-07-07 10:32:00</t>
  </si>
  <si>
    <t>2024-07-06 16:56:23</t>
  </si>
  <si>
    <t>SD-057-240706-187934-155</t>
  </si>
  <si>
    <t>2024-07-06 07:45:25</t>
  </si>
  <si>
    <t>普通区域-安丘市-青云花园（青云花园沿街楼）-15866405858-100M-宽带上网投诉-次数0-202407060000092413</t>
  </si>
  <si>
    <t>202407060000092413</t>
  </si>
  <si>
    <t>202407060000092413#【已关注中国移动10086微信公众号】流程受理流水号：20240706074354158664058581000509
客户号码:15866405858
客户姓名:张*
投诉地市:潍坊
来话流水:2024070607434184020893241
宽带账号:15866405858
宽带账号归属地市:潍坊
宽带账号归属区县:安丘市
故障地址:潍坊安丘市兴安街道建安路青云花园（青云花园沿街楼）34号楼*********
联系电话:15866405858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07:45:42
具体故障现象:光猫亮红灯，
客户其他诉求:
;宽带小区$[青云花园（青云花园沿街楼）]$</t>
  </si>
  <si>
    <t>2024-07-06 07:49:42</t>
  </si>
  <si>
    <t>2024-07-06 07:50:28</t>
  </si>
  <si>
    <t>SD-057-240706-735409-1227</t>
  </si>
  <si>
    <t>2024-07-06 09:19:10</t>
  </si>
  <si>
    <t>80+白金-普通区域-奎文区-帛方纺织东区-18765106198-200M-宽带上网投诉-次数0-202407060000140189</t>
  </si>
  <si>
    <t>2024-07-07 10:20:00</t>
  </si>
  <si>
    <t>202407060000140189</t>
  </si>
  <si>
    <t xml:space="preserve">202407060000140189#【已关注中国移动10086微信公众号】流程受理流水号：20240706091847187651061981018461
客户号码:18765106198
客户姓名:刘**
投诉地市:潍坊
来话流水:2024070609175240220854794
宽带账号:18765106198
宽带账号归属地市:潍坊
宽带账号归属区县:奎文区
故障地址:潍坊奎文区广文街道虞河路帛方纺织东区9号楼*********
联系电话:18765106198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09:18:57
具体故障现象:提示网络无法连接，
客户其他诉求:客户侧为质差终端，要求上门更换终端并一并处理故障问题。
</t>
  </si>
  <si>
    <t>2024-07-06 09:25:08</t>
  </si>
  <si>
    <t>2024-07-06 09:25:26</t>
  </si>
  <si>
    <t>SD-057-240706-745910-1172</t>
  </si>
  <si>
    <t>2024-07-06 09:15:07</t>
  </si>
  <si>
    <t>(目标)普通区域-昌邑市-山前街沿街-17860225211-200M-宽带上网投诉-次数0-202407060000132713</t>
  </si>
  <si>
    <t>2024-07-07 10:16:00</t>
  </si>
  <si>
    <t>202407060000132713</t>
  </si>
  <si>
    <t xml:space="preserve">202407060000132713#用户来电对装维师傅上门不及时不认可，我处正常解释，用户仍要求上报反馈，请处理，谢谢！
联系人:李**
联系电话：17860225211
回话流水：2024070609063801520829278
</t>
  </si>
  <si>
    <t>2024-07-06 09:22:04</t>
  </si>
  <si>
    <t>2024-07-06 09:26:19</t>
  </si>
  <si>
    <t>SD-057-240706-609542-2216</t>
  </si>
  <si>
    <t>2024-07-06 10:20:15</t>
  </si>
  <si>
    <t>80+银卡-普通区域-寿光市-崔家庄村自然村-13791689491-200M-宽带上网投诉-次数0-202407060000208778</t>
  </si>
  <si>
    <t>202407060000208778</t>
  </si>
  <si>
    <t>202407060000208778#宽带账号：13791689491  ；宽带地址： 潍坊寿光市侯镇崔家庄村崔家庄村自然村16号箱*******  ；客户来电反映宽带不能用，客户反映是网线断了，要求上门，请协助处理，谢谢！联系电话：本机；联系人：女士；来电流水：2024070610180176220869294</t>
  </si>
  <si>
    <t>2024-07-06 10:31:41</t>
  </si>
  <si>
    <t>2024-07-06 10:32:25</t>
  </si>
  <si>
    <t>SD-057-240706-274381-1458</t>
  </si>
  <si>
    <t>2024-07-06 09:38:02</t>
  </si>
  <si>
    <t>【调研】-普通区域-青州市-卲树村-13863632764-300M-宽带上网投诉-次数0-20240706093504X704109356</t>
  </si>
  <si>
    <t>20240706093504X704109356</t>
  </si>
  <si>
    <t xml:space="preserve">【农村网络投诉】流程受理流水号：20240706093435138636327641024204
客户号码:13863632764
客户姓名:张**
投诉地市:菏泽
来话流水:2024070609340541320841171
宽带账号:13863632764
宽带账号归属地市:
宽带账号归属区县:青州市
故障地址:潍坊青州市东夏镇卲树村卲树村邵树村2号箱(村东北邵钟云）*********
联系电话:13863632764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09:34:47
具体故障现象:光猫亮红灯，
客户其他诉求:要求退还无法使用期间的宽带费用，
</t>
  </si>
  <si>
    <t>2024-07-06 10:02:53</t>
  </si>
  <si>
    <t>2024-07-06 10:03:38</t>
  </si>
  <si>
    <t>SD-851-280819-75197-519</t>
  </si>
  <si>
    <t>SD-057-240706-980435-1395</t>
  </si>
  <si>
    <t>2024-07-06 09:32:27</t>
  </si>
  <si>
    <t>【调研】-80+银卡-FTTR-普通区域-青州市-马峄山小区-13863617323-1000M-宽带上网投诉-次数0-20240706093021X421805384</t>
  </si>
  <si>
    <t>20240706093021X421805384</t>
  </si>
  <si>
    <t xml:space="preserve">流程受理流水号：20240706092517138636173231020833
客户号码:13863617323
客户姓名:李**
投诉地市:潍坊
来话流水:2024070609203897620885674
宽带账号:13863617323
宽带账号归属地市:潍坊
宽带账号归属区县:青州市
故障地址:潍坊青州市王府街道后营子街马峄山小区5号楼*********
联系电话:13506491432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故障细类:宽带无法上网(专席)
携转原因:
故障时间:2024-07-06 09:26:01
具体故障现象:全光WIFI光猫灯正常手机无法上网，请协助处理
客户其他诉求:
</t>
  </si>
  <si>
    <t>2024-07-06 09:42:55</t>
  </si>
  <si>
    <t>2024-07-06 09:43:23</t>
  </si>
  <si>
    <t>SD-851-262939-15915-12141</t>
  </si>
  <si>
    <t>SD-057-240706-041732-1163</t>
  </si>
  <si>
    <t>2024-07-06 09:14:42</t>
  </si>
  <si>
    <t>普通区域-寒亭区-西王庄村自然村-13475665146-300M-魔百和投诉-次数0-20240706084624X784236207</t>
  </si>
  <si>
    <t>20240706084624X784236207</t>
  </si>
  <si>
    <t>【农村网络投诉】流程 ： 
 流程受理流水号：20240706084418134756651461006232; 
手机号码 ：13475665146；
客户姓名 ：王**；
投诉地市 ：潍坊；
来话流水 ：2024070608433896520821168；
宽带账号 ：13475665146；
宽带账号归属地市 ：潍坊；
宽带账号归属区县 ：寒亭区；
联系人 ：王**；
故障地址 ：潍坊寒亭区南孙镇西王庄村西王庄村自然村西王庄村35号箱*********；
联系电话 ：13475665146；
是否升级倾向 ：否；
是否投诉倾向 ：否；
工单内容 ：客户来电表示电视黑屏，卡住无法观看，要求上报反馈，请协助处理，谢谢。；
_是否智能网关：否</t>
  </si>
  <si>
    <t>2024-07-06 09:19:53</t>
  </si>
  <si>
    <t>2024-07-06 09:20:21</t>
  </si>
  <si>
    <t>SD-851-290102-14855-24786</t>
  </si>
  <si>
    <t>SD-057-240706-758321-2190</t>
  </si>
  <si>
    <t>2024-07-06 10:17:53</t>
  </si>
  <si>
    <t>80+普通-普通区域-青州市-大张冀村-15806484458-300M-魔百和投诉-次数0-20240706101553X153529372</t>
  </si>
  <si>
    <t>20240706101553X153529372</t>
  </si>
  <si>
    <t>【农村网络投诉】流程受理流水号：20240706101056158064844581037617
客户号码:15806484458
客户姓名:王**
投诉地市:潍坊
来话流水:2024070610102925220875105
宽带账号:15806484458
宽带账号归属地市:潍坊
宽带账号归属区县:青州市
故障地址:潍坊青州市弥河镇大张冀大张冀村扩3号箱(村北片西二街中间吴军营)*********
联系电话:15806484458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故障时间:2024-07-06 10:10:08
魔百和单播/组播:组播
具体故障现象:电视网络连接失败，拔插网线，重启，网络配置未恢复，请处理，谢谢。
客户其他诉求:
魔百和单/组播：组播</t>
  </si>
  <si>
    <t>2024-07-06 10:18:44</t>
  </si>
  <si>
    <t>2024-07-06 10:19:03</t>
  </si>
  <si>
    <t>SD-057-240706-872409-3463</t>
  </si>
  <si>
    <t>2024-07-06 11:56:11</t>
  </si>
  <si>
    <t>【调研】-80+银卡-普通区域-寒亭区-杨家营子村自然村-15006684576-1000M-魔百和投诉-次数0-202407060000309050</t>
  </si>
  <si>
    <t>202407060000309050</t>
  </si>
  <si>
    <t>202407060000309050#流程受理流水号：20240706115145150066845761073038
客户号码:15006684576
客户姓名:杨**
投诉地市:潍坊
来话流水:2024070611445659820840750
宽带账号:15006684576
宽带账号归属地市:潍坊
宽带账号归属区县:寒亭区
故障地址:潍坊寒亭区高里镇杨家营子村杨家营子村自然村32#孙孔帅*********
联系电话:15006684576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故障时间:2024-07-06 11:51:04
魔百和单播/组播:单播
具体故障现象:电视机提示无信号，线上指导未恢复 请师傅协助处理谢谢
客户其他诉求:谢谢
魔百和单/组播：单播;宽带小区$[杨家营子村自然村]$</t>
  </si>
  <si>
    <t>2024-07-06 11:58:12</t>
  </si>
  <si>
    <t>2024-07-06 12:08:33</t>
  </si>
  <si>
    <t>SD-851-283782-6713-10492</t>
  </si>
  <si>
    <t>SD-057-240706-735064-4016</t>
  </si>
  <si>
    <t>2024-07-06 12:32:32</t>
  </si>
  <si>
    <t>普通区域-高密市-刘一村自然村-15621737227-300M-宽带上网投诉-次数0-20240706123149X309615394</t>
  </si>
  <si>
    <t>20240706123149X309615394</t>
  </si>
  <si>
    <t xml:space="preserve">【农村网络投诉】流程受理流水号：20240706123059156217372271083377
客户号码:15621737227
客户姓名:宫**
投诉地市:潍坊
来话流水:2024070612302583920866903
宽带账号:15621737227
宽带账号归属地市:潍坊
宽带账号归属区县:高密市
故障地址:潍坊市高密市夏庄镇刘一村刘一村自然村刘一村13号箱刘术彩1芯*********
联系电话:15621737227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12:31:37
具体故障现象:光猫亮红灯，
客户其他诉求:
</t>
  </si>
  <si>
    <t>2024-07-06 12:34:02</t>
  </si>
  <si>
    <t>2024-07-06 12:34:25</t>
  </si>
  <si>
    <t>SD-057-240706-629354-1152</t>
  </si>
  <si>
    <t>2024-07-06 09:14:14</t>
  </si>
  <si>
    <t>【调研】-80+银卡-普通区域-诸城市-范家岭-18766369991-1000M-宽带上网投诉-次数0-20240706091135X295019665</t>
  </si>
  <si>
    <t>20240706091135X295019665</t>
  </si>
  <si>
    <t xml:space="preserve">【农村网络投诉】流程受理流水号：20240706091108187663699911015743
客户号码:18766369991
客户姓名:张*
投诉地市:潍坊
来话流水:2024070609102966020871986
宽带账号:18766369991
宽带账号归属地市:潍坊
宽带账号归属区县:诸城市
故障地址:潍坊诸城市石桥子镇范家岭村范家岭范家岭村西北11#箱*********
联系电话:18766369991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09:11:16
具体故障现象:光猫亮红灯，
客户其他诉求:
</t>
  </si>
  <si>
    <t>2024-07-06 09:17:51</t>
  </si>
  <si>
    <t>2024-07-06 09:18:14</t>
  </si>
  <si>
    <t>SD-851-319425-2252-19759</t>
  </si>
  <si>
    <t>2024-07-06 09:14:37</t>
  </si>
  <si>
    <t>普通区域-寒亭区-香江水岸小区-15263687533-300M-魔百和投诉-次数0-20240706091214X334036532 一级督办</t>
  </si>
  <si>
    <t>20240706091214X334036532</t>
  </si>
  <si>
    <t>2024-07-06 09:16:29</t>
  </si>
  <si>
    <t>2024-07-06 09:24:00</t>
  </si>
  <si>
    <t>SD-057-240706-921768-2279</t>
  </si>
  <si>
    <t>2024-07-06 10:24:12</t>
  </si>
  <si>
    <t>普通区域-潍城区-远西村自然村-15095141139-1000M-宽带上网投诉-次数0-202407060000214138</t>
  </si>
  <si>
    <t>202407060000214138</t>
  </si>
  <si>
    <t>202407060000214138#流程受理流水号：20240706102314150951411391042012
客户号码:15095141139
客户姓名:于**
投诉地市:潍坊
来话流水:2024070609504692920837058
宽带账号:15095141139
宽带账号归属地市:潍坊
宽带账号归属区县:潍城区
故障地址:潍坊潍城区于河街道远西村远西村自然村扩容22#最西边南北大街有北数第四排房子西户东墙pos001-1:8*********
联系电话:15095141139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故障细类:宽带网速慢/卡顿
携转原因:
故障时间:2024-07-06 10:23:23
具体故障现象:15095141139客户来电反映网络连接慢要求上门维修
客户其他诉求:15095141139客户来电反映网络连接慢要求上门维修
;宽带小区$[远西村自然村]$</t>
  </si>
  <si>
    <t>2024-07-06 10:28:22</t>
  </si>
  <si>
    <t>2024-07-06 11:01:43</t>
  </si>
  <si>
    <t>SD-851-316829-2652-3125</t>
  </si>
  <si>
    <t>SD-057-240706-185043-2217</t>
  </si>
  <si>
    <t>2024-07-06 10:20:17</t>
  </si>
  <si>
    <t>80+普通-普通区域-高密市-东王家苓芝-18263621511-200M-宽带上网投诉-次数0-20240706101704X224788602</t>
  </si>
  <si>
    <t>20240706101704X224788602</t>
  </si>
  <si>
    <t xml:space="preserve">流程受理流水号：20240706101604182636215111039444
客户号码:18263621511
客户姓名:王**
投诉地市:潍坊
来话流水:2024070610105568520880460
宽带账号:18263621511
宽带账号归属地市:潍坊
宽带账号归属区县:高密市
故障地址:潍坊高密市夏庄镇东王家苓芝东王家苓芝东王家苓芝倩虎11号箱*********
联系电话:13561433522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故障时间:2024-07-06 10:14:09
具体故障现象:PON灯闪，
客户其他诉求:
</t>
  </si>
  <si>
    <t>2024-07-06 10:53:58</t>
  </si>
  <si>
    <t>2024-07-06 10:55:18</t>
  </si>
  <si>
    <t>SD-057-240706-176342-3480</t>
  </si>
  <si>
    <t>2024-07-06 11:56:55</t>
  </si>
  <si>
    <t>【调研】-普通区域-潍城区-潍城南苑小区-15216461389-1000M-宽带上网投诉-次数0-20240706115449X893536170</t>
  </si>
  <si>
    <t>20240706115449X893536170</t>
  </si>
  <si>
    <t xml:space="preserve">流程受理流水号：20240706115345152164613891073708
客户号码:15216461389
客户姓名:张*
投诉地市:潍坊
来话流水:2024070611530566020831959
宽带账号:15216461389
宽带账号归属地市:潍坊
宽带账号归属区县:潍城区
故障地址:潍坊潍城区南关街道向阳路南苑小区下面
联系电话:15216461389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故障细类:宽带无法上网
携转原因:
故障时间:2024-07-06 11:56:13
具体故障现象:光功率弱
客户其他诉求:
</t>
  </si>
  <si>
    <t>2024-07-06 11:58:39</t>
  </si>
  <si>
    <t>2024-07-06 11:59:30</t>
  </si>
  <si>
    <t>SD-851-297660-2686-3587</t>
  </si>
  <si>
    <t>SD-057-240706-691528-3382</t>
  </si>
  <si>
    <t>2024-07-06 11:50:22</t>
  </si>
  <si>
    <t>普通区域-奎文区-万达广场片区-19819623269-300M-宽带上网投诉-次数0-20240706114824X704181250</t>
  </si>
  <si>
    <t>20240706114824X704181250</t>
  </si>
  <si>
    <t xml:space="preserve">流程受理流水号：20240706114745198196232691071691
客户号码:19819623269
客户姓名:孙**
投诉地市:潍坊
来话流水:2024070611473364020869803
宽带账号:19819623269
宽带账号归属地市:潍坊
宽带账号归属区县:奎文区
故障地址:潍坊奎文区东关街道福寿街万达广场片区万达华府A座*********
联系电话:19819623269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11:48:02
具体故障现象:光猫亮红灯，
客户其他诉求:
</t>
  </si>
  <si>
    <t>2024-07-06 11:53:57</t>
  </si>
  <si>
    <t>2024-07-06 11:54:18</t>
  </si>
  <si>
    <t>SD-057-240706-981750-3482</t>
  </si>
  <si>
    <t>2024-07-06 11:57:05</t>
  </si>
  <si>
    <t>普通区域-奎文区-四平佳园2号楼-13884811500-500M-宽带上网投诉-次数0-20240706115540X140679652</t>
  </si>
  <si>
    <t>20240706115540X140679652</t>
  </si>
  <si>
    <t xml:space="preserve">流程受理流水号：20240706115313138848115001073533
客户号码:13884811500
客户姓名:曲**
投诉地市:潍坊
来话流水:2024070611521872520823184
宽带账号:13884811500
宽带账号归属地市:潍坊
宽带账号归属区县:奎文区
故障地址:潍坊奎文区东关街道四平路四平佳园2号楼四平嘉园1号楼*********
联系电话:13678667356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故障时间:2024-07-06 11:52:12
具体故障现象:光猫亮红灯：拔插捋直光纤线未恢复，请协助处理，谢谢
客户其他诉求:
</t>
  </si>
  <si>
    <t>2024-07-06 12:01:18</t>
  </si>
  <si>
    <t>2024-07-06 12:02:09</t>
  </si>
  <si>
    <t>SD-851-328675-11680-11151</t>
  </si>
  <si>
    <t>SD-057-240706-253419-1480</t>
  </si>
  <si>
    <t>2024-07-06 09:38:57</t>
  </si>
  <si>
    <t>普通区域-高密市-水城自然村-15954491748-300M-宽带上网投诉-次数0-20240706093736X856007926</t>
  </si>
  <si>
    <t>20240706093736X856007926</t>
  </si>
  <si>
    <t xml:space="preserve">【农村网络投诉】流程受理流水号：20240706093528159544917481024515
客户号码:15954491748
客户姓名:李**
投诉地市:潍坊
来话流水:2024070609345460320850926
宽带账号:15954491748
宽带账号归属地市:潍坊
宽带账号归属区县:高密市
故障地址:潍坊高密市井沟镇水城水城自然村高密水城14号箱*********
联系电话:15954491748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09:36:35
具体故障现象:光猫亮红灯，
客户其他诉求:
</t>
  </si>
  <si>
    <t>2024-07-06 09:39:53</t>
  </si>
  <si>
    <t>2024-07-06 09:40:15</t>
  </si>
  <si>
    <t>SD-851-294401-18955-15072</t>
  </si>
  <si>
    <t>SD-057-240706-326847-170</t>
  </si>
  <si>
    <t>2024-07-06 07:48:45</t>
  </si>
  <si>
    <t>普通区域-寒亭区-龙润世家小区-18263679362-300M-宽带上网投诉-次数0-202407060000093294</t>
  </si>
  <si>
    <t>202407060000093294</t>
  </si>
  <si>
    <t>202407060000093294#【已关注中国移动10086微信公众号】流程受理流水号：20240706074630182636793621000539
客户号码:18263679362
客户姓名:王**
投诉地市:潍坊
来话流水:2024070607461431520894296
宽带账号:18263679362
宽带账号归属地市:潍坊
宽带账号归属区县:寒亭区
故障地址:潍坊寒亭区开元街道白云路龙润世家小区西沿街楼*********
联系电话:18263679362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07:47:02
具体故障现象:打不开网页，
客户其他诉求:客户来电要求尽快上门维修请协助谢谢
;宽带小区$[龙润世家小区]$</t>
  </si>
  <si>
    <t>2024-07-06 07:52:42</t>
  </si>
  <si>
    <t>2024-07-06 07:53:10</t>
  </si>
  <si>
    <t>SD-851-330466-94-22584</t>
  </si>
  <si>
    <t>SD-057-240706-731509-3386</t>
  </si>
  <si>
    <t>2024-07-06 11:50:29</t>
  </si>
  <si>
    <t>80+银卡-普通区域-诸城市-龙泉庄园-15763079387-1000M-宽带上网投诉-次数0-202407060000303227</t>
  </si>
  <si>
    <t>202407060000303227</t>
  </si>
  <si>
    <t xml:space="preserve">202407060000303227#宽带账号：15763079387；宽带地址：潍坊诸城市密州街道东武街龙泉庄园1号楼*********客户来电反映宽带/无法观看，/客户不配合排障，要求上门，请协助处理，谢谢！联系电话15763079387：；来电流水
2024070611464688320861380
</t>
  </si>
  <si>
    <t>2024-07-06 11:53:10</t>
  </si>
  <si>
    <t>2024-07-06 12:00:23</t>
  </si>
  <si>
    <t>SD-851-243533-14369-8460</t>
  </si>
  <si>
    <t>SD-057-240706-258741-3493</t>
  </si>
  <si>
    <t>2024-07-06 11:58:38</t>
  </si>
  <si>
    <t>普通区域-寒亭区-桥西二村自然村-15065667201-1000M-宽带上网投诉-次数0-202407060000306721</t>
  </si>
  <si>
    <t>202407060000306721</t>
  </si>
  <si>
    <t xml:space="preserve">202407060000306721#宽带账号：15065667201；宽带地址：潍坊寒亭区高里镇桥西二村桥西二村自然村桥西二村正北2号箱周素；客户来电反映宽带正常使用，电视提示网络未连接，重启设备未恢复，已拔插网线和网络配置都未恢复，要求上门，请协助处理，谢谢！联系电话：18366505551；联系人：先生；来电流水：2024070611490070820885962。
</t>
  </si>
  <si>
    <t>2024-07-06 12:01:44</t>
  </si>
  <si>
    <t>2024-07-06 12:11:18</t>
  </si>
  <si>
    <t>SD-057-240706-183746-1398</t>
  </si>
  <si>
    <t>2024-07-06 09:32:40</t>
  </si>
  <si>
    <t>80+普通-普通区域-诸城市-程戈庄自然村-15689868549-1000M-宽带上网投诉-次数0-20240706093101X461528246</t>
  </si>
  <si>
    <t>20240706093101X461528246</t>
  </si>
  <si>
    <t xml:space="preserve">【农村网络投诉】流程受理流水号：20240706092950156898685491022428
客户号码:15689868549
客户姓名:王*
投诉地市:潍坊
来话流水:2024070609293185420886795
宽带账号:15689868549
宽带账号归属地市:潍坊
宽带账号归属区县:诸城市
故障地址:潍坊市诸城市舜王街道程戈庄程戈庄自然村程戈庄东沿街66号箱*********
联系电话:15689868549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09:30:47
具体故障现象:光猫亮红灯，
客户其他诉求:
</t>
  </si>
  <si>
    <t>2024-07-06 09:34:55</t>
  </si>
  <si>
    <t>2024-07-06 09:35:16</t>
  </si>
  <si>
    <t>SD-851-283578-2929-15356</t>
  </si>
  <si>
    <t>SD-057-240706-139245-1194</t>
  </si>
  <si>
    <t>2024-07-06 09:17:13</t>
  </si>
  <si>
    <t>普通区域-寒亭区-帝景国际小区-15762692329-200M-宽带上网投诉-次数0-202407060000139389</t>
  </si>
  <si>
    <t>2024-07-07 10:18:00</t>
  </si>
  <si>
    <t>202407060000139389</t>
  </si>
  <si>
    <t>202407060000139389#宽带账号15762692329：宽带地址潍坊寒亭区经济开发区月河路帝景国际小区茅埠小区1号楼：；客户来电反映宽带不能上网，无法配合线上指导，请协助处理，谢谢！联系电话；联系人15762692329：；来电流水：2024070609122584120893983</t>
  </si>
  <si>
    <t>2024-07-06 09:19:40</t>
  </si>
  <si>
    <t>2024-07-06 09:19:59</t>
  </si>
  <si>
    <t>SD-057-240706-950864-2201</t>
  </si>
  <si>
    <t>2024-07-06 10:18:19</t>
  </si>
  <si>
    <t>普通区域-安丘市-东大庄村自然村-15264623455-200M-宽带上网投诉-次数0-20240706101654X214221764</t>
  </si>
  <si>
    <t>2024-07-07 11:19:00</t>
  </si>
  <si>
    <t>20240706101654X214221764</t>
  </si>
  <si>
    <t xml:space="preserve">【农村网络投诉】流程受理流水号：20240706101609152646234551039476
客户号码:15264623455
客户姓名:张**
投诉地市:潍坊
来话流水:2024070610151678620834571
宽带账号:15264623455
宽带账号归属地市:潍坊
宽带账号归属区县:安丘市
故障地址:潍坊安丘市大城埠东大庄村东大庄村自然村东大庄追加3号箱张建国*********
联系电话:15264623455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10:19:26
具体故障现象:光猫亮红灯，
客户其他诉求:
</t>
  </si>
  <si>
    <t>2024-07-06 10:21:52</t>
  </si>
  <si>
    <t>2024-07-06 10:22:07</t>
  </si>
  <si>
    <t>SD-057-240706-316498-4062</t>
  </si>
  <si>
    <t>2024-07-06 12:39:08</t>
  </si>
  <si>
    <t>【调研】-80+银卡-普通区域-昌乐县-西前韩村自然村-13864650268-1000M-宽带上网投诉-次数0-202407060000339703</t>
  </si>
  <si>
    <t>202407060000339703</t>
  </si>
  <si>
    <t xml:space="preserve">202407060000339703#宽带账号：13864650268；宽带地址：潍坊昌乐县白塔镇西前韩村西前韩村自然村西前韩村3#（村西韩华安东墙）*********；客户来电反映移动高清网络未连接，经查询客户侧为质差终端，请协助上门更换终端并一并处理故障问题，谢谢！联系电话：13864650268；联系人：先生；来电流水：2024070612350187020800039。 
</t>
  </si>
  <si>
    <t>2024-07-06 13:03:53</t>
  </si>
  <si>
    <t>2024-07-06 13:04:44</t>
  </si>
  <si>
    <t>SD-851-252109-27309-29243</t>
  </si>
  <si>
    <t>SD-057-240706-375910-1212</t>
  </si>
  <si>
    <t>2024-07-06 09:17:54</t>
  </si>
  <si>
    <t>FTTR-普通区域-寿光市-红仙霞东侧沿街-18462219567-1000M-宽带上网投诉-次数0-20240705143907X547416663</t>
  </si>
  <si>
    <t>20240705143907X547416663</t>
  </si>
  <si>
    <t>18462219567 客户针对本机办理了移机但是新位置没接线口不能安装不满，安装地址 ： 潍坊寿光市圣城街道建新街南魏社区  。联系电话 本机 流水  2024070514364655320899526</t>
  </si>
  <si>
    <t>2024-07-06 09:22:10</t>
  </si>
  <si>
    <t>2024-07-06 09:22:42</t>
  </si>
  <si>
    <t>SD-852-267626-2053-8657</t>
  </si>
  <si>
    <t>SD-057-240706-874012-1196</t>
  </si>
  <si>
    <t>2024-07-06 09:17:15</t>
  </si>
  <si>
    <t>【调研】-80+银卡-普通区域-坊子区-新方新怡园（保护小区）-15763685993-1000M-宽带上网投诉-次数0-202407060000138646</t>
  </si>
  <si>
    <t>202407060000138646</t>
  </si>
  <si>
    <t xml:space="preserve">202407060000138646#宽带账号：15763685993；宽带地址：潍坊坊子区坊子新区凤凰街新方新怡园（保护小区）B区11号楼****；客户来电反映宽带 网速慢，客户不在现场，无法配合线上指导/客户不配合排障，要求上门，请协助处理，谢谢！联系电话：***；联系人：15763685993；来电流水：2024070609145769220822527。
</t>
  </si>
  <si>
    <t>2024-07-06 09:22:07</t>
  </si>
  <si>
    <t>2024-07-06 09:22:31</t>
  </si>
  <si>
    <t>SD-851-296774-6664-21976</t>
  </si>
  <si>
    <t>SD-057-240706-476205-2063</t>
  </si>
  <si>
    <t>2024-07-06 10:11:40</t>
  </si>
  <si>
    <t>80+普通-普通区域-寒亭区-百汇大市场-18453678188-1000M-宽带上网投诉-次数0-202407060000198137</t>
  </si>
  <si>
    <t>202407060000198137</t>
  </si>
  <si>
    <t>202407060000198137#导航立单,客户通过语音导航反馈宽带故障问题,经诊断光猫设备性能不佳,要求装维回访处理,请协助.联系电话：18453678188</t>
  </si>
  <si>
    <t>2024-07-06 10:15:06</t>
  </si>
  <si>
    <t>2024-07-06 10:15:28</t>
  </si>
  <si>
    <t>SD-851-271333-14564-5423</t>
  </si>
  <si>
    <t>SD-057-240706-258349-2206</t>
  </si>
  <si>
    <t>2024-07-06 10:19:12</t>
  </si>
  <si>
    <t>80+银卡-普通区域-奎文区-恒大名都-18764708069-200M-宽带上网投诉-次数0-202407060000207817</t>
  </si>
  <si>
    <t>2024-07-07 11:20:00</t>
  </si>
  <si>
    <t>202407060000207817</t>
  </si>
  <si>
    <t xml:space="preserve">202407060000207817#【已关注中国移动10086微信公众号】流程受理流水号：20240706101824187647080691040297
客户号码:18764708069
客户姓名:刘**
投诉地市:潍坊
来话流水:2024070610175893020868685
宽带账号:18764708069
宽带账号归属地市:潍坊
宽带账号归属区县:高新
故障地址:潍坊高新高新城区潍县中路恒大名都13号楼*********
联系电话:18764708069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光功率:-25.85
故障大类:宽带/电视
故障细类:宽带无法上网
携转原因:
故障时间:2024-07-06 10:18:50
具体故障现象:网速慢卡顿，
客户其他诉求:客户侧为质差终端，要求上门更换终端并一并处理故障问题。
</t>
  </si>
  <si>
    <t>2024-07-06 10:25:03</t>
  </si>
  <si>
    <t>2024-07-06 10:25:54</t>
  </si>
  <si>
    <t>SD-851-252170-9411-25768</t>
  </si>
  <si>
    <t>SD-057-240706-573401-2258</t>
  </si>
  <si>
    <t>2024-07-06 10:23:10</t>
  </si>
  <si>
    <t>【调研】-普通区域-奎文区-德润康城-18678095878-1000M-宽带上网投诉-次数0-20240706102020X420259635</t>
  </si>
  <si>
    <t>20240706102020X420259635</t>
  </si>
  <si>
    <t xml:space="preserve">流程受理流水号：20240706101902186780958781040530
客户号码:18678095878
客户姓名:杨**
投诉地市:潍坊
来话流水:2024070610173765820864363
宽带账号:18678095878
宽带账号归属地市:潍坊
宽带账号归属区县:高新
故障地址:潍坊高新高新城区北海路德润康城30号楼(北区）601*********
联系电话:18678095878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故障时间:2024-07-06 10:20:48
具体故障现象:网速慢卡顿，
客户其他诉求:
</t>
  </si>
  <si>
    <t>2024-07-06 10:27:52</t>
  </si>
  <si>
    <t>2024-07-06 10:28:12</t>
  </si>
  <si>
    <t>SD-851-319163-10965-28137</t>
  </si>
  <si>
    <t>SD-057-240706-371602-3398</t>
  </si>
  <si>
    <t>2024-07-06 11:50:55</t>
  </si>
  <si>
    <t>80+普通-普通区域-诸城市-下京子埠自然村-15963649085-100M-宽带上网投诉-次数0-20240706114942X782363870</t>
  </si>
  <si>
    <t>2024-07-07 12:51:00</t>
  </si>
  <si>
    <t>20240706114942X782363870</t>
  </si>
  <si>
    <t xml:space="preserve">【农村网络投诉】流程受理流水号：20240706114834159636490851071960
客户号码:15963649085
客户姓名:管**
投诉地市:潍坊
来话流水:2024070611422419620811927
宽带账号:15963649085
宽带账号归属地市:潍坊
宽带账号归属区县:诸城市
故障地址:潍坊诸城市林家村镇下京子埠下京子埠自然村下京子埠村13号箱*********
联系电话:15963649085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11:48:50
具体故障现象:光猫亮红灯，客户来电反映宽带无法上网，我处正常排障未恢复请协助处理谢谢
客户其他诉求:
</t>
  </si>
  <si>
    <t>2024-07-06 11:52:38</t>
  </si>
  <si>
    <t>2024-07-06 11:53:07</t>
  </si>
  <si>
    <t>SD-852-264426-533-8402</t>
  </si>
  <si>
    <t>SD-057-240706-436895-3697</t>
  </si>
  <si>
    <t>2024-07-06 12:11:52</t>
  </si>
  <si>
    <t>普通区域-昌邑市-易通国际大楼-18866172032-1000M-宽带上网投诉-次数0-20240706121054X548937100</t>
  </si>
  <si>
    <t>20240706121054X548937100</t>
  </si>
  <si>
    <t>【预处理派单】宽带账号：18866172032，宽带地址： 潍坊昌邑市奎聚街道交通街易通国际大楼15F分纤箱*********，故障现象：，故障现象类型：，客户诉求：要求尽快安装谢谢，联系电话：18866172032，通话流水：2024070612045718320852509。接入方式：，当前是否在线：不在线，端到端诊断结果：宽带业务状态未激活，是否智能网关：是，光功率。</t>
  </si>
  <si>
    <t>2024-07-06 12:20:38</t>
  </si>
  <si>
    <t>2024-07-06 12:20:58</t>
  </si>
  <si>
    <t>SD-851-318724-9567-15118</t>
  </si>
  <si>
    <t>SD-057-240706-092537-1402</t>
  </si>
  <si>
    <t>2024-07-06 09:32:49</t>
  </si>
  <si>
    <t>【调研】-80+金卡-普通区域-寒亭区-百汇大市场-15094955810-1000M-宽带上网投诉-次数0-202407060000153728</t>
  </si>
  <si>
    <t>202407060000153728</t>
  </si>
  <si>
    <t>202407060000153728#流程受理流水号：20240706093205150949558101023319
客户号码:15094955810
客户姓名:李**
投诉地市:潍坊
来话流水:2024070609291282820882910
宽带账号:15094955810
宽带账号归属地市:潍坊
宽带账号归属区县:寒亭区
故障地址:潍坊寒亭区开元街道霞飞路百汇大市场23号楼*********
联系电话:15094955810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09:32:21
具体故障现象:光猫亮红灯，
客户其他诉求:
;宽带小区$[百汇大市场]$</t>
  </si>
  <si>
    <t>2024-07-06 09:39:39</t>
  </si>
  <si>
    <t>2024-07-06 09:40:00</t>
  </si>
  <si>
    <t>SD-851-300114-2448-14748</t>
  </si>
  <si>
    <t>2024-07-06 09:17:37</t>
  </si>
  <si>
    <t>普通区域-青州市-衡王府花园多层19-37号楼-15106368219-200M-宽带上网投诉-次数0-20240706091555X555881457 一级督办</t>
  </si>
  <si>
    <t>20240706091555X555881457</t>
  </si>
  <si>
    <t xml:space="preserve">流程受理流水号：20240706091457151063682191017099
客户号码:15106368219
客户姓名:代*
投诉地市:菏泽
来话流水:2024070609102684120871474
宽带账号:15106368219
宽带账号归属地市:潍坊
宽带账号归属区县:青州市
故障地址:潍坊青州市王府街道驼山南路衡王府花园多层19-37号楼20号楼*********
联系电话:15753627180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光功率:-14.42
故障大类:宽带/电视
故障细类:宽带无法上网(专席)
携转原因:
故障时间:2024-07-06 09:15:30
具体故障现象:光猫灯正常手机无法上网，已经指导操作重启设备未恢复
客户其他诉求:
</t>
  </si>
  <si>
    <t>2024-07-06 09:21:46</t>
  </si>
  <si>
    <t>刘福浩</t>
  </si>
  <si>
    <t>18263669636</t>
  </si>
  <si>
    <t>dw3_jk_liufuhao</t>
  </si>
  <si>
    <t>2024-07-06 09:22:33</t>
  </si>
  <si>
    <t>SD-057-240706-179435-2128</t>
  </si>
  <si>
    <t>2024-07-06 10:14:02</t>
  </si>
  <si>
    <t>普通区域-青州市-青州豪庭-13280163679-1000M-宽带上网投诉-次数0-202407060000200362</t>
  </si>
  <si>
    <t>202407060000200362</t>
  </si>
  <si>
    <t>202407060000200362#宽带账号：13280163679；宽带地址：潍坊青州市王府街道尧王山西路青州豪庭2号楼*********；接入方式：FTTH，当前是否在线：不在线，端到端诊断结果：状态正常，是否智能网关：，客户反映从**时间开始****无法使用，具体现象：连不上网，要求尽快处理回复！来电流水：2024070610121970820897725，联系电话：本机</t>
  </si>
  <si>
    <t>2024-07-06 10:16:41</t>
  </si>
  <si>
    <t>2024-07-06 10:17:07</t>
  </si>
  <si>
    <t>SD-057-240706-096432-3095</t>
  </si>
  <si>
    <t>2024-07-06 11:23:04</t>
  </si>
  <si>
    <t>普通区域-寿光市-阁上村自然村-15963426802-300M-宽带上网投诉-次数0-202407060000271612</t>
  </si>
  <si>
    <t>202407060000271612</t>
  </si>
  <si>
    <t>202407060000271612#宽带账号：15963426802；宽带地址：潍坊寿光市田马阁上村阁上村自然村25号箱*；客户来电反映移动高清无网络，客户不配合排障，要求师傅上门，请协助处理，谢谢！联系电话：15963426802；联系人：先生；来电流水：2024070611214307620864794。</t>
  </si>
  <si>
    <t>2024-07-06 11:31:44</t>
  </si>
  <si>
    <t>2024-07-06 11:32:00</t>
  </si>
  <si>
    <t>SD-851-313041-10594-6155</t>
  </si>
  <si>
    <t>SD-057-240706-823507-1370</t>
  </si>
  <si>
    <t>2024-07-06 09:30:36</t>
  </si>
  <si>
    <t>80+普通-普通区域-安丘市-幸福里小区沿街-13963697019-300M-宽带上网投诉-次数0-20240706092828X308881880</t>
  </si>
  <si>
    <t>20240706092828X308881880</t>
  </si>
  <si>
    <t xml:space="preserve">流程受理流水号：20240706092644139636970191021328
客户号码:13963697019
客户姓名:王**
投诉地市:潍坊
来话流水:2024070609255765220845500
宽带账号:13963697019
宽带账号归属地市:潍坊
宽带账号归属区县:安丘市
故障地址:潍坊安丘市兴安街道翠微路幸福里小区沿街大有饭庄H10号箱*********
联系电话:13963697019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故障大类:宽带/电视
故障细类:宽带无法上网(专席)
携转原因:
故障时间:2024-07-06 09:27:40
具体故障现象:用户无法提供具体故障现象，拒绝排障，要求装维上门处理
客户其他诉求:
</t>
  </si>
  <si>
    <t>2024-07-06 09:42:26</t>
  </si>
  <si>
    <t>2024-07-06 09:43:04</t>
  </si>
  <si>
    <t>SD-851-259471-8448-23655</t>
  </si>
  <si>
    <t>SD-057-240706-634759-1476</t>
  </si>
  <si>
    <t>2024-07-06 09:38:47</t>
  </si>
  <si>
    <t>【调研】-80+白金-普通区域-寿光市-王牟村自然村-13869635774-1000M-宽带上网投诉-次数0-202407060000162092</t>
  </si>
  <si>
    <t>202407060000162092</t>
  </si>
  <si>
    <t>202407060000162092#流程受理流水号：20240706093738138696357741025316
客户号码:13869635774
客户姓名:吕**
投诉地市:潍坊
来话流水:2024070609363673320870690
宽带账号:13869635774
宽带账号归属地市:潍坊
宽带账号归属区县:寿光市
故障地址:潍坊寿光市纪台镇王牟村王牟村自然村王牟村4箱(董云海外墙）*********
联系电话:15265695956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09:37:51
具体故障现象:光猫亮红灯，
客户其他诉求:请处理 谢谢
;宽带小区$[王牟村自然村]$</t>
  </si>
  <si>
    <t>2024-07-06 09:43:14</t>
  </si>
  <si>
    <t>2024-07-06 09:44:03</t>
  </si>
  <si>
    <t>SD-851-293814-32818-9786</t>
  </si>
  <si>
    <t>SD-057-240706-420758-2040</t>
  </si>
  <si>
    <t>2024-07-06 10:11:14</t>
  </si>
  <si>
    <t>【调研】-80+银卡-普通区域-寿光市-锦绣华城-15095265362-1000M-宽带上网投诉-次数0-20240706100848X728610626</t>
  </si>
  <si>
    <t>20240706100848X728610626</t>
  </si>
  <si>
    <t xml:space="preserve">流程受理流水号：20240706100633150952653621036060
客户号码:15095265362
客户姓名:张**
投诉地市:潍坊
来话流水:2024070610053504120814433
宽带账号:15095265362
宽带账号归属地市:潍坊
宽带账号归属区县:寿光市
故障地址:潍坊寿光市侯镇南北中心街锦绣华城39号楼3三单元402*********
联系电话:15095265362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故障细类:宽带网速慢/卡顿
携转原因:
故障时间:2024-07-06 10:07:02
网站/APP/游戏名称:穿越火箭
具体故障现象:使用电脑打游戏卡顿
客户其他诉求:
</t>
  </si>
  <si>
    <t>2024-07-06 10:13:01</t>
  </si>
  <si>
    <t>家宽业务-&gt;网络质量-&gt;家庭宽带-&gt;全局流转-&gt;功能使用-&gt;部分游戏运行不流畅-&gt;全局流转</t>
  </si>
  <si>
    <t>2024-07-06 10:13:25</t>
  </si>
  <si>
    <t>SD-851-260819-25324-23952</t>
  </si>
  <si>
    <t>SD-057-240706-480235-2038</t>
  </si>
  <si>
    <t>2024-07-06 10:11:10</t>
  </si>
  <si>
    <t>【调研】-普通区域-寒亭区-叶家庄子村自然村-15966174437-100M-宽带上网投诉-次数0-20240706100847X727823127</t>
  </si>
  <si>
    <t>20240706100847X727823127</t>
  </si>
  <si>
    <t xml:space="preserve">【农村网络投诉】流程受理流水号：20240706100734159661744371036416
客户号码:15966174437
客户姓名:张**
投诉地市:潍坊
来话流水:2024070610060047420819683
宽带账号:15966174437
宽带账号归属地市:潍坊
宽带账号归属区县:寒亭区
故障地址:潍坊寒亭区寒亭街道叶家庄子村叶家庄子村自然村叶家庄子村养殖场正东2号箱*********
联系电话:15966174437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10:07:50
具体故障现象:光猫亮红灯，插紧捋直光纤线未恢复，重启未恢复，请协助，谢谢。
客户其他诉求:
</t>
  </si>
  <si>
    <t>2024-07-06 10:16:11</t>
  </si>
  <si>
    <t>2024-07-06 10:23:18</t>
  </si>
  <si>
    <t>SD-057-240706-728643-3682</t>
  </si>
  <si>
    <t>2024-07-06 12:11:23</t>
  </si>
  <si>
    <t>普通区域-安丘市-青云瑞景园(含锦绣上河园)-18265620068-1000M-宽带上网投诉-次数0-20240706121005X503878200</t>
  </si>
  <si>
    <t>20240706121005X503878200</t>
  </si>
  <si>
    <t xml:space="preserve">流程受理流水号：20240706120928182656200681078130
客户号码:18265620068
客户姓名:徐**
投诉地市:潍坊
来话流水:2024070612072304420873812
宽带账号:18265620068
宽带账号归属地市:潍坊
宽带账号归属区县:安丘市
故障地址:潍坊安丘市兴安街道翠微路青云瑞景园(含锦绣上河园)青云瑞景园二区27号楼*********
联系电话:15762507284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12:09:17
具体故障现象:光猫亮红灯，
客户其他诉求:
</t>
  </si>
  <si>
    <t>2024-07-06 12:13:23</t>
  </si>
  <si>
    <t>2024-07-06 12:14:26</t>
  </si>
  <si>
    <t>SD-851-241598-17931-17875</t>
  </si>
  <si>
    <t>SD-057-240706-471823-1599</t>
  </si>
  <si>
    <t>2024-07-06 09:48:02</t>
  </si>
  <si>
    <t>【调研】-80+普通-普通区域-青州市-圣和雅居园-13406615181-300M-宽带上网投诉-次数0-202407060000170246</t>
  </si>
  <si>
    <t>202407060000170246</t>
  </si>
  <si>
    <t xml:space="preserve">202407060000170246#宽带账号：13406615181***；宽带地址：*潍坊青州市东夏镇益王府路圣和雅居园22号楼三期*********
***；客户来电反映宽带/移动高清无法观看*****，/客户不配合排障，要求师傅上门，请协助处理，谢谢！联系电话：15054458179***；联系人：女士***；来电流水：202407060000170246****。 
</t>
  </si>
  <si>
    <t>2024-07-06 09:51:30</t>
  </si>
  <si>
    <t>2024-07-06 09:52:04</t>
  </si>
  <si>
    <t>SD-851-322824-2243-1954</t>
  </si>
  <si>
    <t>SD-057-240706-786051-1503</t>
  </si>
  <si>
    <t>2024-07-06 09:41:30</t>
  </si>
  <si>
    <t>普通区域-昌邑市-董隅村自然村-15095192622-200M-宽带上网投诉-次数0-20240706093943X983437319</t>
  </si>
  <si>
    <t>2024-07-07 10:42:00</t>
  </si>
  <si>
    <t>20240706093943X983437319</t>
  </si>
  <si>
    <t xml:space="preserve">【农村网络投诉】流程受理流水号：20240706093733150951926221025288
客户号码:15095192622
客户姓名:宫**
投诉地市:潍坊
来话流水:2024070609370172920875553
宽带账号:15095192622
宽带账号归属地市:潍坊
宽带账号归属区县:昌邑市
故障地址:潍坊昌邑市围子镇董隅村董隅村自然村扩容23号箱分线箱*********
联系电话:15095192622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故障细类:宽带无法上网
携转原因:
故障时间:2024-07-06 09:39:09
具体故障现象:用户无法提供具体故障现象，
客户其他诉求:
</t>
  </si>
  <si>
    <t>2024-07-06 09:43:02</t>
  </si>
  <si>
    <t>2024-07-06 09:44:46</t>
  </si>
  <si>
    <t>SD-057-240706-735012-2352</t>
  </si>
  <si>
    <t>2024-07-06 10:32:02</t>
  </si>
  <si>
    <t>普通区域-安丘市-大盛金湖社区（李家院庄）-15854465667-300M-宽带上网投诉-次数0-20240706102911X951844619</t>
  </si>
  <si>
    <t>20240706102911X951844619</t>
  </si>
  <si>
    <t xml:space="preserve">【农村网络投诉】流程受理流水号：20240706102808158544656671043782
客户号码:15854465667
客户姓名:马**
投诉地市:潍坊
来话流水:2024070610270391120881395
宽带账号:15854465667
宽带账号归属地市:潍坊
宽带账号归属区县:安丘市
故障地址:潍坊安丘市大盛镇大盛村大盛金湖社区（李家院庄）3号楼*********
联系电话:18765100838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10:28:40
具体故障现象:光猫亮红灯，
客户其他诉求:
</t>
  </si>
  <si>
    <t>2024-07-06 10:36:10</t>
  </si>
  <si>
    <t>2024-07-06 10:36:41</t>
  </si>
  <si>
    <t>SD-057-240706-946782-1513</t>
  </si>
  <si>
    <t>2024-07-06 09:42:16</t>
  </si>
  <si>
    <t>80+金卡-普通区域-安丘市-黄十里村自然村-13792650225-100M-宽带上网投诉-次数0-202407060000167422</t>
  </si>
  <si>
    <t>2024-07-07 10:43:00</t>
  </si>
  <si>
    <t>202407060000167422</t>
  </si>
  <si>
    <t xml:space="preserve">202407060000167422#流程受理流水号：20240706094130137926502251026710
客户号码:13792650225
客户姓名:黄**
投诉地市:潍坊
来话流水:2024070609411821620825711
宽带账号:13792650225
宽带账号归属地市:潍坊
宽带账号归属区县:安丘市
故障地址:潍坊安丘市关王镇黄十里村黄十里村自然村黄十里村1号箱曹青山*********
联系电话:13792650225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09:41:49
具体故障现象:打不开网页，
客户其他诉求:客户侧为质差终端，要求上门更换终端并一并处理故障问题。
</t>
  </si>
  <si>
    <t>2024-07-06 09:48:12</t>
  </si>
  <si>
    <t>2024-07-06 09:48:36</t>
  </si>
  <si>
    <t>SD-851-268333-8175-3011</t>
  </si>
  <si>
    <t>SD-057-240706-847219-3927</t>
  </si>
  <si>
    <t>2024-07-06 12:23:14</t>
  </si>
  <si>
    <t>80+普通-普通区域-寿光市-教师小区-15165636785-300M-宽带上网投诉-次数0-20240706122115X675663432</t>
  </si>
  <si>
    <t>20240706122115X675663432</t>
  </si>
  <si>
    <t xml:space="preserve">流程受理流水号：20240706121802151656367851080174
客户号码:15165636785
客户姓名:刘**
投诉地市:潍坊
来话流水:2024070612171844920858549
宽带账号:15165636785
宽带账号归属地市:潍坊
宽带账号归属区县:寿光市
故障地址:潍坊寿光市文家街道金光西街教师小区2号北楼*********
联系电话:15165636785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12:20:17
具体故障现象:光猫亮红灯，
客户其他诉求:
</t>
  </si>
  <si>
    <t>2024-07-06 12:24:56</t>
  </si>
  <si>
    <t>2024-07-06 12:25:12</t>
  </si>
  <si>
    <t>SD-851-293240-13397-12758</t>
  </si>
  <si>
    <t>SD-057-240706-961342-2376</t>
  </si>
  <si>
    <t>2024-07-06 10:34:03</t>
  </si>
  <si>
    <t>80+普通-普通区域-安丘市-东辛庄村自然村-15906366086-200M-宽带上网投诉-次数0-202407060000222468</t>
  </si>
  <si>
    <t>2024-07-07 11:35:00</t>
  </si>
  <si>
    <t>202407060000222468</t>
  </si>
  <si>
    <t>202407060000222468#宽带账号：  ；宽带地址：潍坊安丘市临浯镇东辛庄村东辛庄村苑培章0号楼******  ；客户来电反映宽带不能用，光信号亮红灯，客户不配合排障，要求上门，请协助处理，谢谢！联系电话：本机；联系人：先生；来电流水：2024070610313534620838420</t>
  </si>
  <si>
    <t>2024-07-06 10:39:44</t>
  </si>
  <si>
    <t>2024-07-06 10:40:09</t>
  </si>
  <si>
    <t>SD-057-240706-723581-4219</t>
  </si>
  <si>
    <t>2024-07-06 12:54:49</t>
  </si>
  <si>
    <t>普通区域-潍城区-颐园社区-15165619522-300M-宽带上网投诉-次数0-202407060000351143</t>
  </si>
  <si>
    <t>202407060000351143</t>
  </si>
  <si>
    <t>202407060000351143#流程受理流水号：20240706125312151656195221088523
客户号码:15165619522
客户姓名:付**
投诉地市:潍坊
来话流水:2024070612524926420826228
宽带账号:15165619522
宽带账号归属地市:潍坊
宽带账号归属区县:潍城区
故障地址:潍坊潍城区城关街道东风西街颐园社区36号楼*********
联系电话:15165619522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12:58:31
具体故障现象:提示网络无法连接，
客户其他诉求:
;宽带小区$[颐园社区]$</t>
  </si>
  <si>
    <t>2024-07-06 12:57:57</t>
  </si>
  <si>
    <t>2024-07-06 12:59:14</t>
  </si>
  <si>
    <t>SD-057-240706-304159-3921</t>
  </si>
  <si>
    <t>2024-07-06 12:22:41</t>
  </si>
  <si>
    <t>普通区域-临朐县-杜家庄自然村-15006608185-200M-宽带上网投诉-次数0-202407060000328315</t>
  </si>
  <si>
    <t>202407060000328315</t>
  </si>
  <si>
    <t xml:space="preserve">202407060000328315#【已关注中国移动10086微信公众号】流程受理流水号：20240706122023150066081851080758
客户号码:15006608185
客户姓名:杜**
投诉地市:潍坊
来话流水:2024070612184069220870215
宽带账号:15006608185
宽带账号归属地市:潍坊
宽带账号归属区县:临朐县
故障地址:潍坊临朐县柳山镇人民政府杜家庄杜家庄自然村杜家庄（扩容2）11号箱张道庆（外墙）*********
联系电话:13562676347
联系人:先生/女士
工单紧急程度:一般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
携转原因:
故障时间:2024-07-06 12:23:29
具体故障现象:光猫亮红灯，
客户其他诉求:
</t>
  </si>
  <si>
    <t>2024-07-06 12:29:32</t>
  </si>
  <si>
    <t>2024-07-06 12:30:41</t>
  </si>
  <si>
    <t>SD-057-240706-401687-4217</t>
  </si>
  <si>
    <t>2024-07-06 12:54:10</t>
  </si>
  <si>
    <t>普通区域-诸城市-福光花园-15910054337-300M-宽带上网投诉-次数0-202407060000351231</t>
  </si>
  <si>
    <t>202407060000351231</t>
  </si>
  <si>
    <t>202407060000351231#流程受理流水号：20240706125337159100543371088631
客户号码:15910054337
客户姓名:孙**
投诉地市:潍坊
来话流水:2024070612525378320826734
宽带账号:15910054337
宽带账号归属地市:潍坊
宽带账号归属区县:诸城市
故障地址:潍坊诸城市密州街道府前街福光花园8号楼*********
联系电话:15910054337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12:54:29
具体故障现象:打不开网页，
客户其他诉求:
;宽带小区$[福光花园]$</t>
  </si>
  <si>
    <t>2024-07-06 12:58:11</t>
  </si>
  <si>
    <t>2024-07-06 12:59:40</t>
  </si>
  <si>
    <t>SD-851-247848-10507-25931</t>
  </si>
  <si>
    <t>SD-057-240706-178406-3978</t>
  </si>
  <si>
    <t>2024-07-06 12:29:13</t>
  </si>
  <si>
    <t>普通区域-临朐县-晨洪小区-15154493072-300M-宽带上网投诉-次数0-202407060000335839</t>
  </si>
  <si>
    <t>202407060000335839</t>
  </si>
  <si>
    <t>202407060000335839#导航立单,客户通过语音导航反馈宽带故障问题,经诊断光猫设备性能不佳,要求装维回访处理,请协助.联系电话：15154493072</t>
  </si>
  <si>
    <t>2024-07-06 12:32:31</t>
  </si>
  <si>
    <t>2024-07-06 12:36:14</t>
  </si>
  <si>
    <t>SD-057-240706-748905-3967</t>
  </si>
  <si>
    <t>2024-07-06 12:27:46</t>
  </si>
  <si>
    <t>【重投】-80+银卡-FTTR-普通区域-临朐县-冷家山自然村-15169663808-1000M-宽带上网投诉-次数0-202407060000333954</t>
  </si>
  <si>
    <t>202407060000333954</t>
  </si>
  <si>
    <t>202407060000333954#导航立单,客户通过语音导航反馈宽带故障问题,经诊断光猫设备性能不佳,要求装维回访处理,请协助.联系电话：15169663808</t>
  </si>
  <si>
    <t>2024-07-06 12:59:53</t>
  </si>
  <si>
    <t>2024-07-06 13:00:24</t>
  </si>
  <si>
    <t>SD-851-287252-29200-24951</t>
  </si>
  <si>
    <t>SD-057-240706-945201-1523</t>
  </si>
  <si>
    <t>2024-07-06 09:43:33</t>
  </si>
  <si>
    <t>(目标)普通区域-寒亭区-西于家庄子村自然村-13396468917-100M-宽带上网投诉-次数0-202407060000168180</t>
  </si>
  <si>
    <t>2024-07-07 10:44:00</t>
  </si>
  <si>
    <t>202407060000168180</t>
  </si>
  <si>
    <t>202407060000168180#宽带账号13396468917：宽带地址：潍坊寒亭区河滩镇西于家庄子村西于家庄子村自然村15号箱；客户来电反映宽带卡，无法配合线上指导，请协助处理，谢谢！联系电话；联系人：13396468817；来电流水：2024070609405120820820497</t>
  </si>
  <si>
    <t>2024-07-06 09:45:56</t>
  </si>
  <si>
    <t>2024-07-06 09:46:22</t>
  </si>
  <si>
    <t>SD-057-240706-956138-3944</t>
  </si>
  <si>
    <t>2024-07-06 12:24:35</t>
  </si>
  <si>
    <t>【调研】-80+银卡-普通区域-寿光市-环翠花园-13589195319-1000M-宽带上网投诉-次数0-202407060000328933</t>
  </si>
  <si>
    <t>202407060000328933</t>
  </si>
  <si>
    <t>202407060000328933#用户表示魔百合不能正常使用，要求上门维修，请工作人员协助处理，谢谢！流水号2024070612183983220870085，联系人先生，联系电话13589195319！</t>
  </si>
  <si>
    <t>2024-07-06 12:28:39</t>
  </si>
  <si>
    <t>2024-07-06 12:29:05</t>
  </si>
  <si>
    <t>SD-851-249805-2023-11508</t>
  </si>
  <si>
    <t>SD-057-240706-786901-1527</t>
  </si>
  <si>
    <t>2024-07-06 09:44:02</t>
  </si>
  <si>
    <t>80+普通-普通区域-昌乐县-英才花园二期-13668660175-1000M-宽带上网投诉-次数0-20240706094116X765843520</t>
  </si>
  <si>
    <t>20240706094116X765843520</t>
  </si>
  <si>
    <t xml:space="preserve">流程受理流水号：20240706094049136686601751026460
客户号码:13668660175
客户姓名:张**
投诉地市:潍坊
来话流水:2024070609384493920895763
宽带账号:13668660175
宽带账号归属地市:潍坊
宽带账号归属区县:昌乐县
故障地址:潍坊昌乐县经济开发区英轩街英才花园二期34号楼*********
联系电话:13668660175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故障细类:宽带无法上网
携转原因:
故障时间:2024-07-06 09:40:57
具体故障现象:用户无法提供具体故障现象，
客户其他诉求:
</t>
  </si>
  <si>
    <t>2024-07-06 09:47:06</t>
  </si>
  <si>
    <t>2024-07-06 09:47:36</t>
  </si>
  <si>
    <t>SD-851-285122-16323-25426</t>
  </si>
  <si>
    <t>SD-057-240706-189237-2425</t>
  </si>
  <si>
    <t>2024-07-06 10:38:24</t>
  </si>
  <si>
    <t>【调研】-80+金卡-普通区域-寿光市-玫瑰园小区-15763061016-1000M-宽带上网投诉-次数0-20240706103533X333548250</t>
  </si>
  <si>
    <t>20240706103533X333548250</t>
  </si>
  <si>
    <t xml:space="preserve">流程受理流水号：20240706103431157630610161046006
客户号码:15763061016
客户姓名:刘**
投诉地市:潍坊
来话流水:2024070610262910120874139
宽带账号:15763061016
宽带账号归属地市:潍坊
宽带账号归属区县:寿光市
故障地址:潍坊寿光市圣城街道圣城街玫瑰园小区1号楼*********
联系电话:15763061016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故障时间:2024-07-06 10:34:48
具体故障现象:网速慢卡顿，
客户其他诉求:
</t>
  </si>
  <si>
    <t>2024-07-06 10:43:27</t>
  </si>
  <si>
    <t>2024-07-06 10:43:44</t>
  </si>
  <si>
    <t>SD-851-243741-26659-18541</t>
  </si>
  <si>
    <t>SD-057-240706-417263-2428</t>
  </si>
  <si>
    <t>2024-07-06 10:38:36</t>
  </si>
  <si>
    <t>【调研】-80+金卡-普通区域-高密市-沈家八里庄-15963669886-1000M-宽带上网投诉-次数0-20240706103601X361029279</t>
  </si>
  <si>
    <t>20240706103601X361029279</t>
  </si>
  <si>
    <t xml:space="preserve">流程受理流水号：20240706103340159636698861045696
客户号码:15963669886
客户姓名:成**
投诉地市:潍坊
来话流水:2024070610323179020850415
宽带账号:15963669886
宽带账号归属地市:潍坊
宽带账号归属区县:高密市
故障地址:潍坊高密市朝阳街道沈家八里庄
联系电话:15953630920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10:31:36
具体故障现象:光猫亮红灯：拔插捋直光纤线未恢复，请协助处理，谢谢。
客户其他诉求:
</t>
  </si>
  <si>
    <t>2024-07-06 10:41:28</t>
  </si>
  <si>
    <t>2024-07-06 10:41:53</t>
  </si>
  <si>
    <t>SD-057-240706-708615-4870</t>
  </si>
  <si>
    <t>2024-07-06 13:53:14</t>
  </si>
  <si>
    <t>80+金卡-普通区域-潍城区-步家村自然村-13656369277-1000M-宽带上网投诉-次数0-202407060000387990</t>
  </si>
  <si>
    <t>202407060000387990</t>
  </si>
  <si>
    <t>202407060000387990#宽带账号：13656369277；宽带地址：潍坊潍城区军埠口综合项目区步家村步家村自然村扩容3#箱村内东头第1条南北大街南头第12排西*********；客户要求上门调测宽带表示无法上网，要求尽快处理回复！来电流水：2024070613505680920857516，联系电话：15094982076</t>
  </si>
  <si>
    <t>2024-07-06 13:55:17</t>
  </si>
  <si>
    <t>2024-07-06 13:55:39</t>
  </si>
  <si>
    <t>SD-851-259159-6696-29949</t>
  </si>
  <si>
    <t>SD-057-240706-367125-4868</t>
  </si>
  <si>
    <t>80+银卡-普通区域-寒亭区-海王花园-18263638077-1000M-宽带上网投诉-次数0-202407060000388693</t>
  </si>
  <si>
    <t>202407060000388693</t>
  </si>
  <si>
    <t>202407060000388693#宽带账号：18263638077；宽带地址：潍坊寒亭区寒亭街道通亭街海王花园5号楼*；客户来电反映宽带使用不畅，客户不在现场，无法配合线上指导，要求上门，请协助处理，谢谢！联系电话：15169603688；联系人：先生；来电流水：2024070613505469120857178</t>
  </si>
  <si>
    <t>2024-07-06 13:59:09</t>
  </si>
  <si>
    <t>2024-07-06 13:59:49</t>
  </si>
  <si>
    <t>SD-057-240706-760124-3975</t>
  </si>
  <si>
    <t>2024-07-06 12:29:03</t>
  </si>
  <si>
    <t>【重投】-80+银卡-普通区域-坊子区-（铁通）龙泉小区-15066705597-500M-魔百和投诉-次数0-20240706122609X969398410</t>
  </si>
  <si>
    <t>20240706122609X969398410</t>
  </si>
  <si>
    <t>流程受理流水号：20240706122536150667055971082150
客户号码:15066705597
客户姓名:李*
投诉地市:潍坊
来话流水:2024070612244904920821398
宽带账号:15066705597
宽带账号归属地市:潍坊
宽带账号归属区县:坊子区
故障地址:潍坊坊子区凤凰街道郑营路（铁通）龙泉小区潍坊坊子龙泉小区5号楼*********
联系电话:15066705597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光功率:-13.20
故障大类:宽带/电视
故障细类:移动高清电视故障(专席)
携转原因:
故障时间:2024-07-06 12:22:29
魔百和单播/组播:组播
具体故障现象:电视机提示无信号，
客户其他诉求:
魔百和单/组播：组播</t>
  </si>
  <si>
    <t>2024-07-06 12:32:11</t>
  </si>
  <si>
    <t>2024-07-06 12:35:35</t>
  </si>
  <si>
    <t>SD-057-240706-278543-2356</t>
  </si>
  <si>
    <t>2024-07-06 10:32:15</t>
  </si>
  <si>
    <t>(目标)普通区域-高密市-北大王庄自然村-18754410080-100M-宽带上网投诉-次数0-20240706102945X985273946</t>
  </si>
  <si>
    <t>2024-07-07 11:33:00</t>
  </si>
  <si>
    <t>20240706102945X985273946</t>
  </si>
  <si>
    <t xml:space="preserve">【农村网络投诉】流程受理流水号：20240706102917187544100801044195
客户号码:18754410080
客户姓名:毕*
投诉地市:潍坊
来话流水:2024070610265606720879739
宽带账号:18754410080
宽带账号归属地市:潍坊
宽带账号归属区县:高密市
故障地址:潍坊高密市醴泉街道北大王庄北大王庄自然村高密北大王庄二层楼1号箱*********
联系电话:18754410080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故障细类:宽带无法上网(专席)
携转原因:
故障时间:2024-07-06 10:27:06
具体故障现象:光猫亮红灯，
客户其他诉求:
</t>
  </si>
  <si>
    <t>2024-07-06 10:38:34</t>
  </si>
  <si>
    <t>2024-07-06 10:39:07</t>
  </si>
  <si>
    <t>SD-057-240706-958327-2359</t>
  </si>
  <si>
    <t>2024-07-06 10:32:28</t>
  </si>
  <si>
    <t>80+普通-普通区域-临朐县-北马庄自然村-15866545606-300M-宽带上网投诉-次数0-20240706103024X245154050</t>
  </si>
  <si>
    <t>20240706103024X245154050</t>
  </si>
  <si>
    <t xml:space="preserve">【农村网络投诉】流程受理流水号：20240706102915158665456061044183
客户号码:15866545606
客户姓名:朱**
投诉地市:潍坊
来话流水:2024070610282910620899250
宽带账号:15866545606
宽带账号归属地市:潍坊
宽带账号归属区县:临朐县
故障地址:潍坊临朐县柳山镇人民政府北马庄北马庄自然村北马庄（扩容2）28号箱侯爱昌（外墙）*********
联系电话:13791678097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10:29:42
具体故障现象:光猫故障了。
客户其他诉求:
</t>
  </si>
  <si>
    <t>2024-07-06 10:37:59</t>
  </si>
  <si>
    <t>2024-07-06 10:38:30</t>
  </si>
  <si>
    <t>SD-057-240706-862391-2437</t>
  </si>
  <si>
    <t>2024-07-06 10:39:03</t>
  </si>
  <si>
    <t>80+普通-普通区域-诸城市-下崔家沟自然村-13081651677-1000M-宽带上网投诉-次数0-20240706103647X407959872</t>
  </si>
  <si>
    <t>20240706103647X407959872</t>
  </si>
  <si>
    <t xml:space="preserve">【农村网络投诉】流程受理流水号：20240706103524130816516771046338
客户号码:13081651677
客户姓名:崔**
投诉地市:潍坊
来话流水:2024070610294187020814341
宽带账号:13081651677
宽带账号归属地市:潍坊
宽带账号归属区县:诸城市
故障地址:潍坊诸城市林家村镇下崔家沟下崔家沟自然村下崔家沟村东北2号箱*********
联系电话:13081651677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故障时间:2024-07-06 10:34:35
具体故障现象:客户用掉闹测速不达标，请处理，谢谢
客户其他诉求:
</t>
  </si>
  <si>
    <t>2024-07-06 10:42:15</t>
  </si>
  <si>
    <t>2024-07-06 10:43:09</t>
  </si>
  <si>
    <t>SD-851-266630-330-16399</t>
  </si>
  <si>
    <t>SD-057-240706-896541-4263</t>
  </si>
  <si>
    <t>2024-07-06 12:59:37</t>
  </si>
  <si>
    <t>【调研】-80+银卡-普通区域-寿光市-娄家村自然村-15964582887-1000M-宽带上网投诉-次数0-20240706125741X861748615</t>
  </si>
  <si>
    <t>20240706125741X861748615</t>
  </si>
  <si>
    <t xml:space="preserve">【农村网络投诉】流程受理流水号：20240706125703159645828871089407
客户号码:15964582887
客户姓名:娄*
投诉地市:潍坊
来话流水:2024070612531905520829721
宽带账号:15964582887
宽带账号归属地市:潍坊
宽带账号归属区县:寿光市
故障地址:潍坊寿光市田马娄家村娄家村自然村11号箱*********
联系电话:15964582887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12:59:24
具体故障现象:光猫注册灯闪烁
客户其他诉求:
</t>
  </si>
  <si>
    <t>2024-07-06 13:16:42</t>
  </si>
  <si>
    <t>2024-07-06 13:17:03</t>
  </si>
  <si>
    <t>SD-851-252006-5386-26832</t>
  </si>
  <si>
    <t>SD-057-240706-475813-1504</t>
  </si>
  <si>
    <t>2024-07-06 09:41:34</t>
  </si>
  <si>
    <t>普通区域-寿光市-官台-1562423588002-500M-宽带上网投诉-次数0-20240706093959X999948321</t>
  </si>
  <si>
    <t>20240706093959X999948321</t>
  </si>
  <si>
    <t xml:space="preserve">【农村网络投诉】流程受理流水号：2024070609393215624235880021026020
客户号码:1562423588002
客户姓名:马**
投诉地市:潍坊
来话流水:2024070609382711120892205
宽带账号:1562423588002
宽带账号归属地市:潍坊
宽带账号归属区县:寿光市
故障地址:潍坊寿光市羊口镇官台村官台48号箱*********
联系电话:15624235880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09:40:54
具体故障现象:打不开网页，
客户其他诉求:
</t>
  </si>
  <si>
    <t>2024-07-06 09:46:47</t>
  </si>
  <si>
    <t>SD-851-265205-19530-19960</t>
  </si>
  <si>
    <t>SD-057-240706-926583-2371</t>
  </si>
  <si>
    <t>2024-07-06 10:33:43</t>
  </si>
  <si>
    <t>【调研】-(目标)普通区域-高密市-凯宇未来领寓-18765685917-300M-宽带上网投诉-次数0-202407060000223742</t>
  </si>
  <si>
    <t>202407060000223742</t>
  </si>
  <si>
    <t>202407060000223742#要求装维上门服务：宽带账号：18765685917；宽带地址:潍坊高密市朝阳街道人民大街凯宇未来领寓未来领寓2号楼；客户来电反映宽带电视无法正常上网，客户不配合排障，要求上门，请协助处理，谢谢！联系电话：18765685917；联系人：先生；来电流水： 2024070610250477820856340</t>
  </si>
  <si>
    <t>2024-07-06 10:37:03</t>
  </si>
  <si>
    <t>2024-07-06 10:37:58</t>
  </si>
  <si>
    <t>SD-851-269658-5994-5915</t>
  </si>
  <si>
    <t>SD-057-240706-714903-4185</t>
  </si>
  <si>
    <t>2024-07-06 12:51:30</t>
  </si>
  <si>
    <t>普通区域-奎文区-恒大名都-18369662567-500M-宽带上网投诉-次数0-202407060000348341</t>
  </si>
  <si>
    <t>202407060000348341</t>
  </si>
  <si>
    <t>202407060000348341#流程受理流水号：20240706124816183696625671087381
客户号码:18369662567
客户姓名:李*
投诉地市:潍坊
来话流水:2024070612492313320801839
宽带账号:18369662567
宽带账号归属地市:潍坊
宽带账号归属区县:高新
故障地址:潍坊高新高新城区潍县中路恒大名都19号楼*********
联系电话:18369662567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故障时间:2024-07-06 12:50:37
具体故障现象:打不开网页，
客户其他诉求:
;宽带小区$[恒大名都]$</t>
  </si>
  <si>
    <t>2024-07-06 13:02:29</t>
  </si>
  <si>
    <t>2024-07-06 13:02:58</t>
  </si>
  <si>
    <t>SD-057-240706-645723-4180</t>
  </si>
  <si>
    <t>2024-07-06 12:50:54</t>
  </si>
  <si>
    <t>80+金卡-普通区域-高密市-药监局宿舍-18765688058-300M-魔百和投诉-次数0-202407060000349501</t>
  </si>
  <si>
    <t>202407060000349501</t>
  </si>
  <si>
    <t>202407060000349501#流程受理流水号：20240706125002187656880581087761
客户号码:18765688058
客户姓名:孙**
投诉地市:潍坊
来话流水:2024070612483421820895980
宽带账号:18765688058
宽带账号归属地市:潍坊
宽带账号归属区县:高密市
故障地址:潍坊高密市密水街道长丰街药监局宿舍南楼*********
联系电话:18765688058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故障细类:移动高清电视故障
携转原因:
故障时间:2024-07-06 12:50:22
魔百和单播/组播:组播
具体故障现象:电视提示网络类错误，
客户其他诉求:
魔百和单/组播：组播;宽带小区$[药监局宿舍]$</t>
  </si>
  <si>
    <t>2024-07-06 13:01:58</t>
  </si>
  <si>
    <t>2024-07-06 13:02:23</t>
  </si>
  <si>
    <t>SD-851-313384-9420-2717</t>
  </si>
  <si>
    <t>SD-057-240706-679052-4842</t>
  </si>
  <si>
    <t>2024-07-06 13:50:03</t>
  </si>
  <si>
    <t>普通区域-寿光市-宋三村自然村-15095118872-300M-宽带上网投诉-次数0-202407060000386392</t>
  </si>
  <si>
    <t>202407060000386392</t>
  </si>
  <si>
    <t>202407060000386392#宽带账号：15095118872；联系电话：13964657395宽带地址：潍坊寿光市稻田镇宋三村宋三村自然村宋三村5号箱(邢德友外墙潍坊寿光市稻田镇宋三村宋三村自然村宋三村5号箱(邢德友外墙；客户来电反映，线上指导无法配合操作，要求上门处理  ，来电流水：2024070613472828820826839</t>
  </si>
  <si>
    <t>2024-07-06 13:59:14</t>
  </si>
  <si>
    <t>2024-07-06 14:00:27</t>
  </si>
  <si>
    <t>SD-057-240706-874561-4844</t>
  </si>
  <si>
    <t>2024-07-06 13:50:15</t>
  </si>
  <si>
    <t>【调研】-80+金卡-普通区域-安丘市-马留屯村-15264455155-200M-宽带上网投诉-次数0-202407060000385517</t>
  </si>
  <si>
    <t>202407060000385517</t>
  </si>
  <si>
    <t>202407060000385517#用户表示魔百合不能正常使用，要求上门维修，请工作人员协助处理，谢谢！流水号2024070613472033420825601，联系人先生，联系电话15264455155！</t>
  </si>
  <si>
    <t>2024-07-06 13:52:12</t>
  </si>
  <si>
    <t>2024-07-06 13:53:12</t>
  </si>
  <si>
    <t>SD-851-255704-22704-27886</t>
  </si>
  <si>
    <t>SD-057-240706-926175-2393</t>
  </si>
  <si>
    <t>2024-07-06 10:35:25</t>
  </si>
  <si>
    <t>普通区域-寒亭区-西于渠三村自然村-18353665015-100M-宽带上网投诉-次数0-20240706103320X200102590</t>
  </si>
  <si>
    <t>2024-07-07 11:36:00</t>
  </si>
  <si>
    <t>20240706103320X200102590</t>
  </si>
  <si>
    <t xml:space="preserve">【农村网络投诉】流程受理流水号：20240706103149183536650151045086
客户号码:18353665015
客户姓名:王**
投诉地市:潍坊
来话流水:2024070610310547320832004
宽带账号:18353665015
宽带账号归属地市:潍坊
宽带账号归属区县:寒亭区
故障地址:潍坊寒亭区朱里镇西于渠三村西于渠三村自然村西于渠三村东一南北街南
联系电话:18353665015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故障时间:2024-07-06 10:32:48
具体故障现象:光猫灯正常但电脑手机无法上网，
客户其他诉求:电视不能看
</t>
  </si>
  <si>
    <t>2024-07-06 10:37:31</t>
  </si>
  <si>
    <t>SD-057-240706-057846-4888</t>
  </si>
  <si>
    <t>2024-07-06 13:56:12</t>
  </si>
  <si>
    <t>80+普通-普通区域-寿光市-斜庙子村自然村-15854401061-300M-宽带上网投诉-次数0-20240706135322X202802694</t>
  </si>
  <si>
    <t>20240706135322X202802694</t>
  </si>
  <si>
    <t xml:space="preserve">【农村网络投诉】流程受理流水号：20240706135102158544010611101580
客户号码:15854401061
客户姓名:张**
投诉地市:潍坊
来话流水:2024070613472429920826217
宽带账号:15854401061
宽带账号归属地市:
宽带账号归属区县:寿光市
故障地址:潍坊寿光市侯镇斜庙子村斜庙子村自然村斜庙子村11号箱(张守有家外墙）*********
联系电话:15854401061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13:51:25
具体故障现象:注册灯闪已经插紧光纤线重启设备未恢复
客户其他诉求:谢谢
</t>
  </si>
  <si>
    <t>2024-07-06 13:58:13</t>
  </si>
  <si>
    <t>2024-07-06 13:58:37</t>
  </si>
  <si>
    <t>SD-057-240706-102438-1657</t>
  </si>
  <si>
    <t>2024-07-06 09:53:05</t>
  </si>
  <si>
    <t>80+普通-普通区域-安丘市-硝市社区-18353605369-300M-宽带上网投诉-次数0-20240706094830X510764561</t>
  </si>
  <si>
    <t>20240706094830X510764561</t>
  </si>
  <si>
    <t>18353605369 潍坊客户来电反映本机办理的宽带从昨天晚上开始无法使用，位置：安丘市兴安街道华苑城小区，用户不满，要求回访处理。联系电话：18353605369 联系人：先生 来电流水：2024070609472875220898180</t>
  </si>
  <si>
    <t>2024-07-06 09:59:11</t>
  </si>
  <si>
    <t>2024-07-06 10:00:24</t>
  </si>
  <si>
    <t>SD-057-240706-296137-1742</t>
  </si>
  <si>
    <t>2024-07-06 09:57:53</t>
  </si>
  <si>
    <t>普通区域-临朐县-中白沙子自然村-18706525915-300M-宽带上网投诉-次数0-202407060000180353</t>
  </si>
  <si>
    <t>202407060000180353</t>
  </si>
  <si>
    <t xml:space="preserve">202407060000180353#宽带账号：18706525915；宽带地址：潍坊临朐县辛寨镇人民政府中白沙村；客户来电反映宽带******/*****，经查询客户侧为质差机顶盒，请协助上门更换终端并一并处理故障问题，谢谢！联系电话：18706368013；联系人：先生；来电流水：2024070609485634920815400。 </t>
  </si>
  <si>
    <t>2024-07-06 10:39:24</t>
  </si>
  <si>
    <t>2024-07-06 10:40:32</t>
  </si>
  <si>
    <t>SD-057-240706-159872-1716</t>
  </si>
  <si>
    <t>2024-07-06 09:56:25</t>
  </si>
  <si>
    <t>普通区域-高密市-东姜戈庄村-15953689486-100M-宽带上网投诉-次数0-20240706095335X815345956</t>
  </si>
  <si>
    <t>2024-07-07 10:57:00</t>
  </si>
  <si>
    <t>20240706095335X815345956</t>
  </si>
  <si>
    <t xml:space="preserve">【农村网络投诉】流程受理流水号：20240706095219159536894861030759
客户号码:15953689486
客户姓名:管**
投诉地市:潍坊
来话流水:2024070609520518420852271
宽带账号:15953689486
宽带账号归属地市:潍坊
宽带账号归属区县:高密市
故障地址:潍坊高密市阚家镇东姜戈庄村行政村东姜戈庄村高密东姜戈庄谭敬福25号箱*********
联系电话:17853896881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09:53:08
具体故障现象:提示网络无法连接，
客户其他诉求:
</t>
  </si>
  <si>
    <t>2024-07-06 10:03:25</t>
  </si>
  <si>
    <t>2024-07-06 10:05:42</t>
  </si>
  <si>
    <t>SD-057-240706-103892-1753</t>
  </si>
  <si>
    <t>2024-07-06 09:59:12</t>
  </si>
  <si>
    <t>普通区域-寿光市-西里村自然村-18765769416-200M-宽带上网投诉-次数0-20240706095708X285547210</t>
  </si>
  <si>
    <t>2024-07-07 11:00:00</t>
  </si>
  <si>
    <t>20240706095708X285547210</t>
  </si>
  <si>
    <t xml:space="preserve">【农村网络投诉】流程受理流水号：20240706095616187657694161032296
客户号码:18765769416
客户姓名:刘**
投诉地市:潍坊
来话流水:2024070609550415820887208
宽带账号:18765769416
宽带账号归属地市:潍坊
宽带账号归属区县:寿光市
故障地址:潍坊寿光市田马西里村西里村自然村西里村扩容4号箱（张力外墙）*********
联系电话:18765769416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09:56:47
具体故障现象:光猫亮红灯，
客户其他诉求:
</t>
  </si>
  <si>
    <t>2024-07-06 10:11:47</t>
  </si>
  <si>
    <t>2024-07-06 10:12:04</t>
  </si>
  <si>
    <t>SD-057-240706-679235-4276</t>
  </si>
  <si>
    <t>2024-07-06 13:00:19</t>
  </si>
  <si>
    <t>(目标)普通区域-安丘市-三官庙村自然村-15095200165-100M-宽带上网投诉-次数0-202407060000351280</t>
  </si>
  <si>
    <t>202407060000351280</t>
  </si>
  <si>
    <t>202407060000351280#宽带账号：15095200165；宽带地址：潍坊安丘市官庄镇三官庙村三官庙村自然村三官庙村5号箱刘桂英*********；客户来电反映宽带无法上网，客户不配合排障，要求师傅上门，请协助处理，谢谢！联系电话：15095200165；联系人：先生；来电流水：2024070612564911120854329</t>
  </si>
  <si>
    <t>2024-07-06 13:04:08</t>
  </si>
  <si>
    <t>2024-07-06 13:04:36</t>
  </si>
  <si>
    <t>2024-07-06 09:56:43</t>
  </si>
  <si>
    <t>【调研】-80+金卡-普通区域-昌邑市-北马村-13792618896-300M-宽带上网投诉-次数0-202407060000179470 一级督办</t>
  </si>
  <si>
    <t>202407060000179470</t>
  </si>
  <si>
    <t>2024-07-06 10:03:33</t>
  </si>
  <si>
    <t>2024-07-06 10:04:07</t>
  </si>
  <si>
    <t>SD-057-240706-684527-4291</t>
  </si>
  <si>
    <t>2024-07-06 13:02:19</t>
  </si>
  <si>
    <t>80+普通-普通区域-寿光市-新城明珠鼎园-15095155288-300M-宽带上网投诉-次数0-20240706125954X994656706</t>
  </si>
  <si>
    <t>20240706125954X994656706</t>
  </si>
  <si>
    <t xml:space="preserve">流程受理流水号：20240706125240150951552881088389
客户号码:15095155288
客户姓名:王*
投诉地市:潍坊
来话流水:2024070612510127420813406
宽带账号:15095155288
宽带账号归属地市:潍坊
宽带账号归属区县:寿光市
故障地址:潍坊寿光市圣城街道幸福路新城明珠鼎园9号楼2-701
联系电话:15095188028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故障时间:2024-07-06 12:53:11
具体故障现象:光猫灯正常但电脑手机无法上网，按顺序重启后未恢复，请协助谢谢！
客户其他诉求:
</t>
  </si>
  <si>
    <t>2024-07-06 13:04:32</t>
  </si>
  <si>
    <t>SD-057-240706-903842-1710</t>
  </si>
  <si>
    <t>2024-07-06 09:56:11</t>
  </si>
  <si>
    <t>【重投】-普通区域-高密市-倪家庵自然村-15963418456-300M-宽带上网投诉-次数0-20240706095309X789144379</t>
  </si>
  <si>
    <t>20240706095309X789144379</t>
  </si>
  <si>
    <t xml:space="preserve">流程受理流水号：20240706095123159634184561030404
客户号码:15963418456
客户姓名:王*
投诉地市:潍坊
来话流水:2024070609504633920836958
宽带账号:15963418456
宽带账号归属地市:潍坊
宽带账号归属区县:高密市
故障地址:潍坊高密市大牟家镇大牟家驻地大牟家镇驻地聚类市场大牟家镇临街商铺扩容5号箱*********
联系电话:15963418456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09:52:22
具体故障现象:光猫亮红灯，
客户其他诉求:
</t>
  </si>
  <si>
    <t>2024-07-06 09:57:58</t>
  </si>
  <si>
    <t>2024-07-06 09:59:35</t>
  </si>
  <si>
    <t>SD-851-264484-6170-6120</t>
  </si>
  <si>
    <t>SD-057-240706-237965-1709</t>
  </si>
  <si>
    <t>2024-07-06 09:56:06</t>
  </si>
  <si>
    <t>【调研】-普通区域-青州市-代楼-13616460818-1000M-宽带上网投诉-次数0-20240706095306X786481118</t>
  </si>
  <si>
    <t>20240706095306X786481118</t>
  </si>
  <si>
    <t xml:space="preserve">【农村网络投诉】流程受理流水号：20240706095222136164608181030779
客户号码:13616460818
客户姓名:孟**
投诉地市:菏泽
来话流水:2024070609493388920822813
宽带账号:13616460818
宽带账号归属地市:
宽带账号归属区县:青州市
故障地址:潍坊青州市何官镇代楼代楼30号箱（村中心街东北庄兰军）*********
联系电话:15864598639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09:52:50
具体故障现象:光猫亮红灯，
客户其他诉求:
</t>
  </si>
  <si>
    <t>2024-07-06 10:03:52</t>
  </si>
  <si>
    <t>2024-07-06 10:04:12</t>
  </si>
  <si>
    <t>SD-851-233692-18604-9917</t>
  </si>
  <si>
    <t>SD-057-240706-286140-1689</t>
  </si>
  <si>
    <t>2024-07-06 09:54:23</t>
  </si>
  <si>
    <t>普通区域-安丘市-刘家洼-15265623263-500M-宽带上网投诉-次数0-202407060000179199</t>
  </si>
  <si>
    <t>202407060000179199</t>
  </si>
  <si>
    <t>202407060000179199#宽带账号：15265623263；宽带地址：潍坊安丘市刘家尧镇刘家洼村刘家洼刘家洼村5号箱刘世强*********；客户来电反映宽带上网慢，客户不配合排障，要求师傅上门，请协助处理，谢谢！联系电话：15265623263；联系人：先生；来电流水：2024070609520140020851521</t>
  </si>
  <si>
    <t>2024-07-06 09:58:29</t>
  </si>
  <si>
    <t>2024-07-06 09:58:56</t>
  </si>
  <si>
    <t>SD-057-240706-369745-1724</t>
  </si>
  <si>
    <t>【调研】-80+金卡-普通区域-诸城市-裕泰祥公馆-15069629219-100M-宽带上网投诉-次数0-202407060000182655</t>
  </si>
  <si>
    <t>202407060000182655</t>
  </si>
  <si>
    <t xml:space="preserve">202407060000182655#流程受理流水号：20240706095624150696292191032363
客户号码:15069629219
客户姓名:李**
投诉地市:潍坊
来话流水:2024070609531849420866602
宽带账号:15069629219
宽带账号归属地市:潍坊
宽带账号归属区县:诸城市
故障地址:潍坊诸城市密州街道和平街裕泰祥公馆17号楼*********
联系电话:15069629219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故障时间:2024-07-06 09:56:31
具体故障现象:网速慢卡顿，
客户其他诉求:客户侧为质差终端，要求上门更换终端并一并处理故障问题。
</t>
  </si>
  <si>
    <t>2024-07-06 10:00:28</t>
  </si>
  <si>
    <t>2024-07-06 10:10:24</t>
  </si>
  <si>
    <t>SD-057-240706-725913-1764</t>
  </si>
  <si>
    <t>2024-07-06 09:59:48</t>
  </si>
  <si>
    <t>【调研】-80+普通-普通区域-潍城区-金都聚福园-18865369551-1000M-宽带上网投诉-次数0-20240706095752X725404320</t>
  </si>
  <si>
    <t>20240706095752X725404320</t>
  </si>
  <si>
    <t xml:space="preserve">流程受理流水号：20240706095618188653695511032310
客户号码:18865369551
客户姓名:冯**
投诉地市:潍坊
来话流水:2024070609541073620876693
宽带账号:18865369551
宽带账号归属地市:潍坊
宽带账号归属区县:潍城区
故障地址:潍坊潍城区西关街道胜利西街金都聚福园3号楼*********
联系电话:18865369551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故障时间:2024-07-06 09:58:07
具体故障现象:网速慢卡顿，测速不达标
客户其他诉求:
</t>
  </si>
  <si>
    <t>2024-07-06 10:01:37</t>
  </si>
  <si>
    <t>2024-07-06 10:01:58</t>
  </si>
  <si>
    <t>SD-851-260105-22064-23228</t>
  </si>
  <si>
    <t>SD-057-240706-831965-4339</t>
  </si>
  <si>
    <t>2024-07-06 13:06:29</t>
  </si>
  <si>
    <t>80+银卡-普通区域-诸城市-九台慕容老庄自然村-15762561234-100M-宽带上网投诉-次数0-202407060000356726</t>
  </si>
  <si>
    <t>202407060000356726</t>
  </si>
  <si>
    <t>202407060000356726#宽带账号：15762561234；宽带地址：潍坊诸城市舜王街道九台慕容老庄九台慕容老庄自然村慕容；客户来电反映移动高清无法上网**，客户不配合排障，要求师傅上门，请协助处理，谢谢！联系电话：本机；联系人先生；来电流水：2024070613045772120810326</t>
  </si>
  <si>
    <t>2024-07-06 13:10:04</t>
  </si>
  <si>
    <t>2024-07-06 13:10:21</t>
  </si>
  <si>
    <t>SD-057-240706-746089-1621</t>
  </si>
  <si>
    <t>2024-07-06 09:50:18</t>
  </si>
  <si>
    <t>普通区域-寒亭区-环宇五金市场-18705366267-300M-宽带上网投诉-次数0-20240706094721X441607116</t>
  </si>
  <si>
    <t>20240706094721X441607116</t>
  </si>
  <si>
    <t xml:space="preserve">流程受理流水号：20240706094539187053662671028211
客户号码:18705366267
客户姓名:许*
投诉地市:潍坊
来话流水:2024070609375533320886189
宽带账号:18705366267
宽带账号归属地市:潍坊
宽带账号归属区县:寒亭区
故障地址:潍坊寒亭区开元街道霞飞路环宇五金市场22号商铺居民综合办公楼（整改）*********
联系电话:18705366267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
携转原因:
故障时间:2024-07-06 09:45:51
具体故障现象:打不开网页，
客户其他诉求:
</t>
  </si>
  <si>
    <t>2024-07-06 09:51:59</t>
  </si>
  <si>
    <t>2024-07-06 09:52:20</t>
  </si>
  <si>
    <t>SD-851-328672-4457-6808</t>
  </si>
  <si>
    <t>SD-057-240706-237605-1627</t>
  </si>
  <si>
    <t>2024-07-06 09:50:37</t>
  </si>
  <si>
    <t>普通区域-高密市-温家村自然村-15666747888-300M-宽带上网投诉-次数0-20240706094812X492832688</t>
  </si>
  <si>
    <t>20240706094812X492832688</t>
  </si>
  <si>
    <t xml:space="preserve">【农村网络投诉】流程受理流水号：20240706094523156667478881028114
客户号码:15666747888
客户姓名:孙**
投诉地市:潍坊
来话流水:2024070609451102020870938
宽带账号:15666747888
宽带账号归属地市:潍坊
宽带账号归属区县:高密市
故障地址:潍坊高密市密水街道温家村温家村自然村高密温家村扩容3号箱*********
联系电话:15666747888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09:47:57
具体故障现象:光猫亮红灯，
客户其他诉求:
</t>
  </si>
  <si>
    <t>2024-07-06 09:53:53</t>
  </si>
  <si>
    <t>2024-07-06 09:54:19</t>
  </si>
  <si>
    <t>SD-057-240706-452716-1636</t>
  </si>
  <si>
    <t>2024-07-06 09:51:08</t>
  </si>
  <si>
    <t>普通区域-青州市-前范王-15615661717-300M-宽带上网投诉-次数0-20240706094938X578848840</t>
  </si>
  <si>
    <t>20240706094938X578848840</t>
  </si>
  <si>
    <t xml:space="preserve">流程受理流水号：20240706094852156156617171029478
客户号码:15615661717
客户姓名:陈*
投诉地市:潍坊
来话流水:2024070609480319120804833
宽带账号:15615661717
宽带账号归属地市:潍坊
宽带账号归属区县:青州市
故障地址:潍坊青州市东夏镇范王前范王10号箱（前范东孙连军）*********
联系电话:18206450525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09:49:17
具体故障现象:网速慢卡顿，
客户其他诉求:
</t>
  </si>
  <si>
    <t>2024-07-06 09:54:46</t>
  </si>
  <si>
    <t>2024-07-06 09:55:05</t>
  </si>
  <si>
    <t>SD-851-287091-27053-14814</t>
  </si>
  <si>
    <t>SD-057-240706-789645-1653</t>
  </si>
  <si>
    <t>2024-07-06 09:52:52</t>
  </si>
  <si>
    <t>80+普通-普通区域-安丘市-电影发行公司-13864632128-100M-魔百和投诉-次数0-202407060000179991</t>
  </si>
  <si>
    <t>2024-07-07 10:53:00</t>
  </si>
  <si>
    <t>202407060000179991</t>
  </si>
  <si>
    <t>202407060000179991#流程受理流水号：20240706095004138646321281029946
客户号码:13864632128
客户姓名:陈**
投诉地市:潍坊
来话流水:2024070609485339820814872
宽带账号:13864632128
宽带账号归属地市:潍坊
宽带账号归属区县:安丘市
故障地址:潍坊安丘市兴安街道商场路电影发行公司家属院西单元3楼*********
联系电话:15628700980
联系人:女士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故障时间:2024-07-06 09:44:37
魔百和单播/组播:单播
具体故障现象:机顶盒无法开机，
客户其他诉求:
魔百和单/组播：单播;宽带小区$[电影发行公司]$</t>
  </si>
  <si>
    <t>2024-07-06 09:55:22</t>
  </si>
  <si>
    <t>2024-07-06 09:55:41</t>
  </si>
  <si>
    <t>SD-057-240706-392760-4309</t>
  </si>
  <si>
    <t>2024-07-06 13:03:00</t>
  </si>
  <si>
    <t>普通区域-临朐县-沈洪自然村-18253642059-300M-魔百和投诉-次数0-202407060000353103</t>
  </si>
  <si>
    <t>202407060000353103</t>
  </si>
  <si>
    <t>202407060000353103#流程受理流水号：20240706125852182536420591089828
客户号码:18253642059
客户姓名:聂**
投诉地市:潍坊
来话流水:2024070612562434520851393
宽带账号:18253642059
宽带账号归属地市:潍坊
宽带账号归属区县:临朐县
故障地址:潍坊临朐县寺头镇人民政府沈洪沈洪自然村沈洪2号箱杨本志*********
联系电话:18253642059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故障时间:2024-07-06 13:00:59
魔百和单播/组播:组播
具体故障现象:电视机提示无信号，
客户其他诉求:请协助处理，谢谢
魔百和单/组播：组播;宽带小区$[沈洪自然村]$</t>
  </si>
  <si>
    <t>2024-07-06 13:08:35</t>
  </si>
  <si>
    <t>2024-07-06 13:10:28</t>
  </si>
  <si>
    <t>SD-057-240706-675398-1659</t>
  </si>
  <si>
    <t>2024-07-06 09:53:09</t>
  </si>
  <si>
    <t>普通区域-昌邑市-西金台东北村-13465657578-300M-宽带上网投诉-次数0-20240706095002X602360373</t>
  </si>
  <si>
    <t>20240706095002X602360373</t>
  </si>
  <si>
    <t xml:space="preserve">【农村网络投诉】流程受理流水号：20240706094839134656575781029384
客户号码:13465657578
客户姓名:李**
投诉地市:潍坊
来话流水:2024070609475604220803445
宽带账号:13465657578
宽带账号归属地市:潍坊
宽带账号归属区县:昌邑市
故障地址:潍坊昌邑市石埠镇西金台东北村西金台东北村17号箱李彦彬*********
联系电话:13465657578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09:49:14
具体故障现象:13465657578客户来电反映宽带无法连接，光信号亮红灯请协助处理谢谢
客户其他诉求:请审核
</t>
  </si>
  <si>
    <t>2024-07-06 09:55:35</t>
  </si>
  <si>
    <t>2024-07-06 09:57:38</t>
  </si>
  <si>
    <t>SD-057-240706-563149-1661</t>
  </si>
  <si>
    <t>2024-07-06 09:53:12</t>
  </si>
  <si>
    <t>80+普通-普通区域-昌邑市-昌邑市解放路沿街-15966183555-100M-宽带上网投诉-次数0-202407060000179514</t>
  </si>
  <si>
    <t>2024-07-07 10:54:00</t>
  </si>
  <si>
    <t>202407060000179514</t>
  </si>
  <si>
    <t>202407060000179514#导航立单,客户通过语音导航反馈宽带故障问题,经诊断光猫设备性能不佳,要求装维回访处理,请协助.联系电话：15966183555</t>
  </si>
  <si>
    <t>2024-07-06 09:55:09</t>
  </si>
  <si>
    <t>2024-07-06 09:55:28</t>
  </si>
  <si>
    <t>SD-057-240706-180376-67</t>
  </si>
  <si>
    <t>2024-07-06 07:11:34</t>
  </si>
  <si>
    <t>【调研】-80+普通-普通区域-诸城市-兴泊小区-15866177580-1000M-宽带上网投诉-次数0-202407060000092852</t>
  </si>
  <si>
    <t>202407060000092852</t>
  </si>
  <si>
    <t>202407060000092852#【已关注中国移动10086微信公众号】流程受理流水号：20240706070937158661775801000189
客户号码:15866177580
客户姓名:逄**
投诉地市:潍坊
来话流水:2024070607092476120882165
宽带账号:15866177580
宽带账号归属地市:潍坊
宽带账号归属区县:诸城市
故障地址:潍坊诸城市密州街道繁荣路兴泊小区6号楼*********
联系电话:15866177580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07:10:21
具体故障现象:光猫亮红灯，
客户其他诉求:
;宽带小区$[兴泊小区]$</t>
  </si>
  <si>
    <t>2024-07-06 07:18:20</t>
  </si>
  <si>
    <t>2024-07-06 07:19:28</t>
  </si>
  <si>
    <t>SD-851-312860-617-14278</t>
  </si>
  <si>
    <t>SD-057-240706-745319-74</t>
  </si>
  <si>
    <t>2024-07-06 07:14:47</t>
  </si>
  <si>
    <t>80+白金-普通区域-高密市-前单家庄自然村-15094987738-1000M-宽带上网投诉-次数0-202407060000091743</t>
  </si>
  <si>
    <t>202407060000091743</t>
  </si>
  <si>
    <t xml:space="preserve">202407060000091743#流程受理流水号：20240706071351150949877381000234
客户号码:15094987738
客户姓名:徐**
投诉地市:潍坊
来话流水:2024070607131599920883188
宽带账号:15094987738
宽带账号归属地市:潍坊
宽带账号归属区县:高密市
故障地址:潍坊高密市井沟镇前单家庄前单家庄自然村前单尹相贵屋山5号箱*********
联系电话:15094987738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故障时间:2024-07-06 07:14:08
具体故障现象:打不开网页，
客户其他诉求:客户侧为质差终端，要求上门更换终端并一并处理故障问题。
</t>
  </si>
  <si>
    <t>2024-07-06 07:17:32</t>
  </si>
  <si>
    <t>2024-07-06 07:18:34</t>
  </si>
  <si>
    <t>SD-057-240706-209345-52</t>
  </si>
  <si>
    <t>2024-07-06 07:06:01</t>
  </si>
  <si>
    <t>【调研】-普通区域-奎文区-东金一号-15866131203-500M-宽带上网投诉-次数0-202407060000094047</t>
  </si>
  <si>
    <t>202407060000094047</t>
  </si>
  <si>
    <t xml:space="preserve">202407060000094047#流程受理流水号：20240706070357158661312031000149
客户号码:15866131203
客户姓名:王**
投诉地市:潍坊
来话流水:2024070607032071620880793
宽带账号:15866131203
宽带账号归属地市:潍坊
宽带账号归属区县:高新
故障地址:潍坊高新高新城区东风街东金一号4号楼*********
联系电话:15762696728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光功率:-24.81
故障大类:宽带/电视
故障细类:宽带无法上网
携转原因:
故障时间:2024-07-06 07:04:39
具体故障现象:打不开网页，
客户其他诉求:客户侧为质差终端，要求上门更换终端并一并处理故障问题。
</t>
  </si>
  <si>
    <t>2024-07-06 07:15:09</t>
  </si>
  <si>
    <t>2024-07-06 07:15:29</t>
  </si>
  <si>
    <t>SD-057-240706-473856-488</t>
  </si>
  <si>
    <t>2024-07-06 08:40:01</t>
  </si>
  <si>
    <t>普通区域-高密市-孙家官庄自然村-18264656495-200M-宽带上网投诉-次数0-20240706083747X267488484</t>
  </si>
  <si>
    <t>2024-07-07 09:41:00</t>
  </si>
  <si>
    <t>20240706083747X267488484</t>
  </si>
  <si>
    <t xml:space="preserve">【农村网络投诉】流程受理流水号：20240706083616182646564951003581
客户号码:18264656495
客户姓名:袁**
投诉地市:潍坊
来话流水:2024070608351703120857878
宽带账号:18264656495
宽带账号归属地市:潍坊
宽带账号归属区县:高密市
故障地址:潍坊高密市井沟镇孙家官庄孙家官庄自然村高密孙家官庄孙宝烈2号箱*********
联系电话:18264656495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08:32:53
具体故障现象:光猫亮红灯：拔插捋直光纤线未恢复
客户其他诉求:
</t>
  </si>
  <si>
    <t>2024-07-06 08:44:21</t>
  </si>
  <si>
    <t>2024-07-06 08:44:43</t>
  </si>
  <si>
    <t>SD-057-240706-013876-316</t>
  </si>
  <si>
    <t>2024-07-06 08:17:08</t>
  </si>
  <si>
    <t>【重投】-80+金卡-普通区域-奎文区-樱园东区-13863695633-1000M-宽带上网投诉-次数0-202407060000095492</t>
  </si>
  <si>
    <t>202407060000095492</t>
  </si>
  <si>
    <t>202407060000095492#流程受理流水号：20240706081529138636956331001064
客户号码:13863695633
客户姓名:于**
投诉地市:潍坊
来话流水:2024070608150674720854903
宽带账号:13863695633
宽带账号归属地市:潍坊
宽带账号归属区县:奎文区
故障地址:潍坊奎文区梨园街道樱前街樱园东区7号楼*********
联系电话:13863695633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故障时间:2024-07-06 08:13:04
具体故障现象:提示网络无法连接，
客户其他诉求:
;宽带小区$[樱园东区]$</t>
  </si>
  <si>
    <t>2024-07-06 08:18:55</t>
  </si>
  <si>
    <t>2024-07-06 08:19:14</t>
  </si>
  <si>
    <t>SD-851-293064-6160-11261</t>
  </si>
  <si>
    <t>SD-057-240706-256490-247</t>
  </si>
  <si>
    <t>2024-07-06 08:10:06</t>
  </si>
  <si>
    <t>【调研】-80+银卡-普通区域-寿光市-吕三村自然村-18206473727-200M-宽带上网投诉-次数0-202407060000096166</t>
  </si>
  <si>
    <t>2024-07-07 09:11:00</t>
  </si>
  <si>
    <t>202407060000096166</t>
  </si>
  <si>
    <t>202407060000096166#流程受理流水号：20240706080829182064737271000893
客户号码:18206473727
客户姓名:冯**
投诉地市:潍坊
来话流水:2024070608073655920825196
宽带账号:18206473727
宽带账号归属地市:潍坊
宽带账号归属区县:寿光市
故障地址:潍坊寿光市纪台镇吕三村吕三村自然村吕三村扩容12号箱吕汉志外墙*********
联系电话:13853681582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08:09:02
具体故障现象:光猫亮红灯，
客户其他诉求:
;宽带小区$[吕三村自然村]$</t>
  </si>
  <si>
    <t>2024-07-06 08:12:55</t>
  </si>
  <si>
    <t>2024-07-06 08:13:18</t>
  </si>
  <si>
    <t>SD-057-240706-857961-508</t>
  </si>
  <si>
    <t>2024-07-06 08:41:17</t>
  </si>
  <si>
    <t>【调研】-(目标)普通区域-奎文区-乐得家花园-15853680085-200M-宽带上网投诉-次数0-20240706083829X309036744</t>
  </si>
  <si>
    <t>2024-07-07 09:42:00</t>
  </si>
  <si>
    <t>20240706083829X309036744</t>
  </si>
  <si>
    <t xml:space="preserve">流程受理流水号：20240706083611158536800851003551
客户号码:15853680085
客户姓名:刘**
投诉地市:潍坊
来话流水:2024070608333404320845711
宽带账号:15853680085
宽带账号归属地市:潍坊
宽带账号归属区县:高新
故障地址:潍坊高新高新城区蓉花路乐得家花园3号楼
联系电话:15853680085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08:36:38
具体故障现象:客户来电反映宽带无法上网指示灯正常请协助谢谢
客户其他诉求:
</t>
  </si>
  <si>
    <t>2024-07-06 08:42:42</t>
  </si>
  <si>
    <t>2024-07-06 08:42:57</t>
  </si>
  <si>
    <t>SD-057-240706-271863-573</t>
  </si>
  <si>
    <t>2024-07-06 08:44:53</t>
  </si>
  <si>
    <t>【调研】-普通区域-寿光市-大庄村自然村-15853601016-200M-魔百和投诉-次数0-20240706084241X561348652</t>
  </si>
  <si>
    <t>2024-07-07 09:45:00</t>
  </si>
  <si>
    <t>20240706084241X561348652</t>
  </si>
  <si>
    <t>【农村网络投诉】流程受理流水号：20240706084141158536010161005354
客户号码:15853601016
客户姓名:马**
投诉地市:潍坊
来话流水:2024070608383776020882399
宽带账号:15853601016
宽带账号归属地市:潍坊
宽带账号归属区县:寿光市
故障地址:潍坊寿光市马店大庄村大庄村自然村44号箱*********
联系电话:15169600678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故障大类:电视
故障细类:移动高清电视故障(专席)
携转原因:
故障时间:2024-07-06 08:43:27
魔百和单播/组播:组播
具体故障现象:电视提示网络类错误，
客户其他诉求:
魔百和单/组播：组播</t>
  </si>
  <si>
    <t>2024-07-06 08:46:45</t>
  </si>
  <si>
    <t>2024-07-06 08:47:28</t>
  </si>
  <si>
    <t>SD-057-240706-985176-543</t>
  </si>
  <si>
    <t>2024-07-06 08:42:51</t>
  </si>
  <si>
    <t>普通区域-潍城区-潍城潘家村自然村-13964693082-100M-魔百和投诉-次数0-202407060000108686</t>
  </si>
  <si>
    <t>2024-07-07 09:43:00</t>
  </si>
  <si>
    <t>202407060000108686</t>
  </si>
  <si>
    <t>202407060000108686#流程受理流水号：20240706084146139646930821005383
客户号码:13964693082
客户姓名:季**
投诉地市:潍坊
来话流水:2024070608371599820872453
宽带账号:13964693082
宽带账号归属地市:潍坊
宽带账号归属区县:潍城区
故障地址:潍坊潍城区望留街道潘家村潘家村自然村扩容14号箱中街西2街第3条胡同屋山*********
联系电话:13964693082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故障时间:2024-07-06 08:41:14
魔百和单播/组播:组播
具体故障现象:电视机提示无信号，已指导切换信号源，拔插高清线未恢复，请协助处理 
客户其他诉求:谢谢
魔百和单/组播：组播;宽带小区$[潍城潘家村自然村]$</t>
  </si>
  <si>
    <t>2024-07-06 08:46:17</t>
  </si>
  <si>
    <t>2024-07-06 08:46:43</t>
  </si>
  <si>
    <t>SD-851-246454-18569-6567</t>
  </si>
  <si>
    <t>SD-057-240706-819673-2461</t>
  </si>
  <si>
    <t>2024-07-06 10:41:19</t>
  </si>
  <si>
    <t>【调研】-普通区域-潍城区-潍城南苑小区-13963644025-300M-宽带上网投诉-次数0-20240706103908X548090206</t>
  </si>
  <si>
    <t>20240706103908X548090206</t>
  </si>
  <si>
    <t xml:space="preserve">流程受理流水号：20240706103623139636440251046706
客户号码:13963644025
客户姓名:赵**
投诉地市:潍坊
来话流水:2024070610361119920896233
宽带账号:13963644025
宽带账号归属地市:潍坊
宽带账号归属区县:潍城区
故障地址:潍坊潍城区南关街道向阳路南苑小区13号楼
联系电话:13963644025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10:38:06
具体故障现象:提示网络无法连接，
客户其他诉求:
</t>
  </si>
  <si>
    <t>2024-07-06 10:42:59</t>
  </si>
  <si>
    <t>2024-07-06 10:48:15</t>
  </si>
  <si>
    <t>SD-852-310269-2065-14768</t>
  </si>
  <si>
    <t>SD-057-240706-267013-12</t>
  </si>
  <si>
    <t>2024-07-06 03:39:34</t>
  </si>
  <si>
    <t>普通区域-寿光市-安全牟城-13406619580-300M-宽带上网投诉-次数0-202407060000090816</t>
  </si>
  <si>
    <t>202407060000090816</t>
  </si>
  <si>
    <t>202407060000090816#流程受理流水号：20240706033850134066195801000042
客户号码:13406619580
客户姓名:胡**
投诉地市:潍坊
来话流水:2024070603381775920876976
宽带账号:13406619580
宽带账号归属地市:潍坊
宽带账号归属区县:寿光市
故障地址:潍坊寿光市寒桥镇安全牟城村安全牟城12号箱*********
联系电话:15615761008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故障时间:2024-07-06 03:40:11
具体故障现象:光猫亮红灯，
客户其他诉求:要求处理
;宽带小区$[安全牟城]$</t>
  </si>
  <si>
    <t>2024-07-06 04:30:50</t>
  </si>
  <si>
    <t>2024-07-06 07:01:07</t>
  </si>
  <si>
    <t>SD-851-269818-7548-23365</t>
  </si>
  <si>
    <t>SD-057-240706-415672-2688</t>
  </si>
  <si>
    <t>2024-07-06 11:02:37</t>
  </si>
  <si>
    <t>【调研】-80+银卡-(目标)普通区域-奎文区-金都时代新城-15966182786-300M-宽带上网投诉-次数0-20240706110025X825212334</t>
  </si>
  <si>
    <t>20240706110025X825212334</t>
  </si>
  <si>
    <t xml:space="preserve">流程受理流水号：20240706105939159661827861054892
客户号码:15966182786
客户姓名:张**
投诉地市:潍坊
来话流水:2024070610554735920840851
宽带账号:15966182786
宽带账号归属地市:潍坊
宽带账号归属区县:奎文区
故障地址:潍坊奎文区北苑街道北宫街金都时代新城11号楼*********
联系电话:15866165086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10:58:50
具体故障现象:光猫亮红灯，请协助处理
客户其他诉求:
</t>
  </si>
  <si>
    <t>2024-07-06 11:08:56</t>
  </si>
  <si>
    <t>2024-07-06 11:09:26</t>
  </si>
  <si>
    <t>SD-057-240706-136504-116</t>
  </si>
  <si>
    <t>2024-07-06 07:31:38</t>
  </si>
  <si>
    <t>普通区域-临朐县-辰鸿嘉园-15064621213-300M-宽带上网投诉-次数0-202407060000091957</t>
  </si>
  <si>
    <t>202407060000091957</t>
  </si>
  <si>
    <t>202407060000091957#流程受理流水号：20240706072915150646212131000354
客户号码:15064621213
客户姓名:祝**
投诉地市:潍坊
来话流水:2024070607284117520887833
宽带账号:15064621213
宽带账号归属地市:潍坊
宽带账号归属区县:临朐县
故障地址:潍坊临朐县辛寨镇人民政府府前路辰鸿嘉园14号楼*********
联系电话:15866558056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07:31:43
具体故障现象:光猫亮红灯，
客户其他诉求:
;宽带小区$[辰鸿嘉园]$</t>
  </si>
  <si>
    <t>2024-07-06 07:36:55</t>
  </si>
  <si>
    <t>2024-07-06 07:37:15</t>
  </si>
  <si>
    <t>SD-057-240706-802476-558</t>
  </si>
  <si>
    <t>2024-07-06 08:44:17</t>
  </si>
  <si>
    <t>【调研】-80+银卡-FTTR-普通区域-奎文区-恒大名都四期-15762680017-1000M-宽带上网投诉-次数0-20240706084133X493784612</t>
  </si>
  <si>
    <t>20240706084133X493784612</t>
  </si>
  <si>
    <t xml:space="preserve">流程受理流水号：20240706083753157626800171004088
客户号码:15762680017
客户姓名:郭*
投诉地市:潍坊
来话流水:2024070608354336320861168
宽带账号:15762680017
宽带账号归属地市:潍坊
宽带账号归属区县:高新
故障地址:潍坊高新新城街道潍县中路恒大名都四期恒大名都四期5号楼*********
联系电话:15762680017
联系人:先生/女士
工单紧急程度:一般
是否有升级投诉倾向:否
是否重复投诉:否
是否携转意向:否
是否投诉倾向:否
是否智能网关:智能网关
当前是否在线:否
接入方式:FTTH
端到端诊断结果:客户侧设备问题（新增）
是否质差终端:无质差信息
光功率:-17.64
故障大类:宽带/电视
故障细类:宽带无法上网(专席)
携转原因:
故障时间:2024-07-06 08:38:52
具体故障现象:全光WIFI光猫灯正常手机无法上网，请协助处理
客户其他诉求:
</t>
  </si>
  <si>
    <t>2024-07-06 08:45:40</t>
  </si>
  <si>
    <t>SD-851-313857-30604-15212</t>
  </si>
  <si>
    <t>SD-057-240706-904765-576</t>
  </si>
  <si>
    <t>2024-07-06 08:45:02</t>
  </si>
  <si>
    <t>普通区域-昌乐县-昌盛三期东区-15169577548-200M-宽带上网投诉-次数0-202407060000108033</t>
  </si>
  <si>
    <t>2024-07-07 09:46:00</t>
  </si>
  <si>
    <t>202407060000108033</t>
  </si>
  <si>
    <t>202407060000108033#宽带账号：15169577548；宽带地址：潍坊昌乐县城关街道永康路昌盛三期东区40号楼3-101；客户来电反映移动高清电视无法观看，经查询客户侧为质差机顶盒，请协助上门更换设备并一并处理故障问题，谢谢！联系电话：15169577548；来电流水：2024070608420815020809391</t>
  </si>
  <si>
    <t>2024-07-06 08:49:17</t>
  </si>
  <si>
    <t>2024-07-06 08:49:36</t>
  </si>
  <si>
    <t>SD-057-240706-973816-587</t>
  </si>
  <si>
    <t>2024-07-06 08:45:34</t>
  </si>
  <si>
    <t>【重投】-【调研】-80+银卡-FTTR-普通区域-寿光市-寿光城里社区二-18253629686-1000M-宽带上网投诉-次数0-202407060000107062</t>
  </si>
  <si>
    <t>202407060000107062</t>
  </si>
  <si>
    <t>202407060000107062#流程受理流水号：20240706084310182536296861005856
客户号码:18253629686
客户姓名:贾**
投诉地市:潍坊
来话流水:2024070608383633120882224
宽带账号:18253629686
宽带账号归属地市:潍坊
宽带账号归属区县:寿光市
故障地址:潍坊寿光市圣城街道幸福路城里社区75号箱*********
联系电话:15253627366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08:43:28
具体故障现象:提示网络无法连接，
客户其他诉求:请协助处理，谢谢
;宽带小区$[寿光城里社区二]$</t>
  </si>
  <si>
    <t>2024-07-06 08:49:19</t>
  </si>
  <si>
    <t>2024-07-06 08:49:51</t>
  </si>
  <si>
    <t>SD-851-243948-53327-26334</t>
  </si>
  <si>
    <t>SD-057-240706-039816-603</t>
  </si>
  <si>
    <t>2024-07-06 08:47:20</t>
  </si>
  <si>
    <t>【调研】-(目标)普通区域-昌邑市-张家车道村自然村-13562667938-300M-宽带上网投诉-次数0-202407060000110042</t>
  </si>
  <si>
    <t>202407060000110042</t>
  </si>
  <si>
    <t>202407060000110042#导航立单,客户通过语音导航反馈宽带故障问题,经诊断光猫设备性能不佳,要求装维回访处理,请协助.联系电话：13562667938</t>
  </si>
  <si>
    <t>2024-07-06 08:50:00</t>
  </si>
  <si>
    <t>2024-07-06 08:50:34</t>
  </si>
  <si>
    <t>SD-057-240706-092475-2543</t>
  </si>
  <si>
    <t>2024-07-06 10:49:40</t>
  </si>
  <si>
    <t>【调研】-80+银卡-普通区域-青州市-青州中央华府-13780835009-200M-宽带上网投诉-次数0-202407060000239298</t>
  </si>
  <si>
    <t>2024-07-07 11:50:00</t>
  </si>
  <si>
    <t>202407060000239298</t>
  </si>
  <si>
    <t>202407060000239298#宽带账号：13780835009；宽带地址：潍坊青州市王府街道衡王府路中央华府15号楼3单元601；客户来电反映宽带网速慢，客户不配合排障，要求上门，请协助处理，谢谢！联系电话：15265632866；联系人：女士；来电流水：2024070610331168820858878。</t>
  </si>
  <si>
    <t>2024-07-06 10:53:46</t>
  </si>
  <si>
    <t>2024-07-06 11:01:30</t>
  </si>
  <si>
    <t>SD-057-240706-709826-2498</t>
  </si>
  <si>
    <t>2024-07-06 10:45:28</t>
  </si>
  <si>
    <t>80+普通-普通区域-坊子区-恒信阳光城-18265692127-500M-宽带上网投诉-次数0-202407060000233279</t>
  </si>
  <si>
    <t>202407060000233279</t>
  </si>
  <si>
    <t>202407060000233279#宽带账号：18265692127；宽带地址：潍坊坊子区坊子新区凤翔街恒信阳光城8号楼；客户来电反映宽带无法连接，要求师傅上门，请协助处理，谢谢！联系电话：18265692127；来电流水：2024070610421494320871410</t>
  </si>
  <si>
    <t>2024-07-06 10:51:07</t>
  </si>
  <si>
    <t>2024-07-06 10:52:35</t>
  </si>
  <si>
    <t>SD-851-301116-15518-18525</t>
  </si>
  <si>
    <t>SD-057-240706-761340-511</t>
  </si>
  <si>
    <t>2024-07-06 08:41:27</t>
  </si>
  <si>
    <t>普通区域-诸城市-西吕标村自然村-15953605006-200M-宽带上网投诉-次数0-20240706083836X316820151</t>
  </si>
  <si>
    <t>20240706083836X316820151</t>
  </si>
  <si>
    <t xml:space="preserve">【农村网络投诉】流程受理流水号：20240706083711159536050061003874
客户号码:15953605006
客户姓名:秦**
投诉地市:潍坊
来话流水:2024070608352901420859393
宽带账号:15953605006
宽带账号归属地市:潍坊
宽带账号归属区县:诸城市
故障地址:潍坊诸城市龙都街道西吕标村西吕标村自然村西吕标村南16号箱*********
联系电话:15953605006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08:35:36
具体故障现象:PON灯闪，
客户其他诉求:
</t>
  </si>
  <si>
    <t>2024-07-06 08:46:41</t>
  </si>
  <si>
    <t>2024-07-06 08:47:13</t>
  </si>
  <si>
    <t>SD-057-240706-760823-2520</t>
  </si>
  <si>
    <t>2024-07-06 10:47:24</t>
  </si>
  <si>
    <t>普通区域-昌邑市-石埠镇区南自然村-15069613898-300M-宽带上网投诉-次数0-20240706104512X912551109</t>
  </si>
  <si>
    <t>20240706104512X912551109</t>
  </si>
  <si>
    <t xml:space="preserve">【农村网络投诉】流程受理流水号：20240706104342150696138981049309
客户号码:15069613898
客户姓名:翟**
投诉地市:潍坊
来话流水:2024070610432685820886521
宽带账号:15069613898
宽带账号归属地市:潍坊
宽带账号归属区县:昌邑市
故障地址:潍坊昌邑市石埠镇石埠镇区南村石埠镇区南自然村32号箱翟建强*********
联系电话:15069613898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10:43:45
具体故障现象:提示网络无法连接，
客户其他诉求:
</t>
  </si>
  <si>
    <t>2024-07-06 10:53:42</t>
  </si>
  <si>
    <t>2024-07-06 10:54:08</t>
  </si>
  <si>
    <t>SD-057-240706-416835-2528</t>
  </si>
  <si>
    <t>2024-07-06 10:47:56</t>
  </si>
  <si>
    <t>80+金卡-普通区域-诸城市-北石桥-13562627016-1000M-宽带上网投诉-次数0-20240706104622X982034192</t>
  </si>
  <si>
    <t>20240706104622X982034192</t>
  </si>
  <si>
    <t xml:space="preserve">【农村网络投诉】流程受理流水号：20240706104413135626270161049508
客户号码:13562627016
客户姓名:周*
投诉地市:潍坊
来话流水:2024070610432589720886306
宽带账号:13562627016
宽带账号归属地市:潍坊
宽带账号归属区县:诸城市
故障地址:潍坊诸城市密州街道北石桥村北石桥北石桥村西南3#箱*********
联系电话:15053632349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10:44:58
具体故障现象:提示网络无法连接，
客户其他诉求:
</t>
  </si>
  <si>
    <t>2024-07-06 10:49:26</t>
  </si>
  <si>
    <t>2024-07-06 10:53:17</t>
  </si>
  <si>
    <t>SD-851-310623-3570-16169</t>
  </si>
  <si>
    <t>SD-057-240706-395026-2530</t>
  </si>
  <si>
    <t>2024-07-06 10:48:00</t>
  </si>
  <si>
    <t>80+普通-普通区域-寿光市-寿光市稻田商贸街-13853631691-200M-宽带上网投诉-次数0-20240706104621X981191754</t>
  </si>
  <si>
    <t>2024-07-07 11:49:00</t>
  </si>
  <si>
    <t>20240706104621X981191754</t>
  </si>
  <si>
    <t xml:space="preserve">流程受理流水号：20240706104540138536316911050035
客户号码:13853631691
客户姓名:张**
投诉地市:潍坊
来话流水:2024070610430664320882222
宽带账号:13853631691
宽带账号归属地市:潍坊
宽带账号归属区县:寿光市
故障地址:潍坊寿光市稻田镇潍高路寿光市稻田商贸街3号箱*********
联系电话:13853631691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10:49:22
具体故障现象:光猫亮红灯，
客户其他诉求:
</t>
  </si>
  <si>
    <t>2024-07-06 10:58:42</t>
  </si>
  <si>
    <t>2024-07-06 10:59:19</t>
  </si>
  <si>
    <t>SD-057-240706-392576-2936</t>
  </si>
  <si>
    <t>2024-07-06 11:12:49</t>
  </si>
  <si>
    <t>(目标)普通区域-高密市-陈屋村自然村-15963477162-300M-宽带上网投诉-次数0-202407060000265407</t>
  </si>
  <si>
    <t>202407060000265407</t>
  </si>
  <si>
    <t xml:space="preserve">202407060000265407#流程受理流水号：20240706111204159634771621059374
客户号码:15963477162
客户姓名:杜*
投诉地市:潍坊
来话流水:2024070611115202220841464
宽带账号:15963477162
宽带账号归属地市:潍坊
宽带账号归属区县:高密市
故障地址:潍坊高密市咸家管委会陈屋村陈屋村自然村陈屋村14号箱陈述丰*********
联系电话:15963477162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故障时间:2024-07-06 11:12:31
具体故障现象:光猫亮红灯，
客户其他诉求:客户侧为质差终端，要求上门更换终端并一并处理故障问题。
</t>
  </si>
  <si>
    <t>2024-07-06 11:16:15</t>
  </si>
  <si>
    <t>2024-07-06 11:16:51</t>
  </si>
  <si>
    <t>SD-851-275615-93823-8905</t>
  </si>
  <si>
    <t>SD-057-240706-279315-2569</t>
  </si>
  <si>
    <t>2024-07-06 10:52:40</t>
  </si>
  <si>
    <t>【调研】-80+普通-普通区域-坊子区-理想小镇-18369637848-300M-宽带上网投诉-次数0-202407060000238959</t>
  </si>
  <si>
    <t>202407060000238959</t>
  </si>
  <si>
    <t>202407060000238959#宽带账号18369637848：宽带地址：：潍坊坊子区坊子新区凤凰大街潍坊坊子区坊子新区凤凰大街理想小镇潍坊坊子理想小镇5号楼3单元分纤箱*；客户来电反映宽带卡 ，无法配合线上指导，请协助处理，谢谢！联系电话；联系人：18369637848；来电流水：2024070610475443420842197</t>
  </si>
  <si>
    <t>2024-07-06 10:58:14</t>
  </si>
  <si>
    <t>SD-851-249921-76-2392</t>
  </si>
  <si>
    <t>SD-057-240706-364109-2583</t>
  </si>
  <si>
    <t>2024-07-06 10:53:41</t>
  </si>
  <si>
    <t>普通区域-奎文区-车站社区-13562617170-200M-魔百和投诉-次数0-20240706105136X296091251</t>
  </si>
  <si>
    <t>2024-07-07 11:54:00</t>
  </si>
  <si>
    <t>20240706105136X296091251</t>
  </si>
  <si>
    <t>流程受理流水号：20240706105053135626171701051881
客户号码:13562617170
客户姓名:时**
投诉地市:潍坊
来话流水:2024070610480138020843700
宽带账号:13562617170
宽带账号归属地市:潍坊
宽带账号归属区县:奎文区
故障地址:潍坊奎文区廿里堡街道文化路车站社区13号楼*********
联系电话:18766462068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故障大类:电视
故障细类:移动高清电视故障(专席)
携转原因:
故障时间:2024-07-06 10:54:37
魔百和单播/组播:组播
具体故障现象:点播和直播观看都出现卡顿缓冲，
客户其他诉求:
魔百和单/组播：组播</t>
  </si>
  <si>
    <t>2024-07-06 10:55:52</t>
  </si>
  <si>
    <t>2024-07-06 10:56:27</t>
  </si>
  <si>
    <t>SD-057-240706-936420-959</t>
  </si>
  <si>
    <t>2024-07-06 09:06:53</t>
  </si>
  <si>
    <t>80+普通-普通区域-寒亭区-和旭裕华苑-15065656464-500M-宽带上网投诉-次数0-202407060000123772</t>
  </si>
  <si>
    <t>202407060000123772</t>
  </si>
  <si>
    <t>202407060000123772#  宽带账号：15065656464  ；宽带地址：潍坊寒亭区寒亭街道运河街西苑小区5号楼*********
；客户来电反映宽带不能上网，客户不在现场，无法配合线上指导，要求上门，请协助处理，谢谢！联系电话：15065656464联系人；先生 来电流水：2024070608593888020858709</t>
  </si>
  <si>
    <t>2024-07-06 09:12:19</t>
  </si>
  <si>
    <t>2024-07-06 09:12:49</t>
  </si>
  <si>
    <t>SD-851-321756-97951-13203</t>
  </si>
  <si>
    <t>SD-057-240706-192537-218</t>
  </si>
  <si>
    <t>2024-07-06 08:02:13</t>
  </si>
  <si>
    <t>普通区域-寿光市-胡营全福元沿街-1366866067602-300M-宽带上网投诉-次数0-202407060000094861</t>
  </si>
  <si>
    <t>202407060000094861</t>
  </si>
  <si>
    <t>202407060000094861#流程受理流水号：2024070608010513668660676021000730
客户号码:1366866067602
客户姓名:李**
投诉地市:潍坊
来话流水:2024070607594423520800915
宽带账号:1366866067602
宽带账号归属地市:潍坊
宽带账号归属区县:寿光市
故障地址:潍坊寿光市胡营渤海南路胡营全福元沿街2号箱*********
联系电话:13668660676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故障时间:2024-07-06 08:01:37
具体故障现象:提示网络无法连接，
客户其他诉求:
;宽带小区$[胡营全福元沿街]$</t>
  </si>
  <si>
    <t>2024-07-06 08:26:44</t>
  </si>
  <si>
    <t>2024-07-06 08:27:10</t>
  </si>
  <si>
    <t>SD-851-322550-1905-6077</t>
  </si>
  <si>
    <t>SD-057-240706-723648-2610</t>
  </si>
  <si>
    <t>2024-07-06 10:56:16</t>
  </si>
  <si>
    <t>普通区域-昌邑市-龙源小区-15689877650-500M-宽带上网投诉-次数0-20240706105359X439154430</t>
  </si>
  <si>
    <t>20240706105359X439154430</t>
  </si>
  <si>
    <t xml:space="preserve">流程受理流水号：20240706105254156898776501052575
客户号码:15689877650
客户姓名:陈**
投诉地市:潍坊
来话流水:2024070610522991820899486
宽带账号:15689877650
宽带账号归属地市:潍坊
宽带账号归属区县:昌邑市
故障地址:潍坊昌邑市柳疃镇柳疃街龙源小区16号楼西沿街房*********
联系电话:15689877650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10:53:45
具体故障现象:光猫亮红灯，
客户其他诉求:
</t>
  </si>
  <si>
    <t>2024-07-06 10:57:28</t>
  </si>
  <si>
    <t>2024-07-06 10:57:57</t>
  </si>
  <si>
    <t>SD-057-240706-015672-2807</t>
  </si>
  <si>
    <t>2024-07-06 11:08:24</t>
  </si>
  <si>
    <t>【调研】-普通区域-寿光市-丽景花园北区-13780839000-200M-宽带上网投诉-次数0-20240706110622X182257860</t>
  </si>
  <si>
    <t>2024-07-07 12:09:00</t>
  </si>
  <si>
    <t>20240706110622X182257860</t>
  </si>
  <si>
    <t xml:space="preserve">流程受理流水号：20240706110452137808390001056778
客户号码:13780839000
客户姓名:刘**
投诉地市:潍坊
来话流水:2024070611033215920837022
宽带账号:13780839000
宽带账号归属地市:潍坊
宽带账号归属区县:寿光市
故障地址:潍坊寿光市圣城街道金光街丽景花园北区36号楼*********
联系电话:15762638030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故障细类:宽带无法上网(专席)
携转原因:
故障时间:2024-07-06 10:59:21
具体故障现象:打不开网页，
客户其他诉求:客户来电反映宽带无法使用，线上排障不认可
</t>
  </si>
  <si>
    <t>2024-07-06 11:12:45</t>
  </si>
  <si>
    <t>2024-07-06 11:13:13</t>
  </si>
  <si>
    <t>SD-852-290027-2111-10628</t>
  </si>
  <si>
    <t>SD-057-240706-429158-664</t>
  </si>
  <si>
    <t>2024-07-06 08:50:35</t>
  </si>
  <si>
    <t>【调研】-80+普通-普通区域-奎文区-吉祥家园-13562617683-300M-宽带上网投诉-次数0-202407060000114372</t>
  </si>
  <si>
    <t>202407060000114372</t>
  </si>
  <si>
    <t>202407060000114372#【已关注中国移动10086微信公众号】流程受理流水号：20240706084807135626176831007479
客户号码:13562617683
客户姓名:徐**
投诉地市:潍坊
来话流水:2024070608465198820846994
宽带账号:13562617683
宽带账号归属地市:潍坊
宽带账号归属区县:奎文区
故障地址:潍坊奎文区北苑街道乐川街吉祥家园12号楼*********
联系电话:13562617683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08:47:41
具体故障现象:光猫灯不亮 插排有电 拔插电源线  换插口 按开关 未恢复 请协助谢谢
客户其他诉求:
;宽带小区$[吉祥家园]$</t>
  </si>
  <si>
    <t>2024-07-06 08:59:44</t>
  </si>
  <si>
    <t>2024-07-06 09:02:09</t>
  </si>
  <si>
    <t>SD-851-247021-10249-3800</t>
  </si>
  <si>
    <t>SD-057-240706-805319-671</t>
  </si>
  <si>
    <t>2024-07-06 08:50:51</t>
  </si>
  <si>
    <t>【调研】-普通区域--null--宽带上网投诉-次数0-202407050000615621</t>
  </si>
  <si>
    <t>2024-07-07 09:51:00</t>
  </si>
  <si>
    <t>202407050000615621</t>
  </si>
  <si>
    <t>202407050000615621#15165699686客户表示本机想办理宽带装到安丘市韩家村，自己之前咨询过告知安装不了，要求联系处理，联系人电话“本机 录音：2024070517421843720810398”</t>
  </si>
  <si>
    <t>2024-07-06 17:00:14</t>
  </si>
  <si>
    <t>家庭咨询-&gt;咨询营销-&gt;家庭宽带-&gt;全局流转-&gt;办理规范-&gt;办理不成功-&gt;全局流转</t>
  </si>
  <si>
    <t>SD-057-240706-704325-949</t>
  </si>
  <si>
    <t>2024-07-06 09:06:37</t>
  </si>
  <si>
    <t>普通区域-寿光市-怡景花园-18863659572-1000M-宽带上网投诉-次数0-202407060000126247</t>
  </si>
  <si>
    <t>202407060000126247</t>
  </si>
  <si>
    <t>202407060000126247# 宽带账号：18863659572；宽带地址：潍坊寿光市圣城街道金海路怡景花园A3号楼；客户来电反映宽带无法联网，经查询客户侧为质差路由器n，请协助上门更换终端并一并处理故障问题，谢谢！联系电话：18863659572；联系人：刘*；来电流水：2024070609033683620897532。</t>
  </si>
  <si>
    <t>2024-07-06 09:11:20</t>
  </si>
  <si>
    <t>2024-07-06 09:12:18</t>
  </si>
  <si>
    <t>SD-851-316423-19354-23117</t>
  </si>
  <si>
    <t>SD-057-240706-705234-2584</t>
  </si>
  <si>
    <t>2024-07-06 10:53:45</t>
  </si>
  <si>
    <t>80+金卡-普通区域-奎文区-金宸公馆-15805368869-500M-宽带上网投诉-次数0-20240706105144X304870899</t>
  </si>
  <si>
    <t>20240706105144X304870899</t>
  </si>
  <si>
    <t xml:space="preserve">流程受理流水号：20240706105013158053688691051635
客户号码:15805368869
客户姓名:谭**
投诉地市:潍坊
来话流水:2024070610495279820866861
宽带账号:15805368869
宽带账号归属地市:潍坊
宽带账号归属区县:高新
故障地址:潍坊高新高新城区东风街金宸公馆8号楼*********
联系电话:18063205032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10:50:51
具体故障现象:提示网络无法连接，用户来电反映家里的光猫进水了，请核实处理，谢谢
客户其他诉求:要求退还无法使用期间的宽带费用，
</t>
  </si>
  <si>
    <t>2024-07-06 10:55:24</t>
  </si>
  <si>
    <t>2024-07-06 10:55:48</t>
  </si>
  <si>
    <t>SD-851-234688-5441-19876</t>
  </si>
  <si>
    <t>SD-057-240706-872095-229</t>
  </si>
  <si>
    <t>2024-07-06 08:05:27</t>
  </si>
  <si>
    <t>【调研】-80+普通-普通区域-临朐县-冷家山自然村-15064603475-1000M-宽带上网投诉-次数0-202407060000095075</t>
  </si>
  <si>
    <t>202407060000095075</t>
  </si>
  <si>
    <t>202407060000095075#流程受理流水号：20240706080456150646034751000813
客户号码:15064603475
客户姓名:冷**
投诉地市:潍坊
来话流水:2024070608041372720812756
宽带账号:15064603475
宽带账号归属地市:潍坊
宽带账号归属区县:临朐县
故障地址:潍坊临朐县辛寨镇人民政府冷家山冷家山自然村冷家山1号于江原*********
联系电话:13853644680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08:05:14
具体故障现象:光猫亮红灯，
客户其他诉求:
;宽带小区$[冷家山自然村]$</t>
  </si>
  <si>
    <t>2024-07-06 08:12:05</t>
  </si>
  <si>
    <t>2024-07-06 08:12:40</t>
  </si>
  <si>
    <t>SD-851-311425-20498-28649</t>
  </si>
  <si>
    <t>SD-057-240706-287095-748</t>
  </si>
  <si>
    <t>2024-07-06 08:56:17</t>
  </si>
  <si>
    <t>普通区域-高密市-宝利龙陶瓷-1986133770002-300M-宽带上网投诉-次数0-20240706085324X204535113</t>
  </si>
  <si>
    <t>20240706085324X204535113</t>
  </si>
  <si>
    <t xml:space="preserve">流程受理流水号：2024070608523519861337700021008955
客户号码:1986133770002
客户姓名:王**
投诉地市:潍坊
来话流水:2024070608510517820882689
宽带账号:1986133770002
宽带账号归属地市:潍坊
宽带账号归属区县:高密市
故障地址:潍坊高密市朝阳街道家纺路宝利龙陶瓷宝利龙陶瓷钱江15号箱*********
联系电话:19861337700
联系人:先生
工单紧急程度:一般
是否有升级投诉倾向:否
是否重复投诉:否
是否携转意向:否
是否投诉倾向:否
是否智能网关:智能网关
当前是否在线:是
接入方式:FTTH
端到端诊断结果:光功率弱
是否质差终端:无质差信息
光功率:-32.21
故障大类:宽带
故障细类:网速慢/上网掉线(专席)
携转原因:
故障时间:2024-07-06 08:54:03
具体故障现象:频繁掉线，
客户其他诉求:
</t>
  </si>
  <si>
    <t>2024-07-06 09:01:58</t>
  </si>
  <si>
    <t>SD-851-278026-18765-8853</t>
  </si>
  <si>
    <t>SD-057-240706-085473-2580</t>
  </si>
  <si>
    <t>2024-07-06 10:53:29</t>
  </si>
  <si>
    <t>普通区域-昌邑市-北范村自然村-18366548995-1000M-宽带上网投诉-次数0-202407060000239704</t>
  </si>
  <si>
    <t>202407060000239704</t>
  </si>
  <si>
    <t xml:space="preserve">202407060000239704#宽带账号：18366548995；宽带地址：潍坊昌邑市青乡镇北范村北范村自然村3号箱范长海*********；客户来电反映宽带无法上网，提示用户终端认证失败，重启设备未恢复，要求上门，请协助处理，谢谢！联系电话：本机；联系人：先生；来电流水：2024070610473418820837992。
</t>
  </si>
  <si>
    <t>2024-07-06 10:54:54</t>
  </si>
  <si>
    <t>2024-07-06 10:55:11</t>
  </si>
  <si>
    <t>SD-057-240706-031628-210</t>
  </si>
  <si>
    <t>2024-07-06 08:01:21</t>
  </si>
  <si>
    <t>【调研】-80+银卡-普通区域-寿光市-清河垄塬-15762571666-100M-宽带上网投诉-次数0-202407060000093309</t>
  </si>
  <si>
    <t>2024-07-07 09:02:00</t>
  </si>
  <si>
    <t>202407060000093309</t>
  </si>
  <si>
    <t>202407060000093309#流程受理流水号：20240706075749157625716661000676
客户号码:15762571666
客户姓名:孙**
投诉地市:潍坊
来话流水:2024070607573428520899587
宽带账号:15762571666
宽带账号归属地市:潍坊
宽带账号归属区县:寿光市
故障地址:潍坊寿光市洛城街道洛兴街清河垄塬6号楼*********
联系电话:15762571666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08:00:50
具体故障现象:提示网络无法连接，
客户其他诉求:客户要求尽快回电处理谢谢
;宽带小区$[清河垄塬]$</t>
  </si>
  <si>
    <t>2024-07-06 08:23:04</t>
  </si>
  <si>
    <t>2024-07-06 08:23:43</t>
  </si>
  <si>
    <t>SD-057-240706-176892-695</t>
  </si>
  <si>
    <t>2024-07-06 08:53:11</t>
  </si>
  <si>
    <t>普通区域-青州市-高庙村工业园区-18866790419-200M-宽带上网投诉-次数0-20240706085041X410773990</t>
  </si>
  <si>
    <t>2024-07-07 09:54:00</t>
  </si>
  <si>
    <t>20240706085041X410773990</t>
  </si>
  <si>
    <t xml:space="preserve">【农村网络投诉】流程受理流水号：20240706084831188667904191007603
客户号码:18866790419
客户姓名:刘**
投诉地市:潍坊
来话流水:2024070608470564520848898
宽带账号:18866790419
宽带账号归属地市:潍坊
宽带账号归属区县:青州市
故障地址:潍坊青州市邵庄镇高庙村高庙村工业园区5号箱（怡盈贸易门口）*********
联系电话:15712941651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08:51:05
具体故障现象:光猫亮红灯，
客户其他诉求:
</t>
  </si>
  <si>
    <t>2024-07-06 08:54:59</t>
  </si>
  <si>
    <t>2024-07-06 08:55:18</t>
  </si>
  <si>
    <t>SD-057-240706-287046-1866</t>
  </si>
  <si>
    <t>2024-07-06 10:04:39</t>
  </si>
  <si>
    <t>【调研】-FTTR-普通区域-奎文区-七星之都-15065694323-1000M-宽带上网投诉-次数0-202407060000188957</t>
  </si>
  <si>
    <t>202407060000188957</t>
  </si>
  <si>
    <t>202407060000188957#宽带账号：15065694323；联系电话：15275368996宽带地址：潍坊高新高新城区东方路七星之都3号楼*********；客户来电反映连不上网，线上指导无法配合操作，要求上门处理  ，来电流水：2024070610015413720869420</t>
  </si>
  <si>
    <t>2024-07-06 10:07:19</t>
  </si>
  <si>
    <t>SD-851-321165-16431-19786</t>
  </si>
  <si>
    <t>SD-057-240706-793485-1014</t>
  </si>
  <si>
    <t>2024-07-06 09:08:31</t>
  </si>
  <si>
    <t>80+普通-普通区域-临朐县-大关村自然村-15866155992-1000M-宽带上网投诉-次数0-20240706090643X360524000</t>
  </si>
  <si>
    <t>20240706090643X360524000</t>
  </si>
  <si>
    <t xml:space="preserve">【农村网络投诉】流程受理流水号：20240706090610158661559921013792
客户号码:15866155992
客户姓名:侯**
投诉地市:潍坊
来话流水:2024070609054624020819955
宽带账号:15866155992
宽带账号归属地市:潍坊
宽带账号归属区县:临朐县
故障地址:潍坊临朐县沂山管理委员会大关村大关村自然村大关村（扩容1次）10号箱光明全羊（外墙）*********
联系电话:15866155992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09:06:32
具体故障现象:光猫亮红灯，
客户其他诉求:
</t>
  </si>
  <si>
    <t>2024-07-06 09:12:04</t>
  </si>
  <si>
    <t>2024-07-06 09:12:32</t>
  </si>
  <si>
    <t>SD-851-275140-8588-24353</t>
  </si>
  <si>
    <t>SD-057-240706-547801-736</t>
  </si>
  <si>
    <t>2024-07-06 08:55:54</t>
  </si>
  <si>
    <t>普通区域-潍城区-华安庭岸风景-13573613835-300M-宽带上网投诉-次数0-202407060000118464</t>
  </si>
  <si>
    <t>202407060000118464</t>
  </si>
  <si>
    <t xml:space="preserve">202407060000118464#流程受理流水号：20240706085444135736138351009676
客户号码:13573613835
客户姓名:刘**
投诉地市:潍坊
来话流水:2024070608485322720863836
宽带账号:13573613835
宽带账号归属地市:潍坊
宽带账号归属区县:潍城区
故障地址:潍坊潍城区城关街道向阳路华安庭岸风景3号楼*********
联系电话:13573613835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故障时间:2024-07-06 08:55:02
具体故障现象:客户要求师傅带一个路由器 
客户其他诉求:客户侧为质差终端，要求上门更换终端并一并处理故障问题。
</t>
  </si>
  <si>
    <t>2024-07-06 09:07:17</t>
  </si>
  <si>
    <t>2024-07-06 09:08:14</t>
  </si>
  <si>
    <t>SD-057-240706-016273-2615</t>
  </si>
  <si>
    <t>2024-07-06 10:56:36</t>
  </si>
  <si>
    <t>80+普通-普通区域-高密市-陈屋村自然村-13625360511-1000M-宽带上网投诉-次数0-20240706105528X528375957</t>
  </si>
  <si>
    <t>20240706105528X528375957</t>
  </si>
  <si>
    <t xml:space="preserve">【农村网络投诉】流程受理流水号：20240706105446136253605111053220
客户号码:13625360511
客户姓名:张*
投诉地市:潍坊
来话流水:2024070610530104320806123
宽带账号:13625360511
宽带账号归属地市:潍坊
宽带账号归属区县:高密市
故障地址:潍坊高密市咸家管委会陈屋村陈屋村自然村陈屋村14号箱陈述丰*********
联系电话:13625360511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故障时间:2024-07-06 10:56:19
具体故障现象:光猫亮红灯，
客户其他诉求:
</t>
  </si>
  <si>
    <t>2024-07-06 10:58:35</t>
  </si>
  <si>
    <t>SD-851-261754-16603-19992</t>
  </si>
  <si>
    <t>SD-057-240706-835102-878</t>
  </si>
  <si>
    <t>2024-07-06 09:04:07</t>
  </si>
  <si>
    <t>普通区域-临朐县-河头庄自然村-13081678743-300M-宽带上网投诉-次数0-202407060000126419</t>
  </si>
  <si>
    <t>202407060000126419</t>
  </si>
  <si>
    <t>202407060000126419#流程受理流水号：20240706090049130816787431011755
客户号码:13081678743
客户姓名:郭**
投诉地市:潍坊
来话流水:2024070608585788920852613
宽带账号:13081678743
宽带账号归属地市:潍坊
宽带账号归属区县:临朐县
故障地址:潍坊临朐县城关街道河头庄河头庄自然村河头庄（紧急扩容）20号箱河头庄村委（外墙）*********
联系电话:15689819156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光功率:-14.30
故障大类:宽带/电视
故障细类:宽带无法上网(专席)
携转原因:
故障时间:2024-07-06 09:02:31
具体故障现象:手机连上宽带出现认证页面，接着经常自动跳转别的页面，联系过手机售后，手机没问题，请协助，谢谢
客户其他诉求:
;宽带小区$[河头庄自然村]$</t>
  </si>
  <si>
    <t>2024-07-06 09:15:53</t>
  </si>
  <si>
    <t>2024-07-06 09:18:43</t>
  </si>
  <si>
    <t>SD-057-240706-398271-700</t>
  </si>
  <si>
    <t>2024-07-06 08:53:23</t>
  </si>
  <si>
    <t>【调研】-80+普通-普通区域-青州市-龙苑-15169692625-200M-宽带上网投诉-次数0-202407060000114609</t>
  </si>
  <si>
    <t>202407060000114609</t>
  </si>
  <si>
    <t>202407060000114609#流程受理流水号：20240706085051151696926251008373
客户号码:15169692625
客户姓名:冯**
投诉地市:潍坊
来话流水:2024070608484962120863346
宽带账号:15169692625
宽带账号归属地市:潍坊
宽带账号归属区县:青州市
故障地址:潍坊青州市邵庄镇邵庄镇商业街邵庄镇商业街邵庄镇商业街1号箱（邵庄营业厅西邻）*********
联系电话:15169692625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光功率:-18.32
故障大类:宽带
故障细类:宽带无法上网(专席)
携转原因:
故障时间:2024-07-06 08:54:44
具体故障现象:宽带不在线，要求师傅上门，请协助谢谢。
客户其他诉求:要求尽快联系。
;宽带小区$[龙苑]$</t>
  </si>
  <si>
    <t>2024-07-06 08:58:51</t>
  </si>
  <si>
    <t>2024-07-06 08:59:09</t>
  </si>
  <si>
    <t>SD-057-240706-603157-406</t>
  </si>
  <si>
    <t>2024-07-06 08:35:27</t>
  </si>
  <si>
    <t>80+普通-普通区域-奎文区-车站社区-18764693749-300M-宽带上网投诉-次数0-20240706083251X971542157</t>
  </si>
  <si>
    <t>20240706083251X971542157</t>
  </si>
  <si>
    <t xml:space="preserve">流程受理流水号：20240706083015187646937491001844
客户号码:18764693749
客户姓名:张**
投诉地市:潍坊
来话流水:2024070608292901620819462
宽带账号:18764693749
宽带账号归属地市:潍坊
宽带账号归属区县:奎文区
故障地址:潍坊奎文区廿里堡街道文化路车站社区11号楼*********
联系电话:18764693749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08:30:50
具体故障现象:光猫不亮灯
客户其他诉求:要求上门更换设备
</t>
  </si>
  <si>
    <t>2024-07-06 08:36:51</t>
  </si>
  <si>
    <t>2024-07-06 08:40:06</t>
  </si>
  <si>
    <t>SD-057-240706-148537-447</t>
  </si>
  <si>
    <t>2024-07-06 08:38:18</t>
  </si>
  <si>
    <t>普通区域-坊子区-蒋家村-13863638065-1000M-宽带上网投诉-次数0-20240706083537X137293797</t>
  </si>
  <si>
    <t>20240706083537X137293797</t>
  </si>
  <si>
    <t>【农村网络投诉】【预处理派单】宽带账号：13863638065，宽带地址： 潍坊坊子区坊子老区蒋家村蒋家村潍坊坊子区坊安街道蒋家村16号分纤箱*********，故障现象：无法连接，故障现象类型：频繁出现故障，客户诉求：要求上门处理，联系电话：13863638065，通话流水：2024070608332764720844917。接入方式：FTTH，当前是否在线：不在线，端到端诊断结果：状态正常，是否智能网关：是，光功率。</t>
  </si>
  <si>
    <t>2024-07-06 08:43:30</t>
  </si>
  <si>
    <t>2024-07-06 08:44:07</t>
  </si>
  <si>
    <t>SD-851-272673-20649-8911</t>
  </si>
  <si>
    <t>SD-057-240706-675932-2620</t>
  </si>
  <si>
    <t>2024-07-06 10:56:46</t>
  </si>
  <si>
    <t>普通区域-高密市-天润保翠园-13676361644-200M-宽带上网投诉-次数0-202407060000246790</t>
  </si>
  <si>
    <t>2024-07-07 11:57:00</t>
  </si>
  <si>
    <t>202407060000246790</t>
  </si>
  <si>
    <t>202407060000246790#宽带账号：13676361644；宽带地址：潍坊高密市朝阳街道孚日街天润保翠园高密天润宝翠园12号楼*********；客户来电反映网络电视卡顿，要求上门，请协助处理，谢谢！联系电话：13676361644；联系人来电流水：
2024070610543177520825037</t>
  </si>
  <si>
    <t>2024-07-06 10:58:00</t>
  </si>
  <si>
    <t>2024-07-06 10:58:36</t>
  </si>
  <si>
    <t>SD-851-281305-113-20987</t>
  </si>
  <si>
    <t>SD-057-240706-981347-217</t>
  </si>
  <si>
    <t>2024-07-06 08:01:56</t>
  </si>
  <si>
    <t>【调研】-80+普通-(目标)普通区域-寿光市-东玉村-13869646755-1000M-宽带上网投诉-次数0-202407060000090475</t>
  </si>
  <si>
    <t>202407060000090475</t>
  </si>
  <si>
    <t>202407060000090475#【已关注中国移动10086微信公众号】流程受理流水号：20240706080012138696467551000717
客户号码:13869646755
客户姓名:李**
投诉地市:潍坊
来话流水:2024070607594399620800912
宽带账号:13869646755
宽带账号归属地市:潍坊
宽带账号归属区县:寿光市
故障地址:潍坊寿光市孙家集街道东玉村东玉村东玉村3号箱杨国平外墙*********
联系电话:13583611805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08:00:56
具体故障现象:光猫亮红灯，
客户其他诉求:
;宽带小区$[东玉村]$</t>
  </si>
  <si>
    <t>2024-07-06 08:27:20</t>
  </si>
  <si>
    <t>2024-07-06 08:28:23</t>
  </si>
  <si>
    <t>SD-851-238021-732-4148</t>
  </si>
  <si>
    <t>SD-057-240706-453016-703</t>
  </si>
  <si>
    <t>2024-07-06 08:53:36</t>
  </si>
  <si>
    <t>【调研】-普通区域-寒亭区-金润花园小区-13869601883-100M-宽带上网投诉-次数0-20240706085126X863018940</t>
  </si>
  <si>
    <t>20240706085126X863018940</t>
  </si>
  <si>
    <t xml:space="preserve">流程受理流水号：20240706085001138696018831008090
客户号码:13869601883
客户姓名:张**
投诉地市:潍坊
来话流水:2024070608484767020863096
宽带账号:13869601883
宽带账号归属地市:潍坊
宽带账号归属区县:寒亭区
故障地址:潍坊寒亭区开元街道海龙路金润花园小区10号楼（四季春城）*********
联系电话:17863665973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故障时间:2024-07-06 08:50:14
具体故障现象:光猫亮红灯，
客户其他诉求:
</t>
  </si>
  <si>
    <t>2024-07-06 08:58:17</t>
  </si>
  <si>
    <t>2024-07-06 08:59:06</t>
  </si>
  <si>
    <t>SD-057-240706-316498-411</t>
  </si>
  <si>
    <t>2024-07-06 08:35:39</t>
  </si>
  <si>
    <t>【重投】-普通区域-昌邑市-王隅村自然村-15689872315-500M-宽带上网投诉-次数0-20240706083323X324941300</t>
  </si>
  <si>
    <t>20240706083323X324941300</t>
  </si>
  <si>
    <t xml:space="preserve">【农村网络投诉】流程受理流水号：20240706083258156898723151002485
客户号码:15689872315
客户姓名:王**
投诉地市:潍坊
来话流水:2024070608324490120839949
宽带账号:15689872315
宽带账号归属地市:潍坊
宽带账号归属区县:昌邑市
故障地址:潍坊昌邑市围子镇王隅村王隅村自然村扩容16号箱富山志*********
联系电话:15689872315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08:33:09
具体故障现象:提示网络无法连接，
客户其他诉求:
</t>
  </si>
  <si>
    <t>2024-07-06 08:43:35</t>
  </si>
  <si>
    <t>2024-07-06 08:51:26</t>
  </si>
  <si>
    <t>SD-851-288362-1570-15415</t>
  </si>
  <si>
    <t>SD-057-240706-570621-402</t>
  </si>
  <si>
    <t>2024-07-06 08:35:04</t>
  </si>
  <si>
    <t>普通区域-诸城市-观海花园-15763643805-1000M-宽带上网投诉-次数0-20240706083208X928261982</t>
  </si>
  <si>
    <t>20240706083208X928261982</t>
  </si>
  <si>
    <t xml:space="preserve">流程受理流水号：20240706082843157636438051001676
客户号码:15763643805
客户姓名:徐**
投诉地市:潍坊
来话流水:2024070608282941420814460
宽带账号:15763643805
宽带账号归属地市:潍坊
宽带账号归属区县:诸城市
故障地址:潍坊诸城市密州街道薛馆路观海花园21号楼*********
联系电话:15763643805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故障细类:宽带网速慢/卡顿
携转原因:
故障时间:2024-07-06 08:32:14
网站/APP/游戏名称:所有的
具体故障现象:网速慢卡顿，
客户其他诉求:无
</t>
  </si>
  <si>
    <t>2024-07-06 09:13:47</t>
  </si>
  <si>
    <t>2024-07-06 12:14:13</t>
  </si>
  <si>
    <t>SD-851-321578-20847-25072</t>
  </si>
  <si>
    <t>SD-057-240706-126538-2641</t>
  </si>
  <si>
    <t>2024-07-06 10:59:11</t>
  </si>
  <si>
    <t>【调研】-80+白金-普通区域-青州市-黄楼街道新花卉市场-15762678985-1000M-宽带上网投诉-次数0-20240706105614X574641915</t>
  </si>
  <si>
    <t>20240706105614X574641915</t>
  </si>
  <si>
    <t xml:space="preserve">【农村网络投诉】流程受理流水号：20240706105422157626789851053109
客户号码:15762678985
客户姓名:王**
投诉地市:潍坊
来话流水:2024070610540368720818995
宽带账号:15762678985
宽带账号归属地市:潍坊
宽带账号归属区县:青州市
故障地址:潍坊青州市黄楼街道迟家村黄楼街道新花卉市场三次扩容K29号箱（老2号厅2号门）*********
联系电话:15762678985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10:55:50
具体故障现象:光猫灯正常但电脑手机无法上网，
客户其他诉求:
</t>
  </si>
  <si>
    <t>2024-07-06 11:03:27</t>
  </si>
  <si>
    <t>2024-07-06 11:05:59</t>
  </si>
  <si>
    <t>SD-851-303444-3553-12086</t>
  </si>
  <si>
    <t>SD-057-240706-825176-940</t>
  </si>
  <si>
    <t>2024-07-06 09:06:26</t>
  </si>
  <si>
    <t>【调研】-80+金卡-普通区域-潍城区-陈家油坊-15166469905-300M-宽带上网投诉-次数0-202407060000127464</t>
  </si>
  <si>
    <t>202407060000127464</t>
  </si>
  <si>
    <t xml:space="preserve">202407060000127464#流程受理流水号：20240706090406151664699051013014
客户号码:15166469905
客户姓名:李*
投诉地市:潍坊
来话流水:2024070609033725820897611
宽带账号:15166469905
宽带账号归属地市:潍坊
宽带账号归属区县:潍城区
故障地址:潍坊潍城区城关街道向阳路陈家油坊南区5号楼东福寿沿街（鸿运广告）*********
联系电话:15166469905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故障时间:2024-07-06 09:05:53
具体故障现象:光猫打不开网页，
客户其他诉求:客户侧为质差终端，要求上门更换终端并一并处理故障问题。
</t>
  </si>
  <si>
    <t>2024-07-06 09:16:13</t>
  </si>
  <si>
    <t>2024-07-06 09:29:24</t>
  </si>
  <si>
    <t>SD-057-240706-853746-1783</t>
  </si>
  <si>
    <t>2024-07-06 10:00:59</t>
  </si>
  <si>
    <t>80+银卡-普通区域-安丘市-颐高商贸城-13605364861-300M-宽带上网投诉-次数0-202407060000186892</t>
  </si>
  <si>
    <t>202407060000186892</t>
  </si>
  <si>
    <t>202407060000186892#客户来电反映电视机无法观看，我处正常排障未恢复，请协助处理，谢谢</t>
  </si>
  <si>
    <t>2024-07-06 10:10:21</t>
  </si>
  <si>
    <t>2024-07-06 10:10:42</t>
  </si>
  <si>
    <t>SD-851-247433-13127-3995</t>
  </si>
  <si>
    <t>SD-057-240706-701354-788</t>
  </si>
  <si>
    <t>2024-07-06 08:59:02</t>
  </si>
  <si>
    <t>【调研】-(目标)普通区域-青州市-新汽配城-15910111225-100M-宽带上网投诉-次数0-20240706085601X361467336</t>
  </si>
  <si>
    <t>2024-07-07 10:00:00</t>
  </si>
  <si>
    <t>20240706085601X361467336</t>
  </si>
  <si>
    <t xml:space="preserve">流程受理流水号：20240706085358159101112251009432
客户号码:15910111225
客户姓名:赵**
投诉地市:潍坊
来话流水:2024070608530779920800586
宽带账号:15910111225
宽带账号归属地市:潍坊
宽带账号归属区县:青州市
故障地址:潍坊青州市益都街道玲珑路山北路新汽配城17号箱（3号楼西头）*********
联系电话:15910111225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08:53:25
具体故障现象:光猫亮红灯，
客户其他诉求:请协助处理，谢谢
</t>
  </si>
  <si>
    <t>2024-07-06 09:01:21</t>
  </si>
  <si>
    <t>2024-07-06 09:01:40</t>
  </si>
  <si>
    <t>SD-057-240706-369512-2710</t>
  </si>
  <si>
    <t>2024-07-06 11:04:12</t>
  </si>
  <si>
    <t>普通区域-诸城市-小庄子自然村-18763689963-300M-宽带上网投诉-次数0-202407060000254208</t>
  </si>
  <si>
    <t>202407060000254208</t>
  </si>
  <si>
    <t xml:space="preserve">202407060000254208#流程受理流水号：20240706110344187636899631056353
客户号码:18763689963
客户姓名:陈**
投诉地市:潍坊
来话流水:2024070611032373920835222
宽带账号:18763689963
宽带账号归属地市:潍坊
宽带账号归属区县:诸城市
故障地址:潍坊诸城市龙都街道小庄子小庄子自然村小庄子村中南9#箱*********
联系电话:18763689963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光功率:-23.27
故障大类:宽带/电视
故障细类:宽带无法上网
携转原因:
故障时间:2024-07-06 11:03:56
具体故障现象:网速慢卡顿，
客户其他诉求:客户侧为质差终端，要求上门更换终端并一并处理故障问题。
</t>
  </si>
  <si>
    <t>2024-07-06 11:15:16</t>
  </si>
  <si>
    <t>2024-07-06 11:15:58</t>
  </si>
  <si>
    <t>SD-057-240706-126438-373</t>
  </si>
  <si>
    <t>2024-07-06 08:31:04</t>
  </si>
  <si>
    <t>80+银卡-普通区域-诸城市-金都北-西小区-15163609899-500M-宽带上网投诉-次数0-202407060000098249</t>
  </si>
  <si>
    <t>202407060000098249</t>
  </si>
  <si>
    <t xml:space="preserve">202407060000098249#流程受理流水号：20240706083035151636098991001903
客户号码:15163609899
客户姓名:张**
投诉地市:潍坊
来话流水:2024070608301650120823738
宽带账号:15163609899
宽带账号归属地市:潍坊
宽带账号归属区县:诸城市
故障地址:潍坊诸城市密州街道西关大街金都北-西小区南沿街17号箱*********
联系电话:15163609899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故障时间:2024-07-06 08:30:45
具体故障现象:提示网络无法连接，
客户其他诉求:客户侧为质差终端，要求上门更换终端并一并处理故障问题。
</t>
  </si>
  <si>
    <t>2024-07-06 08:37:39</t>
  </si>
  <si>
    <t>2024-07-06 08:38:17</t>
  </si>
  <si>
    <t>SD-057-240706-915263-698</t>
  </si>
  <si>
    <t>2024-07-06 08:53:19</t>
  </si>
  <si>
    <t>普通区域-诸城市-东邓戈庄自然村-15963431493-300M-宽带上网投诉-次数0-20240706085054X542255480</t>
  </si>
  <si>
    <t>20240706085054X542255480</t>
  </si>
  <si>
    <t xml:space="preserve">【农村网络投诉】流程受理流水号：20240706084819159634314931007543
客户号码:15963431493
客户姓名:闫**
投诉地市:潍坊
来话流水:2024070608441881420826268
宽带账号:15963431493
宽带账号归属地市:潍坊
宽带账号归属区县:诸城市
故障地址:潍坊诸城市龙都街道东邓戈庄东邓戈庄自然村东邓戈庄村东2号箱（闫仲全）*********
联系电话:19969957171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故障时间:2024-07-06 08:49:59
具体故障现象:打不开网页，
客户其他诉求:
</t>
  </si>
  <si>
    <t>2024-07-06 08:56:33</t>
  </si>
  <si>
    <t>2024-07-06 09:02:31</t>
  </si>
  <si>
    <t>SD-057-240706-781394-461</t>
  </si>
  <si>
    <t>2024-07-06 08:38:47</t>
  </si>
  <si>
    <t>【调研】-普通区域-昌邑市-张家车道村自然村-13791871438-200M-宽带上网投诉-次数0-20240706083554X154236823</t>
  </si>
  <si>
    <t>2024-07-07 09:39:00</t>
  </si>
  <si>
    <t>20240706083554X154236823</t>
  </si>
  <si>
    <t xml:space="preserve">【农村网络投诉】流程受理流水号：20240706083406137918714381002809
客户号码:13791871438
客户姓名:张**
投诉地市:潍坊
来话流水:2024070608333487620845796
宽带账号:13791871438
宽带账号归属地市:潍坊
宽带账号归属区县:昌邑市
故障地址:潍坊昌邑市青乡镇张家车道村张家车道村自然村张家车道村8号箱张述奎*********
联系电话:13791871438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08:34:36
具体故障现象:光猫亮红灯，已经指导操作光纤线插紧捋直光猫重启未恢复
客户其他诉求:
</t>
  </si>
  <si>
    <t>2024-07-06 08:42:45</t>
  </si>
  <si>
    <t>2024-07-06 08:43:18</t>
  </si>
  <si>
    <t>SD-057-240706-579264-3011</t>
  </si>
  <si>
    <t>普通区域-滨海-碱厂四区（怡心小区）-18366376372-200M-宽带上网投诉-次数0-202407060000268388</t>
  </si>
  <si>
    <t>2024-07-07 12:16:00</t>
  </si>
  <si>
    <t>202407060000268388</t>
  </si>
  <si>
    <t>202407060000268388# 宽带账号：18366376372；宽带地址：潍坊滨海大家洼街道海源街碱厂四区（怡心小区）416号楼，客户来电反映宽带：连不上网，线上指导不会操作，联系电话：18366376372；联系人：***；来电流水：2024070611131681520859293</t>
  </si>
  <si>
    <t>2024-07-06 11:21:23</t>
  </si>
  <si>
    <t>2024-07-06 11:22:31</t>
  </si>
  <si>
    <t>SD-057-240706-031495-744</t>
  </si>
  <si>
    <t>2024-07-06 08:56:06</t>
  </si>
  <si>
    <t>普通区域-昌邑市-徐家郜自然村-13806494047-100M-宽带上网投诉-次数0-20240706085303X183298152</t>
  </si>
  <si>
    <t>2024-07-07 09:57:00</t>
  </si>
  <si>
    <t>20240706085303X183298152</t>
  </si>
  <si>
    <t xml:space="preserve">【农村网络投诉】流程受理流水号：20240706085227138064940471008898
客户号码:13806494047
客户姓名:李**
投诉地市:潍坊
来话流水:2024070608521357820892735
宽带账号:13806494047
宽带账号归属地市:潍坊
宽带账号归属区县:昌邑市
故障地址:潍坊昌邑市仓街镇徐家郜村徐家郜自然村11号箱徐华群*********
联系电话:13806494047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故障细类:宽带无法上网(专席)
携转原因:
故障时间:2024-07-06 08:53:14
具体故障现象:用户无法提供具体故障现象，
客户其他诉求:
</t>
  </si>
  <si>
    <t>2024-07-06 08:58:14</t>
  </si>
  <si>
    <t>2024-07-06 08:58:45</t>
  </si>
  <si>
    <t>SD-057-240706-792831-746</t>
  </si>
  <si>
    <t>2024-07-06 08:56:10</t>
  </si>
  <si>
    <t>普通区域-寿光市-西城欣源胜景小区-18863648468-300M-宽带上网投诉-次数0-20240706085318X198834276</t>
  </si>
  <si>
    <t>20240706085318X198834276</t>
  </si>
  <si>
    <t xml:space="preserve">流程受理流水号：20240706084924188636484681007893
客户号码:18863648468
客户姓名:孙**
投诉地市:潍坊
来话流水:2024070608483735520861712
宽带账号:18863648468
宽带账号归属地市:潍坊
宽带账号归属区县:寿光市
故障地址:潍坊寿光市圣城街道建新街西城欣源胜景小区高层6号楼*********
联系电话:13792690416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光功率:-11.23
故障大类:宽带/电视
故障细类:网速慢/上网掉线(专席)
携转原因:
故障时间:2024-07-06 08:43:47
具体故障现象:网速慢卡顿，
客户其他诉求:
</t>
  </si>
  <si>
    <t>2024-07-06 08:58:00</t>
  </si>
  <si>
    <t>2024-07-06 08:58:29</t>
  </si>
  <si>
    <t>SD-057-240706-780351-2712</t>
  </si>
  <si>
    <t>2024-07-06 11:04:21</t>
  </si>
  <si>
    <t>【调研】-80+银卡-普通区域-青州市-赵坡商业街-15806366886-1000M-宽带上网投诉-次数0-202407060000254277</t>
  </si>
  <si>
    <t>202407060000254277</t>
  </si>
  <si>
    <t>202407060000254277#宽带账号：15806366886；宽带地址：潍坊青州市谭坊镇赵坡商业街赵坡商业街7号箱（孙建忠墙头）；客户来电反映宽带无法使用，客户为老人，无法配合线上指导，要求师傅上门，请协助处理，谢谢！联系电话：15806366886；联系人：先生；来电流水：2024070611005364720804203</t>
  </si>
  <si>
    <t>2024-07-06 11:05:12</t>
  </si>
  <si>
    <t>2024-07-06 11:11:37</t>
  </si>
  <si>
    <t>SD-851-327116-2464-27704</t>
  </si>
  <si>
    <t>SD-057-240706-132479-1000</t>
  </si>
  <si>
    <t>2024-07-06 09:08:13</t>
  </si>
  <si>
    <t>80+普通-普通区域-青州市-夏辛-13563635169-300M-宽带上网投诉-次数0-20240706090524X924019688</t>
  </si>
  <si>
    <t>20240706090524X924019688</t>
  </si>
  <si>
    <t xml:space="preserve">流程受理流水号：20240706090451135636351691013269
客户号码:13563635169
客户姓名:张**
投诉地市:潍坊
来话流水:2024070609023725420887389
宽带账号:13563635169
宽带账号归属地市:潍坊
宽带账号归属区县:青州市
故障地址:潍坊青州市谭坊镇夏辛夏辛3号箱（冯连明西墙）*********
联系电话:13563635169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09:07:27
具体故障现象:打不开网页，
客户其他诉求:
</t>
  </si>
  <si>
    <t>2024-07-06 09:10:05</t>
  </si>
  <si>
    <t>2024-07-06 09:10:38</t>
  </si>
  <si>
    <t>SD-057-240706-946872-718</t>
  </si>
  <si>
    <t>2024-07-06 08:54:04</t>
  </si>
  <si>
    <t>【调研】-80+普通-(目标)普通区域-高密市-大候家自然村-13506464098-200M-宽带上网投诉-次数0-20240706085211X131626406</t>
  </si>
  <si>
    <t>2024-07-07 09:55:00</t>
  </si>
  <si>
    <t>20240706085211X131626406</t>
  </si>
  <si>
    <t xml:space="preserve">【农村网络投诉】流程受理流水号：20240706085015135064640981008177
客户号码:13506464098
客户姓名:侯**
投诉地市:潍坊
来话流水:2024070608482284020859665
宽带账号:13506464098
宽带账号归属地市:潍坊
宽带账号归属区县:高密市
故障地址:潍坊高密市咸家管委会大候家大候家自然村大侯家侯加夺纺织厂16号箱*********
联系电话:13506464098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08:49:40
具体故障现象:光猫亮红灯，已经插紧光纤线重启设备未恢复
客户其他诉求:谢谢
</t>
  </si>
  <si>
    <t>2024-07-06 08:58:09</t>
  </si>
  <si>
    <t>2024-07-06 08:58:37</t>
  </si>
  <si>
    <t>SD-851-313374-44493-4649</t>
  </si>
  <si>
    <t>SD-057-240706-673458-1791</t>
  </si>
  <si>
    <t>2024-07-06 10:01:51</t>
  </si>
  <si>
    <t>【调研】-普通区域-寿光市-中央华府二期-15563605788-200M-宽带上网投诉-次数0-202407060000189003</t>
  </si>
  <si>
    <t>2024-07-07 11:02:00</t>
  </si>
  <si>
    <t>202407060000189003</t>
  </si>
  <si>
    <t>202407060000189003#宽带账号：15563605788；联系电话：15563605788宽带地址：潍坊寿光市圣城街道新兴街中央华府二期2号楼；客户来电反映宽带不好用，客户异机来电报修，线上指导无法配合操作，要求上门处理，来电流水：2024070609565167220808884</t>
  </si>
  <si>
    <t>2024-07-06 10:06:01</t>
  </si>
  <si>
    <t>2024-07-06 10:06:23</t>
  </si>
  <si>
    <t>SD-851-279754-26787-27389</t>
  </si>
  <si>
    <t>SD-057-240706-917506-215</t>
  </si>
  <si>
    <t>2024-07-06 08:01:51</t>
  </si>
  <si>
    <t>普通区域-青州市-杨姑桥村自然村-18653609789-300M-宽带上网投诉-次数0-202407060000090168</t>
  </si>
  <si>
    <t>202407060000090168</t>
  </si>
  <si>
    <t>202407060000090168#流程受理流水号：20240706075926186536097891000702
客户号码:18653609789
客户姓名:左**
投诉地市:潍坊
来话流水:2024070607583842220800198
宽带账号:18653609789
宽带账号归属地市:潍坊
宽带账号归属区县:青州市
故障地址:潍坊青州市黄楼街道杨姑桥村杨姑桥村自然村扩容7号箱(许长胜）*********
联系电话:18653609789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08:04:12
具体故障现象:光猫亮红灯，
客户其他诉求:要求退还无法使用期间的宽带费用，
;宽带小区$[杨姑桥村自然村]$</t>
  </si>
  <si>
    <t>2024-07-06 08:08:59</t>
  </si>
  <si>
    <t>2024-07-06 08:10:23</t>
  </si>
  <si>
    <t>SD-057-240706-814372-762</t>
  </si>
  <si>
    <t>2024-07-06 08:56:48</t>
  </si>
  <si>
    <t>普通区域-安丘市-建安花园-13287676885-200M-魔百和投诉-次数0-20240706085357X237647684</t>
  </si>
  <si>
    <t>20240706085357X237647684</t>
  </si>
  <si>
    <t>流程受理流水号：20240706085309132876768851009140
客户号码:13287676885
客户姓名:马**
投诉地市:潍坊
来话流水:2024070608500109620873551
宽带账号:13287676885
宽带账号归属地市:潍坊
宽带账号归属区县:安丘市
故障地址:潍坊安丘市兴安街道长安路建安花园三方6-7号楼*********
联系电话:13287676885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故障时间:2024-07-06 08:52:57
魔百和单播/组播:单播
具体故障现象:机顶盒无法开机，插线板有电,开关打开,重新拔插电源,未恢复.
客户其他诉求:
魔百和单/组播：单播</t>
  </si>
  <si>
    <t>2024-07-06 09:02:20</t>
  </si>
  <si>
    <t>2024-07-06 09:02:55</t>
  </si>
  <si>
    <t>SD-057-240706-248165-426</t>
  </si>
  <si>
    <t>2024-07-06 08:36:59</t>
  </si>
  <si>
    <t>普通区域-青州市-政法街商业街南段-13256466282-200M-宽带上网投诉-次数0-202407060000098880</t>
  </si>
  <si>
    <t>2024-07-07 09:37:00</t>
  </si>
  <si>
    <t>202407060000098880</t>
  </si>
  <si>
    <t>202407060000098880#流程受理流水号：20240706083612132564662821003560
客户号码:13256466282
客户姓名:刘**
投诉地市:潍坊
来话流水:2024070608351991920858269
宽带账号:13256466282
宽带账号归属地市:潍坊
宽带账号归属区县:青州市
故障地址:潍坊青州市云门山街道政法街政法街商业街南段2号箱（竹严江家后墙*********
联系电话:13256466282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故障时间:2024-07-06 08:36:36
具体故障现象:光猫不亮灯
客户其他诉求:
;宽带小区$[政法街商业街南段]$</t>
  </si>
  <si>
    <t>2024-07-06 08:39:54</t>
  </si>
  <si>
    <t>2024-07-06 08:40:19</t>
  </si>
  <si>
    <t>SD-057-240706-681790-2572</t>
  </si>
  <si>
    <t>2024-07-06 10:53:11</t>
  </si>
  <si>
    <t>普通区域-潍城区-夏家村自然村-18853633869-300M-宽带上网投诉-次数0-20240706105028X228753306</t>
  </si>
  <si>
    <t>20240706105028X228753306</t>
  </si>
  <si>
    <t xml:space="preserve">【农村网络投诉】流程受理流水号：20240706104626188536338691050299
客户号码:18853633869
客户姓名:宋**
投诉地市:潍坊
来话流水:2024070610451973220809757
宽带账号:18853633869
宽带账号归属地市:潍坊
宽带账号归属区县:潍城区
故障地址:潍坊潍城区望留街道夏家村夏家村自然村6#东数第2条胡同南数第2排东户*********
联系电话:18853633869
联系人:先生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故障细类:网速慢/上网掉线(专席)
携转原因:
故障时间:2024-07-06 10:50:10
具体故障现象:光猫亮红灯，
客户其他诉求:客户来电反映家里宽带无法连接使用，光信号亮红灯，线上排障不认可，请协助处理，谢谢
</t>
  </si>
  <si>
    <t>2024-07-06 10:55:12</t>
  </si>
  <si>
    <t>2024-07-06 10:55:50</t>
  </si>
  <si>
    <t>SD-057-240706-637981-219</t>
  </si>
  <si>
    <t>2024-07-06 08:03:13</t>
  </si>
  <si>
    <t>普通区域-坊子区-王裴家村自然村-18265686631-200M-宽带上网投诉-次数0-202407060000095068</t>
  </si>
  <si>
    <t>2024-07-07 09:04:00</t>
  </si>
  <si>
    <t>202407060000095068</t>
  </si>
  <si>
    <t>202407060000095068#流程受理流水号：20240706080122182656866311000737
客户号码:18265686631
客户姓名:王**
投诉地市:潍坊
来话流水:2024070608004081320802101
宽带账号:18265686631
宽带账号归属地市:潍坊
宽带账号归属区县:坊子区
故障地址:潍坊坊子区荆山洼经济发展区王裴家村王裴家村自然村王裴家村中心大街东侧4号箱（王炳胜）*********
联系电话:18253697332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故障时间:2024-07-06 08:02:31
具体故障现象:打不开网页，
客户其他诉求:家里是老人
;宽带小区$[王裴家村自然村]$</t>
  </si>
  <si>
    <t>2024-07-06 08:07:46</t>
  </si>
  <si>
    <t>2024-07-06 08:08:10</t>
  </si>
  <si>
    <t>SD-057-240706-346279-936</t>
  </si>
  <si>
    <t>2024-07-06 09:06:21</t>
  </si>
  <si>
    <t>普通区域-临朐县-河头庄自然村-13081678743-300M-宽带上网投诉-次数0-20240706090351X831876288</t>
  </si>
  <si>
    <t>20240706090351X831876288</t>
  </si>
  <si>
    <t xml:space="preserve">【农村网络投诉】流程受理流水号：20240706090049130816787431011755
客户号码:13081678743
客户姓名:郭**
投诉地市:潍坊
来话流水:2024070608585788920852613
宽带账号:13081678743
宽带账号归属地市:潍坊
宽带账号归属区县:临朐县
故障地址:潍坊临朐县城关街道河头庄河头庄自然村河头庄（紧急扩容）20号箱河头庄村委（外墙）*********
联系电话:15689819156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光功率:-14.30
故障大类:宽带/电视
故障细类:宽带无法上网(专席)
携转原因:
故障时间:2024-07-06 09:02:31
具体故障现象:手机连上宽带出现认证页面，接着经常自动跳转别的页面，联系过手机售后，手机没问题，请协助，谢谢
客户其他诉求:
</t>
  </si>
  <si>
    <t>2024-07-06 09:16:04</t>
  </si>
  <si>
    <t>2024-07-06 09:16:45</t>
  </si>
  <si>
    <t>SD-057-240706-413765-1826</t>
  </si>
  <si>
    <t>2024-07-06 10:03:16</t>
  </si>
  <si>
    <t>普通区域-安丘市-三合村自然村-13573672452-200M-宽带上网投诉-次数0-202407060000189892</t>
  </si>
  <si>
    <t>2024-07-07 11:04:00</t>
  </si>
  <si>
    <t>202407060000189892</t>
  </si>
  <si>
    <t>202407060000189892#受理号码 : 13573672452客户姓名 : 亓*号码归属地 : 潍坊安丘 － 安丘用户品牌 : 全球通
客户要求更换终端请协助谢谢要求免费更换
潍坊安丘市金冢子镇三合村三合村自然村三合二次追加8号箱季敬国
先生联系电话 18253683865 流水2024070609573565820817705</t>
  </si>
  <si>
    <t>2024-07-06 10:08:48</t>
  </si>
  <si>
    <t>2024-07-06 10:09:20</t>
  </si>
  <si>
    <t>SD-057-240707-257891-7375</t>
  </si>
  <si>
    <t>2024-07-07 17:05:47</t>
  </si>
  <si>
    <t>普通区域-青州市-曹家庄村自然村-15965071012-300M-宽带上网投诉-次数0-20240707170415X550605340</t>
  </si>
  <si>
    <t>2024-07-08 18:06:00</t>
  </si>
  <si>
    <t>20240707170415X550605340</t>
  </si>
  <si>
    <t xml:space="preserve">【农村网络投诉】流程受理流水号：20240707170000159650710121157131
客户号码:15965071012
客户姓名:孙**
投诉地市:潍坊
来话流水:2024070716591595420835178
宽带账号:15965071012
宽带账号归属地市:潍坊
宽带账号归属区县:青州市
故障地址:潍坊青州市庙子镇小牟家庄村小牟家庄村自然村二次扩容5号箱（油条豆脑南50米对面线杆）*********
联系电话:15965071012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17:03:44
具体故障现象:用户无法提供具体故障现象，拒绝排障要求师傅上门
客户其他诉求:
</t>
  </si>
  <si>
    <t>2024-07-07 17:14:23</t>
  </si>
  <si>
    <t>2024-07-07 17:15:04</t>
  </si>
  <si>
    <t>SD-057-240707-631258-4614</t>
  </si>
  <si>
    <t>2024-07-07 13:11:09</t>
  </si>
  <si>
    <t>80+普通-普通区域-寿光市-英伦公馆-15866132007-300M-魔百和投诉-次数0-20240707130829X909409424</t>
  </si>
  <si>
    <t>2024-07-08 08:00:00</t>
  </si>
  <si>
    <t>20240707130829X909409424</t>
  </si>
  <si>
    <t>流程受理流水号：20240707130432158661320071090773
客户号码:15866132007
客户姓名:辛**
投诉地市:潍坊
来话流水:2024070713040486120865792
宽带账号:15866132007
宽带账号归属地市:潍坊
宽带账号归属区县:寿光市
故障地址:潍坊寿光市文家街道北环路英伦公馆C3号楼2--301*********
联系电话:13780879038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故障时间:2024-07-07 13:01:05
魔百和单播/组播:组播
具体故障现象:视频播放出现花屏，
客户其他诉求:
魔百和单/组播：组播</t>
  </si>
  <si>
    <t>2024-07-07 13:13:50</t>
  </si>
  <si>
    <t>2024-07-07 13:14:21</t>
  </si>
  <si>
    <t>SD-057-240707-518302-4687</t>
  </si>
  <si>
    <t>2024-07-07 13:14:23</t>
  </si>
  <si>
    <t>80+白金-普通区域-青州市-卢坊村-13953616668-1000M-宽</t>
  </si>
  <si>
    <t>20240707131236X156935703</t>
  </si>
  <si>
    <t xml:space="preserve">【农村网络投诉】流程受理流水号：20240707131207139536166681092469
客户号码:13953616668
客户姓名:宫**
投诉地市:潍坊
来话流水:2024070713101040920806863
宽带账号:13953616668
宽带账号归属地市:潍坊
宽带账号归属区县:青州市
故障地址:潍坊青州市黄楼街道卢坊村卢坊村扩容4号箱#宫树贸#*********
联系电话:18364628777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故障时间:2024-07-07 13:15:57
具体故障现象:网速慢卡顿，请协助处理
客户其他诉求:
</t>
  </si>
  <si>
    <t>2024-07-07 13:16:45</t>
  </si>
  <si>
    <t>2024-07-07 13:17:11</t>
  </si>
  <si>
    <t>SD-851-277081-29378-3632</t>
  </si>
  <si>
    <t>SD-057-240707-306521-4615</t>
  </si>
  <si>
    <t>2024-07-07 13:11:12</t>
  </si>
  <si>
    <t>【调研】-80+金卡-普通区域-潍城区-华安庭岸风景-13906368633-1000M-宽带上网投诉-次数0-202407070000370197</t>
  </si>
  <si>
    <t>202407070000370197</t>
  </si>
  <si>
    <t xml:space="preserve">202407070000370197#宽带账号：13906368633宽带地址：潍坊潍城区城关街道向阳路华安庭岸风景19号楼；客户来电反映宽带网速慢客，客户不配合排障，要求上门，请协助处理，谢谢！联系电话：13906368633来电流水：2024070713050060020872206 </t>
  </si>
  <si>
    <t>2024-07-07 13:13:07</t>
  </si>
  <si>
    <t>2024-07-07 13:13:45</t>
  </si>
  <si>
    <t>SD-851-235696-7679-6927</t>
  </si>
  <si>
    <t>SD-057-240707-382954-4601</t>
  </si>
  <si>
    <t>2024-07-07 13:10:44</t>
  </si>
  <si>
    <t>【调研】-普通区域-奎文区-金鼎华府-18765109217-300M-宽带上网投诉-次数0-202407070000370157</t>
  </si>
  <si>
    <t>202407070000370157</t>
  </si>
  <si>
    <t>202407070000370157#宽带账号：18765109217 ；宽带地址：潍坊奎文区大虞街道鸢飞路金鼎华府1号楼 ；客户来电反映宽带上网网速慢/卡顿，经查询客户侧为质差终端，请协助上门更换终端并一并处理故障问题，谢谢！联系电话： 18765109217 ；来电流水：2024070713091789220800994</t>
  </si>
  <si>
    <t>2024-07-07 13:14:26</t>
  </si>
  <si>
    <t>2024-07-07 13:14:59</t>
  </si>
  <si>
    <t>SD-057-240707-413708-7390</t>
  </si>
  <si>
    <t>2024-07-07 17:06:57</t>
  </si>
  <si>
    <t>【调研】-普通区域-青州市-赵铺-18369671730-300M-宽带上网投诉-次数0-202407070000586929</t>
  </si>
  <si>
    <t>2024-07-08 18:07:00</t>
  </si>
  <si>
    <t>202407070000586929</t>
  </si>
  <si>
    <t>202407070000586929#宽带账号：18369671730；宽带地址：潍坊青州市何官镇赵铺村赵铺21号箱(刘国赢)*********；接入方式：FTTH，当前是否在线：在线，端到端诊断结果：客户侧设备问题，是否智能网关：，客户反映无法上网，要求尽快处理回复！来电流水：2024070717050130120891336联系电话：18369671730</t>
  </si>
  <si>
    <t>2024-07-07 17:16:44</t>
  </si>
  <si>
    <t>2024-07-07 17:17:02</t>
  </si>
  <si>
    <t>SD-057-240707-829613-4684</t>
  </si>
  <si>
    <t>2024-07-07 13:14:16</t>
  </si>
  <si>
    <t>80+普通-普通区域-青州市-程官-13793678509-300M-宽带上网投诉-次数0-20240707131218X138236131</t>
  </si>
  <si>
    <t>20240707131218X138236131</t>
  </si>
  <si>
    <t xml:space="preserve">流程受理流水号：20240707130819137936785091091663
客户号码:13793678509
客户姓名:程**
投诉地市:潍坊
来话流水:2024070713073436220889437
宽带账号:13793678509
宽带账号归属地市:潍坊
宽带账号归属区县:青州市
故障地址:潍坊青州市谭坊镇程官程官4号箱（程美杰东墙）*********
联系电话:18765717683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13:34:00
具体故障现象:用户无法提供具体故障现象，
客户其他诉求:
</t>
  </si>
  <si>
    <t>2024-07-07 13:15:39</t>
  </si>
  <si>
    <t>2024-07-07 13:16:21</t>
  </si>
  <si>
    <t>SD-057-240707-721534-4692</t>
  </si>
  <si>
    <t>2024-07-07 13:14:54</t>
  </si>
  <si>
    <t>【调研】-80+银卡-(目标)普通区域-潍城区-豪德陶瓷城-13780864373-1000M-宽带上网投诉-次数0-202407070000375636</t>
  </si>
  <si>
    <t>202407070000375636</t>
  </si>
  <si>
    <t>202407070000375636#宽带账号：13780864373宽带地址：潍坊潍城区经济开发区管理委员会东风西街豪德市场
客户来电反映宽带机顶盒无法使用，客户不会操作，无法配合线上指导，要求上门服务，请协助处理，谢谢！联系电话：本机联系人：女士来电流水：2024070713130630920826775</t>
  </si>
  <si>
    <t>2024-07-07 13:17:17</t>
  </si>
  <si>
    <t>2024-07-07 13:18:04</t>
  </si>
  <si>
    <t>SD-852-273706-2501-24616</t>
  </si>
  <si>
    <t>SD-057-240707-672594-4916</t>
  </si>
  <si>
    <t>2024-07-07 13:44:39</t>
  </si>
  <si>
    <t>(目标)普通区域-诸城市-龙城华庭南门沿街-15762685075-300M-宽带上网投诉-次数0-202407070000389945</t>
  </si>
  <si>
    <t>202407070000389945</t>
  </si>
  <si>
    <t xml:space="preserve">202407070000389945#宽带账号：15762685075；宽带地址：潍坊诸城市龙都街道密州路龙城华庭南门沿街卧龙坊3号楼，客户来电反映宽带无法使用，经查询客户侧为质差终端，请协助上门更换终端并一并处理故障问题，谢谢！电话：15762685075，联系人：盛**来电流水：2024070713412177820824450
</t>
  </si>
  <si>
    <t>2024-07-07 13:46:38</t>
  </si>
  <si>
    <t>2024-07-07 13:46:59</t>
  </si>
  <si>
    <t>SD-057-240707-691084-4612</t>
  </si>
  <si>
    <t>2024-07-07 13:11:05</t>
  </si>
  <si>
    <t>80+银卡-FTTR-普通区域-奎文区-万达广场片区-13791663233-1000M-宽带上网投诉-次数0-20240707130827X907828816</t>
  </si>
  <si>
    <t>20240707130827X907828816</t>
  </si>
  <si>
    <t xml:space="preserve">流程受理流水号：20240707130457137916632331090881
客户号码:13791663233
客户姓名:梁**
投诉地市:潍坊
来话流水:2024070713032972320861709
宽带账号:13791663233
宽带账号归属地市:潍坊
宽带账号归属区县:奎文区
故障地址:潍坊奎文区东关街道福寿街万达广场片区沿街（7#负1楼楼西）*********
联系电话:13563689955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故障时间:2024-07-07 13:03:59
具体故障现象:打不开网页，无法连接
客户其他诉求:
</t>
  </si>
  <si>
    <t>2024-07-07 13:16:49</t>
  </si>
  <si>
    <t>2024-07-07 13:19:52</t>
  </si>
  <si>
    <t>SD-851-311988-10096-11652</t>
  </si>
  <si>
    <t>SD-057-240707-715284-4693</t>
  </si>
  <si>
    <t>2024-07-07 13:15:10</t>
  </si>
  <si>
    <t>80+普通-普通区域-寿光市-紫金花园-18264623862-300M-宽带上网投诉-次数0-202407070000372269</t>
  </si>
  <si>
    <t>202407070000372269</t>
  </si>
  <si>
    <t>202407070000372269#宽带账号：18264623862；宽带地址：潍坊寿光市侯镇侯镇中心街紫金花园6号楼；客户来电反映观看的是网络电视无法观看，客户已正常办理移动高清业务，按相关口径解释不认可，要求反馈，请协助处理，谢谢！联系电话：18264623862；联系人：18264623862；来电流水：2024070713110899020813363。</t>
  </si>
  <si>
    <t>2024-07-07 13:18:39</t>
  </si>
  <si>
    <t>2024-07-07 13:18:59</t>
  </si>
  <si>
    <t>SD-851-299012-22663-23962</t>
  </si>
  <si>
    <t>SD-057-240707-761485-7341</t>
  </si>
  <si>
    <t>2024-07-07 17:02:23</t>
  </si>
  <si>
    <t>80+钻石-FTTR-普通区域-高密市-刘戈庄自然村-18463070789-1000M-宽带上网投诉-次数0-20240707170120X880704472 一级督办</t>
  </si>
  <si>
    <t>2024-07-08 18:03:00</t>
  </si>
  <si>
    <t>20240707170120X880704472</t>
  </si>
  <si>
    <t xml:space="preserve">【农村网络投诉】流程受理流水号：20240707165938184630707891157000
客户号码:18463070789
客户姓名:冯**
投诉地市:潍坊
来话流水:2024070716562498620807310
宽带账号:18463070789
宽带账号归属地市:潍坊
宽带账号归属区县:高密市
故障地址:潍坊高密市密水街道刘戈庄刘戈庄自然村高密刘戈庄二期刘宝厚18号箱*********
联系电话:18463070789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16:59:09
具体故障现象:注册灯闪烁    ，已指导重启设备捋顺插紧光纤线未恢复，请协助处理，谢谢
客户其他诉求:
</t>
  </si>
  <si>
    <t>2024-07-07 17:09:58</t>
  </si>
  <si>
    <t>2024-07-07 17:10:20</t>
  </si>
  <si>
    <t>SD-851-255020-3699-1422</t>
  </si>
  <si>
    <t>SD-057-240707-896175-4911</t>
  </si>
  <si>
    <t>2024-07-07 13:44:21</t>
  </si>
  <si>
    <t>80+金卡-普通区域-寿光市-东丹河村-18765651377-1000M-宽带上网投诉-次数0-20240707134144X904977658</t>
  </si>
  <si>
    <t>20240707134144X904977658</t>
  </si>
  <si>
    <t xml:space="preserve">【农村网络投诉】流程受理流水号：20240707133944187656513771098449
客户号码:18765651377
客户姓名:董**
投诉地市:潍坊
来话流水:2024070713392176220809435
宽带账号:18765651377
宽带账号归属地市:潍坊
宽带账号归属区县:寿光市
故障地址:潍坊寿光市稻田镇东丹河村东丹河村东丹河6箱（董德春外墙）*********
联系电话:18765651377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13:41:10
具体故障现象:光猫亮红灯，
客户其他诉求:要求退还无法使用期间的宽带费用，
</t>
  </si>
  <si>
    <t>2024-07-07 13:55:33</t>
  </si>
  <si>
    <t>2024-07-07 13:56:08</t>
  </si>
  <si>
    <t>SD-851-265648-13000-9106</t>
  </si>
  <si>
    <t>SD-057-240707-697582-4712</t>
  </si>
  <si>
    <t>2024-07-07 13:18:21</t>
  </si>
  <si>
    <t>80+金卡-FTTR-普通区域-昌乐县-昌乐河西村自然村二-13863667110-1000M-宽带上网投诉-次数0-202407070000376041</t>
  </si>
  <si>
    <t>202407070000376041</t>
  </si>
  <si>
    <t xml:space="preserve">202407070000376041#宽带账号：13863667110；宽带地址：潍坊昌乐县鄌郚镇河西村河西村村中2#（钟光明东山）0号楼*********
；客户来电反映机顶盒无法正常观看，客户不在现场，经查询客户侧为质差机顶盒，请协助上门更换终端并一并处理故障问题，谢谢！联系电话：本机；联系人：先生；来电流水：2024070713160367120847083
</t>
  </si>
  <si>
    <t>2024-07-07 13:44:41</t>
  </si>
  <si>
    <t>2024-07-07 13:45:02</t>
  </si>
  <si>
    <t>SD-851-311805-11712-3787</t>
  </si>
  <si>
    <t>SD-057-240707-208514-4715</t>
  </si>
  <si>
    <t>2024-07-07 13:19:19</t>
  </si>
  <si>
    <t>【重投】-【调研】-普通区域-奎文区-高新城市广场三期-18366322182-1000M-宽带上网投诉-次数0-202407070000375902</t>
  </si>
  <si>
    <t>202407070000375902</t>
  </si>
  <si>
    <t>202407070000375902#宽带账号18366322182：宽带地址：潍坊高新高新城区健康街高新城市广场三期16号楼；客户来电反映电视无法正常观看 无法配合线上指导，请协助处理，谢谢！联系电话；联系人：18366322182；来电流水：2024070713162876420850007</t>
  </si>
  <si>
    <t>2024-07-07 13:23:02</t>
  </si>
  <si>
    <t>2024-07-07 13:23:19</t>
  </si>
  <si>
    <t>SD-851-315748-7114-17097</t>
  </si>
  <si>
    <t>SD-057-240707-074125-4616</t>
  </si>
  <si>
    <t>【调研】-80+银卡-普通区域-高密市-刘一村自然村-13864699589-300M-宽带上网投诉-次数0-20240707130902X942028616</t>
  </si>
  <si>
    <t>20240707130902X942028616</t>
  </si>
  <si>
    <t xml:space="preserve">【农村网络投诉】流程受理流水号：20240707130736138646995891091496
客户号码:13864699589
客户姓名:刘*
投诉地市:潍坊
来话流水:2024070713064165120883540
宽带账号:13864699589
宽带账号归属地市:潍坊
宽带账号归属区县:高密市
故障地址:潍坊高密市夏庄镇刘一村刘一村自然村高密刘一村2号箱刘波西*********
联系电话:13864699589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故障时间:2024-07-07 13:11:40
具体故障现象:提示网络无法连接，
客户其他诉求:
</t>
  </si>
  <si>
    <t>2024-07-07 13:12:56</t>
  </si>
  <si>
    <t>2024-07-07 13:13:15</t>
  </si>
  <si>
    <t>SD-057-240707-924318-7348</t>
  </si>
  <si>
    <t>2024-07-07 17:02:50</t>
  </si>
  <si>
    <t>80+普通-普通区域-寒亭区-纳福馨城小区-15063691178-1000M-宽带上网投诉-次数0-202407070000579757</t>
  </si>
  <si>
    <t>202407070000579757</t>
  </si>
  <si>
    <t>202407070000579757#宽带账号：15063691178；宽带地址：潍坊寒亭区寒亭街道幸福路纳福馨城小区14号楼*********；客户来电反映宽带上网网速慢/卡顿，经查询客户侧为质差终端，请协助上门更换终端并一并处理故障问题，谢谢 ！来电流水： 2024070716581779620825894，联系电话：15063691178</t>
  </si>
  <si>
    <t>2024-07-07 17:07:47</t>
  </si>
  <si>
    <t>2024-07-07 17:09:35</t>
  </si>
  <si>
    <t>SD-057-240707-826194-4694</t>
  </si>
  <si>
    <t>2024-07-07 13:15:29</t>
  </si>
  <si>
    <t>80+银卡-普通区域-寿光市-怡尚苑小区-13455630779-1000M-宽带上网投诉-次数0-202407070000374336</t>
  </si>
  <si>
    <t>202407070000374336</t>
  </si>
  <si>
    <t>202407070000374336#宽带账号：13455630779；宽带地址：潍坊寿光市北洛镇尚家村怡尚苑小区A3号楼 ；联系电话：15065367128 客户来电反映宽带电视无法正常观看 ，经查询客户侧为质差机顶盒，请协助更换终端并一并处理故障问题，谢谢！ 来电流水：2024070713081285720893720</t>
  </si>
  <si>
    <t>2024-07-07 13:19:41</t>
  </si>
  <si>
    <t>2024-07-07 13:21:03</t>
  </si>
  <si>
    <t>SD-852-255840-572-17754</t>
  </si>
  <si>
    <t>SD-057-240707-163479-7413</t>
  </si>
  <si>
    <t>2024-07-07 17:08:46</t>
  </si>
  <si>
    <t>普通区域-寿光市-现代小区-15965074190-300M-宽带上网投诉-次数1-202407060000497950</t>
  </si>
  <si>
    <t>2024-07-08 18:09:00</t>
  </si>
  <si>
    <t>2024-07-07 17:24:37</t>
  </si>
  <si>
    <t>2024-07-07 17:25:07</t>
  </si>
  <si>
    <t>SD-057-240707-749653-4929</t>
  </si>
  <si>
    <t>2024-07-07 13:47:02</t>
  </si>
  <si>
    <t>FTTR-普通区域-滨海-大社区二期-19558628333-1000M-宽带上网投诉-次数0-20240707134430X701017860</t>
  </si>
  <si>
    <t>20240707134430X701017860</t>
  </si>
  <si>
    <t xml:space="preserve">流程受理流水号：20240707134406195586283331099383
客户号码:19558628333
客户姓名:袁**
投诉地市:潍坊
来话流水:2024070713403560220818678
宽带账号:19558628333
宽带账号归属地市:潍坊
宽带账号归属区县:滨海
故障地址:潍坊滨海大家洼街道禧源路大社区二期37号楼*********
联系电话:19558628333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13:44:17
具体故障现象:PON灯闪，
客户其他诉求:
</t>
  </si>
  <si>
    <t>2024-07-07 14:23:40</t>
  </si>
  <si>
    <t>2024-07-07 14:25:28</t>
  </si>
  <si>
    <t>SD-851-319001-18939-11647</t>
  </si>
  <si>
    <t>SD-057-240707-251943-7356</t>
  </si>
  <si>
    <t>2024-07-07 17:04:25</t>
  </si>
  <si>
    <t>80+普通-普通区域-高密市-交管所宿舍-15169445506-500M-宽带上网投诉-次数0-202407070000581090</t>
  </si>
  <si>
    <t>2024-07-08 18:05:00</t>
  </si>
  <si>
    <t>202407070000581090</t>
  </si>
  <si>
    <t>202407070000581090#宽带账号：15169445506；宽带地址：潍坊高密市醴泉街道百脉湖大街交管所宿舍12号楼屋山12号箱*********；客户来电反映
宽带上网慢，客户不配合排障，要求师傅上门，请协助
处理，谢谢！联系电话：13515363548；联系人：先生；来电
流水：2024070716583570220828742</t>
  </si>
  <si>
    <t>2024-07-07 17:28:16</t>
  </si>
  <si>
    <t>2024-07-07 17:28:51</t>
  </si>
  <si>
    <t>SD-057-240707-457912-4922</t>
  </si>
  <si>
    <t>2024-07-07 13:44:50</t>
  </si>
  <si>
    <t>【调研】-80+普通-(目标)普通区域-寒亭区-徐庄村自然村-13573663791-100M-宽带上网投诉-次数0-202407070000391883 三级督办</t>
  </si>
  <si>
    <t>2024-07-08 13:00:00</t>
  </si>
  <si>
    <t>202407070000391883</t>
  </si>
  <si>
    <t>202407070000391883#要求装维上门服务：宽带账号13573663791*；宽带地址：潍坊寒亭区寒亭街道徐庄村徐庄村自然村徐庄村；客户来电反映宽带连不上*，客户不在现场，无法配合线上指导/客户不配合排障，要求上门，请协助处理，谢谢！联系电话：18753626881；联系人：18753626881*；来电流水：2024070713425087320835951</t>
  </si>
  <si>
    <t>2024-07-07 13:46:29</t>
  </si>
  <si>
    <t>SD-057-240707-659317-4690</t>
  </si>
  <si>
    <t>2024-07-07 13:14:34</t>
  </si>
  <si>
    <t>80+银卡-普通区域-潍城区-前姚小区-13686365832-1000M-魔百和投诉-次数0-20240707131358X238730268</t>
  </si>
  <si>
    <t>20240707131358X238730268</t>
  </si>
  <si>
    <t>流程受理流水号：20240707130956136863658321092022
客户号码:13686365832
客户姓名:王**
投诉地市:潍坊
来话流水:2024070713093927820803365
宽带账号:13686365832
宽带账号归属地市:潍坊
宽带账号归属区县:潍城区
故障地址:潍坊潍城区城关街道福寿西街前姚小区3号楼*********
联系电话:13686365832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故障细类:移动高清电视故障(专席)
携转原因:
故障时间:2024-07-07 13:11:16
魔百和单播/组播:组播
具体故障现象:电视直播或点播无法观看，
客户其他诉求:请协助处理，谢谢
魔百和单/组播：组播</t>
  </si>
  <si>
    <t>2024-07-07 13:19:04</t>
  </si>
  <si>
    <t>2024-07-07 13:19:25</t>
  </si>
  <si>
    <t>SD-057-240707-890174-7859</t>
  </si>
  <si>
    <t>2024-07-07 17:35:46</t>
  </si>
  <si>
    <t>80+银卡-普通区域-高密市-水岸东方二期小区-13853611805-1000M-魔百和投诉-次数0-202407070000617058</t>
  </si>
  <si>
    <t>2024-07-08 18:36:00</t>
  </si>
  <si>
    <t>202407070000617058</t>
  </si>
  <si>
    <t>202407070000617058#流程受理流水号：20240707173107138536118051166472
客户号码:13853611805
客户姓名:王*
投诉地市:潍坊
来话流水:2024070717213781720850671
宽带账号:13853611805
宽带账号归属地市:潍坊
宽带账号归属区县:高密市
故障地址:潍坊高密市朝阳街道康成大街水岸东方二期小区高密水岸东方4-8号楼东单元4楼1号箱*********
联系电话:13853611805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故障细类:移动高清电视故障(专席)
携转原因:
故障时间:2024-07-07 17:31:38
魔百和单播/组播:组播
具体故障现象:电视直播或点播无法观看，切换网口，进行网络配置未恢复，请协助  谢谢
客户其他诉求:
魔百和单/组播：组播;宽带小区$[水岸东方二期小区]$</t>
  </si>
  <si>
    <t>2024-07-07 17:42:01</t>
  </si>
  <si>
    <t>2024-07-07 17:42:21</t>
  </si>
  <si>
    <t>SD-057-240707-517264-4839</t>
  </si>
  <si>
    <t>2024-07-07 13:35:02</t>
  </si>
  <si>
    <t>普通区域-寿光市-营里社村自然村-15725062309-100M-宽带上网投诉-次数0-20240707133233X353112522</t>
  </si>
  <si>
    <t>20240707133233X353112522</t>
  </si>
  <si>
    <t xml:space="preserve">【农村网络投诉】流程受理流水号：20240707133141157250623091096732
客户号码:15725062309
客户姓名:王**
投诉地市:潍坊
来话流水:2024070713281867120830235
宽带账号:15725062309
宽带账号归属地市:潍坊
宽带账号归属区县:寿光市
故障地址:潍坊寿光市营里镇营里社村营里社村自然村营里社村54号箱*********
联系电话:15725062309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13:25:57
具体故障现象:光纤线断开
客户其他诉求:
</t>
  </si>
  <si>
    <t>2024-07-07 13:46:04</t>
  </si>
  <si>
    <t>2024-07-07 13:46:56</t>
  </si>
  <si>
    <t>SD-057-240707-402957-326</t>
  </si>
  <si>
    <t>2024-07-07 08:13:50</t>
  </si>
  <si>
    <t>80+白金-普通区域-高密市-官厅小区-13953680510-1000M-宽带上网投诉-次数0-202407070000095779</t>
  </si>
  <si>
    <t>202407070000095779</t>
  </si>
  <si>
    <t>202407070000095779#流程受理流水号：20240707081212139536805101000955
客户号码:13953680510
客户姓名:杜**
投诉地市:潍坊
来话流水:2024070708120127520830941
宽带账号:13953680510
宽带账号归属地市:潍坊
宽带账号归属区县:高密市
故障地址:潍坊高密市大牟家镇官厅小区行政村官厅小区高密官厅小区杜庆恩21号箱*********
联系电话:05362893085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
携转原因:
故障时间:2024-07-07 08:13:05
具体故障现象:打不开网页，
客户其他诉求:老人不会操作，要求上门维修
;宽带小区$[官厅小区]$</t>
  </si>
  <si>
    <t>2024-07-07 08:16:51</t>
  </si>
  <si>
    <t>2024-07-07 08:17:21</t>
  </si>
  <si>
    <t>SD-851-273518-15833-5380</t>
  </si>
  <si>
    <t>SD-057-240707-582406-7864</t>
  </si>
  <si>
    <t>80+金卡-普通区域-青州市-恒信首府-15966168779-1000M-宽带上网投诉-次数0-20240707173444X884407180</t>
  </si>
  <si>
    <t>20240707173444X884407180</t>
  </si>
  <si>
    <t xml:space="preserve">流程受理流水号：20240707173340159661687791167286
客户号码:15966168779
客户姓名:桑**
投诉地市:潍坊
来话流水:2024070717330676720858733
宽带账号:15966168779
宽带账号归属地市:潍坊
宽带账号归属区县:青州市
故障地址:潍坊青州市王府街道海岱中路恒信首府7号楼*********
联系电话:15863412588
联系人:先生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故障时间:2024-07-07 17:34:25
具体故障现象:提示网络无法连接，
客户其他诉求:请协助处理，谢谢
</t>
  </si>
  <si>
    <t>2024-07-07 17:38:07</t>
  </si>
  <si>
    <t>2024-07-07 17:38:31</t>
  </si>
  <si>
    <t>SD-851-303533-21143-7343</t>
  </si>
  <si>
    <t>SD-057-240707-269031-4845</t>
  </si>
  <si>
    <t>2024-07-07 13:35:27</t>
  </si>
  <si>
    <t>【调研】-80+钻石-普通区域-高密市-盛世大院-15866507658-1000M-宽带上网投诉-次数0-20240707133432X472022732 一级督办</t>
  </si>
  <si>
    <t>20240707133432X472022732</t>
  </si>
  <si>
    <t xml:space="preserve">流程受理流水号：20240707133328158665076581097116
客户号码:15866507658
客户姓名:周*
投诉地市:潍坊
来话流水:2024070713325626820862098
宽带账号:15866507658
宽带账号归属地市:潍坊
宽带账号归属区县:高密市
故障地址:潍坊高密市密水街道凤凰大街盛世大院扩容高层1号楼*********
联系电话:15866507658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13:34:17
具体故障现象:光猫亮红灯，
客户其他诉求:
</t>
  </si>
  <si>
    <t>2024-07-07 13:37:36</t>
  </si>
  <si>
    <t>2024-07-07 13:37:57</t>
  </si>
  <si>
    <t>SD-851-277925-15372-6473</t>
  </si>
  <si>
    <t>SD-057-240707-038521-328</t>
  </si>
  <si>
    <t>2024-07-07 08:14:59</t>
  </si>
  <si>
    <t>80+普通-普通区域-昌乐县-锦纶天地-13869693289-1000M-宽带上网投诉-次数0-202407070000095287</t>
  </si>
  <si>
    <t>202407070000095287</t>
  </si>
  <si>
    <t>202407070000095287#流程受理流水号：20240707081437138696932891001005
客户号码:13869693289
客户姓名:何**
投诉地市:潍坊
来话流水:2024070708132566120836605
宽带账号:13869693289
宽带账号归属地市:潍坊
宽带账号归属区县:昌乐县
故障地址:潍坊昌乐县城关街道利民街锦纶天地1号楼*********
联系电话:13869693289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08:14:46
具体故障现象:打不开网页，
客户其他诉求:
;宽带小区$[锦纶天地]$</t>
  </si>
  <si>
    <t>2024-07-07 08:18:32</t>
  </si>
  <si>
    <t>2024-07-07 08:18:59</t>
  </si>
  <si>
    <t>SD-851-286390-20687-748</t>
  </si>
  <si>
    <t>SD-057-240707-371452-9902</t>
  </si>
  <si>
    <t>2024-07-07 20:50:18</t>
  </si>
  <si>
    <t>普通区域-寿光市-顺福昌小区-18706581191-300M-宽带上网投诉-次数0-202407070000739941</t>
  </si>
  <si>
    <t>2024-07-08 19:00:00</t>
  </si>
  <si>
    <t>202407070000739941</t>
  </si>
  <si>
    <t xml:space="preserve">202407070000739941#流程受理流水号：20240707204929187065811911206433
客户号码:18706581191
客户姓名:陈**
投诉地市:潍坊
来话流水:2024070720491756220888565
宽带账号:18706581191
宽带账号归属地市:潍坊
宽带账号归属区县:寿光市
故障地址:潍坊寿光市文家街道顺福昌顺福昌小区4号楼*********
联系电话:18706581191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21:00:15
具体故障现象:打不开网页，要求尽快处理，谢谢 
客户其他诉求:客户侧为质差终端，要求上门更换终端并一并处理故障问题。
</t>
  </si>
  <si>
    <t>2024-07-07 20:51:50</t>
  </si>
  <si>
    <t>2024-07-07 20:52:08</t>
  </si>
  <si>
    <t>SD-057-240707-716934-9954</t>
  </si>
  <si>
    <t>2024-07-07 20:59:24</t>
  </si>
  <si>
    <t>【调研】-80+银卡-(目标)普通区域-寿光市-赵家尧河村自然村-15169536431-300M-宽带上网投诉-次数0-20240707205807X874701370</t>
  </si>
  <si>
    <t>20240707205807X874701370</t>
  </si>
  <si>
    <t xml:space="preserve">【农村网络投诉】流程受理流水号：20240707205527151695364311207204
客户号码:15169536431
客户姓名:赵**
投诉地市:潍坊
来话流水:2024070720550826120813573
宽带账号:15169536431
宽带账号归属地市:潍坊
宽带账号归属区县:寿光市
故障地址:潍坊寿光市东埠赵家尧河村赵家尧河村自然村赵家尧河村3箱(赵建学外墙）*********
联系电话:15863618531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20:57:05
具体故障现象:光猫亮红灯，
客户其他诉求:
</t>
  </si>
  <si>
    <t>2024-07-07 21:01:57</t>
  </si>
  <si>
    <t>2024-07-07 21:02:16</t>
  </si>
  <si>
    <t>SD-057-240707-543698-7875</t>
  </si>
  <si>
    <t>2024-07-07 17:38:02</t>
  </si>
  <si>
    <t>【调研】-80+普通-普通区域-青州市-云河建安公司-15053693876-300M-宽带上网投诉-次数0-20240707173527X927431469</t>
  </si>
  <si>
    <t>2024-07-08 18:39:00</t>
  </si>
  <si>
    <t>20240707173527X927431469</t>
  </si>
  <si>
    <t xml:space="preserve">流程受理流水号：20240707173318150536938761167164
客户号码:15053693876
客户姓名:常**
投诉地市:潍坊
来话流水:2024070717322568720852289
宽带账号:15053693876
宽带账号归属地市:潍坊
宽带账号归属区县:青州市
故障地址:潍坊青州市云门山街道云门山路云河建安公司北楼*********
联系电话:18553641968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17:37:53
具体故障现象:PON灯闪，
客户其他诉求:
</t>
  </si>
  <si>
    <t>2024-07-07 17:51:54</t>
  </si>
  <si>
    <t>2024-07-07 17:52:29</t>
  </si>
  <si>
    <t>SD-057-240707-130729-7876</t>
  </si>
  <si>
    <t>2024-07-07 17:38:03</t>
  </si>
  <si>
    <t>【调研】-普通区域-临朐县-张家亭村-15095199227-300M-宽带上网投诉-次数0-202407070000617234</t>
  </si>
  <si>
    <t>202407070000617234</t>
  </si>
  <si>
    <t xml:space="preserve">202407070000617234#宽带账号：15095199227；宽带地址：潍坊临朐县城关街道张家亭农贸市场北边；客户来电反映宽带无法上网，客户不配合排障，要求师傅上门，请协助处理，谢谢！联系电话：15095199227；联系人：女士；来电流水：2024070717335150920865693。 </t>
  </si>
  <si>
    <t>2024-07-07 17:46:16</t>
  </si>
  <si>
    <t>2024-07-07 17:46:31</t>
  </si>
  <si>
    <t>SD-851-273524-1359-2823</t>
  </si>
  <si>
    <t>SD-057-240707-594870-9911</t>
  </si>
  <si>
    <t>2024-07-07 20:50:43</t>
  </si>
  <si>
    <t>【调研】-普通区域-坊子区-董家荆阳自然村-13656366115-100M-宽带上网投诉-次数0-20240707204936X576503503</t>
  </si>
  <si>
    <t>20240707204936X576503503</t>
  </si>
  <si>
    <t xml:space="preserve">【农村网络投诉】流程受理流水号：20240707204701136563661151206114
客户号码:13656366115
客户姓名:董**
投诉地市:潍坊
来话流水:2024070720463389220876920
宽带账号:13656366115
宽带账号归属地市:潍坊
宽带账号归属区县:坊子区
故障地址:潍坊坊子区王家庄街道（王家庄）董家荆阳董家荆阳自然村董家荆阳3号箱（董交）*********
联系电话:13792631165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20:49:16
具体故障现象:光猫亮红灯，
客户其他诉求:要求退还无法使用期间的宽带费用，
</t>
  </si>
  <si>
    <t>2024-07-07 20:54:59</t>
  </si>
  <si>
    <t>SD-057-240707-382649-9913</t>
  </si>
  <si>
    <t>2024-07-07 20:51:26</t>
  </si>
  <si>
    <t>【调研】-普通区域-寿光市-北关二手车市场-15966091234-300M-宽带上网投诉-次数0-202407070000736376</t>
  </si>
  <si>
    <t>202407070000736376</t>
  </si>
  <si>
    <t>202407070000736376#15966091234 客户来电反映对装维人员没及时办理移机不满 要求反馈 请尽快处理 谢谢 联系人 女士 联系电话15966091234 流水2024070720462169320875994</t>
  </si>
  <si>
    <t>2024-07-07 21:12:15</t>
  </si>
  <si>
    <t>家庭咨询-&gt;服务触点-&gt;装维人员-&gt;全局流转-&gt;售后服务-&gt;装维人员维修质量差-&gt;全局流转</t>
  </si>
  <si>
    <t>2024-07-07 21:12:50</t>
  </si>
  <si>
    <t>SD-852-285595-565-2482</t>
  </si>
  <si>
    <t>SD-057-240707-018437-338</t>
  </si>
  <si>
    <t>2024-07-07 08:16:43</t>
  </si>
  <si>
    <t>【调研】-普通区域-坊子区-龙凤花园-18660626452-1000M-宽带上网投诉-次数0-202407070000095026</t>
  </si>
  <si>
    <t>202407070000095026</t>
  </si>
  <si>
    <t>202407070000095026#流程受理流水号：20240707081554186606264521001033
客户号码:18660626452
客户姓名:刘*
投诉地市:潍坊
来话流水:2024070708152495120844951
宽带账号:18660626452
宽带账号归属地市:潍坊
宽带账号归属区县:坊子区
故障地址:潍坊坊子区坊子新区凤凰大街龙凤花园龙凤花园19号楼*********
联系电话:13606365654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08:16:34
具体故障现象:光猫亮红灯，
客户其他诉求:
;宽带小区$[龙凤花园]$</t>
  </si>
  <si>
    <t>2024-07-07 08:18:48</t>
  </si>
  <si>
    <t>2024-07-07 08:20:01</t>
  </si>
  <si>
    <t>SD-057-240707-894602-7882</t>
  </si>
  <si>
    <t>2024-07-07 17:38:17</t>
  </si>
  <si>
    <t>普通区域-临朐县-李家庄自然村-15763641976-200M-宽带上网投诉-次数0-202407070000615093</t>
  </si>
  <si>
    <t>202407070000615093</t>
  </si>
  <si>
    <t>202407070000615093#宽带账号：15763641976；宽带地址：潍坊临朐县寺头镇人民政府李家庄；客户来电反映宽带无法上网，光信号灯亮红灯，要求师傅上门，请协助处理，谢谢！联系电话：15763641976；联系人：先生；来电流水：2024070717341064320868561</t>
  </si>
  <si>
    <t>2024-07-07 17:42:22</t>
  </si>
  <si>
    <t>2024-07-07 17:42:50</t>
  </si>
  <si>
    <t>SD-057-240707-035917-9915</t>
  </si>
  <si>
    <t>2024-07-07 20:51:33</t>
  </si>
  <si>
    <t>普通区域-寿光市-丰三村自然村-15054460006-500M-宽带上网投诉-次数0-202407070000740340</t>
  </si>
  <si>
    <t>202407070000740340</t>
  </si>
  <si>
    <t xml:space="preserve">202407070000740340#【已关注中国移动10086微信公众号】流程受理流水号：20240707205053150544600061206614
客户号码:15054460006
客户姓名:隋**
投诉地市:潍坊
来话流水:2024070720503853720894372
宽带账号:15054460006
宽带账号归属地市:潍坊
宽带账号归属区县:寿光市
故障地址:潍坊寿光市丰城镇丰三村丰三村自然村丰三村2号箱（刘文焕家外墙）*********
联系电话:15054460006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故障细类:宽带无法上网
携转原因:
故障时间:2024-07-07 20:51:04
具体故障现象:提示网络无法连接，
客户其他诉求:客户侧为质差终端，要求上门更换终端并一并处理故障问题。
</t>
  </si>
  <si>
    <t>2024-07-07 20:55:02</t>
  </si>
  <si>
    <t>2024-07-07 20:55:29</t>
  </si>
  <si>
    <t>SD-057-240707-145760-350</t>
  </si>
  <si>
    <t>2024-07-07 08:20:11</t>
  </si>
  <si>
    <t>【调研】-普通区域-临朐县-后楼安置楼-19862680687-300M-宽带上网投诉-次数0-202407070000094209</t>
  </si>
  <si>
    <t>202407070000094209</t>
  </si>
  <si>
    <t>202407070000094209#【已关注中国移动10086微信公众号】流程受理流水号：20240707081838198626806871001100
客户号码:19862680687
客户姓名:张**
投诉地市:潍坊
来话流水:2024070708174927020855391
宽带账号:19862680687
宽带账号归属地市:潍坊
宽带账号归属区县:临朐县
故障地址:潍坊临朐县城关街道龙泉路后楼安置楼12号楼*********
联系电话:18253670513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08:19:59
具体故障现象:光猫亮红灯，
客户其他诉求:请处理，谢谢！
;宽带小区$[后楼安置楼]$</t>
  </si>
  <si>
    <t>2024-07-07 08:22:45</t>
  </si>
  <si>
    <t>2024-07-07 08:23:09</t>
  </si>
  <si>
    <t>SD-851-323916-22732-16033</t>
  </si>
  <si>
    <t>SD-057-240707-805192-5671</t>
  </si>
  <si>
    <t>2024-07-07 14:44:30</t>
  </si>
  <si>
    <t>普通区域-诸城市-岔道口小区及沿街-13356734368-300M-宽带上网投诉-次数0-20240707144313X593292398</t>
  </si>
  <si>
    <t>20240707144313X593292398</t>
  </si>
  <si>
    <t xml:space="preserve">流程受理流水号：20240707144203133567343681115241
客户号码:13356734368
客户姓名:王**
投诉地市:潍坊
来话流水:2024070714394667120841344
宽带账号:13356734368
宽带账号归属地市:潍坊
宽带账号归属区县:诸城市
故障地址:潍坊诸城市龙都街道龙都街岔道口小区及沿街岔道口小区沿街南3号箱（体育彩票）*********
联系电话:13356734368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故障时间:2024-07-07 14:45:18
具体故障现象:网速慢卡顿，
客户其他诉求:
</t>
  </si>
  <si>
    <t>2024-07-07 14:49:28</t>
  </si>
  <si>
    <t>2024-07-07 14:50:00</t>
  </si>
  <si>
    <t>SD-057-240707-742513-322</t>
  </si>
  <si>
    <t>2024-07-07 08:13:10</t>
  </si>
  <si>
    <t>普通区域-青州市-东坝新村-15863427940-300M-宽带上网投诉-次数0-202407070000093832</t>
  </si>
  <si>
    <t>202407070000093832</t>
  </si>
  <si>
    <t xml:space="preserve">202407070000093832#流程受理流水号：20240707081039158634279401000915
客户号码:15863427940
客户姓名:崔**
投诉地市:潍坊
来话流水:2024070708100648820823331
宽带账号:15863427940
宽带账号归属地市:潍坊
宽带账号归属区县:青州市
故障地址:潍坊青州市黄楼街道东坝新村东坝新村27号董瑞堂*********
联系电话:15863427940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08:12:01
具体故障现象:提示网络无法连接，
客户其他诉求:客户侧为质差终端，要求上门更换终端并一并处理故障问题。
</t>
  </si>
  <si>
    <t>2024-07-07 08:21:36</t>
  </si>
  <si>
    <t>2024-07-07 08:22:02</t>
  </si>
  <si>
    <t>SD-057-240707-642089-7831</t>
  </si>
  <si>
    <t>2024-07-07 17:32:15</t>
  </si>
  <si>
    <t>80+普通-普通区域-青州市-西阳河-13563613972-1000M-魔百和投诉-次数0-20240707172940X580559293</t>
  </si>
  <si>
    <t>2024-07-08 18:33:00</t>
  </si>
  <si>
    <t>20240707172940X580559293</t>
  </si>
  <si>
    <t>【农村网络投诉】流程受理流水号：20240707172557135636139721164896
客户号码:13563613972
客户姓名:有**
投诉地市:潍坊
来话流水:2024070717234720620870956
宽带账号:13563613972
宽带账号归属地市:潍坊
宽带账号归属区县:青州市
故障地址:潍坊青州市黄楼街道西阳河村西阳河7号箱(史洪山)*********
联系电话:15069688201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故障细类:移动高清电视故障(专席)
携转原因:
故障时间:2024-07-07 17:23:59
魔百和单播/组播:组播
具体故障现象:电视网络未连接：宽带正常使用，帐号排查正确，网口灯正常，网线无问题，指导网线换口，对应指导网络配置无效，请协助处理，谢谢。
客户其他诉求:
魔百和单/组播：组播</t>
  </si>
  <si>
    <t>2024-07-07 17:34:50</t>
  </si>
  <si>
    <t>2024-07-07 17:35:20</t>
  </si>
  <si>
    <t>SD-057-240707-624913-7884</t>
  </si>
  <si>
    <t>2024-07-07 17:38:24</t>
  </si>
  <si>
    <t>普通区域-寿光市-三元朱-15762594454-500M-宽带上网投诉-次数0-20240707173623X983250438</t>
  </si>
  <si>
    <t>20240707173623X983250438</t>
  </si>
  <si>
    <t xml:space="preserve">【农村网络投诉】流程受理流水号：20240707173531157625944541167895
客户号码:15762594454
客户姓名:王**
投诉地市:潍坊
来话流水:2024070717343779020872881
宽带账号:15762594454
宽带账号归属地市:潍坊
宽带账号归属区县:寿光市
故障地址:潍坊寿光市孙家集街道三元朱村三元朱4号楼*********
联系电话:15762594454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故障时间:2024-07-07 17:39:15
具体故障现象:宽带不能上网，排障之后没有恢复
客户其他诉求:
</t>
  </si>
  <si>
    <t>2024-07-07 17:43:47</t>
  </si>
  <si>
    <t>2024-07-07 17:44:10</t>
  </si>
  <si>
    <t>SD-057-240707-526789-4848</t>
  </si>
  <si>
    <t>2024-07-07 13:35:31</t>
  </si>
  <si>
    <t>80+金卡-普通区域-寿光市-谭何村自然村-15069664666-1000M-宽带上网投诉-次数0-20240707133457X497015852</t>
  </si>
  <si>
    <t>20240707133457X497015852</t>
  </si>
  <si>
    <t xml:space="preserve">【农村网络投诉】流程受理流水号：20240707133413150696646661097279
客户号码:15069664666
客户姓名:刘**
投诉地市:潍坊
来话流水:2024070713312869820851795
宽带账号:15069664666
宽带账号归属地市:潍坊
宽带账号归属区县:寿光市
故障地址:潍坊寿光市王望谭何村谭何村自然村谭何村扩容9号箱*********
联系电话:15069664666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13:34:24
具体故障现象:打不开网页，
客户其他诉求:
</t>
  </si>
  <si>
    <t>2024-07-07 13:44:15</t>
  </si>
  <si>
    <t>2024-07-07 13:44:52</t>
  </si>
  <si>
    <t>SD-851-230015-22843-15016</t>
  </si>
  <si>
    <t>SD-057-240707-287905-4846</t>
  </si>
  <si>
    <t>80+普通-普通区域-寿光市-纪台商圈-18763695896-1000M-宽带上网投诉-次数0-202407070000385668</t>
  </si>
  <si>
    <t>202407070000385668</t>
  </si>
  <si>
    <t>202407070000385668#宽带账号：18763695896；宽带地址：潍坊寿光市纪台镇纪台中心街纪台商圈冉家西市场2号箱*********；客户来电反映宽带故障，客户不配合排障，要求师傅上门，请协助处理，谢谢！联系电话：本机；联系人： 先生；来电流水：2024070713324875820861191</t>
  </si>
  <si>
    <t>2024-07-07 13:37:24</t>
  </si>
  <si>
    <t>2024-07-07 13:39:12</t>
  </si>
  <si>
    <t>SD-851-307304-155-10782</t>
  </si>
  <si>
    <t>SD-057-240707-497206-366</t>
  </si>
  <si>
    <t>2024-07-07 08:25:19</t>
  </si>
  <si>
    <t>【调研】-普通区域-诸城市-得利斯-18863690022-500M-魔百和投诉-次数0-202407070000097218</t>
  </si>
  <si>
    <t>202407070000097218</t>
  </si>
  <si>
    <t>202407070000097218#流程受理流水号：20240707082419188636900221001293
客户号码:18863690022
客户姓名:郑**
投诉地市:潍坊
来话流水:2024070708240668120882711
宽带账号:18863690022
宽带账号归属地市:潍坊
宽带账号归属区县:诸城市
故障地址:潍坊诸城市昌城镇得利斯村得利斯得利斯村22号箱*********
联系电话:18863690022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故障细类:移动高清电视故障
携转原因:
故障时间:2024-07-07 08:24:36
魔百和单播/组播:组播
具体故障现象:机顶盒无法开机，
客户其他诉求:客户表示机顶盒接触不良，要求维修
魔百和单/组播：组播;宽带小区$[得利斯]$</t>
  </si>
  <si>
    <t>2024-07-07 08:27:57</t>
  </si>
  <si>
    <t>2024-07-07 08:28:16</t>
  </si>
  <si>
    <t>SD-057-240707-165724-7837</t>
  </si>
  <si>
    <t>2024-07-07 17:33:05</t>
  </si>
  <si>
    <t>普通区域-寿光市-南袁村自然村-13780860119-100M-宽带上网投诉-次数0-202407070000614514</t>
  </si>
  <si>
    <t>2024-07-08 18:34:00</t>
  </si>
  <si>
    <t>202407070000614514</t>
  </si>
  <si>
    <t xml:space="preserve">202407070000614514#流程受理流水号：20240707173238137808601191166954
客户号码:13780860119
客户姓名:袁**
投诉地市:潍坊
来话流水:2024070717320221320848502
宽带账号:13780860119
宽带账号归属地市:潍坊
宽带账号归属区县:寿光市
故障地址:潍坊寿光市田柳南袁村南袁村自然村南袁村西*********
联系电话:13780860119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故障时间:2024-07-07 17:32:49
魔百和单播/组播:单播
具体故障现象:机顶盒无法开机，
客户其他诉求:客户侧为质差终端，要求上门更换终端并一并处理故障问题。
</t>
  </si>
  <si>
    <t>2024-07-07 17:36:51</t>
  </si>
  <si>
    <t>2024-07-07 17:38:45</t>
  </si>
  <si>
    <t>SD-057-240707-596724-4812</t>
  </si>
  <si>
    <t>2024-07-07 13:32:10</t>
  </si>
  <si>
    <t>【调研】-普通区域-青州市-腰庄-15964591916-300M-宽带上网投诉-次数0-202407070000382985</t>
  </si>
  <si>
    <t>202407070000382985</t>
  </si>
  <si>
    <t>202407070000382985#导航立单,客户通过语音导航反馈宽带故障问题,经诊断光猫设备性能不佳,要求装维回访处理,请协助.联系电话：15964591916</t>
  </si>
  <si>
    <t>2024-07-07 13:36:37</t>
  </si>
  <si>
    <t>2024-07-07 13:38:31</t>
  </si>
  <si>
    <t>SD-057-240707-109542-381</t>
  </si>
  <si>
    <t>2024-07-07 08:29:09</t>
  </si>
  <si>
    <t>【调研】-80+银卡-普通区域-坊子区-鲁光家园-15153615258-1000M-魔百和投诉-次数0-202407070000096537</t>
  </si>
  <si>
    <t>202407070000096537</t>
  </si>
  <si>
    <t>202407070000096537#流程受理流水号：20240707082732151536152581001482
客户号码:15153615258
客户姓名:王**
投诉地市:潍坊
来话流水:2024070708270455120896127
宽带账号:15153615258
宽带账号归属地市:潍坊
宽带账号归属区县:坊子区
故障地址:潍坊坊子区坊子老区行政街鲁光家园鲁光家园11号楼*********
联系电话:15576341392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故障细类:移动高清电视故障
携转原因:
故障时间:2024-07-07 08:23:30
魔百和单播/组播:单播
具体故障现象:电视提示网络类错误，
客户其他诉求:
魔百和单/组播：单播;宽带小区$[鲁光家园]$</t>
  </si>
  <si>
    <t>2024-07-07 08:32:17</t>
  </si>
  <si>
    <t>2024-07-07 08:33:25</t>
  </si>
  <si>
    <t>SD-851-315243-5396-10394</t>
  </si>
  <si>
    <t>SD-057-240707-062579-5624</t>
  </si>
  <si>
    <t>2024-07-07 14:41:10</t>
  </si>
  <si>
    <t>80+银卡-普通区域-奎文区-东方天韵-13675367597-100M-宽带上网投诉-次数0-20240707143809X289750355</t>
  </si>
  <si>
    <t>2024-07-08 15:42:00</t>
  </si>
  <si>
    <t>20240707143809X289750355</t>
  </si>
  <si>
    <t xml:space="preserve">流程受理流水号：20240707143735136753675971113936
客户号码:13675367597
客户姓名:辛**
投诉地市:潍坊
来话流水:2024070714303990120852056
宽带账号:13675367597
宽带账号归属地市:潍坊
宽带账号归属区县:高新
故障地址:潍坊高新高新城区北海路东方天韵52号楼*********
联系电话:15165362717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14:37:36
具体故障现象:提示网络无法连接，
客户其他诉求:
</t>
  </si>
  <si>
    <t>2024-07-07 14:43:46</t>
  </si>
  <si>
    <t>2024-07-07 14:44:29</t>
  </si>
  <si>
    <t>SD-057-240707-169582-9928</t>
  </si>
  <si>
    <t>2024-07-07 20:53:24</t>
  </si>
  <si>
    <t>80+普通-FTTR-普通区域-潍城区-后王村-15705362086-300M-宽带上网投诉-次数0-20240707205203X723636559</t>
  </si>
  <si>
    <t>20240707205203X723636559</t>
  </si>
  <si>
    <t xml:space="preserve">【农村网络投诉】流程受理流水号：20240707205026157053620861206558
客户号码:15705362086
客户姓名:王**
投诉地市:潍坊
来话流水:2024070720483230120885342
宽带账号:15705362086
宽带账号归属地市:潍坊
宽带账号归属区县:潍城区
故障地址:潍坊潍城区于河街道后王村后王村村南街南3排西起3排西户扩容3#*********
联系电话:15705362086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20:53:01
具体故障现象:大面积故障  线上解释不认可 赠送流量不认可  要求尽快处理 
客户其他诉求:
</t>
  </si>
  <si>
    <t>2024-07-07 20:56:16</t>
  </si>
  <si>
    <t>2024-07-07 20:56:35</t>
  </si>
  <si>
    <t>SD-851-277914-20155-20960</t>
  </si>
  <si>
    <t>SD-057-240707-586371-373</t>
  </si>
  <si>
    <t>2024-07-07 08:27:20</t>
  </si>
  <si>
    <t>【重投】-普通区域-高密市-凤凰永安居-15706307355-500M-宽带上网投诉-次数0-202407070000097227</t>
  </si>
  <si>
    <t>202407070000097227</t>
  </si>
  <si>
    <t>202407070000097227#【已关注中国移动10086微信公众号】流程受理流水号：20240707082645157063073551001422
客户号码:15706307355
客户姓名:毛**
投诉地市:潍坊
来话流水:2024070708232229020879507
宽带账号:15706307355
宽带账号归属地市:潍坊
宽带账号归属区县:高密市
故障地址:潍坊高密市密水街道永安路凤凰永安居高密凤凰永安居12号楼1层弱电井9号箱*********
联系电话:18366507362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故障时间:2024-07-07 08:27:07
具体故障现象:光猫亮红灯，
客户其他诉求:
;宽带小区$[凤凰永安居]$</t>
  </si>
  <si>
    <t>2024-07-07 08:31:04</t>
  </si>
  <si>
    <t>2024-07-07 08:31:27</t>
  </si>
  <si>
    <t>SD-057-240707-257316-5687</t>
  </si>
  <si>
    <t>2024-07-07 14:45:48</t>
  </si>
  <si>
    <t>【调研】-80+普通-(目标)普通区域-潍城区-小庄自然村-15094972755-1000M-宽带上网投诉-次数0-202407070000443833</t>
  </si>
  <si>
    <t>202407070000443833</t>
  </si>
  <si>
    <t>202407070000443833#宽带账号：15094972755；宽带地址：潍坊潍城区于河街道小庄小庄自然村潍城区于河街道小庄村扩容K2号箱；客户来电反映宽带电脑网络无法连接，客户不配合排障，要求上门，请协助处理，谢谢！联系电话：18953601788；联系人：先生；来电流水：2024070714375665320823262</t>
  </si>
  <si>
    <t>2024-07-07 14:51:43</t>
  </si>
  <si>
    <t>2024-07-07 14:52:02</t>
  </si>
  <si>
    <t>SD-057-240707-859026-7844</t>
  </si>
  <si>
    <t>2024-07-07 17:34:36</t>
  </si>
  <si>
    <t>【调研】-(目标)普通区域-临朐县-玉皇庙自然村-13964660922-500M-宽带上网投诉-次数0-202407070000615402</t>
  </si>
  <si>
    <t>2024-07-08 18:35:00</t>
  </si>
  <si>
    <t>202407070000615402</t>
  </si>
  <si>
    <t xml:space="preserve">202407070000615402#宽带账号：13964660922；宽带地址：潍坊临朐县冶源镇人民政府玉皇庙玉皇庙自然村玉皇庙（扩容2）10号箱魏宗堂（外；客户来电反映网速慢，客户不配合排障，要求上门，请协助处理，谢谢！联系电话：13964660922；联系人来电流水：2024070717321183920849998
</t>
  </si>
  <si>
    <t>SD-057-240707-493062-9931</t>
  </si>
  <si>
    <t>2024-07-07 20:54:01</t>
  </si>
  <si>
    <t>80+金卡-普通区域-昌邑市-刘家巷自然村-15169657770-300M-宽带上网投诉-次数0-202407070000739895</t>
  </si>
  <si>
    <t>202407070000739895</t>
  </si>
  <si>
    <t xml:space="preserve">202407070000739895#流程受理流水号：20240707205258151696577701206873
客户号码:15169657770
客户姓名:刘**
投诉地市:潍坊
来话流水:2024070720523520320802878
宽带账号:15169657770
宽带账号归属地市:潍坊
宽带账号归属区县:昌邑市
故障地址:潍坊昌邑市围子镇刘家巷村刘家巷自然村2号箱刘述啥*********
联系电话:15169657770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20:53:12
具体故障现象:电脑无法上网，
客户其他诉求:15169657770客户侧为质差终端，要求上门更换终端并一并处理故障问题    联系电话 本机  录音流水 15169657770
</t>
  </si>
  <si>
    <t>2024-07-07 20:58:50</t>
  </si>
  <si>
    <t>2024-07-07 20:59:14</t>
  </si>
  <si>
    <t>SD-057-240707-517964-9939</t>
  </si>
  <si>
    <t>2024-07-07 20:56:02</t>
  </si>
  <si>
    <t>80+金卡-普通区域-奎文区-金御皇庭-15153626557-1000M-宽带上网投诉-次数0-20240707205320X800941645</t>
  </si>
  <si>
    <t>20240707205320X800941645</t>
  </si>
  <si>
    <t xml:space="preserve">流程受理流水号：20240707205019151536265571206547
客户号码:15153626557
客户姓名:张**
投诉地市:潍坊
来话流水:2024070720494475120890548
宽带账号:15153626557
宽带账号归属地市:潍坊
宽带账号归属区县:奎文区
故障地址:潍坊奎文区潍州路街道健康街金御皇庭23号楼
联系电话:15153626557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20:49:16
具体故障现象:提示网络无法连接，光猫指示灯不亮，按开关，拔插电源线，更换插排插口，未恢复请处理谢谢
客户其他诉求:
</t>
  </si>
  <si>
    <t>2024-07-07 21:01:16</t>
  </si>
  <si>
    <t>2024-07-07 21:01:32</t>
  </si>
  <si>
    <t>SD-851-267949-25306-16169</t>
  </si>
  <si>
    <t>SD-057-240707-384176-5645</t>
  </si>
  <si>
    <t>2024-07-07 14:41:56</t>
  </si>
  <si>
    <t>80+金卡-普通区域-寒亭区-西院-13563605315-1000M-宽带上网投诉-次数0-202407070000442159</t>
  </si>
  <si>
    <t>202407070000442159</t>
  </si>
  <si>
    <t xml:space="preserve">202407070000442159#流程受理流水号：20240707144135135636053151115116
客户号码:13563605315
客户姓名:陈**
投诉地市:潍坊
来话流水:2024070714374781020821862
宽带账号:13563605315
宽带账号归属地市:潍坊
宽带账号归属区县:寒亭区
故障地址:潍坊寒亭区寒亭街道西院村西院西院村东南北街北二13号箱*********
联系电话:13563605315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光功率:-17.05
故障大类:宽带/电视
故障细类:宽带网速慢/卡顿
携转原因:
故障时间:2024-07-07 14:44:45
具体故障现象:网速慢卡顿，
客户其他诉求:客户侧为质差终端，要求上门更换终端并一并处理故障问题。
</t>
  </si>
  <si>
    <t>2024-07-07 14:44:08</t>
  </si>
  <si>
    <t>2024-07-07 14:44:40</t>
  </si>
  <si>
    <t>SD-851-277800-12015-18541</t>
  </si>
  <si>
    <t>SD-057-240707-405697-5704</t>
  </si>
  <si>
    <t>2024-07-07 14:47:28</t>
  </si>
  <si>
    <t>普通区域-临朐县-代家庄自然村-15854403489-100M-魔百和投诉-次数0-20240707144655X815227349</t>
  </si>
  <si>
    <t>2024-07-08 15:48:00</t>
  </si>
  <si>
    <t>20240707144655X815227349</t>
  </si>
  <si>
    <t>【农村网络投诉】流程受理流水号：20240707144439158544034891115973
客户号码:15854403489
客户姓名:聂**
投诉地市:潍坊
来话流水:2024070714403085520848645
宽带账号:15854403489
宽带账号归属地市:潍坊
宽带账号归属区县:临朐县
故障地址:潍坊临朐县蒋峪镇人民政府代家庄代家庄自然村代家庄（扩容4次）27号箱徐光顺（外墙）*********
联系电话:15854403489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故障细类:移动高清电视故障(专席)
携转原因:
故障时间:2024-07-07 14:44:06
魔百和单播/组播:组播
具体故障现象:电视直播或点播无法观看，机顶盒网线连接光猫，插任意插口都不亮，请协助处理
客户其他诉求:谢谢
魔百和单/组播：组播</t>
  </si>
  <si>
    <t>2024-07-07 14:52:38</t>
  </si>
  <si>
    <t>郭立刚</t>
  </si>
  <si>
    <t>15706307560</t>
  </si>
  <si>
    <t>dw3_jk_guoligang</t>
  </si>
  <si>
    <t>2024-07-07 14:55:08</t>
  </si>
  <si>
    <t>SD-057-240707-621597-8315</t>
  </si>
  <si>
    <t>2024-07-07 18:12:01</t>
  </si>
  <si>
    <t>80+普通-普通区域-安丘市-江山一品-18866712536-1000M-宽带上网投诉-次数0-202407070000651912</t>
  </si>
  <si>
    <t>202407070000651912</t>
  </si>
  <si>
    <t>202407070000651912#流程受理流水号：20240707181036188667125361178105
客户号码:18866712536
客户姓名:赵**
投诉地市:潍坊
来话流水:2024070718070602920850685
宽带账号:18866712536
宽带账号归属地市:潍坊
宽带账号归属区县:安丘市
故障地址:潍坊安丘市兴安街道金融街江山一品江山一品3号楼*********
联系电话:18866712536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18:14:22
具体故障现象:宽带不能上网，光信号亮红灯，排障之后没有恢复
客户其他诉求:
;宽带小区$[江山一品]$</t>
  </si>
  <si>
    <t>2024-07-07 18:23:47</t>
  </si>
  <si>
    <t>2024-07-07 18:27:09</t>
  </si>
  <si>
    <t>SD-851-282913-636-15286</t>
  </si>
  <si>
    <t>SD-057-240707-016543-7785</t>
  </si>
  <si>
    <t>2024-07-07 17:26:05</t>
  </si>
  <si>
    <t>普通区域-临朐县-下高家沟自然村-13405360750-300M-宽带上网投诉-次数0-20240707172313X193791112</t>
  </si>
  <si>
    <t>2024-07-08 18:27:00</t>
  </si>
  <si>
    <t>20240707172313X193791112</t>
  </si>
  <si>
    <t xml:space="preserve">【农村网络投诉】流程受理流水号：20240707172020134053607501163214
客户号码:13405360750
客户姓名:张**
投诉地市:潍坊
来话流水:2024070717193752020831532
宽带账号:13405360750
宽带账号归属地市:潍坊
宽带账号归属区县:临朐县
故障地址:潍坊临朐县辛寨镇人民政府下高家沟下高家沟自然村下高家沟4号箱高福亮*********
联系电话:15853668792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17:22:03
具体故障现象:光猫亮红灯，
客户其他诉求:
</t>
  </si>
  <si>
    <t>2024-07-07 17:32:31</t>
  </si>
  <si>
    <t>2024-07-07 17:33:02</t>
  </si>
  <si>
    <t>SD-057-240707-975648-9641</t>
  </si>
  <si>
    <t>2024-07-07 20:14:46</t>
  </si>
  <si>
    <t>【重投】-普通区域-奎文区-景苑小区-13963641927-300M-宽带上网投诉-次数0-20240707201344X424285378</t>
  </si>
  <si>
    <t>20240707201344X424285378</t>
  </si>
  <si>
    <t xml:space="preserve">流程受理流水号：20240707201242139636419271201186
客户号码:13963641927
客户姓名:王**
投诉地市:潍坊
来话流水:2024070720105176620811696
宽带账号:13963641927
宽带账号归属地市:潍坊
宽带账号归属区县:奎文区
故障地址:潍坊奎文区廿里堡街道宝通街景苑小区6号楼
联系电话:13963641927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故障细类:网速慢/上网掉线(专席)
携转原因:
故障时间:2024-07-07 20:13:03
具体故障现象:网速慢卡顿，排查无异常，请协助谢谢！
客户其他诉求:
</t>
  </si>
  <si>
    <t>2024-07-07 20:16:49</t>
  </si>
  <si>
    <t>2024-07-07 20:17:17</t>
  </si>
  <si>
    <t>SD-852-292756-2234-19993</t>
  </si>
  <si>
    <t>SD-057-240707-217409-8155</t>
  </si>
  <si>
    <t>2024-07-07 18:05:38</t>
  </si>
  <si>
    <t>【调研】-普通区域-奎文区-凯旋国际小区-13884817185-300M-宽带上网投诉-次数0-20240707180311X591121447 二级督办</t>
  </si>
  <si>
    <t>20240707180311X591121447</t>
  </si>
  <si>
    <t xml:space="preserve">流程受理流水号：20240707180159138848171851175732
客户号码:13884817185
客户姓名:李**
投诉地市:潍坊
来话流水:2024070718014949720809233
宽带账号:13884817185
宽带账号归属地市:潍坊
宽带账号归属区县:高新
故障地址:潍坊高新高新城区东方路凯旋国际小区2号楼*********
联系电话:13884817185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18:01:48
具体故障现象:提示网络无法连接，
客户其他诉求:请尽快处理，谢谢
</t>
  </si>
  <si>
    <t>2024-07-07 18:09:31</t>
  </si>
  <si>
    <t>2024-07-07 18:10:04</t>
  </si>
  <si>
    <t>SD-057-240707-970548-25</t>
  </si>
  <si>
    <t>2024-07-07 05:16:25</t>
  </si>
  <si>
    <t>普通区域-坊子区-宋家村扩容自然村-15863670360-500M-宽带上网投诉-次数0-202407070000091220</t>
  </si>
  <si>
    <t>202407070000091220</t>
  </si>
  <si>
    <t xml:space="preserve">202407070000091220#流程受理流水号：20240707051539158636703601000067
客户号码:15863670360
客户姓名:王**
投诉地市:潍坊
来话流水:2024070705152510120865969
宽带账号:15863670360
宽带账号归属地市:潍坊
宽带账号归属区县:坊子区
故障地址:潍坊坊子区坊安街办宋家村扩容宋家村扩容自然村宋家三次扩容5号东街北宋希帛*********
联系电话:15863670360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故障细类:宽带无法上网
携转原因:
故障时间:2024-07-07 05:16:03
具体故障现象:提示网络无法连接，
客户其他诉求:客户侧为质差终端，要求上门更换终端并一并处理故障问题。
</t>
  </si>
  <si>
    <t>2024-07-07 06:07:31</t>
  </si>
  <si>
    <t>SD-057-240707-931406-9763</t>
  </si>
  <si>
    <t>2024-07-07 20:26:09</t>
  </si>
  <si>
    <t>80+普通-普通区域-滨海-红旗家园小区-15153619026-200M-魔百和投诉-次数0-20240707202410X502261180</t>
  </si>
  <si>
    <t>20240707202410X502261180</t>
  </si>
  <si>
    <t>流程受理流水号：20240707202238151536190261202665
客户号码:15153619026
客户姓名:王**
投诉地市:潍坊
来话流水:2024070720202060420858212
宽带账号:15153619026
宽带账号归属地市:潍坊
宽带账号归属区县:滨海
故障地址:潍坊滨海央子街道北海路红旗家园小区2号楼*********
联系电话:15153619026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故障大类:电视
故障细类:移动高清电视故障(专席)
携转原因:
故障时间:2024-07-07 20:23:04
魔百和单播/组播:组播
具体故障现象:机顶盒无法开机，
客户其他诉求:
魔百和单/组播：组播</t>
  </si>
  <si>
    <t>2024-07-07 20:28:24</t>
  </si>
  <si>
    <t>2024-07-07 20:29:22</t>
  </si>
  <si>
    <t>SD-852-332483-2159-15770</t>
  </si>
  <si>
    <t>SD-057-240707-145372-6815</t>
  </si>
  <si>
    <t>2024-07-07 16:15:06</t>
  </si>
  <si>
    <t>普通区域-青州市-辛岭-13290158511-500M-宽带上网投诉-次数0-202407070000533179</t>
  </si>
  <si>
    <t>2024-07-08 17:16:00</t>
  </si>
  <si>
    <t>202407070000533179</t>
  </si>
  <si>
    <t>202407070000533179#宽带账号：13290158511；宽带地址：潍坊青州市高柳镇辛岭村辛岭1号箱；客户来电反映宽带，客户不在现场，客户不配合排障，要求上门，请协助处理，谢谢！联系电话：13290158511；联系人：女士；来电流水：2024070716111454320854447</t>
  </si>
  <si>
    <t>2024-07-07 16:19:50</t>
  </si>
  <si>
    <t>2024-07-07 16:20:47</t>
  </si>
  <si>
    <t>SD-851-244487-19534-103</t>
  </si>
  <si>
    <t>SD-057-240707-957430-6881</t>
  </si>
  <si>
    <t>2024-07-07 16:17:35</t>
  </si>
  <si>
    <t>【调研】-(目标)普通区域-高密市-财政局宿舍（审计局家属楼、一实小家属楼、卫生防疫站宿舍）-13963621398-1000M-宽带上网投诉-次数0-202407070000537138</t>
  </si>
  <si>
    <t>2024-07-08 17:18:00</t>
  </si>
  <si>
    <t>202407070000537138</t>
  </si>
  <si>
    <t>202407070000537138#宽带账号：13963621398；宽带地址：潍坊高密市密水街道健康路财政局宿舍高密财政局宿舍北楼1单元8号箱***，客户来电反映表示宽带网络无法使用，客户不配合线上指导，要求上门，谢谢！联系电话：13963621398；联系人：男士；来电流水：2024070716152572120897160</t>
  </si>
  <si>
    <t>2024-07-07 16:22:00</t>
  </si>
  <si>
    <t>2024-07-07 16:22:57</t>
  </si>
  <si>
    <t>SD-851-243566-22539-572</t>
  </si>
  <si>
    <t>SD-057-240707-937456-10128</t>
  </si>
  <si>
    <t>2024-07-07 21:13:12</t>
  </si>
  <si>
    <t>普通区域-奎文区-润地凤凰城-13869616649-100M-魔百和投诉-次数0-202407070000748544</t>
  </si>
  <si>
    <t>202407070000748544</t>
  </si>
  <si>
    <t>202407070000748544#【已关注中国移动10086微信公众号】流程受理流水号：20240707211041138696166491209010
客户号码:13869616649
客户姓名:王**
投诉地市:潍坊
来话流水:2024070721092322420869911
宽带账号:13869616649
宽带账号归属地市:潍坊
宽带账号归属区县:高新
故障地址:潍坊高新高新城区蓉花路润地凤凰城3号楼3单元1602
联系电话:15165680900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故障时间:2024-07-07 21:11:22
魔百和单播/组播:组播
具体故障现象:客户来电表示电视机无法观看，客户表示修复之后还是没有恢复，请协助谢谢
客户其他诉求:请协助谢谢
魔百和单/组播：组播;宽带小区$[润地凤凰城]$</t>
  </si>
  <si>
    <t>2024-07-07 21:18:15</t>
  </si>
  <si>
    <t>2024-07-07 21:20:51</t>
  </si>
  <si>
    <t>SD-057-240707-598412-8164</t>
  </si>
  <si>
    <t>2024-07-07 18:05:56</t>
  </si>
  <si>
    <t>【调研】-80+普通-(目标)普通区域-高密市-颜家太洛自然村-18264644272-500M-宽带上网投诉-次数0-20240707180333X613706169</t>
  </si>
  <si>
    <t>20240707180333X613706169</t>
  </si>
  <si>
    <t xml:space="preserve">【农村网络投诉】流程受理流水号：20240707180226182646442721175877
客户号码:18264644272
客户姓名:颜**
投诉地市:潍坊
来话流水:2024070718015238820809591
宽带账号:18264644272
宽带账号归属地市:潍坊
宽带账号归属区县:高密市
故障地址:潍坊高密市胶河生态园颜家太洛颜家太洛自然村高密颜家太洛村委1号箱*********
联系电话:18264644272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故障细类:宽带无法上网
携转原因:
故障时间:2024-07-07 18:02:36
具体故障现象:提示网络无法连接，
客户其他诉求:维修
</t>
  </si>
  <si>
    <t>2024-07-07 18:07:18</t>
  </si>
  <si>
    <t>SD-851-311677-11126-12755</t>
  </si>
  <si>
    <t>SD-057-240707-748356-6756</t>
  </si>
  <si>
    <t>2024-07-07 16:13:04</t>
  </si>
  <si>
    <t>80+金卡-普通区域-奎文区-世嘉铭园-15910050003-200M-宽带上网投诉-次数0-202407070000530488</t>
  </si>
  <si>
    <t>2024-07-08 17:14:00</t>
  </si>
  <si>
    <t>202407070000530488</t>
  </si>
  <si>
    <t xml:space="preserve">202407070000530488#宽带账号：15910050003；宽带地址：潍坊高新高新城区金马路世嘉铭园1号楼*********；客户来电反映移动高清电视无法观看，提示51020错误代码，要求上门，请协助处理，谢谢！联系电话：18953608717；联系人：先生/女士；来电流水：2024070716100007920841671。
</t>
  </si>
  <si>
    <t>2024-07-07 16:16:12</t>
  </si>
  <si>
    <t>2024-07-07 16:17:34</t>
  </si>
  <si>
    <t>SD-057-240707-260718-8168</t>
  </si>
  <si>
    <t>2024-07-07 18:06:01</t>
  </si>
  <si>
    <t>【调研】-80+金卡-普通区域-寿光市-炉房村自然村-13406668685-200M-宽带上网投诉-次数0-202407070000646123</t>
  </si>
  <si>
    <t>202407070000646123</t>
  </si>
  <si>
    <t xml:space="preserve">202407070000646123#宽带账号：13406668685；宽带地址：潍坊寿光市侯镇炉房村炉房村自然村炉房村；客户来电反映，经查询客户侧为质差终端，请协助上门更换终端并一并处理故障问题，谢谢！联系电话：13406668685；联系人：女士；来电流水：2024070717585176120885001。
</t>
  </si>
  <si>
    <t>2024-07-07 18:10:20</t>
  </si>
  <si>
    <t>2024-07-07 18:10:50</t>
  </si>
  <si>
    <t>SD-057-240707-302719-8232</t>
  </si>
  <si>
    <t>2024-07-07 18:08:32</t>
  </si>
  <si>
    <t>普通区域-奎文区-中颐和园-18363669536-200M-宽带上网投诉-次数0-20240707180711X831096939</t>
  </si>
  <si>
    <t>20240707180711X831096939</t>
  </si>
  <si>
    <t xml:space="preserve">【农村网络投诉】流程受理流水号：20240707180421183636695361176397
客户号码:18363669536
客户姓名:郭**
投诉地市:潍坊
来话流水:2024070718004913620801114
宽带账号:18363669536
宽带账号归属地市:潍坊
宽带账号归属区县:高新
故障地址:潍坊高新清池傅家村中颐和园35号楼2-1801
联系电话:13455609558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18:04:34
具体故障现象:PON灯闪，已引导客户将光纤线插紧捋直，并重启设备，未恢复
客户其他诉求:
</t>
  </si>
  <si>
    <t>2024-07-07 18:10:19</t>
  </si>
  <si>
    <t>SD-057-240707-965427-8426</t>
  </si>
  <si>
    <t>2024-07-07 18:17:17</t>
  </si>
  <si>
    <t>80+白金-普通区域-寒亭区-物价局家属院小区-15153652229-1000M-宽带上网投诉-次数0-20240707181516X316501677</t>
  </si>
  <si>
    <t>20240707181516X316501677</t>
  </si>
  <si>
    <t xml:space="preserve">流程受理流水号：20240707181259151536522291178667
客户号码:15153652229
客户姓名:林**
投诉地市:潍坊
来话流水:2024070718123102420891935
宽带账号:15153652229
宽带账号归属地市:潍坊
宽带账号归属区县:寒亭区
故障地址:潍坊寒亭区寒亭街道民主东街物价局家属院小区1号楼*2-202********
联系电话:15153652229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18:13:34
具体故障现象:PON灯闪，已引导客户将光纤线插紧捋直，并重启设备，未恢复
客户其他诉求:
</t>
  </si>
  <si>
    <t>2024-07-07 18:19:13</t>
  </si>
  <si>
    <t>2024-07-07 18:19:45</t>
  </si>
  <si>
    <t>SD-851-317381-25607-13175</t>
  </si>
  <si>
    <t>SD-057-240707-802596-8428</t>
  </si>
  <si>
    <t>2024-07-07 18:17:26</t>
  </si>
  <si>
    <t>80+白金-普通区域-临朐县-清泉小区-13562600136-1000M-宽带上网投诉-次数0-20240707181612X372090874</t>
  </si>
  <si>
    <t>20240707181612X372090874</t>
  </si>
  <si>
    <t xml:space="preserve">流程受理流水号：20240707181422135626001361179044
客户号码:13562600136
客户姓名:马**
投诉地市:潍坊
来话流水:2024070718140147220803344
宽带账号:13562600136
宽带账号归属地市:潍坊
宽带账号归属区县:临朐县
故障地址:潍坊临朐县东城街道东镇路清泉小区11号楼*********
联系电话:13562600136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18:15:34
具体故障现象:光猫亮红灯，7月7号下午3点多出现此问题，解释不认可，要求记录反映，请尽快帮助核实回复，谢谢！
客户其他诉求:
</t>
  </si>
  <si>
    <t>2024-07-07 18:19:31</t>
  </si>
  <si>
    <t>SD-057-240707-258076-8111</t>
  </si>
  <si>
    <t>2024-07-07 18:02:05</t>
  </si>
  <si>
    <t>【调研】-80+银卡-普通区域-寒亭区-西杨家埠村-18253653335-1000M-魔百和投诉-次数0-20240707175918X358236668</t>
  </si>
  <si>
    <t>20240707175918X358236668</t>
  </si>
  <si>
    <t xml:space="preserve">【农村网络投诉】流程受理流水号：20240707175644182536533351174270
客户号码:18253653335
客户姓名:孟**
投诉地市:潍坊
来话流水:2024070717525480320835534
宽带账号:18253653335
宽带账号归属地市:潍坊
宽带账号归属区县:寒亭区
故障地址:潍坊寒亭区寒亭街道西杨家埠村行政村西杨家埠村西杨家埠村4号箱*********
联系电话:18253653335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故障大类:电视
故障细类:移动高清电视故障(专席)
携转原因:
故障时间:2024-07-07 17:58:42
魔百和单播/组播:
具体故障现象:电视提示网络类错误，
客户其他诉求:宽带正常使用，帐号排查正确，网口灯正常，网线无问题，指导网线换口，对应指导网络配置无效，请协助处理，谢谢。
</t>
  </si>
  <si>
    <t>2024-07-07 18:04:19</t>
  </si>
  <si>
    <t>2024-07-07 18:04:45</t>
  </si>
  <si>
    <t>SD-851-253483-42208-11279</t>
  </si>
  <si>
    <t>SD-057-240707-453619-9720</t>
  </si>
  <si>
    <t>2024-07-07 20:20:51</t>
  </si>
  <si>
    <t>【调研】-普通区域-奎文区-大陆盛景高层二期-15610220222-1000M-宽带上网投诉-次数0-20240707201855X735445399</t>
  </si>
  <si>
    <t>20240707201855X735445399</t>
  </si>
  <si>
    <t xml:space="preserve">流程受理流水号：20240707201649156102202221201819
客户号码:15610220222
客户姓名:张**
投诉地市:潍坊
来话流水:2024070720160784120837967
宽带账号:15610220222
宽带账号归属地市:潍坊
宽带账号归属区县:奎文区
故障地址:潍坊奎文区梨园街道樱前街大陆盛景高层二期26号楼*********
联系电话:15610220222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20:05:43
具体故障现象:光猫亮红灯，
客户其他诉求:
</t>
  </si>
  <si>
    <t>2024-07-07 20:27:32</t>
  </si>
  <si>
    <t>2024-07-07 20:27:50</t>
  </si>
  <si>
    <t>SD-851-291623-21142-8796</t>
  </si>
  <si>
    <t>SD-057-240707-819603-9722</t>
  </si>
  <si>
    <t>2024-07-07 20:20:59</t>
  </si>
  <si>
    <t>【调研】-80+银卡-普通区域-寿光市-青田湖村自然村-13468482998-1000M-宽带上网投诉-次数0-20240707201917X757050707</t>
  </si>
  <si>
    <t>20240707201917X757050707</t>
  </si>
  <si>
    <t xml:space="preserve">【农村网络投诉】流程受理流水号：20240707201552134684829981201671
客户号码:13468482998
客户姓名:周**
投诉地市:潍坊
来话流水:2024070720153049320834968
宽带账号:13468482998
宽带账号归属地市:潍坊
宽带账号归属区县:寿光市
故障地址:潍坊寿光市田马青田湖村青田湖村自然村24号箱*********
联系电话:15853669171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20:16:00
具体故障现象:PON灯闪，插紧捋顺光纤线重启未恢复 
客户其他诉求:
</t>
  </si>
  <si>
    <t>2024-07-07 20:46:52</t>
  </si>
  <si>
    <t>2024-07-07 20:47:22</t>
  </si>
  <si>
    <t>SD-851-279416-13982-18923</t>
  </si>
  <si>
    <t>SD-057-240707-391687-9778</t>
  </si>
  <si>
    <t>2024-07-07 20:29:02</t>
  </si>
  <si>
    <t>【调研】-80+普通-FTTR-(目标)普通区域-安丘市-芙蓉小区-13853685161-1000M-宽带上网投诉-次数0-20240707202719X239903846</t>
  </si>
  <si>
    <t>20240707202719X239903846</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</si>
  <si>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网络无法连接。故障描述：注册灯闪烁，无法上网。多次重启无法解决。。联系人：胡。联系电话：13853685161。。</t>
  </si>
  <si>
    <t>2024-07-07 20:31:04</t>
  </si>
  <si>
    <t>2024-07-07 20:31:57</t>
  </si>
  <si>
    <t>SD-851-252658-2613-29617</t>
  </si>
  <si>
    <t>SD-057-240707-863574-8116</t>
  </si>
  <si>
    <t>2024-07-07 18:02:25</t>
  </si>
  <si>
    <t>普通区域-青州市-南辛村自然村-13792616443-300M-宽带上网投诉-次数0-20240707180008X408595935</t>
  </si>
  <si>
    <t>20240707180008X408595935</t>
  </si>
  <si>
    <t xml:space="preserve">【农村网络投诉】流程受理流水号：20240707175837137926164431174796
客户号码:13792616443
客户姓名:王**
投诉地市:潍坊
来话流水:2024070717575683620877638
宽带账号:13792616443
宽带账号归属地市:潍坊
宽带账号归属区县:青州市
故障地址:潍坊青州市益都街道南辛村南辛村自然村益都街道南辛村2号箱（村中街中间陈玉亮家后墙）*********
联系电话:13792616443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18:00:09
具体故障现象:提示网络无法连接，
客户其他诉求:
</t>
  </si>
  <si>
    <t>2024-07-07 18:14:01</t>
  </si>
  <si>
    <t>2024-07-07 18:14:44</t>
  </si>
  <si>
    <t>SD-057-240707-264513-10202</t>
  </si>
  <si>
    <t>2024-07-07 21:19:32</t>
  </si>
  <si>
    <t>80+银卡-普通区域-潍城区-金大地天泰城-13626363558-1000M-魔百和投诉-次数0-202407070000750980</t>
  </si>
  <si>
    <t>202407070000750980</t>
  </si>
  <si>
    <t>202407070000750980#流程受理流水号：20240707211846136263635581209876
客户号码:13626363558
客户姓名:曹**
投诉地市:潍坊
来话流水:2024070721135852820886766
宽带账号:13626363558
宽带账号归属地市:潍坊
宽带账号归属区县:潍城区
故障地址:潍坊潍城区经济开发区管理委员会彩虹路金大地天泰城3号楼*********
联系电话:13626363558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故障时间:2024-07-07 21:18:18
魔百和单播/组播:组播
具体故障现象:电视无法观看
客户其他诉求:谢谢
魔百和单/组播：组播;宽带小区$[金大地天泰城]$</t>
  </si>
  <si>
    <t>2024-07-07 21:23:20</t>
  </si>
  <si>
    <t>2024-07-07 21:23:50</t>
  </si>
  <si>
    <t>SD-851-288542-7724-10776</t>
  </si>
  <si>
    <t>SD-057-240707-019423-7748</t>
  </si>
  <si>
    <t>2024-07-07 17:23:13</t>
  </si>
  <si>
    <t>【重投】-80+银卡-普通区域-青州市-益都东路自然村-13515367700-200M-宽带上网投诉-次数0-20240707172018X180536550</t>
  </si>
  <si>
    <t>2024-07-08 18:24:00</t>
  </si>
  <si>
    <t>20240707172018X180536550</t>
  </si>
  <si>
    <t xml:space="preserve">【农村网络投诉】流程受理流水号：20240707171856135153677001162825
客户号码:13515367700
客户姓名:袁**
投诉地市:潍坊
来话流水:2024070717184438820823231
宽带账号:13515367700
宽带账号归属地市:潍坊
宽带账号归属区县:青州市
故障地址:潍坊青州市益都街道益都东路益都东路自然村益都东路国际原材料城A区1座1号箱（楼顶）*********
联系电话:13515367700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17:27:18
具体故障现象:提示网络无法连接，
客户其他诉求:
</t>
  </si>
  <si>
    <t>2024-07-07 17:36:32</t>
  </si>
  <si>
    <t>2024-07-07 17:36:53</t>
  </si>
  <si>
    <t>SD-057-240707-912574-7750</t>
  </si>
  <si>
    <t>2024-07-07 17:23:17</t>
  </si>
  <si>
    <t>80+普通-普通区域-寒亭区-戈翟村自然村-15244497788-300M-宽带上网投诉-次数0-20240707172107X670468970</t>
  </si>
  <si>
    <t>20240707172107X670468970</t>
  </si>
  <si>
    <t xml:space="preserve">【农村网络投诉】流程受理流水号：20240707171937152444977881163014
客户号码:15244497788
客户姓名:刘**
投诉地市:潍坊
来话流水:2024070717191006620827231
宽带账号:15244497788
宽带账号归属地市:潍坊
宽带账号归属区县:寒亭区
故障地址:潍坊寒亭区高里镇戈翟村自然村寒亭区高里镇戈翟村
联系电话:15762481818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17:20:32
具体故障现象:光猫电源灯不亮
客户其他诉求:
</t>
  </si>
  <si>
    <t>2024-07-07 17:28:20</t>
  </si>
  <si>
    <t>2024-07-07 17:31:07</t>
  </si>
  <si>
    <t>SD-057-240707-192640-7806</t>
  </si>
  <si>
    <t>2024-07-07 17:29:06</t>
  </si>
  <si>
    <t>【调研】-80+银卡-普通区域-寿光市-八里庄村-15095271985-300M-宽带上网投诉-次数0-20240707172622X382997676</t>
  </si>
  <si>
    <t>2024-07-08 18:30:00</t>
  </si>
  <si>
    <t>20240707172622X382997676</t>
  </si>
  <si>
    <t xml:space="preserve">【农村网络投诉】流程受理流水号：20240707172555150952719851164889
客户号码:15095271985
客户姓名:王**
投诉地市:潍坊
来话流水:2024070717250837620883948
宽带账号:15095271985
宽带账号归属地市:潍坊
宽带账号归属区县:寿光市
故障地址:潍坊寿光市文家街道北环路八里庄村23号箱*********
联系电话:15095271985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17:26:24
具体故障现象:光猫灯正常但电脑手机无法上网，
客户其他诉求:
</t>
  </si>
  <si>
    <t>2024-07-07 17:32:18</t>
  </si>
  <si>
    <t>2024-07-07 17:32:40</t>
  </si>
  <si>
    <t>SD-057-240707-479356-7809</t>
  </si>
  <si>
    <t>2024-07-07 17:29:18</t>
  </si>
  <si>
    <t>【调研】-80+银卡-普通区域-青州市-青州朝阳小区-13806365344-100M-宽带上网投诉-次数0-20240707172738X458242188</t>
  </si>
  <si>
    <t>20240707172738X458242188</t>
  </si>
  <si>
    <t xml:space="preserve">流程受理流水号：20240707172320138063653441164110
客户号码:13806365344
客户姓名:李**
投诉地市:潍坊
来话流水:2024070717230435020864229
宽带账号:13806365344
宽带账号归属地市:潍坊
宽带账号归属区县:青州市
故障地址:潍坊青州市王府街道八腊庙街朝阳小区5号楼*********
联系电话:13806365344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17:26:26
具体故障现象:光猫亮红灯，
客户其他诉求:
</t>
  </si>
  <si>
    <t>2024-07-07 17:31:59</t>
  </si>
  <si>
    <t>2024-07-07 17:32:43</t>
  </si>
  <si>
    <t>SD-851-240698-26089-20547</t>
  </si>
  <si>
    <t>SD-057-240707-346875-8433</t>
  </si>
  <si>
    <t>2024-07-07 18:17:48</t>
  </si>
  <si>
    <t>【重投】-80+普通-普通区域-寒亭区-供电（帝都街）-15006565859-300M-魔百和投诉-次数0-20240707181652X412245291</t>
  </si>
  <si>
    <t>20240707181652X412245291</t>
  </si>
  <si>
    <t>流程受理流水号：20240707181612150065658591179495
客户号码:15006565859
客户姓名:李*
投诉地市:潍坊
来话流水:2024070718102213520875592
宽带账号:15006565859
宽带账号归属地市:潍坊
宽带账号归属区县:寒亭区
故障地址:潍坊寒亭区寒亭街道帝都街供电（帝都街）2号楼*********
联系电话:18866760606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
故障细类:移动高清电视故障(专席)
携转原因:
故障时间:2024-07-07 18:16:40
魔百和单播/组播:组播
具体故障现象:机顶盒无法开机，
客户其他诉求:
魔百和单/组播：组播</t>
  </si>
  <si>
    <t>2024-07-07 18:22:18</t>
  </si>
  <si>
    <t>2024-07-07 18:22:39</t>
  </si>
  <si>
    <t>SD-057-240707-670513-9672</t>
  </si>
  <si>
    <t>2024-07-07 20:16:05</t>
  </si>
  <si>
    <t>普通区域-昌乐县-null-5366855777-宽带上网投诉-次数0-20240707143736X256184441</t>
  </si>
  <si>
    <t>20240707143736X256184441</t>
  </si>
  <si>
    <t>用户称办理的铁通固话无法使用，号码：5366855777，铁通客服让咨询移动，用户要求安装一个信号放大器，要求尽快处理，地址：昌乐县全福园商业有限公司，联系电话：18754439668，联系人：杜女士，录音流水号：2024070714361964420807194</t>
  </si>
  <si>
    <t>2024-07-09 15:26:11</t>
  </si>
  <si>
    <t>SD-057-240707-685473-8117</t>
  </si>
  <si>
    <t>2024-07-07 18:02:29</t>
  </si>
  <si>
    <t>普通区域-临朐县-东福泉-15064693859-300M-宽带上网投诉-次数0-20240707180018X418742400</t>
  </si>
  <si>
    <t>20240707180018X418742400</t>
  </si>
  <si>
    <t xml:space="preserve">【农村网络投诉】流程受理流水号：20240707175930150646938591175026
客户号码:15064693859
客户姓名:赵*
投诉地市:潍坊
来话流水:2024070717521052020829204
宽带账号:15064693859
宽带账号归属地市:潍坊
宽带账号归属区县:临朐县
故障地址:潍坊临朐县寺头镇人民政府东福泉村东福泉东福泉（扩容）8号箱王传友（外墙）*********
联系电话:15064693859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故障时间:2024-07-07 17:59:57
具体故障现象:提示网络无法连接，重启未恢复请协助
客户其他诉求:
</t>
  </si>
  <si>
    <t>2024-07-07 18:06:23</t>
  </si>
  <si>
    <t>SD-851-248921-23207-6827</t>
  </si>
  <si>
    <t>SD-057-240707-761834-7812</t>
  </si>
  <si>
    <t>2024-07-07 17:29:25</t>
  </si>
  <si>
    <t>80+白金-FTTR-普通区域-安丘市-供电公司兴安所家属院-18353682088-1000M-宽带上网投诉-次数0-20240707172805X485084640</t>
  </si>
  <si>
    <t>20240707172805X485084640</t>
  </si>
  <si>
    <t xml:space="preserve">流程受理流水号：20240707172706183536820881165250
客户号码:18353682088
客户姓名:李*
投诉地市:潍坊
来话流水:2024070717262957520896837
宽带账号:18353682088
宽带账号归属地市:潍坊
宽带账号归属区县:安丘市
故障地址:潍坊安丘市兴安街道永安路供电公司兴安所家属院北楼*********
联系电话:18353682088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故障时间:2024-07-07 17:27:26
具体故障现象:PON灯闪，
客户其他诉求:引导客户将光纤线插紧，将弯折的位置捋直后重启无效，请协助处理，谢谢。
</t>
  </si>
  <si>
    <t>2024-07-07 17:32:23</t>
  </si>
  <si>
    <t>2024-07-07 17:32:44</t>
  </si>
  <si>
    <t>SD-851-302300-33900-2347</t>
  </si>
  <si>
    <t>SD-057-240707-923486-8800</t>
  </si>
  <si>
    <t>2024-07-07 19:02:30</t>
  </si>
  <si>
    <t>普通区域-青州市-八户庄村自然村-15853674622-300M-宽带上网投诉-次数0-20240707190145X105102256</t>
  </si>
  <si>
    <t>20240707190145X105102256</t>
  </si>
  <si>
    <t xml:space="preserve">【农村网络投诉】流程受理流水号：20240707190010158536746221189072
客户号码:15853674622
客户姓名:王**
投诉地市:潍坊
来话流水:2024070718500978120855356
宽带账号:15853674622
宽带账号归属地市:潍坊
宽带账号归属区县:青州市
故障地址:潍坊青州市高柳镇八户庄村八户庄村自然村扩容10号箱（王国栋)*********
联系电话:15853674622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
携转原因:
故障时间:2024-07-07 19:01:49
具体故障现象:客户反馈家里和睦摄像头无法观看了，要求上门维修，谢谢!
客户其他诉求:
</t>
  </si>
  <si>
    <t>2024-07-07 19:03:55</t>
  </si>
  <si>
    <t>2024-07-07 19:04:17</t>
  </si>
  <si>
    <t>SD-851-262741-5777-26209</t>
  </si>
  <si>
    <t>SD-057-240707-742019-8120</t>
  </si>
  <si>
    <t>2024-07-07 18:02:41</t>
  </si>
  <si>
    <t>【调研】-80+银卡-普通区域-诸城市-周家水墩自然村-18365624165-1000M-宽带上网投诉-次数0-20240707180111X471418969</t>
  </si>
  <si>
    <t>20240707180111X471418969</t>
  </si>
  <si>
    <t xml:space="preserve">【农村网络投诉】流程受理流水号：20240707180020183656241651175284
客户号码:18365624165
客户姓名:周*
投诉地市:潍坊
来话流水:2024070717592418920889347
宽带账号:18365624165
宽带账号归属地市:潍坊
宽带账号归属区县:诸城市
故障地址:潍坊诸城市贾悦镇周家水墩周家水墩自然村周家水墩村委东5号箱*********
联系电话:15628717550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18:00:54
具体故障现象:1
客户其他诉求:1
</t>
  </si>
  <si>
    <t>2024-07-07 18:04:39</t>
  </si>
  <si>
    <t>2024-07-07 18:05:08</t>
  </si>
  <si>
    <t>SD-851-324908-24921-20690</t>
  </si>
  <si>
    <t>SD-057-240707-509716-8180</t>
  </si>
  <si>
    <t>2024-07-07 18:06:28</t>
  </si>
  <si>
    <t>普通区域-寒亭区-恒信首府小区-13563637156-300M-宽带上网投诉-次数0-202407070000646551</t>
  </si>
  <si>
    <t>202407070000646551</t>
  </si>
  <si>
    <t>202407070000646551#流程受理流水号：20240707180528135636371561176701
客户号码:13563637156
客户姓名:张**
投诉地市:潍坊
来话流水:2024070718042067620829467
宽带账号:13563637156
宽带账号归属地市:潍坊
宽带账号归属区县:寒亭区
故障地址:潍坊寒亭区开元街道祥亭街恒信首府小区26号楼*********
联系电话:18365638987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故障时间:2024-07-07 18:04:40
具体故障现象:光猫频繁掉线，请协助加急处理，谢谢
客户其他诉求:
;宽带小区$[恒信首府小区]$</t>
  </si>
  <si>
    <t>2024-07-07 18:07:11</t>
  </si>
  <si>
    <t>2024-07-07 18:07:46</t>
  </si>
  <si>
    <t>SD-057-240707-987025-6776</t>
  </si>
  <si>
    <t>2024-07-07 16:14:00</t>
  </si>
  <si>
    <t>【调研】-80+金卡-普通区域-寿光市-板桥村自然村-13686365035-1000M-宽带上网投诉-次数0-202407070000531809</t>
  </si>
  <si>
    <t>2024-07-08 17:15:00</t>
  </si>
  <si>
    <t>202407070000531809</t>
  </si>
  <si>
    <t xml:space="preserve">202407070000531809#宽带账号：13686365035；宽带地址：潍坊寿光市丰城镇板桥村板桥村自然村板桥村13箱（纪树田外墙）*********；客户来电反映宽带/移动高清*****，客户不在现场，无法配合线上指导/客户不配合排障，要求上门，请协助处理，谢谢！联系电话：15253639787；联系人：女士；来电流水：2024070716090457320832283。 </t>
  </si>
  <si>
    <t>2024-07-07 16:16:05</t>
  </si>
  <si>
    <t>2024-07-07 16:18:14</t>
  </si>
  <si>
    <t>SD-851-301467-4307-8102</t>
  </si>
  <si>
    <t>SD-057-240707-026457-8125</t>
  </si>
  <si>
    <t>2024-07-07 18:03:45</t>
  </si>
  <si>
    <t>80+金卡-普通区域-寿光市-道口新社区-15866176231-1000M-宽带上网投诉-次数0-202407070000640351</t>
  </si>
  <si>
    <t>202407070000640351</t>
  </si>
  <si>
    <t>202407070000640351#宽带账号：15866176231；宽带地址：潍坊寿光市道口道口中心街道口新社区C6号楼*********；客户来电反映 移动高清 不能看。客户不配合排障，要求上门，请协助处理，谢谢！联系电话：***；联系人：15908001041来电流水：2024070717595226120893146。</t>
  </si>
  <si>
    <t>2024-07-07 18:07:23</t>
  </si>
  <si>
    <t>2024-07-07 18:07:53</t>
  </si>
  <si>
    <t>SD-851-280645-33467-26667</t>
  </si>
  <si>
    <t>SD-057-240707-143567-6712</t>
  </si>
  <si>
    <t>2024-07-07 16:11:21</t>
  </si>
  <si>
    <t>普通区域-高密市-升恒庄-13884703320-100M-宽带上网投诉-次数0-20240707160927X767446340</t>
  </si>
  <si>
    <t>2024-07-08 17:12:00</t>
  </si>
  <si>
    <t>20240707160927X767446340</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</si>
  <si>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1000兆的宽带，网速只有不到100兆，网络频道掉线，无法正常使用。要求今日尽快联系解决。入户排查解决。联系人：18753600979。联系电话：13884703320。。</t>
  </si>
  <si>
    <t>2024-07-07 16:13:18</t>
  </si>
  <si>
    <t>2024-07-07 16:13:50</t>
  </si>
  <si>
    <t>SD-851-307164-7462-1014</t>
  </si>
  <si>
    <t>SD-057-240707-672390-8290</t>
  </si>
  <si>
    <t>2024-07-07 18:11:10</t>
  </si>
  <si>
    <t>普通区域-临朐县-大岳庄自然村-15621681551-300M-宽带上网投诉-次数0-20240707180845X925676377</t>
  </si>
  <si>
    <t>20240707180845X925676377</t>
  </si>
  <si>
    <t xml:space="preserve">【农村网络投诉】流程受理流水号：20240707180817156216815511177485
客户号码:15621681551
客户姓名:叶**
投诉地市:潍坊
来话流水:2024070718075998820857558
宽带账号:15621681551
宽带账号归属地市:潍坊
宽带账号归属区县:临朐县
故障地址:潍坊临朐县辛寨街道大岳庄大岳庄自然村大岳庄8号冯继辉*********
联系电话:15621681551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18:08:36
具体故障现象:光猫亮红灯，
客户其他诉求:
</t>
  </si>
  <si>
    <t>2024-07-07 18:14:19</t>
  </si>
  <si>
    <t>2024-07-07 18:14:42</t>
  </si>
  <si>
    <t>SD-851-285367-2754-7990</t>
  </si>
  <si>
    <t>SD-057-240707-862701-7759</t>
  </si>
  <si>
    <t>2024-07-07 17:23:33</t>
  </si>
  <si>
    <t>普通区域-青州市-东青花园-13589153772-300M-宽带上网投诉-次数0-20240707172239X159987818</t>
  </si>
  <si>
    <t>20240707172239X159987818</t>
  </si>
  <si>
    <t xml:space="preserve">流程受理流水号：20240707172150135891537721163678
客户号码:13589153772
客户姓名:郭*
投诉地市:潍坊
来话流水:2024070717194991420833534
宽带账号:13589153772
宽带账号归属地市:潍坊
宽带账号归属区县:青州市
故障地址:潍坊青州市云门山街道益王府路东青花园3号楼*********
联系电话:13589153772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故障时间:2024-07-07 17:22:13
具体故障现象:网络不在线，提到投诉，请协助处理，谢谢
客户其他诉求:
</t>
  </si>
  <si>
    <t>2024-07-07 17:27:07</t>
  </si>
  <si>
    <t>2024-07-07 17:27:37</t>
  </si>
  <si>
    <t>SD-851-264465-3751-15358</t>
  </si>
  <si>
    <t>SD-057-240707-308967-9688</t>
  </si>
  <si>
    <t>2024-07-07 20:17:03</t>
  </si>
  <si>
    <t>普通区域-安丘市-刘家营子村自然村-15963623021-1000M-宽带上网投诉-次数0-20240707201401X441517768</t>
  </si>
  <si>
    <t>20240707201401X441517768</t>
  </si>
  <si>
    <t xml:space="preserve">【农村网络投诉】流程受理流水号：20240707201207159636230211201118
客户号码:15963623021
客户姓名:温**
投诉地市:潍坊
来话流水:2024070720095091020806595
宽带账号:15963623021
宽带账号归属地市:潍坊
宽带账号归属区县:安丘市
故障地址:潍坊安丘市刘家尧镇刘家营子村刘家营子村自然村刘家营子村1号箱孙超*********
联系电话:13475670853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20:11:19
具体故障现象:注册灯闪烁，光纤线两头插紧，将弯折的位置捋直后重启光猫未恢复，请协助处理，谢谢
客户其他诉求:
</t>
  </si>
  <si>
    <t>2024-07-07 20:23:20</t>
  </si>
  <si>
    <t>2024-07-07 20:23:39</t>
  </si>
  <si>
    <t>SD-851-316914-10546-25641</t>
  </si>
  <si>
    <t>SD-057-240707-905276-8131</t>
  </si>
  <si>
    <t>2024-07-07 18:04:33</t>
  </si>
  <si>
    <t>【调研】-普通区域-奎文区-东海花园-18363623858-200M-宽带上网投诉-次数0-202407070000643990</t>
  </si>
  <si>
    <t>202407070000643990</t>
  </si>
  <si>
    <t xml:space="preserve">202407070000643990#宽带账号：18363623858；宽带地址：潍坊高新高新城区潍县中路东海花园11号楼**********；客户来电反映宽带故障，客户不配合排障，要求上门，请协助处理，谢谢！联系电话：18363623858；联系人：王**；来电流水：2024070718010681320803510。 </t>
  </si>
  <si>
    <t>2024-07-07 18:07:15</t>
  </si>
  <si>
    <t>2024-07-07 18:18:09</t>
  </si>
  <si>
    <t>SD-057-240707-135984-6721</t>
  </si>
  <si>
    <t>2024-07-07 16:11:45</t>
  </si>
  <si>
    <t>普通区域-坊子区-晨辉名都城-13011675541-300M-宽带上网投诉-次数0-20240707161026X826098132</t>
  </si>
  <si>
    <t>20240707161026X826098132</t>
  </si>
  <si>
    <t xml:space="preserve">流程受理流水号：20240707160654130116755411140220
客户号码:13011675541
客户姓名:任**
投诉地市:潍坊
来话流水:2024070716063446020806730
宽带账号:13011675541
宽带账号归属地市:潍坊
宽带账号归属区县:坊子区
故障地址:潍坊坊子区坊子老区甘棠社区晨辉名都城晨辉名都城7号楼*********
联系电话:18363655704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16:09:51
具体故障现象:PON灯闪，
客户其他诉求:
</t>
  </si>
  <si>
    <t>2024-07-07 16:18:47</t>
  </si>
  <si>
    <t>2024-07-07 16:19:16</t>
  </si>
  <si>
    <t>SD-057-240707-867513-6724</t>
  </si>
  <si>
    <t>2024-07-07 16:11:48</t>
  </si>
  <si>
    <t>普通区域-寿光市-留吕村自然村-18264469854-300M-宽带上网投诉-次数0-202407070000529242</t>
  </si>
  <si>
    <t>202407070000529242</t>
  </si>
  <si>
    <t xml:space="preserve">202407070000529242#流程受理流水号：20240707161042182644698541141261
客户号码:18264469854
客户姓名:陈**
投诉地市:潍坊
来话流水:2024070716085534420830796
宽带账号:18264469854
宽带账号归属地市:潍坊
宽带账号归属区县:寿光市
故障地址:潍坊寿光市留吕留吕村留吕村自然村留吕村北19箱（陈孟之外墙）*********
联系电话:13854678179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光功率:-21.13
故障大类:宽带/电视
故障细类:移动高清电视故障
携转原因:
故障时间:2024-07-07 16:11:10
魔百和单播/组播:单播
具体故障现象:电视机提示无信号，要求上门维修
客户其他诉求:客户侧为质差终端，要求上门更换终端并一并处理故障问题。
</t>
  </si>
  <si>
    <t>2024-07-07 16:17:21</t>
  </si>
  <si>
    <t>2024-07-07 16:18:02</t>
  </si>
  <si>
    <t>SD-057-240707-671893-6725</t>
  </si>
  <si>
    <t>2024-07-07 16:11:49</t>
  </si>
  <si>
    <t>【调研】-80+白金-(目标)普通区域-潍城区-豪杰金属市场-13964787408-200M-宽带上网投诉-次数0-20240707161027X827392574</t>
  </si>
  <si>
    <t>20240707161027X827392574</t>
  </si>
  <si>
    <t xml:space="preserve">流程受理流水号：20240707160839139647874081140711
客户号码:13964787408
客户姓名:潘**
投诉地市:潍坊
来话流水:2024070716065471020810176
宽带账号:13964787408
宽带账号归属地市:潍坊
宽带账号归属区县:潍城区
故障地址:潍坊潍城区经济开发区管理委员会东风西街豪杰金属市场豪杰金属市场14#箱*********
联系电话:13869638975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16:07:52
具体故障现象:Pon闪烁：引导客户将光纤线插紧，将弯折的位置捋直后重启无效
客户其他诉求:
</t>
  </si>
  <si>
    <t>2024-07-07 16:19:06</t>
  </si>
  <si>
    <t>2024-07-07 16:19:36</t>
  </si>
  <si>
    <t>SD-057-240707-257496-8820</t>
  </si>
  <si>
    <t>2024-07-07 19:05:30</t>
  </si>
  <si>
    <t>【调研】-80+普通-普通区域-青州市-大陈村自然村-13964655883-1000M-宽带上网投诉-次数0-20240707190352X232604733</t>
  </si>
  <si>
    <t>20240707190352X232604733</t>
  </si>
  <si>
    <t xml:space="preserve">【农村网络投诉】流程受理流水号：20240707190213139646558831189439
客户号码:13964655883
客户姓名:陈**
投诉地市:潍坊
来话流水:2024070719013717920825472
宽带账号:13964655883
宽带账号归属地市:潍坊
宽带账号归属区县:青州市
故障地址:潍坊青州市黄楼街道大陈村大陈村自然村黄楼街道大陈村6号（文少芹家）*********
联系电话:13964674105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19:03:13
具体故障现象:提示网络无法连接，
客户其他诉求:
</t>
  </si>
  <si>
    <t>2024-07-07 19:26:49</t>
  </si>
  <si>
    <t>2024-07-07 19:27:33</t>
  </si>
  <si>
    <t>SD-851-302824-16517-24095</t>
  </si>
  <si>
    <t>SD-057-240707-915873-8821</t>
  </si>
  <si>
    <t>2024-07-07 19:05:34</t>
  </si>
  <si>
    <t>普通区域-诸城市-隆昌苑-13280109668-1000M-宽带上网投诉-次数0-20240707190400X240706577</t>
  </si>
  <si>
    <t>20240707190400X240706577</t>
  </si>
  <si>
    <t xml:space="preserve">流程受理流水号：20240707190236132801096681189516
客户号码:13280109668
客户姓名:张**
投诉地市:潍坊
来话流水:2024070719014777720826582
宽带账号:13280109668
宽带账号归属地市:潍坊
宽带账号归属区县:诸城市
故障地址:潍坊诸城市舜王街道舜都路隆昌苑9号楼10楼东户
联系电话:13280109668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故障时间:2024-07-07 19:02:58
具体故障现象:客户来电表示家里网速慢卡，我处排查路由器摆放位置，在线时长，使用年限以及网线未恢复，请协助处理谢谢
客户其他诉求:
</t>
  </si>
  <si>
    <t>2024-07-07 19:07:17</t>
  </si>
  <si>
    <t>2024-07-07 19:08:07</t>
  </si>
  <si>
    <t>SD-852-287374-2019-26171</t>
  </si>
  <si>
    <t>SD-057-240707-904613-8400</t>
  </si>
  <si>
    <t>2024-07-07 18:15:37</t>
  </si>
  <si>
    <t>【调研】-80+银卡-普通区域-寿光市-怡锦苑-15253625537-1000M-宽带上网投诉-次数0-202407070000651555</t>
  </si>
  <si>
    <t>202407070000651555</t>
  </si>
  <si>
    <t xml:space="preserve">202407070000651555#宽带账号：15253625537；宽带地址：潍坊寿光市北洛镇东环路怡锦苑31号楼*********；客户来电反映网速慢，客户不配合排障，要求上门，请协助处理，谢谢！联系电话：15253625537；联系人来电流水：2024070718102604720876120
</t>
  </si>
  <si>
    <t>2024-07-07 18:21:41</t>
  </si>
  <si>
    <t>2024-07-07 18:22:00</t>
  </si>
  <si>
    <t>SD-851-276642-1944-10083</t>
  </si>
  <si>
    <t>SD-057-240707-415706-8823</t>
  </si>
  <si>
    <t>2024-07-07 19:05:38</t>
  </si>
  <si>
    <t>普通区域-高密市-西观音堂村-15006698251-200M-宽带上网投诉-次数0-20240707190430X270131722</t>
  </si>
  <si>
    <t>20240707190430X270131722</t>
  </si>
  <si>
    <t xml:space="preserve">【农村网络投诉】流程受理流水号：20240707190254150066982511189575
客户号码:15006698251
客户姓名:王**
投诉地市:潍坊
来话流水:2024070719023703720831550
宽带账号:15006698251
宽带账号归属地市:潍坊
宽带账号归属区县:高密市
故障地址:潍坊高密市朝阳街道百脉湖大街西观音堂村西观音堂李瑞泽43#*********
联系电话:15006698251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19:04:00
具体故障现象:光猫亮红灯，
客户其他诉求:
</t>
  </si>
  <si>
    <t>2024-07-07 19:07:07</t>
  </si>
  <si>
    <t>2024-07-07 19:07:41</t>
  </si>
  <si>
    <t>SD-057-240707-587964-8306</t>
  </si>
  <si>
    <t>2024-07-07 18:11:44</t>
  </si>
  <si>
    <t>普通区域-高密市-全文汇文教综合商业街（小微）-18866760606-100M-宽带上网投诉-次数0-20240707180952X992881301</t>
  </si>
  <si>
    <t>20240707180952X992881301</t>
  </si>
  <si>
    <t xml:space="preserve">流程受理流水号：20240707180922188667606061177766
客户号码:18866760606
客户姓名:张**
投诉地市:潍坊
来话流水:2024070718082894120861237
宽带账号:18866760606
宽带账号归属地市:潍坊
宽带账号归属区县:高密市
故障地址:潍坊高密市醴泉街道振兴街全文汇文教综合商业街（小微）高密全文汇文教综合商业街（小微）西楼顶1号箱*********
联系电话:18866760606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故障时间:2024-07-07 18:09:39
具体故障现象:提示网络无法连接，
客户其他诉求:
</t>
  </si>
  <si>
    <t>2024-07-07 18:13:12</t>
  </si>
  <si>
    <t>2024-07-07 18:13:41</t>
  </si>
  <si>
    <t>SD-057-240707-291643-8215</t>
  </si>
  <si>
    <t>2024-07-07 18:08:06</t>
  </si>
  <si>
    <t>【调研】-80+金卡-普通区域-奎文区-华文苑(顺德居)-13455656312-1000M-宽带上网投诉-次数0-20240707180523X723105969</t>
  </si>
  <si>
    <t>20240707180523X723105969</t>
  </si>
  <si>
    <t xml:space="preserve">流程受理流水号：20240707180443134556563121176480
客户号码:13455656312
客户姓名:王**
投诉地市:潍坊
来话流水:2024070718035299220825828
宽带账号:13455656312
宽带账号归属地市:潍坊
宽带账号归属区县:奎文区
故障地址:潍坊奎文区北苑街道文化路华文苑4号楼*********
联系电话:13455656312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
故障细类:网速慢/上网掉线(专席)
携转原因:
故障时间:2024-07-07 18:05:00
具体故障现象:频繁掉线，
客户其他诉求:
</t>
  </si>
  <si>
    <t>2024-07-07 18:12:05</t>
  </si>
  <si>
    <t>SD-851-272642-8449-23463</t>
  </si>
  <si>
    <t>SD-057-240707-657082-8313</t>
  </si>
  <si>
    <t>80+普通-普通区域-青州市-黄家里双-13406606668-200M-宽带上网投诉-次数0-20240707181026X265162260</t>
  </si>
  <si>
    <t>20240707181026X265162260</t>
  </si>
  <si>
    <t xml:space="preserve">【农村网络投诉】流程受理流水号：20240707180707134066066681177168
客户号码:13406606668
客户姓名:李**
投诉地市:潍坊
来话流水:2024070718064447120847953
宽带账号:13406606668
宽带账号归属地市:潍坊
宽带账号归属区县:青州市
故障地址:潍坊青州市何官镇黄家里双村黄家里双扩容4号箱（张建云）*********
联系电话:15053640695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18:37:09
具体故障现象:光猫亮红灯，
客户其他诉求:
</t>
  </si>
  <si>
    <t>2024-07-07 18:15:57</t>
  </si>
  <si>
    <t>2024-07-07 18:17:22</t>
  </si>
  <si>
    <t>SD-851-302666-5141-22181</t>
  </si>
  <si>
    <t>SD-057-240707-276105-9571</t>
  </si>
  <si>
    <t>2024-07-07 20:11:40</t>
  </si>
  <si>
    <t>80+普通-FTTR-普通区域-诸城市-金源府邸-13616363646-1000M-魔百和投诉-次数0-20240707200941X181954675</t>
  </si>
  <si>
    <t>20240707200941X181954675</t>
  </si>
  <si>
    <t>流程受理流水号：20240707200427136163636461199988
客户号码:13616363646
客户姓名:徐**
投诉地市:潍坊
来话流水:2024070720040916120877802
宽带账号:13616363646
宽带账号归属地市:潍坊
宽带账号归属区县:诸城市
故障地址:潍坊诸城市密州街道东武街金源府邸北区9号楼*********
联系电话:13616363646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故障时间:2024-07-07 20:06:40
魔百和单播/组播:组播
具体故障现象:21305，重启机顶盒网络设置未恢复请协助
客户其他诉求:
魔百和单/组播：组播</t>
  </si>
  <si>
    <t>2024-07-07 20:33:50</t>
  </si>
  <si>
    <t>2024-07-07 20:34:23</t>
  </si>
  <si>
    <t>SD-851-272557-30068-9641</t>
  </si>
  <si>
    <t>SD-057-240707-846720-9637</t>
  </si>
  <si>
    <t>2024-07-07 20:14:39</t>
  </si>
  <si>
    <t>80+金卡-普通区域-寿光市-务本村自然村-13863625862-1000M-宽带上网投诉-次数0-20240707201312X392917784</t>
  </si>
  <si>
    <t>20240707201312X392917784</t>
  </si>
  <si>
    <t xml:space="preserve">【农村网络投诉】流程受理流水号：20240707201242138636258621201189
客户号码:13863625862
客户姓名:李**
投诉地市:潍坊
来话流水:2024070720101282720808460
宽带账号:13863625862
宽带账号归属地市:潍坊
宽带账号归属区县:寿光市
故障地址:潍坊寿光市化龙镇务本村务本村自然村务本村扩容25号箱*********
联系电话:13792626636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故障时间:2024-07-07 20:15:20
具体故障现象:频繁掉线，
客户其他诉求:
</t>
  </si>
  <si>
    <t>2024-07-07 20:17:49</t>
  </si>
  <si>
    <t>2024-07-07 20:19:36</t>
  </si>
  <si>
    <t>SD-851-261076-33966-21657</t>
  </si>
  <si>
    <t>SD-057-240707-781063-9639</t>
  </si>
  <si>
    <t>2024-07-07 20:14:42</t>
  </si>
  <si>
    <t>普通区域-昌邑市-（铁通）书香苑-18763653637-300M-宽带上网投诉-次数0-20240707201331X411141244</t>
  </si>
  <si>
    <t>20240707201331X411141244</t>
  </si>
  <si>
    <t xml:space="preserve">流程受理流水号：20240707201048187636536371200933
客户号码:18763653637
客户姓名:彭**
投诉地市:潍坊
来话流水:2024070720095923920807246
宽带账号:18763653637
宽带账号归属地市:潍坊
宽带账号归属区县:昌邑市
故障地址:潍坊昌邑市奎聚街道育新街（铁通）书香苑昌邑书香苑5号楼*********
联系电话:18763653637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20:12:37
具体故障现象:光猫亮红灯，光纤线插紧捋直未恢复请协助
客户其他诉求:
</t>
  </si>
  <si>
    <t>2024-07-07 20:16:28</t>
  </si>
  <si>
    <t>2024-07-07 20:17:27</t>
  </si>
  <si>
    <t>SD-057-240707-695173-8829</t>
  </si>
  <si>
    <t>2024-07-07 19:05:52</t>
  </si>
  <si>
    <t>【调研】-80+普通-普通区域-高密市-香港花园二期-15053686423-300M-宽带上网投诉-次数0-202407070000689064</t>
  </si>
  <si>
    <t>202407070000689064</t>
  </si>
  <si>
    <t>202407070000689064#宽带账号：15053686423；宽带地址：
潍坊高密市醴泉街道振兴街香港花园二期高密香港花园二期11号楼**；客户来电反映移动高清无法观看，客户要求师傅上门，请协助处理，谢谢！联系电话：15053686423；联系人：***；来电流水：2024070719011043420822834。</t>
  </si>
  <si>
    <t>2024-07-07 19:16:37</t>
  </si>
  <si>
    <t>2024-07-07 19:17:37</t>
  </si>
  <si>
    <t>SD-057-240707-748952-8832</t>
  </si>
  <si>
    <t>2024-07-07 19:06:05</t>
  </si>
  <si>
    <t>普通区域-临朐县-上坪村-13864676138-200M-宽带上网投诉-次数0-202407070000689768</t>
  </si>
  <si>
    <t>202407070000689768</t>
  </si>
  <si>
    <t>202407070000689768#导航立单,客户通过语音导航反馈宽带故障问题,经诊断光猫设备性能不佳,要求装维回访处理,请协助.联系电话：13864676138</t>
  </si>
  <si>
    <t>2024-07-07 19:10:43</t>
  </si>
  <si>
    <t>2024-07-07 19:11:28</t>
  </si>
  <si>
    <t>SD-057-240707-750162-6743</t>
  </si>
  <si>
    <t>2024-07-07 16:12:34</t>
  </si>
  <si>
    <t>普通区域-寿光市-杨家庄子村自然村-15965088822-300M-宽带上网投诉-次数0-202407070000530691</t>
  </si>
  <si>
    <t>2024-07-08 17:13:00</t>
  </si>
  <si>
    <t>202407070000530691</t>
  </si>
  <si>
    <t>202407070000530691#宽带账号：15965088822；宽带地址：潍坊寿光市羊口镇杨家庄子村杨家庄子村自然村老年房1号箱*********客户来电反映宽带/无法连接，客户不在现场，要求上门，请协助处理，谢谢！联系电话：15965088822；来电流水2024070716094786720839581</t>
  </si>
  <si>
    <t>2024-07-07 16:17:47</t>
  </si>
  <si>
    <t>2024-07-07 16:18:07</t>
  </si>
  <si>
    <t>SD-851-255604-12968-20534</t>
  </si>
  <si>
    <t>SD-057-240707-298371-6875</t>
  </si>
  <si>
    <t>2024-07-07 16:17:25</t>
  </si>
  <si>
    <t>【调研】-80+普通-普通区域-奎文区-樱园东区-18853657711-200M-宽带上网投诉-次数0-20240707161542X142432917</t>
  </si>
  <si>
    <t>20240707161542X142432917</t>
  </si>
  <si>
    <t xml:space="preserve">流程受理流水号：20240707161456188536577111142524
客户号码:18853657711
客户姓名:刘**
投诉地市:潍坊
来话流水:2024070716140181420882931
宽带账号:18853657711
宽带账号归属地市:潍坊
宽带账号归属区县:奎文区
故障地址:潍坊奎文区梨园街道樱前街樱园东区金銮花园9号楼*********
联系电话:18853657711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16:15:07
具体故障现象:光信号红灯，捋直插紧未恢复
客户其他诉求:谢谢
</t>
  </si>
  <si>
    <t>2024-07-07 16:17:53</t>
  </si>
  <si>
    <t>2024-07-07 16:18:12</t>
  </si>
  <si>
    <t>SD-057-240707-067239-9489</t>
  </si>
  <si>
    <t>2024-07-07 20:05:36</t>
  </si>
  <si>
    <t>普通区域-诸城市-西程家庄子村自然村-14763492702-200M-宽带上网投诉-次数0-20240707200431X871255215</t>
  </si>
  <si>
    <t>20240707200431X871255215</t>
  </si>
  <si>
    <t xml:space="preserve">【农村网络投诉】流程受理流水号：20240707200339147634927021199876
客户号码:14763492702
客户姓名:李*
投诉地市:潍坊
来话流水:2024070720002473720858576
宽带账号:14763492702
宽带账号归属地市:潍坊
宽带账号归属区县:诸城市
故障地址:潍坊诸城市贾悦镇西程家庄子村西程家庄子村自然村西程家庄子村中5号箱*********
联系电话:14763492702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故障时间:2024-07-07 20:03:51
具体故障现象:群障解释不认可，反映一天了还没修好
客户其他诉求:请协助，谢谢
</t>
  </si>
  <si>
    <t>2024-07-07 20:12:23</t>
  </si>
  <si>
    <t>2024-07-07 20:13:01</t>
  </si>
  <si>
    <t>SD-851-318366-31-22676</t>
  </si>
  <si>
    <t>SD-057-240707-725890-3197</t>
  </si>
  <si>
    <t>2024-07-07 11:29:26</t>
  </si>
  <si>
    <t>80+银卡-普通区域-诸城市-华润佳苑-15863631453-300M-宽带上网投诉-次数0-20240707112713X833982184</t>
  </si>
  <si>
    <t>20240707112713X833982184</t>
  </si>
  <si>
    <t xml:space="preserve">流程受理流水号：20240707112556158636314531063870
客户号码:15863631453
客户姓名:高**
投诉地市:潍坊
来话流水:2024070711224290420832088
宽带账号:15863631453
宽带账号归属地市:潍坊
宽带账号归属区县:诸城市
故障地址:潍坊诸城市龙都街道潍徐街华润佳苑2号楼*********
联系电话:13616369491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故障细类:宽带无法上网(专席)
携转原因:
故障时间:2024-07-07 11:26:27
具体故障现象:光猫灯正常但电脑手机无法上网，开关手机无线未恢复
客户其他诉求:
</t>
  </si>
  <si>
    <t>2024-07-07 11:31:59</t>
  </si>
  <si>
    <t>2024-07-07 11:32:27</t>
  </si>
  <si>
    <t>SD-057-240707-127635-3156</t>
  </si>
  <si>
    <t>2024-07-07 11:26:06</t>
  </si>
  <si>
    <t>【追1】【调研】-普通区域-寿光市-正阳花园二期-15069640255-300M-宽带上网投诉-次数0-20240707112325X605319918</t>
  </si>
  <si>
    <t>20240707112325X605319918</t>
  </si>
  <si>
    <t xml:space="preserve">流程受理流水号：20240707112139150696402551062282
客户号码:15069640255
客户姓名:朱**
投诉地市:潍坊
来话流水:2024070711211465020816359
宽带账号:15069640255
宽带账号归属地市:潍坊
宽带账号归属区县:寿光市
故障地址:潍坊寿光市圣城街道农圣街正阳花园二期25号楼*********
联系电话:15069640255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11:22:55
具体故障现象:光猫亮红灯，
客户其他诉求:
</t>
  </si>
  <si>
    <t>2024-07-07 11:28:36</t>
  </si>
  <si>
    <t>2024-07-07 11:29:17</t>
  </si>
  <si>
    <t>SD-057-240707-413695-4231</t>
  </si>
  <si>
    <t>2024-07-07 12:36:25</t>
  </si>
  <si>
    <t>【调研】-80+银卡-普通区域-奎文区-东苑北小区（友谊街沿街）-13563666295-1000M-宽带上网投诉-次数0-202407070000349182</t>
  </si>
  <si>
    <t>202407070000349182</t>
  </si>
  <si>
    <t>202407070000349182#流程受理流水号：20240707123359135636662951083636
客户号码:13563666295
客户姓名:滕*
投诉地市:潍坊
来话流水:2024070712284138620820441
宽带账号:13563666295
宽带账号归属地市:潍坊
宽带账号归属区县:奎文区
故障地址:潍坊奎文区潍洲路街道潍洲路东苑北小区（友谊街沿街）礼品店门头*********
联系电话:13563666295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故障细类:网速慢/上网掉线(专席)
携转原因:
故障时间:2024-07-07 12:34:15
具体故障现象:网速慢卡顿，重启未恢复，订购速率为千兆，路由器不支持，请协助，谢谢。
客户其他诉求:
;宽带小区$[东苑北小区（友谊街沿街）]$</t>
  </si>
  <si>
    <t>2024-07-07 12:40:10</t>
  </si>
  <si>
    <t>2024-07-07 13:16:51</t>
  </si>
  <si>
    <t>SD-851-275548-16212-4844</t>
  </si>
  <si>
    <t>SD-057-240707-328975-9504</t>
  </si>
  <si>
    <t>2024-07-07 20:08:18</t>
  </si>
  <si>
    <t>【调研】-普通区域-奎文区-车站社区-15006606711-100M-宽带上网投诉-次数0-20240707200626X986533139</t>
  </si>
  <si>
    <t>20240707200626X986533139</t>
  </si>
  <si>
    <t xml:space="preserve">流程受理流水号：20240707200523150066067111200137
客户号码:15006606711
客户姓名:牛**
投诉地市:潍坊
来话流水:2024070720050464920882460
宽带账号:15006606711
宽带账号归属地市:潍坊
宽带账号归属区县:奎文区
故障地址:潍坊奎文区廿里堡街道文化路车站社区4号楼*********
联系电话:15006606711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20:06:15
具体故障现象:光猫亮红灯，
客户其他诉求:
</t>
  </si>
  <si>
    <t>2024-07-07 20:16:35</t>
  </si>
  <si>
    <t>2024-07-07 20:16:55</t>
  </si>
  <si>
    <t>SD-057-240707-498627-9505</t>
  </si>
  <si>
    <t>2024-07-07 20:08:21</t>
  </si>
  <si>
    <t>【调研】-普通区域-潍城区-银河花园b区-13583692529-300M-宽带上网投诉-次数0-20240707200746X667034540</t>
  </si>
  <si>
    <t>20240707200746X667034540</t>
  </si>
  <si>
    <t xml:space="preserve">流程受理流水号：20240707200258135836925291199760
客户号码:13583692529
客户姓名:党**
投诉地市:潍坊
来话流水:2024070720021208720867850
宽带账号:13583692529
宽带账号归属地市:潍坊
宽带账号归属区县:潍城区
故障地址:潍坊潍城区经济开发区管理委员会北宫西街银河花园b区15号楼*********
联系电话:17660716035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故障时间:2024-07-07 20:07:01
具体故障现象:光猫灯正常但电脑手机无法上网，请协助谢谢
客户其他诉求:
</t>
  </si>
  <si>
    <t>2024-07-07 20:38:20</t>
  </si>
  <si>
    <t>2024-07-07 20:38:46</t>
  </si>
  <si>
    <t>SD-057-240707-862043-3122</t>
  </si>
  <si>
    <t>2024-07-07 11:23:16</t>
  </si>
  <si>
    <t>80+普通-普通区域-诸城市-正道园小区-18764608878-300M-宽带上网投诉-次数0-20240707112132X492452587</t>
  </si>
  <si>
    <t>20240707112132X492452587</t>
  </si>
  <si>
    <t xml:space="preserve">流程受理流水号：20240707111919187646088781061440
客户号码:18764608878
客户姓名:杨**
投诉地市:潍坊
来话流水:2024070711185929320892467
宽带账号:18764608878
宽带账号归属地市:潍坊
宽带账号归属区县:诸城市
故障地址:潍坊诸城市龙都街道潍徐街正道园小区12号楼*********
联系电话:18764608878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11:20:05
具体故障现象:光猫亮红灯，
客户其他诉求:
</t>
  </si>
  <si>
    <t>2024-07-07 11:25:12</t>
  </si>
  <si>
    <t>2024-07-07 11:31:58</t>
  </si>
  <si>
    <t>SD-057-240707-246893-9507</t>
  </si>
  <si>
    <t>2024-07-07 20:08:53</t>
  </si>
  <si>
    <t>普通区域-寿光市-前赵埠-13964743719-200M-宽带上网投诉-次数0-202407070000719697</t>
  </si>
  <si>
    <t>202407070000719697</t>
  </si>
  <si>
    <t xml:space="preserve">202407070000719697#流程受理流水号：20240707200749139647437191200530
客户号码:13964743719
客户姓名:郝**
投诉地市:潍坊
来话流水:2024070720071055520893010
宽带账号:13964743719
宽带账号归属地市:潍坊
宽带账号归属区县:寿光市
故障地址:潍坊寿光市台头镇台头镇中心街前赵埠扩18号箱*********
联系电话:13964743719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光功率:-22.75
故障大类:宽带/电视
故障细类:移动高清电视故障
携转原因:
故障时间:2024-07-07 20:12:04
魔百和单播/组播:组播
具体故障现象:电视直播或点播无法观看，
客户其他诉求:客户侧为质差终端，要求上门更换终端并一并处理故障问题。
</t>
  </si>
  <si>
    <t>2024-07-07 20:12:04</t>
  </si>
  <si>
    <t>蔺荣明</t>
  </si>
  <si>
    <t>15706307753</t>
  </si>
  <si>
    <t>dw3_jk_linrongming</t>
  </si>
  <si>
    <t>2024-07-07 20:12:38</t>
  </si>
  <si>
    <t>SD-057-240707-845913-4226</t>
  </si>
  <si>
    <t>2024-07-07 12:35:38</t>
  </si>
  <si>
    <t>普通区域-坊子区-天同四季花园-15966072310-300M-宽带上网投诉-次数0-20240707123439X879911170</t>
  </si>
  <si>
    <t>20240707123439X879911170</t>
  </si>
  <si>
    <t xml:space="preserve">流程受理流水号：20240707123306159660723101083441
客户号码:15966072310
客户姓名:袁**
投诉地市:潍坊
来话流水:2024070712325228020850975
宽带账号:15966072310
宽带账号归属地市:潍坊
宽带账号归属区县:坊子区
故障地址:潍坊坊子区坊子新区凤凰大街天同四季花园16号楼*********
联系电话:15966072310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12:33:32
具体故障现象:光猫亮红灯，
客户其他诉求:
</t>
  </si>
  <si>
    <t>2024-07-07 12:37:15</t>
  </si>
  <si>
    <t>2024-07-07 12:37:31</t>
  </si>
  <si>
    <t>SD-057-240707-496315-3177</t>
  </si>
  <si>
    <t>2024-07-07 11:27:53</t>
  </si>
  <si>
    <t>普通区域-寿光市-王牟村自然村-18753642411-200M-宽带上网投诉-次数0-202407070000287314</t>
  </si>
  <si>
    <t>2024-07-08 12:28:00</t>
  </si>
  <si>
    <t>202407070000287314</t>
  </si>
  <si>
    <t>202407070000287314#流程受理流水号：20240707112709187536424111064290
客户号码:18753642411
客户姓名:赵**
投诉地市:潍坊
来话流水:2024070711261747720870061
宽带账号:18753642411
宽带账号归属地市:潍坊
宽带账号归属区县:寿光市
故障地址:潍坊寿光市纪台镇王牟村王牟村自然村14号箱*********
联系电话:18753642411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11:33:08
具体故障现象:光猫亮红灯，
客户其他诉求:上门维修
;宽带小区$[王牟村自然村]$</t>
  </si>
  <si>
    <t>2024-07-07 11:31:05</t>
  </si>
  <si>
    <t>2024-07-07 11:31:42</t>
  </si>
  <si>
    <t>SD-057-240707-801236-5771</t>
  </si>
  <si>
    <t>2024-07-07 14:55:02</t>
  </si>
  <si>
    <t>80+普通-普通区域-寿光市-仉东村自然村-18353655789-300M-宽带上网投诉-次数0-202407070000453769</t>
  </si>
  <si>
    <t>202407070000453769</t>
  </si>
  <si>
    <t>202407070000453769#导航立单,客户通过语音导航反馈宽带故障问题,经诊断光猫设备性能不佳,要求装维回访处理,请协助.联系电话：18353655789</t>
  </si>
  <si>
    <t>2024-07-07 14:57:26</t>
  </si>
  <si>
    <t>2024-07-07 14:58:00</t>
  </si>
  <si>
    <t>SD-057-240707-812937-5773</t>
  </si>
  <si>
    <t>2024-07-07 14:55:22</t>
  </si>
  <si>
    <t>80+白金-FTTR-普通区域-坊子区-张家石埠村自然村-15762587878-1000M-宽带上网投诉-次数0-202407070000455379</t>
  </si>
  <si>
    <t>202407070000455379</t>
  </si>
  <si>
    <t>202407070000455379#【已关注中国移动10086微信公众号】流程受理流水号：20240707145117157625878781117838
客户号码:15762587878
客户姓名:张*
投诉地市:潍坊
来话流水:2024070714505767320850640
宽带账号:15762587878
宽带账号归属地市:潍坊
宽带账号归属区县:坊子区
故障地址:潍坊坊子区坊安街办张家石埠村西11号箱（张军）
联系电话:15762587878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故障细类:电脑上网出现故障(专席)
携转原因:
故障时间:2024-07-07 14:55:07
具体故障现象:电脑无法上网，
客户其他诉求:
;宽带小区$[张家石埠村自然村]$</t>
  </si>
  <si>
    <t>2024-07-07 14:58:20</t>
  </si>
  <si>
    <t>2024-07-07 15:03:16</t>
  </si>
  <si>
    <t>SD-851-286337-8967-4297</t>
  </si>
  <si>
    <t>SD-057-240707-574032-3187</t>
  </si>
  <si>
    <t>2024-07-07 11:29:03</t>
  </si>
  <si>
    <t>普通区域-寿光市-营子村自然村-15169537023-200M-宽带上网投诉-次数0-20240707112605X765109936</t>
  </si>
  <si>
    <t>2024-07-08 12:30:00</t>
  </si>
  <si>
    <t>20240707112605X765109936</t>
  </si>
  <si>
    <t>【农村网络投诉】【预处理派单】宽带账号：15169537023，宽带地址： 潍坊寿光市羊口镇营子村，故障现象：无法连接，故障现象类型：手机或笔记本电脑，客户诉求：客户家中电视提示22002，宽带不在线，提示网络平台不可用，CRM状态不正常，光猫指示灯正常，请协助处理谢谢，联系电话：13563614826，通话流水：2024070711170250920871935。接入方式：FTTH，当前是否在线：不在线，端到端诊断结果：网络平台状态不可用，是否智能网关：是，光功率-16.05548319173784。</t>
  </si>
  <si>
    <t>2024-07-07 12:00:37</t>
  </si>
  <si>
    <t>王月强</t>
  </si>
  <si>
    <t>15706307830</t>
  </si>
  <si>
    <t>2024-07-07 12:01:28</t>
  </si>
  <si>
    <t>SD-057-240707-589143-3115</t>
  </si>
  <si>
    <t>2024-07-07 11:22:28</t>
  </si>
  <si>
    <t>普通区域-高密市-单家荒自然村-13953601495-1000M-宽带上网投诉-次数0-202407070000279612</t>
  </si>
  <si>
    <t>202407070000279612</t>
  </si>
  <si>
    <t>202407070000279612#宽带账号：13953601495；宽带地址：潍坊高密市朝阳街道单家荒单家荒自然村197号东屋山K2号**客户来电反映移动高清无法观看，客户要求师傅上门，请协助处理，谢谢！联系电话：13953601495；联系人：***；来电流水：2024070711162962020866033。</t>
  </si>
  <si>
    <t>2024-07-07 11:28:43</t>
  </si>
  <si>
    <t>2024-07-07 11:29:21</t>
  </si>
  <si>
    <t>SD-057-240707-524839-4190</t>
  </si>
  <si>
    <t>2024-07-07 12:31:11</t>
  </si>
  <si>
    <t>【调研】-普通区域-奎文区-潍柴佳苑-15966076671-100M-宽带上网投诉-次数0-202407070000343039</t>
  </si>
  <si>
    <t>202407070000343039</t>
  </si>
  <si>
    <t>202407070000343039#宽带账号：15966076671；宽带地址：潍坊高新高新城区北宫街潍柴佳苑11号楼*；客户来电反映宽带使用不畅，客户不在现场，无法配合线上指导，要求上门，请协助处理，谢谢！联系电话：15053633836；联系人：先生；来电流水2024070712280298120815697</t>
  </si>
  <si>
    <t>2024-07-07 12:34:48</t>
  </si>
  <si>
    <t>2024-07-07 12:44:24</t>
  </si>
  <si>
    <t>SD-057-240707-072591-5776</t>
  </si>
  <si>
    <t>2024-07-07 14:55:39</t>
  </si>
  <si>
    <t>80+普通-普通区域-昌邑市-阳光家园-13583676369-1000M-宽带上网投诉-次数0-202407070000455582</t>
  </si>
  <si>
    <t>202407070000455582</t>
  </si>
  <si>
    <t>202407070000455582#流程受理流水号：20240707145508135836763691118897
客户号码:13583676369
客户姓名:刘*
投诉地市:潍坊
来话流水:2024070714504968920849344
宽带账号:13583676369
宽带账号归属地市:潍坊
宽带账号归属区县:昌邑市
故障地址:潍坊昌邑市城区富昌街阳光家园北区B15号楼*********
联系电话:13583676369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故障时间:2024-07-07 14:54:53
具体故障现象:光猫亮红灯，
客户其他诉求:
;宽带小区$[阳光家园]$</t>
  </si>
  <si>
    <t>2024-07-07 14:58:01</t>
  </si>
  <si>
    <t>2024-07-07 14:58:21</t>
  </si>
  <si>
    <t>SD-851-276399-24786-12583</t>
  </si>
  <si>
    <t>SD-057-240707-508243-9456</t>
  </si>
  <si>
    <t>2024-07-07 20:02:05</t>
  </si>
  <si>
    <t>【调研】-80+银卡-普通区域-寿光市-桂河二-15064444087-100M-宽带上网投诉-次数0-20240707195947X587923936</t>
  </si>
  <si>
    <t>20240707195947X587923936</t>
  </si>
  <si>
    <t xml:space="preserve">流程受理流水号：20240707195821150644440871199026
客户号码:15064444087
客户姓名:董*
投诉地市:潍坊
来话流水:2024070719575994720845820
宽带账号:15064444087
宽带账号归属地市:潍坊
宽带账号归属区县:寿光市
故障地址:潍坊寿光市田马桂河二桂河二20号箱*********
联系电话:15064444087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19:47:36
具体故障现象:光猫亮红灯，
客户其他诉求:客户要求尽快安排维修师傅联系上门维修宽带，谢谢。
</t>
  </si>
  <si>
    <t>2024-07-07 20:14:50</t>
  </si>
  <si>
    <t>2024-07-07 20:15:45</t>
  </si>
  <si>
    <t>SD-057-240707-590861-3114</t>
  </si>
  <si>
    <t>2024-07-07 11:22:23</t>
  </si>
  <si>
    <t>普通区域--null--魔百和投诉-次数0-202407060000346899</t>
  </si>
  <si>
    <t>2024-07-08 12:23:00</t>
  </si>
  <si>
    <t>202407060000346899</t>
  </si>
  <si>
    <t>202407060000346899#受理号码 : 15095115862客户姓名 : 王**号码归属地 : 潍坊坊子 － 坊子用户品牌 : 全球通
客户来电对电视上CCTV无法回看不认可 要求上报核实 前台正常解释客户不接受 请协助谢谢
联系电话17753613264</t>
  </si>
  <si>
    <t>2024-07-08 10:19:30</t>
  </si>
  <si>
    <t>SD-057-240707-360782-3120</t>
  </si>
  <si>
    <t>2024-07-07 11:23:12</t>
  </si>
  <si>
    <t>80+银卡-普通区域-临朐县-林家沟自然村-15169487993-1000M-宽带上网投诉-次数0-202407070000278963</t>
  </si>
  <si>
    <t>202407070000278963</t>
  </si>
  <si>
    <t>202407070000278963#15169487993客户来电反映宽带不能上网，光猫的光信号闪烁红灯，这边查询是质差路由器，需要师傅上门去看一下，请协助处理 谢谢
联系人先生 联系电话本机 来话流水号2024070711205039620812075</t>
  </si>
  <si>
    <t>2024-07-07 11:29:00</t>
  </si>
  <si>
    <t>SD-851-307147-15484-764</t>
  </si>
  <si>
    <t>SD-057-240707-846713-4202</t>
  </si>
  <si>
    <t>2024-07-07 12:32:13</t>
  </si>
  <si>
    <t>80+普通-普通区域-高密市-孙家官庄自然村-18353653317-300M-宽带上网投诉-次数0-20240707123010X610919648</t>
  </si>
  <si>
    <t>20240707123010X610919648</t>
  </si>
  <si>
    <t xml:space="preserve">流程受理流水号：20240707122929183536533171082648
客户号码:18353653317
客户姓名:孙**
投诉地市:潍坊
来话流水:2024070712240798120885933
宽带账号:18353653317
宽带账号归属地市:潍坊
宽带账号归属区县:高密市
故障地址:潍坊高密市井沟镇孙家官庄
联系电话:18353653317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光功率:-26.98
故障大类:宽带/电视
故障细类:宽带无法上网
携转原因:
故障时间:2024-07-07 12:31:53
具体故障现象:光猫灯正常手机无法上网，
客户其他诉求:
</t>
  </si>
  <si>
    <t>2024-07-07 12:34:26</t>
  </si>
  <si>
    <t>2024-07-07 12:34:57</t>
  </si>
  <si>
    <t>SD-851-238876-165-7385</t>
  </si>
  <si>
    <t>SD-057-240707-658179-9457</t>
  </si>
  <si>
    <t>2024-07-07 20:02:09</t>
  </si>
  <si>
    <t>普通区域-安丘市-大油坊村自然村-15763085693-300M-宽带上网投诉-次数0-20240707200015X615058590</t>
  </si>
  <si>
    <t>20240707200015X615058590</t>
  </si>
  <si>
    <t xml:space="preserve">【农村网络投诉】流程受理流水号：20240707195929157630856931199189
客户号码:15763085693
客户姓名:赵**
投诉地市:潍坊
来话流水:2024070719584758120849995
宽带账号:15763085693
宽带账号归属地市:潍坊
宽带账号归属区县:安丘市
故障地址:潍坊安丘市景芝镇大油坊村大油坊村自然村大油坊村李树相*********
联系电话:18764657321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19:59:50
具体故障现象:光猫亮红灯，
客户其他诉求:
</t>
  </si>
  <si>
    <t>2024-07-07 20:10:50</t>
  </si>
  <si>
    <t>2024-07-07 20:11:47</t>
  </si>
  <si>
    <t>SD-851-235718-17830-154</t>
  </si>
  <si>
    <t>SD-057-240707-916084-5782</t>
  </si>
  <si>
    <t>2024-07-07 14:56:22</t>
  </si>
  <si>
    <t>普通区域-安丘市-李家集子-15263604210-300M-魔百和投诉-次数0-20240707145408X248370450</t>
  </si>
  <si>
    <t>20240707145408X248370450</t>
  </si>
  <si>
    <t>【农村网络投诉】流程受理流水号：20240707145151152636042101118012
客户号码:15263604210
客户姓名:秦**
投诉地市:潍坊
来话流水:2024070714492763820836128
宽带账号:15263604210
宽带账号归属地市:潍坊
宽带账号归属区县:安丘市
故障地址:潍坊安丘市吾山镇李家集子村李家集子李家集子1号箱秦华亮*********
联系电话:15263604210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故障时间:2024-07-07 14:51:37
魔百和单播/组播:组播
具体故障现象:电视直播或点播无法观看，
客户其他诉求:请协助处理，谢谢
魔百和单/组播：组播</t>
  </si>
  <si>
    <t>2024-07-07 15:28:32</t>
  </si>
  <si>
    <t>2024-07-07 15:29:03</t>
  </si>
  <si>
    <t>SD-057-240707-678410-9461</t>
  </si>
  <si>
    <t>2024-07-07 20:02:24</t>
  </si>
  <si>
    <t>【调研】-普通区域-奎文区-金都国际广场-15966126817-300M-宽带上网投诉-次数0-20240707200058X658623466</t>
  </si>
  <si>
    <t>20240707200058X658623466</t>
  </si>
  <si>
    <t xml:space="preserve">流程受理流水号：20240707195808159661268171198992
客户号码:15966126817
客户姓名:郝**
投诉地市:潍坊
来话流水:2024070719572263120842538
宽带账号:15966126817
宽带账号归属地市:潍坊
宽带账号归属区县:奎文区
故障地址:潍坊奎文区高新城区潍县中路金都国际广场4号楼1单元302
联系电话:15169548939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19:58:49
具体故障现象:客户来电反映宽带无法上网，注册灯闪烁，光纤线插紧捋直，未恢复，请协助谢谢
客户其他诉求:
</t>
  </si>
  <si>
    <t>2024-07-07 20:10:11</t>
  </si>
  <si>
    <t>2024-07-07 20:10:29</t>
  </si>
  <si>
    <t>SD-851-334015-10977-12222</t>
  </si>
  <si>
    <t>SD-057-240707-029615-5739</t>
  </si>
  <si>
    <t>2024-07-07 14:52:03</t>
  </si>
  <si>
    <t>【调研】-(目标)普通区域-青州市-东夏村-13964767335-200M-宽带上网投诉-次数0-202407070000452831</t>
  </si>
  <si>
    <t>2024-07-08 15:53:00</t>
  </si>
  <si>
    <t>202407070000452831</t>
  </si>
  <si>
    <t xml:space="preserve">202407070000452831#流程受理流水号：20240707145021139647673351117603
客户号码:13964767335
客户姓名:曲**
投诉地市:潍坊
来话流水:2024070714494348620838674
宽带账号:13964767335
宽带账号归属地市:潍坊
宽带账号归属区县:青州市
故障地址:潍坊青州市东夏镇东夏村东夏村13号箱（村东南曲登奎）*********
联系电话:15966078263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14:50:40
具体故障现象:打不开网页，
客户其他诉求:客户侧为质差终端，要求上门更换终端并一并处理故障问题。
</t>
  </si>
  <si>
    <t>2024-07-07 14:58:09</t>
  </si>
  <si>
    <t>2024-07-07 14:58:53</t>
  </si>
  <si>
    <t>SD-057-240707-067953-5798</t>
  </si>
  <si>
    <t>2024-07-07 14:58:25</t>
  </si>
  <si>
    <t>80+银卡-普通区域-寿光市-郑埝小区-18753669998-1000M-宽带上网投诉-次数0-202407070000457178</t>
  </si>
  <si>
    <t>202407070000457178</t>
  </si>
  <si>
    <t>202407070000457178#宽带账号：18753669998；宽带地址潍坊寿光市台头镇郑埝村郑埝小区西区2号楼******；客户来电反映宽带上网慢**，客户不配合排障，要求师傅上门，请协助处理，谢谢！联系电话：18866647090；联系人先生；来电流水2024070714553877320896397</t>
  </si>
  <si>
    <t>2024-07-07 15:02:02</t>
  </si>
  <si>
    <t>2024-07-07 15:02:45</t>
  </si>
  <si>
    <t>SD-852-324147-1886-4388</t>
  </si>
  <si>
    <t>SD-057-240707-523618-4223</t>
  </si>
  <si>
    <t>2024-07-07 12:35:26</t>
  </si>
  <si>
    <t>80+银卡-普通区域-寿光市-供电公司家属院-15244427333-1000M-宽带上网投诉-次数0-20240707123334X814529207</t>
  </si>
  <si>
    <t>20240707123334X814529207</t>
  </si>
  <si>
    <t xml:space="preserve">流程受理流水号：20240707123243152444273331083351
客户号码:15244427333
客户姓名:孙**
投诉地市:潍坊
来话流水:2024070712312579820840834
宽带账号:15244427333
宽带账号归属地市:潍坊
宽带账号归属区县:寿光市
故障地址:潍坊寿光市圣城街道庆寿街供电公司家属院城建小区南楼*********
联系电话:15244427333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故障细类:宽带无法上网(专席)
携转原因:
故障时间:2024-07-07 12:34:17
具体故障现象:打不开网页，
客户其他诉求:
</t>
  </si>
  <si>
    <t>2024-07-07 12:37:02</t>
  </si>
  <si>
    <t>2024-07-07 12:37:29</t>
  </si>
  <si>
    <t>SD-851-263531-1022-14445</t>
  </si>
  <si>
    <t>SD-057-240707-480217-4229</t>
  </si>
  <si>
    <t>2024-07-07 12:35:48</t>
  </si>
  <si>
    <t>【调研】-80+金卡-普通区域-奎文区-东方公寓-18366516321-1000M-宽带上网投诉-次数0-202407070000347487</t>
  </si>
  <si>
    <t>202407070000347487</t>
  </si>
  <si>
    <t>202407070000347487#用户来电宽带无法正常使用，要求师傅上门， 烦请协助谢谢
联系人：男士 联系电话:18706699058 录音流水 ：2024070712322289920847444</t>
  </si>
  <si>
    <t>2024-07-07 12:37:33</t>
  </si>
  <si>
    <t>2024-07-07 12:38:03</t>
  </si>
  <si>
    <t>SD-851-248461-19601-10068</t>
  </si>
  <si>
    <t>SD-057-240707-816042-5747</t>
  </si>
  <si>
    <t>2024-07-07 14:53:00</t>
  </si>
  <si>
    <t>【调研】-80+金卡-普通区域-寿光市-河东隅小区-18706689168-1000M-宽带上网投诉-次数0-202407070000454631</t>
  </si>
  <si>
    <t>202407070000454631</t>
  </si>
  <si>
    <t xml:space="preserve">202407070000454631#【已关注中国移动10086微信公众号】流程受理流水号：20240707145215187066891681118127
客户号码:18706689168
客户姓名:杨**
投诉地市:潍坊
来话流水:2024070714515533620860177
宽带账号:18706689168
宽带账号归属地市:潍坊
宽带账号归属区县:寿光市
故障地址:潍坊寿光市洛城街道金光东街东郡学府7号楼*********
联系电话:18706689168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光功率:-22.92
故障大类:宽带/电视
故障细类:宽带无法上网
携转原因:
故障时间:2024-07-07 14:52:40
具体故障现象:提示网络无法连接，
客户其他诉求:客户侧为质差终端，要求上门更换终端并一并处理故障问题。
</t>
  </si>
  <si>
    <t>2024-07-07 14:58:31</t>
  </si>
  <si>
    <t>2024-07-07 14:59:17</t>
  </si>
  <si>
    <t>SD-851-298543-13458-18546</t>
  </si>
  <si>
    <t>SD-057-240707-430721-9482</t>
  </si>
  <si>
    <t>2024-07-07 20:05:02</t>
  </si>
  <si>
    <t>【调研】-(目标)普通区域-诸城市-韩庄二村自然村-15065667931-500M-宽带上网投诉-次数0-20240707200206X726972144</t>
  </si>
  <si>
    <t>20240707200206X726972144</t>
  </si>
  <si>
    <t xml:space="preserve">流程受理流水号：20240707200033150656679311199363
客户号码:15065667931
客户姓名:高**
投诉地市:潍坊
来话流水:2024070719580240820846044
宽带账号:15065667931
宽带账号归属地市:潍坊
宽带账号归属区县:诸城市
故障地址:潍坊诸城市贾悦镇
联系电话:15065667931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故障细类:网速慢/上网掉线(专席)
携转原因:
故障时间:2024-07-07 20:00:56
具体故障现象:频繁掉线，客户来电反映宽带频繁掉线我处正常排障未恢复请协助处理谢谢
客户其他诉求:
</t>
  </si>
  <si>
    <t>2024-07-07 20:11:10</t>
  </si>
  <si>
    <t>2024-07-07 20:13:38</t>
  </si>
  <si>
    <t>SD-057-240707-039485-5749</t>
  </si>
  <si>
    <t>2024-07-07 14:53:07</t>
  </si>
  <si>
    <t>普通区域-寿光市-高家村自然村-15908058731-100M-宽带上网投诉-次数0-20240707145013X138448520</t>
  </si>
  <si>
    <t>2024-07-08 15:54:00</t>
  </si>
  <si>
    <t>20240707145013X138448520</t>
  </si>
  <si>
    <t xml:space="preserve">【农村网络投诉】流程受理流水号：20240707144826159080587311117056
客户号码:15908058731
客户姓名:刘**
投诉地市:潍坊
来话流水:2024070714474253620819052
宽带账号:15908058731
宽带账号归属地市:潍坊
宽带账号归属区县:寿光市
故障地址:潍坊寿光市化龙镇高家村高家村自然村高家村3箱(李忠财外墙）*********
联系电话:13864622986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14:49:40
具体故障现象:光猫亮红灯，
客户其他诉求:
</t>
  </si>
  <si>
    <t>2024-07-07 14:55:47</t>
  </si>
  <si>
    <t>SD-057-240707-709162-5804</t>
  </si>
  <si>
    <t>【调研】-80+普通-(目标)普通区域-诸城市-张戈庄自然村-15095262916-300M-宽带上网投诉-次数0-202407070000452957</t>
  </si>
  <si>
    <t>202407070000452957</t>
  </si>
  <si>
    <t>202407070000452957#宽带账号：15095262916；宽带地址：潍坊诸城市百尺河镇张戈庄张戈庄自然村张戈庄村西南角；客户来电反映移动高清电视无法观看，要求师傅上门，请协助处理，谢谢！联系电话：15095262916；来电流水：2024070714525377120869848</t>
  </si>
  <si>
    <t>2024-07-07 15:02:03</t>
  </si>
  <si>
    <t>2024-07-07 15:02:27</t>
  </si>
  <si>
    <t>SD-057-240707-795216-3116</t>
  </si>
  <si>
    <t>2024-07-07 11:22:35</t>
  </si>
  <si>
    <t>【调研】-80+银卡-普通区域-奎文区-丹桂里-13686366677-300M-宽带上网投诉-次数0-202407070000280432</t>
  </si>
  <si>
    <t>202407070000280432</t>
  </si>
  <si>
    <t xml:space="preserve">202407070000280432#宽带账号：13686366677；宽带地址：潍坊奎文区广文街道新华路丹桂里17号楼2单元12；客户来电反映宽带接路由器网线 请处理，客户不在现场，无法配合线上指导/客户不配合排障，要求上门，请协助处理，谢谢！联系电话：13686366677；联系人：***；来电流水：2024070711194935820801337。 </t>
  </si>
  <si>
    <t>2024-07-07 11:25:45</t>
  </si>
  <si>
    <t>2024-07-07 11:26:07</t>
  </si>
  <si>
    <t>SD-057-240707-640273-3131</t>
  </si>
  <si>
    <t>2024-07-07 11:23:39</t>
  </si>
  <si>
    <t>80+银卡-普通区域-奎文区-凤栖壹号院-13563671551-500M-宽带上网投诉-次数0-20240707112200X520957834</t>
  </si>
  <si>
    <t>20240707112200X520957834</t>
  </si>
  <si>
    <t xml:space="preserve">流程受理流水号：20240707111711135636715511060614
客户号码:13563671551
客户姓名:朱**
投诉地市:潍坊
来话流水:2024070711163162820866352
宽带账号:13563671551
宽带账号归属地市:潍坊
宽带账号归属区县:高新
故障地址:潍坊高新高新城区山后徐（平房）凤栖壹号院36号楼1单元1201
联系电话:13563671551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故障细类:宽带无法上网(专席)
携转原因:
故障时间:2024-07-07 11:24:09
具体故障现象:提示网络无法连接，
客户其他诉求:
</t>
  </si>
  <si>
    <t>2024-07-07 11:31:26</t>
  </si>
  <si>
    <t>2024-07-07 11:34:06</t>
  </si>
  <si>
    <t>SD-851-261064-21123-2132</t>
  </si>
  <si>
    <t>SD-057-240707-957048-454</t>
  </si>
  <si>
    <t>2024-07-07 08:37:18</t>
  </si>
  <si>
    <t>80+金卡-普通区域-奎文区-新新家园-15966095016-1000M-宽带上网投诉-次数0-202407070000101147</t>
  </si>
  <si>
    <t>202407070000101147</t>
  </si>
  <si>
    <t>202407070000101147#宽带账号：15966095016，宽带地址：潍坊奎文区北苑街道新华路欣欣家园9号楼；客户来电反映移动高清电视不能看，无法配合线上指导障，要求上门，请协助处理，谢谢！联系电话：15966095016；联系人：先生；来电流水：2024070708314199520821600</t>
  </si>
  <si>
    <t>2024-07-07 08:46:09</t>
  </si>
  <si>
    <t>2024-07-07 08:46:36</t>
  </si>
  <si>
    <t>SD-851-287517-17461-24366</t>
  </si>
  <si>
    <t>SD-057-240707-692743-457</t>
  </si>
  <si>
    <t>2024-07-07 08:37:31</t>
  </si>
  <si>
    <t>普通区域-临朐县-南李台子-15963462085-200M-宽带上网投诉-次数0-202407070000102333</t>
  </si>
  <si>
    <t>2024-07-08 09:38:00</t>
  </si>
  <si>
    <t>202407070000102333</t>
  </si>
  <si>
    <t>202407070000102333#宽带账号：15963462085；宽带地址：潍坊临朐县山旺镇人民政府南李台子村南李台子南李台子4号箱刘桂军（外墙）*********；客户来电反映宽带故障，客户不在现场，要求师傅上门，请协助处理，谢谢！联系电话：19862660535；联系人： 先生；来电流水：2024070708345347720844096</t>
  </si>
  <si>
    <t>2024-07-07 08:42:35</t>
  </si>
  <si>
    <t>2024-07-07 08:43:12</t>
  </si>
  <si>
    <t>SD-851-313650-1982-18283</t>
  </si>
  <si>
    <t>SD-057-240707-176034-506</t>
  </si>
  <si>
    <t>2024-07-07 08:41:32</t>
  </si>
  <si>
    <t>【调研】-80+金卡-普通区域-寿光市-水岸嘉园-18264657999-1000M-宽带上网投诉-次数0-202407070000102892</t>
  </si>
  <si>
    <t>202407070000102892</t>
  </si>
  <si>
    <t>202407070000102892#宽带账号：18264657999；宽带地址：潍坊寿光市圣城街道农圣街水岸嘉园9号楼:客户来电反映：魔百合无法使用，经查询客户侧为质差机顶盒，请协助上门更换终端并一并处理故障问题，谢谢！联系电话：18264657999；联系人：女士，来电流水：2024070708352449920847922</t>
  </si>
  <si>
    <t>2024-07-07 08:54:53</t>
  </si>
  <si>
    <t>2024-07-07 08:55:21</t>
  </si>
  <si>
    <t>SD-851-253795-39526-17748</t>
  </si>
  <si>
    <t>SD-057-240707-580473-583</t>
  </si>
  <si>
    <t>2024-07-07 08:47:15</t>
  </si>
  <si>
    <t>普通区域-潍城区-五道庙蔬菜公司宿舍-15963613600-300M-宽带上网投诉-次数0-20240707084503X103992228</t>
  </si>
  <si>
    <t>20240707084503X103992228</t>
  </si>
  <si>
    <t xml:space="preserve">流程受理流水号：20240707084429159636136001006387
客户号码:15963613600
客户姓名:路**
投诉地市:潍坊
来话流水:2024070708441470420815491
宽带账号:15963613600
宽带账号归属地市:潍坊
宽带账号归属区县:潍城区
故障地址:潍坊潍城区南关街道爱国路五道庙蔬菜公司宿舍蔬菜公司宿舍*********
联系电话:15963613600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08:44:58
具体故障现象:打不开网页，
客户其他诉求:
</t>
  </si>
  <si>
    <t>2024-07-07 08:50:41</t>
  </si>
  <si>
    <t>2024-07-07 08:51:10</t>
  </si>
  <si>
    <t>SD-057-240707-152840-3542</t>
  </si>
  <si>
    <t>2024-07-07 11:53:40</t>
  </si>
  <si>
    <t>普通区域-高密市-城西花园-18863699567-300M-宽带上网投诉-次数0-20240707115144X304688294</t>
  </si>
  <si>
    <t>20240707115144X304688294</t>
  </si>
  <si>
    <t xml:space="preserve">流程受理流水号：20240707115048188636995671072206
客户号码:18863699567
客户姓名:钟**
投诉地市:潍坊
来话流水:2024070711492634020897779
宽带账号:18863699567
宽带账号归属地市:潍坊
宽带账号归属区县:高密市
故障地址:潍坊高密市密水街道创业街城西花园高密城西花园11号楼
联系电话:18863699567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光功率:-15.68
故障大类:宽带
故障细类:网速慢
携转原因:
故障时间:2024-07-07 11:53:29
具体故障现象:网速慢卡顿，
客户其他诉求:
</t>
  </si>
  <si>
    <t>2024-07-07 11:54:54</t>
  </si>
  <si>
    <t>2024-07-07 11:55:42</t>
  </si>
  <si>
    <t>SD-851-340186-11247-13828</t>
  </si>
  <si>
    <t>SD-057-240707-804291-396</t>
  </si>
  <si>
    <t>2024-07-07 08:32:09</t>
  </si>
  <si>
    <t>普通区域-昌乐县-鄌郚镇张家庄-15966169532-100M-宽带上网投诉-次数0-202407070000096866</t>
  </si>
  <si>
    <t>2024-07-08 09:33:00</t>
  </si>
  <si>
    <t>202407070000096866</t>
  </si>
  <si>
    <t xml:space="preserve">202407070000096866#【已关注中国移动10086微信公众号】流程受理流水号：20240707082931159661695321001650
客户号码:15966169532
客户姓名:伦**
投诉地市:潍坊
来话流水:2024070708290949320806320
宽带账号:15966169532
宽带账号归属地市:潍坊
宽带账号归属区县:昌乐县
故障地址:潍坊昌乐县鄌郚镇鄌郚镇张家庄鄌郚镇张家庄1号箱*********
联系电话:15966169532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08:30:57
具体故障现象:15966169532宽带经常信号不好，出现叹号，要求反馈查证处理，联系电话：本机，流水：2024070708290949320806320
客户其他诉求:客户侧为质差终端，要求上门更换终端并一并处理故障问题。
</t>
  </si>
  <si>
    <t>2024-07-07 08:35:18</t>
  </si>
  <si>
    <t>2024-07-07 08:36:09</t>
  </si>
  <si>
    <t>SD-057-240707-765492-399</t>
  </si>
  <si>
    <t>2024-07-07 08:32:25</t>
  </si>
  <si>
    <t>普通区域-安丘市-青云瑞景园(含锦绣上河园)-15866504325-100M-宽带上网投诉-次数0-202407070000098916</t>
  </si>
  <si>
    <t>202407070000098916</t>
  </si>
  <si>
    <t xml:space="preserve">202407070000098916#宽带账号：15866504325；宽带地址：潍坊安丘市兴安街道翠微路青云瑞景园青云瑞景园二区26号楼；客户来电反映移动高清机顶盒故障，客户不在现场，无法配合线上指导，要求上门，请协助处理，谢谢！联系电话：15866504325；联系人：***；来电流水：2024070708301697020812329。 </t>
  </si>
  <si>
    <t>2024-07-07 08:35:02</t>
  </si>
  <si>
    <t>SD-057-240707-749251-3489</t>
  </si>
  <si>
    <t>2024-07-07 11:49:59</t>
  </si>
  <si>
    <t>普通区域-青州市-代店村-13583689203-1000M-魔百和投诉-次数0-202407070000310205 二级督办</t>
  </si>
  <si>
    <t>202407070000310205</t>
  </si>
  <si>
    <t>202407070000310205#流程受理流水号：20240707114853135836892031071556
客户号码:13583689203
客户姓名:孙**
投诉地市:潍坊
来话流水:2024070711430688720837813
宽带账号:13583689203
宽带账号归属地市:潍坊
宽带账号归属区县:青州市
故障地址:潍坊青州市何官镇代店村代店村6号箱（村西头2街李广田）*********
联系电话:13583689203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故障时间:2024-07-07 11:49:13
魔百和单播/组播:组播
具体故障现象:机顶盒无法开机，
客户其他诉求:
魔百和单/组播：组播;宽带小区$[代店村]$</t>
  </si>
  <si>
    <t>2024-07-07 11:52:05</t>
  </si>
  <si>
    <t>2024-07-07 11:52:27</t>
  </si>
  <si>
    <t>SD-851-317392-9129-10939</t>
  </si>
  <si>
    <t>SD-057-240707-839621-3570</t>
  </si>
  <si>
    <t>2024-07-07 11:55:45</t>
  </si>
  <si>
    <t>【调研】-普通区域-临朐县-石崖嘴-18765610861-500M-宽带上网投诉-次数0-202407070000315862</t>
  </si>
  <si>
    <t>202407070000315862</t>
  </si>
  <si>
    <t>202407070000315862#宽带账号：18765610861；宽带地址：潍坊临朐县柳山镇人民政府石崖嘴村石崖嘴石崖嘴12号箱于兆功（；客户来电反映宽带连接不了，客户不配合线上指导，要求上门，请协助处理，谢谢！联系电话：18765610861；联系人：先生；来电流水：2024070711524693920829625。</t>
  </si>
  <si>
    <t>2024-07-07 12:02:34</t>
  </si>
  <si>
    <t>2024-07-07 12:03:12</t>
  </si>
  <si>
    <t>SD-057-240707-137265-466</t>
  </si>
  <si>
    <t>2024-07-07 08:38:22</t>
  </si>
  <si>
    <t>【PCDN】-(目标)普通区域-高密市-十里堡新村聚类-13046484727-200M-宽带上网投诉-次数0-202407070000103749</t>
  </si>
  <si>
    <t>2024-07-08 09:39:00</t>
  </si>
  <si>
    <t>202407070000103749</t>
  </si>
  <si>
    <t>202407070000103749#【已关注中国移动10086微信公众号】流程受理流水号：20240707083616130464847271003545
客户号码:13046484727
客户姓名:王*
投诉地市:潍坊
来话流水:2024070708360465920852801
宽带账号:13046484727
宽带账号归属地市:潍坊
宽带账号归属区县:高密市
故障地址:潍坊高密市朝阳街道前埠口社区
联系电话:13046484727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08:37:10
具体故障现象:光猫亮红灯，引导客户将光纤线插紧，将弯折的位置捋直后重启客户表示都操作过了，请协助处理，谢谢。
客户其他诉求:
;宽带小区$[十里堡新村聚类]$</t>
  </si>
  <si>
    <t>2024-07-07 08:47:02</t>
  </si>
  <si>
    <t>2024-07-07 11:58:20</t>
  </si>
  <si>
    <t>【调研】-80+银卡-普通区域-奎文区-钢厂宿舍-13905368777-500M-魔百和投诉-次数0-202407070000320081 一级督办</t>
  </si>
  <si>
    <t>202407070000320081</t>
  </si>
  <si>
    <t>2024-07-07 12:01:30</t>
  </si>
  <si>
    <t>2024-07-07 12:02:19</t>
  </si>
  <si>
    <t>SD-057-240707-768095-3586</t>
  </si>
  <si>
    <t>2024-07-07 11:56:19</t>
  </si>
  <si>
    <t>【调研】-80+白金-(目标)普通区域-寿光市-陈家庄-13953691971-200M-宽带上网投诉-次数0-20240707115411X451322280</t>
  </si>
  <si>
    <t>2024-07-08 12:57:00</t>
  </si>
  <si>
    <t>20240707115411X451322280</t>
  </si>
  <si>
    <t xml:space="preserve">流程受理流水号：20240707115343139536919711073232
客户号码:13953691971
客户姓名:孙**
投诉地市:潍坊
来话流水:2024070711493425120899036
宽带账号:13953691971
宽带账号归属地市:潍坊
宽带账号归属区县:寿光市
故障地址:潍坊寿光市田马陈家庄陈家庄陈家庄4号箱*********
联系电话:13953691971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故障时间:2024-07-07 11:53:55
具体故障现象:提示网络无法连接，线上指导重启未恢复请协助谢谢
客户其他诉求:谢谢
</t>
  </si>
  <si>
    <t>2024-07-07 11:59:42</t>
  </si>
  <si>
    <t>2024-07-07 12:00:08</t>
  </si>
  <si>
    <t>SD-057-240707-429783-3622</t>
  </si>
  <si>
    <t>2024-07-07 11:59:09</t>
  </si>
  <si>
    <t>普通区域-安丘市-河洽村自然村-13053610356-500M-宽带上网投诉-次数0-20240707115632X592833354</t>
  </si>
  <si>
    <t>20240707115632X592833354</t>
  </si>
  <si>
    <t>【农村网络投诉】【预处理派单】宽带账号：13053610356，宽带地址： 潍坊安丘市关王镇河洽村，故障现象：无法连接，故障现象类型：LOS亮红灯，客户诉求：客户来电反映宽带无法上网，光猫LOS亮红灯，引导客户将光纤线插进捋直未恢复，请协助处理谢谢，联系电话：13053610356，通话流水：2024070711493655820899398。接入方式：FTTH，当前是否在线：不在线，端到端诊断结果：设备告警，是否智能网关：是，光功率。</t>
  </si>
  <si>
    <t>2024-07-07 12:02:06</t>
  </si>
  <si>
    <t>2024-07-07 12:03:19</t>
  </si>
  <si>
    <t>SD-057-240707-189672-2125</t>
  </si>
  <si>
    <t>2024-07-07 10:20:40</t>
  </si>
  <si>
    <t>【调研】-普通区域-昌乐县-颐和家园-13780871456-200M-宽带上网投诉-次数0-202407070000209882</t>
  </si>
  <si>
    <t>2024-07-08 11:21:00</t>
  </si>
  <si>
    <t>202407070000209882</t>
  </si>
  <si>
    <t xml:space="preserve">202407070000209882#【已关注中国移动10086微信公众号】流程受理流水号：20240707101942137808714561040184
客户号码:13780871456
客户姓名:徐**
投诉地市:潍坊
来话流水:2024070710192434920855970
宽带账号:13780871456
宽带账号归属地市:潍坊
宽带账号归属区县:昌乐县
故障地址:潍坊昌乐县城关街道永康路颐和家园28号楼*********
联系电话:13780871456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光功率:-18.60
故障大类:宽带/电视
故障细类:移动高清电视故障
携转原因:
故障时间:2024-07-07 10:20:15
魔百和单播/组播:单播
具体故障现象:机顶盒无法开机，
客户其他诉求:客户侧为质差终端，要求上门更换终端并一并处理故障问题。
</t>
  </si>
  <si>
    <t>2024-07-07 10:22:34</t>
  </si>
  <si>
    <t>2024-07-07 10:24:33</t>
  </si>
  <si>
    <t>SD-057-240707-835619-2331</t>
  </si>
  <si>
    <t>2024-07-07 10:29:33</t>
  </si>
  <si>
    <t>【追1】普通区域-寿光市-五台沿街-19806221530-300M-宽带上网投诉-次数0-20240707102836X316389106</t>
  </si>
  <si>
    <t>20240707102836X316389106</t>
  </si>
  <si>
    <t xml:space="preserve">流程受理流水号：20240707102630198062215301042636
客户号码:19806221530
客户姓名:方**
投诉地市:潍坊
来话流水:2024070710255134520825086
宽带账号:19806221530
宽带账号归属地市:潍坊
宽带账号归属区县:寿光市
故障地址:潍坊寿光市侯镇五台中心街五台沿街东裕机电3号箱*********
联系电话:19806221530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10:26:53
具体故障现象:光猫亮红灯，
客户其他诉求:客户来电反映前期反馈，但未查到有工单，客户要求投诉，半小时内回复。
</t>
  </si>
  <si>
    <t>2024-07-07 10:51:46</t>
  </si>
  <si>
    <t>2024-07-07 10:52:26</t>
  </si>
  <si>
    <t>SD-851-308086-13702-4480</t>
  </si>
  <si>
    <t>SD-057-240707-618243-418</t>
  </si>
  <si>
    <t>2024-07-07 08:34:43</t>
  </si>
  <si>
    <t>【重投】-80+普通-普通区域-高密市-刘戈庄自然村-13853623022-300M-宽带上网投诉-次数0-202407070000096601</t>
  </si>
  <si>
    <t>202407070000096601</t>
  </si>
  <si>
    <t xml:space="preserve">202407070000096601#宽带账号：13853623022；宽带地址：潍坊高密市密水街道刘戈庄刘戈庄自然村高密刘戈庄二期；客户来电反映监控提示下线，客户不在现场，要求师傅上门，请协助处理，谢谢！联系电话：15964306046；联系人：先生；来电流水：2024070708301771320812404。 </t>
  </si>
  <si>
    <t>2024-07-07 08:38:38</t>
  </si>
  <si>
    <t>2024-07-07 08:39:04</t>
  </si>
  <si>
    <t>SD-851-330233-31662-27189</t>
  </si>
  <si>
    <t>SD-057-240707-439125-482</t>
  </si>
  <si>
    <t>2024-07-07 08:39:14</t>
  </si>
  <si>
    <t>80+普通-普通区域-高密市-十里堡新村聚类-15553631519-1000M-宽带上网投诉-次数0-20240707083733X653245645</t>
  </si>
  <si>
    <t>20240707083733X653245645</t>
  </si>
  <si>
    <t xml:space="preserve">流程受理流水号：20240707083227155536315191002248
客户号码:15553631519
客户姓名:褚*
投诉地市:潍坊
来话流水:2024070708311374320818271
宽带账号:15553631519
宽带账号归属地市:潍坊
宽带账号归属区县:高密市
故障地址:潍坊高密市前埠口百脉湖大街辛河小区
联系电话:13021553389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08:39:05
具体故障现象:提示网络无法连接，
客户其他诉求:
</t>
  </si>
  <si>
    <t>2024-07-07 08:40:57</t>
  </si>
  <si>
    <t>2024-07-07 10:21:24</t>
  </si>
  <si>
    <t>SD-851-255953-22581-1470</t>
  </si>
  <si>
    <t>SD-057-240707-716509-2201</t>
  </si>
  <si>
    <t>2024-07-07 10:23:14</t>
  </si>
  <si>
    <t>【调研】-80+银卡-普通区域-诸城市-朱泮自然村-19577761113-300M-宽带上网投诉-次数0-20240707102037X837121396</t>
  </si>
  <si>
    <t>20240707102037X837121396</t>
  </si>
  <si>
    <t xml:space="preserve">【农村网络投诉】流程受理流水号：20240707101952195777611131040244
客户号码:19577761113
客户姓名:王**
投诉地市:潍坊
来话流水:2024070710193412520857613
宽带账号:19577761113
宽带账号归属地市:潍坊
宽带账号归属区县:诸城市
故障地址:潍坊诸城市皇华镇朱泮朱泮自然村朱泮村12号箱*********
联系电话:19577761113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10:20:25
具体故障现象:光猫亮红灯，
客户其他诉求:
</t>
  </si>
  <si>
    <t>2024-07-07 10:28:07</t>
  </si>
  <si>
    <t>2024-07-07 10:28:30</t>
  </si>
  <si>
    <t>SD-057-240707-563791-435</t>
  </si>
  <si>
    <t>2024-07-07 08:35:52</t>
  </si>
  <si>
    <t>80+金卡-普通区域-寒亭区-张庄村自然村-15006684398-300M-宽带上网投诉-次数0-202407070000098457</t>
  </si>
  <si>
    <t>202407070000098457</t>
  </si>
  <si>
    <t xml:space="preserve">202407070000098457#【已关注中国移动10086微信公众号】流程受理流水号：20240707083502150066843981003123
客户号码:15006684398
客户姓名:李**
投诉地市:潍坊
来话流水:2024070708344474120843013
宽带账号:15006684398
宽带账号归属地市:潍坊
宽带账号归属区县:寒亭区
故障地址:潍坊寒亭区高里镇张庄村张庄村自然村张庄村国起超市*********
联系电话:15006684398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08:35:23
具体故障现象:提示网络无法连接，
客户其他诉求:客户侧为质差终端，要求上门更换终端并一并处理故障问题。
</t>
  </si>
  <si>
    <t>2024-07-07 08:38:25</t>
  </si>
  <si>
    <t>2024-07-07 08:39:41</t>
  </si>
  <si>
    <t>SD-057-240707-253674-497</t>
  </si>
  <si>
    <t>2024-07-07 08:41:06</t>
  </si>
  <si>
    <t>80+金卡-普通区域-安丘市-南郚村自然村-18866733818-1000M-宽带上网投诉-次数0-20240707083814X694108784</t>
  </si>
  <si>
    <t>20240707083814X694108784</t>
  </si>
  <si>
    <t xml:space="preserve">【农村网络投诉】流程受理流水号：20240707083741188667338181003992
客户号码:18866733818
客户姓名:李**
投诉地市:潍坊
来话流水:2024070708354745920850707
宽带账号:18866733818
宽带账号归属地市:潍坊
宽带账号归属区县:安丘市
故障地址:潍坊安丘市红沙沟镇南郚村南郚村自然村南郚村12号箱李建平*********
联系电话:18866733818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08:37:48
具体故障现象:PON灯闪，
客户其他诉求:
</t>
  </si>
  <si>
    <t>2024-07-07 08:48:31</t>
  </si>
  <si>
    <t>2024-07-07 08:48:47</t>
  </si>
  <si>
    <t>SD-057-240707-589246-553</t>
  </si>
  <si>
    <t>2024-07-07 08:45:05</t>
  </si>
  <si>
    <t>【重投】-(目标)普通区域-安丘市-东大庄村自然村-15264602157-100M-宽带上网投诉-次数0-20240707084326X616649900</t>
  </si>
  <si>
    <t>2024-07-08 09:46:00</t>
  </si>
  <si>
    <t>20240707084326X616649900</t>
  </si>
  <si>
    <t xml:space="preserve">【农村网络投诉】流程受理流水号：20240707084152152646021571005495
客户号码:15264602157
客户姓名:李*
投诉地市:潍坊
来话流水:2024070708411763020892486
宽带账号:15264602157
宽带账号归属地市:潍坊
宽带账号归属区县:安丘市
故障地址:潍坊安丘市大城埠东大庄村东大庄村自然村东大庄村6号箱张宝俊*********
联系电话:15898942952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08:42:21
具体故障现象:光猫亮红灯，
客户其他诉求:
</t>
  </si>
  <si>
    <t>2024-07-07 08:48:41</t>
  </si>
  <si>
    <t>2024-07-07 08:49:01</t>
  </si>
  <si>
    <t>SD-057-240707-803579-472</t>
  </si>
  <si>
    <t>2024-07-07 08:38:42</t>
  </si>
  <si>
    <t>80+普通-普通区域-昌邑市-裴家庄子自然村-15805365673-300M-宽带上网投诉-次数0-20240707083647X607065358</t>
  </si>
  <si>
    <t>20240707083647X607065358</t>
  </si>
  <si>
    <t xml:space="preserve">【农村网络投诉】流程受理流水号：20240707083551158053656731003413
客户号码:15805365673
客户姓名:唐**
投诉地市:潍坊
来话流水:2024070708353630720849384
宽带账号:15805365673
宽带账号归属地市:潍坊
宽带账号归属区县:昌邑市
故障地址:潍坊昌邑市流河镇裴家庄子裴家庄子自然村10号箱无名*********
联系电话:15805365673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08:36:36
具体故障现象:光猫亮红灯，
客户其他诉求:要求退还无法使用期间的宽带费用，
</t>
  </si>
  <si>
    <t>2024-07-07 08:41:56</t>
  </si>
  <si>
    <t>2024-07-07 08:42:45</t>
  </si>
  <si>
    <t>SD-057-240707-139675-565</t>
  </si>
  <si>
    <t>2024-07-07 08:45:30</t>
  </si>
  <si>
    <t>【调研】-80+白金-普通区域-诸城市-阳光河畔-15264688008-1000M-宽带上网投诉-次数0-20240707084350X301364360</t>
  </si>
  <si>
    <t>20240707084350X301364360</t>
  </si>
  <si>
    <t xml:space="preserve">流程受理流水号：20240707084242152646880081005785
客户号码:15264688008
客户姓名:李**
投诉地市:潍坊
来话流水:2024070708415851720897711
宽带账号:15264688008
宽带账号归属地市:潍坊
宽带账号归属区县:诸城市
故障地址:潍坊诸城市龙都街道纺织街阳光河畔21号楼*********
联系电话:15264688008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08:42:40
具体故障现象:打不开网页，
客户其他诉求:客户要求尽快处理
</t>
  </si>
  <si>
    <t>2024-07-07 08:49:00</t>
  </si>
  <si>
    <t>2024-07-07 08:50:46</t>
  </si>
  <si>
    <t>SD-057-240707-194632-603</t>
  </si>
  <si>
    <t>2024-07-07 08:48:04</t>
  </si>
  <si>
    <t>80+金卡-普通区域-诸城市-丁家庄-13853631281-100M-宽带上网投诉-次数0-202407070000108674</t>
  </si>
  <si>
    <t>2024-07-08 09:49:00</t>
  </si>
  <si>
    <t>202407070000108674</t>
  </si>
  <si>
    <t>202407070000108674#宽带账号：13853631281；宽带地址：潍坊诸城市贾悦镇丁家庄村丁家庄丁家庄村西南6号箱；客户来电反映宽带，客户不在现场，客户不配合排障，要求上门，请协助处理，谢谢！联系电话：13853631281；联系人：先生；来电流水：2024070708463440220834217</t>
  </si>
  <si>
    <t>2024-07-07 08:52:40</t>
  </si>
  <si>
    <t>2024-07-07 08:52:59</t>
  </si>
  <si>
    <t>SD-057-240707-516248-462</t>
  </si>
  <si>
    <t>2024-07-07 08:38:09</t>
  </si>
  <si>
    <t>普通区域-青州市-云门山居-13573669978-1000M-宽带上网投诉-次数0-20240707083507X507721647</t>
  </si>
  <si>
    <t>20240707083507X507721647</t>
  </si>
  <si>
    <t xml:space="preserve">流程受理流水号：20240707083334135736699781002607
客户号码:13573669978
客户姓名:索*
投诉地市:潍坊
来话流水:2024070708321154320824853
宽带账号:13573669978
宽带账号归属地市:潍坊
宽带账号归属区县:青州市
故障地址:潍坊青州市云门山街道海岱南路云门山居2号楼*********
联系电话:15264632762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08:36:54
具体故障现象:光猫亮红灯，
客户其他诉求:
</t>
  </si>
  <si>
    <t>2024-07-07 08:40:06</t>
  </si>
  <si>
    <t>2024-07-07 09:18:09</t>
  </si>
  <si>
    <t>SD-851-238411-7493-24205</t>
  </si>
  <si>
    <t>SD-057-240707-769058-576</t>
  </si>
  <si>
    <t>2024-07-07 08:46:49</t>
  </si>
  <si>
    <t>80+普通-FTTR-普通区域-高密市-农丰步行街聚类-15634672669-1000M-宽带上网投诉-次数0-202407070000102790</t>
  </si>
  <si>
    <t>202407070000102790</t>
  </si>
  <si>
    <t>202407070000102790#用户来电宽带无法正常使用，要求师傅上门，要求加急，烦请协助谢谢
联系人: 女士  联系电话: 本机  录音流水：2024070708374975820865810</t>
  </si>
  <si>
    <t>2024-07-07 08:49:41</t>
  </si>
  <si>
    <t>2024-07-07 08:50:02</t>
  </si>
  <si>
    <t>SD-851-311716-17018-24240</t>
  </si>
  <si>
    <t>SD-057-240707-025637-580</t>
  </si>
  <si>
    <t>2024-07-07 08:47:07</t>
  </si>
  <si>
    <t>【重投】-【调研】-80+银卡-普通区域-奎文区-东方太阳城-18763646880-300M-宽带上网投诉-次数0-20240707084453X933491070</t>
  </si>
  <si>
    <t>20240707084453X933491070</t>
  </si>
  <si>
    <t xml:space="preserve">流程受理流水号：20240707084258187636468801005881
客户号码:18763646880
客户姓名:王**
投诉地市:潍坊
来话流水:2024070708421829320800264
宽带账号:18763646880
宽带账号归属地市:潍坊
宽带账号归属区县:奎文区
故障地址:潍坊奎文区北苑街道虞河路东方太阳城24号楼*********
联系电话:13964677242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08:43:49
具体故障现象:电源灯闪烁
客户其他诉求:
</t>
  </si>
  <si>
    <t>2024-07-07 08:59:37</t>
  </si>
  <si>
    <t>2024-07-07 09:00:10</t>
  </si>
  <si>
    <t>SD-852-325662-2110-16218</t>
  </si>
  <si>
    <t>SD-057-240707-018257-403</t>
  </si>
  <si>
    <t>2024-07-07 08:33:04</t>
  </si>
  <si>
    <t>(目标)普通区域-高密市-东桥子村自然村-13625361276-300M-宽带上网投诉-次数0-202407070000100407</t>
  </si>
  <si>
    <t>202407070000100407</t>
  </si>
  <si>
    <t xml:space="preserve">202407070000100407#流程受理流水号：20240707083220136253612761002216
客户号码:13625361276
客户姓名:李**
投诉地市:潍坊
来话流水:2024070708312781420819905
宽带账号:13625361276
宽带账号归属地市:潍坊
宽带账号归属区县:高密市
故障地址:潍坊高密市阚家镇东桥子村东桥子村自然村东桥子杨世发26号箱1芯*********
联系电话:18853684168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光功率:-25.08
故障大类:宽带/电视
故障细类:宽带无法上网
携转原因:
故障时间:2024-07-07 08:32:43
具体故障现象:网速慢卡顿，
客户其他诉求:客户侧为质差终端，要求上门更换终端并一并处理故障问题。
</t>
  </si>
  <si>
    <t>2024-07-07 08:38:18</t>
  </si>
  <si>
    <t>2024-07-07 08:40:30</t>
  </si>
  <si>
    <t>SD-057-240707-761802-2132</t>
  </si>
  <si>
    <t>2024-07-07 10:20:54</t>
  </si>
  <si>
    <t>【调研】-80+银卡-普通区域-安丘市-东大庄村自然村-15854481068-300M-宽带上网投诉-次数0-20240707101848X728858513</t>
  </si>
  <si>
    <t>20240707101848X728858513</t>
  </si>
  <si>
    <t xml:space="preserve">【农村网络投诉】流程受理流水号：20240707101717158544810681039291
客户号码:15854481068
客户姓名:张**
投诉地市:潍坊
来话流水:2024070710170293220830586
宽带账号:15854481068
宽带账号归属地市:潍坊
宽带账号归属区县:安丘市
故障地址:潍坊安丘市大城埠东大庄村东大庄村自然村东大庄村7号箱张君宝*********
联系电话:15854481068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10:17:48
具体故障现象:光猫亮红灯，宽带网络连接不上
客户其他诉求:
</t>
  </si>
  <si>
    <t>2024-07-07 10:30:15</t>
  </si>
  <si>
    <t>2024-07-07 10:30:33</t>
  </si>
  <si>
    <t>SD-851-273928-8654-19102</t>
  </si>
  <si>
    <t>SD-057-240707-941853-511</t>
  </si>
  <si>
    <t>2024-07-07 08:41:47</t>
  </si>
  <si>
    <t>【调研】-普通区域-寿光市-清河垄塬-18366373533-300M-宽带上网投诉-次数0-20240707083933X773311493</t>
  </si>
  <si>
    <t>20240707083933X773311493</t>
  </si>
  <si>
    <t>【预处理派单】宽带账号：18366373533，宽带地址： 潍坊寿光市洛城街道洛兴街清河垄塬13号楼3单元1001，故障现象：无法连接，故障现象类型：LOS亮红灯，客户诉求：客户来电反映宽带无法使用，网口灯不亮，将网线插紧后未恢复，请协助处理谢谢，联系电话：18366373533，通话流水：2024070708341452820839383。接入方式：FTTH，当前是否在线：不在线，端到端诊断结果：设备告警，是否智能网关：是，光功率。</t>
  </si>
  <si>
    <t>2024-07-07 08:48:39</t>
  </si>
  <si>
    <t>2024-07-07 08:53:24</t>
  </si>
  <si>
    <t>SD-057-240707-456187-3634</t>
  </si>
  <si>
    <t>2024-07-07 11:59:50</t>
  </si>
  <si>
    <t>80+普通-普通区域-临朐县-地税局南区-13869600021-300M-宽带上网投诉-次数0-20240707115823X703946791</t>
  </si>
  <si>
    <t>20240707115823X703946791</t>
  </si>
  <si>
    <t xml:space="preserve">流程受理流水号：20240707115711138696000211074376
客户号码:13869600021
客户姓名:林**
投诉地市:潍坊
来话流水:2024070711540097820840922
宽带账号:13869600021
宽带账号归属地市:潍坊
宽带账号归属区县:临朐县
故障地址:潍坊临朐县城关街道城南二街地税局南区7号楼4单元102
联系电话:15908055675
联系人:先生
工单紧急程度:紧急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故障时间:2024-07-07 11:56:29
具体故障现象:提示网络无法连接
客户其他诉求:
</t>
  </si>
  <si>
    <t>2024-07-07 12:04:39</t>
  </si>
  <si>
    <t>2024-07-07 12:05:27</t>
  </si>
  <si>
    <t>2024-07-07 10:23:52</t>
  </si>
  <si>
    <t>【调研】-80+银卡-普通区域-昌乐县-东肖-13705368772-500M-宽带上网投诉-次数0-20240707102159X919481611 一级督办</t>
  </si>
  <si>
    <t>20240707102159X919481611</t>
  </si>
  <si>
    <t>2024-07-07 10:28:33</t>
  </si>
  <si>
    <t>2024-07-07 10:29:19</t>
  </si>
  <si>
    <t>SD-851-304975-17010-16718</t>
  </si>
  <si>
    <t>SD-057-240707-760482-417</t>
  </si>
  <si>
    <t>2024-07-07 08:34:38</t>
  </si>
  <si>
    <t>(目标)普通区域-青州市-益王府政法小区-13964756115-100M-宽带上网投诉-次数0-202407070000096159</t>
  </si>
  <si>
    <t>2024-07-08 09:35:00</t>
  </si>
  <si>
    <t>202407070000096159</t>
  </si>
  <si>
    <t>202407070000096159#导航立单,客户通过语音导航反馈宽带故障问题,经诊断光猫设备性能不佳,要求装维回访处理,请协助.联系电话：13964756115</t>
  </si>
  <si>
    <t>2024-07-07 08:45:35</t>
  </si>
  <si>
    <t>2024-07-07 09:04:26</t>
  </si>
  <si>
    <t>SD-057-240707-962870-526</t>
  </si>
  <si>
    <t>2024-07-07 08:42:44</t>
  </si>
  <si>
    <t>80+普通-普通区域-寿光市-寿光齐家村自然村-13780858869-300M-宽带上网投诉-次数0-202407070000104417</t>
  </si>
  <si>
    <t>202407070000104417</t>
  </si>
  <si>
    <t>202407070000104417#宽带账号：13780858869；宽带地址：潍坊寿光市东埠齐家村齐家村自然村齐家村扩容14号箱齐宗刚外墙；联系电话：13780858869 客户来电反映宽带网络无法连接  不在现场 来电流水2024070708401661920884600</t>
  </si>
  <si>
    <t>2024-07-07 08:49:04</t>
  </si>
  <si>
    <t>2024-07-07 08:49:27</t>
  </si>
  <si>
    <t>SD-057-240707-178405-577</t>
  </si>
  <si>
    <t>2024-07-07 08:46:50</t>
  </si>
  <si>
    <t>普通区域-青州市-徐集村-13573622551-500M-宽带上网投诉-次数0-202407070000110241</t>
  </si>
  <si>
    <t>202407070000110241</t>
  </si>
  <si>
    <t>202407070000110241#宽带账号：13573622551宽带地址：潍坊青州市何官镇徐集村
客户来电反映宽带机顶盒无法使用，客户不会操作，无法配合线上指导，要求上门服务，请协助处理，谢谢！联系电话：本机联系人：女士来电流水：2024070708442748220817235</t>
  </si>
  <si>
    <t>2024-07-07 08:59:20</t>
  </si>
  <si>
    <t>2024-07-07 08:59:41</t>
  </si>
  <si>
    <t>SD-851-252027-15195-8038</t>
  </si>
  <si>
    <t>SD-057-240707-396257-2173</t>
  </si>
  <si>
    <t>2024-07-07 10:22:20</t>
  </si>
  <si>
    <t>80+金卡-普通区域-临朐县-连家庙-15863694549-1000M-宽带上网投诉-次数0-202407070000207548</t>
  </si>
  <si>
    <t>202407070000207548</t>
  </si>
  <si>
    <t>202407070000207548#宽带账号：15863694549；宽带地址：潍坊临朐县辛寨镇人民政府连家庙连家庙连家庙（扩容2次）1；客户来电反映宽带宽带机顶盒无法正常观看,经查询客户侧为质差机顶盒，请协助上门更换终端并一并处理故障问题，谢谢！联系电话： 15863694549；来电流水：
2024070710155889420819064</t>
  </si>
  <si>
    <t>2024-07-07 10:25:05</t>
  </si>
  <si>
    <t>2024-07-07 10:25:25</t>
  </si>
  <si>
    <t>SD-057-240707-976301-5017</t>
  </si>
  <si>
    <t>2024-07-07 13:59:21</t>
  </si>
  <si>
    <t>【调研】-80+普通-(目标)普通区域-高密市-大沙坞自然村-13793643212-1000M-宽带上网投诉-次数0-202407070000402505</t>
  </si>
  <si>
    <t>202407070000402505</t>
  </si>
  <si>
    <t>202407070000402505#宽带账号：13793643212 ；宽带地址：潍坊高密市井沟镇大沙坞大沙坞自然村大沙坞郭曾富15号箱扩 ；客户来电反映网慢  ，客户异机来电报修，线上指导无法配合操作，要求上门处理来电流水：  联系电话：13793643212</t>
  </si>
  <si>
    <t>2024-07-07 14:01:33</t>
  </si>
  <si>
    <t>2024-07-07 14:02:22</t>
  </si>
  <si>
    <t>SD-851-266528-3481-6371</t>
  </si>
  <si>
    <t>SD-057-240707-874605-1335</t>
  </si>
  <si>
    <t>2024-07-07 09:31:35</t>
  </si>
  <si>
    <t>普通区域-寿光市-台东村自然村-18863049237-1000M-宽带上网投诉-次数0-202407070000156885</t>
  </si>
  <si>
    <t>202407070000156885</t>
  </si>
  <si>
    <t>202407070000156885#宽带账号：18863049237；宽带地址：潍坊寿光市侯镇台东村台东村自然村台东村扩容3号箱；客户来电反映宽带光猫亮红灯，已指导拔插捋直光纤线未恢复，客户不配合排障，要求上门，请协助处理，谢谢！联系电话：18863049237；联系人：先生；来电流水：2024070709293500120835393</t>
  </si>
  <si>
    <t>2024-07-07 09:51:47</t>
  </si>
  <si>
    <t>2024-07-07 10:12:30</t>
  </si>
  <si>
    <t>SD-851-322835-20745-8323</t>
  </si>
  <si>
    <t>SD-057-240707-192735-6436</t>
  </si>
  <si>
    <t>2024-07-07 15:53:13</t>
  </si>
  <si>
    <t>普通区域-寒亭区-金色嘉园-15953612483-500M-宽带上网投诉-次数0-20240707155143X703876656</t>
  </si>
  <si>
    <t>20240707155143X703876656</t>
  </si>
  <si>
    <t xml:space="preserve">【农村网络投诉】流程受理流水号：20240707155104159536124831135508
客户号码:15953612483
客户姓名:徐**
投诉地市:潍坊
来话流水:2024070715493979520836045
宽带账号:15953612483
宽带账号归属地市:潍坊
宽带账号归属区县:寒亭区
故障地址:潍坊寒亭区经济开发区后杭埠村后杭埠村自然村后杭埠村养殖区8号箱*********
联系电话:15953612483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故障细类:宽带无法上网
携转原因:
故障时间:2024-07-07 15:51:17
具体故障现象:打不开网页，
客户其他诉求:
</t>
  </si>
  <si>
    <t>2024-07-07 15:58:10</t>
  </si>
  <si>
    <t>2024-07-07 15:58:53</t>
  </si>
  <si>
    <t>SD-057-240707-256780-5004</t>
  </si>
  <si>
    <t>2024-07-07 13:56:24</t>
  </si>
  <si>
    <t>普通区域-高密市-西斜沟自然村-15263621813-100M-宽带上网投诉-次数0-202407070000399955</t>
  </si>
  <si>
    <t>202407070000399955</t>
  </si>
  <si>
    <t xml:space="preserve">202407070000399955#流程受理流水号：20240707135502152636218131102017
客户号码:15263621813
客户姓名:冯**
投诉地市:潍坊
来话流水:2024070713543948220827943
宽带账号:15263621813
宽带账号归属地市:潍坊
宽带账号归属区县:高密市
故障地址:潍坊高密市朝阳街道西斜沟西斜沟自然村西斜沟11号1#箱扩*********
联系电话:15263621813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光功率:-18.01
故障大类:宽带/电视
故障细类:宽带无法上网
携转原因:
故障时间:2024-07-07 13:55:37
具体故障现象:电脑无法上网，
客户其他诉求:客户侧为质差终端，要求上门更换终端并一并处理故障问题。
</t>
  </si>
  <si>
    <t>2024-07-07 14:02:24</t>
  </si>
  <si>
    <t>2024-07-07 14:03:09</t>
  </si>
  <si>
    <t>SD-057-240707-982340-5330</t>
  </si>
  <si>
    <t>2024-07-07 14:16:54</t>
  </si>
  <si>
    <t>【调研】-80+银卡-普通区域-青州市-衡王府花园北区-13869657956-300M-宽带上网投诉-次数0-202407070000419300</t>
  </si>
  <si>
    <t>202407070000419300</t>
  </si>
  <si>
    <t>202407070000419300#流程受理流水号：20240707141448138696579561107639
客户号码:13869657956
客户姓名:陈**
投诉地市:潍坊
来话流水:2024070714142172820898000
宽带账号:13869657956
宽带账号归属地市:潍坊
宽带账号归属区县:青州市
故障地址:潍坊青州市王府街道驼山南路衡王府花园北区10号楼*********
联系电话:13869657956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故障细类:宽带无法上网(专席)
携转原因:
故障时间:2024-07-07 14:10:31
具体故障现象:打不开网页，
客户其他诉求:客户来电反映宽带无法使用，线上排障不认可
;宽带小区$[衡王府花园北区]$</t>
  </si>
  <si>
    <t>2024-07-07 14:19:24</t>
  </si>
  <si>
    <t>2024-07-07 14:19:50</t>
  </si>
  <si>
    <t>SD-851-268003-30891-7983</t>
  </si>
  <si>
    <t>SD-057-240707-172530-6497</t>
  </si>
  <si>
    <t>2024-07-07 15:58:36</t>
  </si>
  <si>
    <t>80+金卡-普通区域-奎文区-锦绣樱园-13616366231-300M-魔百和投诉-次数0-202407070000204604</t>
  </si>
  <si>
    <t>202407070000204604</t>
  </si>
  <si>
    <t>202407070000204604#13616366231客户来电反映办理和目功能现在不能使用  要求上报反馈   请尽快处理谢谢 联系电话 本机  录音流水 2024070710073028420827888</t>
  </si>
  <si>
    <t>2024-07-07 16:02:49</t>
  </si>
  <si>
    <t>家庭咨询-&gt;产品质量-&gt;互联网电视(移动高清)-&gt;全局流转-&gt;售后服务-&gt;路由器死机/损坏/设置错误-&gt;全局流转</t>
  </si>
  <si>
    <t>2024-07-07 16:03:08</t>
  </si>
  <si>
    <t>SD-057-240707-504231-5023</t>
  </si>
  <si>
    <t>2024-07-07 13:59:43</t>
  </si>
  <si>
    <t>普通区域-坊子区-丈岭站-13573623159-200M-宽带上网投诉-次数0-20240707135809X889825446</t>
  </si>
  <si>
    <t>20240707135809X889825446</t>
  </si>
  <si>
    <t xml:space="preserve">【农村网络投诉】流程受理流水号：20240707135734135736231591102697
客户号码:13573623159
客户姓名:陈**
投诉地市:潍坊
来话流水:2024070713555253420837671
宽带账号:13573623159
宽带账号归属地市:潍坊
宽带账号归属区县:坊子区
故障地址:潍坊坊子区太堡庄街道（丈岭）丈岭站行政村丈岭站12号箱*********
联系电话:13573623159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故障细类:宽带无法上网(专席)
携转原因:
故障时间:2024-07-07 13:57:55
具体故障现象:打不开网页，
客户其他诉求:
</t>
  </si>
  <si>
    <t>2024-07-07 14:02:04</t>
  </si>
  <si>
    <t>2024-07-07 14:02:25</t>
  </si>
  <si>
    <t>SD-057-240707-051687-1419</t>
  </si>
  <si>
    <t>2024-07-07 09:36:48</t>
  </si>
  <si>
    <t>【调研】-普通区域-潍城区-翠竹园小区-15610255906-1000M-宽带上网投诉-次数0-202407070000160369</t>
  </si>
  <si>
    <t>202407070000160369</t>
  </si>
  <si>
    <t>202407070000160369#流程受理流水号：20240707093458156102559061024090
客户号码:15610255906
客户姓名:张**
投诉地市:潍坊
来话流水:2024070709335575620880163
宽带账号:15610255906
宽带账号归属地市:潍坊
宽带账号归属区县:潍城区
故障地址:潍坊潍城区城关街道福寿西街翠竹园小区11号楼1-101*********
联系电话:15610255906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故障时间:2024-07-07 09:35:14
具体故障现象:光猫亮红灯，客户之前来电线上排障无恢复，请协助处理
客户其他诉求:
;宽带小区$[翠竹园小区]$</t>
  </si>
  <si>
    <t>2024-07-07 09:39:36</t>
  </si>
  <si>
    <t>2024-07-07 09:39:58</t>
  </si>
  <si>
    <t>SD-851-253545-2953-2281</t>
  </si>
  <si>
    <t>SD-057-240707-092548-1402</t>
  </si>
  <si>
    <t>2024-07-07 09:35:45</t>
  </si>
  <si>
    <t>【调研】-80+普通-(目标)普通区域-安丘市-大城埠大韩十里社区-15069612928-1000M-宽带上网投诉-次数0-202407070000158245</t>
  </si>
  <si>
    <t>202407070000158245</t>
  </si>
  <si>
    <t xml:space="preserve">202407070000158245#宽带账号：15069612928；宽带地址：潍坊安丘市大城埠大韩十里村大城埠大韩十里社区大韩十里社区2号箱韩福辉（西南）*********；客户来电反映魔百和提示网络错误，拔插网线，重启机顶盒，网络配置显示连接失败，经查询客户侧为质差机顶盒，请协助上门更换终端并一并处理故障问题，谢谢！
联系电话：15069612928；联系人：女士；来电流水：2024070709272187520812722。 
</t>
  </si>
  <si>
    <t>2024-07-07 09:41:01</t>
  </si>
  <si>
    <t>2024-07-07 09:41:21</t>
  </si>
  <si>
    <t>SD-851-309213-15416-11772</t>
  </si>
  <si>
    <t>SD-057-240707-508627-1434</t>
  </si>
  <si>
    <t>2024-07-07 09:38:05</t>
  </si>
  <si>
    <t>普通区域-青州市-黄家里双-15169649335-200M-宽带上网投诉-次数0-20240707093516X116592805</t>
  </si>
  <si>
    <t>2024-07-08 10:39:00</t>
  </si>
  <si>
    <t>20240707093516X116592805</t>
  </si>
  <si>
    <t xml:space="preserve">【农村网络投诉】流程受理流水号：20240707093241151696493351023320
客户号码:15169649335
客户姓名:冯**
投诉地市:潍坊
来话流水:2024070709322629820864634
宽带账号:15169649335
宽带账号归属地市:潍坊
宽带账号归属区县:青州市
故障地址:潍坊青州市何官镇黄家里双村黄家里双34号箱（冯万训）*********
联系电话:15169649335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09:35:01
具体故障现象:提示网络无法连接，
客户其他诉求:
</t>
  </si>
  <si>
    <t>2024-07-07 09:42:14</t>
  </si>
  <si>
    <t>2024-07-07 09:42:51</t>
  </si>
  <si>
    <t>SD-851-283277-7139-16896</t>
  </si>
  <si>
    <t>SD-057-240707-761304-1448</t>
  </si>
  <si>
    <t>2024-07-07 09:38:43</t>
  </si>
  <si>
    <t>【调研】-(目标)普通区域-青州市-老鸦-13589173131-100M-宽带上网投诉-次数0-202407070000164596 二级督办</t>
  </si>
  <si>
    <t>202407070000164596</t>
  </si>
  <si>
    <t xml:space="preserve">202407070000164596#流程受理流水号：20240707093823135891731311025323
客户号码:13589173131
客户姓名:冀**
投诉地市:潍坊
来话流水:2024070709380775220822778
宽带账号:13589173131
宽带账号归属地市:潍坊
宽带账号归属区县:青州市
故障地址:潍坊青州市谭坊镇老鸦老鸦19号箱（村西南赵庆杰）*********
联系电话:13589173131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09:38:32
具体故障现象:光猫亮红灯，
客户其他诉求:客户侧为质差终端，要求上门更换终端并一并处理故障问题。
</t>
  </si>
  <si>
    <t>2024-07-07 09:41:07</t>
  </si>
  <si>
    <t>2024-07-07 09:41:31</t>
  </si>
  <si>
    <t>SD-057-240707-548320-6503</t>
  </si>
  <si>
    <t>2024-07-07 15:59:10</t>
  </si>
  <si>
    <t>普通区域-寿光市-台头三号路沿街-13153621365-200M-宽带上网投诉-次数0-20240707155707X273297720</t>
  </si>
  <si>
    <t>2024-07-08 17:00:00</t>
  </si>
  <si>
    <t>20240707155707X273297720</t>
  </si>
  <si>
    <t xml:space="preserve">流程受理流水号：20240707155447131536213651136641
客户号码:13153621365
客户姓名:王*
投诉地市:潍坊
来话流水:2024070715534206020876427
宽带账号:13153621365
宽带账号归属地市:潍坊
宽带账号归属区县:寿光市
故障地址:潍坊寿光市台头镇三号路台头三号路沿街28号箱*********
联系电话:13153621365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15:55:23
具体故障现象:光猫亮红灯，已指导捋顺插紧光纤线未恢复，请协助处理，谢谢。
客户其他诉求:
</t>
  </si>
  <si>
    <t>2024-07-07 16:05:39</t>
  </si>
  <si>
    <t>2024-07-07 16:06:32</t>
  </si>
  <si>
    <t>SD-057-240707-862015-7316</t>
  </si>
  <si>
    <t>2024-07-07 16:59:02</t>
  </si>
  <si>
    <t>80+普通-FTTR-普通区域-潍城区-怡馨家园-13964621392-1000M-宽带上网投诉-次数0-20240707165605X565125760</t>
  </si>
  <si>
    <t>2024-07-08 18:00:00</t>
  </si>
  <si>
    <t>20240707165605X565125760</t>
  </si>
  <si>
    <t xml:space="preserve">流程受理流水号：20240707165524139646213921155605
客户号码:13964621392
客户姓名:徐**
投诉地市:潍坊
来话流水:2024070716542203620887070
宽带账号:13964621392
宽带账号归属地市:潍坊
宽带账号归属区县:潍城区
故障地址:潍坊潍城区城关街道胜利西街怡馨家园3号楼*********
联系电话:13964621392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故障细类:网速慢/上网掉线(专席)
携转原因:
故障时间:2024-07-07 16:55:50
具体故障现象:网速慢卡顿，操作未恢复
客户其他诉求:
</t>
  </si>
  <si>
    <t>2024-07-07 17:02:22</t>
  </si>
  <si>
    <t>2024-07-07 17:02:43</t>
  </si>
  <si>
    <t>SD-851-300602-10810-5115</t>
  </si>
  <si>
    <t>SD-057-240707-243816-1337</t>
  </si>
  <si>
    <t>2024-07-07 09:31:39</t>
  </si>
  <si>
    <t>80+银卡-普通区域-昌邑市-三生花园-13562609840-300M-宽带上网投诉-次数0-202407070000153278</t>
  </si>
  <si>
    <t>202407070000153278</t>
  </si>
  <si>
    <t>202407070000153278#宽带账号：13562609840；宽带地址：潍坊昌邑市城区交通街三生花园二期南沿街*；客户来电反映宽带使用不畅，客户不在现场，无法配合线上指导，要求上门，请协助处理，谢谢！联系电话：15154468444；联系人：先生；来电流水：2024070709264047520805718</t>
  </si>
  <si>
    <t>2024-07-07 09:33:43</t>
  </si>
  <si>
    <t>2024-07-07 09:34:57</t>
  </si>
  <si>
    <t>SD-057-240707-431069-7071</t>
  </si>
  <si>
    <t>2024-07-07 16:33:36</t>
  </si>
  <si>
    <t>普通区域-奎文区-郑家集自然村-13780898204-300M-魔百和投诉-次数0-202407070000550860</t>
  </si>
  <si>
    <t>2024-07-08 17:34:00</t>
  </si>
  <si>
    <t>202407070000550860</t>
  </si>
  <si>
    <t>202407070000550860#【已关注中国移动10086微信公众号】流程受理流水号：20240707163257137808982041148317
客户号码:13780898204
客户姓名:吴**
投诉地市:潍坊
来话流水:2024070716291065120836277
宽带账号:13780898204
宽带账号归属地市:潍坊
宽带账号归属区县:高新
故障地址:潍坊高新清池郑家集郑家集自然村郑家集18号分线箱村东南【吴瑞堂】*********
联系电话:13780898204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故障细类:移动高清电视故障(专席)
携转原因:
故障时间:2024-07-07 16:33:13
魔百和单播/组播:组播
具体故障现象:电视机提示无信号，
客户其他诉求:
魔百和单/组播：组播;宽带小区$[郑家集自然村]$</t>
  </si>
  <si>
    <t>2024-07-07 16:37:40</t>
  </si>
  <si>
    <t>2024-07-07 16:38:03</t>
  </si>
  <si>
    <t>SD-852-242779-2065-10947</t>
  </si>
  <si>
    <t>SD-057-240707-317806-7318</t>
  </si>
  <si>
    <t>2024-07-07 16:59:11</t>
  </si>
  <si>
    <t>【调研】-80+白金-普通区域-奎文区-九龙山电业局宿舍-18815366623-1000M-宽带上网投诉-次数0-20240707165617X577247387</t>
  </si>
  <si>
    <t>20240707165617X577247387</t>
  </si>
  <si>
    <t xml:space="preserve">流程受理流水号：20240707165402188153666231155161
客户号码:18815366623
客户姓名:臧**
投诉地市:潍坊
来话流水:2024070716533647020879589
宽带账号:18815366623
宽带账号归属地市:潍坊
宽带账号归属区县:高新
故障地址:潍坊高新高新城区新华路九龙山电业局宿舍24号楼*********
联系电话:18815366623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16:56:01
具体故障现象:光猫亮红灯，
客户其他诉求:
</t>
  </si>
  <si>
    <t>2024-07-07 17:01:57</t>
  </si>
  <si>
    <t>2024-07-07 17:02:56</t>
  </si>
  <si>
    <t>SD-851-251932-16293-2922</t>
  </si>
  <si>
    <t>SD-057-240707-781952-5342</t>
  </si>
  <si>
    <t>2024-07-07 14:17:38</t>
  </si>
  <si>
    <t>【重投】-【调研】-80+银卡-(目标)普通区域-奎文区-中央生活城-15854444928-300M-魔百和投诉-次数0-20240707141553X953696285</t>
  </si>
  <si>
    <t>20240707141553X953696285</t>
  </si>
  <si>
    <t>流程受理流水号：20240707141217158544449281106895
客户号码:15854444928
客户姓名:马**
投诉地市:潍坊
来话流水:2024070714120477120877224
宽带账号:15854444928
宽带账号归属地市:潍坊
宽带账号归属区县:奎文区
故障地址:潍坊奎文区广文街道胜利街潍坊奎文区广文街道胜利街中央生活城17号楼3—1202*********
联系电话:15854444928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故障细类:移动高清电视故障(专席)
携转原因:
故障时间:2024-07-07 14:14:59
魔百和单播/组播:组播
具体故障现象:电视机提示无信号，已更换新的高清线
客户其他诉求:
魔百和单/组播：组播</t>
  </si>
  <si>
    <t>2024-07-07 14:21:46</t>
  </si>
  <si>
    <t>2024-07-07 14:22:15</t>
  </si>
  <si>
    <t>SD-057-240707-913782-7072</t>
  </si>
  <si>
    <t>2024-07-07 16:33:45</t>
  </si>
  <si>
    <t>【重投】-普通区域-奎文区-则尔庄社区-15064633636-300M-魔百和投诉-次数0-202407070000554098</t>
  </si>
  <si>
    <t>202407070000554098</t>
  </si>
  <si>
    <t>202407070000554098#【已关注中国移动10086微信公众号】流程受理流水号：20240707163204150646336361148034
客户号码:15064633636
客户姓名:刘**
投诉地市:潍坊
来话流水:2024070716311351520856571
宽带账号:15064633636
宽带账号归属地市:潍坊
宽带账号归属区县:奎文区
故障地址:潍坊奎文区北苑街道四平路同心园小区则尔庄北区17号楼*********
联系电话:15064633636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故障细类:移动高清电视故障(专席)
携转原因:
故障时间:2024-07-07 16:31:48
魔百和单播/组播:单播
具体故障现象:电视直播或点播无法观看，重启魔百盒
客户其他诉求:
魔百和单/组播：单播;宽带小区$[则尔庄社区]$</t>
  </si>
  <si>
    <t>2024-07-07 16:37:34</t>
  </si>
  <si>
    <t>2024-07-07 16:37:56</t>
  </si>
  <si>
    <t>SD-057-240707-291483-1372</t>
  </si>
  <si>
    <t>2024-07-07 09:33:56</t>
  </si>
  <si>
    <t>普通区域-临朐县-柞家庄子自然村-13791882521-300M-宽带上网投诉-次数0-202407070000158441</t>
  </si>
  <si>
    <t>202407070000158441</t>
  </si>
  <si>
    <t>202407070000158441#宽带账号：13791882521；宽带地址：潍坊临朐县辛寨镇人民政府柞家庄子柞家庄子自然村柞家庄子7#苏孪爱*********；接入方式：FTTH，当前是否在线：不在线，端到端诊断结果：状态正常，是否智能网关：，客户反映从**时间开始****无法使用，具体现象：Pon闪烁：引导客户将光纤线插紧，将弯折的位置捋直后重启无效，要求尽快处理回复！来电流水：2024070709311854520853180，联系电话：本机</t>
  </si>
  <si>
    <t>2024-07-07 09:36:51</t>
  </si>
  <si>
    <t>2024-07-07 09:37:24</t>
  </si>
  <si>
    <t>SD-057-240707-819340-4987</t>
  </si>
  <si>
    <t>2024-07-07 13:55:01</t>
  </si>
  <si>
    <t>普通区域-寿光市-城南村自然村-13220754532-500M-宽带上网投诉-次数1-202407060000762671</t>
  </si>
  <si>
    <t>2024-07-07 13:57:50</t>
  </si>
  <si>
    <t>2024-07-07 13:58:19</t>
  </si>
  <si>
    <t>SD-057-240707-981037-1437</t>
  </si>
  <si>
    <t>2024-07-07 09:38:14</t>
  </si>
  <si>
    <t>普通区域-临朐县-西郡自然村-15905364401-100M-宽带上网投诉-次数0-20240707093618X178682669</t>
  </si>
  <si>
    <t>20240707093618X178682669</t>
  </si>
  <si>
    <t xml:space="preserve">【农村网络投诉】流程受理流水号：20240707093450159053644011024052
客户号码:15905364401
客户姓名:窦**
投诉地市:潍坊
来话流水:2024070709332156720874261
宽带账号:15905364401
宽带账号归属地市:潍坊
宽带账号归属区县:临朐县
故障地址:潍坊临朐县城关街道西郡西郡自然村西郡（扩容2次）19号箱刘学礼（外墙）*********
联系电话:15905364401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09:34:05
具体故障现象:Pon闪烁：引导客户将光纤线插紧，将弯折的位置捋直后重启无效
客户其他诉求:
</t>
  </si>
  <si>
    <t>2024-07-07 09:42:33</t>
  </si>
  <si>
    <t>2024-07-07 09:43:01</t>
  </si>
  <si>
    <t>SD-057-240707-714563-7083</t>
  </si>
  <si>
    <t>2024-07-07 16:35:06</t>
  </si>
  <si>
    <t>普通区域-昌乐县-阳光佳苑-13515409191-300M-宽带上网投诉-次数0-20240707163225X145364510</t>
  </si>
  <si>
    <t>2024-07-08 17:36:00</t>
  </si>
  <si>
    <t>20240707163225X145364510</t>
  </si>
  <si>
    <t xml:space="preserve">流程受理流水号：20240707162932135154091911147252
客户号码:13515409191
客户姓名:刘**
投诉地市:潍坊
来话流水:2024070716290149220834728
宽带账号:13515409191
宽带账号归属地市:潍坊
宽带账号归属区县:昌乐县
故障地址:潍坊昌乐县城关街道新昌路阳光佳苑阳光佳苑北2号楼*********
联系电话:13515409191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16:31:40
具体故障现象:光猫亮红灯，
客户其他诉求:
</t>
  </si>
  <si>
    <t>2024-07-07 16:37:02</t>
  </si>
  <si>
    <t>2024-07-07 16:37:28</t>
  </si>
  <si>
    <t>SD-057-240707-756328-7327</t>
  </si>
  <si>
    <t>2024-07-07 16:59:52</t>
  </si>
  <si>
    <t>普通区域-青州市-上白洋村自然村-15864316801-300M-宽带上网投诉-次数0-202407070000577996</t>
  </si>
  <si>
    <t>202407070000577996</t>
  </si>
  <si>
    <t>202407070000577996#宽带账号：15864316801；宽带地址：潍坊青州市王坟镇上白洋村上白洋村自然村紧急扩容2号箱（高继周）*********；接入方式：FTTH，当前是否在线：不在线，端到端诊断结果：状态正常，是否智能网关：，客户反映宽带无法使用，显示质差，要求尽快处理回复！来电流水：2024070716574575820820614联系电话：15864316801</t>
  </si>
  <si>
    <t>2024-07-07 17:02:11</t>
  </si>
  <si>
    <t>2024-07-07 17:04:06</t>
  </si>
  <si>
    <t>SD-057-240707-827315-5018</t>
  </si>
  <si>
    <t>2024-07-07 13:59:22</t>
  </si>
  <si>
    <t>普通区域-临朐县-孙家庄自然村-15263692589-300M-宽带上网投诉-次数0-20240707135716X836461618</t>
  </si>
  <si>
    <t>20240707135716X836461618</t>
  </si>
  <si>
    <t xml:space="preserve">【农村网络投诉】流程受理流水号：20240707135051152636925891100870
客户号码:15263692589
客户姓名:孙**
投诉地市:潍坊
来话流水:2024070713441262920846229
宽带账号:15263692589
宽带账号归属地市:潍坊
宽带账号归属区县:临朐县
故障地址:潍坊临朐县柳山镇人民政府孙家庄孙家庄自然村孙家庄（紧急扩容）11号箱孙世建家前（外墙）*********
联系电话:18605326725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故障细类:宽带无法上网(专席)
携转原因:
故障时间:2024-07-07 13:51:19
具体故障现象:提示网络无法连接，线上指导未恢复 请师傅协助处理谢谢
客户其他诉求:谢谢
</t>
  </si>
  <si>
    <t>2024-07-07 14:02:12</t>
  </si>
  <si>
    <t>2024-07-07 14:02:44</t>
  </si>
  <si>
    <t>SD-057-240707-275469-5025</t>
  </si>
  <si>
    <t>2024-07-07 13:59:50</t>
  </si>
  <si>
    <t>80+金卡-普通区域-寿光市-朱家崖村自然村-15165633646-300M-宽带上网投诉-次数0-20240707135819X899905682</t>
  </si>
  <si>
    <t>20240707135819X899905682</t>
  </si>
  <si>
    <t xml:space="preserve">【农村网络投诉】流程受理流水号：20240707135647151656336461102496
客户号码:15165633646
客户姓名:王**
投诉地市:潍坊
来话流水:2024070713510392920899498
宽带账号:15165633646
宽带账号归属地市:潍坊
宽带账号归属区县:寿光市
故障地址:潍坊寿光市田柳朱家崖村朱家崖村自然村朱家崖扩容4号箱*********
联系电话:15165633646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13:58:06
具体故障现象:光猫灯正常但电脑手机无法上网，
客户其他诉求:
</t>
  </si>
  <si>
    <t>2024-07-07 14:02:38</t>
  </si>
  <si>
    <t>2024-07-07 14:04:04</t>
  </si>
  <si>
    <t>SD-851-237583-14173-17780</t>
  </si>
  <si>
    <t>SD-057-240707-853024-5226</t>
  </si>
  <si>
    <t>2024-07-07 14:11:02</t>
  </si>
  <si>
    <t>【重投】-普通区域-青州市-黄楼街道新花卉市场-19853638701-300M-宽带上网投诉-次数0-20240707140807X487664251</t>
  </si>
  <si>
    <t>20240707140807X487664251</t>
  </si>
  <si>
    <t xml:space="preserve">【农村网络投诉】流程受理流水号：20240707140725198536387011105488
客户号码:19853638701
客户姓名:马**
投诉地市:潍坊
来话流水:2024070714043313220810046
宽带账号:19853638701
宽带账号归属地市:潍坊
宽带账号归属区县:青州市
故障地址:潍坊青州市黄楼街道迟家村黄楼街道新花卉市场2大厅南沿街中(17号箱)*********
联系电话:19853638701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14:09:00
具体故障现象:光猫亮红灯，
客户其他诉求:
</t>
  </si>
  <si>
    <t>2024-07-07 14:21:54</t>
  </si>
  <si>
    <t>2024-07-07 14:22:16</t>
  </si>
  <si>
    <t>SD-851-307871-11434-6488</t>
  </si>
  <si>
    <t>SD-057-240707-643058-7089</t>
  </si>
  <si>
    <t>2024-07-07 16:35:27</t>
  </si>
  <si>
    <t>80+金卡-普通区域-高密市-柴沟外环临街商铺-13589151766-1000M-宽带上网投诉-次数0-20240707163405X245008293</t>
  </si>
  <si>
    <t>20240707163405X245008293</t>
  </si>
  <si>
    <t xml:space="preserve">流程受理流水号：20240707163159135891517661148011
客户号码:13589151766
客户姓名:袁**
投诉地市:潍坊
来话流水:2024070716303274520849653
宽带账号:13589151766
宽带账号归属地市:潍坊
宽带账号归属区县:高密市
故障地址:潍坊高密市柴沟镇柴沟外环临街商铺柴沟外环临街商铺锡辉商场7号箱*********
联系电话:13589151766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故障细类:宽带无法上网(专席)
携转原因:
故障时间:2024-07-07 16:36:39
具体故障现象:提示网络无法连接，
客户其他诉求:
</t>
  </si>
  <si>
    <t>2024-07-07 16:39:02</t>
  </si>
  <si>
    <t>SD-851-309797-11588-15809</t>
  </si>
  <si>
    <t>SD-057-240707-032785-5230</t>
  </si>
  <si>
    <t>2024-07-07 14:11:09</t>
  </si>
  <si>
    <t>普通区域-青州市-王桑-15069693019-100M-魔百和投诉-次数0-20240707140935X575380307</t>
  </si>
  <si>
    <t>2024-07-08 15:12:00</t>
  </si>
  <si>
    <t>20240707140935X575380307</t>
  </si>
  <si>
    <t>【农村网络投诉】流程受理流水号：20240707140822150696930191105803
客户号码:15069693019
客户姓名:周**
投诉地市:潍坊
来话流水:2024070714055120820821603
宽带账号:15069693019
宽带账号归属地市:潍坊
宽带账号归属区县:青州市
故障地址:潍坊青州市云门山街道王桑村王桑紧急扩容2号箱（村南陈群山东墙）*********
联系电话:15069693019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
携转原因:
故障时间:2024-07-07 14:05:33
魔百和单播/组播:组播
具体故障现象:电视显示移动广告 没办法观看
客户其他诉求:
魔百和单/组播：组播</t>
  </si>
  <si>
    <t>2024-07-07 14:18:43</t>
  </si>
  <si>
    <t>2024-07-07 14:19:04</t>
  </si>
  <si>
    <t>SD-057-240707-981426-5358</t>
  </si>
  <si>
    <t>2024-07-07 14:18:45</t>
  </si>
  <si>
    <t>普通区域-坊子区-七里兰埠村-13589160749-300M-宽带上网投诉-次数0-202407070000422015</t>
  </si>
  <si>
    <t>202407070000422015</t>
  </si>
  <si>
    <t xml:space="preserve">202407070000422015#流程受理流水号：20240707141805135891607491108518
客户号码:13589160749
客户姓名:高**
投诉地市:潍坊
来话流水:2024070714152204520807174
宽带账号:13589160749
宽带账号归属地市:潍坊
宽带账号归属区县:坊子区
故障地址:潍坊坊子区太堡庄街道（太堡庄）七里兰埠村行政村七里兰埠村5号箱*********
联系电话:13791663289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光功率:-19.74
故障大类:宽带/电视
故障细类:宽带网速慢/卡顿
携转原因:
故障时间:2024-07-07 14:18:13
具体故障现象:网速慢卡顿，要求保修
客户其他诉求:客户侧为质差终端，要求上门更换终端并一并处理故障问题。
</t>
  </si>
  <si>
    <t>2024-07-07 14:22:06</t>
  </si>
  <si>
    <t>2024-07-07 14:22:36</t>
  </si>
  <si>
    <t>SD-851-232081-14202-28348</t>
  </si>
  <si>
    <t>SD-057-240707-423856-7091</t>
  </si>
  <si>
    <t>2024-07-07 16:35:31</t>
  </si>
  <si>
    <t>【重投】-80+普通-普通区域-寿光市-前古河-15964578855-500M-宽带上网投诉-次数0-202407070000555009</t>
  </si>
  <si>
    <t>202407070000555009</t>
  </si>
  <si>
    <t>202407070000555009#宽带账号：15964578855；宽带地址：潍坊寿光市田柳前古河前古河3号箱*********；客户来电反映移动高清故障，客户不配合排障，要求师傅上门，请协助处理，谢谢！联系电话：13791663652；联系人： 先生；来电流水：2024070716324505120871767</t>
  </si>
  <si>
    <t>2024-07-07 16:42:14</t>
  </si>
  <si>
    <t>2024-07-07 16:45:42</t>
  </si>
  <si>
    <t>2024-07-07 15:50:45</t>
  </si>
  <si>
    <t>FTTR-普通区域-寿光市-彭家道口村自然村-13583665875-1000M-宽带上网投诉-次数0-20240707154846X526961256 一级督办</t>
  </si>
  <si>
    <t>20240707154846X526961256</t>
  </si>
  <si>
    <t>2024-07-07 15:52:31</t>
  </si>
  <si>
    <t>2024-07-07 15:52:53</t>
  </si>
  <si>
    <t>SD-851-316130-16458-21482</t>
  </si>
  <si>
    <t>SD-057-240707-891324-7282</t>
  </si>
  <si>
    <t>2024-07-07 16:54:57</t>
  </si>
  <si>
    <t>【调研】-80+金卡-普通区域-安丘市-蒯场村-18265628099-1000M-宽带上网投诉-次数0-202407070000572062</t>
  </si>
  <si>
    <t>2024-07-08 17:55:00</t>
  </si>
  <si>
    <t>202407070000572062</t>
  </si>
  <si>
    <t>202407070000572062#宽带账号：18265628099宽带地址：潍坊安丘市担山镇蒯场蒯场村
客户来电反映宽带机顶盒无法使用，客户不会操作，无法配合线上指导，要求上门服务，请协助处理，谢谢！联系电话：本机联系人：女士来电流水：2024070716524583420871240</t>
  </si>
  <si>
    <t>2024-07-07 16:58:45</t>
  </si>
  <si>
    <t>2024-07-07 16:59:05</t>
  </si>
  <si>
    <t>SD-851-296896-3466-6136</t>
  </si>
  <si>
    <t>SD-057-240707-063295-1331</t>
  </si>
  <si>
    <t>2024-07-07 09:30:28</t>
  </si>
  <si>
    <t>FTTR-普通区域-奎文区-恒大名都-18264616258-1000M-魔百和投诉-次数0-20240707092854X734762829</t>
  </si>
  <si>
    <t>20240707092854X734762829</t>
  </si>
  <si>
    <t>流程受理流水号：20240707092758182646162581021651
客户号码:18264616258
客户姓名:张**
投诉地市:潍坊
来话流水:2024070709270126420809230
宽带账号:18264616258
宽带账号归属地市:潍坊
宽带账号归属区县:奎文区
故障地址:潍坊奎文区高新城区潍县中路恒大名都19号楼*********
联系电话:18264616258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故障时间:2024-07-07 09:28:48
魔百和单播/组播:组播
具体故障现象:电视提示网络类错误，
客户其他诉求:
魔百和单/组播：组播</t>
  </si>
  <si>
    <t>2024-07-07 09:34:38</t>
  </si>
  <si>
    <t>2024-07-07 09:35:13</t>
  </si>
  <si>
    <t>SD-851-270637-11731-13438</t>
  </si>
  <si>
    <t>SD-057-240707-150726-5232</t>
  </si>
  <si>
    <t>2024-07-07 14:11:13</t>
  </si>
  <si>
    <t>80+金卡-普通区域-寒亭区-西里疃村自然村-15006606188-1000M-宽带上网投诉-次数0-20240707140940X580217125</t>
  </si>
  <si>
    <t>20240707140940X580217125</t>
  </si>
  <si>
    <t xml:space="preserve">流程受理流水号：20240707140908150066061881106038
客户号码:15006606188
客户姓名:刘**
投诉地市:潍坊
来话流水:2024070714062177020826171
宽带账号:15006606188
宽带账号归属地市:潍坊
宽带账号归属区县:潍城区
故障地址:潍坊潍城区城关街道向阳路城隍庙小区15号楼*********
联系电话:13905369580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故障细类:宽带无法上网(专席)
携转原因:
故障时间:2024-07-07 14:09:20
具体故障现象:用户无法提供具体故障现象，请协助谢谢
客户其他诉求:
</t>
  </si>
  <si>
    <t>2024-07-07 14:17:59</t>
  </si>
  <si>
    <t>2024-07-07 14:18:26</t>
  </si>
  <si>
    <t>SD-851-304902-20478-25403</t>
  </si>
  <si>
    <t>SD-057-240707-415680-7095</t>
  </si>
  <si>
    <t>2024-07-07 16:36:23</t>
  </si>
  <si>
    <t>【调研】-普通区域--null--宽带上网投诉-次数0-202407070000139184</t>
  </si>
  <si>
    <t>2024-07-08 17:37:00</t>
  </si>
  <si>
    <t>202407070000139184</t>
  </si>
  <si>
    <t>202407070000139184#受理号码 : 13583631310客户姓名 : 曹**号码归属地 : 潍坊潍城 － 潍城用户品牌 : 全球通
客户来电反映要求把宽带移机到人民医院北宿舍22号楼三单元有盒子但是没有信号源，请继续处理，谢谢！联系人：女士 联系电话：本机 流水号：2024070617540790520808241
s1000021</t>
  </si>
  <si>
    <t>2024-07-08 10:31:09</t>
  </si>
  <si>
    <t>SD-057-240707-368401-6413</t>
  </si>
  <si>
    <t>2024-07-07 15:50:53</t>
  </si>
  <si>
    <t>(目标)普通区域-安丘市-朱家官庄村自然村-15266305668-1000M-宽带上网投诉-次数0-202407060000511554</t>
  </si>
  <si>
    <t>202407060000511554</t>
  </si>
  <si>
    <t>202407060000511554#【已关注中国移动10086微信公众号】*YWDZ01
服务号码：15266305668，
号码归属地：潍坊安丘 ，
请查原因；
用户品牌：神州行；
是否外呼开通：否；
客户质疑：有线宽带融合套餐免预存协议在网2年，2年内取消需补交180元初装费、全省宽带回馈合约办理50元1000M/月，优惠40元宽带费24个月，到期后按照20元/月收取（同装），
接触录音流水号：2024070615585228220813811；联系电话：15266305668；
受理明细：536240530026800810，争议业务名称：全省宽带回馈合约办理50元1000M/月，优惠40元宽带费24个月，到期后按照20元/月收取（同装），刘**，15266305668，产品变更，2024-05-30 17:34:37,(f826800m)，安丘市锦祥通讯店(SD.LF.08.02.66.18.z10)；
备注：客户称宽带没有安装套餐费扣除了，;宽带小区$[朱家官庄村自然村]$</t>
  </si>
  <si>
    <t>2024-07-07 15:54:45</t>
  </si>
  <si>
    <t>2024-07-07 15:55:09</t>
  </si>
  <si>
    <t>SD-851-294698-14021-15582</t>
  </si>
  <si>
    <t>SD-057-240707-285163-7224</t>
  </si>
  <si>
    <t>2024-07-07 16:50:49</t>
  </si>
  <si>
    <t>【重投】-80+普通-普通区域-寿光市-西刘小区-18453661677-1000M-宽带上网投诉-次数0-20240707164912X152077243</t>
  </si>
  <si>
    <t>2024-07-08 17:51:00</t>
  </si>
  <si>
    <t>20240707164912X152077243</t>
  </si>
  <si>
    <t xml:space="preserve">【农村网络投诉】流程受理流水号：20240707164824184536616771153345
客户号码:18453661677
客户姓名:皇***
投诉地市:潍坊
来话流水:2024070716444828320892204
宽带账号:18453661677
宽带账号归属地市:潍坊
宽带账号归属区县:寿光市
故障地址:潍坊寿光市寒桥镇西刘村西刘小区北楼*********
联系电话:18453661677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故障时间:2024-07-07 16:47:33
具体故障现象:网速慢，客户用无线电脑测速不达标，不需要师傅维修，有投诉工信部意向
客户其他诉求:
</t>
  </si>
  <si>
    <t>2024-07-07 16:52:34</t>
  </si>
  <si>
    <t>2024-07-07 16:52:55</t>
  </si>
  <si>
    <t>SD-851-247571-17942-18100</t>
  </si>
  <si>
    <t>SD-057-240707-628503-7225</t>
  </si>
  <si>
    <t>2024-07-07 16:50:52</t>
  </si>
  <si>
    <t>【调研】-80+普通-普通区域-坊子区-石沟河村自然村-15169467983-300M-宽带上网投诉-次数0-202407070000569494</t>
  </si>
  <si>
    <t>202407070000569494</t>
  </si>
  <si>
    <t>202407070000569494#宽带账号：15169467983；宽带地址：潍坊坊子区荆山洼经济发展区石沟河村石沟河村自然村石沟河；客户来电反映宽带亮红灯，经查询客户侧为质差终端，请协助上门更换终端并一并处理故障问题，谢谢！联系电话：15169467983；联系人：先生；来电流水：2024070716474543220821677。</t>
  </si>
  <si>
    <t>2024-07-07 17:22:12</t>
  </si>
  <si>
    <t>2024-07-07 17:22:43</t>
  </si>
  <si>
    <t>SD-057-240707-357190-5306</t>
  </si>
  <si>
    <t>2024-07-07 14:14:46</t>
  </si>
  <si>
    <t>【调研】-80+白金-(目标)普通区域-青州市-佳华·香墅-13573626131-300M-魔百和投诉-次数0-202407070000415615</t>
  </si>
  <si>
    <t>202407070000415615</t>
  </si>
  <si>
    <t>202407070000415615#流程受理流水号：20240707140816135736261311105771
客户号码:13573626131
客户姓名:许**
投诉地市:潍坊
来话流水:2024070714074100920838027
宽带账号:13573626131
宽带账号归属地市:潍坊
宽带账号归属区县:青州市
故障地址:潍坊青州市云门山街道益王府路佳华·香墅8号楼*********
联系电话:13573626131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故障大类:电视
故障细类:移动高清电视故障(专席)
携转原因:
故障时间:2024-07-07 14:16:39
魔百和单播/组播:单播
具体故障现象:22002，重启未恢复，请协助谢谢。
客户其他诉求:
魔百和单/组播：单播;宽带小区$[佳华·香墅]$</t>
  </si>
  <si>
    <t>2024-07-07 14:31:42</t>
  </si>
  <si>
    <t>2024-07-07 14:32:04</t>
  </si>
  <si>
    <t>SD-057-240707-812376-7099</t>
  </si>
  <si>
    <t>2024-07-07 16:38:05</t>
  </si>
  <si>
    <t>普通区域-安丘市-水丽家园-13655363996-300M-宽带上网投诉-次数0-20240707163531X331959447</t>
  </si>
  <si>
    <t>2024-07-08 17:39:00</t>
  </si>
  <si>
    <t>20240707163531X331959447</t>
  </si>
  <si>
    <t xml:space="preserve">流程受理流水号：20240707163404136553639961148681
客户号码:13655363996
客户姓名:王*
投诉地市:潍坊
来话流水:2024070716282946320829296
宽带账号:13655363996
宽带账号归属地市:潍坊
宽带账号归属区县:安丘市
故障地址:潍坊安丘市兴安街道和平路水丽家园5号楼*********
联系电话:13655363996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故障时间:2024-07-07 16:34:28
具体故障现象:客户来电反映网线断裂，要求尽快维修，请协助处理，谢谢
客户其他诉求:谢谢
</t>
  </si>
  <si>
    <t>2024-07-07 16:51:26</t>
  </si>
  <si>
    <t>2024-07-07 16:52:04</t>
  </si>
  <si>
    <t>SD-851-249057-24049-1038</t>
  </si>
  <si>
    <t>SD-057-240707-953624-6420</t>
  </si>
  <si>
    <t>2024-07-07 15:51:11</t>
  </si>
  <si>
    <t>80+普通-普通区域-昌乐县-鲁昱尚清华-13869681725-300M-魔百和投诉-次数0-20240707154949X590001567</t>
  </si>
  <si>
    <t>20240707154949X590001567</t>
  </si>
  <si>
    <t>流程受理流水号：20240707154931138696817251135010
客户号码:13869681725
客户姓名:刘**
投诉地市:潍坊
来话流水:2024070715475828620819323
宽带账号:13869681725
宽带账号归属地市:潍坊
宽带账号归属区县:昌乐县
故障地址:潍坊昌乐县城关街道新昌路鲁昱尚清华3号楼*********
联系电话:13869681725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故障大类:宽带/电视
故障细类:移动高清电视故障
携转原因:
故障时间:2024-07-07 15:49:41
魔百和单播/组播:组播
具体故障现象:电视直播或点播无法观看，
客户其他诉求:
魔百和单/组播：组播</t>
  </si>
  <si>
    <t>2024-07-07 15:55:04</t>
  </si>
  <si>
    <t>2024-07-07 15:55:52</t>
  </si>
  <si>
    <t>SD-057-240707-153829-6474</t>
  </si>
  <si>
    <t>2024-07-07 15:56:17</t>
  </si>
  <si>
    <t>普通区域-昌邑市-东化埠村自然村-15806489791-200M-宽带上网投诉-次数0-20240707155511X911593662</t>
  </si>
  <si>
    <t>2024-07-08 16:57:00</t>
  </si>
  <si>
    <t>20240707155511X911593662</t>
  </si>
  <si>
    <t xml:space="preserve">【农村网络投诉】流程受理流水号：20240707155230158064897911135944
客户号码:15806489791
客户姓名:王**
投诉地市:潍坊
来话流水:2024070715484147520826475
宽带账号:15806489791
宽带账号归属地市:潍坊
宽带账号归属区县:昌邑市
故障地址:潍坊昌邑市双台镇东化埠村东化埠村自然村17号箱*********
联系电话:15806489791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故障细类:宽带无法上网(专席)
携转原因:
故障时间:2024-07-07 15:51:05
具体故障现象:打不开网页，
客户其他诉求:已经正常排障还未恢复  请协助处理   谢谢
</t>
  </si>
  <si>
    <t>2024-07-07 16:23:09</t>
  </si>
  <si>
    <t>2024-07-07 16:23:45</t>
  </si>
  <si>
    <t>SD-057-240707-730215-6475</t>
  </si>
  <si>
    <t>2024-07-07 15:56:20</t>
  </si>
  <si>
    <t>80+普通-普通区域-诸城市-别墅区沿街（小微）-15169451111-200M-魔百和投诉-次数0-20240707155518X918172934</t>
  </si>
  <si>
    <t>20240707155518X918172934</t>
  </si>
  <si>
    <t>【农村网络投诉】流程受理流水号：20240707155447151694511111136637
客户号码:15169451111
客户姓名:金**
投诉地市:潍坊
来话流水:2024070715502868420844284
宽带账号:15169451111
宽带账号归属地市:潍坊
宽带账号归属区县:诸城市
故障地址:潍坊诸城市皇华镇朱泮别墅区沿街（小微）朱泮新村别墅区27号箱*********
联系电话:13964655651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故障时间:2024-07-07 15:55:02
魔百和单播/组播:单播
具体故障现象:电视机提示无信号，
客户其他诉求:请协助谢谢
魔百和单/组播：单播</t>
  </si>
  <si>
    <t>2024-07-07 16:03:43</t>
  </si>
  <si>
    <t>2024-07-07 16:04:28</t>
  </si>
  <si>
    <t>SD-057-240707-086259-5027</t>
  </si>
  <si>
    <t>2024-07-07 13:59:54</t>
  </si>
  <si>
    <t>普通区域-临朐县-县医院家属楼-13863605413-100M-宽带上网投诉-次数0-20240707135855X935340913</t>
  </si>
  <si>
    <t>20240707135855X935340913</t>
  </si>
  <si>
    <t xml:space="preserve">流程受理流水号：20240707135330138636054131101612
客户号码:13863605413
客户姓名:马**
投诉地市:潍坊
来话流水:2024070713531169020816210
宽带账号:13863605413
宽带账号归属地市:潍坊
宽带账号归属区县:临朐县
故障地址:潍坊临朐县城关街道菜市街县医院家属楼6个单元楼*********
联系电话:13863605413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13:57:44
具体故障现象:提示网络无法连接，
客户其他诉求:
</t>
  </si>
  <si>
    <t>2024-07-07 14:03:05</t>
  </si>
  <si>
    <t>2024-07-07 14:03:27</t>
  </si>
  <si>
    <t>SD-057-240707-184935-4995</t>
  </si>
  <si>
    <t>2024-07-07 13:56:05</t>
  </si>
  <si>
    <t>【调研】-普通区域-寿光市-北洋头小区2期-15165623630-300M-宽带上网投诉-次数0-202407070000393396</t>
  </si>
  <si>
    <t>202407070000393396</t>
  </si>
  <si>
    <t>202407070000393396#宽带账号：15165623630；宽带地址：潍坊寿光市台头镇北洋头村北洋头小区2期8号楼*********； ，具体现象：客户反映电视不能观看，要求师傅联系维修 ，要求尽快处理回复！来电流水：2024070713474287620873136 ，联系电话： 15165623630</t>
  </si>
  <si>
    <t>2024-07-07 14:03:44</t>
  </si>
  <si>
    <t>2024-07-07 14:04:16</t>
  </si>
  <si>
    <t>SD-057-240707-304812-5315</t>
  </si>
  <si>
    <t>2024-07-07 14:15:43</t>
  </si>
  <si>
    <t>80+金卡-普通区域-潍城区-中华茶博城J-13665363272-1000M-宽带上网投诉-次数0-202407070000417558</t>
  </si>
  <si>
    <t>202407070000417558</t>
  </si>
  <si>
    <t>202407070000417558#宽带账号：13665363272；宽带地址：潍坊潍城区南关街道青年路中华茶博城J25区；客户来电反映宽带网络网速信号**，客户不在现场，无法配合线上指导，请协助处理，谢谢！联系电话：13665363272；联系人：王**；来电流水：2024070714125197420884261。</t>
  </si>
  <si>
    <t>2024-07-07 14:20:29</t>
  </si>
  <si>
    <t>2024-07-07 14:20:45</t>
  </si>
  <si>
    <t>SD-851-313318-14827-19383</t>
  </si>
  <si>
    <t>SD-057-240707-123765-7106</t>
  </si>
  <si>
    <t>2024-07-07 16:38:38</t>
  </si>
  <si>
    <t>【调研】-普通区域-青州市-九州名座西区-13666365931-300M-宽带上网投诉-次数0-202407070000557307</t>
  </si>
  <si>
    <t>202407070000557307</t>
  </si>
  <si>
    <t>202407070000557307#流程受理流水号：20240707163628136663659311149474
客户号码:13666365931
客户姓名:姚**
投诉地市:潍坊
来话流水:2024070716361356820806742
宽带账号:13666365931
宽带账号归属地市:潍坊
宽带账号归属区县:青州市
故障地址:潍坊青州市云门山街道云门山路九州名座西区7号楼*********
联系电话:13666365931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16:37:21
具体故障现象:网线断了，要求维修
客户其他诉求:
;宽带小区$[九州名座西区]$</t>
  </si>
  <si>
    <t>2024-07-07 16:39:39</t>
  </si>
  <si>
    <t>2024-07-07 16:39:54</t>
  </si>
  <si>
    <t>SD-057-240707-375812-7296</t>
  </si>
  <si>
    <t>2024-07-07 16:56:31</t>
  </si>
  <si>
    <t>80+银卡-普通区域-安丘市-青云花园（青云花园沿街楼）-13853693166-300M-魔百和投诉-次数0-202407070000575941</t>
  </si>
  <si>
    <t>2024-07-08 17:57:00</t>
  </si>
  <si>
    <t>202407070000575941</t>
  </si>
  <si>
    <t>202407070000575941#【已关注中国移动10086微信公众号】流程受理流水号：20240707165329138536931661154969
客户号码:13853693166
客户姓名:刘**
投诉地市:潍坊
来话流水:2024070716530574820874521
宽带账号:13853693166
宽带账号归属地市:潍坊
宽带账号归属区县:安丘市
故障地址:潍坊安丘市兴安街道建安路青云花园（青云花园沿街楼）39a号楼*********
联系电话:13863660877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故障大类:电视
故障细类:移动高清电视故障(专席)
携转原因:
故障时间:2024-07-07 16:55:07
魔百和单播/组播:组播
具体故障现象:电视机提示无信号，
客户其他诉求:宽带正常使用，电视“无信号”，机顶盒亮绿灯，尝试切换信号源无效，指导拔插高清线，未恢复，请协助处理，谢谢
魔百和单/组播：组播;宽带小区$[青云花园（青云花园沿街楼）]$</t>
  </si>
  <si>
    <t>2024-07-07 16:58:17</t>
  </si>
  <si>
    <t>2024-07-07 16:59:16</t>
  </si>
  <si>
    <t>SD-057-240707-274986-4973</t>
  </si>
  <si>
    <t>2024-07-07 13:53:02</t>
  </si>
  <si>
    <t>【调研】-80+银卡-普通区域-诸城市-大埠屯自然村-15269607912-200M-宽带上网投诉-次数0-20240707135111X471884488</t>
  </si>
  <si>
    <t>20240707135111X471884488</t>
  </si>
  <si>
    <t xml:space="preserve">【农村网络投诉】流程受理流水号：20240707134555152696079121099796
客户号码:15269607912
客户姓名:牛**
投诉地市:潍坊
来话流水:2024070713433554620841514
宽带账号:15269607912
宽带账号归属地市:潍坊
宽带账号归属区县:诸城市
故障地址:潍坊诸城市舜王街道大埠屯大埠屯自然村大埠屯村连荣综合超市南17号箱*********
联系电话:15269607912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13:45:20
具体故障现象:无法上网已经重启设备未恢复
客户其他诉求:谢谢
</t>
  </si>
  <si>
    <t>2024-07-07 13:54:45</t>
  </si>
  <si>
    <t>2024-07-07 13:55:12</t>
  </si>
  <si>
    <t>SD-057-240707-541370-7053</t>
  </si>
  <si>
    <t>2024-07-07 16:32:02</t>
  </si>
  <si>
    <t>【调研】-80+银卡-普通区域-青州市-谭中村-15966095718-1000M-宽带上网投诉-次数0-20240707162956X996336105</t>
  </si>
  <si>
    <t>2024-07-08 17:33:00</t>
  </si>
  <si>
    <t>20240707162956X996336105</t>
  </si>
  <si>
    <t xml:space="preserve">【农村网络投诉】流程受理流水号：20240707162911159660957181147133
客户号码:15966095718
客户姓名:张**
投诉地市:潍坊
来话流水:2024070716271721920817252
宽带账号:15966095718
宽带账号归属地市:潍坊
宽带账号归属区县:青州市
故障地址:潍坊青州市谭坊镇谭中村谭中村扩容1号箱（2号楼北头西墙）*********
联系电话:19506501360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16:24:01
具体故障现象:PON灯闪，
客户其他诉求:
</t>
  </si>
  <si>
    <t>2024-07-07 16:37:32</t>
  </si>
  <si>
    <t>2024-07-07 16:38:25</t>
  </si>
  <si>
    <t>SD-057-240707-028934-7109</t>
  </si>
  <si>
    <t>2024-07-07 16:38:50</t>
  </si>
  <si>
    <t>普通区域-寒亭区-纪家东庄村自然村-18364621927-300M-宽带上网投诉-次数0-202407070000559467</t>
  </si>
  <si>
    <t>202407070000559467</t>
  </si>
  <si>
    <t xml:space="preserve">202407070000559467#流程受理流水号：20240707163754183646219271149926
客户号码:18364621927
客户姓名:郑*
投诉地市:潍坊
来话流水:2024070716370111520814706
宽带账号:18364621927
宽带账号归属地市:潍坊
宽带账号归属区县:寒亭区
故障地址:潍坊寒亭区寒亭街道纪家东庄村纪家东庄村自然村纪家东庄村东南3号箱刘国山*********
联系电话:15866128253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故障时间:2024-07-07 16:35:33
魔百和单播/组播:单播
具体故障现象:机顶盒无法开机，
客户其他诉求:客户侧为质差终端，要求上门更换终端并一并处理故障问题。
</t>
  </si>
  <si>
    <t>2024-07-07 16:39:52</t>
  </si>
  <si>
    <t>2024-07-07 16:43:44</t>
  </si>
  <si>
    <t>2024-07-07 15:52:32</t>
  </si>
  <si>
    <t>80+普通-FTTR-普通区域-安丘市-灵山社区-15069672234-1000M-宽带上网投诉-次数0-20240706193658X818549130 一级督办</t>
  </si>
  <si>
    <t>20240706193658X818549130</t>
  </si>
  <si>
    <t>2024-07-07 16:08:13</t>
  </si>
  <si>
    <t>家庭业务-&gt;服务触点-&gt;装维人员-&gt;全局流转-&gt;售后服务-&gt;装维人员安装质量差-&gt;全局流转</t>
  </si>
  <si>
    <t>2024-07-07 16:08:36</t>
  </si>
  <si>
    <t>SD-057-240707-842703-7301</t>
  </si>
  <si>
    <t>2024-07-07 16:56:40</t>
  </si>
  <si>
    <t>80+金卡-普通区域-临朐县-北马家庄安置楼-18363641895-300M-宽带上网投诉-次数0-20240707165525X525658864</t>
  </si>
  <si>
    <t>20240707165525X525658864</t>
  </si>
  <si>
    <t xml:space="preserve">流程受理流水号：20240707165318183636418951154913
客户号码:18363641895
客户姓名:聂**
投诉地市:潍坊
来话流水:2024070716524866320871695
宽带账号:18363641895
宽带账号归属地市:潍坊
宽带账号归属区县:临朐县
故障地址:潍坊临朐县城关街道朐山路北马家庄安置楼12号楼
联系电话:18363641895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故障细类:宽带无法上网(专席)
携转原因:
故障时间:2024-07-07 16:55:07
具体故障现象:宽带无法上网，
客户其他诉求:
</t>
  </si>
  <si>
    <t>2024-07-07 17:00:36</t>
  </si>
  <si>
    <t>2024-07-07 17:00:55</t>
  </si>
  <si>
    <t>SD-057-240707-810462-5024</t>
  </si>
  <si>
    <t>2024-07-07 13:59:46</t>
  </si>
  <si>
    <t>普通区域-临朐县-东镇-13869634665-1000M-宽带上网投诉-次数0-20240707135817X897962898</t>
  </si>
  <si>
    <t>20240707135817X897962898</t>
  </si>
  <si>
    <t xml:space="preserve">【农村网络投诉】流程受理流水号：20240707135629138696346651102421
客户号码:13869634665
客户姓名:张**
投诉地市:潍坊
来话流水:2024070713561366120840447
宽带账号:13869634665
宽带账号归属地市:潍坊
宽带账号归属区县:临朐县
故障地址:潍坊临朐县沂山管理委员会东镇村东镇东镇7号箱李元峰外墙*********
联系电话:13869634665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13:57:32
具体故障现象:光猫光信号亮红灯
客户其他诉求:
</t>
  </si>
  <si>
    <t>2024-07-07 14:02:34</t>
  </si>
  <si>
    <t>2024-07-07 14:03:14</t>
  </si>
  <si>
    <t>SD-851-235039-26028-23066</t>
  </si>
  <si>
    <t>SD-057-240707-357418-1403</t>
  </si>
  <si>
    <t>2024-07-07 09:35:49</t>
  </si>
  <si>
    <t>80+银卡-普通区域-青州市-赵寺村-13793699121-1000M-宽带上网投诉-次数0-20240707093440X809135070</t>
  </si>
  <si>
    <t>20240707093440X809135070</t>
  </si>
  <si>
    <t xml:space="preserve">【农村网络投诉】流程受理流水号：20240707093247137936991211023354
客户号码:13793699121
客户姓名:于**
投诉地市:潍坊
来话流水:2024070709305064720848346
宽带账号:13793699121
宽带账号归属地市:潍坊
宽带账号归属区县:青州市
故障地址:潍坊青州市黄楼街道赵寺村赵寺村4号箱（于文江）*********
联系电话:13964713943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故障细类:网速慢/上网掉线(专席)
携转原因:
故障时间:2024-07-07 09:32:45
具体故障现象:频繁掉线，上网清单显示今天掉线
客户其他诉求:
</t>
  </si>
  <si>
    <t>2024-07-07 09:47:10</t>
  </si>
  <si>
    <t>2024-07-07 09:47:32</t>
  </si>
  <si>
    <t>SD-851-243802-13059-24512</t>
  </si>
  <si>
    <t>SD-057-240707-056149-7242</t>
  </si>
  <si>
    <t>2024-07-07 16:51:45</t>
  </si>
  <si>
    <t>【调研】-80+银卡-(目标)普通区域-潍城区-于河片区（含于河镇小学宿舍、镇政府宿舍、冯家村等）-13791616777-300M-宽带上网投诉-次数0-202407070000572402</t>
  </si>
  <si>
    <t>2024-07-08 17:52:00</t>
  </si>
  <si>
    <t>202407070000572402</t>
  </si>
  <si>
    <t xml:space="preserve">202407070000572402#流程受理流水号：20240707164836137916167771153414
客户号码:13791616777
客户姓名:陈**
投诉地市:潍坊
来话流水:2024070716475660120823403
宽带账号:13791616777
宽带账号归属地市:潍坊
宽带账号归属区县:潍城区
故障地址:潍坊潍城区于河街道冯家村冯家村自然村冯家村2017年11月扩容21号箱在村中路北西数第六排南数第七排*********
联系电话:13864640856
联系人:女士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16:49:10
具体故障现象:客户来电表示宽带无法上网，希望装维师傅尽快维修，请协助处理，谢谢
客户其他诉求:客户侧为质差终端，要求上门更换终端并一并处理故障问题。
</t>
  </si>
  <si>
    <t>2024-07-07 17:02:04</t>
  </si>
  <si>
    <t>2024-07-07 17:03:12</t>
  </si>
  <si>
    <t>SD-057-240707-968347-6181</t>
  </si>
  <si>
    <t>2024-07-07 15:26:02</t>
  </si>
  <si>
    <t>FTTR-普通区域-高密市-东门家苓芝-13356767234-1000M-宽带上网投诉-次数0-20240707152342X220149440</t>
  </si>
  <si>
    <t>20240707152342X220149440</t>
  </si>
  <si>
    <t xml:space="preserve">流程受理流水号：20240707152225133567672341126915
客户号码:13356767234
客户姓名:门*
投诉地市:潍坊
来话流水:2024070715211395320850581
宽带账号:13356767234
宽带账号归属地市:潍坊
宽带账号归属区县:高密市
故障地址:潍坊高密市夏庄镇东门家苓芝东门家苓芝东门家苓芝门修江24号箱*********
联系电话:13356767234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15:18:55
具体故障现象:光猫亮红灯，
客户其他诉求:无
</t>
  </si>
  <si>
    <t>2024-07-07 15:30:04</t>
  </si>
  <si>
    <t>2024-07-07 15:30:35</t>
  </si>
  <si>
    <t>SD-851-252650-17565-23606</t>
  </si>
  <si>
    <t>SD-057-240707-102953-6569</t>
  </si>
  <si>
    <t>2024-07-07 16:05:15</t>
  </si>
  <si>
    <t>普通区域-寿光市-边线王村自然村-15863620486-100M-宽带上网投诉-次数0-202407070000522884</t>
  </si>
  <si>
    <t>2024-07-08 17:06:00</t>
  </si>
  <si>
    <t>202407070000522884</t>
  </si>
  <si>
    <t>202407070000522884#宽带账号：15863620486；宽带地址：潍坊寿光市孙家集街道边线王村边线王村自然村21号箱；客户来电反映宽带，客户不在现场，无法配合线上指导，要求一个小时上门，请协助处理，谢谢！联系电话：15863620486；联系人：女士；来电流水：2024070716022715820864623</t>
  </si>
  <si>
    <t>2024-07-07 16:24:53</t>
  </si>
  <si>
    <t>2024-07-07 16:25:20</t>
  </si>
  <si>
    <t>SD-851-269371-20845-21260</t>
  </si>
  <si>
    <t>SD-057-240707-802579-4417</t>
  </si>
  <si>
    <t>2024-07-07 12:59:37</t>
  </si>
  <si>
    <t>普通区域-安丘市-奥园种子公司-13406464527-300M-宽带上网投诉-次数0-20240707125709X229386716</t>
  </si>
  <si>
    <t>20240707125709X229386716</t>
  </si>
  <si>
    <t xml:space="preserve">流程受理流水号：20240707125607134064645271088766
客户号码:13406464527
客户姓名:张**
投诉地市:潍坊
来话流水:2024070712544376120802978
宽带账号:13406464527
宽带账号归属地市:潍坊
宽带账号归属区县:安丘市
故障地址:潍坊安丘市兴安街道人民路奥园种子公司迁6号楼*********
联系电话:17362174588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故障细类:宽带无法上网(专席)
携转原因:
故障时间:2024-07-07 12:50:35
具体故障现象:路由器亮红灯  
客户其他诉求:客户来电反映宽带无法使用，线上排障不认可
</t>
  </si>
  <si>
    <t>2024-07-07 13:01:50</t>
  </si>
  <si>
    <t>2024-07-07 13:02:11</t>
  </si>
  <si>
    <t>SD-057-240707-268147-6187</t>
  </si>
  <si>
    <t>2024-07-07 15:26:26</t>
  </si>
  <si>
    <t>80+银卡-普通区域-寿光市-王高三村自然村-15866128901-1000M-宽带上网投诉-次数0-20240707152426X664407730</t>
  </si>
  <si>
    <t>20240707152426X664407730</t>
  </si>
  <si>
    <t xml:space="preserve">【农村网络投诉】流程受理流水号：20240707152145158661289011126713
客户号码:15866128901
客户姓名:王**
投诉地市:潍坊
来话流水:2024070715203896120844841
宽带账号:15866128901
宽带账号归属地市:潍坊
宽带账号归属区县:寿光市
故障地址:潍坊寿光市王高镇王高三村王高三村自然村王高三村44号箱*********
联系电话:15866128901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15:22:16
具体故障现象:光猫亮红灯，引导 重启  光猫 插紧光钎线
客户其他诉求:谢谢
</t>
  </si>
  <si>
    <t>2024-07-07 15:29:00</t>
  </si>
  <si>
    <t>2024-07-07 15:29:19</t>
  </si>
  <si>
    <t>SD-851-285272-16926-15943</t>
  </si>
  <si>
    <t>SD-057-240707-654089-4401</t>
  </si>
  <si>
    <t>2024-07-07 12:58:31</t>
  </si>
  <si>
    <t>普通区域-昌邑市-千戈庄自然村-15054416609-300M-宽带上网投诉-次数0-202407070000359642</t>
  </si>
  <si>
    <t>202407070000359642</t>
  </si>
  <si>
    <t>202407070000359642#宽带账号：15054416609；宽带地址：潍坊昌邑市北孟镇千戈庄千戈庄自然村1号箱杨同亮；客户来电反映宽带连接不了，客户不在现场，无法配合线上指导，要求上门，请协助处理，谢谢！联系电话：15054416609；联系人：先生；来电流水：2024070712563653520815530。</t>
  </si>
  <si>
    <t>2024-07-07 13:01:32</t>
  </si>
  <si>
    <t>2024-07-07 13:02:02</t>
  </si>
  <si>
    <t>SD-057-240707-361792-4335</t>
  </si>
  <si>
    <t>2024-07-07 12:50:44</t>
  </si>
  <si>
    <t>普通区域-高密市-龙王官庄自然村-13455622330-300M-宽带上网投诉-次数0-20240707124921X761549829</t>
  </si>
  <si>
    <t>20240707124921X761549829</t>
  </si>
  <si>
    <t xml:space="preserve">【农村网络投诉】流程受理流水号：20240707123928134556223301084878
客户号码:13455622330
客户姓名:王**
投诉地市:潍坊
来话流水:2024070712335089820857866
宽带账号:13455622330
宽带账号归属地市:潍坊
宽带账号归属区县:高密市
故障地址:潍坊高密市夏庄镇龙王官庄龙王官庄自然村高密夏庄龙王官庄16号箱*********
联系电话:13455622330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
携转原因:
故障时间:2024-07-07 12:50:21
具体故障现象:打不开网页，
客户其他诉求:
</t>
  </si>
  <si>
    <t>2024-07-07 12:56:51</t>
  </si>
  <si>
    <t>2024-07-07 12:57:28</t>
  </si>
  <si>
    <t>SD-057-240707-796253-4374</t>
  </si>
  <si>
    <t>2024-07-07 12:56:14</t>
  </si>
  <si>
    <t>普通区域-昌邑市-西郭村-13508965248-300M-宽带上网投诉-次数0-20240707125326X603823600</t>
  </si>
  <si>
    <t>20240707125326X603823600</t>
  </si>
  <si>
    <t xml:space="preserve">【农村网络投诉】流程受理流水号：20240707125243135089652481087975
客户号码:13508965248
客户姓名:史**
投诉地市:潍坊
来话流水:2024070712515334720883562
宽带账号:13508965248
宽带账号归属地市:潍坊
宽带账号归属区县:昌邑市
故障地址:潍坊昌邑市石埠镇西郭村西郭村1号箱*********
联系电话:13562609189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12:53:11
具体故障现象:提示网络无法连接，
客户其他诉求:
</t>
  </si>
  <si>
    <t>2024-07-07 12:58:03</t>
  </si>
  <si>
    <t>2024-07-07 12:59:31</t>
  </si>
  <si>
    <t>SD-057-240707-869513-6575</t>
  </si>
  <si>
    <t>2024-07-07 16:05:27</t>
  </si>
  <si>
    <t>【调研】-80+普通-普通区域-青州市-大华新村-18706513914-500M-宽带上网投诉-次数0-202407070000521025</t>
  </si>
  <si>
    <t>202407070000521025</t>
  </si>
  <si>
    <t>202407070000521025#宽带账号：18706513914；宽带地址：潍坊青州市益都街道海岱北路大华新村8号箱（青州北路西一巷东第23排）；客户来电反映宽带网路无法使用，电源灯不亮，客户不配合排障，要求上门，请协助处理，谢谢！联系电话：15263695569；联系人：先生；来电流水：2024070716004103920846677</t>
  </si>
  <si>
    <t>2024-07-07 16:15:22</t>
  </si>
  <si>
    <t>SD-057-240707-813572-6641</t>
  </si>
  <si>
    <t>2024-07-07 16:08:07</t>
  </si>
  <si>
    <t>普通区域-高密市-双羊中心街-13376368580-500M-宽带上网投诉-次数0-20240707160542X542573122</t>
  </si>
  <si>
    <t>2024-07-08 17:09:00</t>
  </si>
  <si>
    <t>20240707160542X542573122</t>
  </si>
  <si>
    <t xml:space="preserve">流程受理流水号：20240707160500133763685801139666
客户号码:13376368580
客户姓名:于**
投诉地市:潍坊
来话流水:2024070716031331220872291
宽带账号:13376368580
宽带账号归属地市:潍坊
宽带账号归属区县:高密市
故障地址:潍坊高密市阚家镇双羊中心街双羊中心街海尔专卖店西屋山2号箱*********
联系电话:13376368580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16:05:11
具体故障现象:光猫亮红灯，在调查中未恢复请协助谢谢
客户其他诉求:
</t>
  </si>
  <si>
    <t>2024-07-07 16:09:52</t>
  </si>
  <si>
    <t>2024-07-07 16:10:11</t>
  </si>
  <si>
    <t>SD-057-240707-841596-5995</t>
  </si>
  <si>
    <t>2024-07-07 15:10:45</t>
  </si>
  <si>
    <t>80+金卡-普通区域-寿光市-阁后张村自然村-13583608960-1000M-宽带上网投诉-次数0-202407070000467299</t>
  </si>
  <si>
    <t>202407070000467299</t>
  </si>
  <si>
    <t>202407070000467299#13583608960 网络无法使用，光信号红灯，同时提示质差路由器，请处理，谢谢
联系人女士，电话 13583611685，2024070715064565920806317</t>
  </si>
  <si>
    <t>2024-07-07 15:18:06</t>
  </si>
  <si>
    <t>2024-07-07 15:18:25</t>
  </si>
  <si>
    <t>SD-851-302235-27145-15715</t>
  </si>
  <si>
    <t>SD-057-240707-098276-4331</t>
  </si>
  <si>
    <t>2024-07-07 12:50:32</t>
  </si>
  <si>
    <t>普通区域-奎文区-中颐和园-15253610717-300M-宽带上网投诉-次数0-20240707124821X701565932</t>
  </si>
  <si>
    <t>20240707124821X701565932</t>
  </si>
  <si>
    <t xml:space="preserve">流程受理流水号：20240707124736152536107171086782
客户号码:15253610717
客户姓名:张**
投诉地市:潍坊
来话流水:2024070712465019920848998
宽带账号:15253610717
宽带账号归属地市:潍坊
宽带账号归属区县:高新
故障地址:潍坊高新高新城区潍县中路中颐和园35号楼*********
联系电话:18764693963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13:10:37
具体故障现象:光猫灯正常但电脑手机无法上网，
客户其他诉求:
</t>
  </si>
  <si>
    <t>2024-07-07 12:52:37</t>
  </si>
  <si>
    <t>2024-07-07 12:53:04</t>
  </si>
  <si>
    <t>SD-851-263225-13929-28251</t>
  </si>
  <si>
    <t>SD-057-240707-736041-5813</t>
  </si>
  <si>
    <t>2024-07-07 15:00:57</t>
  </si>
  <si>
    <t>普通区域-潍城区-大寨村自然村-13455698618-100M-宽带上网投诉-次数0-202407070000461382</t>
  </si>
  <si>
    <t>2024-07-08 16:01:00</t>
  </si>
  <si>
    <t>202407070000461382</t>
  </si>
  <si>
    <t xml:space="preserve">202407070000461382#宽带账号：13455698618；宽带地址：潍坊潍城区军埠口综合项目区大寨村大寨村自然村26号箱在村中西数第二排南数第八排房子东墙*********；客户来电反映宽带频繁掉线，经查询客户侧为质差终端，请协助上门更换终端并一并处理故障问题，谢谢！联系电话：18363617637；联系人：先生；来电流水：2024070714570679620810656
</t>
  </si>
  <si>
    <t>2024-07-07 15:07:51</t>
  </si>
  <si>
    <t>2024-07-07 15:08:24</t>
  </si>
  <si>
    <t>SD-057-240707-974512-6585</t>
  </si>
  <si>
    <t>2024-07-07 16:05:46</t>
  </si>
  <si>
    <t>80+金卡-普通区域-高密市-芝兰一村自然村-15095253098-300M-宽带上网投诉-次数0-20240707160304X384973503</t>
  </si>
  <si>
    <t>20240707160304X384973503</t>
  </si>
  <si>
    <t xml:space="preserve">【农村网络投诉】流程受理流水号：20240707160148150952530981138729
客户号码:15095253098
客户姓名:冷**
投诉地市:潍坊
来话流水:2024070716000116720839816
宽带账号:15095253098
宽带账号归属地市:潍坊
宽带账号归属区县:高密市
故障地址:潍坊高密市朝阳街道芝兰一村芝兰一村
联系电话:13964678587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16:02:10
具体故障现象:PON灯闪，插紧捋直重启未恢复
客户其他诉求:
</t>
  </si>
  <si>
    <t>2024-07-07 16:07:17</t>
  </si>
  <si>
    <t>2024-07-07 16:07:43</t>
  </si>
  <si>
    <t>SD-057-240707-590672-6142</t>
  </si>
  <si>
    <t>2024-07-07 15:20:07</t>
  </si>
  <si>
    <t>普通区域-寿光市-北河涯村自然村-13406461529-100M-魔百和投诉-次数0-20240707151809X689584252</t>
  </si>
  <si>
    <t>2024-07-08 16:21:00</t>
  </si>
  <si>
    <t>20240707151809X689584252</t>
  </si>
  <si>
    <t>【农村网络投诉】流程受理流水号：20240707151712134064615291125344
客户号码:13406461529
客户姓名:潘**
投诉地市:潍坊
来话流水:2024070715164075920805630
宽带账号:13406461529
宽带账号归属地市:潍坊
宽带账号归属区县:寿光市
故障地址:潍坊寿光市稻田镇北河涯村北河涯村自然村25号箱*********
联系电话:13406461529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故障细类:移动高清电视故障
携转原因:
故障时间:2024-07-07 15:17:41
魔百和单播/组播:组播
具体故障现象:电视直播或点播无法观看，
客户其他诉求:
魔百和单/组播：组播</t>
  </si>
  <si>
    <t>2024-07-07 15:23:34</t>
  </si>
  <si>
    <t>2024-07-07 15:23:53</t>
  </si>
  <si>
    <t>SD-057-240707-413862-5816</t>
  </si>
  <si>
    <t>2024-07-07 15:01:44</t>
  </si>
  <si>
    <t>【调研】-80+普通-普通区域-安丘市-永贞村自然村-15288837788-1000M-宽带上网投诉-次数1-202407060000667658</t>
  </si>
  <si>
    <t>2024-07-07 15:04:12</t>
  </si>
  <si>
    <t>2024-07-07 15:06:44</t>
  </si>
  <si>
    <t>SD-851-265541-436-29872</t>
  </si>
  <si>
    <t>SD-057-240707-456328-5941</t>
  </si>
  <si>
    <t>80+普通-普通区域-青州市-时家村自然村-15753642326-1000M-宽带上网投诉-次数0-20240707150606X966460722</t>
  </si>
  <si>
    <t>20240707150606X966460722</t>
  </si>
  <si>
    <t xml:space="preserve">【农村网络投诉】流程受理流水号：20240707150448157536423261121633
客户号码:15753642326
客户姓名:时**
投诉地市:潍坊
来话流水:2024070715031278520871100
宽带账号:15753642326
宽带账号归属地市:潍坊
宽带账号归属区县:青州市
故障地址:潍坊青州市谭坊镇时家村时家村自然村二次扩容1号箱（村碑北邻）*********
联系电话:18863046219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15:01:31
具体故障现象:打不开网页，
客户其他诉求:要求退还无法使用期间的宽带费用
</t>
  </si>
  <si>
    <t>2024-07-07 15:10:20</t>
  </si>
  <si>
    <t>2024-07-07 15:10:54</t>
  </si>
  <si>
    <t>SD-851-304988-19209-19336</t>
  </si>
  <si>
    <t>SD-057-240707-436579-6003</t>
  </si>
  <si>
    <t>2024-07-07 15:10:59</t>
  </si>
  <si>
    <t>普通区域-滨海-英豪商贸城-13563636277-200M-宽带上网投诉-次数0-202407070000468727</t>
  </si>
  <si>
    <t>2024-07-08 16:11:00</t>
  </si>
  <si>
    <t>202407070000468727</t>
  </si>
  <si>
    <t xml:space="preserve">202407070000468727#流程受理流水号：20240707150920135636362771122983
客户号码:13563636277
客户姓名:王*
投诉地市:潍坊
来话流水:2024070715083178320823602
宽带账号:13563636277
宽带账号归属地市:潍坊
宽带账号归属区县:滨海
故障地址:潍坊滨海央子街道新沙路英豪商贸城新增楼1号箱*********
联系电话:13906366513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15:10:04
具体故障现象:打不开网页，
客户其他诉求:客户侧为质差终端，要求上门更换终端并一并处理故障问题。
</t>
  </si>
  <si>
    <t>2024-07-07 15:15:46</t>
  </si>
  <si>
    <t>2024-07-07 15:16:12</t>
  </si>
  <si>
    <t>SD-057-240707-150473-5820</t>
  </si>
  <si>
    <t>2024-07-07 15:02:17</t>
  </si>
  <si>
    <t>【调研】-80+普通-普通区域-奎文区-盛世香榭里-15066700450-300M-宽带上网投诉-次数0-20240707145951X591190996</t>
  </si>
  <si>
    <t>20240707145951X591190996</t>
  </si>
  <si>
    <t xml:space="preserve">流程受理流水号：20240707145731150667004501119553
客户号码:15066700450
客户姓名:曹**
投诉地市:潍坊
来话流水:2024070714564715220807430
宽带账号:15066700450
宽带账号归属地市:潍坊
宽带账号归属区县:奎文区
故障地址:潍坊奎文区北苑街道虞河路盛世香榭里二期30号楼
联系电话:15066700450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14:59:21
具体故障现象:宽带无法上网，
客户其他诉求:
</t>
  </si>
  <si>
    <t>2024-07-07 15:30:41</t>
  </si>
  <si>
    <t>2024-07-07 15:31:12</t>
  </si>
  <si>
    <t>SD-851-298610-19281-7830</t>
  </si>
  <si>
    <t>SD-057-240707-062784-5875</t>
  </si>
  <si>
    <t>2024-07-07 15:05:55</t>
  </si>
  <si>
    <t>80+普通-普通区域-奎文区-樱园东区-15908000041-100M-宽带上网投诉-次数0-202407070000464729</t>
  </si>
  <si>
    <t>2024-07-08 16:06:00</t>
  </si>
  <si>
    <t>202407070000464729</t>
  </si>
  <si>
    <t>202407070000464729#宽带账号：15908000041；宽带地址：潍坊奎文区梨园街道樱前街樱园东区39号楼*********；客户来电反映网络无法连接，请协助处理！来电流水：2024070715035492920878179，联系电话：15908000041</t>
  </si>
  <si>
    <t>2024-07-07 15:13:29</t>
  </si>
  <si>
    <t>2024-07-07 15:13:43</t>
  </si>
  <si>
    <t>SD-057-240707-369754-6528</t>
  </si>
  <si>
    <t>2024-07-07 16:02:06</t>
  </si>
  <si>
    <t>【调研】-80+银卡-普通区域-奎文区-樱园东区-18366541806-300M-宽带上网投诉-次数0-20240707155913X153511529</t>
  </si>
  <si>
    <t>2024-07-08 17:03:00</t>
  </si>
  <si>
    <t>20240707155913X153511529</t>
  </si>
  <si>
    <t xml:space="preserve">流程受理流水号：20240707155849183665418061137931
客户号码:18366541806
客户姓名:范**
投诉地市:潍坊
来话流水:2024070715581904220822742
宽带账号:18366541806
宽带账号归属地市:潍坊
宽带账号归属区县:奎文区
故障地址:潍坊奎文区梨园街道樱前街樱园东区金銮花园9号楼*********
联系电话:15621470121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15:59:00
具体故障现象:光猫亮红灯，
客户其他诉求:
</t>
  </si>
  <si>
    <t>2024-07-07 16:06:42</t>
  </si>
  <si>
    <t>2024-07-07 16:06:59</t>
  </si>
  <si>
    <t>SD-851-303472-24270-8037</t>
  </si>
  <si>
    <t>SD-057-240707-691354-6530</t>
  </si>
  <si>
    <t>2024-07-07 16:02:09</t>
  </si>
  <si>
    <t>(目标)普通区域-青州市-迟家村-19811744390-300M-宽带上网投诉-次数0-20240707155926X166593730</t>
  </si>
  <si>
    <t>20240707155926X166593730</t>
  </si>
  <si>
    <t xml:space="preserve">【农村网络投诉】流程受理流水号：20240707155753198117443901137619
客户号码:19811744390
客户姓名:宫**
投诉地市:潍坊
来话流水:2024070715552297520893252
宽带账号:19811744390
宽带账号归属地市:潍坊
宽带账号归属区县:青州市
故障地址:潍坊青州市黄楼街道迟家村迟家村YD18号箱外墙*********
联系电话:19811744390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15:58:43
具体故障现象:光猫亮红灯，
客户其他诉求:
</t>
  </si>
  <si>
    <t>2024-07-07 16:07:29</t>
  </si>
  <si>
    <t>SD-851-262754-8031-4347</t>
  </si>
  <si>
    <t>SD-057-240707-173862-4356</t>
  </si>
  <si>
    <t>2024-07-07 12:53:35</t>
  </si>
  <si>
    <t>【调研】-80+普通-普通区域-奎文区-大有公馆三期-13906366883-200M-宽带上网投诉-次数0-20240707125238X958641776</t>
  </si>
  <si>
    <t>20240707125238X958641776</t>
  </si>
  <si>
    <t xml:space="preserve">流程受理流水号：20240707125040139063668831087477
客户号码:13906366883
客户姓名:王*
投诉地市:潍坊
来话流水:2024070712492961920867175
宽带账号:13906366883
宽带账号归属地市:潍坊
宽带账号归属区县:奎文区
故障地址:潍坊奎文区广文街道虞河路大有公馆三期38号楼*********
联系电话:13906366883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
携转原因:
故障时间:2024-07-07 12:50:50
具体故障现象:提示网络无法连接，
客户其他诉求:用户称自己家里的监控无法使用了，现要求尽快联系处理，请处理谢谢
</t>
  </si>
  <si>
    <t>2024-07-07 12:57:40</t>
  </si>
  <si>
    <t>2024-07-07 13:05:45</t>
  </si>
  <si>
    <t>SD-057-240707-902438-4344</t>
  </si>
  <si>
    <t>2024-07-07 12:52:20</t>
  </si>
  <si>
    <t>80+普通-普通区域-高密市-盛天名城-18366538127-300M-宽带上网投诉-次数0-20240707090602X362579487</t>
  </si>
  <si>
    <t>20240707090602X362579487</t>
  </si>
  <si>
    <t>【预处理派单】宽带账号：18366538127，宽带地址： 潍坊高密市朝阳街道康城大街水岸东方高密水岸东方1-17-3单元44号箱*********，故障现象：，故障现象类型：，客户诉求：客户要求尽快联系，联系电话：18366538127，通话流水：。接入方式：，当前是否在线：不在线，端到端诊断结果：宽带业务状态未激活，是否智能网关：否，光功率。</t>
  </si>
  <si>
    <t>2024-07-07 12:56:56</t>
  </si>
  <si>
    <t>2024-07-07 12:57:16</t>
  </si>
  <si>
    <t>SD-851-283169-12909-12529</t>
  </si>
  <si>
    <t>SD-057-240707-375901-4408</t>
  </si>
  <si>
    <t>2024-07-07 12:59:07</t>
  </si>
  <si>
    <t>【重投】-【调研】-80+普通-FTTR-(目标)普通区域-奎文区-丁家新苑-13615361911-1000M-宽带上网投诉-次数0-20240707125605X165491710</t>
  </si>
  <si>
    <t>20240707125605X165491710</t>
  </si>
  <si>
    <t xml:space="preserve">流程受理流水号：20240707125523136153619111088593
客户号码:13615361911
客户姓名:瞿**
投诉地市:潍坊
来话流水:2024070712541669620899928
宽带账号:13615361911
宽带账号归属地市:潍坊
宽带账号归属区县:奎文区
故障地址:潍坊奎文区北苑街道玄武街丁家新苑11号楼*********
联系电话:13615361911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光功率:-16.23
故障大类:宽带/电视
故障细类:电脑上网出现故障(专席)
携转原因:
故障时间:2024-07-07 12:54:10
具体故障现象:提示网络无法连接，
客户其他诉求:尽快处理  谢谢 
</t>
  </si>
  <si>
    <t>2024-07-07 13:05:10</t>
  </si>
  <si>
    <t>SD-851-288151-2312-27656</t>
  </si>
  <si>
    <t>SD-057-240707-361807-1826</t>
  </si>
  <si>
    <t>2024-07-07 10:07:43</t>
  </si>
  <si>
    <t>【重投】-80+银卡-普通区域-寿光市-大伦村自然村-18369618117-200M-魔百和投诉-次数0-202407070000194632</t>
  </si>
  <si>
    <t>2024-07-08 11:08:00</t>
  </si>
  <si>
    <t>202407070000194632</t>
  </si>
  <si>
    <t>202407070000194632#【已关注中国移动10086微信公众号】流程受理流水号：20240707100310183696181171034203
客户号码:18369618117
客户姓名:伦**
投诉地市:潍坊
来话流水:2024070710012001720862538
宽带账号:18369618117
宽带账号归属地市:潍坊
宽带账号归属区县:寿光市
故障地址:潍坊寿光市王望大伦村大伦村自然村大伦村
联系电话:18369618117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故障时间:2024-07-07 10:02:39
魔百和单播/组播:单播
具体故障现象:电视提示网络类错误
客户其他诉求:
魔百和单/组播：单播;宽带小区$[大伦村自然村]$</t>
  </si>
  <si>
    <t>2024-07-07 10:26:05</t>
  </si>
  <si>
    <t>2024-07-07 10:26:43</t>
  </si>
  <si>
    <t>SD-057-240707-438675-5951</t>
  </si>
  <si>
    <t>2024-07-07 15:08:47</t>
  </si>
  <si>
    <t>【调研】-80+普通-(目标)普通区域-高密市-育龙公寓-13655360139-100M-宽带上网投诉-次数0-20240707150740X605179470</t>
  </si>
  <si>
    <t>2024-07-08 16:09:00</t>
  </si>
  <si>
    <t>20240707150740X605179470</t>
  </si>
  <si>
    <t xml:space="preserve">流程受理流水号：20240707150715136553601391122358
客户号码:13655360139
客户姓名:褚**
投诉地市:潍坊
来话流水:2024070715063251220804129
宽带账号:13655360139
宽带账号归属地市:潍坊
宽带账号归属区县:高密市
故障地址:潍坊高密市朝阳街道密水大街育龙公寓育龙公寓4号楼*********
联系电话:13655360139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15:07:31
具体故障现象:光猫亮红灯，
客户其他诉求:
</t>
  </si>
  <si>
    <t>2024-07-10 19:35:59</t>
  </si>
  <si>
    <t>宋佳宁</t>
  </si>
  <si>
    <t>15706307319</t>
  </si>
  <si>
    <t>2024-07-07 15:40:09</t>
  </si>
  <si>
    <t>SD-057-240707-501962-6532</t>
  </si>
  <si>
    <t>2024-07-07 16:02:15</t>
  </si>
  <si>
    <t>普通区域-奎文区-樱园东区-15966118594-100M-宽带上网投诉-次数0-202407070000519894</t>
  </si>
  <si>
    <t>202407070000519894</t>
  </si>
  <si>
    <t xml:space="preserve">202407070000519894#【已关注中国移动10086微信公众号】流程受理流水号：20240707160126159661185941138617
客户号码:15966118594
客户姓名:张**
投诉地市:潍坊
来话流水:2024070715591764220832472
宽带账号:15966118594
宽带账号归属地市:潍坊
宽带账号归属区县:奎文区
故障地址:潍坊奎文区梨园街道樱前街樱园东区金銮花园8号楼*********
联系电话:15966118594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16:01:33
具体故障现象:电脑无法上网，
客户其他诉求:客户侧为质差终端，要求上门更换终端并一并处理故障问题。
</t>
  </si>
  <si>
    <t>2024-07-07 16:04:04</t>
  </si>
  <si>
    <t>2024-07-07 16:04:26</t>
  </si>
  <si>
    <t>SD-057-240707-765390-6661</t>
  </si>
  <si>
    <t>2024-07-07 16:08:48</t>
  </si>
  <si>
    <t>80+普通-普通区域-奎文区-樱园东区-19806225262-300M-宽带上网投诉-次数0-20240707160734X654193479</t>
  </si>
  <si>
    <t>20240707160734X654193479</t>
  </si>
  <si>
    <t xml:space="preserve">流程受理流水号：20240707160522198062252621139767
客户号码:19806225262
客户姓名:徐**
投诉地市:潍坊
来话流水:2024070716043984220887185
宽带账号:19806225262
宽带账号归属地市:潍坊
宽带账号归属区县:奎文区
故障地址:潍坊奎文区梨园街道樱前街樱园东区金銮花园8号楼*********
联系电话:19806225262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16:06:11
具体故障现象:19806225262客户来电反映宽带无法连接，光信号亮红灯，请协助处理谢谢
客户其他诉求:请审核
</t>
  </si>
  <si>
    <t>2024-07-07 16:10:09</t>
  </si>
  <si>
    <t>2024-07-07 16:10:30</t>
  </si>
  <si>
    <t>SD-852-327825-2156-5587</t>
  </si>
  <si>
    <t>SD-057-240707-687459-4421</t>
  </si>
  <si>
    <t>2024-07-07 12:59:57</t>
  </si>
  <si>
    <t>80+银卡-普通区域-高密市-北斜沟自然村-18663685725-1000M-魔百和投诉-次数0-20240707125850X330191779</t>
  </si>
  <si>
    <t>20240707125850X330191779</t>
  </si>
  <si>
    <t>【农村网络投诉】【预处理派单】宽带账号：18663685725，宽带地址： 潍坊高密市大牟家镇北斜沟北斜沟自然村高密北斜沟徐东升9号箱*********，故障现象：，故障现象类型：，客户诉求：宽带账号：18663685725；宽带地址：潍坊高密市大牟家镇北斜沟北斜沟自然村高密北斜沟徐东升9号箱*********；客户反映从光猫损坏，要求尽快处理回复！来电流水：2024070712565054920817014，联系电话：18663685725，联系电话：18663685725，通话流水：2024070712565054920817014。接入方式：FTTH，当前是否在线：不在线，端到端诊断结果：状态正常，是否智能网关：是，光功率。</t>
  </si>
  <si>
    <t>2024-07-07 13:01:08</t>
  </si>
  <si>
    <t>2024-07-07 13:01:31</t>
  </si>
  <si>
    <t>SD-851-320047-6289-27225</t>
  </si>
  <si>
    <t>SD-057-240707-396704-5823</t>
  </si>
  <si>
    <t>2024-07-07 15:02:31</t>
  </si>
  <si>
    <t>普通区域-寿光市-十里小区-13406623657-200M-宽带上网投诉-次数0-20240707150052X652221471</t>
  </si>
  <si>
    <t>2024-07-08 16:03:00</t>
  </si>
  <si>
    <t>20240707150052X652221471</t>
  </si>
  <si>
    <t xml:space="preserve">流程受理流水号：20240707145930134066236571120112
客户号码:13406623657
客户姓名:董**
投诉地市:潍坊
来话流水:2024070714581662620822169
宽带账号:13406623657
宽带账号归属地市:潍坊
宽带账号归属区县:寿光市
故障地址:潍坊寿光市古城古城中心街十里小区4号楼*********
联系电话:13475654456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15:00:30
具体故障现象:打不开网页，
客户其他诉求:
</t>
  </si>
  <si>
    <t>2024-07-07 15:08:31</t>
  </si>
  <si>
    <t>SD-851-295094-7975-10142</t>
  </si>
  <si>
    <t>SD-057-240707-983046-4328</t>
  </si>
  <si>
    <t>2024-07-07 12:50:19</t>
  </si>
  <si>
    <t>80+银卡-普通区域-安丘市-南屯村自然村-15269668608-200M-宽带上网投诉-次数0-20240707124753X673578968</t>
  </si>
  <si>
    <t>20240707124753X673578968</t>
  </si>
  <si>
    <t xml:space="preserve">【农村网络投诉】流程受理流水号：20240707124644152696686081086580
客户号码:15269668608
客户姓名:陈*
投诉地市:潍坊
来话流水:2024070712460780820844022
宽带账号:15269668608
宽带账号归属地市:潍坊
宽带账号归属区县:安丘市
故障地址:潍坊安丘市担山镇东仓中仓村东仓中仓村自然村中仓追加4号箱宋玉昆*********
联系电话:15269668608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故障细类:宽带无法上网(专席)
携转原因:
故障时间:2024-07-07 12:49:19
具体故障现象:打不开网页，
客户其他诉求:
</t>
  </si>
  <si>
    <t>2024-07-07 13:00:06</t>
  </si>
  <si>
    <t>2024-07-07 13:00:46</t>
  </si>
  <si>
    <t>SD-057-240707-785149-6136</t>
  </si>
  <si>
    <t>2024-07-07 15:19:34</t>
  </si>
  <si>
    <t>【调研】-80+普通-普通区域-潍城区-潍城河滨花园-15053668014-100M-魔百和投诉-次数0-202407070000475610</t>
  </si>
  <si>
    <t>2024-07-08 16:20:00</t>
  </si>
  <si>
    <t>202407070000475610</t>
  </si>
  <si>
    <t>202407070000475610#流程受理流水号：20240707150445150536680141121611
客户号码:15053668014
客户姓名:陈**
投诉地市:潍坊
来话流水:2024070715040632420880049
宽带账号:15053668014
宽带账号归属地市:潍坊
宽带账号归属区县:潍城区
故障地址:潍坊潍城区北关街道向阳路河滨花园20号楼*********
联系电话:15054476257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故障时间:2024-07-07 15:26:15
魔百和单播/组播:组播
具体故障现象:电视机提示无信号，
客户其他诉求:客户来电反映家里电视无法观看，显示无信号，线上排障不认可，请协助处理，谢谢
魔百和单/组播：组播;宽带小区$[潍城河滨花园]$</t>
  </si>
  <si>
    <t>2024-07-07 15:22:41</t>
  </si>
  <si>
    <t>2024-07-07 15:23:30</t>
  </si>
  <si>
    <t>SD-851-265030-13434-2377</t>
  </si>
  <si>
    <t>SD-057-240707-768259-6538</t>
  </si>
  <si>
    <t>2024-07-07 16:02:33</t>
  </si>
  <si>
    <t>普通区域-昌乐县-东河村-15215365036-100M-宽带上网投诉-次数0-20240707160030X230572521</t>
  </si>
  <si>
    <t>20240707160030X230572521</t>
  </si>
  <si>
    <t xml:space="preserve">【农村网络投诉】流程受理流水号：20240707155549152153650361136973
客户号码:15215365036
客户姓名:刘**
投诉地市:潍坊
来话流水:2024070715541769120882282
宽带账号:15215365036
宽带账号归属地市:潍坊
宽带账号归属区县:昌乐县
故障地址:潍坊昌乐县乔官镇东河村东河村东河村2#*********
联系电话:15215365036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15:55:13
具体故障现象:提示网络无法连接，要求尽快处理
客户其他诉求:
</t>
  </si>
  <si>
    <t>2024-07-07 16:08:38</t>
  </si>
  <si>
    <t>宋布昌</t>
  </si>
  <si>
    <t>15706307162</t>
  </si>
  <si>
    <t>dw3_jk_songbuchang</t>
  </si>
  <si>
    <t>2024-07-07 16:09:09</t>
  </si>
  <si>
    <t>SD-057-240707-470613-4414</t>
  </si>
  <si>
    <t>2024-07-07 12:59:26</t>
  </si>
  <si>
    <t>【调研】-80+普通-(目标)普通区域-奎文区-樱园西区-15063431763-300M-宽带上网投诉-次数0-20240707125639X199002622</t>
  </si>
  <si>
    <t>20240707125639X199002622</t>
  </si>
  <si>
    <t xml:space="preserve">流程受理流水号：20240707125436150634317631088411
客户号码:15063431763
客户姓名:黄**
投诉地市:潍坊
来话流水:2024070712525339320890487
宽带账号:15063431763
宽带账号归属地市:潍坊
宽带账号归属区县:奎文区
故障地址:潍坊奎文区梨园街道文化路樱园西区22号楼*********
联系电话:15063431763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12:55:29
具体故障现象:提示网络无法连接，
客户其他诉求:
</t>
  </si>
  <si>
    <t>2024-07-07 13:00:56</t>
  </si>
  <si>
    <t>2024-07-07 13:01:14</t>
  </si>
  <si>
    <t>SD-851-292140-15415-18656</t>
  </si>
  <si>
    <t>SD-057-240707-103965-6612</t>
  </si>
  <si>
    <t>2024-07-07 16:06:39</t>
  </si>
  <si>
    <t>80+银卡-普通区域-坊子区-东埠村自然村-13869616208-1000M-宽带上网投诉-次数0-202407070000525050</t>
  </si>
  <si>
    <t>2024-07-08 17:07:00</t>
  </si>
  <si>
    <t>202407070000525050</t>
  </si>
  <si>
    <t xml:space="preserve">202407070000525050#流程受理流水号：20240707160549138696162081139915
客户号码:13869616208
客户姓名:程**
投诉地市:潍坊
来话流水:2024070716050832720892050
宽带账号:13869616208
宽带账号归属地市:潍坊
宽带账号归属区县:坊子区
故障地址:潍坊坊子区坊安街办东埠郎郡庄东埠村自然村东埠郎郡庄村东7号箱（陈京才）*********
联系电话:15153635178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光功率:-18.35
故障大类:宽带/电视
故障细类:移动高清电视故障
携转原因:
故障时间:2024-07-07 16:06:15
魔百和单播/组播:组播
具体故障现象:机顶盒无法开机，
客户其他诉求:客户侧为质差终端，要求上门更换终端并一并处理故障问题。
</t>
  </si>
  <si>
    <t>2024-07-07 16:12:50</t>
  </si>
  <si>
    <t>SD-851-312998-4594-21699</t>
  </si>
  <si>
    <t>SD-057-240707-896734-1812</t>
  </si>
  <si>
    <t>2024-07-07 10:05:52</t>
  </si>
  <si>
    <t>【调研】-80+金卡-普通区域-潍城区-崔家庄自然村-13780877721-200M-宽带上网投诉-次数0-20240707100403X843217975</t>
  </si>
  <si>
    <t>2024-07-08 11:06:00</t>
  </si>
  <si>
    <t>20240707100403X843217975</t>
  </si>
  <si>
    <t xml:space="preserve">【农村网络投诉】流程受理流水号：20240707100222137808777211033908
客户号码:13780877721
客户姓名:花**
投诉地市:潍坊
来话流水:2024070710015546820868516
宽带账号:13780877721
宽带账号归属地市:潍坊
宽带账号归属区县:潍城区
故障地址:潍坊潍城区望留街道崔家庄崔家庄自然村崔家村6#集街西边南北街东西路南第12排*********
联系电话:13964663289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10:03:44
具体故障现象:PON灯闪，
客户其他诉求:
</t>
  </si>
  <si>
    <t>2024-07-07 10:16:27</t>
  </si>
  <si>
    <t>2024-07-07 10:16:59</t>
  </si>
  <si>
    <t>SD-851-259060-10778-21510</t>
  </si>
  <si>
    <t>SD-057-240707-279514-5833</t>
  </si>
  <si>
    <t>2024-07-07 15:04:08</t>
  </si>
  <si>
    <t>普通区域-寿光市-黄家庄子村自然村-13615361876-1000M-宽带上网投诉-次数0-202407070000463120</t>
  </si>
  <si>
    <t>202407070000463120</t>
  </si>
  <si>
    <t xml:space="preserve">202407070000463120#宽带账号：13615361876宽带地址潍坊寿光市侯镇黄家庄子村黄家庄子村自然村黄家庄子村扩；客户来电反映宽带无法上网****，客户不在现场，客户不配合排障，要求师傅上门，请协助处理，谢谢！联系电话：本机；联系人先生；来电流水：2024070715020817020860358
</t>
  </si>
  <si>
    <t>2024-07-07 15:07:29</t>
  </si>
  <si>
    <t>2024-07-07 15:07:48</t>
  </si>
  <si>
    <t>SD-851-287660-7219-18499</t>
  </si>
  <si>
    <t>SD-057-240707-985620-4381</t>
  </si>
  <si>
    <t>2024-07-07 12:56:46</t>
  </si>
  <si>
    <t>【调研】-普通区域-寿光市-巨能嘉园-15763012225-1000M-宽带上网投诉-次数0-20240707125436X768006790</t>
  </si>
  <si>
    <t>20240707125436X768006790</t>
  </si>
  <si>
    <t xml:space="preserve">流程受理流水号：20240707125036157630122251087460
客户号码:15763012225
客户姓名:李*
投诉地市:潍坊
来话流水:2024070712493890320868223
宽带账号:15763012225
宽带账号归属地市:潍坊
宽带账号归属区县:寿光市
故障地址:潍坊寿光市圣城街道北环路巨能嘉园12号楼*********
联系电话:15725066592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12:52:03
具体故障现象:打不开网页，引导 重启  光猫  路由器
客户其他诉求:谢谢
</t>
  </si>
  <si>
    <t>2024-07-07 12:58:12</t>
  </si>
  <si>
    <t>2024-07-07 12:58:44</t>
  </si>
  <si>
    <t>SD-851-338777-22717-11838</t>
  </si>
  <si>
    <t>SD-057-240707-762435-4336</t>
  </si>
  <si>
    <t>2024-07-07 12:50:48</t>
  </si>
  <si>
    <t>80+银卡-普通区域-高密市-碾头小区C区-15263620358-200M-宽带上网投诉-次数0-202407070000356016</t>
  </si>
  <si>
    <t>202407070000356016</t>
  </si>
  <si>
    <t xml:space="preserve">202407070000356016#流程受理流水号：20240707124952152636203581087302
客户号码:15263620358
客户姓名:张*
投诉地市:潍坊
来话流水:2024070712493367920867635
宽带账号:15263620358
宽带账号归属地市:潍坊
宽带账号归属区县:高密市
故障地址:潍坊高密市密水街道创业街碾头小区C区4号楼*********
联系电话:15263620358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12:50:40
具体故障现象:光猫亮红灯，
客户其他诉求:客户侧为质差终端，要求上门更换终端并一并处理故障问题。
</t>
  </si>
  <si>
    <t>2024-07-07 12:52:35</t>
  </si>
  <si>
    <t>2024-07-07 12:53:12</t>
  </si>
  <si>
    <t>SD-057-240707-871642-6098</t>
  </si>
  <si>
    <t>2024-07-07 15:14:25</t>
  </si>
  <si>
    <t>【调研】-80+金卡-FTTR-普通区域-昌邑市-前陈自然村-13468487391-1000M-宽带上网投诉-次数0-20240707151303X383695353</t>
  </si>
  <si>
    <t>20240707151303X383695353</t>
  </si>
  <si>
    <t xml:space="preserve">【农村网络投诉】流程受理流水号：20240707151204134684873911123827
客户号码:13468487391
客户姓名:陈**
投诉地市:潍坊
来话流水:2024070715112320920852029
宽带账号:13468487391
宽带账号归属地市:潍坊
宽带账号归属区县:昌邑市
故障地址:潍坊昌邑市仓街镇前陈村前陈自然村扩容16号箱*********
联系电话:13468487391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故障细类:网速慢/上网掉线(专席)
携转原因:
故障时间:2024-07-07 15:09:47
具体故障现象:网速慢卡顿，
客户其他诉求:
</t>
  </si>
  <si>
    <t>2024-07-07 15:16:53</t>
  </si>
  <si>
    <t>2024-07-07 15:17:33</t>
  </si>
  <si>
    <t>SD-851-255270-8596-24376</t>
  </si>
  <si>
    <t>SD-057-240707-786351-6552</t>
  </si>
  <si>
    <t>2024-07-07 16:04:02</t>
  </si>
  <si>
    <t>【调研】-80+普通-普通区域-青州市-凌云居-13854446499-1000M-宽带上网投诉-次数0-202407070000518638</t>
  </si>
  <si>
    <t>2024-07-08 17:05:00</t>
  </si>
  <si>
    <t>202407070000518638</t>
  </si>
  <si>
    <t>202407070000518638#宽带账号：13854446499；宽带地址：潍坊青州市云门山街道圣水路凌云居2号楼1单元1103；客户来电反映宽带网速慢，无法配合线上指导/客户不配合排障，要求师傅上门，请协助处理，谢谢！联系电话：13854446499；联系人：女士；来电流水：2024070715592310520833416</t>
  </si>
  <si>
    <t>2024-07-07 16:07:07</t>
  </si>
  <si>
    <t>2024-07-07 16:07:26</t>
  </si>
  <si>
    <t>SD-851-322401-14371-16793</t>
  </si>
  <si>
    <t>SD-057-240707-582037-4418</t>
  </si>
  <si>
    <t>2024-07-07 12:59:46</t>
  </si>
  <si>
    <t>【调研】-普通区域-坊子区-前铺村自然村-13070799463-300M-宽带上网投诉-次数0-20240707125718X238242784</t>
  </si>
  <si>
    <t>20240707125718X238242784</t>
  </si>
  <si>
    <t xml:space="preserve">【农村网络投诉】流程受理流水号：20240707125430130707994631088382
客户号码:13070799463
客户姓名:薛**
投诉地市:潍坊
来话流水:2024070712515283620883516
宽带账号:13070799463
宽带账号归属地市:潍坊
宽带账号归属区县:峡山区
故障地址:潍坊峡山区郑公街道前铺村前铺村自然村9号箱张美丽外墙*********
联系电话:13306461725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12:54:41
具体故障现象:PON灯闪，光纤线插紧重启光猫捋直未恢复请协助
客户其他诉求:
</t>
  </si>
  <si>
    <t>2024-07-07 13:01:54</t>
  </si>
  <si>
    <t>2024-07-07 13:02:47</t>
  </si>
  <si>
    <t>SD-851-236100-19652-19752</t>
  </si>
  <si>
    <t>2024-07-07 15:04:55</t>
  </si>
  <si>
    <t>普通区域-临朐县-尹家庄自然村-15866174800-100M-宽带上网投诉-次数0-202407070000461764 一级督办</t>
  </si>
  <si>
    <t>2024-07-08 16:05:00</t>
  </si>
  <si>
    <t>202407070000461764</t>
  </si>
  <si>
    <t>2024-07-07 15:06:50</t>
  </si>
  <si>
    <t>2024-07-07 15:08:38</t>
  </si>
  <si>
    <t>SD-057-240707-563920-6100</t>
  </si>
  <si>
    <t>2024-07-07 15:14:33</t>
  </si>
  <si>
    <t>【调研】-普通区域-奎文区-中和街社区-15314418688-1000M-宽带上网投诉-次数0-20240707151331X411677261</t>
  </si>
  <si>
    <t>20240707151331X411677261</t>
  </si>
  <si>
    <t xml:space="preserve">流程受理流水号：20240707150959153144186881123173
客户号码:15314418688
客户姓名:王*
投诉地市:潍坊
来话流水:2024070715090053020828228
宽带账号:15314418688
宽带账号归属地市:潍坊
宽带账号归属区县:奎文区
故障地址:潍坊奎文区东关街道东风东街中和街社区后门街南2号楼*********
联系电话:15314418688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
携转原因:
故障时间:2024-07-07 15:11:29
具体故障现象:提示网络无法连接，
客户其他诉求:用户要求不要尾号是6506的装维师傅与自己联系，换其他工作人员
</t>
  </si>
  <si>
    <t>2024-07-07 15:15:48</t>
  </si>
  <si>
    <t>2024-07-07 15:31:36</t>
  </si>
  <si>
    <t>SD-851-331082-10029-4149</t>
  </si>
  <si>
    <t>SD-057-240707-193078-6524</t>
  </si>
  <si>
    <t>2024-07-07 16:01:45</t>
  </si>
  <si>
    <t>80+金卡-普通区域-安丘市-王水崖社区-18264636296-300M-宽带上网投诉-次数0-202407070000520418</t>
  </si>
  <si>
    <t>2024-07-08 17:02:00</t>
  </si>
  <si>
    <t>202407070000520418</t>
  </si>
  <si>
    <t>202407070000520418#受理号码 : 18264636296客户姓名 : 夏**号码归属地 : 潍坊安丘 － 安丘-景芝-片区用户品牌 : 全球通
宽带故障客户要求上门请协助谢谢
潍坊安丘市景芝镇王水崖王水崖社区4号箱王春峰
女士 本机 流水 2024070715553451320895153</t>
  </si>
  <si>
    <t>2024-07-07 16:04:41</t>
  </si>
  <si>
    <t>2024-07-07 16:05:05</t>
  </si>
  <si>
    <t>SD-851-288081-23288-12562</t>
  </si>
  <si>
    <t>SD-057-240707-514269-6177</t>
  </si>
  <si>
    <t>2024-07-07 15:25:25</t>
  </si>
  <si>
    <t>普通区域-寒亭区-大泊子村自然村-15065654675-500M-宽带上网投诉-次数0-202407070000482041</t>
  </si>
  <si>
    <t>202407070000482041</t>
  </si>
  <si>
    <t>202407070000482041#宽带账号：15065654675宽带地址：潍坊寒亭区泊子镇大泊子村大泊子村自然村大泊子村楼区33号箱*********；客户来电反映移动高清不能用，客户不配合排障，要求师傅上门，请协助处理，谢谢！联系电话：***；联系人：***；来电流水2024070715203953220844947</t>
  </si>
  <si>
    <t>2024-07-07 15:32:51</t>
  </si>
  <si>
    <t>2024-07-07 15:33:21</t>
  </si>
  <si>
    <t>SD-851-266609-657-29183</t>
  </si>
  <si>
    <t>SD-057-240707-498016-1792</t>
  </si>
  <si>
    <t>2024-07-07 10:03:47</t>
  </si>
  <si>
    <t>普通区域-昌邑市-西辛村自然村-18366535055-100M-宽带上网投诉-次数0-202407070000190531</t>
  </si>
  <si>
    <t>2024-07-08 11:04:00</t>
  </si>
  <si>
    <t>202407070000190531</t>
  </si>
  <si>
    <t>202407070000190531#导航立单,客户通过语音导航反馈宽带故障问题,经诊断光猫设备性能不佳,要求装维回访处理,请协助.联系电话：18366535055</t>
  </si>
  <si>
    <t>2024-07-07 10:07:10</t>
  </si>
  <si>
    <t>2024-07-07 10:07:36</t>
  </si>
  <si>
    <t>SD-057-240707-965742-6045</t>
  </si>
  <si>
    <t>2024-07-07 15:12:20</t>
  </si>
  <si>
    <t>【调研】-普通区域-寿光市-胡营孙村自然村-15153625528-200M-宽带上网投诉-次数0-202407070000470491</t>
  </si>
  <si>
    <t>2024-07-08 16:13:00</t>
  </si>
  <si>
    <t>202407070000470491</t>
  </si>
  <si>
    <t>202407070000470491#
宽带账号：15153625528；宽带地址：潍坊寿光市胡营胡营孙村胡营孙村自然村胡营孙村3箱；客户来电反映宽带机顶盒电视不能看，机顶盒无法开机，经查询客户侧为质差机顶盒，请协助上门更换终端并一并处理故障问题，谢谢！联系电话：15153625528；联系人：；来电流水：2024070715101142420839973。</t>
  </si>
  <si>
    <t>2024-07-07 15:21:34</t>
  </si>
  <si>
    <t>2024-07-07 15:22:14</t>
  </si>
  <si>
    <t>SD-057-240707-801643-6104</t>
  </si>
  <si>
    <t>2024-07-07 15:15:09</t>
  </si>
  <si>
    <t>普通区域-寿光市-西城首府三期-15866563006-1000M-宽带上网投诉-次数0-202407070000473052</t>
  </si>
  <si>
    <t>202407070000473052</t>
  </si>
  <si>
    <t>202407070000473052#宽带账号：15866563006；宽带地址：潍坊寿光市圣城街道菜都路西城首府三期B18号楼；客户来电反映移动高清电视不能看，客户不在现场，无法配合线上指导/客户不配合排障，要求上门，请协助处理，谢谢！联系电话：15866563005；联系人：先生；来电流水：2024070715103488920843837</t>
  </si>
  <si>
    <t>2024-07-07 15:20:08</t>
  </si>
  <si>
    <t>2024-07-07 15:20:39</t>
  </si>
  <si>
    <t>SD-851-272878-2989-24714</t>
  </si>
  <si>
    <t>SD-057-240707-795102-64</t>
  </si>
  <si>
    <t>2024-07-07 07:01:36</t>
  </si>
  <si>
    <t>【调研】-(目标)普通区域-昌邑市-北楮-18764758109-100M-宽带上网投诉-次数0-202407070000090722</t>
  </si>
  <si>
    <t>202407070000090722</t>
  </si>
  <si>
    <t>202407070000090722#流程受理流水号：20240707070043187647581091000145
客户号码:18764758109
客户姓名:黄**
投诉地市:潍坊
来话流水:2024070707000784520868416
宽带账号:18764758109
宽带账号归属地市:潍坊
宽带账号归属区县:昌邑市
故障地址:潍坊昌邑市双台镇北楮北楮5号箱无名*********
联系电话:17667174687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07:01:22
具体故障现象:无法上网
客户其他诉求:回复
;宽带小区$[北楮]$</t>
  </si>
  <si>
    <t>2024-07-07 07:03:47</t>
  </si>
  <si>
    <t>2024-07-07 07:04:32</t>
  </si>
  <si>
    <t>SD-057-240707-410638-206</t>
  </si>
  <si>
    <t>2024-07-07 08:00:37</t>
  </si>
  <si>
    <t>普通区域-奎文区-鑫叶小区-15966077153-100M-宽带上网投诉-次数0-202407070000090180</t>
  </si>
  <si>
    <t>202407070000090180</t>
  </si>
  <si>
    <t xml:space="preserve">202407070000090180#流程受理流水号：20240707080001159660771531000676
客户号码:15966077153
客户姓名:潘**
投诉地市:潍坊
来话流水:2024070707592965220888732
宽带账号:15966077153
宽带账号归属地市:潍坊
宽带账号归属区县:奎文区
故障地址:潍坊奎文区廿里堡街道文化路鑫叶小区4号楼*********
联系电话:15966077153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08:00:12
具体故障现象:打不开网页，
客户其他诉求:客户侧为质差终端，要求上门更换终端并一并处理故障问题。
</t>
  </si>
  <si>
    <t>2024-07-07 08:08:34</t>
  </si>
  <si>
    <t>2024-07-07 08:08:56</t>
  </si>
  <si>
    <t>SD-057-240707-691754-78</t>
  </si>
  <si>
    <t>2024-07-07 07:09:28</t>
  </si>
  <si>
    <t>80+普通-普通区域-寿光市-王望一村自然村-17863626397-300M-宽带上网投诉-次数0-202407070000091655</t>
  </si>
  <si>
    <t>202407070000091655</t>
  </si>
  <si>
    <t>202407070000091655#流程受理流水号：20240707070825178636263971000179
客户号码:17863626397
客户姓名:刘**
投诉地市:潍坊
来话流水:2024070707080402820870098
宽带账号:17863626397
宽带账号归属地市:潍坊
宽带账号归属区县:寿光市
故障地址:潍坊寿光市王望王望三村王望三村自然村王望三村10箱（关东酒坊外墙）*********
联系电话:17863626397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07:08:51
具体故障现象:光猫亮红灯，
客户其他诉求:
;宽带小区$[王望一村自然村]$</t>
  </si>
  <si>
    <t>2024-07-07 07:14:23</t>
  </si>
  <si>
    <t>2024-07-07 07:14:40</t>
  </si>
  <si>
    <t>SD-057-240707-361450-65</t>
  </si>
  <si>
    <t>2024-07-07 07:01:42</t>
  </si>
  <si>
    <t>普通区域-高密市-自来水宿舍2-13953677321-300M-宽带上网投诉-次数0-202407070000092157</t>
  </si>
  <si>
    <t>202407070000092157</t>
  </si>
  <si>
    <t>202407070000092157#流程受理流水号：20240707070058139536773211000146
客户号码:13953677321
客户姓名:郭**
投诉地市:潍坊
来话流水:2024070706592255820868374
宽带账号:13953677321
宽带账号归属地市:潍坊
宽带账号归属区县:高密市
故障地址:潍坊高密市醴泉街道镇府街自来水宿舍23号楼*********
联系电话:15634661345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07:01:50
具体故障现象:光猫亮红灯，
客户其他诉求:
;宽带小区$[自来水宿舍2]$</t>
  </si>
  <si>
    <t>2024-07-07 07:11:56</t>
  </si>
  <si>
    <t>2024-07-07 07:12:20</t>
  </si>
  <si>
    <t>SD-852-291776-2295-7529</t>
  </si>
  <si>
    <t>2024-07-07 08:01:47</t>
  </si>
  <si>
    <t>普通区域-安丘市-大杨戈村自然村-15705366544-300M-宽带上网投诉-次数0-202407070000094555 一级督办</t>
  </si>
  <si>
    <t>202407070000094555</t>
  </si>
  <si>
    <t>2024-07-07 08:03:51</t>
  </si>
  <si>
    <t>2024-07-07 08:04:24</t>
  </si>
  <si>
    <t>SD-851-241543-18682-28498</t>
  </si>
  <si>
    <t>SD-057-240707-605479-230</t>
  </si>
  <si>
    <t>2024-07-07 08:04:57</t>
  </si>
  <si>
    <t>【调研】-普通区域-寒亭区-学府嘉苑西区-18764625068-200M-宽带上网投诉-次数0-202407070000094420</t>
  </si>
  <si>
    <t>2024-07-08 09:05:00</t>
  </si>
  <si>
    <t>202407070000094420</t>
  </si>
  <si>
    <t>202407070000094420#流程受理流水号：20240707080336187646250681000758
客户号码:18764625068
客户姓名:徐**
投诉地市:潍坊
来话流水:2024070708030977020897206
宽带账号:18764625068
宽带账号归属地市:潍坊
宽带账号归属区县:寒亭区
故障地址:潍坊寒亭区寒亭街道丰华路学府嘉苑西区20号楼*********
联系电话:18866771100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08:04:10
具体故障现象:光猫亮红灯，
客户其他诉求:
;宽带小区$[学府嘉苑西区]$</t>
  </si>
  <si>
    <t>2024-07-07 08:07:55</t>
  </si>
  <si>
    <t>2024-07-07 08:08:41</t>
  </si>
  <si>
    <t>SD-851-308225-71215-26298</t>
  </si>
  <si>
    <t>SD-057-240707-061385-10258</t>
  </si>
  <si>
    <t>2024-07-07 21:33:09</t>
  </si>
  <si>
    <t>普通区域-奎文区-歌尔绿城14期-15315250708-1000M-宽带上网投诉-次数0-202407070000754612</t>
  </si>
  <si>
    <t>202407070000754612</t>
  </si>
  <si>
    <t>202407070000754612#流程受理流水号：20240707213217153152507081211002
客户号码:15315250708
客户姓名:迟**
投诉地市:潍坊
来话流水:2024070721301038320843817
宽带账号:15315250708
宽带账号归属地市:潍坊
宽带账号归属区县:奎文区
故障地址:潍坊奎文区清池街道高新二路歌尔绿城14期605号楼*********
联系电话:15315250708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光功率:-21.87
故障大类:宽带/电视
故障细类:网速慢/上网掉线(专席)
携转原因:
故障时间:2024-07-07 21:32:29
具体故障现象:网速慢卡顿，
客户其他诉求:新装的，全屋WIFI.测速不达标
;宽带小区$[歌尔绿城14期]$</t>
  </si>
  <si>
    <t>2024-07-07 21:39:23</t>
  </si>
  <si>
    <t>2024-07-07 21:39:46</t>
  </si>
  <si>
    <t>SD-851-295348-7972-12921</t>
  </si>
  <si>
    <t>SD-057-240707-642981-212</t>
  </si>
  <si>
    <t>2024-07-07 08:01:40</t>
  </si>
  <si>
    <t>【调研】-80+普通-普通区域-奎文区-世纪花苑-13573663522-200M-魔百和投诉-次数0-202407070000093317</t>
  </si>
  <si>
    <t>2024-07-08 09:02:00</t>
  </si>
  <si>
    <t>202407070000093317</t>
  </si>
  <si>
    <t>202407070000093317#流程受理流水号：20240707080041135736635221000692
客户号码:13573663522
客户姓名:栾**
投诉地市:潍坊
来话流水:2024070707594844520888956
宽带账号:13573663522
宽带账号归属地市:潍坊
宽带账号归属区县:奎文区
故障地址:潍坊奎文区东关街道福寿街四平路世纪花苑7号楼*********
联系电话:13573663522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故障细类:移动高清电视故障
携转原因:
故障时间:2024-07-07 08:01:29
魔百和单播/组播:组播
具体故障现象:遥控器按键无法使用了，
客户其他诉求:已建议客户带携带证件和设备到营业厅，客户不认可，要求工作人员上门处理
魔百和单/组播：组播;宽带小区$[世纪花苑]$</t>
  </si>
  <si>
    <t>2024-07-07 08:08:20</t>
  </si>
  <si>
    <t>2024-07-07 08:09:03</t>
  </si>
  <si>
    <t>2024-07-07 21:35:12</t>
  </si>
  <si>
    <t>【重投】-80+银卡-普通区域-坊子区-阳光新城-15908000058-500M-魔百和投诉-次数0-202407070000755491 一级督办</t>
  </si>
  <si>
    <t>202407070000755491</t>
  </si>
  <si>
    <t>2024-07-07 21:43:46</t>
  </si>
  <si>
    <t>2024-07-07 21:44:14</t>
  </si>
  <si>
    <t>SD-057-240707-835702-10281</t>
  </si>
  <si>
    <t>2024-07-07 21:36:47</t>
  </si>
  <si>
    <t>80+普通-普通区域-潍城区-西北董自然村-15095269721-500M-宽带上网投诉-次数0-202407070000755349</t>
  </si>
  <si>
    <t>202407070000755349</t>
  </si>
  <si>
    <t>202407070000755349#【已关注中国移动10086微信公众号】流程受理流水号：20240707213548150952697211211146
客户号码:15095269721
客户姓名:王**
投诉地市:潍坊
来话流水:2024070721353467720859691
宽带账号:15095269721
宽带账号归属地市:潍坊
宽带账号归属区县:潍城区
故障地址:潍坊潍城区军埠口综合项目区西北董西北董自然村西北董村扩容3号箱*********
联系电话:15095269721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故障时间:2024-07-07 21:39:06
具体故障现象:打不开网页，
客户其他诉求:
;宽带小区$[西北董自然村]$</t>
  </si>
  <si>
    <t>2024-07-07 21:54:03</t>
  </si>
  <si>
    <t>2024-07-07 21:54:22</t>
  </si>
  <si>
    <t>SD-851-273586-18976-24666</t>
  </si>
  <si>
    <t>SD-057-240707-507986-1991</t>
  </si>
  <si>
    <t>2024-07-07 10:15:59</t>
  </si>
  <si>
    <t>【调研】-普通区域-寿光市-胡营全福元沿街-13964651066-300M-宽带上网投诉-次数0-202407070000204157</t>
  </si>
  <si>
    <t>202407070000204157</t>
  </si>
  <si>
    <t>202407070000204157#宽带账号：13964651066；宽带地址：潍坊寿光市胡营渤海南路胡营全福元沿街1号箱*；客户来电反映宽带无法使用，客户要求师傅上门，请协助处理，谢谢！联系电话：15863622283；联系人：先生/女士；来电流水：2024070710132862820892411</t>
  </si>
  <si>
    <t>2024-07-07 10:29:40</t>
  </si>
  <si>
    <t>SD-851-289668-17719-3186</t>
  </si>
  <si>
    <t>SD-057-240707-857964-2357</t>
  </si>
  <si>
    <t>2024-07-07 10:33:00</t>
  </si>
  <si>
    <t>【调研】-80+普通-普通区域-寿光市-希望花园-15853620260-300M-宽带上网投诉-次数0-202407070000223951</t>
  </si>
  <si>
    <t>202407070000223951</t>
  </si>
  <si>
    <t xml:space="preserve">202407070000223951#宽带账号：15853620260；宽带地址：潍坊寿光市羊口镇望海路希望花园2号楼，客户来电反映宽带不能用，经查询客户侧为质差路由器导致宽带使用不畅，请参考处理，谢谢！联系电话：15006634958；联系人：先生；来电流水：2024070710301042920871275。 
</t>
  </si>
  <si>
    <t>2024-07-07 10:40:53</t>
  </si>
  <si>
    <t>2024-07-07 10:44:21</t>
  </si>
  <si>
    <t>SD-851-257128-19200-19067</t>
  </si>
  <si>
    <t>SD-057-240707-946317-2710</t>
  </si>
  <si>
    <t>2024-07-07 11:02:36</t>
  </si>
  <si>
    <t>【调研】-80+普通-普通区域-奎文区-汇通小区-15153682725-300M-魔百和投诉-次数0-20240707110020X220440806</t>
  </si>
  <si>
    <t>20240707110020X220440806</t>
  </si>
  <si>
    <t xml:space="preserve">流程受理流水号：20240707105729151536827251053410
客户号码:15153682725
客户姓名:邢**
投诉地市:潍坊
来话流水:2024070710542403220831466
宽带账号:15153682725
宽带账号归属地市:潍坊
宽带账号归属区县:高新
故障地址:潍坊高新高新城区民生街汇通小区北楼*********
联系电话:15153682725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故障时间:2024-07-07 10:58:39
魔百和单播/组播:
具体故障现象:系统无法升级/升级后无法使用，线上排障未能恢复正常使用，请相关部门人员协助处理，谢谢
客户其他诉求:客户反馈电视机顶盒遥控器故障，要求一并处理，谢谢
</t>
  </si>
  <si>
    <t>2024-07-07 11:12:11</t>
  </si>
  <si>
    <t>2024-07-07 11:12:33</t>
  </si>
  <si>
    <t>SD-057-240707-426351-1897</t>
  </si>
  <si>
    <t>2024-07-07 10:12:14</t>
  </si>
  <si>
    <t>【追1】普通区域-坊子区-黄旗堡二马路沿街-15762501001-300M-宽带上网投诉-次数0-20240707101027X227502373</t>
  </si>
  <si>
    <t>20240707101027X227502373</t>
  </si>
  <si>
    <t xml:space="preserve">流程受理流水号：20240707100839157625010011036179
客户号码:15762501001
客户姓名:张**
投诉地市:潍坊
来话流水:2024070710072702620827309
宽带账号:15762501001
宽带账号归属地市:潍坊
宽带账号归属区县:坊子区
故障地址:潍坊坊子区黄旗堡街道二马路沿街黄旗堡二马路沿街潍坊坊子黄旗堡二马路沿街（扩容）12号箱*********
联系电话:18753681123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故障时间:2024-07-07 10:10:32
具体故障现象:网速慢卡顿，
客户其他诉求:请审核谢谢
</t>
  </si>
  <si>
    <t>2024-07-07 10:31:05</t>
  </si>
  <si>
    <t>2024-07-07 10:31:33</t>
  </si>
  <si>
    <t>SD-851-316461-8921-2014</t>
  </si>
  <si>
    <t>SD-057-240707-540371-2028</t>
  </si>
  <si>
    <t>2024-07-07 10:17:17</t>
  </si>
  <si>
    <t>普通区域-奎文区-祥瑞家园-13405369071-300M-宽带上网投诉-次数0-20240707101452X492719277</t>
  </si>
  <si>
    <t>20240707101452X492719277</t>
  </si>
  <si>
    <t xml:space="preserve">流程受理流水号：20240707101235134053690711037579
客户号码:13405369071
客户姓名:李*
投诉地市:潍坊
来话流水:2024070710114596820873995
宽带账号:13405369071
宽带账号归属地市:潍坊
宽带账号归属区县:奎文区
故障地址:潍坊奎文区北苑街道玄武街祥瑞家园31号楼301
联系电话:15063662669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故障时间:2024-07-07 10:14:35
具体故障现象:宽带无法上网，
客户其他诉求:
</t>
  </si>
  <si>
    <t>2024-07-07 10:22:03</t>
  </si>
  <si>
    <t>SD-057-240707-043257-2022</t>
  </si>
  <si>
    <t>2024-07-07 10:17:09</t>
  </si>
  <si>
    <t>【调研】-80+普通-普通区域-奎文区-丹桂里-13656369223-100M-宽带上网投诉-次数0-202407070000207204</t>
  </si>
  <si>
    <t>2024-07-08 11:18:00</t>
  </si>
  <si>
    <t>202407070000207204</t>
  </si>
  <si>
    <t>202407070000207204#流程受理流水号：20240707101344136563692231038005
客户号码:13656369223
客户姓名:张**
投诉地市:潍坊
来话流水:2024070710115345920875376
宽带账号:13656369223
宽带账号归属地市:潍坊
宽带账号归属区县:奎文区
故障地址:潍坊奎文区广文街道新华路丹桂里商务楼北楼*********
联系电话:15206465095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10:15:28
具体故障现象:光猫亮红灯，插紧捋顺光纤线重启还是闪，
客户其他诉求:
;宽带小区$[丹桂里]$</t>
  </si>
  <si>
    <t>2024-07-07 10:19:04</t>
  </si>
  <si>
    <t>2024-07-07 10:19:24</t>
  </si>
  <si>
    <t>SD-057-240707-918260-2366</t>
  </si>
  <si>
    <t>2024-07-07 10:34:36</t>
  </si>
  <si>
    <t>【调研】-普通区域-昌乐县-贵和社区-13583634888-300M-宽带上网投诉-次数0-202407070000227057</t>
  </si>
  <si>
    <t>202407070000227057</t>
  </si>
  <si>
    <t xml:space="preserve">202407070000227057#宽带账号：13583634888；宽带地址：潍坊昌乐县五图街道姜家坊子村贵和社区西区6号楼；客户来电反映宽带网速慢，要求师傅上门，请协助处理，谢谢！联系电话：13583634888；联系人：先生；来电流水：2024070710315584320890487。 </t>
  </si>
  <si>
    <t>2024-07-07 10:36:08</t>
  </si>
  <si>
    <t>2024-07-07 10:36:35</t>
  </si>
  <si>
    <t>SD-851-244563-8971-14107</t>
  </si>
  <si>
    <t>SD-057-240707-941582-2478</t>
  </si>
  <si>
    <t>2024-07-07 10:45:33</t>
  </si>
  <si>
    <t>【调研】-80+普通-普通区域-诸城市-古县社区-18264649917-300M-宽带上网投诉-次数0-202407070000238163</t>
  </si>
  <si>
    <t>202407070000238163</t>
  </si>
  <si>
    <t>202407070000238163#宽带账号：18264649917宽带地址：潍坊诸城市相州镇古县社区
客户来电反映宽带无法使用，光猫亮红灯经查询客户侧为质差终端，请协助上门更换终端一并处理故障问题，谢谢！联系电话：15065633597联系人：先生；来电流水：2024070710424080020805561</t>
  </si>
  <si>
    <t>2024-07-07 10:48:32</t>
  </si>
  <si>
    <t>2024-07-07 10:48:53</t>
  </si>
  <si>
    <t>SD-851-288195-5767-19259</t>
  </si>
  <si>
    <t>SD-057-240707-908253-2408</t>
  </si>
  <si>
    <t>2024-07-07 10:38:48</t>
  </si>
  <si>
    <t>普通区域-奎文区-昌大南区-13563652677-200M-宽带上网投诉-次数0-202407070000228753</t>
  </si>
  <si>
    <t>2024-07-08 11:39:00</t>
  </si>
  <si>
    <t>202407070000228753</t>
  </si>
  <si>
    <t>202407070000228753#质差机顶盒：宽带账号：13563652677；宽带地址：潍坊奎文区潍州路街道潍州路昌大南区29号楼3单元402；客户来电反映移动高清电视在观看过程中出现卡顿现象，经查询客户侧为质差机顶盒，请协助上门更换终端并一并处理故障问题，谢谢！联系电话：13793655879；联系人：先生；来电流水：2024070710322969420896622</t>
  </si>
  <si>
    <t>2024-07-07 10:41:55</t>
  </si>
  <si>
    <t>2024-07-07 10:42:34</t>
  </si>
  <si>
    <t>SD-851-254909-15805-9251</t>
  </si>
  <si>
    <t>SD-057-240707-079461-2354</t>
  </si>
  <si>
    <t>2024-07-07 10:32:47</t>
  </si>
  <si>
    <t>【调研】-80+普通-普通区域-滨海-滨城绿洲-18364626710-200M-宽带上网投诉-次数0-202407070000226653</t>
  </si>
  <si>
    <t>2024-07-08 11:33:00</t>
  </si>
  <si>
    <t>202407070000226653</t>
  </si>
  <si>
    <t>202407070000226653#流程受理流水号：20240707102542183646267101042355
客户号码:18364626710
客户姓名:杜**
投诉地市:潍坊
来话流水:2024070710245980120815847
宽带账号:18364626710
宽带账号归属地市:潍坊
宽带账号归属区县:滨海
故障地址:潍坊滨海央子街道北海路滨城绿洲22号楼*********
联系电话:18364626710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10:31:19
具体故障现象:光猫损坏重启未恢复
客户其他诉求:
;宽带小区$[滨城绿洲]$</t>
  </si>
  <si>
    <t>2024-07-07 10:35:00</t>
  </si>
  <si>
    <t>2024-07-07 10:35:54</t>
  </si>
  <si>
    <t>SD-851-286462-7581-14089</t>
  </si>
  <si>
    <t>SD-057-240707-218053-2462</t>
  </si>
  <si>
    <t>2024-07-07 10:44:29</t>
  </si>
  <si>
    <t>普通区域-临朐县-潍蒋路蒋峪沿街（小微）-18365643539-1000M-宽带上网投诉-次数0-20240707104334X214603773</t>
  </si>
  <si>
    <t>20240707104334X214603773</t>
  </si>
  <si>
    <t xml:space="preserve">流程受理流水号：20240707104133183656435391047836
客户号码:18365643539
客户姓名:张**
投诉地市:潍坊
来话流水:2024070710384587620863782
宽带账号:18365643539
宽带账号归属地市:潍坊
宽带账号归属区县:临朐县
故障地址:潍坊临朐县蒋峪镇人民政府潍蒋路潍蒋路蒋峪沿街（小微）2号箱百衣百顺服饰（外墙）*********
联系电话:18365643539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故障细类:网速慢/上网掉线(专席)
携转原因:
故障时间:2024-07-07 10:41:23
具体故障现象:网速慢卡顿，设备使用无问题，已经重启过 
客户其他诉求:
</t>
  </si>
  <si>
    <t>2024-07-07 10:53:22</t>
  </si>
  <si>
    <t>2024-07-07 10:53:56</t>
  </si>
  <si>
    <t>SD-851-232611-9003-27119</t>
  </si>
  <si>
    <t>SD-057-240707-261584-2470</t>
  </si>
  <si>
    <t>2024-07-07 10:44:41</t>
  </si>
  <si>
    <t>【调研】-80+普通-普通区域-奎文区-盛世豪庭豪景苑-15163677892-500M-宽带上网投诉-次数0-202407070000235971</t>
  </si>
  <si>
    <t>202407070000235971</t>
  </si>
  <si>
    <t>202407070000235971#宽带账号：15163677892；宽带地址：潍坊奎文区广文街道民生东街盛世豪庭豪景苑6号楼3单元101；客户来电反映宽带网速慢，后台看见在线时长较长建议客户重启，客户不认可，要求师傅上门，请协助处理，谢谢！联系电话：18365681389；联系人：女士；来电流水：2024070710391275120868533。</t>
  </si>
  <si>
    <t>2024-07-07 10:52:47</t>
  </si>
  <si>
    <t>2024-07-07 10:53:17</t>
  </si>
  <si>
    <t>SD-057-240707-345802-2797</t>
  </si>
  <si>
    <t>2024-07-07 11:08:28</t>
  </si>
  <si>
    <t>普通区域-寿光市-桑家官-13793649013-300M-魔百和投诉-次数0-20240707110613X573366642</t>
  </si>
  <si>
    <t>20240707110613X573366642</t>
  </si>
  <si>
    <t>流程受理流水号：20240707110533137936490131056399
客户号码:13793649013
客户姓名:桑**
投诉地市:潍坊
来话流水:2024070711050366320844832
宽带账号:13793649013
宽带账号归属地市:潍坊
宽带账号归属区县:寿光市
故障地址:潍坊寿光市古城桑家官桑家官桑家官1号箱*********
联系电话:13793649013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故障细类:移动高清电视故障(专席)
携转原因:
故障时间:2024-07-07 11:06:36
魔百和单播/组播:组播
具体故障现象:电视机提示无信号，
客户其他诉求:
魔百和单/组播：组播</t>
  </si>
  <si>
    <t>2024-07-07 11:16:10</t>
  </si>
  <si>
    <t>2024-07-07 11:18:23</t>
  </si>
  <si>
    <t>SD-851-310815-20560-4</t>
  </si>
  <si>
    <t>SD-057-240707-186735-2733</t>
  </si>
  <si>
    <t>2024-07-07 11:05:09</t>
  </si>
  <si>
    <t>普通区域-潍城区-槐香小区片区-15954417136-1000M-宽带上网投诉-次数0-20240707110304X384383425</t>
  </si>
  <si>
    <t>20240707110304X384383425</t>
  </si>
  <si>
    <t xml:space="preserve">流程受理流水号：20240707105959159544171361054357
客户号码:15954417136
客户姓名:王**
投诉地市:潍坊
来话流水:2024070710574103720866638
宽带账号:15954417136
宽带账号归属地市:潍坊
宽带账号归属区县:潍城区
故障地址:潍坊潍城区北关街道和平路槐香小区片区槐香小区20号楼*********
联系电话:13963696921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10:59:59
具体故障现象:光猫亮红灯，插紧屡直光纤线重启未恢复
客户其他诉求:
</t>
  </si>
  <si>
    <t>2024-07-07 11:05:47</t>
  </si>
  <si>
    <t>2024-07-07 11:06:27</t>
  </si>
  <si>
    <t>SD-851-288764-16529-4972</t>
  </si>
  <si>
    <t>SD-057-240707-265913-2832</t>
  </si>
  <si>
    <t>2024-07-07 11:09:31</t>
  </si>
  <si>
    <t>80+金卡-普通区域-寿光市-凯马小区-17685916178-1000M-宽带上网投诉-次数0-202407070000264562</t>
  </si>
  <si>
    <t>202407070000264562</t>
  </si>
  <si>
    <t>202407070000264562#客户来电反映宽带电脑网络无法使用，线上排障未恢复，请协助处理，谢谢, 
联系电话：本机，联系人：先生，流水： 2024070711071855520868801</t>
  </si>
  <si>
    <t>2024-07-07 11:21:35</t>
  </si>
  <si>
    <t>2024-07-07 11:22:09</t>
  </si>
  <si>
    <t>SD-057-240707-168423-2402</t>
  </si>
  <si>
    <t>2024-07-07 10:38:22</t>
  </si>
  <si>
    <t>【调研】-80+金卡-(目标)普通区域-青州市-新汽配城-13665364885-100M-宽带上网投诉-次数0-20240707103711X831630347</t>
  </si>
  <si>
    <t>20240707103711X831630347</t>
  </si>
  <si>
    <t xml:space="preserve">流程受理流水号：20240707103551136653648851045803
客户号码:13665364885
客户姓名:夏**
投诉地市:潍坊
来话流水:2024070710331474020804561
宽带账号:13665364885
宽带账号归属地市:潍坊
宽带账号归属区县:青州市
故障地址:潍坊青州市益都街道玲珑路山北路新汽配城13-41
联系电话:13665364885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故障细类:电脑上网出现故障(专席)
携转原因:
故障时间:2024-07-07 10:36:59
具体故障现象:电脑无法上网，
客户其他诉求:
</t>
  </si>
  <si>
    <t>2024-07-07 10:41:34</t>
  </si>
  <si>
    <t>2024-07-07 10:41:58</t>
  </si>
  <si>
    <t>SD-057-240707-137264-2487</t>
  </si>
  <si>
    <t>2024-07-07 10:46:31</t>
  </si>
  <si>
    <t>普通区域-潍城区-松园子社区-13791686888-300M-宽带上网投诉-次数0-202407070000236841</t>
  </si>
  <si>
    <t>202407070000236841</t>
  </si>
  <si>
    <t xml:space="preserve">202407070000236841#宽带账号：13791686888；宽带地址：潍坊潍城区城关街道东风西街松园子社区19号楼**；客户来电反映宽带/移动高清*****，客户不在现场，无法配合线上指导/客户不配合排障，要求上门，请协助处理，谢谢！联系电话：18366569298；联系人：先生；来电流水：2024070710435448520818555。 </t>
  </si>
  <si>
    <t>2024-07-07 10:54:44</t>
  </si>
  <si>
    <t>2024-07-07 10:55:09</t>
  </si>
  <si>
    <t>SD-057-240707-518934-2801</t>
  </si>
  <si>
    <t>2024-07-07 11:08:34</t>
  </si>
  <si>
    <t>普通区域-寒亭区-寒亭街道蝶园小区-15954442624-200M-宽带上网投诉-次数0-202407070000265460</t>
  </si>
  <si>
    <t>2024-07-08 12:09:00</t>
  </si>
  <si>
    <t>202407070000265460</t>
  </si>
  <si>
    <t xml:space="preserve">202407070000265460#宽带账号：15954442624；宽带地址：潍坊寒亭区寒亭街道民主东街寒亭街道蝶园小区商业综合公司家属院1号楼****；客户来电反映宽带/移动高清*****，客户不在现场，无法配合线上指导/客户不配合排障，要求上门，请协助处理，谢谢！联系电话：15954442624；联系人：女士；来电流水：2024070711050410020844902。 </t>
  </si>
  <si>
    <t>2024-07-07 11:11:55</t>
  </si>
  <si>
    <t>2024-07-07 11:13:29</t>
  </si>
  <si>
    <t>SD-057-240707-573682-2711</t>
  </si>
  <si>
    <t>2024-07-07 11:02:40</t>
  </si>
  <si>
    <t>【调研】-80+普通-普通区域-青州市-彭家村-13656468208-100M-宽带上网投诉-次数0-20240707110028X228908885</t>
  </si>
  <si>
    <t>2024-07-08 12:03:00</t>
  </si>
  <si>
    <t>20240707110028X228908885</t>
  </si>
  <si>
    <t xml:space="preserve">【农村网络投诉】流程受理流水号：20240707105919136564682081054085
客户号码:13656468208
客户姓名:于*
投诉地市:潍坊
来话流水:2024070710572279820863395
宽带账号:13656468208
宽带账号归属地市:潍坊
宽带账号归属区县:青州市
故障地址:潍坊青州市高柳镇彭家村
联系电话:13656468208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故障时间:2024-07-07 10:59:47
具体故障现象:客户来电反映宽带无法上网指示灯正常请协助谢谢
客户其他诉求:
</t>
  </si>
  <si>
    <t>2024-07-07 11:11:09</t>
  </si>
  <si>
    <t>2024-07-07 11:11:32</t>
  </si>
  <si>
    <t>SD-851-314043-6087-11953</t>
  </si>
  <si>
    <t>SD-057-240707-379165-2786</t>
  </si>
  <si>
    <t>2024-07-07 11:08:07</t>
  </si>
  <si>
    <t>【调研】-普通区域-临朐县-刘家田村-13869600771-300M-宽带上网投诉-次数0-202407070000264281</t>
  </si>
  <si>
    <t>202407070000264281</t>
  </si>
  <si>
    <t xml:space="preserve">202407070000264281#流程受理流水号：20240707110708138696007711056982
客户号码:13869600771
客户姓名:井**
投诉地市:潍坊
来话流水:2024070711065088820863912
宽带账号:13869600771
宽带账号归属地市:潍坊
宽带账号归属区县:临朐县
故障地址:潍坊临朐县城关街道刘家田村村刘家田村刘家田村23号箱刘文生*********
联系电话:13869600771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故障时间:2024-07-07 11:07:20
具体故障现象:用户无法提供具体故障现象，
客户其他诉求:客户侧为质差终端，要求上门更换终端并一并处理故障问题。
</t>
  </si>
  <si>
    <t>2024-07-07 11:20:29</t>
  </si>
  <si>
    <t>2024-07-07 11:20:51</t>
  </si>
  <si>
    <t>SD-057-240707-039152-2461</t>
  </si>
  <si>
    <t>2024-07-07 10:44:25</t>
  </si>
  <si>
    <t>【追1】(目标)普通区域-昌邑市-逄家家庄自然村-15263607754-300M-宽带上网投诉-次数0-20240707104323X203341883</t>
  </si>
  <si>
    <t>20240707104323X203341883</t>
  </si>
  <si>
    <t xml:space="preserve">【农村网络投诉】流程受理流水号：20240707104247152636077541048274
客户号码:15263607754
客户姓名:逄**
投诉地市:潍坊
来话流水:2024070710422846320803368
宽带账号:15263607754
宽带账号归属地市:潍坊
宽带账号归属区县:昌邑市
故障地址:潍坊昌邑市仓街镇逄家庄村逄家家庄自然村逄家庄3号箱庞金章*********
联系电话:15263607754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10:42:58
具体故障现象:光猫亮红灯，
客户其他诉求:要求上门维修
</t>
  </si>
  <si>
    <t>2024-07-07 10:46:45</t>
  </si>
  <si>
    <t>2024-07-07 10:47:38</t>
  </si>
  <si>
    <t>SD-851-284351-52012-27693</t>
  </si>
  <si>
    <t>SD-057-240707-281347-2718</t>
  </si>
  <si>
    <t>2024-07-07 11:03:01</t>
  </si>
  <si>
    <t>【调研】-80+普通-普通区域-临朐县-宋家官庄自然村-13402267068-1000M-宽带上网投诉-次数0-20240707110158X318767421</t>
  </si>
  <si>
    <t>20240707110158X318767421</t>
  </si>
  <si>
    <t xml:space="preserve">【农村网络投诉】流程受理流水号：20240707105919134022670681054089
客户号码:13402267068
客户姓名:宋**
投诉地市:潍坊
来话流水:2024070710573709120865930
宽带账号:13402267068
宽带账号归属地市:潍坊
宽带账号归属区县:临朐县
故障地址:潍坊临朐县东城街道宋家官庄宋家官庄自然村宋家官庄1#宋洪豆*********
联系电话:13780862009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11:01:31
具体故障现象:光猫亮红灯，
客户其他诉求:要求退还无法使用期间的宽带费用，
</t>
  </si>
  <si>
    <t>2024-07-07 11:16:12</t>
  </si>
  <si>
    <t>2024-07-07 11:17:58</t>
  </si>
  <si>
    <t>SD-851-264062-20490-2664</t>
  </si>
  <si>
    <t>SD-057-240707-347089-2702</t>
  </si>
  <si>
    <t>2024-07-07 11:02:20</t>
  </si>
  <si>
    <t>【调研】-普通区域-安丘市-木器厂家属楼-18365691413-300M-宽带上网投诉-次数0-20240707105948X188430161</t>
  </si>
  <si>
    <t>20240707105948X188430161</t>
  </si>
  <si>
    <t xml:space="preserve">流程受理流水号：20240707105850183656914131053915
客户号码:18365691413
客户姓名:田*
投诉地市:潍坊
来话流水:2024070710555980020848519
宽带账号:18365691413
宽带账号归属地市:潍坊
宽带账号归属区县:安丘市
故障地址:潍坊安丘市兴安街道潍徐路木器厂家属楼南楼*********
联系电话:18365691413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故障细类:网速慢/上网掉线(专席)
携转原因:
故障时间:2024-07-07 11:02:32
具体故障现象:频繁掉线，
客户其他诉求:
</t>
  </si>
  <si>
    <t>2024-07-07 11:11:20</t>
  </si>
  <si>
    <t>2024-07-07 11:11:57</t>
  </si>
  <si>
    <t>SD-851-253712-17371-7471</t>
  </si>
  <si>
    <t>SD-057-240707-309426-2457</t>
  </si>
  <si>
    <t>2024-07-07 10:44:10</t>
  </si>
  <si>
    <t>【调研】-普通区域-诸城市-诸城幸福家园-13563661742-300M-魔百和投诉-次数0-202407070000235325</t>
  </si>
  <si>
    <t>202407070000235325</t>
  </si>
  <si>
    <t>202407070000235325#【已关注中国移动10086微信公众号】流程受理流水号：20240707104114135636617421047734
客户号码:13563661742
客户姓名:张**
投诉地市:潍坊
来话流水:2024070710382024920859161
宽带账号:13563661742
宽带账号归属地市:潍坊
宽带账号归属区县:诸城市
故障地址:潍坊诸城市龙都街道潍徐街幸福家园7号楼*********
联系电话:13563661742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光功率:-16.27
故障大类:宽带/电视
故障细类:移动高清电视故障(专席)
携转原因:
故障时间:2024-07-07 10:41:06
魔百和单播/组播:单播
具体故障现象:电视机提示无信号，无线网正常，机顶盒绿灯。已指导切换信号源，将高清线两头互换位置未恢复。
客户其他诉求:
魔百和单/组播：单播;宽带小区$[诸城幸福家园]$</t>
  </si>
  <si>
    <t>2024-07-07 10:49:52</t>
  </si>
  <si>
    <t>2024-07-07 10:56:24</t>
  </si>
  <si>
    <t>SD-851-237070-31697-24352</t>
  </si>
  <si>
    <t>SD-057-240707-024159-2426</t>
  </si>
  <si>
    <t>2024-07-07 10:41:00</t>
  </si>
  <si>
    <t>【PCDN】-普通区域-潍城区-唐宁郡二期-15169636589-1000M-宽带上网投诉-次数0-202407070000235246</t>
  </si>
  <si>
    <t>202407070000235246</t>
  </si>
  <si>
    <t>202407070000235246#流程受理流水号：20240707104003151696365891047322
客户号码:15169636589
客户姓名:韩**
投诉地市:潍坊
来话流水:2024070710392248920870218
宽带账号:15169636589
宽带账号归属地市:潍坊
宽带账号归属区县:奎文区
故障地址:潍坊奎文区东关街道东风东街中和街社区C1号楼*********
联系电话:13863651108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故障细类:网速慢/上网掉线(专席)
携转原因:
故障时间:2024-07-07 10:40:18
具体故障现象:网速慢卡顿，
客户其他诉求:请协助处理，谢谢
;宽带小区$[唐宁郡二期]$</t>
  </si>
  <si>
    <t>2024-07-07 10:42:53</t>
  </si>
  <si>
    <t>2024-07-07 10:43:10</t>
  </si>
  <si>
    <t>SD-851-273359-9024-13326</t>
  </si>
  <si>
    <t>SD-057-240707-896173-2509</t>
  </si>
  <si>
    <t>2024-07-07 10:47:57</t>
  </si>
  <si>
    <t>(目标)普通区域-坊子区-安晶小区-13780836138-300M-宽带上网投诉-次数0-202407070000241216</t>
  </si>
  <si>
    <t>202407070000241216</t>
  </si>
  <si>
    <t>202407070000241216#客户来电表示7.3日预约的宽带装维，到现在装维师傅都没有上门，客户不吗要求上报，请协助处理。联系电话：13780836138 录音流水：2024070710420014620898259</t>
  </si>
  <si>
    <t>2024-07-07 10:50:22</t>
  </si>
  <si>
    <t>2024-07-07 10:50:56</t>
  </si>
  <si>
    <t>SD-851-312344-3736-28028</t>
  </si>
  <si>
    <t>SD-057-240707-857246-3418</t>
  </si>
  <si>
    <t>2024-07-07 11:42:09</t>
  </si>
  <si>
    <t>80+银卡-普通区域-高密市-绿苑小区一期-15762521591-1000M-宽带上网投诉-次数0-20240707114032X632301762</t>
  </si>
  <si>
    <t>20240707114032X632301762</t>
  </si>
  <si>
    <t xml:space="preserve">流程受理流水号：20240707113944157625215911068596
客户号码:15762521591
客户姓名:台**
投诉地市:潍坊
来话流水:2024070711385457520896848
宽带账号:15762521591
宽带账号归属地市:潍坊
宽带账号归属区县:高密市
故障地址:潍坊高密市朝阳街道镇府街绿苑小区一期1号楼1单元202
联系电话:15762521591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故障细类:宽带无法上网
携转原因:
故障时间:2024-07-07 11:42:09
具体故障现象:家庭WiFi信号弱，
客户其他诉求:
</t>
  </si>
  <si>
    <t>2024-07-07 12:02:09</t>
  </si>
  <si>
    <t>2024-07-07 12:02:30</t>
  </si>
  <si>
    <t>SD-851-310312-4046-3059</t>
  </si>
  <si>
    <t>SD-057-240707-091463-3419</t>
  </si>
  <si>
    <t>2024-07-07 11:42:13</t>
  </si>
  <si>
    <t>普通区域-安丘市-东朱戈村自然村-13792696283-500M-宽带上网投诉-次数0-20240707114039X639192894</t>
  </si>
  <si>
    <t>20240707114039X639192894</t>
  </si>
  <si>
    <t xml:space="preserve">【农村网络投诉】流程受理流水号：20240707113850137926962831068307
客户号码:13792696283
客户姓名:孙**
投诉地市:潍坊
来话流水:2024070711383565420893845
宽带账号:13792696283
宽带账号归属地市:潍坊
宽带账号归属区县:安丘市
故障地址:潍坊安丘市担山镇东朱戈村东朱戈村自然村东朱戈二次追加7号箱朱小利*********
联系电话:13792696283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11:40:08
具体故障现象:光猫亮红灯，引导客户将光纤线插紧，将弯折的位置捋直后重启无效，请协助处理，谢谢。
客户其他诉求:
</t>
  </si>
  <si>
    <t>2024-07-07 11:48:21</t>
  </si>
  <si>
    <t>2024-07-07 11:48:45</t>
  </si>
  <si>
    <t>SD-057-240707-817503-3467</t>
  </si>
  <si>
    <t>2024-07-07 11:47:06</t>
  </si>
  <si>
    <t>普通区域-寿光市-黄庄村自然村-18866774432-100M-宽带上网投诉-次数0-20240707114437X877625859</t>
  </si>
  <si>
    <t>2024-07-08 12:48:00</t>
  </si>
  <si>
    <t>20240707114437X877625859</t>
  </si>
  <si>
    <t xml:space="preserve">【农村网络投诉】流程受理流水号：20240707114311188667744321069642
客户号码:18866774432
客户姓名:任**
投诉地市:潍坊
来话流水:2024070711400181020807670
宽带账号:18866774432
宽带账号归属地市:潍坊
宽带账号归属区县:寿光市
故障地址:潍坊寿光市侯镇黄庄村黄庄村自然村黄庄村2箱（黄天民外墙）*********
联系电话:13780895849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11:44:05
具体故障现象:光猫不亮灯，重启设备无效
客户其他诉求:
</t>
  </si>
  <si>
    <t>2024-07-07 11:49:28</t>
  </si>
  <si>
    <t>2024-07-07 11:49:47</t>
  </si>
  <si>
    <t>SD-057-240707-798123-3438</t>
  </si>
  <si>
    <t>2024-07-07 11:44:09</t>
  </si>
  <si>
    <t>普通区域-昌邑市-蔚蓝海岸-15053696288-200M-宽带上网投诉-次数0-20240707114145X705787406</t>
  </si>
  <si>
    <t>2024-07-08 12:45:00</t>
  </si>
  <si>
    <t>20240707114145X705787406</t>
  </si>
  <si>
    <t xml:space="preserve">流程受理流水号：20240707113846150536962881068277
客户号码:15053696288
客户姓名:戴**
投诉地市:潍坊
来话流水:2024070711345462220857824
宽带账号:15053696288
宽带账号归属地市:潍坊
宽带账号归属区县:昌邑市
故障地址:潍坊昌邑市城区文昌北路外国语学校对面*********
联系电话:15854472387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故障时间:2024-07-07 11:37:39
具体故障现象:光猫亮红灯：拔插捋直光纤线重启未恢复，请
协助处理，谢谢
客户其他诉求:
</t>
  </si>
  <si>
    <t>2024-07-07 11:46:34</t>
  </si>
  <si>
    <t>2024-07-07 11:47:03</t>
  </si>
  <si>
    <t>SD-057-240707-283095-3475</t>
  </si>
  <si>
    <t>2024-07-07 11:47:29</t>
  </si>
  <si>
    <t>80+普通-普通区域-奎文区-王家庄子-13356711851-500M-宽带上网投诉-次数0-202407070000302019</t>
  </si>
  <si>
    <t>202407070000302019</t>
  </si>
  <si>
    <t xml:space="preserve">202407070000302019#宽带账号：13356711851,宽带地址：潍坊高新区樱前街高一路尚品人居小区；客户来电宽带无法使用，要求上门处理，联系电话：13356711851；联系人：先生；来电流水：2024070711390678520898792。 </t>
  </si>
  <si>
    <t>2024-07-07 11:53:44</t>
  </si>
  <si>
    <t>2024-07-07 11:54:04</t>
  </si>
  <si>
    <t>SD-851-306694-27953-16689</t>
  </si>
  <si>
    <t>SD-057-240707-247165-3409</t>
  </si>
  <si>
    <t>2024-07-07 11:41:29</t>
  </si>
  <si>
    <t>【调研】-80+普通-普通区域-高密市-西范家庄-13791627687-500M-宽带上网投诉-次数0-20240707113926X566820904</t>
  </si>
  <si>
    <t>20240707113926X566820904</t>
  </si>
  <si>
    <t xml:space="preserve">【农村网络投诉】流程受理流水号：20240707113850137916276871068303
客户号码:13791627687
客户姓名:高**
投诉地市:潍坊
来话流水:2024070711381734220890889
宽带账号:13791627687
宽带账号归属地市:潍坊
宽带账号归属区县:高密市
故障地址:潍坊高密市姜庄镇西范家庄行政村西范家庄高密西范家庄郭东林9号箱*********
联系电话:13791627687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故障时间:2024-07-07 11:33:07
具体故障现象:打不开网页，
客户其他诉求:客户来电反映宽带无法使用，线上排障不认可
</t>
  </si>
  <si>
    <t>2024-07-07 11:45:59</t>
  </si>
  <si>
    <t>SD-057-240707-825496-1948</t>
  </si>
  <si>
    <t>2024-07-07 10:14:15</t>
  </si>
  <si>
    <t>普通区域-昌乐县-张家老庄-13780882364-100M-宽带上网投诉-次数0-20240707101129X289574650</t>
  </si>
  <si>
    <t>2024-07-08 11:15:00</t>
  </si>
  <si>
    <t>20240707101129X289574650</t>
  </si>
  <si>
    <t xml:space="preserve">【农村网络投诉】流程受理流水号：20240707100712137808823641035633
客户号码:13780882364
客户姓名:张**
投诉地市:潍坊
来话流水:2024070710063963620818877
宽带账号:13780882364
宽带账号归属地市:潍坊
宽带账号归属区县:昌乐县
故障地址:潍坊昌乐县营丘镇张家老庄张家老庄张家老庄村2-2#*********
联系电话:13780882364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10:11:11
具体故障现象:提示网络无法连接，
客户其他诉求:
</t>
  </si>
  <si>
    <t>2024-07-07 10:21:48</t>
  </si>
  <si>
    <t>2024-07-07 10:25:13</t>
  </si>
  <si>
    <t>SD-057-240707-605247-3408</t>
  </si>
  <si>
    <t>2024-07-07 11:41:26</t>
  </si>
  <si>
    <t>普通区域-奎文区-【潍柴】潍柴东区-1386365270102-100M-宽带上网投诉-次数0-20240707113921X561090278</t>
  </si>
  <si>
    <t>2024-07-08 12:42:00</t>
  </si>
  <si>
    <t>20240707113921X561090278</t>
  </si>
  <si>
    <t xml:space="preserve">流程受理流水号：2024070711373513863652701021067873
客户号码:1386365270102
客户姓名:周**
投诉地市:潍坊
来话流水:2024070711361576120871146
宽带账号:1386365270102
宽带账号归属地市:潍坊
宽带账号归属区县:奎文区
故障地址:潍坊奎文区潍州路街道民生街【潍柴】潍柴东区5路11号楼*********
联系电话:13863652701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11:39:14
具体故障现象:打不开网页，
客户其他诉求:
</t>
  </si>
  <si>
    <t>2024-07-07 11:45:44</t>
  </si>
  <si>
    <t>2024-07-07 11:46:29</t>
  </si>
  <si>
    <t>SD-851-246578-15719-14730</t>
  </si>
  <si>
    <t>SD-057-240707-137046-4171</t>
  </si>
  <si>
    <t>2024-07-07 12:28:45</t>
  </si>
  <si>
    <t>普通区域-寿光市-丁家店子村-15266361040-1000M-宽带上网投诉-次数0-202407070000342922</t>
  </si>
  <si>
    <t>202407070000342922</t>
  </si>
  <si>
    <t xml:space="preserve">202407070000342922# 宽带账号：15266361040；宽带地址：潍坊寿光市寒桥镇丁家店子村丁家店子村4号箱；客户来电反映移动高清无法连接网络，找不到网线。客户不配合排障，要求上门，请协助处理，谢谢！联系电话：13287686844；联系人：***；来电流水：2024070712231586320879105。 
</t>
  </si>
  <si>
    <t>2024-07-07 12:30:49</t>
  </si>
  <si>
    <t>2024-07-07 12:31:24</t>
  </si>
  <si>
    <t>SD-851-326793-2083-6285</t>
  </si>
  <si>
    <t>SD-057-240707-059312-7026</t>
  </si>
  <si>
    <t>2024-07-07 16:27:50</t>
  </si>
  <si>
    <t>80+金卡-FTTR-普通区域-诸城市-金东世纪城-18853659369-1000M-宽带上网投诉-次数0-202407070000547141</t>
  </si>
  <si>
    <t>2024-07-08 17:28:00</t>
  </si>
  <si>
    <t>202407070000547141</t>
  </si>
  <si>
    <t>202407070000547141#要求装维上门服务：宽带账号：18853659369；宽带地址：潍坊诸城市密州街道东武街金东世纪城13号楼1-1601；客户来电反映宽带网速慢*，客户不在现场，无法配合线上指导/客户不配合排障，要求上门，请协助处理，谢谢！联系电话18853659369；联系人：*18853659369；来电流水：2024070716221985320867110</t>
  </si>
  <si>
    <t>2024-07-07 16:32:38</t>
  </si>
  <si>
    <t>2024-07-07 16:33:10</t>
  </si>
  <si>
    <t>SD-851-245826-7216-10763</t>
  </si>
  <si>
    <t>SD-057-240707-052364-1061</t>
  </si>
  <si>
    <t>2024-07-07 09:14:53</t>
  </si>
  <si>
    <t>【调研】-80+金卡-普通区域-青州市-南燕都小区-15762580412-500M-宽带上网投诉-次数0-20240707091258X778651820</t>
  </si>
  <si>
    <t>20240707091258X778651820</t>
  </si>
  <si>
    <t xml:space="preserve">流程受理流水号：20240707091150157625804121015950
客户号码:15762580412
客户姓名:王*
投诉地市:潍坊
来话流水:2024070709105959720849550
宽带账号:15762580412
宽带账号归属地市:潍坊
宽带账号归属区县:青州市
故障地址:潍坊青州市王府街道青都街南燕都小区11号楼401*********
联系电话:15762580412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09:13:08
具体故障现象:打不开网页，
客户其他诉求:
</t>
  </si>
  <si>
    <t>2024-07-07 09:17:02</t>
  </si>
  <si>
    <t>2024-07-07 09:17:57</t>
  </si>
  <si>
    <t>SD-851-258245-13824-7417</t>
  </si>
  <si>
    <t>SD-057-240707-805317-1509</t>
  </si>
  <si>
    <t>80+银卡-普通区域-高密市-基泰瑞苑-15095268021-300M-宽带上网投诉-次数0-202407070000165601</t>
  </si>
  <si>
    <t>202407070000165601</t>
  </si>
  <si>
    <t>202407070000165601#宽带账号：15095268021；宽带地址：潍坊高密市醴泉街道夷安大道基基泰瑞苑8号楼1单元801；客户来电反映宽带无法上网，光信号只是灯亮红灯，请协助处理，谢谢！联系电话：15095268021；联系人：先生；来电流水：2024070709320841520861719</t>
  </si>
  <si>
    <t>2024-07-07 09:47:09</t>
  </si>
  <si>
    <t>2024-07-07 09:47:33</t>
  </si>
  <si>
    <t>SD-057-240707-638950-2664</t>
  </si>
  <si>
    <t>2024-07-07 10:59:46</t>
  </si>
  <si>
    <t>【重投】-【调研】-普通区域-诸城市-紫藤花园-18366590022-300M-宽带上网投诉-次数0-202407070000256571</t>
  </si>
  <si>
    <t>202407070000256571</t>
  </si>
  <si>
    <t>202407070000256571#流程受理流水号：20240707105559183665900221052875
客户号码:18366590022
客户姓名:孙**
投诉地市:潍坊
来话流水:2024070710553847920844695
宽带账号:18366590022
宽带账号归属地市:潍坊
宽带账号归属区县:诸城市
故障地址:潍坊诸城市密州街道兴华路紫藤花园2号楼*********
联系电话:18366590022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10:59:11
具体故障现象:打不开网页，
客户其他诉求:
;宽带小区$[紫藤花园]$</t>
  </si>
  <si>
    <t>2024-07-07 11:02:26</t>
  </si>
  <si>
    <t>2024-07-07 11:03:55</t>
  </si>
  <si>
    <t>SD-057-240707-405739-9995</t>
  </si>
  <si>
    <t>2024-07-07 21:05:48</t>
  </si>
  <si>
    <t>80+银卡-FTTR-(目标)普通区域-安丘市-大华中央城-15153651577-1000M-宽带上网投诉-次数0-202407070000746317</t>
  </si>
  <si>
    <t>202407070000746317</t>
  </si>
  <si>
    <t>202407070000746317#流程受理流水号：20240707210427151536515771208328
客户号码:15153651577
客户姓名:张**
投诉地市:潍坊
来话流水:2024070721032233220846888
宽带账号:15153651577
宽带账号归属地市:潍坊
宽带账号归属区县:安丘市
故障地址:潍坊安丘市兴安街道长安路大华中央城二期22号楼*********
联系电话:15153651577
联系人:先生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
故障细类:宽带无法上网(专席)
携转原因:
故障时间:2024-07-07 21:04:46
具体故障现象:提示网络无法连接，
客户其他诉求:
;宽带小区$[大华中央城]$</t>
  </si>
  <si>
    <t>2024-07-07 21:14:10</t>
  </si>
  <si>
    <t>2024-07-07 21:14:39</t>
  </si>
  <si>
    <t>SD-851-271093-110913-25392</t>
  </si>
  <si>
    <t>SD-057-240707-354082-9297</t>
  </si>
  <si>
    <t>2024-07-07 19:43:02</t>
  </si>
  <si>
    <t>普通区域-潍城区-苗圃四路社区-15094981900-100M-宽带上网投诉-次数0-202407070000709162</t>
  </si>
  <si>
    <t>202407070000709162</t>
  </si>
  <si>
    <t>202407070000709162#流程受理流水号：20240707194046150949819001196129
客户号码:15094981900
客户姓名:崔**
投诉地市:潍坊
来话流水:2024070719403292620850937
宽带账号:15094981900
宽带账号归属地市:潍坊
宽带账号归属区县:潍城区
故障地址:潍坊潍城区北关街道苗圃四路苗圃四路社区3号楼*********
联系电话:15094981900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19:43:38
具体故障现象:提示网络无法连接，
客户其他诉求:区域网络故障，客户告知邻居家里的移动网络可以正常使用，要求师傅上门查看
;宽带小区$[苗圃四路社区]$</t>
  </si>
  <si>
    <t>2024-07-07 19:53:15</t>
  </si>
  <si>
    <t>2024-07-07 19:53:34</t>
  </si>
  <si>
    <t>SD-057-240707-341905-1102</t>
  </si>
  <si>
    <t>2024-07-07 09:16:26</t>
  </si>
  <si>
    <t>【调研】-普通区域-奎文区-东海花园-13791616292-100M-宽带上网投诉-次数0-202407070000137894</t>
  </si>
  <si>
    <t>2024-07-08 10:17:00</t>
  </si>
  <si>
    <t>202407070000137894</t>
  </si>
  <si>
    <t>202407070000137894#宽带账号：13791616292；宽带地址：潍坊高新高新城区潍县中路东海花园10号楼(高层)*********；客户来电反映移动高清故障，客户不配合排障，要求师傅上门，请协助处理，谢谢！联系电话：本机；联系人： 先生；来电流水：2024070709110726320850800</t>
  </si>
  <si>
    <t>2024-07-07 09:18:47</t>
  </si>
  <si>
    <t>2024-07-07 09:19:09</t>
  </si>
  <si>
    <t>SD-057-240707-795631-9977</t>
  </si>
  <si>
    <t>2024-07-07 21:02:37</t>
  </si>
  <si>
    <t>普通区域-昌邑市-天保村-15006626663-500M-宽带上网投诉-次数0-20240707210137X297279812</t>
  </si>
  <si>
    <t>20240707210137X297279812</t>
  </si>
  <si>
    <t xml:space="preserve">【农村网络投诉】流程受理流水号：20240707205907150066266631207692
客户号码:15006626663
客户姓名:王*
投诉地市:潍坊
来话流水:2024070720583148720827549
宽带账号:15006626663
宽带账号归属地市:潍坊
宽带账号归属区县:昌邑市
故障地址:潍坊昌邑市围子镇天保村东边小广场附近
联系电话:15006626663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20:59:33
具体故障现象:客户来电表示宽带上不了网，我处核实到光信号亮红，将光纤线插紧弄直后未恢复，请协助谢谢。联系电话打不通打这个15215360651
客户其他诉求:请协助谢谢
</t>
  </si>
  <si>
    <t>2024-07-07 21:08:20</t>
  </si>
  <si>
    <t>2024-07-07 21:08:40</t>
  </si>
  <si>
    <t>SD-851-282910-33860-23839</t>
  </si>
  <si>
    <t>SD-057-240707-913872-7034</t>
  </si>
  <si>
    <t>2024-07-07 16:28:55</t>
  </si>
  <si>
    <t>【调研】-80+银卡-普通区域-寒亭区-金润花园小区-15205444440-1000M-魔百和投诉-次数0-202407070000547384</t>
  </si>
  <si>
    <t>2024-07-08 17:29:00</t>
  </si>
  <si>
    <t>202407070000547384</t>
  </si>
  <si>
    <t>202407070000547384#流程受理流水号：20240707162759152054444401146765
客户号码:15205444440
客户姓名:王**
投诉地市:潍坊
来话流水:2024070716263365120810185
宽带账号:15205444440
宽带账号归属地市:潍坊
宽带账号归属区县:寒亭区
故障地址:潍坊寒亭区开元街道海龙路金润花园小区10号楼*********
联系电话:18263626419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故障细类:移动高清电视故障(专席)
携转原因:
故障时间:2024-07-07 16:29:55
魔百和单播/组播:单播
具体故障现象:电视直播或点播无法观看，
客户其他诉求:
魔百和单/组播：单播;宽带小区$[金润花园小区]$</t>
  </si>
  <si>
    <t>2024-07-07 16:32:00</t>
  </si>
  <si>
    <t>2024-07-07 16:32:27</t>
  </si>
  <si>
    <t>SD-851-318971-1097-20970</t>
  </si>
  <si>
    <t>SD-057-240707-983672-1505</t>
  </si>
  <si>
    <t>2024-07-07 09:42:29</t>
  </si>
  <si>
    <t>【调研】-普通区域-潍城区-金沙城市广场-15063622230-300M-宽带上网投诉-次数0-202407070000164317</t>
  </si>
  <si>
    <t>202407070000164317</t>
  </si>
  <si>
    <t xml:space="preserve">202407070000164317#宽带账号：15063622230***；宽带地址：潍坊潍城区南关街道青年路金沙城市广场颐高数码城1F佳能*************；客户来电反映宽带无法使用*****，客户不在现场，，要求师傅上门，请协助处理，谢谢！联系电话：15610288190***；联系人：*女士**；来电流水：2024070709370346520811840****。 </t>
  </si>
  <si>
    <t>2024-07-07 09:54:43</t>
  </si>
  <si>
    <t>2024-07-07 09:55:05</t>
  </si>
  <si>
    <t>SD-057-240707-481506-1620</t>
  </si>
  <si>
    <t>2024-07-07 09:50:25</t>
  </si>
  <si>
    <t>80+银卡-普通区域-青州市-西园小区-13589180666-300M-宽带上网投诉-次数0-20240707094726X846070437</t>
  </si>
  <si>
    <t>20240707094726X846070437</t>
  </si>
  <si>
    <t xml:space="preserve">流程受理流水号：20240707094652135891806661028417
客户号码:13589180666
客户姓名:初**
投诉地市:潍坊
来话流水:2024070709440415820883861
宽带账号:13589180666
宽带账号归属地市:潍坊
宽带账号归属区县:青州市
故障地址:潍坊青州市王府街道尧王山西路西园小区17号楼*********
联系电话:13589180666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09:46:23
具体故障现象:  光猫不亮，电源线重插，插排有电，电源按钮也打开状态，请协助处理，谢谢
客户其他诉求:
</t>
  </si>
  <si>
    <t>2024-07-07 09:52:15</t>
  </si>
  <si>
    <t>2024-07-07 09:52:49</t>
  </si>
  <si>
    <t>SD-851-256356-16589-22659</t>
  </si>
  <si>
    <t>SD-057-240707-425069-6980</t>
  </si>
  <si>
    <t>2024-07-07 16:23:52</t>
  </si>
  <si>
    <t>普通区域-奎文区-董家小区二期-18678001616-300M-宽带上网投诉-次数0-20240707162128X488033146</t>
  </si>
  <si>
    <t>2024-07-08 17:24:00</t>
  </si>
  <si>
    <t>20240707162128X488033146</t>
  </si>
  <si>
    <t xml:space="preserve">流程受理流水号：20240707161943186780016161144046
客户号码:18678001616
客户姓名:王*
投诉地市:潍坊
来话流水:2024070716180915220824596
宽带账号:18678001616
宽带账号归属地市:潍坊
宽带账号归属区县:奎文区
故障地址:潍坊奎文区廿里堡街道文化路董家小区二期22号楼*********
联系电话:18678001616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
故障细类:宽带无法上网(专席)
携转原因:
故障时间:2024-07-07 16:23:22
具体故障现象:光猫灯正常手机无法上网，重启未恢复，请协助谢谢。
客户其他诉求:
</t>
  </si>
  <si>
    <t>2024-07-07 16:31:59</t>
  </si>
  <si>
    <t>2024-07-07 16:32:23</t>
  </si>
  <si>
    <t>SD-851-326905-8305-27273</t>
  </si>
  <si>
    <t>SD-057-240707-985473-6981</t>
  </si>
  <si>
    <t>2024-07-07 16:23:54</t>
  </si>
  <si>
    <t>【调研】-80+银卡-普通区域-寿光市-兴隆村自然村-13721985541-200M-魔百和投诉-次数0-202407070000545207</t>
  </si>
  <si>
    <t>202407070000545207</t>
  </si>
  <si>
    <t>202407070000545207#【已关注中国移动10086微信公众号】流程受理流水号：20240707162230137219855411144921
客户号码:13721985541
客户姓名:杨**
投诉地市:潍坊
来话流水:2024070716211807220856545
宽带账号:13721985541
宽带账号归属地市:潍坊
宽带账号归属区县:寿光市
故障地址:潍坊寿光市王望兴隆村兴隆村自然村兴隆村扩容114号箱*********
联系电话:13721985541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故障时间:2024-07-07 16:22:55
魔百和单播/组播:单播
具体故障现象:机顶盒无法开机，电视卡在开机页面，遥控器没有反映
客户其他诉求:
魔百和单/组播：单播;宽带小区$[兴隆村自然村]$</t>
  </si>
  <si>
    <t>2024-07-07 16:26:52</t>
  </si>
  <si>
    <t>2024-07-07 16:27:30</t>
  </si>
  <si>
    <t>SD-057-240707-312789-9369</t>
  </si>
  <si>
    <t>2024-07-07 19:48:48</t>
  </si>
  <si>
    <t>80+银卡-普通区域-昌邑市-天和名苑A区-15265652596-1000M-宽带上网投诉-次数0-202407070000710942</t>
  </si>
  <si>
    <t>202407070000710942</t>
  </si>
  <si>
    <t>202407070000710942#宽带账号：15265652596；宽带地址：潍坊昌邑市城区交通街天和名苑A区3号楼；客户来电反映宽带不好用，客户不在现场，无法配合线上指导，要求上门，请协助处理，谢谢！联系电话：15265652596；联系人：路**；来电流水：2024070719433317920867723</t>
  </si>
  <si>
    <t>2024-07-07 19:51:54</t>
  </si>
  <si>
    <t>2024-07-07 19:55:50</t>
  </si>
  <si>
    <t>SD-851-273163-4929-8439</t>
  </si>
  <si>
    <t>SD-057-240707-081953-8490</t>
  </si>
  <si>
    <t>2024-07-07 18:26:20</t>
  </si>
  <si>
    <t>80+银卡-普通区域-青州市-段村-18763638607-300M-宽带上网投诉-次数0-20240707182551X951887558</t>
  </si>
  <si>
    <t>20240707182551X951887558</t>
  </si>
  <si>
    <t xml:space="preserve">【农村网络投诉】流程受理流水号：20240707182515187636386071181765
客户号码:18763638607
客户姓名:张**
投诉地市:潍坊
来话流水:2024070718233328020874152
宽带账号:18763638607
宽带账号归属地市:潍坊
宽带账号归属区县:青州市
故障地址:潍坊青州市高柳镇南段村段村21号箱（西段二刘志华家）*********
联系电话:18763638607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故障大类:电视
故障细类:网速慢/上网掉线(专席)
携转原因:
故障时间:2024-07-07 18:25:34
具体故障现象:频繁掉线，
客户其他诉求:
</t>
  </si>
  <si>
    <t>2024-07-07 18:28:35</t>
  </si>
  <si>
    <t>2024-07-07 18:29:10</t>
  </si>
  <si>
    <t>SD-851-254186-16480-5805</t>
  </si>
  <si>
    <t>SD-057-240707-062578-801</t>
  </si>
  <si>
    <t>2024-07-07 09:02:15</t>
  </si>
  <si>
    <t>FTTR-普通区域-高密市-孙家长村-13280764473-300M-宽带上网投诉-次数0-20240707085934X974660983</t>
  </si>
  <si>
    <t>20240707085934X974660983</t>
  </si>
  <si>
    <t xml:space="preserve">【农村网络投诉】流程受理流水号：20240707085403132807644731009584
客户号码:13280764473
客户姓名:吴**
投诉地市:潍坊
来话流水:2024070708534954420894305
宽带账号:13280764473
宽带账号归属地市:潍坊
宽带账号归属区县:高密市
故障地址:潍坊高密市姜庄镇孙家长村孙家长村孙长亮9号箱*********
联系电话:13280764473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08:56:33
具体故障现象:光猫亮红灯，
客户其他诉求:上午有时间，下午家里没人，要求尽快处理
</t>
  </si>
  <si>
    <t>2024-07-07 09:05:46</t>
  </si>
  <si>
    <t>2024-07-07 09:08:10</t>
  </si>
  <si>
    <t>SD-851-301540-27719-18132</t>
  </si>
  <si>
    <t>SD-057-240707-817496-1487</t>
  </si>
  <si>
    <t>2024-07-07 09:41:30</t>
  </si>
  <si>
    <t>【调研】-80+普通-普通区域-安丘市-桃园官庄村自然村-13864687179-1000M-宽带上网投诉-次数0-20240707093957X397264933</t>
  </si>
  <si>
    <t>20240707093957X397264933</t>
  </si>
  <si>
    <t xml:space="preserve">【农村网络投诉】流程受理流水号：20240707093913138646871791025634
客户号码:13864687179
客户姓名:张**
投诉地市:潍坊
来话流水:2024070709383167020826845
宽带账号:13864687179
宽带账号归属地市:潍坊
宽带账号归属区县:安丘市
故障地址:潍坊安丘市石堆镇桃园官庄村桃园官庄村自然村桃园官庄村马后刚*********
联系电话:13864687179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
故障细类:宽带无法上网(专席)
携转原因:
故障时间:2024-07-07 09:42:04
具体故障现象:光猫灯正常但电脑手机无法上网，
客户其他诉求:
</t>
  </si>
  <si>
    <t>2024-07-07 09:45:26</t>
  </si>
  <si>
    <t>2024-07-07 09:45:46</t>
  </si>
  <si>
    <t>SD-851-276639-17573-10396</t>
  </si>
  <si>
    <t>SD-057-240707-476129-1690</t>
  </si>
  <si>
    <t>2024-07-07 09:56:26</t>
  </si>
  <si>
    <t>80+银卡-普通区域-潍城区-鲁发名城西区-13678660327-500M-宽带上网投诉-次数0-20240707095336X216961365</t>
  </si>
  <si>
    <t>20240707095336X216961365</t>
  </si>
  <si>
    <t xml:space="preserve">流程受理流水号：20240707095153136786603271030239
客户号码:13678660327
客户姓名:王**
投诉地市:潍坊
来话流水:2024070709484535720832249
宽带账号:13678660327
宽带账号归属地市:潍坊
宽带账号归属区县:潍城区
故障地址:潍坊潍城区西关街道长松路鲁发名城西区C区3其25号楼4-201*********
联系电话:13678660327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故障细类:宽带无法上网(专席)
携转原因:
故障时间:2024-07-07 09:52:01
具体故障现象:网速慢卡顿，线上排障不配合，请协助处理
客户其他诉求:
</t>
  </si>
  <si>
    <t>2024-07-07 10:01:58</t>
  </si>
  <si>
    <t>2024-07-07 10:02:25</t>
  </si>
  <si>
    <t>SD-851-322644-19492-24719</t>
  </si>
  <si>
    <t>SD-057-240707-319756-1145</t>
  </si>
  <si>
    <t>2024-07-07 09:17:48</t>
  </si>
  <si>
    <t>【调研】-80+金卡-普通区域-昌乐县-昌盛花园二期-13455601789-100M-宽带上网投诉-次数0-202407070000144140</t>
  </si>
  <si>
    <t>2024-07-08 10:18:00</t>
  </si>
  <si>
    <t>202407070000144140</t>
  </si>
  <si>
    <t xml:space="preserve">202407070000144140#流程受理流水号：20240707091724134556017891017980
客户号码:13455601789
客户姓名:高**
投诉地市:潍坊
来话流水:2024070709170875120810304
宽带账号:13455601789
宽带账号归属地市:潍坊
宽带账号归属区县:昌乐县
故障地址:潍坊昌乐县城关街道昌盛街昌盛花园二期6号楼*********
联系电话:13455601789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09:17:50
具体故障现象:频繁掉线，
客户其他诉求:客户侧为质差终端，要求上门更换终端并一并处理故障问题。
</t>
  </si>
  <si>
    <t>2024-07-07 09:19:37</t>
  </si>
  <si>
    <t>2024-07-07 09:20:09</t>
  </si>
  <si>
    <t>SD-057-240707-175843-5489</t>
  </si>
  <si>
    <t>2024-07-07 14:29:22</t>
  </si>
  <si>
    <t>80+普通-普通区域-寒亭区-东北孙村自然村-13475688728-300M-宽带上网投诉-次数0-20240707142649X609066294</t>
  </si>
  <si>
    <t>20240707142649X609066294</t>
  </si>
  <si>
    <t xml:space="preserve">【农村网络投诉】流程受理流水号：20240707142619134756887281110874
客户号码:13475688728
客户姓名:赵**
投诉地市:潍坊
来话流水:2024070714241939020892836
宽带账号:13475688728
宽带账号归属地市:潍坊
宽带账号归属区县:寒亭区
故障地址:潍坊寒亭区南孙镇东北孙村东北孙村自然村东北孙村西二街北一2号箱*********
联系电话:13475688728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14:26:40
具体故障现象:光猫亮红灯，
客户其他诉求:
</t>
  </si>
  <si>
    <t>2024-07-07 14:32:06</t>
  </si>
  <si>
    <t>2024-07-07 14:32:42</t>
  </si>
  <si>
    <t>SD-057-240707-982547-1551</t>
  </si>
  <si>
    <t>2024-07-07 09:44:46</t>
  </si>
  <si>
    <t>普通区域-青州市-七里嘉园-13589174301-200M-宽带上网投诉-次数0-20240707094230X550411237</t>
  </si>
  <si>
    <t>2024-07-08 10:45:00</t>
  </si>
  <si>
    <t>20240707094230X550411237</t>
  </si>
  <si>
    <t xml:space="preserve">流程受理流水号：20240707094146135891743011026567
客户号码:13589174301
客户姓名:郭**
投诉地市:潍坊
来话流水:2024070709351872620894358
宽带账号:13589174301
宽带账号归属地市:潍坊
宽带账号归属区县:青州市
故障地址:潍坊青州市东夏镇海岱北路七里嘉园C区7号楼*********
联系电话:18765712558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故障细类:宽带无法上网(专席)
携转原因:
故障时间:2024-07-07 09:41:07
具体故障现象:光猫灯正常但电脑手机无法上网，无法进行线上指导，不会操作请协助，谢谢
客户其他诉求:
</t>
  </si>
  <si>
    <t>2024-07-07 09:45:54</t>
  </si>
  <si>
    <t>2024-07-07 09:46:28</t>
  </si>
  <si>
    <t>SD-057-240707-910374-9309</t>
  </si>
  <si>
    <t>2024-07-07 19:44:14</t>
  </si>
  <si>
    <t>普通区域-寿光市-尧水社区沿街-15054441922-500M-宽带上网投诉-次数0-20240707194211X531480249</t>
  </si>
  <si>
    <t>20240707194211X531480249</t>
  </si>
  <si>
    <t xml:space="preserve">【农村网络投诉】流程受理流水号：20240707194109150544419221196200
客户号码:15054441922
客户姓名:王**
投诉地市:潍坊
来话流水:2024070719314733020802573
宽带账号:15054441922
宽带账号归属地市:潍坊
宽带账号归属区县:寿光市
故障地址:潍坊寿光市洛城街道康家尧水村尧水社区沿街C2号箱*********
联系电话:15054441922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故障细类:电脑上网出现故障(专席)
携转原因:
故障时间:2024-07-07 19:41:24
具体故障现象:电脑无法上网，手机联网正常，电脑无线连接，重启未恢复
客户其他诉求:请协助，谢谢
</t>
  </si>
  <si>
    <t>2024-07-07 19:47:43</t>
  </si>
  <si>
    <t>2024-07-07 19:48:10</t>
  </si>
  <si>
    <t>SD-057-240707-613295-8498</t>
  </si>
  <si>
    <t>2024-07-07 18:27:42</t>
  </si>
  <si>
    <t>80+金卡-普通区域-临朐县-曾家寨-18366391859-300M-宽带上网投诉-次数0-202407070000666109</t>
  </si>
  <si>
    <t>202407070000666109</t>
  </si>
  <si>
    <t xml:space="preserve">202407070000666109#【已关注中国移动10086微信公众号】流程受理流水号：20240707182615183663918591181994
客户号码:18366391859
客户姓名:曾**
投诉地市:潍坊
来话流水:2024070718253536020889145
宽带账号:18366391859
宽带账号归属地市:潍坊
宽带账号归属区县:临朐县
故障地址:潍坊临朐县辛寨镇人民政府曾家寨村曾家寨曾家寨（扩容）10号箱曾宪成（外墙）*********
联系电话:18366391859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故障细类:移动高清电视故障
携转原因:
故障时间:2024-07-07 18:27:00
魔百和单播/组播:组播
具体故障现象:电视机提示无信号，
客户其他诉求:客户侧为质差终端，要求上门更换终端并一并处理故障问题。
</t>
  </si>
  <si>
    <t>2024-07-07 18:41:12</t>
  </si>
  <si>
    <t>2024-07-07 18:42:09</t>
  </si>
  <si>
    <t>SD-057-240707-398754-10329</t>
  </si>
  <si>
    <t>2024-07-07 21:51:22</t>
  </si>
  <si>
    <t>80+普通-普通区域-青州市-刘胡同商业街-17863688008-500M-宽带上网投诉-次数0-202407070000756540</t>
  </si>
  <si>
    <t>202407070000756540</t>
  </si>
  <si>
    <t>202407070000756540#流程受理流水号：20240707214842178636880081211499
客户号码:17863688008
客户姓名:周**
投诉地市:潍坊
来话流水:2024070721480282320892841
宽带账号:17863688008
宽带账号归属地市:潍坊
宽带账号归属区县:青州市
故障地址:潍坊青州市东夏镇刘胡同商业街刘胡同商业街周家村16号箱(小刘中东张嘉田)*********
联系电话:17863688008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21:50:33
具体故障现象:提示网络无法连接，
客户其他诉求:
;宽带小区$[刘胡同商业街]$</t>
  </si>
  <si>
    <t>2024-07-07 22:21:36</t>
  </si>
  <si>
    <t>2024-07-07 22:22:04</t>
  </si>
  <si>
    <t>SD-057-240707-058736-1657</t>
  </si>
  <si>
    <t>2024-07-07 09:53:35</t>
  </si>
  <si>
    <t>【调研】-普通区域-寿光市-馨苑小区-13583699162-300M-宽带上网投诉-次数0-202407070000176340</t>
  </si>
  <si>
    <t>202407070000176340</t>
  </si>
  <si>
    <t>202407070000176340#宽带账号：13583699162；宽带地址：潍坊寿光市胡营渤海南路馨苑小区(南楼西）扩容*；客户来电反映宽带无法使用，客户要求师傅上门，请协助处理，谢谢！联系电话：13583699162；联系人：***；来电流水：2024070709490483220835621。</t>
  </si>
  <si>
    <t>2024-07-07 10:05:21</t>
  </si>
  <si>
    <t>2024-07-07 10:06:00</t>
  </si>
  <si>
    <t>SD-851-289028-20421-24729</t>
  </si>
  <si>
    <t>SD-057-240707-814973-6990</t>
  </si>
  <si>
    <t>2024-07-07 16:24:15</t>
  </si>
  <si>
    <t>普通区域-奎文区-荣观华府-15615760056-500M-宽带上网投诉-次数0-202407070000544355</t>
  </si>
  <si>
    <t>2024-07-08 17:25:00</t>
  </si>
  <si>
    <t>202407070000544355</t>
  </si>
  <si>
    <t>202407070000544355#流程受理流水号：20240707161921156157600561143903
客户号码:15615760056
客户姓名:石**
投诉地市:潍坊
来话流水:2024070716162147020806599
宽带账号:15615760056
宽带账号归属地市:潍坊
宽带账号归属区县:奎文区
故障地址:潍坊奎文区东关街道东风街四平路泰华假日广场荣观华府1号楼910
联系电话:15615760056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光功率:-15.08
故障大类:宽带/电视
故障细类:宽带网速慢/卡顿
携转原因:
故障时间:2024-07-07 16:19:35
具体故障现象:提示网络无法连接，客户找不到光猫，无法重启设备，请处理回复客户。谢谢！
客户其他诉求:
;宽带小区$[荣观华府]$</t>
  </si>
  <si>
    <t>2024-07-07 16:35:39</t>
  </si>
  <si>
    <t>2024-07-07 16:36:44</t>
  </si>
  <si>
    <t>SD-057-240707-306785-9314</t>
  </si>
  <si>
    <t>2024-07-07 19:44:25</t>
  </si>
  <si>
    <t>普通区域-诸城市-金都小区沿街-13780891477-200M-宽带上网投诉-次数0-20240707194257X577771183</t>
  </si>
  <si>
    <t>20240707194257X577771183</t>
  </si>
  <si>
    <t xml:space="preserve">流程受理流水号：20240707194142137808914771196304
客户号码:13780891477
客户姓名:张**
投诉地市:潍坊
来话流水:2024070719400315220848147
宽带账号:13780891477
宽带账号归属地市:潍坊
宽带账号归属区县:诸城市
故障地址:潍坊诸城市密州街道北关路金都小区沿街金都小区南沿街厚覆盖1#箱*********
联系电话:13793648576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19:30:55
具体故障现象:打不开网页，
客户其他诉求:客户表示宽带已经3天不能使用了，要求尽快安排维修人员联系处理，谢谢。
</t>
  </si>
  <si>
    <t>2024-07-07 19:46:37</t>
  </si>
  <si>
    <t>2024-07-07 19:47:17</t>
  </si>
  <si>
    <t>SD-057-240707-463082-8447</t>
  </si>
  <si>
    <t>2024-07-07 18:20:25</t>
  </si>
  <si>
    <t>【调研】-80+金卡-普通区域-高密市-农机局宿舍-18853653683-200M-宽带上网投诉-次数0-202407070000657918</t>
  </si>
  <si>
    <t>202407070000657918</t>
  </si>
  <si>
    <t>202407070000657918#导航立单,客户通过语音导航反馈宽带故障问题,经诊断光猫设备性能不佳,要求装维回访处理,请协助.联系电话：18853653683</t>
  </si>
  <si>
    <t>2024-07-07 18:22:40</t>
  </si>
  <si>
    <t>2024-07-07 18:23:00</t>
  </si>
  <si>
    <t>SD-057-240707-297061-8448</t>
  </si>
  <si>
    <t>2024-07-07 18:20:28</t>
  </si>
  <si>
    <t>【调研】-80+银卡-普通区域-诸城市-香榭里二期-18306466699-300M-宽带上网投诉-次数0-20240707181838X518250525</t>
  </si>
  <si>
    <t>20240707181838X518250525</t>
  </si>
  <si>
    <t xml:space="preserve">流程受理流水号：20240707181801183064666991179986
客户号码:18306466699
客户姓名:宋**
投诉地市:潍坊
来话流水:2024070718152230120813311
宽带账号:18306466699
宽带账号归属地市:潍坊
宽带账号归属区县:诸城市
故障地址:潍坊诸城市龙都街道沿河路香榭里二期19号楼2单元301*********
联系电话:13869607567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18:19:16
具体故障现象:打不开网页，
客户其他诉求:
</t>
  </si>
  <si>
    <t>2024-07-07 18:22:24</t>
  </si>
  <si>
    <t>2024-07-07 18:23:04</t>
  </si>
  <si>
    <t>SD-057-240707-634012-1507</t>
  </si>
  <si>
    <t>2024-07-07 09:42:45</t>
  </si>
  <si>
    <t>【调研】-80+普通-普通区域-青州市-（铁通）康屯村-13963654555-300M-宽带上网投诉-次数0-202407070000167455</t>
  </si>
  <si>
    <t>202407070000167455</t>
  </si>
  <si>
    <t>202407070000167455#质差光猫： 宽带账号：13963654555；宽带地址：潍坊青州市益都街道北海路（铁通）康屯村康屯村；客户来电反映宽带上网慢，经查询客户侧为质差终端，请协助上门更换终端并一并处理故障问题，谢谢！联系电话：13963654555；联系人13963654555；来电流水：*2024070709412342520856207</t>
  </si>
  <si>
    <t>2024-07-07 09:45:57</t>
  </si>
  <si>
    <t>2024-07-07 09:47:26</t>
  </si>
  <si>
    <t>SD-057-240707-874196-1736</t>
  </si>
  <si>
    <t>2024-07-07 09:59:42</t>
  </si>
  <si>
    <t>普通区域-安丘市-后担山村自然村-15763676772-100M-宽带上网投诉-次数0-20240707095710X430903811</t>
  </si>
  <si>
    <t>2024-07-08 11:00:00</t>
  </si>
  <si>
    <t>20240707095710X430903811</t>
  </si>
  <si>
    <t xml:space="preserve">【农村网络投诉】流程受理流水号：20240707095618157636767721031878
客户号码:15763676772
客户姓名:曹**
投诉地市:潍坊
来话流水:2024070709560039220807657
宽带账号:15763676772
宽带账号归属地市:潍坊
宽带账号归属区县:安丘市
故障地址:潍坊安丘市担山镇后担山村后担山村自然村后担山村2号箱曹约民*********
联系电话:15763676772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09:56:55
具体故障现象:光猫亮红灯，
客户其他诉求:
</t>
  </si>
  <si>
    <t>2024-07-07 10:00:53</t>
  </si>
  <si>
    <t>2024-07-07 10:01:26</t>
  </si>
  <si>
    <t>SD-851-292163-5185-2806</t>
  </si>
  <si>
    <t>SD-057-240707-764591-1706</t>
  </si>
  <si>
    <t>2024-07-07 09:57:15</t>
  </si>
  <si>
    <t>【调研】-普通区域-昌邑市-宋东自然村-15169566220-200M-宽带上网投诉-次数0-20240707095502X302612881</t>
  </si>
  <si>
    <t>2024-07-08 10:58:00</t>
  </si>
  <si>
    <t>20240707095502X302612881</t>
  </si>
  <si>
    <t xml:space="preserve">【农村网络投诉】流程受理流水号：20240707095412151695662201031106
客户号码:15169566220
客户姓名:黄*
投诉地市:潍坊
来话流水:2024070709532240620880381
宽带账号:15169566220
宽带账号归属地市:潍坊
宽带账号归属区县:昌邑市
故障地址:潍坊昌邑市宋庄镇宋东村宋东自然村13号箱王占元*********
联系电话:13220748668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09:53:31
具体故障现象:打不开网页，
客户其他诉求:
</t>
  </si>
  <si>
    <t>2024-07-07 10:04:15</t>
  </si>
  <si>
    <t>2024-07-07 10:04:37</t>
  </si>
  <si>
    <t>SD-057-240707-897063-1709</t>
  </si>
  <si>
    <t>2024-07-07 09:57:21</t>
  </si>
  <si>
    <t>80+白金-普通区域-青州市-盛世家园一组团-13792637383-100M-宽带上网投诉-次数0-202407070000186472</t>
  </si>
  <si>
    <t>202407070000186472</t>
  </si>
  <si>
    <t xml:space="preserve">202407070000186472#流程受理流水号：20240707095656137926373831032111
客户号码:13792637383
客户姓名:赵**
投诉地市:潍坊
来话流水:2024070709563942120814346
宽带账号:13792637383
宽带账号归属地市:潍坊
宽带账号归属区县:青州市
故障地址:潍坊青州市东夏镇巴黎路盛世家园一组团13号楼*********
联系电话:13792637383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故障时间:2024-07-07 09:57:07
具体故障现象:打不开网页，
客户其他诉求:客户侧为质差终端，要求上门更换终端并一并处理故障问题。
</t>
  </si>
  <si>
    <t>2024-07-07 10:04:42</t>
  </si>
  <si>
    <t>2024-07-07 10:05:08</t>
  </si>
  <si>
    <t>SD-057-240707-584390-9317</t>
  </si>
  <si>
    <t>2024-07-07 19:44:32</t>
  </si>
  <si>
    <t>80+金卡-普通区域-诸城市-东河崖自然村-15763668809-300M-宽带上网投诉-次数0-20240707194327X607572411</t>
  </si>
  <si>
    <t>20240707194327X607572411</t>
  </si>
  <si>
    <t xml:space="preserve">【农村网络投诉】流程受理流水号：20240707194102157636688091196178
客户号码:15763668809
客户姓名:赵**
投诉地市:潍坊
来话流水:2024070719400562920848409
宽带账号:15763668809
宽带账号归属地市:潍坊
宽带账号归属区县:诸城市
故障地址:潍坊诸城市昌城镇东河崖东河崖自然村东河崖村7号箱*********
联系电话:15763668809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19:37:22
具体故障现象:PON灯闪，把光猫后面的光纤线插紧，捋直，重启也不行。
客户其他诉求:
</t>
  </si>
  <si>
    <t>2024-07-07 19:50:45</t>
  </si>
  <si>
    <t>2024-07-07 19:51:10</t>
  </si>
  <si>
    <t>SD-057-240707-092637-971</t>
  </si>
  <si>
    <t>2024-07-07 09:11:45</t>
  </si>
  <si>
    <t>【调研】-80+银卡-普通区域-潍城区-鸿禧花园片区（含中和街小区）-15165606690-300M-宽带上网投诉-次数0-20240707091008X608449429</t>
  </si>
  <si>
    <t>20240707091008X608449429</t>
  </si>
  <si>
    <t xml:space="preserve">流程受理流水号：20240707090845151656066901014871
客户号码:15165606690
客户姓名:王*
投诉地市:潍坊
来话流水:2024070709074868820819178
宽带账号:15165606690
宽带账号归属地市:潍坊
宽带账号归属区县:潍城区
故障地址:潍坊潍城区西关街道永安路鸿禧花园15号楼*********
联系电话:15165606690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09:11:09
具体故障现象:打不开网页，
客户其他诉求:
</t>
  </si>
  <si>
    <t>2024-07-07 09:14:45</t>
  </si>
  <si>
    <t>2024-07-07 09:15:07</t>
  </si>
  <si>
    <t>SD-851-289444-4887-6282</t>
  </si>
  <si>
    <t>SD-057-240707-329740-1148</t>
  </si>
  <si>
    <t>2024-07-07 09:17:52</t>
  </si>
  <si>
    <t>普通区域-诸城市-龙都花园-15953618388-1000M-宽带上网投诉-次数0-20240707091657X179239640</t>
  </si>
  <si>
    <t>20240707091657X179239640</t>
  </si>
  <si>
    <t xml:space="preserve">流程受理流水号：20240707091614159536183881017584
客户号码:15953618388
客户姓名:赵**
投诉地市:潍坊
来话流水:2024070709142679820883628
宽带账号:15953618388
宽带账号归属地市:潍坊
宽带账号归属区县:诸城市
故障地址:潍坊诸城市龙都街道龙都街龙都花园8号楼*********
联系电话:15953618388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故障时间:2024-07-07 09:14:58
具体故障现象:频繁掉线，后台电线
客户其他诉求:
</t>
  </si>
  <si>
    <t>2024-07-07 09:21:49</t>
  </si>
  <si>
    <t>2024-07-07 09:22:16</t>
  </si>
  <si>
    <t>SD-851-240454-12121-8153</t>
  </si>
  <si>
    <t>SD-057-240707-247081-2670</t>
  </si>
  <si>
    <t>2024-07-07 10:59:58</t>
  </si>
  <si>
    <t>80+银卡-普通区域-坊子区-绿洲华庭-15621702123-1000M-宽带上网投诉-次数0-202407070000256956</t>
  </si>
  <si>
    <t>202407070000256956</t>
  </si>
  <si>
    <t>202407070000256956#流程受理流水号：20240707105924156217021231054118
客户号码:15621702123
客户姓名:南*
投诉地市:潍坊
来话流水:2024070710580602220871049
宽带账号:15621702123
宽带账号归属地市:潍坊
宽带账号归属区县:坊子区
故障地址:潍坊坊子区坊子新区崇文街绿洲华庭
联系电话:15621702123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11:01:50
具体故障现象:无法上网，
客户其他诉求:
;宽带小区$[绿洲华庭]$</t>
  </si>
  <si>
    <t>2024-07-07 11:02:12</t>
  </si>
  <si>
    <t>2024-07-07 11:02:31</t>
  </si>
  <si>
    <t>SD-851-262637-20779-21723</t>
  </si>
  <si>
    <t>SD-057-240707-275964-9961</t>
  </si>
  <si>
    <t>2024-07-07 21:00:53</t>
  </si>
  <si>
    <t>【调研】-80+银卡-普通区域-安丘市-王家十里河村自然村-13791632598-1000M-宽带上网投诉-次数0-202407070000740814</t>
  </si>
  <si>
    <t>202407070000740814</t>
  </si>
  <si>
    <t>202407070000740814#宽带账号：13791632598；宽带地址：潍坊安丘市大城埠王家十里河村王家十里河村；客户来电反映宽带无法使用，经查询客户侧为质差终端，请协助上门更换终端并一并处理故障问题，谢谢！联系电话：13791632598；联系人：先生；来电流水：2024070720563077020819299</t>
  </si>
  <si>
    <t>2024-07-07 21:04:00</t>
  </si>
  <si>
    <t>SD-851-266928-8134-26427</t>
  </si>
  <si>
    <t>SD-057-240707-382967-10016</t>
  </si>
  <si>
    <t>2024-07-07 21:08:09</t>
  </si>
  <si>
    <t>【调研】-(目标)普通区域-潍城区-潍城东方家园-15095260913-500M-宽带上网投诉-次数0-202407070000743560</t>
  </si>
  <si>
    <t>202407070000743560</t>
  </si>
  <si>
    <t xml:space="preserve">202407070000743560#宽带账号：15095260913；宽带地址：潍坊潍城区南关街道春鸢路东方家园南楼******；客户来电反映宽带故障，客户不配合排障，要求上门，请协助处理，谢谢！联系电话：18765763193；联系人：项*；来电流水：2024070721032691720847213。 </t>
  </si>
  <si>
    <t>2024-07-07 21:12:07</t>
  </si>
  <si>
    <t>2024-07-07 21:12:30</t>
  </si>
  <si>
    <t>SD-057-240707-908672-10335</t>
  </si>
  <si>
    <t>2024-07-07 21:54:26</t>
  </si>
  <si>
    <t>【调研】-80+银卡-(目标)普通区域-诸城市-中天福园小区-15165653566-1000M-宽带上网投诉-次数0-202407070000754680</t>
  </si>
  <si>
    <t>202407070000754680</t>
  </si>
  <si>
    <t xml:space="preserve">202407070000754680#流程受理流水号：20240707215325151656535661211564
客户号码:15165653566
客户姓名:丁**
投诉地市:潍坊
来话流水:2024070721531222720805287
宽带账号:15165653566
宽带账号归属地市:潍坊
宽带账号归属区县:诸城市
故障地址:潍坊诸城市龙都街道兴华路中天福园小区9号楼*********
联系电话:15165653566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故障细类:移动高清电视故障
携转原因:
故障时间:2024-07-07 21:54:02
魔百和单播/组播:单播
具体故障现象:电视直播或点播无法观看，
客户其他诉求:客户侧为质差终端，要求上门更换终端并一并处理故障问题。
</t>
  </si>
  <si>
    <t>2024-07-07 22:07:52</t>
  </si>
  <si>
    <t>2024-07-07 22:08:24</t>
  </si>
  <si>
    <t>SD-851-325882-14079-17823</t>
  </si>
  <si>
    <t>SD-057-240707-756489-1723</t>
  </si>
  <si>
    <t>2024-07-07 09:58:55</t>
  </si>
  <si>
    <t>【重投】-【调研】-普通区域-潍城区-玄家村自然村-15866190457-200M-宽带上网投诉-次数0-202407070000178870</t>
  </si>
  <si>
    <t>2024-07-08 10:59:00</t>
  </si>
  <si>
    <t>202407070000178870</t>
  </si>
  <si>
    <t xml:space="preserve">202407070000178870#宽带账号：15866190457；宽带地址：潍坊潍城区望留街道玄家村玄家村自然村8#村内公路口西第二条路北北第二排*；客户来电反映宽带使用不畅，客户不在现场，无法配合线上指导，要求上门，请协助处理，谢谢！联系电话：17865651955；联系人：先生；来电流水2024070709534275820883850  </t>
  </si>
  <si>
    <t>2024-07-07 10:01:50</t>
  </si>
  <si>
    <t>2024-07-07 10:02:15</t>
  </si>
  <si>
    <t>SD-851-273842-18463-29541</t>
  </si>
  <si>
    <t>SD-057-240707-607135-1711</t>
  </si>
  <si>
    <t>2024-07-07 09:57:27</t>
  </si>
  <si>
    <t>普通区域-昌邑市-千戈庄自然村-15054420397-300M-宽带上网投诉-次数0-202407070000184306</t>
  </si>
  <si>
    <t>202407070000184306</t>
  </si>
  <si>
    <t xml:space="preserve">202407070000184306#流程受理流水号：20240707095641150544203971032028
客户号码:15054420397
客户姓名:陈**
投诉地市:潍坊
来话流水:2024070709560790420808967
宽带账号:15054420397
宽带账号归属地市:潍坊
宽带账号归属区县:昌邑市
故障地址:潍坊昌邑市北孟镇千戈庄千戈庄自然村7号箱李玉昌*********
联系电话:15095093583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09:56:53
具体故障现象:光猫亮红灯，
客户其他诉求:客户侧为质差终端，要求上门更换终端并一并处理故障问题。
</t>
  </si>
  <si>
    <t>2024-07-07 10:01:21</t>
  </si>
  <si>
    <t>2024-07-07 10:05:18</t>
  </si>
  <si>
    <t>SD-851-316215-4469-21441</t>
  </si>
  <si>
    <t>SD-057-240707-261753-1704</t>
  </si>
  <si>
    <t>2024-07-07 09:57:09</t>
  </si>
  <si>
    <t>【调研】-普通区域-昌邑市-宋东自然村-15169566220-200M-宽带上网投诉-次数0-20240707095455X295267514</t>
  </si>
  <si>
    <t>20240707095455X295267514</t>
  </si>
  <si>
    <t>2024-07-07 10:01:32</t>
  </si>
  <si>
    <t>2024-07-07 10:02:55</t>
  </si>
  <si>
    <t>SD-057-240707-529784-8065</t>
  </si>
  <si>
    <t>2024-07-07 17:56:26</t>
  </si>
  <si>
    <t>普通区域-高密市-张二官庄自然村-13475687688-300M-宽带上网投诉-次数0-202407070000636016</t>
  </si>
  <si>
    <t>2024-07-08 18:57:00</t>
  </si>
  <si>
    <t>202407070000636016</t>
  </si>
  <si>
    <t>202407070000636016#宽带账号：13475687688；宽带地址：潍坊高密市夏庄镇张二官庄张二官庄自然村张二官庄扩容17号楼顶4号箱***；客户来电反映宽带不好用，慢，客户不在现场，无法配合线上指导，要求上门，请协助处理，谢谢！联系电话：13475687688；联系人：张*；来电流水：2024070717512541820822689</t>
  </si>
  <si>
    <t>2024-07-07 17:59:08</t>
  </si>
  <si>
    <t>2024-07-07 18:00:05</t>
  </si>
  <si>
    <t>SD-851-311952-3091-4175</t>
  </si>
  <si>
    <t>SD-057-240707-143720-954</t>
  </si>
  <si>
    <t>2024-07-07 09:11:14</t>
  </si>
  <si>
    <t>普通区域-昌邑市-广电家园-18765167795-1000M-宽带上网投诉-次数0-20240707090829X509150783</t>
  </si>
  <si>
    <t>20240707090829X509150783</t>
  </si>
  <si>
    <t xml:space="preserve">流程受理流水号：20240707090607187651677951013932
客户号码:18765167795
客户姓名:孙**
投诉地市:潍坊
来话流水:2024070709045807220891979
宽带账号:18765167795
宽带账号归属地市:潍坊
宽带账号归属区县:昌邑市
故障地址:潍坊昌邑市城区天水路广电家园广电家园昌邑宾馆2号楼5单元3楼东户*********
联系电话:18765167795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09:04:45
具体故障现象:光猫亮红灯，
客户其他诉求:已经正常排障还未恢复  请协助处理   谢谢
</t>
  </si>
  <si>
    <t>2024-07-07 09:13:05</t>
  </si>
  <si>
    <t>2024-07-07 09:13:26</t>
  </si>
  <si>
    <t>SD-851-297682-1352-13402</t>
  </si>
  <si>
    <t>SD-057-240707-627985-8453</t>
  </si>
  <si>
    <t>2024-07-07 18:20:49</t>
  </si>
  <si>
    <t>【调研】-80+普通-(目标)普通区域-诸城市-四季美林二期-18765141562-100M-宽带上网投诉-次数0-20240707181922X562701572</t>
  </si>
  <si>
    <t>20240707181922X562701572</t>
  </si>
  <si>
    <t xml:space="preserve">流程受理流水号：20240707181826187651415621180080
客户号码:18765141562
客户姓名:董*
投诉地市:潍坊
来话流水:2024070718095466820872100
宽带账号:18765141562
宽带账号归属地市:潍坊
宽带账号归属区县:诸城市
故障地址:潍坊诸城市龙都街道张择端路四季美林18号楼4单元502
联系电话:15863293697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故障时间:2024-07-07 18:18:40
具体故障现象:客户来电反映宽带网速慢，掉线，重启设备之后，未恢复，请协助谢谢
客户其他诉求:
</t>
  </si>
  <si>
    <t>2024-07-07 18:29:34</t>
  </si>
  <si>
    <t>2024-07-07 18:30:06</t>
  </si>
  <si>
    <t>SD-057-240707-762805-2582</t>
  </si>
  <si>
    <t>2024-07-07 10:53:41</t>
  </si>
  <si>
    <t>普通区域-奎文区-纺织小区二区（潍棉）-15866182667-300M-宽带上网投诉-次数0-20240707105258X778355361</t>
  </si>
  <si>
    <t>20240707105258X778355361</t>
  </si>
  <si>
    <t xml:space="preserve">流程受理流水号：20240707104808158661826671050117
客户号码:15866182667
客户姓名:郎**
投诉地市:潍坊
来话流水:2024070710460462520841910
宽带账号:15866182667
宽带账号归属地市:潍坊
宽带账号归属区县:奎文区
故障地址:潍坊奎文区潍州路街道前进街纺织小区二区（潍棉）1号箱*********
联系电话:15866149061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10:52:22
具体故障现象:提示网络无法连接，
客户其他诉求:
</t>
  </si>
  <si>
    <t>2024-07-07 10:59:06</t>
  </si>
  <si>
    <t>2024-07-07 10:59:43</t>
  </si>
  <si>
    <t>SD-851-305323-2705-11127</t>
  </si>
  <si>
    <t>SD-057-240707-170942-2584</t>
  </si>
  <si>
    <t>2024-07-07 10:53:47</t>
  </si>
  <si>
    <t>【调研】-FTTR-普通区域-昌邑市-香邑小区-15006366810-1000M-宽带上网投诉-次数0-202407070000246034</t>
  </si>
  <si>
    <t>202407070000246034</t>
  </si>
  <si>
    <t>202407070000246034#宽带账号：15006366810；宽带地址：潍坊昌邑市城区和平大街香邑小区6号楼*********；接入方式：FTTH，当前是否在线：在线，端到端诊断结果：客户侧设备问题，是否智能网关：，客户反映从**时间开始****无法使用，具体现象：之前机顶盒能投屏，现在投不了，要求尽快处理回复！来电流水：2024070710510183920894858，联系电话：15653628836</t>
  </si>
  <si>
    <t>2024-07-07 11:01:24</t>
  </si>
  <si>
    <t>2024-07-07 11:02:15</t>
  </si>
  <si>
    <t>SD-851-299042-1253-26910</t>
  </si>
  <si>
    <t>SD-057-240707-342561-2655</t>
  </si>
  <si>
    <t>2024-07-07 10:59:14</t>
  </si>
  <si>
    <t>普通区域-寿光市-五台台后村自然村-13406475309-300M-宽带上网投诉-次数0-20240707105706X262674440</t>
  </si>
  <si>
    <t>20240707105706X262674440</t>
  </si>
  <si>
    <t xml:space="preserve">【农村网络投诉】流程受理流水号：20240707105507134064753091052538
客户号码:13406475309
客户姓名:李**
投诉地市:潍坊
来话流水:2024070710524005320812649
宽带账号:13406475309
宽带账号归属地市:潍坊
宽带账号归属区县:寿光市
故障地址:潍坊寿光市侯镇五台后村
联系电话:13406475309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故障细类:宽带无法上网(专席)
携转原因:
故障时间:2024-07-07 10:55:25
具体故障现象:客户来电反映宽带无法上网指示灯正常请协助谢谢
客户其他诉求:
</t>
  </si>
  <si>
    <t>2024-07-07 11:23:18</t>
  </si>
  <si>
    <t>2024-07-07 11:23:49</t>
  </si>
  <si>
    <t>SD-057-240707-679841-2541</t>
  </si>
  <si>
    <t>2024-07-07 10:50:45</t>
  </si>
  <si>
    <t>普通区域-寿光市-东毕二村自然村-15206998816-200M-宽带上网投诉-次数0-20240707104909X549318959</t>
  </si>
  <si>
    <t>2024-07-08 11:51:00</t>
  </si>
  <si>
    <t>20240707104909X549318959</t>
  </si>
  <si>
    <t xml:space="preserve">【农村网络投诉】流程受理流水号：20240707104818152069988161050175
客户号码:15206998816
客户姓名:解**
投诉地市:潍坊
来话流水:2024070710473157720857380
宽带账号:15206998816
宽带账号归属地市:潍坊
宽带账号归属区县:寿光市
故障地址:潍坊寿光市侯镇东毕二村东毕二村自然村东毕二村11箱(沿街国来庆）*********
联系电话:15206998816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10:48:45
具体故障现象:光猫亮红灯，
客户其他诉求:
</t>
  </si>
  <si>
    <t>2024-07-07 10:57:18</t>
  </si>
  <si>
    <t>2024-07-07 10:57:53</t>
  </si>
  <si>
    <t>SD-057-240707-381940-9965</t>
  </si>
  <si>
    <t>2024-07-07 21:01:45</t>
  </si>
  <si>
    <t>普通区域-昌邑市-前赶村自然村-18706578132-200M-宽带上网投诉-次数0-202407070000743211</t>
  </si>
  <si>
    <t>202407070000743211</t>
  </si>
  <si>
    <t xml:space="preserve">202407070000743211#流程受理流水号：20240707210024187065781321207869
客户号码:18706578132
客户姓名:王**
投诉地市:潍坊
来话流水:2024070720595054020832974
宽带账号:18706578132
宽带账号归属地市:潍坊
宽带账号归属区县:昌邑市
故障地址:潍坊昌邑市饮马镇前赶村前赶村自然村6号箱王云龙*********
联系电话:15095202583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21:01:07
具体故障现象:提示网络无法连接，
客户其他诉求:客户侧为质差终端，要求上门更换终端并一并处理故障问题。
</t>
  </si>
  <si>
    <t>2024-07-07 21:04:08</t>
  </si>
  <si>
    <t>2024-07-07 21:04:36</t>
  </si>
  <si>
    <t>SD-057-240707-354182-974</t>
  </si>
  <si>
    <t>2024-07-07 09:11:53</t>
  </si>
  <si>
    <t>80+银卡-普通区域-安丘市-未来城-18763616393-500M-宽带上网投诉-次数0-20240707091010X610803249</t>
  </si>
  <si>
    <t>20240707091010X610803249</t>
  </si>
  <si>
    <t xml:space="preserve">流程受理流水号：20240707090913187636163931015067
客户号码:18763616393
客户姓名:张**
投诉地市:潍坊
来话流水:2024070709083888620826989
宽带账号:18763616393
宽带账号归属地市:潍坊
宽带账号归属区县:安丘市
故障地址:潍坊安丘市兴安街道昌安北路未来城16号楼*********
联系电话:18763616393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09:10:19
具体故障现象:光猫亮红灯，捋直插紧光纤线  
重启设备
客户其他诉求:
</t>
  </si>
  <si>
    <t>2024-07-07 09:13:12</t>
  </si>
  <si>
    <t>SD-851-277609-762-13928</t>
  </si>
  <si>
    <t>SD-057-240707-496082-890</t>
  </si>
  <si>
    <t>2024-07-07 09:08:06</t>
  </si>
  <si>
    <t>普通区域-青州市-刘潘-13953603043-300M-宽带上网投诉-次数0-20240707090532X332309239</t>
  </si>
  <si>
    <t>20240707090532X332309239</t>
  </si>
  <si>
    <t xml:space="preserve">【农村网络投诉】流程受理流水号：20240707090503139536030431013540
客户号码:13953603043
客户姓名:李**
投诉地市:潍坊
来话流水:2024070709022020220867466
宽带账号:13953603043
宽带账号归属地市:潍坊
宽带账号归属区县:青州市
故障地址:潍坊青州市邵庄镇刘潘刘潘山头村12号箱（王如奎）*********
联系电话:13793679369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09:13:43
具体故障现象:光猫亮红灯，线上操作未恢复 请协助处理  谢谢
客户其他诉求:
</t>
  </si>
  <si>
    <t>2024-07-07 09:25:12</t>
  </si>
  <si>
    <t>2024-07-07 09:25:41</t>
  </si>
  <si>
    <t>SD-851-257940-9437-29935</t>
  </si>
  <si>
    <t>SD-057-240707-647523-10450</t>
  </si>
  <si>
    <t>2024-07-07 23:00:56</t>
  </si>
  <si>
    <t>【调研】-80+普通-普通区域-安丘市-咸家庄村自然村-18206452809-1000M-宽带上网投诉-次数0-202407070000759839</t>
  </si>
  <si>
    <t>202407070000759839</t>
  </si>
  <si>
    <t>202407070000759839#【已关注中国移动10086微信公众号】流程受理流水号：20240707225912182064528091211951
客户号码:18206452809
客户姓名:祝**
投诉地市:潍坊
来话流水:2024070722585908820840071
宽带账号:18206452809
宽带账号归属地市:潍坊
宽带账号归属区县:安丘市
故障地址:潍坊安丘市景芝镇咸家庄村咸家庄村自然村咸家庄村1号箱咸喜勋*********
联系电话:18206452809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23:00:21
具体故障现象:光猫亮红灯，
客户其他诉求:客户要求尽快回电处理，谢谢
;宽带小区$[咸家庄村自然村]$</t>
  </si>
  <si>
    <t>2024-07-07 23:07:18</t>
  </si>
  <si>
    <t>SD-851-276827-29724-15123</t>
  </si>
  <si>
    <t>2024-07-07 09:44:51</t>
  </si>
  <si>
    <t>【调研】-80+银卡-FTTR-普通区域-奎文区-鲁伟荣昌花园（代理商洽谈小区，联系电话5177216）-15006567127-1000M-魔百和投诉-次数0-20240707094315X595433405 一级督办</t>
  </si>
  <si>
    <t>20240707094315X595433405</t>
  </si>
  <si>
    <t>流程受理流水号：20240707094240150065671271026904
客户号码:15006567127
客户姓名:麻**
投诉地市:潍坊
来话流水:2024070709390191720832177
宽带账号:15006567127
宽带账号归属地市:潍坊
宽带账号归属区县:高新
故障地址:潍坊高新高新城区玉清街鲁伟荣昌花园（代理商洽谈小区，联系电话5177216）3号楼*********
联系电话:15006567127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
携转原因:
故障时间:2024-07-07 09:43:00
魔百和单播/组播:单播
具体故障现象:订购电视或电影等各类VIP包但无法使用，
客户其他诉求:
魔百和单/组播：单播</t>
  </si>
  <si>
    <t>2024-07-07 09:47:34</t>
  </si>
  <si>
    <t>2024-07-07 09:47:51</t>
  </si>
  <si>
    <t>SD-851-311272-18247-16198</t>
  </si>
  <si>
    <t>SD-057-240707-702581-1556</t>
  </si>
  <si>
    <t>2024-07-07 09:44:55</t>
  </si>
  <si>
    <t>【调研】-80+银卡-普通区域-安丘市-江山一品-13402268345-1000M-宽带上网投诉-次数0-20240707094317X597979917</t>
  </si>
  <si>
    <t>20240707094317X597979917</t>
  </si>
  <si>
    <t xml:space="preserve">流程受理流水号：20240707094241134022683451026908
客户号码:13402268345
客户姓名:王**
投诉地市:潍坊
来话流水:2024070709384943920830037
宽带账号:13402268345
宽带账号归属地市:潍坊
宽带账号归属区县:安丘市
故障地址:潍坊安丘市兴安街道金融街安丘市金融中心1号楼*********
联系电话:13402268345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09:42:28
具体故障现象:光猫亮红灯，
客户其他诉求:
</t>
  </si>
  <si>
    <t>2024-07-07 09:49:51</t>
  </si>
  <si>
    <t>2024-07-07 09:50:09</t>
  </si>
  <si>
    <t>SD-851-231293-6428-26799</t>
  </si>
  <si>
    <t>SD-057-240707-982174-6953</t>
  </si>
  <si>
    <t>2024-07-07 16:20:49</t>
  </si>
  <si>
    <t>普通区域-昌邑市-西郜村自然村-13793688396-200M-宽带上网投诉-次数0-20240707161925X365763967</t>
  </si>
  <si>
    <t>2024-07-08 17:21:00</t>
  </si>
  <si>
    <t>20240707161925X365763967</t>
  </si>
  <si>
    <t xml:space="preserve">【农村网络投诉】流程受理流水号：20240707161832137936883961143595
客户号码:13793688396
客户姓名:曹**
投诉地市:潍坊
来话流水:2024070716180666920824152
宽带账号:13793688396
宽带账号归属地市:潍坊
宽带账号归属区县:昌邑市
故障地址:潍坊昌邑市仓街镇西郜村西郜村自然村3号箱曹先志*********
联系电话:13793688396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16:19:07
具体故障现象:提示网络无法连接，
客户其他诉求:
</t>
  </si>
  <si>
    <t>2024-07-07 16:46:52</t>
  </si>
  <si>
    <t>陈志民</t>
  </si>
  <si>
    <t>15706307236</t>
  </si>
  <si>
    <t>dw3_jk_chenzhimin</t>
  </si>
  <si>
    <t>2024-07-07 16:47:22</t>
  </si>
  <si>
    <t>SD-057-240707-701825-8021</t>
  </si>
  <si>
    <t>2024-07-07 17:50:44</t>
  </si>
  <si>
    <t>【调研】-普通区域-坊子区-凤凰太阳城A区-13805366356-300M-宽带上网投诉-次数0-20240707174935X775607880</t>
  </si>
  <si>
    <t>2024-07-08 18:51:00</t>
  </si>
  <si>
    <t>20240707174935X775607880</t>
  </si>
  <si>
    <t xml:space="preserve">流程受理流水号：20240707174852138053663561171959
客户号码:13805366356
客户姓名:陈**
投诉地市:潍坊
来话流水:2024070717412767320834934
宽带账号:13805366356
宽带账号归属地市:潍坊
宽带账号归属区县:坊子区
故障地址:潍坊坊子区坊子新区龙泉街凤凰太阳城A区凤凰太阳城A区15号楼
联系电话:13573601058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光功率:-16.38
故障大类:宽带/电视
故障细类:宽带无法上网(专席)
携转原因:
故障时间:2024-07-07 17:49:09
具体故障现象:光猫灯正常但电脑手机无法上网，重启未恢复
客户其他诉求:
</t>
  </si>
  <si>
    <t>2024-07-07 17:58:21</t>
  </si>
  <si>
    <t>2024-07-07 17:59:00</t>
  </si>
  <si>
    <t>SD-057-240707-365401-10345</t>
  </si>
  <si>
    <t>2024-07-07 21:59:38</t>
  </si>
  <si>
    <t>80+银卡-普通区域-诸城市-小荣-18253656600-500M-宽带上网投诉-次数0-202407070000757024</t>
  </si>
  <si>
    <t>202407070000757024</t>
  </si>
  <si>
    <t>202407070000757024#流程受理流水号：20240707215620182536566001211595
客户号码:18253656600
客户姓名:马**
投诉地市:潍坊
来话流水:2024070721555863320811227
宽带账号:18253656600
宽带账号归属地市:潍坊
宽带账号归属区县:诸城市
故障地址:潍坊诸城市舜王街道小荣村小荣小荣村西街南16#箱*********
联系电话:18253656600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故障细类:宽带网速慢/卡顿
携转原因:
故障时间:2024-07-07 21:58:33
具体故障现象:网速慢卡顿，客户表示频繁卡顿，要求专业人员联系自己彻底维修，请协助处理，谢谢
客户其他诉求:
;宽带小区$[小荣]$</t>
  </si>
  <si>
    <t>2024-07-07 22:30:42</t>
  </si>
  <si>
    <t>2024-07-08 07:01:07</t>
  </si>
  <si>
    <t>SD-057-240707-019564-7007</t>
  </si>
  <si>
    <t>2024-07-07 16:26:13</t>
  </si>
  <si>
    <t>普通区域-寿光市-专家公寓-13562605285-300M-宽带上网投诉-次数0-20240707162334X614229409</t>
  </si>
  <si>
    <t>2024-07-08 17:27:00</t>
  </si>
  <si>
    <t>20240707162334X614229409</t>
  </si>
  <si>
    <t xml:space="preserve">流程受理流水号：20240707161746135626052851143365
客户号码:13562605285
客户姓名:田**
投诉地市:潍坊
来话流水:2024070716160400820803675
宽带账号:13562605285
宽带账号归属地市:潍坊
宽带账号归属区县:寿光市
故障地址:潍坊寿光市圣城街道兴安路专家公寓21号楼*********
联系电话:13695344046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16:18:14
具体故障现象:用户家光纤断了，需要师傅尽快帮忙维修，谢谢！
客户其他诉求:尽快维修
</t>
  </si>
  <si>
    <t>2024-07-07 16:28:16</t>
  </si>
  <si>
    <t>2024-07-07 16:28:36</t>
  </si>
  <si>
    <t>SD-851-327102-4122-10346</t>
  </si>
  <si>
    <t>SD-057-240707-693785-8026</t>
  </si>
  <si>
    <t>2024-07-07 17:51:01</t>
  </si>
  <si>
    <t>80+银卡-普通区域-诸城市-华诚悦府-15165650220-1000M-宽带上网投诉-次数0-202407070000627708</t>
  </si>
  <si>
    <t>2024-07-08 18:52:00</t>
  </si>
  <si>
    <t>202407070000627708</t>
  </si>
  <si>
    <t xml:space="preserve">202407070000627708#宽带账号：15165650220  ；宽带地址：潍坊诸城市密州街道繁荣路华诚悦府23号楼   ；客户来电反映宽带上网慢，路由器年限未超过，位置开阔，重启未恢复，要求上门，请协助处理，谢谢！联系电话：本机；联系人：先生；来电流水：2024070717491392220803594
</t>
  </si>
  <si>
    <t>2024-07-07 17:58:04</t>
  </si>
  <si>
    <t>2024-07-07 17:58:20</t>
  </si>
  <si>
    <t>SD-851-243337-4703-11049</t>
  </si>
  <si>
    <t>SD-057-240707-691587-1018</t>
  </si>
  <si>
    <t>2024-07-07 09:13:35</t>
  </si>
  <si>
    <t>80+普通-普通区域-昌邑市-东堤自然村-13884717498-100M-宽带上网投诉-次数0-202407070000138194</t>
  </si>
  <si>
    <t>2024-07-08 10:14:00</t>
  </si>
  <si>
    <t>202407070000138194</t>
  </si>
  <si>
    <t>202407070000138194#流程受理流水号：20240707091051138847174981015598
客户号码:13884717498
客户姓名:陈**
投诉地市:潍坊
来话流水:2024070709095155720838447
宽带账号:13884717498
宽带账号归属地市:潍坊
宽带账号归属区县:昌邑市
故障地址:潍坊昌邑市围子街道东堤村
联系电话:15805365719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故障细类:宽带无法上网(专席)
携转原因:
故障时间:2024-07-07 09:12:20
具体故障现象:宽带无法上网，
客户其他诉求:
;宽带小区$[东堤自然村]$</t>
  </si>
  <si>
    <t>2024-07-07 09:17:11</t>
  </si>
  <si>
    <t>2024-07-07 09:17:55</t>
  </si>
  <si>
    <t>SD-057-240707-129683-793</t>
  </si>
  <si>
    <t>2024-07-07 09:01:21</t>
  </si>
  <si>
    <t>【调研】-80+普通-(目标)普通区域-安丘市-庵上村自然村-13863696933-300M-宽带上网投诉-次数0-202407070000122088</t>
  </si>
  <si>
    <t>202407070000122088</t>
  </si>
  <si>
    <t>202407070000122088#宽带账号：13863696933；宽带地址：潍坊安丘市庵上镇庵上村庵上村自然村7号箱马金库*********；接入方式：FTTH，当前是否在线：不在线，端到端诊断结果：状态正常，是否智能网关：，客户反映无法上网，要求尽快处理回复！来电流水2024070708591773120840624，联系电话18764652273</t>
  </si>
  <si>
    <t>2024-07-07 09:04:10</t>
  </si>
  <si>
    <t>SD-057-240707-246805-902</t>
  </si>
  <si>
    <t>2024-07-07 09:08:41</t>
  </si>
  <si>
    <t>【追1】80+金卡-普通区域-寿光市-河头小区-15908032633-1000M-宽带上网投诉-次数0-20240707090747X467388389</t>
  </si>
  <si>
    <t>20240707090747X467388389</t>
  </si>
  <si>
    <t xml:space="preserve">【农村网络投诉】流程受理流水号：20240707090409159080326331013223
客户号码:15908032633
客户姓名:张**
投诉地市:潍坊
来话流水:2024070709035906420882720
宽带账号:15908032633
宽带账号归属地市:潍坊
宽带账号归属区县:寿光市
故障地址:潍坊寿光市文家街道张家河头村河头小区6号楼西单元201
联系电话:15908032633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故障细类:宽带无法上网(专席)
携转原因:
故障时间:2024-07-07 09:03:50
具体故障现象:光猫灯正常但电脑手机无法上网
客户其他诉求:请审核谢谢
</t>
  </si>
  <si>
    <t>2024-07-07 09:11:47</t>
  </si>
  <si>
    <t>2024-07-07 09:12:10</t>
  </si>
  <si>
    <t>SD-851-265875-16338-7750</t>
  </si>
  <si>
    <t>SD-057-240707-607891-2658</t>
  </si>
  <si>
    <t>2024-07-07 10:59:24</t>
  </si>
  <si>
    <t>80+银卡-普通区域-潍城区-广丰特艺城-13563690990-1000M-宽带上网投诉-次数0-20240707105714X343873120</t>
  </si>
  <si>
    <t>20240707105714X343873120</t>
  </si>
  <si>
    <t>检测结果：1、手机账号余额检测：手机账户余额正常；2、宽带账号登录状态检测：账号登录状态正常；3、宽带速率检测：宽带速率正常；4、宽带状态检测：宽带状态正常；5、群体故障检测：存在大面积群障；6、线路检测：线路状态异常；7、光猫在线检测：光猫不在线；故障类型：光猫LOS红灯，无法上网。故障描述：一直闪连不上网  抓紧查一下行吗。联系人：13563690990。联系电话：13153602361。。</t>
  </si>
  <si>
    <t>2024-07-07 11:04:21</t>
  </si>
  <si>
    <t>SD-852-244342-2059-23922</t>
  </si>
  <si>
    <t>SD-057-240707-471968-1730</t>
  </si>
  <si>
    <t>2024-07-07 09:59:14</t>
  </si>
  <si>
    <t>(目标)普通区域-青州市-南阳欣城商业街-13793630456-100M-宽带上网投诉-次数0-20240707095623X383380346</t>
  </si>
  <si>
    <t>20240707095623X383380346</t>
  </si>
  <si>
    <t xml:space="preserve">流程受理流水号：20240707095249137936304561030590
客户号码:13793630456
客户姓名:郝**
投诉地市:潍坊
来话流水:2024070709514854520864069
宽带账号:13793630456
宽带账号归属地市:潍坊
宽带账号归属区县:青州市
故障地址:潍坊青州市云门山街道海岱路南阳欣城商业街时尚养生
联系电话:13793630456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09:54:04
具体故障现象:光猫亮红灯闪烁
客户其他诉求:要求尽快上门维修
</t>
  </si>
  <si>
    <t>2024-07-07 10:03:07</t>
  </si>
  <si>
    <t>SD-057-240707-310524-1707</t>
  </si>
  <si>
    <t>2024-07-07 09:57:18</t>
  </si>
  <si>
    <t>普通区域-奎文区-茂子庄小区-13964698862-100M-宽带上网投诉-次数0-202407070000185382</t>
  </si>
  <si>
    <t>202407070000185382</t>
  </si>
  <si>
    <t xml:space="preserve">202407070000185382#流程受理流水号：20240707095615139646988621031856
客户号码:13964698862
客户姓名:王**
投诉地市:潍坊
来话流水:2024070709554963720805804
宽带账号:13964698862
宽带账号归属地市:潍坊
宽带账号归属区县:奎文区
故障地址:潍坊奎文区廿里堡街道茂子庄茂子庄小区10号楼*********
联系电话:13964698862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故障时间:2024-07-07 09:56:35
魔百和单播/组播:组播
具体故障现象:电视直播或点播无法观看，
客户其他诉求:客户侧为质差终端，要求上门更换终端并一并处理故障问题。
</t>
  </si>
  <si>
    <t>2024-07-07 10:06:02</t>
  </si>
  <si>
    <t>2024-07-07 10:06:36</t>
  </si>
  <si>
    <t>SD-057-240707-043612-856</t>
  </si>
  <si>
    <t>2024-07-07 09:05:49</t>
  </si>
  <si>
    <t>普通区域-坊子区-鲁商首府-13406644489-300M-宽带上网投诉-次数0-202407070000125902</t>
  </si>
  <si>
    <t>202407070000125902</t>
  </si>
  <si>
    <t xml:space="preserve">202407070000125902#
宽带账号：13406644489；宽带地址：潍坊坊子区坊子新区凤凰街鲁商首府2号楼*********；客户来电反映机顶盒，经查询客户侧为质差机顶盒，请协助上门更换终端并一并处理故障问题，谢谢！联系电话：15863414233；联系人：先生；来电流水：2024070709002470020850321
</t>
  </si>
  <si>
    <t>2024-07-07 09:08:00</t>
  </si>
  <si>
    <t>2024-07-07 09:09:18</t>
  </si>
  <si>
    <t>SD-057-240707-790481-9978</t>
  </si>
  <si>
    <t>2024-07-07 21:02:41</t>
  </si>
  <si>
    <t>普通区域-青州市-王家崖-15163622297-500M-宽带上网投诉-次数0-20240707210150X310484107</t>
  </si>
  <si>
    <t>20240707210150X310484107</t>
  </si>
  <si>
    <t xml:space="preserve">流程受理流水号：20240707205633151636222971207357
客户号码:15163622297
客户姓名:王**
投诉地市:潍坊
来话流水:2024070720554340120816081
宽带账号:15163622297
宽带账号归属地市:潍坊
宽带账号归属区县:青州市
故障地址:潍坊青州市王府街道王家崖王家崖11号箱（王志新）*********
联系电话:15163622297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21:00:44
具体故障现象:光猫亮红灯，
客户其他诉求:
</t>
  </si>
  <si>
    <t>2024-07-07 21:03:54</t>
  </si>
  <si>
    <t>2024-07-07 21:04:25</t>
  </si>
  <si>
    <t>SD-057-240707-467195-7015</t>
  </si>
  <si>
    <t>2024-07-07 16:26:33</t>
  </si>
  <si>
    <t>普通区域-坊子区-北辛庄村自然村-15854442965-1000M-宽带上网投诉-次数0-20240707162518X718592977</t>
  </si>
  <si>
    <t>20240707162518X718592977</t>
  </si>
  <si>
    <t xml:space="preserve">【农村网络投诉】流程受理流水号：20240707162348158544429651145369
客户号码:15854442965
客户姓名:王**
投诉地市:潍坊
来话流水:2024070716230675220875013
宽带账号:15854442965
宽带账号归属地市:潍坊
宽带账号归属区县:峡山区
故障地址:潍坊峡山区太堡庄街道（太堡庄）北辛庄村北辛庄村自然村北辛庄村扩容3号箱*********
联系电话:15954422503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16:24:43
具体故障现象:电脑无法上网，
客户其他诉求:
</t>
  </si>
  <si>
    <t>2024-07-07 16:31:16</t>
  </si>
  <si>
    <t>SD-057-240707-648321-9278</t>
  </si>
  <si>
    <t>2024-07-07 19:40:34</t>
  </si>
  <si>
    <t>普通区域-坊子区-东楼村自然村-13964776408-100M-宽带上网投诉-次数0-202407070000708673</t>
  </si>
  <si>
    <t>202407070000708673</t>
  </si>
  <si>
    <t>202407070000708673#宽带账号：13964776408宽带地址：潍坊坊子区黄旗堡街道东楼村东楼村自然村坊子黄旗堡街道东楼村扩容6号分纤箱*；客户来电反映宽带使用不畅，客户不在现场，无法配合线上指导，要求上门，请协助处理，谢谢！联系电话：本机；联系人：先生；来电流水：2024070719390551520842762</t>
  </si>
  <si>
    <t>2024-07-07 19:45:42</t>
  </si>
  <si>
    <t>2024-07-07 19:48:38</t>
  </si>
  <si>
    <t>SD-851-286051-3161-18336</t>
  </si>
  <si>
    <t>SD-057-240707-071352-857</t>
  </si>
  <si>
    <t>2024-07-07 09:05:50</t>
  </si>
  <si>
    <t>普通区域-坊子区-新方新怡园（保护小区）-15684392520-1000M-宽带上网投诉-次数0-202407070000125918</t>
  </si>
  <si>
    <t>202407070000125918</t>
  </si>
  <si>
    <t>202407070000125918#宽带账号：15684392520；宽带地址：潍坊坊子区坊子新区凤凰街新方新怡园（保护小区）北区6号楼*********；接入方式：FTTH，当前是否在线：在线，端到端诊断结果：客户侧设备问题，是否智能网关：，客户反映从**时间开始****无法使用，具体现象：连不上网，要求尽快处理回复！来电流水：2024070709014626620862303，联系电话：15634663520</t>
  </si>
  <si>
    <t>2024-07-07 09:07:55</t>
  </si>
  <si>
    <t>2024-07-07 09:10:57</t>
  </si>
  <si>
    <t>SD-057-240707-261583-876</t>
  </si>
  <si>
    <t>2024-07-07 09:06:23</t>
  </si>
  <si>
    <t>【调研】-80+银卡-普通区域-昌邑市-昌邑粮管所小区-13573683143-300M-宽带上网投诉-次数0-202407070000127799</t>
  </si>
  <si>
    <t>202407070000127799</t>
  </si>
  <si>
    <t xml:space="preserve">202407070000127799#宽带账号：13573683143；宽带地址：潍坊昌邑市饮马镇饮马街昌邑粮管所小区粮管所小区；客户来电反映宽带无法正常连接，客户不在现场，无法配合线上指导，要求师傅上门，请协助处理，谢谢！联系电话：13573683143；联系人：先生；来电流水：2024070709010667120856550。 </t>
  </si>
  <si>
    <t>2024-07-07 09:10:16</t>
  </si>
  <si>
    <t>2024-07-07 09:12:22</t>
  </si>
  <si>
    <t>SD-851-265407-20557-23931</t>
  </si>
  <si>
    <t>SD-057-240707-620413-2602</t>
  </si>
  <si>
    <t>2024-07-07 10:55:21</t>
  </si>
  <si>
    <t>80+银卡-FTTR-普通区域-潍城区-金景家苑-15964591555-1000M-宽带上网投诉-次数0-202407070000251216</t>
  </si>
  <si>
    <t>202407070000251216</t>
  </si>
  <si>
    <t xml:space="preserve">202407070000251216#流程受理流水号：20240707105448159645915551052422
客户号码:15964591555
客户姓名:王**
投诉地市:潍坊
来话流水:2024070710541803820830434
宽带账号:15964591555
宽带账号归属地市:潍坊
宽带账号归属区县:潍城区
故障地址:潍坊潍城区北关街道卧龙西街金景家苑2号楼*********
联系电话:13854401199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故障细类:宽带无法上网
携转原因:
故障时间:2024-07-07 10:55:03
具体故障现象:提示网络无法连接，
客户其他诉求:客户侧为质差终端，要求上门更换终端并一并处理故障问题。
</t>
  </si>
  <si>
    <t>2024-07-07 11:02:50</t>
  </si>
  <si>
    <t>2024-07-07 11:03:16</t>
  </si>
  <si>
    <t>SD-851-242444-53780-27096</t>
  </si>
  <si>
    <t>SD-057-240707-486132-9984</t>
  </si>
  <si>
    <t>2024-07-07 21:05:02</t>
  </si>
  <si>
    <t>【调研】-80+金卡-普通区域-潍城区-颜家村自然村-15163625800-1000M-宽带上网投诉-次数0-20240707210206X326945326</t>
  </si>
  <si>
    <t>20240707210206X326945326</t>
  </si>
  <si>
    <t xml:space="preserve">【农村网络投诉】流程受理流水号：20240707205803151636258001207553
客户号码:15163625800
客户姓名:王**
投诉地市:潍坊
来话流水:2024070720565818120821232
宽带账号:15163625800
宽带账号归属地市:潍坊
宽带账号归属区县:潍城区
故障地址:潍坊潍城区于河街道颜家村颜家村自然村于河颜家村扩容6#颜丽丽房子旁*********
联系电话:15163625800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故障时间:2024-07-07 20:59:17
具体故障现象:光猫亮红灯，
客户其他诉求:
</t>
  </si>
  <si>
    <t>2024-07-07 21:11:15</t>
  </si>
  <si>
    <t>2024-07-07 21:11:50</t>
  </si>
  <si>
    <t>SD-057-240707-452879-9285</t>
  </si>
  <si>
    <t>2024-07-07 19:41:17</t>
  </si>
  <si>
    <t>普通区域-寿光市-小泊头村自然村-18765129591-200M-宽带上网投诉-次数0-20240707194046X446193390</t>
  </si>
  <si>
    <t>20240707194046X446193390</t>
  </si>
  <si>
    <t xml:space="preserve">【农村网络投诉】流程受理流水号：20240707193835187651295911195788
客户号码:18765129591
客户姓名:张**
投诉地市:潍坊
来话流水:2024070719371902220833071
宽带账号:18765129591
宽带账号归属地市:潍坊
宽带账号归属区县:寿光市
故障地址:潍坊寿光市侯镇小泊头村小泊头村自然村小泊头村南
联系电话:17362173069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19:38:57
具体故障现象:用户无法提供具体故障现象，
客户其他诉求:
</t>
  </si>
  <si>
    <t>2024-07-07 19:43:39</t>
  </si>
  <si>
    <t>2024-07-07 19:44:18</t>
  </si>
  <si>
    <t>SD-057-240707-037485-9348</t>
  </si>
  <si>
    <t>80+银卡-普通区域-昌邑市-十字路-13791871597-1000M-宽带上网投诉-次数0-20240707194505X705484267</t>
  </si>
  <si>
    <t>20240707194505X705484267</t>
  </si>
  <si>
    <t xml:space="preserve">【农村网络投诉】流程受理流水号：20240707194313137918715971196552
客户号码:13791871597
客户姓名:张**
投诉地市:潍坊
来话流水:2024070719424519720863182
宽带账号:13791871597
宽带账号归属地市:潍坊
宽带账号归属区县:昌邑市
故障地址:潍坊昌邑市李家埠镇十字路村十字路扩容15号箱翟继伟*********
联系电话:13791871597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19:44:39
具体故障现象:光猫亮红灯，
客户其他诉求:要求退还无法使用期间的宽带费用，
</t>
  </si>
  <si>
    <t>2024-07-07 19:48:55</t>
  </si>
  <si>
    <t>2024-07-07 19:50:16</t>
  </si>
  <si>
    <t>SD-057-240707-682153-8090</t>
  </si>
  <si>
    <t>2024-07-07 17:59:10</t>
  </si>
  <si>
    <t>普通区域-奎文区-则尔庄小区-13791619795-1000M-魔百和投诉-次数0-20240707175650X210192690</t>
  </si>
  <si>
    <t>20240707175650X210192690</t>
  </si>
  <si>
    <t>流程受理流水号：20240707175455137916197951173750
客户号码:13791619795
客户姓名:许**
投诉地市:潍坊
来话流水:2024070717543556720849897
宽带账号:13791619795
宽带账号归属地市:潍坊
宽带账号归属区县:奎文区
故障地址:潍坊奎文区北苑街道四平路则尔庄小区14号楼2-301*********
联系电话:13791619795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故障时间:2024-07-07 17:49:55
魔百和单播/组播:组播
具体故障现象:电视直播或点播无法观看，
客户其他诉求:
魔百和单/组播：组播</t>
  </si>
  <si>
    <t>2024-07-07 18:01:26</t>
  </si>
  <si>
    <t>2024-07-07 18:01:55</t>
  </si>
  <si>
    <t>SD-851-247805-30490-9876</t>
  </si>
  <si>
    <t>SD-057-240707-573649-5468</t>
  </si>
  <si>
    <t>2024-07-07 14:27:44</t>
  </si>
  <si>
    <t>80+普通-普通区域-坊子区-穆三村自然村-13853649709-300M-魔百和投诉-次数0-202407070000430081</t>
  </si>
  <si>
    <t>202407070000430081</t>
  </si>
  <si>
    <t>202407070000430081#流程受理流水号：20240707142555138536497091110750
客户号码:13853649709
客户姓名:岳*
投诉地市:潍坊
来话流水:2024070714244765220897332
宽带账号:13853649709
宽带账号归属地市:潍坊
宽带账号归属区县:坊子区
故障地址:潍坊坊子区九龙街办（穆村）穆三村穆三村自然村坊子九龙街道穆三村扩容（九龙家园）2号楼*********
联系电话:13853649709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故障时间:2024-07-07 14:27:59
魔百和单播/组播:组播
具体故障现象:电视提示网络类错误，
客户其他诉求:
魔百和单/组播：组播;宽带小区$[穆三村自然村]$</t>
  </si>
  <si>
    <t>2024-07-07 14:32:22</t>
  </si>
  <si>
    <t>2024-07-07 14:35:29</t>
  </si>
  <si>
    <t>SD-057-240707-816403-9988</t>
  </si>
  <si>
    <t>2024-07-07 21:05:16</t>
  </si>
  <si>
    <t>80+白金-FTTR-普通区域-青州市-关家庄村-13791675219-1000M-宽带上网投诉-次数0-202407070000742350</t>
  </si>
  <si>
    <t>202407070000742350</t>
  </si>
  <si>
    <t>202407070000742350#宽带账号：13791675219；宽带地址：潍坊青州市弥河镇关家庄村关家庄村扩4号箱村北张汝浩*********；客户来电反映宽带电视看不了，客户不配合排障，要求师傅上门，请协助处理，谢谢！联系电话：13573626128；联系人：***；来电流水：2024070721010875820838165</t>
  </si>
  <si>
    <t>2024-07-07 21:11:42</t>
  </si>
  <si>
    <t>2024-07-07 21:12:13</t>
  </si>
  <si>
    <t>SD-851-291985-27516-14576</t>
  </si>
  <si>
    <t>SD-057-240707-067495-6967</t>
  </si>
  <si>
    <t>2024-07-07 16:23:11</t>
  </si>
  <si>
    <t>【调研】-80+银卡-普通区域-奎文区-大虞西宿舍-13793692578-200M-宽带上网投诉-次数0-20240707162029X429178559</t>
  </si>
  <si>
    <t>20240707162029X429178559</t>
  </si>
  <si>
    <t xml:space="preserve">流程受理流水号：20240707161900137936925781143778
客户号码:13793692578
客户姓名:陈**
投诉地市:潍坊
来话流水:2024070716182764420827770
宽带账号:13793692578
宽带账号归属地市:潍坊
宽带账号归属区县:奎文区
故障地址:潍坊奎文区大虞街道虞河路大虞西宿舍人防宿舍2号楼*********
联系电话:17860502896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16:20:11
具体故障现象:无法上网，光猫电源灯不亮，检查电源拔插电源线，按电源开关未恢复，请协助处理，谢谢
客户其他诉求:
</t>
  </si>
  <si>
    <t>2024-07-07 16:24:54</t>
  </si>
  <si>
    <t>2024-07-07 16:25:12</t>
  </si>
  <si>
    <t>SD-057-240707-467150-828</t>
  </si>
  <si>
    <t>2024-07-07 09:04:07</t>
  </si>
  <si>
    <t>【调研】-80+银卡-普通区域-临朐县-滨河花园小区一期-17853629367-300M-宽带上网投诉-次数0-202407070000123421</t>
  </si>
  <si>
    <t>202407070000123421</t>
  </si>
  <si>
    <t xml:space="preserve">202407070000123421#宽带账号：17853629367；宽带地址：潍坊临朐县东城街道东镇路滨河花园小区一期B5号楼2-401；客户来电反映移动高清无关观看，要求师傅上门，请协助处理，谢谢！联系电话：潍坊临朐县东城街道东镇路滨河花园小区一期B5号楼；联系人：先生；来电流水：2024070708574371420827460。 </t>
  </si>
  <si>
    <t>2024-07-07 09:08:48</t>
  </si>
  <si>
    <t>2024-07-07 09:09:07</t>
  </si>
  <si>
    <t>SD-057-240707-371025-1590</t>
  </si>
  <si>
    <t>2024-07-07 09:47:28</t>
  </si>
  <si>
    <t>【调研】-80+普通-普通区域-诸城市-永康佳苑-15165652253-300M-魔百和投诉-次数0-20240707085104X464637104</t>
  </si>
  <si>
    <t>20240707085104X464637104</t>
  </si>
  <si>
    <t>流程 ： 
 流程受理流水号：20240707085011151656522531008250; 
手机号码 ：15165652253；
客户姓名 ：臧*；
投诉地市 ：潍坊；
来话流水 ：2024070708495302420861265；
宽带账号 ：15165652253；
宽带账号归属地市 ：潍坊；
宽带账号归属区县 ：诸城市；
联系人 ：臧*；
故障地址 ：潍坊诸城市龙都街道龙都街永康佳苑1号楼*********；
联系电话 ：15165652253；
是否升级倾向 ：否；
是否投诉倾向 ：否；
工单内容 ：客户来电反映观看魔百和电视时，频道无法观看或回看，客户不认可。请协助处理，谢谢。；
_是否智能网关：否</t>
  </si>
  <si>
    <t>2024-07-07 09:57:38</t>
  </si>
  <si>
    <t>2024-07-07 09:58:24</t>
  </si>
  <si>
    <t>SD-851-307859-8929-3535</t>
  </si>
  <si>
    <t>SD-057-240707-795648-2593</t>
  </si>
  <si>
    <t>2024-07-07 10:54:30</t>
  </si>
  <si>
    <t>【调研】-80+银卡-普通区域-青州市-西水渠-13853600273-1000M-宽带上网投诉-次数0-202407070000247806</t>
  </si>
  <si>
    <t>202407070000247806</t>
  </si>
  <si>
    <t xml:space="preserve">202407070000247806#宽带账号：13853600273；宽带地址：潍坊青州市高柳镇西水渠村西水渠西水渠村12号箱（闫炳河）*********v；客户来电反映宽带/移动高清*****，客户不在现场，无法配合线上指导/客户不配合排障，要求上门，请协助处理，谢谢！联系电话：15069697318；联系人：先生；来电流水：2024070710515866020805188。 </t>
  </si>
  <si>
    <t>2024-07-07 10:58:11</t>
  </si>
  <si>
    <t>2024-07-07 10:59:12</t>
  </si>
  <si>
    <t>SD-851-277407-1469-27468</t>
  </si>
  <si>
    <t>SD-057-240707-816527-2572</t>
  </si>
  <si>
    <t>2024-07-07 10:53:12</t>
  </si>
  <si>
    <t>【调研】-(目标)普通区域-临朐县-大辛庄自然村-18764666102-300M-魔百和投诉-次数0-20240707105027X627601601</t>
  </si>
  <si>
    <t>20240707105027X627601601</t>
  </si>
  <si>
    <t>【农村网络投诉】流程受理流水号：20240707104911187646661021050471
客户号码:18764666102
客户姓名:童**
投诉地市:潍坊
来话流水:2024070710423821420805092
宽带账号:18764666102
宽带账号归属地市:潍坊
宽带账号归属区县:临朐县
故障地址:潍坊临朐县冶源镇人民政府大辛庄大辛庄自然村大辛庄（扩容4）37号箱冯玉国（外墙）*********
联系电话:18764666102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故障大类:/电视
故障细类:移动高清电视故障(专席)
携转原因:
故障时间:2024-07-07 10:53:05
魔百和单播/组播:单播
具体故障现象:登录超时，重启未恢复，请协助谢谢。
客户其他诉求:
魔百和单/组播：单播</t>
  </si>
  <si>
    <t>2024-07-07 10:56:25</t>
  </si>
  <si>
    <t>2024-07-07 10:56:48</t>
  </si>
  <si>
    <t>SD-851-252546-94901-10081</t>
  </si>
  <si>
    <t>SD-057-240707-487239-2555</t>
  </si>
  <si>
    <t>2024-07-07 10:51:47</t>
  </si>
  <si>
    <t>普通区域-临朐县-北亭子自然村-13780862358-100M-宽带上网投诉-次数0-202407070000238433</t>
  </si>
  <si>
    <t>2024-07-08 11:52:00</t>
  </si>
  <si>
    <t>202407070000238433</t>
  </si>
  <si>
    <t>202407070000238433#宽带账号：13780862358；宽带地址：潍坊临朐县城关街道北亭子；客户来电反映宽带显示不在线，电视无法观看，无法配合线上指导/客户不配合排障，要求师傅上门，请协助处理，谢谢！联系电话：15169627728；联系人：先生；来电流水：2024070710423144920803882</t>
  </si>
  <si>
    <t>2024-07-07 10:58:41</t>
  </si>
  <si>
    <t>2024-07-07 11:00:46</t>
  </si>
  <si>
    <t>SD-057-240707-546027-182</t>
  </si>
  <si>
    <t>2024-07-07 07:54:15</t>
  </si>
  <si>
    <t>80+普通-普通区域-昌邑市-尚品世家-18706579047-100M-宽带上网投诉-次数0-202407070000092922</t>
  </si>
  <si>
    <t>202407070000092922</t>
  </si>
  <si>
    <t>202407070000092922#流程受理流水号：20240707075247187065790471000586
客户号码:18706579047
客户姓名:吴*
投诉地市:潍坊
来话流水:2024070707523287620885326
宽带账号:18706579047
宽带账号归属地市:潍坊
宽带账号归属区县:昌邑市
故障地址:潍坊昌邑市城区都昌路尚品世家3号楼*********
联系电话:18706579047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07:55:37
具体故障现象:网速慢卡顿，
客户其他诉求:
;宽带小区$[尚品世家]$</t>
  </si>
  <si>
    <t>2024-07-07 08:00:42</t>
  </si>
  <si>
    <t>2024-07-07 08:02:28</t>
  </si>
  <si>
    <t>SD-057-240707-532104-10291</t>
  </si>
  <si>
    <t>2024-07-07 21:41:02</t>
  </si>
  <si>
    <t>80+银卡-普通区域-安丘市-锦国花园-13589189397-300M-宽带上网投诉-次数0-20240707214047X647440170</t>
  </si>
  <si>
    <t>20240707214047X647440170</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</si>
  <si>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网络无法连接。故障描述：WAi Fi 显示不可上网！时好时坏的。联系人：王维康。联系电话：15864302648。。</t>
  </si>
  <si>
    <t>2024-07-07 21:43:14</t>
  </si>
  <si>
    <t>2024-07-07 21:44:32</t>
  </si>
  <si>
    <t>SD-851-272156-90008-5014</t>
  </si>
  <si>
    <t>SD-057-240707-519602-9197</t>
  </si>
  <si>
    <t>2024-07-07 19:29:29</t>
  </si>
  <si>
    <t>【调研】-80+普通-普通区域-奎文区-新华枫景-18764614447-100M-宽带上网投诉-次数0-20240707192749X669242607</t>
  </si>
  <si>
    <t>20240707192749X669242607</t>
  </si>
  <si>
    <t xml:space="preserve">流程受理流水号：20240707192557187646144471193608
客户号码:18764614447
客户姓名:贾**
投诉地市:潍坊
来话流水:2024070719254361120868133
宽带账号:18764614447
宽带账号归属地市:潍坊
宽带账号归属区县:奎文区
故障地址:潍坊奎文区北苑街道玉清街新华风景12号楼*********
联系电话:18764614447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19:27:06
具体故障现象:用户无法提供具体故障现象，
客户其他诉求:
</t>
  </si>
  <si>
    <t>2024-07-07 20:03:19</t>
  </si>
  <si>
    <t>2024-07-07 20:03:46</t>
  </si>
  <si>
    <t>SD-057-240707-176583-9143</t>
  </si>
  <si>
    <t>2024-07-07 19:21:38</t>
  </si>
  <si>
    <t>(目标)普通区域-青州市-张家洼村自然村-15908027538-100M-宽带上网投诉-次数0-202407070000700553</t>
  </si>
  <si>
    <t>202407070000700553</t>
  </si>
  <si>
    <t xml:space="preserve">202407070000700553#流程受理流水号：20240707192040159080275381192706
客户号码:15908027538
客户姓名:陈**
投诉地市:潍坊
来话流水:2024070719195425520834661
宽带账号:15908027538
宽带账号归属地市:潍坊
宽带账号归属区县:青州市
故障地址:潍坊青州市弥河镇张家洼村张家洼村自然村扩2号箱村东南陈照同*********
联系电话:15908027538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光功率:-20.65
故障大类:宽带/电视
故障细类:移动高清电视故障
携转原因:
故障时间:2024-07-07 19:21:16
魔百和单播/组播:组播
具体故障现象:机顶盒无法开机，
客户其他诉求:客户侧为质差终端，要求上门更换终端并一并处理故障问题。
</t>
  </si>
  <si>
    <t>2024-07-07 19:27:11</t>
  </si>
  <si>
    <t>2024-07-07 19:27:37</t>
  </si>
  <si>
    <t>SD-057-240707-981754-9201</t>
  </si>
  <si>
    <t>2024-07-07 19:29:41</t>
  </si>
  <si>
    <t>【追1】【调研】-80+普通-FTTR-(目标)普通区域-安丘市-大盛村自然村-15863256778-1000M-宽带上网投诉-次数0-20240707192822X702765265</t>
  </si>
  <si>
    <t>20240707192822X702765265</t>
  </si>
  <si>
    <t xml:space="preserve">【农村网络投诉】流程受理流水号：20240707192700158632567781193788
客户号码:15863256778
客户姓名:张*
投诉地市:潍坊
来话流水:2024070719264257820873754
宽带账号:15863256778
宽带账号归属地市:潍坊
宽带账号归属区县:安丘市
故障地址:潍坊安丘市大盛镇大盛村大盛村自然村大盛沿街追加4#党委家属院楼顶东头*********
联系电话:13563511234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19:28:08
具体故障现象:打不开网页，
客户其他诉求:
</t>
  </si>
  <si>
    <t>2024-07-07 19:32:29</t>
  </si>
  <si>
    <t>2024-07-07 19:32:51</t>
  </si>
  <si>
    <t>SD-851-323758-14563-3726</t>
  </si>
  <si>
    <t>SD-057-240707-801427-10297</t>
  </si>
  <si>
    <t>2024-07-07 21:42:31</t>
  </si>
  <si>
    <t>(目标)普通区域-青州市-西店安置区-15006619683-200M-宽带上网投诉-次数0-202407070000755426</t>
  </si>
  <si>
    <t>202407070000755426</t>
  </si>
  <si>
    <t>202407070000755426#流程受理流水号：20240707213631150066196831211174
客户号码:15006619683
客户姓名:张**
投诉地市:潍坊
来话流水:2024070721360390220861080
宽带账号:15006619683
宽带账号归属地市:潍坊
宽带账号归属区县:青州市
故障地址:潍坊青州市益都街道尧王山路西店安置区36号楼*********
联系电话:15006619683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故障时间:2024-07-07 21:35:01
具体故障现象:电脑无法上网，
客户其他诉求:要求取消宽带并退还费用，
;宽带小区$[西店安置区]$</t>
  </si>
  <si>
    <t>2024-07-07 21:47:09</t>
  </si>
  <si>
    <t>2024-07-07 21:48:23</t>
  </si>
  <si>
    <t>SD-057-240707-310792-9150</t>
  </si>
  <si>
    <t>2024-07-07 19:23:13</t>
  </si>
  <si>
    <t>普通区域-临朐县-大岳庄自然村-18765735485-200M-宽带上网投诉-次数0-20240707192104X264002387</t>
  </si>
  <si>
    <t>20240707192104X264002387</t>
  </si>
  <si>
    <t xml:space="preserve">【农村网络投诉】流程受理流水号：20240707191851187657354851192383
客户号码:18765735485
客户姓名:冯**
投诉地市:潍坊
来话流水:2024070719181440120824669
宽带账号:18765735485
宽带账号归属地市:潍坊
宽带账号归属区县:临朐县
故障地址:潍坊临朐县辛寨镇人民政府大岳庄大岳庄自然村大岳庄8号冯继辉*********
联系电话:18706466538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19:20:35
具体故障现象:光猫亮红灯，
客户其他诉求:
</t>
  </si>
  <si>
    <t>2024-07-07 19:25:04</t>
  </si>
  <si>
    <t>2024-07-07 19:25:29</t>
  </si>
  <si>
    <t>SD-057-240707-527394-190</t>
  </si>
  <si>
    <t>2024-07-07 07:55:36</t>
  </si>
  <si>
    <t>【调研】-普通区域-奎文区-潍柴佳苑-15169450129-300M-宽带上网投诉-次数0-202407070000091412</t>
  </si>
  <si>
    <t>202407070000091412</t>
  </si>
  <si>
    <t>202407070000091412#流程受理流水号：20240707075501151694501291000615
客户号码:15169450129
客户姓名:刘**
投诉地市:潍坊
来话流水:2024070707544476520886314
宽带账号:15169450129
宽带账号归属地市:潍坊
宽带账号归属区县:高新
故障地址:潍坊高新高新城区北宫街潍柴佳苑11号楼*********
联系电话:15169450129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07:55:12
具体故障现象:光猫亮红灯，
客户其他诉求:
;宽带小区$[潍柴佳苑]$</t>
  </si>
  <si>
    <t>2024-07-07 07:59:51</t>
  </si>
  <si>
    <t>2024-07-07 08:00:14</t>
  </si>
  <si>
    <t>SD-057-240707-762019-10302</t>
  </si>
  <si>
    <t>2024-07-07 21:43:59</t>
  </si>
  <si>
    <t>【调研】-普通区域-安丘市-安丘青云山农贸市场-17685945778-500M-宽带上网投诉-次数0-202407070000754731</t>
  </si>
  <si>
    <t>202407070000754731</t>
  </si>
  <si>
    <t>202407070000754731#【已关注中国移动10086微信公众号】流程受理流水号：20240707214320176859457781211384
客户号码:17685945778
客户姓名:董**
投诉地市:潍坊
来话流水:2024070721422920220878650
宽带账号:17685945778
宽带账号归属地市:潍坊
宽带账号归属区县:安丘市
故障地址:潍坊安丘市兴安街道世贸大街安丘青云山农贸市场5栋楼外墙6号箱*********
联系电话:17685945778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
故障细类:宽带无法上网
携转原因:
故障时间:2024-07-07 21:43:42
具体故障现象:光猫亮红灯，
客户其他诉求:
;宽带小区$[安丘青云山农贸市场]$</t>
  </si>
  <si>
    <t>2024-07-07 21:45:35</t>
  </si>
  <si>
    <t>2024-07-07 21:45:50</t>
  </si>
  <si>
    <t>SD-852-303991-368-2808</t>
  </si>
  <si>
    <t>SD-057-240707-703984-9156</t>
  </si>
  <si>
    <t>2024-07-07 19:23:40</t>
  </si>
  <si>
    <t>普通区域-诸城市-吴家庄村自然村-18705448615-300M-宽带上网投诉-次数0-20240707192256X376740392</t>
  </si>
  <si>
    <t>20240707192256X376740392</t>
  </si>
  <si>
    <t xml:space="preserve">【农村网络投诉】流程受理流水号：20240707191512187054486151191781
客户号码:18705448615
客户姓名:马**
投诉地市:潍坊
来话流水:2024070719113833020885414
宽带账号:18705448615
宽带账号归属地市:潍坊
宽带账号归属区县:诸城市
故障地址:潍坊诸城市贾悦镇吴家庄吴家庄村自然村吴家庄村东北3号箱*********
联系电话:13006581073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故障细类:宽带无法上网(专席)
携转原因:
故障时间:2024-07-07 19:15:34
具体故障现象:频繁掉线，客户来电反映光猫经常指示灯正常，宽带无法上网，请协助处理谢谢
客户其他诉求:
</t>
  </si>
  <si>
    <t>2024-07-07 19:28:30</t>
  </si>
  <si>
    <t>SD-851-314425-12608-29766</t>
  </si>
  <si>
    <t>SD-057-240707-945876-9157</t>
  </si>
  <si>
    <t>2024-07-07 19:24:04</t>
  </si>
  <si>
    <t>普通区域-安丘市-景城花园（含景城桂园）-13686366207-300M-宽带上网投诉-次数0-202407070000698209</t>
  </si>
  <si>
    <t>202407070000698209</t>
  </si>
  <si>
    <t>202407070000698209#客户来电反映电视机无法观看我处正常排障未恢复，请协助处理，谢谢</t>
  </si>
  <si>
    <t>2024-07-07 19:27:56</t>
  </si>
  <si>
    <t>2024-07-07 19:28:25</t>
  </si>
  <si>
    <t>SD-057-240707-408321-10309</t>
  </si>
  <si>
    <t>2024-07-07 21:45:09</t>
  </si>
  <si>
    <t>【调研】-80+银卡-普通区域-潍城区-东夏庄片区-15169499235-1000M-宽带上网投诉-次数0-202407070000755932</t>
  </si>
  <si>
    <t>202407070000755932</t>
  </si>
  <si>
    <t xml:space="preserve">202407070000755932#流程受理流水号：20240707213942151694992351211280
客户号码:15169499235
客户姓名:孙**
投诉地市:潍坊
来话流水:2024070721390097520869368
宽带账号:15169499235
宽带账号归属地市:潍坊
宽带账号归属区县:潍城区
故障地址:潍坊潍城区北关街道向阳路东夏庄片区东夏庄26#东夏庄西属第五条南北街南属第3排房子*********
联系电话:15169499235
联系人:先生
工单紧急程度:一般
是否有升级投诉倾向:否
是否重复投诉:否
是否携转意向:否
是否投诉倾向:否
是否智能网关:智能网关
当前是否在线:是
接入方式:FTTH
端到端诊断结果:光功率弱
是否质差终端:是
光功率:-30.45
故障大类:宽带/电视
故障细类:宽带无法上网
携转原因:
故障时间:2024-07-07 21:40:09
具体故障现象:提示网络无法连接，
客户其他诉求:客户侧为质差终端，要求上门更换终端并一并处理故障问题。
</t>
  </si>
  <si>
    <t>2024-07-07 21:49:18</t>
  </si>
  <si>
    <t>2024-07-07 21:50:33</t>
  </si>
  <si>
    <t>SD-851-299240-15903-7457</t>
  </si>
  <si>
    <t>SD-057-240707-785420-9171</t>
  </si>
  <si>
    <t>2024-07-07 19:26:29</t>
  </si>
  <si>
    <t>FTTR-普通区域-寿光市-南马范村-13864645298-1000M-宽带上网投诉-次数0-20240707192549X549586705</t>
  </si>
  <si>
    <t>20240707192549X549586705</t>
  </si>
  <si>
    <t xml:space="preserve">【农村网络投诉】流程受理流水号：20240707192255138646452981193075
客户号码:13864645298
客户姓名:寇**
投诉地市:潍坊
来话流水:2024070719215101320846024
宽带账号:13864645298
宽带账号归属地市:潍坊
宽带账号归属区县:寿光市
故障地址:潍坊寿光市圣城街道文圣街南马范村11号楼*********
联系电话:13864645298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故障细类:网速慢/上网掉线(专席)
携转原因:
故障时间:2024-07-07 19:23:03
具体故障现象:网速慢卡顿，覆盖不好，要求找个能问题的工作人员联系，之前工作人员没有处理好
客户其他诉求:
</t>
  </si>
  <si>
    <t>2024-07-07 19:27:58</t>
  </si>
  <si>
    <t>2024-07-07 19:29:55</t>
  </si>
  <si>
    <t>SD-851-234506-12585-26516</t>
  </si>
  <si>
    <t>SD-057-240707-132607-9178</t>
  </si>
  <si>
    <t>2024-07-07 19:27:43</t>
  </si>
  <si>
    <t>80+普通-普通区域--null--宽带上网投诉-次数0-202407060000420052</t>
  </si>
  <si>
    <t>202407060000420052</t>
  </si>
  <si>
    <t>202407060000420052#【已关注中国移动10086微信公众号】*YWDZ01
服务号码：15666569763，
号码归属地：潍坊安丘 ，
要求取消：宽带业务；
请查原因；对宽带业务不zhi  qing ，要求落实，宽带地址不清楚。
用户品牌：全球通；
是否外呼开通：否；
客户质疑：智能组网产品包、移动高清（智能版）13元/月、移动高清套餐协议2年、198+元爱家宽带300M、169元调测费更换WiFi5（新开宽带），
接触录音流水号：2024070614251566220807225；联系电话：15666569763；
受理明细：536220320218969130，争议业务名称：移动高清（智能版）13元/月，赵**，15666569763，产品变更，2022-03-20 16:12:02,(f842n002)，潍坊-安丘-商场路-随销泛渠道-中移铁通三联厅(SD.LF.08.24.02.NN)；
受理明细：536220316366182198，争议业务名称：移动高清套餐协议2年，赵**，15666569763，产品变更，2022-03-16 18:48:46,王春力(f842p002)，安丘市俊泓手机店(SD.LF.08.24.02.0P)；
受理明细：536220316366182198，争议业务名称：198+元爱家宽带300M，赵**，15666569763，产品变更，2022-03-16 18:48:46,王春力(f842p002)，安丘市俊泓手机店(SD.LF.08.24.02.0P)；
受理明细：536220316366182198，争议业务名称：169元调测费更换WiFi5（新开宽带），赵**，15666569763，产品变更，2022-03-16 18:48:46,王春力(f842p002)，安丘市俊泓手机店(SD.LF.08.24.02.0P)；
备注：;宽带小区$[大华中央城]$</t>
  </si>
  <si>
    <t>2024-07-08 10:24:33</t>
  </si>
  <si>
    <t>SD-057-240707-189420-3267</t>
  </si>
  <si>
    <t>2024-07-07 11:34:11</t>
  </si>
  <si>
    <t>普通区域-奎文区-吴家庄自然村-13793609591-300M-宽带上网投诉-次数0-202407070000293412</t>
  </si>
  <si>
    <t>202407070000293412</t>
  </si>
  <si>
    <t>202407070000293412#流程受理流水号：20240707113239137936095911066223
客户号码:13793609591
客户姓名:李**
投诉地市:潍坊
来话流水:2024070711313028120823355
宽带账号:13793609591
宽带账号归属地市:潍坊
宽带账号归属区县:高新
故障地址:潍坊高新车留吴家庄吴家庄自然村扩容（书记）箱*********
联系电话:13793609591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11:33:25
具体故障现象:光猫亮红灯，
客户其他诉求:
;宽带小区$[吴家庄自然村]$</t>
  </si>
  <si>
    <t>2024-07-07 11:37:15</t>
  </si>
  <si>
    <t>2024-07-07 11:39:33</t>
  </si>
  <si>
    <t>SD-057-240707-410253-6214</t>
  </si>
  <si>
    <t>2024-07-07 15:31:16</t>
  </si>
  <si>
    <t>【调研】-80+普通-FTTR-普通区域-坊子区-凤栖桃源-13626360389-200M-宽带上网投诉-次数0-202407060000667471</t>
  </si>
  <si>
    <t>2024-07-08 16:32:00</t>
  </si>
  <si>
    <t>202407060000667471</t>
  </si>
  <si>
    <t>202407060000667471#*YWDZ01
服务号码：13626360389，
号码归属地：潍坊坊子 ，
请查原因；
用户品牌：全球通；
是否外呼开通：否；
客户质疑：499元中兴全光WiFi1+1产品（G6611-GPON）、（硬件专用）影视全站会员、499元中兴全光WiFi1+1优惠、98元及以上套餐，办理29元/月影视全站会员包，享全光WiFi1+1礼包，合约期30个月，到期后影视全站会员包按照10元/月收费，
接触录音流水号：2024070618294113420811072；联系电话：13626360389；
受理明细：536230430803781438，争议业务名称：（硬件专用）影视全站会员，许**，13626360389，产品变更，2023-04-30 09:53:30,(fa11001e)，坊子凤凰街营业厅(SD.LF.0A.01.01)；
受理明细：536230430803781438，争议业务名称：499元中兴全光WiFi1+1优惠，许**，13626360389，产品变更，2023-04-30 09:53:30,(fa11001e)，坊子凤凰街营业厅(SD.LF.0A.01.01)；
受理明细：536230430803781438，争议业务名称：98元及以上套餐，办理29元/月影视全站会员包，享全光WiFi1+1礼包，合约期30个月，到期后影视全站会员包按照10元/月收费，许**，13626360389，产品变更，2023-04-30 09:53:30,(fa11001e)，坊子凤凰街营业厅(SD.LF.0A.01.01)；
备注：办理时为千兆</t>
  </si>
  <si>
    <t>2024-07-07 15:39:24</t>
  </si>
  <si>
    <t>2024-07-07 15:39:45</t>
  </si>
  <si>
    <t>SD-851-260253-16962-7086</t>
  </si>
  <si>
    <t>SD-057-240707-670239-3205</t>
  </si>
  <si>
    <t>2024-07-07 11:30:00</t>
  </si>
  <si>
    <t>【调研】-80+金卡-普通区域-奎文区-潍州路工商银行宿舍-13963630037-300M-宽带上网投诉-次数0-202407070000287647</t>
  </si>
  <si>
    <t>202407070000287647</t>
  </si>
  <si>
    <t xml:space="preserve">202407070000287647#流程受理流水号：20240707112922139636300371065081
客户号码:13963630037
客户姓名:郝**
投诉地市:潍坊
来话流水:2024070711283162220893149
宽带账号:13963630037
宽带账号归属地市:潍坊
宽带账号归属区县:奎文区
故障地址:潍坊奎文区东关街道潍州路潍洲路工商银行宿舍1号楼*********
联系电话:13963630037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光功率:-16.88
故障大类:宽带/电视
故障细类:宽带无法上网
携转原因:
故障时间:2024-07-07 11:29:52
具体故障现象:打不开网页，
客户其他诉求:客户侧为质差终端，要求上门更换终端并一并处理故障问题。
</t>
  </si>
  <si>
    <t>2024-07-07 11:37:36</t>
  </si>
  <si>
    <t>SD-851-296903-16540-4217</t>
  </si>
  <si>
    <t>SD-057-240707-753129-2966</t>
  </si>
  <si>
    <t>2024-07-07 11:14:32</t>
  </si>
  <si>
    <t>普通区域-寿光市-尹官-18253645378-300M-宽带上网投诉-次数0-20240707111345X250601180</t>
  </si>
  <si>
    <t>20240707111345X250601180</t>
  </si>
  <si>
    <t xml:space="preserve">【农村网络投诉】流程受理流水号：20240707111203182536453781058732
客户号码:18253645378
客户姓名:夏**
投诉地市:潍坊
来话流水:2024070711111501520810452
宽带账号:18253645378
宽带账号归属地市:潍坊
宽带账号归属区县:寿光市
故障地址:潍坊寿光市东埠尹官庄村尹官尹官村2号箱赵显清家外墙*********
联系电话:15169688905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11:13:13
具体故障现象:光猫亮红灯，
客户其他诉求:要求上门维修，谢谢
</t>
  </si>
  <si>
    <t>2024-07-07 11:23:41</t>
  </si>
  <si>
    <t>2024-07-07 11:25:04</t>
  </si>
  <si>
    <t>SD-057-240707-738942-6275</t>
  </si>
  <si>
    <t>2024-07-07 15:38:13</t>
  </si>
  <si>
    <t>普通区域-昌乐县-鄌郚现代花园-13406636890-300M-宽带上网投诉-次数0-20240707153521X721851118</t>
  </si>
  <si>
    <t>20240707153521X721851118</t>
  </si>
  <si>
    <t xml:space="preserve">【农村网络投诉】流程受理流水号：20240707153251134066368901129981
客户号码:13406636890
客户姓名:秦**
投诉地市:潍坊
来话流水:2024070715315978320856901
宽带账号:13406636890
宽带账号归属地市:潍坊
宽带账号归属区县:昌乐县
故障地址:潍坊昌乐县鄌郚镇北村鄌郚现代花园东北楼*********
联系电话:13406637860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故障时间:2024-07-07 15:33:03
具体故障现象:PON灯闪，插紧捋顺光纤线重启未恢复
客户其他诉求:
</t>
  </si>
  <si>
    <t>2024-07-07 15:55:15</t>
  </si>
  <si>
    <t>2024-07-07 15:58:49</t>
  </si>
  <si>
    <t>SD-057-240707-945317-4739</t>
  </si>
  <si>
    <t>2024-07-07 13:21:26</t>
  </si>
  <si>
    <t>80+银卡-普通区域-寒亭区-盛景花园-13573663831-100M-宽带上网投诉-次数0-202407070000379373</t>
  </si>
  <si>
    <t>202407070000379373</t>
  </si>
  <si>
    <t xml:space="preserve">202407070000379373#流程受理流水号：20240707132046135736638311094346
客户号码:13573663831
客户姓名:嵇**
投诉地市:潍坊
来话流水:2024070713183461220864541
宽带账号:13573663831
宽带账号归属地市:潍坊
宽带账号归属区县:寒亭区
故障地址:潍坊寒亭区经济开发区新元路盛景花园3号楼*********
联系电话:14753648883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光功率:-18.89
故障大类:宽带/电视
故障细类:宽带无法上网
携转原因:
故障时间:2024-07-07 13:20:58
具体故障现象:光猫亮红灯，
客户其他诉求:客户侧为质差终端，要求上门更换终端并一并处理故障问题。
</t>
  </si>
  <si>
    <t>2024-07-07 13:25:32</t>
  </si>
  <si>
    <t>2024-07-07 13:25:53</t>
  </si>
  <si>
    <t>SD-057-240707-524173-6282</t>
  </si>
  <si>
    <t>2024-07-07 15:38:32</t>
  </si>
  <si>
    <t>【调研】-80+普通-普通区域-寿光市-正阳路城信家属院-15005367999-300M-宽带上网投诉-次数0-20240707153551X751781115</t>
  </si>
  <si>
    <t>20240707153551X751781115</t>
  </si>
  <si>
    <t xml:space="preserve">流程受理流水号：20240707153343150053679991130237
客户号码:15005367999
客户姓名:段**
投诉地市:潍坊
来话流水:2024070715332297520871034
宽带账号:15005367999
宽带账号归属地市:潍坊
宽带账号归属区县:寿光市
故障地址:潍坊寿光市圣城街道圣城街正阳路农信家属院家属楼*********
联系电话:15005367999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故障细类:宽带无法上网(专席)
携转原因:
故障时间:2024-07-07 15:28:27
具体故障现象:光猫灯正常但电脑手机无法上网，
客户其他诉求:
</t>
  </si>
  <si>
    <t>2024-07-07 15:40:29</t>
  </si>
  <si>
    <t>2024-07-07 15:40:48</t>
  </si>
  <si>
    <t>SD-057-240707-396751-9376</t>
  </si>
  <si>
    <t>2024-07-07 19:50:03</t>
  </si>
  <si>
    <t>80+白金-FTTR-普通区域-安丘市-大市留村自然村-15244477171-1000M-宽带上网投诉-次数0-20240707194711X831435966</t>
  </si>
  <si>
    <t>20240707194711X831435966</t>
  </si>
  <si>
    <t xml:space="preserve">【农村网络投诉】流程受理流水号：20240707194227152444771711196426
客户号码:15244477171
客户姓名:朱**
投诉地市:潍坊
来话流水:2024070719362965020828502
宽带账号:15244477171
宽带账号归属地市:潍坊
宽带账号归属区县:安丘市
故障地址:潍坊安丘市景芝镇大市留村大市留村自然村4号箱金志清*********
联系电话:15264685212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19:42:43
具体故障现象:注册灯闪烁，将光纤线捋直插紧，重启光猫，未恢复，请协助谢谢。
客户其他诉求:
</t>
  </si>
  <si>
    <t>2024-07-07 19:52:00</t>
  </si>
  <si>
    <t>2024-07-07 19:52:23</t>
  </si>
  <si>
    <t>SD-851-242491-9505-25391</t>
  </si>
  <si>
    <t>SD-057-240707-803267-9206</t>
  </si>
  <si>
    <t>2024-07-07 19:30:42</t>
  </si>
  <si>
    <t>【调研】-80+银卡-普通区域-安丘市-郭岗村自然村-13793676984-300M-宽带上网投诉-次数0-202407070000704789</t>
  </si>
  <si>
    <t>202407070000704789</t>
  </si>
  <si>
    <t>202407070000704789#宽带账号：13793676984；宽带地址：潍坊安丘市景芝镇郭岗村郭岗村自然村郭岗二次追加7号箱陈增相；客户来电反映宽带不能正常使用客户不配合排障，要求上门，请协助处理，谢谢！联系电话：13793676984；联系人：女士；来电流水：2024070719290157220886761</t>
  </si>
  <si>
    <t>2024-07-07 19:40:00</t>
  </si>
  <si>
    <t>2024-07-07 19:40:24</t>
  </si>
  <si>
    <t>SD-851-280197-14893-15875</t>
  </si>
  <si>
    <t>SD-057-240707-243658-3851</t>
  </si>
  <si>
    <t>2024-07-07 12:13:03</t>
  </si>
  <si>
    <t>普通区域-昌乐县-歇头仓村自然村-15965059798-500M-宽带上网投诉-次数0-202407070000327649</t>
  </si>
  <si>
    <t>202407070000327649</t>
  </si>
  <si>
    <t>202407070000327649#宽带账号：15965059798；宽带地址：潍坊昌乐县乔官镇歇头仓村歇头仓村自然村歇头仓村4#（村东北头杨玉德东墙）；客户来电反映移动高清不好用，经查询客户侧为质差机顶盒，请协助上门更换终端并一并处理故障问题，谢谢！联系电话：15965059798；联系人：刘**；来电流水：2024070712074883820858144</t>
  </si>
  <si>
    <t>2024-07-07 12:16:10</t>
  </si>
  <si>
    <t>2024-07-07 12:18:00</t>
  </si>
  <si>
    <t>SD-057-240707-837495-3925</t>
  </si>
  <si>
    <t>【调研】-80+金卡-普通区域--null--宽带上网投诉-次数0-202407060000343587</t>
  </si>
  <si>
    <t>202407060000343587</t>
  </si>
  <si>
    <t>202407060000343587#流程 ： 
 流程受理流水号：20240706124219135626539651085973; 
客户姓名 ：于**
投诉地市 ：潍坊
来话流水 ：2024070612392653120831568
联系电话 ：13562653965
联系人 ：于**
4G套餐名称 ：预付费新飞享+套餐
是否升级投诉倾向 ：否
提单模板 ：用户来电称6月份办理的宽带移机，称师傅收取170多块钱光猫费，解释不认可，要求核实处理</t>
  </si>
  <si>
    <t>2024-07-12 09:21:50</t>
  </si>
  <si>
    <t>家庭咨询-&gt;服务触点-&gt;装维人员-&gt;全局流转-&gt;售后服务-&gt;装维人员违规收费-&gt;全局流转</t>
  </si>
  <si>
    <t>SD-057-240707-546987-4722</t>
  </si>
  <si>
    <t>2024-07-07 13:20:07</t>
  </si>
  <si>
    <t>普通区域-昌邑市-姚郜自然村-13475655912-300M-宽带上网投诉-次数0-20240707131646X406229954</t>
  </si>
  <si>
    <t>20240707131646X406229954</t>
  </si>
  <si>
    <t>受理号码 : 13475655912客户姓名 : 姚**号码归属地 : 潍坊昌邑 － 昌邑市围子环环手机店用户品牌 : 全球通 
客户来电表示预约宽带，装维人员一直wei联系安装，对此不满   联系人：先生  联系电话：本机  流水号：2024070713131177920827398</t>
  </si>
  <si>
    <t>2024-07-07 13:22:49</t>
  </si>
  <si>
    <t>家庭业务-&gt;服务触点-&gt;装维人员-&gt;全局流转-&gt;售后服务-&gt;装维人员未及时联系客户-&gt;全局流转</t>
  </si>
  <si>
    <t>2024-07-07 13:23:25</t>
  </si>
  <si>
    <t>SD-851-251004-8348-12867</t>
  </si>
  <si>
    <t>SD-057-240707-396752-3223</t>
  </si>
  <si>
    <t>2024-07-07 11:32:11</t>
  </si>
  <si>
    <t>(目标)普通区域-高密市-南姚村自然村-18764664200-100M-宽带上网投诉-次数0-20240707112959X999189851</t>
  </si>
  <si>
    <t>2024-07-08 12:33:00</t>
  </si>
  <si>
    <t>20240707112959X999189851</t>
  </si>
  <si>
    <t xml:space="preserve">【农村网络投诉】流程受理流水号：20240707112821187646642001064721
客户号码:18764664200
客户姓名:贺**
投诉地市:潍坊
来话流水:2024070711251903420859648
宽带账号:18764664200
宽带账号归属地市:潍坊
宽带账号归属区县:高密市
故障地址:潍坊高密市朝阳街道南姚村南姚村自然村南姚村17#梁明屋山*********
联系电话:18764664200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11:27:49
具体故障现象:已排查客户设备指示灯，查询光信号红灯，已指导重启设备捋顺插紧光纤线未恢复，记录反馈
客户其他诉求:
</t>
  </si>
  <si>
    <t>2024-07-07 11:41:09</t>
  </si>
  <si>
    <t>2024-07-07 11:41:33</t>
  </si>
  <si>
    <t>SD-057-240707-637142-3331</t>
  </si>
  <si>
    <t>2024-07-07 11:36:14</t>
  </si>
  <si>
    <t>80+金卡-普通区域-寿光市-西浊北村自然村-18353644113-300M-宽带上网投诉-次数0-202407070000298263</t>
  </si>
  <si>
    <t>202407070000298263</t>
  </si>
  <si>
    <t xml:space="preserve">202407070000298263#流程受理流水号：20240707113505183536441131067082
客户号码:18353644113
客户姓名:王**
投诉地市:潍坊
来话流水:2024070711343921520855234
宽带账号:18353644113
宽带账号归属地市:潍坊
宽带账号归属区县:寿光市
故障地址:潍坊寿光市营里镇西浊北村西浊北村自然村西浊北村扩容2箱（晋路泉外墙）*********
联系电话:18353644113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11:35:44
具体故障现象:客户侧为质差终端，要求上门更换终端并一并处理故障问题。
客户其他诉求:客户侧为质差终端，要求上门更换终端并一并处理故障问题。
</t>
  </si>
  <si>
    <t>2024-07-07 11:41:13</t>
  </si>
  <si>
    <t>2024-07-07 11:43:12</t>
  </si>
  <si>
    <t>SD-057-240707-097248-9267</t>
  </si>
  <si>
    <t>2024-07-07 19:38:34</t>
  </si>
  <si>
    <t>80+银卡-普通区域-诸城市-石戈庄自然村-15163645151-1000M-宽带上网投诉-次数0-20240707193553X153787772</t>
  </si>
  <si>
    <t>20240707193553X153787772</t>
  </si>
  <si>
    <t xml:space="preserve">【农村网络投诉】流程受理流水号：20240707193455151636451511195186
客户号码:15163645151
客户姓名:张**
投诉地市:潍坊
来话流水:2024070719341060920815720
宽带账号:15163645151
宽带账号归属地市:潍坊
宽带账号归属区县:诸城市
故障地址:潍坊诸城市舜王街道石戈庄石戈庄自然村石戈庄村中8号箱*********
联系电话:15163645151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故障时间:2024-07-07 19:35:05
具体故障现象:光猫频繁掉线，重启设备未恢复
客户其他诉求:
</t>
  </si>
  <si>
    <t>2024-07-07 19:42:04</t>
  </si>
  <si>
    <t>2024-07-07 19:42:20</t>
  </si>
  <si>
    <t>SD-851-306752-5240-11476</t>
  </si>
  <si>
    <t>SD-057-240707-907421-6230</t>
  </si>
  <si>
    <t>2024-07-07 15:32:32</t>
  </si>
  <si>
    <t>【调研】-普通区域-奎文区-南屯新村-15966188963-500M-宽带上网投诉-次数0-20240707153049X449929430</t>
  </si>
  <si>
    <t>20240707153049X449929430</t>
  </si>
  <si>
    <t xml:space="preserve">【农村网络投诉】流程受理流水号：20240707152918159661889631128877
客户号码:15966188963
客户姓名:王**
投诉地市:潍坊
来话流水:2024070715260487620898093
宽带账号:15966188963
宽带账号归属地市:潍坊
宽带账号归属区县:奎文区
故障地址:潍坊奎文区廿里堡街道潍州路南屯新村（代理商独家，办理联系电话18866760550）19号楼*********
联系电话:15966188963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故障细类:宽带无法上网(专席)
携转原因:
故障时间:2024-07-07 15:30:00
具体故障现象:光猫灯正常但电脑手机无法上网，
客户其他诉求:
</t>
  </si>
  <si>
    <t>2024-07-07 15:35:57</t>
  </si>
  <si>
    <t>2024-07-07 15:36:18</t>
  </si>
  <si>
    <t>SD-057-240707-730462-6230</t>
  </si>
  <si>
    <t>普通区域-寿光市-希望花园-18805362649-200M-宽带上网投诉-次数0-202407070000490020</t>
  </si>
  <si>
    <t>2024-07-08 16:33:00</t>
  </si>
  <si>
    <t>202407070000490020</t>
  </si>
  <si>
    <t>202407070000490020#宽带账号：18805362649宽带地址：潍坊寿光市羊口镇望海路希望花园24号楼
客户来电反映宽带机顶盒无法使用，客户不会操作，无法配合线上指导，要求上门服务，请协助处理，谢谢！联系电话：本机联系人：女士来电流水：2024070715280114720817376</t>
  </si>
  <si>
    <t>2024-07-07 15:34:23</t>
  </si>
  <si>
    <t>2024-07-07 15:36:07</t>
  </si>
  <si>
    <t>SD-851-297103-5546-11076</t>
  </si>
  <si>
    <t>SD-057-240707-478136-6287</t>
  </si>
  <si>
    <t>2024-07-07 15:38:48</t>
  </si>
  <si>
    <t>80+普通-普通区域-昌邑市-南斜村自然村-13853633365-100M-宽带上网投诉-次数0-20240707153637X797736633</t>
  </si>
  <si>
    <t>2024-07-08 16:39:00</t>
  </si>
  <si>
    <t>20240707153637X797736633</t>
  </si>
  <si>
    <t xml:space="preserve">【农村网络投诉】流程受理流水号：20240707153356138536333651130312
客户号码:13853633365
客户姓名:刘**
投诉地市:潍坊
来话流水:2024070715331402520869389
宽带账号:13853633365
宽带账号归属地市:潍坊
宽带账号归属区县:昌邑市
故障地址:潍坊昌邑市石埠镇南斜村南斜村3号箱东北0号楼*********
联系电话:15053624905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15:35:22
具体故障现象:光猫亮红灯，
客户其他诉求:客户要求下午就上门处理，着急用
</t>
  </si>
  <si>
    <t>2024-07-07 15:40:15</t>
  </si>
  <si>
    <t>2024-07-07 15:42:10</t>
  </si>
  <si>
    <t>SD-057-240707-780326-3288</t>
  </si>
  <si>
    <t>2024-07-07 11:34:56</t>
  </si>
  <si>
    <t>【调研】-80+普通-(目标)普通区域-奎文区-廿里堡村-15966103357-1000M-宽带上网投诉-次数0-202407070000291887</t>
  </si>
  <si>
    <t>202407070000291887</t>
  </si>
  <si>
    <t>202407070000291887#宽带账号：15966103357；宽带地址：潍坊奎文区廿里堡街道二十里堡村二十里堡村紧急扩容23#廿里堡南侧东西路西头第一排房子旁*；客户来电反映宽带使用不畅，客户不在现场，无法配合线上指导，要求上门，请协助处理，谢谢！联系电话：15064629439；联系人：先生；来电流水：2024070711324515520836198</t>
  </si>
  <si>
    <t>2024-07-07 11:43:07</t>
  </si>
  <si>
    <t>2024-07-07 11:43:35</t>
  </si>
  <si>
    <t>SD-851-316064-17811-7972</t>
  </si>
  <si>
    <t>SD-057-240707-029436-9271</t>
  </si>
  <si>
    <t>2024-07-07 19:38:51</t>
  </si>
  <si>
    <t>80+普通-普通区域-寒亭区-城市经典-18764627277-300M-魔百和投诉-次数0-202407070000708841</t>
  </si>
  <si>
    <t>202407070000708841</t>
  </si>
  <si>
    <t>202407070000708841#流程受理流水号：20240707193027187646272771194415
客户号码:18764627277
客户姓名:刘**
投诉地市:潍坊
来话流水:2024070719293739820890158
宽带账号:18764627277
宽带账号归属地市:潍坊
宽带账号归属区县:寒亭区
故障地址:潍坊寒亭区寒亭街道通亭街城市经典13号楼*********
联系电话:18764627277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故障时间:2024-07-07 19:35:45
魔百和单播/组播:组播
具体故障现象:点播和直播观看都出现卡顿缓冲，切换网口设置网络配置未恢复。
客户其他诉求:
魔百和单/组播：组播;宽带小区$[城市经典]$</t>
  </si>
  <si>
    <t>2024-07-07 19:42:37</t>
  </si>
  <si>
    <t>2024-07-07 19:42:58</t>
  </si>
  <si>
    <t>SD-057-240707-915072-3030</t>
  </si>
  <si>
    <t>2024-07-07 11:17:12</t>
  </si>
  <si>
    <t>80+金卡-普通区域-奎文区-新富专家公寓-18265605367-1000M-宽带上网投诉-次数0-202407070000272909</t>
  </si>
  <si>
    <t>202407070000272909</t>
  </si>
  <si>
    <t>202407070000272909#宽带账号：18265605367宽带地址：潍坊高新高新城区蓉花路新富专家公寓18号楼*********客户来电反映宽带/上不去网客户要求师傅上门，请协助处理，谢谢！联系电话：**18265605367联系人：***；来电流水：2024070711154159220857386</t>
  </si>
  <si>
    <t>2024-07-07 11:19:01</t>
  </si>
  <si>
    <t>2024-07-07 11:19:38</t>
  </si>
  <si>
    <t>SD-057-240707-869403-4009</t>
  </si>
  <si>
    <t>2024-07-07 12:18:56</t>
  </si>
  <si>
    <t>普通区域-安丘市-郭家庄-15064656036-100M-宽带上网投诉-次数0-202407070000336854</t>
  </si>
  <si>
    <t>202407070000336854</t>
  </si>
  <si>
    <t>202407070000336854#导航立单,客户通过语音导航反馈宽带故障问题,经诊断光猫设备性能不佳,要求装维回访处理,请协助.联系电话：15064656036</t>
  </si>
  <si>
    <t>2024-07-07 12:23:17</t>
  </si>
  <si>
    <t>SD-851-307617-5800-1243</t>
  </si>
  <si>
    <t>SD-057-240707-913748-6231</t>
  </si>
  <si>
    <t>2024-07-07 15:32:33</t>
  </si>
  <si>
    <t>普通区域-安丘市-锦国花园-15863421221-300M-宽带上网投诉-次数0-202407070000489956</t>
  </si>
  <si>
    <t>202407070000489956</t>
  </si>
  <si>
    <t>202407070000489956#【已关注中国移动10086微信公众号】流程受理流水号：20240707153129158634212211129544
客户号码:15863421221
客户姓名:王**
投诉地市:潍坊
来话流水:2024070715304790120844871
宽带账号:15863421221
宽带账号归属地市:潍坊
宽带账号归属区县:安丘市
故障地址:潍坊安丘市兴安街道华安路锦国花园7号楼*********
联系电话:15863421221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故障细类:网速慢/上网掉线(专席)
携转原因:
故障时间:2024-07-07 15:33:05
具体故障现象:网速慢卡顿，
客户其他诉求:
;宽带小区$[锦国花园]$</t>
  </si>
  <si>
    <t>2024-07-07 15:39:33</t>
  </si>
  <si>
    <t>SD-057-240707-318752-9213</t>
  </si>
  <si>
    <t>2024-07-07 19:31:25</t>
  </si>
  <si>
    <t>【调研】-80+普通-普通区域-坊子区-雷沃花园（保护小区）-13863638353-1000M-魔百和投诉-次数0-202407070000703026</t>
  </si>
  <si>
    <t>202407070000703026</t>
  </si>
  <si>
    <t>202407070000703026#流程受理流水号：20240707192946138636383531194286
客户号码:13863638353
客户姓名:李**
投诉地市:潍坊
来话流水:2024070719255994720869635
宽带账号:13863638353
宽带账号归属地市:潍坊
宽带账号归属区县:坊子区
故障地址:潍坊坊子区坊子新区龙泉街雷沃花园坊子凤凰街道雷沃花园22号楼*********
联系电话:13287691108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光功率:-14.71
故障大类:宽带/电视
故障细类:移动高清电视故障(专席)
携转原因:
故障时间:2024-07-07 19:30:09
魔百和单播/组播:组播
具体故障现象:电视直播或点播无法观看，设置键无反应，请协助谢谢！
客户其他诉求:
魔百和单/组播：组播;宽带小区$[雷沃花园（保护小区）]$</t>
  </si>
  <si>
    <t>2024-07-07 19:35:19</t>
  </si>
  <si>
    <t>2024-07-07 19:36:13</t>
  </si>
  <si>
    <t>SD-057-240707-142753-2917</t>
  </si>
  <si>
    <t>2024-07-07 11:12:34</t>
  </si>
  <si>
    <t>【调研】-80+银卡-普通区域-奎文区-帝景苑-13506495590-100M-宽带上网投诉-次数0-202407070000271721</t>
  </si>
  <si>
    <t>2024-07-08 12:13:00</t>
  </si>
  <si>
    <t>202407070000271721</t>
  </si>
  <si>
    <t>202407070000271721#【已关注中国移动10086微信公众号】流程受理流水号：20240707110635135064955901056777
客户号码:13506495590
客户姓名:程**
投诉地市:潍坊
来话流水:2024070711011103220803586
宽带账号:13506495590
宽带账号归属地市:潍坊
宽带账号归属区县:奎文区
故障地址:潍坊奎文区广文街道民生东街帝景苑35*********
联系电话:13506495590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光功率:-15.80
故障大类:宽带/电视
故障细类:宽带无法上网
携转原因:
故障时间:2024-07-07 11:06:33
具体故障现象:用户无法提供具体故障现象，
客户其他诉求:13506495590：客户表示在凌晨4点左右手机连接无线网络的时候提示停止服务，客户怀疑是移动公司给客户停止了网络服务，经解释客户表示不认可，客户要求维修部门核查处理，同时要求退还不能使用期间的费用，客户要求上报核实处理，地址：潍坊奎文区广文街道民生东街帝景苑35*-2-702，联系人先生，联系本机，2024051419420306920864942
客户对前期工单不满意，要求继续回电处理， 请协助处理，谢谢！！
;宽带小区$[帝景苑]$</t>
  </si>
  <si>
    <t>2024-07-07 11:28:09</t>
  </si>
  <si>
    <t>2024-07-07 11:33:55</t>
  </si>
  <si>
    <t>SD-057-240707-316258-9245</t>
  </si>
  <si>
    <t>2024-07-07 19:35:54</t>
  </si>
  <si>
    <t>【调研】-普通区域-昌邑市-奎聚中学宿舍-15263665228-1000M-宽带上网投诉-次数0-20240707193455X953957140</t>
  </si>
  <si>
    <t>20240707193455X953957140</t>
  </si>
  <si>
    <t xml:space="preserve">流程受理流水号：20240707193311152636652281194903
客户号码:15263665228
客户姓名:温**
投诉地市:潍坊
来话流水:2024070719303827520895937
宽带账号:15263665228
宽带账号归属地市:潍坊
宽带账号归属区县:昌邑市
故障地址:潍坊昌邑市城区解放路奎聚中学宿舍7号箱西楼2单元*********
联系电话:15263665228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光功率:-14.98
故障大类:宽带/电视
故障细类:宽带无法上网
携转原因:
故障时间:2024-07-07 19:34:41
具体故障现象:打不开网页，
客户其他诉求:
</t>
  </si>
  <si>
    <t>2024-07-07 19:37:27</t>
  </si>
  <si>
    <t>陈建超</t>
  </si>
  <si>
    <t>15706307114</t>
  </si>
  <si>
    <t>2024-07-07 19:37:45</t>
  </si>
  <si>
    <t>SD-851-258896-16581-21003</t>
  </si>
  <si>
    <t>SD-057-240707-203794-4771</t>
  </si>
  <si>
    <t>2024-07-07 13:26:12</t>
  </si>
  <si>
    <t>普通区域-青州市-青州冯旺商业街（小微）-15095237121-200M-宽带上网投诉-次数0-20240707132522X922641630</t>
  </si>
  <si>
    <t>20240707132522X922641630</t>
  </si>
  <si>
    <t xml:space="preserve">【农村网络投诉】流程受理流水号：20240707132422150952371211095152
客户号码:15095237121
客户姓名:张*
投诉地市:潍坊
来话流水:2024070713232835220897916
宽带账号:15095237121
宽带账号归属地市:潍坊
宽带账号归属区县:青州市
故障地址:潍坊青州市王府街道冯旺庄村青州冯旺商业街（小微）H1号箱*********
联系电话:15095237121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13:23:45
具体故障现象:光猫亮红灯，拔插捋直光纤线未恢复
客户其他诉求:
</t>
  </si>
  <si>
    <t>2024-07-07 13:28:28</t>
  </si>
  <si>
    <t>2024-07-07 13:29:01</t>
  </si>
  <si>
    <t>SD-057-240707-761324-4795</t>
  </si>
  <si>
    <t>2024-07-07 13:29:16</t>
  </si>
  <si>
    <t>普通区域-安丘市-西民主村自然村-15163626874-300M-宽带上网投诉-次数0-20240707132715X358397560</t>
  </si>
  <si>
    <t>20240707132715X358397560</t>
  </si>
  <si>
    <t xml:space="preserve">【农村网络投诉】流程受理流水号：20240707132537151636268741095417
客户号码:15163626874
客户姓名:杨**
投诉地市:潍坊
来话流水:2024070713243084320805089
宽带账号:15163626874
宽带账号归属地市:潍坊
宽带账号归属区县:安丘市
故障地址:潍坊安丘市临浯镇西民主村西民主村自然村西民主村邮局6号箱*********
联系电话:15163626874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13:26:33
具体故障现象:光猫亮红灯，插紧光纤线，重启未恢复
客户其他诉求:
</t>
  </si>
  <si>
    <t>2024-07-07 13:37:21</t>
  </si>
  <si>
    <t>2024-07-07 13:38:47</t>
  </si>
  <si>
    <t>SD-057-240707-397624-3236</t>
  </si>
  <si>
    <t>2024-07-07 11:32:52</t>
  </si>
  <si>
    <t>普通区域-奎文区-金宝生态花园-18563626827-1000M-宽带上网投诉-次数0-202407070000293831</t>
  </si>
  <si>
    <t>202407070000293831</t>
  </si>
  <si>
    <t>202407070000293831#宽带账号：18563626827；联系电话：18615901310宽带地址：潍坊奎文区廿里堡街道潍州路金宝生态花园（代理商独家，办理；客户来电反映网速慢，线上指导无法配合操作，要求上门处理  ，来电流水：2024070711304286720815341</t>
  </si>
  <si>
    <t>2024-07-07 11:34:10</t>
  </si>
  <si>
    <t>2024-07-07 11:34:31</t>
  </si>
  <si>
    <t>SD-851-271683-91032-6057</t>
  </si>
  <si>
    <t>SD-057-240707-872960-9425</t>
  </si>
  <si>
    <t>2024-07-07 19:56:40</t>
  </si>
  <si>
    <t>80+银卡-普通区域-青州市-坡子村-13791619158-300M-宽带上网投诉-次数0-202407070000715923</t>
  </si>
  <si>
    <t>202407070000715923</t>
  </si>
  <si>
    <t>202407070000715923#宽带账号：13791619158；宽带地址：潍坊青州市云门山街道坡子村；客户来电反映宽带无法上网/移动高清无法观看，客户不在现场，无法配合线上指导/客户不配合排障，要求上门，请协助处理，
谢谢！联系电话：13791619158；联系人：先生；来电流水
2024070719440275820870322</t>
  </si>
  <si>
    <t>2024-07-07 19:58:38</t>
  </si>
  <si>
    <t>2024-07-07 19:58:59</t>
  </si>
  <si>
    <t>SD-057-240707-816930-6243</t>
  </si>
  <si>
    <t>2024-07-07 15:33:46</t>
  </si>
  <si>
    <t>普通区域-青州市-于家村自然村-15964310605-100M-宽带上网投诉-次数0-202407070000490920</t>
  </si>
  <si>
    <t>2024-07-08 16:34:00</t>
  </si>
  <si>
    <t>202407070000490920</t>
  </si>
  <si>
    <t>202407070000490920#宽带账号：15964310605；宽带地址：潍坊青州市谭坊镇于家村于家村自然村扩容2号箱（村西北董光辉西墙）；客户来电反映宽带Pon闪烁，已指导客户将光纤线插紧，将弯折的位置捋直后重启无效，客户不配合排障，要求上门，请协助处理，谢谢！联系电话：15169460427；联系人：先生；来电流水：2024070715274312620814391</t>
  </si>
  <si>
    <t>2024-07-07 15:38:33</t>
  </si>
  <si>
    <t>2024-07-07 15:44:58</t>
  </si>
  <si>
    <t>SD-057-240707-826539-4146</t>
  </si>
  <si>
    <t>2024-07-07 12:25:21</t>
  </si>
  <si>
    <t>普通区域-昌邑市-文苑小区北区-13721953078-100M-宽带上网投诉-次数0-202407070000339215</t>
  </si>
  <si>
    <t>202407070000339215</t>
  </si>
  <si>
    <t>202407070000339215#宽带账号：13721953078；宽带地址：潍坊昌邑市城区新兴街文苑小区北区20号楼；客户来电反映移动高清不能正常也是客户不配合排障，要求上门，请协助处理，谢谢！联系电话：13721953078；联系人：女士；来电流水：2024070712231785520879344</t>
  </si>
  <si>
    <t>2024-07-07 12:27:51</t>
  </si>
  <si>
    <t>2024-07-07 12:28:12</t>
  </si>
  <si>
    <t>SD-057-240707-375814-3056</t>
  </si>
  <si>
    <t>2024-07-07 11:17:56</t>
  </si>
  <si>
    <t>【调研】-80+普通-普通区域-青州市-北辛村自然村-13561425916-500M-宽带上网投诉-次数0-20240707111625X185947122</t>
  </si>
  <si>
    <t>20240707111625X185947122</t>
  </si>
  <si>
    <t xml:space="preserve">【农村网络投诉】流程受理流水号：20240707111524135614259161059991
客户号码:13561425916
客户姓名:王**
投诉地市:潍坊
来话流水:2024070711142008120843134
宽带账号:13561425916
宽带账号归属地市:潍坊
宽带账号归属区县:
故障地址:潍坊青州市益都街道北辛村北辛村自然村益都街道北辛村4号箱（村正东王俊和北墙）*********
联系电话:17863653031
联系人:先生/女士
工单紧急程度:非常紧急
是否有升级投诉倾向:否
是否重复投诉:否
是否携转意向:否
是否投诉倾向:否
工单内容:室外移动光缆断了影响室内宽带上网，
</t>
  </si>
  <si>
    <t>2024-07-07 11:34:08</t>
  </si>
  <si>
    <t>2024-07-07 11:34:43</t>
  </si>
  <si>
    <t>SD-851-322687-5945-11782</t>
  </si>
  <si>
    <t>SD-057-240707-967801-3823</t>
  </si>
  <si>
    <t>2024-07-07 12:12:00</t>
  </si>
  <si>
    <t>【调研】-80+金卡-(目标)普通区域-青州市-雍和府-15053677917-100M-宽带上网投诉-次数0-202407070000329132</t>
  </si>
  <si>
    <t>202407070000329132</t>
  </si>
  <si>
    <t>202407070000329132#流程受理流水号：20240707121034150536779171078122
客户号码:15053677917
客户姓名:鲁**
投诉地市:潍坊
来话流水:2024070712081009720861022
宽带账号:15053677917
宽带账号归属地市:潍坊
宽带账号归属区县:青州市
故障地址:潍坊青州市益都街道海岱北路雍和府南区67号楼*********
联系电话:15053677917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故障细类:宽带无法上网(专席)
携转原因:
故障时间:2024-07-07 12:11:11
具体故障现象:提示网络无法连接</t>
  </si>
  <si>
    <t>2024-07-07 12:13:28</t>
  </si>
  <si>
    <t>2024-07-07 12:16:48</t>
  </si>
  <si>
    <t>SD-057-240707-458271-9227</t>
  </si>
  <si>
    <t>2024-07-07 19:34:42</t>
  </si>
  <si>
    <t>普通区域-高密市-盛世御景小区-15610606025-300M-宽带上网投诉-次数0-202407070000702651</t>
  </si>
  <si>
    <t>202407070000702651</t>
  </si>
  <si>
    <t>202407070000702651#宽带账号：15610606025；宽带地址：潍坊高密市密水街道昌安大道盛世御景小区；客户来电反映宽带无法上网设备忘记怎么连接要求师傅上门，客户不在现场，无法配合线上指导/客户不配合排障，要求师傅上门，请协助处理，谢谢！联系电话：15610606025；联系人：先生；来电流水：2024070719275208320880261。</t>
  </si>
  <si>
    <t>2024-07-07 19:35:25</t>
  </si>
  <si>
    <t>2024-07-07 19:37:46</t>
  </si>
  <si>
    <t>SD-057-240707-978364-4170</t>
  </si>
  <si>
    <t>2024-07-07 12:28:41</t>
  </si>
  <si>
    <t>普通区域-青州市-黄家店-18353645644-1000M-宽带上网投诉-次数0-202407070000341732</t>
  </si>
  <si>
    <t>202407070000341732</t>
  </si>
  <si>
    <t>202407070000341732#宽带账号：18353645644；宽带地址：潍坊青州市王府街道黄家店村黄家店K1号箱（杨秀勇）；客户来电反映宽带无法使用，客户要求师傅上门，请协助处理，谢谢！联系电话：18353645644；联系人：***；来电流水：2024070712242692120888327。</t>
  </si>
  <si>
    <t>2024-07-07 12:32:29</t>
  </si>
  <si>
    <t>2024-07-07 12:33:00</t>
  </si>
  <si>
    <t>SD-851-243928-1201-20418</t>
  </si>
  <si>
    <t>SD-057-240707-964508-2871</t>
  </si>
  <si>
    <t>2024-07-07 11:11:10</t>
  </si>
  <si>
    <t>【调研】-80+普通-普通区域-高密市-大胡-13468483222-500M-宽带上网投诉-次数0-20240707110817X697316750</t>
  </si>
  <si>
    <t>20240707110817X697316750</t>
  </si>
  <si>
    <t>【预处理派单】宽带账号：13468483222，宽带地址： 潍坊高密市密水街道大胡行政村大胡高密大胡6#迟平*********，故障现象：，故障现象类型：，客户诉求：师傅说给安装一个东西，给客户移机，但是一直没有安装，客户联系不上师傅，要求核实，联系电话：13468483222，通话流水：2024070711051334420846629。接入方式：FTTH，当前是否在线：不在线，端到端诊断结果：状态正常，是否智能网关：是，光功率。</t>
  </si>
  <si>
    <t>2024-07-07 11:17:48</t>
  </si>
  <si>
    <t>2024-07-07 11:18:16</t>
  </si>
  <si>
    <t>SD-852-284131-1253-24684</t>
  </si>
  <si>
    <t>SD-057-240707-209514-3978</t>
  </si>
  <si>
    <t>2024-07-07 12:17:52</t>
  </si>
  <si>
    <t>【调研】-(目标)普通区域-高密市-仁和驻地自然村-13176365105-500M-宽带上网投诉-次数0-202407070000331783</t>
  </si>
  <si>
    <t>202407070000331783</t>
  </si>
  <si>
    <t>202407070000331783#宽带账号：13176365105；宽带地址：潍坊高密市姜庄镇仁和3村；客户来电反映宽带无法上网/移动高清无法观看，客户不在现场，无法配合线上指导/客户不配合排障，要求上门，请协助处理，
谢谢！联系电话：13176365105；联系人：先生；来电流水
2024070712100874220876962</t>
  </si>
  <si>
    <t>2024-07-07 12:19:11</t>
  </si>
  <si>
    <t>2024-07-07 12:19:33</t>
  </si>
  <si>
    <t>SD-851-283882-3901-3599</t>
  </si>
  <si>
    <t>SD-057-240707-862934-3774</t>
  </si>
  <si>
    <t>2024-07-07 12:10:15</t>
  </si>
  <si>
    <t>【调研】-80+白金-普通区域-安丘市-青云湖小区-15853684888-1000M-宽带上网投诉-次数0-202407070000326742</t>
  </si>
  <si>
    <t>202407070000326742</t>
  </si>
  <si>
    <t>202407070000326742#流程受理流水号：20240707120911158536848881077769
客户号码:15853684888
客户姓名:董**
投诉地市:潍坊
来话流水:2024070712062499120846883
宽带账号:15853684888
宽带账号归属地市:潍坊
宽带账号归属区县:安丘市
故障地址:潍坊安丘市新安街道拥翠街青云湖小区16号楼*********
联系电话:15853684888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故障细类:宽带无法上网(专席)
携转原因:
故障时间:2024-07-07 12:11:35
具体故障现象:打不开网页，
客户其他诉求:
;宽带小区$[青云湖小区]$</t>
  </si>
  <si>
    <t>2024-07-07 12:13:30</t>
  </si>
  <si>
    <t>2024-07-07 12:14:08</t>
  </si>
  <si>
    <t>SD-057-240707-629874-4793</t>
  </si>
  <si>
    <t>2024-07-07 13:28:37</t>
  </si>
  <si>
    <t>普通区域-青州市-四海馨城-18866777219-500M-宽带上网投诉-次数0-202407070000381644</t>
  </si>
  <si>
    <t>202407070000381644</t>
  </si>
  <si>
    <t>202407070000381644#流程受理流水号：20240707132706188667772191095733
客户号码:18866777219
客户姓名:宋**
投诉地市:潍坊
来话流水:2024070713264570320819914
宽带账号:18866777219
宽带账号归属地市:潍坊
宽带账号归属区县:青州市
故障地址:潍坊青州市云门山街道范公亭东路四海馨城8号楼*********
联系电话:13685381996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13:27:39
具体故障现象:频繁掉线，
客户其他诉求:无
;宽带小区$[四海馨城]$</t>
  </si>
  <si>
    <t>2024-07-07 13:32:56</t>
  </si>
  <si>
    <t>2024-07-07 13:33:56</t>
  </si>
  <si>
    <t>SD-057-240707-839670-4785</t>
  </si>
  <si>
    <t>2024-07-07 13:27:35</t>
  </si>
  <si>
    <t>【调研】-80+金卡-普通区域-临朐县-北侯家庄子-18265693700-1000M-宽带上网投诉-次数0-202407070000382224</t>
  </si>
  <si>
    <t>202407070000382224</t>
  </si>
  <si>
    <t xml:space="preserve">202407070000382224#流程受理流水号：20240707132708182656937001095738
客户号码:18265693700
客户姓名:侯**
投诉地市:潍坊
来话流水:2024070713263571820818767
宽带账号:18265693700
宽带账号归属地市:潍坊
宽带账号归属区县:临朐县
故障地址:潍坊临朐县蒋峪镇人民政府北侯家庄子村北侯家庄子北侯家庄子4号箱侯乐起（外墙）*********
联系电话:18265693700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故障细类:宽带无法上网
携转原因:
故障时间:2024-07-07 13:27:22
具体故障现象:打不开网页，
客户其他诉求:客户侧为质差终端，要求上门更换终端并一并处理故障问题。
</t>
  </si>
  <si>
    <t>2024-07-07 13:31:22</t>
  </si>
  <si>
    <t>2024-07-07 13:33:15</t>
  </si>
  <si>
    <t>SD-851-300615-13432-18222</t>
  </si>
  <si>
    <t>SD-057-240707-647831-4728</t>
  </si>
  <si>
    <t>2024-07-07 13:20:35</t>
  </si>
  <si>
    <t>80+银卡-普通区域-寿光市-东风亭村自然村-13656465728-1000M-宽带上网投诉-次数0-202407070000378211</t>
  </si>
  <si>
    <t>202407070000378211</t>
  </si>
  <si>
    <t>202407070000378211#导航立单,客户通过语音导航反馈宽带故障问题,经诊断光猫设备性能不佳,要求装维回访处理,请协助.联系电话：13656465728</t>
  </si>
  <si>
    <t>2024-07-07 13:23:00</t>
  </si>
  <si>
    <t>2024-07-07 13:24:09</t>
  </si>
  <si>
    <t>SD-057-240707-971248-3212</t>
  </si>
  <si>
    <t>2024-07-07 11:31:11</t>
  </si>
  <si>
    <t>普通区域--null--宽带上网投诉-次数0-202407060000390523</t>
  </si>
  <si>
    <t>2024-07-08 12:32:00</t>
  </si>
  <si>
    <t>202407060000390523</t>
  </si>
  <si>
    <t>202407060000390523#*YWDZ01
服务号码：15853688678，
号码归属地：潍坊潍城 ，
要求取消：预存480元，享带宽提速至300M+WiFi路由器+5G通用流量（不限量套餐除外）+宽带绿色上网权益，协议期2年业务；
用户品牌：全球通；
是否外呼开通：否；
客户质疑：2024年一季度宽带提速预存产品、预存480元，享带宽提速至300M+WiFi路由器+5G通用流量（不限量套餐除外）+宽带绿色上网权益，协议期2年，
接触录音流水号：2024070613490187320840646；联系电话：15853688678；
受理明细：536240319173357912，争议业务名称：预存480元，享带宽提速至300M+WiFi路由器+5G通用流量（不限量套餐除外）+宽带绿色上网权益，协议期2年，郭**，15853688678，产品变更，2024-03-19 15:44:55,(fc12c00n)，奎文区四平路晟景通讯服务店(SD.LF.0E.11.02.4Z)；
备注：投诉办理的时候，承诺给客户赠送一个路由器，但是一直meiyou给客户设备，对此不满，要求投诉;宽带小区$[圣豪花园]$</t>
  </si>
  <si>
    <t>2024-07-08 12:04:17</t>
  </si>
  <si>
    <t>SD-057-240707-614295-3215</t>
  </si>
  <si>
    <t>2024-07-07 11:31:48</t>
  </si>
  <si>
    <t>普通区域-安丘市-明珠村-18765726861-200M-宽带上网投诉-次数0-202407070000288965</t>
  </si>
  <si>
    <t>202407070000288965</t>
  </si>
  <si>
    <t>202407070000288965#宽带账号：18765726861；宽带地址：潍坊安丘市庵上镇岐山庵上岐山村岐山10号箱张兴邦；客户来电反映宽带连接不了，客户不配合线上指导，要求上门，请协助处理，谢谢！联系电话：18765726861；联系人：先生；来电流水：2024070711291614920800630。</t>
  </si>
  <si>
    <t>2024-07-07 11:39:00</t>
  </si>
  <si>
    <t>2024-07-07 11:39:56</t>
  </si>
  <si>
    <t>SD-057-240707-413795-4134</t>
  </si>
  <si>
    <t>2024-07-07 12:23:48</t>
  </si>
  <si>
    <t>80+银卡-普通区域-诸城市-书堂文苑-15265624321-100M-宽带上网投诉-次数0-20240707122222X142762888</t>
  </si>
  <si>
    <t>20240707122222X142762888</t>
  </si>
  <si>
    <t xml:space="preserve">流程受理流水号：20240707122114152656243211080674
客户号码:15265624321
客户姓名:王**
投诉地市:潍坊
来话流水:2024070712204264620859623
宽带账号:15265624321
宽带账号归属地市:潍坊
宽带账号归属区县:诸城市
故障地址:潍坊诸城市密州街道兴华路书堂文苑9号楼*********
联系电话:15265624321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12:20:29
具体故障现象:光猫亮红灯，
客户其他诉求:
</t>
  </si>
  <si>
    <t>2024-07-07 12:28:07</t>
  </si>
  <si>
    <t>SD-851-329712-26018-24481</t>
  </si>
  <si>
    <t>SD-057-240707-874610-2950</t>
  </si>
  <si>
    <t>2024-07-07 11:14:02</t>
  </si>
  <si>
    <t>【调研】-普通区域-临朐县-百沟自然村-13465655336-300M-宽带上网投诉-次数0-20240707111157X917744406</t>
  </si>
  <si>
    <t>20240707111157X917744406</t>
  </si>
  <si>
    <t xml:space="preserve">【农村网络投诉】流程受理流水号：20240707111111134656553361058431
客户号码:13465655336
客户姓名:辛**
投诉地市:潍坊
来话流水:2024070711092169320890318
宽带账号:13465655336
宽带账号归属地市:潍坊
宽带账号归属区县:临朐县
故障地址:潍坊临朐县山旺镇人民政府百沟百沟自然村百沟2号隽建华*********
联系电话:13465655336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故障时间:2024-07-07 11:09:49
具体故障现象:网速慢卡顿，
客户其他诉求:已经正常排障还未恢复  请协助处理   谢谢
</t>
  </si>
  <si>
    <t>2024-07-07 11:17:52</t>
  </si>
  <si>
    <t>2024-07-07 11:18:54</t>
  </si>
  <si>
    <t>SD-851-273915-25684-26892</t>
  </si>
  <si>
    <t>SD-057-240707-238174-3857</t>
  </si>
  <si>
    <t>2024-07-07 12:13:17</t>
  </si>
  <si>
    <t>普通区域-安丘市-小朱聊村自然村-15064662867-300M-魔百和投诉-次数0-202407070000330748</t>
  </si>
  <si>
    <t>202407070000330748</t>
  </si>
  <si>
    <t>202407070000330748#流程受理流水号：20240707121153150646628671078451
客户号码:15064662867
客户姓名:刘**
投诉地市:潍坊
来话流水:2024070712112147920886639
宽带账号:15064662867
宽带账号归属地市:潍坊
宽带账号归属区县:安丘市
故障地址:潍坊安丘市担山镇小朱聊村小朱聊村自然村小朱聊村3号箱刘志生*********
联系电话:15064662867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故障时间:2024-07-07 12:12:28
魔百和单播/组播:组播
具体故障现象:提示用户不存在，线上修复未恢复请协助谢谢
客户其他诉求:谢谢
魔百和单/组播：组播;宽带小区$[小朱聊村自然村]$</t>
  </si>
  <si>
    <t>2024-07-07 12:16:06</t>
  </si>
  <si>
    <t>2024-07-07 12:16:22</t>
  </si>
  <si>
    <t>2024-07-07 13:20:57</t>
  </si>
  <si>
    <t>普通区域-奎文区-晨晟世纪城-13854496452-100M-宽带上网投诉-次数0-202407070000378265 一级督办</t>
  </si>
  <si>
    <t>202407070000378265</t>
  </si>
  <si>
    <t>2024-07-07 13:25:56</t>
  </si>
  <si>
    <t>2024-07-07 13:26:33</t>
  </si>
  <si>
    <t>SD-057-240707-438715-9438</t>
  </si>
  <si>
    <t>2024-07-07 19:59:06</t>
  </si>
  <si>
    <t>普通区域-寒亭区-润合花园-19506561191-300M-宽带上网投诉-次数0-20240707195612X372577568</t>
  </si>
  <si>
    <t>20240707195612X372577568</t>
  </si>
  <si>
    <t xml:space="preserve">流程受理流水号：20240707195301195065611911198169
客户号码:19506561191
客户姓名:于*
投诉地市:潍坊
来话流水:2024070719522237420816001
宽带账号:19506561191
宽带账号归属地市:潍坊
宽带账号归属区县:寒亭区
故障地址:潍坊寒亭区开元街道海龙路润合花园1号楼*********
联系电话:19506561191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19:58:14
具体故障现象:提示网络无法连接，
客户其他诉求:
</t>
  </si>
  <si>
    <t>2024-07-07 20:01:19</t>
  </si>
  <si>
    <t>2024-07-07 20:05:33</t>
  </si>
  <si>
    <t>SD-851-244906-3357-29006</t>
  </si>
  <si>
    <t>SD-057-240707-645728-9439</t>
  </si>
  <si>
    <t>2024-07-07 19:59:09</t>
  </si>
  <si>
    <t>普通区域-奎文区-圣荣广场东区-13791629310-1000M-宽带上网投诉-次数0-20240707195732X452956414</t>
  </si>
  <si>
    <t>20240707195732X452956414</t>
  </si>
  <si>
    <t xml:space="preserve">流程受理流水号：20240707195645137916293101198776
客户号码:13791629310
客户姓名:李**
投诉地市:潍坊
来话流水:2024070719560007720835126
宽带账号:13791629310
宽带账号归属地市:潍坊
宽带账号归属区县:高新
故障地址:潍坊高新高新城区福寿街圣荣广场东区24号楼*********
联系电话:13791629310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故障时间:2024-07-07 19:56:28
具体故障现象:频繁掉线，后台显示光猫频繁启动，客户表示 没有起动过 
客户其他诉求:
</t>
  </si>
  <si>
    <t>2024-07-07 20:02:15</t>
  </si>
  <si>
    <t>2024-07-07 20:03:02</t>
  </si>
  <si>
    <t>SD-852-284634-3363-10070</t>
  </si>
  <si>
    <t>SD-057-240707-845017-2897</t>
  </si>
  <si>
    <t>2024-07-07 11:11:52</t>
  </si>
  <si>
    <t>【调研】-80+普通-普通区域-青州市-西十里村-13953603882-300M-宽带上网投诉-次数0-20240707111006X806216688</t>
  </si>
  <si>
    <t>20240707111006X806216688</t>
  </si>
  <si>
    <t xml:space="preserve">【农村网络投诉】流程受理流水号：20240707110752139536038821057261
客户号码:13953603882
客户姓名:张**
投诉地市:潍坊
来话流水:2024070711072590420870107
宽带账号:13953603882
宽带账号归属地市:潍坊
宽带账号归属区县:青州市
故障地址:潍坊青州市黄楼街道西十里村西十里村西十里商业街2号（朱德玉家
联系电话:13953603882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光功率:-16.79
故障大类:宽带/电视
故障细类:宽带无法上网(专席)
携转原因:
故障时间:2024-07-07 11:10:20
具体故障现象:宽带无法上网，要求宽带工作人员上门处理，
客户其他诉求:
</t>
  </si>
  <si>
    <t>2024-07-07 11:18:07</t>
  </si>
  <si>
    <t>2024-07-07 11:18:24</t>
  </si>
  <si>
    <t>SD-057-240707-264035-4156</t>
  </si>
  <si>
    <t>2024-07-07 12:26:22</t>
  </si>
  <si>
    <t>普通区域-潍城区-三安子村沿街（小微）-18754437173-100M-宽带上网投诉-次数0-202407070000341105</t>
  </si>
  <si>
    <t>202407070000341105</t>
  </si>
  <si>
    <t>202407070000341105#宽带账号：18754437173；宽带地址：潍坊潍城区于河街道三安子村三安子村沿街（小微）潍城区于河街道三安子村沿街（小微）K1号箱*********；接入方式：FTTH，当前是否在线：在线，端到端诊断结果：光功率弱，是否智能网关：，客户反映机顶盒无法观看，显示质差，要求尽快处理回复！来电流水：2024070712231467120878946联系电话：13046475521</t>
  </si>
  <si>
    <t>2024-07-07 12:35:32</t>
  </si>
  <si>
    <t>2024-07-07 12:36:44</t>
  </si>
  <si>
    <t>SD-057-240707-472591-3049</t>
  </si>
  <si>
    <t>2024-07-07 11:17:44</t>
  </si>
  <si>
    <t>80+普通-FTTR-普通区域-青州市-碧桂园玖州府-18706516063-1000M-宽带上网投诉-次数0-20240707111611X171320293</t>
  </si>
  <si>
    <t>20240707111611X171320293</t>
  </si>
  <si>
    <t xml:space="preserve">流程受理流水号：20240707111324187065160631059235
客户号码:18706516063
客户姓名:高**
投诉地市:潍坊
来话流水:2024070711124540820826493
宽带账号:18706516063
宽带账号归属地市:潍坊
宽带账号归属区县:青州市
故障地址:潍坊青州市云门山街道范公亭东路碧桂园玖州府2期13-2-502*********
联系电话:18706516063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11:12:22
具体故障现象:PON灯闪，捋顺光钎线，重启光猫
客户其他诉求:
</t>
  </si>
  <si>
    <t>2024-07-07 11:30:45</t>
  </si>
  <si>
    <t>2024-07-07 11:31:08</t>
  </si>
  <si>
    <t>SD-851-293004-8357-19288</t>
  </si>
  <si>
    <t>SD-057-240707-796201-2985</t>
  </si>
  <si>
    <t>2024-07-07 11:15:18</t>
  </si>
  <si>
    <t>普通区域-坊子区-凤凰太阳城C区-15898948281-300M-宽带上网投诉-次数0-202407070000268054</t>
  </si>
  <si>
    <t>202407070000268054</t>
  </si>
  <si>
    <t>202407070000268054#客户来电反映家里电视无法观看，电视显示卡顿，线上解释不认可，要求师傅上门维修，请协助处理，谢谢 联系人：先生  联系电话 ： 本机   流水
2024070711122273020822491</t>
  </si>
  <si>
    <t>2024-07-07 11:20:38</t>
  </si>
  <si>
    <t>2024-07-07 11:21:06</t>
  </si>
  <si>
    <t>SD-057-240707-916248-6266</t>
  </si>
  <si>
    <t>2024-07-07 15:36:52</t>
  </si>
  <si>
    <t>【重投】-普通区域-高密市-湖滨花园-15264693282-300M-宽带上网投诉-次数0-202407070000493757</t>
  </si>
  <si>
    <t>202407070000493757</t>
  </si>
  <si>
    <t xml:space="preserve">202407070000493757#宽带账号：15264693282；宽带地址：潍坊高密市密水街道密水大街湖滨花园湖滨花园（扩）34号楼*；客户来电反映宽带网慢，客户不配合排障，要求师傅上门，提及拆机，请协助处理，谢谢！联系电话：15264693282；联系人：先生；来电流水：2024070715341047120879079。
</t>
  </si>
  <si>
    <t>2024-07-07 15:43:09</t>
  </si>
  <si>
    <t>2024-07-07 15:48:30</t>
  </si>
  <si>
    <t>SD-851-326369-25525-28660</t>
  </si>
  <si>
    <t>SD-057-240707-457312-9247</t>
  </si>
  <si>
    <t>2024-07-07 19:36:08</t>
  </si>
  <si>
    <t>(目标)普通区域-青州市-北后峪村自然村-18253685361-200M-宽带上网投诉-次数0-202407070000708122</t>
  </si>
  <si>
    <t>202407070000708122</t>
  </si>
  <si>
    <t xml:space="preserve">202407070000708122#流程受理流水号：20240707193517182536853611195242
客户号码:18253685361
客户姓名:张**
投诉地市:潍坊
来话流水:2024070719350598320820833
宽带账号:18253685361
宽带账号归属地市:潍坊
宽带账号归属区县:青州市
故障地址:潍坊青州市庙子镇北后峪村北后峪村自然村南后峪7号箱（永兴商店西线杆）*********
联系电话:18365677999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19:37:42
具体故障现象:打不开网页，
客户其他诉求:客户侧为质差终端，要求上门更换终端并一并处理故障问题。
</t>
  </si>
  <si>
    <t>2024-07-07 19:41:27</t>
  </si>
  <si>
    <t>SD-057-240707-531627-5084</t>
  </si>
  <si>
    <t>2024-07-07 14:05:27</t>
  </si>
  <si>
    <t>80+金卡-普通区域-潍城区-南庄村自然村-13605360793-1000M-宽带上网投诉-次数0-20240707140242X162621275</t>
  </si>
  <si>
    <t>20240707140242X162621275</t>
  </si>
  <si>
    <t xml:space="preserve">【农村网络投诉】流程受理流水号：20240707140217136053607931103949
客户号码:13605360793
客户姓名:王**
投诉地市:潍坊
来话流水:2024070714013236520883640
宽带账号:13605360793
宽带账号归属地市:潍坊
宽带账号归属区县:潍城区
故障地址:潍坊潍城区于河街道河东村河东村自然村河东村扩容15#最东边南北大街向西一条街南北数第八排西户东墙*********
联系电话:13605360793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14:02:26
具体故障现象:提示网络无法连接，
客户其他诉求:维修
</t>
  </si>
  <si>
    <t>2024-07-07 14:27:54</t>
  </si>
  <si>
    <t>2024-07-07 14:28:17</t>
  </si>
  <si>
    <t>SD-851-232085-3121-10178</t>
  </si>
  <si>
    <t>SD-057-240707-167293-3679</t>
  </si>
  <si>
    <t>2024-07-07 12:03:49</t>
  </si>
  <si>
    <t>【调研】-普通区域-临朐县-汇泉-15866549618-100M-宽带上网投诉-次数0-202407070000323127</t>
  </si>
  <si>
    <t>202407070000323127</t>
  </si>
  <si>
    <t xml:space="preserve">202407070000323127#宽带账号：15866549618；宽带地址：潍坊临朐县寺头镇人民政府汇泉村；客户来电反映电视机无法观看，客户不配合排障，要求上门，请协助处理，谢谢！联系电话：18553697930；联系人先生；来电流水：2024070711584340220882917
</t>
  </si>
  <si>
    <t>2024-07-07 12:08:33</t>
  </si>
  <si>
    <t>2024-07-07 12:09:09</t>
  </si>
  <si>
    <t>SD-057-240707-845321-3686</t>
  </si>
  <si>
    <t>2024-07-07 12:05:06</t>
  </si>
  <si>
    <t>【调研】-普通区域-临朐县-朱位自然村-15963669895-500M-宽带上网投诉-次数0-20240707120239X959081153</t>
  </si>
  <si>
    <t>20240707120239X959081153</t>
  </si>
  <si>
    <t xml:space="preserve">【农村网络投诉】流程受理流水号：20240707120204159636698951075987
客户号码:15963669895
客户姓名:马**
投诉地市:潍坊
来话流水:2024070711575655220876203
宽带账号:15963669895
宽带账号归属地市:潍坊
宽带账号归属区县:临朐县
故障地址:潍坊临朐县东城街道朱位朱位自然村朱位（扩容3次）41号箱马德生（外墙）*********
联系电话:15963669895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故障细类:宽带无法上网(专席)
携转原因:
故障时间:2024-07-07 12:02:18
具体故障现象:提示网络无法连接，线上指导重启未恢复请协助谢谢
客户其他诉求:谢谢
</t>
  </si>
  <si>
    <t>2024-07-07 12:07:58</t>
  </si>
  <si>
    <t>2024-07-07 12:11:31</t>
  </si>
  <si>
    <t>SD-851-295472-11261-7436</t>
  </si>
  <si>
    <t>SD-057-240707-095427-128</t>
  </si>
  <si>
    <t>2024-07-07 07:32:51</t>
  </si>
  <si>
    <t>【调研】-(目标)普通区域-奎文区-恒大名都-13402267759-300M-宽带上网投诉-次数0-202407070000093897</t>
  </si>
  <si>
    <t>202407070000093897</t>
  </si>
  <si>
    <t>202407070000093897#流程受理流水号：20240707072931134022677591000355
客户号码:13402267759
客户姓名:于**
投诉地市:潍坊
来话流水:2024070707284703820876053
宽带账号:13402267759
宽带账号归属地市:潍坊
宽带账号归属区县:高新
故障地址:潍坊高新高新城区潍县中路恒大名都28号楼*********
联系电话:15965077168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07:32:11
具体故障现象:光猫亮红灯，
客户其他诉求:
;宽带小区$[恒大名都]$</t>
  </si>
  <si>
    <t>2024-07-07 07:33:49</t>
  </si>
  <si>
    <t>2024-07-07 07:34:28</t>
  </si>
  <si>
    <t>SD-057-240707-198362-113</t>
  </si>
  <si>
    <t>2024-07-07 07:30:00</t>
  </si>
  <si>
    <t>普通区域-安丘市-山东头村自然村-15949866084-300M-宽带上网投诉-次数0-202407070000090330</t>
  </si>
  <si>
    <t>202407070000090330</t>
  </si>
  <si>
    <t xml:space="preserve">202407070000090330#流程受理流水号：20240707072852159498660841000346
客户号码:15949866084
客户姓名:尹**
投诉地市:潍坊
来话流水:2024070707282982420875955
宽带账号:15949866084
宽带账号归属地市:潍坊
宽带账号归属区县:安丘市
故障地址:潍坊安丘市大城埠山东头村山东头村自然村山东头村刘章义*********
联系电话:15949866084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07:29:28
具体故障现象:光猫亮红灯，
客户其他诉求:客户侧为质差终端，要求上门更换终端并一并处理故障问题。
</t>
  </si>
  <si>
    <t>2024-07-07 07:30:47</t>
  </si>
  <si>
    <t>2024-07-07 07:31:35</t>
  </si>
  <si>
    <t>SD-057-240707-265437-59</t>
  </si>
  <si>
    <t>2024-07-07 06:57:07</t>
  </si>
  <si>
    <t>【调研】-80+普通-普通区域-奎文区-王谭小区-18866469991-300M-宽带上网投诉-次数0-202407070000090458</t>
  </si>
  <si>
    <t>202407070000090458</t>
  </si>
  <si>
    <t>202407070000090458#流程受理流水号：20240707065604188664699911000131
客户号码:18866469991
客户姓名:朱**
投诉地市:潍坊
来话流水:2024070706541613220868196
宽带账号:18866469991
宽带账号归属地市:潍坊
宽带账号归属区县:奎文区
故障地址:潍坊奎文区高新城区东风街王谭小区2号楼*********
联系电话:15065624070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故障细类:宽带无法上网
携转原因:
故障时间:2024-07-07 06:56:21
具体故障现象:电视不能看
客户其他诉求:谢谢
;宽带小区$[王谭小区]$</t>
  </si>
  <si>
    <t>2024-07-07 07:16:52</t>
  </si>
  <si>
    <t>2024-07-07 07:17:19</t>
  </si>
  <si>
    <t>SD-851-236796-18528-22295</t>
  </si>
  <si>
    <t>SD-057-240707-017483-5029</t>
  </si>
  <si>
    <t>2024-07-07 14:00:37</t>
  </si>
  <si>
    <t>【重投】-【调研】-普通区域-寿光市-东关社区三期-15064667127-100M-宽带上网投诉-次数0-202407070000403849</t>
  </si>
  <si>
    <t>202407070000403849</t>
  </si>
  <si>
    <t>202407070000403849#宽带账号：15064667127；宽带地址：潍坊寿光市洛城街道洛兴街小管道社区7号楼；客户来电反映宽带无法上网，客户不在现场，无法配合线上指导，要求上门，请协助处理，谢谢！联系电话：15064667127；联系人：先生；来电流水：2024070713585560420862016</t>
  </si>
  <si>
    <t>2024-07-07 14:23:52</t>
  </si>
  <si>
    <t>2024-07-07 14:24:14</t>
  </si>
  <si>
    <t>SD-852-278847-2622-27505</t>
  </si>
  <si>
    <t>SD-057-240707-168372-5030</t>
  </si>
  <si>
    <t>2024-07-07 14:00:53</t>
  </si>
  <si>
    <t>【调研】-普通区域-潍城区-金马熙园-17865606167-300M-宽带上网投诉-次数0-202407070000405639</t>
  </si>
  <si>
    <t>202407070000405639</t>
  </si>
  <si>
    <t xml:space="preserve">202407070000405639#【已关注中国移动10086微信公众号】流程受理流水号：20240707140022178656061671103435
客户号码:17865606167
客户姓名:李*
投诉地市:潍坊
来话流水:2024070714000618320871344
宽带账号:17865606167
宽带账号归属地市:潍坊
宽带账号归属区县:潍城区
故障地址:潍坊潍城区西关街道东风西街金马熙园（物业管控小区，电话18363630077）7号楼*********
联系电话:17865606167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13:59:49
具体故障现象:宽带无法上网
客户其他诉求:客户侧为质差终端，要求上门更换终端并一并处理故障问题。
</t>
  </si>
  <si>
    <t>2024-07-07 14:08:00</t>
  </si>
  <si>
    <t>2024-07-07 14:09:45</t>
  </si>
  <si>
    <t>SD-057-240707-213548-120</t>
  </si>
  <si>
    <t>2024-07-07 07:31:23</t>
  </si>
  <si>
    <t>【调研】-80+金卡-普通区域-奎文区-潍柴佳苑-15169697089-1000M-宽带上网投诉-次数0-202407070000091850</t>
  </si>
  <si>
    <t>202407070000091850</t>
  </si>
  <si>
    <t>202407070000091850#【已关注中国移动10086微信公众号】流程受理流水号：20240707073020151696970891000366
客户号码:15169697089
客户姓名:林**
投诉地市:潍坊
来话流水:2024070707295643120876438
宽带账号:15169697089
宽带账号归属地市:潍坊
宽带账号归属区县:高新
故障地址:潍坊高新高新城区北宫街潍柴佳苑6号楼*********
联系电话:15169697089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07:30:40
具体故障现象:光猫亮红灯，
客户其他诉求:
;宽带小区$[潍柴佳苑]$</t>
  </si>
  <si>
    <t>2024-07-07 07:34:45</t>
  </si>
  <si>
    <t>2024-07-07 07:35:05</t>
  </si>
  <si>
    <t>SD-851-312192-25681-16576</t>
  </si>
  <si>
    <t>SD-057-240707-783125-123</t>
  </si>
  <si>
    <t>2024-07-07 07:31:37</t>
  </si>
  <si>
    <t>【调研】-80+金卡-普通区域-奎文区-潍柴佳苑-15169697089-1000M-宽带上网投诉-次数0-202407070000092045</t>
  </si>
  <si>
    <t>202407070000092045</t>
  </si>
  <si>
    <t>202407070000092045#【已关注中国移动10086微信公众号】流程受理流水号：20240707073020151696970891000366
客户号码:15169697089
客户姓名:林**
投诉地市:潍坊
来话流水:2024070707295643120876438
宽带账号:15169697089
宽带账号归属地市:潍坊
宽带账号归属区县:高新
故障地址:潍坊高新高新城区北宫街潍柴佳苑6号楼*********
联系电话:15169697089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07:30:40
具体故障现象:光猫亮红灯，
客户其他诉求:
;宽带小区$[潍柴佳苑]$</t>
  </si>
  <si>
    <t>2024-07-07 07:35:48</t>
  </si>
  <si>
    <t>2024-07-07 07:36:09</t>
  </si>
  <si>
    <t>SD-057-240707-150426-5537</t>
  </si>
  <si>
    <t>2024-07-07 14:32:59</t>
  </si>
  <si>
    <t>【调研】-80+金卡-普通区域-奎文区-恒联南苑小区-15966077397-1000M-魔百和投诉-次数0-20240707142733X653957711</t>
  </si>
  <si>
    <t>20240707142733X653957711</t>
  </si>
  <si>
    <t>客户反映观看机顶盒儿童节目都是收费的。联系电话15966077397。流水2024070714225600220879857</t>
  </si>
  <si>
    <t>2024-07-07 14:45:00</t>
  </si>
  <si>
    <t>2024-07-07 14:45:21</t>
  </si>
  <si>
    <t>SD-852-301834-1365-8429</t>
  </si>
  <si>
    <t>SD-057-240707-928405-3710</t>
  </si>
  <si>
    <t>2024-07-07 12:07:25</t>
  </si>
  <si>
    <t>普通区域-青州市-衡王府花园北区-13455636871-100M-宽带上网投诉-次数0-202407070000323892</t>
  </si>
  <si>
    <t>202407070000323892</t>
  </si>
  <si>
    <t>202407070000323892#客户来电反映宽带无法上网  经检测光猫为质差 请进一步排查 谢谢
联系人；女士 联系电话；本机来话流水；2024070712035333720826429</t>
  </si>
  <si>
    <t>2024-07-07 12:10:37</t>
  </si>
  <si>
    <t>2024-07-07 12:11:22</t>
  </si>
  <si>
    <t>SD-057-240707-263784-3721</t>
  </si>
  <si>
    <t>2024-07-07 12:08:14</t>
  </si>
  <si>
    <t>普通区域-坊子区-小沼于家村自然村-13792618625-200M-宽带上网投诉-次数0-202407070000327309</t>
  </si>
  <si>
    <t>202407070000327309</t>
  </si>
  <si>
    <t xml:space="preserve">202407070000327309#流程受理流水号：20240707120704137926186251077285
客户号码:13792618625
客户姓名:于**
投诉地市:潍坊
来话流水:2024070712051385920837231
宽带账号:13792618625
宽带账号归属地市:潍坊
宽带账号归属区县:坊子区
故障地址:潍坊坊子区九龙街办（穆村）小沼于家村小沼于家村自然村K10号箱*********
联系电话:13792618625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光功率:-22.67
故障大类:宽带/电视
故障细类:宽带网速慢/卡顿
携转原因:
故障时间:2024-07-07 12:07:54
具体故障现象:网速慢卡顿，
客户其他诉求:客户侧为质差终端，要求上门更换终端并一并处理故障问题。
</t>
  </si>
  <si>
    <t>2024-07-07 12:10:45</t>
  </si>
  <si>
    <t>SD-851-311626-12938-2167</t>
  </si>
  <si>
    <t>SD-057-240707-678059-5044</t>
  </si>
  <si>
    <t>80+普通-普通区域-奎文区-金玉豪庭-13906468357-1000M-宽带上网投诉-次数0-20240707140056X569571910</t>
  </si>
  <si>
    <t>20240707140056X569571910</t>
  </si>
  <si>
    <t>【预处理派单】宽带账号：13906468357，宽带地址： 潍坊高新高新城区玉清街金玉豪庭1号楼*********，故障现象：无法连接，故障现象类型：LOS亮红灯，客户诉求：宽带不在线，线上无法处理，需要宽带师傅协助处理，联系电话：13906468357，通话流水：。接入方式：FTTH，当前是否在线：不在线，端到端诊断结果：状态正常，是否智能网关：是，光功率。</t>
  </si>
  <si>
    <t>2024-07-07 14:11:14</t>
  </si>
  <si>
    <t>2024-07-07 14:11:30</t>
  </si>
  <si>
    <t>SD-851-225266-1912-13875</t>
  </si>
  <si>
    <t>SD-057-240707-293614-5047</t>
  </si>
  <si>
    <t>2024-07-07 14:02:45</t>
  </si>
  <si>
    <t>80+银卡-普通区域-寿光市-赵家辛章村自然村-15806482121-200M-魔百和投诉-次数0-20240707140139X998356980</t>
  </si>
  <si>
    <t>2024-07-08 15:03:00</t>
  </si>
  <si>
    <t>20240707140139X998356980</t>
  </si>
  <si>
    <t>【农村网络投诉】流程受理流水号：20240707140023158064821211103441
客户号码:15806482121
客户姓名:赵**
投诉地市:潍坊
来话流水:2024070713593986220867777
宽带账号:15806482121
宽带账号归属地市:潍坊
宽带账号归属区县:寿光市
故障地址:潍坊寿光市侯镇赵家辛章村赵家辛章村
联系电话:15806482121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故障时间:2024-07-07 14:01:10
魔百和单播/组播:组播
具体故障现象:黑屏
客户其他诉求:
魔百和单/组播：组播</t>
  </si>
  <si>
    <t>2024-07-07 14:20:46</t>
  </si>
  <si>
    <t>2024-07-07 14:22:07</t>
  </si>
  <si>
    <t>SD-851-302780-4759-8331</t>
  </si>
  <si>
    <t>SD-057-240707-230145-131</t>
  </si>
  <si>
    <t>2024-07-07 07:34:03</t>
  </si>
  <si>
    <t>80+金卡-普通区域-寿光市-李家-18206484442-1000M-宽带上网投诉-次数0-202407070000091864</t>
  </si>
  <si>
    <t>202407070000091864</t>
  </si>
  <si>
    <t>202407070000091864#流程受理流水号：20240707073331182064844421000393
客户号码:18206484442
客户姓名:赵**
投诉地市:潍坊
来话流水:2024070707315160620877098
宽带账号:18206484442
宽带账号归属地市:潍坊
宽带账号归属区县:寿光市
故障地址:潍坊寿光市纪台镇尧店村李家26号箱*********
联系电话:18206484442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07:33:51
具体故障现象:用户无法提供具体故障现象，
客户其他诉求:
;宽带小区$[李家]$</t>
  </si>
  <si>
    <t>2024-07-07 07:45:30</t>
  </si>
  <si>
    <t>2024-07-07 07:45:58</t>
  </si>
  <si>
    <t>SD-851-316498-16405-18103</t>
  </si>
  <si>
    <t>SD-057-240707-327654-135</t>
  </si>
  <si>
    <t>2024-07-07 07:36:56</t>
  </si>
  <si>
    <t>80+普通-普通区域-奎文区-奎文门西社区-13455668086-300M-宽带上网投诉-次数0-202407070000091561</t>
  </si>
  <si>
    <t>202407070000091561</t>
  </si>
  <si>
    <t>202407070000091561#【已关注中国移动10086微信公众号】流程受理流水号：20240707073342134556680861000394
客户号码:13455668086
客户姓名:崔**
投诉地市:潍坊
来话流水:2024070707331738520877586
宽带账号:13455668086
宽带账号归属地市:潍坊
宽带账号归属区县:奎文区
故障地址:潍坊奎文区东关街道后门街奎文门西社区4号楼*********
联系电话:13455600781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故障细类:宽带无法上网
携转原因:
故障时间:2024-07-07 07:34:35
具体故障现象:打不开网页，
客户其他诉求:
;宽带小区$[奎文门西社区]$</t>
  </si>
  <si>
    <t>2024-07-07 07:41:18</t>
  </si>
  <si>
    <t>2024-07-07 07:41:53</t>
  </si>
  <si>
    <t>SD-057-240707-706538-3668</t>
  </si>
  <si>
    <t>2024-07-07 12:02:49</t>
  </si>
  <si>
    <t>(目标)普通区域-昌邑市-逄家家庄自然村-15263607754-300M-宽带上网投诉-次数0-20240707120134X894920544</t>
  </si>
  <si>
    <t>20240707120134X894920544</t>
  </si>
  <si>
    <t xml:space="preserve">【农村网络投诉】流程受理流水号：20240707120000152636077541075346
客户号码:15263607754
客户姓名:逄**
投诉地市:潍坊
来话流水:2024070711574093520873978
宽带账号:15263607754
宽带账号归属地市:潍坊
宽带账号归属区县:昌邑市
故障地址:潍坊昌邑市仓街镇逄家庄村逄家家庄自然村逄家庄3号箱庞金章*********
联系电话:15263607754
联系人:女士
工单紧急程度:非常紧急
是否有升级投诉倾向:否
是否重复投诉:否
是否携转意向:否
是否投诉倾向:否
工单内容:要求10分钟以内电话联系，维修师傅不给处理推诿很生气，要求投诉处理。网线都断了要求维修
</t>
  </si>
  <si>
    <t>2024-07-07 12:13:25</t>
  </si>
  <si>
    <t>2024-07-07 12:15:21</t>
  </si>
  <si>
    <t>SD-057-240707-354879-5188</t>
  </si>
  <si>
    <t>2024-07-07 14:09:20</t>
  </si>
  <si>
    <t>【调研】-普通区域-寒亭区-大官庄村自然村-13562639598-100M-宽带上网投诉-次数0-202407070000413325</t>
  </si>
  <si>
    <t>2024-07-08 15:10:00</t>
  </si>
  <si>
    <t>202407070000413325</t>
  </si>
  <si>
    <t xml:space="preserve">202407070000413325#【已关注中国移动10086微信公众号】流程受理流水号：20240707140745135626395981105612
客户号码:13562639598
客户姓名:李**
投诉地市:潍坊
来话流水:2024070714072909720836283
宽带账号:13562639598
宽带账号归属地市:潍坊
宽带账号归属区县:寒亭区
故障地址:潍坊寒亭区南孙镇大官庄村大官庄村自然村大官庄村东西街东一7号箱*********
联系电话:13562639598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14:08:03
具体故障现象:无法上网
客户其他诉求:客户侧为质差终端，要求上门更换终端并一并处理故障问题。
</t>
  </si>
  <si>
    <t>2024-07-07 14:14:42</t>
  </si>
  <si>
    <t>2024-07-07 14:15:12</t>
  </si>
  <si>
    <t>SD-057-240707-827635-5567</t>
  </si>
  <si>
    <t>2024-07-07 14:35:34</t>
  </si>
  <si>
    <t>80+白金-普通区域-寿光市-小店铺村自然村-15866576079-1000M-宽带上网投诉-次数0-202407070000433368</t>
  </si>
  <si>
    <t>202407070000433368</t>
  </si>
  <si>
    <t>202407070000433368#宽带账号：15866576079；宽带地址：潍坊寿光市孙家集街道小店铺村小店铺村自然村小店铺村扩容5号箱（孙士刚）*********
；客户来电反映宽带网络无法连接，客户不配合排障，客户表示已经1个月不能用了，要求尽快上门，请协助处理，谢谢！联系电话：15006615977；联系人：女士；来电流水：2024070714313182220860311。</t>
  </si>
  <si>
    <t>2024-07-07 14:47:47</t>
  </si>
  <si>
    <t>2024-07-07 14:48:18</t>
  </si>
  <si>
    <t>SD-057-240707-105869-3681</t>
  </si>
  <si>
    <t>2024-07-07 12:04:06</t>
  </si>
  <si>
    <t>【重投】-80+普通-普通区域-安丘市-韩吉村自然村-15169561543-500M-宽带上网投诉-次数0-202407070000323753</t>
  </si>
  <si>
    <t>202407070000323753</t>
  </si>
  <si>
    <t>202407070000323753#流程受理流水号：20240707120221151695615431076074
客户号码:15169561543
客户姓名:吕**
投诉地市:潍坊
来话流水:2024070712004274120800048
宽带账号:15169561543
宽带账号归属地市:潍坊
宽带账号归属区县:安丘市
故障地址:潍坊安丘市担山镇韩吉村韩吉村自然村韩吉村7号箱村东北吕光友*********
联系电话:15169561543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故障时间:2024-07-07 12:02:33
具体故障现象:PON灯闪，已引导客户将光纤线插紧捋直，并重启设备，未恢复
客户其他诉求:
;宽带小区$[韩吉村自然村]$</t>
  </si>
  <si>
    <t>2024-07-07 12:06:30</t>
  </si>
  <si>
    <t>2024-07-07 12:06:48</t>
  </si>
  <si>
    <t>SD-057-240707-903158-3675</t>
  </si>
  <si>
    <t>2024-07-07 12:03:17</t>
  </si>
  <si>
    <t>普通区域-寿光市-冀家村-13793665418-200M-宽带上网投诉-次数0-202407070000321244</t>
  </si>
  <si>
    <t>202407070000321244</t>
  </si>
  <si>
    <t>202407070000321244#宽带账号：13793665418；宽带地址：潍坊寿光市马店冀家冀家村扩1号箱**；客户来电反映移动高清故障，无法配合线上指导/客户不配合排障，要求上门，请协助处理，谢谢！联系电话：13793665418；联系人：先生；来电流水：2024070711583424820881690。</t>
  </si>
  <si>
    <t>2024-07-07 12:06:54</t>
  </si>
  <si>
    <t>2024-07-07 12:07:13</t>
  </si>
  <si>
    <t>SD-057-240707-825964-7919</t>
  </si>
  <si>
    <t>2024-07-07 17:42:09</t>
  </si>
  <si>
    <t>普通区域-寿光市-五台辛庄村自然村-15006697647-100M-宽带上网投诉-次数0-202407070000620811</t>
  </si>
  <si>
    <t>2024-07-08 18:43:00</t>
  </si>
  <si>
    <t>202407070000620811</t>
  </si>
  <si>
    <t>202407070000620811#宽带账号：15006697647；宽带地址：潍坊寿光市侯镇五台辛庄村五台辛庄村自然村辛庄村扩容3号箱*********客户来电反映宽带无法连网 /客户不配合排障，要求上门，请协助处理，谢谢！来电流水：2024070717395475720821008，联系电话：15006697647</t>
  </si>
  <si>
    <t>2024-07-07 17:52:42</t>
  </si>
  <si>
    <t>2024-07-07 17:53:15</t>
  </si>
  <si>
    <t>SD-057-240707-861905-8585</t>
  </si>
  <si>
    <t>2024-07-07 18:38:02</t>
  </si>
  <si>
    <t>普通区域-高密市-北大绿洲-15063698378-100M-宽带上网投诉-次数0-20240707183514X514985294</t>
  </si>
  <si>
    <t>20240707183514X514985294</t>
  </si>
  <si>
    <t xml:space="preserve">流程受理流水号：20240707183328150636983781183659
客户号码:15063698378
客户姓名:王**
投诉地市:潍坊
来话流水:2024070718325638120840969
宽带账号:15063698378
宽带账号归属地市:潍坊
宽带账号归属区县:高密市
故障地址:潍坊高密市醴泉街道旗台路北大绿洲21号楼*********
联系电话:15063698378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18:34:48
具体故障现象:光猫亮红灯，
客户其他诉求:
</t>
  </si>
  <si>
    <t>2024-07-07 18:44:13</t>
  </si>
  <si>
    <t>2024-07-07 18:45:31</t>
  </si>
  <si>
    <t>SD-852-290846-424-1054</t>
  </si>
  <si>
    <t>SD-057-240707-713628-6395</t>
  </si>
  <si>
    <t>2024-07-07 15:49:03</t>
  </si>
  <si>
    <t>普通区域-滨海-阳光花园（阳光小区）-15165637929-1000M-宽带上网投诉-次数0-202407070000507540</t>
  </si>
  <si>
    <t>202407070000507540</t>
  </si>
  <si>
    <t>202407070000507540#宽带账号：15165637929；宽带地址：潍坊滨海大家洼街道禄海路阳光花园（阳光小区）滨海阳光花园12号楼3；客户来电反映宽带连接不了，客户不配合线上指导，要求上门，请协助处理，谢谢！联系电话：15165637929；联系人：先生；来电流水：2024070715463868320806104。</t>
  </si>
  <si>
    <t>2024-07-07 15:59:15</t>
  </si>
  <si>
    <t>2024-07-07 16:02:14</t>
  </si>
  <si>
    <t>SD-851-311930-2457-5518</t>
  </si>
  <si>
    <t>SD-057-240707-571639-7476</t>
  </si>
  <si>
    <t>2024-07-07 17:12:17</t>
  </si>
  <si>
    <t>【调研】-80+白金-(目标)普通区域-寿光市-怡园居-18863608106-1000M-宽带上网投诉-次数0-202407070000586865</t>
  </si>
  <si>
    <t>2024-07-08 18:13:00</t>
  </si>
  <si>
    <t>202407070000586865</t>
  </si>
  <si>
    <t>202407070000586865#宽带账号：18863608106；宽带地址：潍坊寿光市圣城街道圣城街怡园居A1栋*********；接入方式：FTTH，当前是否在线：不在线，端到端诊断结果：状态正常，是否智能网关：，客户反映从**时间开始****无法使用，具体现象：光猫开关接触不好，要求尽快处理回复！来电流水：2024070717031951020874943，联系电话：13563655602</t>
  </si>
  <si>
    <t>2024-07-07 17:15:08</t>
  </si>
  <si>
    <t>2024-07-07 17:23:34</t>
  </si>
  <si>
    <t>SD-851-329657-5589-19678</t>
  </si>
  <si>
    <t>SD-057-240707-489756-8588</t>
  </si>
  <si>
    <t>2024-07-07 18:38:10</t>
  </si>
  <si>
    <t>80+银卡-普通区域-奎文区-富华新村-13863652146-1000M-宽带上网投诉-次数0-202407070000668406</t>
  </si>
  <si>
    <t>202407070000668406</t>
  </si>
  <si>
    <t xml:space="preserve">202407070000668406# 宽带账号：13863652146；宽带地址：潍坊高新高新城区东方路富华新村29号楼1单元402；客户来电反映宽带网速慢；客户不配合排障，要求上门，请协助处理，谢谢！联系电话：13863652146；联系人：***；来电流水：2024070718362251120864387 
</t>
  </si>
  <si>
    <t>2024-07-07 18:40:26</t>
  </si>
  <si>
    <t>2024-07-07 18:42:44</t>
  </si>
  <si>
    <t>SD-851-249453-8803-8021</t>
  </si>
  <si>
    <t>SD-057-240707-185243-632</t>
  </si>
  <si>
    <t>2024-07-07 08:50:38</t>
  </si>
  <si>
    <t>普通区域-寿光市-卜家村自然村-15154486736-300M-宽带上网投诉-次数0-20240707084742X262971622</t>
  </si>
  <si>
    <t>20240707084742X262971622</t>
  </si>
  <si>
    <t xml:space="preserve">【农村网络投诉】流程受理流水号：20240707084430151544867361006395
客户号码:15154486736
客户姓名:张**
投诉地市:潍坊
来话流水:2024070708434301920811242
宽带账号:15154486736
宽带账号归属地市:潍坊
宽带账号归属区县:寿光市
故障地址:潍坊寿光市稻田镇卜家村卜家村自然村卜家村扩容15号箱周士泉外墙*********
联系电话:18263660812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08:43:25
具体故障现象:宽带不在线无法连接，光猫不亮灯，指导拔插电源线重启未恢复，请协助，谢谢
客户其他诉求:
</t>
  </si>
  <si>
    <t>2024-07-07 09:00:23</t>
  </si>
  <si>
    <t>2024-07-07 09:00:48</t>
  </si>
  <si>
    <t>SD-057-240707-104729-103</t>
  </si>
  <si>
    <t>2024-07-07 07:25:03</t>
  </si>
  <si>
    <t>普通区域-高密市-方市社区自然村-13573637344-100M-宽带上网投诉-次数0-202407070000091664</t>
  </si>
  <si>
    <t>202407070000091664</t>
  </si>
  <si>
    <t>202407070000091664#流程受理流水号：20240707072350135736373441000289
客户号码:13573637344
客户姓名:王**
投诉地市:潍坊
来话流水:2024070707231905220874430
宽带账号:13573637344
宽带账号归属地市:潍坊
宽带账号归属区县:高密市
故障地址:潍坊高密市柴沟镇方市社区方市社区自然村高密方市社区26号箱*********
联系电话:13573637344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07:24:43
具体故障现象:光猫亮红灯，
客户其他诉求:
;宽带小区$[方市社区自然村]$</t>
  </si>
  <si>
    <t>2024-07-07 07:27:45</t>
  </si>
  <si>
    <t>2024-07-07 07:28:17</t>
  </si>
  <si>
    <t>SD-057-240707-037512-9863</t>
  </si>
  <si>
    <t>2024-07-07 20:44:05</t>
  </si>
  <si>
    <t>【调研】-80+普通-FTTR-普通区域-安丘市-咏龙.泰和府-15949853885-1000M-宽带上网投诉-次数0-20240707204136X962441670</t>
  </si>
  <si>
    <t>20240707204136X962441670</t>
  </si>
  <si>
    <t xml:space="preserve">流程受理流水号：20240707203932159498538851205070
客户号码:15949853885
客户姓名:李**
投诉地市:潍坊
来话流水:2024070720375476420839334
宽带账号:15949853885
宽带账号归属地市:潍坊
宽带账号归属区县:安丘市
故障地址:潍坊安丘市兴安街道潍安路咏龙.泰和府A1号楼*********
联系电话:15949853885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20:41:24
具体故障现象:打不开网页，
客户其他诉求:
</t>
  </si>
  <si>
    <t>2024-07-07 20:48:47</t>
  </si>
  <si>
    <t>2024-07-07 20:49:21</t>
  </si>
  <si>
    <t>SD-851-232866-24581-3011</t>
  </si>
  <si>
    <t>SD-057-240707-095482-35</t>
  </si>
  <si>
    <t>2024-07-07 06:00:08</t>
  </si>
  <si>
    <t>【调研】-80+白金-(目标)普通区域-安丘市-张布袋村自然村-15949853393-1000M-宽带上网投诉-次数0-202407070000090444</t>
  </si>
  <si>
    <t>202407070000090444</t>
  </si>
  <si>
    <t xml:space="preserve">202407070000090444#流程受理流水号：20240707055853159498533931000090
客户号码:15949853393
客户姓名:范**
投诉地市:潍坊
来话流水:2024070705574737120866751
宽带账号:15949853393
宽带账号归属地市:潍坊
宽带账号归属区县:安丘市
故障地址:潍坊安丘市凌河镇西儒林村西儒林村中南6#王家超*********
联系电话:15806475559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故障时间:2024-07-07 05:59:23
具体故障现象:提示网络无法连接，
客户其他诉求:客户侧为质差终端，要求上门更换终端并一并处理故障问题。
</t>
  </si>
  <si>
    <t>2024-07-07 06:36:49</t>
  </si>
  <si>
    <t>2024-07-07 06:37:20</t>
  </si>
  <si>
    <t>SD-057-240707-279451-637</t>
  </si>
  <si>
    <t>2024-07-07 08:50:54</t>
  </si>
  <si>
    <t>【调研】-80+普通-FTTR-普通区域-青州市-政法街商业街-15169506842-200M-宽带上网投诉-次数0-20240707084754X274323214</t>
  </si>
  <si>
    <t>2024-07-08 09:51:00</t>
  </si>
  <si>
    <t>20240707084754X274323214</t>
  </si>
  <si>
    <t xml:space="preserve">流程受理流水号：20240707084538151695068421006762
客户号码:15169506842
客户姓名:李**
投诉地市:潍坊
来话流水:2024070708435254120812515
宽带账号:15169506842
宽带账号归属地市:潍坊
宽带账号归属区县:青州市
故障地址:潍坊青州市云门山街道政法街政法街商业街扩容30号箱（南崖头东巷南）*********
联系电话:15169506842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故障时间:2024-07-07 08:47:21
具体故障现象:提示网络无法连接，可过户反映光纤线要断开了
客户其他诉求:
</t>
  </si>
  <si>
    <t>2024-07-07 09:03:33</t>
  </si>
  <si>
    <t>2024-07-07 09:04:12</t>
  </si>
  <si>
    <t>SD-851-288633-25762-24880</t>
  </si>
  <si>
    <t>SD-057-240707-935407-766</t>
  </si>
  <si>
    <t>2024-07-07 08:59:13</t>
  </si>
  <si>
    <t>【重投】-【调研】-80+普通-(目标)普通区域-坊子区-宋家村自然村-15964572664-200M-宽带上网投诉-次数0-20240707085657X817217315</t>
  </si>
  <si>
    <t>2024-07-08 10:00:00</t>
  </si>
  <si>
    <t>20240707085657X817217315</t>
  </si>
  <si>
    <t xml:space="preserve">【农村网络投诉】流程受理流水号：20240707085301159645726641009198
客户号码:15964572664
客户姓名:宋**
投诉地市:潍坊
来话流水:2024070708524007120884625
宽带账号:15964572664
宽带账号归属地市:潍坊
宽带账号归属区县:坊子区
故障地址:潍坊坊子区坊安街办宋家村宋家村自然村潍坊坊子坊安街道宋家村01号分纤箱*********
联系电话:15964572664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08:56:36
具体故障现象:光猫亮红灯，
客户其他诉求:
</t>
  </si>
  <si>
    <t>2024-07-07 09:03:03</t>
  </si>
  <si>
    <t>2024-07-07 09:04:55</t>
  </si>
  <si>
    <t>SD-851-263025-218-3647</t>
  </si>
  <si>
    <t>SD-057-240707-251378-7928</t>
  </si>
  <si>
    <t>2024-07-07 17:43:41</t>
  </si>
  <si>
    <t>80+银卡-普通区域-临朐县-鹿皋自然村-15963422727-100M-宽带上网投诉-次数0-202407070000622985</t>
  </si>
  <si>
    <t>2024-07-08 18:44:00</t>
  </si>
  <si>
    <t>202407070000622985</t>
  </si>
  <si>
    <t xml:space="preserve">202407070000622985#宽带账号：15963422727；宽带地址：潍坊临朐县寺头镇人民政府鹿皋鹿皋自然村鹿皋村东北4号箱（张树江）*******；客户来电反映宽带/移动高清*****，客户不在现场，无法配合线上指导/客户不配合排障，要求上门，请协助处理，谢谢！联系电话：15553612052；联系人：先生；来电流水：2024070717404272420828251。 </t>
  </si>
  <si>
    <t>2024-07-07 17:46:18</t>
  </si>
  <si>
    <t>2024-07-07 17:46:51</t>
  </si>
  <si>
    <t>SD-057-240707-451267-633</t>
  </si>
  <si>
    <t>2024-07-07 08:50:39</t>
  </si>
  <si>
    <t>80+普通-普通区域-寿光市-北洛医院沿街-13455699796-300M-宽带上网投诉-次数0-202407070000114263</t>
  </si>
  <si>
    <t>202407070000114263</t>
  </si>
  <si>
    <t xml:space="preserve">202407070000114263#宽带账号：13455699796；宽带地址：潍坊寿光市北洛镇特钢路北洛医院沿街3号箱北洛营业厅后墙沿街*********
；客户来电反映宽带无法上网，客户不在现场，无法配合线上指导/客户不配合排障，要求上门，请协助处理，谢谢！联系电话：13455628488；联系人：先生；来电流水：2024070708472245720840756。 </t>
  </si>
  <si>
    <t>2024-07-07 08:56:24</t>
  </si>
  <si>
    <t>2024-07-07 08:56:58</t>
  </si>
  <si>
    <t>SD-057-240707-039761-112</t>
  </si>
  <si>
    <t>2024-07-07 07:29:27</t>
  </si>
  <si>
    <t>普通区域-昌邑市-前陶村自然村-15806489668-300M-宽带上网投诉-次数0-202407070000093978</t>
  </si>
  <si>
    <t>202407070000093978</t>
  </si>
  <si>
    <t>202407070000093978#流程受理流水号：20240707072825158064896681000340
客户号码:15806489668
客户姓名:周**
投诉地市:潍坊
来话流水:2024070707281235920875848
宽带账号:15806489668
宽带账号归属地市:潍坊
宽带账号归属区县:昌邑市
故障地址:潍坊昌邑市围子镇前陶村前陶村自然村前陶村扩容20号箱*********
联系电话:15806489668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07:25:13
具体故障现象:客户反馈下雨外面的网线断了，需要上门维修
客户其他诉求:尽快修好
;宽带小区$[前陶村自然村]$</t>
  </si>
  <si>
    <t>2024-07-07 07:41:00</t>
  </si>
  <si>
    <t>2024-07-07 07:41:27</t>
  </si>
  <si>
    <t>SD-057-240707-513089-7556</t>
  </si>
  <si>
    <t>2024-07-07 17:15:38</t>
  </si>
  <si>
    <t>【重投】-普通区域-临朐县-全福元小区-15153660304-100M-宽带上网投诉-次数0-202407070000593849</t>
  </si>
  <si>
    <t>2024-07-08 18:16:00</t>
  </si>
  <si>
    <t>202407070000593849</t>
  </si>
  <si>
    <t>202407070000593849#流程受理流水号：20240707171409151536603041161432
客户号码:15153660304
客户姓名:李*
投诉地市:潍坊
来话流水:2024070717135296420876743
宽带账号:15153660304
宽带账号归属地市:潍坊
宽带账号归属区县:临朐县
故障地址:潍坊临朐县城关街道骈邑路全福元小区步行街24号楼沿街商铺楼顶63号箱*********
联系电话:15153660304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17:15:04
具体故障现象:提示网络无法连接，
客户其他诉求:
;宽带小区$[全福元小区]$</t>
  </si>
  <si>
    <t>2024-07-07 17:29:51</t>
  </si>
  <si>
    <t>2024-07-07 17:31:25</t>
  </si>
  <si>
    <t>SD-057-240707-049825-4318</t>
  </si>
  <si>
    <t>2024-07-07 12:48:00</t>
  </si>
  <si>
    <t>普通区域-青州市-北后峪村自然村-15265677140-200M-宽带上网投诉-次数0-202407070000355959</t>
  </si>
  <si>
    <t>202407070000355959</t>
  </si>
  <si>
    <t xml:space="preserve">202407070000355959#流程受理流水号：20240707124657152656771401086640
客户号码:15265677140
客户姓名:尚**
投诉地市:潍坊
来话流水:2024070712462417120845894
宽带账号:15265677140
宽带账号归属地市:潍坊
宽带账号归属区县:青州市
故障地址:潍坊青州市庙子镇北后峪村北后峪村自然村庙子镇北后峪村5号箱（主街西500米刘文田家后线杆）*********
联系电话:13562227212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12:47:33
具体故障现象:提示网络无法连接，
客户其他诉求:客户侧为质差终端，要求上门更换终端并一并处理故障问题。
</t>
  </si>
  <si>
    <t>2024-07-07 12:53:31</t>
  </si>
  <si>
    <t>2024-07-07 12:57:36</t>
  </si>
  <si>
    <t>SD-851-264605-33546-5029</t>
  </si>
  <si>
    <t>SD-057-240707-724196-4261</t>
  </si>
  <si>
    <t>2024-07-07 12:40:48</t>
  </si>
  <si>
    <t>【重投】-(目标)普通区域-安丘市-郑家埠村自然村-13406692569-1000M-宽带上网投诉-次数0-202407070000349360</t>
  </si>
  <si>
    <t>202407070000349360</t>
  </si>
  <si>
    <t xml:space="preserve">202407070000349360#要求装维上门服务：宽带账号：13406692569；宽带地址：潍坊安丘市官庄镇郑家埠村郑家埠村自然村郑家埠村8号箱向茂盛（中）*********
；客户来电反映宽带掉线，要求上门，请协助处理，谢谢！联系电话：13406692569；联系人：先生；来电流水：202407070000349360 </t>
  </si>
  <si>
    <t>2024-07-07 12:45:26</t>
  </si>
  <si>
    <t>2024-07-07 12:46:11</t>
  </si>
  <si>
    <t>SD-851-304721-30605-331</t>
  </si>
  <si>
    <t>SD-057-240707-498250-7932</t>
  </si>
  <si>
    <t>2024-07-07 17:43:57</t>
  </si>
  <si>
    <t>【调研】-80+金卡-普通区域-青州市-南于村-13853606738-1000M-宽带上网投诉-次数0-202407070000619904</t>
  </si>
  <si>
    <t>202407070000619904</t>
  </si>
  <si>
    <t>202407070000619904#宽带账号13853606738：；宽带地址：潍坊青州市黄楼街道南于村南于村23号箱#李方田；客户来电反映注册闪烁，拔插光钎线，指导断电重启设备无效  要求师傅处理，请协助处理，谢谢！联系电话：13853606738；联系人：先生；来电流水：2024070717400978820823290。</t>
  </si>
  <si>
    <t>2024-07-07 17:58:54</t>
  </si>
  <si>
    <t>2024-07-07 17:59:42</t>
  </si>
  <si>
    <t>SD-851-235514-49285-8969</t>
  </si>
  <si>
    <t>SD-057-240707-743169-9868</t>
  </si>
  <si>
    <t>2024-07-07 20:44:20</t>
  </si>
  <si>
    <t>80+普通-普通区域-寿光市-范于社区二期-15949865552-300M-宽带上网投诉-次数0-20240707204224X144743890</t>
  </si>
  <si>
    <t>20240707204224X144743890</t>
  </si>
  <si>
    <t xml:space="preserve">【农村网络投诉】流程受理流水号：20240707204132159498655521205355
客户号码:15949865552
客户姓名:张**
投诉地市:潍坊
来话流水:2024070720404647820851920
宽带账号:15949865552
宽带账号归属地市:潍坊
宽带账号归属区县:寿光市
故障地址:潍坊寿光市孙家集街道范于村范于社区二期3号楼*********
联系电话:15949865552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20:42:05
具体故障现象:打不开网页，
客户其他诉求:
</t>
  </si>
  <si>
    <t>2024-07-07 21:07:39</t>
  </si>
  <si>
    <t>2024-07-07 21:08:52</t>
  </si>
  <si>
    <t>SD-057-240707-981043-9870</t>
  </si>
  <si>
    <t>2024-07-07 20:44:24</t>
  </si>
  <si>
    <t>80+银卡-普通区域-青州市-边线店子-15163610317-1000M-宽带上网投诉-次数0-20240707204318X198190227</t>
  </si>
  <si>
    <t>20240707204318X198190227</t>
  </si>
  <si>
    <t xml:space="preserve">流程受理流水号：20240707204216151636103171205462
客户号码:15163610317
客户姓名:陈**
投诉地市:潍坊
来话流水:2024070720413956520855737
宽带账号:15163610317
宽带账号归属地市:潍坊
宽带账号归属区县:青州市
故障地址:潍坊青州市东夏镇边线店子边线店子扩容11号箱*********
联系电话:13011683209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20:42:55
具体故障现象:提示网络无法连接，
客户其他诉求:
</t>
  </si>
  <si>
    <t>2024-07-07 20:47:24</t>
  </si>
  <si>
    <t>2024-07-07 20:47:43</t>
  </si>
  <si>
    <t>SD-057-240707-574162-650</t>
  </si>
  <si>
    <t>2024-07-07 08:51:28</t>
  </si>
  <si>
    <t>80+普通-普通区域-寿光市-侯镇水岸嘉园-13793660038-300M-宽带上网投诉-次数0-20240707084919X359519823</t>
  </si>
  <si>
    <t>20240707084919X359519823</t>
  </si>
  <si>
    <t xml:space="preserve">流程受理流水号：20240707084419137936600381006345
客户号码:13793660038
客户姓名:周**
投诉地市:潍坊
来话流水:2024070708444729120819905
宽带账号:13793660038
宽带账号归属地市:潍坊
宽带账号归属区县:寿光市
故障地址:潍坊寿光市侯镇侯镇中心街侯镇水岸嘉园G5号楼*********
联系电话:13793660038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光功率:-28.53
故障大类:宽带/电视
故障细类:宽带无法上网(专席)
携转原因:
故障时间:2024-07-07 08:46:03
具体故障现象:提示网络无法连接，线上指导未恢复 请师傅协助处理谢谢
客户其他诉求:谢谢
</t>
  </si>
  <si>
    <t>2024-07-07 08:55:27</t>
  </si>
  <si>
    <t>2024-07-07 08:55:48</t>
  </si>
  <si>
    <t>SD-851-293588-1808-3585</t>
  </si>
  <si>
    <t>SD-057-240707-439017-6345</t>
  </si>
  <si>
    <t>2024-07-07 15:44:42</t>
  </si>
  <si>
    <t>80+银卡-普通区域-奎文区-东金马-13853662083-1000M-宽带上网投诉-次数0-202407070000503667</t>
  </si>
  <si>
    <t>202407070000503667</t>
  </si>
  <si>
    <t xml:space="preserve">202407070000503667#流程受理流水号：20240707154402138536620831133308
客户号码:13853662083
客户姓名:张**
投诉地市:潍坊
来话流水:2024070715431095420870716
宽带账号:13853662083
宽带账号归属地市:潍坊
宽带账号归属区县:高新
故障地址:潍坊高新高新城区潍县中路东金马9号楼*********
联系电话:15863293896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光功率:-21.13
故障大类:宽带/电视
故障细类:宽带网速慢/卡顿
携转原因:
故障时间:2024-07-07 15:44:18
具体故障现象:网速慢卡顿，
客户其他诉求:客户侧为质差终端，要求上门更换终端并一并处理故障问题。
</t>
  </si>
  <si>
    <t>2024-07-07 15:45:34</t>
  </si>
  <si>
    <t>2024-07-07 15:46:00</t>
  </si>
  <si>
    <t>SD-057-240707-780423-111</t>
  </si>
  <si>
    <t>2024-07-07 07:29:21</t>
  </si>
  <si>
    <t>普通区域-昌邑市-龙源小区-1515446955002-100M-宽带上网投诉-次数0-202407070000092248</t>
  </si>
  <si>
    <t>202407070000092248</t>
  </si>
  <si>
    <t>202407070000092248#流程受理流水号：2024070707273815154469550021000331
客户号码:1515446955002
客户姓名:许**
投诉地市:潍坊
来话流水:2024070707271688020875577
宽带账号:1515446955002
宽带账号归属地市:潍坊
宽带账号归属区县:昌邑市
故障地址:潍坊昌邑市柳疃镇柳疃街龙源小区10号楼东南东单元*********
联系电话:15154469550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07:28:20
具体故障现象:打不开网页，
客户其他诉求:
;宽带小区$[龙源小区]$</t>
  </si>
  <si>
    <t>2024-07-07 07:30:48</t>
  </si>
  <si>
    <t>2024-07-07 07:31:10</t>
  </si>
  <si>
    <t>SD-851-294474-1831-25065</t>
  </si>
  <si>
    <t>SD-057-240707-260571-99</t>
  </si>
  <si>
    <t>2024-07-07 07:22:48</t>
  </si>
  <si>
    <t>【调研】-80+银卡-普通区域-临朐县-杨家河刘家庄-18766363536-500M-宽带上网投诉-次数0-202407070000094154</t>
  </si>
  <si>
    <t>202407070000094154</t>
  </si>
  <si>
    <t>202407070000094154#【已关注中国移动10086微信公众号】流程受理流水号：20240707072213187663635361000277
客户号码:18766363536
客户姓名:谷**
投诉地市:潍坊
来话流水:2024070707204897720873664
宽带账号:18766363536
宽带账号归属地市:潍坊
宽带账号归属区县:临朐县
故障地址:潍坊临朐县辛寨镇人民政府杨家河刘家庄杨家河刘家庄杨家河刘家庄3号箱刘月河（外墙）*********
联系电话:15763603744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07:22:23
具体故障现象:光猫亮红灯，联系电话；15763603744
客户其他诉求:
;宽带小区$[杨家河刘家庄]$</t>
  </si>
  <si>
    <t>2024-07-07 08:09:27</t>
  </si>
  <si>
    <t>2024-07-07 08:10:13</t>
  </si>
  <si>
    <t>SD-057-240707-508231-7495</t>
  </si>
  <si>
    <t>2024-07-07 17:13:15</t>
  </si>
  <si>
    <t>【调研】-普通区域-滨海-禧源西区-15053612659-1000M-宽带上网投诉-次数0-202407070000590940</t>
  </si>
  <si>
    <t>2024-07-08 18:14:00</t>
  </si>
  <si>
    <t>202407070000590940</t>
  </si>
  <si>
    <t>202407070000590940#流程受理流水号：20240707171232150536126591160941
客户号码:15053612659
客户姓名:王*
投诉地市:潍坊
来话流水:2024070717122036620862137
宽带账号:15053612659
宽带账号归属地市:潍坊
宽带账号归属区县:滨海
故障地址:潍坊滨海大家洼街道禧源路禧源西区33号楼*********
联系电话:2024070717064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17:12:47
具体故障现象:宽带断了
客户其他诉求:
;宽带小区$[禧源西区]$</t>
  </si>
  <si>
    <t>2024-07-07 17:21:33</t>
  </si>
  <si>
    <t>2024-07-07 17:22:08</t>
  </si>
  <si>
    <t>SD-851-283653-26212-11054</t>
  </si>
  <si>
    <t>SD-057-240707-857230-7935</t>
  </si>
  <si>
    <t>2024-07-07 17:44:02</t>
  </si>
  <si>
    <t>普通区域-奎文区-防疫站宿舍-15864332627-100M-宽带上网投诉-次数0-20240707174114X274583239</t>
  </si>
  <si>
    <t>2024-07-08 18:45:00</t>
  </si>
  <si>
    <t>20240707174114X274583239</t>
  </si>
  <si>
    <t xml:space="preserve">流程受理流水号：20240707173610158643326271168098
客户号码:15864332627
客户姓名:刘**
投诉地市:潍坊
来话流水:2024070717355803820885014
宽带账号:15864332627
宽带账号归属地市:潍坊
宽带账号归属区县:奎文区
故障地址:潍坊奎文区广文街道虞河路防疫站宿舍6号楼-西单元-301*********
联系电话:15864332627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17:46:08
具体故障现象:光猫亮红灯，
客户其他诉求:客户来电反映家里宽带无法连接使用，光信号亮红灯，线上排障不认可，请协助处理，谢谢
</t>
  </si>
  <si>
    <t>2024-07-07 17:49:49</t>
  </si>
  <si>
    <t>2024-07-07 17:50:19</t>
  </si>
  <si>
    <t>SD-057-240707-651042-643</t>
  </si>
  <si>
    <t>2024-07-07 08:51:09</t>
  </si>
  <si>
    <t>【调研】-80+普通-(目标)普通区域-滨海-央子大社区(北海明珠）-13475665561-1000M-宽带上网投诉-次数0-20240707084842X322520758</t>
  </si>
  <si>
    <t>20240707084842X322520758</t>
  </si>
  <si>
    <t xml:space="preserve">流程受理流水号：20240707084745134756655611007420
客户号码:13475665561
客户姓名:王**
投诉地市:潍坊
来话流水:2024070708445094320820369
宽带账号:13475665561
宽带账号归属地市:潍坊
宽带账号归属区县:滨海
故障地址:潍坊滨海央子街道北海路央子大社区(北海明珠）A8号楼*********
联系电话:13475665539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故障时间:2024-07-07 08:47:58
具体故障现象:线上指导未恢复 客户无法完成线上指导
客户其他诉求:
</t>
  </si>
  <si>
    <t>2024-07-07 08:53:18</t>
  </si>
  <si>
    <t>2024-07-07 08:53:45</t>
  </si>
  <si>
    <t>SD-851-278738-7289-2037</t>
  </si>
  <si>
    <t>SD-057-240707-579081-718</t>
  </si>
  <si>
    <t>【调研】-80+银卡-FTTR-普通区域-高密市-盛天城-13806365869-1000M-宽带上网投诉-次数0-202407070000119078</t>
  </si>
  <si>
    <t>202407070000119078</t>
  </si>
  <si>
    <t xml:space="preserve">202407070000119078#流程受理流水号：20240707085428138063658691009737
客户号码:13806365869
客户姓名:田**
投诉地市:潍坊
来话流水:2024070708535967620895741
宽带账号:13806365869
宽带账号归属地市:潍坊
宽带账号归属区县:高密市
故障地址:潍坊高密市朝阳街道铁塔路国土局宿舍1号楼*********
联系电话:13806365869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光功率:-19.28
故障大类:宽带/电视
故障细类:宽带无法上网
携转原因:
故障时间:2024-07-07 08:56:15
具体故障现象:网速慢卡顿，
客户其他诉求:客户侧为质差终端，要求上门更换终端并一并处理故障问题。
</t>
  </si>
  <si>
    <t>2024-07-07 09:08:50</t>
  </si>
  <si>
    <t>2024-07-07 09:11:25</t>
  </si>
  <si>
    <t>SD-851-313044-5382-17445</t>
  </si>
  <si>
    <t>SD-057-240707-820159-9876</t>
  </si>
  <si>
    <t>2024-07-07 20:47:02</t>
  </si>
  <si>
    <t>【追1】【调研】-普通区域-高密市-国贸宿舍-13127161789-300M-宽带上网投诉-次数0-20240707204406X246129267</t>
  </si>
  <si>
    <t>20240707204406X246129267</t>
  </si>
  <si>
    <t xml:space="preserve">流程受理流水号：20240707204342131271617891205669
客户号码:13127161789
客户姓名:李*
投诉地市:潍坊
来话流水:2024070720390434920844460
宽带账号:13127161789
宽带账号归属地市:潍坊
宽带账号归属区县:高密市
故障地址:潍坊高密市醴泉街道环城路国贸宿舍1号楼*********
联系电话:13127161789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
携转原因:
故障时间:2024-07-07 20:41:11
具体故障现象:用户无法提供具体故障现象，
客户其他诉求:提及投诉
</t>
  </si>
  <si>
    <t>2024-07-07 20:49:14</t>
  </si>
  <si>
    <t>2024-07-07 20:53:10</t>
  </si>
  <si>
    <t>SD-851-320976-10715-6110</t>
  </si>
  <si>
    <t>SD-057-240707-218653-651</t>
  </si>
  <si>
    <t>2024-07-07 08:51:32</t>
  </si>
  <si>
    <t>80+普通-普通区域-安丘市-南新村-13774947497-200M-宽带上网投诉-次数0-20240707084923X363153968</t>
  </si>
  <si>
    <t>2024-07-08 09:52:00</t>
  </si>
  <si>
    <t>20240707084923X363153968</t>
  </si>
  <si>
    <t xml:space="preserve">【农村网络投诉】流程受理流水号：20240707084633137749474971007057
客户号码:13774947497
客户姓名:张**
投诉地市:潍坊
来话流水:2024070708461167320831153
宽带账号:13774947497
宽带账号归属地市:潍坊
宽带账号归属区县:安丘市
故障地址:潍坊安丘市大城埠南新南新村追加乔田田扩5号箱*********
联系电话:13774947497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08:48:22
具体故障现象:提示网络无法连接，客户不配合在线指导，要求师傅上门
客户其他诉求:
</t>
  </si>
  <si>
    <t>2024-07-07 08:54:57</t>
  </si>
  <si>
    <t>2024-07-07 08:55:14</t>
  </si>
  <si>
    <t>SD-851-304894-19913-13150</t>
  </si>
  <si>
    <t>SD-057-240707-765194-6354</t>
  </si>
  <si>
    <t>2024-07-07 15:45:00</t>
  </si>
  <si>
    <t>【调研】-80+普通-普通区域-临朐县-下峪村-18266363883-300M-宽带上网投诉-次数0-202407070000500350</t>
  </si>
  <si>
    <t>202407070000500350</t>
  </si>
  <si>
    <t>202407070000500350# 宽带账号：18266363883；宽带地址：潍坊临朐县辛寨镇人民政府蔡家官庄村下峪村蔡家官庄（下峪）；客户来电反映网络不在线，光猫正常，重启未恢复，客户本机来电报修，要求上门处理,联系电话：18266363883来电流水：2024070715410109220848709</t>
  </si>
  <si>
    <t>2024-07-07 15:48:54</t>
  </si>
  <si>
    <t>2024-07-07 15:49:23</t>
  </si>
  <si>
    <t>SD-057-240707-069371-8608</t>
  </si>
  <si>
    <t>2024-07-07 18:39:11</t>
  </si>
  <si>
    <t>【调研】-80+银卡-普通区域-潍城区-常青藤小区-15153602402-300M-宽带上网投诉-次数0-202407070000672704</t>
  </si>
  <si>
    <t>202407070000672704</t>
  </si>
  <si>
    <t>202407070000672704#【已关注中国移动10086微信公众号】流程受理流水号：20240707183809151536024021184665
客户号码:15153602402
客户姓名:黄*
投诉地市:潍坊
来话流水:2024070718332062720843841
宽带账号:15153602402
宽带账号归属地市:潍坊
宽带账号归属区县:潍城区
故障地址:潍坊潍城区西关街道胜利西街常青藤小区19号楼*********
联系电话:15153602402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故障细类:宽带无法上网(专席)
携转原因:
故障时间:2024-07-07 18:38:43
具体故障现象:15153602402客户来电反映宽带无法连接请协助处理谢谢
客户其他诉求:请审核
;宽带小区$[常青藤小区]$</t>
  </si>
  <si>
    <t>2024-07-07 18:43:14</t>
  </si>
  <si>
    <t>2024-07-07 18:43:41</t>
  </si>
  <si>
    <t>SD-057-240707-942160-7505</t>
  </si>
  <si>
    <t>2024-07-07 17:13:42</t>
  </si>
  <si>
    <t>普通区域-奎文区-宝鼎花园-15165699989-200M-魔百和投诉-次数0-202407070000592950</t>
  </si>
  <si>
    <t>202407070000592950</t>
  </si>
  <si>
    <t>202407070000592950#【已关注中国移动10086微信公众号】流程受理流水号：20240707171111151656999891160536
客户号码:15165699989
客户姓名:郑**
投诉地市:潍坊
来话流水:2024070717105105120847992
宽带账号:15165699989
宽带账号归属地市:潍坊
宽带账号归属区县:奎文区
故障地址:潍坊奎文区广文街道胜利街宝鼎花园2号楼1303
联系电话:15165699989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故障时间:2024-07-07 17:13:41
魔百和单播/组播:组播
具体故障现象:电视直播或点播无法观看，
客户其他诉求:
魔百和单/组播：组播;宽带小区$[宝鼎花园]$</t>
  </si>
  <si>
    <t>2024-07-07 17:17:36</t>
  </si>
  <si>
    <t>2024-07-07 17:19:44</t>
  </si>
  <si>
    <t>SD-057-240707-463752-7574</t>
  </si>
  <si>
    <t>2024-07-07 17:16:29</t>
  </si>
  <si>
    <t>80+金卡-FTTR-普通区域-安丘市-安丘地税局家属院-13455627739-1000M-宽带上网投诉-次数0-202407070000595487</t>
  </si>
  <si>
    <t>2024-07-08 18:17:00</t>
  </si>
  <si>
    <t>202407070000595487</t>
  </si>
  <si>
    <t>202407070000595487#流程受理流水号：20240707171411134556277391161448
客户号码:13455627739
客户姓名:张**
投诉地市:潍坊
来话流水:2024070717121568420861392
宽带账号:13455627739
宽带账号归属地市:潍坊
宽带账号归属区县:安丘市
故障地址:潍坊安丘市兴安街道人民路地税局家属院迁4号楼*********
联系电话:13455627739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17:13:35
具体故障现象:PON灯闪，
客户其他诉求:请协助处理，谢谢
;宽带小区$[安丘地税局家属院]$</t>
  </si>
  <si>
    <t>2024-07-07 17:21:39</t>
  </si>
  <si>
    <t>2024-07-07 17:21:57</t>
  </si>
  <si>
    <t>SD-851-288491-25253-15413</t>
  </si>
  <si>
    <t>SD-057-240707-432571-4299</t>
  </si>
  <si>
    <t>2024-07-07 12:45:36</t>
  </si>
  <si>
    <t>普通区域-临朐县-毕家砚峪自然村-15063697379-300M-宽带上网投诉-次数0-202407070000351783</t>
  </si>
  <si>
    <t>202407070000351783</t>
  </si>
  <si>
    <t>202407070000351783#流程受理流水号：20240707124321150636973791085773
客户号码:15063697379
客户姓名:祝**
投诉地市:潍坊
来话流水:2024070712425532920821544
宽带账号:15063697379
账号归属区县:奎文
联系电话:15063697379
联系人:先生/女士
宽带地址:潍坊
工单紧急程度:紧急
是否投诉倾向:否
是否重复投诉:否
是否携转意向:否
是否有升级投诉倾向:否
*业务名称:业务融合开机流程宽带
投诉内容:手机号码：15063697379，【问题描述】客户已办理宽带业务，有开通单，要求装维尽快联系上门，请处理，谢谢。联系电话：15063697379，联系人：先生/女士，录音流水号：2024070712425532920821544。
是否到厅:否
;宽带小区$[毕家砚峪自然村]$</t>
  </si>
  <si>
    <t>2024-07-07 12:53:01</t>
  </si>
  <si>
    <t>2024-07-07 12:54:03</t>
  </si>
  <si>
    <t>SD-851-299635-2520-1764</t>
  </si>
  <si>
    <t>SD-057-240707-689412-677</t>
  </si>
  <si>
    <t>2024-07-07 08:53:39</t>
  </si>
  <si>
    <t>80+普通-普通区域-诸城市-三里庄自然村-15163609270-1000M-宽带上网投诉-次数0-202407070000116583</t>
  </si>
  <si>
    <t>202407070000116583</t>
  </si>
  <si>
    <t>202407070000116583#宽带账号：15163609270；宽带地址：
潍坊诸城市桃林镇三里庄三里庄自然村三里庄村中心路北侧（张家亮）15#箱；客户来电反映宽带无法使用，客户要求师傅上门，请协助处理，谢谢！联系电话：15163609270；联系人：***；来电流水：2024070708510765220871561。</t>
  </si>
  <si>
    <t>2024-07-07 08:56:06</t>
  </si>
  <si>
    <t>2024-07-07 08:56:30</t>
  </si>
  <si>
    <t>SD-851-329116-13031-25312</t>
  </si>
  <si>
    <t>SD-057-240707-013269-7578</t>
  </si>
  <si>
    <t>2024-07-07 17:16:39</t>
  </si>
  <si>
    <t>80+金卡-普通区域-临朐县-朐悦留园-15169569908-1000M-宽带上网投诉-次数0-202407070000592107</t>
  </si>
  <si>
    <t>202407070000592107</t>
  </si>
  <si>
    <t xml:space="preserve">202407070000592107#宽带账号：15169569908；宽带地址：潍坊临朐县东城街道黄山路朐悦留园11号楼****；客户来电反映机顶盒22002经查询客户侧为质差机顶盒，请协助上门更换终端并一并处理故障问题，谢谢！联系电话：15169569908；联系人；来电流水2024070717102018320843102
</t>
  </si>
  <si>
    <t>2024-07-07 17:19:28</t>
  </si>
  <si>
    <t>2024-07-07 17:19:56</t>
  </si>
  <si>
    <t>SD-851-320155-1823-11365</t>
  </si>
  <si>
    <t>SD-057-240707-270836-7642</t>
  </si>
  <si>
    <t>2024-07-07 17:18:58</t>
  </si>
  <si>
    <t>【调研】-80+银卡-普通区域-青州市-新世纪花园-15169553552-500M-宽带上网投诉-次数0-202407070000549167</t>
  </si>
  <si>
    <t>2024-07-08 18:19:00</t>
  </si>
  <si>
    <t>202407070000549167</t>
  </si>
  <si>
    <t>202407070000549167#宽带账号：15169553552；宽带地址：潍坊青州市云门山街道海岱路新世纪花园13号楼*；客户来电反映
宽带无法上网，客户不配合排障，要求师傅上门，请协助
处理，谢谢！联系电话：15169553552；联系人：先生；来电
流水：2024070717154226620894145</t>
  </si>
  <si>
    <t>2024-07-07 17:22:24</t>
  </si>
  <si>
    <t>2024-07-07 17:22:50</t>
  </si>
  <si>
    <t>SD-851-290375-12836-9059</t>
  </si>
  <si>
    <t>SD-057-240707-256410-9886</t>
  </si>
  <si>
    <t>2024-07-07 20:47:37</t>
  </si>
  <si>
    <t>【调研】-(目标)普通区域-潍城区-前王自然村-13589164162-300M-宽带上网投诉-次数0-20240707204632X392153556</t>
  </si>
  <si>
    <t>20240707204632X392153556</t>
  </si>
  <si>
    <t xml:space="preserve">【农村网络投诉】流程受理流水号：20240707204516135891641621205879
客户号码:13589164162
客户姓名:郭**
投诉地市:潍坊
来话流水:2024070720441505020866782
宽带账号:13589164162
宽带账号归属地市:潍坊
宽带账号归属区县:潍城区
故障地址:潍坊潍城区于河街道前王前王自然村扩容K2超市旁*********
联系电话:13678669944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20:45:59
具体故障现象:用户无法提供具体故障现象，
客户其他诉求:
</t>
  </si>
  <si>
    <t>2024-07-07 20:57:17</t>
  </si>
  <si>
    <t>2024-07-07 20:57:38</t>
  </si>
  <si>
    <t>SD-057-240707-398462-9888</t>
  </si>
  <si>
    <t>2024-07-07 20:47:44</t>
  </si>
  <si>
    <t>普通区域-潍城区-颜家村自然村-15954409626-100M-宽带上网投诉-次数0-20240707204639X399549483</t>
  </si>
  <si>
    <t>20240707204639X399549483</t>
  </si>
  <si>
    <t xml:space="preserve">【农村网络投诉】流程受理流水号：20240707204543159544096261205945
客户号码:15954409626
客户姓名:王**
投诉地市:潍坊
来话流水:2024070720452574420871910
宽带账号:15954409626
宽带账号归属地市:潍坊
宽带账号归属区县:潍城区
故障地址:潍坊潍城区于河街道颜家村颜家村自然村于河颜家村扩容11#颜方雷房子旁*********
联系电话:15954409626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20:46:06
具体故障现象:打不开网页，
客户其他诉求:客户要求尽快处理，谢谢
</t>
  </si>
  <si>
    <t>2024-07-07 20:54:23</t>
  </si>
  <si>
    <t>2024-07-07 20:55:03</t>
  </si>
  <si>
    <t>SD-057-240707-960347-7514</t>
  </si>
  <si>
    <t>2024-07-07 17:14:00</t>
  </si>
  <si>
    <t>普通区域-寿光市-台东村自然村-18863049237-1000M-宽带上网投诉-次数1-202407070000156885</t>
  </si>
  <si>
    <t>2024-07-07 17:28:21</t>
  </si>
  <si>
    <t>2024-07-07 17:28:52</t>
  </si>
  <si>
    <t>SD-057-240707-876029-7516</t>
  </si>
  <si>
    <t>2024-07-07 17:14:02</t>
  </si>
  <si>
    <t>80+金卡-FTTR-普通区域-安丘市-浮来春-13589168070-1000M-宽带上网投诉-次数0-20240707171122X482786600</t>
  </si>
  <si>
    <t>2024-07-08 18:15:00</t>
  </si>
  <si>
    <t>20240707171122X482786600</t>
  </si>
  <si>
    <t xml:space="preserve">流程受理流水号：20240707170931135891680701160066
客户号码:13589168070
客户姓名:孙**
投诉地市:潍坊
来话流水:2024070717074736020818423
宽带账号:13589168070
宽带账号归属地市:潍坊
宽带账号归属区县:安丘市
故障地址:潍坊安丘市兴安街道兴安路浮来春浮来春16号楼*********
联系电话:13589168070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17:06:18
具体故障现象:打不开网页，
客户其他诉求:
</t>
  </si>
  <si>
    <t>2024-07-07 17:16:32</t>
  </si>
  <si>
    <t>2024-07-07 17:16:49</t>
  </si>
  <si>
    <t>SD-851-259518-279-10149</t>
  </si>
  <si>
    <t>SD-057-240707-965130-8566</t>
  </si>
  <si>
    <t>2024-07-07 18:35:24</t>
  </si>
  <si>
    <t>【调研】-(目标)普通区域-奎文区-日向友好学校宿舍-18206361116-200M-宽带上网投诉-次数0-202407070000665664</t>
  </si>
  <si>
    <t>202407070000665664</t>
  </si>
  <si>
    <t>202407070000665664#宽带账号：18206361116；宽带地址：潍坊高新高新城区民生街日向友好学校宿舍1号楼*********；客户来电反映网络无法连接，经查询客户侧为质差光猫，请协助处理！来电流水：2024070718301747520822538，联系电话：15065361679</t>
  </si>
  <si>
    <t>2024-07-07 18:37:20</t>
  </si>
  <si>
    <t>2024-07-07 18:37:46</t>
  </si>
  <si>
    <t>SD-057-240707-754681-7593</t>
  </si>
  <si>
    <t>2024-07-07 17:17:10</t>
  </si>
  <si>
    <t>【调研】-80+银卡-普通区域-高密市-倪家庵自然村-13963603012-1000M-宽带上网投诉-次数0-20240707171427X667532454</t>
  </si>
  <si>
    <t>2024-07-08 18:18:00</t>
  </si>
  <si>
    <t>20240707171427X667532454</t>
  </si>
  <si>
    <t xml:space="preserve">【农村网络投诉】流程受理流水号：20240707171356139636030121161368
客户号码:13963603012
客户姓名:高*
投诉地市:潍坊
来话流水:2024070717131911820871434
宽带账号:13963603012
宽带账号归属地市:潍坊
宽带账号归属区县:高密市
故障地址:潍坊高密市醴泉街道倪家庵倪家庵自然村高密倪家庵1号箱村委后30米*********
联系电话:13791696217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17:14:14
具体故障现象:提示网络无法连接，
客户其他诉求:
</t>
  </si>
  <si>
    <t>2024-07-07 17:19:27</t>
  </si>
  <si>
    <t>2024-07-07 17:19:48</t>
  </si>
  <si>
    <t>SD-851-321949-28174-29494</t>
  </si>
  <si>
    <t>SD-057-240707-346098-8569</t>
  </si>
  <si>
    <t>2024-07-07 18:35:34</t>
  </si>
  <si>
    <t>普通区域-安丘市-印台园小区-18553630330-500M-宽带上网投诉-次数0-20240707183406X446091303</t>
  </si>
  <si>
    <t>20240707183406X446091303</t>
  </si>
  <si>
    <t xml:space="preserve">流程受理流水号：20240707183252185536303301183535
客户号码:18553630330
客户姓名:杨*
投诉地市:潍坊
来话流水:2024070718310154020827587
宽带账号:18553630330
宽带账号归属地市:潍坊
宽带账号归属区县:安丘市
故障地址:潍坊安丘市兴安街道兴安路印台园小区印台园小区二期
联系电话:18553630330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故障时间:2024-07-07 18:32:10
具体故障现象:网速慢卡顿
客户其他诉求:
</t>
  </si>
  <si>
    <t>2024-07-07 18:42:53</t>
  </si>
  <si>
    <t>2024-07-07 18:48:38</t>
  </si>
  <si>
    <t>SD-851-339868-9736-24457</t>
  </si>
  <si>
    <t>2024-07-07 20:49:48</t>
  </si>
  <si>
    <t>普通区域-潍城区-西城名都-15169573993-1000M-魔百和投诉-次数0-202407070000737609 一级督办</t>
  </si>
  <si>
    <t>202407070000737609</t>
  </si>
  <si>
    <t>2024-07-07 20:51:54</t>
  </si>
  <si>
    <t>家庭咨询-&gt;产品质量-&gt;互联网电视(移动高清)-&gt;全局流转-&gt;功能使用-&gt;电视APP应用使用问题-&gt;全局流转</t>
  </si>
  <si>
    <t>2024-07-07 20:52:57</t>
  </si>
  <si>
    <t>SD-852-310109-1450-10456</t>
  </si>
  <si>
    <t>SD-057-240707-926850-708</t>
  </si>
  <si>
    <t>80+银卡-普通区域-寿光市-惠民村自然村-13780895228-500M-宽带上网投诉-次数0-20240707085327X607394511</t>
  </si>
  <si>
    <t>20240707085327X607394511</t>
  </si>
  <si>
    <t xml:space="preserve">【农村网络投诉】流程受理流水号：20240707084943137808952281008109
客户号码:13780895228
客户姓名:朱**
投诉地市:潍坊
来话流水:2024070708473229820842089
宽带账号:13780895228
宽带账号归属地市:潍坊
宽带账号归属区县:寿光市
故障地址:潍坊寿光市寒桥镇惠民村惠民村自然村惠民村扩容1号箱*********
联系电话:13780895228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08:50:30
具体故障现象:无法上网
客户其他诉求:客户要求俩个小时内有空 要求解决（解决不了给他赠送流量卡）
</t>
  </si>
  <si>
    <t>2024-07-07 08:58:00</t>
  </si>
  <si>
    <t>SD-851-285733-5807-1247</t>
  </si>
  <si>
    <t>SD-057-240707-869312-4285</t>
  </si>
  <si>
    <t>2024-07-07 12:43:21</t>
  </si>
  <si>
    <t>【调研】-80+普通-普通区域-寒亭区-东杨家埠村自然村-13792611657-200M-宽带上网投诉-次数0-202407070000350575</t>
  </si>
  <si>
    <t>202407070000350575</t>
  </si>
  <si>
    <t>202407070000350575#流程受理流水号：20240707124055137926116571085219
客户号码:13792611657
客户姓名:赵**
投诉地市:潍坊
来话流水:2024070712403483820804760
宽带账号:13792611657
宽带账号归属地市:潍坊
宽带账号归属区县:寒亭区
故障地址:潍坊寒亭区寒亭街道东杨家埠东杨家埠村自然村东杨家埠村20号箱*********
联系电话:18253619129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12:42:41
具体故障现象:光猫亮红灯，
客户其他诉求:
;宽带小区$[东杨家埠村自然村]$</t>
  </si>
  <si>
    <t>2024-07-07 12:46:15</t>
  </si>
  <si>
    <t>2024-07-07 12:46:41</t>
  </si>
  <si>
    <t>SD-851-312856-14059-9106</t>
  </si>
  <si>
    <t>SD-057-240707-163924-7908</t>
  </si>
  <si>
    <t>2024-07-07 17:41:06</t>
  </si>
  <si>
    <t>【调研】-普通区域-奎文区-苇湾社区-17353404050-1000M-宽带上网投诉-次数0-20240707173852X132625745</t>
  </si>
  <si>
    <t>2024-07-08 18:42:00</t>
  </si>
  <si>
    <t>20240707173852X132625745</t>
  </si>
  <si>
    <t xml:space="preserve">流程受理流水号：20240707173732173534040501168542
客户号码:17353404050
客户姓名:张*
投诉地市:潍坊
来话流水:2024070717370395520895139
宽带账号:17353404050
宽带账号归属地市:潍坊
宽带账号归属区县:奎文区
故障地址:潍坊奎文区北苑街道鸢飞路苇湾社区24号楼*********
联系电话:18366238967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故障时间:2024-07-07 17:38:04
具体故障现象:光猫亮红灯，
客户其他诉求:
</t>
  </si>
  <si>
    <t>2024-07-07 17:44:50</t>
  </si>
  <si>
    <t>2024-07-07 17:45:21</t>
  </si>
  <si>
    <t>SD-852-301551-374-23097</t>
  </si>
  <si>
    <t>SD-057-240707-214357-7910</t>
  </si>
  <si>
    <t>2024-07-07 17:41:10</t>
  </si>
  <si>
    <t>【调研】-80+银卡-普通区域-高密市-李家屯自然村-13791859192-300M-宽带上网投诉-次数0-202407070000620812</t>
  </si>
  <si>
    <t>202407070000620812</t>
  </si>
  <si>
    <t xml:space="preserve">202407070000620812#流程受理流水号：20240707174034137918591921169409
客户号码:13791859192
客户姓名:李**
投诉地市:潍坊
来话流水:2024070717395424820820918
宽带账号:13791859192
宽带账号归属地市:潍坊
宽带账号归属区县:高密市
故障地址:潍坊高密市胶河生态园李家屯李家屯自然村高密李家屯李欣举3号箱*********
联系电话:13573680388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故障时间:2024-07-07 17:40:44
具体故障现象:光猫亮红灯，
客户其他诉求:客户侧为质差终端，要求上门更换终端并一并处理故障问题。
</t>
  </si>
  <si>
    <t>2024-07-07 17:53:18</t>
  </si>
  <si>
    <t>2024-07-07 17:53:58</t>
  </si>
  <si>
    <t>SD-057-240707-586403-8571</t>
  </si>
  <si>
    <t>2024-07-07 18:35:38</t>
  </si>
  <si>
    <t>普通区域-安丘市-范家庄村安置楼-13336363048-500M-宽带上网投诉-次数0-20240707183438X478530447</t>
  </si>
  <si>
    <t>20240707183438X478530447</t>
  </si>
  <si>
    <t xml:space="preserve">【农村网络投诉】流程受理流水号：20240707183018133363630481182920
客户号码:13336363048
客户姓名:张**
投诉地市:潍坊
来话流水:2024070718291342820815103
宽带账号:13336363048
宽带账号归属地市:潍坊
宽带账号归属区县:安丘市
故障地址:潍坊安丘市刘家尧镇范家庄村范家庄村安置楼中楼
联系电话:13356727885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18:32:37
具体故障现象:光猫灯正常但电脑手机无法上网，后台不在线
客户其他诉求:
</t>
  </si>
  <si>
    <t>2024-07-07 18:44:56</t>
  </si>
  <si>
    <t>2024-07-07 18:45:18</t>
  </si>
  <si>
    <t>SD-057-240707-096734-6380</t>
  </si>
  <si>
    <t>2024-07-07 15:47:59</t>
  </si>
  <si>
    <t>80+银卡-普通区域-寿光市-邢家-18753640004-1000M-魔百和投诉-次数0-20240707141959X199232136</t>
  </si>
  <si>
    <t>20240707141959X199232136</t>
  </si>
  <si>
    <t xml:space="preserve">流程 ： 
 流程受理流水号：20240707141502187536400041107710; 
客户姓名 ：张**
投诉地市 ：潍坊
来话流水 ：2024070714143561020800187
联系电话 ：18753640004
联系人 ：张**
4G套餐名称 ：预付费新飞享+套餐
是否升级投诉倾向 ：否
提单模板 ：订购的VIP无法观看，
</t>
  </si>
  <si>
    <t>2024-07-07 15:48:58</t>
  </si>
  <si>
    <t>家庭业务-&gt;业务营销-&gt;互联网电视(移动高清)-&gt;全局流转-&gt;售后服务-&gt;机顶盒配送不符-&gt;全局流转</t>
  </si>
  <si>
    <t>2024-07-07 15:49:17</t>
  </si>
  <si>
    <t>SD-851-261182-3986-15648</t>
  </si>
  <si>
    <t>SD-057-240707-124573-7963</t>
  </si>
  <si>
    <t>2024-07-07 17:45:37</t>
  </si>
  <si>
    <t>【调研】-80+普通-普通区域-青州市-南阳欣城-15064698565-200M-魔百和投诉-次数0-202407070000627355</t>
  </si>
  <si>
    <t>2024-07-08 18:46:00</t>
  </si>
  <si>
    <t>202407070000627355</t>
  </si>
  <si>
    <t>202407070000627355#流程受理流水号：20240707174001150646985651169255
客户号码:15064698565
客户姓名:曹**
投诉地市:潍坊
来话流水:2024070717394672020819723
宽带账号:15064698565
宽带账号归属地市:潍坊
宽带账号归属区县:青州市
故障地址:潍坊青州市云门山街道海岱路南阳欣城9号楼*********
联系电话:15864037139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光功率:-15.48
故障大类:/电视
故障细类:移动高清电视故障(专席)
携转原因:
故障时间:2024-07-07 17:48:15
魔百和单播/组播:单播
具体故障现象:电视提示网络类错误，重启未恢复，请协助谢谢。
客户其他诉求:
魔百和单/组播：单播;宽带小区$[南阳欣城]$</t>
  </si>
  <si>
    <t>2024-07-07 17:52:30</t>
  </si>
  <si>
    <t>2024-07-07 17:53:05</t>
  </si>
  <si>
    <t>SD-057-240707-890431-9849</t>
  </si>
  <si>
    <t>2024-07-07 20:41:13</t>
  </si>
  <si>
    <t>普通区域-寿光市-西王高村沿街-536000215296-100M-宽带上网投诉-次数0-20240707203908X948350917</t>
  </si>
  <si>
    <t>20240707203908X948350917</t>
  </si>
  <si>
    <t xml:space="preserve">【农村网络投诉】流程受理流水号：202407072036485360002152961204684
客户号码:536000215296
客户姓名:胡**
投诉地市:潍坊
来话流水:2024070720354359720829640
宽带账号:536000215296
宽带账号归属地市:潍坊
宽带账号归属区县:寿光市
故障地址:潍坊寿光市王高镇西王高村西王高村沿街3号箱*********
联系电话:13792625202
联系人:先生
工单紧急程度:非常紧急
是否有升级投诉倾向:否
是否重复投诉:否
是否携转意向:否
是否投诉倾向:否
是否智能网关:非智能网关
当前是否在线:否
接入方式:FTTH
端到端诊断结果:设备告警
是否质差终端:无质差信息
光功率:无
故障大类:宽带/电视
故障细类:宽带无法上网
携转原因:
故障时间:2024-07-07 20:37:34
具体故障现象:打不开网页，
客户其他诉求:
</t>
  </si>
  <si>
    <t>2024-07-07 20:46:02</t>
  </si>
  <si>
    <t>SD-851-296447-16494-29887</t>
  </si>
  <si>
    <t>SD-057-240707-032581-9850</t>
  </si>
  <si>
    <t>2024-07-07 20:41:16</t>
  </si>
  <si>
    <t>80+银卡-普通区域-诸城市-寨里自然村-15264625616-200M-宽带上网投诉-次数0-20240707203920X960845916</t>
  </si>
  <si>
    <t>20240707203920X960845916</t>
  </si>
  <si>
    <t xml:space="preserve">【农村网络投诉】流程受理流水号：20240707203337152646256161204246
客户号码:15264625616
客户姓名:王**
投诉地市:潍坊
来话流水:2024070720310987220808994
宽带账号:15264625616
宽带账号归属地市:潍坊
宽带账号归属区县:诸城市
故障地址:潍坊诸城市昌城镇寨里寨里自然村寨里村中3#箱*********
联系电话:13793675655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20:38:23
具体故障现象:光猫亮红灯，
客户其他诉求:
</t>
  </si>
  <si>
    <t>2024-07-07 20:51:59</t>
  </si>
  <si>
    <t>2024-07-07 20:56:17</t>
  </si>
  <si>
    <t>SD-057-240707-348067-7601</t>
  </si>
  <si>
    <t>2024-07-07 17:17:23</t>
  </si>
  <si>
    <t>【调研】-普通区域-奎文区-金茂悦-18363683152-300M-宽带上网投诉-次数0-20240707171456X696346999</t>
  </si>
  <si>
    <t>20240707171456X696346999</t>
  </si>
  <si>
    <t xml:space="preserve">流程受理流水号：20240707171342183636831521161303
客户号码:18363683152
客户姓名:李**
投诉地市:潍坊
来话流水:2024070717121483220861260
宽带账号:18363683152
宽带账号归属地市:潍坊
宽带账号归属区县:高新
故障地址:潍坊高新清池潍安路金茂悦8号楼*********
联系电话:18363683152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光功率:-15.78
故障大类:宽带/电视
故障细类:网速慢/上网掉线(专席)
携转原因:
故障时间:2024-07-07 17:13:23
具体故障现象:网速慢卡顿，已排查有路由器。连接光猫1口。摆放位置无遮挡引导测速未达实际带宽。已指导重启未恢复。
客户其他诉求:
</t>
  </si>
  <si>
    <t>2024-07-07 17:18:54</t>
  </si>
  <si>
    <t>2024-07-07 17:19:14</t>
  </si>
  <si>
    <t>SD-851-289146-18450-4895</t>
  </si>
  <si>
    <t>SD-057-240707-965203-8528</t>
  </si>
  <si>
    <t>2024-07-07 18:32:02</t>
  </si>
  <si>
    <t>【调研】-80+银卡-(目标)普通区域-青州市-北辛村自然村-15762622444-100M-宽带上网投诉-次数0-202407070000664578</t>
  </si>
  <si>
    <t>202407070000664578</t>
  </si>
  <si>
    <t xml:space="preserve">202407070000664578#流程受理流水号：20240707183117157626224441183150
客户号码:15762622444
客户姓名:王**
投诉地市:潍坊
来话流水:2024070718305816220827177
宽带账号:15762622444
宽带账号归属地市:潍坊
宽带账号归属区县:青州市
故障地址:潍坊青州市益都街道北辛村北辛村自然村24QG1号箱*********
联系电话:15762622444
联系人:先生/女士
工单紧急程度:一般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故障时间:2024-07-07 18:31:28
具体故障现象:提示网络无法连接，
客户其他诉求:
</t>
  </si>
  <si>
    <t>2024-07-07 18:42:41</t>
  </si>
  <si>
    <t>2024-07-07 18:43:02</t>
  </si>
  <si>
    <t>SD-852-285850-2135-10140</t>
  </si>
  <si>
    <t>SD-057-240707-259346-749</t>
  </si>
  <si>
    <t>2024-07-07 08:57:38</t>
  </si>
  <si>
    <t>【调研】-【PCDN】-普通区域-高密市-高密阳光花园一-13506472043-100M-宽带上网投诉-次数1-202407060000344597</t>
  </si>
  <si>
    <t>2024-07-08 09:58:00</t>
  </si>
  <si>
    <t>2024-07-07 09:01:39</t>
  </si>
  <si>
    <t>2024-07-07 09:02:22</t>
  </si>
  <si>
    <t>SD-057-240707-109457-6330</t>
  </si>
  <si>
    <t>2024-07-07 15:43:37</t>
  </si>
  <si>
    <t>【调研】-80+金卡-普通区域-安丘市-江山一品-13791632988-300M-宽带上网投诉-次数0-202407070000500351</t>
  </si>
  <si>
    <t>202407070000500351</t>
  </si>
  <si>
    <t>202407070000500351#流程受理流水号：20240707154051137916329881132344
客户号码:13791632988
客户姓名:魏**
投诉地市:潍坊
来话流水:2024070715393843120834751
宽带账号:13791632988
宽带账号归属地市:潍坊
宽带账号归属区县:安丘市
故障地址:潍坊安丘市兴安街道金融街魏家花园金融街路北南楼*********
联系电话:15169599616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15:41:48
具体故障现象:光信号红灯，捋直插紧未恢复
客户其他诉求:谢谢
;宽带小区$[江山一品]$</t>
  </si>
  <si>
    <t>2024-07-07 15:48:26</t>
  </si>
  <si>
    <t>2024-07-07 15:48:56</t>
  </si>
  <si>
    <t>SD-057-240707-294013-6389</t>
  </si>
  <si>
    <t>2024-07-07 15:48:35</t>
  </si>
  <si>
    <t>普通区域-安丘市-金山村自然村-15065647655-300M-宽带上网投诉-次数0-202407070000506304</t>
  </si>
  <si>
    <t>202407070000506304</t>
  </si>
  <si>
    <t>202407070000506304#导航立单,客户通过语音导航反馈宽带故障问题,经诊断光猫设备性能不佳,要求装维回访处理,请协助.联系电话：15065647655</t>
  </si>
  <si>
    <t>2024-07-07 15:53:18</t>
  </si>
  <si>
    <t>2024-07-07 15:54:21</t>
  </si>
  <si>
    <t>SD-057-240707-120734-9812</t>
  </si>
  <si>
    <t>2024-07-07 20:35:18</t>
  </si>
  <si>
    <t>80+金卡-普通区域-寿光市-光明路三友圣锦-18753662567-500M-宽带上网投诉-次数0-20240707203305X585377612</t>
  </si>
  <si>
    <t>20240707203305X585377612</t>
  </si>
  <si>
    <t xml:space="preserve">流程受理流水号：20240707203129187536625671203944
客户号码:18753662567
客户姓名:石**
投诉地市:潍坊
来话流水:2024070720283904120897568
宽带账号:18753662567
宽带账号归属地市:潍坊
宽带账号归属区县:寿光市
故障地址:潍坊寿光市圣城街道光明路光明路三友圣锦19号楼*********
联系电话:18463638789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20:31:41
具体故障现象:光猫亮红灯，
客户其他诉求:客户表示三天无法使用
</t>
  </si>
  <si>
    <t>2024-07-07 20:42:03</t>
  </si>
  <si>
    <t>2024-07-07 20:42:37</t>
  </si>
  <si>
    <t>SD-057-240707-840759-9813</t>
  </si>
  <si>
    <t>2024-07-07 20:35:22</t>
  </si>
  <si>
    <t>80+普通-普通区域-诸城市-紫荆花园-17865619626-500M-宽带上网投诉-次数0-20240707203308X588378864</t>
  </si>
  <si>
    <t>20240707203308X588378864</t>
  </si>
  <si>
    <t xml:space="preserve">流程受理流水号：20240707203120178656196261203926
客户号码:17865619626
客户姓名:张**
投诉地市:潍坊
来话流水:2024070720303942520806772
宽带账号:17865619626
宽带账号归属地市:潍坊
宽带账号归属区县:诸城市
故障地址:潍坊诸城市密州街道文化路紫荆花园5号楼*********
联系电话:17865619626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20:31:41
具体故障现象:光猫亮红灯，引导 重启 光猫 插紧 光钎线
客户其他诉求:谢谢
</t>
  </si>
  <si>
    <t>2024-07-07 20:38:05</t>
  </si>
  <si>
    <t>2024-07-07 20:38:40</t>
  </si>
  <si>
    <t>SD-851-264002-85-23687</t>
  </si>
  <si>
    <t>SD-057-240707-083241-8709</t>
  </si>
  <si>
    <t>2024-07-07 18:51:01</t>
  </si>
  <si>
    <t>80+银卡-普通区域-寿光市-西斟灌村自然村-15153690707-300M-宽带上网投诉-次数0-20240707184917X357620327</t>
  </si>
  <si>
    <t>20240707184917X357620327</t>
  </si>
  <si>
    <t xml:space="preserve">【农村网络投诉】流程受理流水号：20240707184701151536907071186529
客户号码:15153690707
客户姓名:郝**
投诉地市:潍坊
来话流水:2024070718454758620827243
宽带账号:15153690707
宽带账号归属地市:潍坊
宽带账号归属区县:寿光市
故障地址:潍坊寿光市留吕西斟灌村西斟灌村自然村西斟灌村10箱（卜庆山外墙）*********
联系电话:15153690707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18:47:15
具体故障现象:光猫亮红灯，
客户其他诉求:
</t>
  </si>
  <si>
    <t>2024-07-07 19:06:23</t>
  </si>
  <si>
    <t>2024-07-07 19:06:59</t>
  </si>
  <si>
    <t>SD-851-317278-8220-12049</t>
  </si>
  <si>
    <t>SD-057-240707-905421-4436</t>
  </si>
  <si>
    <t>2024-07-07 13:02:31</t>
  </si>
  <si>
    <t>【调研】-(目标)普通区域-青州市-南寨村-18253630533-500M-宽带上网投诉-次数0-20240707130151X511275187</t>
  </si>
  <si>
    <t>20240707130151X511275187</t>
  </si>
  <si>
    <t xml:space="preserve">【农村网络投诉】流程受理流水号：20240707130017182536305331089727
客户号码:18253630533
客户姓名:孙**
投诉地市:潍坊
来话流水:2024070712543858520802369
宽带账号:18253630533
宽带账号归属地市:潍坊
宽带账号归属区县:青州市
故障地址:潍坊青州市谭坊镇南寨村南寨村谭坊镇南寨村4号箱（村东南孙冀明）*********
联系电话:18253630533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13:00:32
具体故障现象:光猫亮红灯，将光纤线捋直插紧，未恢复，请协助谢谢
客户其他诉求:
</t>
  </si>
  <si>
    <t>2024-07-07 13:03:46</t>
  </si>
  <si>
    <t>2024-07-07 13:04:06</t>
  </si>
  <si>
    <t>SD-057-240707-259136-8667</t>
  </si>
  <si>
    <t>普通区域-临朐县-七贤孔村自然村-15064452662-300M-宽带上网投诉-次数0-202407070000677534</t>
  </si>
  <si>
    <t>202407070000677534</t>
  </si>
  <si>
    <t xml:space="preserve">202407070000677534#流程受理流水号：20240707184246150644526621185637
客户号码:15064452662
客户姓名:苗**
投诉地市:潍坊
来话流水:2024070718423420820805970
宽带账号:15064452662
宽带账号归属地市:潍坊
宽带账号归属区县:临朐县
故障地址:潍坊临朐县东城街道七贤孔村七贤孔村自然村七贤孔村扩容5号箱（马林海）*********
联系电话:18353638833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故障时间:2024-07-07 18:44:21
具体故障现象:光猫亮红灯，
客户其他诉求:客户侧为质差终端，要求上门更换终端并一并处理故障问题。
</t>
  </si>
  <si>
    <t>2024-07-07 18:49:34</t>
  </si>
  <si>
    <t>2024-07-07 18:50:04</t>
  </si>
  <si>
    <t>SD-057-240707-130657-4468</t>
  </si>
  <si>
    <t>2024-07-07 13:05:32</t>
  </si>
  <si>
    <t>【重投】-80+银卡-FTTR-普通区域-青州市-郭集-13792620854-1000M-宽带上网投诉-次数0-20240707130340X620902157</t>
  </si>
  <si>
    <t>20240707130340X620902157</t>
  </si>
  <si>
    <t xml:space="preserve">【农村网络投诉】流程受理流水号：20240707130140137926208541090051
客户号码:13792620854
客户姓名:王*
投诉地市:潍坊
来话流水:2024070713000793420839006
宽带账号:13792620854
宽带账号归属地市:潍坊
宽带账号归属区县:青州市
故障地址:潍坊青州市何官镇郭集村郭集17号箱（村中王乐臣）*********
联系电话:13906366883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光功率:-14.90
故障大类:宽带/电视
故障细类:宽带无法上网
携转原因:
故障时间:2024-07-07 13:02:11
具体故障现象:打不开网页，
客户其他诉求:13906366883客户来电反映13792620854宽带不能用，客户要求上门维修，请协助， 下谢谢。联系方式：13906366883
</t>
  </si>
  <si>
    <t>2024-07-07 13:12:05</t>
  </si>
  <si>
    <t>2024-07-07 13:12:26</t>
  </si>
  <si>
    <t>SD-851-294977-13842-13247</t>
  </si>
  <si>
    <t>SD-057-240707-869301-9053</t>
  </si>
  <si>
    <t>2024-07-07 19:15:25</t>
  </si>
  <si>
    <t>【调研】-普通区域-高密市-高密金地花园二-15762628813-200M-宽带上网投诉-次数0-202407070000695254</t>
  </si>
  <si>
    <t>202407070000695254</t>
  </si>
  <si>
    <t>202407070000695254#流程受理流水号：20240707191201157626288131191220
客户号码:15762628813
客户姓名:杨**
投诉地市:潍坊
来话流水:2024070719111063320882684
宽带账号:15762628813
宽带账号归属地市:潍坊
宽带账号归属区县:高密市
故障地址:潍坊高密市朝阳街道立新街金都花园5号楼一单元301
联系电话:15762628813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19:14:05
具体故障现象:光猫亮红灯，
客户其他诉求:
;宽带小区$[高密金地花园二]$</t>
  </si>
  <si>
    <t>2024-07-07 19:21:34</t>
  </si>
  <si>
    <t>2024-07-07 19:22:02</t>
  </si>
  <si>
    <t>SD-851-190502-22253</t>
  </si>
  <si>
    <t>SD-057-240707-176420-9823</t>
  </si>
  <si>
    <t>2024-07-07 20:38:02</t>
  </si>
  <si>
    <t>【调研】-80+普通-普通区域-安丘市-下马疃-18753632878-300M-宽带上网投诉-次数0-20240707203525X725008765</t>
  </si>
  <si>
    <t>20240707203525X725008765</t>
  </si>
  <si>
    <t xml:space="preserve">【农村网络投诉】流程受理流水号：20240707203322187536328781204216
客户号码:18753632878
客户姓名:张**
投诉地市:潍坊
来话流水:2024070720324860220816587
宽带账号:18753632878
宽带账号归属地市:潍坊
宽带账号归属区县:安丘市
故障地址:潍坊安丘市大盛镇下马疃村下马疃下马疃4号楼1号箱*********
联系电话:18753632878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故障时间:2024-07-07 20:34:25
具体故障现象:打不开网页，
客户其他诉求:谢谢
</t>
  </si>
  <si>
    <t>2024-07-07 20:59:00</t>
  </si>
  <si>
    <t>2024-07-08 08:27:47</t>
  </si>
  <si>
    <t>SD-851-224933-7160-6035</t>
  </si>
  <si>
    <t>SD-057-240707-426108-8928</t>
  </si>
  <si>
    <t>2024-07-07 19:10:29</t>
  </si>
  <si>
    <t>【调研】-80+普通-普通区域-诸城市-大可乐庄自然村-14763491888-100M-宽带上网投诉-次数0-202407070000691009</t>
  </si>
  <si>
    <t>202407070000691009</t>
  </si>
  <si>
    <t xml:space="preserve">202407070000691009#流程受理流水号：20240707190949147634918881190822
客户号码:14763491888
客户姓名:郭*
投诉地市:潍坊
来话流水:2024070719092778720872474
宽带账号:14763491888
宽带账号归属地市:潍坊
宽带账号归属区县:诸城市
故障地址:潍坊诸城市皇华镇大可乐庄大可乐养殖小区东0号楼*********
联系电话:14763491888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19:10:00
具体故障现象:宽带不好用 
客户其他诉求:客户侧为质差终端，要求上门更换终端并一并处理故障问题。
</t>
  </si>
  <si>
    <t>2024-07-07 19:13:48</t>
  </si>
  <si>
    <t>2024-07-07 19:14:09</t>
  </si>
  <si>
    <t>SD-057-240707-104856-8626</t>
  </si>
  <si>
    <t>2024-07-07 18:41:13</t>
  </si>
  <si>
    <t>80+普通-普通区域-高密市-韩家屯-13589151502-300M-宽带上网投诉-次数0-202407070000671544</t>
  </si>
  <si>
    <t>202407070000671544</t>
  </si>
  <si>
    <t xml:space="preserve">202407070000671544#宽带账号：13589151502；宽带地址：潍坊高密市密水街道韩家屯韩家屯韩家屯刘华屋山8#箱*********；客户来电反映宽带故障，客户不配合排障，要求上门，请协助处理，谢谢！联系电话：13864633215；联系人：王**；来电流水：2024070718375789120875172。 </t>
  </si>
  <si>
    <t>2024-07-07 18:48:47</t>
  </si>
  <si>
    <t>2024-07-07 18:53:13</t>
  </si>
  <si>
    <t>SD-057-240707-873142-9831</t>
  </si>
  <si>
    <t>2024-07-07 20:38:27</t>
  </si>
  <si>
    <t>【调研】-普通区域-青州市-王府馨园南北区-15953606968-100M-宽带上网投诉-次数0-202407070000733542</t>
  </si>
  <si>
    <t>202407070000733542</t>
  </si>
  <si>
    <t xml:space="preserve">202407070000733542#流程受理流水号：20240707203442159536069681204386
客户号码:15953606968
客户姓名:田**
投诉地市:潍坊
来话流水:2024070720340525220822213
宽带账号:15953606968
宽带账号归属地市:潍坊
宽带账号归属区县:青州市
故障地址:潍坊青州市王府街道王府西街王府馨园南北区南区8号楼*********
联系电话:15953606968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故障时间:2024-07-07 20:35:37
具体故障现象:提示网络无法连接，
客户其他诉求:客户侧为质差终端，要求上门更换终端并一并处理故障问题。
</t>
  </si>
  <si>
    <t>2024-07-07 20:42:49</t>
  </si>
  <si>
    <t>2024-07-07 20:43:10</t>
  </si>
  <si>
    <t>SD-057-240707-576134-8728</t>
  </si>
  <si>
    <t>2024-07-07 18:53:24</t>
  </si>
  <si>
    <t>【调研】-普通区域-奎文区-印象潍州-15866593993-1000M-宽带上网投诉-次数0-20240707185056X456832442</t>
  </si>
  <si>
    <t>20240707185056X456832442</t>
  </si>
  <si>
    <t xml:space="preserve">流程受理流水号：20240707185005158665939931187168
客户号码:15866593993
客户姓名:宋**
投诉地市:潍坊
来话流水:2024070718470123820835310
宽带账号:15866593993
宽带账号归属地市:潍坊
宽带账号归属区县:奎文区
故障地址:潍坊奎文区北苑街道潍州路印象潍州14号楼*********
联系电话:15866593993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故障时间:2024-07-07 18:50:27
具体故障现象:无法上网，疑似光猫损坏，请协助，谢谢。
客户其他诉求:
</t>
  </si>
  <si>
    <t>2024-07-07 18:55:23</t>
  </si>
  <si>
    <t>2024-07-07 18:56:40</t>
  </si>
  <si>
    <t>SD-057-240707-782634-4480</t>
  </si>
  <si>
    <t>2024-07-07 13:05:58</t>
  </si>
  <si>
    <t>【调研】-(目标)普通区域-诸城市-人民路与纺织街北沿街（聚类）-15963413873-300M-宽带上网投诉-次数0-202407070000366208</t>
  </si>
  <si>
    <t>202407070000366208</t>
  </si>
  <si>
    <t xml:space="preserve">202407070000366208#流程受理流水号：20240707130517159634138731090942
客户号码:15963413873
客户姓名:吴**
投诉地市:潍坊
来话流水:2024070713050558220872802
宽带账号:15963413873
宽带账号归属地市:潍坊
宽带账号归属区县:诸城市
故障地址:潍坊诸城市龙都街道人民路人民路与纺织街北沿街（聚类）沿街4#箱*********
联系电话:15963413873
联系人:先生/女士
工单紧急程度:紧急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故障时间:2024-07-07 13:05:29
具体故障现象:客户反映宽带无法使用，联系人：女士
客户其他诉求:清楚了
</t>
  </si>
  <si>
    <t>2024-07-07 13:08:42</t>
  </si>
  <si>
    <t>2024-07-07 13:09:05</t>
  </si>
  <si>
    <t>SD-057-240707-479518-9835</t>
  </si>
  <si>
    <t>2024-07-07 20:38:39</t>
  </si>
  <si>
    <t>80+金卡-普通区域-寿光市-官台-13963670117-1000M-宽带上网投诉-次数0-20240707203730X850187328</t>
  </si>
  <si>
    <t>20240707203730X850187328</t>
  </si>
  <si>
    <t xml:space="preserve">【农村网络投诉】流程受理流水号：20240707203336139636701171204243
客户号码:13963670117
客户姓名:杨**
投诉地市:潍坊
来话流水:2024070720331969720818936
宽带账号:13963670117
宽带账号归属地市:潍坊
宽带账号归属区县:寿光市
故障地址:潍坊寿光市羊口镇官台村官台60号箱*********
联系电话:13963670117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20:36:52
具体故障现象:光猫亮红灯，
客户其他诉求:
</t>
  </si>
  <si>
    <t>2024-07-07 20:39:39</t>
  </si>
  <si>
    <t>2024-07-07 20:39:56</t>
  </si>
  <si>
    <t>SD-851-313998-27763-25765</t>
  </si>
  <si>
    <t>SD-057-240707-138942-8731</t>
  </si>
  <si>
    <t>2024-07-07 18:53:35</t>
  </si>
  <si>
    <t>80+白金-普通区域-奎文区-电力三小区-13869668264-1000M-宽带上网投诉-次数0-20240707185147X507812269</t>
  </si>
  <si>
    <t>20240707185147X507812269</t>
  </si>
  <si>
    <t xml:space="preserve">流程受理流水号：20240707185058138696682641187352
客户号码:13869668264
客户姓名:路**
投诉地市:潍坊
来话流水:2024070718504468620858848
宽带账号:13869668264
宽带账号归属地市:潍坊
宽带账号归属区县:高新
故障地址:潍坊高新高新城区玉清街电力三小区41号楼*********
联系电话:13869668264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18:51:13
具体故障现象:光猫亮红灯，
客户其他诉求:
</t>
  </si>
  <si>
    <t>2024-07-07 18:54:57</t>
  </si>
  <si>
    <t>2024-07-07 18:55:17</t>
  </si>
  <si>
    <t>SD-057-240707-795681-7128</t>
  </si>
  <si>
    <t>2024-07-07 16:41:30</t>
  </si>
  <si>
    <t>【调研】-80+银卡-(目标)普通区域--null--宽带上网投诉-次数0-202407060000580794</t>
  </si>
  <si>
    <t>2024-07-08 17:42:00</t>
  </si>
  <si>
    <t>202407060000580794</t>
  </si>
  <si>
    <t>202407060000580794#用户来电对融合移动高清10元/户套餐包月业务质疑，表示自己家里没有机顶盒，要求7.6号必须回电处理谢谢
联系人: 女士  联系电话: 本机  录音流水：2024070616565731020890131</t>
  </si>
  <si>
    <t>2024-07-08 10:21:29</t>
  </si>
  <si>
    <t>SD-057-240707-364105-7131</t>
  </si>
  <si>
    <t>2024-07-07 16:41:38</t>
  </si>
  <si>
    <t>80+银卡-普通区域-青州市-北城村（南）-13791852668-500M-魔百和投诉-次数0-20240707164025X625432525</t>
  </si>
  <si>
    <t>20240707164025X625432525</t>
  </si>
  <si>
    <t>【农村网络投诉】流程受理流水号：20240707163846137918526681150200
客户号码:13791852668
客户姓名:姜*
投诉地市:潍坊
来话流水:2024070716382597020828698
宽带账号:13791852668
宽带账号归属地市:潍坊
宽带账号归属区县:青州市
故障地址:潍坊青州市益都街道北城村北城村（南）北城村南19号箱（小学（幼儿园）西墙）*********
联系电话:13791852668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故障细类:移动高清电视故障(专席)
携转原因:
故障时间:2024-07-07 16:39:23
魔百和单播/组播:单播
具体故障现象:电视直播或点播无法观看，引导 重启 机顶盒
客户其他诉求:谢谢
魔百和单/组播：单播</t>
  </si>
  <si>
    <t>2024-07-07 16:49:46</t>
  </si>
  <si>
    <t>2024-07-07 16:50:13</t>
  </si>
  <si>
    <t>SD-851-298648-4585-7300</t>
  </si>
  <si>
    <t>SD-057-240707-987261-8641</t>
  </si>
  <si>
    <t>2024-07-07 18:42:18</t>
  </si>
  <si>
    <t>【调研】-80+白金-普通区域-坊子区-袁刘李村自然村-13864656681-1000M-宽带上网投诉-次数0-202407070000672731</t>
  </si>
  <si>
    <t>202407070000672731</t>
  </si>
  <si>
    <t xml:space="preserve">202407070000672731#宽带账号：13864656681；宽带地址：潍坊坊子区坊子工业发展区（眉村）袁刘李村袁刘李村自然村袁刘李村4号箱（刘德雨）****；客户来电反映宽带/移动高清*****，客户不在现场，无法配合线上指导/客户不配合排障，要求上门，请协助处理，谢谢！联系电话：13864656681；联系人：先生；来电流水：2024070718405113920894617。 </t>
  </si>
  <si>
    <t>2024-07-07 18:48:11</t>
  </si>
  <si>
    <t>2024-07-07 18:48:28</t>
  </si>
  <si>
    <t>SD-057-240707-968204-8690</t>
  </si>
  <si>
    <t>2024-07-07 18:49:11</t>
  </si>
  <si>
    <t>【调研】-80+普通-普通区域-寒亭区-null-13863631441-魔百和投诉-次数0-202407070000678104</t>
  </si>
  <si>
    <t>202407070000678104</t>
  </si>
  <si>
    <t>202407070000678104#【已关注中国移动10086微信公众号】流程受理流水号：20240707184813138636314411186792
客户号码:13863631441
客户姓名:何**
投诉地市:潍坊
来话流水:2024070718473207020838755
宽带账号:13863631441
宽带账号归属地市:潍坊
宽带账号归属区县:寒亭区
故障地址:潍坊寒亭区寒亭街道丰华路祥和欣苑小区1号楼*********
联系电话:13863631441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故障细类:移动高清电视故障(专席)
携转原因:
故障时间:2024-07-07 18:48:26
魔百和单播/组播:组播
具体故障现象:电视直播或点播无法观看，客户来电反映电视机出现-200修复未恢复，请协助处理，谢谢
客户其他诉求:
魔百和单/组播：组播</t>
  </si>
  <si>
    <t>2024-07-08 11:21:18</t>
  </si>
  <si>
    <t>SD-057-240707-708321-9019</t>
  </si>
  <si>
    <t>2024-07-07 19:14:02</t>
  </si>
  <si>
    <t>FTTR-普通区域-潍城区-官路村-17853618838-1000M-宽带上网投诉-次数0-20240707191104X664066851</t>
  </si>
  <si>
    <t>20240707191104X664066851</t>
  </si>
  <si>
    <t xml:space="preserve">【农村网络投诉】流程受理流水号：20240707191000178536188381190853
客户号码:17853618838
客户姓名:周**
投诉地市:潍坊
来话流水:2024070719094119420873842
宽带账号:17853618838
宽带账号归属地市:潍坊
宽带账号归属区县:潍城区
故障地址:潍坊潍城区乐埠山生态经济发展区官路村官路村1#分纤箱老村委路西东墙*********
联系电话:17853618838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19:10:15
具体故障现象:打不开网页，
客户其他诉求:
</t>
  </si>
  <si>
    <t>2024-07-07 19:16:19</t>
  </si>
  <si>
    <t>SD-851-299623-3413-10598</t>
  </si>
  <si>
    <t>SD-057-240707-581634-8646</t>
  </si>
  <si>
    <t>2024-07-07 18:43:09</t>
  </si>
  <si>
    <t>(目标)普通区域-滨海-金源花园（含金辉大酒店）-13854465090-300M-魔百和投诉-次数0-202407070000672835</t>
  </si>
  <si>
    <t>202407070000672835</t>
  </si>
  <si>
    <t>202407070000672835#流程受理流水号：20240707183857138544650901184830
客户号码:13854465090
客户姓名:孙**
投诉地市:潍坊
来话流水:2024070718384077720879998
宽带账号:13854465090
宽带账号归属地市:潍坊
宽带账号归属区县:滨海
故障地址:潍坊滨海大家洼街道金源花园金源花园（金辉大酒店）1号楼4单元*********
联系电话:13854465090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
携转原因:
故障时间:2024-07-07 18:40:02
魔百和单播/组播:组播
具体故障现象:电视提示网络类错误，
客户其他诉求:
魔百和单/组播：组播;宽带小区$[金源花园（含金辉大酒店）]$</t>
  </si>
  <si>
    <t>2024-07-07 18:46:32</t>
  </si>
  <si>
    <t>2024-07-07 18:47:09</t>
  </si>
  <si>
    <t>SD-057-240707-428361-9796</t>
  </si>
  <si>
    <t>2024-07-07 20:32:28</t>
  </si>
  <si>
    <t>80+白金-FTTR-普通区域-高密市-盛世大院-18765105999-1000M-宽带上网投诉-次数0-20240707203136X496990966</t>
  </si>
  <si>
    <t>20240707203136X496990966</t>
  </si>
  <si>
    <t xml:space="preserve">流程受理流水号：20240707202951187651059991203719
客户号码:18765105999
客户姓名:郭*
投诉地市:潍坊
来话流水:2024070720293677520801980
宽带账号:18765105999
宽带账号归属地市:潍坊
宽带账号归属区县:高密市
故障地址:潍坊高密市密水街道凤凰大街盛世大院高层3号楼*********
联系电话:18765105999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
故障细类:宽带无法上网
携转原因:
故障时间:2024-07-07 20:30:48
具体故障现象:宽带无法上网
客户其他诉求:
</t>
  </si>
  <si>
    <t>2024-07-07 20:33:47</t>
  </si>
  <si>
    <t>2024-07-07 20:34:09</t>
  </si>
  <si>
    <t>SD-851-327043-12889-7773</t>
  </si>
  <si>
    <t>SD-057-240707-654321-7143</t>
  </si>
  <si>
    <t>2024-07-07 16:44:05</t>
  </si>
  <si>
    <t>80+金卡-普通区域-寿光市-怡景花园E区-15265632366-1000M-宽带上网投诉-次数0-20240707164107X667828895</t>
  </si>
  <si>
    <t>2024-07-08 17:45:00</t>
  </si>
  <si>
    <t>20240707164107X667828895</t>
  </si>
  <si>
    <t xml:space="preserve">流程受理流水号：20240707164030152656323661150773
客户号码:15265632366
客户姓名:史**
投诉地市:潍坊
来话流水:2024070716383581920830300
宽带账号:15265632366
宽带账号归属地市:潍坊
宽带账号归属区县:寿光市
故障地址:潍坊寿光市圣城街道广场街怡景花园E区38号楼*********
联系电话:15265632366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16:41:12
具体故障现象:光猫亮红灯，引导客户将光纤线插紧，将弯折的位置捋直后重启无效，请协助处理，谢谢。
客户其他诉求:
</t>
  </si>
  <si>
    <t>2024-07-07 16:46:41</t>
  </si>
  <si>
    <t>2024-07-07 16:46:58</t>
  </si>
  <si>
    <t>SD-057-240707-715290-8653</t>
  </si>
  <si>
    <t>2024-07-07 18:44:06</t>
  </si>
  <si>
    <t>普通区域-高密市-康馨花园-13686365669-300M-宽带上网投诉-次数0-20240707184118X878734319</t>
  </si>
  <si>
    <t>20240707184118X878734319</t>
  </si>
  <si>
    <t xml:space="preserve">流程受理流水号：20240707183856136863656691184826
客户号码:13686365669
客户姓名:聂**
投诉地市:潍坊
来话流水:2024070718384167920880109
宽带账号:13686365669
宽带账号归属地市:潍坊
宽带账号归属区县:高密市
故障地址:潍坊高密市醴泉街道夷安大道康馨花园高密康馨花园二期4号楼*********
联系电话:13686365669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18:40:06
具体故障现象:光猫亮红灯，
客户其他诉求:
</t>
  </si>
  <si>
    <t>2024-07-07 18:46:05</t>
  </si>
  <si>
    <t>2024-07-07 18:46:45</t>
  </si>
  <si>
    <t>SD-851-300107-24505-15934</t>
  </si>
  <si>
    <t>SD-057-240707-705632-8959</t>
  </si>
  <si>
    <t>2024-07-07 19:11:24</t>
  </si>
  <si>
    <t>【调研】-80+银卡-普通区域-诸城市-东河崖自然村-18766367866-1000M-宽带上网投诉-次数0-20240707190939X579551540</t>
  </si>
  <si>
    <t>20240707190939X579551540</t>
  </si>
  <si>
    <t xml:space="preserve">【农村网络投诉】流程受理流水号：20240707190859187663678661190651
客户号码:18766367866
客户姓名:郑**
投诉地市:潍坊
来话流水:2024070719075060220862834
宽带账号:18766367866
宽带账号归属地市:潍坊
宽带账号归属区县:诸城市
故障地址:潍坊诸城市昌城镇东河崖东河崖自然村东河崖村10号箱*********
联系电话:18766367866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故障细类:网速慢/上网掉线(专席)
携转原因:
故障时间:2024-07-07 19:07:26
具体故障现象:网速慢卡顿，手机测速只有2.6兆 网速慢 请处理 谢谢
客户其他诉求:
</t>
  </si>
  <si>
    <t>2024-07-07 19:13:46</t>
  </si>
  <si>
    <t>2024-07-07 19:14:10</t>
  </si>
  <si>
    <t>SD-851-318328-5121-7519</t>
  </si>
  <si>
    <t>SD-057-240707-526931-8961</t>
  </si>
  <si>
    <t>普通区域-安丘市-金山村自然村-15953674529-100M-宽带上网投诉-次数0-20240707190943X583876561</t>
  </si>
  <si>
    <t>20240707190943X583876561</t>
  </si>
  <si>
    <t xml:space="preserve">【农村网络投诉】流程受理流水号：20240707190910159536745291190688
客户号码:15953674529
客户姓名:张**
投诉地市:潍坊
来话流水:2024070719053101920848526
宽带账号:15953674529
宽带账号归属地市:潍坊
宽带账号归属区县:安丘市
故障地址:潍坊安丘市白芬子镇金山村金山村自然村金山追加1号箱村中周曾东*********
联系电话:15953674529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19:09:21
具体故障现象:光猫亮红灯，将光纤线捋直插紧，未恢复，请协助谢谢
客户其他诉求:
</t>
  </si>
  <si>
    <t>2024-07-07 19:13:40</t>
  </si>
  <si>
    <t>2024-07-07 19:14:11</t>
  </si>
  <si>
    <t>SD-057-240707-152860-8697</t>
  </si>
  <si>
    <t>2024-07-07 18:50:02</t>
  </si>
  <si>
    <t>【调研】-80+白金-普通区域-坊子区-穆村朱家营-13963615955-1000M-魔百和投诉-次数0-20240707184451X919473960</t>
  </si>
  <si>
    <t>20240707184451X919473960</t>
  </si>
  <si>
    <t>宽带账号：13963615955；宽带地址：潍坊坊子区九龙街办（穆村）穆村朱家营穆村朱家营朱家营村*********；接入方式：FTTH，当前是否在线：在线，端到端诊断结果：客户侧设备问题，是否智能网关：，具体现象：客户来电表示光猫只要一断电就打不开，需要重复操作几个小时才能打开，影响使用，要求更换光猫，对费用不认可，要求尽快处理回复！来电流水：2024070718381183720876774，联系电话：13963615955</t>
  </si>
  <si>
    <t>2024-07-07 18:52:43</t>
  </si>
  <si>
    <t>SD-851-245047-41820-5971</t>
  </si>
  <si>
    <t>SD-057-240707-327145-8654</t>
  </si>
  <si>
    <t>2024-07-07 18:44:09</t>
  </si>
  <si>
    <t>普通区域-青州市-孙板-1379366593002-300M-宽带上网投诉-次数0-20240707184126X886220675</t>
  </si>
  <si>
    <t>20240707184126X886220675</t>
  </si>
  <si>
    <t xml:space="preserve">【农村网络投诉】流程受理流水号：2024070718394613793665930021185017
客户号码:1379366593002
客户姓名:程**
投诉地市:潍坊
来话流水:2024070718392124020884509
宽带账号:1379366593002
宽带账号归属地市:潍坊
宽带账号归属区县:青州市
故障地址:潍坊青州市何官镇孙板村孙板扩容5号箱三株健康养生馆*********
联系电话:13793665930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故障时间:2024-07-07 18:42:02
具体故障现象:提示网络无法连接，
客户其他诉求:
</t>
  </si>
  <si>
    <t>2024-07-07 18:47:31</t>
  </si>
  <si>
    <t>2024-07-07 18:47:58</t>
  </si>
  <si>
    <t>SD-851-291351-18787-23876</t>
  </si>
  <si>
    <t>SD-057-240707-084326-9100</t>
  </si>
  <si>
    <t>2024-07-07 19:17:17</t>
  </si>
  <si>
    <t>80+普通-普通区域-寿光市-怡馨园小区-15966145080-1000M-宽带上网投诉-次数0-20240707191534X934808184</t>
  </si>
  <si>
    <t>20240707191534X934808184</t>
  </si>
  <si>
    <t xml:space="preserve">流程受理流水号：20240707191323159661450801191466
客户号码:15966145080
客户姓名:桑**
投诉地市:潍坊
来话流水:2024070719122293920889873
宽带账号:15966145080
宽带账号归属地市:潍坊
宽带账号归属区县:寿光市
故障地址:潍坊寿光市北洛镇幸福北路怡馨园小区17号楼*********
联系电话:13854415915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故障时间:2024-07-07 19:17:08
具体故障现象:提示网络无法连接，
客户其他诉求:
</t>
  </si>
  <si>
    <t>2024-07-07 19:24:50</t>
  </si>
  <si>
    <t>2024-07-07 19:25:10</t>
  </si>
  <si>
    <t>SD-851-257039-12563-15499</t>
  </si>
  <si>
    <t>SD-057-240707-097813-4520</t>
  </si>
  <si>
    <t>2024-07-07 13:07:44</t>
  </si>
  <si>
    <t>80+普通-普通区域-临朐县-七贤店自然村-13863661018-300M-宽带上网投诉-次数0-202407070000369289</t>
  </si>
  <si>
    <t>202407070000369289</t>
  </si>
  <si>
    <t>202407070000369289#宽带账号：13863661018  ；宽带地址：   潍坊临朐县东城街道七贤店七贤店自然村七贤店（扩容）6号李文颖*********
；客户来电反映宽带不能用，客户不在现场，老人在家，无法配合线上指导，要求上门，请协助处理，谢谢！联系电话：本机；联系人：先生；来电流水：2024070713044188320870118</t>
  </si>
  <si>
    <t>2024-07-07 13:09:57</t>
  </si>
  <si>
    <t>2024-07-07 13:10:28</t>
  </si>
  <si>
    <t>SD-851-286257-15895-11381</t>
  </si>
  <si>
    <t>SD-057-240707-796451-8657</t>
  </si>
  <si>
    <t>2024-07-07 18:44:21</t>
  </si>
  <si>
    <t>普通区域-坊子区-辉村-13793681789-300M-宽带上网投诉-次数0-20240707184221X941709955</t>
  </si>
  <si>
    <t>20240707184221X941709955</t>
  </si>
  <si>
    <t xml:space="preserve">【农村网络投诉】流程受理流水号：20240707184148137936817891185440
客户号码:13793681789
客户姓名:刘**
投诉地市:潍坊
来话流水:2024070718411178820896853
宽带账号:13793681789
宽带账号归属地市:潍坊
宽带账号归属区县:坊子区
故障地址:潍坊坊子区岞山街道辉村行政村辉村16号箱*********
联系电话:13793681789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故障时间:2024-07-07 18:42:03
具体故障现象:光猫亮红灯，线上指导检查光纤线未恢复请协助谢谢
客户其他诉求:谢谢
</t>
  </si>
  <si>
    <t>2024-07-07 18:45:55</t>
  </si>
  <si>
    <t>2024-07-07 18:46:22</t>
  </si>
  <si>
    <t>SD-057-240707-962073-8658</t>
  </si>
  <si>
    <t>2024-07-07 18:44:25</t>
  </si>
  <si>
    <t>80+金卡-普通区域-奎文区-茂华爱琴海二期-13864660603-1000M-宽带上网投诉-次数0-20240707184227X947454983</t>
  </si>
  <si>
    <t>20240707184227X947454983</t>
  </si>
  <si>
    <t xml:space="preserve">流程受理流水号：20240707184135138646606031185390
客户号码:13864660603
客户姓名:高**
投诉地市:潍坊
来话流水:2024070718393337920885842
宽带账号:13864660603
宽带账号归属地市:潍坊
宽带账号归属区县:奎文区
故障地址:潍坊奎文区北苑街道四平路茂华爱琴海二期39号楼*********
联系电话:13864660603
联系人:先生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故障时间:2024-07-07 18:42:08
具体故障现象:13864660603客户来电反映宽带网速慢卡顿请协助处理谢谢
客户其他诉求:请审核
</t>
  </si>
  <si>
    <t>2024-07-07 18:48:06</t>
  </si>
  <si>
    <t>2024-07-07 18:48:23</t>
  </si>
  <si>
    <t>SD-851-246490-8492-19589</t>
  </si>
  <si>
    <t>SD-057-240707-764583-1281</t>
  </si>
  <si>
    <t>2024-07-07 09:26:41</t>
  </si>
  <si>
    <t>【重投】-普通区域-诸城市-大可乐庄自然村-15163646531-1000M-宽带上网投诉-次数0-202407070000151053</t>
  </si>
  <si>
    <t>202407070000151053</t>
  </si>
  <si>
    <t xml:space="preserve">202407070000151053#宽带账号：15163646531；宽带地址：潍坊诸城市皇华镇大可乐庄大可乐庄自然村大可乐庄村中心街南10号箱*********；客户来电反映移动高清电视无法观看，提示无网络连接，重新拔插网线未恢复，要求上门，请协助处理，谢谢！联系电话：15953601497；联系人：先生/女士；来电流水：2024070709184873620826875。
</t>
  </si>
  <si>
    <t>2024-07-07 09:28:32</t>
  </si>
  <si>
    <t>2024-07-07 09:28:56</t>
  </si>
  <si>
    <t>SD-851-249558-8194-26017</t>
  </si>
  <si>
    <t>SD-057-240707-127438-1299</t>
  </si>
  <si>
    <t>2024-07-07 09:28:08</t>
  </si>
  <si>
    <t>80+银卡-普通区域-潍城区-颜家村自然村-18363639123-100M-宽带上网投诉-次数0-202407070000155051</t>
  </si>
  <si>
    <t>2024-07-08 10:29:00</t>
  </si>
  <si>
    <t>202407070000155051</t>
  </si>
  <si>
    <t>202407070000155051#【已关注中国移动10086微信公众号】导航立单,客户通过语音导航反馈宽带故障问题,经诊断光猫设备性能不佳,要求装维回访处理,请协助.联系电话：18363639123</t>
  </si>
  <si>
    <t>2024-07-07 09:39:06</t>
  </si>
  <si>
    <t>2024-07-07 09:40:10</t>
  </si>
  <si>
    <t>SD-057-240707-169405-10469</t>
  </si>
  <si>
    <t>2024-07-07 23:17:02</t>
  </si>
  <si>
    <t>普通区域-临朐县-百合花园（1、2期）-13561406020-300M-宽带上网投诉-次数0-20240707231022X221392410</t>
  </si>
  <si>
    <t>20240707231022X221392410</t>
  </si>
  <si>
    <t>（1）问题描述：山东13561406020客户反映：宽带无法上网，宽带光猫亮红灯，插拔路由器均尝试还是无法连接网络，周围人使用情况客户表示不清楚，宽带账号：13561406020，地址：山东潍坊临朐县东城街道百合花园18栋3单元601
（2）客服查证：无故障公告与升级割接口径
（3）客户要求：尽快查询处理并回复
（4）备注：联系电话13561406020</t>
  </si>
  <si>
    <t>2024-07-08 00:01:36</t>
  </si>
  <si>
    <t>2024-07-08 06:36:36</t>
  </si>
  <si>
    <t>SD-851-247289-301-18203</t>
  </si>
  <si>
    <t>SD-057-240707-025873-1249</t>
  </si>
  <si>
    <t>2024-07-07 09:23:22</t>
  </si>
  <si>
    <t>普通区域-奎文区-圣荣广场西区-15206465583-300M-宽带上网投诉-次数0-20240707092159X319724388</t>
  </si>
  <si>
    <t>20240707092159X319724388</t>
  </si>
  <si>
    <t xml:space="preserve">流程受理流水号：20240707091957152064655831018906
客户号码:15206465583
客户姓名:赵**
投诉地市:潍坊
来话流水:2024070709182381020822651
宽带账号:15206465583
宽带账号归属地市:潍坊
宽带账号归属区县:高新
故障地址:潍坊高新高新城区福寿街圣荣广场西区2号楼*********
联系电话:15206465583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故障时间:2024-07-07 09:18:05
具体故障现象:光猫亮红灯，拔插捋直光纤线未恢复，请协助处理，谢谢
客户其他诉求:
</t>
  </si>
  <si>
    <t>2024-07-07 09:31:45</t>
  </si>
  <si>
    <t>2024-07-07 09:32:32</t>
  </si>
  <si>
    <t>SD-851-249288-24261-27331</t>
  </si>
  <si>
    <t>SD-057-240707-903615-1221</t>
  </si>
  <si>
    <t>2024-07-07 09:20:39</t>
  </si>
  <si>
    <t>80+银卡-普通区域-诸城市-前卜落林子自然村-13608959112-200M-宽带上网投诉-次数0-202407070000146308</t>
  </si>
  <si>
    <t>2024-07-08 10:21:00</t>
  </si>
  <si>
    <t>202407070000146308</t>
  </si>
  <si>
    <t>202407070000146308#【已关注中国移动10086微信公众号】导航立单,客户通过语音导航反馈宽带故障问题,经诊断光猫设备性能不佳,要求装维回访处理,请协助.联系电话：13608959112</t>
  </si>
  <si>
    <t>2024-07-07 09:21:36</t>
  </si>
  <si>
    <t>2024-07-07 09:21:55</t>
  </si>
  <si>
    <t>SD-057-240708-042186-9377</t>
  </si>
  <si>
    <t>2024-07-08 20:02:59</t>
  </si>
  <si>
    <t>普通区域-寒亭区-庆鹏国际-17863638287-200M-宽带上网投诉-次数0-202407080000716010</t>
  </si>
  <si>
    <t>2024-07-09 19:00:00</t>
  </si>
  <si>
    <t>202407080000716010</t>
  </si>
  <si>
    <t xml:space="preserve">202407080000716010#宽带账号：17863638287；宽带地址：潍坊寒亭区寒亭街道益新街庆鹏国际1号楼；客户来电反映移动高清无法观看，无法配合线上指导，请协助处理，谢谢！联系电话；17863638287联系人：；来电流水：2024070819555076420824617。
</t>
  </si>
  <si>
    <t>2024-07-08 20:13:44</t>
  </si>
  <si>
    <t>2024-07-08 20:14:16</t>
  </si>
  <si>
    <t>SD-851-295851-12346-2237</t>
  </si>
  <si>
    <t>SD-057-240708-956187-170</t>
  </si>
  <si>
    <t>2024-07-08 08:05:13</t>
  </si>
  <si>
    <t>【调研】-80+白金-普通区域-寿光市-西颜方-15964031166-500M-宽带上网投诉-次数0-202407080000091070</t>
  </si>
  <si>
    <t>2024-07-09 08:00:00</t>
  </si>
  <si>
    <t>202407080000091070</t>
  </si>
  <si>
    <t xml:space="preserve">202407080000091070#流程受理流水号：20240708080346159640311661000577
客户号码:15964031166
客户姓名:张**
投诉地市:潍坊
来话流水:2024070808032071920879509
宽带账号:15964031166
宽带账号归属地市:潍坊
宽带账号归属区县:寿光市
故障地址:潍坊寿光市孙家集街道西颜方村西颜方西颜方1号箱*********
联系电话:15964031166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光功率:-21.80
故障大类:宽带/电视
故障细类:移动高清电视故障
携转原因:
故障时间:2024-07-08 08:04:49
魔百和单播/组播:组播
具体故障现象:电视直播或点播无法观看，
客户其他诉求:客户侧为质差终端，要求上门更换终端并一并处理故障问题。
</t>
  </si>
  <si>
    <t>2024-07-08 08:20:13</t>
  </si>
  <si>
    <t>2024-07-08 08:20:53</t>
  </si>
  <si>
    <t>SD-057-240708-736041-9419</t>
  </si>
  <si>
    <t>2024-07-08 20:07:13</t>
  </si>
  <si>
    <t>【调研】-普通区域-临朐县-王门-15753621789-300M-宽带上网投诉-次数0-202407080000716341</t>
  </si>
  <si>
    <t>202407080000716341</t>
  </si>
  <si>
    <t>202407080000716341#宽带账号：15753621789；宽带地址：潍坊临朐县寺头镇人民政府王门村王门王门2号箱郑玉忠（外墙；客户来电反映宽带不在线，客户要求师傅上门，请协助处理，谢谢！联系电话：15753621789；联系人：陈**；来电流水2024070820053871220875177</t>
  </si>
  <si>
    <t>2024-07-08 20:13:37</t>
  </si>
  <si>
    <t>2024-07-08 20:14:35</t>
  </si>
  <si>
    <t>SD-057-240708-750924-9366</t>
  </si>
  <si>
    <t>2024-07-08 20:02:05</t>
  </si>
  <si>
    <t>普通区域-临朐县-石门小区-13562629036-200M-魔百和投诉-次数0-20240708195931X971263298</t>
  </si>
  <si>
    <t>20240708195931X971263298</t>
  </si>
  <si>
    <t>流程受理流水号：20240708195552135626290361177242
客户号码:13562629036
客户姓名:尹**
投诉地市:潍坊
来话流水:2024070819551452120821439
宽带账号:13562629036
宽带账号归属地市:潍坊
宽带账号归属区县:临朐县
故障地址:潍坊临朐县城关街道弥河路石门小区23号楼2单元401*********
联系电话:13562629036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故障时间:2024-07-08 20:01:45
魔百和单播/组播:组播
具体故障现</t>
  </si>
  <si>
    <t>2024-07-08 20:09:26</t>
  </si>
  <si>
    <t>2024-07-08 20:09:59</t>
  </si>
  <si>
    <t>SD-851-274181-3321-3099</t>
  </si>
  <si>
    <t>SD-057-240708-123609-7913</t>
  </si>
  <si>
    <t>2024-07-08 17:59:26</t>
  </si>
  <si>
    <t>普通区域-寿光市-仉西村自然村-18263612212-300M-宽带上网投诉-次数0-20240708175752X672757503</t>
  </si>
  <si>
    <t>20240708175752X672757503</t>
  </si>
  <si>
    <t xml:space="preserve">【农村网络投诉】流程受理流水号：20240708175639182636122121156317
客户号码:18263612212
客户姓名:张**
投诉地市:潍坊
来话流水:2024070817562279620803802
宽带账号:18263612212
宽带账号归属地市:潍坊
宽带账号归属区县:寿光市
故障地址:潍坊寿光市侯镇仉西村仉西村自然村扩5号箱*********
联系电话:18263612212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17:59:45
具体故障现象:光猫亮红灯，
客户其他诉求:
</t>
  </si>
  <si>
    <t>2024-07-08 18:14:15</t>
  </si>
  <si>
    <t>2024-07-08 18:15:11</t>
  </si>
  <si>
    <t>SD-851-327173-19559-7577</t>
  </si>
  <si>
    <t>SD-057-240708-978263-7910</t>
  </si>
  <si>
    <t>2024-07-08 17:59:18</t>
  </si>
  <si>
    <t>【调研】-80+普通-普通区域-高密市-翠岭花园-13793687858-200M-宽带上网投诉-次数0-202407080000637127</t>
  </si>
  <si>
    <t>202407080000637127</t>
  </si>
  <si>
    <t xml:space="preserve">202407080000637127#流程受理流水号：20240708175831137936878581156811
客户号码:13793687858
客户姓名:倪**
投诉地市:潍坊
来话流水:2024070817581672920822995
宽带账号:13793687858
宽带账号归属地市:潍坊
宽带账号归属区县:高密市
故障地址:潍坊高密市密水街道立新街翠岭花园1号楼*********
联系电话:13793687858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故障时间:2024-07-08 17:58:51
具体故障现象:网速慢卡顿，
客户其他诉求:客户侧为质差终端，要求上门更换终端并一并处理故障问题。
</t>
  </si>
  <si>
    <t>2024-07-08 18:01:33</t>
  </si>
  <si>
    <t>2024-07-08 18:02:45</t>
  </si>
  <si>
    <t>SD-057-240708-872536-9405</t>
  </si>
  <si>
    <t>2024-07-08 20:06:03</t>
  </si>
  <si>
    <t>普通区域-青州市-东沙营村-15866599008-300M-魔百和投诉-次数0-202407080000716645</t>
  </si>
  <si>
    <t>202407080000716645</t>
  </si>
  <si>
    <t>202407080000716645#流程受理流水号：20240708200008158665990081177835
客户号码:15866599008
客户姓名:李**
投诉地市:潍坊
来话流水:2024070819572093220832775
宽带账号:15866599008
宽带账号归属地市:潍坊
宽带账号归属区县:青州市
故障地址:潍坊青州市黄楼街道东沙营村东沙营村12号箱(李红贵）*********
联系电话:15866599008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故障大类:电视
故障细类:移动高清电视故障(专席)
携转原因:
故障时间:2024-07-08 20:02:07
魔百和单播/组播:单播
具体故障现象:电视直播或点播无法观看，重启排障无恢复
客户其他诉求:
魔百和单/组播：单播;宽带小区$[东沙营村]$</t>
  </si>
  <si>
    <t>2024-07-08 20:24:38</t>
  </si>
  <si>
    <t>2024-07-08 20:25:02</t>
  </si>
  <si>
    <t>SD-057-240708-938562-9976</t>
  </si>
  <si>
    <t>2024-07-08 21:02:08</t>
  </si>
  <si>
    <t>普通区域-安丘市-印台园小区-15054578941-200M-宽带上网投诉-次数0-202407080000741159</t>
  </si>
  <si>
    <t>202407080000741159</t>
  </si>
  <si>
    <t xml:space="preserve">202407080000741159#流程受理流水号：20240708205819150545789411184705
客户号码:15054578941
客户姓名:王**
投诉地市:潍坊
来话流水:2024070820572845420812607
宽带账号:15054578941
宽带账号归属地市:潍坊
宽带账号归属区县:安丘市
故障地址:潍坊安丘市兴安街道兴安路印台园小区印台园小区二期1号楼*********
联系电话:15054578941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故障时间:2024-07-08 21:01:41
具体故障现象:网速慢卡顿，
客户其他诉求:客户侧为质差终端，要求上门更换终端并一并处理故障问题。
</t>
  </si>
  <si>
    <t>2024-07-08 21:06:19</t>
  </si>
  <si>
    <t>2024-07-08 21:06:41</t>
  </si>
  <si>
    <t>SD-057-240708-681450-7830</t>
  </si>
  <si>
    <t>2024-07-08 17:50:28</t>
  </si>
  <si>
    <t>普通区域-诸城市-东霞岗村-13031666317-100M-宽带上网投诉-次数0-202407080000628451</t>
  </si>
  <si>
    <t>2024-07-09 18:51:00</t>
  </si>
  <si>
    <t>202407080000628451</t>
  </si>
  <si>
    <t xml:space="preserve">202407080000628451#宽带账号：13031666317；宽带地址：潍坊诸城市相州镇东霞岗东霞岗村东霞岗村北9#箱*********；客户来电反映宽带/移动高清*****，客户不在现场，无法配合线上指导/客户不配合排障，要求上门，请协助处理，谢谢！联系电话：13031666317；联系人：先生；来电流水：2024070817460036920893349。 </t>
  </si>
  <si>
    <t>2024-07-08 17:55:14</t>
  </si>
  <si>
    <t>2024-07-08 17:55:42</t>
  </si>
  <si>
    <t>SD-851-301605-7454-20164</t>
  </si>
  <si>
    <t>SD-057-240708-982357-9449</t>
  </si>
  <si>
    <t>2024-07-08 20:08:27</t>
  </si>
  <si>
    <t>普通区域-安丘市-景芝沿街-13562699024-200M-宽带上网投诉-次数0-20240708200612X373001551</t>
  </si>
  <si>
    <t>20240708200612X373001551</t>
  </si>
  <si>
    <t xml:space="preserve">【农村网络投诉】流程受理流水号：20240708200150135626990241178074
客户号码:13562699024
客户姓名:赵*
投诉地市:潍坊
来话流水:2024070820013290320854527
宽带账号:13562699024
宽带账号归属地市:潍坊
宽带账号归属区县:安丘市
故障地址:潍坊安丘市景芝镇景华路景芝贞村沿街3号箱何金城********镇永*
联系电话:13562699024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20:00:52
具体故障现象:光猫亮红灯，
客户其他诉求:
</t>
  </si>
  <si>
    <t>2024-07-08 20:14:41</t>
  </si>
  <si>
    <t>2024-07-08 20:15:03</t>
  </si>
  <si>
    <t>SD-851-289622-12174-1479</t>
  </si>
  <si>
    <t>SD-057-240708-214658-9351</t>
  </si>
  <si>
    <t>2024-07-08 20:00:00</t>
  </si>
  <si>
    <t>【调研】-80+普通-(目标)普通区域-潍城区-鸢都新城-13964774834-100M-魔百和投诉-次数0-202407080000714713</t>
  </si>
  <si>
    <t>202407080000714713</t>
  </si>
  <si>
    <t>202407080000714713#流程受理流水号：20240708195644139647748341177354
客户号码:13964774834
客户姓名:郭**
投诉地市:潍坊
来话流水:2024070819553572620823290
宽带账号:13964774834
宽带账号归属地市:潍坊
宽带账号归属区县:潍城区
故障地址:潍坊潍城区北关街道北宫西街鸢都新城39号楼*********
联系电话:13964774834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故障细类:移动高清电视故障(专席)
携转原因:
故障时间:2024-07-08 19:59:34
魔百和单播/组播:组播
具体故障现象:电视直播或点播无法观看，
客户其他诉求:谢谢
魔百和单/组播：组播;宽带小区$[鸢都新城]$</t>
  </si>
  <si>
    <t>2024-07-08 20:42:58</t>
  </si>
  <si>
    <t>2024-07-08 20:43:30</t>
  </si>
  <si>
    <t>SD-057-240708-528634-7852</t>
  </si>
  <si>
    <t>2024-07-08 17:53:13</t>
  </si>
  <si>
    <t>【调研】-普通区域-奎文区-新华枫景-13853640453-200M-宽带上网投诉-次数0-202407080000628422</t>
  </si>
  <si>
    <t>2024-07-09 18:54:00</t>
  </si>
  <si>
    <t>202407080000628422</t>
  </si>
  <si>
    <t>202407080000628422#宽带账号：13853640453；宽带地址潍坊奎文区北苑街道玉清街新华风景4号楼*；客户来电反映宽带不在线，客户要求师傅上门，请协助处理，谢谢！联系电话：13853640453；联系人：姜**来电流水：*2024070817461574120896175</t>
  </si>
  <si>
    <t>2024-07-08 17:56:42</t>
  </si>
  <si>
    <t>2024-07-08 17:57:13</t>
  </si>
  <si>
    <t>SD-851-283818-48885-2626</t>
  </si>
  <si>
    <t>SD-057-240708-789142-9454</t>
  </si>
  <si>
    <t>2024-07-08 20:08:34</t>
  </si>
  <si>
    <t>普通区域-诸城市-大展村-18765622675-100M-宽带上网投诉-次数0-20240708200712X432703680</t>
  </si>
  <si>
    <t>20240708200712X432703680</t>
  </si>
  <si>
    <t xml:space="preserve">【农村网络投诉】流程受理流水号：20240708200647187656226751178678
客户号码:18765622675
客户姓名:王**
投诉地市:潍坊
来话流水:2024070820060425620877363
宽带账号:18765622675
宽带账号归属地市:潍坊
宽带账号归属区县:诸城市
故障地址:潍坊诸城市皇华镇大展大展村大展村东南16#箱*********
联系电话:18264415012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故障时间:2024-07-08 20:07:01
具体故障现象:提示网络无法连接，
客户其他诉求:
</t>
  </si>
  <si>
    <t>2024-07-08 20:16:36</t>
  </si>
  <si>
    <t>2024-07-08 20:17:03</t>
  </si>
  <si>
    <t>SD-057-240708-186405-10038</t>
  </si>
  <si>
    <t>2024-07-08 21:08:08</t>
  </si>
  <si>
    <t>(目标)普通区域-奎文区-景苑小区-13806496768-100M-宽带上网投诉-次数0-202407080000736597</t>
  </si>
  <si>
    <t>202407080000736597</t>
  </si>
  <si>
    <t>202407080000736597#宽带账号：13806496768；宽带地址：潍坊奎文区廿里堡街道宝通街景苑小区8号楼*；客户来电反映宽带无网络，客户不配合排障，要求师傅上门，请协助处理，谢谢！联系电话：13806496768；联系人：先生；来电流水：2024070821060267120846680。</t>
  </si>
  <si>
    <t>2024-07-08 21:10:53</t>
  </si>
  <si>
    <t>2024-07-08 21:11:16</t>
  </si>
  <si>
    <t>SD-057-240708-298403-7884</t>
  </si>
  <si>
    <t>2024-07-08 17:56:28</t>
  </si>
  <si>
    <t>80+普通-普通区域-奎文区-万达广场片区-15065630671-1000M-宽带上网投诉-次数0-20240708175441X481820711</t>
  </si>
  <si>
    <t>2024-07-09 18:57:00</t>
  </si>
  <si>
    <t>20240708175441X481820711</t>
  </si>
  <si>
    <t xml:space="preserve">流程受理流水号：20240708175339150656306711155522
客户号码:15065630671
客户姓名:王*
投诉地市:潍坊
来话流水:2024070817514051720854905
宽带账号:15065630671
宽带账号归属地市:潍坊
宽带账号归属区县:奎文区
故障地址:潍坊奎文区东关街道福寿街万达广场片区万达华府7号楼1211
联系电话:18863667803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故障时间:2024-07-08 17:52:50
具体故障现象:网速慢卡顿，
客户其他诉求:
</t>
  </si>
  <si>
    <t>2024-07-08 17:56:59</t>
  </si>
  <si>
    <t>2024-07-08 17:57:25</t>
  </si>
  <si>
    <t>SD-852-261399-2226-6063</t>
  </si>
  <si>
    <t>SD-057-240708-021754-7868</t>
  </si>
  <si>
    <t>2024-07-08 17:54:42</t>
  </si>
  <si>
    <t>普通区域-高密市-马家庄-13665369453-100M-宽带上网投诉-次数0-202407080000627112</t>
  </si>
  <si>
    <t>2024-07-09 18:55:00</t>
  </si>
  <si>
    <t>202407080000627112</t>
  </si>
  <si>
    <t>202407080000627112#宽带账号：13665369453；宽带地址：潍坊高密市柴沟镇马家庄马家庄马家庄2号箱欧西峰；客户来电反映宽带无法观看，客户不在现场，无法配合线上指导/客户不配合排障，请协助处理，谢谢！联系电话：13791626400；联系人：先生；来电流水：2024070817514847120856286。</t>
  </si>
  <si>
    <t>2024-07-08 17:58:12</t>
  </si>
  <si>
    <t>2024-07-08 17:59:21</t>
  </si>
  <si>
    <t>SD-057-240708-869052-2547</t>
  </si>
  <si>
    <t>2024-07-08 10:43:57</t>
  </si>
  <si>
    <t>80+普通-普通区域-寿光市-null-15263664473-宽带上网投诉-次数0-202407080000240332</t>
  </si>
  <si>
    <t>2024-07-09 11:44:00</t>
  </si>
  <si>
    <t>202407080000240332</t>
  </si>
  <si>
    <t>202407080000240332#15263664473客户来电移动装维人员昨天上午10点钟在潍坊市寿光稻田镇何家村维修宽带时吧客户家光电网线剪断了。客户要求投诉，要求尽快处理，联系电话；本机流水 ；2024070810394097820810735</t>
  </si>
  <si>
    <t>2024-07-08 15:56:42</t>
  </si>
  <si>
    <t>SD-057-240708-098254-2636</t>
  </si>
  <si>
    <t>2024-07-08 10:49:41</t>
  </si>
  <si>
    <t>普通区域-诸城市-诸城华兴小区一-13573648925-200M-宽带上网投诉-次数0-202407080000248417</t>
  </si>
  <si>
    <t>2024-07-09 11:50:00</t>
  </si>
  <si>
    <t>202407080000248417</t>
  </si>
  <si>
    <t>202407080000248417#宽带账号13573648925；宽带地址：潍坊市诸城市密州街道兴华路华兴小区*号楼；客户来电反映电视机无法观看，经查询客户侧为质差机顶盒，请协助上门更换终端并一并处理故障问题，谢谢！联系电话13573648925；联系人：李**；来电流水：2024070810461880620802097</t>
  </si>
  <si>
    <t>2024-07-08 10:52:04</t>
  </si>
  <si>
    <t>2024-07-08 10:52:29</t>
  </si>
  <si>
    <t>SD-057-240708-624913-2537</t>
  </si>
  <si>
    <t>2024-07-08 10:43:15</t>
  </si>
  <si>
    <t>普通区域-奎文区-华银小区-15963434852-300M-魔百和投诉-次数0-202407070000737506</t>
  </si>
  <si>
    <t>202407070000737506</t>
  </si>
  <si>
    <t>202407070000737506#流程 ： 
 流程受理流水号：20240707204814159634348521206278; 
手机号码 ：15963434852；
客户姓名 ：王**；
投诉地市 ：潍坊；
来话流水 ：2024070720475623420882868；
宽带账号 ：15963434852；
宽带账号归属地市 ：潍坊；
宽带账号归属区县 ：高新；
联系人 ：王**；
故障地址 ：潍坊高新高新城区福寿街华银小区4号楼*********；
联系电话 ：15963434852；
是否升级倾向 ：否；
是否投诉倾向 ：否；
工单内容 ：客户来电对于山东，潍坊，齐鲁卫视下线，导致无法使用魔百和电视观看不认可，要求处理，请协助，谢谢。；
_是否智能网关：否;宽带小区$[华银小区]$</t>
  </si>
  <si>
    <t>2024-07-08 10:46:10</t>
  </si>
  <si>
    <t>广电直播频道恢复</t>
  </si>
  <si>
    <t>2024-07-08 10:46:54</t>
  </si>
  <si>
    <t>SD-057-240708-360725-9433</t>
  </si>
  <si>
    <t>2024-07-08 20:08:03</t>
  </si>
  <si>
    <t>普通区域-安丘市-青云御景园二期-13686366296-200M-魔百和投诉-次数0-20240708200504X304899507</t>
  </si>
  <si>
    <t>20240708200504X304899507</t>
  </si>
  <si>
    <t>流程受理流水号：20240708200400136863662961178341
客户号码:13686366296
客户姓名:王**
投诉地市:潍坊
来话流水:2024070820012201720853624
宽带账号:13686366296
宽带账号归属地市:潍坊
宽带账号归属区县:安丘市
故障地址:潍坊安丘市兴安街道商场路青云御景园二期青云御景园一区8号楼*********
联系电话:13686366296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故障细类:移动高清电视故障(专席)
携转原因:
故障时间:2024-07-08 20:04:43
魔百和单播/组播:组播
具体故障现象:13686366296客户来电电视无法观看，家里是老人不会操作请协助处理谢谢
客户其他诉求:请审核
魔百和单/组播：组播</t>
  </si>
  <si>
    <t>2024-07-08 20:20:46</t>
  </si>
  <si>
    <t>2024-07-08 20:21:37</t>
  </si>
  <si>
    <t>SD-057-240708-541629-5448</t>
  </si>
  <si>
    <t>2024-07-08 14:12:20</t>
  </si>
  <si>
    <t>【调研】-普通区域-潍城区-华安翡翠名郡-13070711575-500M-宽带上网投诉-次数0-202407080000410973</t>
  </si>
  <si>
    <t>202407080000410973</t>
  </si>
  <si>
    <t>202407080000410973#【已关注中国移动10086微信公众号】流程受理流水号：20240708141133130707115751095319
客户号码:13070711575
客户姓名:王**
投诉地市:潍坊
来话流水:2024070814063029420855624
宽带账号:13070711575
宽带账号归属地市:潍坊
宽带账号归属区县:潍城区
故障地址:潍坊潍城区西关街道长松路华安翡翠名郡13号楼*********
联系电话:13070711575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故障细类:宽带网速慢/卡顿
携转原因:
故障时间:2024-07-08 14:12:10
具体故障现象:提示网络无法连接，
客户其他诉求:
;宽带小区$[华安翡翠名郡]$</t>
  </si>
  <si>
    <t>2024-07-08 14:31:35</t>
  </si>
  <si>
    <t>2024-07-08 14:31:57</t>
  </si>
  <si>
    <t>SD-851-335087-9583-21617</t>
  </si>
  <si>
    <t>SD-057-240708-194307-1441</t>
  </si>
  <si>
    <t>2024-07-08 09:32:40</t>
  </si>
  <si>
    <t>【调研】-普通区域-奎文区-潍坊学院宿舍-18853650979-200M-宽带上网投诉-次数0-202407080000160404</t>
  </si>
  <si>
    <t>2024-07-09 10:33:00</t>
  </si>
  <si>
    <t>202407080000160404</t>
  </si>
  <si>
    <t>202407080000160404#宽带账号：18853650979；宽带地址：潍坊奎文区广文街道胜利街潍坊学院宿舍潍坊学院宿舍北楼*********客户来电反映宽带/卡顿客户不配合排障，要求上门，请协助处理，谢谢！联系电话：18853650979；来电流水2024070809303854120865634</t>
  </si>
  <si>
    <t>2024-07-08 09:35:10</t>
  </si>
  <si>
    <t>2024-07-08 09:35:33</t>
  </si>
  <si>
    <t>SD-057-240708-971524-9162</t>
  </si>
  <si>
    <t>2024-07-08 19:41:02</t>
  </si>
  <si>
    <t>【调研】-80+银卡-(目标)普通区域-潍城区-金都北苑南区-18763675827-1000M-宽带上网投诉-次数0-20240708193800X680912282</t>
  </si>
  <si>
    <t>20240708193800X680912282</t>
  </si>
  <si>
    <t xml:space="preserve">流程受理流水号：20240708193715187636758271174656
客户号码:18763675827
客户姓名:张**
投诉地市:潍坊
来话流水:2024070819370051320821197
宽带账号:18763675827
宽带账号归属地市:潍坊
宽带账号归属区县:潍城区
故障地址:潍坊潍城区北关街道卧龙西街金都北苑南区11号楼*********
联系电话:18763675827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19:37:44
具体故障现象:打不开网页，
客户其他诉求:
</t>
  </si>
  <si>
    <t>2024-07-08 19:45:25</t>
  </si>
  <si>
    <t>2024-07-08 19:47:35</t>
  </si>
  <si>
    <t>SD-851-319038-6858-12168</t>
  </si>
  <si>
    <t>SD-057-240708-873962-1495</t>
  </si>
  <si>
    <t>2024-07-08 09:36:12</t>
  </si>
  <si>
    <t>普通区域-寒亭区-温馨家园小区-18366523206-200M-宽带上网投诉-次数0-202407080000165291</t>
  </si>
  <si>
    <t>2024-07-09 10:37:00</t>
  </si>
  <si>
    <t>202407080000165291</t>
  </si>
  <si>
    <t>202407080000165291#流程受理流水号：20240708093147183665232061021818
客户号码:18366523206
客户姓名:焦**
投诉地市:潍坊
来话流水:2024070809294570120853822
宽带账号:18366523206
宽带账号归属地市:潍坊
宽带账号归属区县:寒亭区
故障地址:潍坊寒亭区寒亭街道运河街温馨家园小区1号楼*********
联系电话:18366523206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故障细类:网速慢/上网掉线(专席)
携转原因:
故障时间:2024-07-08 09:32:10
具体故障现象:网速慢卡顿，使用的也是千兆路由器，但还是慢，要求免费更换新的路由器和新的光猫，
客户其他诉求:
;宽带小区$[温馨家园小区]$</t>
  </si>
  <si>
    <t>2024-07-08 09:41:46</t>
  </si>
  <si>
    <t>2024-07-08 09:42:11</t>
  </si>
  <si>
    <t>SD-057-240708-681923-7674</t>
  </si>
  <si>
    <t>普通区域-昌邑市-高阳西村-18806468771-1000M-宽带上网投诉-次数0-20240708173428X268620752</t>
  </si>
  <si>
    <t>2024-07-09 18:37:00</t>
  </si>
  <si>
    <t>20240708173428X268620752</t>
  </si>
  <si>
    <t xml:space="preserve">【农村网络投诉】流程受理流水号：20240708173213188064687711149899
客户号码:18806468771
客户姓名:张**
投诉地市:潍坊
来话流水:2024070817300465020810555
宽带账号:18806468771
宽带账号归属地市:潍坊
宽带账号归属区县:昌邑市
故障地址:潍坊昌邑市塔耳堡镇高阳西村高阳西村15号箱张久刚*********
联系电话:18806468771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17:31:56
具体故障现象:光猫亮红灯，光纤线插紧捋直,重启 ,未恢复
客户其他诉求:
</t>
  </si>
  <si>
    <t>2024-07-08 17:40:56</t>
  </si>
  <si>
    <t>李大海</t>
  </si>
  <si>
    <t>15706307218</t>
  </si>
  <si>
    <t>dw3_jk_lidahai</t>
  </si>
  <si>
    <t>2024-07-08 17:41:25</t>
  </si>
  <si>
    <t>SD-851-287652-84</t>
  </si>
  <si>
    <t>SD-057-240708-195426-7677</t>
  </si>
  <si>
    <t>2024-07-08 17:36:07</t>
  </si>
  <si>
    <t>【调研】-普通区域-奎文区-金都时代新城-13455640011-300M-宽带上网投诉-次数0-202407080000612620</t>
  </si>
  <si>
    <t>202407080000612620</t>
  </si>
  <si>
    <t xml:space="preserve">202407080000612620#宽带账号：13455640011；宽带地址：潍坊奎文区北苑街道北宫街金都时代新城50号楼*；客户来电反映电视网络故障，经查询客户侧为机顶盒质差终端，请协助上门更换终端并一并处理故障问题，谢谢！联系电话：18106362068；联系人：女士；来电流水：2024070817315449620832679 。
</t>
  </si>
  <si>
    <t>2024-07-08 17:39:55</t>
  </si>
  <si>
    <t>2024-07-08 17:40:15</t>
  </si>
  <si>
    <t>SD-057-240708-301567-7626</t>
  </si>
  <si>
    <t>2024-07-08 17:32:02</t>
  </si>
  <si>
    <t>【重投】-普通区域-青州市-鞋帽城-18263679710-100M-宽带上网投诉-次数0-20240708172923X963806879</t>
  </si>
  <si>
    <t>2024-07-09 18:33:00</t>
  </si>
  <si>
    <t>20240708172923X963806879</t>
  </si>
  <si>
    <t xml:space="preserve">流程受理流水号：20240708172740182636797101148670
客户号码:18263679710
客户姓名:汲**
投诉地市:潍坊
来话流水:2024070817255525420860428
宽带账号:18263679710
宽带账号归属地市:潍坊
宽带账号归属区县:青州市
故障地址:潍坊青州市云门山街道尧王山路鞋帽城扩容东区3号箱（东北角）*********
联系电话:15065677779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17:29:06
具体故障现象:光猫亮红灯，线上指导检查光纤线未恢复请协助谢谢
客户其他诉求:谢谢
</t>
  </si>
  <si>
    <t>2024-07-08 17:34:01</t>
  </si>
  <si>
    <t>2024-07-08 17:34:18</t>
  </si>
  <si>
    <t>SD-057-240708-864795-9188</t>
  </si>
  <si>
    <t>2024-07-08 19:42:54</t>
  </si>
  <si>
    <t>【调研】-80+普通-普通区域-奎文区-九龙山庄-18660676530-1000M-宽带上网投诉-次数0-202407080000706810</t>
  </si>
  <si>
    <t>202407080000706810</t>
  </si>
  <si>
    <t>202407080000706810#宽带账号：18660676530；联系电话：18660676530宽带地址：潍坊高新高新城区樱前街九龙山庄紫云苑16号楼*；客户来电反映频繁断网，线上指导无法配合操作，要求上门处理, 来电流水：2024070819403947220841677</t>
  </si>
  <si>
    <t>2024-07-08 19:45:57</t>
  </si>
  <si>
    <t>2024-07-08 19:46:12</t>
  </si>
  <si>
    <t>SD-851-310750-7314-17263</t>
  </si>
  <si>
    <t>SD-057-240708-765902-1476</t>
  </si>
  <si>
    <t>2024-07-08 09:35:16</t>
  </si>
  <si>
    <t>80+普通-普通区域-青州市-孙家商业街-13455686345-1000M-宽带上网投诉-次数0-20240708093308X388685637</t>
  </si>
  <si>
    <t>20240708093308X388685637</t>
  </si>
  <si>
    <t xml:space="preserve">【农村网络投诉】流程受理流水号：20240708093218134556863451021977
客户号码:13455686345
客户姓名:刘**
投诉地市:潍坊
来话流水:2024070809314724220881184
宽带账号:13455686345
宽带账号归属地市:潍坊
宽带账号归属区县:青州市
故障地址:潍坊青州市高柳镇孙家村
联系电话:13455686345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09:34:55
具体故障现象:无法上网，
客户其他诉求:
</t>
  </si>
  <si>
    <t>2024-07-08 09:38:47</t>
  </si>
  <si>
    <t>2024-07-08 09:39:12</t>
  </si>
  <si>
    <t>SD-851-300866-416-29133</t>
  </si>
  <si>
    <t>2024-07-08 12:47:23</t>
  </si>
  <si>
    <t>【调研】-普通区域-诸城市-龙都荣郡-18953699557-1000M-魔百和投诉-次数0-20240708124534X934380181 一级督办</t>
  </si>
  <si>
    <t>20240708124534X934380181</t>
  </si>
  <si>
    <t>2024-07-08 12:49:21</t>
  </si>
  <si>
    <t>2024-07-08 12:49:57</t>
  </si>
  <si>
    <t>SD-851-308754-12764-6973</t>
  </si>
  <si>
    <t>SD-057-240708-568931-4311</t>
  </si>
  <si>
    <t>2024-07-08 12:45:26</t>
  </si>
  <si>
    <t>普通区域-高密市-滕家庄自然村-15954491205-100M-宽带上网投诉-次数0-202407080000356497</t>
  </si>
  <si>
    <t>2024-07-09 13:00:00</t>
  </si>
  <si>
    <t>202407080000356497</t>
  </si>
  <si>
    <t xml:space="preserve">202407080000356497#流程受理流水号：20240708124503159544912051078900
客户号码:15954491205
客户姓名:王**
投诉地市:潍坊
来话流水:2024070812444203820888908
宽带账号:15954491205
宽带账号归属地市:潍坊
宽带账号归属区县:高密市
故障地址:潍坊高密市柴沟镇滕家庄滕家庄自然村藤树春8号箱*********
联系电话:15954491205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故障时间:2024-07-08 12:45:14
具体故障现象:客户侧为质差终端，要求上门更换终端并一并处理故障问题。
客户其他诉求:客户侧为质差终端，要求上门更换终端并一并处理故障问题。
</t>
  </si>
  <si>
    <t>2024-07-08 12:49:08</t>
  </si>
  <si>
    <t>2024-07-08 12:49:30</t>
  </si>
  <si>
    <t>SD-057-240708-798162-4276</t>
  </si>
  <si>
    <t>2024-07-08 12:41:54</t>
  </si>
  <si>
    <t>80+普通-普通区域-潍城区-怡教园-15095106832-1000M-宽带上网投诉-次数0-202407080000355846</t>
  </si>
  <si>
    <t>202407080000355846</t>
  </si>
  <si>
    <t>202407080000355846#宽带账号：15095106832；宽带地址：潍坊潍城区西关街道西园街怡教园1号楼*；客户来电反映宽带使用不畅，客户不在现场，无法配合线上指导，要求上门，请协助处理，谢谢！联系电话：本机；联系人：先生；来电流水2024070812402480720858206</t>
  </si>
  <si>
    <t>2024-07-08 12:45:59</t>
  </si>
  <si>
    <t>2024-07-08 12:48:25</t>
  </si>
  <si>
    <t>SD-851-295702-20657-11254</t>
  </si>
  <si>
    <t>SD-057-240708-864312-4309</t>
  </si>
  <si>
    <t>2024-07-08 12:44:45</t>
  </si>
  <si>
    <t>80+普通-普通区域-寿光市-青田湖村自然村-15095186123-500M-宽带上网投诉-次数0-202407080000355997</t>
  </si>
  <si>
    <t>202407080000355997</t>
  </si>
  <si>
    <t>202407080000355997#宽带账号：15095186123；宽带地址：潍坊寿光市田马青田湖村；客户来电反映宽带无法上网，客户不配合排障，要求上门，请协助处理，谢谢！联系电话：15095186123；联系人：女士；来电流水：2024070812430192320876683</t>
  </si>
  <si>
    <t>2024-07-08 12:53:58</t>
  </si>
  <si>
    <t>2024-07-08 12:54:14</t>
  </si>
  <si>
    <t>SD-851-290350-11724-8302</t>
  </si>
  <si>
    <t>SD-057-240708-065721-9198</t>
  </si>
  <si>
    <t>2024-07-08 19:44:23</t>
  </si>
  <si>
    <t>(目标)普通区域-寒亭区-镜湖小区-15863692798-200M-魔百和投诉-次数0-20240708194250X970405543</t>
  </si>
  <si>
    <t>20240708194250X970405543</t>
  </si>
  <si>
    <t>流程受理流水号：20240708194046158636927981175155
客户号码:15863692798
客户姓名:齐**
投诉地市:潍坊
来话流水:2024070819352082620811663
宽带账号:15863692798
宽带账号归属地市:潍坊
宽带账号归属区县:寒亭区
故障地址:潍坊寒亭区寒亭街道幸福路镜湖小区8号楼
联系电话:17853688872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故障时间:2024-07-08 19:40:26
魔百和单播/组播:单播
具体故障现象:电视提示网络类错误，
客户其他诉求:22002，拔插网线重启配置DHCP未恢复，电视盒显示WIFI已连接，重启后还是未连接，22002
魔百和单/组播：单播</t>
  </si>
  <si>
    <t>2024-07-08 19:45:41</t>
  </si>
  <si>
    <t>2024-07-08 19:46:00</t>
  </si>
  <si>
    <t>SD-057-240708-467921-5479</t>
  </si>
  <si>
    <t>2024-07-08 14:13:33</t>
  </si>
  <si>
    <t>【调研】-80+银卡-(目标)普通区域-临朐县-洼子村自然村-15053654765-300M-宽带上网投诉-次数0-202407080000414348</t>
  </si>
  <si>
    <t>202407080000414348</t>
  </si>
  <si>
    <t>202407080000414348#流程受理流水号：20240708141227150536547651095530
客户号码:15053654765
客户姓名:张**
投诉地市:潍坊
来话流水:2024070814081949820877563
宽带账号:15053654765
宽带账号归属地市:潍坊
宽带账号归属区县:临朐县
故障地址:潍坊临朐县冶源镇人民政府洼子村洼子村自然村洼子（扩容3）34号箱张成伟家前（外墙）*********
联系电话:15053654765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故障时间:2024-07-08 14:10:23
具体故障现象:宽带不在线无法连接，光猫不亮灯，指导拔插电源线重启均未恢复，请协助，谢谢
客户其他诉求:
;宽带小区$[洼子村自然村]$</t>
  </si>
  <si>
    <t>2024-07-08 14:19:05</t>
  </si>
  <si>
    <t>2024-07-08 14:19:51</t>
  </si>
  <si>
    <t>SD-851-248693-16328-28193</t>
  </si>
  <si>
    <t>SD-057-240708-612703-9243</t>
  </si>
  <si>
    <t>2024-07-08 19:48:48</t>
  </si>
  <si>
    <t>普通区域-潍城区-自怡园片区（含七中、教育局宿舍等）-17706363864-300M-宽带上网投诉-次数0-202407080000707954</t>
  </si>
  <si>
    <t>202407080000707954</t>
  </si>
  <si>
    <t xml:space="preserve">202407080000707954#用户来电宽带无法正常使用，要求师傅上门，要求18:30之后上门，烦请协助谢谢
联系人:男士  联系电话:13853628791   录音流水：2024070819433858520858053
</t>
  </si>
  <si>
    <t>2024-07-08 19:52:19</t>
  </si>
  <si>
    <t>2024-07-08 19:53:58</t>
  </si>
  <si>
    <t>SD-057-240708-329510-1489</t>
  </si>
  <si>
    <t>2024-07-08 09:35:50</t>
  </si>
  <si>
    <t>【调研】-80+白金-普通区域-坊子区-穆村朱家营-13963615955-1000M-魔百和投诉-次数2-20240707184451X919473960</t>
  </si>
  <si>
    <t>2024-07-08 09:46:48</t>
  </si>
  <si>
    <t>2024-07-08 09:59:19</t>
  </si>
  <si>
    <t>SD-057-240708-481576-1456</t>
  </si>
  <si>
    <t>2024-07-08 09:33:52</t>
  </si>
  <si>
    <t>【调研】-80+普通-普通区域-高密市-镇府街电影大厦-13573697052-300M-宽带上网投诉-次数0-202407080000162934</t>
  </si>
  <si>
    <t>202407080000162934</t>
  </si>
  <si>
    <t xml:space="preserve">202407080000162934#流程受理流水号：20240708093215135736970521021964
客户号码:13573697052
客户姓名:张**
投诉地市:潍坊
来话流水:2024070809315288820882465
宽带账号:13573697052
宽带账号归属地市:潍坊
宽带账号归属区县:高密市
故障地址:潍坊高密市醴泉街道镇府街镇府街电影大厦北楼*********
联系电话:13573697052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光功率:-23.09
故障大类:宽带/电视
故障细类:宽带无法上网
携转原因:
故障时间:2024-07-08 09:31:36
具体故障现象:打不开网页，
客户其他诉求:客户侧为质差终端，要求上门更换终端并一并处理故障问题。
</t>
  </si>
  <si>
    <t>2024-07-08 09:38:21</t>
  </si>
  <si>
    <t>2024-07-08 09:38:53</t>
  </si>
  <si>
    <t>SD-057-240708-756031-9183</t>
  </si>
  <si>
    <t>2024-07-08 19:42:05</t>
  </si>
  <si>
    <t>普通区域-奎文区-壹品御苑-15094943786-100M-魔百和投诉-次数0-202407080000704733</t>
  </si>
  <si>
    <t>202407080000704733</t>
  </si>
  <si>
    <t>202407080000704733#【已关注中国移动10086微信公众号】流程受理流水号：20240708184938150949437861167270n客户号码:15094943786n客户姓名:范**n投诉地市:潍坊n来话流水:2024070818470025620816901n宽带账号:15094943786n宽带账号归属地市:潍坊n宽带账号归属区县:奎文区n故障地址:潍坊奎文区廿里堡街道金宝街壹品御苑5号楼*********n联系电话:15094943786n联系人:先生/女士n工单紧急程度:一般n是否有升级投诉倾向:否n是否重复投诉:否n是否携转意向:否n是否投诉倾向:否n是否智能网关:智能网关n当前是否在线:是n接入方式:FTTHn端到端诊断结果:客户侧设备问题n是否质差终端:是n光功率:-15.03n故障大类:宽带/电视n故障细类:移动高清电视故障(专席)n携转原因:n故障时间:2024-07-08 18:48:31n魔百和单播/组播:单播n具体故障现象:电视网络未连接：宽带正常使用，网口灯正常，网线无问题，指导拔插网线重nn启，对应指导网络配置无效，请协助处理，谢谢。n客户其他诉求:n魔百和单/组播：单播;宽带小区$[壹品御苑]$</t>
  </si>
  <si>
    <t>2024-07-08 19:50:47</t>
  </si>
  <si>
    <t>2024-07-08 19:51:16</t>
  </si>
  <si>
    <t>SD-057-240708-246193-7632</t>
  </si>
  <si>
    <t>2024-07-08 17:32:18</t>
  </si>
  <si>
    <t>80+普通-普通区域-寿光市-尹官-15063693903-200M-宽带上网投诉-次数0-20240708173049X490531490</t>
  </si>
  <si>
    <t>20240708173049X490531490</t>
  </si>
  <si>
    <t xml:space="preserve">【农村网络投诉】流程受理流水号：20240708172919150636939031149128
客户号码:15063693903
客户姓名:尹**
投诉地市:潍坊
来话流水:2024070817284897920895519
宽带账号:15063693903
宽带账号归属地市:潍坊
宽带账号归属区县:寿光市
故障地址:潍坊寿光市东埠尹官庄村尹官尹官村3号箱尹建斌家外墙*********
联系电话:15063693903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17:30:23
具体故障现象:用户无法提供具体故障现象，不在家拒绝排障
客户其他诉求:
</t>
  </si>
  <si>
    <t>2024-07-08 17:37:31</t>
  </si>
  <si>
    <t>2024-07-08 17:37:57</t>
  </si>
  <si>
    <t>SD-057-240708-196780-9231</t>
  </si>
  <si>
    <t>2024-07-08 19:47:23</t>
  </si>
  <si>
    <t>80+金卡-普通区域-寿光市-怡锦苑-13465658627-500M-宽带上网投诉-次数0-20240708194532X132150623</t>
  </si>
  <si>
    <t>20240708194532X132150623</t>
  </si>
  <si>
    <t xml:space="preserve">流程受理流水号：20240708194334134656586271175516
客户号码:13465658627
客户姓名:王*
投诉地市:潍坊
来话流水:2024070819430390720854891
宽带账号:13465658627
宽带账号归属地市:潍坊
宽带账号归属区县:寿光市
故障地址:潍坊寿光市北洛镇东环路怡锦苑18号楼*********
联系电话:13626464025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故障细类:宽带无法上网
携转原因:
故障时间:2024-07-08 19:43:52
具体故障现象:打不开网页，
客户其他诉求:
</t>
  </si>
  <si>
    <t>2024-07-08 19:49:27</t>
  </si>
  <si>
    <t>2024-07-08 19:50:43</t>
  </si>
  <si>
    <t>SD-057-240708-591436-1484</t>
  </si>
  <si>
    <t>2024-07-08 09:35:43</t>
  </si>
  <si>
    <t>普通区域-安丘市-魏家花园-15762490055-300M-宽带上网投诉-次数0-202407080000161553</t>
  </si>
  <si>
    <t>202407080000161553</t>
  </si>
  <si>
    <t>202407080000161553#受理号码 : 15762490055客户姓名 : 李*号码归属地 : 潍坊安丘 － 安丘用户品牌 : 神州行
潍坊安丘市兴安街道金融街魏家花园南区6号楼*
宽带故障客户不在家请协助谢谢
先生 联系电话 13188830076  流水2024070809204149320831032</t>
  </si>
  <si>
    <t>2024-07-08 09:36:49</t>
  </si>
  <si>
    <t>2024-07-08 09:37:10</t>
  </si>
  <si>
    <t>SD-057-240708-785049-9097</t>
  </si>
  <si>
    <t>2024-07-08 19:32:44</t>
  </si>
  <si>
    <t>【调研】-普通区域-青州市-孙板-13854489913-300M-宽带上网投诉-次数0-202407080000701780</t>
  </si>
  <si>
    <t>202407080000701780</t>
  </si>
  <si>
    <t>202407080000701780#导航立单,客户通过语音导航反馈宽带故障问题,经诊断光猫设备性能不佳,要求装维回访处理,请协助.联系电话：13854489913</t>
  </si>
  <si>
    <t>2024-07-08 20:02:12</t>
  </si>
  <si>
    <t>2024-07-08 20:02:39</t>
  </si>
  <si>
    <t>SD-057-240708-561349-9215</t>
  </si>
  <si>
    <t>2024-07-08 19:45:47</t>
  </si>
  <si>
    <t>80+银卡-普通区域-高密市-金博丽苑-13791627222-1000M-宽带上网投诉-次数0-202407080000708249</t>
  </si>
  <si>
    <t>202407080000708249</t>
  </si>
  <si>
    <t xml:space="preserve">202407080000708249#质差机顶盒：宽带账号：13791627222；宽带地址：潍坊高密市醴泉街道文昌街金博丽苑2号楼**4-102；客户来电反映宽带连不上，经查询客户侧为质差机顶盒，请协助上门更换终端并一并处理故障问题，谢谢！联系电话13791627222；联系人：13791627222*；来电流水2024070819424478320853221 </t>
  </si>
  <si>
    <t>2024-07-08 19:49:14</t>
  </si>
  <si>
    <t>2024-07-08 19:52:24</t>
  </si>
  <si>
    <t>SD-057-240708-087265-6941</t>
  </si>
  <si>
    <t>2024-07-08 16:31:52</t>
  </si>
  <si>
    <t>【调研】-80+白金-普通区域-寿光市-南官-15094993444-1000M-宽带上网投诉-次数0-202407080000547427</t>
  </si>
  <si>
    <t>2024-07-09 17:32:00</t>
  </si>
  <si>
    <t>202407080000547427</t>
  </si>
  <si>
    <t>202407080000547427# 宽带账号：15094993444；联系电话：15094993444宽带地址：潍坊寿光市寒桥镇南官庄村南官南官村8号箱**；客户来电反映无法联网，线上指导无法配合操作，要求上门处理, 来电流水：2024070816290542020829007</t>
  </si>
  <si>
    <t>2024-07-08 16:35:30</t>
  </si>
  <si>
    <t>2024-07-08 16:36:02</t>
  </si>
  <si>
    <t>SD-057-240708-968134-1466</t>
  </si>
  <si>
    <t>2024-07-08 09:34:31</t>
  </si>
  <si>
    <t>【调研】-80+金卡-普通区域-寿光市-锦绣华城-13793649596-300M-宽带上网投诉-次数0-202407080000162625</t>
  </si>
  <si>
    <t>202407080000162625</t>
  </si>
  <si>
    <t xml:space="preserve">202407080000162625#要求装维上门服务：宽带账号：13793649596；宽带地址：潍坊寿光市侯镇南北中心街锦绣华城12号楼*********
；客户来电反映宽带不在线，客户不配合排障，要求上门，请协助处理，谢谢！联系电话：13793649596；联系人：先生；来电流水：202407080000162625。 </t>
  </si>
  <si>
    <t>2024-07-08 09:36:01</t>
  </si>
  <si>
    <t>2024-07-08 09:36:26</t>
  </si>
  <si>
    <t>SD-057-240708-740251-2359</t>
  </si>
  <si>
    <t>2024-07-08 10:31:17</t>
  </si>
  <si>
    <t>80+普通-普通区域-青州市-南石塔村自然村-18766467556-200M-宽带上网投诉-次数0-202407080000228536</t>
  </si>
  <si>
    <t>2024-07-09 11:32:00</t>
  </si>
  <si>
    <t>202407080000228536</t>
  </si>
  <si>
    <t>202407080000228536#宽带账号：18766467556；宽带地址：潍坊青州市高柳镇南石塔村南石塔村自然村扩8号箱（徐良众）********客户来电反映宽带/无法连接，/客户不配合排障，要求上门，请协助处理，谢谢！联系电话：18766467556；来电流水2024070810292882920868651</t>
  </si>
  <si>
    <t>2024-07-08 10:35:20</t>
  </si>
  <si>
    <t>2024-07-08 10:35:42</t>
  </si>
  <si>
    <t>SD-851-324730-10009-25572</t>
  </si>
  <si>
    <t>SD-057-240708-134205-1654</t>
  </si>
  <si>
    <t>2024-07-08 09:48:04</t>
  </si>
  <si>
    <t>【调研】-普通区域-奎文区-纺织小区四区（潍棉）-15064633617-300M-宽带上网投诉-次数0-20240708094612X172435319</t>
  </si>
  <si>
    <t>20240708094612X172435319</t>
  </si>
  <si>
    <t xml:space="preserve">流程受理流水号：20240708094452150646336171026510
客户号码:15064633617
客户姓名:史**
投诉地市:潍坊
来话流水:2024070809425193020831123
宽带账号:15064633617
宽带账号归属地市:潍坊
宽带账号归属区县:奎文区
故障地址:潍坊奎文区潍州路街道前进街纺织小区四区（潍棉）纺织小区33号楼
联系电话:15064633617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09:45:17
具体故障现象:PON灯闪，插紧捋直光纤线未恢复，重启未恢复，请协助，谢谢。
客户其他诉求:
</t>
  </si>
  <si>
    <t>2024-07-08 09:53:35</t>
  </si>
  <si>
    <t>2024-07-08 09:54:23</t>
  </si>
  <si>
    <t>SD-851-266956-26262-14048</t>
  </si>
  <si>
    <t>SD-057-240708-168735-2428</t>
  </si>
  <si>
    <t>2024-07-08 10:35:50</t>
  </si>
  <si>
    <t>80+银卡-普通区域-寿光市-畜牧局家属院-13863650319-1000M-宽带上网投诉-次数0-202407080000235062</t>
  </si>
  <si>
    <t>202407080000235062</t>
  </si>
  <si>
    <t xml:space="preserve">202407080000235062#流程受理流水号：20240708103454138636503191043068
客户号码:13863650319
客户姓名:陈**
投诉地市:潍坊
来话流水:2024070810341340820834753
宽带账号:13863650319
宽带账号归属地市:潍坊
宽带账号归属区县:寿光市
故障地址:潍坊寿光市圣城街道迎宾路畜牧局家属院南楼*********
联系电话:13863650319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故障细类:移动高清电视故障
携转原因:
故障时间:2024-07-08 10:35:13
魔百和单播/组播:单播
具体故障现象:不能看电视
客户其他诉求:客户侧为质差终端，要求上门更换终端并一并处理故障问题。
</t>
  </si>
  <si>
    <t>2024-07-08 10:40:25</t>
  </si>
  <si>
    <t>2024-07-08 10:41:25</t>
  </si>
  <si>
    <t>SD-851-287135-12967-18187</t>
  </si>
  <si>
    <t>SD-057-240708-025734-10254</t>
  </si>
  <si>
    <t>2024-07-08 21:32:19</t>
  </si>
  <si>
    <t>普通区域-滨海-寿春园南区（1-18号楼）-13455660796-500M-魔百和投诉-次数0-202407080000748771</t>
  </si>
  <si>
    <t>202407080000748771</t>
  </si>
  <si>
    <t>202407080000748771#【已关注中国移动10086微信公众号】流程受理流水号：20240708213006134556607961187198
客户号码:13455660796
客户姓名:耿**
投诉地市:潍坊
来话流水:2024070821280568020824929
宽带账号:13455660796
宽带账号归属地市:潍坊
宽带账号归属区县:滨海
故障地址:潍坊滨海大家洼街道华安路寿春园南区（1-18号楼）19号箱（5号楼）*********
联系电话:13455660796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故障时间:2024-07-08 21:30:42
魔百和单播/组播:组播
具体故障现象:电视提示网络类错误，
拔插电源线网线   设置网络未恢复
客户其他诉求:
魔百和单/组播：组播;宽带小区$[寿春园南区（1-18号楼）]$</t>
  </si>
  <si>
    <t>2024-07-08 21:34:11</t>
  </si>
  <si>
    <t>2024-07-08 21:34:36</t>
  </si>
  <si>
    <t>SD-851-277070-37651-29538</t>
  </si>
  <si>
    <t>2024-07-08 22:01:43</t>
  </si>
  <si>
    <t>【重投】-80+普通-普通区域-安丘市-韩吉村自然村-15169561543-500M-宽带上网投诉-次数0-202407080000750986 一级督办</t>
  </si>
  <si>
    <t>202407080000750986</t>
  </si>
  <si>
    <t>2024-07-08 22:44:47</t>
  </si>
  <si>
    <t>2024-07-09 07:15:29</t>
  </si>
  <si>
    <t>SD-057-240708-197062-1647</t>
  </si>
  <si>
    <t>2024-07-08 09:47:47</t>
  </si>
  <si>
    <t>【调研】-80+金卡-普通区域-青州市-泓德物流园商业区-13562621858-1000M-宽带上网投诉-次数0-20240708094542X142886683</t>
  </si>
  <si>
    <t>20240708094542X142886683</t>
  </si>
  <si>
    <t xml:space="preserve">流程受理流水号：20240708094502135626218581026577
客户号码:13562621858
客户姓名:张**
投诉地市:潍坊
来话流水:2024070809443168220853596
宽带账号:13562621858
宽带账号归属地市:潍坊
宽带账号归属区县:青州市
故障地址:潍坊青州市东夏镇309国道泓德物流园商业区12#楼北侧西7号箱*********
联系电话:15169463006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09:45:25
具体故障现象:光猫亮红灯，
客户其他诉求:请处理 谢谢
</t>
  </si>
  <si>
    <t>2024-07-08 10:03:43</t>
  </si>
  <si>
    <t>2024-07-08 10:04:14</t>
  </si>
  <si>
    <t>SD-851-313612-25655-27537</t>
  </si>
  <si>
    <t>SD-057-240708-928536-1640</t>
  </si>
  <si>
    <t>2024-07-08 09:47:23</t>
  </si>
  <si>
    <t>(目标)普通区域-青州市-诺贝尔城一期-13791605751-300M-宽带上网投诉-次数0-20240708094505X105393836</t>
  </si>
  <si>
    <t>20240708094505X105393836</t>
  </si>
  <si>
    <t xml:space="preserve">流程受理流水号：20240708094345137916057511026106
客户号码:13791605751
客户姓名:刘**
投诉地市:潍坊
来话流水:2024070809430928120835085
宽带账号:13791605751
宽带账号归属地市:潍坊
宽带账号归属区县:青州市
故障地址:潍坊青州市云门山街道凤凰山东路诺贝尔城一期18号楼*********
联系电话:15265694358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09:44:48
具体故障现象:光猫亮红灯，
客户其他诉求:
</t>
  </si>
  <si>
    <t>2024-07-08 09:54:24</t>
  </si>
  <si>
    <t>2024-07-08 09:54:43</t>
  </si>
  <si>
    <t>SD-057-240708-917845-2387</t>
  </si>
  <si>
    <t>2024-07-08 10:33:06</t>
  </si>
  <si>
    <t>【调研】-普通区域-临朐县-碧桂园二期-18765771695-300M-宽带上网投诉-次数0-20240708103122X882427884</t>
  </si>
  <si>
    <t>20240708103122X882427884</t>
  </si>
  <si>
    <t xml:space="preserve">流程受理流水号：20240708103034187657716951041661
客户号码:18765771695
客户姓名:黄**
投诉地市:潍坊
来话流水:2024070810292328420867408
宽带账号:18765771695
宽带账号归属地市:潍坊
宽带账号归属区县:临朐县
故障地址:潍坊临朐县城关街道沂山路碧桂园二期6号楼*********
联系电话:18765771695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光功率:-13.31
故障大类:宽带/电视
故障细类:网速慢/上网掉线(专席)
携转原因:
故障时间:2024-07-08 10:29:36
具体故障现象:网速慢卡顿，检查网线，所有网站都慢，超5类网线，千兆路由器，一号千兆口，重启设备,放在宽阔地方.
客户其他诉求:
</t>
  </si>
  <si>
    <t>2024-07-08 10:38:42</t>
  </si>
  <si>
    <t>2024-07-08 10:42:50</t>
  </si>
  <si>
    <t>SD-851-292296-12423-2410</t>
  </si>
  <si>
    <t>SD-057-240708-896024-10266</t>
  </si>
  <si>
    <t>2024-07-08 21:39:38</t>
  </si>
  <si>
    <t>80+银卡-普通区域-寿光市-银海花园-13465660055-300M-宽带上网投诉-次数0-202407080000749388</t>
  </si>
  <si>
    <t>202407080000749388</t>
  </si>
  <si>
    <t>202407080000749388#流程受理流水号：20240708213433134656600551187354
客户号码:13465660055
客户姓名:邱**
投诉地市:潍坊
来话流水:2024070821332890020840643
宽带账号:13465660055
宽带账号归属地市:潍坊
宽带账号归属区县:寿光市
故障地址:潍坊寿光市圣城街道文圣街银海花园东楼*********
联系电话:15169445522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故障细类:宽带网速慢/卡顿
携转原因:
故障时间:2024-07-08 21:39:23
具体故障现象:网速慢卡顿，
客户其他诉求:
;宽带小区$[银海花园]$</t>
  </si>
  <si>
    <t>2024-07-08 21:42:36</t>
  </si>
  <si>
    <t>2024-07-08 21:44:47</t>
  </si>
  <si>
    <t>SD-851-327001-23199-8999</t>
  </si>
  <si>
    <t>SD-057-240708-276913-1637</t>
  </si>
  <si>
    <t>2024-07-08 09:47:11</t>
  </si>
  <si>
    <t>【调研】-80+银卡-普通区域-高密市-丽河庭院-15964331656-300M-魔百和投诉-次数0-20240708094426X665556900</t>
  </si>
  <si>
    <t>20240708094426X665556900</t>
  </si>
  <si>
    <t>流程受理流水号：20240708093419159643316561022728
客户号码:15964331656
客户姓名:李**
投诉地市:潍坊
来话流水:2024070809340098820811831
宽带账号:15964331656
宽带账号归属地市:潍坊
宽带账号归属区县:高密市
故障地址:潍坊高密市醴泉街道振兴街丽河庭院2号楼1-101*********
联系电话:15964331656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故障细类:移动高清电视故障(专席)
携转原因:
故障时间:2024-07-08 09:44:00
魔百和单播/组播:组播
具体故障现象:电视直播或点播无法观看，
客户其他诉求:
魔百和单/组播：组播</t>
  </si>
  <si>
    <t>2024-07-08 09:52:58</t>
  </si>
  <si>
    <t>2024-07-08 09:53:30</t>
  </si>
  <si>
    <t>SD-057-240708-143625-8728</t>
  </si>
  <si>
    <t>2024-07-08 19:08:08</t>
  </si>
  <si>
    <t>普通区域-诸城市-皇华曹寺村-15628741394-200M-宽带上网投诉-次数0-20240708190516X716313323</t>
  </si>
  <si>
    <t>20240708190516X716313323</t>
  </si>
  <si>
    <t xml:space="preserve">【农村网络投诉】流程受理流水号：20240708190419156287413941169712
客户号码:15628741394
客户姓名:史**
投诉地市:潍坊
来话流水:2024070818593059020898692
宽带账号:15628741394
宽带账号归属地市:潍坊
宽带账号归属区县:诸城市
故障地址:潍坊诸城市皇华镇曹寺皇华曹寺村曹寺村14#箱*********
联系电话:15628741394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19:04:12
具体故障现象:光猫亮红灯，已排查客户设备指示灯，已指导重启设备捋顺插紧光纤线未恢复，记录反馈、
客户其他诉求:谢谢 处理
</t>
  </si>
  <si>
    <t>2024-07-08 19:13:06</t>
  </si>
  <si>
    <t>2024-07-08 19:13:35</t>
  </si>
  <si>
    <t>SD-851-320987-1687-11634</t>
  </si>
  <si>
    <t>SD-057-240708-906845-246</t>
  </si>
  <si>
    <t>2024-07-08 08:19:30</t>
  </si>
  <si>
    <t>【调研】-80+白金-普通区域-坊子区-穆村朱家营-13963615955-1000M-魔百和投诉-次数1-20240707184451X919473960</t>
  </si>
  <si>
    <t>2024-07-08 08:28:43</t>
  </si>
  <si>
    <t>2024-07-08 08:38:02</t>
  </si>
  <si>
    <t>SD-057-240708-812639-1561</t>
  </si>
  <si>
    <t>2024-07-08 09:41:39</t>
  </si>
  <si>
    <t>【调研】-80+银卡-(目标)普通区域-潍城区-翠竹园小区-15095295938-300M-宽带上网投诉-次数0-202407080000170639</t>
  </si>
  <si>
    <t>202407080000170639</t>
  </si>
  <si>
    <t>202407080000170639#【已关注中国移动10086微信公众号】流程受理流水号：20240708094002150952959381024757
客户号码:15095295938
客户姓名:张**
投诉地市:潍坊
来话流水:2024070809385353820877422
宽带账号:15095295938
宽带账号归属地市:潍坊
宽带账号归属区县:潍城区
故障地址:潍坊潍城区城关街道福寿西街翠竹园小区17号楼1单元601*********
联系电话:15095295938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故障细类:网速慢/上网掉线(专席)
携转原因:
故障时间:2024-07-08 09:41:39
具体故障现象:网速慢卡顿，客户表示前期打过电话，都重启试过，不管用，要求师傅上门，请协助，谢谢
客户其他诉求:
;宽带小区$[翠竹园小区]$</t>
  </si>
  <si>
    <t>2024-07-08 09:49:39</t>
  </si>
  <si>
    <t>2024-07-08 09:50:02</t>
  </si>
  <si>
    <t>SD-851-279984-7590-11669</t>
  </si>
  <si>
    <t>SD-057-240708-597280-2386</t>
  </si>
  <si>
    <t>2024-07-08 10:33:05</t>
  </si>
  <si>
    <t>【重投】-(目标)普通区域-诸城市-null-15063646297-宽带上网投诉-次数1-202407030000124610</t>
  </si>
  <si>
    <t>2024-07-09 11:34:00</t>
  </si>
  <si>
    <t>2024-07-08 10:51:54</t>
  </si>
  <si>
    <t>SD-057-240708-849213-10253</t>
  </si>
  <si>
    <t>2024-07-08 21:32:16</t>
  </si>
  <si>
    <t>【调研】-普通区域-昌邑市-城后花园B区-13465733817-300M-宽带上网投诉-次数0-20240708213028X428645754</t>
  </si>
  <si>
    <t>20240708213028X428645754</t>
  </si>
  <si>
    <t>检测结果：1、宽带速率检测：宽带速率正常；2、宽带账号登录状态检测：账号登录状态正常；3、宽带状态检测：宽带状态正常；4、手机账号余额检测：手机账户余额正常；5、群体故障检测：无大面积群障；6、线路检测：线路状态正常；7、光猫在线检测：光猫在线；故障类型：网络无法连接。故障描述：电视有网，手机没有网，打过电话，没人来调修。联系人：孙玉凤。联系电话：13465733817。。</t>
  </si>
  <si>
    <t>2024-07-08 21:33:46</t>
  </si>
  <si>
    <t>SD-057-240708-594026-7058</t>
  </si>
  <si>
    <t>2024-07-08 16:46:13</t>
  </si>
  <si>
    <t>【重投】-80+金卡-普通区域-寿光市-屯西小区北区沿街（小微）-13869610523-1000M-宽带上网投诉-次数0-202407080000564095</t>
  </si>
  <si>
    <t>2024-07-09 17:47:00</t>
  </si>
  <si>
    <t>202407080000564095</t>
  </si>
  <si>
    <t>202407080000564095#宽带账号：13869610523；宽带地址：潍坊寿光市洛城街道农圣街屯西小区北区沿街（小微）5号箱*********；客户来电反映宽带 网速慢。客户不配合排障，要求上门，请协助处理，谢谢！联系电话：***；联系人：15966166231；来电流水：2024070816364767220832394</t>
  </si>
  <si>
    <t>2024-07-08 16:49:33</t>
  </si>
  <si>
    <t>2024-07-08 16:49:52</t>
  </si>
  <si>
    <t>SD-851-277112-11473-10061</t>
  </si>
  <si>
    <t>SD-057-240708-305612-7073</t>
  </si>
  <si>
    <t>2024-07-08 16:48:24</t>
  </si>
  <si>
    <t>普通区域-昌邑市-闫家庵自然村-15095218172-100M-宽带上网投诉-次数0-202407080000565733</t>
  </si>
  <si>
    <t>2024-07-09 17:49:00</t>
  </si>
  <si>
    <t>202407080000565733</t>
  </si>
  <si>
    <t>202407080000565733#宽带账号：15095218172；宽带地址：潍坊昌邑市柳疃镇闫家庵村闫家庵自然村3号箱姜正*********；客户来电反映宽带无法使用，客户不在现场，无法配合线上指导，要求上门，请协助处理，谢谢！！来电流水：2024070816454108220849082，联系电话：15095218172</t>
  </si>
  <si>
    <t>2024-07-08 16:54:28</t>
  </si>
  <si>
    <t>2024-07-08 16:54:56</t>
  </si>
  <si>
    <t>SD-057-240708-512683-7021</t>
  </si>
  <si>
    <t>2024-07-08 16:41:24</t>
  </si>
  <si>
    <t>【调研】-80+金卡-普通区域-坊子区-坊子海正新苑-13573640244-1000M-宽带上网投诉-次数0-202407080000553583</t>
  </si>
  <si>
    <t>2024-07-09 17:42:00</t>
  </si>
  <si>
    <t>202407080000553583</t>
  </si>
  <si>
    <t xml:space="preserve">202407080000553583#宽带账号：；宽带地址：潍坊坊子区坊子新区龙山路坊子海正新苑2号楼******；客户来电反映宽
带无法上网客户不在现场，无法配合线上指导，要求
上门，请协助处理，谢谢！联系电话：13573640244；联系人：   ；来电流水：2024070816334956620892994
 </t>
  </si>
  <si>
    <t>2024-07-08 16:52:15</t>
  </si>
  <si>
    <t>2024-07-08 16:54:50</t>
  </si>
  <si>
    <t>SD-851-288355-30463-2551</t>
  </si>
  <si>
    <t>SD-057-240708-728096-7064</t>
  </si>
  <si>
    <t>2024-07-08 16:47:14</t>
  </si>
  <si>
    <t>80+银卡-普通区域-寿光市-粮食局家属院-13806364561-200M-宽带上网投诉-次数0-202407080000565557</t>
  </si>
  <si>
    <t>2024-07-09 17:48:00</t>
  </si>
  <si>
    <t>202407080000565557</t>
  </si>
  <si>
    <t>202407080000565557#导航立单,客户通过语音导航反馈宽带故障问题,经诊断光猫设备性能不佳,要求装维回访处理,请协助.联系电话：13806364561</t>
  </si>
  <si>
    <t>2024-07-08 16:49:00</t>
  </si>
  <si>
    <t>2024-07-08 16:49:26</t>
  </si>
  <si>
    <t>SD-057-240708-867209-7065</t>
  </si>
  <si>
    <t>80+普通-普通区域-青州市-大郇村-15318911244-1000M-宽带上网投诉-次数0-20240708164559X359206871</t>
  </si>
  <si>
    <t>20240708164559X359206871</t>
  </si>
  <si>
    <t xml:space="preserve">【农村网络投诉】流程受理流水号：20240708164407153189112441136434
客户号码:15318911244
客户姓名:宋**
投诉地市:潍坊
来话流水:2024070816425261620812270
宽带账号:15318911244
宽带账号归属地市:潍坊
宽带账号归属区县:青州市
故障地址:潍坊青州市邵庄镇大郇村大郇村小郇23#（郇延军东墙）*********
联系电话:18264443567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故障时间:2024-07-08 16:44:24
具体故障现象:提示网络无法连接，
客户其他诉求:客户来电表示家里已经2天上不了网了，请协助处理，谢谢
</t>
  </si>
  <si>
    <t>2024-07-08 16:57:49</t>
  </si>
  <si>
    <t>SD-057-240708-269513-7026</t>
  </si>
  <si>
    <t>2024-07-08 16:41:44</t>
  </si>
  <si>
    <t>普通区域-潍城区-油坊社区-15963465119-100M-宽带上网投诉-次数0-202407080000557292</t>
  </si>
  <si>
    <t>202407080000557292</t>
  </si>
  <si>
    <t>202407080000557292# 宽带账号：15963465119 ；宽带地址：潍坊潍城区城关街道向阳路油坊社区东10号 联系电话：13562654934 客户来电反映宽带不在线 线上指导无法操作  来电流水2024070816350783620810249</t>
  </si>
  <si>
    <t>2024-07-08 16:43:34</t>
  </si>
  <si>
    <t>2024-07-08 16:44:15</t>
  </si>
  <si>
    <t>SD-057-240708-801496-7015</t>
  </si>
  <si>
    <t>2024-07-08 16:41:03</t>
  </si>
  <si>
    <t>普通区域-诸城市-辛兴营业厅沿街（镇驻地）-15621741665-300M-宽带上网投诉-次数0-20240708163804X884980220</t>
  </si>
  <si>
    <t>20240708163804X884980220</t>
  </si>
  <si>
    <t xml:space="preserve">流程受理流水号：20240708163648156217416651134435
客户号码:15621741665
客户姓名:庄*
投诉地市:潍坊
来话流水:2024070816362148020826561
宽带账号:15621741665
宽带账号归属地市:潍坊
宽带账号归属区县:诸城市
故障地址:潍坊诸城市辛兴镇西辛兴西辛兴沿街西辛兴沿街9号箱*********
联系电话:15621741665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16:31:31
具体故障现象:光猫亮红灯，
客户其他诉求:
</t>
  </si>
  <si>
    <t>2024-07-08 16:45:43</t>
  </si>
  <si>
    <t>2024-07-08 16:46:10</t>
  </si>
  <si>
    <t>SD-852-315962-940-9911</t>
  </si>
  <si>
    <t>SD-057-240708-956387-7024</t>
  </si>
  <si>
    <t>2024-07-08 16:41:35</t>
  </si>
  <si>
    <t>80+金卡-FTTR-普通区域-安丘市-丁家沟村自然村-18253626182-1000M-宽带上网投诉-次数0-20240708164055X551961400</t>
  </si>
  <si>
    <t>20240708164055X551961400</t>
  </si>
  <si>
    <t xml:space="preserve">【农村网络投诉】流程受理流水号：20240708163936182536261821135196
客户号码:18253626182
客户姓名:张**
投诉地市:潍坊
来话流水:2024070816384751920858794
宽带账号:18253626182
宽带账号归属地市:潍坊
宽带账号归属区县:安丘市
故障地址:潍坊安丘市大盛镇丁家沟村丁家沟村自然村丁家沟村1号箱张宝玉*********
联系电话:18253626182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16:42:04
具体故障现象:打不开网页，
客户其他诉求:请审核谢谢
</t>
  </si>
  <si>
    <t>2024-07-08 16:50:56</t>
  </si>
  <si>
    <t>崔祥坤</t>
  </si>
  <si>
    <t>dw3_jk_cuixiangkun</t>
  </si>
  <si>
    <t>2024-07-08 16:51:43</t>
  </si>
  <si>
    <t>SD-851-273256-981-1205</t>
  </si>
  <si>
    <t>SD-057-240708-354126-10384</t>
  </si>
  <si>
    <t>2024-07-08 22:20:10</t>
  </si>
  <si>
    <t>【调研】-80+普通-普通区域-寿光市-方吕东村自然村-15266363334-300M-宽带上网投诉-次数0-202407080000751383</t>
  </si>
  <si>
    <t>202407080000751383</t>
  </si>
  <si>
    <t>202407080000751383#流程受理流水号：20240708221918152663633341187820
客户号码:15266363334
客户姓名:任**
投诉地市:潍坊
来话流水:2024070822182754520812450
宽带账号:15266363334
宽带账号归属地市:潍坊
宽带账号归属区县:寿光市
故障地址:潍坊寿光市上口镇方吕东村方吕东村自然村方吕东村2号（214号外墙）*********
联系电话:15266363334
联系人:先生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故障细类:宽带网速慢/卡顿
携转原因:
故障时间:2024-07-08 22:19:31
具体故障现象:15266363334客户来电反应本机的宽带故障，无法使用，网速慢，要求处理，联系电话15266363334，
客户其他诉求:15266363334客户来电反应本机的宽带故障，无法使用，网速慢，要求处理，联系电话15266363334，
;宽带小区$[方吕东村自然村]$</t>
  </si>
  <si>
    <t>2024-07-08 22:21:42</t>
  </si>
  <si>
    <t>2024-07-08 22:21:57</t>
  </si>
  <si>
    <t>SD-851-258603-28767-5581</t>
  </si>
  <si>
    <t>SD-057-240708-605143-5104</t>
  </si>
  <si>
    <t>2024-07-08 13:47:17</t>
  </si>
  <si>
    <t>【调研】-普通区域-青州市-（铁通）城中名邸-15169697885-500M-宽带上网投诉-次数0-20240708134602X562372630</t>
  </si>
  <si>
    <t>20240708134602X562372630</t>
  </si>
  <si>
    <t xml:space="preserve">流程受理流水号：20240708134506151696978851089294
客户号码:15169697885
客户姓名:于**
投诉地市:潍坊
来话流水:2024070813383683920873700
宽带账号:15169697885
宽带账号归属地市:潍坊
宽带账号归属区县:青州市
故障地址:潍坊青州市益都街道玲珑山路（铁通）城中名邸7号楼*********
联系电话:13854298962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13:44:55
具体故障现象:光猫亮红灯，已排查客户设备指示灯，已指导重启设备捋顺插紧光纤线未恢复，记录反馈
客户其他诉求:谢谢处理
</t>
  </si>
  <si>
    <t>2024-07-08 13:53:37</t>
  </si>
  <si>
    <t>2024-07-08 13:54:22</t>
  </si>
  <si>
    <t>SD-851-329744-16813-10382</t>
  </si>
  <si>
    <t>SD-057-240708-209547-2671</t>
  </si>
  <si>
    <t>2024-07-08 10:52:08</t>
  </si>
  <si>
    <t>普通区域-临朐县-富华家园-13963695977-200M-宽带上网投诉-次数0-202407080000251962</t>
  </si>
  <si>
    <t>2024-07-09 11:53:00</t>
  </si>
  <si>
    <t>202407080000251962</t>
  </si>
  <si>
    <t xml:space="preserve">202407080000251962#流程受理流水号：20240708105102139636959771048473
客户号码:13963695977
客户姓名:夏**
投诉地市:潍坊
来话流水:2024070810501261520854237
宽带账号:13963695977
宽带账号归属地市:潍坊
宽带账号归属区县:临朐县
故障地址:潍坊临朐县城关街道民主路富华家园8号楼*********
联系电话:15863655833
联系人:女士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故障时间:2024-07-08 10:51:21
具体故障现象:提示网络无法连接，
客户其他诉求:客户侧为质差终端，要求上门更换终端并一并处理故障问题。要求今天上门
</t>
  </si>
  <si>
    <t>2024-07-08 10:56:12</t>
  </si>
  <si>
    <t>2024-07-08 10:56:30</t>
  </si>
  <si>
    <t>SD-057-240708-630518-9274</t>
  </si>
  <si>
    <t>2024-07-08 19:52:04</t>
  </si>
  <si>
    <t>【调研】-80+银卡-普通区域-安丘市-东后孟戈村自然村-13573662552-300M-宽带上网投诉-次数0-202407080000709457</t>
  </si>
  <si>
    <t>202407080000709457</t>
  </si>
  <si>
    <t xml:space="preserve">202407080000709457#宽带账号：13573662552；宽带地址：潍坊安丘市石堆镇东后孟戈村，客户来电反映宽无法使用移动高清，无法配合线上指导,要求师傅上门，请协助处理，谢谢！联系电话；13573662552联系人：刘**；来电流水：2024070819440608720860595。
</t>
  </si>
  <si>
    <t>2024-07-08 19:57:49</t>
  </si>
  <si>
    <t>2024-07-08 19:59:25</t>
  </si>
  <si>
    <t>SD-057-240708-058123-9345</t>
  </si>
  <si>
    <t>2024-07-08 19:59:21</t>
  </si>
  <si>
    <t>【调研】-80+银卡-普通区域-奎文区-天润清源-13964716260-1000M-宽带上网投诉-次数0-20240708195827X907782129</t>
  </si>
  <si>
    <t>20240708195827X907782129</t>
  </si>
  <si>
    <t xml:space="preserve">流程受理流水号：20240708195808139647162601177550
客户号码:13964716260
客户姓名:刘**
投诉地市:潍坊
来话流水:2024070819545954320820115
宽带账号:13964716260
宽带账号归属地市:潍坊
宽带账号归属区县:奎文区
故障地址:潍坊奎文区廿里堡街道文化路天润清源7号楼*********
联系电话:13964716260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故障细类:宽带无法上网(专席)
携转原因:
故障时间:2024-07-08 19:56:08
具体故障现象:电脑无法上网，
客户其他诉求:
</t>
  </si>
  <si>
    <t>2024-07-08 20:04:00</t>
  </si>
  <si>
    <t>2024-07-08 20:04:28</t>
  </si>
  <si>
    <t>SD-851-268242-2730-17297</t>
  </si>
  <si>
    <t>SD-057-240708-907243-6627</t>
  </si>
  <si>
    <t>2024-07-08 16:10:43</t>
  </si>
  <si>
    <t>80+金卡-普通区域-寿光市-香堤雅苑-15244474443-1000M-宽带上网投诉-次数0-202407080000522867</t>
  </si>
  <si>
    <t>2024-07-09 17:11:00</t>
  </si>
  <si>
    <t>202407080000522867</t>
  </si>
  <si>
    <t>202407080000522867#宽带账号：15244474443；宽带地址：潍坊寿光市圣城街道兴安路香堤雅苑2号楼（扩容）*******；客户来电反映宽带无法上网*，光猫不通电  要求师傅上门，请协助处理，谢谢！联系电话：本机；联系人先生；来电流水：2024070816084240420858809</t>
  </si>
  <si>
    <t>2024-07-08 16:13:02</t>
  </si>
  <si>
    <t>2024-07-08 16:13:22</t>
  </si>
  <si>
    <t>SD-851-254130-14201-10596</t>
  </si>
  <si>
    <t>SD-057-240708-568073-2687</t>
  </si>
  <si>
    <t>2024-07-08 10:53:19</t>
  </si>
  <si>
    <t>普通区域-奎文区-金宝片区-15095104236-200M-宽带上网投诉-次数0-20240708105053X534979800</t>
  </si>
  <si>
    <t>2024-07-09 11:54:00</t>
  </si>
  <si>
    <t>20240708105053X534979800</t>
  </si>
  <si>
    <t xml:space="preserve">流程受理流水号：20240708105008150951042361048185
客户号码:15095104236
客户姓名:吕*
投诉地市:潍坊
来话流水:2024070810485266020836481
宽带账号:15095104236
宽带账号归属地市:潍坊
宽带账号归属区县:奎文区
故障地址:潍坊奎文区廿里堡街道潍州路金宝片区南苑康城9号楼*********
联系电话:15095104236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10:49:20
具体故障现象:光猫亮红灯，捋顺插紧光纤线，重启光猫
客户其他诉求:
</t>
  </si>
  <si>
    <t>2024-07-08 10:56:11</t>
  </si>
  <si>
    <t>2024-07-08 10:58:06</t>
  </si>
  <si>
    <t>SD-057-240708-132546-2660</t>
  </si>
  <si>
    <t>2024-07-08 10:51:03</t>
  </si>
  <si>
    <t>普通区域-寿光市-天泰紫金府-15069678038-300M-魔百和投诉-次数0-20240708104922X962770458</t>
  </si>
  <si>
    <t>20240708104922X962770458</t>
  </si>
  <si>
    <t>流程受理流水号：20240708104706150696780381047165
客户号码:15069678038
客户姓名:刘*
投诉地市:潍坊
来话流水:2024070810463282420805287
宽带账号:15069678038
宽带账号归属地市:潍坊
宽带账号归属区县:寿光市
故障地址:潍坊寿光市圣城街道文圣街天泰紫金府8号楼*********
联系电话:15069678038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故障时间:2024-07-08 10:46:26
魔百和单播/组播:组播
具体故障现象:-200，已做数据修复未恢复
客户其他诉求:
魔百和单/组播：组播</t>
  </si>
  <si>
    <t>2024-07-08 10:52:12</t>
  </si>
  <si>
    <t>SD-057-240708-512836-9312</t>
  </si>
  <si>
    <t>2024-07-08 19:56:08</t>
  </si>
  <si>
    <t>【重投】-80+普通-普通区域-奎文区-新华苑东区-15863699519-300M-宽带上网投诉-次数0-20240708195342X622911921</t>
  </si>
  <si>
    <t>20240708195342X622911921</t>
  </si>
  <si>
    <t xml:space="preserve">流程受理流水号：20240708194814158636995191176166
客户号码:15863699519
客户姓名:霍**
投诉地市:潍坊
来话流水:2024070819444270320863965
宽带账号:15863699519
宽带账号归属地市:潍坊
宽带账号归属区县:高新
故障地址:潍坊高新高新城区北宫街新华苑东区新华苑D座6楼
联系电话:15863699519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故障细类:宽带无法上网(专席)
携转原因:
故障时间:2024-07-08 19:48:29
具体故障现象:客户来电表示宽带上不了网，我处检查网线，光猫情况，都未恢复，请协助处理谢谢
客户其他诉求:请协助谢谢
</t>
  </si>
  <si>
    <t>2024-07-08 20:01:06</t>
  </si>
  <si>
    <t>2024-07-08 20:01:26</t>
  </si>
  <si>
    <t>2024-07-08 10:50:58</t>
  </si>
  <si>
    <t>【调研】-80+普通-普通区域-安丘市-东田庄村自然村-13853634650-100M-宽带上网投诉-次数0-20240708104921X961689329 一级督办</t>
  </si>
  <si>
    <t>2024-07-09 11:51:00</t>
  </si>
  <si>
    <t>20240708104921X961689329</t>
  </si>
  <si>
    <t>2024-07-08 10:57:23</t>
  </si>
  <si>
    <t>SD-851-244881-3686-1755</t>
  </si>
  <si>
    <t>SD-057-240708-509348-9337</t>
  </si>
  <si>
    <t>2024-07-08 19:58:33</t>
  </si>
  <si>
    <t>普通区域-高密市-水岸东方二期小区-13793647746-300M-魔百和投诉-次数0-202407080000711430</t>
  </si>
  <si>
    <t>202407080000711430</t>
  </si>
  <si>
    <t>202407080000711430#【已关注中国移动10086微信公众号】流程受理流水号：20240708194949137936477461176404
客户号码:13793647746
客户姓名:鞠**
投诉地市:潍坊
来话流水:2024070819493475420890881
宽带账号:13793647746
宽带账号归属地市:潍坊
宽带账号归属区县:高密市
故障地址:潍坊高密市开发区姚哥庄村
联系电话:13793647746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故障时间:2024-07-08 19:55:20
魔百和单播/组播:组播
具体故障现象:电视提示网络类错误，请协助谢谢
客户其他诉求:
魔百和单/组播：组播;宽带小区$[水岸东方二期小区]$</t>
  </si>
  <si>
    <t>2024-07-08 20:02:26</t>
  </si>
  <si>
    <t>2024-07-08 20:02:52</t>
  </si>
  <si>
    <t>SD-057-240708-218093-554</t>
  </si>
  <si>
    <t>2024-07-08 08:45:25</t>
  </si>
  <si>
    <t>普通区域-奎文区-东方名苑二期-18863638607-300M-宽带上网投诉-次数0-20240708084353X433814258</t>
  </si>
  <si>
    <t>20240708084353X433814258</t>
  </si>
  <si>
    <t>【预处理派单】宽带账号：18863638607，宽带地址： 潍坊奎文区广文街道虞河路东方名苑二期2号楼*********，故障现象：，故障现象类型：，客户诉求：用户反映月初申请了宽带新装、一直没有安装、用户要求回电安装、二联13963682998，联系电话：18863638607，通话流水：2024070808401541120874583。接入方式：，当前是否在线：不在线，端到端诊断结果：宽带业务状态未激活，是否智能网关：否，光功率。</t>
  </si>
  <si>
    <t>2024-07-08 08:46:40</t>
  </si>
  <si>
    <t>SD-851-312519-6240-7110</t>
  </si>
  <si>
    <t>SD-057-240708-245813-9313</t>
  </si>
  <si>
    <t>2024-07-08 19:56:12</t>
  </si>
  <si>
    <t>【调研】-80+普通-普通区域-昌乐县-半岛蓝湾-15666562343-1000M-宽带上网投诉-次数0-20240708195344X624543512</t>
  </si>
  <si>
    <t>20240708195344X624543512</t>
  </si>
  <si>
    <t xml:space="preserve">流程受理流水号：20240708195217156665623431176753
客户号码:15666562343
客户姓名:杨**
投诉地市:潍坊
来话流水:2024070819492132520889624
宽带账号:15666562343
宽带账号归属地市:潍坊
宽带账号归属区县:昌乐县
故障地址:潍坊昌乐县城关街道昌盛街半岛蓝湾7号楼202
联系电话:17753662921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故障细类:网速慢/上网掉线(专席)
携转原因:
故障时间:2024-07-08 19:52:37
具体故障现象:网速慢卡顿，重启未恢复请协助
客户其他诉求:
</t>
  </si>
  <si>
    <t>2024-07-08 19:58:41</t>
  </si>
  <si>
    <t>2024-07-08 19:59:05</t>
  </si>
  <si>
    <t>SD-851-303830-8998-15215</t>
  </si>
  <si>
    <t>SD-057-240708-706983-9324</t>
  </si>
  <si>
    <t>2024-07-08 19:56:37</t>
  </si>
  <si>
    <t>普通区域-潍城区-油坊社区-13793600778-100M-宽带上网投诉-次数0-20240708195544X744112168</t>
  </si>
  <si>
    <t>20240708195544X744112168</t>
  </si>
  <si>
    <t xml:space="preserve">流程受理流水号：20240708195008137936007781176462
客户号码:13793600778
客户姓名:张**
投诉地市:潍坊
来话流水:2024070819494057920891420
宽带账号:13793600778
宽带账号归属地市:潍坊
宽带账号归属区县:潍城区
故障地址:潍坊潍城区城关街道向阳路油坊社区东14号楼*********
联系电话:13793600778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故障时间:2024-07-08 19:54:04
具体故障现象:用户无法提供具体故障现象，无法上网
客户其他诉求:
</t>
  </si>
  <si>
    <t>2024-07-08 20:22:55</t>
  </si>
  <si>
    <t>2024-07-08 20:23:35</t>
  </si>
  <si>
    <t>SD-057-240708-753281-473</t>
  </si>
  <si>
    <t>2024-07-08 08:41:27</t>
  </si>
  <si>
    <t>80+普通-普通区域-诸城市-白粉子沟自然村-15264650639-300M-宽带上网投诉-次数0-20240708083835X115481269</t>
  </si>
  <si>
    <t>20240708083835X115481269</t>
  </si>
  <si>
    <t xml:space="preserve">【农村网络投诉】流程受理流水号：20240708083723152646506391003489
客户号码:15264650639
客户姓名:杨**
投诉地市:潍坊
来话流水:2024070808353167420836645
宽带账号:15264650639
宽带账号归属地市:潍坊
宽带账号归属区县:诸城市
故障地址:潍坊诸城市皇华镇白粉子沟白粉子沟自然村白粉子沟村河北沿7号箱*********
联系电话:15264650639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故障时间:2024-07-08 08:36:35
具体故障现象:网速慢卡顿，请师傅协助处理谢谢
客户其他诉求:谢谢
</t>
  </si>
  <si>
    <t>2024-07-08 08:50:29</t>
  </si>
  <si>
    <t>2024-07-08 08:51:03</t>
  </si>
  <si>
    <t>SD-057-240708-854632-484</t>
  </si>
  <si>
    <t>2024-07-08 08:41:54</t>
  </si>
  <si>
    <t>普通区域-青州市-孟古村-13853600181-300M-宽带上网投诉-次数0-20240708083955X195144953</t>
  </si>
  <si>
    <t>20240708083955X195144953</t>
  </si>
  <si>
    <t xml:space="preserve">【农村网络投诉】流程受理流水号：20240708083822138536001811003764
客户号码:13853600181
客户姓名:房**
投诉地市:潍坊
来话流水:2024070808371379320850211
宽带账号:13853600181
宽带账号归属地市:潍坊
宽带账号归属区县:青州市
故障地址:潍坊青州市东夏镇孟古村孟古村22号箱（村东北李有山）*********
联系电话:13853600181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故障细类:宽带无法上网(专席)
携转原因:
故障时间:2024-07-08 08:39:38
具体故障现象:提示网络无法连接，客户拒绝排障，要求师傅上门处理
客户其他诉求:
</t>
  </si>
  <si>
    <t>2024-07-08 08:43:28</t>
  </si>
  <si>
    <t>2024-07-08 08:44:01</t>
  </si>
  <si>
    <t>SD-851-265977-21392-8371</t>
  </si>
  <si>
    <t>SD-057-240708-072183-9279</t>
  </si>
  <si>
    <t>2024-07-08 19:52:34</t>
  </si>
  <si>
    <t>【调研】-80+银卡-普通区域-奎文区-樱园西区-15763634286-500M-宽带上网投诉-次数0-202407080000711285</t>
  </si>
  <si>
    <t>202407080000711285</t>
  </si>
  <si>
    <t>202407080000711285#流程受理流水号：20240708194817157636342861176173
客户号码:15763634286
客户姓名:徐**
投诉地市:潍坊
来话流水:2024070819443745520863494
宽带账号:15763634286
宽带账号归属地市:潍坊
宽带账号归属区县:奎文区
故障地址:潍坊奎文区梨园街道文化路樱园西区2号楼3单元102
联系电话:15763634286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故障时间:2024-07-08 19:48:37
具体故障现象:客户来电反映宽带网速慢，客户感觉速率不达标，重启设备之后，未恢复，请协助谢谢
客户其他诉求:
;宽带小区$[樱园西区]$</t>
  </si>
  <si>
    <t>2024-07-08 19:54:58</t>
  </si>
  <si>
    <t>2024-07-08 19:55:14</t>
  </si>
  <si>
    <t>SD-852-314316-1013-6710</t>
  </si>
  <si>
    <t>SD-057-240708-528963-512</t>
  </si>
  <si>
    <t>2024-07-08 08:43:17</t>
  </si>
  <si>
    <t>【调研】-普通区域-寿光市-寿光马家一-15095289682-300M-宽带上网投诉-次数0-202407080000103890</t>
  </si>
  <si>
    <t>202407080000103890</t>
  </si>
  <si>
    <t>202407080000103890#宽带账号：15095289682；宽带地址：潍坊寿光市洛城街道东陈家村*；客户来电反映宽带/移动高清*****，客户不在现场，无法配合线上指导/客户不配合排障，要求上门，请协助处理，谢谢！联系电话：18253635025；联系人：女士；来电流水：2024070808392444020867714。</t>
  </si>
  <si>
    <t>2024-07-08 08:46:22</t>
  </si>
  <si>
    <t>2024-07-08 08:46:48</t>
  </si>
  <si>
    <t>SD-057-240708-045962-2775</t>
  </si>
  <si>
    <t>2024-07-08 10:59:39</t>
  </si>
  <si>
    <t>80+普通-FTTR-普通区域-诸城市-繁华新城南区-13280135038-1000M-宽带上网投诉-次数0-20240708105849X529620255</t>
  </si>
  <si>
    <t>20240708105849X529620255</t>
  </si>
  <si>
    <t xml:space="preserve">流程受理流水号：20240708105703132801350381050365
客户号码:13280135038
客户姓名:祝**
投诉地市:潍坊
来话流水:2024070810544015220814038
宽带账号:13280135038
宽带账号归属地市:潍坊
宽带账号归属区县:诸城市
故障地址:潍坊诸城市密州街道东外环繁华新城南区璟悦一期37号楼*********
联系电话:18396867511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10:57:15
具体故障现象:网速慢卡顿，客户来电反映宽带注册灯闪烁，把光纤线拔掉捋直插紧未恢复，请协助处理，谢谢
客户其他诉求:
</t>
  </si>
  <si>
    <t>2024-07-08 11:01:31</t>
  </si>
  <si>
    <t>2024-07-08 11:01:48</t>
  </si>
  <si>
    <t>SD-851-233158-3385-10255</t>
  </si>
  <si>
    <t>SD-057-240708-681429-2648</t>
  </si>
  <si>
    <t>2024-07-08 10:50:31</t>
  </si>
  <si>
    <t>普通区域-诸城市-姚家村-15963674451-100M-宽带上网投诉-次数0-20240708104827X907030312</t>
  </si>
  <si>
    <t>20240708104827X907030312</t>
  </si>
  <si>
    <t xml:space="preserve">【农村网络投诉】流程受理流水号：20240708104501159636744511046481
客户号码:15963674451
客户姓名:王**
投诉地市:潍坊
来话流水:2024070810425548620855866
宽带账号:15963674451
宽带账号归属地市:潍坊
宽带账号归属区县:诸城市
故障地址:潍坊诸城市皇华镇大姚家村大姚家村大姚家村北端西侧（王聚举）1#箱
联系电话:15963674451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故障时间:2024-07-08 10:45:32
具体故障现象:频繁掉线，重启未恢复，设备指示灯无问题，请协助，谢谢。
客户其他诉求:
</t>
  </si>
  <si>
    <t>2024-07-08 10:52:10</t>
  </si>
  <si>
    <t>2024-07-08 10:52:56</t>
  </si>
  <si>
    <t>SD-057-240708-824516-9325</t>
  </si>
  <si>
    <t>2024-07-08 19:56:42</t>
  </si>
  <si>
    <t>【追1】【重投】-80+普通-普通区域-寿光市-娄家村自然村-15006658789-200M-宽带上网投诉-次数0-20240708195545X745235438</t>
  </si>
  <si>
    <t>20240708195545X745235438</t>
  </si>
  <si>
    <t xml:space="preserve">【农村网络投诉】流程受理流水号：20240708195436150066587891177078
客户号码:15006658789
客户姓名:娄**
投诉地市:潍坊
来话流水:2024070819540233620814826
宽带账号:15006658789
宽带账号归属地市:潍坊
宽带账号归属区县:寿光市
故障地址:潍坊寿光市田马娄家村娄家村自然村娄家村3箱（娄少华外墙）*********
联系电话:15006658789
联系人:先生
工单紧急程度:一般
是否有升级投诉倾向:否
是否重复投诉:是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19:55:01
具体故障现象:表示家里的光猫木有了，要求再次反映
客户其他诉求:
</t>
  </si>
  <si>
    <t>2024-07-08 19:59:00</t>
  </si>
  <si>
    <t>2024-07-08 19:59:23</t>
  </si>
  <si>
    <t>SD-851-239586-20271-228</t>
  </si>
  <si>
    <t>SD-057-240708-180769-9311</t>
  </si>
  <si>
    <t>2024-07-08 19:56:05</t>
  </si>
  <si>
    <t>普通区域-高密市-卞家庄自然村-18754464300-300M-魔百和投诉-次数0-20240708195332X612525478</t>
  </si>
  <si>
    <t>20240708195332X612525478</t>
  </si>
  <si>
    <t>【农村网络投诉】流程受理流水号：20240708194543187544643001175810
客户号码:18754464300
客户姓名:鹿*
投诉地市:潍坊
来话流水:2024070819451094520866543
宽带账号:18754464300
宽带账号归属地市:潍坊
宽带账号归属区县:高密市
故障地址:潍坊高密市密水街道卞家庄卞家庄自然村高密卞家庄赵火屋东山13号箱*********
联系电话:18754464300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故障时间:2024-07-08 19:45:35
魔百和单播/组播:组播
具体故障现象:22002电视显示网络未连接：宽带正常使用，拔插网线，对应指导网络配置无效 
客户其他诉求:
魔百和单/组播：组播</t>
  </si>
  <si>
    <t>2024-07-08 19:59:02</t>
  </si>
  <si>
    <t>SD-851-335593-2714-23154</t>
  </si>
  <si>
    <t>SD-057-240708-178394-563</t>
  </si>
  <si>
    <t>2024-07-08 08:46:16</t>
  </si>
  <si>
    <t>80+普通-普通区域-诸城市-当代地中海-13869694846-1000M-宽带上网投诉-次数0-202407080000106040</t>
  </si>
  <si>
    <t>202407080000106040</t>
  </si>
  <si>
    <t>202407080000106040#13869694846客户来电反映电视无法观看，经查询是质差机顶盒，线上排障不认可，要求师傅上门，请处理
联系电话：本机 联系人：先生 受理流水号
2024070808411692620883023</t>
  </si>
  <si>
    <t>2024-07-08 08:48:51</t>
  </si>
  <si>
    <t>2024-07-08 08:49:13</t>
  </si>
  <si>
    <t>SD-851-318775-26480-7710</t>
  </si>
  <si>
    <t>SD-057-240708-497162-2742</t>
  </si>
  <si>
    <t>2024-07-08 10:56:53</t>
  </si>
  <si>
    <t>80+普通-普通区域-寿光市-五台台后村自然村-18363663635-100M-宽带上网投诉-次数0-20240708105519X319988226</t>
  </si>
  <si>
    <t>2024-07-09 11:57:00</t>
  </si>
  <si>
    <t>20240708105519X319988226</t>
  </si>
  <si>
    <t xml:space="preserve">【农村网络投诉】流程受理流水号：20240708105415183636636351049466
客户号码:18363663635
客户姓名:张**
投诉地市:潍坊
来话流水:2024070810535824920804701
宽带账号:18363663635
宽带账号归属地市:潍坊
宽带账号归属区县:寿光市
故障地址:潍坊寿光市侯镇五台台后村五台台后村自然村五台台后村15号箱（张来星家外墙）*********
联系电话:18363663635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10:55:09
具体故障现象:光猫亮红灯，
客户其他诉求:
</t>
  </si>
  <si>
    <t>2024-07-08 11:19:13</t>
  </si>
  <si>
    <t>2024-07-08 11:21:57</t>
  </si>
  <si>
    <t>SD-851-329713-49110-24667</t>
  </si>
  <si>
    <t>2024-07-08 10:59:41</t>
  </si>
  <si>
    <t>普通区域-诸城市-王家屯自然村-13455667983-300M-宽带上网投诉-次数0-202407080000260230 一级督办</t>
  </si>
  <si>
    <t>202407080000260230</t>
  </si>
  <si>
    <t>2024-07-08 11:03:44</t>
  </si>
  <si>
    <t>2024-07-08 11:09:44</t>
  </si>
  <si>
    <t>SD-851-261034-13580-9486</t>
  </si>
  <si>
    <t>SD-057-240708-758463-6692</t>
  </si>
  <si>
    <t>2024-07-08 16:13:41</t>
  </si>
  <si>
    <t>普通区域--null--办理规范-次数0-202407070000648655</t>
  </si>
  <si>
    <t>2024-07-09 17:14:00</t>
  </si>
  <si>
    <t>202407070000648655</t>
  </si>
  <si>
    <t>202407070000648655#*YWDZ01
服务号码：13256467233，
号码归属地：潍坊高密 ，
请查原因；
用户品牌：动感地带；
是否外呼开通：否；
客户质疑：多人群组消费家庭1-2人版产品、【爱家智享】含300M有线宽带，
接触录音流水号：2024070718024106420816295；联系电话：13256467233；
受理明细：536240610137287444，争议业务名称：【爱家智享】含300M有线宽带，单**，13256467233，产品变更，2024-06-10 15:22:46,杜辉(f726104f)，高密-加盟店-高密市河崖通讯经营部(社区)(SD.LF.07.02.66.21.h6)；
备注：客户反映办理多人群组消费家庭1-2人版产品、【爱家智享】含300M有线宽带装维师傅上门安装给客户讲数据连接不上，客户反映已经等待1个月了，要求回电解释原因并处理</t>
  </si>
  <si>
    <t>2024-07-12 09:44:55</t>
  </si>
  <si>
    <t>家庭咨询-&gt;基础服务-&gt;智能组网-&gt;全局流转-&gt;办理规范-&gt;不满足安装条件退装-&gt;全局流转</t>
  </si>
  <si>
    <t>SD-057-240708-236147-2724</t>
  </si>
  <si>
    <t>2024-07-08 10:56:07</t>
  </si>
  <si>
    <t>80+银卡-普通区域-寿光市-前杨-15265812019-1000M-宽带上网投诉-次数0-202407080000254654</t>
  </si>
  <si>
    <t>202407080000254654</t>
  </si>
  <si>
    <t xml:space="preserve">202407080000254654#宽带账号：15265812019；宽带地址：
潍坊寿光市孙家集街道前杨村前杨15号箱*********；客户来电反映移动高清无法观看，经查询客户侧为质差机顶盒，请协助上门更换终端并一并处理故障问题，谢谢！联系电话：本机；联系人：先生；来电流水：2024070810525236220890213
</t>
  </si>
  <si>
    <t>2024-07-08 11:00:34</t>
  </si>
  <si>
    <t>2024-07-08 11:01:01</t>
  </si>
  <si>
    <t>SD-852-263810-48-27390</t>
  </si>
  <si>
    <t>SD-057-240708-437812-9294</t>
  </si>
  <si>
    <t>2024-07-08 19:53:32</t>
  </si>
  <si>
    <t>80+银卡-普通区域-临朐县-北河西-15265452535-1000M-宽带上网投诉-次数0-20240708195144X504573985</t>
  </si>
  <si>
    <t>20240708195144X504573985</t>
  </si>
  <si>
    <t xml:space="preserve">【农村网络投诉】流程受理流水号：20240708194836152654525351176218
客户号码:15265452535
客户姓名:纪**
投诉地市:潍坊
来话流水:2024070819480799420882889
宽带账号:15265452535
宽带账号归属地市:潍坊
宽带账号归属区县:临朐县
故障地址:潍坊临朐县柳山镇人民政府北河西村北河西北河西6号箱纪铜柱（外墙）*********
联系电话:15265452535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19:50:21
具体故障现象:提示网络无法连接，
客户其他诉求:
</t>
  </si>
  <si>
    <t>2024-07-08 19:57:18</t>
  </si>
  <si>
    <t>2024-07-08 19:58:18</t>
  </si>
  <si>
    <t>SD-851-242463-539-11700</t>
  </si>
  <si>
    <t>SD-057-240708-438512-6778</t>
  </si>
  <si>
    <t>2024-07-08 16:17:17</t>
  </si>
  <si>
    <t>80+金卡-普通区域-青州市-东牟村-15966122721-300M-宽带上网投诉-次数0-20240708161422X462951581</t>
  </si>
  <si>
    <t>2024-07-09 17:18:00</t>
  </si>
  <si>
    <t>20240708161422X462951581</t>
  </si>
  <si>
    <t xml:space="preserve">【农村网络投诉】流程受理流水号：20240708160937159661227211126661
客户号码:15966122721
客户姓名:张*
投诉地市:潍坊
来话流水:2024070816090391120863428
宽带账号:15966122721
宽带账号归属地市:潍坊
宽带账号归属区县:青州市
故障地址:潍坊青州市云门山街道三里庄村东牟村三里商业街1号箱（胜达汽修北电线杆）
联系电话:15966122721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故障细类:宽带无法上网(专席)
携转原因:
故障时间:2024-07-08 16:14:34
具体故障现象:光猫灯正常但电脑手机无法上网，
客户其他诉求:
</t>
  </si>
  <si>
    <t>2024-07-08 16:31:22</t>
  </si>
  <si>
    <t>2024-07-08 16:31:41</t>
  </si>
  <si>
    <t>SD-851-311468-13718-21241</t>
  </si>
  <si>
    <t>SD-057-240708-731625-482</t>
  </si>
  <si>
    <t>2024-07-08 08:41:49</t>
  </si>
  <si>
    <t>普通区域-高密市-高密市鸿阳医药连锁有限公司第七十连锁店（小微）-15949786758-200M-宽带上网投诉-次数0-202407080000101072</t>
  </si>
  <si>
    <t>2024-07-09 09:42:00</t>
  </si>
  <si>
    <t>202407080000101072</t>
  </si>
  <si>
    <t>202407080000101072#
宽带账号：15949786758；宽带地址：潍坊高密市朝阳街道凤凰大街高密市绿叶店鸿阳医药连锁有限公司第七十连锁店（小微）正味面馆楼顶平台1号；客户来电反映宽带无法上网，注册灯闪烁，要求上门，请协助处理，谢谢！联系电话：19053604315；联系人：先生；来电流水：****。</t>
  </si>
  <si>
    <t>2024-07-08 08:44:57</t>
  </si>
  <si>
    <t>2024-07-08 08:45:24</t>
  </si>
  <si>
    <t>SD-851-336234-4294-13866</t>
  </si>
  <si>
    <t>SD-057-240708-306712-2696</t>
  </si>
  <si>
    <t>2024-07-08 10:53:48</t>
  </si>
  <si>
    <t>80+普通-普通区域-昌邑市-石埠镇区南自然村-15908006260-1000M-宽带上网投诉-次数0-20240708105206X126317408</t>
  </si>
  <si>
    <t>20240708105206X126317408</t>
  </si>
  <si>
    <t xml:space="preserve">【农村网络投诉】流程受理流水号：20240708105042159080062601048374
客户号码:15908006260
客户姓名:窦*
投诉地市:潍坊
来话流水:2024070810491366220841134
宽带账号:15908006260
宽带账号归属地市:潍坊
宽带账号归属区县:昌邑市
故障地址:潍坊昌邑市石埠镇石埠镇区南村石埠镇区南自然村15号箱翟云波*********
联系电话:15908006260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故障时间:2024-07-08 10:52:41
具体故障现象:网速慢卡顿，
客户其他诉求:
</t>
  </si>
  <si>
    <t>2024-07-08 10:54:57</t>
  </si>
  <si>
    <t>2024-07-08 10:57:55</t>
  </si>
  <si>
    <t>SD-851-290538-17984-10522</t>
  </si>
  <si>
    <t>SD-057-240708-209561-6698</t>
  </si>
  <si>
    <t>2024-07-08 16:13:52</t>
  </si>
  <si>
    <t>80+银卡-普通区域-奎文区-纺织小区三区（潍棉）-18765788167-500M-宽带上网投诉-次数0-202407080000527512</t>
  </si>
  <si>
    <t>202407080000527512</t>
  </si>
  <si>
    <t>202407080000527512#【网络电视】18765788167客户来电反映家里看电视卡顿，请协助处理，谢谢。
联系人：先生  联系电话： 18765788167   流水号：2024070816073341020843708</t>
  </si>
  <si>
    <t>2024-07-08 16:18:47</t>
  </si>
  <si>
    <t>2024-07-08 16:19:20</t>
  </si>
  <si>
    <t>SD-057-240708-263748-548</t>
  </si>
  <si>
    <t>2024-07-08 08:45:05</t>
  </si>
  <si>
    <t>普通区域-寒亭区-物价局家属院小区-13953628003-100M-宽带上网投诉-次数0-20240708084229X349267337</t>
  </si>
  <si>
    <t>2024-07-09 09:46:00</t>
  </si>
  <si>
    <t>20240708084229X349267337</t>
  </si>
  <si>
    <t xml:space="preserve">流程受理流水号：20240708084202139536280031004918
客户号码:13953628003
客户姓名:梁*
投诉地市:潍坊
来话流水:2024070808380340420856810
宽带账号:13953628003
宽带账号归属地市:潍坊
宽带账号归属区县:寒亭区
故障地址:潍坊寒亭区寒亭街道民主东街物价局家属院小区1号楼*********
联系电话:13953628003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08:44:29
具体故障现象:光猫亮红灯， 光纤线插紧捋顺重启未恢复
客户其他诉求:
</t>
  </si>
  <si>
    <t>2024-07-08 08:46:10</t>
  </si>
  <si>
    <t>2024-07-08 08:47:21</t>
  </si>
  <si>
    <t>SD-057-240708-492531-2741</t>
  </si>
  <si>
    <t>2024-07-08 10:56:49</t>
  </si>
  <si>
    <t>【调研】-80+银卡-(目标)普通区域-寿光市-贺东村自然村-15154465263-300M-宽带上网投诉-次数0-202407080000256812</t>
  </si>
  <si>
    <t>202407080000256812</t>
  </si>
  <si>
    <t xml:space="preserve">202407080000256812#宽带账号：15154465263；宽带地址：潍坊寿光市古城贺东村贺东村自然村11号箱*********；客户来电反映 移动高清 不能看客户不配合排障，要求上门，请协助处理，谢谢！联系电话：***；联系人：13475668190；来电流水：2024070810504721720862062。
</t>
  </si>
  <si>
    <t>2024-07-08 11:02:00</t>
  </si>
  <si>
    <t>2024-07-08 11:04:24</t>
  </si>
  <si>
    <t>SD-057-240708-710239-7967</t>
  </si>
  <si>
    <t>2024-07-08 18:03:57</t>
  </si>
  <si>
    <t>80+普通-普通区域-高密市-戴家太洛自然村-13465720423-300M-宽带上网投诉-次数0-202407080000639722</t>
  </si>
  <si>
    <t>202407080000639722</t>
  </si>
  <si>
    <t xml:space="preserve">202407080000639722#宽带账号：13465720423宽带地址：潍坊高密市胶河生态园戴家太洛
客户来电反映宽带机顶盒无法使用，客户不会操作，无法配合线上指导，要求上门服务，请协助处理，谢谢！联系电话：本机联系人：女士来电流水：2024070818005674120848793
</t>
  </si>
  <si>
    <t>2024-07-08 18:08:41</t>
  </si>
  <si>
    <t>2024-07-08 18:09:15</t>
  </si>
  <si>
    <t>SD-057-240708-067935-8081</t>
  </si>
  <si>
    <t>2024-07-08 18:08:13</t>
  </si>
  <si>
    <t>【调研】-80+银卡-(目标)普通区域-青州市-乐园小区-15244443995-300M-魔百和投诉-次数0-20240708180536X136826167</t>
  </si>
  <si>
    <t>20240708180536X136826167</t>
  </si>
  <si>
    <t>流程受理流水号：20240708180433152444439951158343
客户号码:15244443995
客户姓名:刘**
投诉地市:潍坊
来话流水:2024070817593944120836414
宽带账号:15244443995
宽带账号归属地市:潍坊
宽带账号归属区县:青州市
故障地址:潍坊青州市云门山街道凤凰山东路乐园小区4号楼*********
联系电话:15069695229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故障时间:2024-07-08 18:01:23
魔百和单播/组播:组播
具体故障现象:提示用户不存在，
客户其他诉求:
魔百和单/组播：组播</t>
  </si>
  <si>
    <t>2024-07-08 18:15:29</t>
  </si>
  <si>
    <t>2024-07-08 18:16:10</t>
  </si>
  <si>
    <t>2024-07-08 18:06:47</t>
  </si>
  <si>
    <t>80+银卡-FTTR-普通区域-昌邑市-育新苑小区-15863279721-1000M-宽带上网投诉-次数0-202407080000645501 一级督办</t>
  </si>
  <si>
    <t>202407080000645501</t>
  </si>
  <si>
    <t>2024-07-08 18:10:21</t>
  </si>
  <si>
    <t>2024-07-08 18:10:54</t>
  </si>
  <si>
    <t>SD-851-262783-14395-13830</t>
  </si>
  <si>
    <t>SD-057-240708-726139-86</t>
  </si>
  <si>
    <t>2024-07-08 07:26:43</t>
  </si>
  <si>
    <t>【调研】-普通区域-高密市-紫薇花园-15634672188-500M-宽带上网投诉-次数0-202407080000092457</t>
  </si>
  <si>
    <t>202407080000092457</t>
  </si>
  <si>
    <t>202407080000092457#流程受理流水号：20240708072536156346721881000248
客户号码:15634672188
客户姓名:李**
投诉地市:潍坊
来话流水:2024070807251037920856498
宽带账号:15634672188
宽带账号归属地市:潍坊
宽带账号归属区县:高密市
故障地址:潍坊高密市朝阳街道曙光路紫薇花园紫薇花园10号楼扩容*********
联系电话:15634672188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07:26:01
具体故障现象:打不开网页，
客户其他诉求:请协助处理，谢谢
;宽带小区$[紫薇花园]$</t>
  </si>
  <si>
    <t>2024-07-08 07:30:10</t>
  </si>
  <si>
    <t>2024-07-08 07:30:56</t>
  </si>
  <si>
    <t>SD-057-240708-806172-7984</t>
  </si>
  <si>
    <t>2024-07-08 18:04:40</t>
  </si>
  <si>
    <t>80+白金-普通区域-寿光市-北付家-15265629116-1000M-宽带上网投诉-次数0-202407080000635585</t>
  </si>
  <si>
    <t>202407080000635585</t>
  </si>
  <si>
    <t>202407080000635585#宽带账号15265629116
宽带地址潍坊寿光市古城北付家庄北付家28号箱*
客户表示电视—200  消开后未恢复 客户要求上门请协助 谢谢
联系电话15265629116
流水号2024070817572587620814449</t>
  </si>
  <si>
    <t>2024-07-08 18:07:45</t>
  </si>
  <si>
    <t>2024-07-08 18:08:27</t>
  </si>
  <si>
    <t>SD-851-308166-192-9524</t>
  </si>
  <si>
    <t>SD-057-240708-905162-4359</t>
  </si>
  <si>
    <t>2024-07-08 12:50:45</t>
  </si>
  <si>
    <t>80+银卡-普通区域-寿光市-全福元颐和润居（小微）-15863622217-200M-魔百和投诉-次数0-202407080000359042</t>
  </si>
  <si>
    <t>202407080000359042</t>
  </si>
  <si>
    <t>202407080000359042#流程受理流水号：20240708124621158636222171079160
客户号码:15863622217
客户姓名:杨**
投诉地市:潍坊
来话流水:2024070812460177220898474
宽带账号:15863622217
宽带账号归属地市:潍坊
宽带账号归属区县:寿光市
故障地址:潍坊寿光市圣城街道渤海路全福元颐和润居（小微）颐和润居1单元2102*********
联系电话:15863601175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故障细类:移动高清电视故障(专席)
携转原因:
故障时间:2024-07-08 12:52:58
魔百和单播/组播:组播
具体故障现象:电视出现错误代码51024-1，排障之后没有恢复
客户其他诉求:
魔百和单/组播：组播;宽带小区$[全福元颐和润居（小微）]$</t>
  </si>
  <si>
    <t>2024-07-08 12:51:59</t>
  </si>
  <si>
    <t>2024-07-08 12:52:20</t>
  </si>
  <si>
    <t>SD-057-240708-860475-4351</t>
  </si>
  <si>
    <t>2024-07-08 12:50:28</t>
  </si>
  <si>
    <t>普通区域-坊子区-穆村马村-15908009121-200M-魔百和投诉-次数0-20240708124735X551048330</t>
  </si>
  <si>
    <t>20240708124735X551048330</t>
  </si>
  <si>
    <t>【农村网络投诉】流程受理流水号：20240708124603159080091211079106
客户号码:15908009121
客户姓名:王**
投诉地市:潍坊
来话流水:2024070812444706820889463
宽带账号:15908009121
宽带账号归属地市:潍坊
宽带账号归属区县:坊子区
故障地址:潍坊坊子区九龙街办（穆村）穆村马村穆村马村穆村马村24号箱*********
联系电话:13022784833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故障时间:2024-07-08 12:46:49
魔百和单播/组播:组播
具体故障现象:15908009121客户来电反映电视不能看，家里是老人不会操作请协助谢谢
客户其他诉求:请审核
魔百和单/组播：组播</t>
  </si>
  <si>
    <t>2024-07-08 12:58:22</t>
  </si>
  <si>
    <t>2024-07-08 12:58:56</t>
  </si>
  <si>
    <t>SD-057-240708-830654-4413</t>
  </si>
  <si>
    <t>2024-07-08 12:56:00</t>
  </si>
  <si>
    <t>【调研】-(目标)普通区域-寿光市-东堤村自然村-15963458102-100M-宽带上网投诉-次数0-202407080000360866</t>
  </si>
  <si>
    <t>202407080000360866</t>
  </si>
  <si>
    <t>202407080000360866#宽带账号：15963458102；宽带地址：潍坊寿光市上口镇东堤村；客户来电反映宽带无法上网/移动高清无法观看，客户不在现场，无法配合线上指导/客户不配合排障，要求上门，请协助处理，
谢谢！联系电话：15064494306；联系人：先生来电流水
2024070812482812720816040</t>
  </si>
  <si>
    <t>2024-07-08 13:01:15</t>
  </si>
  <si>
    <t>2024-07-08 13:01:48</t>
  </si>
  <si>
    <t>SD-057-240708-138046-4424</t>
  </si>
  <si>
    <t>2024-07-08 12:56:26</t>
  </si>
  <si>
    <t>普通区域-奎文区-金融街E座-15762459707-1000M-宽带上网投诉-次数0-20240708125426X466576273</t>
  </si>
  <si>
    <t>20240708125426X466576273</t>
  </si>
  <si>
    <t xml:space="preserve">流程受理流水号：20240708125114157624597071080069
客户号码:15762459707
客户姓名:李**
投诉地市:潍坊
来话流水:2024070812495778920826431
宽带账号:15762459707
宽带账号归属地市:潍坊
宽带账号归属区县:奎文区
故障地址:潍坊奎文区潍州路街道潍州路金融街E座金融街E座*********
联系电话:18053642177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故障时间:2024-07-08 12:49:23
具体故障现象:PON灯闪，引导客户将光纤线插紧，将弯折的位置捋直后重启无效，请协助处理，谢谢
客户其他诉求:
</t>
  </si>
  <si>
    <t>2024-07-08 13:00:07</t>
  </si>
  <si>
    <t>2024-07-08 13:00:28</t>
  </si>
  <si>
    <t>SD-851-263152-12157-2754</t>
  </si>
  <si>
    <t>SD-057-240708-561047-5671</t>
  </si>
  <si>
    <t>2024-07-08 14:29:01</t>
  </si>
  <si>
    <t>普通区域-潍城区-城建润园-13696360237-300M-宽带上网投诉-次数0-202407080000428108</t>
  </si>
  <si>
    <t>202407080000428108</t>
  </si>
  <si>
    <t xml:space="preserve">202407080000428108#流程受理流水号：20240708142749136963602371099267
客户号码:13696360237
客户姓名:徐**
投诉地市:潍坊
来话流水:2024070814273120420813289
宽带账号:13696360237
宽带账号归属地市:潍坊
宽带账号归属区县:潍城区
故障地址:潍坊潍城区经济开发区管理委员会卧龙西街城建润园1号楼*********
联系电话:17863972671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故障细类:宽带无法上网
携转原因:
故障时间:2024-07-08 14:28:02
具体故障现象:频繁掉线断网，
客户其他诉求:客户侧为质差终端，要求上门更换终端并一并处理故障问题。
</t>
  </si>
  <si>
    <t>2024-07-08 14:33:19</t>
  </si>
  <si>
    <t>2024-07-08 14:33:42</t>
  </si>
  <si>
    <t>SD-057-240708-085734-7994</t>
  </si>
  <si>
    <t>2024-07-08 18:05:03</t>
  </si>
  <si>
    <t>80+银卡-(目标)普通区域-潍城区-上城国际-18265652020-1000M-宽带上网投诉-次数0-20240708180202X922827114</t>
  </si>
  <si>
    <t>20240708180202X922827114</t>
  </si>
  <si>
    <t xml:space="preserve">流程受理流水号：20240708180135182656520201157595
客户号码:18265652020
客户姓名:李**
投诉地市:潍坊
来话流水:2024070817562562920804308
宽带账号:18265652020
宽带账号归属地市:潍坊
宽带账号归属区县:潍城区
故障地址:潍坊潍城区西关街道福寿西街上城国际73号楼（物业管控小区，电话13953613344 刘经理 ）*********
联系电话:18863604888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故障时间:2024-07-08 18:00:05
具体故障现象:提示网络无法连接，宽带无法上网 光猫指示灯正常 重启光猫路由器没有恢复
客户其他诉求:
</t>
  </si>
  <si>
    <t>2024-07-08 18:07:14</t>
  </si>
  <si>
    <t>2024-07-08 18:07:30</t>
  </si>
  <si>
    <t>SD-851-235089-12625-1367</t>
  </si>
  <si>
    <t>SD-057-240708-342071-7921</t>
  </si>
  <si>
    <t>2024-07-08 18:00:29</t>
  </si>
  <si>
    <t>普通区域-寿光市-寿光崔家村自然村三-15264458870-500M-宽带上网投诉-次数0-202407080000637641</t>
  </si>
  <si>
    <t>202407080000637641</t>
  </si>
  <si>
    <t>202407080000637641#流程受理流水号：20240708175825152644588701156780
客户号码:15264458870
客户姓名:李**
投诉地市:潍坊
来话流水:2024070817570569520810969
宽带账号:15264458870
宽带账号归属地市:潍坊
宽带账号归属区县:寿光市
故障地址:潍坊寿光市留吕崔家村崔家村自然村31号箱*********
联系电话:15264458870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故障时间:2024-07-08 17:58:26
具体故障现象:光猫不亮灯，拔插电源线，和开关机按键
客户其他诉求:
;宽带小区$[寿光崔家村自然村三]$</t>
  </si>
  <si>
    <t>2024-07-08 18:08:28</t>
  </si>
  <si>
    <t>2024-07-08 18:08:47</t>
  </si>
  <si>
    <t>SD-851-260904-28196-6922</t>
  </si>
  <si>
    <t>SD-057-240708-135492-8080</t>
  </si>
  <si>
    <t>2024-07-08 18:08:09</t>
  </si>
  <si>
    <t>80+银卡-普通区域-青州市-571仓库宿舍-15165368122-1000M-宽带上网投诉-次数0-20240708180515X115179703</t>
  </si>
  <si>
    <t>20240708180515X115179703</t>
  </si>
  <si>
    <t xml:space="preserve">流程受理流水号：20240708180318151653681221158028
客户号码:15165368122
客户姓名:徐**
投诉地市:潍坊
来话流水:2024070818010213020849598
宽带账号:15165368122
宽带账号归属地市:潍坊
宽带账号归属区县:青州市
故障地址:潍坊青州市益都街道玲珑山北路571仓库宿舍3号楼*********
联系电话:15165368122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故障时间:2024-07-08 18:04:22
具体故障现象:注册灯闪亮
客户其他诉求:
</t>
  </si>
  <si>
    <t>2024-07-08 18:25:31</t>
  </si>
  <si>
    <t>2024-07-08 18:25:56</t>
  </si>
  <si>
    <t>SD-851-289835-12023-12218</t>
  </si>
  <si>
    <t>SD-057-240708-705819-7935</t>
  </si>
  <si>
    <t>2024-07-08 18:02:03</t>
  </si>
  <si>
    <t>80+金卡-普通区域-潍城区-十笏园小区-18366579995-1000M-宽带上网投诉-次数0-20240708175927X767318174</t>
  </si>
  <si>
    <t>20240708175927X767318174</t>
  </si>
  <si>
    <t xml:space="preserve">流程受理流水号：20240708175724183665799951156504
客户号码:18366579995
客户姓名:陆*
投诉地市:潍坊
来话流水:2024070817571190220812006
宽带账号:18366579995
宽带账号归属地市:潍坊
宽带账号归属区县:潍城区
故障地址:潍坊潍城区城关街道和平路十笏园小区11号楼
联系电话:18366579995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17:57:40
具体故障现象:提示网络无法连接，
客户其他诉求:
</t>
  </si>
  <si>
    <t>2024-07-08 18:04:04</t>
  </si>
  <si>
    <t>2024-07-08 18:04:23</t>
  </si>
  <si>
    <t>SD-057-240708-520863-8236</t>
  </si>
  <si>
    <t>2024-07-08 18:14:41</t>
  </si>
  <si>
    <t>80+银卡-普通区域-寿光市-南慈村自然村-13793660197-200M-魔百和投诉-次数0-202407080000650578</t>
  </si>
  <si>
    <t>202407080000650578</t>
  </si>
  <si>
    <t>202407080000650578#13793660197客户对前期问题处理不满，前期工单流水；20240229191113X736669740前期工单内容：按相关口径解释，客户不接受，要求上报，请协助处理谢谢
联系电话:本机联系人:女士/先生 录音流水：2024070818005407820848367</t>
  </si>
  <si>
    <t>2024-07-08 18:26:29</t>
  </si>
  <si>
    <t>2024-07-08 18:27:16</t>
  </si>
  <si>
    <t>SD-057-240708-970513-4452</t>
  </si>
  <si>
    <t>2024-07-08 12:59:27</t>
  </si>
  <si>
    <t>80+普通-普通区域-高密市-天和家和-15854417565-1000M-宽带上网投诉-次数0-20240708125824X704685675</t>
  </si>
  <si>
    <t>20240708125824X704685675</t>
  </si>
  <si>
    <t xml:space="preserve">流程受理流水号：20240708125612158544175651080917
客户号码:15854417565
客户姓名:于**
投诉地市:潍坊
来话流水:2024070812550454520862127
宽带账号:15854417565
宽带账号归属地市:潍坊
宽带账号归属区县:高密市
故障地址:潍坊高密市密水街道创业街天和家和3号楼1单元602
联系电话:15854417565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12:56:41
具体故障现象:光猫亮红灯，
客户其他诉求:线上指导未恢复，请协助处理回复谢谢。
</t>
  </si>
  <si>
    <t>2024-07-08 13:01:08</t>
  </si>
  <si>
    <t>2024-07-08 13:01:36</t>
  </si>
  <si>
    <t>SD-851-303024-10109-2998</t>
  </si>
  <si>
    <t>SD-057-240708-165208-8262</t>
  </si>
  <si>
    <t>2024-07-08 18:16:52</t>
  </si>
  <si>
    <t>【调研】-普通区域-诸城市-诸城祥和苑-17362077810-300M-宽带上网投诉-次数0-202407080000654292</t>
  </si>
  <si>
    <t>202407080000654292</t>
  </si>
  <si>
    <t>202407080000654292#【已关注中国移动10086微信公众号】流程受理流水号：20240708181450173620778101160639
客户号码:17362077810
客户姓名:孟**
投诉地市:潍坊
来话流水:2024070818131545220858432
宽带账号:17362077810
账号归属区县:安丘市李振堂移动业务服务部（社区）
联系电话:17362077810
联系人:先生/女士
宽带地址:潍坊
工单紧急程度:非常紧急
是否投诉倾向:否
是否重复投诉:否
是否携转意向:否
是否有升级投诉倾向:否
*业务名称:业务融合移机流程宽带
投诉内容:手机号码：17362077810，【问题描述】客户已办理宽带移机业务，有开通单，要求装维尽快联系上门，但客户光猫没有了，无法安装，客户对此不满，请处理，谢谢。联系电话：17362077810，联系人：先生/女士，录音流水号：2024070818131545220858432。
是否到厅:否
;宽带小区$[诸城祥和苑]$</t>
  </si>
  <si>
    <t>2024-07-08 18:20:09</t>
  </si>
  <si>
    <t>2024-07-08 18:20:36</t>
  </si>
  <si>
    <t>SD-852-304561-1846-15772</t>
  </si>
  <si>
    <t>SD-057-240708-087365-4418</t>
  </si>
  <si>
    <t>2024-07-08 12:56:10</t>
  </si>
  <si>
    <t>普通区域-高密市-翠竹苑小区-15966178867-300M-宽带上网投诉-次数0-202407080000362131</t>
  </si>
  <si>
    <t>202407080000362131</t>
  </si>
  <si>
    <t>202407080000362131#宽带账号：15966178867；宽带地址：潍坊高密市朝阳街道立新街翠竹苑小区2号楼；客户来电反映宽带：网慢，要求上门，经查询客户侧为质差路由器，请协助上门更换终端并一并处理故障问题，谢谢！联系电话：13306461725；联系人：***；来电流水：2024070812515747320840308</t>
  </si>
  <si>
    <t>2024-07-08 12:58:19</t>
  </si>
  <si>
    <t>2024-07-08 12:58:47</t>
  </si>
  <si>
    <t>SD-057-240708-509284-849</t>
  </si>
  <si>
    <t>2024-07-08 09:02:57</t>
  </si>
  <si>
    <t>(目标)普通区域-寿光市-牛头-15954401971-100M-魔百和投诉-次数0-202407080000124122</t>
  </si>
  <si>
    <t>2024-07-09 10:03:00</t>
  </si>
  <si>
    <t>202407080000124122</t>
  </si>
  <si>
    <t>202407080000124122#流程受理流水号：20240708090130159544019711011176
客户号码:15954401971
客户姓名:马**
投诉地市:潍坊
来话流水:2024070809011028420882518
宽带账号:15954401971
宽带账号归属地市:潍坊
宽带账号归属区县:寿光市
故障地址:潍坊寿光市台头镇牛头镇村牛头6村牛头37号箱*********
联系电话:15954401971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光功率:-15.85
故障大类:宽带/电视
故障细类:移动高清电视故障(专席)
携转原因:
故障时间:2024-07-08 08:56:09
魔百和单播/组播:组播
具体故障现象:电视机提示无信号，
客户其他诉求:
魔百和单/组播：组播;宽带小区$[牛头]$</t>
  </si>
  <si>
    <t>2024-07-08 09:09:08</t>
  </si>
  <si>
    <t>2024-07-08 09:09:36</t>
  </si>
  <si>
    <t>SD-057-240708-930514-835</t>
  </si>
  <si>
    <t>2024-07-08 09:02:20</t>
  </si>
  <si>
    <t>80+普通-普通区域-安丘市-东南街村、环卫局家属院-15866408856-300M-宽带上网投诉-次数0-20240708090029X429548112</t>
  </si>
  <si>
    <t>20240708090029X429548112</t>
  </si>
  <si>
    <t xml:space="preserve">【农村网络投诉】流程受理流水号：20240708085912158664088561010344
客户号码:15866408856
客户姓名:郭**
投诉地市:潍坊
来话流水:2024070808575808120846580
宽带账号:15866408856
宽带账号归属地市:潍坊
宽带账号归属区县:安丘市
故障地址:潍坊安丘市兴安街道健康街东南街村、环卫局家属院东南街村追加7号箱王南进*********
联系电话:15866408856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09:00:09
具体故障现象:PON灯闪，重启设备无效
客户其他诉求:
</t>
  </si>
  <si>
    <t>2024-07-08 09:03:53</t>
  </si>
  <si>
    <t>2024-07-08 09:04:20</t>
  </si>
  <si>
    <t>SD-851-321041-4169-22948</t>
  </si>
  <si>
    <t>SD-057-240708-402895-10236</t>
  </si>
  <si>
    <t>2024-07-08 21:29:02</t>
  </si>
  <si>
    <t>普通区域-临朐县-红光自然村-15966185009-200M-宽带上网投诉-次数0-20240708212631X191306950</t>
  </si>
  <si>
    <t>20240708212631X191306950</t>
  </si>
  <si>
    <t xml:space="preserve">【农村网络投诉】流程受理流水号：20240708212545159661850091186953
客户号码:15966185009
客户姓名:白**
投诉地市:潍坊
来话流水:2024070821231752520809198
宽带账号:15966185009
宽带账号归属地市:潍坊
宽带账号归属区县:临朐县
故障地址:潍坊临朐县冶源镇人民政府红光红光村南0号楼*********
联系电话:15966185009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21:27:03
具体故障现象:光猫亮红灯，
客户其他诉求:
</t>
  </si>
  <si>
    <t>2024-07-08 21:33:10</t>
  </si>
  <si>
    <t>2024-07-08 21:34:57</t>
  </si>
  <si>
    <t>SD-057-240708-809475-832</t>
  </si>
  <si>
    <t>2024-07-08 09:02:13</t>
  </si>
  <si>
    <t>普通区域-青州市-海岱苑-13791648391-300M-宽带上网投诉-次数0-20240708085945X385979563</t>
  </si>
  <si>
    <t>20240708085945X385979563</t>
  </si>
  <si>
    <t xml:space="preserve">流程受理流水号：20240708085857137916483911010266
客户号码:13791648391
客户姓名:周**
投诉地市:潍坊
来话流水:2024070808561203320827772
宽带账号:13791648391
宽带账号归属地市:潍坊
宽带账号归属区县:青州市
故障地址:潍坊青州市云门山街道海岱路海岱苑城东10号楼*********
联系电话:18253611669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故障时间:2024-07-08 09:01:39
具体故障现象:PON灯灭
客户其他诉求:
</t>
  </si>
  <si>
    <t>2024-07-08 09:04:15</t>
  </si>
  <si>
    <t>2024-07-08 09:04:55</t>
  </si>
  <si>
    <t>SD-851-280781-23823-25143</t>
  </si>
  <si>
    <t>SD-057-240708-631478-841</t>
  </si>
  <si>
    <t>2024-07-08 09:02:37</t>
  </si>
  <si>
    <t>【调研】-普通区域-高密市-福泽花园-13780827558-300M-宽带上网投诉-次数0-202407080000121569</t>
  </si>
  <si>
    <t>202407080000121569</t>
  </si>
  <si>
    <t xml:space="preserve">202407080000121569#宽带账号：13780827558；宽带地址：潍坊高密市朝阳街道孚日街福泽花园11号楼*********；客户来电反映宽带在客厅可以使用，出去客厅就连接不上，客户不配合排障，要求上门，请协助处理，谢谢！联系电话：本机；联系人：女士；来电流水：2024070808581420120849531。
</t>
  </si>
  <si>
    <t>2024-07-08 09:05:56</t>
  </si>
  <si>
    <t>2024-07-08 09:06:18</t>
  </si>
  <si>
    <t>SD-851-280906-3463-12417</t>
  </si>
  <si>
    <t>SD-057-240708-453981-866</t>
  </si>
  <si>
    <t>2024-07-08 09:04:13</t>
  </si>
  <si>
    <t>【重投】-【调研】-普通区域-青州市-御景隆城-19811763919-300M-宽带上网投诉-次数0-202407080000124892</t>
  </si>
  <si>
    <t>202407080000124892</t>
  </si>
  <si>
    <t xml:space="preserve">202407080000124892#宽带账号：19811763919；宽带地址：潍坊寿光市洛城街道康家尧水村御景隆城4号楼*********；客户来电反映宽带网速非常慢，重启设备未恢复，要求上门，请协助处理，谢谢！联系电话：本机；联系人：先生/女士；来电流水：2024070809010029820880612。
</t>
  </si>
  <si>
    <t>2024-07-08 09:07:04</t>
  </si>
  <si>
    <t>2024-07-08 09:07:53</t>
  </si>
  <si>
    <t>SD-851-311217-10043-14748</t>
  </si>
  <si>
    <t>SD-057-240708-980734-845</t>
  </si>
  <si>
    <t>2024-07-08 09:02:46</t>
  </si>
  <si>
    <t>普通区域-寿光市-寒桥永泰小区-15864581550-1000M-宽带上网投诉-次数0-202407080000124095</t>
  </si>
  <si>
    <t>202407080000124095</t>
  </si>
  <si>
    <t>202407080000124095#宽带账号：15864581550；宽带地址：潍坊寿光市寒桥镇永泰路寒桥永泰小区12号楼*********；接入方式：FTTH，当前是否在线：在线，端到端诊断结果：客户侧设备问题，是否智能网关：，客户反映无法上网，要求尽快处理回复！来电流水2024070809003210020875257，联系电话：13075335551</t>
  </si>
  <si>
    <t>2024-07-08 09:03:54</t>
  </si>
  <si>
    <t>2024-07-08 09:04:10</t>
  </si>
  <si>
    <t>SD-851-324658-1441-24091</t>
  </si>
  <si>
    <t>SD-057-240708-143602-10217</t>
  </si>
  <si>
    <t>2024-07-08 21:24:55</t>
  </si>
  <si>
    <t>【调研】-普通区域-奎文区-工商银行宿舍-13616367553-300M-宽带上网投诉-次数0-202407080000746965</t>
  </si>
  <si>
    <t>202407080000746965</t>
  </si>
  <si>
    <t xml:space="preserve">202407080000746965#宽带账号：13616367553；宽带地址：潍坊高新高新城区福寿街工商银行宿舍7号楼1-102；客户来电反映移动高清******，经查询客户侧为质差机顶盒，请协助上门更换设备并一并处理故障问题，谢谢！联系电话：13616367553；联系人：***；来电流水2024070821182752720892725 </t>
  </si>
  <si>
    <t>2024-07-08 21:33:09</t>
  </si>
  <si>
    <t>2024-07-08 21:34:55</t>
  </si>
  <si>
    <t>SD-852-252738-384-1545</t>
  </si>
  <si>
    <t>SD-057-240708-075642-894</t>
  </si>
  <si>
    <t>2024-07-08 09:05:33</t>
  </si>
  <si>
    <t>80+金卡-普通区域-奎文区-大有公馆二期-13791686694-1000M-魔百和投诉-次数0-20240708090353X633519628</t>
  </si>
  <si>
    <t>20240708090353X633519628</t>
  </si>
  <si>
    <t>流程受理流水号：20240708090100137916866941011036
客户号码:13791686694
客户姓名:丛**
投诉地市:潍坊
来话流水:2024070808555328120824361
宽带账号:13791686694
宽带账号归属地市:潍坊
宽带账号归属区县:奎文区
故障地址:潍坊奎文区广文街道虞河路大有公馆二期18号楼*
联系电话:13791686694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故障细类:移动高清电视故障(专席)
携转原因:
故障时间:2024-07-08 09:01:07
魔百和单播/组播:单播
具体故障现象:电视机提示无信号，机顶盒绿灯    切换信号源拔插高清线未恢复
客户其他诉求:
魔百和单/组播：单播</t>
  </si>
  <si>
    <t>2024-07-08 09:06:54</t>
  </si>
  <si>
    <t>2024-07-08 09:07:21</t>
  </si>
  <si>
    <t>2024-07-08 09:03:29</t>
  </si>
  <si>
    <t>【调研】-普通区域-青州市-电力佳园-15054458882-100M-宽带上网投诉-次数0-202407080000126935 一级督办</t>
  </si>
  <si>
    <t>2024-07-09 10:04:00</t>
  </si>
  <si>
    <t>202407080000126935</t>
  </si>
  <si>
    <t>2024-07-08 09:08:38</t>
  </si>
  <si>
    <t>SD-057-240708-873215-823</t>
  </si>
  <si>
    <t>2024-07-08 09:01:21</t>
  </si>
  <si>
    <t>80+银卡-普通区域-奎文区-丹桂里-13563629046-200M-宽带上网投诉-次数0-202407080000124071</t>
  </si>
  <si>
    <t>2024-07-09 10:02:00</t>
  </si>
  <si>
    <t>202407080000124071</t>
  </si>
  <si>
    <t xml:space="preserve">202407080000124071#流程受理流水号：20240708090040135636290461010920
客户号码:13563629046
客户姓名:陈**
投诉地市:潍坊
来话流水:2024070808592830820863067
宽带账号:13563629046
宽带账号归属地市:潍坊
宽带账号归属区县:奎文区
故障地址:潍坊奎文区广文街道新华路丹桂里9号楼*********
联系电话:13563629046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光功率:-18.35
故障大类:宽带/电视
故障细类:移动高清电视故障
携转原因:
故障时间:2024-07-08 09:01:12
魔百和单播/组播:单播
具体故障现象:电视提示网络类错误，
客户其他诉求:客户侧为质差终端，要求上门更换终端并一并处理故障问题。
</t>
  </si>
  <si>
    <t>2024-07-08 09:11:18</t>
  </si>
  <si>
    <t>2024-07-08 09:11:44</t>
  </si>
  <si>
    <t>SD-057-240708-094856-6262</t>
  </si>
  <si>
    <t>2024-07-08 15:23:21</t>
  </si>
  <si>
    <t>80+银卡-普通区域-诸城市-诸城丽都花园-13791855660-100M-宽带上网投诉-次数0-202407080000478713</t>
  </si>
  <si>
    <t>2024-07-09 16:24:00</t>
  </si>
  <si>
    <t>202407080000478713</t>
  </si>
  <si>
    <t>202407080000478713#【已关注中国移动10086微信公众号】流程受理流水号：20240708152239137918556601113892
客户号码:13791855660
客户姓名:刘*
投诉地市:潍坊
来话流水:2024070815203330220818652
宽带账号:13791855660
宽带账号归属地市:潍坊
宽带账号归属区县:诸城市
故障地址:潍坊诸城市龙都街道密州路丽都花园丽都花园沿街1号箱*********
联系电话:13791855660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15:19:20
具体故障现象:光猫亮红灯，
客户其他诉求:
;宽带小区$[诸城丽都花园]$</t>
  </si>
  <si>
    <t>2024-07-08 15:32:49</t>
  </si>
  <si>
    <t>2024-07-08 15:33:28</t>
  </si>
  <si>
    <t>SD-852-253801-1235-21369</t>
  </si>
  <si>
    <t>SD-057-240708-506932-1802</t>
  </si>
  <si>
    <t>2024-07-08 09:59:17</t>
  </si>
  <si>
    <t>普通区域-青州市-马峄山小区-15966079631-1000M-宽带上网投诉-次数0-202407080000188803</t>
  </si>
  <si>
    <t>202407080000188803</t>
  </si>
  <si>
    <t xml:space="preserve">202407080000188803#宽带账号：15966079631；宽带地址：潍坊青州市王府街道后营子街马峄山小区14号楼；客户来电反映宽带不能用，客户不在现场，要求师傅上门，请协助处理，谢谢！联系电话：15966079631；联系人：女士；来电流水：2024070809542906620888540。
</t>
  </si>
  <si>
    <t>2024-07-08 10:06:04</t>
  </si>
  <si>
    <t>2024-07-08 10:11:36</t>
  </si>
  <si>
    <t>SD-851-267757-10371-26858</t>
  </si>
  <si>
    <t>SD-057-240708-137209-6320</t>
  </si>
  <si>
    <t>2024-07-08 15:32:14</t>
  </si>
  <si>
    <t>【调研】-普通区域-寿光市-王裴村自然村-18706688585-500M-宽带上网投诉-次数0-20240708153014X814656228</t>
  </si>
  <si>
    <t>20240708153014X814656228</t>
  </si>
  <si>
    <t xml:space="preserve">【农村网络投诉】流程受理流水号：20240708152940187066885851115823
客户号码:18706688585
客户姓名:王**
投诉地市:潍坊
来话流水:2024070815282354820822915
宽带账号:18706688585
宽带账号归属地市:潍坊
宽带账号归属区县:寿光市
故障地址:潍坊寿光市孙家集街道王裴村王裴村自然村王裴村1号箱（王丰学家外墙）*********
联系电话:18706688585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故障时间:2024-07-08 15:30:15
具体故障现象:光猫灯正常但电脑手机无法上网，
客户其他诉求:
</t>
  </si>
  <si>
    <t>2024-07-08 15:54:40</t>
  </si>
  <si>
    <t>2024-07-08 15:55:07</t>
  </si>
  <si>
    <t>SD-057-240708-062357-3335</t>
  </si>
  <si>
    <t>2024-07-08 11:29:17</t>
  </si>
  <si>
    <t>【重投】-普通区域-寿光市-范于社区二期-18866460809-300M-宽带上网投诉-次数0-20240708112716X236717152</t>
  </si>
  <si>
    <t>20240708112716X236717152</t>
  </si>
  <si>
    <t xml:space="preserve">【农村网络投诉】流程受理流水号：20240708112413188664608091058934
客户号码:18866460809
客户姓名:王**
投诉地市:潍坊
来话流水:2024070811233871020892857
宽带账号:18866460809
宽带账号归属地市:潍坊
宽带账号归属区县:寿光市
故障地址:潍坊寿光市孙家集街道范于村范于社区二期3号楼*********
联系电话:18866460809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11:21:10
具体故障现象:光猫亮红灯，插紧捋直光纤，重启未恢复
客户其他诉求:
</t>
  </si>
  <si>
    <t>2024-07-08 12:01:07</t>
  </si>
  <si>
    <t>2024-07-08 12:01:39</t>
  </si>
  <si>
    <t>SD-057-240708-860193-3908</t>
  </si>
  <si>
    <t>2024-07-08 12:11:36</t>
  </si>
  <si>
    <t>【调研】-普通区域-诸城市-中疃子自然村-15288990549-300M-宽带上网投诉-次数0-20240708121006X806824921</t>
  </si>
  <si>
    <t>20240708121006X806824921</t>
  </si>
  <si>
    <t xml:space="preserve">【农村网络投诉】流程受理流水号：20240708120529152889905491070919
客户号码:15288990549
客户姓名:刘**
投诉地市:潍坊
来话流水:2024070812045537020875610
宽带账号:15288990549
宽带账号归属地市:潍坊
宽带账号归属区县:诸城市
故障地址:潍坊诸城市昌城镇中疃子中疃子自然村中疃子村23#箱*********
联系电话:15288990549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12:06:56
具体故障现象:提示网络无法连接，
客户其他诉求:
</t>
  </si>
  <si>
    <t>2024-07-08 12:13:12</t>
  </si>
  <si>
    <t>2024-07-08 12:13:39</t>
  </si>
  <si>
    <t>SD-057-240708-236518-4053</t>
  </si>
  <si>
    <t>2024-07-08 12:17:35</t>
  </si>
  <si>
    <t>普通区域-诸城市-杨春家园-15863625015-1000M-宽带上网投诉-次数0-20240708121612X172176953</t>
  </si>
  <si>
    <t>20240708121612X172176953</t>
  </si>
  <si>
    <t xml:space="preserve">流程受理流水号：20240708121511158636250151073023
客户号码:15863625015
客户姓名:王**
投诉地市:潍坊
来话流水:2024070812133969920850267
宽带账号:15863625015
宽带账号归属地市:潍坊
宽带账号归属区县:诸城市
故障地址:潍坊诸城市龙都街道人民路杨春家园32号楼*********
联系电话:13646368889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12:18:25
具体故障现象:光猫亮红灯，
客户其他诉求:
</t>
  </si>
  <si>
    <t>2024-07-08 12:22:33</t>
  </si>
  <si>
    <t>2024-07-08 12:22:54</t>
  </si>
  <si>
    <t>SD-852-336660-1429-18994</t>
  </si>
  <si>
    <t>SD-057-240708-675214-6443</t>
  </si>
  <si>
    <t>2024-07-08 15:53:07</t>
  </si>
  <si>
    <t>【调研】-普通区域-昌邑市-葛东自然村-13573683886-300M-宽带上网投诉-次数0-20240708155025X257031440</t>
  </si>
  <si>
    <t>20240708155025X257031440</t>
  </si>
  <si>
    <t xml:space="preserve">【农村网络投诉】流程受理流水号：20240708154856135736838861121084
客户号码:13573683886
客户姓名:杨**
投诉地市:潍坊
来话流水:2024070815442045120835682
宽带账号:13573683886
宽带账号归属地市:潍坊
宽带账号归属区县:昌邑市
故障地址:潍坊昌邑市石埠镇葛东村
联系电话:13573683886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15:49:33
具体故障现象:光猫灯正常但手机无法上网
客户其他诉求:
</t>
  </si>
  <si>
    <t>2024-07-08 15:58:58</t>
  </si>
  <si>
    <t>2024-07-08 15:59:38</t>
  </si>
  <si>
    <t>SD-057-240708-937102-6297</t>
  </si>
  <si>
    <t>2024-07-08 15:28:38</t>
  </si>
  <si>
    <t>FTTR-普通区域-青州市-代楼-18763633379-300M-宽带上网投诉-次数0-202407080000486235</t>
  </si>
  <si>
    <t>202407080000486235</t>
  </si>
  <si>
    <t xml:space="preserve">202407080000486235#【已关注中国移动10086微信公众号】流程受理流水号：20240708152816187636333791115406
客户号码:18763633379
客户姓名:孙**
投诉地市:潍坊
来话流水:2024070815275424420816299
宽带账号:18763633379
宽带账号归属地市:潍坊
宽带账号归属区县:青州市
故障地址:潍坊青州市何官镇代楼代楼25号箱（村中心街东南代国秀）*********
联系电话:18763633379
联系人:先生/女士
工单紧急程度:非常紧急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故障时间:2024-07-08 15:38:39
具体故障现象:光猫亮红灯，
客户其他诉求:
</t>
  </si>
  <si>
    <t>2024-07-08 15:31:12</t>
  </si>
  <si>
    <t>2024-07-08 15:31:41</t>
  </si>
  <si>
    <t>SD-851-270397-4653-28693</t>
  </si>
  <si>
    <t>SD-057-240708-320758-2946</t>
  </si>
  <si>
    <t>2024-07-08 11:11:52</t>
  </si>
  <si>
    <t>普通区域-青州市-张高-15288812132-300M-宽带上网投诉-次数0-20240708111024X224440100</t>
  </si>
  <si>
    <t>20240708111024X224440100</t>
  </si>
  <si>
    <t xml:space="preserve">【农村网络投诉】流程受理流水号：20240708110835152888121321053963
客户号码:15288812132
客户姓名:杨**
投诉地市:潍坊
来话流水:2024070811082005720892377
宽带账号:15288812132
宽带账号归属地市:潍坊
宽带账号归属区县:青州市
故障地址:潍坊青州市何官镇张高村张高扩容0号箱张高基站*********
联系电话:15288812132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11:09:19
具体故障现象:打不开网页，
客户其他诉求:尽快处理 请处理，谢谢！
</t>
  </si>
  <si>
    <t>2024-07-08 11:20:19</t>
  </si>
  <si>
    <t>2024-07-08 11:20:39</t>
  </si>
  <si>
    <t>2024-07-08 10:20:57</t>
  </si>
  <si>
    <t>【调研】-80+普通-普通区域-奎文区-金都时代新城-15006367581-300M-宽带上网投诉-次数0-202407080000215080 一级督办</t>
  </si>
  <si>
    <t>202407080000215080</t>
  </si>
  <si>
    <t>2024-07-08 10:29:55</t>
  </si>
  <si>
    <t>2024-07-08 10:32:51</t>
  </si>
  <si>
    <t>SD-057-240708-140732-2333</t>
  </si>
  <si>
    <t>2024-07-08 10:29:13</t>
  </si>
  <si>
    <t>80+金卡-普通区域-安丘市-颐高商贸城-15169414036-1000M-宽带上网投诉-次数0-20240708102654X614013265</t>
  </si>
  <si>
    <t>20240708102654X614013265</t>
  </si>
  <si>
    <t xml:space="preserve">流程受理流水号：20240708102623151694140361040286
客户号码:15169414036
客户姓名:王*
投诉地市:潍坊
来话流水:2024070810260693020822270
宽带账号:15169414036
宽带账号归属地市:潍坊
宽带账号归属区县:安丘市
故障地址:潍坊安丘市兴安街道和平路颐高商贸城D40号楼37号箱*********
联系电话:15169414036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故障时间:2024-07-08 10:25:10
具体故障现象:光猫亮红灯，
客户其他诉求:
</t>
  </si>
  <si>
    <t>2024-07-08 10:33:01</t>
  </si>
  <si>
    <t>2024-07-08 10:33:52</t>
  </si>
  <si>
    <t>SD-851-233756-24603-7616</t>
  </si>
  <si>
    <t>SD-057-240708-582730-2184</t>
  </si>
  <si>
    <t>2024-07-08 10:20:13</t>
  </si>
  <si>
    <t>普通区域-寒亭区-龙润世家小区-15966139326-200M-宽带上网投诉-次数0-202407080000216462</t>
  </si>
  <si>
    <t>2024-07-09 11:21:00</t>
  </si>
  <si>
    <t>202407080000216462</t>
  </si>
  <si>
    <t>202407080000216462#宽带账号：15966139326；宽带地址：潍坊寒亭区开元街道白云路龙润世家小区11号楼*********；接入方式：FTTH，当前是否在线：在线，端到端诊断结果：客户侧设备问题，是否智能网关：，客户反映宽带无法使用，要求尽快处理回复！来电流水：2024070810154537520879383联系电话：15966139326</t>
  </si>
  <si>
    <t>2024-07-08 10:25:07</t>
  </si>
  <si>
    <t>2024-07-08 10:25:33</t>
  </si>
  <si>
    <t>SD-057-240708-037648-3242</t>
  </si>
  <si>
    <t>2024-07-08 11:23:25</t>
  </si>
  <si>
    <t>【调研】-80+银卡-(目标)普通区域-奎文区-刘家道小区-15006660670-500M-宽带上网投诉-次数0-20240708112236X956546740</t>
  </si>
  <si>
    <t>20240708112236X956546740</t>
  </si>
  <si>
    <t xml:space="preserve">【农村网络投诉】流程受理流水号：20240708112130150066606701058057
客户号码:15006660670
客户姓名:王**
投诉地市:潍坊
来话流水:2024070811154319720889032
宽带账号:15006660670
宽带账号归属地市:潍坊
宽带账号归属区县:高新
故障地址:潍坊高新清池刘家道村刘家道小区4号楼2单元
联系电话:15006660670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故障细类:宽带无法上网(专席)
携转原因:
故障时间:2024-07-08 11:21:51
具体故障现象:光猫灯正常但电脑手机无法上网，重启未恢复
客户其他诉求:
</t>
  </si>
  <si>
    <t>2024-07-08 11:27:48</t>
  </si>
  <si>
    <t>2024-07-08 11:29:11</t>
  </si>
  <si>
    <t>2024-07-08 10:21:11</t>
  </si>
  <si>
    <t>普通区域-临朐县-南河西-13863670479-100M-宽带上网投诉-次数0-202407080000215392 一级督办</t>
  </si>
  <si>
    <t>2024-07-09 11:22:00</t>
  </si>
  <si>
    <t>202407080000215392</t>
  </si>
  <si>
    <t>2024-07-08 10:29:28</t>
  </si>
  <si>
    <t>2024-07-08 10:29:56</t>
  </si>
  <si>
    <t>SD-057-240708-029764-6776</t>
  </si>
  <si>
    <t>2024-07-08 16:17:13</t>
  </si>
  <si>
    <t>80+银卡-(目标)普通区域-寿光市-张中村自然村-15853619829-200M-宽带上网投诉-次数0-20240708161421X461293796</t>
  </si>
  <si>
    <t>20240708161421X461293796</t>
  </si>
  <si>
    <t xml:space="preserve">【农村网络投诉】流程受理流水号：20240708161248158536198291127520
客户号码:15853619829
客户姓名:张**
投诉地市:潍坊
来话流水:2024070816122413220807371
宽带账号:15853619829
宽带账号归属地市:潍坊
宽带账号归属区县:寿光市
故障地址:潍坊寿光市稻田镇张家营后村
联系电话:15853619829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16:13:44
具体故障现象:光猫亮红灯，
客户其他诉求:
</t>
  </si>
  <si>
    <t>2024-07-08 16:20:48</t>
  </si>
  <si>
    <t>2024-07-08 16:21:05</t>
  </si>
  <si>
    <t>SD-057-240708-926045-3312</t>
  </si>
  <si>
    <t>2024-07-08 11:27:28</t>
  </si>
  <si>
    <t>80+普通-普通区域-青州市-耿家庄村-18765665620-300M-宽带上网投诉-次数0-202407080000291763</t>
  </si>
  <si>
    <t>202407080000291763</t>
  </si>
  <si>
    <t>202407080000291763#宽带账号：18765665620；宽带地址：潍坊青州市云门山街道耿家庄耿家庄村2号箱村东北角刘承荣***** ；客户来电反映 宽带无法连接  ，经查询客户侧为质差路由器
，请协助并处理故障问题，谢谢！联系电话： 18765665620；联系人
：；来电流水2024070811255913120823182</t>
  </si>
  <si>
    <t>2024-07-08 11:31:50</t>
  </si>
  <si>
    <t>2024-07-08 11:32:56</t>
  </si>
  <si>
    <t>SD-851-323961-15042-21671</t>
  </si>
  <si>
    <t>SD-057-240708-569078-6475</t>
  </si>
  <si>
    <t>2024-07-08 15:55:51</t>
  </si>
  <si>
    <t>【调研】-80+普通-普通区域-寿光市-郑家村自然村-15095162939-300M-宽带上网投诉-次数0-202407080000512599</t>
  </si>
  <si>
    <t>202407080000512599</t>
  </si>
  <si>
    <t xml:space="preserve">202407080000512599#流程受理流水号：20240708155452150951629391122754
客户号码:15095162939
客户姓名:郑**
投诉地市:潍坊
来话流水:2024070815543316820873466
宽带账号:15095162939
宽带账号归属地市:潍坊
宽带账号归属区县:寿光市
故障地址:潍坊寿光市胡营郑家村郑家村自然村郑家村3号箱(郑义国外墙）*********
联系电话:18863670355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故障时间:2024-07-08 15:54:58
具体故障现象:光猫亮红灯，
客户其他诉求:客户侧为质差终端，要求上门更换终端并一并处理故障问题。
</t>
  </si>
  <si>
    <t>2024-07-08 16:01:20</t>
  </si>
  <si>
    <t>2024-07-08 16:24:24</t>
  </si>
  <si>
    <t>SD-057-240708-271456-3262</t>
  </si>
  <si>
    <t>2024-07-08 11:24:25</t>
  </si>
  <si>
    <t>普通区域-寿光市-美林景苑-17865618677-500M-宽带上网投诉-次数0-202407080000290504</t>
  </si>
  <si>
    <t>202407080000290504</t>
  </si>
  <si>
    <t>202407080000290504#【已关注中国移动10086微信公众号】流程受理流水号：20240708112117178656186771057984
客户号码:17865618677
客户姓名:刘**
投诉地市:潍坊
来话流水:2024070811210133420858726
宽带账号:17865618677
宽带账号归属地市:潍坊
宽带账号归属区县:寿光市
故障地址:潍坊寿光市圣城街道建新街美林景苑11号楼*********
联系电话:17865618677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故障细类:宽带网速慢/卡顿
携转原因:
故障时间:2024-07-08 11:23:46
具体故障现象:网速慢卡顿，
客户其他诉求:
;宽带小区$[美林景苑]$</t>
  </si>
  <si>
    <t>2024-07-08 11:35:12</t>
  </si>
  <si>
    <t>2024-07-08 11:36:25</t>
  </si>
  <si>
    <t>SD-057-240708-852049-4047</t>
  </si>
  <si>
    <t>2024-07-08 12:17:15</t>
  </si>
  <si>
    <t>普通区域-诸城市-宋西自然村-17863671133-300M-宽带上网投诉-次数0-202407080000337146</t>
  </si>
  <si>
    <t>202407080000337146</t>
  </si>
  <si>
    <t>202407080000337146#宽带账号：17863671133；宽带地址：潍坊诸城市贾悦镇宋西宋西自然村宋西村便民超市北11号箱*******客户来电反映宽带卡顿*，经查询客户侧为质差路由器导致宽带使用不畅，请参考处理，谢谢！联系电话：17863671133；来电流水：2024070812152925820865559</t>
  </si>
  <si>
    <t>2024-07-08 12:19:09</t>
  </si>
  <si>
    <t>2024-07-08 12:23:38</t>
  </si>
  <si>
    <t>SD-057-240708-625183-4137</t>
  </si>
  <si>
    <t>2024-07-08 12:26:05</t>
  </si>
  <si>
    <t>【调研】-普通区域-潍城区-乔铁村-18363692933-300M-宽带上网投诉-次数0-20240708122342X622647271</t>
  </si>
  <si>
    <t>20240708122342X622647271</t>
  </si>
  <si>
    <t xml:space="preserve">【农村网络投诉】流程受理流水号：20240708121830183636929331073698
客户号码:18363692933
客户姓名:孙**
投诉地市:潍坊
来话流水:2024070812124063720842119
宽带账号:18363692933
宽带账号归属地市:潍坊
宽带账号归属区县:潍城区
故障地址:潍坊潍城区乐埠山生态经济发展区乔铁村乔铁村路东往北3列6排东山1#分纤箱*********
联系电话:18363646733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
携转原因:
故障时间:2024-07-08 12:15:11
具体故障现象:宽带无法上网
客户其他诉求:要求尽快
</t>
  </si>
  <si>
    <t>2024-07-08 12:28:18</t>
  </si>
  <si>
    <t>2024-07-08 12:28:38</t>
  </si>
  <si>
    <t>SD-057-240708-754908-3198</t>
  </si>
  <si>
    <t>2024-07-08 11:21:29</t>
  </si>
  <si>
    <t>80+银卡-普通区域-昌邑市-颐城华府-13906367676-1000M-宽带上网投诉-次数0-202407080000285695</t>
  </si>
  <si>
    <t>202407080000285695</t>
  </si>
  <si>
    <t>202407080000285695#宽带账号：13906367676；宽带地址：潍坊昌邑市城区富昌街颐城华府16号楼*********，客户来电反映表示移动高清无法观看，客户不在现场，无法配合线上指导，要求上门，谢谢！联系电话：13791699892；联系人：女士；来电流水：2024070811184463720828904</t>
  </si>
  <si>
    <t>2024-07-08 11:24:43</t>
  </si>
  <si>
    <t>2024-07-08 11:25:06</t>
  </si>
  <si>
    <t>SD-851-284497-20555-29964</t>
  </si>
  <si>
    <t>SD-057-240708-091257-3149</t>
  </si>
  <si>
    <t>2024-07-08 11:19:43</t>
  </si>
  <si>
    <t>80+普通-普通区域-安丘市-领世新城北区-18753695773-100M-宽带上网投诉-次数0-202407080000284057</t>
  </si>
  <si>
    <t>2024-07-09 12:20:00</t>
  </si>
  <si>
    <t>202407080000284057</t>
  </si>
  <si>
    <t xml:space="preserve">202407080000284057#流程受理流水号：20240708111840187536957731057120
客户号码:18753695773
客户姓名:薛**
投诉地市:潍坊
来话流水:2024070811161529920896154
宽带账号:18753695773
宽带账号归属地市:潍坊
宽带账号归属区县:安丘市
故障地址:潍坊安丘市新安街道学府街领世新城北区112号楼*********
联系电话:13573629682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故障时间:2024-07-08 11:19:05
魔百和单播/组播:单播
具体故障现象:电视直播或点播无法观看，
客户其他诉求:客户侧为质差终端，要求上门更换终端并一并处理故障问题。
</t>
  </si>
  <si>
    <t>2024-07-08 11:24:17</t>
  </si>
  <si>
    <t>2024-07-08 11:25:11</t>
  </si>
  <si>
    <t>SD-057-240708-295347-4873</t>
  </si>
  <si>
    <t>2024-07-08 13:23:54</t>
  </si>
  <si>
    <t>【调研】-80+银卡-普通区域-安丘市-外贸家属院南院-15275360119-300M-宽带上网投诉-次数0-202407080000376028</t>
  </si>
  <si>
    <t>202407080000376028</t>
  </si>
  <si>
    <t>202407080000376028#宽带账号：15275360119；宽带地址：潍坊安丘市兴安街道和平路外贸家属院南院7号楼*********；客户来电反映宽带掉线，客户不在现场，无法配合线上指导，要求上门，请协助处理，谢谢！来电流水：2024070813204817220839821，联系电话：18206468087</t>
  </si>
  <si>
    <t>2024-07-08 13:28:26</t>
  </si>
  <si>
    <t>2024-07-08 13:29:00</t>
  </si>
  <si>
    <t>SD-851-241803-21922-21505</t>
  </si>
  <si>
    <t>SD-057-240708-723189-6264</t>
  </si>
  <si>
    <t>2024-07-08 15:23:26</t>
  </si>
  <si>
    <t>【调研】-80+银卡-(目标)普通区域-寿光市-西稻田村自然村-13608958258-1000M-宽带上网投诉-次数0-20240708152044X244963509</t>
  </si>
  <si>
    <t>20240708152044X244963509</t>
  </si>
  <si>
    <t xml:space="preserve">【农村网络投诉】流程受理流水号：20240708152008136089582581113204
客户号码:13608958258
客户姓名:李**
投诉地市:潍坊
来话流水:2024070815195715320810443
宽带账号:13608958258
宽带账号归属地市:潍坊
宽带账号归属区县:寿光市
故障地址:潍坊寿光市稻田镇西稻田村西稻田村自然村西稻田村42号箱*********
联系电话:13608958258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15:20:32
具体故障现象:光猫亮红灯，
客户其他诉求:
</t>
  </si>
  <si>
    <t>2024-07-08 15:31:02</t>
  </si>
  <si>
    <t>2024-07-08 15:31:28</t>
  </si>
  <si>
    <t>SD-057-240708-294371-3007</t>
  </si>
  <si>
    <t>2024-07-08 11:14:29</t>
  </si>
  <si>
    <t>80+金卡-普通区域-潍城区-三安子村自然村-15063643966-1000M-宽带上网投诉-次数0-20240708111336X416226635</t>
  </si>
  <si>
    <t>20240708111336X416226635</t>
  </si>
  <si>
    <t xml:space="preserve">【农村网络投诉】流程受理流水号：20240708111054150636439661054641
客户号码:15063643966
客户姓名:李**
投诉地市:潍坊
来话流水:2024070811101633720817632
宽带账号:15063643966
宽带账号归属地市:潍坊
宽带账号归属区县:潍城区
故障地址:潍坊潍城区于河街道三安子村三安子村自然村潍城于河三安子扩容25#刘晓东房子旁*********
联系电话:13151534880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11:11:55
具体故障现象:光猫亮红灯，插紧屡直光纤线重启未恢复
客户其他诉求:
</t>
  </si>
  <si>
    <t>2024-07-08 11:18:47</t>
  </si>
  <si>
    <t>2024-07-08 11:19:15</t>
  </si>
  <si>
    <t>SD-057-240708-237459-6260</t>
  </si>
  <si>
    <t>2024-07-08 15:23:15</t>
  </si>
  <si>
    <t>普通区域-临朐县-中国银行家属院-13626368385-1000M-宽带上网投诉-次数0-202407080000474491</t>
  </si>
  <si>
    <t>202407080000474491</t>
  </si>
  <si>
    <t>202407080000474491#宽带账号：13626368385；联系电话：13626368385宽带地址：潍坊临朐县城关街道民主路中国银行家属院1号楼；客户来电反映无法上网，线上指导无法配合操作，要求上门处理, 来电流水：2024070815162963920863900</t>
  </si>
  <si>
    <t>2024-07-08 15:26:12</t>
  </si>
  <si>
    <t>2024-07-08 15:27:31</t>
  </si>
  <si>
    <t>SD-852-326487-2137-17905</t>
  </si>
  <si>
    <t>SD-057-240708-593812-2234</t>
  </si>
  <si>
    <t>2024-07-08 10:21:48</t>
  </si>
  <si>
    <t>80+白金-普通区域-诸城市-科信电力小区-15095213617-1000M-魔百和投诉-次数0-202407080000217893</t>
  </si>
  <si>
    <t>202407080000217893</t>
  </si>
  <si>
    <t>202407080000217893#【已关注中国移动10086微信公众号】流程受理流水号：20240708102040150952136171038425
客户号码:15095213617
客户姓名:张**
投诉地市:潍坊
来话流水:2024070810191537120827593
宽带账号:15095213617
宽带账号归属地市:潍坊
宽带账号归属区县:诸城市
故障地址:潍坊诸城市龙都街道潍徐街科信电力小区3号楼*********
联系电话:15095213617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故障大类:电视
故障细类:移动高清电视故障(专席)
携转原因:
故障时间:2024-07-08 10:21:43
魔百和单播/组播:组播
具体故障现象:电视直播或点播无法观看，老人在家不会操作，
客户其他诉求:
魔百和单/组播：组播;宽带小区$[科信电力小区]$</t>
  </si>
  <si>
    <t>2024-07-08 10:28:27</t>
  </si>
  <si>
    <t>2024-07-08 10:28:44</t>
  </si>
  <si>
    <t>SD-851-271908-4186-20251</t>
  </si>
  <si>
    <t>SD-057-240708-827534-2289</t>
  </si>
  <si>
    <t>2024-07-08 10:25:52</t>
  </si>
  <si>
    <t>【调研】-普通区域-潍城区-美国小镇-15206361186-300M-宽带上网投诉-次数0-202407080000218869</t>
  </si>
  <si>
    <t>202407080000218869</t>
  </si>
  <si>
    <t>202407080000218869#宽带账号15206361186：宽带地址：潍坊潍城区北关街道安顺路美国小镇2号楼；客户来电反映宽带不能上网，无法配合线上指导，请协助处理，谢谢！联系电话；联系人：15206361186；来电流水：2024070810234029120889034</t>
  </si>
  <si>
    <t>2024-07-08 10:32:36</t>
  </si>
  <si>
    <t>2024-07-08 10:36:17</t>
  </si>
  <si>
    <t>SD-851-326304-13254-13385</t>
  </si>
  <si>
    <t>SD-057-240708-320986-6292</t>
  </si>
  <si>
    <t>2024-07-08 15:27:34</t>
  </si>
  <si>
    <t>普通区域-青州市-盛世家园一组团-15954402500-200M-宽带上网投诉-次数0-202407080000484631</t>
  </si>
  <si>
    <t>2024-07-09 16:28:00</t>
  </si>
  <si>
    <t>202407080000484631</t>
  </si>
  <si>
    <t>202407080000484631#流程受理流水号：20240708152444159544025001114462
客户号码:15954402500
客户姓名:秦**
投诉地市:潍坊
来话流水:2024070815243463120872496
宽带账号:15954402500
宽带账号归属地市:潍坊
宽带账号归属区县:青州市
故障地址:潍坊青州市东夏镇巴黎路盛世家园一组团6号楼*********
联系电话:18765759191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15:28:37
具体故障现象:光猫亮红灯，
客户其他诉求:客户要求装维师傅尽快联系  维修   谢谢
;宽带小区$[盛世家园一组团]$</t>
  </si>
  <si>
    <t>2024-07-08 15:30:53</t>
  </si>
  <si>
    <t>2024-07-08 15:31:18</t>
  </si>
  <si>
    <t>SD-057-240708-125780-1761</t>
  </si>
  <si>
    <t>2024-07-08 09:56:28</t>
  </si>
  <si>
    <t>80+金卡-普通区域-临朐县-经委家属楼-13884708637-300M-宽带上网投诉-次数0-20240708095353X633027120</t>
  </si>
  <si>
    <t>20240708095353X633027120</t>
  </si>
  <si>
    <t xml:space="preserve">流程受理流水号：20240708095005138847086371028264
客户号码:13884708637
客户姓名:刘*
投诉地市:潍坊
来话流水:2024070809491419220817719
宽带账号:13884708637
宽带账号归属地市:潍坊
宽带账号归属区县:临朐县
故障地址:潍坊临朐县城关街道工业街经委家属楼南楼*********
联系电话:15954448287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故障细类:网速慢/上网掉线(专席)
携转原因:
故障时间:2024-07-08 09:50:15
具体故障现象:网速慢卡顿，客户来电反映宽带上网慢，我处正常排障未恢复，请协助处理谢谢
客户其他诉求:
</t>
  </si>
  <si>
    <t>2024-07-08 10:10:54</t>
  </si>
  <si>
    <t>2024-07-08 10:12:03</t>
  </si>
  <si>
    <t>SD-851-322675-16719-25763</t>
  </si>
  <si>
    <t>SD-057-240708-530649-6284</t>
  </si>
  <si>
    <t>2024-07-08 15:26:17</t>
  </si>
  <si>
    <t>【调研】-(目标)普通区域-潍城区-刘家园小区-13806468820-200M-魔百和投诉-次数0-20240708152421X461343106</t>
  </si>
  <si>
    <t>2024-07-09 16:27:00</t>
  </si>
  <si>
    <t>20240708152421X461343106</t>
  </si>
  <si>
    <t>流程受理流水号：20240708152355138064688201114237
客户号码:13806468820
客户姓名:金**
投诉地市:潍坊
来话流水:2024070815223593320845996
宽带账号:13806468820
宽带账号归属地市:潍坊
宽带账号归属区县:潍城区
故障地址:潍坊潍城区北关街道怡园路刘家园小区13号楼*********
联系电话:13806468820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故障细类:移动高清电视故障(专席)
携转原因:
故障时间:2024-07-08 15:24:17
魔百和单播/组播:组播
具体故障现象:电视直播或点播无法观看，
客户其他诉求:
魔百和单/组播：组播</t>
  </si>
  <si>
    <t>2024-07-08 15:30:46</t>
  </si>
  <si>
    <t>2024-07-08 15:31:13</t>
  </si>
  <si>
    <t>SD-851-322534-18380-26746</t>
  </si>
  <si>
    <t>SD-057-240708-650738-3192</t>
  </si>
  <si>
    <t>2024-07-08 11:21:12</t>
  </si>
  <si>
    <t>80+银卡-普通区域-潍城区-曼哈顿大厦-18264421009-300M-宽带上网投诉-次数0-202407080000269600</t>
  </si>
  <si>
    <t>202407080000269600</t>
  </si>
  <si>
    <t xml:space="preserve">202407080000269600#宽带账号：18264421009；宽带地址：潍坊潍城区城关街道胜利西街曼哈顿大厦；客户来电反映宽带无法连接，客户不在现场，无法配合线上指导，要求师傅上门，请协助处理，谢谢！联系电话：15105441026；联系人：女士；来电流水：2024070811060344720862776。 </t>
  </si>
  <si>
    <t>2024-07-08 11:29:03</t>
  </si>
  <si>
    <t>2024-07-08 11:29:37</t>
  </si>
  <si>
    <t>SD-057-240708-569842-2346</t>
  </si>
  <si>
    <t>2024-07-08 10:29:54</t>
  </si>
  <si>
    <t>80+银卡-FTTR-普通区域-安丘市-曹家楼村自然村-15966191222-1000M-宽带上网投诉-次数0-20240708102819X699495374</t>
  </si>
  <si>
    <t>20240708102819X699495374</t>
  </si>
  <si>
    <t xml:space="preserve">【农村网络投诉】流程受理流水号：20240708102713159661912221040567
客户号码:15966191222
客户姓名:曹**
投诉地市:潍坊
来话流水:2024070810263224120828048
宽带账号:15966191222
宽带账号归属地市:潍坊
宽带账号归属区县:安丘市
故障地址:潍坊安丘市兴安街道曹家楼村曹家楼村自然村曹家楼村曹玉常
联系电话:15966191222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10:27:22
具体故障现象:无法上网，亮红灯，重启可以恢复，后又出现问题，请协助，谢谢。
客户其他诉求:
</t>
  </si>
  <si>
    <t>2024-07-08 10:33:44</t>
  </si>
  <si>
    <t>2024-07-08 10:34:04</t>
  </si>
  <si>
    <t>SD-851-257443-28654-12728</t>
  </si>
  <si>
    <t>SD-057-240708-207456-4080</t>
  </si>
  <si>
    <t>2024-07-08 12:20:10</t>
  </si>
  <si>
    <t>80+银卡-普通区域-安丘市-古槐小区-13780872111-1000M-宽带上网投诉-次数0-202407080000339355</t>
  </si>
  <si>
    <t>202407080000339355</t>
  </si>
  <si>
    <t>202407080000339355#客户来电反映宽带网络慢，经查询客户侧为质差终端，请协助上门更换终端并一并处理故障问题，谢谢！联系电话：本机；联系人：女士，先生；来电流水：
2024070812185704220893830</t>
  </si>
  <si>
    <t>2024-07-08 12:22:47</t>
  </si>
  <si>
    <t>2024-07-08 12:23:16</t>
  </si>
  <si>
    <t>SD-851-260091-27058-7306</t>
  </si>
  <si>
    <t>SD-057-240708-597048-4880</t>
  </si>
  <si>
    <t>2024-07-08 13:25:50</t>
  </si>
  <si>
    <t>【调研】-80+金卡-FTTR-普通区域-安丘市-青云郡-15095297203-1000M-宽带上网投诉-次数0-202407080000383103</t>
  </si>
  <si>
    <t>202407080000383103</t>
  </si>
  <si>
    <t>202407080000383103#宽带账号：15095297203；宽带地址：潍坊安丘市兴安街道顺安路青云郡B7号楼；客户来电反映宽带无网络，客户不配合排障，要求师傅上门，请协助处理，谢谢！联系电话：15095297203；联系人：女士；来电流水：2024070813241270620863608。</t>
  </si>
  <si>
    <t>2024-07-08 13:27:51</t>
  </si>
  <si>
    <t>SD-851-272219-22366-14159</t>
  </si>
  <si>
    <t>SD-057-240708-612834-6236</t>
  </si>
  <si>
    <t>2024-07-08 15:20:44</t>
  </si>
  <si>
    <t>80+银卡-普通区域-诸城市-纺织厂第三小区-18753638988-1000M-宽带上网投诉-次数0-20240708151924X164404900</t>
  </si>
  <si>
    <t>20240708151924X164404900</t>
  </si>
  <si>
    <t xml:space="preserve">流程受理流水号：20240708151813187536389881112678
客户号码:18753638988
客户姓名:肖*
投诉地市:潍坊
来话流水:2024070815173784420879415
宽带账号:18753638988
宽带账号归属地市:潍坊
宽带账号归属区县:诸城市
故障地址:潍坊诸城市龙都街道沿河路纺织厂第三小区平房33号箱*********
联系电话:18753638988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故障时间:2024-07-08 15:18:46
具体故障现象:光猫亮红灯，
客户其他诉求:
</t>
  </si>
  <si>
    <t>2024-07-08 15:21:52</t>
  </si>
  <si>
    <t>2024-07-08 15:22:08</t>
  </si>
  <si>
    <t>SD-851-267515-15771-2487</t>
  </si>
  <si>
    <t>SD-057-240708-581403-3980</t>
  </si>
  <si>
    <t>2024-07-08 12:14:11</t>
  </si>
  <si>
    <t>80+金卡-普通区域-青州市-旗城家园-15763681778-300M-宽带上网投诉-次数0-20240708121201X921424671</t>
  </si>
  <si>
    <t>20240708121201X921424671</t>
  </si>
  <si>
    <t>【预处理派单】宽带账号：15763681778，宽带地址： 潍坊青州市益都街道旗城路旗城家园17号楼*********，故障现象：，故障现象类型：，客户诉求：客户要求投诉装维师傅不及时安装 客户表示已经都过了10多天了，联系电话：15763681778，通话流水：2024070812100403120819974。接入方式：FTTH，当前是否在线：不在线，端到端诊断结果：状态正常，是否智能网关：是，光功率。</t>
  </si>
  <si>
    <t>2024-07-08 12:19:48</t>
  </si>
  <si>
    <t>2024-07-08 12:20:15</t>
  </si>
  <si>
    <t>SD-852-264539-159-11166</t>
  </si>
  <si>
    <t>2024-07-08 11:14:36</t>
  </si>
  <si>
    <t>80+白金-普通区域-青州市-演马村自然村-15153669909-1000M-宽带上网投诉-次数0-20240708111356X436242311 一级督办</t>
  </si>
  <si>
    <t>20240708111356X436242311</t>
  </si>
  <si>
    <t>2024-07-08 11:22:40</t>
  </si>
  <si>
    <t>2024-07-08 11:23:01</t>
  </si>
  <si>
    <t>SD-057-240708-715264-2938</t>
  </si>
  <si>
    <t>2024-07-08 11:11:29</t>
  </si>
  <si>
    <t>【调研】-普通区域-寒亭区-大官庄村自然村-13562639598-100M-宽带上网投诉-次数1-202407070000413325</t>
  </si>
  <si>
    <t>2024-07-09 12:12:00</t>
  </si>
  <si>
    <t>2024-07-08 11:19:39</t>
  </si>
  <si>
    <t>2024-07-08 11:20:05</t>
  </si>
  <si>
    <t>SD-057-240708-386925-6302</t>
  </si>
  <si>
    <t>2024-07-08 15:29:18</t>
  </si>
  <si>
    <t>【调研】-普通区域-寒亭区-高里一村自然村-15265616818-300M-宽带上网投诉-次数0-20240708152722X642983316</t>
  </si>
  <si>
    <t>20240708152722X642983316</t>
  </si>
  <si>
    <t xml:space="preserve">【农村网络投诉】流程受理流水号：20240708152617152656168181114936
客户号码:15265616818
客户姓名:刘**
投诉地市:潍坊
来话流水:2024070815253881920886752
宽带账号:15265616818
宽带账号归属地市:潍坊
宽带账号归属区县:寒亭区
故障地址:潍坊寒亭区高里镇高里一村高里一村自然村高里一村西南北街南一12号箱扩容*********
联系电话:15265616818
联系人:女士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故障时间:2024-07-08 15:26:28
具体故障现象:提示网络无法连接，
客户其他诉求:客户来电要求尽快处理，谢谢
</t>
  </si>
  <si>
    <t>2024-07-08 15:33:58</t>
  </si>
  <si>
    <t>2024-07-08 15:37:40</t>
  </si>
  <si>
    <t>SD-851-271562-11911-19387</t>
  </si>
  <si>
    <t>SD-057-240708-736412-6290</t>
  </si>
  <si>
    <t>2024-07-08 15:26:56</t>
  </si>
  <si>
    <t>【调研】-(目标)普通区域-诸城市-吕兑村自然村-13406654296-1000M-宽带上网投诉-次数0-202407080000483934</t>
  </si>
  <si>
    <t>202407080000483934</t>
  </si>
  <si>
    <t xml:space="preserve">202407080000483934#【已关注中国移动10086微信公众号】流程受理流水号：20240708152442134066542961114456
客户号码:13406654296
客户姓名:贾**
投诉地市:潍坊
来话流水:2024070815242447920870215
宽带账号:13406654296
宽带账号归属地市:潍坊
宽带账号归属区县:诸城市
故障地址:潍坊诸城市舜王街道吕兑村吕兑村自然村吕兑村扩容54#箱*********
联系电话:13406654296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故障细类:宽带无法上网
携转原因:
故障时间:2024-07-08 15:24:59
具体故障现象:提示网络无法连接，
客户其他诉求:13406654296客户侧为质差终端，要求上门更换终端并一并处理故障问题。
</t>
  </si>
  <si>
    <t>2024-07-08 15:28:26</t>
  </si>
  <si>
    <t>2024-07-08 15:30:05</t>
  </si>
  <si>
    <t>SD-851-253155-4949-7457</t>
  </si>
  <si>
    <t>SD-057-240708-613854-6308</t>
  </si>
  <si>
    <t>2024-07-08 15:30:36</t>
  </si>
  <si>
    <t>80+普通-普通区域-寿光市-寿光赵家村自然村2-13791689010-300M-宽带上网投诉-次数0-202407080000487585</t>
  </si>
  <si>
    <t>202407080000487585</t>
  </si>
  <si>
    <t xml:space="preserve">202407080000487585#流程受理流水号：20240708152930137916890101115762
客户号码:13791689010
客户姓名:刘**
投诉地市:潍坊
来话流水:2024070815290999720833235
宽带账号:13791689010
宽带账号归属地市:潍坊
宽带账号归属区县:寿光市
故障地址:潍坊寿光市纪台镇赵家村赵家村自然村赵家村扩容7号箱赵建平外墙*********
联系电话:13791689010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故障时间:2024-07-08 15:29:47
具体故障现象:频繁掉线，客户来电表示宽带网络电线
客户其他诉求:客户侧为质差终端，要求上门更换终端并一并处理故障问题。
</t>
  </si>
  <si>
    <t>2024-07-08 15:34:55</t>
  </si>
  <si>
    <t>2024-07-08 15:35:30</t>
  </si>
  <si>
    <t>SD-057-240708-402876-3229</t>
  </si>
  <si>
    <t>2024-07-08 11:23:03</t>
  </si>
  <si>
    <t>80+普通-普通区域-奎文区-奎文门西社区-18263682719-1000M-宽带上网投诉-次数0-20240708112054X854527208</t>
  </si>
  <si>
    <t>20240708112054X854527208</t>
  </si>
  <si>
    <t xml:space="preserve">流程受理流水号：20240708111854182636827191057191
客户号码:18263682719
客户姓名:王**
投诉地市:潍坊
来话流水:2024070811175750620818691
宽带账号:18263682719
宽带账号归属地市:潍坊
宽带账号归属区县:奎文区
故障地址:潍坊奎文区东关街道后门街奎文门西社区3号楼商铺*********
联系电话:18263682719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11:20:11
具体故障现象:光猫亮红灯，
客户其他诉求:
</t>
  </si>
  <si>
    <t>2024-07-08 11:31:21</t>
  </si>
  <si>
    <t>2024-07-08 11:31:39</t>
  </si>
  <si>
    <t>SD-851-296339-27069-2980</t>
  </si>
  <si>
    <t>SD-057-240708-586139-4006</t>
  </si>
  <si>
    <t>2024-07-08 12:14:56</t>
  </si>
  <si>
    <t>普通区域-临朐县-泉水崖-18765646095-1000M-宽带上网投诉-次数0-202407080000335602</t>
  </si>
  <si>
    <t>202407080000335602</t>
  </si>
  <si>
    <t xml:space="preserve">202407080000335602#宽带账号：18765646095；宽带地址潍坊临朐县五井镇人民政府泉水崖村泉水崖泉水崖9号；客户来电反映宽带/无法连接无法配合线上指导，谢谢！联系电话：13864663893；联系人：先生；来电流水：2024070812120604620837162。 </t>
  </si>
  <si>
    <t>2024-07-08 12:16:12</t>
  </si>
  <si>
    <t>陈瑞来</t>
  </si>
  <si>
    <t>13583654450</t>
  </si>
  <si>
    <t>dw3_jk_chenruilai</t>
  </si>
  <si>
    <t>2024-07-08 12:18:02</t>
  </si>
  <si>
    <t>SD-851-273073-9585-29461</t>
  </si>
  <si>
    <t>SD-057-240708-987603-6328</t>
  </si>
  <si>
    <t>2024-07-08 15:33:01</t>
  </si>
  <si>
    <t>80+普通-普通区域-安丘市-东友戈村自然村-15106369766-1000M-宽带上网投诉-次数0-202407080000484174</t>
  </si>
  <si>
    <t>202407080000484174</t>
  </si>
  <si>
    <t xml:space="preserve">202407080000484174#宽带账号：15106369766；宽带地址：潍坊安丘市贾戈街道东友戈村东友戈村自然村友戈村二次追加1号箱陆文华*；客户来电反映移动高清提示网络未连接，经查询客户侧为质差机顶盒，请协助更换终端并一并处理故障问题，谢谢！联系电话：15106369766；联系人：鹿***；来电流水：2024070815251862020882303。
</t>
  </si>
  <si>
    <t>2024-07-08 15:36:56</t>
  </si>
  <si>
    <t>2024-07-08 15:37:18</t>
  </si>
  <si>
    <t>SD-851-261745-23149-21564</t>
  </si>
  <si>
    <t>2024-07-08 15:59:18</t>
  </si>
  <si>
    <t>80+银卡-普通区域-寒亭区-朱里镇沿街商铺自然村-13864604966-200M-宽带上网投诉-次数0-202407080000509097 一级督办</t>
  </si>
  <si>
    <t>2024-07-09 17:00:00</t>
  </si>
  <si>
    <t>202407080000509097</t>
  </si>
  <si>
    <t>2024-07-08 16:02:28</t>
  </si>
  <si>
    <t>2024-07-08 16:02:54</t>
  </si>
  <si>
    <t>SD-852-303912-1143-26430</t>
  </si>
  <si>
    <t>SD-057-240708-649025-4104</t>
  </si>
  <si>
    <t>2024-07-08 12:21:32</t>
  </si>
  <si>
    <t>【调研】-普通区域-安丘市-西王官疃村自然村-18265678515-1000M-宽带上网投诉-次数0-202407080000341942</t>
  </si>
  <si>
    <t>202407080000341942</t>
  </si>
  <si>
    <t>202407080000341942#宽带账号：18265678515；宽带地址：潍坊安丘市景芝镇西王官疃村西王官疃村自然村西王官疃村追加6号箱张刚伟*********；客户来电反映宽带连不上网，客户不配合排障，要求师傅上门，请协助处理，谢谢！联系电话：15725652798；联系人：***；来电流水：2024070812152524920864959</t>
  </si>
  <si>
    <t>2024-07-08 12:25:08</t>
  </si>
  <si>
    <t>SD-851-298797-11382-25897</t>
  </si>
  <si>
    <t>SD-057-240708-974851-2216</t>
  </si>
  <si>
    <t>2024-07-08 10:21:02</t>
  </si>
  <si>
    <t>普通区域-寿光市-东埠小区-18706580493-500M-宽带上网投诉-次数0-202407080000215032</t>
  </si>
  <si>
    <t>202407080000215032</t>
  </si>
  <si>
    <t>202407080000215032#宽带账号：18706580493；宽带地址：潍坊寿光市东埠东埠村东埠小区3号楼；客户来电反映宽带无法上网，无法配合线上指导，要求师傅上门，请协助处理，谢谢！联系电话：18706580493；联系人：先生*；来电流水：2024070810184037820819686</t>
  </si>
  <si>
    <t>2024-07-08 10:29:46</t>
  </si>
  <si>
    <t>2024-07-08 10:30:13</t>
  </si>
  <si>
    <t>SD-057-240708-027915-1695</t>
  </si>
  <si>
    <t>2024-07-08 09:51:03</t>
  </si>
  <si>
    <t>【调研】-普通区域-潍城区-渤景湾-15763056656-1000M-宽带上网投诉-次数0-20240708094952X392301963</t>
  </si>
  <si>
    <t>20240708094952X392301963</t>
  </si>
  <si>
    <t xml:space="preserve">流程受理流水号：20240708094637157630566561027142
客户号码:15763056656
客户姓名:张**
投诉地市:潍坊
来话流水:2024070809460637520875256
宽带账号:15763056656
宽带账号归属地市:潍坊
宽带账号归属区县:潍城区
故障地址:潍坊潍城区西关街道长松路渤景湾11号楼*********
联系电话:15763056656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09:48:10
具体故障现象:光信号红灯闪烁
客户其他诉求:客户要求上门检测
</t>
  </si>
  <si>
    <t>2024-07-08 09:55:30</t>
  </si>
  <si>
    <t>2024-07-08 09:55:53</t>
  </si>
  <si>
    <t>SD-851-263093-5699-15473</t>
  </si>
  <si>
    <t>2024-07-08 15:23:50</t>
  </si>
  <si>
    <t>【调研】-普通区域-寒亭区-苏杭花园小区-13864668886-200M-宽带上网投诉-次数0-20240708152209X329843438 一级督办</t>
  </si>
  <si>
    <t>20240708152209X329843438</t>
  </si>
  <si>
    <t>2024-07-08 15:25:22</t>
  </si>
  <si>
    <t>2024-07-08 15:41:42</t>
  </si>
  <si>
    <t>SD-057-240708-768240-3340</t>
  </si>
  <si>
    <t>2024-07-08 11:29:34</t>
  </si>
  <si>
    <t>【调研】-80+普通-普通区域-寿光市-洛城农贸市场-15963681829-1000M-宽带上网投诉-次数0-202407080000292592</t>
  </si>
  <si>
    <t>202407080000292592</t>
  </si>
  <si>
    <t>202407080000292592#用户来电表示宽带无法使用，要求装维师傅上门维修，烦请处理谢谢
联系人：先生  联系电话：先生 来话流水：2024070811250740520812004</t>
  </si>
  <si>
    <t>2024-07-08 11:31:54</t>
  </si>
  <si>
    <t>2024-07-08 11:32:10</t>
  </si>
  <si>
    <t>SD-851-315703-1815-26919</t>
  </si>
  <si>
    <t>SD-057-240708-268435-2202</t>
  </si>
  <si>
    <t>2024-07-08 10:20:42</t>
  </si>
  <si>
    <t>普通区域-青州市-青州市何官口埠工业园（小微）-18853617772-500M-宽带上网投诉-次数0-20240708101934X174816454</t>
  </si>
  <si>
    <t>20240708101934X174816454</t>
  </si>
  <si>
    <t xml:space="preserve">【农村网络投诉】流程受理流水号：20240708101832188536177721037750
客户号码:18853617772
客户姓名:白*
投诉地市:潍坊
来话流水:2024070810114617820824456
宽带账号:18853617772
宽带账号归属地市:潍坊
宽带账号归属区县:青州市
故障地址:潍坊青州市何官镇北口埠村
联系电话:18853617772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10:18:42
具体故障现象:光猫亮红灯，插紧捋直未恢复，请协助，谢谢。
客户其他诉求:请协助，谢谢。
</t>
  </si>
  <si>
    <t>2024-07-08 10:22:53</t>
  </si>
  <si>
    <t>SD-852-250933-1212-19045</t>
  </si>
  <si>
    <t>SD-057-240708-149652-2182</t>
  </si>
  <si>
    <t>2024-07-08 10:20:10</t>
  </si>
  <si>
    <t>80+银卡-普通区域-青州市-黄楼街道新花卉市场-13616360722-300M-宽带上网投诉-次数0-20240708101756X761834740</t>
  </si>
  <si>
    <t>20240708101756X761834740</t>
  </si>
  <si>
    <t xml:space="preserve">【农村网络投诉】流程受理流水号：20240708101659136163607221037247
客户号码:13616360722
客户姓名:王**
投诉地市:潍坊
来话流水:2024070810154899020880239
宽带账号:13616360722
宽带账号归属地市:潍坊
宽带账号归属区县:青州市
故障地址:潍坊青州市黄楼街道迟家村黄楼街道新花卉市场1大厅西沿街东#9号箱#*********
联系电话:13475673678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10:17:36
具体故障现象:13616360722客户来电反映光信号亮红灯请协助处理谢谢
客户其他诉求:请审核
</t>
  </si>
  <si>
    <t>2024-07-08 10:26:25</t>
  </si>
  <si>
    <t>2024-07-08 10:26:47</t>
  </si>
  <si>
    <t>SD-057-240708-760942-6642</t>
  </si>
  <si>
    <t>2024-07-08 16:11:18</t>
  </si>
  <si>
    <t>【重投】-【调研】-普通区域-青州市-青州市瓜市批发街-13964791288-1000M-宽带上网投诉-次数0-20240708160838X118603492</t>
  </si>
  <si>
    <t>2024-07-09 17:12:00</t>
  </si>
  <si>
    <t>20240708160838X118603492</t>
  </si>
  <si>
    <t xml:space="preserve">流程受理流水号：20240708160630139647912881125842
客户号码:13964791288
客户姓名:彭**
投诉地市:潍坊
来话流水:2024070816055963020823522
宽带账号:13964791288
宽带账号归属地市:潍坊
宽带账号归属区县:青州市
故障地址:潍坊青州市王府东街蓝天幼儿园*********
联系电话:13964791288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故障细类:宽带无法上网(专席)
携转原因:
故障时间:2024-07-08 16:05:37
具体故障现象:客户反映光猫烫手，拔掉电源线也不行，请处理，谢谢
客户其他诉求:
</t>
  </si>
  <si>
    <t>2024-07-08 16:12:49</t>
  </si>
  <si>
    <t>2024-07-08 16:13:10</t>
  </si>
  <si>
    <t>SD-851-290703-19748-2055</t>
  </si>
  <si>
    <t>SD-057-240708-074592-6773</t>
  </si>
  <si>
    <t>2024-07-08 16:17:10</t>
  </si>
  <si>
    <t>80+银卡-普通区域-青州市-石家车马村-13964799203-300M-宽带上网投诉-次数0-20240708161403X443917821</t>
  </si>
  <si>
    <t>20240708161403X443917821</t>
  </si>
  <si>
    <t xml:space="preserve">【农村网络投诉】流程受理流水号：20240708160937139647992031126662
客户号码:13964799203
客户姓名:夏**
投诉地市:潍坊
来话流水:2024070816085498720861498
宽带账号:13964799203
宽带账号归属地市:潍坊
宽带账号归属区县:青州市
故障地址:潍坊青州市邵庄镇石家车马村石家车马村鲁家1号箱（村东北陈乐鹏)*********
联系电话:13964799203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故障时间:2024-07-08 16:15:22
具体故障现象:光猫亮红灯，重启未恢复，请协助谢谢。
客户其他诉求:
</t>
  </si>
  <si>
    <t>2024-07-08 16:27:17</t>
  </si>
  <si>
    <t>2024-07-08 16:27:37</t>
  </si>
  <si>
    <t>SD-851-235416-10305-24668</t>
  </si>
  <si>
    <t>SD-057-240708-942573-6435</t>
  </si>
  <si>
    <t>2024-07-08 15:50:02</t>
  </si>
  <si>
    <t>普通区域-寿光市-弥香苑小区-18264615293-300M-魔百和投诉-次数0-20240708154707X827077758</t>
  </si>
  <si>
    <t>20240708154707X827077758</t>
  </si>
  <si>
    <t>【农村网络投诉】流程受理流水号：20240708154524182646152931120093
客户号码:18264615293
客户姓名:肖**
投诉地市:潍坊
来话流水:2024070815442146420835904
宽带账号:18264615293
宽带账号归属地市:潍坊
宽带账号归属区县:寿光市
故障地址:潍坊寿光市北洛镇垒村弥香苑小区13号楼东单元101
联系电话:15265669923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故障细类:移动高清电视故障(专席)
携转原因:
故障时间:2024-07-08 15:46:09
魔百和单播/组播:单播
具体故障现象:无法提供具体故障
客户其他诉求:手机上网有点卡顿
魔百和单/组播：单播</t>
  </si>
  <si>
    <t>2024-07-08 15:52:41</t>
  </si>
  <si>
    <t>2024-07-08 15:53:17</t>
  </si>
  <si>
    <t>SD-057-240708-721643-2989</t>
  </si>
  <si>
    <t>2024-07-08 11:14:02</t>
  </si>
  <si>
    <t>80+银卡-普通区域-临朐县-教场村-15854889505-300M-魔百和投诉-次数0-20240708111105X265709708</t>
  </si>
  <si>
    <t>20240708111105X265709708</t>
  </si>
  <si>
    <t>【农村网络投诉】流程受理流水号：20240708110850158548895051054039
客户号码:15854889505
客户姓名:章**
投诉地市:潍坊
来话流水:2024070811083210920895059
宽带账号:15854889505
宽带账号归属地市:潍坊
宽带账号归属区县:临朐县
故障地址:潍坊临朐县城关街道教场教场村教场村7号箱张玉衡*********
联系电话:15854889505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故障大类:电视
故障细类:移动高清电视故障(专席)
携转原因:
故障时间:2024-07-08 11:13:30
魔百和单播/组播:组播
具体故障现象:电视机提示无信号，重启未恢复，请协助谢谢。
客户其他诉求:
魔百和单/组播：组播</t>
  </si>
  <si>
    <t>2024-07-08 11:22:16</t>
  </si>
  <si>
    <t>2024-07-08 11:22:47</t>
  </si>
  <si>
    <t>SD-057-240708-840372-2304</t>
  </si>
  <si>
    <t>2024-07-08 10:26:33</t>
  </si>
  <si>
    <t>【调研】-80+白金-普通区域-诸城市-陈家林自然村-13506465508-1000M-宽带上网投诉-次数0-20240708102522X522869507</t>
  </si>
  <si>
    <t>20240708102522X522869507</t>
  </si>
  <si>
    <t xml:space="preserve">流程受理流水号：20240708102344135064655081039412
客户号码:13506465508
客户姓名:于**
投诉地市:潍坊
来话流水:2024070810205429220850620
宽带账号:13506465508
宽带账号归属地市:潍坊
宽带账号归属区县:诸城市
故障地址:潍坊诸城市密州街道陈家林
联系电话:13506465508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故障时间:2024-07-08 10:23:26
具体故障现象:网速慢卡顿，
客户其他诉求:客户上网卡顿，千兆路由，六类网线，测速下行10M左右，要求尽快恢复网络
</t>
  </si>
  <si>
    <t>2024-07-08 10:29:20</t>
  </si>
  <si>
    <t>2024-07-08 10:29:44</t>
  </si>
  <si>
    <t>SD-851-298791-25071-11351</t>
  </si>
  <si>
    <t>SD-057-240708-890753-6261</t>
  </si>
  <si>
    <t>【调研】-(目标)普通区域-寿光市-中南世纪城-18253685109-200M-宽带上网投诉-次数0-202407080000474162</t>
  </si>
  <si>
    <t>202407080000474162</t>
  </si>
  <si>
    <t xml:space="preserve">202407080000474162#
宽带账号：18253685109***；宽带地址：潍坊寿光市圣城街道圣城街中南世纪城C区2号楼*********
****；客户来电反映宽带网速慢*****，客户不配合排障，要求师傅上门，请协助处理，谢谢！联系电话：18364650820***；联系人：女士***；来电流水：2024070815155070320854936****。 
</t>
  </si>
  <si>
    <t>2024-07-08 15:41:29</t>
  </si>
  <si>
    <t>2024-07-08 15:43:38</t>
  </si>
  <si>
    <t>SD-057-240708-769453-1768</t>
  </si>
  <si>
    <t>2024-07-08 09:56:40</t>
  </si>
  <si>
    <t>普通区域-青州市-玲珑路沿街-13854474335-300M-宽带上网投诉-次数0-20240708095511X711609699</t>
  </si>
  <si>
    <t>20240708095511X711609699</t>
  </si>
  <si>
    <t xml:space="preserve">流程受理流水号：20240708095307138544743351029280
客户号码:13854474335
客户姓名:王**
投诉地市:潍坊
来话流水:2024070809524070720864170
宽带账号:13854474335
宽带账号归属地市:潍坊
宽带账号归属区县:青州市
故障地址:潍坊青州市益都街道玲珑山北路玲珑路沿街北海路南7#八喜温馨苑西门*********
联系电话:13406646696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09:53:44
具体故障现象:光猫亮红灯， 捋直插紧重启
客户其他诉求:
</t>
  </si>
  <si>
    <t>2024-07-08 09:59:09</t>
  </si>
  <si>
    <t>2024-07-08 09:59:40</t>
  </si>
  <si>
    <t>SD-057-240708-794581-3877</t>
  </si>
  <si>
    <t>2024-07-08 12:10:32</t>
  </si>
  <si>
    <t>80+银卡-普通区域--null--宽带上网投诉-次数0-202407070000438699</t>
  </si>
  <si>
    <t>202407070000438699</t>
  </si>
  <si>
    <t xml:space="preserve">202407070000438699#  受理号码 : 18863636113客户姓名 : 任**号码归属地 : 潍坊昌乐 －客户来电要求办理移机。营业厅工作人员告知没有端口，无法办理，要求尽快核实什么时候移机位置： 潍城区蔡家小区1-7-101  联系：本机   流水2024070714351416920896360  
</t>
  </si>
  <si>
    <t>2024-07-09 13:21:51</t>
  </si>
  <si>
    <t>SD-057-240708-967823-1796</t>
  </si>
  <si>
    <t>2024-07-08 09:59:00</t>
  </si>
  <si>
    <t>80+普通-普通区域-寿光市-羊口保障房小区-18366529381-300M-宽带上网投诉-次数0-202407080000192415</t>
  </si>
  <si>
    <t>202407080000192415</t>
  </si>
  <si>
    <t xml:space="preserve">202407080000192415#流程受理流水号：20240708095839183665293811031079
客户号码:18366529381
客户姓名:于**
投诉地市:潍坊
来话流水:2024070809581262020838769
宽带账号:18366529381
宽带账号归属地市:潍坊
宽带账号归属区县:寿光市
故障地址:潍坊寿光市羊口镇学府街羊口保障房小区扩容沿街8号箱*********
联系电话:18366529381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故障时间:2024-07-08 10:09:00
具体故障现象:光猫亮红灯，
客户其他诉求:客户侧为质差终端，要求上门更换终端并一并处理故障问题。
</t>
  </si>
  <si>
    <t>2024-07-08 10:00:59</t>
  </si>
  <si>
    <t>2024-07-08 10:01:55</t>
  </si>
  <si>
    <t>SD-057-240708-072539-6498</t>
  </si>
  <si>
    <t>2024-07-08 15:59:05</t>
  </si>
  <si>
    <t>【调研】-80+普通-普通区域-诸城市-程戈庄四村自然村-18765146886-300M-魔百和投诉-次数0-20240708155625X385828156</t>
  </si>
  <si>
    <t>20240708155625X385828156</t>
  </si>
  <si>
    <t>【农村网络投诉】流程受理流水号：20240708155123187651468861121818
客户号码:18765146886
客户姓名:王**
投诉地市:潍坊
来话流水:2024070815491455420802222
宽带账号:18765146886
宽带账号归属地市:潍坊
宽带账号归属区县:诸城市
故障地址:潍坊诸城市石桥子镇程戈庄四村程戈庄一村自然村程戈庄四村中心街北首5号箱*********
联系电话:13864626868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故障细类:移动高清电视故障(专席)
携转原因:
故障时间:2024-07-08 15:56:07
魔百和单播/组播:组播
具体故障现象:电视直播或点播无法观看，
客户其他诉求:
魔百和单/组播：组播</t>
  </si>
  <si>
    <t>2024-07-08 16:01:01</t>
  </si>
  <si>
    <t>2024-07-08 16:01:43</t>
  </si>
  <si>
    <t>SD-057-240708-927503-6508</t>
  </si>
  <si>
    <t>2024-07-08 15:59:52</t>
  </si>
  <si>
    <t>【调研】-80+钻石-普通区域-诸城市-名门世家-15863631588-1000M-宽带上网投诉-次数0-202407080000510965</t>
  </si>
  <si>
    <t>202407080000510965</t>
  </si>
  <si>
    <t>202407080000510965#15863631588客户来电反映电视直播不能观看，机顶盒电源灯不亮，重启不管用，这边查询质差机顶盒，需要师傅上门去看一下，请协助处理 谢谢
联系人女士 联系电话15064660678  来话流水号2024070815564491120802977</t>
  </si>
  <si>
    <t>2024-07-08 16:12:15</t>
  </si>
  <si>
    <t>2024-07-08 16:12:38</t>
  </si>
  <si>
    <t>SD-057-240708-526487-2257</t>
  </si>
  <si>
    <t>2024-07-08 10:23:22</t>
  </si>
  <si>
    <t>80+银卡-普通区域-诸城市-得利斯二期-13963647722-200M-宽带上网投诉-次数0-202407080000218920</t>
  </si>
  <si>
    <t>2024-07-09 11:24:00</t>
  </si>
  <si>
    <t>202407080000218920</t>
  </si>
  <si>
    <t>202407080000218920#【已关注中国移动10086微信公众号】流程受理流水号：20240708102220139636477221038946
客户号码:13963647722
客户姓名:张**
投诉地市:潍坊
来话流水:2024070810205210320850106
宽带账号:13963647722
宽带账号归属地市:潍坊
宽带账号归属区县:诸城市
故障地址:潍坊诸城市密州街道繁荣路得利斯二期41号楼*********
联系电话:15254418220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10:22:54
具体故障现象:13963647722客户来电反映光信号亮红灯请协助处理谢谢
客户其他诉求:请审核
;宽带小区$[得利斯二期]$</t>
  </si>
  <si>
    <t>2024-07-08 10:24:54</t>
  </si>
  <si>
    <t>2024-07-08 10:25:19</t>
  </si>
  <si>
    <t>SD-057-240708-685901-2303</t>
  </si>
  <si>
    <t>2024-07-08 10:26:29</t>
  </si>
  <si>
    <t>【调研】-80+金卡-普通区域-奎文区-世博国际商务大厦-13326369811-1000M-宽带上网投诉-次数0-20240708102459X499246172</t>
  </si>
  <si>
    <t>20240708102459X499246172</t>
  </si>
  <si>
    <t>【预处理派单】宽带账号：13326369811，宽带地址： 潍坊奎文区高新城区健康街世博国际商务大厦东区*********，故障现象：，故障现象类型：，客户诉求：用户要求尽快回电确定上门时间，联系电话：13326369811，通话流水：2024070810222494420871543。接入方式：，当前是否在线：不在线，端到端诊断结果：宽带业务状态未激活，是否智能网关：否，光功率。</t>
  </si>
  <si>
    <t>2024-07-08 10:28:39</t>
  </si>
  <si>
    <t>SD-851-297873-1319-1393</t>
  </si>
  <si>
    <t>SD-057-240708-308247-4099</t>
  </si>
  <si>
    <t>2024-07-08 12:21:00</t>
  </si>
  <si>
    <t>80+普通-普通区域-诸城市-开元电机家属院-13455681413-1000M-宽带上网投诉-次数0-202407080000341443</t>
  </si>
  <si>
    <t>202407080000341443</t>
  </si>
  <si>
    <t xml:space="preserve">202407080000341443#用户表示宽带不能正常使用，要求上门维修，请工作人员协助处理，谢谢！流水号2024070812190990720895545，联系人女士，联系电话13455681413！
</t>
  </si>
  <si>
    <t>2024-07-08 12:25:03</t>
  </si>
  <si>
    <t>2024-07-08 12:25:24</t>
  </si>
  <si>
    <t>SD-852-270701-1304-1136</t>
  </si>
  <si>
    <t>SD-057-240708-427580-4162</t>
  </si>
  <si>
    <t>2024-07-08 12:29:20</t>
  </si>
  <si>
    <t>【调研】-80+银卡-(目标)普通区域-昌邑市-左家营村自然村-13964780928-300M-宽带上网投诉-次数0-20240708122714X834245582</t>
  </si>
  <si>
    <t>20240708122714X834245582</t>
  </si>
  <si>
    <t xml:space="preserve">【农村网络投诉】流程受理流水号：20240708122638139647809281075065
客户号码:13964780928
客户姓名:左**
投诉地市:潍坊
来话流水:2024070812245392920841741
宽带账号:13964780928
宽带账号归属地市:潍坊
宽带账号归属区县:昌邑市
故障地址:潍坊昌邑市饮马镇左家营村左家营村自然村扩容5号箱
联系电话:13964780928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故障时间:2024-07-08 12:26:57
具体故障现象:网速慢卡顿，
客户其他诉求:
</t>
  </si>
  <si>
    <t>2024-07-08 12:39:30</t>
  </si>
  <si>
    <t>2024-07-08 12:40:17</t>
  </si>
  <si>
    <t>SD-057-240708-263458-4122</t>
  </si>
  <si>
    <t>2024-07-08 12:23:35</t>
  </si>
  <si>
    <t>普通区域-奎文区-中集集团宿舍-15866408493-300M-宽带上网投诉-次数0-202407080000344427</t>
  </si>
  <si>
    <t>202407080000344427</t>
  </si>
  <si>
    <t xml:space="preserve">202407080000344427#流程受理流水号：20240708122218158664084931074426
客户号码:15866408493
客户姓名:辛**
投诉地市:潍坊
来话流水:2024070812213081620814481
宽带账号:15866408493
宽带账号归属地市:潍坊
宽带账号归属区县:奎文区
故障地址:潍坊奎文区潍州路街道鸢飞路中集集团宿舍长远小区4号楼*********
联系电话:18365637506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故障时间:2024-07-08 12:22:29
具体故障现象:打不开网页，
客户其他诉求:客户侧为质差终端，要求上门更换终端并一并处理故障问题。
</t>
  </si>
  <si>
    <t>2024-07-08 12:29:55</t>
  </si>
  <si>
    <t>2024-07-08 12:31:34</t>
  </si>
  <si>
    <t>SD-057-240708-980762-8335</t>
  </si>
  <si>
    <t>2024-07-08 18:26:13</t>
  </si>
  <si>
    <t>普通区域-安丘市-温家坡子村自然村-13793632123-300M-宽带上网投诉-次数0-202407080000658660</t>
  </si>
  <si>
    <t>202407080000658660</t>
  </si>
  <si>
    <t>202407080000658660#宽带账号：13793632123；联系电话：13793632123*宽带地址：潍坊安丘市刘家尧镇温家坡子村；客户来电反映网络不能用，客户来电报修，线上指导无法配合操作，要求上门处理, 来电流水：2024070818231843520842613</t>
  </si>
  <si>
    <t>2024-07-08 18:28:51</t>
  </si>
  <si>
    <t>2024-07-08 18:45:30</t>
  </si>
  <si>
    <t>SD-851-329294-23327-15644</t>
  </si>
  <si>
    <t>SD-057-240708-162743-279</t>
  </si>
  <si>
    <t>2024-07-08 08:27:37</t>
  </si>
  <si>
    <t>【调研】-(目标)普通区域-安丘市-鹿村自然村-13793605581-200M-宽带上网投诉-次数0-202407080000096725</t>
  </si>
  <si>
    <t>2024-07-09 09:28:00</t>
  </si>
  <si>
    <t>202407080000096725</t>
  </si>
  <si>
    <t>202407080000096725#流程受理流水号：20240708082621137936055811001264
客户号码:13793605581
客户姓名:于**
投诉地市:潍坊
来话流水:2024070808254414820875049
宽带账号:13793605581
宽带账号归属地市:潍坊
宽带账号归属区县:安丘市
故障地址:潍坊安丘市景芝镇鹿村鹿村自然村鹿村二次追加4号箱杨瑞茂*********
联系电话:15953615872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08:27:10
具体故障现象:光猫亮红灯，
客户其他诉求:
;宽带小区$[鹿村自然村]$</t>
  </si>
  <si>
    <t>2024-07-08 08:30:41</t>
  </si>
  <si>
    <t>2024-07-08 08:33:54</t>
  </si>
  <si>
    <t>2024-07-08 17:18:03</t>
  </si>
  <si>
    <t>普通区域-奎文区-福林花园-13589184969-1000M-宽带上网投诉-次数0-202407080000590330 一级督办</t>
  </si>
  <si>
    <t>2024-07-09 18:19:00</t>
  </si>
  <si>
    <t>202407080000590330</t>
  </si>
  <si>
    <t>2024-07-08 17:31:26</t>
  </si>
  <si>
    <t>2024-07-08 17:31:54</t>
  </si>
  <si>
    <t>SD-057-240708-795283-8352</t>
  </si>
  <si>
    <t>2024-07-08 18:28:12</t>
  </si>
  <si>
    <t>【调研】-80+普通-普通区域-寒亭区-刑石村自然村-18369661252-200M-宽带上网投诉-次数0-202407080000659265</t>
  </si>
  <si>
    <t>202407080000659265</t>
  </si>
  <si>
    <t>202407080000659265#宽带账号：18369661252；宽带地址：潍坊寒亭区经济开发区刑石村；客户来电反映宽带网速慢，客户不在现场，无法配合线上指导，客户要求师傅与其取得联系，请协助处理，谢谢！联系电话：18369661252；联系人：先生；来电流水：2024070818230714520841059。</t>
  </si>
  <si>
    <t>2024-07-08 18:31:09</t>
  </si>
  <si>
    <t>2024-07-08 18:33:25</t>
  </si>
  <si>
    <t>SD-057-240708-025713-5184</t>
  </si>
  <si>
    <t>2024-07-08 13:53:53</t>
  </si>
  <si>
    <t>【调研】-80+银卡-普通区域-安丘市-泉子崖村自然村-15963623020-200M-宽带上网投诉-次数0-20240708135246X966802901</t>
  </si>
  <si>
    <t>20240708135246X966802901</t>
  </si>
  <si>
    <t xml:space="preserve">【农村网络投诉】流程受理流水号：20240708135118159636230201090537
客户号码:15963623020
客户姓名:刘**
投诉地市:潍坊
来话流水:2024070813495710820880064
宽带账号:15963623020
宽带账号归属地市:潍坊
宽带账号归属区县:安丘市
故障地址:潍坊安丘市凌河镇泉子崖村泉子崖村1号箱树清超0号楼*********
联系电话:15206983669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13:52:14
具体故障现象:提示网络无法连接，
客户其他诉求:
</t>
  </si>
  <si>
    <t>2024-07-08 13:55:16</t>
  </si>
  <si>
    <t>2024-07-08 13:55:52</t>
  </si>
  <si>
    <t>SD-057-240708-086521-7383</t>
  </si>
  <si>
    <t>2024-07-08 17:20:48</t>
  </si>
  <si>
    <t>80+银卡-FTTR-普通区域-奎文区-美丽华小区-13869662306-1000M-宽带上网投诉-次数0-20240708171945X385990752</t>
  </si>
  <si>
    <t>2024-07-09 18:21:00</t>
  </si>
  <si>
    <t>20240708171945X385990752</t>
  </si>
  <si>
    <t xml:space="preserve">流程受理流水号：20240708171814138696623061146108
客户号码:13869662306
客户姓名:董**
投诉地市:潍坊
来话流水:2024070817124743520897210
宽带账号:13869662306
宽带账号归属地市:潍坊
宽带账号归属区县:奎文区
故障地址:潍坊奎文区北苑街道文化路美丽华小区30号楼2单元201
联系电话:13869662306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17:18:35
具体故障现象:PON灯闪，引导客户将光纤线插紧捋直并重启光猫后未恢复，请协助处理谢谢
客户其他诉求:
</t>
  </si>
  <si>
    <t>2024-07-08 17:22:05</t>
  </si>
  <si>
    <t>2024-07-08 17:22:27</t>
  </si>
  <si>
    <t>SD-851-315575-33649-15447</t>
  </si>
  <si>
    <t>SD-057-240708-539480-9797</t>
  </si>
  <si>
    <t>2024-07-08 20:35:29</t>
  </si>
  <si>
    <t>【追2】【调研】-(目标)普通区域-寒亭区-大官庄村自然村-15966139293-100M-宽带上网投诉-次数0-20240708203257X977595587</t>
  </si>
  <si>
    <t>20240708203257X977595587</t>
  </si>
  <si>
    <t xml:space="preserve">【农村网络投诉】流程受理流水号：20240708203105159661392931181652
客户号码:15966139293
客户姓名:牟**
投诉地市:潍坊
来话流水:2024070820301017120893452
宽带账号:15966139293
宽带账号归属地市:潍坊
宽带账号归属区县:寒亭区
故障地址:潍坊寒亭区南孙镇大官庄村大官庄村自然村大官庄村东一南北街北三8号箱*********
联系电话:13563389297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20:32:00
具体故障现象:打不开网页，
客户其他诉求:客户称宽带无法上网，要求加急报修，烦请核实受理谢谢
</t>
  </si>
  <si>
    <t>2024-07-08 20:43:28</t>
  </si>
  <si>
    <t>2024-07-08 20:43:59</t>
  </si>
  <si>
    <t>SD-057-240708-584391-5148</t>
  </si>
  <si>
    <t>2024-07-08 13:50:44</t>
  </si>
  <si>
    <t>普通区域-寒亭区-北埠刘村自然村-13173121092-300M-宽带上网投诉-次数0-20240708134935X775094285</t>
  </si>
  <si>
    <t>20240708134935X775094285</t>
  </si>
  <si>
    <t xml:space="preserve">【农村网络投诉】流程受理流水号：20240708134753131731210921089819
客户号码:13173121092
客户姓名:刘**
投诉地市:潍坊
来话流水:2024070813472647920855303
宽带账号:13173121092
宽带账号归属地市:潍坊
宽带账号归属区县:寒亭区
故障地址:潍坊寒亭区高里镇北埠刘村北埠刘村自然村北埠刘村西南北街北三排房子7号箱扩容*********
联系电话:13173121092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13:49:18
具体故障现象:光猫亮红灯，
客户其他诉求:
</t>
  </si>
  <si>
    <t>2024-07-08 13:53:14</t>
  </si>
  <si>
    <t>2024-07-08 14:01:11</t>
  </si>
  <si>
    <t>SD-057-240708-738162-7273</t>
  </si>
  <si>
    <t>2024-07-08 17:14:03</t>
  </si>
  <si>
    <t>(目标)普通区域-寒亭区-潍亭府-15153691101-1000M-宽带上网投诉-次数0-20240708171111X871118588</t>
  </si>
  <si>
    <t>2024-07-09 18:15:00</t>
  </si>
  <si>
    <t>20240708171111X871118588</t>
  </si>
  <si>
    <t xml:space="preserve">流程受理流水号：20240708171019151536911011143781
客户号码:15153691101
客户姓名:陈**
投诉地市:潍坊
来话流水:2024070817100455220862831
宽带账号:15153691101
宽带账号归属地市:潍坊
宽带账号归属区县:寒亭区
故障地址:潍坊寒亭区开元街道祥亭街潍亭府1号楼*********
联系电话:15153691101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17:13:35
具体故障现象:光猫亮红灯，
客户其他诉求:
</t>
  </si>
  <si>
    <t>2024-07-08 17:17:01</t>
  </si>
  <si>
    <t>SD-057-240708-839156-7277</t>
  </si>
  <si>
    <t>2024-07-08 17:14:22</t>
  </si>
  <si>
    <t>【调研】-80+普通-普通区域-青州市-上仁河-15964576139-200M-宽带上网投诉-次数0-20240708171250X970490545</t>
  </si>
  <si>
    <t>20240708171250X970490545</t>
  </si>
  <si>
    <t xml:space="preserve">【农村网络投诉】流程受理流水号：20240708171121159645761391144057
客户号码:15964576139
客户姓名:张**
投诉地市:潍坊
来话流水:2024070817110341920875108
宽带账号:15964576139
宽带账号归属地市:潍坊
宽带账号归属区县:青州市
故障地址:潍坊青州市庙子镇上仁河村上仁河1号箱（村委）*********
联系电话:15964576139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17:11:46
具体故障现象:客户表示查看到室内线路断裂
客户其他诉求:请协助处理，谢谢
</t>
  </si>
  <si>
    <t>2024-07-08 17:16:41</t>
  </si>
  <si>
    <t>2024-07-08 17:17:28</t>
  </si>
  <si>
    <t>SD-057-240708-601752-5348</t>
  </si>
  <si>
    <t>2024-07-08 14:08:16</t>
  </si>
  <si>
    <t>80+银卡-普通区域-奎文区-纺织小区六区（潍棉）-13869652235-200M-宽带上网投诉-次数0-20240708140735X855157988</t>
  </si>
  <si>
    <t>2024-07-09 15:09:00</t>
  </si>
  <si>
    <t>20240708140735X855157988</t>
  </si>
  <si>
    <t xml:space="preserve">流程受理流水号：20240708140605138696522351094065
客户号码:13869652235
客户姓名:王*
投诉地市:潍坊
来话流水:2024070814052751520843254
宽带账号:13869652235
宽带账号归属地市:潍坊
宽带账号归属区县:
故障地址:潍坊奎文区潍洲路街道前进街纺织小区六区（潍棉）70号楼
联系电话:13869652235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14:06:25
具体故障现象:光猫亮红灯，线上指导拔插光纤线重启未恢复，请协助受理谢谢
客户其他诉求:
</t>
  </si>
  <si>
    <t>2024-07-08 14:12:54</t>
  </si>
  <si>
    <t>2024-07-08 14:13:24</t>
  </si>
  <si>
    <t>SD-057-240708-860492-9725</t>
  </si>
  <si>
    <t>80+金卡-普通区域-诸城市-舜华园-18953629636-1000M-宽带上网投诉-次数0-202407080000725365</t>
  </si>
  <si>
    <t>202407080000725365</t>
  </si>
  <si>
    <t>202407080000725365#宽带账号：18953629636宽带地址：潍坊诸城市密州街道府前街舜华园4号楼
客户来电反映宽带机顶盒无法使用，客户不会操作，无法配合线上指导，要求上门服务，请协助处理，谢谢！联系电话：本机联系人：女士来电流水：2024070820175513620835568</t>
  </si>
  <si>
    <t>2024-07-08 20:28:14</t>
  </si>
  <si>
    <t>2024-07-08 20:28:46</t>
  </si>
  <si>
    <t>SD-057-240708-821345-1275</t>
  </si>
  <si>
    <t>2024-07-08 09:22:00</t>
  </si>
  <si>
    <t>80+普通-普通区域-青州市-大王车村自然村-18364698309-1000M-宽带上网投诉-次数0-202407080000146524</t>
  </si>
  <si>
    <t>202407080000146524</t>
  </si>
  <si>
    <t xml:space="preserve">202407080000146524#宽带账号：18364698309；宽带地址：潍坊青州市高柳镇大王车村大王车村自然村高柳镇大王车村；客户来电反映网络卡顿，客户本机来电报修，要求上门处理,联系电话：18364698309来电流水：2024070809202747520827988
</t>
  </si>
  <si>
    <t>2024-07-08 09:27:54</t>
  </si>
  <si>
    <t>2024-07-08 09:28:13</t>
  </si>
  <si>
    <t>SD-851-269013-3989-24183</t>
  </si>
  <si>
    <t>SD-057-240708-748519-1288</t>
  </si>
  <si>
    <t>2024-07-08 09:22:50</t>
  </si>
  <si>
    <t>普通区域-潍城区-金碧广场-18863670630-300M-宽带上网投诉-次数0-202407080000150311</t>
  </si>
  <si>
    <t>202407080000150311</t>
  </si>
  <si>
    <t>202407080000150311#导航立单,客户通过语音导航反馈宽带故障问题,经诊断光猫设备性能不佳,要求装维回访处理,请协助.联系电话：18863670630</t>
  </si>
  <si>
    <t>2024-07-08 09:24:22</t>
  </si>
  <si>
    <t>2024-07-08 09:24:54</t>
  </si>
  <si>
    <t>SD-057-240708-960135-1262</t>
  </si>
  <si>
    <t>2024-07-08 09:20:52</t>
  </si>
  <si>
    <t>80+金卡-普通区域-寿光市-文盛家园新村-18853602877-1000M-宽带上网投诉-次数0-20240708091937X577775833</t>
  </si>
  <si>
    <t>20240708091937X577775833</t>
  </si>
  <si>
    <t xml:space="preserve">流程受理流水号：20240708091909188536028771017469
客户号码:18853602877
客户姓名:桑**
投诉地市:潍坊
来话流水:2024070809185669820807805
宽带账号:18853602877
宽带账号归属地市:潍坊
宽带账号归属区县:寿光市
故障地址:潍坊寿光市文家街道第一茶城文家街道第一茶城2号楼*********
联系电话:18853602877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故障细类:宽带无法上网
携转原因:
故障时间:2024-07-08 09:19:17
具体故障现象:打不开网页，要求上门维修。
客户其他诉求:
</t>
  </si>
  <si>
    <t>2024-07-08 09:29:11</t>
  </si>
  <si>
    <t>2024-07-08 09:29:29</t>
  </si>
  <si>
    <t>SD-851-289089-13919-4193</t>
  </si>
  <si>
    <t>SD-057-240708-906815-4725</t>
  </si>
  <si>
    <t>2024-07-08 13:14:29</t>
  </si>
  <si>
    <t>【重投】-普通区域-寿光市-泽科村自然村-15264644569-300M-宽带上网投诉-次数0-202407080000374845</t>
  </si>
  <si>
    <t>202407080000374845</t>
  </si>
  <si>
    <t>202407080000374845#宽带账号： 15264644569 ；宽带地址：  潍坊寿光市孙家集街道泽科村泽科村自然村泽科村扩容6号箱*********
 ；客户来电反映宽带不能用，客户不配合排障，要求上门，请协助处理，谢谢！联系电话：本机；联系人：先生；来电流水：2024070813121527420880224</t>
  </si>
  <si>
    <t>2024-07-08 13:33:58</t>
  </si>
  <si>
    <t>2024-07-08 13:34:47</t>
  </si>
  <si>
    <t>SD-057-240708-682374-4707</t>
  </si>
  <si>
    <t>2024-07-08 13:14:05</t>
  </si>
  <si>
    <t>普通区域-寒亭区-龙润花园小区-18763684966-200M-宽带上网投诉-次数0-20240708131115X475466683</t>
  </si>
  <si>
    <t>20240708131115X475466683</t>
  </si>
  <si>
    <t xml:space="preserve">流程受理流水号：20240708130624187636849661082756
客户号码:18763684966
客户姓名:况**
投诉地市:潍坊
来话流水:2024070813052282820832941
宽带账号:18763684966
宽带账号归属地市:潍坊
宽带账号归属区县:寒亭区
故障地址:潍坊寒亭区开元街道海龙路龙润花园小区4号楼6单元201
联系电话:18763684966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故障时间:2024-07-08 13:09:51
具体故障现象:宽带无法上网，
客户其他诉求:
</t>
  </si>
  <si>
    <t>2024-07-08 13:18:18</t>
  </si>
  <si>
    <t>2024-07-08 13:18:42</t>
  </si>
  <si>
    <t>SD-057-240708-972013-10173</t>
  </si>
  <si>
    <t>2024-07-08 21:14:09</t>
  </si>
  <si>
    <t>FTTR-普通区域-奎文区-花样年华-18678062775-1000M-宽带上网投诉-次数0-20240708211114X274441365</t>
  </si>
  <si>
    <t>20240708211114X274441365</t>
  </si>
  <si>
    <t xml:space="preserve">流程受理流水号：20240708211043186780627751185870
客户号码:18678062775
客户姓名:于**
投诉地市:潍坊
来话流水:2024070821002176820824583
宽带账号:18678062775
宽带账号归属地市:潍坊
宽带账号归属区县:奎文区
故障地址:潍坊奎文区北苑街道玄武街花样年华5号楼*********
联系电话:18678062775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故障时间:2024-07-08 21:10:13
具体故障现象:
网速慢卡顿掉线
已按步骤排查客户网络，断电重启未恢复，记录反馈 
客户其他诉求:
</t>
  </si>
  <si>
    <t>2024-07-08 21:18:47</t>
  </si>
  <si>
    <t>2024-07-08 21:19:48</t>
  </si>
  <si>
    <t>SD-851-267857-19168-5223</t>
  </si>
  <si>
    <t>SD-057-240708-478135-8284</t>
  </si>
  <si>
    <t>2024-07-08 18:20:29</t>
  </si>
  <si>
    <t>普通区域-昌邑市-池前-15006675281-300M-宽带上网投诉-次数0-20240708181820X900560889</t>
  </si>
  <si>
    <t>20240708181820X900560889</t>
  </si>
  <si>
    <t xml:space="preserve">【农村网络投诉】流程受理流水号：20240708181636150066752811160991
客户号码:15006675281
客户姓名:申*
投诉地市:潍坊
来话流水:2024070818143236720869239
宽带账号:15006675281
宽带账号归属地市:潍坊
宽带账号归属区县:昌邑市
故障地址:潍坊昌邑市北孟镇池前村65号
联系电话:18763651258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18:16:47
具体故障现象:客户来电表示宽带上不了网，我处核实到注册灯闪硕，将光纤线插紧弄直后重启未恢复，请协助谢谢
客户其他诉求:请协助谢谢
</t>
  </si>
  <si>
    <t>2024-07-08 18:22:32</t>
  </si>
  <si>
    <t>2024-07-08 18:24:35</t>
  </si>
  <si>
    <t>SD-851-245286-17372-15087</t>
  </si>
  <si>
    <t>SD-057-240708-738150-1324</t>
  </si>
  <si>
    <t>2024-07-08 09:25:08</t>
  </si>
  <si>
    <t>【调研】-80+银卡-FTTR-(目标)普通区域-寿光市-中央华府二期-18264687171-1000M-宽带上网投诉-次数0-202407080000152640</t>
  </si>
  <si>
    <t>202407080000152640</t>
  </si>
  <si>
    <t xml:space="preserve">202407080000152640#流程受理流水号：20240708092412182646871711019190
客户号码:18264687171
客户姓名:赵**
投诉地市:潍坊
来话流水:2024070809235972220875423
宽带账号:18264687171
宽带账号归属地市:潍坊
宽带账号归属区县:寿光市
故障地址:潍坊寿光市圣城街道新兴街中央华府二期4号楼*********
联系电话:18264687171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光功率:-17.28
故障大类:宽带/电视
故障细类:宽带无法上网
携转原因:
故障时间:2024-07-08 09:24:46
具体故障现象:提示网络无法连接，
客户其他诉求:客户侧为质差终端，要求上门更换终端并一并处理故障问题。
</t>
  </si>
  <si>
    <t>2024-07-08 09:32:03</t>
  </si>
  <si>
    <t>2024-07-08 09:32:26</t>
  </si>
  <si>
    <t>SD-851-280619-7116-7029</t>
  </si>
  <si>
    <t>SD-057-240708-296430-7220</t>
  </si>
  <si>
    <t>2024-07-08 17:11:07</t>
  </si>
  <si>
    <t>【调研】-80+金卡-普通区域-临朐县-宋家官庄自然村-18266369018-1000M-宽带上网投诉-次数0-20240708170814X694438802</t>
  </si>
  <si>
    <t>2024-07-09 18:12:00</t>
  </si>
  <si>
    <t>20240708170814X694438802</t>
  </si>
  <si>
    <t xml:space="preserve">【农村网络投诉】流程受理流水号：20240708170743182663690181143059
客户号码:18266369018
客户姓名:宋**
投诉地市:潍坊
来话流水:2024070817064263820820268
宽带账号:18266369018
宽带账号归属地市:潍坊
宽带账号归属区县:临朐县
故障地址:潍坊临朐县东城街道宋家官庄宋家官庄自然村宋家官庄1#宋洪豆*********
联系电话:18266369018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17:07:54
具体故障现象:光猫亮红灯，线上指导插紧捋直未恢复
客户其他诉求:
</t>
  </si>
  <si>
    <t>2024-07-08 17:18:18</t>
  </si>
  <si>
    <t>2024-07-08 17:18:56</t>
  </si>
  <si>
    <t>SD-851-268584-403-13011</t>
  </si>
  <si>
    <t>SD-057-240708-069572-7119</t>
  </si>
  <si>
    <t>2024-07-08 16:55:27</t>
  </si>
  <si>
    <t>普通区域-安丘市-青云花园（青云花园沿街楼）-15725652171-200M-宽带上网投诉-次数0-202407080000571827</t>
  </si>
  <si>
    <t>2024-07-09 17:56:00</t>
  </si>
  <si>
    <t>202407080000571827</t>
  </si>
  <si>
    <t>202407080000571827#宽带账号：15725652171；联系电话15725652171宽带地址：潍坊安丘市兴安街道建安路青云花园（青云花园沿街楼）23号楼；客户来电反映无法联网，线上指导无法配合操作，要求上门处理, 来电流水：2024070816521375020834384</t>
  </si>
  <si>
    <t>2024-07-08 16:57:54</t>
  </si>
  <si>
    <t>2024-07-08 16:58:25</t>
  </si>
  <si>
    <t>SD-057-240708-281960-8291</t>
  </si>
  <si>
    <t>2024-07-08 18:20:55</t>
  </si>
  <si>
    <t>【调研】-80+金卡-普通区域-青州市-黄山小区二期-15806488989-300M-宽带上网投诉-次数0-20240708181952X992744161</t>
  </si>
  <si>
    <t>20240708181952X992744161</t>
  </si>
  <si>
    <t xml:space="preserve">流程受理流水号：20240708181655158064889891161046
客户号码:15806488989
客户姓名:孟**
投诉地市:潍坊
来话流水:2024070818160620820882693
宽带账号:15806488989
宽带账号归属地市:潍坊
宽带账号归属区县:青州市
故障地址:潍坊青州市弥河镇黄山花园
联系电话:13081691399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18:17:08
具体故障现象:光猫亮红灯，客户来电反映宽带无法上网，我处核实到光信号亮红灯，将光纤线插紧弄直后未恢复，请协助处理谢谢
客户其他诉求:
</t>
  </si>
  <si>
    <t>2024-07-08 18:27:12</t>
  </si>
  <si>
    <t>2024-07-08 18:27:37</t>
  </si>
  <si>
    <t>SD-057-240708-738052-7265</t>
  </si>
  <si>
    <t>2024-07-08 17:13:15</t>
  </si>
  <si>
    <t>80+普通-普通区域-诸城市-兴和村自然村-13853657190-200M-宽带上网投诉-次数0-202407080000586089</t>
  </si>
  <si>
    <t>2024-07-09 18:14:00</t>
  </si>
  <si>
    <t>202407080000586089</t>
  </si>
  <si>
    <t>202407080000586089#宽带账号：13853657190；宽带地址：潍坊诸城市相州镇兴和村兴和村自然村兴和村东南10号箱；客户来电反映宽带不在线 重启路由器未恢复，经查询客户侧为质差终端，请协助上门更换终端并一并处理故障问题，谢谢！联系电话：13853657190；联系人：先生；来电流水：2024070817090058820849417</t>
  </si>
  <si>
    <t>2024-07-08 17:24:59</t>
  </si>
  <si>
    <t>2024-07-08 17:25:20</t>
  </si>
  <si>
    <t>SD-057-240708-985413-5864</t>
  </si>
  <si>
    <t>2024-07-08 14:56:15</t>
  </si>
  <si>
    <t>【调研】-80+白金-(目标)普通区域-临朐县-井家田村-15253607978-300M-宽带上网投诉-次数0-20240708145527X727166715</t>
  </si>
  <si>
    <t>20240708145527X727166715</t>
  </si>
  <si>
    <t xml:space="preserve">【农村网络投诉】流程受理流水号：20240708145349152536079781106030
客户号码:15253607978
客户姓名:张**
投诉地市:潍坊
来话流水:2024070814531640420853945
宽带账号:15253607978
宽带账号归属地市:潍坊
宽带账号归属区县:临朐县
故障地址:潍坊临朐县城关街道井家田村村井家田村井家田村（扩容1次）39号箱井明庆（外墙）*********
联系电话:15095178011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14:54:40
具体故障现象:光猫亮红灯，
客户其他诉求:
</t>
  </si>
  <si>
    <t>2024-07-08 14:58:13</t>
  </si>
  <si>
    <t>2024-07-08 14:58:52</t>
  </si>
  <si>
    <t>SD-057-240708-649815-9723</t>
  </si>
  <si>
    <t>2024-07-08 20:24:23</t>
  </si>
  <si>
    <t>普通区域-寒亭区-寒亭刘家村自然村-13963644806-300M-宽带上网投诉-次数0-202407080000724377</t>
  </si>
  <si>
    <t>202407080000724377</t>
  </si>
  <si>
    <t>202407080000724377#流程受理流水号：20240708202313139636448061180715
客户号码:13963644806
客户姓名:刘**
投诉地市:潍坊
来话流水:2024070820224968320859391
宽带账号:13963644806
宽带账号归属地市:潍坊
宽带账号归属区县:寒亭区
故障地址:潍坊寒亭区双杨镇刘家村刘家村自然村刘家村东西街西二6号箱*********
联系电话:13963644806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20:24:49
具体故障现象:光猫亮红灯，
客户其他诉求:
;宽带小区$[寒亭刘家村自然村]$</t>
  </si>
  <si>
    <t>2024-07-08 20:27:17</t>
  </si>
  <si>
    <t>2024-07-08 20:27:41</t>
  </si>
  <si>
    <t>SD-057-240708-785961-10094</t>
  </si>
  <si>
    <t>2024-07-08 21:10:25</t>
  </si>
  <si>
    <t>【调研】-普通区域-寒亭区-中房幸福名都-18764620353-300M-宽带上网投诉-次数0-202407080000744583</t>
  </si>
  <si>
    <t>202407080000744583</t>
  </si>
  <si>
    <t xml:space="preserve">202407080000744583#【已关注中国移动10086微信公众号】流程受理流水号：20240708210938187646203531185766
客户号码:18764620353
客户姓名:王**
投诉地市:潍坊
来话流水:2024070821092866120859640
宽带账号:18764620353
宽带账号归属地市:潍坊
宽带账号归属区县:寒亭区
故障地址:潍坊寒亭区寒亭街道幸福路中房幸福名都5号楼*********
联系电话:18764620353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故障时间:2024-07-08 21:10:03
具体故障现象:光猫亮红灯，
客户其他诉求:客户侧为质差终端，要求上门更换终端并一并处理故障问题。
</t>
  </si>
  <si>
    <t>2024-07-08 21:18:06</t>
  </si>
  <si>
    <t>2024-07-08 21:18:37</t>
  </si>
  <si>
    <t>SD-057-240708-320471-1284</t>
  </si>
  <si>
    <t>2024-07-08 09:22:30</t>
  </si>
  <si>
    <t>普通区域-寒亭区-和佳御园-15205360019-300M-魔百和投诉-次数0-202407080000149808</t>
  </si>
  <si>
    <t>202407080000149808</t>
  </si>
  <si>
    <t>202407080000149808#流程受理流水号：20240708091911152053600191017474
客户号码:15205360019
客户姓名:王**
投诉地市:潍坊
来话流水:2024070809180114820895568
宽带账号:15205360019
宽带账号归属地市:潍坊
宽带账号归属区县:寒亭区
故障地址:潍坊寒亭区寒亭街道运河街和佳御园1号楼*********
联系电话:15205360019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故障时间:2024-07-08 09:18:21
魔百和单播/组播:单播
具体故障现象:电视网络连接失败，拔插网线，重启，网络配置未恢复，请处理，谢谢。
客户其他诉求:
魔百和单/组播：单播;宽带小区$[和佳御园]$</t>
  </si>
  <si>
    <t>2024-07-08 09:28:24</t>
  </si>
  <si>
    <t>2024-07-08 09:28:46</t>
  </si>
  <si>
    <t>SD-057-240708-865291-5881</t>
  </si>
  <si>
    <t>2024-07-08 14:59:11</t>
  </si>
  <si>
    <t>【调研】-普通区域-临朐县-阎家河-15169580124-200M-宽带上网投诉-次数0-20240708145617X777293572</t>
  </si>
  <si>
    <t>2024-07-09 16:00:00</t>
  </si>
  <si>
    <t>20240708145617X777293572</t>
  </si>
  <si>
    <t xml:space="preserve">【农村网络投诉】流程受理流水号：20240708145517151695801241106425
客户号码:15169580124
客户姓名:杨**
投诉地市:潍坊
来话流水:2024070814542968220870255
宽带账号:15169580124
宽带账号归属地市:潍坊
宽带账号归属区县:临朐县
故障地址:潍坊临朐县柳山镇人民政府阎家河村阎家河阎家河（阎家沟）1号箱王召亮（外墙）*********
联系电话:15169525791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14:55:30
具体故障现象:光猫亮红灯，
客户其他诉求:
</t>
  </si>
  <si>
    <t>2024-07-08 15:01:33</t>
  </si>
  <si>
    <t>2024-07-08 15:02:04</t>
  </si>
  <si>
    <t>SD-057-240708-798230-4635</t>
  </si>
  <si>
    <t>2024-07-08 13:11:12</t>
  </si>
  <si>
    <t>80+普通-普通区域-坊子区-前张路院-15806473050-200M-宽带上网投诉-次数0-20240708130917X357369144</t>
  </si>
  <si>
    <t>20240708130917X357369144</t>
  </si>
  <si>
    <t xml:space="preserve">流程受理流水号：20240708130745158064730501083012
客户号码:15806473050
客户姓名:孙**
投诉地市:潍坊
来话流水:2024070813071725120845958
宽带账号:15806473050
宽带账号归属地市:潍坊
宽带账号归属区县:坊子区
故障地址:潍坊坊子区坊子新区凤凰大街前张路院前张路院4号箱*********
联系电话:15806473050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13:08:20
具体故障现象:光猫亮红灯，
客户其他诉求:
</t>
  </si>
  <si>
    <t>2024-07-08 13:13:32</t>
  </si>
  <si>
    <t>2024-07-08 13:14:00</t>
  </si>
  <si>
    <t>SD-057-240708-574832-5877</t>
  </si>
  <si>
    <t>2024-07-08 14:58:33</t>
  </si>
  <si>
    <t>【重投】-80+白金-普通区域-诸城市-华都富林北区二期-15054447555-1000M-宽带上网投诉-次数0-202407080000445484</t>
  </si>
  <si>
    <t>202407080000445484</t>
  </si>
  <si>
    <t>202407080000445484#宽带账号：15054447555；宽带地址：潍坊诸城市密州街道人民东路华都富林北区二期17号楼*********；客户来电反映宽带上网慢，客户不配合排障，要求上门，请协助处理，谢谢！联系电话：15065693600；联系人：先生；来电流水：2024070813494052420877230</t>
  </si>
  <si>
    <t>2024-07-08 15:12:04</t>
  </si>
  <si>
    <t>2024-07-08 15:12:25</t>
  </si>
  <si>
    <t>SD-057-240708-627038-10415</t>
  </si>
  <si>
    <t>2024-07-08 22:56:03</t>
  </si>
  <si>
    <t>【重投】-【调研】-80+普通-普通区域-诸城市-金东世纪城-13188832628-1000M-宽带上网投诉-次数0-20240708225423X463222672</t>
  </si>
  <si>
    <t>20240708225423X463222672</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</si>
  <si>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不在线；故障类型：频繁出现故障、网速慢。故障描述：网速慢，非常慢。干什么都慢，有线无线都慢，测速也不正常。千兆宽带测速严重不达标。联系人：王昊。联系电话：13188832628。。</t>
  </si>
  <si>
    <t>2024-07-08 22:59:08</t>
  </si>
  <si>
    <t>2024-07-08 22:59:39</t>
  </si>
  <si>
    <t>SD-852-335848-768-24998</t>
  </si>
  <si>
    <t>SD-057-240708-065187-7274</t>
  </si>
  <si>
    <t>2024-07-08 17:14:07</t>
  </si>
  <si>
    <t>【调研】-80+普通-(目标)普通区域-寿光市-东张家-13854485936-1000M-宽带上网投诉-次数0-20240708171137X897341822</t>
  </si>
  <si>
    <t>20240708171137X897341822</t>
  </si>
  <si>
    <t>【预处理派单】宽带账号：13854485936，宽带地址： 潍坊寿光市留吕东张家东张家1号箱*********，故障现象：，故障现象类型：，客户诉求：13854485936 要求移机师傅马上回电联系 等了一天了说是下午过来一直不联系，着急出门 要求反馈。要求师傅马上联系，联系电话：13854485936，通话流水：2024070817080192720837067。接入方式：FTTH，当前是否在线：不在线，端到端诊断结果：状态正常，是否智能网关：是，光功率。</t>
  </si>
  <si>
    <t>2024-07-08 17:22:24</t>
  </si>
  <si>
    <t>2024-07-08 17:22:55</t>
  </si>
  <si>
    <t>SD-852-324194-1119-6904</t>
  </si>
  <si>
    <t>SD-057-240708-530489-8349</t>
  </si>
  <si>
    <t>2024-07-08 18:27:55</t>
  </si>
  <si>
    <t>(目标)普通区域-青州市-上庄村自然村-13626362912-100M-宽带上网投诉-次数0-202407080000661199</t>
  </si>
  <si>
    <t>202407080000661199</t>
  </si>
  <si>
    <t xml:space="preserve">202407080000661199#流程受理流水号：20240708182649136263629121163035
客户号码:13626362912
客户姓名:于**
投诉地市:潍坊
来话流水:2024070818261302120865905
宽带账号:13626362912
宽带账号归属地市:潍坊
宽带账号归属区县:青州市
故障地址:潍坊青州市庙子镇上庄村上庄村自然村庙子镇上庄村5号箱（商业街百姓服饰门口线杆）*********
联系电话:13406606595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光功率:-22.07
故障大类:宽带/电视
故障细类:移动高清电视故障
携转原因:
故障时间:2024-07-08 18:27:40
魔百和单播/组播:组播
具体故障现象:电视直播或点播无法观看，
客户其他诉求:客户侧为质差终端，要求上门更换终端并一并处理故障问题。
</t>
  </si>
  <si>
    <t>2024-07-08 18:31:21</t>
  </si>
  <si>
    <t>2024-07-08 18:32:41</t>
  </si>
  <si>
    <t>SD-057-240708-680742-8492</t>
  </si>
  <si>
    <t>2024-07-08 18:45:47</t>
  </si>
  <si>
    <t>(目标)普通区域-高密市-沙窝自然村-15165689689-300M-宽带上网投诉-次数0-202407080000672573 二级督办</t>
  </si>
  <si>
    <t>202407080000672573</t>
  </si>
  <si>
    <t xml:space="preserve">202407080000672573#宽带账号：15165689689；宽带地址：潍坊高密市夏庄镇沙窝沙窝自然村高密沙窝；客户来电反映宽带，要求上门，请协助处理，谢谢！联系电话：15165689689；联系人：先生；来电流水：2024070818371913820849055
</t>
  </si>
  <si>
    <t>2024-07-08 18:51:37</t>
  </si>
  <si>
    <t>2024-07-08 18:52:05</t>
  </si>
  <si>
    <t>SD-057-240708-739851-8520</t>
  </si>
  <si>
    <t>2024-07-08 18:48:51</t>
  </si>
  <si>
    <t>80+金卡-普通区域-寿光市-兆祥小区-15263670126-1000M-宽带上网投诉-次数0-202407080000672840</t>
  </si>
  <si>
    <t>202407080000672840</t>
  </si>
  <si>
    <t>202407080000672840#宽带账号：15263670126；宽带地址：潍坊寿光市圣城街道银海路兆祥小区1号楼，客户来电反映宽带：连不上网，要求上门，线上指导未恢复，联系电话：15263670126；联系人：***；来电流水：2024070818423558220886534</t>
  </si>
  <si>
    <t>2024-07-08 18:52:36</t>
  </si>
  <si>
    <t>2024-07-08 18:53:03</t>
  </si>
  <si>
    <t>SD-851-279433-3040-8346</t>
  </si>
  <si>
    <t>SD-057-240708-578614-9703</t>
  </si>
  <si>
    <t>2024-07-08 20:21:13</t>
  </si>
  <si>
    <t>【调研】-80+普通-普通区域-青州市-红庙新区-15963407655-500M-魔百和投诉-次数0-202407080000724341</t>
  </si>
  <si>
    <t>202407080000724341</t>
  </si>
  <si>
    <t>202407080000724341#流程受理流水号：20240708202012159634076551180319
客户号码:15963407655
客户姓名:王*
投诉地市:潍坊
来话流水:2024070820191146120841872
宽带账号:15963407655
宽带账号归属地市:潍坊
宽带账号归属区县:青州市
故障地址:潍坊青州市云门山街道范公亭路红庙新区老区3号楼*********
联系电话:15169506683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故障时间:2024-07-08 20:20:28
魔百和单播/组播:组播
具体故障现象:电视机提示无信号，线上指导检查电源线，电源，开关，未恢复请协助谢谢
客户其他诉求:谢谢
魔百和单/组播：组播;宽带小区$[红庙新区]$</t>
  </si>
  <si>
    <t>2024-07-08 20:26:08</t>
  </si>
  <si>
    <t>2024-07-08 20:27:54</t>
  </si>
  <si>
    <t>SD-057-240708-976130-8348</t>
  </si>
  <si>
    <t>2024-07-08 18:27:28</t>
  </si>
  <si>
    <t>【调研】-80+银卡-普通区域--null--宽带上网投诉-次数0-202407070000684437</t>
  </si>
  <si>
    <t>202407070000684437</t>
  </si>
  <si>
    <t>202407070000684437#*YWDZ01
服务号码：15966088438，
号码归属地：潍坊寿光 ，
要求取消：30天连续云存储15元/月，协议期24个月业务；
用户品牌：全球通；
是否外呼开通：否；
客户质疑：家庭安防产品出库活动、30天连续云存储15元/月，协议期24个月，
接触录音流水号：2024070718523213320870139；联系电话：15966088438；
受理明细：536221002174796274，争议业务名称：30天连续云存储15元/月，协议期24个月，姜**，15966088438，促销奖励活动，2022-10-02 17:31:43,贾媛媛(f225n03f)，寿光市德信通讯设备有限公司圣城店(SD.LF.02.02.55.CN.KT)；
备注：15966088438客户来电表示家里的摄像头坏了，客户表示联系过装维师傅，师傅告知修不好了，所以客户表示要求取消30天连续云存储15元/月此业务，请协助处理，谢谢！</t>
  </si>
  <si>
    <t>2024-07-10 09:47:30</t>
  </si>
  <si>
    <t>家庭咨询-&gt;基础服务-&gt;家庭安防-&gt;全局流转-&gt;功能使用-&gt;无法查看实时视频-&gt;全局流转</t>
  </si>
  <si>
    <t>SD-057-240708-359164-287</t>
  </si>
  <si>
    <t>2024-07-08 08:28:41</t>
  </si>
  <si>
    <t>80+金卡-普通区域-诸城市-桃园东树山自然村-15265449267-100M-宽带上网投诉-次数0-202407080000096217</t>
  </si>
  <si>
    <t>2024-07-09 09:29:00</t>
  </si>
  <si>
    <t>202407080000096217</t>
  </si>
  <si>
    <t xml:space="preserve">202407080000096217#流程受理流水号：20240708082804152654492671001400
客户号码:15265449267
客户姓名:姜**
投诉地市:潍坊
来话流水:2024070808270205720881470
宽带账号:15265449267
宽带账号归属地市:潍坊
宽带账号归属区县:诸城市
故障地址:潍坊诸城市林家村镇桃园东树山桃园东树山自然村东树山村东1号箱（李顺发）*********
联系电话:15898938126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故障时间:2024-07-08 08:28:24
魔百和单播/组播:单播
具体故障现象:机顶盒无法开机，
客户其他诉求:客户侧为质差终端，要求上门更换终端并一并处理故障问题。
</t>
  </si>
  <si>
    <t>2024-07-08 08:31:17</t>
  </si>
  <si>
    <t>2024-07-08 08:31:52</t>
  </si>
  <si>
    <t>SD-057-240708-756290-5827</t>
  </si>
  <si>
    <t>2024-07-08 14:50:07</t>
  </si>
  <si>
    <t>普通区域-安丘市-店东营-15065692965-300M-宽带上网投诉-次数0-20240708144754X274869303</t>
  </si>
  <si>
    <t>20240708144754X274869303</t>
  </si>
  <si>
    <t xml:space="preserve">【农村网络投诉】流程受理流水号：20240708144537150656929651103836
客户号码:15065692965
客户姓名:张**
投诉地市:潍坊
来话流水:2024070814432651020822263
宽带账号:15065692965
宽带账号归属地市:潍坊
宽带账号归属区县:安丘市
故障地址:潍坊安丘市白芬子镇店东营村店东营店东营1号箱张同文*********
联系电话:18764669088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14:47:52
具体故障现象:光猫亮红灯，
客户其他诉求:
</t>
  </si>
  <si>
    <t>2024-07-08 14:52:12</t>
  </si>
  <si>
    <t>2024-07-08 14:52:33</t>
  </si>
  <si>
    <t>SD-851-331721-749-21896</t>
  </si>
  <si>
    <t>SD-057-240708-634982-5268</t>
  </si>
  <si>
    <t>2024-07-08 14:00:59</t>
  </si>
  <si>
    <t>普通区域-昌乐县-流泉社区-15288825191-300M-宽带上网投诉-次数0-202407080000403043</t>
  </si>
  <si>
    <t>202407080000403043</t>
  </si>
  <si>
    <t>202407080000403043#宽带账号：15288825191宽带地址：潍坊昌乐县城关街道新昌路流泉社区8号楼**********；客户来电反映移动高清无法上网，客户不配合排障，要求师傅上门，请协助处理，谢谢！联系电话：13563687526；联系人先生；来电流水2024070813563052820846120</t>
  </si>
  <si>
    <t>2024-07-08 14:10:39</t>
  </si>
  <si>
    <t>2024-07-08 14:11:00</t>
  </si>
  <si>
    <t>SD-057-240708-237946-9662</t>
  </si>
  <si>
    <t>2024-07-08 20:17:13</t>
  </si>
  <si>
    <t>【调研】-普通区域-高密市-今日星城-18753602092-300M-宽带上网投诉-次数0-20240708201543X943487242</t>
  </si>
  <si>
    <t>20240708201543X943487242</t>
  </si>
  <si>
    <t xml:space="preserve">流程受理流水号：20240708201313187536020921179457
客户号码:18753602092
客户姓名:付**
投诉地市:潍坊
来话流水:2024070820112243020803642
宽带账号:18753602092
宽带账号归属地市:潍坊
宽带账号归属区县:高密市
故障地址:潍坊高密市朝阳街道夷安大道今日星城高密今日星城56号楼1层*********
联系电话:18753601572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20:13:23
具体故障现象:PON灯闪，光钎线插紧捋直重启未恢复
客户其他诉求:
</t>
  </si>
  <si>
    <t>2024-07-08 20:18:34</t>
  </si>
  <si>
    <t>2024-07-08 20:19:19</t>
  </si>
  <si>
    <t>SD-057-240708-179564-7742</t>
  </si>
  <si>
    <t>2024-07-08 17:44:06</t>
  </si>
  <si>
    <t>【重投】-普通区域-青州市-市府二食堂-15762623691-500M-宽带上网投诉-次数0-20240708174125X685422289</t>
  </si>
  <si>
    <t>2024-07-09 18:45:00</t>
  </si>
  <si>
    <t>20240708174125X685422289</t>
  </si>
  <si>
    <t xml:space="preserve">流程受理流水号：20240708174053157626236911152237
客户号码:15762623691
客户姓名:王**
投诉地市:潍坊
来话流水:2024070817355785220880420
宽带账号:15762623691
宽带账号归属地市:潍坊
宽带账号归属区县:青州市
故障地址:潍坊青州市王府街道范公亭西路青城小区1号楼*********
联系电话:15762623691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故障时间:2024-07-08 17:39:19
具体故障现象:提示网络无法连接，宽带无法上网 光猫指示灯正常 重启光猫路由器没有恢复
客户其他诉求:
</t>
  </si>
  <si>
    <t>2024-07-08 17:46:23</t>
  </si>
  <si>
    <t>2024-07-08 17:46:49</t>
  </si>
  <si>
    <t>SD-057-240708-203867-8357</t>
  </si>
  <si>
    <t>2024-07-08 18:29:22</t>
  </si>
  <si>
    <t>普通区域-青州市-禄禧新城高层-18678020687-300M-宽带上网投诉-次数0-20240708182822X502480169</t>
  </si>
  <si>
    <t>20240708182822X502480169</t>
  </si>
  <si>
    <t xml:space="preserve">流程受理流水号：20240708182421186780206871162548
客户号码:18678020687
客户姓名:马**
投诉地市:潍坊
来话流水:2024070818220021220831762
宽带账号:18678020687
宽带账号归属地市:潍坊
宽带账号归属区县:青州市
故障地址:潍坊青州市云门山街道海岱路禄禧新城高层中苑4号楼*********
联系电话:18660625831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18:27:53
具体故障现象:光猫亮红灯，
客户其他诉求:
</t>
  </si>
  <si>
    <t>2024-07-08 18:30:58</t>
  </si>
  <si>
    <t>2024-07-08 18:33:38</t>
  </si>
  <si>
    <t>SD-851-263849-21206-182</t>
  </si>
  <si>
    <t>SD-057-240708-452760-273</t>
  </si>
  <si>
    <t>2024-07-08 08:27:21</t>
  </si>
  <si>
    <t>【调研】-80+银卡-普通区域-青州市-孟家村-15863638512-1000M-宽带上网投诉-次数0-202407080000096493</t>
  </si>
  <si>
    <t>202407080000096493</t>
  </si>
  <si>
    <t>202407080000096493#流程受理流水号：20240708082648158636385121001304
客户号码:15863638512
客户姓名:刘**
投诉地市:潍坊
来话流水:2024070808263744120879512
宽带账号:15863638512
宽带账号归属地市:潍坊
宽带账号归属区县:青州市
故障地址:潍坊青州市何官镇孟家村孟家村唐家村14号箱（刘永芝)*********
联系电话:15863638512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故障时间:2024-07-08 08:27:08
具体故障现象:光猫亮红灯，
客户其他诉求:要求退还无法使用期间的宽带费用，
;宽带小区$[孟家村]$</t>
  </si>
  <si>
    <t>2024-07-08 08:31:05</t>
  </si>
  <si>
    <t>2024-07-08 08:31:27</t>
  </si>
  <si>
    <t>SD-851-278591-12970-2476</t>
  </si>
  <si>
    <t>SD-057-240708-013547-8521</t>
  </si>
  <si>
    <t>2024-07-08 18:48:56</t>
  </si>
  <si>
    <t>【调研】-80+银卡-普通区域-青州市-平章府-18765669369-200M-宽带上网投诉-次数0-202407080000672254</t>
  </si>
  <si>
    <t>202407080000672254</t>
  </si>
  <si>
    <t>202407080000672254#流程受理流水号：20240708184808187656693691167017
客户号码:18765669369
客户姓名:牟**
投诉地市:潍坊
来话流水:2024070818473564720821000
宽带账号:18765669369
宽带账号归属地市:潍坊
宽带账号归属区县:青州市
故障地址:潍坊青州市云门山街道益王府平章府西区21号楼*********
联系电话:18765669369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18:48:18
具体故障现象:打不开网页，
客户其他诉求:
;宽带小区$[平章府]$</t>
  </si>
  <si>
    <t>2024-07-08 19:01:33</t>
  </si>
  <si>
    <t>2024-07-08 19:15:13</t>
  </si>
  <si>
    <t>SD-057-240708-859261-9640</t>
  </si>
  <si>
    <t>2024-07-08 20:15:58</t>
  </si>
  <si>
    <t>【调研】-80+普通-(目标)普通区域-奎文区-奎文凤凰山庄-13869604169-300M-宽带上网投诉-次数0-202407080000722685</t>
  </si>
  <si>
    <t>202407080000722685</t>
  </si>
  <si>
    <t>202407080000722685#宽带账号：13869604169；宽带地址：潍坊高新高新城区宝通街凤凰山庄34号楼******；客户来电反映宽带无法使用客户要求师傅上门，请协助处理，谢谢！联系电话：13869604169；联系人：***；来电流水：2024070820131911820813115。</t>
  </si>
  <si>
    <t>2024-07-08 20:18:25</t>
  </si>
  <si>
    <t>2024-07-08 20:18:49</t>
  </si>
  <si>
    <t>SD-057-240708-354821-9731</t>
  </si>
  <si>
    <t>2024-07-08 20:25:15</t>
  </si>
  <si>
    <t>【调研】-80+银卡-普通区域-临朐县-寺头西安-15063697128-1000M-宽带上网投诉-次数0-202407080000724638</t>
  </si>
  <si>
    <t>202407080000724638</t>
  </si>
  <si>
    <t>202407080000724638#宽带账号：15063697128；宽带地址：潍坊临朐县寺头镇人民政府寺头西安村寺头西安寺头西安7号箱曾现贞（外墙）；客户来电反映宽带使用不畅，客户不在现场，无法配合线上指导，要求上门，请协助处理，谢谢！联系电话：15063697128；联系人：先生；来电流水：2024070820221752620856817</t>
  </si>
  <si>
    <t>2024-07-08 20:30:17</t>
  </si>
  <si>
    <t>2024-07-08 20:30:54</t>
  </si>
  <si>
    <t>SD-851-266259-12927-3625</t>
  </si>
  <si>
    <t>SD-057-240708-564039-7799</t>
  </si>
  <si>
    <t>2024-07-08 17:48:30</t>
  </si>
  <si>
    <t>普通区域-诸城市-崔家庄村-15762531116-1000M-宽带上网投诉-次数0-202407080000622595</t>
  </si>
  <si>
    <t>2024-07-09 18:49:00</t>
  </si>
  <si>
    <t>202407080000622595</t>
  </si>
  <si>
    <t xml:space="preserve">202407080000622595#15762531116客户来电反映宽带无法正常使用，后台显示质差路由器。请尽快协助处理，谢谢    
联系人：先生 联系电话：18765144481 来话流水2024070817412044020841468
</t>
  </si>
  <si>
    <t>2024-07-08 17:53:11</t>
  </si>
  <si>
    <t>2024-07-08 17:53:31</t>
  </si>
  <si>
    <t>SD-851-311939-3483-18706</t>
  </si>
  <si>
    <t>SD-057-240708-692534-9809</t>
  </si>
  <si>
    <t>2024-07-08 20:37:02</t>
  </si>
  <si>
    <t>【调研】-(目标)普通区域-昌邑市-前谢家营自然村-13853637092-200M-宽带上网投诉-次数0-202407080000727485</t>
  </si>
  <si>
    <t>202407080000727485</t>
  </si>
  <si>
    <t>202407080000727485#宽带账号：13853637092；宽带地址：潍坊昌邑市流河镇谢家营村前谢家营自然村11号箱*********；接入方式：FTTH，当前是否在线：不在线，端到端诊断结果：设备告警，是否智能网关：，客户反映宽带无法使用，显示质差，要求尽快处理回复！来电流水：2024070820335054020810337联系电话：13853637092</t>
  </si>
  <si>
    <t>2024-07-08 20:40:17</t>
  </si>
  <si>
    <t>2024-07-08 20:41:14</t>
  </si>
  <si>
    <t>SD-057-240708-048792-4506</t>
  </si>
  <si>
    <t>2024-07-08 13:05:02</t>
  </si>
  <si>
    <t>【调研】-80+银卡-普通区域-青州市-牛家村-15095168322-500M-宽带上网投诉-次数0-20240708130219X939760661</t>
  </si>
  <si>
    <t>20240708130219X939760661</t>
  </si>
  <si>
    <t xml:space="preserve">【农村网络投诉】流程受理流水号：20240708130041150951683221081725
客户号码:15095168322
客户姓名:燕**
投诉地市:潍坊
来话流水:2024070812592713720891998
宽带账号:15095168322
宽带账号归属地市:潍坊
宽带账号归属区县:青州市
故障地址:潍坊青州市何官镇牛家村牛家村扩容7号箱（卫生室东100米）*********
联系电话:15864575786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13:01:39
具体故障现象:光猫亮红灯，
客户其他诉求:客户要求尽快上门维修宽带，联系电话：15864575786
</t>
  </si>
  <si>
    <t>2024-07-08 13:12:06</t>
  </si>
  <si>
    <t>2024-07-08 13:12:49</t>
  </si>
  <si>
    <t>SD-057-240708-463275-7505</t>
  </si>
  <si>
    <t>2024-07-08 17:26:05</t>
  </si>
  <si>
    <t>【调研】-80+银卡-普通区域-潍城区-城隍庙小区-13791663887-1000M-宽带上网投诉-次数0-20240708172312X592929106</t>
  </si>
  <si>
    <t>2024-07-09 18:27:00</t>
  </si>
  <si>
    <t>20240708172312X592929106</t>
  </si>
  <si>
    <t xml:space="preserve">流程受理流水号：20240708172247137916638871147425
客户号码:13791663887
客户姓名:曹**
投诉地市:潍坊
来话流水:2024070817194160220883137
宽带账号:13791663887
宽带账号归属地市:潍坊
宽带账号归属区县:潍城区
故障地址:潍坊潍城区城关街道向阳路城隍庙小区20号楼*********
联系电话:13791608201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故障时间:2024-07-08 17:25:22
具体故障现象:光猫灯正常但手机无法上网，
客户其他诉求:
</t>
  </si>
  <si>
    <t>2024-07-08 17:28:42</t>
  </si>
  <si>
    <t>2024-07-08 17:29:02</t>
  </si>
  <si>
    <t>SD-057-240708-495183-10109</t>
  </si>
  <si>
    <t>2024-07-08 21:11:09</t>
  </si>
  <si>
    <t>普通区域-青州市-南营小区-13475673738-300M-宽带上网投诉-次数0-20240708211025X225121440</t>
  </si>
  <si>
    <t>20240708211025X225121440</t>
  </si>
  <si>
    <t xml:space="preserve">流程受理流水号：20240708210851134756737381185708
客户号码:13475673738
客户姓名:赵**
投诉地市:潍坊
来话流水:2024070821081517020855029
宽带账号:13475673738
宽带账号归属地市:潍坊
宽带账号归属区县:青州市
故障地址:潍坊青州市云门山街道云门山路南营小区3号楼*********
联系电话:13475673738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21:09:39
具体故障现象:光猫亮红灯，请协助谢谢
客户其他诉求:
</t>
  </si>
  <si>
    <t>2024-07-08 21:13:12</t>
  </si>
  <si>
    <t>2024-07-08 21:13:37</t>
  </si>
  <si>
    <t>SD-057-240708-498621-5854</t>
  </si>
  <si>
    <t>2024-07-08 14:54:45</t>
  </si>
  <si>
    <t>【调研】-80+银卡-普通区域--null--宽带上网投诉-次数0-202407070000588905</t>
  </si>
  <si>
    <t>2024-07-09 14:55:00</t>
  </si>
  <si>
    <t>202407070000588905</t>
  </si>
  <si>
    <t>202407070000588905#15153659903客户来电吧表示无预约宽带移机，但是宽带地址被更改了，目前宽带上网问题一个月无解决，当地营业厅表示宽带修复需补装机顶盒业务，客户不认可，提及工信部投诉，请协助处理，谢谢！联系人：女士，联系电话：15153659903，录音流水：2024070717021927420865280</t>
  </si>
  <si>
    <t>家庭咨询-&gt;咨询营销-&gt;家庭宽带-&gt;全局流转-&gt;办理规范-&gt;客户原因，反悔办理-&gt;全局流转</t>
  </si>
  <si>
    <t>SD-057-240708-720489-7147</t>
  </si>
  <si>
    <t>2024-07-08 16:59:54</t>
  </si>
  <si>
    <t>80+银卡-普通区域-青州市-辛家村-15165678460-300M-宽带上网投诉-次数0-202407080000575648</t>
  </si>
  <si>
    <t>2024-07-09 18:00:00</t>
  </si>
  <si>
    <t>202407080000575648</t>
  </si>
  <si>
    <t>202407080000575648#宽带账号：15165678460；宽带地址：潍坊青州市何官镇辛家村68号；客户来电反映宽带无法上网，已按照排障步骤操作未恢复，光信号指示灯未恢复，请协助处理，谢谢！联系电话：13863695910；联系人：先生；来电流水：2024070816553044620875843</t>
  </si>
  <si>
    <t>2024-07-08 17:05:28</t>
  </si>
  <si>
    <t>2024-07-08 17:05:53</t>
  </si>
  <si>
    <t>SD-057-240708-805243-9631</t>
  </si>
  <si>
    <t>2024-07-08 20:15:35</t>
  </si>
  <si>
    <t>80+银卡-普通区域-青州市-小杜村-15964041023-200M-宽带上网投诉-次数0-202407080000721595</t>
  </si>
  <si>
    <t>202407080000721595</t>
  </si>
  <si>
    <t>202407080000721595#宽带账号：15964041023；宽带地址：潍坊青州市高柳镇小杜小杜村1号箱（杜志新）；客户来电反映宽带使用不畅，客户不在现场，无法配合线上指导，要求上门，请协助处理，谢谢！联系电话：13906364042；联系人：先生；来电流水：2024070820122945020809139</t>
  </si>
  <si>
    <t>2024-07-08 20:20:47</t>
  </si>
  <si>
    <t>2024-07-08 20:21:10</t>
  </si>
  <si>
    <t>SD-057-240708-263048-7784</t>
  </si>
  <si>
    <t>2024-07-08 17:47:33</t>
  </si>
  <si>
    <t>80+普通-普通区域-奎文区-中颐和园-13656461378-500M-宽带上网投诉-次数0-20240708174558X958092476</t>
  </si>
  <si>
    <t>2024-07-09 18:48:00</t>
  </si>
  <si>
    <t>20240708174558X958092476</t>
  </si>
  <si>
    <t xml:space="preserve">【农村网络投诉】流程受理流水号：20240708174440136564613781153228
客户号码:13656461378
客户姓名:乔**
投诉地市:潍坊
来话流水:2024070817435549420870081
宽带账号:13656461378
宽带账号归属地市:潍坊
宽带账号归属区县:高新
故障地址:潍坊高新清池傅家村中颐和园35号楼*********
联系电话:13615362738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17:45:38
具体故障现象:光猫亮红灯，
客户其他诉求:
</t>
  </si>
  <si>
    <t>2024-07-08 17:48:51</t>
  </si>
  <si>
    <t>2024-07-08 17:49:26</t>
  </si>
  <si>
    <t>SD-057-240708-416297-8354</t>
  </si>
  <si>
    <t>2024-07-08 18:29:06</t>
  </si>
  <si>
    <t>【调研】-80+普通-(目标)普通区域-诸城市-兰花清韵-13869613904-500M-宽带上网投诉-次数0-20240708182702X422560198</t>
  </si>
  <si>
    <t>20240708182702X422560198</t>
  </si>
  <si>
    <t xml:space="preserve">流程受理流水号：20240708182643138696139041163009
客户号码:13869613904
客户姓名:任**
投诉地市:潍坊
来话流水:2024070818223143620836176
宽带账号:13869613904
宽带账号归属地市:潍坊
宽带账号归属区县:诸城市
故障地址:潍坊诸城市舜王街道206国道兰花清韵7号楼*********
联系电话:13963612401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故障细类:网速慢/上网掉线(专席)
携转原因:
故障时间:2024-07-08 18:26:28
具体故障现象:网速慢卡顿，重启设备未恢复
客户其他诉求:
</t>
  </si>
  <si>
    <t>2024-07-08 18:31:47</t>
  </si>
  <si>
    <t>2024-07-08 18:32:13</t>
  </si>
  <si>
    <t>SD-057-240708-356820-1289</t>
  </si>
  <si>
    <t>80+白金-普通区域-寿光市-银丰新都-15153621563-200M-魔百和投诉-次数0-202407080000144322</t>
  </si>
  <si>
    <t>2024-07-09 10:23:00</t>
  </si>
  <si>
    <t>202407080000144322</t>
  </si>
  <si>
    <t>202407080000144322#受理号码 : 15153621563客户姓名 : 王*号码归属地 : 潍坊寿光 － 寿光用户品牌 : 全球通
客户来电表示家里机顶盒遥控器坏了打不开电视，客户表示家里宽带信号不好，要求一并处理上门维修，宽带地址潍坊寿光市圣城街道新兴街银丰新都2号楼，请协助处理谢谢
先生 本机 录音：2024070809191560020811979</t>
  </si>
  <si>
    <t>2024-07-08 09:29:31</t>
  </si>
  <si>
    <t>2024-07-08 09:30:31</t>
  </si>
  <si>
    <t>SD-057-240708-260514-7338</t>
  </si>
  <si>
    <t>2024-07-08 17:18:14</t>
  </si>
  <si>
    <t>【调研】-80+银卡-普通区域-寿光市-北台头-13854422269-300M-宽带上网投诉-次数0-202407080000595177</t>
  </si>
  <si>
    <t>202407080000595177</t>
  </si>
  <si>
    <t>202407080000595177#宽带账号：13854422269；宽带地址：潍坊寿光市台头镇北台头村北台头扩23号箱*********客户来电反映宽带/无法连接，/客户不配合排障，要求上门，请协助处理，谢谢！联系电话：13854422269；来电流水2024070817162766120843144</t>
  </si>
  <si>
    <t>2024-07-08 17:25:04</t>
  </si>
  <si>
    <t>SD-057-240708-892654-7255</t>
  </si>
  <si>
    <t>2024-07-08 17:12:16</t>
  </si>
  <si>
    <t>【调研】-普通区域-安丘市-金稻园-15753635090-1000M-宽带上网投诉-次数0-202407080000566820</t>
  </si>
  <si>
    <t>2024-07-09 18:13:00</t>
  </si>
  <si>
    <t>202407080000566820</t>
  </si>
  <si>
    <t xml:space="preserve">202407080000566820#流程受理流水号：20240708165005157536350901138150
客户号码:15753635090
客户姓名:周**
投诉地市:潍坊
来话流水:2024070816493077120899018
宽带账号:15753635090
宽带账号归属地市:潍坊
宽带账号归属区县:安丘市
故障地址:潍坊安丘市新安街道秀水街金稻园5号楼*********
联系电话:15753635090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光功率:-19.62
故障大类:宽带/电视
故障细类:宽带网速慢/卡顿
携转原因:
故障时间:2024-07-08 16:53:12
具体故障现象:网速慢卡顿，
客户其他诉求:客户侧为质差终端，要求上门更换终端并一并处理故障问题。
</t>
  </si>
  <si>
    <t>2024-07-08 17:19:37</t>
  </si>
  <si>
    <t>2024-07-08 17:41:29</t>
  </si>
  <si>
    <t>SD-851-310355-3551-15349</t>
  </si>
  <si>
    <t>SD-057-240708-346520-8968</t>
  </si>
  <si>
    <t>2024-07-08 19:18:00</t>
  </si>
  <si>
    <t>80+普通-普通区域-滨海-太平南区-18863623801-1000M-宽带上网投诉-次数0-202407080000694198</t>
  </si>
  <si>
    <t>202407080000694198</t>
  </si>
  <si>
    <t>202407080000694198#宽带账号：18863623801；宽带地址：潍坊滨海大家洼街道海源街太平南区11到14号楼 ；联系电话：18863623801 客户来电反映宽带电视无发观看 ，经查询客户侧为质差机顶盒，请协助更换终端并一并处理故障问题，谢谢！来电流水：2024070819134953320886305</t>
  </si>
  <si>
    <t>2024-07-08 19:31:44</t>
  </si>
  <si>
    <t>2024-07-08 19:32:27</t>
  </si>
  <si>
    <t>SD-851-332193-745-28933</t>
  </si>
  <si>
    <t>SD-057-240708-387250-4826</t>
  </si>
  <si>
    <t>2024-07-08 13:19:12</t>
  </si>
  <si>
    <t>【调研】-80+普通-(目标)普通区域-寒亭区-大官庄村自然村-15098186377-1000M-宽带上网投诉-次数0-202407080000379089</t>
  </si>
  <si>
    <t>202407080000379089</t>
  </si>
  <si>
    <t xml:space="preserve">202407080000379089#流程受理流水号：20240708130950150981863771083373
客户号码:15098186377
客户姓名:房**
投诉地市:潍坊
来话流水:2024070813085908020857603
宽带账号:15098186377
宽带账号归属地市:潍坊
宽带账号归属区县:寒亭区
故障地址:潍坊寒亭区南孙镇大官庄村大官庄村自然村大官庄村14号箱*********
联系电话:15098186377
联系人:先生
工单紧急程度:非常紧急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故障时间:2024-07-08 13:09:44
具体故障现象:客户来电表示用户无法提供具体故障现象，要求尽快处理
客户其他诉求:
</t>
  </si>
  <si>
    <t>2024-07-08 13:22:44</t>
  </si>
  <si>
    <t>2024-07-08 13:23:07</t>
  </si>
  <si>
    <t>SD-851-290588-4139-22003</t>
  </si>
  <si>
    <t>SD-057-240708-462781-8825</t>
  </si>
  <si>
    <t>2024-07-08 19:11:45</t>
  </si>
  <si>
    <t>普通区域-坊子区-西龙湾自然村-18366535456-200M-宽带上网投诉-次数0-20240708191039X399455940</t>
  </si>
  <si>
    <t>20240708191039X399455940</t>
  </si>
  <si>
    <t xml:space="preserve">【农村网络投诉】流程受理流水号：20240708190330183665354561169579
客户号码:18366535456
客户姓名:王**
投诉地市:潍坊
来话流水:2024070819022181620816418
宽带账号:18366535456
宽带账号归属地市:潍坊
宽带账号归属区县:坊子区
故障地址:潍坊坊子区太堡庄街道（丈岭）西龙湾村西龙湾自然村西龙湾村
联系电话:18366535456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19:03:42
具体故障现象:PON灯闪，捋直插紧重启后未恢复，客户要求5分钟内上门，通话中提及工信部投诉，请协助谢谢！
客户其他诉求:要求补偿100G流量
</t>
  </si>
  <si>
    <t>2024-07-08 19:14:06</t>
  </si>
  <si>
    <t>2024-07-08 19:14:36</t>
  </si>
  <si>
    <t>SD-851-254573-40-17844</t>
  </si>
  <si>
    <t>SD-057-240708-791243-8818</t>
  </si>
  <si>
    <t>2024-07-08 19:11:35</t>
  </si>
  <si>
    <t>80+银卡-普通区域-安丘市-南苑路与潍安路口西侧路北沿街-13863660057-100M-宽带上网投诉-次数0-20240708190946X986611264</t>
  </si>
  <si>
    <t>20240708190946X986611264</t>
  </si>
  <si>
    <t xml:space="preserve">流程受理流水号：20240708190725138636600571170223
客户号码:13863660057
客户姓名:刘**
投诉地市:潍坊
来话流水:2024070819044444520831050
宽带账号:13863660057
宽带账号归属地市:潍坊
宽带账号归属区县:安丘市
故障地址:潍坊安丘市难关头街道我爱我家小区
联系电话:13863660057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故障细类:宽带无法上网(专席)
携转原因:
故障时间:2024-07-08 19:07:42
具体故障现象:客户来电反映宽带无法上网指示灯正常请协助谢谢
客户其他诉求:
</t>
  </si>
  <si>
    <t>2024-07-08 19:23:27</t>
  </si>
  <si>
    <t>2024-07-08 19:24:57</t>
  </si>
  <si>
    <t>SD-851-286531-16165-12305</t>
  </si>
  <si>
    <t>SD-057-240708-197548-9585</t>
  </si>
  <si>
    <t>2024-07-08 20:13:41</t>
  </si>
  <si>
    <t>普通区域-昌乐县-四泉村自然村-13963648509-300M-宽带上网投诉-次数0-202407080000719374</t>
  </si>
  <si>
    <t>202407080000719374</t>
  </si>
  <si>
    <t>202407080000719374#；宽带账号：13963648509；宽带地址：潍坊昌乐县五图街道四泉村四泉村自然村四泉村3-2#*********；客户来电反映宽带用不了，线上指导无法配合，要求师傅上门请协助上门处理故障问题，谢谢！联系电话13963648509；联系人：杨*；来电流水：2024070820094013720895194。</t>
  </si>
  <si>
    <t>2024-07-08 20:20:33</t>
  </si>
  <si>
    <t>2024-07-08 20:56:09</t>
  </si>
  <si>
    <t>SD-057-240708-027534-9512</t>
  </si>
  <si>
    <t>2024-07-08 20:11:03</t>
  </si>
  <si>
    <t>80+银卡-普通区域-奎文区-道口二印宿舍（齐荣家园）-15964300012-300M-宽带上网投诉-次数0-20240708200922X562248478</t>
  </si>
  <si>
    <t>20240708200922X562248478</t>
  </si>
  <si>
    <t xml:space="preserve">流程受理流水号：20240708200703159643000121178712
客户号码:15964300012
客户姓名:殷**
投诉地市:潍坊
来话流水:2024070820060185220877156
宽带账号:15964300012
宽带账号归属地市:潍坊
宽带账号归属区县:奎文区
故障地址:潍坊奎文区潍洲路街道潍洲路道口齐荣家园2号楼1单元601
联系电话:15866165110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20:07:44
具体故障现象:客户来电反映宽带无法上网，光信号灯闪烁，光纤线插紧捋直，未恢复，请协助谢谢
客户其他诉求:
</t>
  </si>
  <si>
    <t>2024-07-08 20:23:49</t>
  </si>
  <si>
    <t>SD-851-311160-559-29689</t>
  </si>
  <si>
    <t>SD-057-240708-679403-7753</t>
  </si>
  <si>
    <t>2024-07-08 17:44:41</t>
  </si>
  <si>
    <t>普通区域-寿光市-西中-15163662110-300M-宽带上网投诉-次数0-202407080000617815</t>
  </si>
  <si>
    <t>202407080000617815</t>
  </si>
  <si>
    <t>202407080000617815#用户表示魔百合不能正常使用，要求上门维修，请工作人员协助处理，谢谢！流水号2024070817391940720818842，联系人先生，联系电话15163662110！</t>
  </si>
  <si>
    <t>2024-07-08 17:46:28</t>
  </si>
  <si>
    <t>2024-07-08 17:46:52</t>
  </si>
  <si>
    <t>SD-057-240708-713852-280</t>
  </si>
  <si>
    <t>2024-07-08 08:27:39</t>
  </si>
  <si>
    <t>【重投】-80+金卡-普通区域-寿光市-巨能翡翠城-13792668181-1000M-宽带上网投诉-次数0-202407080000094542</t>
  </si>
  <si>
    <t>202407080000094542</t>
  </si>
  <si>
    <t>202407080000094542#流程受理流水号：20240708082711137926681811001328
客户号码:13792668181
客户姓名:赵*
投诉地市:潍坊
来话流水:2024070808264976120880461
宽带账号:13792668181
宽带账号归属地市:潍坊
宽带账号归属区县:寿光市
故障地址:潍坊寿光市圣城街道广场街巨能翡翠城9号楼*********
联系电话:13792668181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
携转原因:
故障时间:2024-07-08 08:27:24
具体故障现象:频繁掉线，
客户其他诉求:
;宽带小区$[巨能翡翠城]$</t>
  </si>
  <si>
    <t>2024-07-08 08:33:39</t>
  </si>
  <si>
    <t>2024-07-08 08:33:56</t>
  </si>
  <si>
    <t>SD-851-330268-4880-23898</t>
  </si>
  <si>
    <t>SD-057-240708-263184-7336</t>
  </si>
  <si>
    <t>2024-07-08 17:18:06</t>
  </si>
  <si>
    <t>【调研】-80+普通-(目标)普通区域-青州市-堂子村-13953607212-100M-宽带上网投诉-次数0-202407080000595197</t>
  </si>
  <si>
    <t>202407080000595197</t>
  </si>
  <si>
    <t>202407080000595197#导航立单,客户通过语音导航反馈宽带故障问题,经诊断光猫设备性能不佳,要求装维回访处理,请协助.联系电话：13953607212</t>
  </si>
  <si>
    <t>2024-07-08 17:31:04</t>
  </si>
  <si>
    <t>2024-07-08 17:31:31</t>
  </si>
  <si>
    <t>SD-057-240708-796584-7345</t>
  </si>
  <si>
    <t>2024-07-08 17:18:53</t>
  </si>
  <si>
    <t>普通区域-安丘市-韩家村向阳小区-15866401198-100M-宽带上网投诉-次数0-202407080000593366</t>
  </si>
  <si>
    <t>202407080000593366</t>
  </si>
  <si>
    <t xml:space="preserve">202407080000593366#【已关注中国移动10086微信公众号】流程受理流水号：20240708171824158664011981146156
客户号码:15866401198
客户姓名:刘**
投诉地市:潍坊
来话流水:2024070817174600420859416
宽带账号:15866401198
宽带账号归属地市:潍坊
宽带账号归属区县:安丘市
故障地址:潍坊安丘市兴安街道青云山路韩家村向阳小区4号楼*********
联系电话:15866401198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故障时间:2024-07-08 17:18:36
具体故障现象:网速慢卡顿，
客户其他诉求:客户侧为质差终端，要求上门更换终端并一并处理故障问题。
</t>
  </si>
  <si>
    <t>2024-07-08 17:28:41</t>
  </si>
  <si>
    <t>SD-057-240708-092645-9575</t>
  </si>
  <si>
    <t>2024-07-08 20:13:23</t>
  </si>
  <si>
    <t>普通区域-临朐县-刘家田村-13562629842-1000M-宽带上网投诉-次数0-202407080000720170</t>
  </si>
  <si>
    <t>202407080000720170</t>
  </si>
  <si>
    <t xml:space="preserve">202407080000720170#宽带账号13562629842：；宽带地址：潍坊临朐县城关街道刘家田村村刘家田村刘家田村1号箱刘德安；客户来电反映宽带网速慢，无法配合线上指导，请协助处理，谢谢！联系电话15382435798；联系人：；来电流水：2024070820110331220802048。
</t>
  </si>
  <si>
    <t>2024-07-08 20:24:54</t>
  </si>
  <si>
    <t>2024-07-08 20:25:11</t>
  </si>
  <si>
    <t>SD-851-291233-14607-12965</t>
  </si>
  <si>
    <t>SD-057-240708-045236-9706</t>
  </si>
  <si>
    <t>2024-07-08 20:22:23</t>
  </si>
  <si>
    <t>【调研】-80+普通-普通区域-诸城市-中天万家花园-15854430580-300M-宽带上网投诉-次数0-202407080000725015</t>
  </si>
  <si>
    <t>202407080000725015</t>
  </si>
  <si>
    <t>202407080000725015#宽带账号：15854430580；联系电话：15854430580宽带地址：潍坊诸城市舜王街道万兴路中天万家花园C区7号楼；客户来电反映宽带网速慢卡顿，客户异机来电报修，线上指导无法配合操作，要求上门处理，来电流水：2024070820183150520838549。</t>
  </si>
  <si>
    <t>2024-07-08 20:24:50</t>
  </si>
  <si>
    <t>2024-07-08 20:25:25</t>
  </si>
  <si>
    <t>SD-851-236810-12577-28940</t>
  </si>
  <si>
    <t>SD-057-240708-369478-9819</t>
  </si>
  <si>
    <t>2024-07-08 20:38:29</t>
  </si>
  <si>
    <t>普通区域-寿光市-三座楼金海防水沿街-15662562662-1000M-宽带上网投诉-次数0-20240708203741X261503103</t>
  </si>
  <si>
    <t>20240708203741X261503103</t>
  </si>
  <si>
    <t xml:space="preserve">流程受理流水号：20240708203641156625626621182319
客户号码:15662562662
客户姓名:隋**
投诉地市:潍坊
来话流水:2024070820352882220817854
宽带账号:15662562662
宽带账号归属地市:潍坊
宽带账号归属区县:寿光市
故障地址:潍坊寿光市台头镇台头工业园三座楼金海防水沿街沿街箱*********
联系电话:15621685339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故障时间:2024-07-08 20:34:54
具体故障现象:频繁掉线，
客户其他诉求:
</t>
  </si>
  <si>
    <t>2024-07-08 20:40:10</t>
  </si>
  <si>
    <t>2024-07-08 20:40:32</t>
  </si>
  <si>
    <t>SD-851-264171-8913-26852</t>
  </si>
  <si>
    <t>SD-057-240708-247530-9889</t>
  </si>
  <si>
    <t>2024-07-08 20:49:58</t>
  </si>
  <si>
    <t>【调研】-80+银卡-普通区域-诸城市-民和嘉园-13806496631-300M-宽带上网投诉-次数0-202407080000735815</t>
  </si>
  <si>
    <t>202407080000735815</t>
  </si>
  <si>
    <t>202407080000735815#宽带账号：13806496631；宽带地址：潍坊诸城市密州街道文化路民和嘉园1号楼；客户来电反映
电视无法观看，客户不配合排障，要求师傅上门，请协助
处理，谢谢！联系电话：13806496631；联系人：先生；来电
流水：2024070820250735820870117</t>
  </si>
  <si>
    <t>2024-07-08 20:52:22</t>
  </si>
  <si>
    <t>SD-057-240708-201743-5168</t>
  </si>
  <si>
    <t>2024-07-08 13:53:07</t>
  </si>
  <si>
    <t>普通区域-坊子区-留戈庄自然村-15065652039-300M-宽带上网投诉-次数0-20240708135016X816025879</t>
  </si>
  <si>
    <t>20240708135016X816025879</t>
  </si>
  <si>
    <t xml:space="preserve">【农村网络投诉】流程受理流水号：20240708134909150656520391090078
客户号码:15065652039
客户姓名:王**
投诉地市:潍坊
来话流水:2024070813481565620863218
宽带账号:15065652039
宽带账号归属地市:潍坊
宽带账号归属区县:坊子区
故障地址:潍坊坊子区岞山街道留戈庄留戈庄自然村留戈庄中心街西路北8号箱（王忠正）*********
联系电话:18764635765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故障细类:网速慢/上网掉线(专席)
携转原因:
故障时间:2024-07-08 13:48:41
具体故障现象:频繁掉线，光猫有掉线的情况 请协助处理谢谢
客户其他诉求:
</t>
  </si>
  <si>
    <t>2024-07-08 13:58:48</t>
  </si>
  <si>
    <t>2024-07-08 13:59:12</t>
  </si>
  <si>
    <t>SD-851-279303-6853-19199</t>
  </si>
  <si>
    <t>SD-057-240708-721583-10290</t>
  </si>
  <si>
    <t>2024-07-08 21:53:52</t>
  </si>
  <si>
    <t>【调研】-80+银卡-普通区域-潍城区-三友翡翠城-13780826188-300M-宽带上网投诉-次数0-202407080000752112</t>
  </si>
  <si>
    <t>202407080000752112</t>
  </si>
  <si>
    <t xml:space="preserve">202407080000752112#【已关注中国移动10086微信公众号】流程受理流水号：20240708215121137808261881187610
客户号码:13780826188
客户姓名:徐**
投诉地市:潍坊
来话流水:2024070821504874220884309
宽带账号:13780826188
宽带账号归属地市:潍坊
宽带账号归属区县:潍城区
故障地址:潍坊潍城区西关街道长松路三友翡翠城2号楼*********
联系电话:13780826188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光功率:-17.35
故障大类:宽带/电视
故障细类:宽带网速慢/卡顿
携转原因:
故障时间:2024-07-08 21:51:51
具体故障现象:频繁掉线，宽带无法上网
客户其他诉求:客户侧为质差终端，要求上门更换终端并一并处理故障问题。用户称师傅上门不要推销设备。
</t>
  </si>
  <si>
    <t>2024-07-08 21:55:17</t>
  </si>
  <si>
    <t>2024-07-08 21:55:49</t>
  </si>
  <si>
    <t>SD-851-325113-18012-11174</t>
  </si>
  <si>
    <t>SD-057-240708-759628-4509</t>
  </si>
  <si>
    <t>2024-07-08 13:05:12</t>
  </si>
  <si>
    <t>80+普通-普通区域-诸城市-华都富林北区-15169631515-200M-宽带上网投诉-次数0-20240708130342X229454200</t>
  </si>
  <si>
    <t>20240708130342X229454200</t>
  </si>
  <si>
    <t xml:space="preserve">流程受理流水号：20240708130250151696315151082138
客户号码:15169631515
客户姓名:陈**
投诉地市:潍坊
来话流水:2024070813013412120806730
宽带账号:15169631515
宽带账号归属地市:潍坊
宽带账号归属区县:诸城市
故障地址:潍坊诸城市密州街道人民东路华都富林北区5号楼*********
联系电话:15169631515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故障细类:宽带无法上网(专席)
携转原因:
故障时间:2024-07-08 13:03:37
具体故障现象:提示网络无法连接，
客户其他诉求:
</t>
  </si>
  <si>
    <t>2024-07-08 13:07:57</t>
  </si>
  <si>
    <t>2024-07-08 13:08:16</t>
  </si>
  <si>
    <t>SD-057-240708-269735-7313</t>
  </si>
  <si>
    <t>2024-07-08 17:17:15</t>
  </si>
  <si>
    <t>【调研】-普通区域-寿光市-大庄村自然村-15006630678-200M-宽带上网投诉-次数0-20240708171439X799813360</t>
  </si>
  <si>
    <t>2024-07-09 18:18:00</t>
  </si>
  <si>
    <t>20240708171439X799813360</t>
  </si>
  <si>
    <t xml:space="preserve">【农村网络投诉】流程受理流水号：20240708170912150066306781143479
客户号码:15006630678
客户姓名:王**
投诉地市:潍坊
来话流水:2024070817075572420835835
宽带账号:15006630678
宽带账号归属地市:潍坊
宽带账号归属区县:寿光市
故障地址:潍坊寿光市马店大庄村大庄村自然村大庄村6号箱(王万金外墙）*********
联系电话:15006630678
联系人:先生/女士
工单紧急程度:紧急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故障时间:2024-07-08 17:10:20
具体故障现象:打不开网页，引导 重启  光猫   路由器
客户其他诉求:谢谢
</t>
  </si>
  <si>
    <t>2024-07-08 17:30:08</t>
  </si>
  <si>
    <t>2024-07-08 17:31:42</t>
  </si>
  <si>
    <t>SD-057-240708-674539-268</t>
  </si>
  <si>
    <t>2024-07-08 08:26:35</t>
  </si>
  <si>
    <t>【调研】-80+银卡-(目标)普通区域-寿光市-张中村自然村-13406462801-1000M-宽带上网投诉-次数0-202407080000090498</t>
  </si>
  <si>
    <t>202407080000090498</t>
  </si>
  <si>
    <t>202407080000090498#流程受理流水号：20240708082542134064628011001228
客户号码:13406462801
客户姓名:张**
投诉地市:潍坊
来话流水:2024070808251163420872402
宽带账号:13406462801
宽带账号归属地市:潍坊
宽带账号归属区县:寿光市
故障地址:潍坊寿光市稻田镇张中村张中村西南0号楼*********
联系电话:13406462801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08:26:16
具体故障现象:光猫亮红灯，
客户其他诉求:
;宽带小区$[张中村自然村]$</t>
  </si>
  <si>
    <t>2024-07-08 08:30:55</t>
  </si>
  <si>
    <t>2024-07-08 08:31:21</t>
  </si>
  <si>
    <t>SD-057-240708-578413-8498</t>
  </si>
  <si>
    <t>2024-07-08 18:46:42</t>
  </si>
  <si>
    <t>【调研】-80+银卡-普通区域-青州市-香山丽墅-13665366336-200M-宽带上网投诉-次数0-202407080000673305</t>
  </si>
  <si>
    <t>202407080000673305</t>
  </si>
  <si>
    <t>202407080000673305#流程受理流水号：20240708184609136653663361166618
客户号码:13665366336
客户姓名:王**
投诉地市:潍坊
来话流水:2024070818453640920807345
宽带账号:13665366336
宽带账号归属地市:潍坊
宽带账号归属区县:青州市
故障地址:潍坊青州市益都街道旗城路香山丽墅53号楼*********
联系电话:13665366336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18:46:19
具体故障现象:光猫亮红灯，线上指导插紧捋直未恢复
客户其他诉求:
;宽带小区$[香山丽墅]$</t>
  </si>
  <si>
    <t>2024-07-08 18:48:29</t>
  </si>
  <si>
    <t>2024-07-08 18:48:45</t>
  </si>
  <si>
    <t>SD-057-240708-128560-8885</t>
  </si>
  <si>
    <t>2024-07-08 19:14:09</t>
  </si>
  <si>
    <t>【调研】-(目标)普通区域-青州市-海岱小区-13864671922-200M-魔百和投诉-次数0-20240708191231X151639937</t>
  </si>
  <si>
    <t>20240708191231X151639937</t>
  </si>
  <si>
    <t>流程受理流水号：20240708191119138646719221170867
客户号码:13864671922
客户姓名:王**
投诉地市:潍坊
来话流水:2024070819033981720824506
宽带账号:13864671922
宽带账号归属地市:潍坊
宽带账号归属区县:青州市
故障地址:潍坊青州市云门山街道范公亭东路海岱小区工商局2号楼*********
联系电话:13864671922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故障时间:2024-07-08 19:10:34
魔百和单播/组播:组播
具体故障现象:电视提示网络类错误，线上指导未恢复 请师傅协助处理谢谢
客户其他诉求:谢谢
魔百和单/组播：组播</t>
  </si>
  <si>
    <t>2024-07-08 19:16:16</t>
  </si>
  <si>
    <t>2024-07-08 19:21:15</t>
  </si>
  <si>
    <t>SD-057-240708-470218-4463</t>
  </si>
  <si>
    <t>2024-07-08 13:01:26</t>
  </si>
  <si>
    <t>80+银卡-普通区域-寿光市-鑫源组团-13792625476-200M-宽带上网投诉-次数0-202407080000366467</t>
  </si>
  <si>
    <t>202407080000366467</t>
  </si>
  <si>
    <t>202407080000366467#宽带账号：13792625476；宽带地址：潍坊寿光市圣城街道北海路鑫源组团5号楼；客户来电反映宽带：连不上网，经查询客户侧为质差机顶盒，请协助上门更换终端并一并处理故障问题，谢谢！联系电话：15866128233；联系人：***；来电流水：2024070812561194320869881</t>
  </si>
  <si>
    <t>2024-07-08 13:06:18</t>
  </si>
  <si>
    <t>2024-07-08 13:06:34</t>
  </si>
  <si>
    <t>SD-057-240708-097568-1247</t>
  </si>
  <si>
    <t>2024-07-08 09:20:19</t>
  </si>
  <si>
    <t>80+金卡-普通区域-诸城市-孔戈庄二村自然村-15063631989-1000M-宽带上网投诉-次数0-20240708091727X447530684</t>
  </si>
  <si>
    <t>20240708091727X447530684</t>
  </si>
  <si>
    <t xml:space="preserve">【农村网络投诉】流程受理流水号：20240708091636150636319891016538
客户号码:15063631989
客户姓名:冷**
投诉地市:潍坊
来话流水:2024070809144313320851561
宽带账号:15063631989
宽带账号归属地市:潍坊
宽带账号归属区县:诸城市
故障地址:潍坊诸城市龙都街道孔戈庄二村孔戈庄二村自然村孔戈庄二村南3号箱（于顺青）*********
联系电话:15063631989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
故障细类:网速慢/上网掉线(专席)
携转原因:
故障时间:2024-07-08 09:20:14
具体故障现象:网速慢卡顿，重启未恢复，请协助谢谢。
客户其他诉求:
</t>
  </si>
  <si>
    <t>2024-07-08 09:21:59</t>
  </si>
  <si>
    <t>2024-07-08 09:22:22</t>
  </si>
  <si>
    <t>SD-057-240708-571263-7312</t>
  </si>
  <si>
    <t>2024-07-08 17:17:11</t>
  </si>
  <si>
    <t>【追1】【调研】-80+银卡-(目标)普通区域-奎文区-高新城市广场三期-13606361767-200M-魔百和投诉-次数0-20240708171411X511769560</t>
  </si>
  <si>
    <t>20240708171411X511769560</t>
  </si>
  <si>
    <t>流程受理流水号：20240708171227136063617671144382
客户号码:13606361767
客户姓名:王*
投诉地市:潍坊
来话流水:2024070817070002320824047
宽带账号:13606361767
宽带账号归属地市:潍坊
宽带账号归属区县:高新
故障地址:潍坊高新高新城区健康街高新城市广场三期12号楼*********
联系电话:13606361767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故障细类:移动高清电视故障(专席)
携转原因:
故障时间:2024-07-08 17:12:23
魔百和单播/组播:组播
具体故障现象:电视提示网络类错误，拔插网线，更换网口，未恢复，请协助处理，谢谢
客户其他诉求:
魔百和单/组播：组播</t>
  </si>
  <si>
    <t>2024-07-08 17:22:54</t>
  </si>
  <si>
    <t>SD-057-240708-093721-5855</t>
  </si>
  <si>
    <t>2024-07-08 14:54:47</t>
  </si>
  <si>
    <t>普通区域-寿光市-稻田沿街-15662603451-300M-宽带上网投诉-次数0-202407080000451595</t>
  </si>
  <si>
    <t>202407080000451595</t>
  </si>
  <si>
    <t>202407080000451595#宽带账号：15662603451；宽带地址：潍坊寿光市稻田镇稻田路稻田沿街稻田沿街6箱（梦心缘服饰外墙）；客户来电反映宽带无法上网，无法配合线上指导，要求师傅上门，请协助处理，谢谢！联系电话：15966166657；联系人：女士；来电流水：2024070814524368320846911</t>
  </si>
  <si>
    <t>2024-07-08 15:01:15</t>
  </si>
  <si>
    <t>2024-07-08 15:01:32</t>
  </si>
  <si>
    <t>SD-057-240708-391580-5860</t>
  </si>
  <si>
    <t>2024-07-08 14:55:33</t>
  </si>
  <si>
    <t>普通区域-坊子区-医院沿街-13081688228-1000M-宽带上网投诉-次数0-202407080000449875</t>
  </si>
  <si>
    <t>202407080000449875</t>
  </si>
  <si>
    <t>202407080000449875#宽带账号：13081688228；宽带地址：潍坊坊子区坊子工业发展区（眉村）眉村商业街医院沿街医院沿街8号箱；客户来电反映宽带无法上网，经查询客户侧为质差路由器，请协助上门更换终端并一并处理故障问题，谢谢！联系电话：15806360517；联系人：刘**；来电流水：2024070814504069220819550。</t>
  </si>
  <si>
    <t>2024-07-08 14:58:00</t>
  </si>
  <si>
    <t>2024-07-08 14:03:16</t>
  </si>
  <si>
    <t>普通区域-高密市-曙光村自然村-13626367627-300M-宽带上网投诉-次数0-20240707212630X790800147 一级督办</t>
  </si>
  <si>
    <t>20240707212630X790800147</t>
  </si>
  <si>
    <t>2024-07-08 14:09:29</t>
  </si>
  <si>
    <t>2024-07-08 14:09:58</t>
  </si>
  <si>
    <t>SD-057-240708-071924-8961</t>
  </si>
  <si>
    <t>2024-07-08 19:17:13</t>
  </si>
  <si>
    <t>80+普通-普通区域-诸城市-六和小区-15864571626-300M-宽带上网投诉-次数0-20240708191501X301636351</t>
  </si>
  <si>
    <t>20240708191501X301636351</t>
  </si>
  <si>
    <t xml:space="preserve">流程受理流水号：20240708191252158645716261171116
客户号码:15864571626
客户姓名:李*
投诉地市:潍坊
来话流水:2024070819091077620858118
宽带账号:15864571626
宽带账号归属地市:潍坊
宽带账号归属区县:诸城市
故障地址:潍坊诸城市密州街道东武街六和小区8号楼*********
联系电话:13780891219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故障细类:宽带无法上网(专席)
携转原因:
故障时间:2024-07-08 19:13:54
具体故障现象:光猫灯正常但电脑手机无法上网，刷新网络 重启设备 线上指导未恢复 请协助处理
客户其他诉求:谢谢处理
</t>
  </si>
  <si>
    <t>2024-07-08 19:23:08</t>
  </si>
  <si>
    <t>2024-07-08 19:23:40</t>
  </si>
  <si>
    <t>SD-057-240708-034865-9685</t>
  </si>
  <si>
    <t>2024-07-08 20:20:10</t>
  </si>
  <si>
    <t>80+普通-FTTR-普通区域-高密市-顺河路中行宿舍-18663692866-1000M-宽带上网投诉-次数0-20240708201729X490577080</t>
  </si>
  <si>
    <t>20240708201729X490577080</t>
  </si>
  <si>
    <t xml:space="preserve">流程受理流水号：20240708201648186636928661179890
客户号码:18663692866
客户姓名:陈**
投诉地市:潍坊
来话流水:2024070820133960720814791
宽带账号:18663692866
宽带账号归属地市:潍坊
宽带账号归属区县:高密市
故障地址:潍坊高密市醴泉街道顺河路顺河路中行宿舍中行宿舍1号楼*********
联系电话:18663692866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20:14:33
具体故障现象:注册灯闪烁，指导捋直插紧光纤线后重启光猫未恢复，请协助，谢谢
客户其他诉求:
</t>
  </si>
  <si>
    <t>2024-07-08 20:21:47</t>
  </si>
  <si>
    <t>2024-07-08 20:22:06</t>
  </si>
  <si>
    <t>SD-851-316943-20857-14861</t>
  </si>
  <si>
    <t>SD-057-240708-914253-7751</t>
  </si>
  <si>
    <t>2024-07-08 17:44:36</t>
  </si>
  <si>
    <t>【调研】-普通区域-安丘市-湖景龙湾-15564631969-1000M-宽带上网投诉-次数0-20240708174224X744429947</t>
  </si>
  <si>
    <t>20240708174224X744429947</t>
  </si>
  <si>
    <t>【预处理派单】宽带账号：15564631969，宽带地址： 潍坊安丘市新安街道青云大街湖景龙湾6号楼*********，故障现象：，故障现象类型：，客户诉求：客户来电要求装维师傅尽快联系移机。，联系电话：15564631969，通话流水：2024070817381639520806857。接入方式：FTTH，当前是否在线：不在线，端到端诊断结果：状态正常，是否智能网关：是，光功率。</t>
  </si>
  <si>
    <t>2024-07-08 17:57:22</t>
  </si>
  <si>
    <t>2024-07-08 17:58:34</t>
  </si>
  <si>
    <t>SD-852-295713-83-18057</t>
  </si>
  <si>
    <t>SD-057-240708-392645-9786</t>
  </si>
  <si>
    <t>2024-07-08 20:32:37</t>
  </si>
  <si>
    <t>普通区域-临朐县-锦绣园-13780854723-300M-宽带上网投诉-次数0-202407080000730648</t>
  </si>
  <si>
    <t>202407080000730648</t>
  </si>
  <si>
    <t>202407080000730648#流程受理流水号：20240708203104137808547231181647
客户号码:13780854723
客户姓名:朱**
投诉地市:潍坊
来话流水:2024070820295772420892534
宽带账号:13780854723
宽带账号归属地市:潍坊
宽带账号归属区县:临朐县
故障地址:潍坊临朐县城关街道站前路锦绣园2号楼*********
联系电话:13465707081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20:32:25
具体故障现象:打不开网页，
客户其他诉求:
;宽带小区$[锦绣园]$</t>
  </si>
  <si>
    <t>2024-07-08 20:42:12</t>
  </si>
  <si>
    <t>2024-07-08 20:42:42</t>
  </si>
  <si>
    <t>SD-851-237815-1204-17004</t>
  </si>
  <si>
    <t>2024-07-08 20:48:55</t>
  </si>
  <si>
    <t>普通区域-寿光市-寿光鸿基花园-13406633980-100M-宽带上网投诉-次数0-202407080000735320 一级督办</t>
  </si>
  <si>
    <t>202407080000735320</t>
  </si>
  <si>
    <t>2024-07-08 20:59:20</t>
  </si>
  <si>
    <t>2024-07-08 20:59:43</t>
  </si>
  <si>
    <t>SD-057-240708-431569-8318</t>
  </si>
  <si>
    <t>2024-07-08 18:23:29</t>
  </si>
  <si>
    <t>80+普通-普通区域-奎文区-奎文阳光嘉园-18354183987-1000M-宽带上网投诉-次数0-20240708182152X112165227</t>
  </si>
  <si>
    <t>20240708182152X112165227</t>
  </si>
  <si>
    <t xml:space="preserve">【农村网络投诉】流程受理流水号：20240708181328183541839871160339
客户号码:18354183987
客户姓名:李*
投诉地市:济南
来话流水:2024070818095520420829280
宽带账号:18354183987
宽带账号归属地市:济南
宽带账号归属区县:奎文区
故障地址:山东省曙光市文嘉街道西河村（谐音）
联系电话:18354183987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
携转原因:
故障时间:2024-07-08 18:14:53
具体故障现象:宽带需要上门维修
客户其他诉求:
</t>
  </si>
  <si>
    <t>2024-07-08 18:32:50</t>
  </si>
  <si>
    <t>2024-07-08 18:33:06</t>
  </si>
  <si>
    <t>SD-851-264677-5724-6944</t>
  </si>
  <si>
    <t>SD-057-240708-968034-8518</t>
  </si>
  <si>
    <t>2024-07-08 18:48:27</t>
  </si>
  <si>
    <t>【调研】-普通区域-青州市-平章府-13506497628-100M-宽带上网投诉-次数0-202407080000674207</t>
  </si>
  <si>
    <t>202407080000674207</t>
  </si>
  <si>
    <t>202407080000674207#【已关注中国移动10086微信公众号】流程受理流水号：20240708184753135064976281166962
客户号码:13506497628
客户姓名:李**
投诉地市:潍坊
来话流水:2024070818461636220811834
宽带账号:13506497628
宽带账号归属地市:潍坊
宽带账号归属区县:青州市
故障地址:潍坊青州市云门山街道益王府平章府西区21号楼*********
联系电话:13655369611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18:48:03
具体故障现象:光猫亮红灯，指导操作未恢复请协助谢谢
客户其他诉求:
;宽带小区$[平章府]$</t>
  </si>
  <si>
    <t>2024-07-08 19:01:17</t>
  </si>
  <si>
    <t>2024-07-08 19:02:57</t>
  </si>
  <si>
    <t>SD-057-240708-196278-8506</t>
  </si>
  <si>
    <t>2024-07-08 18:47:22</t>
  </si>
  <si>
    <t>【调研】-80+普通-普通区域-青州市-蓉德山庄-13863615360-300M-宽带上网投诉-次数0-20240708184506X506078626</t>
  </si>
  <si>
    <t>20240708184506X506078626</t>
  </si>
  <si>
    <t xml:space="preserve">流程受理流水号：20240708184437138636153601166325
客户号码:13863615360
客户姓名:李*
投诉地市:潍坊
来话流水:2024070818381847820856158
宽带账号:13863615360
宽带账号归属地市:潍坊
宽带账号归属区县:青州市
故障地址:潍坊青州市云门山街道云门山南路蓉德山庄31号楼*********
联系电话:13863615360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故障时间:2024-07-08 18:43:55
具体故障现象:网速慢卡顿，已经重启设备未恢复
客户其他诉求:
</t>
  </si>
  <si>
    <t>2024-07-08 18:48:52</t>
  </si>
  <si>
    <t>2024-07-08 18:49:21</t>
  </si>
  <si>
    <t>SD-057-240708-732485-8890</t>
  </si>
  <si>
    <t>2024-07-08 19:14:16</t>
  </si>
  <si>
    <t>普通区域-潍城区-东方枫景苑-18265650556-200M-宽带上网投诉-次数0-20240708191242X162974426</t>
  </si>
  <si>
    <t>20240708191242X162974426</t>
  </si>
  <si>
    <t xml:space="preserve">流程受理流水号：20240708191029182656505561170739
客户号码:18265650556
客户姓名:张**
投诉地市:潍坊
来话流水:2024070819095968020863196
宽带账号:18265650556
宽带账号归属地市:潍坊
宽带账号归属区县:潍城区
故障地址:潍坊潍城区北关街道卧龙西街东方枫景苑12号楼*********
联系电话:17306361651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20:11:47
具体故障现象:注册灯闪烁捋直插紧光纤线重启光猫未恢复
客户其他诉求:
</t>
  </si>
  <si>
    <t>2024-07-08 19:16:25</t>
  </si>
  <si>
    <t>2024-07-08 19:17:07</t>
  </si>
  <si>
    <t>SD-057-240708-147690-9587</t>
  </si>
  <si>
    <t>2024-07-08 20:13:42</t>
  </si>
  <si>
    <t>普通区域-高密市-孙家口-18653654625-300M-宽带上网投诉-次数0-202407080000721070</t>
  </si>
  <si>
    <t>202407080000721070</t>
  </si>
  <si>
    <t>202407080000721070#宽带账号：18653654625
；宽带地址：潍坊高密市疏港物流园孙家口行政村；客户来电反映网速慢，客户不在现场，无法配合线上指导，要求上门，请协助处理，谢谢！联系电话：本机
；联系人：先生；来电流水：2024070820113153620804381</t>
  </si>
  <si>
    <t>2024-07-08 20:18:20</t>
  </si>
  <si>
    <t>2024-07-08 20:18:45</t>
  </si>
  <si>
    <t>SD-057-240708-196348-9541</t>
  </si>
  <si>
    <t>2024-07-08 20:11:52</t>
  </si>
  <si>
    <t>【调研】-80+普通-FTTR-普通区域-安丘市-大华中央城-13706461897-1000M-宽带上网投诉-次数0-202407080000720570</t>
  </si>
  <si>
    <t>202407080000720570</t>
  </si>
  <si>
    <t>202407080000720570#流程受理流水号：20240708201124137064618971179236
客户号码:13706461897
客户姓名:朱**
投诉地市:潍坊
来话流水:2024070820091976520893453
宽带账号:13706461897
宽带账号归属地市:潍坊
宽带账号归属区县:安丘市
故障地址:潍坊安丘市兴安街道长安路大华中央城R17至19和25至26号*********
联系电话:13706461897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20:20:08
具体故障现象:光猫灯正常但电脑手机无法上网，线上操作未恢复 请协助处理  谢谢
客户其他诉求:
;宽带小区$[大华中央城]$</t>
  </si>
  <si>
    <t>2024-07-08 20:19:31</t>
  </si>
  <si>
    <t>2024-07-08 20:20:49</t>
  </si>
  <si>
    <t>SD-852-276135-2761-5356</t>
  </si>
  <si>
    <t>SD-057-240708-459067-9678</t>
  </si>
  <si>
    <t>2024-07-08 20:18:52</t>
  </si>
  <si>
    <t>(目标)普通区域-青州市-盛世家园二组团-13515401919-300M-宽带上网投诉-次数0-202407080000723800</t>
  </si>
  <si>
    <t>202407080000723800</t>
  </si>
  <si>
    <t>202407080000723800#【已关注中国移动10086微信公众号】流程受理流水号：20240708201637135154019191179870
客户号码:13515401919
客户姓名:段**
投诉地市:潍坊
来话流水:2024070820122272620808580
宽带账号:13515401919
宽带账号归属地市:潍坊
宽带账号归属区县:青州市
故障地址:潍坊青州市东夏镇巴黎路盛世家园二组团11号楼*********
联系电话:13515401919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故障时间:2024-07-08 20:16:16
具体故障现象:网速慢卡顿，
客户其他诉求:
;宽带小区$[盛世家园二组团]$</t>
  </si>
  <si>
    <t>2024-07-08 20:24:42</t>
  </si>
  <si>
    <t>2024-07-08 20:25:20</t>
  </si>
  <si>
    <t>SD-851-304220-5276-1616</t>
  </si>
  <si>
    <t>SD-057-240708-493752-9792</t>
  </si>
  <si>
    <t>2024-07-08 20:34:55</t>
  </si>
  <si>
    <t>80+金卡-普通区域-临朐县-西坦安置小区-15853638625-1000M-宽带上网投诉-次数0-202407080000730572</t>
  </si>
  <si>
    <t>202407080000730572</t>
  </si>
  <si>
    <t>202407080000730572#用户来电宽带无法正常使用，要求师傅上门，烦请协助谢谢
联系人:男士  联系电话:本机   录音流水：2024070820324080820804953</t>
  </si>
  <si>
    <t>2024-07-08 20:37:38</t>
  </si>
  <si>
    <t>2024-07-08 20:38:12</t>
  </si>
  <si>
    <t>SD-851-321545-14540-28591</t>
  </si>
  <si>
    <t>SD-057-240708-195748-9877</t>
  </si>
  <si>
    <t>2024-07-08 20:48:05</t>
  </si>
  <si>
    <t>【调研】-80+银卡-普通区域-诸城市-枫香湖畔-15853647801-1000M-魔百和投诉-次数0-202407080000733637</t>
  </si>
  <si>
    <t>202407080000733637</t>
  </si>
  <si>
    <t>202407080000733637#流程受理流水号：20240708204718158536478011183511
客户号码:15853647801
客户姓名:王*
投诉地市:潍坊
来话流水:2024070820461619020865102
宽带账号:15853647801
宽带账号归属地市:潍坊
宽带账号归属区县:诸城市
故障地址:潍坊诸城市密州街道南外环枫香湖畔22号楼*********
联系电话:13625362825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光功率:-17.03
故障大类:宽带/电视
故障细类:移动高清电视故障(专席)
携转原因:
故障时间:2024-07-08 20:47:30
魔百和单播/组播:组播
具体故障现象:电视提示网络类错误，
客户其他诉求:线上指导插好网线两头，重启机顶盒，网络配置未恢复
魔百和单/组播：组播;宽带小区$[枫香湖畔]$</t>
  </si>
  <si>
    <t>2024-07-08 20:52:35</t>
  </si>
  <si>
    <t>2024-07-08 20:53:07</t>
  </si>
  <si>
    <t>SD-851-297520-18567-18243</t>
  </si>
  <si>
    <t>SD-057-240708-704895-5206</t>
  </si>
  <si>
    <t>2024-07-08 13:56:17</t>
  </si>
  <si>
    <t>普通区域-奎文区-中海大观天下二期-13356706807-300M-宽带上网投诉-次数0-20240708135405X456661970</t>
  </si>
  <si>
    <t>20240708135405X456661970</t>
  </si>
  <si>
    <t xml:space="preserve">流程受理流水号：20240708135327133567068071091037
客户号码:13356706807
客户姓名:成**
投诉地市:潍坊
来话流水:2024070813493657820876582
宽带账号:13356706807
宽带账号归属地市:潍坊
宽带账号归属区县:奎文区
故障地址:潍坊奎文区高新城区东方路中海大观天下二期11号楼*********
联系电话:13356706807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故障时间:2024-07-08 13:52:44
具体故障现象:光猫亮灯正常但手机无法上网，路由器未恢复出厂，重启光猫路由器未恢复，请协助处理，谢谢
客户其他诉求:
</t>
  </si>
  <si>
    <t>2024-07-08 13:57:58</t>
  </si>
  <si>
    <t>2024-07-08 13:58:23</t>
  </si>
  <si>
    <t>SD-851-292314-16198-24550</t>
  </si>
  <si>
    <t>SD-057-240708-716029-7365</t>
  </si>
  <si>
    <t>2024-07-08 17:20:02</t>
  </si>
  <si>
    <t>80+银卡-普通区域-寒亭区-朱里镇沿街商铺自然村-18764753611-200M-宽带上网投诉-次数0-20240708171742X262930257</t>
  </si>
  <si>
    <t>20240708171742X262930257</t>
  </si>
  <si>
    <t xml:space="preserve">【农村网络投诉】流程受理流水号：20240708171512187647536111145201
客户号码:18764753611
客户姓名:王**
投诉地市:潍坊
来话流水:2024070817133548420807194
宽带账号:18764753611
宽带账号归属地市:潍坊
宽带账号归属区县:寒亭区
故障地址:潍坊寒亭区朱里镇朱里镇沿街商铺朱里镇沿街商铺自然村24#*********
联系电话:18764753611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故障细类:宽带无法上网(专席)
携转原因:
故障时间:2024-07-08 17:17:11
具体故障现象:打不开网页，
客户其他诉求:师傅 多次维修没有解决，请审核谢谢
</t>
  </si>
  <si>
    <t>2024-07-08 17:22:04</t>
  </si>
  <si>
    <t>2024-07-08 17:22:25</t>
  </si>
  <si>
    <t>SD-057-240708-841953-10102</t>
  </si>
  <si>
    <t>2024-07-08 21:10:54</t>
  </si>
  <si>
    <t>普通区域-奎文区-金都时代新城-18263660031-500M-魔百和投诉-次数0-202407080000744407</t>
  </si>
  <si>
    <t>202407080000744407</t>
  </si>
  <si>
    <t>202407080000744407#流程受理流水号：20240708210823182636600311185666
客户号码:18263660031
客户姓名:王**
投诉地市:潍坊
来话流水:2024070821042230020840292
宽带账号:18263660031
宽带账号归属地市:潍坊
宽带账号归属区县:奎文区
故障地址:潍坊奎文区北苑街道北宫街金都时代新城53号楼*********
联系电话:18263660031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故障细类:移动高清电视故障(专席)
携转原因:
故障时间:2024-07-08 21:08:49
魔百和单播/组播:组播
具体故障现象:客户遥控器不能使用 要求协助处理 谢谢  
客户其他诉求:谢谢处理
魔百和单/组播：组播;宽带小区$[金都时代新城]$</t>
  </si>
  <si>
    <t>2024-07-08 21:12:48</t>
  </si>
  <si>
    <t>2024-07-08 21:14:17</t>
  </si>
  <si>
    <t>SD-851-272207-14308-18368</t>
  </si>
  <si>
    <t>SD-057-240708-279863-4199</t>
  </si>
  <si>
    <t>2024-07-08 12:32:20</t>
  </si>
  <si>
    <t>【调研】-80+白金-普通区域-寿光市-马家村自然村-13465365800-1000M-宽带上网投诉-次数0-20240708123028X283344710</t>
  </si>
  <si>
    <t>20240708123028X283344710</t>
  </si>
  <si>
    <t xml:space="preserve">【农村网络投诉】流程受理流水号：20240708122905134653658001075543
客户号码:13465365800
客户姓名:马**
投诉地市:潍坊
来话流水:2024070812284870520873930
宽带账号:13465365800
宽带账号归属地市:潍坊
宽带账号归属区县:寿光市
故障地址:潍坊寿光市侯镇马家村马家村西0号楼*********
联系电话:13465365800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故障细类:宽带无法上网
携转原因:
故障时间:2024-07-08 12:29:38
具体故障现象:提示网络无法连接，
客户其他诉求:
</t>
  </si>
  <si>
    <t>2024-07-08 12:38:42</t>
  </si>
  <si>
    <t>2024-07-08 12:40:27</t>
  </si>
  <si>
    <t>SD-851-290798-21137-24637</t>
  </si>
  <si>
    <t>SD-057-240708-651340-68</t>
  </si>
  <si>
    <t>2024-07-08 07:17:27</t>
  </si>
  <si>
    <t>普通区域-坊子区-刘家庄村自然村-13863630644-300M-宽带上网投诉-次数0-202407080000090365</t>
  </si>
  <si>
    <t>202407080000090365</t>
  </si>
  <si>
    <t>202407080000090365#流程受理流水号：20240708071640138636306441000185
客户号码:13863630644
客户姓名:王**
投诉地市:潍坊
来话流水:2024070807161636120854016
宽带账号:13863630644
宽带账号归属地市:潍坊
宽带账号归属区县:坊子区
故障地址:潍坊坊子区太堡庄街道（太堡庄）刘家庄村刘家庄村自然村刘家庄新4号*********
联系电话:13863630644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故障时间:2024-07-08 07:16:51
具体故障现象:光猫亮红灯，要求师傅上门 
客户其他诉求:
;宽带小区$[刘家庄村自然村]$</t>
  </si>
  <si>
    <t>2024-07-08 07:39:16</t>
  </si>
  <si>
    <t>2024-07-08 07:39:52</t>
  </si>
  <si>
    <t>SD-057-240708-241073-1997</t>
  </si>
  <si>
    <t>2024-07-08 10:14:02</t>
  </si>
  <si>
    <t>80+银卡-普通区域-诸城市-五里堡西区-13515364420-1000M-宽带上网投诉-次数0-20240708101100X660286528</t>
  </si>
  <si>
    <t>20240708101100X660286528</t>
  </si>
  <si>
    <t xml:space="preserve">流程受理流水号：20240708100915135153644201034626
客户号码:13515364420
客户姓名:陈**
投诉地市:潍坊
来话流水:2024070810084896720883752
宽带账号:13515364420
宽带账号归属地市:潍坊
宽带账号归属区县:诸城市
故障地址:潍坊诸城市密州街道五里堡五里堡西区五里堡西区60#箱*********
联系电话:13515364420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10:10:19
具体故障现象:光猫灯正常但电脑手机无法上网，
客户其他诉求:
</t>
  </si>
  <si>
    <t>2024-07-08 10:16:39</t>
  </si>
  <si>
    <t>2024-07-08 10:17:06</t>
  </si>
  <si>
    <t>SD-851-252704-17245-14143</t>
  </si>
  <si>
    <t>SD-057-240708-134270-4221</t>
  </si>
  <si>
    <t>2024-07-08 12:35:06</t>
  </si>
  <si>
    <t>普通区域-诸城市-土墙安置区-15169403717-300M-宽带上网投诉-次数0-20240708123213X133871208</t>
  </si>
  <si>
    <t>20240708123213X133871208</t>
  </si>
  <si>
    <t xml:space="preserve">流程受理流水号：20240708122912151694037171075568
客户号码:15169403717
客户姓名:王*
投诉地市:潍坊
来话流水:2024070812280375420867951
宽带账号:15169403717
宽带账号归属地市:潍坊
宽带账号归属区县:诸城市
故障地址:潍坊诸城市龙都街道龙都街土墙安置区*********
联系电话:15169403717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故障时间:2024-07-08 12:29:35
具体故障现象:显示不在线，光猫正常，重启光猫和路由器未恢复 ，请协助处理，谢谢
客户其他诉求:
</t>
  </si>
  <si>
    <t>2024-07-08 12:42:46</t>
  </si>
  <si>
    <t>2024-07-08 12:43:15</t>
  </si>
  <si>
    <t>SD-851-280028-1804-1429</t>
  </si>
  <si>
    <t>SD-057-240708-856194-136</t>
  </si>
  <si>
    <t>2024-07-08 07:54:40</t>
  </si>
  <si>
    <t>【调研】-80+银卡-普通区域-高密市-幸福村自然村-15954495447-1000M-宽带上网投诉-次数0-202407080000091881</t>
  </si>
  <si>
    <t>202407080000091881</t>
  </si>
  <si>
    <t>202407080000091881#流程受理流水号：20240708075403159544954471000446
客户号码:15954495447
客户姓名:付**
投诉地市:潍坊
来话流水:2024070807531932720867114
宽带账号:15954495447
宽带账号归属地市:潍坊
宽带账号归属区县:高密市
故障地址:潍坊高密市密水街道幸福村幸福村自然村高密薛家村付东3号箱*********
联系电话:13589166940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07:54:22
具体故障现象:用户无法提供具体故障现象，要求师傅上门 
客户其他诉求:
;宽带小区$[幸福村自然村]$</t>
  </si>
  <si>
    <t>2024-07-08 08:01:16</t>
  </si>
  <si>
    <t>2024-07-08 08:01:43</t>
  </si>
  <si>
    <t>SD-851-264823-18603-10967</t>
  </si>
  <si>
    <t>SD-057-240708-437520-4257</t>
  </si>
  <si>
    <t>普通区域-青州市-赵家营村自然村-15163666517-100M-宽带上网投诉-次数0-202407080000351354</t>
  </si>
  <si>
    <t>202407080000351354</t>
  </si>
  <si>
    <t>202407080000351354#宽带账号：15163666517宽带地址潍坊青州市高柳镇赵家营村赵家营村自然村高柳镇赵家营村3号箱（村西南赵书军家东墙）****；客户来电反映宽带上不去网客户要求师傅上门，请协助处理，谢谢！联系电话：**15054840822联系人：***；来电流水：*2024070812371004420835063</t>
  </si>
  <si>
    <t>2024-07-08 12:42:57</t>
  </si>
  <si>
    <t>2024-07-08 12:43:23</t>
  </si>
  <si>
    <t>SD-057-240708-895062-4203</t>
  </si>
  <si>
    <t>2024-07-08 12:32:48</t>
  </si>
  <si>
    <t>FTTR-普通区域-寿光市-海德公馆A区-18405361123-1000M-宽带上网投诉-次数0-202407080000346703</t>
  </si>
  <si>
    <t>202407080000346703</t>
  </si>
  <si>
    <t>202407080000346703#宽带账号：18405361123；联系电话：18463628234宽带地址：潍坊寿光市文家街道北环路海德公馆A区11号楼*；客户来电反映机顶盒开机待机模式要求调整，客户异机来电报修，线上指导无法配合操作，要求上门处理，来电流水：2024070812261208020852567</t>
  </si>
  <si>
    <t>2024-07-08 12:36:18</t>
  </si>
  <si>
    <t>2024-07-08 12:37:08</t>
  </si>
  <si>
    <t>SD-851-257600-11153-4470</t>
  </si>
  <si>
    <t>SD-057-240708-782136-3852</t>
  </si>
  <si>
    <t>2024-07-08 12:09:38</t>
  </si>
  <si>
    <t>【调研】-80+银卡-普通区域-安丘市-安丘宝盛花园一-15165449791-1000M-宽带上网投诉-次数0-202407080000333943</t>
  </si>
  <si>
    <t>202407080000333943</t>
  </si>
  <si>
    <t>202407080000333943#【已关注中国移动10086微信公众号】流程受理流水号：20240708120806151654497911071553
客户号码:15165449791
客户姓名:教*
投诉地市:潍坊
来话流水:2024070812070502020894272
宽带账号:15165449791
宽带账号归属地市:潍坊
宽带账号归属区县:安丘市
故障地址:潍坊安丘市兴安街道健康街泉子巷小区2号楼
联系电话:15866570464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12:08:28
具体故障现象:光信号红灯，捋直插紧未恢复
客户其他诉求:谢谢
;宽带小区$[安丘宝盛花园一]$</t>
  </si>
  <si>
    <t>2024-07-08 12:13:37</t>
  </si>
  <si>
    <t>2024-07-08 12:14:04</t>
  </si>
  <si>
    <t>SD-851-286683-23861-1115</t>
  </si>
  <si>
    <t>SD-057-240708-862950-4204</t>
  </si>
  <si>
    <t>2024-07-08 12:32:52</t>
  </si>
  <si>
    <t>普通区域-临朐县-文泰府-17853672636-1000M-宽带上网投诉-次数0-202407080000347387</t>
  </si>
  <si>
    <t>202407080000347387</t>
  </si>
  <si>
    <t>202407080000347387#宽带账号：17853672636；宽带地址：潍坊临朐县城关街道沂山路文泰府1号楼*；客户来电反映宽带慢，无法配合线上指导/客户不配合排障，要求上门，请协助处理，谢谢！联系电话：17853672636；联系人：女士；来电流水：2024070812274176220865116。</t>
  </si>
  <si>
    <t>2024-07-08 12:38:15</t>
  </si>
  <si>
    <t>2024-07-08 13:17:18</t>
  </si>
  <si>
    <t>SD-851-235019-10589-3221</t>
  </si>
  <si>
    <t>SD-057-240708-528419-3789</t>
  </si>
  <si>
    <t>2024-07-08 12:07:39</t>
  </si>
  <si>
    <t>【重投】-80+普通-普通区域-寒亭区-新华生活城-18866771187-300M-魔百和投诉-次数0-202407080000333713</t>
  </si>
  <si>
    <t>202407080000333713</t>
  </si>
  <si>
    <t>202407080000333713#流程受理流水号：20240708120415188667711871070589
客户号码:18866771187
客户姓名:束**
投诉地市:潍坊
来话流水:2024070811534487020861993
宽带账号:18866771187
宽带账号归属地市:潍坊
宽带账号归属区县:寒亭区
故障地址:潍坊寒亭区经济开发区泰祥街新华生活城10号楼*********
联系电话:18866771187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故障时间:2024-07-08 12:06:24
魔百和单播/组播:组播
具体故障现象:机顶盒放柜子里无法使用遥控器遥控，客户不认可，请协助，谢谢。
客户其他诉求:
魔百和单/组播：组播;宽带小区$[新华生活城]$</t>
  </si>
  <si>
    <t>2024-07-08 12:10:16</t>
  </si>
  <si>
    <t>2024-07-08 12:10:38</t>
  </si>
  <si>
    <t>SD-852-291352-463-1722</t>
  </si>
  <si>
    <t>SD-057-240708-968013-3757</t>
  </si>
  <si>
    <t>2024-07-08 12:06:17</t>
  </si>
  <si>
    <t>【调研】-80+银卡-普通区域-潍城区-钢窗厂宿舍-13506472604-1000M-魔百和投诉-次数0-20240708120428X468337275</t>
  </si>
  <si>
    <t>20240708120428X468337275</t>
  </si>
  <si>
    <t>流程受理流水号：20240708120353135064726041070486
客户号码:13506472604
客户姓名:王**
投诉地市:潍坊
来话流水:2024070812005952420840139
宽带账号:13506472604
宽带账号归属地市:潍坊
宽带账号归属区县:潍城区
故障地址:潍坊潍城区北关街道友爱路钢窗厂宿舍（友爱路西园街）2号楼*********
联系电话:13506472604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故障细类:移动高清电视故障(专席)
携转原因:
故障时间:2024-07-08 12:02:21
魔百和单播/组播:单播
具体故障现象:电视提示网络类错误，机顶盒无法连接网络 更换端口连接网络之后无法恢复 
客户其他诉求:
魔百和单/组播：单播</t>
  </si>
  <si>
    <t>2024-07-08 12:06:33</t>
  </si>
  <si>
    <t>2024-07-08 12:06:59</t>
  </si>
  <si>
    <t>SD-851-263402-7864-23745</t>
  </si>
  <si>
    <t>SD-057-240708-976314-3745</t>
  </si>
  <si>
    <t>2024-07-08 12:05:53</t>
  </si>
  <si>
    <t>80+金卡-普通区域-临朐县-胡梅涧自然村-13468463664-1000M-宽带上网投诉-次数0-202407080000327983</t>
  </si>
  <si>
    <t>202407080000327983</t>
  </si>
  <si>
    <t>202407080000327983#宽带账号：13468463664；宽带地址：潍坊临朐县东城街道胡梅涧胡梅涧自然村七贤胡梅涧扩容9#（马连治）*********； 具体现象：客户反映电视不能观看，要求师傅联系维修，要求尽快处理回复！来电流水：2024070811590825120821524 ，联系电话： 13468463664</t>
  </si>
  <si>
    <t>2024-07-08 12:07:44</t>
  </si>
  <si>
    <t>2024-07-08 12:08:08</t>
  </si>
  <si>
    <t>SD-851-250832-9834-27975</t>
  </si>
  <si>
    <t>SD-057-240708-286954-3766</t>
  </si>
  <si>
    <t>2024-07-08 12:06:32</t>
  </si>
  <si>
    <t>80+普通-普通区域-寿光市-东斟关-15966114495-1000M-魔百和投诉-次数0-202407080000330810</t>
  </si>
  <si>
    <t>202407080000330810</t>
  </si>
  <si>
    <t>202407080000330810#流程受理流水号：20240708120521159661144951070884
客户号码:15966114495
客户姓名:李**
投诉地市:潍坊
来话流水:2024070812015893720848951
宽带账号:15966114495
宽带账号归属地市:潍坊
宽带账号归属区县:寿光市
故障地址:潍坊寿光市留吕东斟灌东斟关东斟灌村10号箱*********
联系电话:15966114495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故障细类:移动高清电视故障(专席)
携转原因:
故障时间:2024-07-08 12:09:45
魔百和单播/组播:组播
具体故障现象:内容页面无法载入图片，请协助处理
客户其他诉求:
魔百和单/组播：组播;宽带小区$[东斟关]$</t>
  </si>
  <si>
    <t>2024-07-08 12:17:08</t>
  </si>
  <si>
    <t>2024-07-08 12:17:40</t>
  </si>
  <si>
    <t>SD-851-243264-1826-17388</t>
  </si>
  <si>
    <t>SD-057-240708-580947-2136</t>
  </si>
  <si>
    <t>2024-07-08 10:18:25</t>
  </si>
  <si>
    <t>【调研】-80+银卡-FTTR-普通区域-寿光市-世豪华府-18764673456-200M-宽带上网投诉-次数0-202407080000211298</t>
  </si>
  <si>
    <t>2024-07-09 11:19:00</t>
  </si>
  <si>
    <t>202407080000211298</t>
  </si>
  <si>
    <t>202407080000211298#流程受理流水号：20240708101739187646734561037479
客户号码:18764673456
客户姓名:李**
投诉地市:潍坊
来话流水:2024070810155289720881170
宽带账号:18764673456
宽带账号归属地市:潍坊
宽带账号归属区县:寿光市
故障地址:潍坊寿光市圣城街道金光街世豪华府2号楼*********
联系电话:18764673456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10:17:55
具体故障现象:PON灯闪，指导操作未恢复请协助谢谢
客户其他诉求:
;宽带小区$[世豪华府]$</t>
  </si>
  <si>
    <t>2024-07-08 10:22:16</t>
  </si>
  <si>
    <t>2024-07-08 10:22:44</t>
  </si>
  <si>
    <t>SD-851-270405-9338-26967</t>
  </si>
  <si>
    <t>SD-057-240708-431079-2069</t>
  </si>
  <si>
    <t>2024-07-08 10:16:22</t>
  </si>
  <si>
    <t>【调研】-普通区域-奎文区-纺织小区六区（潍棉）-13792619040-200M-宽带上网投诉-次数0-202407080000211821</t>
  </si>
  <si>
    <t>2024-07-09 11:17:00</t>
  </si>
  <si>
    <t>202407080000211821</t>
  </si>
  <si>
    <t>202407080000211821#导航立单,客户通过语音导航反馈宽带故障问题,经诊断光猫设备性能不佳,要求装维回访处理,请协助.联系电话：13792619040</t>
  </si>
  <si>
    <t>2024-07-08 10:26:24</t>
  </si>
  <si>
    <t>2024-07-08 10:27:42</t>
  </si>
  <si>
    <t>SD-057-240708-825436-3819</t>
  </si>
  <si>
    <t>2024-07-08 12:08:30</t>
  </si>
  <si>
    <t>普通区域-临朐县-石家河岸青-13465690023-300M-宽带上网投诉-次数0-20240708120724X644799212</t>
  </si>
  <si>
    <t>20240708120724X644799212</t>
  </si>
  <si>
    <t>【预处理派单】宽带账号：13465690023，宽带地址： 潍坊临朐县寺头镇人民政府石家河岸青石家河岸青石家河岸青6号箱赵元军（外墙）*********，故障现象：，故障现象类型：，客户诉求：客户表示预约新装款带，一直未安装，要投诉，尽快回电，联系电话：13465690023，通话流水：2024070811504814520828238。接入方式：FTTH，当前是否在线：不在线，端到端诊断结果：宽带业务状态未激活，是否智能网关：否，光功率。</t>
  </si>
  <si>
    <t>2024-07-08 12:10:34</t>
  </si>
  <si>
    <t>2024-07-08 12:11:01</t>
  </si>
  <si>
    <t>SD-851-286981-10718-11267</t>
  </si>
  <si>
    <t>SD-057-240708-947301-3760</t>
  </si>
  <si>
    <t>2024-07-08 12:06:21</t>
  </si>
  <si>
    <t>【重投】-【调研】-(目标)普通区域-寿光市-侯镇水岸嘉园-17863631565-200M-魔百和投诉-次数0-20240708120430X470076413</t>
  </si>
  <si>
    <t>20240708120430X470076413</t>
  </si>
  <si>
    <t>流程受理流水号：20240708120357178636315651070503
客户号码:17863631565
客户姓名:张**
投诉地市:潍坊
来话流水:2024070811550781920877773
宽带账号:17863631565
宽带账号归属地市:潍坊
宽带账号归属区县:寿光市
故障地址:潍坊寿光市侯镇侯镇中心街侯镇水岸嘉园21号楼*********
联系电话:15053609377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故障时间:2024-07-08 12:02:00
魔百和单播/组播:组播
具体故障现象:电视直播或点播无法观看，线上不方便操作
客户其他诉求:
魔百和单/组播：组播</t>
  </si>
  <si>
    <t>2024-07-08 12:13:32</t>
  </si>
  <si>
    <t>2024-07-08 12:13:53</t>
  </si>
  <si>
    <t>SD-057-240708-347208-3735</t>
  </si>
  <si>
    <t>2024-07-08 12:05:17</t>
  </si>
  <si>
    <t>【调研】-80+白金-普通区域-寿光市-北宋家庄子-18369662933-1000M-宽带上网投诉-次数0-202407080000328510</t>
  </si>
  <si>
    <t>202407080000328510</t>
  </si>
  <si>
    <t xml:space="preserve">202407080000328510#宽带账号：18369662933；宽带地址：潍坊寿光市营里镇北宋家庄子村北宋家庄子48号箱*；客户来电反映宽带无网络，客户不配合排障，要求师傅上门，请协助处理，谢谢！联系电话：18369662933；联系人：先生；来电流水：2024070811592803020824974。
</t>
  </si>
  <si>
    <t>2024-07-08 12:25:18</t>
  </si>
  <si>
    <t>2024-07-08 12:25:41</t>
  </si>
  <si>
    <t>SD-851-277365-9738-29604</t>
  </si>
  <si>
    <t>SD-057-240708-601273-4251</t>
  </si>
  <si>
    <t>2024-07-08 12:38:26</t>
  </si>
  <si>
    <t>(目标)普通区域-高密市-沙窝自然村-15165689689-300M-魔百和投诉-次数0-20240708123749X469153922</t>
  </si>
  <si>
    <t>20240708123749X469153922</t>
  </si>
  <si>
    <t>【农村网络投诉】流程受理流水号：20240708123702151656896891077181
客户号码:15165689689
客户姓名:杜**
投诉地市:潍坊
来话流水:2024070812350070220819556
宽带账号:15165689689
宽带账号归属地市:潍坊
宽带账号归属区县:高密市
故障地址:潍坊高密市夏庄镇沙窝沙窝自然村高密沙窝195号24号箱*********
联系电话:15165689689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故障细类:移动高清电视故障(专席)
携转原因:
故障时间:2024-07-08 12:31:26
魔百和单播/组播:组播
具体故障现象:电视直播或点播无法观看，
客户其他诉求:
客户来电反映家里电视无法观看  线上排障不认可
魔百和单/组播：组播</t>
  </si>
  <si>
    <t>2024-07-08 12:40:11</t>
  </si>
  <si>
    <t>2024-07-08 12:40:35</t>
  </si>
  <si>
    <t>2024-07-08 12:08:49</t>
  </si>
  <si>
    <t>普通区域-安丘市-马家楼小区-13562662468-300M-宽带上网投诉-次数0-202407080000332749 一级督办</t>
  </si>
  <si>
    <t>202407080000332749</t>
  </si>
  <si>
    <t>2024-07-08 12:12:32</t>
  </si>
  <si>
    <t>2024-07-08 12:12:54</t>
  </si>
  <si>
    <t>2024-07-08 10:10:37</t>
  </si>
  <si>
    <t>普通区域-寿光市-古城沿街厚覆盖-15964038516-100M-宽带上网投诉-次数0-202407080000195610 一级督办</t>
  </si>
  <si>
    <t>2024-07-09 11:11:00</t>
  </si>
  <si>
    <t>202407080000195610</t>
  </si>
  <si>
    <t>2024-07-08 10:14:24</t>
  </si>
  <si>
    <t>2024-07-08 10:14:43</t>
  </si>
  <si>
    <t>2024-07-08 07:11:11</t>
  </si>
  <si>
    <t>普通区域-寿光市-东关社区三期-18765656767-200M-宽带上网投诉-次数0-202407080000093063 一级督办</t>
  </si>
  <si>
    <t>202407080000093063</t>
  </si>
  <si>
    <t>2024-07-08 07:19:15</t>
  </si>
  <si>
    <t>2024-07-08 07:19:41</t>
  </si>
  <si>
    <t>SD-057-240708-187532-3713</t>
  </si>
  <si>
    <t>2024-07-08 12:02:13</t>
  </si>
  <si>
    <t>【调研】-80+普通-普通区域-诸城市-杨春家园-13869683581-1000M-宽带上网投诉-次数0-20240708120020X220788944</t>
  </si>
  <si>
    <t>20240708120020X220788944</t>
  </si>
  <si>
    <t xml:space="preserve">流程受理流水号：20240708115958138696835811069465
客户号码:13869683581
客户姓名:周**
投诉地市:潍坊
来话流水:2024070811550772320877756
宽带账号:13869683581
宽带账号归属地市:潍坊
宽带账号归属区县:诸城市
故障地址:潍坊诸城市龙都街道人民路杨春家园高层3号楼*********
联系电话:15163684345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12:00:07
具体故障现象:光猫亮红灯，
客户其他诉求:
</t>
  </si>
  <si>
    <t>2024-07-08 12:08:34</t>
  </si>
  <si>
    <t>2024-07-08 12:09:19</t>
  </si>
  <si>
    <t>SD-851-309550-7580-29808</t>
  </si>
  <si>
    <t>SD-057-240708-689301-8379</t>
  </si>
  <si>
    <t>2024-07-08 18:32:16</t>
  </si>
  <si>
    <t>普通区域-临朐县-西河疃-15063690525-300M-宽带上网投诉-次数0-20240708183055X655239505</t>
  </si>
  <si>
    <t>20240708183055X655239505</t>
  </si>
  <si>
    <t>【预处理派单】宽带账号：15063690525，宽带地址： 潍坊临朐县柳山镇人民政府河疃西河疃西河疃7号箱刘丹祥外墙*********，故障现象：，故障现象类型：，客户诉求：客户来电表示在7.4日已交宽带费用600元但是宽带到今天无安装，安装师傅表示需要扩容，客户不认可，请协助处理，谢谢！，联系电话：15762598886，通话流水：2024070818185422220806021。接入方式：，当前是否在线：不在线，端到端诊断结果：宽带业务状态未激活，是否智能网关：否，光功率。</t>
  </si>
  <si>
    <t>2024-07-08 18:36:55</t>
  </si>
  <si>
    <t>2024-07-08 18:38:31</t>
  </si>
  <si>
    <t>SD-851-266818-6345-9281</t>
  </si>
  <si>
    <t>SD-057-240708-026784-8390</t>
  </si>
  <si>
    <t>2024-07-08 18:34:18</t>
  </si>
  <si>
    <t>【调研】-80+银卡-普通区域-寿光市-后朴里村-15054443888-1000M-宽带上网投诉-次数0-202407080000664815</t>
  </si>
  <si>
    <t>202407080000664815</t>
  </si>
  <si>
    <t>202407080000664815#宽带账号：15054443888；宽带地址：潍坊寿光市圣城街道后朴里后朴里村25号楼**；客户来电反映宽带无法使用 ，无法配合线上指导/客户不配合排障，要求上门，请协助处理，谢谢！联系电话：15054443888；联系人：先生；来电流水：2024070818295771220895383。</t>
  </si>
  <si>
    <t>2024-07-08 18:37:04</t>
  </si>
  <si>
    <t>2024-07-08 18:37:29</t>
  </si>
  <si>
    <t>SD-851-281319-41370-18549</t>
  </si>
  <si>
    <t>SD-057-240708-930126-8990</t>
  </si>
  <si>
    <t>2024-07-08 19:21:50</t>
  </si>
  <si>
    <t>普通区域-奎文区-凤怡山庄-15318932987-500M-宽带上网投诉-次数0-202407080000695352</t>
  </si>
  <si>
    <t>202407080000695352</t>
  </si>
  <si>
    <t>202407080000695352#流程受理流水号：20240708191752153189329871171841
客户号码:15318932987
客户姓名:辛**
投诉地市:潍坊
来话流水:2024070819145673520893049
宽带账号:15318932987
宽带账号归属地市:潍坊
宽带账号归属区县:高新
故障地址:潍坊高新高新城区宝通街凤怡山庄C8号楼
联系电话:15318932987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19:18:45
具体故障现象:客户来电反映宽带无法上网注册闪亮插紧捋直重启未恢复请协助谢谢
客户其他诉求:
;宽带小区$[凤怡山庄]$</t>
  </si>
  <si>
    <t>2024-07-08 19:31:01</t>
  </si>
  <si>
    <t>2024-07-08 19:31:36</t>
  </si>
  <si>
    <t>SD-057-240708-645390-9007</t>
  </si>
  <si>
    <t>2024-07-08 19:23:21</t>
  </si>
  <si>
    <t>【调研】-普通区域-青州市-牛家村-15966144052-200M-宽带上网投诉-次数0-20240708192110X670303610</t>
  </si>
  <si>
    <t>20240708192110X670303610</t>
  </si>
  <si>
    <t xml:space="preserve">【农村网络投诉】流程受理流水号：20240708191730159661440521171778
客户号码:15966144052
客户姓名:王**
投诉地市:潍坊
来话流水:2024070819161411320800925
宽带账号:15966144052
宽带账号归属地市:潍坊
宽带账号归属区县:青州市
故障地址:潍坊青州市何官镇牛家村牛家村2号箱（贾树奎）*********
联系电话:15966144052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19:18:52
具体故障现象:光猫亮红灯，
客户其他诉求:客户来电表示 前期维修工作人员 告知需要更换 光猫现在没有需要等待 对此客户不认可 要求尽快处理 请协助处理 谢谢
</t>
  </si>
  <si>
    <t>2024-07-08 19:26:19</t>
  </si>
  <si>
    <t>2024-07-08 19:27:51</t>
  </si>
  <si>
    <t>SD-057-240708-869143-9019</t>
  </si>
  <si>
    <t>2024-07-08 19:25:28</t>
  </si>
  <si>
    <t>【调研】-普通区域-安丘市-青云御景园-15964328811-100M-宽带上网投诉-次数0-202407080000691298</t>
  </si>
  <si>
    <t>202407080000691298</t>
  </si>
  <si>
    <t>202407080000691298#宽带账号：15964328811；宽带地址：潍坊安丘市兴安街道建安路青云御景园40号楼；客户来电反映机顶盒无法连接，检查为质差机顶盒，请处理问题一并更换终端。请协助，谢谢，联系电话：15964328811；联系人：先生；来电流水：2024070819103360420866726</t>
  </si>
  <si>
    <t>2024-07-08 19:31:03</t>
  </si>
  <si>
    <t>SD-057-240708-720135-9962</t>
  </si>
  <si>
    <t>2024-07-08 20:59:25</t>
  </si>
  <si>
    <t>普通区域-坊子区-葛家小区-15006567661-200M-宽带上网投诉-次数0-20240708205730X450844824</t>
  </si>
  <si>
    <t>20240708205730X450844824</t>
  </si>
  <si>
    <t xml:space="preserve">流程受理流水号：20240708205628150065676611184518
客户号码:15006567661
客户姓名:韩**
投诉地市:潍坊
来话流水:2024070820540524020898703
宽带账号:15006567661
宽带账号归属地市:潍坊
宽带账号归属区县:坊子区
故障地址:潍坊坊子区坊子新区北海路葛家小区葛家小区13号楼*********
联系电话:15006567661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故障细类:网速慢/上网掉线(专席)
携转原因:
故障时间:2024-07-08 20:57:06
具体故障现象:网速慢卡顿，网关光功率 -33.01，线上排障未能恢复正常使用，请相关部门人员协助处理，谢谢
客户其他诉求:
</t>
  </si>
  <si>
    <t>2024-07-08 21:01:22</t>
  </si>
  <si>
    <t>2024-07-08 21:02:41</t>
  </si>
  <si>
    <t>SD-057-240708-653472-8614</t>
  </si>
  <si>
    <t>2024-07-08 18:59:32</t>
  </si>
  <si>
    <t>FTTR-普通区域-寒亭区-博鳌新城小区-19819616111-1000M-宽带上网投诉-次数0-202407080000679697</t>
  </si>
  <si>
    <t>202407080000679697</t>
  </si>
  <si>
    <t>202407080000679697#宽带账号：19819616111
宽带地址：潍坊寒亭区经济开发区月河路博鳌新城小区9号楼****
客户来电反映宽带无法上网，客户不在现场，无法配合线上指导/客户不配合排障，要求师傅上门，请协助处理，客户要求师傅1小时上门  谢谢！
联系电话：15863298272
联系人：女士
来电流水： 2024070818531446220858922</t>
  </si>
  <si>
    <t>2024-07-08 19:01:06</t>
  </si>
  <si>
    <t>2024-07-08 19:01:39</t>
  </si>
  <si>
    <t>SD-851-308785-8711-3979</t>
  </si>
  <si>
    <t>SD-057-240708-072843-9028</t>
  </si>
  <si>
    <t>2024-07-08 19:26:24</t>
  </si>
  <si>
    <t>普通区域--null--宽带上网投诉-次数0-202407060000711938</t>
  </si>
  <si>
    <t>202407060000711938</t>
  </si>
  <si>
    <t>202407060000711938#受理号码 : 15064643194客户姓名 : 段*号码归属地 : 潍坊奎文 － 奎文用户品牌 : 神州行
客户反映本机宽带6.23号办理的移机，但是由于无接口一直未安装。请协助查询处理。联系电话：本机，联系人：先生，流水号：
2024070619460830320897594</t>
  </si>
  <si>
    <t>2024-07-10 15:18:25</t>
  </si>
  <si>
    <t>SD-057-240708-763258-8393</t>
  </si>
  <si>
    <t>2024-07-08 18:34:54</t>
  </si>
  <si>
    <t>【调研】-(目标)普通区域-诸城市-小梧村自然村-13964695394-200M-宽带上网投诉-次数0-202407080000664483</t>
  </si>
  <si>
    <t>202407080000664483</t>
  </si>
  <si>
    <t>202407080000664483#宽带账号：潍坊诸城市相州镇小梧村小梧村自然村小梧村11号箱13964695394
宽带地址：
客户来电反映宽带无法上网，客户不在现场，无法配合线上指导/客户不配合排障，要求师傅上门，请协助处理，谢谢！
联系电话：15853654043
联系人：先生
来电流水： 2024070818323851720815235</t>
  </si>
  <si>
    <t>2024-07-08 18:37:01</t>
  </si>
  <si>
    <t>2024-07-08 18:37:51</t>
  </si>
  <si>
    <t>SD-057-240708-489312-8595</t>
  </si>
  <si>
    <t>2024-07-08 18:57:37</t>
  </si>
  <si>
    <t>普通区域-潍城区-油坊社区-13963604026-100M-宽带上网投诉-次数0-202407080000679338</t>
  </si>
  <si>
    <t>202407080000679338</t>
  </si>
  <si>
    <t>202407080000679338#宽带账号：13963604026；宽带地址：潍坊潍城区城关街道向阳路油坊社区西区4号楼****；客户来电反映移动高清直播花屏网关光功率-32.21，找不到设备无法配合，
请协助处理，谢谢！联系电话：13963604026；联系人：先生；来电流水：2024070818475798320823472。</t>
  </si>
  <si>
    <t>2024-07-08 19:06:21</t>
  </si>
  <si>
    <t>2024-07-08 19:06:56</t>
  </si>
  <si>
    <t>SD-057-240708-403518-7162</t>
  </si>
  <si>
    <t>2024-07-08 17:02:21</t>
  </si>
  <si>
    <t>80+普通-普通区域-昌乐县-房家庄-18263666981-300M-宽带上网投诉-次数0-20240708170046X246184947</t>
  </si>
  <si>
    <t>2024-07-09 18:03:00</t>
  </si>
  <si>
    <t>20240708170046X246184947</t>
  </si>
  <si>
    <t xml:space="preserve">【农村网络投诉】流程受理流水号：20240708165800182636669811140366
客户号码:18263666981
客户姓名:耿**
投诉地市:潍坊
来话流水:2024070816572495320800306
宽带账号:18263666981
宽带账号归属地市:潍坊
宽带账号归属区县:昌乐县
故障地址:潍坊昌乐县乔官镇房家庄房家庄房家庄村1#*********
联系电话:15053718858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16:59:32
具体故障现象:光猫亮红灯，
客户其他诉求:
</t>
  </si>
  <si>
    <t>2024-07-08 17:13:23</t>
  </si>
  <si>
    <t>2024-07-08 17:14:49</t>
  </si>
  <si>
    <t>SD-057-240708-317205-3348</t>
  </si>
  <si>
    <t>2024-07-08 11:30:28</t>
  </si>
  <si>
    <t>80+金卡-普通区域-诸城市-福光花园-13562647059-300M-宽带上网投诉-次数0-202407080000295922</t>
  </si>
  <si>
    <t>202407080000295922</t>
  </si>
  <si>
    <t>202407080000295922#【已关注中国移动10086微信公众号】流程受理流水号：20240708112951135626470591060629
客户号码:13562647059
客户姓名:苏*
投诉地市:潍坊
来话流水:2024070811291967020866136
宽带账号:13562647059
宽带账号归属地市:潍坊
宽带账号归属区县:诸城市
故障地址:潍坊诸城市密州街道府前街福光花园4号楼*********
联系电话:13869685767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故障时间:2024-07-08 11:29:17
具体故障现象:光猫亮红灯，
客户其他诉求:
;宽带小区$[福光花园]$</t>
  </si>
  <si>
    <t>2024-07-08 11:43:28</t>
  </si>
  <si>
    <t>2024-07-08 11:43:44</t>
  </si>
  <si>
    <t>SD-057-240708-534760-3398</t>
  </si>
  <si>
    <t>2024-07-08 11:34:53</t>
  </si>
  <si>
    <t>【调研】-80+白金-(目标)普通区域-潍城区-豪杰金属市场-13964787408-200M-宽带上网投诉-次数1-20240707161027X827392574</t>
  </si>
  <si>
    <t>2024-07-09 12:35:00</t>
  </si>
  <si>
    <t>2024-07-08 11:38:40</t>
  </si>
  <si>
    <t>2024-07-08 11:39:13</t>
  </si>
  <si>
    <t>SD-057-240708-724165-8582</t>
  </si>
  <si>
    <t>2024-07-08 18:56:23</t>
  </si>
  <si>
    <t>【调研】-普通区域-潍城区-豪德小商品城-15006679015-300M-宽带上网投诉-次数0-20240708185447X872741580</t>
  </si>
  <si>
    <t>20240708185447X872741580</t>
  </si>
  <si>
    <t xml:space="preserve">流程受理流水号：20240708185407150066790151168082
客户号码:15006679015
客户姓名:汤**
投诉地市:潍坊
来话流水:2024070818520529620851205
宽带账号:15006679015
宽带账号归属地市:潍坊
宽带账号归属区县:潍城区
故障地址:潍坊潍城区豪德东风西街豪德小商品城沿街房（小微）潍城区豪德小商品城沿街房（小微）H2分纤箱*********
联系电话:15006679015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18:54:33
具体故障现象:光猫亮红灯，
客户其他诉求:上门维修
</t>
  </si>
  <si>
    <t>2024-07-08 19:01:26</t>
  </si>
  <si>
    <t>2024-07-08 19:01:52</t>
  </si>
  <si>
    <t>SD-057-240708-794832-8534</t>
  </si>
  <si>
    <t>2024-07-08 18:50:26</t>
  </si>
  <si>
    <t>80+银卡-FTTR-普通区域-临朐县-辛寨商贸城-15053632415-200M-宽带上网投诉-次数0-202407080000676340</t>
  </si>
  <si>
    <t>202407080000676340</t>
  </si>
  <si>
    <t>202407080000676340#宽带账号：15053632415；宽带地址：潍坊临朐县辛寨街道中白路辛寨商贸城10号楼*********
；客户来电反映宽带网速慢，经查询客户侧为质差终端，请协助上门更换终端并一并处理故障问题，谢谢！联系电话：本机；联系人：先生；来电流水：2024070818430378220889817</t>
  </si>
  <si>
    <t>2024-07-08 18:52:20</t>
  </si>
  <si>
    <t>SD-851-270070-8057-29043</t>
  </si>
  <si>
    <t>SD-057-240708-269541-3367</t>
  </si>
  <si>
    <t>2024-07-08 11:32:18</t>
  </si>
  <si>
    <t>普通区域-寿光市-杨家仕庄村自然村-15169633257-300M-宽带上网投诉-次数0-20240708113047X447609910</t>
  </si>
  <si>
    <t>20240708113047X447609910</t>
  </si>
  <si>
    <t xml:space="preserve">【农村网络投诉】流程受理流水号：20240708112947151696332571060604
客户号码:15169633257
客户姓名:王**
投诉地市:潍坊
来话流水:2024070811291043120864143
宽带账号:15169633257
宽带账号归属地市:潍坊
宽带账号归属区县:寿光市
故障地址:潍坊寿光市圣城街道杨家仕庄村杨家仕庄村自然村杨家仕庄村7箱（东4街路南）*********
联系电话:15169633257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11:27:43
具体故障现象:光猫不亮灯，已排查线路开关未恢复
客户其他诉求:
</t>
  </si>
  <si>
    <t>2024-07-08 11:35:33</t>
  </si>
  <si>
    <t>2024-07-08 11:38:53</t>
  </si>
  <si>
    <t>SD-851-227001-2079-10474</t>
  </si>
  <si>
    <t>SD-057-240708-430168-9895</t>
  </si>
  <si>
    <t>2024-07-08 20:50:23</t>
  </si>
  <si>
    <t>【调研】-(目标)普通区域-青州市-田佳园-13953645612-300M-宽带上网投诉-次数0-20240708204745X865421539</t>
  </si>
  <si>
    <t>20240708204745X865421539</t>
  </si>
  <si>
    <t xml:space="preserve">【农村网络投诉】流程受理流水号：20240708204718139536456121183510
客户号码:13953645612
客户姓名:赵**
投诉地市:潍坊
来话流水:2024070820450865220860336
宽带账号:13953645612
宽带账号归属地市:潍坊
宽带账号归属区县:青州市
故障地址:潍坊青州市黄楼街道小田村田佳园4号楼*********
联系电话:13953645612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20:47:34
具体故障现象:光猫灯正常但电脑手机无法上网，
客户其他诉求:谢谢
</t>
  </si>
  <si>
    <t>2024-07-08 20:51:57</t>
  </si>
  <si>
    <t>2024-07-08 20:52:12</t>
  </si>
  <si>
    <t>SD-057-240708-052937-9965</t>
  </si>
  <si>
    <t>2024-07-08 20:59:36</t>
  </si>
  <si>
    <t>普通区域-安丘市-韩家小庄-18763643789-100M-宽带上网投诉-次数0-20240708205821X501674779</t>
  </si>
  <si>
    <t>20240708205821X501674779</t>
  </si>
  <si>
    <t xml:space="preserve">流程受理流水号：20240708205732187636437891184628
客户号码:18763643789
客户姓名:周**
投诉地市:潍坊
来话流水:2024070820534736220897484
宽带账号:18763643789
宽带账号归属地市:潍坊
宽带账号归属区县:安丘市
故障地址:潍坊安丘市刘家尧镇韩家小庄韩家小庄韩家小庄3号箱周红艳*********
联系电话:13336369507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故障时间:2024-07-08 20:57:17
具体故障现象:网速慢卡顿，13336369507
客户其他诉求:
</t>
  </si>
  <si>
    <t>2024-07-08 21:01:12</t>
  </si>
  <si>
    <t>2024-07-08 21:01:30</t>
  </si>
  <si>
    <t>SD-057-240708-217890-8613</t>
  </si>
  <si>
    <t>2024-07-08 18:59:27</t>
  </si>
  <si>
    <t>【调研】-普通区域-寿光市-朱桥小区-15253605298-200M-宽带上网投诉-次数0-20240708185842X322338501</t>
  </si>
  <si>
    <t>20240708185842X322338501</t>
  </si>
  <si>
    <t xml:space="preserve">【农村网络投诉】流程受理流水号：20240708185811152536052981168772
客户号码:15253605298
客户姓名:孙**
投诉地市:潍坊
来话流水:2024070818570370120883564
宽带账号:15253605298
宽带账号归属地市:潍坊
宽带账号归属区县:寿光市
故障地址:潍坊寿光市马店朱桥村朱桥小区3号楼*********
联系电话:15253605298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故障时间:2024-07-08 18:58:59
具体故障现象:提示网络无法连接，
客户其他诉求:
</t>
  </si>
  <si>
    <t>2024-07-08 19:02:22</t>
  </si>
  <si>
    <t>SD-057-240708-170452-9057</t>
  </si>
  <si>
    <t>2024-07-08 19:29:07</t>
  </si>
  <si>
    <t>80+金卡-普通区域-奎文区-恒信沁园（枫丹壹号院）-13563605988-300M-魔百和投诉-次数0-20240707210407X447541743</t>
  </si>
  <si>
    <t>20240707210407X447541743</t>
  </si>
  <si>
    <t>流程 ： 
 流程受理流水号：20240707210251135636059881208145; 
手机号码 ：13563605988；
客户姓名 ：刘**；
投诉地市 ：潍坊；
来话流水 ：2024070720334146320820513；
宽带账号 ：13563605988；
宽带账号归属地市 ：潍坊；
宽带账号归属区县 ：高新；
联系人 ：刘**；
故障地址 ：潍坊高新高新城区潍县中路恒信沁园29号楼（壹号院）*********；
联系电话 ：13563605988；
是否升级倾向 ：否；
是否投诉倾向 ：否；
工单内容 ：客户来电反映观看魔百和电视时品牌专区无法观看或回看，客户不认可。请协助处理，谢谢。；
_是否智能网关：否</t>
  </si>
  <si>
    <t>2024-07-08 19:31:19</t>
  </si>
  <si>
    <t>2024-07-08 19:34:20</t>
  </si>
  <si>
    <t>SD-057-240708-495180-8422</t>
  </si>
  <si>
    <t>2024-07-08 18:37:52</t>
  </si>
  <si>
    <t>普通区域-诸城市-近枝子自然村-13686363451-100M-宽带上网投诉-次数0-202407080000666246</t>
  </si>
  <si>
    <t>202407080000666246</t>
  </si>
  <si>
    <t>202407080000666246#客户来电反映电视无法正常观看，经查询客户侧为质差机顶盒终端，请协助上门更换终端并一并处理故障问题，谢谢！联系电话：本机；联系人：先生；来电流水： 
2024070818363272320843478</t>
  </si>
  <si>
    <t>2024-07-08 18:40:53</t>
  </si>
  <si>
    <t>2024-07-08 18:41:40</t>
  </si>
  <si>
    <t>2024-07-08 11:32:22</t>
  </si>
  <si>
    <t>【调研】-80+金卡-普通区域-安丘市-江山一品-13791632988-300M-宽带上网投诉-次数0-202407080000297541 一级督办</t>
  </si>
  <si>
    <t>202407080000297541</t>
  </si>
  <si>
    <t>2024-07-08 11:34:04</t>
  </si>
  <si>
    <t>2024-07-08 11:34:35</t>
  </si>
  <si>
    <t>SD-057-240708-097458-3386</t>
  </si>
  <si>
    <t>2024-07-08 11:34:30</t>
  </si>
  <si>
    <t>普通区域-诸城市-团结-15163609708-300M-宽带上网投诉-次数0-202407080000300194</t>
  </si>
  <si>
    <t>202407080000300194</t>
  </si>
  <si>
    <t xml:space="preserve">202407080000300194#宽带账号：15163609708；宽带地址：潍坊诸城市百尺河镇团结村团结团结村西南2；客户来电反映宽带无法上网，客户不配合排障，要求师傅上门，请协助处理，谢谢！联系电话：18765680181；联系人：先生；来电流水：2024070811310132220887802。 </t>
  </si>
  <si>
    <t>2024-07-08 11:40:19</t>
  </si>
  <si>
    <t>2024-07-08 11:41:01</t>
  </si>
  <si>
    <t>SD-851-284891-10358-26772</t>
  </si>
  <si>
    <t>SD-057-240708-962175-3408</t>
  </si>
  <si>
    <t>2024-07-08 11:35:45</t>
  </si>
  <si>
    <t>(目标)普通区域-潍城区-冠华小区-18253697091-300M-宽带上网投诉-次数0-20240708113422X662979700</t>
  </si>
  <si>
    <t>20240708113422X662979700</t>
  </si>
  <si>
    <t xml:space="preserve">流程受理流水号：20240708113324182536970911061692
客户号码:18253697091
客户姓名:高**
投诉地市:潍坊
来话流水:2024070811314799820897630
宽带账号:18253697091
宽带账号归属地市:潍坊
宽带账号归属区县:潍城区
故障地址:潍坊潍城区城关街道向阳路冠华小区7号楼*********
联系电话:15610227197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
携转原因:
故障时间:2024-07-08 11:30:56
具体故障现象:频繁掉线，
客户其他诉求:
</t>
  </si>
  <si>
    <t>2024-07-08 11:39:10</t>
  </si>
  <si>
    <t>2024-07-08 11:40:33</t>
  </si>
  <si>
    <t>SD-057-240708-729465-9955</t>
  </si>
  <si>
    <t>2024-07-08 20:59:07</t>
  </si>
  <si>
    <t>普通区域-诸城市-王家屯自然村-18706554087-300M-宽带上网投诉-次数0-20240708205607X367157910</t>
  </si>
  <si>
    <t>20240708205607X367157910</t>
  </si>
  <si>
    <t xml:space="preserve">【农村网络投诉】流程受理流水号：20240708205332187065540871184210
客户号码:18706554087
客户姓名:姜**
投诉地市:潍坊
来话流水:2024070820531261720895128
宽带账号:18706554087
宽带账号归属地市:潍坊
宽带账号归属区县:诸城市
故障地址:潍坊诸城市龙都街道王家屯王家屯自然村王家屯村西南角23#箱*********
联系电话:18706554087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20:54:53
具体故障现象:光猫亮红灯，
客户其他诉求:
</t>
  </si>
  <si>
    <t>2024-07-08 21:03:45</t>
  </si>
  <si>
    <t>2024-07-08 21:04:42</t>
  </si>
  <si>
    <t>SD-057-240708-071859-8610</t>
  </si>
  <si>
    <t>2024-07-08 18:59:17</t>
  </si>
  <si>
    <t>80+普通-普通区域-潍城区-西北董自然村-15095269721-500M-宽带上网投诉-次数1-202407070000755349</t>
  </si>
  <si>
    <t>2024-07-08 19:08:57</t>
  </si>
  <si>
    <t>SD-057-240708-526173-9042</t>
  </si>
  <si>
    <t>2024-07-08 19:27:40</t>
  </si>
  <si>
    <t>普通区域--null--宽带上网投诉-次数0-202407080000386104</t>
  </si>
  <si>
    <t>202407080000386104</t>
  </si>
  <si>
    <t>202407080000386104#13562656709客户来电反映家中办理的13562656709绑定的宽带到厅办理宽带移机，工作人员称新小区没有空的接线盒无法移机，对此不满，要求处理谢谢。联系人 女士 联系电话15610287907来话流水2024070813343259520838283</t>
  </si>
  <si>
    <t>2024-07-09 12:01:31</t>
  </si>
  <si>
    <t>2024-07-08 17:05:45</t>
  </si>
  <si>
    <t>【调研】-80+银卡-普通区域-潍城区-岳王庙小区-13805368564-200M-宽带上网投诉-次数0-202407080000585017 一级督办</t>
  </si>
  <si>
    <t>2024-07-09 18:06:00</t>
  </si>
  <si>
    <t>202407080000585017</t>
  </si>
  <si>
    <t>2024-07-08 17:14:09</t>
  </si>
  <si>
    <t>2024-07-08 17:14:54</t>
  </si>
  <si>
    <t>SD-057-240708-467109-9039</t>
  </si>
  <si>
    <t>2024-07-08 19:27:24</t>
  </si>
  <si>
    <t>普通区域-奎文区-南屯新村-18863691679-300M-宽带上网投诉-次数0-202407080000696645</t>
  </si>
  <si>
    <t>202407080000696645</t>
  </si>
  <si>
    <t>202407080000696645#18863691679客户来电已停机，通话过程中要求投诉该地址宽带信号不好情绪激动要求立即投诉反馈回电18053663636，烦请酌情处理通话过程中提及升级投诉</t>
  </si>
  <si>
    <t>2024-07-08 19:32:51</t>
  </si>
  <si>
    <t>2024-07-08 19:42:01</t>
  </si>
  <si>
    <t>SD-057-240708-087953-9909</t>
  </si>
  <si>
    <t>2024-07-08 20:53:02</t>
  </si>
  <si>
    <t>80+普通-普通区域-临朐县-黄山店-13953683331-1000M-宽带上网投诉-次数0-20240708205015X153721270</t>
  </si>
  <si>
    <t>20240708205015X153721270</t>
  </si>
  <si>
    <t xml:space="preserve">【农村网络投诉】流程受理流水号：20240708204753139536833311183556
客户号码:13953683331
客户姓名:王**
投诉地市:潍坊
来话流水:2024070820462274720865602
宽带账号:13953683331
宽带账号归属地市:潍坊
宽带账号归属区县:临朐县
故障地址:潍坊临朐县山旺镇人民政府黄山店村黄山店黄山店10号箱段九龙（东线杆）*********
联系电话:13220756108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20:48:31
具体故障现象:13953683331客户来电反映宽带无法连接，光信号红灯闪烁，请协助 处理谢谢
客户其他诉求:请审核
</t>
  </si>
  <si>
    <t>2024-07-08 20:56:48</t>
  </si>
  <si>
    <t>2024-07-08 20:59:23</t>
  </si>
  <si>
    <t>SD-851-241745-1890-18334</t>
  </si>
  <si>
    <t>SD-057-240708-650739-8550</t>
  </si>
  <si>
    <t>普通区域-奎文区-壹品御苑-15094943786-100M-魔百和投诉-次数0-202407080000678332</t>
  </si>
  <si>
    <t>202407080000678332</t>
  </si>
  <si>
    <t>202407080000678332#【已关注中国移动10086微信公众号】流程受理流水号：20240708184938150949437861167270
客户号码:15094943786
客户姓名:范**
投诉地市:潍坊
来话流水:2024070818470025620816901
宽带账号:15094943786
宽带账号归属地市:潍坊
宽带账号归属区县:奎文区
故障地址:潍坊奎文区廿里堡街道金宝街壹品御苑5号楼*********
联系电话:15094943786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光功率:-15.03
故障大类:宽带/电视
故障细类:移动高清电视故障(专席)
携转原因:
故障时间:2024-07-08 18:48:31
魔百和单播/组播:单播
具体故障现象:电视网络未连接：宽带正常使用，网口灯正常，网线无问题，指导拔插网线重
启，对应指导网络配置无效，请协助处理，谢谢。
客户其他诉求:
魔百和单/组播：单播;宽带小区$[壹品御苑]$</t>
  </si>
  <si>
    <t>2024-07-08 18:55:07</t>
  </si>
  <si>
    <t>2024-07-08 18:55:30</t>
  </si>
  <si>
    <t>SD-057-240708-897046-683</t>
  </si>
  <si>
    <t>2024-07-08 08:53:14</t>
  </si>
  <si>
    <t>普通区域-安丘市-安成小区-15505367662-500M-宽带上网投诉-次数0-20240708085034X834064720</t>
  </si>
  <si>
    <t>20240708085034X834064720</t>
  </si>
  <si>
    <t xml:space="preserve">流程受理流水号：20240708084704155053676621006531
客户号码:15505367662
客户姓名:张*
投诉地市:潍坊
来话流水:2024070808461712420827953
宽带账号:15505367662
宽带账号归属地市:潍坊
宽带账号归属区县:安丘市
故障地址:潍坊安丘市青云湖小区*********
联系电话:13863366473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08:46:26
具体故障现象:PON灯闪，引导客户将光纤线插紧，将弯折的位置捋直后重启无效
客户其他诉求:
</t>
  </si>
  <si>
    <t>2024-07-08 08:55:24</t>
  </si>
  <si>
    <t>2024-07-08 08:55:58</t>
  </si>
  <si>
    <t>SD-851-246392-31027-26236</t>
  </si>
  <si>
    <t>SD-057-240708-760539-6066</t>
  </si>
  <si>
    <t>2024-07-08 15:11:22</t>
  </si>
  <si>
    <t>【调研】-80+金卡-普通区域-寿光市-西柴庄-18363609345-200M-宽带上网投诉-次数0-202407080000465968</t>
  </si>
  <si>
    <t>2024-07-09 16:12:00</t>
  </si>
  <si>
    <t>202407080000465968</t>
  </si>
  <si>
    <t>202407080000465968#用户来电宽带无法正常使用，要求师傅上门，烦请协助谢谢
联系人:男士  联系电话:本机   录音流水：2024070815085649120862196</t>
  </si>
  <si>
    <t>2024-07-08 15:12:27</t>
  </si>
  <si>
    <t>2024-07-08 15:12:56</t>
  </si>
  <si>
    <t>SD-851-294753-92508-6968</t>
  </si>
  <si>
    <t>SD-057-240708-570438-6065</t>
  </si>
  <si>
    <t>2024-07-08 15:11:18</t>
  </si>
  <si>
    <t>普通区域-青州市-东夏村-17865369081-200M-宽带上网投诉-次数0-20240708150933X573038458</t>
  </si>
  <si>
    <t>20240708150933X573038458</t>
  </si>
  <si>
    <t xml:space="preserve">【农村网络投诉】流程受理流水号：20240708150758178653690811109828
客户号码:17865369081
客户姓名:孙**
投诉地市:潍坊
来话流水:2024070815071927720840188
宽带账号:17865369081
宽带账号归属地市:潍坊
宽带账号归属区县:青州市
故障地址:潍坊青州市东夏镇东夏村东夏村5号箱（村偏西北曲恩荣）*********
联系电话:17865369081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15:09:23
具体故障现象:光猫亮红灯，
客户其他诉求:
</t>
  </si>
  <si>
    <t>2024-07-08 15:23:32</t>
  </si>
  <si>
    <t>2024-07-08 15:23:54</t>
  </si>
  <si>
    <t>SD-057-240708-289670-636</t>
  </si>
  <si>
    <t>2024-07-08 08:50:48</t>
  </si>
  <si>
    <t>普通区域-寿光市-刘家村-15054402368-300M-宽带上网投诉-次数0-20240708084849X729270871</t>
  </si>
  <si>
    <t>20240708084849X729270871</t>
  </si>
  <si>
    <t xml:space="preserve">【农村网络投诉】流程受理流水号：20240708084531150544023681006013
客户号码:15054402368
客户姓名:袁**
投诉地市:潍坊
来话流水:2024070808444481420813568
宽带账号:15054402368
宽带账号归属地市:潍坊
宽带账号归属区县:寿光市
故障地址:潍坊寿光市文家街道刘家庄村刘家村刘家村1号箱*********
联系电话:15054402368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08:47:35
具体故障现象:光猫亮红灯，
客户其他诉求:
</t>
  </si>
  <si>
    <t>2024-07-08 08:54:27</t>
  </si>
  <si>
    <t>2024-07-08 08:54:46</t>
  </si>
  <si>
    <t>SD-057-240708-891274-1811</t>
  </si>
  <si>
    <t>2024-07-08 10:00:31</t>
  </si>
  <si>
    <t>普通区域-高密市-和扬凤郡(城建)-18265625589-200M-宽带上网投诉-次数0-202407080000191253</t>
  </si>
  <si>
    <t>2024-07-09 11:01:00</t>
  </si>
  <si>
    <t>202407080000191253</t>
  </si>
  <si>
    <t xml:space="preserve">202407080000191253#宽带账号：18265625589；宽带地址：潍坊高密市醴泉街道文昌街和扬凤郡#城建#高密和扬凤郡2号楼1单元16楼；客户来电反映宽带******/*****，经查询客户侧为质差路由器，请协助上门更换终端并一并处理故障问题，谢谢！联系电话：18265625589；联系人：先生；来电流水：2024070809571417120825659。 
</t>
  </si>
  <si>
    <t>2024-07-08 10:10:56</t>
  </si>
  <si>
    <t>2024-07-08 10:11:17</t>
  </si>
  <si>
    <t>SD-057-240708-189407-1830</t>
  </si>
  <si>
    <t>2024-07-08 10:02:21</t>
  </si>
  <si>
    <t>普通区域-青州市-孟炉村-15863273762-300M-宽带上网投诉-次数0-20240708100050X502775700</t>
  </si>
  <si>
    <t>20240708100050X502775700</t>
  </si>
  <si>
    <t xml:space="preserve">【农村网络投诉】流程受理流水号：20240708095939158632737621031410
客户号码:15863273762
客户姓名:田**
投诉地市:潍坊
来话流水:2024070809591909820853305
宽带账号:15863273762
宽带账号归属地市:潍坊
宽带账号归属区县:青州市
故障地址:潍坊青州市黄楼街道孟炉村孟炉村11号箱（村东南田春光）*********
联系电话:15863273762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10:02:48
具体故障现象:光猫亮红灯，
客户其他诉求:
</t>
  </si>
  <si>
    <t>2024-07-08 10:02:35</t>
  </si>
  <si>
    <t>2024-07-08 10:02:55</t>
  </si>
  <si>
    <t>SD-057-240708-568470-6215</t>
  </si>
  <si>
    <t>2024-07-08 15:18:23</t>
  </si>
  <si>
    <t>【调研】-80+金卡-普通区域-坊子区-七马路长宁小区-13793606750-500M-宽带上网投诉-次数0-202407080000472578</t>
  </si>
  <si>
    <t>202407080000472578</t>
  </si>
  <si>
    <t xml:space="preserve">202407080000472578#流程受理流水号：20240708151657137936067501112299
客户号码:13793606750
客户姓名:李**
投诉地市:潍坊
来话流水:2024070815164734520867987
宽带账号:13793606750
宽带账号归属地市:潍坊
宽带账号归属区县:坊子区
故障地址:潍坊坊子区坊子老区长宁街七马路长宁小区潍坊坊子七马路长宁小区2号楼*********
联系电话:13793606750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故障时间:2024-07-08 15:22:18
具体故障现象:频繁掉线，
客户其他诉求:客户侧为质差终端，要求上门更换终端并一并处理故障问题。
</t>
  </si>
  <si>
    <t>2024-07-08 15:22:47</t>
  </si>
  <si>
    <t>2024-07-08 15:23:04</t>
  </si>
  <si>
    <t>SD-057-240708-801469-798</t>
  </si>
  <si>
    <t>2024-07-08 08:59:51</t>
  </si>
  <si>
    <t>普通区域-潍城区-丽景酒店片区-13583696158-300M-宽带上网投诉-次数0-20240708085810X290799780</t>
  </si>
  <si>
    <t>20240708085810X290799780</t>
  </si>
  <si>
    <t xml:space="preserve">流程受理流水号：20240708085724135836961581009752
客户号码:13583696158
客户姓名:范**
投诉地市:潍坊
来话流水:2024070808534483820801913
宽带账号:13583696158
宽带账号归属地市:潍坊
宽带账号归属区县:潍城区
故障地址:潍坊潍城区城关街道和平路丽景酒店片区万兴隆广场*********
联系电话:13583696158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故障细类:网速慢/上网掉线(专席)
携转原因:
故障时间:2024-07-08 08:59:09
具体故障现象:网速慢卡顿，
客户其他诉求:
</t>
  </si>
  <si>
    <t>2024-07-08 09:12:56</t>
  </si>
  <si>
    <t>2024-07-08 09:13:25</t>
  </si>
  <si>
    <t>SD-851-267016-13562-2065</t>
  </si>
  <si>
    <t>SD-057-240708-601792-6207</t>
  </si>
  <si>
    <t>2024-07-08 15:17:44</t>
  </si>
  <si>
    <t>【重投】-【调研】-普通区域-潍城区-周家自然村-15288814112-300M-魔百和投诉-次数0-20240708151636X996711530</t>
  </si>
  <si>
    <t>20240708151636X996711530</t>
  </si>
  <si>
    <t>【农村网络投诉】流程受理流水号：20240708151555152888141121112034
客户号码:15288814112
客户姓名:陈**
投诉地市:潍坊
来话流水:2024070815151826720847689
宽带账号:15288814112
宽带账号归属地市:潍坊
宽带账号归属区县:潍城区
故障地址:潍坊潍城区于河街道周家周家自然村中心街南3排东起4列西户扩容4#*********
联系电话:15288814112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
携转原因:
故障时间:2024-07-08 15:16:07
魔百和单播/组播:组播
具体故障现象:机顶盒无法开机，
客户其他诉求:
魔百和单/组播：组播</t>
  </si>
  <si>
    <t>2024-07-08 15:20:24</t>
  </si>
  <si>
    <t>2024-07-08 15:20:48</t>
  </si>
  <si>
    <t>SD-851-272780-52517-12948</t>
  </si>
  <si>
    <t>SD-057-240708-729531-722</t>
  </si>
  <si>
    <t>2024-07-08 08:56:02</t>
  </si>
  <si>
    <t>普通区域-昌邑市-龙源国际南区-15866115534-300M-宽带上网投诉-次数0-20240708085304X984487593</t>
  </si>
  <si>
    <t>20240708085304X984487593</t>
  </si>
  <si>
    <t xml:space="preserve">流程受理流水号：20240708085146158661155341008004
客户号码:15866115534
客户姓名:黄**
投诉地市:潍坊
来话流水:2024070808511422420876102
宽带账号:15866115534
宽带账号归属地市:潍坊
宽带账号归属区县:昌邑市
故障地址:潍坊昌邑市城区城区东北龙源国际南区沿街4号楼*********
联系电话:15866115534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08:51:31
具体故障现象:光猫亮红灯，客户未操作
客户其他诉求:客户要求下午4点半维修
</t>
  </si>
  <si>
    <t>2024-07-08 08:58:15</t>
  </si>
  <si>
    <t>2024-07-08 08:59:34</t>
  </si>
  <si>
    <t>SD-057-240708-928703-741</t>
  </si>
  <si>
    <t>2024-07-08 08:56:43</t>
  </si>
  <si>
    <t>普通区域-高密市-醴泉小区-15963602416-200M-宽带上网投诉-次数0-20240708085435X759696650</t>
  </si>
  <si>
    <t>2024-07-09 09:57:00</t>
  </si>
  <si>
    <t>20240708085435X759696650</t>
  </si>
  <si>
    <t xml:space="preserve">流程受理流水号：20240708085333159636024161008555
客户号码:15963602416
客户姓名:张*
投诉地市:潍坊
来话流水:2024070808524369020891357
宽带账号:15963602416
宽带账号归属地市:潍坊
宽带账号归属区县:高密市
故障地址:潍坊高密市醴泉街道人民大街醴泉小区4号楼*********
联系电话:15153659560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08:54:16
具体故障现象:光猫亮红灯，
客户其他诉求:
</t>
  </si>
  <si>
    <t>2024-07-08 08:58:20</t>
  </si>
  <si>
    <t>2024-07-08 08:58:44</t>
  </si>
  <si>
    <t>SD-851-304958-32469-9248</t>
  </si>
  <si>
    <t>SD-057-240708-493726-638</t>
  </si>
  <si>
    <t>2024-07-08 08:50:52</t>
  </si>
  <si>
    <t>【调研】-80+金卡-普通区域-潍城区-花福苑-13506470339-1000M-宽带上网投诉-次数0-20240708084920X760177187</t>
  </si>
  <si>
    <t>20240708084920X760177187</t>
  </si>
  <si>
    <t xml:space="preserve">流程受理流水号：20240708084713135064703391006573
客户号码:13506470339
客户姓名:蔡**
投诉地市:潍坊
来话流水:2024070808464561820832583
宽带账号:13506470339
宽带账号归属地市:潍坊
宽带账号归属区县:潍城区
故障地址:潍坊潍城区北关街道苗圃二路花福苑5号楼*********
联系电话:13506470339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08:46:21
具体故障现象:光猫亮红灯，捋顺光钎线，重启光猫
客户其他诉求:
</t>
  </si>
  <si>
    <t>2024-07-08 08:59:43</t>
  </si>
  <si>
    <t>2024-07-08 09:00:15</t>
  </si>
  <si>
    <t>SD-851-231904-2878-5957</t>
  </si>
  <si>
    <t>SD-057-240708-687510-6212</t>
  </si>
  <si>
    <t>2024-07-08 15:18:05</t>
  </si>
  <si>
    <t>普通区域-高密市-海怡东方花园北门门头房（小微）-15953661359-500M-宽带上网投诉-次数0-202407080000473083</t>
  </si>
  <si>
    <t>202407080000473083</t>
  </si>
  <si>
    <t>202407080000473083#【已关注中国移动10086微信公众号】流程受理流水号：20240708151607159536613591112092
客户号码:15953661359
客户姓名:王**
投诉地市:潍坊
来话流水:2024070815154543720853760
宽带账号:15953661359
宽带账号归属地市:潍坊
宽带账号归属区县:高密市
故障地址:潍坊高密市密水街道长丰街海怡东方花园北门门头房（小微）潍坊市高密长丰街海怡东方花园北门青岛烧烤西墙1号*********
联系电话:13905361412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15:15:05
具体故障现象:光猫亮红灯，拔插捋直光纤线未恢复，请协助处理，谢谢
客户其他诉求:
;宽带小区$[海怡东方花园北门门头房（小微）]$</t>
  </si>
  <si>
    <t>2024-07-08 15:22:12</t>
  </si>
  <si>
    <t>2024-07-08 15:22:42</t>
  </si>
  <si>
    <t>SD-851-270339-8593-3890</t>
  </si>
  <si>
    <t>SD-057-240708-298041-4975</t>
  </si>
  <si>
    <t>2024-07-08 13:35:30</t>
  </si>
  <si>
    <t>普通区域-奎文区-富华新村-17861277788-1000M-宽带上网投诉-次数0-20240708133352X832583140</t>
  </si>
  <si>
    <t>20240708133352X832583140</t>
  </si>
  <si>
    <t xml:space="preserve">【农村网络投诉】流程受理流水号：20240708133208178612777881087052
客户号码:17861277788
客户姓名:安**
投诉地市:潍坊
来话流水:2024070813315683520817725
宽带账号:17861277788
宽带账号归属地市:潍坊
宽带账号归属区县:高新
故障地址:潍坊高新高新城区东方路富华新村9号楼*********
联系电话:17861277788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13:33:30
具体故障现象:提示网络无法连接，
客户其他诉求:
</t>
  </si>
  <si>
    <t>2024-07-08 13:37:11</t>
  </si>
  <si>
    <t>2024-07-08 13:37:41</t>
  </si>
  <si>
    <t>SD-851-258572-7981-22117</t>
  </si>
  <si>
    <t>SD-057-240708-789432-6383</t>
  </si>
  <si>
    <t>2024-07-08 15:41:15</t>
  </si>
  <si>
    <t>普通区域-奎文区-十甲花园C区-15762611645-200M-宽带上网投诉-次数0-20240708153908X348048238</t>
  </si>
  <si>
    <t>2024-07-09 16:42:00</t>
  </si>
  <si>
    <t>20240708153908X348048238</t>
  </si>
  <si>
    <t xml:space="preserve">流程受理流水号：20240708153837157626116451118294
客户号码:15762611645
客户姓名:孙**
投诉地市:潍坊
来话流水:2024070815371000420839432
宽带账号:15762611645
宽带账号归属地市:潍坊
宽带账号归属区县:高新
故障地址:潍坊高新高新城区胜利街十甲花园C区1号楼*********
联系电话:15863264710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15:38:48
具体故障现象:光猫亮红灯，联系电话；15863264710
客户其他诉求:
</t>
  </si>
  <si>
    <t>2024-07-08 15:43:12</t>
  </si>
  <si>
    <t>2024-07-08 15:44:14</t>
  </si>
  <si>
    <t>SD-851-267466-3359-14807</t>
  </si>
  <si>
    <t>SD-057-240708-815324-616</t>
  </si>
  <si>
    <t>2024-07-08 08:50:07</t>
  </si>
  <si>
    <t>80+银卡-普通区域-奎文区-北王茶城J-13589169716-300M-宽带上网投诉-次数0-20240708084755X675988646</t>
  </si>
  <si>
    <t>20240708084755X675988646</t>
  </si>
  <si>
    <t xml:space="preserve">流程受理流水号：20240708084707135891697161006544
客户号码:13589169716
客户姓名:王**
投诉地市:潍坊
来话流水:2024070808461716020827959
宽带账号:13589169716
宽带账号归属地市:潍坊
宽带账号归属区县:奎文区
故障地址:潍坊奎文区潍州路街道潍州路北王茶城J8号商品房*********
联系电话:13589169716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09:15:46
具体故障现象:光猫亮红灯，
客户其他诉求:
</t>
  </si>
  <si>
    <t>2024-07-08 08:52:49</t>
  </si>
  <si>
    <t>2024-07-08 08:53:42</t>
  </si>
  <si>
    <t>SD-057-240708-129504-1903</t>
  </si>
  <si>
    <t>2024-07-08 10:08:25</t>
  </si>
  <si>
    <t>普通区域-昌乐县-营丘村自然村-13863618477-300M-宽带上网投诉-次数0-20240708100609X369936129</t>
  </si>
  <si>
    <t>20240708100609X369936129</t>
  </si>
  <si>
    <t xml:space="preserve">【农村网络投诉】流程受理流水号：20240708100530138636184771033407
客户号码:13863618477
客户姓名:滕**
投诉地市:潍坊
来话流水:2024070810024036320898852
宽带账号:13863618477
宽带账号归属地市:潍坊
宽带账号归属区县:昌乐县
故障地址:潍坊昌乐县营丘镇营丘村营丘村自然村营丘村二期5#（村北闫满议）*********
联系电话:19709613359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故障细类:网速慢/上网掉线(专席)
携转原因:
故障时间:2024-07-08 10:05:43
具体故障现象:网速慢卡顿，
客户其他诉求:谢谢
</t>
  </si>
  <si>
    <t>2024-07-08 10:18:21</t>
  </si>
  <si>
    <t>SD-057-240708-349527-756</t>
  </si>
  <si>
    <t>2024-07-08 08:57:54</t>
  </si>
  <si>
    <t>【调研】-普通区域-寒亭区-恒联纸业小区-13806465936-200M-宽带上网投诉-次数0-202407080000115139</t>
  </si>
  <si>
    <t>2024-07-09 09:58:00</t>
  </si>
  <si>
    <t>202407080000115139</t>
  </si>
  <si>
    <t>202407080000115139#宽带账号：13806465936；宽带地址：潍坊寒亭区寒亭街道海龙路恒联纸业小区1号3单元；客户来电反映移动高清无法观看，无法配合线上指导/客户不配合排障，要求师傅上门，请协助处理，谢谢！联系电话：13806465936；联系人：先生；来电流水：2024070808524114220890926</t>
  </si>
  <si>
    <t>2024-07-08 09:02:56</t>
  </si>
  <si>
    <t>2024-07-08 09:03:39</t>
  </si>
  <si>
    <t>SD-057-240708-458073-1923</t>
  </si>
  <si>
    <t>2024-07-08 10:09:49</t>
  </si>
  <si>
    <t>80+普通-普通区域--null--宽带上网投诉-次数0-202407070000373772</t>
  </si>
  <si>
    <t>2024-07-09 11:10:00</t>
  </si>
  <si>
    <t>202407070000373772</t>
  </si>
  <si>
    <t>202407070000373772#*YWDZ01
服务号码：18863689368，
号码归属地：潍坊奎文 ，
请查原因；
用户品牌：全球通；
是否外呼开通：否；
客户质疑：移动看家到期接盘、优惠7天事件云存储6元/月，
接触录音流水号：2024070713081652420894106；联系电话：18863689368；
受理明细：536211211199340278，争议业务名称：优惠7天事件云存储6元/月，张**，18863689368，产品变更，2021-12-11 01:06:08,潍坊后台虚拟工号宽带(fBackAutoKD01)，潍坊(SD.LF)；
备注：客户来电表示摄像头无法正常使用，提示连接失败，请协助处理，谢谢。;宽带小区$[西圈村自然村]$</t>
  </si>
  <si>
    <t>2024-07-08 11:22:15</t>
  </si>
  <si>
    <t>SD-057-240708-948167-1857</t>
  </si>
  <si>
    <t>2024-07-08 10:04:53</t>
  </si>
  <si>
    <t>80+普通-普通区域--null--宽带上网投诉-次数0-202407070000168021</t>
  </si>
  <si>
    <t>2024-07-09 11:05:00</t>
  </si>
  <si>
    <t>202407070000168021</t>
  </si>
  <si>
    <t>202407070000168021#受理号码 : 15853639230客户姓名 : 刘**号码归属地 : 潍坊临朐 － 临朐-寺头-片区用户品牌 : 全球通 携转专席，客户表示3月20号要办理移机，没有箱子一直没有成功，家里宽带一直无法使用，到厅咨询就让客户等待，现客户要求告知具体安装时间，如果处理不了要求赔偿近期所产生的费用，且在2024-07-05 又被开了提速，宽带都无法使用，这是非常不合理的，要求加急处理，请受理，谢谢！联系电话：15215061264，联系人：先生，流水2024070709343863620887511</t>
  </si>
  <si>
    <t>2024-07-08 11:13:02</t>
  </si>
  <si>
    <t>SD-057-240708-715820-1831</t>
  </si>
  <si>
    <t>2024-07-08 10:02:24</t>
  </si>
  <si>
    <t>【调研】-(目标)普通区域-昌乐县-戴家庄村自然村-15263632917-300M-宽带上网投诉-次数0-20240708100105X656426400</t>
  </si>
  <si>
    <t>20240708100105X656426400</t>
  </si>
  <si>
    <t xml:space="preserve">【农村网络投诉】流程受理流水号：20240708100008152636329171031584
客户号码:15263632917
客户姓名:戴**
投诉地市:潍坊
来话流水:2024070809591810620853095
宽带账号:15263632917
宽带账号归属地市:潍坊
宽带账号归属区县:昌乐县
故障地址:潍坊昌乐县朱刘街道戴家庄村戴家庄村自然村戴家庄村13#（村西戴耀亭东墙）*********
联系电话:13963617702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
携转原因:
故障时间:2024-07-08 10:00:36
具体故障现象:光猫亮红灯，
客户其他诉求:
</t>
  </si>
  <si>
    <t>2024-07-08 10:05:55</t>
  </si>
  <si>
    <t>2024-07-08 10:06:24</t>
  </si>
  <si>
    <t>SD-057-240708-682731-1875</t>
  </si>
  <si>
    <t>2024-07-08 10:06:03</t>
  </si>
  <si>
    <t>80+普通-普通区域-寿光市-北洛沿街-15154485968-500M-宽带上网投诉-次数0-20240708100427X267423854</t>
  </si>
  <si>
    <t>20240708100427X267423854</t>
  </si>
  <si>
    <t xml:space="preserve">流程受理流水号：20240708100343151544859681032814
客户号码:15154485968
客户姓名:唐**
投诉地市:潍坊
来话流水:2024070810031816120807535
宽带账号:15154485968
宽带账号归属地市:潍坊
宽带账号归属区县:寿光市
故障地址:潍坊寿光市北洛镇特钢路北洛沿街5号箱*********
联系电话:15154485968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光功率:-16.61
故障大类:宽带/电视
故障细类:宽带无法上网
携转原因:
故障时间:2024-07-08 10:03:59
具体故障现象:光猫灯正常但电脑手机无法上网，
客户其他诉求:
</t>
  </si>
  <si>
    <t>2024-07-08 10:11:49</t>
  </si>
  <si>
    <t>SD-851-309623-15930-12480</t>
  </si>
  <si>
    <t>SD-057-240708-985302-6073</t>
  </si>
  <si>
    <t>2024-07-08 15:11:43</t>
  </si>
  <si>
    <t>普通区域-青州市-许家庄根雕产业区-18660604117-300M-宽带上网投诉-次数0-20240708151043X643947418</t>
  </si>
  <si>
    <t>20240708151043X643947418</t>
  </si>
  <si>
    <t xml:space="preserve">流程受理流水号：20240708150849186606041171110061
客户号码:18660604117
客户姓名:张*
投诉地市:潍坊
来话流水:2024070815064976420833537
宽带账号:18660604117
宽带账号归属地市:潍坊
宽带账号归属区县:青州市
故障地址:潍坊青州市王坟镇许家庄许家庄根雕产业区3号箱（产业园东文官根艺）*********
联系电话:18660604117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15:09:06
具体故障现象:光猫灯正常但电脑手机无法上网，
客户其他诉求:
</t>
  </si>
  <si>
    <t>2024-07-08 15:13:59</t>
  </si>
  <si>
    <t>2024-07-08 15:14:18</t>
  </si>
  <si>
    <t>SD-851-285378-3440-25818</t>
  </si>
  <si>
    <t>SD-057-240708-043816-5018</t>
  </si>
  <si>
    <t>2024-07-08 13:39:21</t>
  </si>
  <si>
    <t>【调研】-普通区域-昌邑市-邑城水岸南区-13864638888-500M-宽带上网投诉-次数0-20240707190313X193953626</t>
  </si>
  <si>
    <t>20240707190313X193953626</t>
  </si>
  <si>
    <t>*YWDZ01
服务号码：13864638888，
号码归属地：潍坊昌邑 ，
请查原因；
用户品牌：全球通；
是否外呼开通：否；
客户质疑：移动高清服务产品、电视调测费预存费用100元，
接触录音流水号：2024070718482548620844560；联系电话：13864638888；
受理明细：536240702000026774，争议业务名称：电视调测费预存费用100元，陶**，13864638888，产品变更，2024-07-02 11:33:57,柳一民(f612p006)，潍坊-昌邑-城南网格-康越通讯城南店(SD.LF.06.1001.02.KP)；
备注：客户来电表示对办理电视调测费预存费用100元不认可，要求核实查证，我处已按口径解释客户不认可要求记录反馈，客户要求尽快处理</t>
  </si>
  <si>
    <t>2024-07-08 13:42:51</t>
  </si>
  <si>
    <t>家宽业务-&gt;网络质量-&gt;家庭宽带-&gt;全局流转-&gt;功能使用-&gt;游戏过程中频繁掉线-&gt;全局流转</t>
  </si>
  <si>
    <t>dw3_jk_chenjianchao</t>
  </si>
  <si>
    <t>2024-07-08 13:43:26</t>
  </si>
  <si>
    <t>SD-851-283818-4534-4448</t>
  </si>
  <si>
    <t>SD-057-240708-452018-1900</t>
  </si>
  <si>
    <t>2024-07-08 10:08:17</t>
  </si>
  <si>
    <t>80+金卡-普通区域-寿光市-全福元公寓-15863682013-300M-宽带上网投诉-次数0-20240708100604X364569425</t>
  </si>
  <si>
    <t>20240708100604X364569425</t>
  </si>
  <si>
    <t xml:space="preserve">流程受理流水号：20240708100458158636820131033206
客户号码:15863682013
客户姓名:李**
投诉地市:潍坊
来话流水:2024070810042158020822358
宽带账号:15863682013
宽带账号归属地市:潍坊
宽带账号归属区县:寿光市
故障地址:潍坊寿光市圣城街道迎宾路全福元公寓金天元置业楼西侧南楼*********
联系电话:18265657356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10:05:23
具体故障现象:提示网络无法连接，线上指导检查电源，电源线，开关未恢复请协助谢谢
客户其他诉求:谢谢
</t>
  </si>
  <si>
    <t>2024-07-08 10:12:35</t>
  </si>
  <si>
    <t>2024-07-08 10:12:53</t>
  </si>
  <si>
    <t>SD-057-240708-853942-680</t>
  </si>
  <si>
    <t>2024-07-08 08:53:09</t>
  </si>
  <si>
    <t>80+普通-普通区域-寿光市-东岔河西区-13869686032-300M-宽带上网投诉-次数0-202407080000113479</t>
  </si>
  <si>
    <t>202407080000113479</t>
  </si>
  <si>
    <t>202407080000113479#宽带账号：13176462361；宽带地址：潍坊寿光市岔河东岔河；客户来电反映宽带无法上网，客户不在现场，家里老人在家无法配合线上指导，请协助，谢谢！联系电话：13176462361；联系人：女士；来电流水：2024070808484408420851308。</t>
  </si>
  <si>
    <t>2024-07-08 08:54:29</t>
  </si>
  <si>
    <t>2024-07-08 08:56:34</t>
  </si>
  <si>
    <t>SD-851-231729-21354-13014</t>
  </si>
  <si>
    <t>SD-057-240708-357601-661</t>
  </si>
  <si>
    <t>2024-07-08 08:52:16</t>
  </si>
  <si>
    <t>【调研】-80+普通-普通区域-寒亭区-荔水湾小区-15966163228-300M-宽带上网投诉-次数0-202407080000116371</t>
  </si>
  <si>
    <t>202407080000116371</t>
  </si>
  <si>
    <t>202407080000116371#【已关注中国移动10086微信公众号】流程受理流水号：20240708085011159661632281007534
客户号码:15966163228
客户姓名:张**
投诉地市:潍坊
来话流水:2024070808483220620849349
宽带账号:15966163228
宽带账号归属地市:潍坊
宽带账号归属区县:寒亭区
故障地址:潍坊寒亭区经济开发区民主街荔水湾小区8号楼*********
联系电话:18863602150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08:49:41
具体故障现象:光猫不亮灯，检查设备开关，电源线，插排未恢复
客户其他诉求:请处理，谢谢
;宽带小区$[荔水湾小区]$</t>
  </si>
  <si>
    <t>2024-07-08 08:55:11</t>
  </si>
  <si>
    <t>2024-07-08 08:55:41</t>
  </si>
  <si>
    <t>SD-851-318875-9006-19579</t>
  </si>
  <si>
    <t>SD-057-240708-340871-618</t>
  </si>
  <si>
    <t>2024-07-08 08:50:14</t>
  </si>
  <si>
    <t>FTTR-普通区域-寿光市-兆祥小区-13953614728-1000M-宽带上网投诉-次数0-202407080000107735</t>
  </si>
  <si>
    <t>202407080000107735</t>
  </si>
  <si>
    <t>202407080000107735#宽带账号：13953614728；宽带地址：潍坊寿光市圣城街道银海路兆祥小区21号楼**；客户来电反映宽带使用不畅，客户不在现场，无法配合线上指导，要求上门，请协助处理，谢谢！联系电话：17864414413；联系人：先生；来电流水2024070808455232720824013</t>
  </si>
  <si>
    <t>2024-07-08 08:55:44</t>
  </si>
  <si>
    <t>2024-07-08 08:56:18</t>
  </si>
  <si>
    <t>SD-851-308555-18208-13930</t>
  </si>
  <si>
    <t>SD-057-240708-591480-4961</t>
  </si>
  <si>
    <t>2024-07-08 13:34:29</t>
  </si>
  <si>
    <t>普通区域-安丘市-大杨戈村自然村-15705366544-300M-宽带上网投诉-次数1-202407070000094555 一级督办</t>
  </si>
  <si>
    <t>2024-07-08 13:37:35</t>
  </si>
  <si>
    <t>2024-07-08 13:37:54</t>
  </si>
  <si>
    <t>SD-057-240708-702935-6413</t>
  </si>
  <si>
    <t>2024-07-08 15:46:24</t>
  </si>
  <si>
    <t>普通区域-青州市-青州北海花园-16606382114-300M-宽带上网投诉-次数0-202407080000501627</t>
  </si>
  <si>
    <t>202407080000501627</t>
  </si>
  <si>
    <t>202407080000501627#流程受理流水号：20240708154552166063821141120226
客户号码:16606382114
客户姓名:姚*
投诉地市:潍坊
来话流水:2024070815454024520854077
宽带账号:16606382114
宽带账号归属地市:潍坊
宽带账号归属区县:青州市
故障地址:潍坊青州市益都街道益都东路益都东路自然村国际原材料城扩容9号箱（A座1号）*********
联系电话:16606382114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15:46:08
具体故障现象:光猫亮红灯，
客户其他诉求:
;宽带小区$[青州北海花园]$</t>
  </si>
  <si>
    <t>2024-07-08 15:50:44</t>
  </si>
  <si>
    <t>2024-07-08 15:51:08</t>
  </si>
  <si>
    <t>SD-057-240708-821507-1119</t>
  </si>
  <si>
    <t>2024-07-08 09:12:20</t>
  </si>
  <si>
    <t>【调研】-普通区域-昌邑市-乔家自然村-15206994238-300M-宽带上网投诉-次数0-202407080000137111</t>
  </si>
  <si>
    <t>202407080000137111</t>
  </si>
  <si>
    <t>202407080000137111#要求装维上门服务：宽带账号：15206994238；宽带地址：潍坊昌邑市宋庄镇乔家村；客户来电反映宽带无法正常上网；客户不配合排障，要求上门，请协助处理，谢谢！联系电话：；联系人：先生；来电流水：2024070809075849720864914</t>
  </si>
  <si>
    <t>2024-07-08 09:15:58</t>
  </si>
  <si>
    <t>2024-07-08 09:16:20</t>
  </si>
  <si>
    <t>SD-851-282318-10015-17809</t>
  </si>
  <si>
    <t>SD-057-240708-974168-5730</t>
  </si>
  <si>
    <t>2024-07-08 14:38:02</t>
  </si>
  <si>
    <t>普通区域-昌邑市-李家埠村自然村-13561432748-1000M-宽带上网投诉-次数0-20240708143759X679489802</t>
  </si>
  <si>
    <t>20240708143759X679489802</t>
  </si>
  <si>
    <t xml:space="preserve">【农村网络投诉】流程受理流水号：20240708143609135614327481101353
客户号码:13561432748
客户姓名:张**
投诉地市:潍坊
来话流水:2024070814353880020818249
宽带账号:13561432748
宽带账号归属地市:潍坊
宽带账号归属区县:昌邑市
故障地址:潍坊昌邑市李家埠镇李家埠村李家埠村自然村李家埠村9号箱杨乃正*********
联系电话:13561432748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故障时间:2024-07-08 14:35:27
具体故障现象:PON灯闪，插紧捋直光钎线
客户其他诉求:
</t>
  </si>
  <si>
    <t>2024-07-08 14:40:08</t>
  </si>
  <si>
    <t>2024-07-08 14:44:32</t>
  </si>
  <si>
    <t>SD-057-240708-508917-3631</t>
  </si>
  <si>
    <t>2024-07-08 11:55:26</t>
  </si>
  <si>
    <t>普通区域-寿光市-东毕三村自然村-13573636316-100M-宽带上网投诉-次数0-202407080000321712</t>
  </si>
  <si>
    <t>2024-07-09 12:56:00</t>
  </si>
  <si>
    <t>202407080000321712</t>
  </si>
  <si>
    <t xml:space="preserve">202407080000321712#【已关注中国移动10086微信公众号】流程受理流水号：20240708115417135736363161067889
客户号码:13573636316
客户姓名:张**
投诉地市:潍坊
来话流水:2024070811540184620865164
宽带账号:13573636316
宽带账号归属地市:潍坊
宽带账号归属区县:寿光市
故障地址:潍坊寿光市侯镇东毕三村东毕三村自然村东毕三村扩容扩14号箱*********
联系电话:13573636316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故障时间:2024-07-08 11:54:24
具体故障现象:提示网络无法连接，
客户其他诉求:客户侧为质差终端，要求上门更换终端并一并处理故障问题。
</t>
  </si>
  <si>
    <t>2024-07-08 12:21:15</t>
  </si>
  <si>
    <t>2024-07-08 12:21:50</t>
  </si>
  <si>
    <t>SD-057-240708-017864-3666</t>
  </si>
  <si>
    <t>2024-07-08 11:59:02</t>
  </si>
  <si>
    <t>【调研】-80+普通-普通区域-昌乐县-野鸡沟-13864608081-300M-宽带上网投诉-次数0-20240708115612X972421461</t>
  </si>
  <si>
    <t>20240708115612X972421461</t>
  </si>
  <si>
    <t xml:space="preserve">【农村网络投诉】流程受理流水号：20240708115516138646080811068147
客户号码:13864608081
客户姓名:任**
投诉地市:潍坊
来话流水:2024070811534602020862186
宽带账号:13864608081
宽带账号归属地市:潍坊
宽带账号归属区县:昌乐县
故障地址:潍坊昌乐县红河镇野鸡沟野鸡沟野鸡沟村1#*********
联系电话:13864608081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
故障细类:网速慢/上网掉线(专席)
携转原因:
故障时间:2024-07-08 11:56:23
具体故障现象:网速慢卡顿，
客户其他诉求:
</t>
  </si>
  <si>
    <t>2024-07-08 12:02:51</t>
  </si>
  <si>
    <t>2024-07-08 12:03:15</t>
  </si>
  <si>
    <t>SD-057-240708-876235-433</t>
  </si>
  <si>
    <t>2024-07-08 08:39:12</t>
  </si>
  <si>
    <t>80+银卡-普通区域-寿光市-红庙-15863620793-200M-宽带上网投诉-次数0-20240708083722X427886950</t>
  </si>
  <si>
    <t>2024-07-09 09:40:00</t>
  </si>
  <si>
    <t>20240708083722X427886950</t>
  </si>
  <si>
    <t xml:space="preserve">【农村网络投诉】流程受理流水号：20240708083626158636207931003232
客户号码:15863620793
客户姓名:张**
投诉地市:潍坊
来话流水:2024070808361502620842271
宽带账号:15863620793
宽带账号归属地市:潍坊
宽带账号归属区县:寿光市
故障地址:潍坊寿光市侯镇红庙子村红庙红庙村2号箱*********
联系电话:15863620793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08:37:05
具体故障现象:提示网络无法连接，
客户其他诉求:
</t>
  </si>
  <si>
    <t>2024-07-08 08:44:21</t>
  </si>
  <si>
    <t>2024-07-08 08:44:52</t>
  </si>
  <si>
    <t>SD-057-240708-510486-5782</t>
  </si>
  <si>
    <t>2024-07-08 14:44:27</t>
  </si>
  <si>
    <t>80+银卡-普通区域-青州市-红庙新区-13475679922-300M-宽带上网投诉-次数0-20240708144314X994547486</t>
  </si>
  <si>
    <t>20240708144314X994547486</t>
  </si>
  <si>
    <t xml:space="preserve">流程受理流水号：20240708143918134756799221102109
客户号码:13475679922
客户姓名:冀**
投诉地市:潍坊
来话流水:2024070814382042420854470
宽带账号:13475679922
宽带账号归属地市:潍坊
宽带账号归属区县:青州市
故障地址:潍坊青州市云门山街道泰华大厦10楼
联系电话:13475679922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故障细类:宽带无法上网(专席)
携转原因:
故障时间:2024-07-08 14:40:08
具体故障现象:客户来电反映宽带无法上网注册灯闪烁插紧捋直重启未恢复请协助谢谢
客户其他诉求:客户要求尽快
</t>
  </si>
  <si>
    <t>2024-07-08 14:46:09</t>
  </si>
  <si>
    <t>2024-07-08 14:46:32</t>
  </si>
  <si>
    <t>SD-851-309225-9539-4966</t>
  </si>
  <si>
    <t>SD-057-240708-623571-3624</t>
  </si>
  <si>
    <t>2024-07-08 11:54:20</t>
  </si>
  <si>
    <t>普通区域-诸城市-冯进庄-19577758050-300M-宽带上网投诉-次数0-202407080000320487</t>
  </si>
  <si>
    <t>202407080000320487</t>
  </si>
  <si>
    <t xml:space="preserve">202407080000320487#宽带账号：19577758050；宽带地址：潍坊诸城市林家村镇冯进庄村冯进庄冯进庄村西南8#箱；客户来电反映移动高清不能使用，客户不配合排障，要求上门，请协助处理，谢谢！联系电话：19577758050；联系人：***；来电流水：2024070811481732020898893。 </t>
  </si>
  <si>
    <t>2024-07-08 11:57:59</t>
  </si>
  <si>
    <t>2024-07-08 11:58:27</t>
  </si>
  <si>
    <t>SD-057-240708-168742-3478</t>
  </si>
  <si>
    <t>2024-07-08 11:41:07</t>
  </si>
  <si>
    <t>FTTR-普通区域-寿光市-胡营沙阿村-15154487444-1000M-宽带上网投诉-次数0-20240708113808X888598965</t>
  </si>
  <si>
    <t>20240708113808X888598965</t>
  </si>
  <si>
    <t xml:space="preserve">【农村网络投诉】流程受理流水号：20240708113554151544874441062439
客户号码:15154487444
客户姓名:范**
投诉地市:潍坊
来话流水:2024070811341898220828807
宽带账号:15154487444
宽带账号归属地市:潍坊
宽带账号归属区县:寿光市
故障地址:潍坊寿光市胡营沙阿村胡营沙阿村沙阿村2号箱（范金领外墙）*********
联系电话:15154487444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11:35:25
具体故障现象:光猫不亮灯
客户其他诉求:请协助处理，谢谢
</t>
  </si>
  <si>
    <t>2024-07-08 11:52:08</t>
  </si>
  <si>
    <t>2024-07-08 11:52:40</t>
  </si>
  <si>
    <t>SD-851-291701-6962-2485</t>
  </si>
  <si>
    <t>SD-057-240708-375629-5684</t>
  </si>
  <si>
    <t>2024-07-08 14:32:04</t>
  </si>
  <si>
    <t>【调研】-普通区域-寿光市-南孙云子村自然村-15964046098-300M-宽带上网投诉-次数0-202407080000428510</t>
  </si>
  <si>
    <t>202407080000428510</t>
  </si>
  <si>
    <t>202407080000428510#宽带账号：15964046098；宽带地址：潍坊寿光市北洛镇南孙云子村南孙云子村自然村51号箱*********；客户来电反映宽带不能用  ，要求师傅上门，请协助处理，谢谢！联系电话：18764668358；联系人：；来电流水：。 2024070814244848820878992</t>
  </si>
  <si>
    <t>2024-07-08 14:34:39</t>
  </si>
  <si>
    <t>2024-07-08 14:35:00</t>
  </si>
  <si>
    <t>SD-057-240708-923016-1209</t>
  </si>
  <si>
    <t>2024-07-08 09:17:43</t>
  </si>
  <si>
    <t>普通区域-潍城区-89医院宿舍-15963678616-100M-宽带上网投诉-次数0-202407080000140290</t>
  </si>
  <si>
    <t>2024-07-09 10:18:00</t>
  </si>
  <si>
    <t>202407080000140290</t>
  </si>
  <si>
    <t>202407080000140290# 宽带账号：15963678616；宽带地址：潍坊潍城区西关街道清平路89医院宿舍12号楼1单元701；客户来电反映宽带，经查询客户侧为质差终端，请协助上门更换终端并一并处理故障问题，谢谢！
联系电话：15963678616；联系人：先生；来电流水：。 
2024070809143811120850430</t>
  </si>
  <si>
    <t>2024-07-08 09:22:27</t>
  </si>
  <si>
    <t>2024-07-08 09:22:47</t>
  </si>
  <si>
    <t>SD-057-240708-475012-3667</t>
  </si>
  <si>
    <t>2024-07-08 11:59:06</t>
  </si>
  <si>
    <t>普通区域-寿光市-水木清华-13561412298-300M-宽带上网投诉-次数0-20240708115625X985351384</t>
  </si>
  <si>
    <t>20240708115625X985351384</t>
  </si>
  <si>
    <t xml:space="preserve">流程受理流水号：20240708115350135614122981067749
客户号码:13561412298
客户姓名:张**
投诉地市:潍坊
来话流水:2024070811533432120859944
宽带账号:13561412298
宽带账号归属地市:潍坊
宽带账号归属区县:寿光市
故障地址:潍坊寿光市圣城街道金海路水木清华二期23号楼*********
联系电话:13561412298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故障时间:2024-07-08 11:56:17
具体故障现象:打不开网页，
客户其他诉求:
</t>
  </si>
  <si>
    <t>2024-07-08 12:00:56</t>
  </si>
  <si>
    <t>2024-07-08 12:01:20</t>
  </si>
  <si>
    <t>SD-057-240708-401326-5719</t>
  </si>
  <si>
    <t>2024-07-08 14:35:30</t>
  </si>
  <si>
    <t>普通区域-安丘市-葛家彭旺村自然村-18265653376-300M-宽带上网投诉-次数0-20240708143341X421084806</t>
  </si>
  <si>
    <t>20240708143341X421084806</t>
  </si>
  <si>
    <t xml:space="preserve">【农村网络投诉】流程受理流水号：20240708143321182656533761100610
客户号码:18265653376
客户姓名:葛**
投诉地市:潍坊
来话流水:2024070814323583420878032
宽带账号:18265653376
宽带账号归属地市:潍坊
宽带账号归属区县:安丘市
故障地址:潍坊安丘市景芝镇葛家彭旺村葛家彭旺村自然村葛家彭旺村葛东敬*********
联系电话:18265653376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14:33:42
具体故障现象:打不开网页，
客户其他诉求:
</t>
  </si>
  <si>
    <t>2024-07-08 14:37:06</t>
  </si>
  <si>
    <t>2024-07-08 14:37:29</t>
  </si>
  <si>
    <t>SD-851-320045-51016-9895</t>
  </si>
  <si>
    <t>SD-057-240708-604583-336</t>
  </si>
  <si>
    <t>2024-07-08 08:34:41</t>
  </si>
  <si>
    <t>【调研】-(目标)普通区域-青州市-锦绣乾城-18706559212-300M-宽带上网投诉-次数0-202407080000099410</t>
  </si>
  <si>
    <t>202407080000099410</t>
  </si>
  <si>
    <t>202407080000099410#宽带账号：18706559212；宽带地址：潍坊青州市东夏镇益王府北路锦绣乾城11号楼*********；客户来电反映宽带故障，客户不配合排障，要求师傅上门，请协助处理，谢谢！联系电话：本机；联系人：女士 ；来电流水：2024070808321205020811582</t>
  </si>
  <si>
    <t>2024-07-08 08:36:35</t>
  </si>
  <si>
    <t>2024-07-08 08:36:57</t>
  </si>
  <si>
    <t>SD-057-240708-846273-340</t>
  </si>
  <si>
    <t>2024-07-08 08:34:59</t>
  </si>
  <si>
    <t>普通区域-安丘市-庄头居民区-15963475374-100M-宽带上网投诉-次数0-202407080000098827</t>
  </si>
  <si>
    <t>2024-07-09 09:35:00</t>
  </si>
  <si>
    <t>202407080000098827</t>
  </si>
  <si>
    <t>202407080000098827#流程受理流水号：20240708083334159634753741002352
客户号码:15963475374
客户姓名:付**
投诉地市:潍坊
来话流水:2024070808311583120804889
宽带账号:15963475374
宽带账号归属地市:潍坊
宽带账号归属区县:安丘市
故障地址:潍坊安丘市兴安街道人民路庄头居民区庄头居民区后楼*********
联系电话:15963475374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故障时间:2024-07-08 08:37:43
具体故障现象:网速慢卡顿，
客户其他诉求:
;宽带小区$[庄头居民区]$</t>
  </si>
  <si>
    <t>2024-07-08 08:37:14</t>
  </si>
  <si>
    <t>2024-07-08 08:37:48</t>
  </si>
  <si>
    <t>SD-851-278260-32977-12147</t>
  </si>
  <si>
    <t>SD-057-240708-142876-6548</t>
  </si>
  <si>
    <t>2024-07-08 16:04:56</t>
  </si>
  <si>
    <t>80+普通-普通区域-青州市-进潘-13573690987-100M-宽带上网投诉-次数0-202407080000515763</t>
  </si>
  <si>
    <t>2024-07-09 17:05:00</t>
  </si>
  <si>
    <t>202407080000515763</t>
  </si>
  <si>
    <t>202407080000515763#用户来电家里的监控无法使用了，要求移动的安装师傅上门，烦请协助谢谢
联系人: 女士  联系电话: 本机  录音流水：2024070815591022620834893</t>
  </si>
  <si>
    <t>2024-07-08 16:08:21</t>
  </si>
  <si>
    <t>2024-07-08 16:08:53</t>
  </si>
  <si>
    <t>SD-851-270249-6639-24129</t>
  </si>
  <si>
    <t>SD-057-240708-239104-5823</t>
  </si>
  <si>
    <t>2024-07-08 14:49:09</t>
  </si>
  <si>
    <t>【调研】-普通区域-高密市-今日星城-17860685971-1000M-宽带上网投诉-次数0-202407080000445232</t>
  </si>
  <si>
    <t>202407080000445232</t>
  </si>
  <si>
    <t>202407080000445232#宽带账号：17860685971；宽带地址：潍坊高密市朝阳街道百脉湖大街今日星城46号楼**；客户来电反映宽带网络无法联网*，客户不配合排障，请协助处理，谢谢！联系电话：17860685971；联系人：卢*；来电流水：2024070814461679620860222。</t>
  </si>
  <si>
    <t>2024-07-08 14:57:48</t>
  </si>
  <si>
    <t>2024-07-08 14:58:18</t>
  </si>
  <si>
    <t>SD-851-236660-20345-6106</t>
  </si>
  <si>
    <t>2024-07-08 09:11:38</t>
  </si>
  <si>
    <t>80+银卡-普通区域-寿光市-梁家尧水村-18766893663-200M-宽带上网投诉-次数0-20240708090911X951074268 一级督办</t>
  </si>
  <si>
    <t>2024-07-09 10:12:00</t>
  </si>
  <si>
    <t>20240708090911X951074268</t>
  </si>
  <si>
    <t>2024-07-08 09:24:56</t>
  </si>
  <si>
    <t>2024-07-08 09:25:54</t>
  </si>
  <si>
    <t>SD-057-240708-928503-3609</t>
  </si>
  <si>
    <t>2024-07-08 11:53:18</t>
  </si>
  <si>
    <t>【调研】-80+普通-普通区域-寿光市-何家村自然村-13563695164-300M-宽带上网投诉-次数0-20240708115033X633803508</t>
  </si>
  <si>
    <t>20240708115033X633803508</t>
  </si>
  <si>
    <t xml:space="preserve">【农村网络投诉】流程受理流水号：20240708114753135636951641066023
客户号码:13563695164
客户姓名:何**
投诉地市:潍坊
来话流水:2024070811451170820862228
宽带账号:13563695164
宽带账号归属地市:潍坊
宽带账号归属区县:寿光市
故障地址:潍坊寿光市稻田镇何家村何家村自然村何家村扩容13箱（何树立外墙）*********
联系电话:13563695164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故障时间:2024-07-08 11:49:42
具体故障现象:光猫灯正常但电脑手机无法上网，开关手机无线未恢复
客户其他诉求:
</t>
  </si>
  <si>
    <t>2024-07-08 12:00:43</t>
  </si>
  <si>
    <t>2024-07-08 12:01:02</t>
  </si>
  <si>
    <t>SD-057-240708-936075-3473</t>
  </si>
  <si>
    <t>2024-07-08 11:40:13</t>
  </si>
  <si>
    <t>80+金卡-普通区域-诸城市-齐沟一村自然村-15863628878-1000M-宽带上网投诉-次数0-202407080000306055</t>
  </si>
  <si>
    <t>202407080000306055</t>
  </si>
  <si>
    <t>202407080000306055#宽带账号：15863628878；宽带地址：潍坊诸城市辛兴镇齐沟一村齐沟一村自然村齐沟村36#箱*********；客户来电反映移动高清无法观看，客户不在现场，无法配合线上指导，要求上门，请协助处理，谢谢！！来电流水：2024070811371231020864405，联系电话：15863628878</t>
  </si>
  <si>
    <t>2024-07-08 11:41:33</t>
  </si>
  <si>
    <t>2024-07-08 11:41:53</t>
  </si>
  <si>
    <t>SD-057-240708-435890-3684</t>
  </si>
  <si>
    <t>2024-07-08 11:59:51</t>
  </si>
  <si>
    <t>普通区域-寿光市-东毕三村自然村-18765160638-200M-宽带上网投诉-次数0-20240708115802X820293210</t>
  </si>
  <si>
    <t>20240708115802X820293210</t>
  </si>
  <si>
    <t xml:space="preserve">【农村网络投诉】流程受理流水号：20240708115612187651606381068416
客户号码:18765160638
客户姓名:张**
投诉地市:潍坊
来话流水:2024070811540184620865164
宽带账号:18765160638
宽带账号归属地市:潍坊
宽带账号归属区县:寿光市
故障地址:潍坊寿光市侯镇东毕三村东毕三村自然村东毕三村扩容扩9号箱*********
联系电话:18765160638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11:56:46
具体故障现象:光猫亮红灯，
客户其他诉求:客户要求尽快联系维修，请协助，谢谢。
</t>
  </si>
  <si>
    <t>2024-07-08 12:22:25</t>
  </si>
  <si>
    <t>2024-07-08 12:22:57</t>
  </si>
  <si>
    <t>SD-057-240708-840195-3561</t>
  </si>
  <si>
    <t>2024-07-08 11:47:59</t>
  </si>
  <si>
    <t>80+银卡-普通区域-潍城区-海王医药宿舍-13791686286-1000M-宽带上网投诉-次数0-202407080000315153</t>
  </si>
  <si>
    <t>202407080000315153</t>
  </si>
  <si>
    <t>202407080000315153#导航立单,客户通过语音导航反馈宽带故障问题,经诊断光猫设备性能不佳,要求装维回访处理,请协助.联系电话：13791686286</t>
  </si>
  <si>
    <t>2024-07-08 11:53:45</t>
  </si>
  <si>
    <t>2024-07-08 11:55:42</t>
  </si>
  <si>
    <t>SD-851-262192-38831-8153</t>
  </si>
  <si>
    <t>SD-057-240708-398576-5807</t>
  </si>
  <si>
    <t>2024-07-08 14:47:31</t>
  </si>
  <si>
    <t>80+银卡-普通区域-临朐县-东竹寺沟自然村-18765198835-200M-宽带上网投诉-次数0-20240708144626X186328654</t>
  </si>
  <si>
    <t>2024-07-09 15:48:00</t>
  </si>
  <si>
    <t>20240708144626X186328654</t>
  </si>
  <si>
    <t xml:space="preserve">【农村网络投诉】流程受理流水号：20240708144559187651988351103939
客户号码:18765198835
客户姓名:窦**
投诉地市:潍坊
来话流水:2024070814452041320847877
宽带账号:18765198835
宽带账号归属地市:潍坊
宽带账号归属区县:临朐县
故障地址:潍坊临朐县东城街道东竹寺沟东竹寺沟自然村东竹寺沟村东1号箱（窦文月）*********
联系电话:18765198835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14:44:58
具体故障现象:提示网络无法连接，重启光猫
客户其他诉求:
</t>
  </si>
  <si>
    <t>2024-07-08 14:56:26</t>
  </si>
  <si>
    <t>2024-07-08 14:57:25</t>
  </si>
  <si>
    <t>SD-057-240708-410382-3642</t>
  </si>
  <si>
    <t>2024-07-08 11:56:28</t>
  </si>
  <si>
    <t>【调研】-80+普通-普通区域-青州市-卢李村花卉园区-15253687883-300M-魔百和投诉-次数0-20240708115507X907631331</t>
  </si>
  <si>
    <t>20240708115507X907631331</t>
  </si>
  <si>
    <t>【农村网络投诉】流程受理流水号：20240708115352152536878831067760
客户号码:15253687883
客户姓名:王**
投诉地市:潍坊
来话流水:2024070811473410920890237
宽带账号:15253687883
宽带账号归属地市:潍坊
宽带账号归属区县:青州市
故障地址:潍坊青州市黄楼街道卢李卢李村花卉园区11号箱（李洪亮）*********
联系电话:15253687883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故障细类:移动高清电视故障(专席)
携转原因:
故障时间:2024-07-08 11:54:09
魔百和单播/组播:组播
具体故障现象:电视直播或点播无法观看，
客户其他诉求:已刷新重启不能恢复，总是提示亲情网页面。要求速处理。
魔百和单/组播：组播</t>
  </si>
  <si>
    <t>2024-07-08 12:05:44</t>
  </si>
  <si>
    <t>2024-07-08 12:06:12</t>
  </si>
  <si>
    <t>SD-057-240708-104652-3680</t>
  </si>
  <si>
    <t>2024-07-08 11:59:36</t>
  </si>
  <si>
    <t>普通区域-潍城区-鸿旺花园-18363619036-200M-宽带上网投诉-次数0-202407080000323363</t>
  </si>
  <si>
    <t>202407080000323363</t>
  </si>
  <si>
    <t>202407080000323363#流程受理流水号：20240708115848183636190361069122
客户号码:18363619036
客户姓名:姜**
投诉地市:潍坊
来话流水:2024070811570022620898513
宽带账号:18363619036
宽带账号归属地市:潍坊
宽带账号归属区县:潍城区
故障地址:潍坊潍城区望留街道利民路5606号
联系电话:15095248899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故障细类:宽带网速慢/卡顿
携转原因:
故障时间:2024-07-08 12:01:16
具体故障现象:网速慢卡顿，
客户其他诉求:
;宽带小区$[鸿旺花园]$</t>
  </si>
  <si>
    <t>2024-07-08 12:02:18</t>
  </si>
  <si>
    <t>2024-07-08 12:03:13</t>
  </si>
  <si>
    <t>SD-851-258113-17685-7877</t>
  </si>
  <si>
    <t>SD-057-240708-382716-3492</t>
  </si>
  <si>
    <t>2024-07-08 11:41:50</t>
  </si>
  <si>
    <t>80+普通-普通区域-昌邑市-（铁通）昌邑沁园春小区-13563677969-1000M-宽带上网投诉-次数0-202407080000306975</t>
  </si>
  <si>
    <t>202407080000306975</t>
  </si>
  <si>
    <t>202407080000306975#
受理号码 : 13563677969客户姓名 : 张**号码归属地 : 潍坊昌邑 － 昌邑用户品牌 : 全球通用户来电反映家里宽带上行速率很慢，对历史工单不满意，要求反馈处理，联系人：先生，联系电话：15949785586，流水号：2024070811313255420894426</t>
  </si>
  <si>
    <t>2024-07-08 11:49:12</t>
  </si>
  <si>
    <t>2024-07-08 11:52:22</t>
  </si>
  <si>
    <t>SD-851-314732-31059-4142</t>
  </si>
  <si>
    <t>SD-057-240708-845072-5788</t>
  </si>
  <si>
    <t>2024-07-08 14:45:40</t>
  </si>
  <si>
    <t>80+普通-普通区域-青州市-北星落村-18366527628-300M-宽带上网投诉-次数0-202407080000437226</t>
  </si>
  <si>
    <t>202407080000437226</t>
  </si>
  <si>
    <t>202407080000437226#宽带账号：18366527628；宽带地址：潍坊青州市高柳镇北星落村北星落村5号箱（霍洪福家）*********；接入方式：FTTH，当前是否在线：在线，端到端诊断结果：客户侧设备问题，是否智能网关：，客户反映无法上网，要求尽快处理回复！来电流水：2024070814414143820899018，联系电话：18366527628</t>
  </si>
  <si>
    <t>2024-07-08 14:49:05</t>
  </si>
  <si>
    <t>2024-07-08 14:52:48</t>
  </si>
  <si>
    <t>SD-057-240708-064817-1171</t>
  </si>
  <si>
    <t>2024-07-08 09:15:46</t>
  </si>
  <si>
    <t>80+普通-普通区域-临朐县-东翠飞自然村-14768449989-200M-宽带上网投诉-次数0-202407080000138300</t>
  </si>
  <si>
    <t>2024-07-09 10:16:00</t>
  </si>
  <si>
    <t>202407080000138300</t>
  </si>
  <si>
    <t>202407080000138300#宽带账号：14768449989；宽带地址：潍坊临朐县柳山镇人民政府东翠飞东翠飞自然村东翠飞（扩容2次）18号箱李兰军；客户来电反映宽带网络无法连接，要求师傅上门，请协助处理，谢谢！联系电话：19508407279；来电流水：2024070809124539020826250</t>
  </si>
  <si>
    <t>2024-07-08 09:23:36</t>
  </si>
  <si>
    <t>2024-07-08 09:24:14</t>
  </si>
  <si>
    <t>SD-851-237554-12249-19041</t>
  </si>
  <si>
    <t>SD-057-240708-138067-3669</t>
  </si>
  <si>
    <t>2024-07-08 11:59:10</t>
  </si>
  <si>
    <t>普通区域-高密市-西观音堂村-15615966558-100M-宽带上网投诉-次数0-20240708115636X996021129</t>
  </si>
  <si>
    <t>20240708115636X996021129</t>
  </si>
  <si>
    <t xml:space="preserve">【农村网络投诉】流程受理流水号：20240708115504156159665581068094
客户号码:15615966558
客户姓名:王*
投诉地市:潍坊
来话流水:2024070811545005620874309
宽带账号:15615966558
宽带账号归属地市:潍坊
宽带账号归属区县:高密市
故障地址:潍坊高密市朝阳街道百脉湖大街西观音堂村高密西观音堂66门牌号54号箱*********
联系电话:15615966558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11:55:46
具体故障现象:光猫亮红灯，
客户其他诉求:
</t>
  </si>
  <si>
    <t>2024-07-08 12:01:01</t>
  </si>
  <si>
    <t>2024-07-08 12:02:42</t>
  </si>
  <si>
    <t>2024-07-08 11:51:54</t>
  </si>
  <si>
    <t>【调研】-普通区域-青州市-大陈村自然村-13406684373-300M-宽带上网投诉-次数0-202407080000315290 一级督办</t>
  </si>
  <si>
    <t>202407080000315290</t>
  </si>
  <si>
    <t>2024-07-08 11:58:33</t>
  </si>
  <si>
    <t>2024-07-08 11:59:27</t>
  </si>
  <si>
    <t>SD-851-326867-38345-21745</t>
  </si>
  <si>
    <t>SD-057-240708-356710-3503</t>
  </si>
  <si>
    <t>2024-07-08 11:42:52</t>
  </si>
  <si>
    <t>【调研】-80+银卡-普通区域-寿光市-理想之城（刘旺社区）-18363659444-100M-宽带上网投诉-次数0-202407080000306131</t>
  </si>
  <si>
    <t>2024-07-09 12:43:00</t>
  </si>
  <si>
    <t>202407080000306131</t>
  </si>
  <si>
    <t xml:space="preserve">202407080000306131#流程受理流水号：20240708114213183636594441064315
客户号码:18363659444
客户姓名:张**
投诉地市:潍坊
来话流水:2024070811410922720813072
宽带账号:18363659444
宽带账号归属地市:潍坊
宽带账号归属区县:寿光市
故障地址:潍坊寿光市圣城街道银海路理想之城（刘旺社区）A3号楼*********
联系电话:18053647227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故障时间:2024-07-08 11:42:30
具体故障现象:光猫亮红灯，
客户其他诉求:客户侧为质差终端，要求上门更换终端并一并处理故障问题。
</t>
  </si>
  <si>
    <t>2024-07-08 11:47:23</t>
  </si>
  <si>
    <t>2024-07-08 11:47:56</t>
  </si>
  <si>
    <t>SD-057-240708-960385-3566</t>
  </si>
  <si>
    <t>2024-07-08 11:48:32</t>
  </si>
  <si>
    <t>【调研】-普通区域-寿光市-城南村自然村-13455608658-200M-宽带上网投诉-次数0-202407080000310244</t>
  </si>
  <si>
    <t>2024-07-09 12:49:00</t>
  </si>
  <si>
    <t>202407080000310244</t>
  </si>
  <si>
    <t xml:space="preserve">202407080000310244#宽带账号：13455608658；宽带地址：潍坊寿光市丰城镇城南村城南村自然村城南村东北*********；客户来电反映移动高清无法观看，客户不配合排障，要求师傅上门，请协助处理，谢谢！联系电话：13455608658；联系人：先生；来电流水：2024070811451111520862102。 </t>
  </si>
  <si>
    <t>2024-07-08 11:52:24</t>
  </si>
  <si>
    <t>2024-07-08 11:53:38</t>
  </si>
  <si>
    <t>SD-851-242646-7004-208</t>
  </si>
  <si>
    <t>SD-057-240708-859621-1192</t>
  </si>
  <si>
    <t>2024-07-08 09:17:02</t>
  </si>
  <si>
    <t>【重投】-【调研】-普通区域-寿光市-杨疃-18765151178-300M-宽带上网投诉-次数0-20240708091401X241902334</t>
  </si>
  <si>
    <t>20240708091401X241902334</t>
  </si>
  <si>
    <t xml:space="preserve">【农村网络投诉】流程受理流水号：20240708091255187651511781015244
客户号码:18765151178
客户姓名:杨**
投诉地市:潍坊
来话流水:2024070809111802620807397
宽带账号:18765151178
宽带账号归属地市:潍坊
宽带账号归属区县:寿光市
故障地址:潍坊寿光市王高镇杨疃村杨疃杨疃村8号箱*********
联系电话:18765151178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故障时间:2024-07-08 09:13:21
具体故障现象:频繁掉线，
客户其他诉求:频繁掉线，线路和接口重启不能，新更换华为路由器，对网络不满，请速处理。
</t>
  </si>
  <si>
    <t>2024-07-08 09:25:17</t>
  </si>
  <si>
    <t>SD-851-323602-9397-10760</t>
  </si>
  <si>
    <t>SD-057-240708-289715-3645</t>
  </si>
  <si>
    <t>2024-07-08 11:56:35</t>
  </si>
  <si>
    <t>80+普通-普通区域-安丘市-城北村-13964705255-200M-宽带上网投诉-次数0-20240708115511X911709743</t>
  </si>
  <si>
    <t>2024-07-09 12:57:00</t>
  </si>
  <si>
    <t>20240708115511X911709743</t>
  </si>
  <si>
    <t xml:space="preserve">【农村网络投诉】流程受理流水号：20240708115401139647052551067811
客户号码:13964705255
客户姓名:徐**
投诉地市:潍坊
来话流水:2024070811533785720860605
宽带账号:13964705255
宽带账号归属地市:潍坊
宽带账号归属区县:安丘市
故障地址:潍坊安丘市兴安街道向阳路城北村向阳路以南1期16号箱袁浩*********
联系电话:13964705255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故障时间:2024-07-08 11:55:22
具体故障现象:网速慢卡顿，
客户其他诉求:
</t>
  </si>
  <si>
    <t>2024-07-08 11:57:52</t>
  </si>
  <si>
    <t>2024-07-08 11:58:08</t>
  </si>
  <si>
    <t>SD-057-240708-186792-10282</t>
  </si>
  <si>
    <t>2024-07-08 21:49:02</t>
  </si>
  <si>
    <t>【调研】-80+白金-普通区域-高密市-中医院宿舍-15006613938-500M-宽带上网投诉-次数0-202407080000750370</t>
  </si>
  <si>
    <t>202407080000750370</t>
  </si>
  <si>
    <t>202407080000750370#流程受理流水号：20240708214754150066139381187560
客户号码:15006613938
客户姓名:刘**
投诉地市:潍坊
来话流水:2024070821472492720876303
宽带账号:15006613938
宽带账号归属地市:潍坊
宽带账号归属区县:高密市
故障地址:潍坊高密市密水街道凤凰大街中医院宿舍高密中医院宿舍二号楼二单元5号分纤箱*********
联系电话:15006613938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故障细类:宽带网速慢/卡顿
携转原因:
故障时间:2024-07-08 21:48:11
具体故障现象:用户来电称反馈网速慢卡顿，要求尽快回复处理，请协助处理，谢谢！
客户其他诉求:
;宽带小区$[中医院宿舍]$</t>
  </si>
  <si>
    <t>2024-07-08 21:51:56</t>
  </si>
  <si>
    <t>2024-07-08 21:52:18</t>
  </si>
  <si>
    <t>SD-851-279262-15656-6723</t>
  </si>
  <si>
    <t>SD-057-240708-258740-1156</t>
  </si>
  <si>
    <t>2024-07-08 09:14:48</t>
  </si>
  <si>
    <t>普通区域-高密市-凤凰嘉苑-13869658408-300M-宽带上网投诉-次数0-202407080000136241</t>
  </si>
  <si>
    <t>202407080000136241</t>
  </si>
  <si>
    <t>202407080000136241#宽带账号：13869658408；宽带地址：潍坊高密市密水街道凤凰大街凤凰嘉苑凤凰嘉苑3号楼；客户来电反映宽带光猫指示灯不亮，要求上门，请协助处理，谢谢！联系电话：13515363822；联系人：***；来电流水：2024070809121680420820071。</t>
  </si>
  <si>
    <t>2024-07-08 09:15:57</t>
  </si>
  <si>
    <t>2024-07-08 09:17:21</t>
  </si>
  <si>
    <t>SD-057-240708-283109-3496</t>
  </si>
  <si>
    <t>2024-07-08 11:42:00</t>
  </si>
  <si>
    <t>【调研】-80+银卡-普通区域-寿光市-北三里-15063659295-1000M-宽带上网投诉-次数0-202407080000259899</t>
  </si>
  <si>
    <t>202407080000259899</t>
  </si>
  <si>
    <t xml:space="preserve">202407080000259899#宽带账号：15063659295；宽带地址：潍坊寿光市圣城街道渤海路北三里北三里村5号箱*********；客户来电反映宽带 不能看，客户不在现场，无法配合线上指导/客户不配合排障，要求上门，请协助处理，谢谢！联系电话：***；联系人：15063659295；来电流水：2024070811402928920805039。
</t>
  </si>
  <si>
    <t>2024-07-08 11:45:54</t>
  </si>
  <si>
    <t>2024-07-08 11:46:12</t>
  </si>
  <si>
    <t>SD-851-304846-1937-29094</t>
  </si>
  <si>
    <t>SD-057-240708-210493-6537</t>
  </si>
  <si>
    <t>2024-07-08 16:03:02</t>
  </si>
  <si>
    <t>普通区域-昌乐县-后东村小区-18753639791-200M-宽带上网投诉-次数0-202407080000516120</t>
  </si>
  <si>
    <t>2024-07-09 17:04:00</t>
  </si>
  <si>
    <t>202407080000516120</t>
  </si>
  <si>
    <t>202407080000516120#宽带账号：18753639791；宽带地址：潍坊昌乐县城关街道昌盛街后东村北门西侧倾国倾城水果店；客户来电反映宽带可以正常使用，但有一个摄像头无法正常连接，要求师傅上门，请协助处理，谢谢！联系电话：18764725799；联系人：先生；来电流水：2024070815565680120805582</t>
  </si>
  <si>
    <t>2024-07-08 16:08:11</t>
  </si>
  <si>
    <t>2024-07-08 16:08:45</t>
  </si>
  <si>
    <t>SD-852-257821-1068-18310</t>
  </si>
  <si>
    <t>SD-057-240708-428567-1199</t>
  </si>
  <si>
    <t>2024-07-08 09:17:22</t>
  </si>
  <si>
    <t>80+普通-普通区域-青州市-十甲村自然村-15065607678-1000M-宽带上网投诉-次数0-20240708091435X275759880</t>
  </si>
  <si>
    <t>20240708091435X275759880</t>
  </si>
  <si>
    <t xml:space="preserve">【农村网络投诉】流程受理流水号：20240708091311150656076781015359
客户号码:15065607678
客户姓名:王**
投诉地市:潍坊
来话流水:2024070809111552920806876
宽带账号:15065607678
宽带账号归属地市:潍坊
宽带账号归属区县:青州市
故障地址:潍坊青州市东夏镇十甲村十甲村自然村东夏镇十甲村1号箱（村东北李明贵后墙）*********
联系电话:18663684655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09:09:28
具体故障现象:光猫亮红灯，
客户其他诉求:
</t>
  </si>
  <si>
    <t>2024-07-08 09:19:27</t>
  </si>
  <si>
    <t>2024-07-08 09:20:23</t>
  </si>
  <si>
    <t>SD-851-262268-8272-13134</t>
  </si>
  <si>
    <t>SD-057-240708-064312-3608</t>
  </si>
  <si>
    <t>2024-07-08 11:53:14</t>
  </si>
  <si>
    <t>80+金卡-普通区域-寿光市-于家村自然村-18765628638-300M-宽带上网投诉-次数0-20240708115022X622960584</t>
  </si>
  <si>
    <t>20240708115022X622960584</t>
  </si>
  <si>
    <t xml:space="preserve">【农村网络投诉】流程受理流水号：20240708114811187656286381066118
客户号码:18765628638
客户姓名:陈*
投诉地市:潍坊
来话流水:2024070811453928020867606
宽带账号:18765628638
宽带账号归属地市:潍坊
宽带账号归属区县:寿光市
故障地址:潍坊寿光市南陈村 
联系电话:15864570918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故障细类:宽带无法上网(专席)
携转原因:
故障时间:2024-07-08 11:49:45
具体故障现象: 光猫亮红灯，
客户其他诉求:
</t>
  </si>
  <si>
    <t>2024-07-08 11:55:12</t>
  </si>
  <si>
    <t>2024-07-08 11:55:39</t>
  </si>
  <si>
    <t>SD-851-290132-9285-25821</t>
  </si>
  <si>
    <t>SD-057-240708-475639-390</t>
  </si>
  <si>
    <t>2024-07-08 08:37:42</t>
  </si>
  <si>
    <t>普通区域-昌邑市-大陆自然村-15265673194-200M-宽带上网投诉-次数0-202407080000101212</t>
  </si>
  <si>
    <t>2024-07-09 09:38:00</t>
  </si>
  <si>
    <t>202407080000101212</t>
  </si>
  <si>
    <t xml:space="preserve">202407080000101212#宽带账号：15265673194；宽带地址：潍坊昌邑市卜庄镇；客户来电反映移动高清无法观看，客户不在现场，无法配合线上指导/客户不配合排障，要求上门，请协助处理，谢谢！联系电话：15194102665；联系人：先生；来电流水：2024070808332141520819946 
</t>
  </si>
  <si>
    <t>2024-07-08 08:40:10</t>
  </si>
  <si>
    <t>2024-07-08 08:41:36</t>
  </si>
  <si>
    <t>SD-851-223145-353-13104</t>
  </si>
  <si>
    <t>SD-057-240708-614738-6521</t>
  </si>
  <si>
    <t>2024-07-08 16:01:41</t>
  </si>
  <si>
    <t>80+普通-普通区域-坊子区-南辛庄村-15966137702-200M-宽带上网投诉-次数0-202407080000515320</t>
  </si>
  <si>
    <t>2024-07-09 17:02:00</t>
  </si>
  <si>
    <t>202407080000515320</t>
  </si>
  <si>
    <t>202407080000515320#宽带账号：15966137702；宽带地址：潍坊峡山区太堡庄街道（太堡庄）南辛庄村行政村南辛庄村南辛庄村扩容5号箱；客户来电反映宽带慢，客户不在现场，无法配合线上指导/客户不配合排障，要求上门，请协助处理，谢谢！联系电话：15966137702；联系人：女士；来电流水：2024070815572463220811741。</t>
  </si>
  <si>
    <t>2024-07-08 16:21:53</t>
  </si>
  <si>
    <t>2024-07-08 16:22:21</t>
  </si>
  <si>
    <t>SD-057-240708-921836-5725</t>
  </si>
  <si>
    <t>2024-07-08 14:35:47</t>
  </si>
  <si>
    <t>普通区域-安丘市-葛家彭旺村自然村-18265653376-300M-宽带上网投诉-次数0-20240708143356X436815118</t>
  </si>
  <si>
    <t>20240708143356X436815118</t>
  </si>
  <si>
    <t>2024-07-08 14:38:03</t>
  </si>
  <si>
    <t>2024-07-08 14:38:41</t>
  </si>
  <si>
    <t>SD-057-240708-847169-397</t>
  </si>
  <si>
    <t>2024-07-08 08:38:06</t>
  </si>
  <si>
    <t>【追1】普通区域-高密市-金博丽苑-13561403139-300M-宽带上网投诉-次数0-20240708083535X935851337</t>
  </si>
  <si>
    <t>20240708083535X935851337</t>
  </si>
  <si>
    <t xml:space="preserve">流程受理流水号：20240708083400135614031391002489
客户号码:13561403139
客户姓名:单**
投诉地市:潍坊
来话流水:2024070808330577220818104
宽带账号:13561403139
宽带账号归属地市:潍坊
宽带账号归属区县:高密市
故障地址:潍坊高密市醴泉街道文昌街金博丽苑2号楼4_402*********
联系电话:13791626176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08:35:45
具体故障现象:光猫灯正常但电脑手机无法上网，
客户其他诉求:
</t>
  </si>
  <si>
    <t>2024-07-08 08:39:38</t>
  </si>
  <si>
    <t>2024-07-08 08:39:54</t>
  </si>
  <si>
    <t>SD-057-240708-506841-6911</t>
  </si>
  <si>
    <t>2024-07-08 16:28:17</t>
  </si>
  <si>
    <t>普通区域-诸城市-大观园-18660697712-1000M-魔百和投诉-次数0-202407080000547027</t>
  </si>
  <si>
    <t>2024-07-09 17:29:00</t>
  </si>
  <si>
    <t>202407080000547027</t>
  </si>
  <si>
    <t>202407080000547027#流程受理流水号：20240708162708186606977121131712
客户号码:18660697712
客户姓名:王**
投诉地市:潍坊
来话流水:2024070816203851120816506
宽带账号:18660697712
宽带账号归属地市:潍坊
宽带账号归属区县:诸城市
故障地址:潍坊诸城市密州街道西关大街大观园5号楼（经委家属院）*********
联系电话:18660697712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故障细类:移动高清电视故障(专席)
携转原因:
故障时间:2024-07-08 16:26:46
魔百和单播/组播:组播
具体故障现象:电视机提示无信号，已指导调整信号源，互换高清线未恢复
客户其他诉求:
魔百和单/组播：组播;宽带小区$[大观园]$</t>
  </si>
  <si>
    <t>2024-07-08 16:32:11</t>
  </si>
  <si>
    <t>2024-07-08 16:32:49</t>
  </si>
  <si>
    <t>SD-851-315234-20961-20492</t>
  </si>
  <si>
    <t>SD-057-240708-529748-2797</t>
  </si>
  <si>
    <t>2024-07-08 11:01:49</t>
  </si>
  <si>
    <t>普通区域-寿光市-张家埠子-15063695977-300M-宽带上网投诉-次数0-202407080000262154</t>
  </si>
  <si>
    <t>202407080000262154</t>
  </si>
  <si>
    <t>202407080000262154#宽带账号：15063695977；宽带地址：潍坊寿光市孙家集街道张家埠子张家埠子张家埠子村8号箱张士军外墙****，客户来电反映表示移动高清无法观看，客户不配合线上指导，要求上门，谢谢！联系电话：13793666996；联系人：女士；来电流水：2024070810583110220865064</t>
  </si>
  <si>
    <t>2024-07-08 11:05:16</t>
  </si>
  <si>
    <t>2024-07-08 11:07:11</t>
  </si>
  <si>
    <t>SD-851-304539-12541-3213</t>
  </si>
  <si>
    <t>SD-057-240708-628307-5906</t>
  </si>
  <si>
    <t>2024-07-08 15:01:58</t>
  </si>
  <si>
    <t>80+普通-普通区域-寒亭区-冯家花园村自然村-13465650837-300M-宽带上网投诉-次数0-202407080000456803</t>
  </si>
  <si>
    <t>202407080000456803</t>
  </si>
  <si>
    <t>202407080000456803#宽带账号：13465650837；宽带地址：潍坊寒亭区高里镇冯家花园村；客户来电反映宽带无法上网，客户不在现场，无法配合线上指导，要求上门，请协助处理，谢谢！联系电话：13465650837；联系人：先生；来电流水：2024070814590347020830051。</t>
  </si>
  <si>
    <t>2024-07-08 15:11:45</t>
  </si>
  <si>
    <t>2024-07-08 15:12:18</t>
  </si>
  <si>
    <t>SD-057-240708-357682-6843</t>
  </si>
  <si>
    <t>2024-07-08 16:21:06</t>
  </si>
  <si>
    <t>80+普通-普通区域-寿光市-水岸嘉园-18369620508-1000M-宽带上网投诉-次数0-202407080000535360</t>
  </si>
  <si>
    <t>2024-07-09 17:22:00</t>
  </si>
  <si>
    <t>202407080000535360</t>
  </si>
  <si>
    <t>202407080000535360#宽带账号：18369620508；宽带地址：潍坊寿光市圣城街道农圣街水岸嘉园6号楼**；客户来电反映宽带上网掉线，刷新重启未恢复，要求上门，请协助处理，谢谢！联系电话：15553600690；联系人：先生；来电流水：2024070816170104020868251</t>
  </si>
  <si>
    <t>2024-07-08 16:26:14</t>
  </si>
  <si>
    <t>2024-07-08 16:27:25</t>
  </si>
  <si>
    <t>SD-851-259769-7331-11211</t>
  </si>
  <si>
    <t>SD-057-240708-619872-2860</t>
  </si>
  <si>
    <t>2024-07-08 11:05:30</t>
  </si>
  <si>
    <t>普通区域-奎文区-力拓国际-13953611960-100M-宽带上网投诉-次数0-20240708110426X866808505</t>
  </si>
  <si>
    <t>2024-07-09 12:06:00</t>
  </si>
  <si>
    <t>20240708110426X866808505</t>
  </si>
  <si>
    <t xml:space="preserve">流程受理流水号：20240708110232139536119601052093
客户号码:13953611960
客户姓名:张**
投诉地市:潍坊
来话流水:2024070811013002620804248
宽带账号:13953611960
宽带账号归属地市:潍坊
宽带账号归属区县:潍城区
故障地址:潍坊潍城区南关街道健康街中经世纪城4号楼*********
联系电话:13953611960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故障时间:2024-07-08 10:56:51
具体故障现象:光猫亮红灯，
客户其他诉求:
客户来电反映宽带无法使用，线上排障不认可
</t>
  </si>
  <si>
    <t>2024-07-08 11:17:35</t>
  </si>
  <si>
    <t>2024-07-08 11:18:01</t>
  </si>
  <si>
    <t>SD-852-252368-135-2510</t>
  </si>
  <si>
    <t>SD-057-240708-809724-5988</t>
  </si>
  <si>
    <t>2024-07-08 15:08:06</t>
  </si>
  <si>
    <t>普通区域-诸城市-新郎商贸城-13791891791-200M-宽带上网投诉-次数0-20240708150515X315611640</t>
  </si>
  <si>
    <t>2024-07-09 16:09:00</t>
  </si>
  <si>
    <t>20240708150515X315611640</t>
  </si>
  <si>
    <t xml:space="preserve">流程受理流水号：20240708150244137918917911108425
客户号码:13791891791
客户姓名:刘**
投诉地市:潍坊
来话流水:2024070815023044720875866
宽带账号:13791891791
宽带账号归属地市:潍坊
宽带账号归属区县:诸城市
故障地址:潍坊诸城市密州街道人民东路新郎商贸城新郎商贸城13#箱*********
联系电话:13791891791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故障时间:2024-07-08 15:04:47
具体故障现象:宽带无法使用
客户其他诉求:
</t>
  </si>
  <si>
    <t>2024-07-08 15:11:16</t>
  </si>
  <si>
    <t>2024-07-08 15:12:59</t>
  </si>
  <si>
    <t>SD-852-269050-242-15643</t>
  </si>
  <si>
    <t>SD-057-240708-784610-6828</t>
  </si>
  <si>
    <t>2024-07-08 16:20:26</t>
  </si>
  <si>
    <t>普通区域-青州市-青州旭馨苑小区-15763625098-500M-宽带上网投诉-次数0-20240708161802X682699384</t>
  </si>
  <si>
    <t>2024-07-09 17:21:00</t>
  </si>
  <si>
    <t>20240708161802X682699384</t>
  </si>
  <si>
    <t xml:space="preserve">流程受理流水号：20240708161731157636250981128887
客户号码:15763625098
客户姓名:侯**
投诉地市:潍坊
来话流水:2024070816161729120858407
宽带账号:15763625098
宽带账号归属地市:潍坊
宽带账号归属区县:青州市
故障地址:潍坊青州市云门山街道范公亭东路青州旭馨苑小区B区2号楼*********
联系电话:15763625098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故障细类:网速慢/上网掉线(专席)
携转原因:
故障时间:2024-07-08 16:19:08
具体故障现象:网速慢卡顿，
客户其他诉求:
</t>
  </si>
  <si>
    <t>2024-07-08 16:22:07</t>
  </si>
  <si>
    <t>2024-07-08 16:22:25</t>
  </si>
  <si>
    <t>SD-851-250119-9732-5732</t>
  </si>
  <si>
    <t>SD-057-240708-295387-2813</t>
  </si>
  <si>
    <t>2024-07-08 11:02:39</t>
  </si>
  <si>
    <t>普通区域-青州市-吴家庄村-15263696968-200M-魔百和投诉-次数0-202407080000260063</t>
  </si>
  <si>
    <t>2024-07-09 12:03:00</t>
  </si>
  <si>
    <t>202407080000260063</t>
  </si>
  <si>
    <t>202407080000260063#【已关注中国移动10086微信公众号】流程受理流水号：20240708105853152636969681050930
客户号码:15263696968
客户姓名:吴**
投诉地市:潍坊
来话流水:2024070810582303120863315
宽带账号:15263696968
宽带账号归属地市:潍坊
宽带账号归属区县:青州市
故障地址:潍坊青州市高柳镇吴家庄村吴家庄村5号箱（吴德玉）*********
联系电话:15065641848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故障时间:2024-07-08 11:01:31
魔百和单播/组播:组播
具体故障现象:电视直播或点播无法观看，老人在家不方便排障
客户其他诉求:
魔百和单/组播：组播;宽带小区$[吴家庄村]$</t>
  </si>
  <si>
    <t>2024-07-08 11:10:37</t>
  </si>
  <si>
    <t>2024-07-08 11:11:43</t>
  </si>
  <si>
    <t>SD-057-240708-214035-2903</t>
  </si>
  <si>
    <t>2024-07-08 11:08:48</t>
  </si>
  <si>
    <t>【调研】-80+银卡-普通区域-奎文区-金都时代新城-15264681372-300M-宽带上网投诉-次数0-20240708110742X622383290</t>
  </si>
  <si>
    <t>20240708110742X622383290</t>
  </si>
  <si>
    <t xml:space="preserve">流程受理流水号：20240708110634152646813721053359
客户号码:15264681372
客户姓名:鞠**
投诉地市:潍坊
来话流水:2024070811044606820846055
宽带账号:15264681372
宽带账号归属地市:潍坊
宽带账号归属区县:奎文区
故障地址:潍坊奎文区北苑街道北宫街金都时代新城51号楼*********
联系电话:15264681372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故障时间:2024-07-08 11:00:53
具体故障现象:网速慢卡顿，
客户其他诉求:客户来电反映宽带网速慢，线上排障不认可
</t>
  </si>
  <si>
    <t>2024-07-08 11:10:14</t>
  </si>
  <si>
    <t>2024-07-08 11:10:38</t>
  </si>
  <si>
    <t>SD-852-232338-1149-16820</t>
  </si>
  <si>
    <t>SD-057-240708-573684-2906</t>
  </si>
  <si>
    <t>2024-07-08 11:08:56</t>
  </si>
  <si>
    <t>【调研】-普通区域-奎文区-鸢飞小区管委会宿舍-18765123839-1000M-宽带上网投诉-次数0-202407080000267926</t>
  </si>
  <si>
    <t>202407080000267926</t>
  </si>
  <si>
    <t>202407080000267926#宽带账号：18765123839；宽带地址：潍坊高新高新城区东方路鸢飞小区管委会宿舍公安局北楼；客户来电反映宽带不好用，慢，客户不配合操作，要求上门，请协助处理，谢谢！联系电话：18765123839；联系人：杜**；来电流水：2024070811051530020852322</t>
  </si>
  <si>
    <t>2024-07-08 11:18:22</t>
  </si>
  <si>
    <t>SD-851-237804-7509-25321</t>
  </si>
  <si>
    <t>SD-057-240708-805267-5938</t>
  </si>
  <si>
    <t>2024-07-08 15:05:38</t>
  </si>
  <si>
    <t>普通区域-临朐县-小官庄-18765757708-300M-宽带上网投诉-次数0-20240708150449X289193289</t>
  </si>
  <si>
    <t>20240708150449X289193289</t>
  </si>
  <si>
    <t xml:space="preserve">【农村网络投诉】流程受理流水号：20240708150215187657577081108305
客户号码:18765757708
客户姓名:李*
投诉地市:潍坊
来话流水:2024070815003503820850141
宽带账号:18765757708
宽带账号归属地市:潍坊
宽带账号归属区县:临朐县
故障地址:潍坊临朐县沂山管理委员会小官庄村小官庄小官庄4号箱李现福（外墙）*********
联系电话:15169681837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故障时间:2024-07-08 15:04:09
具体故障现象:提示网络无法连接，
客户其他诉求:
</t>
  </si>
  <si>
    <t>2024-07-08 15:13:41</t>
  </si>
  <si>
    <t>2024-07-08 15:15:17</t>
  </si>
  <si>
    <t>SD-057-240708-610824-2867</t>
  </si>
  <si>
    <t>2024-07-08 11:06:27</t>
  </si>
  <si>
    <t>【调研】-80+银卡-普通区域-高密市-东丁家庄自然村-15965052681-1000M-宽带上网投诉-次数0-202407080000267984</t>
  </si>
  <si>
    <t>202407080000267984</t>
  </si>
  <si>
    <t xml:space="preserve">202407080000267984#宽带账号：15965052681；宽带地址：潍坊高密市井沟镇东丁家庄东丁家庄自然村东丁家庄丁如坤1号箱*********；客户来电反映宽带无法使用，客户反映光纤线断，要求上门，请协助处理，谢谢！联系电话：13863601475；联系人：先生/女士；来电流水：2024070811041582220839475。
</t>
  </si>
  <si>
    <t>2024-07-08 11:15:58</t>
  </si>
  <si>
    <t>SD-851-265082-18940-26131</t>
  </si>
  <si>
    <t>SD-057-240708-309821-2893</t>
  </si>
  <si>
    <t>2024-07-08 11:08:23</t>
  </si>
  <si>
    <t>80+金卡-FTTR-普通区域-安丘市-青云瑞景园(含锦绣上河园)-15063639000-1000M-宽带上网投诉-次数0-202407080000269063</t>
  </si>
  <si>
    <t>202407080000269063</t>
  </si>
  <si>
    <t xml:space="preserve">202407080000269063#【已关注中国移动10086微信公众号】流程受理流水号：20240708110757150636390001053768
客户号码:15063639000
客户姓名:宋**
投诉地市:潍坊
来话流水:2024070811074313320884393
宽带账号:15063639000
宽带账号归属地市:潍坊
宽带账号归属区县:安丘市
故障地址:潍坊安丘市兴安街道翠微路青云瑞景园安丘青云瑞景园59号楼（三方）*********
联系电话:19819756012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故障时间:2024-07-08 11:08:07
具体故障现象:用户无法提供具体故障现象，
客户其他诉求:客户侧为质差终端，要求上门更换终端并一并处理故障问题。
</t>
  </si>
  <si>
    <t>2024-07-08 11:18:10</t>
  </si>
  <si>
    <t>2024-07-08 11:18:48</t>
  </si>
  <si>
    <t>SD-851-296268-14599-9826</t>
  </si>
  <si>
    <t>SD-057-240708-639057-6840</t>
  </si>
  <si>
    <t>2024-07-08 16:21:01</t>
  </si>
  <si>
    <t>80+白金-普通区域-寿光市-侯三-15169658531-1000M-宽带上网投诉-次数0-202407080000534597</t>
  </si>
  <si>
    <t>202407080000534597</t>
  </si>
  <si>
    <t>202407080000534597# 宽带账号15169658531；联系电话：15169658531宽带地址：潍坊寿光市侯镇侯三村侯三5号楼**；客户来电反映无法上网，线上指导无法配合操作，要求上门处理, 来电流水：2024070816173861620876459</t>
  </si>
  <si>
    <t>2024-07-08 16:24:58</t>
  </si>
  <si>
    <t>2024-07-08 16:25:18</t>
  </si>
  <si>
    <t>SD-851-277222-24941-8301</t>
  </si>
  <si>
    <t>SD-057-240708-826453-5957</t>
  </si>
  <si>
    <t>2024-07-08 15:06:52</t>
  </si>
  <si>
    <t>80+银卡-普通区域-寿光市-玉泉园-13780889975-200M-宽带上网投诉-次数0-202407080000462516</t>
  </si>
  <si>
    <t>2024-07-09 16:07:00</t>
  </si>
  <si>
    <t>202407080000462516</t>
  </si>
  <si>
    <t xml:space="preserve">202407080000462516#宽带账号：13780889975；宽带地址：潍坊寿光市圣城街道农圣街玉泉园10号楼，客户来电反映宽带不能用，经查询客户侧为质差路由器导致宽带使用不畅，请参考处理，谢谢！联系电话：13780889975；联系人：女士；来电流水：2024070815044478020805411。 
</t>
  </si>
  <si>
    <t>2024-07-08 15:19:20</t>
  </si>
  <si>
    <t>2024-07-08 15:19:41</t>
  </si>
  <si>
    <t>SD-057-240708-316854-5983</t>
  </si>
  <si>
    <t>2024-07-08 15:08:02</t>
  </si>
  <si>
    <t>【调研】-(目标)普通区域-昌邑市-北赵自然村-18463655933-300M-魔百和投诉-次数0-20240708150510X310963714</t>
  </si>
  <si>
    <t>20240708150510X310963714</t>
  </si>
  <si>
    <t>【农村网络投诉】流程受理流水号：20240708150406184636559331108796
客户号码:18463655933
客户姓名:陆**
投诉地市:潍坊
来话流水:2024070814562250220894965
宽带账号:18463655933
宽带账号归属地市:潍坊
宽带账号归属区县:昌邑市
故障地址:潍坊昌邑市卜庄镇北赵村北赵自然村23号箱*********
联系电话:18463655933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故障细类:移动高清电视故障(专席)
携转原因:
故障时间:2024-07-08 15:04:24
魔百和单播/组播:组播
具体故障现象:电视机提示无信号，有机顶盒未安装，请协助，谢谢。
客户其他诉求:
魔百和单/组播：组播</t>
  </si>
  <si>
    <t>2024-07-08 15:10:03</t>
  </si>
  <si>
    <t>2024-07-08 15:10:37</t>
  </si>
  <si>
    <t>SD-057-240709-764291-1509</t>
  </si>
  <si>
    <t>2024-07-09 10:15:09</t>
  </si>
  <si>
    <t>【调研】-普通区域-高密市-水岸东方-13070775322-500M-魔百和投诉-次数0-202407090000190559</t>
  </si>
  <si>
    <t>2024-07-10 08:00:00</t>
  </si>
  <si>
    <t>202407090000190559</t>
  </si>
  <si>
    <t>202407090000190559#流程受理流水号：20240709101415130707753221029690
客户号码:13070775322
客户姓名:刘**
投诉地市:潍坊
来话流水:2024070910063259820815937
宽带账号:13070775322
宽带账号归属地市:潍坊
宽带账号归属区县:高密市
故障地址:潍坊高密市朝阳街道康城大街水岸东方高密水岸东方1-21-2单元110号箱*********
联系电话:13280117845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光功率:-15.10
故障大类:宽带/电视
故障细类:移动高清电视故障(专席)
携转原因:
故障时间:2024-07-09 10:14:21
魔百和单播/组播:组播
具体故障现象:电视直播或点播无法观看，系统显示的组播状态，指导网线换口，对应指导网络配置无效
客户其他诉求:
魔百和单/组播：组播;宽带小区$[水岸东方]$</t>
  </si>
  <si>
    <t>2024-07-09 10:23:16</t>
  </si>
  <si>
    <t>2024-07-09 10:25:09</t>
  </si>
  <si>
    <t>SD-851-257851-18058-19677</t>
  </si>
  <si>
    <t>SD-057-240709-276349-1284</t>
  </si>
  <si>
    <t>2024-07-09 09:56:33</t>
  </si>
  <si>
    <t>80+银卡-普通区域-寿光市-老市府办公大厦-18263623352-1000M-宽带上网投诉-次数0-20240709095455X954457320</t>
  </si>
  <si>
    <t>20240709095455X954457320</t>
  </si>
  <si>
    <t xml:space="preserve">流程受理流水号：20240709095142182636233521023444
客户号码:18263623352
客户姓名:李*
投诉地市:潍坊
来话流水:2024070909505702420899033
宽带账号:18263623352
宽带账号归属地市:潍坊
宽带账号归属区县:寿光市
故障地址:潍坊市寿光市圣城街道金光街与渤海路交汇处东50米路北老市府办公楼三楼305
联系电话:18263623352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故障细类:宽带无法上网(专席)
携转原因:
故障时间:2024-07-09 09:52:00
具体故障现象:提示网络无法连接，
客户其他诉求:用户说整体网络都瘫了，要求今天上午务必联系处理。如果上午不来就换网。
</t>
  </si>
  <si>
    <t>2024-07-09 10:01:43</t>
  </si>
  <si>
    <t>2024-07-09 10:02:03</t>
  </si>
  <si>
    <t>SD-851-295992-20108-16446</t>
  </si>
  <si>
    <t>SD-057-240709-783524-1490</t>
  </si>
  <si>
    <t>2024-07-09 10:14:25</t>
  </si>
  <si>
    <t>【调研】-80+银卡-普通区域-寿光市-大泊头村自然村-18366327940-300M-宽带上网投诉-次数0-202407090000187047</t>
  </si>
  <si>
    <t>202407090000187047</t>
  </si>
  <si>
    <t xml:space="preserve">202407090000187047#宽带账号：18366327940  ；宽带地址：潍坊寿光市侯镇大泊头村大泊头村自然村53号箱*********
   ；客户来电反映宽带不能用，客户不在现场，无法配合线上指导，要求上门，请协助处理，谢谢！联系电话：15165620366；联系人：先生；来电流水：2024070910120253220893188
</t>
  </si>
  <si>
    <t>2024-07-09 10:16:17</t>
  </si>
  <si>
    <t>2024-07-09 10:16:48</t>
  </si>
  <si>
    <t>SD-851-254002-740-29858</t>
  </si>
  <si>
    <t>SD-057-240709-068372-1261</t>
  </si>
  <si>
    <t>2024-07-09 09:53:44</t>
  </si>
  <si>
    <t>80+银卡-普通区域-奎文区-北王汽配城-13964653052-200M-宽带上网投诉-次数0-20240709095159X919503361 三级督办</t>
  </si>
  <si>
    <t>2024-07-10 10:54:00</t>
  </si>
  <si>
    <t>20240709095159X919503361</t>
  </si>
  <si>
    <t xml:space="preserve">流程受理流水号：20240709095130139646530521023398
客户号码:13964653052
客户姓名:王**
投诉地市:潍坊
来话流水:2024070909505915220899560
宽带账号:13964653052
宽带账号归属地市:潍坊
宽带账号归属区县:奎文区
故障地址:潍坊奎文区潍洲路街道潍洲路市区北王汽配城聚类市场覆盖接入工程3#箱9#楼*********
联系电话:13964653052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
携转原因:
故障时间:2024-07-09 10:02:01
具体故障现象:光猫亮红灯，
客户其他诉求:
</t>
  </si>
  <si>
    <t>2024-07-09 09:58:08</t>
  </si>
  <si>
    <t>2024-07-09 09:58:40</t>
  </si>
  <si>
    <t>SD-057-240709-138957-1227</t>
  </si>
  <si>
    <t>2024-07-09 09:50:20</t>
  </si>
  <si>
    <t>【重投】-80+普通-普通区域-高密市-今日星城-15006676722-300M-宽带上网投诉-次数0-20240709094816X696595193</t>
  </si>
  <si>
    <t>20240709094816X696595193</t>
  </si>
  <si>
    <t>流程受理流水号：20240709094253150066767221021050
客户号码:15006676722
客户姓名:马**
投诉地市:潍坊
来话流水:2024070909410927320864133
宽带账号:15006676722
宽带账号归属地市:潍坊
宽带账号归属区县:高密市
故障地址:潍坊高密市朝阳街道夷安大道今日星城高密今日星城3号楼2单元箱*********
联系电话:13854440874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09:45:24
具体故障现象:注册闪烁，拔插光钎线，</t>
  </si>
  <si>
    <t>2024-07-09 10:03:01</t>
  </si>
  <si>
    <t>2024-07-09 10:03:29</t>
  </si>
  <si>
    <t>SD-851-263306-21440-21311</t>
  </si>
  <si>
    <t>SD-057-240709-140836-9273</t>
  </si>
  <si>
    <t>2024-07-09 23:00:54</t>
  </si>
  <si>
    <t>80+银卡-普通区域-诸城市-金栗元小区-15753633362-300M-宽带上网投诉-次数0-202407090000686654</t>
  </si>
  <si>
    <t>2024-07-10 19:00:00</t>
  </si>
  <si>
    <t>202407090000686654</t>
  </si>
  <si>
    <t xml:space="preserve">202407090000686654#流程受理流水号：20240709225939157536333621164688
客户号码:15753633362
客户姓名:王**
投诉地市:潍坊
来话流水:2024070922591596520819350
宽带账号:15753633362
宽带账号归属地市:潍坊
宽带账号归属区县:诸城市
故障地址:潍坊诸城市龙都街道西外环路金栗元小区4号楼*********
联系电话:15753633362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故障时间:2024-07-09 23:00:26
具体故障现象:电脑无法上网，
客户其他诉求:客户要求尽快处理回复电话，谢谢
</t>
  </si>
  <si>
    <t>2024-07-09 23:47:26</t>
  </si>
  <si>
    <t>SD-057-240709-736491-1283</t>
  </si>
  <si>
    <t>2024-07-09 09:56:24</t>
  </si>
  <si>
    <t>【调研】-普通区域-高密市-青建橄榄树-13863637711-300M-宽带上网投诉-次数0-20240709095431X713173570</t>
  </si>
  <si>
    <t>20240709095431X713173570</t>
  </si>
  <si>
    <t xml:space="preserve">流程受理流水号：20240709095341138636377111024004
客户号码:13863637711
客户姓名:赵*
投诉地市:潍坊
来话流水:2024070909503497620893961
宽带账号:13863637711
宽带账号归属地市:潍坊
宽带账号归属区县:高密市
故障地址:潍坊高密市朝阳街道康成大街青建橄榄树青建橄榄树1号楼*********
联系电话:13863637711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故障细类:网速慢/上网掉线(专席)
携转原因:
故障时间:2024-07-09 09:53:57
具体故障现象:网速慢卡顿，
客户其他诉求:
</t>
  </si>
  <si>
    <t>2024-07-09 09:58:20</t>
  </si>
  <si>
    <t>2024-07-09 09:58:45</t>
  </si>
  <si>
    <t>SD-057-240709-096514-9251</t>
  </si>
  <si>
    <t>2024-07-09 22:31:14</t>
  </si>
  <si>
    <t>普通区域-高密市-卣坊自然村-13053616863-300M-宽带上网投诉-次数0-202407090000682350</t>
  </si>
  <si>
    <t>202407090000682350</t>
  </si>
  <si>
    <t>202407090000682350#流程受理流水号：20240709222938130536168631164575
客户号码:13053616863
客户姓名:赵*
投诉地市:潍坊
来话流水:2024070922292202220812080
宽带账号:13053616863
宽带账号归属地市:潍坊
宽带账号归属区县:高密市
故障地址:潍坊高密市朝阳街道卣坊卣坊自然村田文亮3号箱*********
联系电话:13053616863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22:30:43
具体故障现象:光猫亮红灯，
客户其他诉求:
;宽带小区$[卣坊自然村]$</t>
  </si>
  <si>
    <t>2024-07-09 22:35:40</t>
  </si>
  <si>
    <t>dw3_jk_songjianing</t>
  </si>
  <si>
    <t>2024-07-09 22:36:05</t>
  </si>
  <si>
    <t>SD-851-309377-3971-19393</t>
  </si>
  <si>
    <t>SD-057-240709-921643-1431</t>
  </si>
  <si>
    <t>2024-07-09 10:12:24</t>
  </si>
  <si>
    <t>FTTR-普通区域-奎文区-东三甲-18265686273-1000M-宽带上网投诉-次数0-202407090000185754</t>
  </si>
  <si>
    <t>202407090000185754</t>
  </si>
  <si>
    <t xml:space="preserve">202407090000185754#宽带账号：18265686273；宽带地址：潍城区油坊中路东北关村2排12号；客户来电反映宽带不好用，客户要求更换光猫，请协助上门更换终端并一并处理故障问题，谢谢！联系电话：18265686273；联系人：女士；来电流水：2024070910035116820877963。 </t>
  </si>
  <si>
    <t>2024-07-09 10:16:22</t>
  </si>
  <si>
    <t>2024-07-09 10:16:57</t>
  </si>
  <si>
    <t>SD-851-293251-11538-1942</t>
  </si>
  <si>
    <t>SD-057-240709-371496-3964</t>
  </si>
  <si>
    <t>2024-07-09 13:56:34</t>
  </si>
  <si>
    <t>80+金卡-普通区域-奎文区-盛世豪庭豪景苑-18863032999-200M-宽带上网投诉-次数0-202407090000359331</t>
  </si>
  <si>
    <t>2024-07-10 13:00:00</t>
  </si>
  <si>
    <t>202407090000359331</t>
  </si>
  <si>
    <t>202407090000359331#18863032999客户来电表示光猫上按键不太好用想要更换新的光猫，请协助处理，谢谢
联系人：女士，联系电话：13869628663，流水：2024070913501175120805148</t>
  </si>
  <si>
    <t>2024-07-09 14:02:03</t>
  </si>
  <si>
    <t>2024-07-09 14:03:14</t>
  </si>
  <si>
    <t>SD-057-240709-583674-567</t>
  </si>
  <si>
    <t>2024-07-09 08:56:38</t>
  </si>
  <si>
    <t>【追4】【调研】-80+普通-(目标)普通区域-奎文区-蔡家楼小区-13605366922-300M-宽带上网投诉-次数0-20240709085513X513695807</t>
  </si>
  <si>
    <t>20240709085513X513695807</t>
  </si>
  <si>
    <t xml:space="preserve">【农村网络投诉】流程受理流水号：20240709085354136053669221007076
客户号码:13605366922
客户姓名:申**
投诉地市:潍坊
来话流水:2024070908530446020860761
宽带账号:13605366922
宽带账号归属地市:潍坊
宽带账号归属区县:高新
故障地址:潍坊高新车留蔡家楼村蔡家楼小区1号楼*********
联系电话:13605366922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09:10:37
具体故障现象:光猫亮红灯，
客户其他诉求:
</t>
  </si>
  <si>
    <t>2024-07-09 08:58:37</t>
  </si>
  <si>
    <t>2024-07-09 09:02:47</t>
  </si>
  <si>
    <t>SD-057-240709-860537-3987</t>
  </si>
  <si>
    <t>2024-07-09 13:59:14</t>
  </si>
  <si>
    <t>【调研】-80+金卡-普通区域-潍城区-油坊社区-15963669161-1000M-宽带上网投诉-次数0-20240709135802X682436457</t>
  </si>
  <si>
    <t>20240709135802X682436457</t>
  </si>
  <si>
    <t xml:space="preserve">流程受理流水号：20240709135723159636691611077889
客户号码:15963669161
客户姓名:李**
投诉地市:潍坊
来话流水:2024070913312570820835797
宽带账号:15963669161
宽带账号归属地市:潍坊
宽带账号归属区县:潍城区
故障地址:潍坊潍城区城关街道向阳路油坊社区8号楼*********
联系电话:15963669161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
携转原因:
故障时间:2024-07-09 13:57:19
具体故障现象:上网流量卡顿，要师傅上门看一下
客户其他诉求:
</t>
  </si>
  <si>
    <t>2024-07-09 14:03:52</t>
  </si>
  <si>
    <t>2024-07-09 14:04:44</t>
  </si>
  <si>
    <t>SD-851-319217-9179-12379</t>
  </si>
  <si>
    <t>SD-057-240709-147398-550</t>
  </si>
  <si>
    <t>2024-07-09 08:55:01</t>
  </si>
  <si>
    <t>普通区域--null--宽带上网投诉-次数0-202407080000132521</t>
  </si>
  <si>
    <t>2024-07-10 09:56:00</t>
  </si>
  <si>
    <t>202407080000132521</t>
  </si>
  <si>
    <t>202407080000132521#受理号码 : 13665361888客户姓名 : 窦**号码归属地 : 潍坊寒亭 － 寒亭用户品牌 : 全球通客户来电反映；表示预约宽带由于无端口导致无法安装，要求核实具体原因回电加急安装宽带，解释不认可，请处理，谢谢。联系人:先生 联系电话: 本机，录音流水 2024070809021923920895976</t>
  </si>
  <si>
    <t>2024-07-09 12:07:20</t>
  </si>
  <si>
    <t>2024-07-09 20:31:39</t>
  </si>
  <si>
    <t>普通区域-寒亭区-邦盛书香苑小区-17353673968-1000M-宽带上网投诉-次数0-202407090000654485 一级督办</t>
  </si>
  <si>
    <t>202407090000654485</t>
  </si>
  <si>
    <t>2024-07-09 20:34:23</t>
  </si>
  <si>
    <t>2024-07-09 20:35:06</t>
  </si>
  <si>
    <t>SD-057-240709-478923-3918</t>
  </si>
  <si>
    <t>2024-07-09 13:50:33</t>
  </si>
  <si>
    <t>【调研】-80+金卡-普通区域-昌乐县-机械厂家属楼-15269627992-200M-宽带上网投诉-次数0-20240709134913X153217162</t>
  </si>
  <si>
    <t>20240709134913X153217162</t>
  </si>
  <si>
    <t xml:space="preserve">流程受理流水号：20240709134826152696279921076069
客户号码:15269627992
客户姓名:沈**
投诉地市:潍坊
来话流水:2024070913472520320878338
宽带账号:15269627992
宽带账号归属地市:潍坊
宽带账号归属区县:昌乐县
故障地址:潍坊昌乐县城关街道利民街新城宸居小区1号楼*********
联系电话:15269627992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13:48:46
具体故障现象:打不开网页，
客户其他诉求:
</t>
  </si>
  <si>
    <t>2024-07-09 13:53:30</t>
  </si>
  <si>
    <t>2024-07-09 13:55:32</t>
  </si>
  <si>
    <t>SD-851-284771-27264-11511</t>
  </si>
  <si>
    <t>SD-057-240709-074136-6330</t>
  </si>
  <si>
    <t>2024-07-09 17:53:55</t>
  </si>
  <si>
    <t>80+普通-普通区域-潍城区-潍城李家村自然村-13280131018-300M-宽带上网投诉-次数0-202407090000565056</t>
  </si>
  <si>
    <t>2024-07-10 18:54:00</t>
  </si>
  <si>
    <t>202407090000565056</t>
  </si>
  <si>
    <t>202407090000565056#宽带账号：13280131018；联系电话：13280131018宽带地址：潍坊潍城区乐埠山生态经济发展区李家村李家村自然村17号箱在村中东数第一排北数第二排房；客户来电反映无法联网，线上指导无法配合操作，要求上门处理, 来电流水：2024070917494841720838714</t>
  </si>
  <si>
    <t>2024-07-09 17:56:54</t>
  </si>
  <si>
    <t>2024-07-09 17:57:26</t>
  </si>
  <si>
    <t>SD-057-240709-819304-8451</t>
  </si>
  <si>
    <t>2024-07-09 20:32:16</t>
  </si>
  <si>
    <t>80+金卡-普通区域-潍城区-西北董自然村-13905363805-200M-宽带上网投诉-次数0-202407090000657802</t>
  </si>
  <si>
    <t>202407090000657802</t>
  </si>
  <si>
    <t xml:space="preserve">202407090000657802#宽带账号：13905363805；宽带地址：潍坊潍城区军埠口综合项目区西北董西北董自然村5#西数第2条胡同北数第8排；客户来电反映宽带无法上网，无法配合线上指导，请协助处理，谢谢！联系电话；15653611509联系人：；来电流水：2024070920301977620896024。
</t>
  </si>
  <si>
    <t>2024-07-09 20:35:45</t>
  </si>
  <si>
    <t>SD-057-240709-549276-513</t>
  </si>
  <si>
    <t>2024-07-09 08:51:51</t>
  </si>
  <si>
    <t>【调研】-80+普通-普通区域-潍城区-中经世纪城-13791635263-300M-宽带上网投诉-次数0-202407090000110845</t>
  </si>
  <si>
    <t>202407090000110845</t>
  </si>
  <si>
    <t>202407090000110845#流程受理流水号：20240709085122137916352631006340
客户号码:13791635263
客户姓名:顾**
投诉地市:潍坊
来话流水:2024070908501279920832148
宽带账号:13791635263
宽带账号归属地市:潍坊
宽带账号归属区县:潍城区
故障地址:潍坊潍城区南关街道健康街中经世纪城12号楼*********
联系电话:13791635263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08:51:40
具体故障现象:光猫亮红灯，
客户其他诉求:
;宽带小区$[中经世纪城]$</t>
  </si>
  <si>
    <t>2024-07-09 08:57:25</t>
  </si>
  <si>
    <t>2024-07-09 08:57:48</t>
  </si>
  <si>
    <t>SD-851-280627-30134-1028</t>
  </si>
  <si>
    <t>SD-057-240709-672504-7842</t>
  </si>
  <si>
    <t>2024-07-09 19:41:37</t>
  </si>
  <si>
    <t>【调研】-普通区域-坊子区-伯爵公馆二期-15662571916-1000M-宽带上网投诉-次数0-20240709194040X240072292</t>
  </si>
  <si>
    <t>20240709194040X240072292</t>
  </si>
  <si>
    <t xml:space="preserve">流程受理流水号：20240709193957156625719161151370
客户号码:15662571916
客户姓名:闫**
投诉地市:潍坊
来话流水:2024070919374756820827646
宽带账号:15662571916
宽带账号归属地市:潍坊
宽带账号归属区县:坊子区
故障地址:潍坊坊子区坊子新区北海路伯爵公馆二期坊子伯爵公馆二期30号楼*********
联系电话:15662571916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故障时间:2024-07-09 19:40:18
具体故障现象:光猫亮红灯：拔插捋直光纤线未恢复，请协助处理，谢谢。
客户其他诉求:
</t>
  </si>
  <si>
    <t>2024-07-09 19:45:03</t>
  </si>
  <si>
    <t>2024-07-09 19:45:27</t>
  </si>
  <si>
    <t>SD-851-234684-22505-24093</t>
  </si>
  <si>
    <t>SD-057-240709-947216-523</t>
  </si>
  <si>
    <t>2024-07-09 08:53:05</t>
  </si>
  <si>
    <t>(目标)普通区域-寒亭区-爱悦城鸿府-13589172106-500M-宽带上网投诉-次数0-20240709085023X223910724</t>
  </si>
  <si>
    <t>20240709085023X223910724</t>
  </si>
  <si>
    <t xml:space="preserve">流程受理流水号：20240709084326135891721061004355
客户号码:13589172106
客户姓名:陶**
投诉地市:潍坊
来话流水:2024070908431311520868524
宽带账号:13589172106
宽带账号归属地市:潍坊
宽带账号归属区县:寒亭区
故障地址:潍坊寒亭区寒亭街道友谊路爱悦城鸿府5号楼*********
联系电话:13589172106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故障时间:2024-07-09 08:56:23
具体故障现象:网速慢卡顿，
客户其他诉求:客户来电反映家里宽带上网网速慢卡顿，电视也无法观看，线上排障不配合，拒绝线上排障，要求今天必须恢复，不然就把宽带费用退还，已跟客户解释，客户不认可，请协助处理，谢谢
</t>
  </si>
  <si>
    <t>2024-07-09 09:00:52</t>
  </si>
  <si>
    <t>2024-07-09 09:01:19</t>
  </si>
  <si>
    <t>SD-851-252481-10258-9111</t>
  </si>
  <si>
    <t>SD-057-240709-892014-7852</t>
  </si>
  <si>
    <t>2024-07-09 19:42:38</t>
  </si>
  <si>
    <t>【调研】-普通区域-奎文区-欣泰盛和苑-18853665818-100M-宽带上网投诉-次数0-202407090000636669</t>
  </si>
  <si>
    <t>202407090000636669</t>
  </si>
  <si>
    <t>202407090000636669#受理号码：18853665818；  内容：客户来电电视机无法观看，我处正常排查未恢复，系统显示质差路由器，请协助处理谢谢    联系电话：13864602923；联系人：女士；来电流水：2024070919392157320836787；</t>
  </si>
  <si>
    <t>2024-07-09 19:47:09</t>
  </si>
  <si>
    <t>2024-07-09 19:47:30</t>
  </si>
  <si>
    <t>SD-057-240709-547392-532</t>
  </si>
  <si>
    <t>2024-07-09 08:53:33</t>
  </si>
  <si>
    <t>普通区域-坊子区-肖家-18853606978-100M-宽带上网投诉-次数0-20240709085132X292356541</t>
  </si>
  <si>
    <t>2024-07-10 09:54:00</t>
  </si>
  <si>
    <t>20240709085132X292356541</t>
  </si>
  <si>
    <t xml:space="preserve">【农村网络投诉】流程受理流水号：20240709084723188536069781005288
客户号码:18853606978
客户姓名:邱**
投诉地市:潍坊
来话流水:2024070908461725620894801
宽带账号:18853606978
宽带账号归属地市:潍坊
宽带账号归属区县:坊子区
故障地址:潍坊坊子区坊安街办肖家行政村肖家5号村东北角建材门市西
联系电话:15265644611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故障细类:电脑上网出现故障(专席)
携转原因:
故障时间:2024-07-09 08:48:49
具体故障现象:电脑651，网线连接路由器，经排查未恢复，请协助处理谢谢
客户其他诉求:
</t>
  </si>
  <si>
    <t>2024-07-09 09:00:27</t>
  </si>
  <si>
    <t>2024-07-09 09:00:53</t>
  </si>
  <si>
    <t>SD-851-268789-31412-20912</t>
  </si>
  <si>
    <t>SD-057-240709-438617-9266</t>
  </si>
  <si>
    <t>2024-07-09 22:52:06</t>
  </si>
  <si>
    <t>普通区域-坊子区-坊子欧美佳苑-19819635708-300M-宽带上网投诉-次数0-202407090000684481</t>
  </si>
  <si>
    <t>202407090000684481</t>
  </si>
  <si>
    <t>202407090000684481#【已关注中国移动10086微信公众号】流程受理流水号：20240709224839198196357081164652
客户号码:19819635708
客户姓名:于**
投诉地市:潍坊
来话流水:2024070922482781320817269
宽带账号:19819635708
宽带账号归属地市:潍坊
宽带账号归属区县:坊子区
故障地址:潍坊坊子区坊子新区凤凰大街坊子欧美佳苑28号楼*********
联系电话:19819635708
联系人:女士
工单紧急程度:非常紧急
是否有升级投诉倾向:是
是否重复投诉:是
是否携转意向:是
是否投诉倾向:是
是否智能网关:智能网关
当前是否在线:是
接入方式:FTTH
端到端诊断结果:客户侧设备问题（新增）
是否质差终端:无质差信息
光功率:-15.86
故障大类:宽带/电视
故障细类:宽带网速慢/卡顿
携转原因:
故障时间:2024-07-09 22:50:26
具体故障现象:网速慢卡顿，
客户其他诉求:客户来电反映自己网速慢，前台已下发视频链接，客户表示如果还是不能用就拨打12315和市场热线，请协助，谢谢
;宽带小区$[坊子欧美佳苑]$</t>
  </si>
  <si>
    <t>2024-07-09 23:49:23</t>
  </si>
  <si>
    <t>2024-07-10 07:28:18</t>
  </si>
  <si>
    <t>SD-057-240709-964857-7864</t>
  </si>
  <si>
    <t>2024-07-09 19:44:02</t>
  </si>
  <si>
    <t>普通区域-诸城市-曹家泊自然村-13573648985-200M-宽带上网投诉-次数0-20240709194101X261602652</t>
  </si>
  <si>
    <t>20240709194101X261602652</t>
  </si>
  <si>
    <t xml:space="preserve">【农村网络投诉】流程受理流水号：20240709193558135736489851150823
客户号码:13573648985
客户姓名:伏**
投诉地市:潍坊
来话流水:2024070919353851320815422
宽带账号:13573648985
宽带账号归属地市:潍坊
宽带账号归属区县:诸城市
故障地址:潍坊诸城市相州镇曹家泊曹家泊自然村曹家泊村东北6号箱*********
联系电话:13573648985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19:38:25
具体故障现象:此处公告故障，正常解释不认可，客户表示外网线低垂容易挂断，希望彻底解决问题
客户其他诉求:
</t>
  </si>
  <si>
    <t>2024-07-09 19:46:33</t>
  </si>
  <si>
    <t>2024-07-09 19:46:55</t>
  </si>
  <si>
    <t>SD-057-240709-610534-8702</t>
  </si>
  <si>
    <t>2024-07-09 21:05:45</t>
  </si>
  <si>
    <t>普通区域-昌邑市-晴埠村-15864327078-300M-魔百和投诉-次数0-20240709210424X264328224</t>
  </si>
  <si>
    <t>20240709210424X264328224</t>
  </si>
  <si>
    <t>【农村网络投诉】流程受理流水号：20240709210047158643270781161204
客户号码:15864327078
客户姓名:赵**
投诉地市:潍坊
来话流水:2024070920580760320814430
宽带账号:15864327078
宽带账号归属地市:潍坊
宽带账号归属区县:昌邑市
故障地址:潍坊昌邑市石埠镇晴埠村
联系电话:15864327078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光功率:-17.03
故障大类:宽带/电视
故障细类:移动高清电视故障(专席)
携转原因:
故障时间:2024-07-09 21:03:25
魔百和单播/组播:组播
具体故障现象:机顶盒总是闪退，按设置键无法操作。
客户其他诉求:
魔百和单/组播：组播</t>
  </si>
  <si>
    <t>2024-07-09 21:07:05</t>
  </si>
  <si>
    <t>2024-07-09 21:07:33</t>
  </si>
  <si>
    <t>SD-057-240709-365842-7873</t>
  </si>
  <si>
    <t>2024-07-09 19:44:31</t>
  </si>
  <si>
    <t>【调研】-80+普通-普通区域-坊子区-新方新怡园（保护小区）-13963600776-1000M-魔百和投诉-次数0-20240709194221X341566779</t>
  </si>
  <si>
    <t>20240709194221X341566779</t>
  </si>
  <si>
    <t>流程受理流水号：20240709193935139636007761151319
客户号码:13963600776
客户姓名:南**
投诉地市:潍坊
来话流水:2024070919340330920806530
宽带账号:13963600776
宽带账号归属地市:潍坊
宽带账号归属区县:坊子区
故障地址:潍坊坊子区坊子新区凤凰街新方新怡园（保护小区）B区15号楼
联系电话:13963600776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故障时间:2024-07-09 19:40:09
魔百和单播/组播:单播
具体故障现象:电视提示网络类错误，重插网线，设置网络无法恢复，请协助尽快处理并回复电话，谢谢。
客户其他诉求:
魔百和单/组播：单播</t>
  </si>
  <si>
    <t>2024-07-09 19:46:50</t>
  </si>
  <si>
    <t>SD-851-263015-28686-9324</t>
  </si>
  <si>
    <t>SD-057-240709-968710-549</t>
  </si>
  <si>
    <t>2024-07-09 08:54:37</t>
  </si>
  <si>
    <t>【调研】-普通区域-青州市-云门山花园二期-15864598394-200M-宽带上网投诉-次数0-202407090000113738</t>
  </si>
  <si>
    <t>2024-07-10 09:55:00</t>
  </si>
  <si>
    <t>202407090000113738</t>
  </si>
  <si>
    <t>202407090000113738#宽带账号：15864598394；联系电话：15864598394宽带地址：潍坊青州市云门山街道云门山路云门山花园二期23号楼*；客户来电反映宽带无法使用，客户异机来电报修，线上指导无法配合操作，要求上门处理，来电流水：2024070908521328120852182</t>
  </si>
  <si>
    <t>2024-07-09 08:58:41</t>
  </si>
  <si>
    <t>2024-07-09 09:00:10</t>
  </si>
  <si>
    <t>SD-057-240709-572061-6301</t>
  </si>
  <si>
    <t>2024-07-09 17:50:30</t>
  </si>
  <si>
    <t>80+银卡-普通区域-潍城区-孙家村宾馆-15953686998-1000M-宽带上网投诉-次数0-20240709174927X567106581</t>
  </si>
  <si>
    <t>2024-07-10 18:51:00</t>
  </si>
  <si>
    <t>20240709174927X567106581</t>
  </si>
  <si>
    <t xml:space="preserve">【农村网络投诉】流程受理流水号：20240709174804159536869981132394
客户号码:15953686998
客户姓名:王**
投诉地市:潍坊
来话流水:2024070917460574720898914
宽带账号:15953686998
宽带账号归属地市:潍坊
宽带账号归属区县:潍城区
故障地址:潍坊潍城区望留街道利民路孙家村宾馆孙家村宾馆1#三味书屋旁*********
联系电话:15953686998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17:44:39
具体故障现象:注册闪烁：引导客户将光纤线插紧，将弯折的位置捋直后重启无效
客户其他诉求:
</t>
  </si>
  <si>
    <t>2024-07-09 17:52:05</t>
  </si>
  <si>
    <t>2024-07-09 17:52:34</t>
  </si>
  <si>
    <t>SD-851-245631-261-21264</t>
  </si>
  <si>
    <t>SD-057-240709-719630-8436</t>
  </si>
  <si>
    <t>2024-07-09 20:30:09</t>
  </si>
  <si>
    <t>【调研】-80+金卡-普通区域-奎文区-供销社宿舍-15094934866-100M-宽带上网投诉-次数0-202407090000658215</t>
  </si>
  <si>
    <t>202407090000658215</t>
  </si>
  <si>
    <t xml:space="preserve">202407090000658215#流程受理流水号：20240709202902150949348661157647
客户号码:15094934866
客户姓名:杨**
投诉地市:潍坊
来话流水:2024070920284786520888813
宽带账号:15094934866
宽带账号归属地市:潍坊
宽带账号归属区县:奎文区
故障地址:潍坊奎文区北苑街道四平路供销社宿舍4号楼*********
联系电话:15094934866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故障时间:2024-07-09 20:29:22
具体故障现象:电脑无法上网，
客户其他诉求:客户侧为质差终端，要求上门更换终端并一并处理故障问题。
</t>
  </si>
  <si>
    <t>2024-07-09 20:36:30</t>
  </si>
  <si>
    <t>2024-07-09 20:36:51</t>
  </si>
  <si>
    <t>SD-057-240709-385126-8444</t>
  </si>
  <si>
    <t>2024-07-09 20:31:26</t>
  </si>
  <si>
    <t>普通区域-高密市-王家大浒-13863617864-500M-宽带上网投诉-次数0-202407090000661056</t>
  </si>
  <si>
    <t>202407090000661056</t>
  </si>
  <si>
    <t xml:space="preserve">202407090000661056#宽带账号13863617864；宽带地址：潍坊高密市柴沟镇王家大浒王家大浒高密王家大浒12号箱；客户来电反映移动高清电视无法观看，客户不会操作，要求上门，请协助处理，谢谢！联系电话：13863617864来电流水：2024070920285485520889337。 </t>
  </si>
  <si>
    <t>2024-07-09 20:33:55</t>
  </si>
  <si>
    <t>2024-07-09 20:34:21</t>
  </si>
  <si>
    <t>SD-057-240709-137540-8506</t>
  </si>
  <si>
    <t>2024-07-09 20:39:50</t>
  </si>
  <si>
    <t>80+银卡-普通区域-诸城市-北三里庄东区-15965047485-1000M-宽带上网投诉-次数0-202407090000661434</t>
  </si>
  <si>
    <t>202407090000661434</t>
  </si>
  <si>
    <t xml:space="preserve">202407090000661434#宽带账号：15965047485；宽带地址：潍坊诸城市密州街道外贸北三里庄东区北三里庄东区北三里庄东区36号箱（赵永亮）*********；客户来电反映宽带卡，经查询客户侧为质差终端，请协助上门更换终端并一并处理故障问题，谢谢！联系电话：13780857656；联系人：先生；来电流水：2024070920284685520888737。 </t>
  </si>
  <si>
    <t>2024-07-09 20:43:15</t>
  </si>
  <si>
    <t>2024-07-09 20:43:40</t>
  </si>
  <si>
    <t>SD-057-240709-701894-134</t>
  </si>
  <si>
    <t>2024-07-09 07:56:52</t>
  </si>
  <si>
    <t>【调研】-80+银卡-普通区域-寿光市-香坻雅苑西沿街-13964642669-1000M-宽带上网投诉-次数0-202407090000091362</t>
  </si>
  <si>
    <t>202407090000091362</t>
  </si>
  <si>
    <t>202407090000091362#流程受理流水号：20240709075458139646426691000412
客户号码:13964642669
客户姓名:张**
投诉地市:潍坊
来话流水:2024070907544447820846759
宽带账号:13964642669
宽带账号归属地市:潍坊
宽带账号归属区县:寿光市
故障地址:潍坊寿光市圣城街道学院路香坻雅苑西沿街1号箱*********
联系电话:13964642669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故障细类:宽带无法上网
携转原因:
故障时间:2024-07-09 07:56:11
具体故障现象:宽带无法使用
客户其他诉求:
;宽带小区$[香坻雅苑西沿街]$</t>
  </si>
  <si>
    <t>2024-07-09 07:57:56</t>
  </si>
  <si>
    <t>2024-07-09 07:58:20</t>
  </si>
  <si>
    <t>SD-852-296748-1132-10433</t>
  </si>
  <si>
    <t>SD-057-240709-576408-3978</t>
  </si>
  <si>
    <t>2024-07-09 13:58:06</t>
  </si>
  <si>
    <t>【调研】-FTTR-普通区域-安丘市-曹家楼村-15853649953-1000M-宽带上网投诉-次数0-202407090000361618</t>
  </si>
  <si>
    <t>202407090000361618</t>
  </si>
  <si>
    <t xml:space="preserve">202407090000361618#宽带账号：15853649953；宽带地址：潍坊安丘市刘家尧镇田家庄曹家楼村大城埠田家庄2号箱田旭华；客户来电反映宽带连接网速慢，客户不配合线上指导，要求上门，请协助处理，谢谢！联系电话：15853649953；联系人：先生；来电流水：2024070913550271020852999。
</t>
  </si>
  <si>
    <t>2024-07-09 14:56:37</t>
  </si>
  <si>
    <t>2024-07-09 15:57:02</t>
  </si>
  <si>
    <t>SD-851-314518-3157-6415</t>
  </si>
  <si>
    <t>SD-057-240709-278396-8755</t>
  </si>
  <si>
    <t>2024-07-09 21:08:25</t>
  </si>
  <si>
    <t>80+金卡-普通区域-诸城市-王家店子自然村-15163647285-1000M-宽带上网投诉-次数0-202407090000670142</t>
  </si>
  <si>
    <t>202407090000670142</t>
  </si>
  <si>
    <t>202407090000670142#15163647285客户来电反映家里电视不能正常观看，家中只有老人在家，无法排障要求师傅上门处理，请协助处理，谢谢
联系人：先生，联系电话：本机，流水：2024070921040888420837529</t>
  </si>
  <si>
    <t>2024-07-09 21:12:08</t>
  </si>
  <si>
    <t>韩龙军</t>
  </si>
  <si>
    <t>13780857195</t>
  </si>
  <si>
    <t>dw3_jk_hanlongjun</t>
  </si>
  <si>
    <t>2024-07-09 21:12:49</t>
  </si>
  <si>
    <t>SD-057-240709-680295-520</t>
  </si>
  <si>
    <t>2024-07-09 08:52:44</t>
  </si>
  <si>
    <t>80+金卡-普通区域-安丘市-原安丘三中家属院-18753682000-1000M-魔百和投诉-次数0-20240708210106X666749865</t>
  </si>
  <si>
    <t>20240708210106X666749865</t>
  </si>
  <si>
    <t>流程 ： 
 流程受理流水号：20240708210041187536820001184934; 
手机号码 ：18753682000；
客户姓名 ：葛**；
投诉地市 ：潍坊；
来话流水 ：2024070820551842420803637；
宽带账号 ：18753682000；
宽带账号归属地市 ：潍坊；
宽带账号归属区县 ：安丘市；
联系人 ：葛**；
故障地址 ：潍坊安丘市景芝镇景芝206国道景芝浯河中学家属院5号楼*********；
联系电话 ：18753682000；
是否升级倾向 ：否；
是否投诉倾向 ：否；
工单内容 ：18753682000客户来电反映观看魔百和电视时，大多数频道无法观看或回看，几乎所有频道都无法观看或者回放，非CCTV-3升级后无法观看回放的情况，我处解释客户不认可要求反馈此问题。请后台协助处理，谢谢，联系电话：18753682000，录音流水：2024070819484641020886381；
_是否智能网关：否</t>
  </si>
  <si>
    <t>2024-07-09 09:01:22</t>
  </si>
  <si>
    <t>SD-851-290073-5542-16156</t>
  </si>
  <si>
    <t>SD-057-240709-217890-3951</t>
  </si>
  <si>
    <t>2024-07-09 13:55:41</t>
  </si>
  <si>
    <t>【调研】-普通区域-寒亭区-庆鹏小区-15684213936-1000M-宽带上网投诉-次数0-20240709094145X305534330</t>
  </si>
  <si>
    <t>20240709094145X305534330</t>
  </si>
  <si>
    <t xml:space="preserve">流程 ： 
 流程受理流水号：20240709093608156842139361019164; 
客户姓名 ：刘**
投诉地市 ：潍坊
来话流水 ：2024070909300610920816710
联系电话 ：15684213936
联系人 ：刘**
4G套餐名称 ：【新入网】预付费新飞享+套餐
是否升级投诉倾向 ：否
提单模板 ：15684213936客户来电反映在1年前刚安装宽带时自己买了一个小米路由器师傅上门安装时告知需要安装中国移动的路由器，其他路由器无权限，还收了客户60元，调试成移动有权限的路由器，昨天安装师傅上门安装路由器时表示路由器都是通用的，不需要什么权限，经解释客户不认可，要求回电解释，请协助处理谢谢
</t>
  </si>
  <si>
    <t>2024-07-09 14:03:41</t>
  </si>
  <si>
    <t>2024-07-09 14:04:11</t>
  </si>
  <si>
    <t>SD-851-268668-16378-11405</t>
  </si>
  <si>
    <t>SD-057-240709-601347-7831</t>
  </si>
  <si>
    <t>2024-07-09 19:41:02</t>
  </si>
  <si>
    <t>【调研】-普通区域-寿光市-西北河-15206984657-100M-宽带上网投诉-次数0-20240709193813X932497990</t>
  </si>
  <si>
    <t>20240709193813X932497990</t>
  </si>
  <si>
    <t xml:space="preserve">【农村网络投诉】流程受理流水号：20240709193732152069846571151023
客户号码:15206984657
客户姓名:丁**
投诉地市:潍坊
来话流水:2024070919355549220817084
宽带账号:15206984657
宽带账号归属地市:潍坊
宽带账号归属区县:寿光市
故障地址:潍坊寿光市营里镇西北河村西北河27号箱*********
联系电话:18369622155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19:37:48
具体故障现象:打不开网页，
客户其他诉求:
</t>
  </si>
  <si>
    <t>2024-07-09 19:43:06</t>
  </si>
  <si>
    <t>2024-07-09 19:43:36</t>
  </si>
  <si>
    <t>SD-057-240709-835192-5348</t>
  </si>
  <si>
    <t>2024-07-09 16:19:37</t>
  </si>
  <si>
    <t>【调研】-80+普通-普通区域-奎文区-金都时代新城-15263612819-200M-宽带上网投诉-次数0-202407090000479824</t>
  </si>
  <si>
    <t>2024-07-10 17:20:00</t>
  </si>
  <si>
    <t>202407090000479824</t>
  </si>
  <si>
    <t>202407090000479824#宽带账号：15263612819；宽带地址：潍坊奎文区北苑街道北宫街金都时代新城；客户来电反映宽带无法上网/移动高清无法观看，客户不在现场，无法配合线上指导/客户不配合排障，要求上门，请协助处理，
谢谢！联系电话：15263612819；联系人：女士；来电流水
2024070916142734320850224</t>
  </si>
  <si>
    <t>2024-07-09 16:30:39</t>
  </si>
  <si>
    <t>SD-057-240709-352196-2660</t>
  </si>
  <si>
    <t>2024-07-09 11:54:06</t>
  </si>
  <si>
    <t>80+白金-普通区域-临朐县-颐和嘉苑-15206369110-200M-宽带上网投诉-次数0-202407090000284907</t>
  </si>
  <si>
    <t>2024-07-10 12:55:00</t>
  </si>
  <si>
    <t>202407090000284907</t>
  </si>
  <si>
    <t>202407090000284907#流程受理流水号：20240709111303152063691101045383n客户号码:15206369110n客户姓名:刘**n投诉地市:潍坊n来话流水:2024070911120616920836524n宽带账号:15206369110n宽带账号归属地市:潍坊n宽带账号归属区县:临朐县n故障地址:潍坊临朐县城关街道弥河路颐和嘉苑13号楼*********n联系电话:17853685811n联系人:先生/女士n工单紧急程度:一般n是否有升级投诉倾向:否n是否重复投诉:否n是否携转意向:否n是否投诉倾向:否n是否智能网关:非智能网关n当前是否在线:否n接入方式:FTTHn端到端诊断结果:状态正常n是否质差终端:是n光功率:无n故障大类:宽带/电视n故障细类:宽带无法上网n携转原因:n故障时间:2024-07-09 11:13:41n具体故障现象:提示网络无法连接，n客户其他诉求:客户侧为质差终端，要求上门更换终端并一并处理故障问题。n</t>
  </si>
  <si>
    <t>2024-07-09 11:57:05</t>
  </si>
  <si>
    <t>2024-07-09 11:57:36</t>
  </si>
  <si>
    <t>SD-057-240709-547193-2642</t>
  </si>
  <si>
    <t>2024-07-09 11:52:04</t>
  </si>
  <si>
    <t>普通区域-青州市-青州弥河幸福花园（前后寺安置区）-13780813470-300M-宽带上网投诉-次数0-202407090000283506</t>
  </si>
  <si>
    <t>202407090000283506</t>
  </si>
  <si>
    <t>202407090000283506#流程受理流水号：20240709114734137808134701054231
客户号码:13780813470
客户姓名:王**
投诉地市:潍坊
来话流水:2024070911454453620880519
宽带账号:13780813470
宽带账号归属地市:潍坊
宽带账号归属区县:青州市
故障地址:潍坊青州市云门山街道福宁花园号楼*********
联系电话:13325247703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光功率:-16.28
故障大类:宽带/电视
故障细类:网速慢/上网掉线(专席)
携转原因:
故障时间:2024-07-09 11:50:31
具体故障现象:网速慢卡顿，拒绝排障
客户其他诉求:
;宽带小区$[青州弥河幸福花园（前后寺安置区）]$</t>
  </si>
  <si>
    <t>2024-07-09 12:08:46</t>
  </si>
  <si>
    <t>2024-07-09 12:09:06</t>
  </si>
  <si>
    <t>SD-852-298609-74-6078</t>
  </si>
  <si>
    <t>SD-057-240709-726914-4806</t>
  </si>
  <si>
    <t>2024-07-09 15:20:49</t>
  </si>
  <si>
    <t>普通区域-青州市-益都东路自然村-18353659319-300M-宽带上网投诉-次数0-20240709151932X572958963</t>
  </si>
  <si>
    <t>20240709151932X572958963</t>
  </si>
  <si>
    <t xml:space="preserve">【农村网络投诉】流程受理流水号：20240709151710183536593191095955
客户号码:18353659319
客户姓名:申**
投诉地市:潍坊
来话流水:2024070915010854520871167
宽带账号:18353659319
宽带账号归属地市:潍坊
宽带账号归属区县:青州市
故障地址:潍坊青州市益都街道益都东路益都东路自然村益都东路国际原材料城A区1座1号箱（楼顶）*********
联系电话:18353659319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15:17:23
具体故障现象:客户要求安装新宽带
客户其他诉求:客户要求安装新宽带，感谢处理
</t>
  </si>
  <si>
    <t>2024-07-09 15:26:25</t>
  </si>
  <si>
    <t>2024-07-09 15:43:04</t>
  </si>
  <si>
    <t>SD-851-280426-10574-16235</t>
  </si>
  <si>
    <t>SD-057-240709-674953-3327</t>
  </si>
  <si>
    <t>2024-07-09 12:47:19</t>
  </si>
  <si>
    <t>普通区域-安丘市-青云郡-15095183678-300M-宽带上网投诉-次数0-20240709124526X326048142</t>
  </si>
  <si>
    <t>20240709124526X326048142</t>
  </si>
  <si>
    <t xml:space="preserve">流程受理流水号：20240709124300150951836781065508
客户号码:15095183678
客户姓名:叶**
投诉地市:潍坊
来话流水:2024070912423539520896756
宽带账号:15095183678
宽带账号归属地市:潍坊
宽带账号归属区县:安丘市
故障地址:潍坊安丘市兴安街道顺安路青云郡A3号楼*********
联系电话:15095183678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12:45:14
具体故障现象:提示网络无法连接，
客户其他诉求:
</t>
  </si>
  <si>
    <t>2024-07-09 12:53:32</t>
  </si>
  <si>
    <t>2024-07-09 12:54:05</t>
  </si>
  <si>
    <t>2024-07-09 15:21:43</t>
  </si>
  <si>
    <t>【调研】-普通区域-昌邑市-乔家自然村-15206994238-300M-宽带上网投诉-次数0-202407090000431786 一级督办</t>
  </si>
  <si>
    <t>202407090000431786</t>
  </si>
  <si>
    <t>2024-07-09 15:25:42</t>
  </si>
  <si>
    <t>2024-07-09 15:26:21</t>
  </si>
  <si>
    <t>SD-057-240709-164293-8200</t>
  </si>
  <si>
    <t>2024-07-09 20:11:16</t>
  </si>
  <si>
    <t>普通区域-坊子区-西华昌南小区西区-18366323620-300M-宽带上网投诉-次数0-20240709200919X959479304</t>
  </si>
  <si>
    <t>20240709200919X959479304</t>
  </si>
  <si>
    <t xml:space="preserve">流程受理流水号：20240709200747183663236201155059
客户号码:18366323620
客户姓名:曾**
投诉地市:潍坊
来话流水:2024070920061646920881274
宽带账号:18366323620
宽带账号归属地市:潍坊
宽带账号归属区县:坊子区
故障地址:潍坊坊子区坊子老区长宁街西华昌南小区西区西华昌南小区西区6号楼*********
联系电话:18366323620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
故障细类:宽带无法上网(专席)
携转原因:
故障时间:2024-07-09 20:12:03
具体故障现象:光猫灯正常但手机无法上网，重启未恢复，请协助谢谢。
客户其他诉求:
</t>
  </si>
  <si>
    <t>2024-07-09 20:17:31</t>
  </si>
  <si>
    <t>2024-07-09 20:18:10</t>
  </si>
  <si>
    <t>SD-057-240709-736824-147</t>
  </si>
  <si>
    <t>2024-07-09 08:03:30</t>
  </si>
  <si>
    <t>普通区域-寿光市-台头三号路沿街-18765771108-300M-宽带上网投诉-次数0-202407090000092658</t>
  </si>
  <si>
    <t>202407090000092658</t>
  </si>
  <si>
    <t>202407090000092658#流程受理流水号：20240709080200187657711081000478
客户号码:18765771108
客户姓名:王**
投诉地市:潍坊
来话流水:2024070908013846320852588
宽带账号:18765771108
宽带账号归属地市:潍坊
宽带账号归属区县:寿光市
故障地址:潍坊寿光市台头镇三号路台头三号路沿街14号箱*********
联系电话:18765771108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08:05:07
具体故障现象:光猫亮红灯，
客户其他诉求:
;宽带小区$[台头三号路沿街]$</t>
  </si>
  <si>
    <t>2024-07-09 08:06:58</t>
  </si>
  <si>
    <t>2024-07-09 08:07:20</t>
  </si>
  <si>
    <t>SD-851-259057-15930-27738</t>
  </si>
  <si>
    <t>SD-057-240709-028165-5306</t>
  </si>
  <si>
    <t>2024-07-09 16:14:05</t>
  </si>
  <si>
    <t>【追1】80+银卡-普通区域-奎文区-胡西组团-15063636249-1000M-魔百和投诉-次数0-20240709161112X672454519</t>
  </si>
  <si>
    <t>2024-07-10 17:15:00</t>
  </si>
  <si>
    <t>20240709161112X672454519</t>
  </si>
  <si>
    <t>流程受理流水号：20240709160601150636362491107545
客户号码:15063636249
客户姓名:张**
投诉地市:潍坊
来话流水:2024070916013349220878051
宽带账号:15063636249
宽带账号归属地市:潍坊
宽带账号归属区县:高新
故障地址:潍坊区奎文去湖西组疃北3号楼2-201*********
联系电话:18366542960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故障时间:2024-07-09 16:06:11
魔百和单播/组播:组播
具体故障现象:电视直播或点播无法观看，排障无效
客户其他诉求:
魔百和单/组播：组播</t>
  </si>
  <si>
    <t>2024-07-09 16:19:40</t>
  </si>
  <si>
    <t>2024-07-09 20:13:33</t>
  </si>
  <si>
    <t>SD-851-305107-15074-10682</t>
  </si>
  <si>
    <t>SD-057-240709-418579-2619</t>
  </si>
  <si>
    <t>2024-07-09 11:50:21</t>
  </si>
  <si>
    <t>【调研】-80+普通-普通区域-临朐县-东白沙自然村-13964627465-300M-宽带上网投诉-次数0-202407090000280940</t>
  </si>
  <si>
    <t>202407090000280940</t>
  </si>
  <si>
    <t xml:space="preserve">202407090000280940#要求装维上门服务：宽带账号
：13964627465；宽带地址：潍坊临朐县辛寨街道东白沙东白沙自然村东白沙村（客户来
电反映宽带连不上，客
户不在现场，无法配合线上指导/
客户不配合排障，要求上门，请
协助处理，谢谢！联系电话：15275601618
；联系人：15275601618；来电流水：2024070911465611720895140
。 </t>
  </si>
  <si>
    <t>2024-07-09 11:56:10</t>
  </si>
  <si>
    <t>OLT故障恢复</t>
  </si>
  <si>
    <t>2024-07-09 12:01:43</t>
  </si>
  <si>
    <t>SD-851-286495-16036-5766</t>
  </si>
  <si>
    <t>SD-057-240709-601437-150</t>
  </si>
  <si>
    <t>2024-07-09 08:03:39</t>
  </si>
  <si>
    <t>普通区域-昌邑市-工人新村北区-13964665327-300M-宽带上网投诉-次数0-202407090000093695</t>
  </si>
  <si>
    <t>202407090000093695</t>
  </si>
  <si>
    <t>202407090000093695#流程受理流水号：20240709080143139646653271000469
客户号码:13964665327
客户姓名:孟**
投诉地市:潍坊
来话流水:2024070908010847520851206
宽带账号:13964665327
宽带账号归属地市:潍坊
宽带账号归属区县:昌邑市
故障地址:潍坊昌邑市城区利民街工人新村北区8号楼*********
联系电话:13210757128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08:03:17
具体故障现象:光猫亮红灯，
客户其他诉求:
;宽带小区$[工人新村北区]$</t>
  </si>
  <si>
    <t>2024-07-09 08:35:10</t>
  </si>
  <si>
    <t>2024-07-09 08:35:48</t>
  </si>
  <si>
    <t>SD-057-240709-814276-5367</t>
  </si>
  <si>
    <t>2024-07-09 16:21:57</t>
  </si>
  <si>
    <t>【调研】-80+普通-普通区域-青州市-刘厂-18763630203-300M-宽带上网投诉-次数0-202407090000483597</t>
  </si>
  <si>
    <t>2024-07-10 17:22:00</t>
  </si>
  <si>
    <t>202407090000483597</t>
  </si>
  <si>
    <t>202407090000483597#宽带账号：18763630203；宽带地址：潍坊青州市东夏镇刘家厂村老城门牛肉版面；客户来电反映宽带经常掉网，客户不会配合线上指导，要求师傅上门，请协助处理，谢谢！联系电话：本机；联系人：先生；来电流水：2024070916165656220883588</t>
  </si>
  <si>
    <t>2024-07-09 16:25:15</t>
  </si>
  <si>
    <t>2024-07-09 16:25:34</t>
  </si>
  <si>
    <t>SD-057-240709-942350-4406</t>
  </si>
  <si>
    <t>2024-07-09 14:40:28</t>
  </si>
  <si>
    <t>【调研】-80+金卡-普通区域-青州市-邢李庄村自然村-13806498829-200M-宽带上网投诉-次数0-202407090000395287</t>
  </si>
  <si>
    <t>2024-07-10 15:41:00</t>
  </si>
  <si>
    <t>202407090000395287</t>
  </si>
  <si>
    <t>202407090000395287#导航立单,客户通过语音导航反馈宽带故障问题,经诊断光猫设备性能不佳,要求装维回访处理,请协助.联系电话：13806498829</t>
  </si>
  <si>
    <t>2024-07-09 14:43:49</t>
  </si>
  <si>
    <t>2024-07-09 14:48:58</t>
  </si>
  <si>
    <t>SD-057-240709-062435-3719</t>
  </si>
  <si>
    <t>2024-07-09 13:18:02</t>
  </si>
  <si>
    <t>【调研】-80+普通-普通区域-寒亭区-北张氏小区-15169488087-300M-宽带上网投诉-次数0-202407090000341017</t>
  </si>
  <si>
    <t>202407090000341017</t>
  </si>
  <si>
    <t>202407090000341017#流程受理流水号：20240709131424151694880871070719
客户号码:15169488087
客户姓名:周**
投诉地市:潍坊
来话流水:2024070912590920020810874
宽带账号:15169488087
宽带账号归属地市:潍坊
宽带账号归属区县:寒亭区
故障地址:潍坊寒亭区张氏镇北海路北张氏小区20号楼*********
联系电话:15169488087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故障细类:宽带网速慢/卡顿
携转原因:
故障时间:2024-07-09 13:16:54
具体故障现象:客户来电表示家里宽带卡顿，之前办理过前六个月1元的千兆宽带提速包，现在想继续申请办理优惠的提速包，在线推荐20元提速包不认可
客户其他诉求:
;宽带小区$[北张氏小区]$</t>
  </si>
  <si>
    <t>2024-07-09 13:25:30</t>
  </si>
  <si>
    <t>2024-07-09 13:26:18</t>
  </si>
  <si>
    <t>SD-851-267614-3754-29727</t>
  </si>
  <si>
    <t>SD-057-240709-132964-3341</t>
  </si>
  <si>
    <t>2024-07-09 12:48:40</t>
  </si>
  <si>
    <t>【调研】-(目标)普通区域-青州市-铁家村-13675360292-1000M-宽带上网投诉-次数0-202407090000320884</t>
  </si>
  <si>
    <t>202407090000320884</t>
  </si>
  <si>
    <t>202407090000320884#宽带账号：13675360292宽带地址：潍坊青州市东夏镇铁家村铁家村11号箱（中街西南李波）客户来电反映移动高清无法上网，客户老人，客户不配合排障，要求师傅上门，请协助处理，谢谢！联系电话：本机；联系人先生；来电流水：2024070912440411620807473</t>
  </si>
  <si>
    <t>2024-07-09 12:52:07</t>
  </si>
  <si>
    <t>2024-07-09 12:52:39</t>
  </si>
  <si>
    <t>SD-851-278808-11115-1907</t>
  </si>
  <si>
    <t>SD-057-240709-702463-5320</t>
  </si>
  <si>
    <t>2024-07-09 16:16:27</t>
  </si>
  <si>
    <t>80+普通-普通区域-高密市-锦绣康城-13964790191-1000M-魔百和投诉-次数0-202407090000476504</t>
  </si>
  <si>
    <t>2024-07-10 17:17:00</t>
  </si>
  <si>
    <t>202407090000476504</t>
  </si>
  <si>
    <t>202407090000476504#流程受理流水号：20240709161231139647901911109118
客户号码:13964790191
客户姓名:王**
投诉地市:潍坊
来话流水:2024070916110255520804836
宽带账号:13964790191
宽带账号归属地市:潍坊
宽带账号归属区县:高密市
故障地址:潍坊高密市锦绣康城8号楼二单元902
联系电话:13964790191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故障细类:移动高清电视故障(专席)
携转原因:
故障时间:2024-07-09 16:13:47
魔百和单播/组播:组播
具体故障现象:显示22064，销户开户后未恢复，请协助谢谢。
客户其他诉求:
魔百和单/组播：组播;宽带小区$[锦绣康城]$</t>
  </si>
  <si>
    <t>2024-07-09 16:18:39</t>
  </si>
  <si>
    <t>2024-07-09 16:19:07</t>
  </si>
  <si>
    <t>SD-851-254294-26557-14640</t>
  </si>
  <si>
    <t>SD-057-240709-759301-163</t>
  </si>
  <si>
    <t>2024-07-09 08:07:22</t>
  </si>
  <si>
    <t>【调研】-普通区域-高密市-化山屯自然村-13953697885-300M-宽带上网投诉-次数0-202407090000093099</t>
  </si>
  <si>
    <t>202407090000093099</t>
  </si>
  <si>
    <t>202407090000093099#流程受理流水号：20240709080548139536978851000542
客户号码:13953697885
客户姓名:赵**
投诉地市:潍坊
来话流水:2024070908052787620865351
宽带账号:13953697885
宽带账号归属地市:潍坊
宽带账号归属区县:高密市
故障地址:潍坊高密市胶河生态园化山屯化山屯自然村高密化山屯张德光7号箱*********
联系电话:13953697885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
携转原因:
故障时间:2024-07-09 08:05:59
具体故障现象:视频无法播放，
客户其他诉求:
;宽带小区$[化山屯自然村]$</t>
  </si>
  <si>
    <t>2024-07-09 08:14:03</t>
  </si>
  <si>
    <t>2024-07-09 08:15:36</t>
  </si>
  <si>
    <t>SD-057-240709-840573-4848</t>
  </si>
  <si>
    <t>2024-07-09 15:26:10</t>
  </si>
  <si>
    <t>80+银卡-普通区域-潍城区-槐行村自然村-13869660011-300M-宽带上网投诉-次数0-20240709152342X822802573</t>
  </si>
  <si>
    <t>20240709152342X822802573</t>
  </si>
  <si>
    <t xml:space="preserve">【农村网络投诉】流程受理流水号：20240709152320138696600111097412
客户号码:13869660011
客户姓名:张**
投诉地市:潍坊
来话流水:2024070915202891420828097
宽带账号:13869660011
宽带账号归属地市:潍坊
宽带账号归属区县:潍城区
故障地址:潍坊潍城区望留街道槐行村槐行村自然村32号箱在东数第三条街北数第四排屋路东*********
联系电话:13869660011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15:23:29
具体故障现象:光猫亮红灯，
客户其他诉求:
</t>
  </si>
  <si>
    <t>2024-07-09 15:28:54</t>
  </si>
  <si>
    <t>2024-07-09 15:30:46</t>
  </si>
  <si>
    <t>SD-057-240709-320791-5390</t>
  </si>
  <si>
    <t>2024-07-09 16:26:09</t>
  </si>
  <si>
    <t>【追1】普通区域-寿光市-城投五星大厦-19506567222-1000M-宽带上网投诉-次数0-20240709162336X416720953</t>
  </si>
  <si>
    <t>2024-07-10 17:27:00</t>
  </si>
  <si>
    <t>20240709162336X416720953</t>
  </si>
  <si>
    <t xml:space="preserve">流程受理流水号：20240709162158195065672221111508
客户号码:19506567222
客户姓名:董**
投诉地市:潍坊
来话流水:2024070916201499720827368
宽带账号:19506567222
宽带账号归属地市:潍坊
宽带账号归属区县:寿光市
故障地址:潍坊寿光市圣城街道兴隆路城投五星大厦城投五星大厦*********
联系电话:19506567222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光功率:无
故障大类:宽带/电视
故障细类:宽带无法上网(专席)
携转原因:
故障时间:2024-07-09 16:22:19
具体故障现象:宽带账号：19506567222；宽带地址：潍坊寿光市圣城街道兴隆路城投五星大厦城投五星大厦；客户来电反映宽带无法上网，师傅上门后告知设备损坏，但一直未上门更换设备，客户对此不满，要求投诉师傅，并处理问题，客户通话中提及升级投诉并提及工信部，要求五点之前联系，请协助处理，谢谢！联系电话：19506567222；联系人：先生；来电流水：2024070916085160320875273。 
客户其他诉求:
</t>
  </si>
  <si>
    <t>2024-07-09 16:28:54</t>
  </si>
  <si>
    <t>2024-07-09 16:30:42</t>
  </si>
  <si>
    <t>SD-851-255814-4005-28052</t>
  </si>
  <si>
    <t>SD-057-240709-251398-8959</t>
  </si>
  <si>
    <t>2024-07-09 21:26:19</t>
  </si>
  <si>
    <t>FTTR-普通区域-潍城区-福星嘉园-13869601709-1000M-宽带上网投诉-次数0-20240709212529X529979805</t>
  </si>
  <si>
    <t>20240709212529X529979805</t>
  </si>
  <si>
    <t xml:space="preserve">流程受理流水号：20240709211630138696017091162706
客户号码:13869601709
客户姓名:裴**
投诉地市:潍坊
来话流水:2024070921132680820870754
宽带账号:13869601709
宽带账号归属地市:潍坊
宽带账号归属区县:潍城区
故障地址:潍坊潍城区城关街道福寿西街福星嘉园3号楼*********
联系电话:13869601709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光功率:-22.07
故障大类:宽带/电视
故障细类:网速慢/上网掉线(专席)
携转原因:
故障时间:2024-07-09 21:17:14
具体故障现象:网速慢卡顿，通话中提及升级投诉，渠道12345，要求一小时内处理，谢谢
客户其他诉求:
</t>
  </si>
  <si>
    <t>2024-07-09 21:28:37</t>
  </si>
  <si>
    <t>2024-07-09 21:29:25</t>
  </si>
  <si>
    <t>SD-851-308599-2219-17420</t>
  </si>
  <si>
    <t>SD-057-240709-369547-8960</t>
  </si>
  <si>
    <t>2024-07-09 21:26:23</t>
  </si>
  <si>
    <t>普通区域-奎文区-供销社宿舍-13615362187-300M-宽带上网投诉-次数0-20240709212543X543996139</t>
  </si>
  <si>
    <t>20240709212543X543996139</t>
  </si>
  <si>
    <t xml:space="preserve">流程受理流水号：20240709212324136153621871163276
客户号码:13615362187
客户姓名:
投诉地市:潍坊
来话流水:2024070921213421820898970
宽带账号:13615362187
宽带账号归属地市:潍坊
宽带账号归属区县:奎文区
故障地址:潍坊奎文区北苑街道四平路供销社宿舍3号楼*********
联系电话:13402268183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21:19:53
具体故障现象:光猫亮红灯：拔插捋直光纤线未恢复
客户其他诉求:
</t>
  </si>
  <si>
    <t>2024-07-09 21:28:00</t>
  </si>
  <si>
    <t>2024-07-09 21:29:09</t>
  </si>
  <si>
    <t>SD-057-240709-597102-8961</t>
  </si>
  <si>
    <t>2024-07-09 21:26:27</t>
  </si>
  <si>
    <t>80+银卡-普通区域-潍城区-姜家官庄-13615366083-300M-宽带上网投诉-次数0-20240709212558X558672233</t>
  </si>
  <si>
    <t>20240709212558X558672233</t>
  </si>
  <si>
    <t xml:space="preserve">流程受理流水号：20240709212503136153660831163423
客户号码:13615366083
客户姓名:赵**
投诉地市:潍坊
来话流水:2024070921242000020808388
宽带账号:13615366083
宽带账号归属地市:潍坊
宽带账号归属区县:潍城区
故障地址:潍坊潍城区军埠口综合项目区姜家官庄姜家官庄3#箱1#箱往南50米路西磨坊*********
联系电话:13615366083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21:25:22
具体故障现象:光猫亮红灯，
客户其他诉求:客户来电要求装维师傅上门查看，谢谢。
</t>
  </si>
  <si>
    <t>2024-07-09 21:28:31</t>
  </si>
  <si>
    <t>2024-07-09 21:28:59</t>
  </si>
  <si>
    <t>SD-057-240709-736192-8965</t>
  </si>
  <si>
    <t>2024-07-09 21:28:40</t>
  </si>
  <si>
    <t>80+普通-普通区域-寿光市-锦绣城-15254419678-300M-宽带上网投诉-次数0-202407090000676793</t>
  </si>
  <si>
    <t>202407090000676793</t>
  </si>
  <si>
    <t>202407090000676793#宽带账号：15254419678*；宽带地址：潍坊寿光市文家街道黄海路锦绣城1号楼；客户来电反映宽带网络无法联网，经查询客户侧为质差终端，请协助更换终端并一并处理故障问题，谢谢！联系电话：15254419678；联系人：张***；来电流水：2024070921252095320811763。</t>
  </si>
  <si>
    <t>2024-07-09 21:30:52</t>
  </si>
  <si>
    <t>2024-07-09 21:31:14</t>
  </si>
  <si>
    <t>SD-057-240709-648932-3702</t>
  </si>
  <si>
    <t>2024-07-09 13:17:30</t>
  </si>
  <si>
    <t>普通区域-诸城市-后莲池自然村-13295360621-500M-宽带上网投诉-次数0-20240709131530X130138844</t>
  </si>
  <si>
    <t>20240709131530X130138844</t>
  </si>
  <si>
    <t xml:space="preserve">【农村网络投诉】流程受理流水号：20240709131512132953606211070833
客户号码:13295360621
客户姓名:张*
投诉地市:潍坊
来话流水:2024070913140342920813180
宽带账号:13295360621
宽带账号归属地市:潍坊
宽带账号归属区县:诸城市
故障地址:潍坊诸城市相州镇后莲池后莲池自然村后莲池村20#箱*********
联系电话:15964322478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13:15:21
具体故障现象:光猫亮红灯，
客户其他诉求:
</t>
  </si>
  <si>
    <t>2024-07-09 13:22:54</t>
  </si>
  <si>
    <t>2024-07-09 13:23:14</t>
  </si>
  <si>
    <t>SD-057-240709-642078-141</t>
  </si>
  <si>
    <t>2024-07-09 08:00:15</t>
  </si>
  <si>
    <t>普通区域-高密市-东栾庄2期-13863607289-100M-宽带上网投诉-次数0-202407090000090321</t>
  </si>
  <si>
    <t>202407090000090321</t>
  </si>
  <si>
    <t>202407090000090321#流程受理流水号：20240709075835138636072891000441
客户号码:13863607289
客户姓名:管*
投诉地市:潍坊
来话流水:2024070907574644120848071
宽带账号:13863607289
宽带账号归属地市:潍坊
宽带账号归属区县:高密市
故障地址:潍坊高密市朝阳街道夷安大道梓潼庙社区高密梓潼庙31号箱*********
联系电话:13863607289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07:59:53
具体故障现象:光猫亮红灯，
客户其他诉求:
;宽带小区$[东栾庄2期]$</t>
  </si>
  <si>
    <t>2024-07-09 08:17:30</t>
  </si>
  <si>
    <t>2024-07-09 08:17:55</t>
  </si>
  <si>
    <t>SD-057-240709-726593-5414</t>
  </si>
  <si>
    <t>2024-07-09 16:29:27</t>
  </si>
  <si>
    <t>【催1】【调研】-80+金卡-普通区域-潍城区-锦祥苑-13626368780-1000M-魔百和投诉-次数0-20240709162839X719093783</t>
  </si>
  <si>
    <t>2024-07-10 17:30:00</t>
  </si>
  <si>
    <t>20240709162839X719093783</t>
  </si>
  <si>
    <t>流程受理流水号：20240709162701136263687801112745
客户号码:13626368780
客户姓名:宋**
投诉地市:潍坊
来话流水:2024070916152301020862700
宽带账号:13626368780
宽带账号归属地市:潍坊
宽带账号归属区县:潍城区
故障地址:潍坊潍城区军埠口综合项目区水库路锦祥苑3号楼*********
联系电话:13626368780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
携转原因:
故障时间:2024-07-09 16:26:27
魔百和单播/组播:单播
具体故障现象:用户表示当时没有安装机顶盒设备，现在想开通安装，要求师傅上门，请协助处理，谢谢
客户其他诉求:
魔百和单/组播：单播</t>
  </si>
  <si>
    <t>2024-07-09 17:13:59</t>
  </si>
  <si>
    <t>2024-07-09 17:14:35</t>
  </si>
  <si>
    <t>SD-851-266288-27358-1463</t>
  </si>
  <si>
    <t>SD-057-240709-831629-3294</t>
  </si>
  <si>
    <t>2024-07-09 12:43:40</t>
  </si>
  <si>
    <t>80+金卡-普通区域-青州市-平章府-13589180988-300M-宽带上网投诉-次数0-202407090000320020</t>
  </si>
  <si>
    <t>202407090000320020</t>
  </si>
  <si>
    <t>202407090000320020#客户来电反映宽带不能用，经查询客户侧为质差路由器，请协助上门并一并处理故障问题，谢谢！联系电话：15863273671；联系人：先生；来电流水：2024070912410050320885298</t>
  </si>
  <si>
    <t>2024-07-09 12:54:11</t>
  </si>
  <si>
    <t>2024-07-09 12:54:36</t>
  </si>
  <si>
    <t>SD-851-319491-33788-19563</t>
  </si>
  <si>
    <t>SD-057-240709-391027-2666</t>
  </si>
  <si>
    <t>2024-07-09 11:55:07</t>
  </si>
  <si>
    <t>80+普通-普通区域-诸城市-陶家河岔自然村-13646368951-300M-宽带上网投诉-次数0-202407090000284471</t>
  </si>
  <si>
    <t>202407090000284471</t>
  </si>
  <si>
    <t>202407090000284471#宽带账号：13646368951；宽带地址：潍坊诸城市昌城镇陶家河岔村溢源食品厂；客户来电反映宽带无法上网，客户不配合排障，要求上门，请协助处理，谢谢！联系电话：13646368951；联系人：先生；来电流水：2024070911511308720847369</t>
  </si>
  <si>
    <t>2024-07-09 11:58:05</t>
  </si>
  <si>
    <t>2024-07-09 11:58:28</t>
  </si>
  <si>
    <t>SD-057-240709-456807-2685</t>
  </si>
  <si>
    <t>2024-07-09 11:56:28</t>
  </si>
  <si>
    <t>【调研】-80+银卡-(目标)普通区域-奎文区-景苑小区-18366373765-300M-宽带上网投诉-次数0-20240709115411X251828317 二级督办</t>
  </si>
  <si>
    <t>20240709115411X251828317</t>
  </si>
  <si>
    <t xml:space="preserve">流程受理流水号：20240709115202183663737651055346
客户号码:18366373765
客户姓名:岳**
投诉地市:潍坊
来话流水:2024070911463132420890184
宽带账号:18366373765
宽带账号归属地市:潍坊
宽带账号归属区县:奎文区
故障地址:潍坊奎文区廿里堡街道宝通街景苑小区3号楼*********
联系电话:18366373765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故障细类:宽带无法上网(专席)
携转原因:
故障时间:2024-07-09 11:52:22
具体故障现象:打不开网页，引导 重启  光猫 路由器
客户其他诉求:谢谢
</t>
  </si>
  <si>
    <t>2024-07-09 12:03:08</t>
  </si>
  <si>
    <t>2024-07-09 12:04:46</t>
  </si>
  <si>
    <t>SD-057-240709-603542-2683</t>
  </si>
  <si>
    <t>2024-07-09 11:56:23</t>
  </si>
  <si>
    <t>【调研】-80+银卡-普通区域-坊子区-丈岭街村-15288999001-1000M-宽带上网投诉-次数0-20240709115411X251672329</t>
  </si>
  <si>
    <t>20240709115411X251672329</t>
  </si>
  <si>
    <t xml:space="preserve">【农村网络投诉】流程受理流水号：20240709115328152889990011055711
客户号码:15288999001
客户姓名:张**
投诉地市:潍坊
来话流水:2024070911523509120863682
宽带账号:15288999001
宽带账号归属地市:潍坊
宽带账号归属区县:坊子区
故障地址:潍坊坊子区太堡庄街道（丈岭）丈岭街村丈岭街村丈岭街村5号箱*********
联系电话:15288999001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
携转原因:
故障时间:2024-07-09 11:53:39
具体故障现象:光猫亮红灯，
客户其他诉求:客户来电要求联系装维师傅上门维修，谢谢。
</t>
  </si>
  <si>
    <t>2024-07-09 12:00:54</t>
  </si>
  <si>
    <t>2024-07-09 12:01:33</t>
  </si>
  <si>
    <t>SD-851-238622-8612-4806</t>
  </si>
  <si>
    <t>SD-057-240709-439580-3515</t>
  </si>
  <si>
    <t>2024-07-09 13:10:37</t>
  </si>
  <si>
    <t>【调研】-普通区域-高密市-咸家驻地自然村-15854464636-300M-宽带上网投诉-次数0-202407080000696708</t>
  </si>
  <si>
    <t>202407080000696708</t>
  </si>
  <si>
    <t>202407080000696708#【已关注中国移动10086微信公众号】*YWDZ01
服务号码：15854464636，
号码归属地：潍坊高密 ，
请查原因；
用户品牌：全球通；
是否外呼开通：否；
客户质疑：无业务名称，
接触录音流水号：2024070819194213220821449；联系电话：15854464636；
受理明细：536190113730876039，争议业务名称：融合移动高清10元/户套餐包月（协议期24个月），迟**，15854464636，产品变更，2019-01-13 11:29:38,(f72tk003)，高密-大卖场-高密市朝阳中达手机超市（二店）(SD.LF.07.02.JT.LK)；
备注：客户反映电视一直没有安装，但是一直扣费，客户不满，要求记录反映;宽带小区$[咸家驻地自然村]$</t>
  </si>
  <si>
    <t>2024-07-09 13:17:31</t>
  </si>
  <si>
    <t>2024-07-09 13:17:55</t>
  </si>
  <si>
    <t>SD-057-240709-267451-5354</t>
  </si>
  <si>
    <t>2024-07-09 16:20:07</t>
  </si>
  <si>
    <t>80+金卡-普通区域-潍城区-新城花园-13583646598-1000M-宽带上网投诉-次数0-20240709161714X343865570</t>
  </si>
  <si>
    <t>2024-07-10 17:21:00</t>
  </si>
  <si>
    <t>20240709161714X343865570</t>
  </si>
  <si>
    <t xml:space="preserve">流程受理流水号：20240709161608135836465981110079
客户号码:13583646598
客户姓名:张**
投诉地市:潍坊
来话流水:2024070916153435220865276
宽带账号:13583646598
宽带账号归属地市:潍坊
宽带账号归属区县:潍城区
故障地址:潍坊潍城区经济开发区管理委员会卧龙西街新城花园4号楼*********
联系电话:17852067158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16:15:41
具体故障现象:宽带无法上网
客户其他诉求:客户要求在下午6点之前解决
</t>
  </si>
  <si>
    <t>2024-07-09 16:27:43</t>
  </si>
  <si>
    <t>2024-07-09 16:28:09</t>
  </si>
  <si>
    <t>SD-851-328647-12646-20305</t>
  </si>
  <si>
    <t>SD-057-240709-703198-8294</t>
  </si>
  <si>
    <t>2024-07-09 20:14:52</t>
  </si>
  <si>
    <t>【调研】-80+银卡-普通区域-奎文区-上城浞府-15762461444-500M-宽带上网投诉-次数0-202407090000651749</t>
  </si>
  <si>
    <t>202407090000651749</t>
  </si>
  <si>
    <t>202407090000651749#【已关注中国移动10086微信公众号】流程受理流水号：20240709201303157624614441155748
客户号码:15762461444
客户姓名:赵**
投诉地市:潍坊
来话流水:2024070920122982220811337
宽带账号:15762461444
宽带账号归属地市:潍坊
宽带账号归属区县:奎文区
故障地址:潍坊奎文区高新城区宝通街上城浞府10号楼*********
联系电话:15762461444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20:13:24
具体故障现象:注册灯闪烁，捋直插紧重启未恢复，请协助处理，谢谢
客户其他诉求:谢谢
;宽带小区$[上城浞府]$</t>
  </si>
  <si>
    <t>2024-07-09 20:17:21</t>
  </si>
  <si>
    <t>2024-07-09 20:17:50</t>
  </si>
  <si>
    <t>SD-851-256829-16262-12641</t>
  </si>
  <si>
    <t>SD-057-240709-803149-8196</t>
  </si>
  <si>
    <t>2024-07-09 20:11:09</t>
  </si>
  <si>
    <t>【调研】-普通区域-寿光市-顶盖-13626464533-300M-宽带上网投诉-次数0-20240709200852X932774439</t>
  </si>
  <si>
    <t>20240709200852X932774439</t>
  </si>
  <si>
    <t xml:space="preserve">【农村网络投诉】流程受理流水号：20240709200825136264645331155139
客户号码:13626464533
客户姓名:刘**
投诉地市:潍坊
来话流水:2024070920065193520884133
宽带账号:13626464533
宽带账号归属地市:潍坊
宽带账号归属区县:寿光市
故障地址:潍坊寿光市古城顶盖村顶盖30号箱*********
联系电话:18363609689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20:08:31
具体故障现象:光猫亮红灯，插紧捋顺光纤线重启未恢复
客户其他诉求:
</t>
  </si>
  <si>
    <t>2024-07-09 20:16:25</t>
  </si>
  <si>
    <t>2024-07-09 20:16:50</t>
  </si>
  <si>
    <t>SD-851-229115-11709-22736</t>
  </si>
  <si>
    <t>SD-057-240709-856274-2677</t>
  </si>
  <si>
    <t>2024-07-09 11:56:09</t>
  </si>
  <si>
    <t>普通区域-高密市-张家屋子-15964306643-300M-宽带上网投诉-次数0-20240709115318X198060777</t>
  </si>
  <si>
    <t>20240709115318X198060777</t>
  </si>
  <si>
    <t xml:space="preserve">流程受理流水号：20240709114953159643066431054808
客户号码:15964306643
客户姓名:刘**
投诉地市:潍坊
来话流水:2024070911492713520825992
宽带账号:15964306643
宽带账号归属地市:潍坊
宽带账号归属区县:高密市
故障地址:潍坊高密市阚家镇张家屋子张家屋子张家屋子王相杰14号箱
联系电话:15964306643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11:53:05
具体故障现象:宽带无法上网，不会操作
客户其他诉求:
</t>
  </si>
  <si>
    <t>2024-07-09 11:59:20</t>
  </si>
  <si>
    <t>2024-07-09 12:02:50</t>
  </si>
  <si>
    <t>SD-057-240709-256934-4834</t>
  </si>
  <si>
    <t>2024-07-09 15:23:35</t>
  </si>
  <si>
    <t>普通区域-高密市-湖滨花园-18765684570-100M-宽带上网投诉-次数0-202407090000431528</t>
  </si>
  <si>
    <t>2024-07-10 16:24:00</t>
  </si>
  <si>
    <t>202407090000431528</t>
  </si>
  <si>
    <t>202407090000431528#流程受理流水号：20240709152255187656845701097329
客户号码:18765684570
客户姓名:张**
投诉地市:潍坊
来话流水:2024070915182961520801053
宽带账号:18765684570
宽带账号归属地市:潍坊
宽带账号归属区县:高密市
故障地址:潍坊高密市密水街道密水大街湖滨花园湖滨花园
联系电话:15065665303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故障细类:网速慢/上网掉线(专席)
携转原因:
故障时间:2024-07-09 15:22:06
具体故障现象:网速慢卡顿，
客户其他诉求:
;宽带小区$[湖滨花园]$</t>
  </si>
  <si>
    <t>2024-07-09 15:30:12</t>
  </si>
  <si>
    <t>2024-07-09 15:30:42</t>
  </si>
  <si>
    <t>SD-057-240709-810325-2620</t>
  </si>
  <si>
    <t>80+白金-普通区域-临朐县-大关村自然村-18765605999-300M-宽带上网投诉-次数0-20240709114854X934305183</t>
  </si>
  <si>
    <t>20240709114854X934305183</t>
  </si>
  <si>
    <t>【预处理派单】宽带账号：18765605999，宽带地址： 潍坊临朐县沂山管理委员会大关村大关村自然村大关村（扩容1次）15号箱大关社区（西楼外墙）*********，故障现象：，故障现象类型：，客户诉求：客户要求投诉不及时移机，联系电话：18765605999，通话流水：2024070911470369820896717。接入方式：FTTH，当前是否在线：不在线，端到端诊断结果：设备告警，是否智能网关：是，光功率。</t>
  </si>
  <si>
    <t>2024-07-09 11:58:18</t>
  </si>
  <si>
    <t>2024-07-09 12:02:04</t>
  </si>
  <si>
    <t>SD-852-273703-19-28092</t>
  </si>
  <si>
    <t>SD-057-240709-084136-4842</t>
  </si>
  <si>
    <t>2024-07-09 15:24:35</t>
  </si>
  <si>
    <t>【调研】-普通区域-潍城区-绿地新里城-13220757305-300M-宽带上网投诉-次数0-202407090000431171</t>
  </si>
  <si>
    <t>202407090000431171</t>
  </si>
  <si>
    <t>202407090000431171#流程受理流水号：20240709152050132207573051096843
客户号码:13220757305
客户姓名:陈**
投诉地市:潍坊
来话流水:2024070915165566020879950
宽带账号:13220757305
宽带账号归属地市:潍坊
宽带账号归属区县:潍城区
故障地址:潍坊潍城区北关街道清平路绿地新里城绿地新里城2期4号楼*********
联系电话:13455654678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故障细类:电脑上网出现故障(专席)
携转原因:
故障时间:2024-07-09 15:23:15
具体故障现象:宽带正常，电脑连不上网，电脑上的网线连接到路由器上，不方便更换到光猫上，本地链接未被禁用。重启电脑未恢复
客户其他诉求:
;宽带小区$[绿地新里城]$</t>
  </si>
  <si>
    <t>2024-07-09 15:28:09</t>
  </si>
  <si>
    <t>2024-07-09 15:28:47</t>
  </si>
  <si>
    <t>SD-057-240709-123057-5379</t>
  </si>
  <si>
    <t>2024-07-09 16:23:22</t>
  </si>
  <si>
    <t>【调研】-80+普通-普通区域-峡山区-null-13792652659-宽带上网投诉-次数0-20240709162235X355843191</t>
  </si>
  <si>
    <t>2024-07-10 17:24:00</t>
  </si>
  <si>
    <t>20240709162235X355843191</t>
  </si>
  <si>
    <t xml:space="preserve">流程受理流水号：20240709161932137926526591110927
客户号码:13792652659
客户姓名:冯**
投诉地市:潍坊
来话流水:2024070916180020920897682
宽带账号:13792652659
宽带账号归属地市:潍坊
宽带账号归属区县:
故障地址:潍坊青州孟家市场43号
联系电话:13792652659
联系人:先生/女士
工单紧急程度:一般
是否有升级投诉倾向:否
是否重复投诉:否
是否携转意向:否
是否投诉倾向:否
工单内容:客户来电表示潍坊青州孟家市场43号电线断了，要求上报，请协助处理谢谢
</t>
  </si>
  <si>
    <t>2024-07-11 17:34:36</t>
  </si>
  <si>
    <t>峡山区</t>
  </si>
  <si>
    <t>SD-057-240709-093718-5266</t>
  </si>
  <si>
    <t>2024-07-09 16:11:06</t>
  </si>
  <si>
    <t>80+银卡-普通区域-青州市-小田-13964785187-300M-宽带上网投诉-次数0-20240709160942X582833570</t>
  </si>
  <si>
    <t>2024-07-10 17:12:00</t>
  </si>
  <si>
    <t>20240709160942X582833570</t>
  </si>
  <si>
    <t xml:space="preserve">【农村网络投诉】流程受理流水号：20240709160857139647851871108245
客户号码:13964785187
客户姓名:田**
投诉地市:潍坊
来话流水:2024070916083498320871634
宽带账号:13964785187
宽带账号归属地市:潍坊
宽带账号归属区县:青州市
故障地址:潍坊青州市黄楼街道小田村小田3号箱村东南田金祥*********
联系电话:13964785187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16:09:31
具体故障现象:光猫亮红灯，
客户其他诉求:
</t>
  </si>
  <si>
    <t>2024-07-09 16:12:55</t>
  </si>
  <si>
    <t>2024-07-09 16:13:13</t>
  </si>
  <si>
    <t>SD-057-240709-872145-2623</t>
  </si>
  <si>
    <t>2024-07-09 11:50:29</t>
  </si>
  <si>
    <t>80+普通-FTTR-普通区域-昌邑市-城后花园A区-15662499409-1000M-魔百和投诉-次数0-20240709114916X956395629</t>
  </si>
  <si>
    <t>20240709114916X956395629</t>
  </si>
  <si>
    <t>流程受理流水号：20240709114558156624994091053847
客户号码:15662499409
客户姓名:张**
投诉地市:潍坊
来话流水:2024070911440892220860955
宽带账号:15662499409
宽带账号归属地市:潍坊
宽带账号归属区县:昌邑市
故障地址:潍坊昌邑市城区解放路城后花园A区6号楼2-502
联系电话:15662499409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故障时间:2024-07-09 11:46:55
魔百和单播/组播:单播
具体故障现象:电视提示网络类错误，排查无异常，请协助谢谢！
客户其他诉求:
魔百和单/组播：单播</t>
  </si>
  <si>
    <t>2024-07-09 11:51:50</t>
  </si>
  <si>
    <t>2024-07-09 11:52:11</t>
  </si>
  <si>
    <t>SD-851-255235-19075-15617</t>
  </si>
  <si>
    <t>SD-057-240709-635097-5400</t>
  </si>
  <si>
    <t>2024-07-09 16:26:54</t>
  </si>
  <si>
    <t>80+银卡-普通区域-昌乐县-龙腾金都-18765611118-200M-宽带上网投诉-次数0-20240709162543X543016607</t>
  </si>
  <si>
    <t>20240709162543X543016607</t>
  </si>
  <si>
    <t xml:space="preserve">流程受理流水号：20240709162401187656111181112006
客户号码:18765611118
客户姓名:于**
投诉地市:潍坊
来话流水:2024070916231357320866649
宽带账号:18765611118
宽带账号归属地市:潍坊
宽带账号归属区县:昌乐县
故障地址:潍坊昌乐县城关街道方山路龙腾金都扩容1#*********
联系电话:13562602106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16:25:04
具体故障现象:提示网络无法连接，
客户其他诉求:
</t>
  </si>
  <si>
    <t>2024-07-09 16:32:12</t>
  </si>
  <si>
    <t>2024-07-09 16:32:38</t>
  </si>
  <si>
    <t>SD-057-240709-370419-8168</t>
  </si>
  <si>
    <t>2024-07-09 20:10:13</t>
  </si>
  <si>
    <t>【调研】-普通区域-诸城市-龙都东苑小区-13963661844-200M-宽带上网投诉-次数0-202407090000649708</t>
  </si>
  <si>
    <t>202407090000649708</t>
  </si>
  <si>
    <t xml:space="preserve">202407090000649708#流程受理流水号：20240709200946139636618441155303
客户号码:13963661844
客户姓名:钟*
投诉地市:潍坊
来话流水:2024070920085981320894467
宽带账号:13963661844
宽带账号归属地市:潍坊
宽带账号归属区县:诸城市
故障地址:潍坊诸城市龙都街道棉织街龙都东苑小区1号楼*********
联系电话:13963661844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故障细类:移动高清电视故障
携转原因:
故障时间:2024-07-09 20:09:53
魔百和单播/组播:组播
具体故障现象:电视直播或点播无法观看，
客户其他诉求:客户侧为质差终端，要求上门更换终端并一并处理故障问题。
</t>
  </si>
  <si>
    <t>2024-07-09 20:18:21</t>
  </si>
  <si>
    <t>2024-07-09 20:29:05</t>
  </si>
  <si>
    <t>SD-057-240709-013259-8161</t>
  </si>
  <si>
    <t>2024-07-09 20:10:01</t>
  </si>
  <si>
    <t>【调研】-普通区域-高密市-青岛花园-15288835450-100M-宽带上网投诉-次数0-202407090000648239</t>
  </si>
  <si>
    <t>202407090000648239</t>
  </si>
  <si>
    <t>202407090000648239#宽带账号：15288835450；宽带地址：潍坊高密市醴泉街道夷安大道青岛花园10号楼401*********；具体现象：客户反映宽带注册灯闪，操作未恢复，要求师傅联系维修，要求尽快处理回复！来电流水：2024070920022913920862505，联系电话： 15288835450</t>
  </si>
  <si>
    <t>2024-07-09 20:16:55</t>
  </si>
  <si>
    <t>2024-07-09 20:17:20</t>
  </si>
  <si>
    <t>SD-057-240709-245173-4436</t>
  </si>
  <si>
    <t>2024-07-09 14:44:20</t>
  </si>
  <si>
    <t>【调研】-80+普通-普通区域-青州市-青州韩大食品有限公司-17667403009-1000M-宽带上网投诉-次数0-20240709144131X291207876</t>
  </si>
  <si>
    <t>20240709144131X291207876</t>
  </si>
  <si>
    <t xml:space="preserve">【农村网络投诉】流程受理流水号：20240709144045176674030091087424
客户号码:17667403009
客户姓名:韩**
投诉地市:潍坊
来话流水:2024070914401730920897683
宽带账号:17667403009
宽带账号归属地市:潍坊
宽带账号归属区县:青州市
故障地址:潍坊青州市何官镇龙泉河村青州韩大食品有限公司H1号箱（大孙基站北厂西墙）*********
联系电话:17667403009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14:41:06
具体故障现象:光猫亮红灯，
客户其他诉求:
</t>
  </si>
  <si>
    <t>2024-07-09 14:47:48</t>
  </si>
  <si>
    <t>2024-07-09 14:48:07</t>
  </si>
  <si>
    <t>SD-851-285088-6091-20439</t>
  </si>
  <si>
    <t>SD-057-240709-396074-2638</t>
  </si>
  <si>
    <t>2024-07-09 11:51:33</t>
  </si>
  <si>
    <t>普通区域-昌邑市-东店社区-18866752898-300M-宽带上网投诉-次数0-202407090000283672</t>
  </si>
  <si>
    <t>202407090000283672</t>
  </si>
  <si>
    <t xml:space="preserve">202407090000283672#流程受理流水号：20240709115035188667528981054985
客户号码:18866752898
客户姓名:郭**
投诉地市:潍坊
来话流水:2024070911462775220889459
宽带账号:18866752898
宽带账号归属地市:潍坊
宽带账号归属区县:昌邑市
故障地址:潍坊昌邑市城区富昌街东店社区14号楼*********
联系电话:18866752898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光功率:-16.12
故障大类:宽带/电视
故障细类:移动高清电视故障
携转原因:
故障时间:2024-07-09 11:50:56
魔百和单播/组播:组播
具体故障现象:电视直播或点播无法观看，
客户其他诉求:客户侧为质差终端，要求上门更换终端并一并处理故障问题。
</t>
  </si>
  <si>
    <t>2024-07-09 11:55:05</t>
  </si>
  <si>
    <t>2024-07-09 11:55:42</t>
  </si>
  <si>
    <t>SD-057-240709-468530-2727</t>
  </si>
  <si>
    <t>2024-07-09 11:59:13</t>
  </si>
  <si>
    <t>【调研】-80+白金-FTTR-普通区域-安丘市-东方明珠-13864672029-1000M-宽带上网投诉-次数0-20240709115758X478163316</t>
  </si>
  <si>
    <t>20240709115758X478163316</t>
  </si>
  <si>
    <t xml:space="preserve">流程受理流水号：20240709115250138646720291055560
客户号码:13864672029
客户姓名:张**
投诉地市:潍坊
来话流水:2024070911513157520851169
宽带账号:13864672029
宽带账号归属地市:潍坊
宽带账号归属区县:安丘市
故障地址:潍坊安丘市兴安街道商场路东方明珠东方明珠21号楼*********
联系电话:15288838171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11:53:24
具体故障现象:提示网络无法连接，已经指导操作光光猫重启未恢复，光猫上网灯不亮
客户其他诉求:
</t>
  </si>
  <si>
    <t>2024-07-09 12:03:22</t>
  </si>
  <si>
    <t>2024-07-09 12:04:58</t>
  </si>
  <si>
    <t>SD-851-324981-10384-16436</t>
  </si>
  <si>
    <t>SD-057-240709-278436-8238</t>
  </si>
  <si>
    <t>2024-07-09 20:12:46</t>
  </si>
  <si>
    <t>80+普通-普通区域-寿光市-现代嘉苑-17616751336-300M-宽带上网投诉-次数0-202407090000649132</t>
  </si>
  <si>
    <t>202407090000649132</t>
  </si>
  <si>
    <t>202407090000649132#宽带账号：17616751336；宽带地址：潍坊寿光市圣城街道建新街现代嘉苑6号楼3单元402；客户来电反映宽带网速慢，客户不配合排障，要求上门，请协助处理，谢谢！联系电话：17616751336；联系人：女士；来电流水2024070920084755320893541</t>
  </si>
  <si>
    <t>2024-07-09 20:25:32</t>
  </si>
  <si>
    <t>2024-07-09 20:26:23</t>
  </si>
  <si>
    <t>SD-057-240709-081672-9233</t>
  </si>
  <si>
    <t>2024-07-09 22:17:00</t>
  </si>
  <si>
    <t>普通区域-奎文区-渭水苑-13963663984-500M-宽带上网投诉-次数0-202407090000681453</t>
  </si>
  <si>
    <t>202407090000681453</t>
  </si>
  <si>
    <t>202407090000681453#【已关注中国移动10086微信公众号】流程受理流水号：20240709221433139636639841164458
客户号码:13963663984
客户姓名:王**
投诉地市:潍坊
来话流水:2024070922110827320805186
宽带账号:13963663984
宽带账号归属地市:潍坊
宽带账号归属区县:高新
故障地址:潍坊高新清池潍安路渭水苑8号楼*********
联系电话:13864656686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光功率:-16.61
故障大类:宽带/电视
故障细类:宽带无法上网
携转原因:
故障时间:2024-07-09 22:15:27
具体故障现象:打不开网页，
客户其他诉求:上门调试
;宽带小区$[渭水苑]$</t>
  </si>
  <si>
    <t>2024-07-09 23:08:01</t>
  </si>
  <si>
    <t>2024-07-10 07:08:29</t>
  </si>
  <si>
    <t>SD-851-282831-12063-25382</t>
  </si>
  <si>
    <t>SD-057-240709-906538-8928</t>
  </si>
  <si>
    <t>2024-07-09 21:20:28</t>
  </si>
  <si>
    <t>【调研】-普通区域-高密市-福缘居-15335361398-300M-宽带上网投诉-次数0-20240709211809X898202240</t>
  </si>
  <si>
    <t>20240709211809X898202240</t>
  </si>
  <si>
    <t xml:space="preserve">流程受理流水号：20240709211632153353613981162709
客户号码:15335361398
客户姓名:李**
投诉地市:潍坊
来话流水:2024070921153353720878139
宽带账号:15335361398
宽带账号归属地市:潍坊
宽带账号归属区县:高密市
故障地址:潍坊高密市密水街道薛中路福缘居7号楼*********
联系电话:15335361398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21:17:39
具体故障现象:提示网络无法连接，
客户其他诉求:要求今天晚上必须修好，wei承诺，谢谢
</t>
  </si>
  <si>
    <t>2024-07-09 21:22:38</t>
  </si>
  <si>
    <t>2024-07-09 21:22:56</t>
  </si>
  <si>
    <t>SD-852-298034-1318-10867</t>
  </si>
  <si>
    <t>SD-057-240709-985734-4460</t>
  </si>
  <si>
    <t>2024-07-09 14:47:24</t>
  </si>
  <si>
    <t>普通区域-安丘市-南老庄子村-15264451912-200M-宽带上网投诉-次数0-202407090000401233</t>
  </si>
  <si>
    <t>2024-07-10 15:48:00</t>
  </si>
  <si>
    <t>202407090000401233</t>
  </si>
  <si>
    <t xml:space="preserve">202407090000401233#宽带账号：15264451912；宽带地址：潍坊安丘市白芬子镇南老庄子南老庄子村南老庄子村6号箱徐明军***，客户来电反映表示宽带网络无法使用，客户不配合线上指导，要求上门，谢谢！联系电话：15264451912；联系人：男士；来电流水：2024070914452264520864608
</t>
  </si>
  <si>
    <t>2024-07-09 14:49:11</t>
  </si>
  <si>
    <t>2024-07-09 14:50:34</t>
  </si>
  <si>
    <t>SD-057-240709-289013-8967</t>
  </si>
  <si>
    <t>2024-07-09 21:29:00</t>
  </si>
  <si>
    <t>【调研】-普通区域-青州市-山工苑-15244445022-300M-宽带上网投诉-次数0-202407090000680251</t>
  </si>
  <si>
    <t>202407090000680251</t>
  </si>
  <si>
    <t>202407090000680251#宽带账号：15244445022；宽带地址：潍坊青州市云门山街道海岱南路山工苑G5号楼*********；客户来电反映宽带故障，客户不配合排障，要求师傅上门，请协助处理，谢谢！联系电话：15263606683；联系人：先生；来电流水：2024070921265034220816686</t>
  </si>
  <si>
    <t>2024-07-09 21:31:22</t>
  </si>
  <si>
    <t>2024-07-09 21:32:15</t>
  </si>
  <si>
    <t>SD-057-240709-230691-1974</t>
  </si>
  <si>
    <t>2024-07-09 10:51:14</t>
  </si>
  <si>
    <t>普通区域-诸城市-杨家岭自然村-15263677646-100M-宽带上网投诉-次数0-202407090000224097</t>
  </si>
  <si>
    <t>2024-07-10 11:52:00</t>
  </si>
  <si>
    <t>202407090000224097</t>
  </si>
  <si>
    <t xml:space="preserve">202407090000224097#【已关注中国移动10086微信公众号】流程受理流水号：20240709105051152636776461039511
客户号码:15263677646
客户姓名:丁**
投诉地市:潍坊
来话流水:2024070910500634020828434
宽带账号:15263677646
宽带账号归属地市:潍坊
宽带账号归属区县:诸城市
故障地址:潍坊诸城市密州街道杨家岭杨家岭自然村杨家岭村西北10号箱*********
联系电话:15163653009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10:50:57
具体故障现象:打不开网页，
客户其他诉求:客户侧为质差终端，要求上门更换终端并一并处理故障问题。
</t>
  </si>
  <si>
    <t>2024-07-09 10:54:56</t>
  </si>
  <si>
    <t>2024-07-09 10:55:56</t>
  </si>
  <si>
    <t>SD-057-240709-452361-5059</t>
  </si>
  <si>
    <t>2024-07-09 15:53:26</t>
  </si>
  <si>
    <t>【调研】-80+银卡-普通区域-潍城区-万科城-15006512530-300M-宽带上网投诉-次数0-20240709155115X475027135</t>
  </si>
  <si>
    <t>20240709155115X475027135</t>
  </si>
  <si>
    <t xml:space="preserve">流程受理流水号：20240709155027150065125301103799
客户号码:15006512530
客户姓名:李**
投诉地市:济南
来话流水:2024070915493885920820151
宽带账号:15006512530
宽带账号归属地市:济南
宽带账号归属区县:潍城区
故障地址:潍坊潍城区北关街道月河路潍坊潍城区北关街道月河路万科城A区1号楼*********
联系电话:15006512530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光功率:-15.91
故障大类:宽带/电视
故障细类:网速慢/上网掉线(专席)
携转原因:
故障时间:2024-07-09 15:49:46
具体故障现象:网速慢卡顿，重启光猫路由器
客户其他诉求:
</t>
  </si>
  <si>
    <t>2024-07-09 16:00:23</t>
  </si>
  <si>
    <t>2024-07-09 16:00:45</t>
  </si>
  <si>
    <t>SD-851-266258-4071-21112</t>
  </si>
  <si>
    <t>SD-057-240709-516394-2055</t>
  </si>
  <si>
    <t>2024-07-09 10:59:23</t>
  </si>
  <si>
    <t>【调研】-80+金卡-普通区域-奎文区-德润公馆-15966177870-300M-宽带上网投诉-次数0-20240709105704X824011980</t>
  </si>
  <si>
    <t>20240709105704X824011980</t>
  </si>
  <si>
    <t xml:space="preserve">流程受理流水号：20240709105528159661778701040802
客户号码:15966177870
客户姓名:马*
投诉地市:潍坊
来话流水:2024070910534532520879944
宽带账号:15966177870
宽带账号归属地市:潍坊
宽带账号归属区县:高新
故障地址:潍坊高新高新城区梨园街德润公馆北楼*********
联系电话:15966177870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
携转原因:
故障时间:2024-07-09 10:56:22
具体故障现象:提示网络无法连接，
客户其他诉求:客户称宽带一直上不去网，连接不上，客户态度强硬，要求核实回电处理，谢谢。
</t>
  </si>
  <si>
    <t>2024-07-09 11:02:28</t>
  </si>
  <si>
    <t>2024-07-09 11:02:54</t>
  </si>
  <si>
    <t>SD-057-240709-490173-1965</t>
  </si>
  <si>
    <t>2024-07-09 10:50:29</t>
  </si>
  <si>
    <t>普通区域-安丘市-名门世家-15963678467-500M-宽带上网投诉-次数0-20240709104832X312690173</t>
  </si>
  <si>
    <t>20240709104832X312690173</t>
  </si>
  <si>
    <t xml:space="preserve">流程受理流水号：20240709104709159636784671038555
客户号码:15963678467
客户姓名:丁**
投诉地市:潍坊
来话流水:2024070910465344220882927
宽带账号:15963678467
宽带账号归属地市:潍坊
宽带账号归属区县:安丘市
故障地址:潍坊安丘市兴安街道和平路名门世家25号楼*********
联系电话:15963678467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
携转原因:
故障时间:2024-07-09 10:47:38
具体故障现象:光猫亮红灯，
客户其他诉求:
</t>
  </si>
  <si>
    <t>2024-07-09 10:52:10</t>
  </si>
  <si>
    <t>2024-07-09 10:52:33</t>
  </si>
  <si>
    <t>SD-057-240709-478930-6065</t>
  </si>
  <si>
    <t>2024-07-09 17:29:13</t>
  </si>
  <si>
    <t>【调研】-(目标)普通区域-诸城市-九龙商贸城-15054432920-1000M-宽带上网投诉-次数0-20240709172656X216380818</t>
  </si>
  <si>
    <t>2024-07-10 18:30:00</t>
  </si>
  <si>
    <t>20240709172656X216380818</t>
  </si>
  <si>
    <t xml:space="preserve">流程受理流水号：20240709172617150544329201127287
客户号码:15054432920
客户姓名:李**
投诉地市:潍坊
来话流水:2024070917252080820859670
宽带账号:15054432920
宽带账号归属地市:潍坊
宽带账号归属区县:诸城市
故障地址:潍坊诸城市密州街道市场街九龙商贸城九龙商贸城10#箱*********
联系电话:15854441321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17:26:29
具体故障现象:光猫亮红灯，线上指导插紧捋直未恢复
客户其他诉求:
</t>
  </si>
  <si>
    <t>2024-07-09 17:31:49</t>
  </si>
  <si>
    <t>2024-07-09 17:34:58</t>
  </si>
  <si>
    <t>SD-852-252614-1036-9615</t>
  </si>
  <si>
    <t>SD-057-240709-102379-1998</t>
  </si>
  <si>
    <t>2024-07-09 10:53:20</t>
  </si>
  <si>
    <t>普通区域-诸城市-王家屯自然村-15953618980-100M-宽带上网投诉-次数0-202407090000204712</t>
  </si>
  <si>
    <t>2024-07-10 11:54:00</t>
  </si>
  <si>
    <t>202407090000204712</t>
  </si>
  <si>
    <t xml:space="preserve">202407090000204712#宽带账号：15953618980；宽带地址：潍坊诸城市龙都街道王家屯；客户来电反映宽带电视看不了，客户不配合排障，要求师傅上门，请协助处理，谢谢！联系电话：15953618980；联系人：先生；来电流水：2024070910492121420817628。 
</t>
  </si>
  <si>
    <t>2024-07-09 10:56:10</t>
  </si>
  <si>
    <t>2024-07-09 11:01:17</t>
  </si>
  <si>
    <t>SD-057-240709-975862-2000</t>
  </si>
  <si>
    <t>2024-07-09 10:53:22</t>
  </si>
  <si>
    <t>【重投】-普通区域-寿光市-王望商业街东西路沿街-15966199458-200M-宽带上网投诉-次数0-20240709105132X492674156</t>
  </si>
  <si>
    <t>20240709105132X492674156</t>
  </si>
  <si>
    <t xml:space="preserve">流程受理流水号：20240709105013159661994581039354
客户号码:15966199458
客户姓名:李**
投诉地市:潍坊
来话流水:2024070910491717020816679
宽带账号:15966199458
宽带账号归属地市:潍坊
宽带账号归属区县:寿光市
故障地址:潍坊寿光市稻田镇潍高路王望商业街东西路沿街3号箱王望驾校*********
联系电话:15966199458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光功率:-15.55
故障大类:宽带/电视
故障细类:网速慢/上网掉线(专席)
携转原因:
故障时间:2024-07-09 10:52:02
具体故障现象:频繁掉线，
客户其他诉求:
</t>
  </si>
  <si>
    <t>2024-07-09 10:54:20</t>
  </si>
  <si>
    <t>2024-07-09 10:54:48</t>
  </si>
  <si>
    <t>SD-057-240709-685234-6080</t>
  </si>
  <si>
    <t>2024-07-09 17:29:48</t>
  </si>
  <si>
    <t>【调研】-80+金卡-(目标)普通区域-坊子区-龙凤花园-15095267210-500M-宽带上网投诉-次数0-202407090000543043</t>
  </si>
  <si>
    <t>202407090000543043</t>
  </si>
  <si>
    <t>202407090000543043#宽带账号：15095267210；宽带地址：潍坊坊子区坊子新区凤凰大街龙凤花园54号楼*********；接入方式：FTTH，当前是否在线：在线，端到端诊断结果：客户侧设备问题，是否智能网关：，客户反映宽带无法使用，10分钟内回电，要求尽快处理回复！来电流水：2024070917264271120876294联系电话：15095267210</t>
  </si>
  <si>
    <t>2024-07-09 17:31:53</t>
  </si>
  <si>
    <t>2024-07-09 17:32:14</t>
  </si>
  <si>
    <t>SD-057-240709-523867-2001</t>
  </si>
  <si>
    <t>2024-07-09 10:53:23</t>
  </si>
  <si>
    <t>普通区域-潍城区-汇轩名城-18863676669-100M-宽带上网投诉-次数0-202407090000229693</t>
  </si>
  <si>
    <t>202407090000229693</t>
  </si>
  <si>
    <t>202407090000229693#宽带账号：18863676669；宽带地址：潍坊潍城区南关街道安顺路汇轩名城12号楼1号楼1601；客户来电反映宽带无法连网，客户不配合线上指导，要求师傅上门，请协助处理，谢谢！联系电话：本机；联系人：女士；来电流水：2024070910500318120827630</t>
  </si>
  <si>
    <t>2024-07-09 10:54:51</t>
  </si>
  <si>
    <t>2024-07-09 10:55:11</t>
  </si>
  <si>
    <t>SD-057-240709-728045-2004</t>
  </si>
  <si>
    <t>2024-07-09 10:53:29</t>
  </si>
  <si>
    <t>普通区域-安丘市-十二户开发区宿舍-13562699084-1000M-宽带上网投诉-次数0-20240709105154X514062884</t>
  </si>
  <si>
    <t>20240709105154X514062884</t>
  </si>
  <si>
    <t xml:space="preserve">【农村网络投诉】流程受理流水号：20240709105123135626990841039652
客户号码:13562699084
客户姓名:战**
投诉地市:潍坊
来话流水:2024070910505775820840568
宽带账号:13562699084
宽带账号归属地市:潍坊
宽带账号归属区县:安丘市
故障地址:潍坊安丘市兴安街道向阳路城北村向阳路以南1期16号箱袁浩*********
联系电话:13562699084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故障时间:2024-07-09 10:51:41
具体故障现象:提示网络无法连接，
客户其他诉求:要求维修
</t>
  </si>
  <si>
    <t>2024-07-09 10:56:56</t>
  </si>
  <si>
    <t>2024-07-09 10:57:19</t>
  </si>
  <si>
    <t>SD-851-256354-16467-13748</t>
  </si>
  <si>
    <t>SD-057-240709-712803-1822</t>
  </si>
  <si>
    <t>2024-07-09 10:37:58</t>
  </si>
  <si>
    <t>【调研】-80+普通-普通区域-诸城市-华都富林北区-13791633841-500M-魔百和投诉-次数0-202407080000727492</t>
  </si>
  <si>
    <t>202407080000727492</t>
  </si>
  <si>
    <t>202407080000727492#【已关注中国移动10086微信公众号】流程 ： 
 流程受理流水号：20240708202716137916338411181204; 
手机号码 ：13791633841；
客户姓名 ：李**；
投诉地市 ：潍坊；
来话流水 ：2024070820260837220874813；
宽带账号 ：13791633841；
宽带账号归属地市 ：潍坊；
宽带账号归属区县 ：诸城市；
联系人 ：李**；
故障地址 ：潍坊诸城市密州街道人民东路华都富林北区2号楼*********；
联系电话 ：13791633841；
是否升级倾向 ：否；
是否投诉倾向 ：否；
工单内容 ：用户来电表示家里电视机顶盒无法正常观看，我处正常解释，用户要求上报反馈，烦请处理，谢谢。
；
_是否智能网关：否;宽带小区$[华都富林北区]$</t>
  </si>
  <si>
    <t>2024-07-09 10:43:50</t>
  </si>
  <si>
    <t>2024-07-09 10:44:08</t>
  </si>
  <si>
    <t>SD-851-235466-19096-7271</t>
  </si>
  <si>
    <t>SD-057-240709-751684-1801</t>
  </si>
  <si>
    <t>2024-07-09 10:35:28</t>
  </si>
  <si>
    <t>普通区域-昌邑市-昌邑教育小区2-15006680506-300M-宽带上网投诉-次数0-20240709103437X477370778</t>
  </si>
  <si>
    <t>20240709103437X477370778</t>
  </si>
  <si>
    <t xml:space="preserve">流程受理流水号：20240709103345150066805061034959
客户号码:15006680506
客户姓名:董**
投诉地市:潍坊
来话流水:2024070910321443720878216
宽带账号:15006680506
宽带账号归属地市:潍坊
宽带账号归属区县:昌邑市
故障地址:潍坊昌邑市饮马镇饮马街教育小区3号楼*********
联系电话:15054493255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故障时间:2024-07-09 10:30:58
具体故障现象:光猫频繁掉线，重启未恢复
客户其他诉求:
</t>
  </si>
  <si>
    <t>2024-07-09 10:44:33</t>
  </si>
  <si>
    <t>2024-07-09 10:45:02</t>
  </si>
  <si>
    <t>SD-851-326073-4658-24538</t>
  </si>
  <si>
    <t>SD-057-240709-514670-5090</t>
  </si>
  <si>
    <t>2024-07-09 15:59:02</t>
  </si>
  <si>
    <t>【调研】-80+普通-(目标)普通区域-临朐县-茹家庄自然村-15053693931-500M-宽带上网投诉-次数0-20240709155601X761946417</t>
  </si>
  <si>
    <t>20240709155601X761946417</t>
  </si>
  <si>
    <t xml:space="preserve">流程受理流水号：20240709155517150536939311104976
客户号码:15053693931
客户姓名:薛*
投诉地市:潍坊
来话流水:2024070915490257220812043
宽带账号:15053693931
宽带账号归属地市:潍坊
宽带账号归属区县:临朐县
故障地址:潍坊临朐县五井镇人民政府茹家庄
联系电话:15053693931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故障时间:2024-07-09 15:57:08
具体故障现象:打不开网页，
客户其他诉求:
</t>
  </si>
  <si>
    <t>2024-07-09 16:03:07</t>
  </si>
  <si>
    <t>2024-07-09 16:03:26</t>
  </si>
  <si>
    <t>SD-057-240709-985173-1834</t>
  </si>
  <si>
    <t>2024-07-09 10:38:33</t>
  </si>
  <si>
    <t>【调研】-80+普通-普通区域-安丘市-百合学府-15253669656-200M-宽带上网投诉-次数0-20240709103724X644418540</t>
  </si>
  <si>
    <t>2024-07-10 11:39:00</t>
  </si>
  <si>
    <t>20240709103724X644418540</t>
  </si>
  <si>
    <t xml:space="preserve">流程受理流水号：20240709103648152536696561035771
客户号码:15253669656
客户姓名:朱**
投诉地市:潍坊
来话流水:2024070910335626020801659
宽带账号:15253669656
宽带账号归属地市:潍坊
宽带账号归属区县:安丘市
故障地址:潍坊安丘市兴安街道潍徐路百合学府2号楼*********
联系电话:15336362946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10:36:32
具体故障现象:光猫亮红灯，
客户其他诉求:
</t>
  </si>
  <si>
    <t>2024-07-09 10:49:22</t>
  </si>
  <si>
    <t>2024-07-09 10:50:02</t>
  </si>
  <si>
    <t>SD-057-240709-753128-6061</t>
  </si>
  <si>
    <t>2024-07-09 17:29:02</t>
  </si>
  <si>
    <t>【调研】-普通区域-青州市-杨姑桥村自然村-15553623662-300M-宽带上网投诉-次数0-20240709172604X164014780</t>
  </si>
  <si>
    <t>20240709172604X164014780</t>
  </si>
  <si>
    <t xml:space="preserve">【农村网络投诉】流程受理流水号：20240709172509155536236621127022
客户号码:15553623662
客户姓名:左**
投诉地市:潍坊
来话流水:2024070917234313520839704
宽带账号:15553623662
宽带账号归属地市:潍坊
宽带账号归属区县:青州市
故障地址:潍坊青州市黄楼街道杨姑桥村杨姑桥村自然村21K9箱村东最南头外墙*********
联系电话:18765716635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17:24:20
具体故障现象:光猫亮红灯，拔插捋直光纤线未恢复，请协助处理，谢谢。
客户其他诉求:
</t>
  </si>
  <si>
    <t>2024-07-09 17:31:43</t>
  </si>
  <si>
    <t>SD-057-240709-912347-1768</t>
  </si>
  <si>
    <t>2024-07-09 10:32:06</t>
  </si>
  <si>
    <t>80+银卡-普通区域-安丘市-姚家庄村自然村-18763611188-1000M-宽带上网投诉-次数0-20240709102951X191677576</t>
  </si>
  <si>
    <t>20240709102951X191677576</t>
  </si>
  <si>
    <t xml:space="preserve">【农村网络投诉】流程受理流水号：20240709102836187636111881033641
客户号码:18763611188
客户姓名:姚**
投诉地市:潍坊
来话流水:2024070910271715020808005
宽带账号:18763611188
宽带账号归属地市:潍坊
宽带账号归属区县:安丘市
故障地址:潍坊安丘市景芝镇姚家庄村姚家庄村自然村姚家庄村姚轮*********
联系电话:18763611188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故障时间:2024-07-09 10:29:17
具体故障现象:网速慢卡顿，千兆的宽带师傅为客户测速只有五六百兆，客户不认可，请协助处理，谢谢
客户其他诉求:
</t>
  </si>
  <si>
    <t>2024-07-09 10:40:53</t>
  </si>
  <si>
    <t>2024-07-09 10:46:02</t>
  </si>
  <si>
    <t>SD-851-244348-2556-5964</t>
  </si>
  <si>
    <t>SD-057-240709-903548-5084</t>
  </si>
  <si>
    <t>2024-07-09 15:57:41</t>
  </si>
  <si>
    <t>普通区域-寿光市-市政嘉园-18766895883-100M-宽带上网投诉-次数0-202407090000459152</t>
  </si>
  <si>
    <t>2024-07-10 16:58:00</t>
  </si>
  <si>
    <t>202407090000459152</t>
  </si>
  <si>
    <t>202407090000459152#流程受理流水号：20240709155528187668958831105022
客户号码:18766895883
客户姓名:刘*
投诉地市:潍坊
来话流水:2024070915541122820880652
宽带账号:18766895883
宽带账号归属地市:潍坊
宽带账号归属区县:寿光市
故障地址:潍坊寿光市文家街道广场西街市政嘉园4号楼*********
联系电话:18766895883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15:55:34
具体故障现象:PON灯闪，插紧捋顺光纤线重启未恢复
客户其他诉求:
;宽带小区$[市政嘉园]$</t>
  </si>
  <si>
    <t>2024-07-09 16:01:11</t>
  </si>
  <si>
    <t>2024-07-09 16:01:35</t>
  </si>
  <si>
    <t>SD-057-240709-374980-6036</t>
  </si>
  <si>
    <t>2024-07-09 17:25:42</t>
  </si>
  <si>
    <t>80+普通-普通区域-高密市-狮子口小区-13573695879-300M-宽带上网投诉-次数0-202407090000542497</t>
  </si>
  <si>
    <t>2024-07-10 18:26:00</t>
  </si>
  <si>
    <t>202407090000542497</t>
  </si>
  <si>
    <t>202407090000542497#流程受理流水号：20240709172137135736958791126206
客户号码:13573695879
客户姓名:张**
投诉地市:潍坊
来话流水:2024070917204169120801976
宽带账号:13573695879
宽带账号归属地市:潍坊
宽带账号归属区县:高密市
故障地址:潍坊高密市醴泉街道顺河路狮子口小区6号楼*********
联系电话:13573695879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18:23:55
具体故障现象:注册灯闪烁捋直插紧光纤线重启光猫未恢复
客户其他诉求:
;宽带小区$[狮子口小区]$</t>
  </si>
  <si>
    <t>2024-07-09 17:27:30</t>
  </si>
  <si>
    <t>2024-07-09 17:27:47</t>
  </si>
  <si>
    <t>SD-852-322994-1422-20327</t>
  </si>
  <si>
    <t>SD-057-240709-350716-5034</t>
  </si>
  <si>
    <t>2024-07-09 15:50:18</t>
  </si>
  <si>
    <t>普通区域-诸城市-库沟自然村-18866776780-300M-宽带上网投诉-次数0-20240709154922X362945263</t>
  </si>
  <si>
    <t>20240709154922X362945263</t>
  </si>
  <si>
    <t xml:space="preserve">【农村网络投诉】流程受理流水号：20240709154824188667767801103306
客户号码:18866776780
客户姓名:郭**
投诉地市:潍坊
来话流水:2024070915470126820884914
宽带账号:18866776780
宽带账号归属地市:潍坊
宽带账号归属区县:诸城市
故障地址:潍坊诸城市龙都街道库沟库沟自然村库沟村10号箱*********
联系电话:15762525153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光功率:-16.65
故障大类:宽带/电视
故障细类:宽带无法上网
携转原因:
故障时间:2024-07-09 15:49:09
具体故障现象:光猫亮红灯，
客户其他诉求:
</t>
  </si>
  <si>
    <t>2024-07-09 16:01:26</t>
  </si>
  <si>
    <t>2024-07-09 16:02:23</t>
  </si>
  <si>
    <t>SD-851-272998-406-16567</t>
  </si>
  <si>
    <t>SD-057-240709-092538-6067</t>
  </si>
  <si>
    <t>2024-07-09 17:29:14</t>
  </si>
  <si>
    <t>【调研】-80+银卡-FTTR-普通区域-青州市-旭景园-18265655226-1000M-宽带上网投诉-次数0-202407090000543589</t>
  </si>
  <si>
    <t>202407090000543589</t>
  </si>
  <si>
    <t>202407090000543589#【已关注中国移动10086微信公众号】流程受理流水号：20240709172646182656552261127409
客户号码:18265655226
客户姓名:徐**
投诉地市:潍坊
来话流水:2024070917260679020869011
宽带账号:18265655226
宽带账号归属地市:潍坊
宽带账号归属区县:青州市
故障地址:潍坊青州市益都街道驼山路旭景园76号楼*********
联系电话:18265655226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17:26:07
具体故障现象:PON灯闪，光纤线插紧捋直，重启光猫，未恢复，请协助处理，谢谢
客户其他诉求:
;宽带小区$[旭景园]$</t>
  </si>
  <si>
    <t>2024-07-09 17:31:30</t>
  </si>
  <si>
    <t>2024-07-09 17:31:46</t>
  </si>
  <si>
    <t>SD-851-261725-27563-18167</t>
  </si>
  <si>
    <t>SD-057-240709-165048-1782</t>
  </si>
  <si>
    <t>2024-07-09 10:34:11</t>
  </si>
  <si>
    <t>普通区域-奎文区-清溪园小区-18366526990-500M-宽带上网投诉-次数0-202407090000209001</t>
  </si>
  <si>
    <t>202407090000209001</t>
  </si>
  <si>
    <t xml:space="preserve">202407090000209001#宽带账号：18366526990；宽带地址：潍坊奎文区梨园街道清溪街清溪园小区10号楼*********；客户来电反映宽带无法上网，客户不在现场，无法配合线上指导/客户不配合排障，要求上门，请协助处理，谢谢！联系电话：18366526990；联系人：女士；来电流水：2024070910304608620857820。 
</t>
  </si>
  <si>
    <t>2024-07-09 10:35:36</t>
  </si>
  <si>
    <t>2024-07-09 10:35:57</t>
  </si>
  <si>
    <t>SD-057-240709-539802-6039</t>
  </si>
  <si>
    <t>2024-07-09 17:26:02</t>
  </si>
  <si>
    <t>【调研】-80+银卡-(目标)普通区域-寿光市-大伦村自然村-15763055789-1000M-宽带上网投诉-次数0-20240709172337X173228040</t>
  </si>
  <si>
    <t>2024-07-10 18:27:00</t>
  </si>
  <si>
    <t>20240709172337X173228040</t>
  </si>
  <si>
    <t xml:space="preserve">【农村网络投诉】流程受理流水号：20240709172259157630557891126529
客户号码:15763055789
客户姓名:伦**
投诉地市:潍坊
来话流水:2024070917221561720821567
宽带账号:15763055789
宽带账号归属地市:潍坊
宽带账号归属区县:寿光市
故障地址:潍坊寿光市王望大伦村大伦村自然村大伦村西南（村委）*********
联系电话:13864648269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
故障细类:网速慢/上网掉线(专席)
携转原因:
故障时间:2024-07-09 17:23:16
具体故障现象:提示网络无法连接，
客户其他诉求:
</t>
  </si>
  <si>
    <t>2024-07-09 17:29:36</t>
  </si>
  <si>
    <t>2024-07-09 17:30:02</t>
  </si>
  <si>
    <t>SD-851-246784-17773-15290</t>
  </si>
  <si>
    <t>SD-057-240709-327415-1958</t>
  </si>
  <si>
    <t>2024-07-09 10:50:14</t>
  </si>
  <si>
    <t>普通区域-奎文区-金河园-18653603403-100M-宽带上网投诉-次数0-202407090000225868</t>
  </si>
  <si>
    <t>2024-07-10 11:51:00</t>
  </si>
  <si>
    <t>202407090000225868</t>
  </si>
  <si>
    <t>202407090000225868#流程受理流水号：20240709104925186536034031039130
客户号码:18653603403
客户姓名:刘**
投诉地市:潍坊
来话流水:2024070910463923220879662
宽带账号:18653603403
宽带账号归属地市:潍坊
宽带账号归属区县:奎文区
故障地址:潍坊奎文区广文街道文化路金河园2号楼*********
联系电话:18653603403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故障细类:宽带无法上网
携转原因:
故障时间:2024-07-09 10:49:36
具体故障现象:打不开网页，
客户其他诉求:
;宽带小区$[金河园]$</t>
  </si>
  <si>
    <t>2024-07-09 10:52:03</t>
  </si>
  <si>
    <t>2024-07-09 11:02:04</t>
  </si>
  <si>
    <t>SD-057-240709-736251-5166</t>
  </si>
  <si>
    <t>2024-07-09 16:05:24</t>
  </si>
  <si>
    <t>【调研】-(目标)普通区域-安丘市-朱家沙窝村自然村-13465684115-300M-宽带上网投诉-次数0-20240709160314X194311364</t>
  </si>
  <si>
    <t>2024-07-10 17:06:00</t>
  </si>
  <si>
    <t>20240709160314X194311364</t>
  </si>
  <si>
    <t xml:space="preserve">【农村网络投诉】流程受理流水号：20240709160241134656841151106708
客户号码:13465684115
客户姓名:朱**
投诉地市:潍坊
来话流水:2024070916005550220869563
宽带账号:13465684115
宽带账号归属地市:潍坊
宽带账号归属区县:安丘市
故障地址:潍坊安丘市景芝镇朱家沙窝村朱家沙窝村自然村朱家沙窝追加6号箱朱清福*********
联系电话:15163667646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故障时间:2024-07-09 16:02:59
具体故障现象:提示网络无法连接，
客户其他诉求:
</t>
  </si>
  <si>
    <t>2024-07-09 16:08:08</t>
  </si>
  <si>
    <t>2024-07-09 16:08:35</t>
  </si>
  <si>
    <t>SD-057-240709-346957-5235</t>
  </si>
  <si>
    <t>2024-07-09 16:08:46</t>
  </si>
  <si>
    <t>【调研】-80+银卡-普通区域-安丘市-韩家村自然村-15169651888-200M-宽带上网投诉-次数0-20240709160744X464652836</t>
  </si>
  <si>
    <t>2024-07-10 17:09:00</t>
  </si>
  <si>
    <t>20240709160744X464652836</t>
  </si>
  <si>
    <t xml:space="preserve">流程受理流水号：20240709160337151696518881106914
客户号码:15169651888
客户姓名:辛**
投诉地市:潍坊
来话流水:2024070916031177420899562
宽带账号:15169651888
宽带账号归属地市:潍坊
宽带账号归属区县:安丘市
故障地址:潍坊安丘市青云山路24小时自助洗车
联系电话:15169651888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16:04:38
具体故障现象:用户来电称 网线断掉 要求师傅尽快上门处理，烦请加急处理
客户其他诉求:
</t>
  </si>
  <si>
    <t>2024-07-09 16:11:30</t>
  </si>
  <si>
    <t>2024-07-09 16:12:07</t>
  </si>
  <si>
    <t>2024-07-09 17:08:59</t>
  </si>
  <si>
    <t>【调研】-80+金卡-普通区域-寿光市-杨家村-15063694988-1000M-宽带上网投诉-次数0-20240709170735X554326490 一级督办</t>
  </si>
  <si>
    <t>2024-07-10 18:09:00</t>
  </si>
  <si>
    <t>20240709170735X554326490</t>
  </si>
  <si>
    <t>2024-07-09 17:14:14</t>
  </si>
  <si>
    <t>2024-07-09 17:14:34</t>
  </si>
  <si>
    <t>SD-851-322135-1099-21658</t>
  </si>
  <si>
    <t>SD-057-240709-846235-5751</t>
  </si>
  <si>
    <t>2024-07-09 17:08:54</t>
  </si>
  <si>
    <t>【调研】-80+银卡-FTTR-普通区域-诸城市-盛元名府-15963650969-1000M-宽带上网投诉-次数0-20240709170709X293385970</t>
  </si>
  <si>
    <t>20240709170709X293385970</t>
  </si>
  <si>
    <t xml:space="preserve">流程受理流水号：20240709170539159636509691122397
客户号码:15963650969
客户姓名:张*
投诉地市:潍坊
来话流水:2024070917051937120810621
宽带账号:15963650969
宽带账号归属地市:潍坊
宽带账号归属区县:诸城市
故障地址:潍坊诸城市密州街道凤凰路盛元名府2号楼*********
联系电话:15963650969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17:06:47
具体故障现象:PON灯闪，请尽快处理，谢谢！
客户其他诉求:
</t>
  </si>
  <si>
    <t>2024-07-09 17:17:15</t>
  </si>
  <si>
    <t>2024-07-09 17:17:58</t>
  </si>
  <si>
    <t>SD-851-329976-387-16384</t>
  </si>
  <si>
    <t>SD-057-240709-805394-5743</t>
  </si>
  <si>
    <t>2024-07-09 17:08:22</t>
  </si>
  <si>
    <t>FTTR-普通区域-诸城市-龙都花园-19811743736-1000M-宽带上网投诉-次数0-20240709170552X952489607</t>
  </si>
  <si>
    <t>20240709170552X952489607</t>
  </si>
  <si>
    <t xml:space="preserve">流程受理流水号：20240709170224198117437361121631
客户号码:19811743736
客户姓名:王**
投诉地市:潍坊
来话流水:2024070917011821920860618
宽带账号:19811743736
宽带账号归属地市:潍坊
宽带账号归属区县:诸城市
故障地址:潍坊诸城市龙都街道龙都街龙都花园15号楼*********
联系电话:18265661536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17:04:36
具体故障现象:提示网络无法连接，
客户其他诉求:
</t>
  </si>
  <si>
    <t>2024-07-09 17:19:42</t>
  </si>
  <si>
    <t>2024-07-09 17:20:00</t>
  </si>
  <si>
    <t>SD-851-242367-6687-15152</t>
  </si>
  <si>
    <t>SD-057-240709-093685-2302</t>
  </si>
  <si>
    <t>2024-07-09 11:16:01</t>
  </si>
  <si>
    <t>普通区域-寒亭区-东于渠村自然村-13455619646-300M-宽带上网投诉-次数0-202407090000250533</t>
  </si>
  <si>
    <t>202407090000250533</t>
  </si>
  <si>
    <t>202407090000250533#宽带账号：13455619646；宽带地址：潍坊寒亭区朱里镇东于渠村东于渠村自然村31号箱*；客户来电反映宽带无法使用，客户要求师傅上门，请协助处理，谢谢！联系电话：13455619646；联系人：***；来电流水：2024070911131929820853527。</t>
  </si>
  <si>
    <t>2024-07-09 11:21:43</t>
  </si>
  <si>
    <t>2024-07-09 11:22:16</t>
  </si>
  <si>
    <t>SD-057-240709-745126-6789</t>
  </si>
  <si>
    <t>2024-07-09 18:27:42</t>
  </si>
  <si>
    <t>普通区域-潍城区-华景新城-13468494782-200M-宽带上网投诉-次数0-202407090000593100</t>
  </si>
  <si>
    <t>202407090000593100</t>
  </si>
  <si>
    <t xml:space="preserve">202407090000593100#流程受理流水号：20240709182622134684947821140257
客户号码:13468494782
客户姓名:陈*
投诉地市:潍坊
来话流水:2024070918255080620868251
宽带账号:13468494782
宽带账号归属地市:潍坊
宽带账号归属区县:潍城区
故障地址:潍坊潍城区西关街道福寿街华景新城华景新城32号楼*********
联系电话:13468494782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光功率:-18.26
故障大类:宽带/电视
故障细类:宽带网速慢/卡顿
携转原因:
故障时间:2024-07-09 18:27:15
具体故障现象:网速慢卡顿，
客户其他诉求:客户侧为质差终端，要求上门更换终端并一并处理故障问题。
</t>
  </si>
  <si>
    <t>2024-07-09 18:31:37</t>
  </si>
  <si>
    <t>2024-07-09 18:32:01</t>
  </si>
  <si>
    <t>SD-057-240709-143682-5702</t>
  </si>
  <si>
    <t>2024-07-09 17:02:22</t>
  </si>
  <si>
    <t>80+银卡-普通区域-寿光市-崔家-13465730840-300M-魔百和投诉-次数0-20240709170043X643685587</t>
  </si>
  <si>
    <t>2024-07-10 18:03:00</t>
  </si>
  <si>
    <t>20240709170043X643685587</t>
  </si>
  <si>
    <t>【农村网络投诉】流程受理流水号：20240709170005134657308401121068
客户号码:13465730840
客户姓名:崔**
投诉地市:潍坊
来话流水:2024070916583961620827701
宽带账号:13465730840
宽带账号归属地市:潍坊
宽带账号归属区县:寿光市
故障地址:潍坊寿光市田柳崔家村崔家崔家村29号箱*********
联系电话:13465730840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故障时间:2024-07-09 17:00:25
魔百和单播/组播:组播
具体故障现象:-200
客户其他诉求:请协助谢谢
魔百和单/组播：组播</t>
  </si>
  <si>
    <t>2024-07-09 17:07:14</t>
  </si>
  <si>
    <t>2024-07-09 17:07:45</t>
  </si>
  <si>
    <t>SD-057-240709-794136-2915</t>
  </si>
  <si>
    <t>2024-07-09 12:12:01</t>
  </si>
  <si>
    <t>FTTR-普通区域-高密市-农丰步行街（长丰一巷、二巷）-15054460169-300M-魔百和投诉-次数0-202407080000348708</t>
  </si>
  <si>
    <t>202407080000348708</t>
  </si>
  <si>
    <t>202407080000348708#受理号码 : 15054460169客户姓名 : 刘*号码归属地 : 潍坊高密 － 高密交通营业厅用户品牌 : 全球通客户来电称卧室装的路由器分机是有线的，要求换成无线的，请协助处理，联系电话：本机，联系人：先生/女士，录音流水号：2024070812254753320849121</t>
  </si>
  <si>
    <t>2024-07-09 12:13:43</t>
  </si>
  <si>
    <t>2024-07-09 12:21:19</t>
  </si>
  <si>
    <t>SD-852-245875-1166-18812</t>
  </si>
  <si>
    <t>SD-057-240709-591604-2496</t>
  </si>
  <si>
    <t>2024-07-09 11:33:55</t>
  </si>
  <si>
    <t>【调研】-80+银卡-普通区域-高密市-康成名世豪庭-15762630539-1000M-宽带上网投诉-次数0-202407090000265528</t>
  </si>
  <si>
    <t>202407090000265528</t>
  </si>
  <si>
    <t>202407090000265528#受理号码：15762630539；  内容：客户来电宽带上不了网，我处正常排查未恢复，系统显示质差路由器，请协助处理谢谢   联系电话：15762630539；联系人：先生；来电流水：2024070911321338620810502；</t>
  </si>
  <si>
    <t>2024-07-09 11:40:48</t>
  </si>
  <si>
    <t>2024-07-09 11:44:20</t>
  </si>
  <si>
    <t>SD-057-240709-458021-2345</t>
  </si>
  <si>
    <t>2024-07-09 11:17:40</t>
  </si>
  <si>
    <t>【调研】-FTTR-普通区域-安丘市-安丘韩家埠村自然村-15169694789-1000M-宽带上网投诉-次数0-202407090000249559</t>
  </si>
  <si>
    <t>202407090000249559</t>
  </si>
  <si>
    <t>202407090000249559#宽带账号：15169694789；宽带地址：潍坊安丘市大城埠韩家埠村；客户来电反映宽带无法上网/移动高清无法观看，客户不在现场，无法配合线上指导/客户不配合排障，要求上门，请协助处理，
谢谢！联系电话：15169694789；联系人：先生；来电流水2024070911144308020872569</t>
  </si>
  <si>
    <t>2024-07-09 11:27:24</t>
  </si>
  <si>
    <t>2024-07-09 11:27:52</t>
  </si>
  <si>
    <t>SD-851-305785-27525-23429</t>
  </si>
  <si>
    <t>SD-057-240709-361802-2891</t>
  </si>
  <si>
    <t>2024-07-09 12:11:22</t>
  </si>
  <si>
    <t>普通区域-寿光市-南马店村自然村-13953695642-300M-宽带上网投诉-次数0-20240709120952X192143132</t>
  </si>
  <si>
    <t>20240709120952X192143132</t>
  </si>
  <si>
    <t xml:space="preserve">【农村网络投诉】流程受理流水号：20240709120849139536956421059179
客户号码:13953695642
客户姓名:李**
投诉地市:潍坊
来话流水:2024070912045407220893131
宽带账号:13953695642
宽带账号归属地市:潍坊
宽带账号归属区县:寿光市
故障地址:潍坊寿光市马店南马店村南马店村自然村南马店村21箱(李升亮）*********
联系电话:19853611156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12:12:49
具体故障现象:光猫亮红灯，请协助处理
客户其他诉求:
</t>
  </si>
  <si>
    <t>2024-07-09 12:13:02</t>
  </si>
  <si>
    <t>2024-07-09 12:13:19</t>
  </si>
  <si>
    <t>SD-851-320901-11562-4259</t>
  </si>
  <si>
    <t>SD-057-240709-537219-6812</t>
  </si>
  <si>
    <t>2024-07-09 18:29:29</t>
  </si>
  <si>
    <t>普通区域-诸城市-王家大村自然村-15963682074-100M-宽带上网投诉-次数0-20240709182717X837162193</t>
  </si>
  <si>
    <t>20240709182717X837162193</t>
  </si>
  <si>
    <t xml:space="preserve">【农村网络投诉】流程受理流水号：20240709182203159636820741139526
客户号码:15963682074
客户姓名:王**
投诉地市:潍坊
来话流水:2024070918212839520833164
宽带账号:15963682074
宽带账号归属地市:潍坊
宽带账号归属区县:诸城市
故障地址:潍坊诸城市百尺河镇王家大村王家大村自然村王家大村西南2号箱*********
联系电话:15963682074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18:18:01
具体故障现象:提示网络无法连接，
客户其他诉求:无
</t>
  </si>
  <si>
    <t>2024-07-09 18:32:16</t>
  </si>
  <si>
    <t>2024-07-09 18:40:28</t>
  </si>
  <si>
    <t>SD-057-240709-390517-2947</t>
  </si>
  <si>
    <t>2024-07-09 12:13:13</t>
  </si>
  <si>
    <t>80+银卡-普通区域-潍城区-河湾村自然村-15265622191-100M-宽带上网投诉-次数0-202407090000298751</t>
  </si>
  <si>
    <t>202407090000298751</t>
  </si>
  <si>
    <t xml:space="preserve">202407090000298751#流程受理流水号：20240709121218152656221911059833
客户号码:15265622191
客户姓名:陈*
投诉地市:潍坊
来话流水:2024070912113866720852605
宽带账号:15265622191
宽带账号归属地市:潍坊
宽带账号归属区县:潍城区
故障地址:潍坊潍城区望留街道河湾村河湾村自然村河湾4#箱西一胡同与中心街南数2排东户*********
联系电话:15265622191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光功率:-16.47
故障大类:宽带/电视
故障细类:宽带无法上网
携转原因:
故障时间:2024-07-09 12:12:29
具体故障现象:光猫亮红灯，
客户其他诉求:客户侧为质差终端，要求上门更换终端并一并处理故障问题。
</t>
  </si>
  <si>
    <t>2024-07-09 12:15:55</t>
  </si>
  <si>
    <t>2024-07-09 12:16:19</t>
  </si>
  <si>
    <t>SD-057-240709-367518-6718</t>
  </si>
  <si>
    <t>2024-07-09 18:20:20</t>
  </si>
  <si>
    <t>【调研】-80+金卡-(目标)普通区域-青州市-黄巢关-13583696372-200M-宽带上网投诉-次数0-202407090000588536</t>
  </si>
  <si>
    <t>202407090000588536</t>
  </si>
  <si>
    <t>202407090000588536#宽带账号：13583696372；宽带地址：潍坊青州市王坟镇黄巢关村黄巢关扩容3号箱（史宝军家门口电线杆）*********；客户来电反映移动高清无法上网，经查询客户侧为质差机顶盒，请协助上门更换设备并一并处理故障问题，谢谢！联系电话：13583696372；联系人：先生；来电流水：2024070918175275120804081</t>
  </si>
  <si>
    <t>2024-07-09 18:34:41</t>
  </si>
  <si>
    <t>2024-07-09 18:35:19</t>
  </si>
  <si>
    <t>SD-057-240709-348715-9018</t>
  </si>
  <si>
    <t>2024-07-09 21:44:45</t>
  </si>
  <si>
    <t>【调研】-80+银卡-普通区域-青州市-郇仁马村-18364623888-300M-宽带上网投诉-次数0-202407090000678623</t>
  </si>
  <si>
    <t>202407090000678623</t>
  </si>
  <si>
    <t>202407090000678623#【已关注中国移动10086微信公众号】流程受理流水号：20240709214319183646238881164123
客户号码:18364623888
客户姓名:朱**
投诉地市:潍坊
来话流水:2024070921430535120862051
宽带账号:18364623888
宽带账号归属地市:潍坊
宽带账号归属区县:青州市
故障地址:潍坊青州市邵庄镇郇仁马郇仁马村2号箱（郇延世后墙）*********
联系电话:18364623888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
携转原因:
故障时间:2024-07-09 21:45:20
具体故障现象:频繁掉线，
客户其他诉求:
;宽带小区$[郇仁马村]$</t>
  </si>
  <si>
    <t>2024-07-09 21:58:41</t>
  </si>
  <si>
    <t>2024-07-09 21:58:59</t>
  </si>
  <si>
    <t>SD-057-240709-785019-9039</t>
  </si>
  <si>
    <t>2024-07-09 21:48:21</t>
  </si>
  <si>
    <t>普通区域-奎文区-虞景家园-15064653958-500M-宽带上网投诉-次数0-202407090000679624</t>
  </si>
  <si>
    <t>202407090000679624</t>
  </si>
  <si>
    <t>202407090000679624#流程受理流水号：20240709214706150646539581164198
客户号码:15064653958
客户姓名:马**
投诉地市:潍坊
来话流水:2024070921464872720870994
宽带账号:15064653958
宽带账号归属地市:潍坊
宽带账号归属区县:奎文区
故障地址:潍坊奎文区广文街道民生东街虞景家园23号楼*********
联系电话:13455636176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故障细类:宽带无法上网
携转原因:
故障时间:2024-07-09 21:47:13
具体故障现象:频繁掉线，
客户其他诉求:
;宽带小区$[虞景家园]$</t>
  </si>
  <si>
    <t>2024-07-09 21:57:30</t>
  </si>
  <si>
    <t>2024-07-09 21:58:56</t>
  </si>
  <si>
    <t>SD-057-240709-940513-2949</t>
  </si>
  <si>
    <t>2024-07-09 12:13:18</t>
  </si>
  <si>
    <t>普通区域-临朐县-幸福花园小区-13721952287-200M-宽带上网投诉-次数0-202407090000299417</t>
  </si>
  <si>
    <t>202407090000299417</t>
  </si>
  <si>
    <t>202407090000299417#宽带账号：13721952287；宽带地址：潍坊临朐县冶源镇人民政府临九路幸福花园小区8号楼；客户来电反映光猫红灯，经查询客户侧为质差路由器，请协助上门更换终端并一并处理故障问题，谢谢！联系电话：13721952287；联系人：；来电流水：2024070912104597020845128</t>
  </si>
  <si>
    <t>2024-07-09 12:19:58</t>
  </si>
  <si>
    <t>2024-07-09 12:23:40</t>
  </si>
  <si>
    <t>SD-057-240709-703592-6820</t>
  </si>
  <si>
    <t>2024-07-09 18:29:42</t>
  </si>
  <si>
    <t>80+普通-普通区域-寒亭区-东小营小区-15244496626-300M-宽带上网投诉-次数0-202407090000592607</t>
  </si>
  <si>
    <t>202407090000592607</t>
  </si>
  <si>
    <t xml:space="preserve">202407090000592607#宽带账号：15244496626；宽带地址：潍坊寒亭区张氏镇民主西街东小营小区21号楼；客户来电反映宽带电视看不了，客户不配合排障，要求师傅上门，请协助处理，谢谢！联系电话：15244496626；联系人：先生；来电流水：2024070918255078520868249。 
</t>
  </si>
  <si>
    <t>2024-07-09 18:33:40</t>
  </si>
  <si>
    <t>2024-07-09 18:40:06</t>
  </si>
  <si>
    <t>SD-851-263589-13614-15292</t>
  </si>
  <si>
    <t>SD-057-240709-072546-2475</t>
  </si>
  <si>
    <t>2024-07-09 11:30:12</t>
  </si>
  <si>
    <t>【调研】-80+银卡-普通区域-临朐县-寺头西安-15063697128-1000M-宽带上网投诉-次数1-202407080000724638</t>
  </si>
  <si>
    <t>2024-07-09 11:34:45</t>
  </si>
  <si>
    <t>2024-07-09 11:35:13</t>
  </si>
  <si>
    <t>2024-07-09 11:31:44</t>
  </si>
  <si>
    <t>普通区域-临朐县-朱家峪自然村-15264436607-300M-宽带上网投诉-次数0-202407090000267259 一级督办</t>
  </si>
  <si>
    <t>202407090000267259</t>
  </si>
  <si>
    <t>2024-07-09 11:40:33</t>
  </si>
  <si>
    <t>2024-07-09 11:47:21</t>
  </si>
  <si>
    <t>SD-851-320710-27793-6630</t>
  </si>
  <si>
    <t>SD-057-240709-186503-5739</t>
  </si>
  <si>
    <t>2024-07-09 17:07:44</t>
  </si>
  <si>
    <t>【调研】-80+普通-普通区域-寿光市-北洋头小区2期-13668665310-300M-宽带上网投诉-次数0-202407090000524952</t>
  </si>
  <si>
    <t>2024-07-10 18:08:00</t>
  </si>
  <si>
    <t>202407090000524952</t>
  </si>
  <si>
    <t xml:space="preserve">202407090000524952#【已关注中国移动10086微信公众号】流程受理流水号：20240709170724136686653101122843
客户号码:13668665310
客户姓名:郭**
投诉地市:潍坊
来话流水:2024070917070592820832837
宽带账号:13668665310
宽带账号归属地市:潍坊
宽带账号归属区县:寿光市
故障地址:潍坊寿光市台头镇北洋头村北洋头小区2期16号楼*********
联系电话:13668665310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光功率:-16.14
故障大类:宽带/电视
故障细类:宽带无法上网
携转原因:
故障时间:2024-07-09 17:07:32
具体故障现象:打不开网页，
客户其他诉求:客户侧为质差终端，要求上门更换终端并一并处理故障问题。
</t>
  </si>
  <si>
    <t>2024-07-09 17:09:42</t>
  </si>
  <si>
    <t>2024-07-09 17:10:02</t>
  </si>
  <si>
    <t>SD-057-240709-693741-2238</t>
  </si>
  <si>
    <t>2024-07-09 11:13:48</t>
  </si>
  <si>
    <t>80+白金-普通区域-临朐县-颐和嘉苑-15206369110-200M-宽带上网投诉-次数0-202407090000250500</t>
  </si>
  <si>
    <t>2024-07-10 12:14:00</t>
  </si>
  <si>
    <t>202407090000250500</t>
  </si>
  <si>
    <t xml:space="preserve">202407090000250500#流程受理流水号：20240709111303152063691101045383
客户号码:15206369110
客户姓名:刘**
投诉地市:潍坊
来话流水:2024070911120616920836524
宽带账号:15206369110
宽带账号归属地市:潍坊
宽带账号归属区县:临朐县
故障地址:潍坊临朐县城关街道弥河路颐和嘉苑13号楼*********
联系电话:17853685811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11:13:41
具体故障现象:提示网络无法连接，
客户其他诉求:客户侧为质差终端，要求上门更换终端并一并处理故障问题。
</t>
  </si>
  <si>
    <t>2024-07-09 11:16:37</t>
  </si>
  <si>
    <t>2024-07-09 11:16:53</t>
  </si>
  <si>
    <t>SD-057-240709-814576-9022</t>
  </si>
  <si>
    <t>2024-07-09 21:45:30</t>
  </si>
  <si>
    <t>【调研】-80+银卡-普通区域-奎文区-鲁伟北海公寓-13583677688-300M-宽带上网投诉-次数0-202407090000681616</t>
  </si>
  <si>
    <t>202407090000681616</t>
  </si>
  <si>
    <t>202407090000681616#【已关注中国移动10086微信公众号】流程受理流水号：20240709214317135836776881164122
客户号码:13583677688
客户姓名:刘*
投诉地市:潍坊
来话流水:2024070921425875720861782
宽带账号:13583677688
宽带账号归属地市:潍坊
宽带账号归属区县:高新
故障地址:潍坊高新高新城区玉清街鲁伟北海公寓1号楼*********
联系电话:13583677688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21:44:55
具体故障现象:打不开网页，
客户其他诉求:
;宽带小区$[鲁伟北海公寓]$</t>
  </si>
  <si>
    <t>2024-07-09 21:57:06</t>
  </si>
  <si>
    <t>2024-07-09 21:57:27</t>
  </si>
  <si>
    <t>SD-057-240709-514682-5183</t>
  </si>
  <si>
    <t>2024-07-09 16:05:58</t>
  </si>
  <si>
    <t>80+金卡-普通区域-寿光市-全福元万象街-19805366111-1000M-宽带上网投诉-次数0-20240709160454X294571895</t>
  </si>
  <si>
    <t>20240709160454X294571895</t>
  </si>
  <si>
    <t xml:space="preserve">流程受理流水号：20240709160258198053661111106777
客户号码:19805366111
客户姓名:韩**
投诉地市:潍坊
来话流水:2024070916022653220889562
宽带账号:19805366111
宽带账号归属地市:潍坊
宽带账号归属区县:寿光市
故障地址:潍坊寿光市圣城街道学院路全福元万象街2号箱*********
联系电话:17853600011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故障细类:网速慢/上网掉线(专席)
携转原因:
故障时间:2024-07-09 16:03:22
具体故障现象:频繁掉线，表示重启设备，换路由器后仍无改善，请协助处理！
客户其他诉求:
</t>
  </si>
  <si>
    <t>2024-07-09 16:22:55</t>
  </si>
  <si>
    <t>2024-07-09 16:23:26</t>
  </si>
  <si>
    <t>SD-851-329013-7635-11306</t>
  </si>
  <si>
    <t>SD-057-240709-850396-2485</t>
  </si>
  <si>
    <t>2024-07-09 11:32:13</t>
  </si>
  <si>
    <t>80+普通-FTTR-普通区域-高密市-凤栖锦苑-15726060555-1000M-宽带上网投诉-次数0-20240709113117X877568397</t>
  </si>
  <si>
    <t>20240709113117X877568397</t>
  </si>
  <si>
    <t xml:space="preserve">流程受理流水号：20240709113027157260605551049790
客户号码:15726060555
客户姓名:李*
投诉地市:潍坊
来话流水:2024070911233405520894128
宽带账号:15726060555
宽带账号归属地市:潍坊
宽带账号归属区县:高密市
故障地址:潍坊高密市密水街道永安路凤栖锦苑高密凤栖锦苑9#楼
联系电话:15726060555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光功率:-16.88
故障大类:宽带/电视
故障细类:网速慢/上网掉线(专席)
携转原因:
故障时间:2024-07-09 11:30:37
具体故障现象:网速慢卡顿，修复重启无效。
客户其他诉求:
</t>
  </si>
  <si>
    <t>2024-07-09 11:34:39</t>
  </si>
  <si>
    <t>2024-07-09 11:35:27</t>
  </si>
  <si>
    <t>SD-851-278884-21037-8049</t>
  </si>
  <si>
    <t>SD-057-240709-391506-2515</t>
  </si>
  <si>
    <t>2024-07-09 11:36:43</t>
  </si>
  <si>
    <t>普通区域-临朐县-碧桂园二期-17753631189-300M-宽带上网投诉-次数0-202407090000269000</t>
  </si>
  <si>
    <t>202407090000269000</t>
  </si>
  <si>
    <t>202407090000269000#宽带账号：17753631189；宽带地址：潍坊临朐县城关街道沂山路碧桂园二期3号楼；客户来电反映宽带不能正常使用客户不配合排障，要求上门，请协助处理，谢谢！联系电话：13573678235；联系人：先生；来电流水：2024070911332426720825901</t>
  </si>
  <si>
    <t>2024-07-09 11:43:13</t>
  </si>
  <si>
    <t>2024-07-09 11:43:44</t>
  </si>
  <si>
    <t>SD-057-240709-843609-5717</t>
  </si>
  <si>
    <t>2024-07-09 17:04:31</t>
  </si>
  <si>
    <t>普通区域-昌乐县-金景宝地小区-13022789036-1000M-宽带上网投诉-次数0-202407090000518387</t>
  </si>
  <si>
    <t>2024-07-10 18:05:00</t>
  </si>
  <si>
    <t>202407090000518387</t>
  </si>
  <si>
    <t xml:space="preserve">202407090000518387#宽带账号：13022789036；宽带地址：潍坊昌乐县城关街道大沂路金景宝地小区2号楼，客户来电反映宽带无法使用，无法配合线上指导,要求师傅上门，请协助处理，谢谢！联系电话；13022789036，联系人：藏**；来电流水：2024070917001737020847925。
</t>
  </si>
  <si>
    <t>2024-07-09 17:06:32</t>
  </si>
  <si>
    <t>2024-07-09 17:31:16</t>
  </si>
  <si>
    <t>SD-851-247142-591-9251</t>
  </si>
  <si>
    <t>SD-057-240709-461230-6710</t>
  </si>
  <si>
    <t>2024-07-09 18:20:03</t>
  </si>
  <si>
    <t>80+白金-普通区域-昌乐县-昌乐宅科村自然村-13854482536-200M-宽带上网投诉-次数0-20240709181709X229771244</t>
  </si>
  <si>
    <t>20240709181709X229771244</t>
  </si>
  <si>
    <t xml:space="preserve">【农村网络投诉】流程受理流水号：20240709181650138544825361138561
客户号码:13854482536
客户姓名:周**
投诉地市:潍坊
来话流水:2024070918163348420893027
宽带账号:13854482536
宽带账号归属地市:潍坊
宽带账号归属区县:昌乐县
故障地址:潍坊昌乐县营丘镇宅科村宅科村自然村宅科村3#（潘总路屋前）*********
联系电话:13854482536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故障细类:宽带无法上网
携转原因:
故障时间:2024-07-09 18:18:42
具体故障现象:打不开网页，
客户其他诉求:
</t>
  </si>
  <si>
    <t>2024-07-09 18:23:03</t>
  </si>
  <si>
    <t>2024-07-09 18:23:42</t>
  </si>
  <si>
    <t>SD-057-240709-713840-2511</t>
  </si>
  <si>
    <t>2024-07-09 11:35:46</t>
  </si>
  <si>
    <t>【调研】-普通区域-奎文区-宜辉现代城一期-17864227600-300M-宽带上网投诉-次数0-202407090000268687</t>
  </si>
  <si>
    <t>202407090000268687</t>
  </si>
  <si>
    <t xml:space="preserve">202407090000268687#宽带账号：17864227600；宽带地址：潍坊奎文区北苑街道乐川街潍坊奎文区北苑街道乐川街宜辉现代城一期6号楼*********；客户来电反映宽带无法上网，客户不在现场，无法配合线上指导/客户不配合排障，要求上门，请协助处理，谢谢！联系电话：17864227600；联系人：先生；来电流水：2024070911315636420806851。 </t>
  </si>
  <si>
    <t>2024-07-09 11:47:51</t>
  </si>
  <si>
    <t>2024-07-09 11:48:13</t>
  </si>
  <si>
    <t>SD-851-297627-8204-397</t>
  </si>
  <si>
    <t>SD-057-240709-728651-2381</t>
  </si>
  <si>
    <t>2024-07-09 11:19:44</t>
  </si>
  <si>
    <t>普通区域-青州市-北城花园-13964700722-100M-宽带上网投诉-次数0-202407090000254005</t>
  </si>
  <si>
    <t>2024-07-10 12:20:00</t>
  </si>
  <si>
    <t>202407090000254005</t>
  </si>
  <si>
    <t>202407090000254005#流程受理流水号：20240709111640139647007221046289
客户号码:13964700722
客户姓名:王*
投诉地市:潍坊
来话流水:2024070911153500620884382
宽带账号:13964700722
宽带账号归属地市:潍坊
宽带账号归属区县:青州市
故障地址:潍坊青州市益都街道北城大街北城花园1号楼*********
联系电话:13276466808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11:18:33
具体故障现象:打不开网页，
客户其他诉求:
;宽带小区$[北城花园]$</t>
  </si>
  <si>
    <t>2024-07-09 11:22:30</t>
  </si>
  <si>
    <t>2024-07-09 11:23:03</t>
  </si>
  <si>
    <t>SD-057-240709-186572-6757</t>
  </si>
  <si>
    <t>2024-07-09 18:23:17</t>
  </si>
  <si>
    <t>80+银卡-普通区域-奎文区-欣泰盛和苑-15864560692-1000M-宽带上网投诉-次数0-202407090000586388</t>
  </si>
  <si>
    <t>202407090000586388</t>
  </si>
  <si>
    <t xml:space="preserve">202407090000586388#宽带账号：15864560692；宽带地址：潍坊奎文区北苑街道乐川街欣泰盛和苑2号楼；客户来电反映电视看不了，客户不在现场，无法配合线上指导，要求上门，请协助处理，谢谢！联系电话：13695368183
；联系人：先生；来电流水：2024070918165211520895617
</t>
  </si>
  <si>
    <t>2024-07-09 18:29:37</t>
  </si>
  <si>
    <t>2024-07-09 18:30:02</t>
  </si>
  <si>
    <t>SD-057-240709-537249-2171</t>
  </si>
  <si>
    <t>2024-07-09 11:11:10</t>
  </si>
  <si>
    <t>(目标)普通区域-潍城区-西江月-15864599154-200M-宽带上网投诉-次数0-202407090000246162</t>
  </si>
  <si>
    <t>2024-07-10 12:12:00</t>
  </si>
  <si>
    <t>202407090000246162</t>
  </si>
  <si>
    <t>202407090000246162#15864599154：客户要求更换新的光猫设备，请帮助处理，地址：潍坊潍城区南关街道水库路军不扣医院北300m路东征集桃源鲜羊肉，联系人先生，联系15964583710，2024070911081210320881779</t>
  </si>
  <si>
    <t>2024-07-09 11:18:53</t>
  </si>
  <si>
    <t>2024-07-09 11:19:19</t>
  </si>
  <si>
    <t>SD-057-240709-402739-3060</t>
  </si>
  <si>
    <t>2024-07-09 12:17:35</t>
  </si>
  <si>
    <t>普通区域-高密市-水岸东方一期-15265633181-100M-宽带上网投诉-次数0-20240709121634X594465581</t>
  </si>
  <si>
    <t>20240709121634X594465581</t>
  </si>
  <si>
    <t xml:space="preserve">流程受理流水号：20240709121611152656331811060543
客户号码:15265633181
客户姓名:迟**
投诉地市:潍坊
来话流水:2024070912133700720869415
宽带账号:15265633181
宽带账号归属地市:潍坊
宽带账号归属区县:高密市
故障地址:潍坊高密市朝阳街道康成大街水岸东方二期小区高密水岸东方4-5号楼东单元4楼1号箱*********
联系电话:15265633181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故障时间:2024-07-09 12:16:32
具体故障现象:PON灯闪
客户其他诉求:
</t>
  </si>
  <si>
    <t>2024-07-09 12:20:32</t>
  </si>
  <si>
    <t>2024-07-09 12:21:05</t>
  </si>
  <si>
    <t>SD-057-240709-614579-3047</t>
  </si>
  <si>
    <t>2024-07-09 12:17:09</t>
  </si>
  <si>
    <t>【调研】-普通区域-奎文区-【潍柴】潍柴东区-18866733678-300M-宽带上网投诉-次数0-20240709121451X491702415</t>
  </si>
  <si>
    <t>20240709121451X491702415</t>
  </si>
  <si>
    <t xml:space="preserve">流程受理流水号：20240709121227188667336781059860
客户号码:18866733678
客户姓名:潘*
投诉地市:潍坊
来话流水:2024070912111662920849468
宽带账号:18866733678
宽带账号归属地市:潍坊
宽带账号归属区县:奎文区
故障地址:潍坊奎文区潍州路街道民生街【潍柴】潍柴东区7路3号楼*********
联系电话:18866733678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故障细类:电脑上网出现故障(专席)
携转原因:
故障时间:2024-07-09 12:14:34
具体故障现象:电脑无法上网，
客户其他诉求:
</t>
  </si>
  <si>
    <t>2024-07-09 12:19:52</t>
  </si>
  <si>
    <t>2024-07-09 12:20:42</t>
  </si>
  <si>
    <t>SD-057-240709-204961-6729</t>
  </si>
  <si>
    <t>2024-07-09 18:20:48</t>
  </si>
  <si>
    <t>80+金卡-FTTR-普通区域-昌乐县-濠景海岸-15053615711-1000M-宽带上网投诉-次数0-202407090000586570</t>
  </si>
  <si>
    <t>202407090000586570</t>
  </si>
  <si>
    <t xml:space="preserve">202407090000586570#宽带账号：15053615711；宽带地址：潍坊昌乐县城关街道宝昌路濠景海岸46号楼，客户来电反映宽带无法使用，无法配合线上指导,要求师傅上门，请协助处理，谢谢！联系电话；15053615711联系人：李**；来电流水：2024070918184280420810843。
</t>
  </si>
  <si>
    <t>2024-07-09 18:27:16</t>
  </si>
  <si>
    <t>2024-07-09 18:27:49</t>
  </si>
  <si>
    <t>SD-851-234671-5216-19792</t>
  </si>
  <si>
    <t>SD-057-240709-625840-6808</t>
  </si>
  <si>
    <t>2024-07-09 18:29:21</t>
  </si>
  <si>
    <t>【重投】-【调研】-80+金卡-FTTR-(目标)普通区域-安丘市-安丘市福满园(含太阳城18、25、28号楼)-13563651212-1000M-宽带上网投诉-次数0-20240709182641X801580878</t>
  </si>
  <si>
    <t>20240709182641X801580878</t>
  </si>
  <si>
    <t xml:space="preserve">流程受理流水号：20240709182459135636512121140033
客户号码:13563651212
客户姓名:张**
投诉地市:潍坊
来话流水:2024070918242140120856285
宽带账号:13563651212
宽带账号归属地市:潍坊
宽带账号归属区县:安丘市
故障地址:潍坊安丘市兴安街道双丰大道安丘市福满园(含太阳城18、25、28号楼)福满园12号楼*********
联系电话:15006677501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19:27:46
具体故障现象:提示网络无法连接，
客户其他诉求:尽快处理，谢谢
</t>
  </si>
  <si>
    <t>2024-07-09 18:31:16</t>
  </si>
  <si>
    <t>2024-07-09 18:31:36</t>
  </si>
  <si>
    <t>SD-851-253501-8063-26857</t>
  </si>
  <si>
    <t>SD-057-240709-506283-2192</t>
  </si>
  <si>
    <t>2024-07-09 11:12:01</t>
  </si>
  <si>
    <t>普通区域-奎文区-庄家裕园-17864420589-500M-宽带上网投诉-次数0-20240709111015X615908222</t>
  </si>
  <si>
    <t>20240709111015X615908222</t>
  </si>
  <si>
    <t xml:space="preserve">流程受理流水号：20240709110647178644205891043748
客户号码:17864420589
客户姓名:庄**
投诉地市:潍坊
来话流水:2024070910443210820850124
宽带账号:17864420589
宽带账号归属地市:潍坊
宽带账号归属区县:奎文区
故障地址:潍坊奎文区梨园街道文化路（铁通）乐民园小区乐民园小区7号楼*********
联系电话:17864420589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故障细类:电脑上网出现故障(专席)
携转原因:
故障时间:2024-07-09 11:09:17
具体故障现象:电脑无法上网，请协助谢谢！
客户其他诉求:
</t>
  </si>
  <si>
    <t>2024-07-09 11:17:15</t>
  </si>
  <si>
    <t>2024-07-09 11:17:37</t>
  </si>
  <si>
    <t>SD-057-240709-013846-2252</t>
  </si>
  <si>
    <t>2024-07-09 11:14:12</t>
  </si>
  <si>
    <t>80+银卡-普通区域-寿光市-巴龙国际北区二期-13792603093-200M-宽带上网投诉-次数0-20240709111157X717160372</t>
  </si>
  <si>
    <t>2024-07-10 12:15:00</t>
  </si>
  <si>
    <t>20240709111157X717160372</t>
  </si>
  <si>
    <t xml:space="preserve">流程受理流水号：20240709111026137926030931044708
客户号码:13792603093
客户姓名:张*
投诉地市:潍坊
来话流水:2024070911095930720806827
宽带账号:13792603093
宽带账号归属地市:潍坊
宽带账号归属区县:寿光市
故障地址:潍坊寿光市圣城街道建桥路巴龙国际北区二期C17号楼*********
联系电话:13792603093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11:09:37
具体故障现象:客户来电反映光猫不通电，在线排查未恢复，请协助，谢谢
客户其他诉求:
</t>
  </si>
  <si>
    <t>2024-07-09 11:26:07</t>
  </si>
  <si>
    <t>2024-07-09 11:26:28</t>
  </si>
  <si>
    <t>SD-851-319420-11658-24841</t>
  </si>
  <si>
    <t>SD-057-240709-340961-5741</t>
  </si>
  <si>
    <t>2024-07-09 17:08:10</t>
  </si>
  <si>
    <t>【调研】-80+普通-普通区域-潍城区-皂户村-17853606009-300M-宽带上网投诉-次数0-20240709170544X944553727</t>
  </si>
  <si>
    <t>20240709170544X944553727</t>
  </si>
  <si>
    <t xml:space="preserve">【农村网络投诉】流程受理流水号：20240709170358178536060091121988
客户号码:17853606009
客户姓名:马**
投诉地市:潍坊
来话流水:2024070917022702420875174
宽带账号:17853606009
宽带账号归属地市:潍坊
宽带账号归属区县:潍城区
故障地址:潍坊潍城区望留街道皂户村皂户村中心街北5排东起1列西户2#*********
联系电话:13573614899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故障细类:宽带无法上网
携转原因:
故障时间:2024-07-09 17:04:56
具体故障现象:打不开网页，
客户其他诉求:
</t>
  </si>
  <si>
    <t>2024-07-09 17:19:20</t>
  </si>
  <si>
    <t>2024-07-09 17:19:38</t>
  </si>
  <si>
    <t>SD-851-305791-14070-25383</t>
  </si>
  <si>
    <t>SD-057-240709-756813-2301</t>
  </si>
  <si>
    <t>2024-07-09 11:16:00</t>
  </si>
  <si>
    <t>普通区域-诸城市-马家屯自然村-13792679345-100M-宽带上网投诉-次数0-202407090000248532</t>
  </si>
  <si>
    <t>2024-07-10 12:17:00</t>
  </si>
  <si>
    <t>202407090000248532</t>
  </si>
  <si>
    <t xml:space="preserve">202407090000248532#宽带账号：13792679345；宽带地址：潍坊诸城市相州镇马家屯马家屯自然村马家屯；客户来电反映网络无法连接，客户异机来电报修，要求上门处理,联系电话：15095172248来电流水：2024070911114327420831284
</t>
  </si>
  <si>
    <t>2024-07-09 11:23:06</t>
  </si>
  <si>
    <t>2024-07-09 11:23:43</t>
  </si>
  <si>
    <t>SD-057-240709-698043-8630</t>
  </si>
  <si>
    <t>2024-07-09 20:55:59</t>
  </si>
  <si>
    <t>【调研】-(目标)普通区域-昌乐县-永康家园-18264419209-300M-宽带上网投诉-次数0-202407090000669267</t>
  </si>
  <si>
    <t>202407090000669267</t>
  </si>
  <si>
    <t>202407090000669267#【已关注中国移动10086微信公众号】流程受理流水号：20240709205424182644192091160495
客户号码:18264419209
客户姓名:王**
投诉地市:潍坊
来话流水:2024070920514417520888713
宽带账号:18264419209
宽带账号归属地市:潍坊
宽带账号归属区县:昌乐县
故障地址:潍坊昌乐县城关街道永康路永康家园高层*********
联系电话:18264419209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故障细类:网速慢/上网掉线(专席)
携转原因:
故障时间:2024-07-09 20:54:33
具体故障现象:网速慢卡顿，拒绝提供地址
客户其他诉求:
;宽带小区$[永康家园]$</t>
  </si>
  <si>
    <t>2024-07-09 20:58:06</t>
  </si>
  <si>
    <t>2024-07-09 20:58:54</t>
  </si>
  <si>
    <t>SD-057-240709-670489-2101</t>
  </si>
  <si>
    <t>2024-07-09 11:03:58</t>
  </si>
  <si>
    <t>【调研】-80+普通-普通区域-潍城区-南关房管所-18363691949-300M-宽带上网投诉-次数0-20240709110147X107498564</t>
  </si>
  <si>
    <t>20240709110147X107498564</t>
  </si>
  <si>
    <t>检测结果：1、手机账号余额检测：手机账户余额正常；2、宽带账号登录状态检测：账号登录异常；3、宽带速率检测：宽带速率正常；4、宽带状态检测：宽带状态正常；5、群体故障检测：无大面积群障；6、线路检测：线路状态异常；7、光猫在线检测：光猫不在线；故障类型：网络无法连接。故障描述：移动软件检测为，光猫没插电，但是插着电源。连不上网。。联系人：156666886950。联系电话：18363691949。。</t>
  </si>
  <si>
    <t>2024-07-09 11:11:35</t>
  </si>
  <si>
    <t>2024-07-09 11:11:53</t>
  </si>
  <si>
    <t>SD-851-295839-26634-14559</t>
  </si>
  <si>
    <t>SD-057-240709-487329-264</t>
  </si>
  <si>
    <t>2024-07-09 08:25:17</t>
  </si>
  <si>
    <t>80+普通-普通区域-奎文区-春景花园-17853625521-500M-宽带上网投诉-次数0-202407090000096383</t>
  </si>
  <si>
    <t>202407090000096383</t>
  </si>
  <si>
    <t>202407090000096383#【已关注中国移动10086微信公众号】流程受理流水号：20240709082427178536255211001013
客户号码:17853625521
客户姓名:李**
投诉地市:潍坊
来话流水:2024070908232488720837117
宽带账号:17853625521
宽带账号归属地市:潍坊
宽带账号归属区县:高新
故障地址:潍坊高新高新城区福寿街春景花园30号楼*********
联系电话:15095191087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08:24:42
具体故障现象:光猫亮红灯，
客户其他诉求:
;宽带小区$[春景花园]$</t>
  </si>
  <si>
    <t>2024-07-09 08:47:45</t>
  </si>
  <si>
    <t>2024-07-09 08:48:28</t>
  </si>
  <si>
    <t>SD-057-240709-572384-8641</t>
  </si>
  <si>
    <t>2024-07-09 20:56:47</t>
  </si>
  <si>
    <t>【调研】-(目标)普通区域-寿光市-苏州园北区-15153694929-300M-魔百和投诉-次数0-20240709205530X730860787</t>
  </si>
  <si>
    <t>20240709205530X730860787</t>
  </si>
  <si>
    <t>流程受理流水号：20240709205150151536949291160209
客户号码:15153694929
客户姓名:刘**
投诉地市:潍坊
来话流水:2024070920490734920878048
宽带账号:15153694929
宽带账号归属地市:潍坊
宽带账号归属区县:寿光市
故障地址:潍坊寿光市圣城街道晨鸣路苏州园北区17号楼*********
联系电话:15263691993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故障时间:2024-07-09 20:52:40
魔百和单播/组播:组播
具体故障现象:15153694929客户来电反映电视无法观看请协助处理谢谢
客户其他诉求:请审核
魔百和单/组播：组播</t>
  </si>
  <si>
    <t>2024-07-09 20:58:40</t>
  </si>
  <si>
    <t>2024-07-09 20:59:06</t>
  </si>
  <si>
    <t>SD-057-240709-263851-955</t>
  </si>
  <si>
    <t>2024-07-09 09:26:50</t>
  </si>
  <si>
    <t>FTTR-普通区域-诸城市-盛华国际二期-15006621678-1000M-宽带上网投诉-次数0-20240709092530X330568110</t>
  </si>
  <si>
    <t>20240709092530X330568110</t>
  </si>
  <si>
    <t xml:space="preserve">流程受理流水号：20240709092457150066216781015821
客户号码:15006621678
客户姓名:孙**
投诉地市:潍坊
来话流水:2024070909200628020885607
宽带账号:15006621678
宽带账号归属地市:潍坊
宽带账号归属区县:诸城市
故障地址:潍坊诸城市密州街道东坡街盛华国际二期7号楼*********
联系电话:15006621678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09:25:10
具体故障现象:光猫亮红灯，
客户其他诉求:线上指导插好，捋直光纤，重启设备未恢复
</t>
  </si>
  <si>
    <t>2024-07-09 09:34:27</t>
  </si>
  <si>
    <t>2024-07-09 09:34:49</t>
  </si>
  <si>
    <t>SD-851-322540-1114-22115</t>
  </si>
  <si>
    <t>SD-057-240709-472503-974</t>
  </si>
  <si>
    <t>2024-07-09 09:29:09</t>
  </si>
  <si>
    <t>80+普通-普通区域-高密市-拒城河驻地自然村-15854466767-500M-宽带上网投诉-次数0-202407090000145356</t>
  </si>
  <si>
    <t>202407090000145356</t>
  </si>
  <si>
    <t>202407090000145356#宽带账号：15854466767*；宽带地址：潍坊高密市密水街道拒城河驻地拒城河驻地自然村拒城河驻地13#育才辅导班旁*******；客户来电反映宽带/移动高清无法使用，要求师傅帮忙尽快处理，请协助处理，谢谢！联系电话：18462228868；联系人：***；来电流水2024070909263725320870790</t>
  </si>
  <si>
    <t>2024-07-09 09:31:35</t>
  </si>
  <si>
    <t>2024-07-09 09:32:01</t>
  </si>
  <si>
    <t>SD-851-315108-30210-261</t>
  </si>
  <si>
    <t>SD-057-240709-346852-5616</t>
  </si>
  <si>
    <t>2024-07-09 16:53:29</t>
  </si>
  <si>
    <t>【调研】-80+银卡-普通区域-临朐县-临朐县文博苑小区-13573613288-200M-宽带上网投诉-次数0-20240709164718X838432556</t>
  </si>
  <si>
    <t>2024-07-10 17:54:00</t>
  </si>
  <si>
    <t>20240709164718X838432556</t>
  </si>
  <si>
    <t>【预处理派单】宽带账号：13573613288，宽带地址： 潍坊临朐县城关街道文化路临朐县文博苑小区（西区）1号楼*********，故障现象：，故障现象类型：，客户诉求：客户来电对移机新地址无网络覆盖不满，请协助处理谢谢，联系电话：13573613288，通话流水：2024070916411300420803169。接入方式：FTTH，当前是否在线：不在线，端到端诊断结果：状态正常，是否智能网关：是，光功率。</t>
  </si>
  <si>
    <t>2024-07-09 16:58:36</t>
  </si>
  <si>
    <t>2024-07-09 17:01:48</t>
  </si>
  <si>
    <t>SD-852-335946-177-13534</t>
  </si>
  <si>
    <t>SD-057-240709-807395-4774</t>
  </si>
  <si>
    <t>2024-07-09 15:16:37</t>
  </si>
  <si>
    <t>【调研】-80+普通-普通区域-高密市-谭家村-15953687254-300M-宽带上网投诉-次数0-202407090000426163</t>
  </si>
  <si>
    <t>202407090000426163</t>
  </si>
  <si>
    <t xml:space="preserve">202407090000426163#要求装维上门服务：宽带账号
：15953687254；宽带地址：潍坊高密市疏港物流园谭家村客户来
电反映宽带频繁掉线，客
户不在现场，无法配合线上指导/
客户不配合排障，要求上门，请
协助处理，谢谢！联系电话：15953687254
；联系人15953687254；来电流水2024070915145662620853646
。 </t>
  </si>
  <si>
    <t>2024-07-09 15:22:43</t>
  </si>
  <si>
    <t>2024-07-09 15:23:17</t>
  </si>
  <si>
    <t>SD-057-240709-781490-266</t>
  </si>
  <si>
    <t>2024-07-09 08:25:57</t>
  </si>
  <si>
    <t>普通区域-昌乐县-高镇-15253609311-300M-宽带上网投诉-次数0-202407090000093008</t>
  </si>
  <si>
    <t>202407090000093008</t>
  </si>
  <si>
    <t>202407090000093008#流程受理流水号：20240709082328152536093111000982
客户号码:15253609311
客户姓名:钟**
投诉地市:潍坊
来话流水:2024070908230892620836014
宽带账号:15253609311
宽带账号归属地市:潍坊
宽带账号归属区县:昌乐县
故障地址:潍坊昌乐县鄌郚镇高镇高镇高镇村2-1#*********
联系电话:15253609311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08:25:30
具体故障现象:网速慢卡顿，
客户其他诉求:
;宽带小区$[高镇]$</t>
  </si>
  <si>
    <t>2024-07-09 08:34:58</t>
  </si>
  <si>
    <t>2024-07-09 08:35:24</t>
  </si>
  <si>
    <t>SD-851-285353-18994-23062</t>
  </si>
  <si>
    <t>SD-057-240709-748259-5673</t>
  </si>
  <si>
    <t>2024-07-09 16:59:18</t>
  </si>
  <si>
    <t>80+银卡-普通区域-潍城区-官路村-17353625644-200M-宽带上网投诉-次数0-20240709165738X458657138</t>
  </si>
  <si>
    <t>2024-07-10 18:00:00</t>
  </si>
  <si>
    <t>20240709165738X458657138</t>
  </si>
  <si>
    <t xml:space="preserve">【农村网络投诉】流程受理流水号：20240709165250173536256441119176
客户号码:17353625644
客户姓名:李**
投诉地市:潍坊
来话流水:2024070916471585820881936
宽带账号:17353625644
宽带账号归属地市:潍坊
宽带账号归属区县:潍城区
故障地址:潍坊潍城区乐埠山生态经济发展区官路村官路村15#东数第1条胡同南数第2排东户*********
联系电话:17353665233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16:53:55
具体故障现象:光猫灯正常但电脑手机无法上网，重启未恢复
客户其他诉求:
</t>
  </si>
  <si>
    <t>2024-07-09 17:01:47</t>
  </si>
  <si>
    <t>2024-07-09 17:02:13</t>
  </si>
  <si>
    <t>SD-057-240709-839051-7575</t>
  </si>
  <si>
    <t>2024-07-09 19:20:03</t>
  </si>
  <si>
    <t>【调研】-80+银卡-FTTR-普通区域-寿光市-鸿正领寓-15854499687-1000M-宽带上网投诉-次数0-20240709191801X881570397</t>
  </si>
  <si>
    <t>20240709191801X881570397</t>
  </si>
  <si>
    <t xml:space="preserve">流程受理流水号：20240709191613158544996871148079
客户号码:15854499687
客户姓名:贾**
投诉地市:潍坊
来话流水:2024070919115464220876522
宽带账号:15854499687
宽带账号归属地市:潍坊
宽带账号归属区县:寿光市
故障地址:潍坊寿光市圣城街道渤海路鸿正领寓高层*********
联系电话:15854476987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故障时间:2024-07-09 19:17:00
具体故障现象:提示网络无法连接，
客户其他诉求:
</t>
  </si>
  <si>
    <t>2024-07-09 19:22:01</t>
  </si>
  <si>
    <t>2024-07-09 19:22:30</t>
  </si>
  <si>
    <t>SD-851-259762-14507-19240</t>
  </si>
  <si>
    <t>SD-057-240709-327541-954</t>
  </si>
  <si>
    <t>2024-07-09 09:26:46</t>
  </si>
  <si>
    <t>普通区域-昌邑市-常家沿街村-17515205905-1000M-宽带上网投诉-次数0-20240709092512X312395937</t>
  </si>
  <si>
    <t>20240709092512X312395937</t>
  </si>
  <si>
    <t xml:space="preserve">【农村网络投诉】流程受理流水号：20240709092410175152059051015597
客户号码:17515205905
客户姓名:姜**
投诉地市:潍坊
来话流水:2024070909224206320819484
宽带账号:17515205905
宽带账号归属地市:潍坊
宽带账号归属区县:昌邑市
故障地址:潍坊昌邑市柳疃镇常家庄村常家沿街村4号箱
联系电话:15910118333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故障细类:宽带无法上网(专席)
携转原因:
故障时间:2024-07-09 09:25:34
具体故障现象:频繁掉线，
客户其他诉求:
</t>
  </si>
  <si>
    <t>2024-07-09 09:28:05</t>
  </si>
  <si>
    <t>2024-07-09 09:28:29</t>
  </si>
  <si>
    <t>SD-852-330370-1318-17987</t>
  </si>
  <si>
    <t>SD-057-240709-860579-2104</t>
  </si>
  <si>
    <t>2024-07-09 11:04:14</t>
  </si>
  <si>
    <t>80+钻石-普通区域-安丘市-世纪新城-13792621066-100M-宽带上网投诉-次数0-202407090000239734</t>
  </si>
  <si>
    <t>2024-07-10 12:05:00</t>
  </si>
  <si>
    <t>202407090000239734</t>
  </si>
  <si>
    <t xml:space="preserve">202407090000239734#流程受理流水号：20240709110311137926210661042793
客户号码:13792621066
客户姓名:韩**
投诉地市:潍坊
来话流水:2024070911021883320800134
宽带账号:13792621066
宽带账号归属地市:潍坊
宽带账号归属区县:安丘市
故障地址:潍坊安丘市兴安街道潍安路世纪新城17号楼*********
联系电话:13792621066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11:04:05
具体故障现象:打不开网页，
客户其他诉求:客户侧为质差终端，要求上门更换终端并一并处理故障问题。
</t>
  </si>
  <si>
    <t>2024-07-09 11:14:32</t>
  </si>
  <si>
    <t>SD-057-240709-061298-917</t>
  </si>
  <si>
    <t>2024-07-09 09:23:03</t>
  </si>
  <si>
    <t>普通区域-昌乐县-新政花园-18866645413-200M-宽带上网投诉-次数0-202407090000137026</t>
  </si>
  <si>
    <t>2024-07-10 10:24:00</t>
  </si>
  <si>
    <t>202407090000137026</t>
  </si>
  <si>
    <t xml:space="preserve">202407090000137026#宽带账号：18866645413；宽带地址：潍坊昌乐县城关街道新昌路新政花园3号楼1-901；客户来电反映宽带网速慢，经查询客户侧为质差终端，请协助上门更换终端并一并处理故障问题，谢谢！联系电话：18866645413；联系人：女士；来电流水：2024070909203016420890952。 </t>
  </si>
  <si>
    <t>2024-07-09 09:29:03</t>
  </si>
  <si>
    <t>2024-07-09 09:29:33</t>
  </si>
  <si>
    <t>SD-057-240709-203479-4704</t>
  </si>
  <si>
    <t>2024-07-09 15:11:12</t>
  </si>
  <si>
    <t>【调研】-普通区域-坊子区-凯润景城-15689217517-1000M-宽带上网投诉-次数0-20240709150932X972510750</t>
  </si>
  <si>
    <t>20240709150932X972510750</t>
  </si>
  <si>
    <t xml:space="preserve">流程受理流水号：20240709150814156892175171093834
客户号码:15689217517
客户姓名:孟**
投诉地市:潍坊
来话流水:2024070915063564820842436
宽带账号:15689217517
宽带账号归属地市:潍坊
宽带账号归属区县:坊子区
故障地址:潍坊坊子区坊子新区凤凰大街凯润景城凯润景城3号楼*********
联系电话:15689217517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故障细类:网速慢/上网掉线(专席)
携转原因:
故障时间:2024-07-09 15:08:54
具体故障现象:网速慢卡顿，
客户其他诉求:客户要求尽快处理，谢谢 
</t>
  </si>
  <si>
    <t>2024-07-09 15:15:46</t>
  </si>
  <si>
    <t>2024-07-09 15:17:49</t>
  </si>
  <si>
    <t>SD-851-274701-19498-18937</t>
  </si>
  <si>
    <t>SD-057-240709-235617-8654</t>
  </si>
  <si>
    <t>2024-07-09 20:59:10</t>
  </si>
  <si>
    <t>【调研】-80+金卡-普通区域-高密市-镇府街福泰城市花园-18364662456-1000M-宽带上网投诉-次数0-20240709205641X801731293</t>
  </si>
  <si>
    <t>20240709205641X801731293</t>
  </si>
  <si>
    <t xml:space="preserve">流程受理流水号：20240709205619183646624561160723
客户号码:18364662456
客户姓名:岳*
投诉地市:潍坊
来话流水:2024070920553196220803996
宽带账号:18364662456
宽带账号归属地市:潍坊
宽带账号归属区县:高密市
故障地址:潍坊高密市朝阳街道镇府街镇府街福泰城市花园9号楼*********
联系电话:13280768083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20:56:33
具体故障现象:光猫亮红灯，
客户其他诉求:
</t>
  </si>
  <si>
    <t>2024-07-09 21:06:06</t>
  </si>
  <si>
    <t>2024-07-09 21:06:39</t>
  </si>
  <si>
    <t>SD-851-300926-15917-19022</t>
  </si>
  <si>
    <t>SD-057-240709-425913-2089</t>
  </si>
  <si>
    <t>2024-07-09 11:03:13</t>
  </si>
  <si>
    <t>【调研】-(目标)普通区域-青州市-香山丽墅-15163670787-1000M-宽带上网投诉-次数0-202407090000240400</t>
  </si>
  <si>
    <t>202407090000240400</t>
  </si>
  <si>
    <t>202407090000240400#流程受理流水号：20240709110055151636707871042209
客户号码:15163670787
客户姓名:烟**
投诉地市:潍坊
来话流水:2024070910591506120856723
宽带账号:15163670787
宽带账号归属地市:潍坊
宽带账号归属区县:青州市
故障地址:潍坊青州市益都街道旗城路香山丽墅53号楼*********
联系电话:18853616063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11:02:17
具体故障现象:光猫亮红灯，
客户其他诉求:
;宽带小区$[香山丽墅]$</t>
  </si>
  <si>
    <t>2024-07-09 11:10:33</t>
  </si>
  <si>
    <t>2024-07-09 11:10:55</t>
  </si>
  <si>
    <t>SD-057-240709-948573-5636</t>
  </si>
  <si>
    <t>2024-07-09 16:56:10</t>
  </si>
  <si>
    <t>80+金卡-普通区域-寿光市-后曹村自然村-15163688343-500M-宽带上网投诉-次数0-20240709165330X210795411</t>
  </si>
  <si>
    <t>2024-07-10 17:57:00</t>
  </si>
  <si>
    <t>20240709165330X210795411</t>
  </si>
  <si>
    <t xml:space="preserve">【农村网络投诉】流程受理流水号：20240709165250151636883431119175
客户号码:15163688343
客户姓名:张**
投诉地市:潍坊
来话流水:2024070916504756720827395
宽带账号:15163688343
宽带账号归属地市:潍坊
宽带账号归属区县:寿光市
故障地址:潍坊寿光市纪台镇后曹村后曹村自然村后曹村扩容111号箱村委外墙*********
联系电话:15163688343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16:56:35
具体故障现象:光猫亮红灯，
客户其他诉求:
</t>
  </si>
  <si>
    <t>2024-07-09 17:04:03</t>
  </si>
  <si>
    <t>2024-07-09 17:04:25</t>
  </si>
  <si>
    <t>SD-057-240709-762908-940</t>
  </si>
  <si>
    <t>2024-07-09 09:26:02</t>
  </si>
  <si>
    <t>【调研】-80+银卡-普通区域-寿光市-高家官庄村-15063640316-500M-宽带上网投诉-次数0-20240709092306X186808277</t>
  </si>
  <si>
    <t>20240709092306X186808277</t>
  </si>
  <si>
    <t xml:space="preserve">【农村网络投诉】流程受理流水号：20240709092242150636403161015196
客户号码:15063640316
客户姓名:高**
投诉地市:潍坊
来话流水:2024070909223083220817059
宽带账号:15063640316
宽带账号归属地市:潍坊
宽带账号归属区县:寿光市
故障地址:潍坊寿光市马店高家官庄高家官庄村高官村10号箱高逢忠外墙*********
联系电话:15063640316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09:33:09
具体故障现象:光猫亮红灯，
客户其他诉求:
</t>
  </si>
  <si>
    <t>2024-07-09 09:31:26</t>
  </si>
  <si>
    <t>2024-07-09 09:31:51</t>
  </si>
  <si>
    <t>SD-851-298202-9106-6736</t>
  </si>
  <si>
    <t>SD-057-240709-385946-8621</t>
  </si>
  <si>
    <t>2024-07-09 20:54:03</t>
  </si>
  <si>
    <t>【调研】-80+普通-普通区域-寿光市-繁华世界-19558520828-1000M-宽带上网投诉-次数0-202407090000660185</t>
  </si>
  <si>
    <t>202407090000660185</t>
  </si>
  <si>
    <t>202407090000660185#宽带账号：19558520828；宽带地址：潍坊寿光市圣城街道北海路繁华世界B区**；客户来电反映宽带慢，客户不配合排障，要求上门，请协助处理，谢谢！联系电话：19558520828；联系人：先生；来电流水：2024070920512604320887473。</t>
  </si>
  <si>
    <t>2024-07-09 21:01:21</t>
  </si>
  <si>
    <t>2024-07-09 21:01:50</t>
  </si>
  <si>
    <t>SD-851-282568-7098-24874</t>
  </si>
  <si>
    <t>SD-057-240709-895364-922</t>
  </si>
  <si>
    <t>2024-07-09 09:23:19</t>
  </si>
  <si>
    <t>80+普通-普通区域-奎文区-奥文公馆-18853608133-500M-魔百和投诉-次数0-20240709092041X411402820</t>
  </si>
  <si>
    <t>20240709092041X411402820</t>
  </si>
  <si>
    <t>流程受理流水号：20240709091922188536081331014207
客户号码:18853608133
客户姓名:马**
投诉地市:潍坊
来话流水:2024070909184010720866988
宽带账号:18853608133
宽带账号归属地市:潍坊
宽带账号归属区县:奎文区
故障地址:潍坊奎文区高新城区北海路奥文公馆9号楼*********
联系电话:18853608133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
携转原因:
故障时间:2024-07-09 09:19:46
魔百和单播/组播:组播
具体故障现象:机顶盒无法开机，要求师傅上门安装机顶盒电视  从办理了之后一直没安装 当时家里没有电视 现在要求安装
客户其他诉求:机顶盒无法开机，要求师傅上门安装机顶盒电视  从办理了之后一直没安装 当时家里没有电视 现在要求安装
魔百和单/组播：组播</t>
  </si>
  <si>
    <t>2024-07-09 09:25:02</t>
  </si>
  <si>
    <t>2024-07-09 09:29:12</t>
  </si>
  <si>
    <t>SD-852-314156-1945-17087</t>
  </si>
  <si>
    <t>SD-057-240709-846103-5625</t>
  </si>
  <si>
    <t>2024-07-09 16:54:45</t>
  </si>
  <si>
    <t>【调研】-80+普通-普通区域-寒亭区-恒信悦府-15263676173-200M-宽带上网投诉-次数0-202407090000512774</t>
  </si>
  <si>
    <t>2024-07-10 17:55:00</t>
  </si>
  <si>
    <t>202407090000512774</t>
  </si>
  <si>
    <t>202407090000512774#流程受理流水号：20240709165251152636761731119183
客户号码:15263676173
客户姓名:魏**
投诉地市:潍坊
来话流水:2024070916521789620846857
宽带账号:15263676173
宽带账号归属地市:潍坊
宽带账号归属区县:寒亭区
故障地址:潍坊寒亭区开元街道富亭街恒信悦府12#号楼*********
联系电话:15269663778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17:01:47
具体故障现象:提示网络无法连接，
客户其他诉求:
;宽带小区$[恒信悦府]$</t>
  </si>
  <si>
    <t>2024-07-09 17:15:29</t>
  </si>
  <si>
    <t>2024-07-09 17:15:51</t>
  </si>
  <si>
    <t>SD-057-240709-907452-5675</t>
  </si>
  <si>
    <t>2024-07-09 16:59:26</t>
  </si>
  <si>
    <t>80+金卡-FTTR-普通区域-高密市-康河花园A区-15963643554-1000M-宽带上网投诉-次数0-20240709165800X480322399</t>
  </si>
  <si>
    <t>20240709165800X480322399</t>
  </si>
  <si>
    <t xml:space="preserve">流程受理流水号：20240709165551159636435541119997
客户号码:15963643554
客户姓名:刘**
投诉地市:潍坊
来话流水:2024070916551425420884819
宽带账号:15963643554
宽带账号归属地市:潍坊
宽带账号归属区县:高密市
故障地址:潍坊高密市醴泉街道顺河路康河花园A区8号楼*********
联系电话:15963643554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16:55:35
具体故障现象:PON灯闪，光纤线插紧捋直，重启光猫，未恢复，请协助处理，谢谢
客户其他诉求:
</t>
  </si>
  <si>
    <t>2024-07-09 17:04:22</t>
  </si>
  <si>
    <t>2024-07-09 17:04:35</t>
  </si>
  <si>
    <t>SD-851-272606-11415-6735</t>
  </si>
  <si>
    <t>SD-057-240709-786512-7659</t>
  </si>
  <si>
    <t>2024-07-09 19:27:21</t>
  </si>
  <si>
    <t>普通区域-滨海-禧源东区-13791660789-300M-宽带上网投诉-次数0-202407090000627707</t>
  </si>
  <si>
    <t>202407090000627707</t>
  </si>
  <si>
    <t>202407090000627707#13791660789 宽带地址：潍坊滨开发区滨海大家洼街道禧源路禧源东区5号楼2-201；客户来电反映电视总提示51024-1，换商品恢复出厂均无效，经查询客户侧为质差终端，请协助上门更换终端并一并处理故障问题，谢谢！联系电话：本机；联系人：先生；来电流水：2024070919023478620819915</t>
  </si>
  <si>
    <t>2024-07-09 19:31:26</t>
  </si>
  <si>
    <t>2024-07-09 19:31:59</t>
  </si>
  <si>
    <t>SD-057-240709-821536-8656</t>
  </si>
  <si>
    <t>2024-07-09 20:59:18</t>
  </si>
  <si>
    <t>80+金卡-普通区域-高密市-盛世华府北院-15163687139-1000M-宽带上网投诉-次数0-20240709205700X820142147</t>
  </si>
  <si>
    <t>20240709205700X820142147</t>
  </si>
  <si>
    <t xml:space="preserve">流程受理流水号：20240709205419151636871391160485
客户号码:15163687139
客户姓名:李**
投诉地市:潍坊
来话流水:2024070920540075120898042
宽带账号:15163687139
宽带账号归属地市:潍坊
宽带账号归属区县:高密市
故障地址:潍坊高密市朝阳街道月潭路盛世华府北院高密盛世华府18号楼3单元箱301*********
联系电话:15163687139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20:52:17
具体故障现象:光猫亮红灯，
客户其他诉求:
</t>
  </si>
  <si>
    <t>2024-07-09 21:02:26</t>
  </si>
  <si>
    <t>2024-07-09 21:02:59</t>
  </si>
  <si>
    <t>SD-851-282614-14627-1431</t>
  </si>
  <si>
    <t>SD-057-240709-872694-8580</t>
  </si>
  <si>
    <t>2024-07-09 20:50:06</t>
  </si>
  <si>
    <t>【调研】-普通区域-奎文区-恒大名都四期-15610210399-500M-宽带上网投诉-次数0-20240709204729X249901216</t>
  </si>
  <si>
    <t>20240709204729X249901216</t>
  </si>
  <si>
    <t xml:space="preserve">流程受理流水号：20240709204626156102103991159649
客户号码:15610210399
客户姓名:张**
投诉地市:潍坊
来话流水:2024070920444969720859988
宽带账号:15610210399
宽带账号归属地市:潍坊
宽带账号归属区县:奎文区
故障地址:潍坊奎文区新城街道潍县中路恒大名都四期恒大名都四期1号楼*********
联系电话:15610210399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故障时间:2024-07-09 20:44:11
具体故障现象:宽带正常在线，网口灯正常，线路连接正常，指导重启未恢复，请协助，谢谢
客户其他诉求:
</t>
  </si>
  <si>
    <t>2024-07-09 20:52:40</t>
  </si>
  <si>
    <t>2024-07-09 20:53:15</t>
  </si>
  <si>
    <t>SD-852-288171-1599-3793</t>
  </si>
  <si>
    <t>SD-057-240709-240168-7683</t>
  </si>
  <si>
    <t>2024-07-09 19:29:23</t>
  </si>
  <si>
    <t>【调研】-普通区域-奎文区-华鑫大院-13864666638-200M-宽带上网投诉-次数0-20240709192731X451277852</t>
  </si>
  <si>
    <t>20240709192731X451277852</t>
  </si>
  <si>
    <t xml:space="preserve">流程受理流水号：20240709192455138646666381149365
客户号码:13864666638
客户姓名:商**
投诉地市:潍坊
来话流水:2024070919240622820848999
宽带账号:13864666638
宽带账号归属地市:潍坊
宽带账号归属区县:奎文区
故障地址:潍坊奎文区梨园街道虞河路华鑫大院4号楼2单元401
联系电话:13864666638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光功率:-16.79
故障大类:宽带/电视
故障细类:网速慢/上网掉线(专席)
携转原因:
故障时间:2024-07-09 19:26:07
具体故障现象:网速慢卡顿，
客户其他诉求:调测是不是设备问题
</t>
  </si>
  <si>
    <t>2024-07-09 19:32:05</t>
  </si>
  <si>
    <t>2024-07-09 19:32:44</t>
  </si>
  <si>
    <t>SD-057-240709-365274-962</t>
  </si>
  <si>
    <t>2024-07-09 09:27:38</t>
  </si>
  <si>
    <t>【追1】普通区域-潍城区-null-15866156340-魔百和投诉-次数0-20240708100659X419982529</t>
  </si>
  <si>
    <t>2024-07-10 10:28:00</t>
  </si>
  <si>
    <t>20240708100659X419982529</t>
  </si>
  <si>
    <t>【农村网络投诉】流程 ： 
 流程受理流水号：20240708100401158661563401032896; 
手机号码 ：15866156340；
客户姓名 ：王**；
投诉地市 ：潍坊；
来话流水 ：2024070810032442020808943；
宽带账号 ：15866156340；
宽带账号归属地市 ：潍坊；
宽带账号归属区县 ：潍坊－ 寿光-侯镇-；
联系人 ：王**；
故障地址 ：潍坊-寿光-侯镇，王家辛村；
联系电话 ：15866156340；
是否升级倾向 ：否；
是否投诉倾向 ：否；
工单内容 ：客户来电反映观看魔百和电视时，所有频道都看不了无法观看或回看，客户不认可。请协助处理，谢谢。；
_是否智能网关：否</t>
  </si>
  <si>
    <t>2024-07-11 17:41:27</t>
  </si>
  <si>
    <t>SD-057-240709-870624-8586</t>
  </si>
  <si>
    <t>2024-07-09 20:50:27</t>
  </si>
  <si>
    <t>普通区域-寒亭区-西于渠二村自然村-13361556823-1000M-宽带上网投诉-次数0-20240709204829X309633228</t>
  </si>
  <si>
    <t>20240709204829X309633228</t>
  </si>
  <si>
    <t xml:space="preserve">【农村网络投诉】流程受理流水号：20240709204743133615568231159788
客户号码:13361556823
客户姓名:张*
投诉地市:潍坊
来话流水:2024070920453005120862881
宽带账号:13361556823
宽带账号归属地市:潍坊
宽带账号归属区县:寒亭区
故障地址:潍坊寒亭区朱里镇西于渠二村西于渠二村自然村西于渠二村14号箱*********
联系电话:13361556823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20:47:52
具体故障现象:PON灯闪，重启不行
客户其他诉求:
</t>
  </si>
  <si>
    <t>2024-07-09 20:51:46</t>
  </si>
  <si>
    <t>2024-07-09 20:52:22</t>
  </si>
  <si>
    <t>SD-851-288690-21653-7040</t>
  </si>
  <si>
    <t>SD-057-240709-974106-8587</t>
  </si>
  <si>
    <t>2024-07-09 20:50:31</t>
  </si>
  <si>
    <t>FTTR-普通区域-诸城市-纺织厂第三小区-15069676222-1000M-宽带上网投诉-次数0-20240709204836X316932136</t>
  </si>
  <si>
    <t>20240709204836X316932136</t>
  </si>
  <si>
    <t xml:space="preserve">流程受理流水号：20240709204441150696762221159453
客户号码:15069676222
客户姓名:刘**
投诉地市:潍坊
来话流水:2024070920441328120857433
宽带账号:15069676222
宽带账号归属地市:潍坊
宽带账号归属区县:诸城市
故障地址:潍坊诸城市龙都街道沿河路纺织厂第三小区兰凤针织集团家属院3号楼*********
联系电话:18266805517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20:51:34
具体故障现象:提示网络无法连接，
客户其他诉求:
</t>
  </si>
  <si>
    <t>2024-07-09 20:52:21</t>
  </si>
  <si>
    <t>SD-851-330646-14404-1000</t>
  </si>
  <si>
    <t>SD-057-240709-834527-262</t>
  </si>
  <si>
    <t>2024-07-09 08:24:53</t>
  </si>
  <si>
    <t>普通区域-奎文区-奎文盛世华府-15966121786-500M-魔百和投诉-次数0-202407090000096676</t>
  </si>
  <si>
    <t>202407090000096676</t>
  </si>
  <si>
    <t>202407090000096676#流程受理流水号：20240709082250159661217861000958
客户号码:15966121786
客户姓名:王**
投诉地市:潍坊
来话流水:2024070908215485920830719
宽带账号:15966121786
宽带账号归属地市:潍坊
宽带账号归属区县:奎文区
故障地址:潍坊奎文区广文街道健康街盛世华府12号楼*********
联系电话:15966121786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光功率:-16.98
故障大类:宽带/电视
故障细类:移动高清电视故障
携转原因:
故障时间:2024-07-09 08:24:50
魔百和单播/组播:组播
具体故障现象:客户宽带宽带可以用，电视不能用，客户要求上门维修
客户其他诉求:
魔百和单/组播：组播;宽带小区$[奎文盛世华府]$</t>
  </si>
  <si>
    <t>2024-07-09 08:28:41</t>
  </si>
  <si>
    <t>2024-07-09 08:29:09</t>
  </si>
  <si>
    <t>SD-851-318126-17120-9332</t>
  </si>
  <si>
    <t>SD-057-240709-845672-909</t>
  </si>
  <si>
    <t>2024-07-09 09:21:36</t>
  </si>
  <si>
    <t>80+普通-普通区域-滨海-碱厂六区（兆祥小区）-18263610072-300M-魔百和投诉-次数0-202407090000135938</t>
  </si>
  <si>
    <t>202407090000135938</t>
  </si>
  <si>
    <t>202407090000135938#【已关注中国移动10086微信公众号】流程受理流水号：20240709092054182636100721014647
客户号码:18263610072
客户姓名:徐**
投诉地市:潍坊
来话流水:2024070909202621420890044
宽带账号:18263610072
宽带账号归属地市:潍坊
宽带账号归属区县:滨海
故障地址:潍坊滨海大家洼街道海源街碱厂六区（兆祥小区）608号楼（1单元）*********
联系电话:18263610072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故障时间:2024-07-09 09:21:08
魔百和单播/组播:组播
具体故障现象:机顶盒无法开机，
客户其他诉求:
魔百和单/组播：组播;宽带小区$[碱厂六区（兆祥小区）]$</t>
  </si>
  <si>
    <t>2024-07-09 09:25:04</t>
  </si>
  <si>
    <t>2024-07-09 09:25:31</t>
  </si>
  <si>
    <t>SD-851-236627-5109-17343</t>
  </si>
  <si>
    <t>SD-057-240709-471956-921</t>
  </si>
  <si>
    <t>2024-07-09 09:23:11</t>
  </si>
  <si>
    <t>普通区域-潍城区-交运花园-13365361377-500M-魔百和投诉-次数0-20240709092035X359961010</t>
  </si>
  <si>
    <t>20240709092035X359961010</t>
  </si>
  <si>
    <t>流程受理流水号：20240709091849133653613771014040
客户号码:13365361377
客户姓名:陈**
投诉地市:潍坊
来话流水:2024070909181014920860506
宽带账号:13365361377
宽带账号归属地市:潍坊
宽带账号归属区县:潍城区
故障地址:潍坊潍城区南关街道青年路交运花园2号楼*********
联系电话:13365361377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故障细类:移动高清电视故障(专席)
携转原因:
故障时间:2024-07-09 09:20:12
魔百和单播/组播:组播
具体故障现象:电视机提示无信号，
客户其他诉求:
魔百和单/组播：组播</t>
  </si>
  <si>
    <t>2024-07-09 09:33:54</t>
  </si>
  <si>
    <t>2024-07-09 09:34:12</t>
  </si>
  <si>
    <t>SD-851-277398-45108-18439</t>
  </si>
  <si>
    <t>SD-057-240709-075612-8596</t>
  </si>
  <si>
    <t>2024-07-09 20:51:24</t>
  </si>
  <si>
    <t>【调研】-80+银卡-普通区域-青州市-青南组团-15863646509-200M-宽带上网投诉-次数0-202407090000666759</t>
  </si>
  <si>
    <t>202407090000666759</t>
  </si>
  <si>
    <t xml:space="preserve">202407090000666759#流程受理流水号：20240709204945158636465091159993
客户号码:15863646509
客户姓名:贺**
投诉地市:潍坊
来话流水:2024070920491055820878285
宽带账号:15863646509
宽带账号归属地市:潍坊
宽带账号归属区县:青州市
故障地址:潍坊青州市云门山街道海岱路青南组团1号楼*********
联系电话:15853646161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故障时间:2024-07-09 20:50:47
魔百和单播/组播:组播
具体故障现象:客户来电要求尽快处理，非常紧急
客户其他诉求:客户侧为质差终端，要求上门处理故障问题。
</t>
  </si>
  <si>
    <t>2024-07-09 20:55:01</t>
  </si>
  <si>
    <t>2024-07-09 21:02:33</t>
  </si>
  <si>
    <t>SD-057-240709-102498-2129</t>
  </si>
  <si>
    <t>2024-07-09 11:05:42</t>
  </si>
  <si>
    <t>普通区域-奎文区-陈家庄居民区-15266466194-300M-宽带上网投诉-次数0-20240709110344X224568277</t>
  </si>
  <si>
    <t>20240709110344X224568277</t>
  </si>
  <si>
    <t xml:space="preserve">流程受理流水号：20240709110238152664661941042659
客户号码:15266466194
客户姓名:徐**
投诉地市:潍坊
来话流水:2024070911014915620893037
宽带账号:15266466194
宽带账号归属地市:潍坊
宽带账号归属区县:奎文区
故障地址:潍坊奎文区东关街道福寿街陈家庄居民区4号楼*********
联系电话:15266466194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故障细类:网速慢/上网掉线(专席)
携转原因:
故障时间:2024-07-09 11:02:08
具体故障现象:只有QQ浏览器卡顿，请协助处理，谢谢
客户其他诉求:
</t>
  </si>
  <si>
    <t>2024-07-09 11:12:47</t>
  </si>
  <si>
    <t>2024-07-09 11:13:07</t>
  </si>
  <si>
    <t>SD-851-272164-8643-26303</t>
  </si>
  <si>
    <t>SD-057-240709-078164-7591</t>
  </si>
  <si>
    <t>2024-07-09 19:21:53</t>
  </si>
  <si>
    <t>普通区域-奎文区-水映幸福城二期-13806368956-1000M-宽带上网投诉-次数0-202407090000622654</t>
  </si>
  <si>
    <t>202407090000622654</t>
  </si>
  <si>
    <t>202407090000622654#宽带账号：13806368956；宽带地址：潍坊奎文区北苑街道北宫街水映幸福城二期18号楼；客户来电反映宽带无网络，客户不配合排障，要求师傅上门，请协助处理，谢谢！联系电话：13806368956；联系人：先生；来电流水：2024070919191029020819901。</t>
  </si>
  <si>
    <t>2024-07-09 19:23:37</t>
  </si>
  <si>
    <t>2024-07-09 19:23:58</t>
  </si>
  <si>
    <t>SD-851-246585-17067-21837</t>
  </si>
  <si>
    <t>SD-057-240709-805741-7678</t>
  </si>
  <si>
    <t>2024-07-09 19:29:09</t>
  </si>
  <si>
    <t>普通区域-临朐县-陈家上庄安置楼-15898946506-1000M-魔百和投诉-次数0-20240709192610X370110360</t>
  </si>
  <si>
    <t>20240709192610X370110360</t>
  </si>
  <si>
    <t>流程受理流水号：20240709192221158989465061148989
客户号码:15898946506
客户姓名:祝**
投诉地市:潍坊
来话流水:2024070919213911620834531
宽带账号:15898946506
宽带账号归属地市:潍坊
宽带账号归属区县:临朐县
故障地址:潍坊临朐县东城街道南环路陈家上庄安置楼徐家上庄安置楼34号楼2-4-西户*********
联系电话:18765648157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故障细类:移动高清电视故障(专席)
携转原因:
故障时间:2024-07-09 19:21:11
魔百和单播/组播:组播
具体故障现象:遥控器无法使用
客户其他诉求:
魔百和单/组播：组播</t>
  </si>
  <si>
    <t>2024-07-09 19:34:01</t>
  </si>
  <si>
    <t>2024-07-09 19:34:29</t>
  </si>
  <si>
    <t>SD-851-291919-1232-23865</t>
  </si>
  <si>
    <t>SD-057-240709-328576-1696</t>
  </si>
  <si>
    <t>2024-07-09 10:23:46</t>
  </si>
  <si>
    <t>80+普通-普通区域-潍城区-庄头楼区及别墅区-15269619053-100M-宽带上网投诉-次数0-20240709102256X776048565</t>
  </si>
  <si>
    <t>2024-07-10 11:24:00</t>
  </si>
  <si>
    <t>20240709102256X776048565</t>
  </si>
  <si>
    <t xml:space="preserve">流程受理流水号：20240709102233152696190531031975
客户号码:15269619053
客户姓名:武**
投诉地市:潍坊
来话流水:2024070910212155220824244
宽带账号:15269619053
宽带账号归属地市:潍坊
宽带账号归属区县:潍城区
故障地址:潍坊潍城区望留街道庄头庄头楼区及别墅区北区1号楼*********
联系电话:15269619053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10:22:21
具体故障现象:打不开网页，
客户其他诉求:
</t>
  </si>
  <si>
    <t>2024-07-09 10:25:32</t>
  </si>
  <si>
    <t>2024-07-09 10:27:58</t>
  </si>
  <si>
    <t>SD-057-240709-179365-1697</t>
  </si>
  <si>
    <t>2024-07-09 10:23:49</t>
  </si>
  <si>
    <t>【调研】-普通区域-寿光市-静山小区-13583661800-300M-宽带上网投诉-次数0-202407090000197276</t>
  </si>
  <si>
    <t>202407090000197276</t>
  </si>
  <si>
    <t>202407090000197276#宽带账号：13583661800 ；宽带地址：潍坊寿光市孙家集街道孙家集中心街静山小区A号楼；客户来电反映宽带上网慢，经查询客户侧为质差终端，请协助上门更换终端并一并处理故障问题，谢谢！联系电话；13583661800联系人：女士；来电流水：2024070910174000420871865</t>
  </si>
  <si>
    <t>2024-07-09 10:25:52</t>
  </si>
  <si>
    <t>2024-07-09 10:26:11</t>
  </si>
  <si>
    <t>SD-057-240709-285146-2589</t>
  </si>
  <si>
    <t>2024-07-09 11:46:55</t>
  </si>
  <si>
    <t>【调研】-80+普通-普通区域-潍城区-苟家村自然村-13864668745-200M-宽带上网投诉-次数0-202407090000278622</t>
  </si>
  <si>
    <t>2024-07-10 12:47:00</t>
  </si>
  <si>
    <t>202407090000278622</t>
  </si>
  <si>
    <t>202407090000278622#宽带账号：13864668745；联系电话：18763640054宽带地址：潍坊潍城区望留街道苟家村苟家村；客户来电反映电视无网络连接，线上指导无法配合操作，要求上门处理, 来电流水：2024070911412391220826580</t>
  </si>
  <si>
    <t>2024-07-09 11:49:00</t>
  </si>
  <si>
    <t>2024-07-09 12:03:45</t>
  </si>
  <si>
    <t>SD-057-240709-708624-2601</t>
  </si>
  <si>
    <t>2024-07-09 11:47:40</t>
  </si>
  <si>
    <t>【重投】-80+普通-普通区域-高密市-家兴锦苑-15064413540-1000M-宽带上网投诉-次数0-20240709114652X812302911</t>
  </si>
  <si>
    <t>20240709114652X812302911</t>
  </si>
  <si>
    <t xml:space="preserve">流程受理流水号：20240709114339150644135401053182
客户号码:15064413540
客户姓名:高**
投诉地市:潍坊
来话流水:2024070911423918820842433
宽带账号:15064413540
宽带账号归属地市:潍坊
宽带账号归属区县:高密市
故障地址:潍坊高密市醴泉街道醴泉大街家兴锦苑3号楼
联系电话:15064413540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11:43:19
具体故障现象:PON灯闪，
客户其他诉求:捋线重启未恢复
</t>
  </si>
  <si>
    <t>2024-07-09 11:49:30</t>
  </si>
  <si>
    <t>2024-07-09 11:50:31</t>
  </si>
  <si>
    <t>SD-851-255082-26972-15745</t>
  </si>
  <si>
    <t>SD-057-240709-865401-3250</t>
  </si>
  <si>
    <t>2024-07-09 12:38:19</t>
  </si>
  <si>
    <t>【调研】-80+金卡-普通区域-临朐县-大高家庄自然村-13573646805-300M-宽带上网投诉-次数0-20240709123615X775202949</t>
  </si>
  <si>
    <t>20240709123615X775202949</t>
  </si>
  <si>
    <t xml:space="preserve">【农村网络投诉】流程受理流水号：20240709123340135736468051063769
客户号码:13573646805
客户姓名:高**
投诉地市:潍坊
来话流水:2024070912332480320831062
宽带账号:13573646805
宽带账号归属地市:潍坊
宽带账号归属区县:临朐县
故障地址:潍坊临朐县辛寨街道大高家庄大高家庄自然村辛寨大高家庄村1#张占吉*********
联系电话:13573646805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12:36:32
具体故障现象:电脑无法上网，
客户其他诉求:
</t>
  </si>
  <si>
    <t>2024-07-09 12:46:55</t>
  </si>
  <si>
    <t>2024-07-09 12:47:28</t>
  </si>
  <si>
    <t>SD-851-321253-5791-20382</t>
  </si>
  <si>
    <t>SD-057-240709-241607-3245</t>
  </si>
  <si>
    <t>2024-07-09 12:38:05</t>
  </si>
  <si>
    <t>普通区域-高密市-德福广场小区-1509529669502-300M-魔百和投诉-次数0-20240709123550X750871214</t>
  </si>
  <si>
    <t>20240709123550X750871214</t>
  </si>
  <si>
    <t>流程受理流水号：2024070912344515095296695021063979
客户号码:1509529669502
客户姓名:赵**
投诉地市:潍坊
来话流水:2024070912304751220811706
宽带账号:1509529669502
宽带账号归属地市:潍坊
宽带账号归属区县:高密市
故障地址:潍坊高密市朝阳街道夷安大道德福广场小区北楼*********
联系电话:15095296695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光功率:-24.81
故障大类:电视
故障细类:移动高清电视故障(专席)
携转原因:
故障时间:2024-07-09 12:34:56
魔百和单播/组播:组播
具体故障现象:电视机提示无信号，
客户其他诉求:宽带正常使用，电视“无信号”，机顶盒亮绿灯，尝试切换信号源无效，指导拔插高清线，未恢复，请协助处理，谢谢
魔百和单/组播：组播</t>
  </si>
  <si>
    <t>2024-07-09 12:42:49</t>
  </si>
  <si>
    <t>2024-07-09 12:43:12</t>
  </si>
  <si>
    <t>SD-851-299549-2891-25371</t>
  </si>
  <si>
    <t>SD-057-240709-781530-3261</t>
  </si>
  <si>
    <t>2024-07-09 12:38:49</t>
  </si>
  <si>
    <t>普通区域-高密市-水岸东方一期-15094964122-300M-宽带上网投诉-次数0-20240709123732X852845409</t>
  </si>
  <si>
    <t>20240709123732X852845409</t>
  </si>
  <si>
    <t xml:space="preserve">流程受理流水号：20240709123645150949641221064358
客户号码:15094964122
客户姓名:李**
投诉地市:潍坊
来话流水:2024070912333820220832693
宽带账号:15094964122
宽带账号归属地市:潍坊
宽带账号归属区县:高密市
故障地址:潍坊高密市朝阳街道康成大街水岸东方高密水岸东方5-2号楼一单元*********
联系电话:13188835826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12:36:05
具体故障现象:注册闪烁，拔插光钎线，指导断电重启设备无效 
客户其他诉求:
</t>
  </si>
  <si>
    <t>2024-07-09 12:41:21</t>
  </si>
  <si>
    <t>2024-07-09 12:42:01</t>
  </si>
  <si>
    <t>SD-057-240709-536847-1650</t>
  </si>
  <si>
    <t>2024-07-09 10:20:05</t>
  </si>
  <si>
    <t>【调研】-普通区域-昌邑市-西辛村自然村-13562631217-200M-宽带上网投诉-次数0-20240709101748X468959386</t>
  </si>
  <si>
    <t>2024-07-10 11:21:00</t>
  </si>
  <si>
    <t>20240709101748X468959386</t>
  </si>
  <si>
    <t xml:space="preserve">【农村网络投诉】流程受理流水号：20240709101720135626312171030520
客户号码:13562631217
客户姓名:郭**
投诉地市:潍坊
来话流水:2024070910165148720860517
宽带账号:13562631217
宽带账号归属地市:潍坊
宽带账号归属区县:昌邑市
故障地址:潍坊昌邑市仓街镇西辛村西辛村自然村市仓街西辛村郭照波*********
联系电话:13562631217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10:01:34
具体故障现象:光猫亮红灯，
客户其他诉求:要求退还无法使用期间的宽带费用，
</t>
  </si>
  <si>
    <t>2024-07-09 10:24:07</t>
  </si>
  <si>
    <t>2024-07-09 10:24:28</t>
  </si>
  <si>
    <t>SD-851-329105-940-13577</t>
  </si>
  <si>
    <t>SD-057-240709-617425-11</t>
  </si>
  <si>
    <t>2024-07-09 02:03:41</t>
  </si>
  <si>
    <t>【调研】-普通区域-高密市-城西二村-13455677501-500M-宽带上网投诉-次数0-202407090000091627</t>
  </si>
  <si>
    <t>202407090000091627</t>
  </si>
  <si>
    <t>202407090000091627#流程受理流水号：20240709020239134556775011000021
客户号码:13455677501
客户姓名:潘**
投诉地市:潍坊
来话流水:2024070902021927820827954
宽带账号:13455677501
宽带账号归属地市:潍坊
宽带账号归属区县:高密市
故障地址:潍坊高密市朝阳街道康城大街水岸东方高密水岸东方1-11号楼1单元*********
联系电话:13455677501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02:03:05
具体故障现象:PON灯闪，
客户其他诉求:
;宽带小区$[城西二村]$</t>
  </si>
  <si>
    <t>2024-07-09 03:00:51</t>
  </si>
  <si>
    <t>2024-07-09 07:02:37</t>
  </si>
  <si>
    <t>SD-852-326386-273-6875</t>
  </si>
  <si>
    <t>SD-057-240709-453610-5533</t>
  </si>
  <si>
    <t>2024-07-09 16:42:14</t>
  </si>
  <si>
    <t>【调研】-普通区域-高密市-盛世大院-13864693106-200M-宽带上网投诉-次数0-202407090000501157</t>
  </si>
  <si>
    <t>2024-07-10 17:43:00</t>
  </si>
  <si>
    <t>202407090000501157</t>
  </si>
  <si>
    <t>202407090000501157#导航立单,客户通过语音导航反馈宽带故障问题,经诊断光猫设备性能不佳,要求装维回访处理,请协助.联系电话：13864693106</t>
  </si>
  <si>
    <t>2024-07-09 16:46:19</t>
  </si>
  <si>
    <t>2024-07-09 16:46:41</t>
  </si>
  <si>
    <t>SD-057-240709-390674-3260</t>
  </si>
  <si>
    <t>2024-07-09 12:38:46</t>
  </si>
  <si>
    <t>80+金卡-普通区域-潍城区-天主教堂片区-18765690305-500M-宽带上网投诉-次数0-20240709123729X849028858</t>
  </si>
  <si>
    <t>20240709123729X849028858</t>
  </si>
  <si>
    <t xml:space="preserve">流程受理流水号：20240709123635187656903051064321
客户号码:18765690305
客户姓名:王**
投诉地市:潍坊
来话流水:2024070912343223920839188
宽带账号:18765690305
宽带账号归属地市:潍坊
宽带账号归属区县:潍城区
故障地址:潍坊潍城区西关街道福寿西街天主教堂片区富通花园4号楼*********
联系电话:18765690305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故障时间:2024-07-09 12:34:10
具体故障现象:光猫亮红灯，
客户其他诉求:
</t>
  </si>
  <si>
    <t>2024-07-09 12:48:08</t>
  </si>
  <si>
    <t>2024-07-09 12:48:25</t>
  </si>
  <si>
    <t>SD-057-240709-243795-2611</t>
  </si>
  <si>
    <t>2024-07-09 11:49:35</t>
  </si>
  <si>
    <t>普通区域-昌邑市-文景明居-15169526855-100M-宽带上网投诉-次数0-202407090000281815</t>
  </si>
  <si>
    <t>2024-07-10 12:50:00</t>
  </si>
  <si>
    <t>202407090000281815</t>
  </si>
  <si>
    <t xml:space="preserve">202407090000281815#宽带账号：15169526855；宽带地址：潍坊昌邑市城区利民街文景明居A2楼*********；客户来电反映宽带无法上网，客户表示光信号亮红灯，重启未恢复，要求上门，请协助处理，谢谢！联系电话：本机；联系人：先生；来电流水：2024070911465318420894535。
</t>
  </si>
  <si>
    <t>2024-07-09 11:52:41</t>
  </si>
  <si>
    <t>2024-07-09 11:53:26</t>
  </si>
  <si>
    <t>SD-057-240709-340765-3197</t>
  </si>
  <si>
    <t>2024-07-09 12:31:53</t>
  </si>
  <si>
    <t>普通区域-潍城区-苗圃北区三路-17863699528-1000M-宽带上网投诉-次数0-202407090000314142</t>
  </si>
  <si>
    <t>202407090000314142</t>
  </si>
  <si>
    <t>202407090000314142#【已关注中国移动10086微信公众号】流程受理流水号：20240709123027178636995281063183
客户号码:17863699528
客户姓名:李**
投诉地市:潍坊
来话流水:2024070912285737920897385
宽带账号:17863699528
宽带账号归属地市:潍坊
宽带账号归属区县:潍城区
故障地址:潍坊潍城区北关街道永安路苗圃北区三路36号楼*********
联系电话:17863615711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故障细类:宽带无法上网(专席)
携转原因:
故障时间:2024-07-09 12:30:18
具体故障现象:光猫灯正常但电脑手机无法上网，
客户其他诉求:
;宽带小区$[苗圃北区三路]$</t>
  </si>
  <si>
    <t>2024-07-09 12:36:25</t>
  </si>
  <si>
    <t>2024-07-09 12:36:55</t>
  </si>
  <si>
    <t>SD-851-302421-35857-14887</t>
  </si>
  <si>
    <t>SD-057-240709-689703-3264</t>
  </si>
  <si>
    <t>2024-07-09 12:39:54</t>
  </si>
  <si>
    <t>【调研】-(目标)普通区域-诸城市-红星家园B区-13793653939-500M-宽带上网投诉-次数0-202407090000317695</t>
  </si>
  <si>
    <t>202407090000317695</t>
  </si>
  <si>
    <t>202407090000317695#宽带账号：13793653939；宽带地址：潍坊诸城市舜王街道四平路红星家园B区B2区27号楼*********；接入方式：FTTH，当前是否在线：在线，端到端诊断结果：客户侧设备问题，是否智能网关：，客户反映宽带无法使用，显示质差，要求尽快处理回复！来电流水：2024070912373738920861312联系电话：18706557015</t>
  </si>
  <si>
    <t>2024-07-09 12:43:08</t>
  </si>
  <si>
    <t>2024-07-09 12:43:28</t>
  </si>
  <si>
    <t>SD-057-240709-209381-3256</t>
  </si>
  <si>
    <t>2024-07-09 12:38:35</t>
  </si>
  <si>
    <t>普通区域-青州市-郭集-15165647156-100M-魔百和投诉-次数0-20240709123711X831650912</t>
  </si>
  <si>
    <t>20240709123711X831650912</t>
  </si>
  <si>
    <t>【农村网络投诉】流程受理流水号：20240709123230151656471561063568
客户号码:15165647156
客户姓名:王**
投诉地市:潍坊
来话流水:2024070912314615720818973
宽带账号:15165647156
宽带账号归属地市:潍坊
宽带账号归属区县:青州市
故障地址:潍坊青州市何官镇郭集村郭集21号箱（村中王建增）*********
联系电话:15165647156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光功率:-15.81
故障大类:宽带/电视
故障细类:移动高清电视故障(专席)
携转原因:
故障时间:2024-07-09 12:31:47
魔百和单播/组播:组播
具体故障现象:直播黑屏：系统显示的组播状态，指导网线换口，对应指导网络配置无效，请协助，谢谢
客户其他诉求:
魔百和单/组播：组播</t>
  </si>
  <si>
    <t>2024-07-09 12:42:50</t>
  </si>
  <si>
    <t>2024-07-09 12:43:11</t>
  </si>
  <si>
    <t>SD-057-240709-921087-3262</t>
  </si>
  <si>
    <t>2024-07-09 12:39:10</t>
  </si>
  <si>
    <t>80+银卡-普通区域-寿光市-南齐村自然村-15854423666-1000M-宽带上网投诉-次数0-202407090000310683</t>
  </si>
  <si>
    <t>202407090000310683</t>
  </si>
  <si>
    <t>202407090000310683#宽带账号：15854423666；宽带地址：潍坊寿光市稻田镇南齐村南齐村自然村南齐村西南箱扩容；联系电话：19805363197客户来电反映宽带电视无信号，经查询客户侧为质差机顶盒，请协助上门更换终端并一并处理故障问题，谢谢！；联系人：***；来电流水：2024070912311638520815394</t>
  </si>
  <si>
    <t>2024-07-09 12:48:03</t>
  </si>
  <si>
    <t>2024-07-09 12:48:32</t>
  </si>
  <si>
    <t>SD-851-238546-11554-24698</t>
  </si>
  <si>
    <t>SD-057-240709-348570-3251</t>
  </si>
  <si>
    <t>2024-07-09 12:38:21</t>
  </si>
  <si>
    <t>普通区域-高密市-水岸东方-13791863201-300M-魔百和投诉-次数0-202407090000315117</t>
  </si>
  <si>
    <t>202407090000315117</t>
  </si>
  <si>
    <t>202407090000315117#流程受理流水号：20240709123546137918632011064170
客户号码:13791863201
客户姓名:王*
投诉地市:潍坊
来话流水:2024070912322242320823412
宽带账号:13791863201
宽带账号归属地市:潍坊
宽带账号归属区县:高密市
故障地址:潍坊高密市朝阳街道康成大街水岸东方高密水岸东方5-4号楼二单元3楼*********
联系电话:13791863201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故障时间:2024-07-09 12:34:41
魔百和单播/组播:组播
具体故障现象:电视提示网络类错误，魔百盒绿灯，已经拔插网线，重启魔百盒，配置网络未恢复，请尽快处理谢谢
客户其他诉求:
魔百和单/组播：组播;宽带小区$[水岸东方]$</t>
  </si>
  <si>
    <t>2024-07-09 12:39:11</t>
  </si>
  <si>
    <t>2024-07-09 12:47:30</t>
  </si>
  <si>
    <t>SD-057-240709-260985-3196</t>
  </si>
  <si>
    <t>2024-07-09 12:31:05</t>
  </si>
  <si>
    <t>80+普通-普通区域-寿光市-阁上村自然村-18765764636-300M-宽带上网投诉-次数0-202407090000311263</t>
  </si>
  <si>
    <t>202407090000311263</t>
  </si>
  <si>
    <t xml:space="preserve">202407090000311263#宽带账号：18765764636；宽带地址：潍坊寿光市田马阁上村阁上村自然村阁上村23号箱*********；客户来电反映宽带无法上网，客户不在现场，无法配合线上指导/客户不配合排障，要求上门，请协助处理，谢谢！联系电话：18765764636；联系人：女士；来电流水：2024070912275012020888262。 </t>
  </si>
  <si>
    <t>2024-07-09 12:36:18</t>
  </si>
  <si>
    <t>2024-07-09 12:36:48</t>
  </si>
  <si>
    <t>SD-057-240709-473195-7574</t>
  </si>
  <si>
    <t>2024-07-09 19:19:56</t>
  </si>
  <si>
    <t>【调研】-普通区域-寿光市-九巷村-15269669956-200M-宽带上网投诉-次数0-202407090000626040</t>
  </si>
  <si>
    <t>202407090000626040</t>
  </si>
  <si>
    <t xml:space="preserve">202407090000626040#宽带账号：15269669956宽带地址：潍坊寿光市文家街道九巷九巷村
客户来电反映宽带机顶盒无法使用，客户不会操作，无法配合线上指导，要求上门服务，请协助处理，谢谢！联系电话：13806364899联系人：女士来电流水：2024070919142778120891823
</t>
  </si>
  <si>
    <t>2024-07-09 19:21:47</t>
  </si>
  <si>
    <t>2024-07-09 19:22:39</t>
  </si>
  <si>
    <t>SD-851-297730-23507-4078</t>
  </si>
  <si>
    <t>SD-057-240709-581967-1658</t>
  </si>
  <si>
    <t>2024-07-09 10:20:23</t>
  </si>
  <si>
    <t>普通区域-寿光市-九巷村-13562659815-200M-宽带上网投诉-次数0-20240709101857X537145902</t>
  </si>
  <si>
    <t>20240709101857X537145902</t>
  </si>
  <si>
    <t xml:space="preserve">【农村网络投诉】流程受理流水号：20240709101725135626598151030543
客户号码:13562659815
客户姓名:赵*
投诉地市:潍坊
来话流水:2024070910170496720863622
宽带账号:13562659815
宽带账号归属地市:潍坊
宽带账号归属区县:寿光市
故障地址:潍坊寿光市文家街道九巷九巷村48号箱*********
联系电话:13562659815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10:18:39
具体故障现象:打不开网页，
客户其他诉求:尽快回电
</t>
  </si>
  <si>
    <t>2024-07-09 10:21:58</t>
  </si>
  <si>
    <t>2024-07-09 10:22:21</t>
  </si>
  <si>
    <t>SD-057-240709-619284-7518</t>
  </si>
  <si>
    <t>2024-07-09 19:16:39</t>
  </si>
  <si>
    <t>普通区域-寿光市-九巷公寓-13563630489-1000M-宽带上网投诉-次数0-202407090000624530</t>
  </si>
  <si>
    <t>202407090000624530</t>
  </si>
  <si>
    <t>202407090000624530#宽带账号：13563630489宽带地址：潍坊寿光市圣城街道晨鸣路九巷公寓1号楼 ；联系电话：13563630489 客户来电反映宽带电视无法观看 线上指导无法操作  来电流水2024070919143390620892440</t>
  </si>
  <si>
    <t>2024-07-09 19:19:04</t>
  </si>
  <si>
    <t>2024-07-09 19:19:20</t>
  </si>
  <si>
    <t>SD-851-276092-30786-23602</t>
  </si>
  <si>
    <t>SD-057-240709-785914-7460</t>
  </si>
  <si>
    <t>2024-07-09 19:14:33</t>
  </si>
  <si>
    <t>【调研】-80+银卡-普通区域-寿光市-学府书香苑-15069601262-200M-宽带上网投诉-次数0-20240709191253X573158259</t>
  </si>
  <si>
    <t>20240709191253X573158259</t>
  </si>
  <si>
    <t xml:space="preserve">流程受理流水号：20240709191118150696012621147406
客户号码:15069601262
客户姓名:董**
投诉地市:潍坊
来话流水:2024070919085862520858988
宽带账号:15069601262
宽带账号归属地市:潍坊
宽带账号归属区县:寿光市
故障地址:潍坊寿光市圣城街道兴安路学府书香苑南楼*********
联系电话:15069601262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19:11:44
具体故障现象:光猫不过电指导操作未恢复请协助谢谢
客户其他诉求:
</t>
  </si>
  <si>
    <t>2024-07-09 19:15:45</t>
  </si>
  <si>
    <t>2024-07-09 19:16:08</t>
  </si>
  <si>
    <t>SD-851-260462-2699-28650</t>
  </si>
  <si>
    <t>SD-057-240709-048567-5581</t>
  </si>
  <si>
    <t>2024-07-09 16:48:51</t>
  </si>
  <si>
    <t>80+银卡-普通区域-寿光市-凤凰小区东区-18706584848-200M-宽带上网投诉-次数0-202407090000503082</t>
  </si>
  <si>
    <t>2024-07-10 17:49:00</t>
  </si>
  <si>
    <t>202407090000503082</t>
  </si>
  <si>
    <t>202407090000503082#18706584848客户来电反映本机宽带无法连接 ， 影响使用，查询光猫和路由器终端异常，经排障解释不认可，要求尽快处理，请协助谢谢.
联系人：先生   联系电话：本机      来电流水: 2024070916433656520834341</t>
  </si>
  <si>
    <t>2024-07-09 16:56:57</t>
  </si>
  <si>
    <t>2024-07-09 16:57:37</t>
  </si>
  <si>
    <t>SD-057-240709-823641-7502</t>
  </si>
  <si>
    <t>2024-07-09 19:16:09</t>
  </si>
  <si>
    <t>80+银卡-普通区域-安丘市-硝市社区-13964705307-1000M-宽带上网投诉-次数0-202407090000620627</t>
  </si>
  <si>
    <t>202407090000620627</t>
  </si>
  <si>
    <t xml:space="preserve">202407090000620627#宽带账号：13964705307；宽带地址：潍坊安丘市兴安街道华安路硝市社区北楼*********；客户来电反映移动高清电视无法观看，经查询客户侧为质差机顶盒，请协助上门更换终端并一并处理故障问题，谢谢！联系电话：本机；联系人：先生；来电流水：2024070919044583320833368。
</t>
  </si>
  <si>
    <t>2024-07-09 19:18:51</t>
  </si>
  <si>
    <t>管家豪</t>
  </si>
  <si>
    <t>15706307024</t>
  </si>
  <si>
    <t>dw3_jk_guanjiahao</t>
  </si>
  <si>
    <t>2024-07-09 19:19:10</t>
  </si>
  <si>
    <t>SD-057-240709-740916-1690</t>
  </si>
  <si>
    <t>2024-07-09 10:23:26</t>
  </si>
  <si>
    <t>【调研】-普通区域-昌邑市-政亨小区2-15866154620-300M-宽带上网投诉-次数0-20240709102143X703422226</t>
  </si>
  <si>
    <t>20240709102143X703422226</t>
  </si>
  <si>
    <t xml:space="preserve">流程受理流水号：20240709102043158661546201031452
客户号码:15866154620
客户姓名:王**
投诉地市:潍坊
来话流水:2024070910180412820877587
宽带账号:15866154620
宽带账号归属地市:潍坊
宽带账号归属区县:昌邑市
故障地址:潍坊昌邑市柳疃镇柳疃街政亨小区21号楼*********
联系电话:15866154620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10:19:21
具体故障现象:光猫亮红灯，
客户其他诉求:
</t>
  </si>
  <si>
    <t>2024-07-09 10:27:53</t>
  </si>
  <si>
    <t>2024-07-09 10:28:15</t>
  </si>
  <si>
    <t>SD-057-240709-063125-7553</t>
  </si>
  <si>
    <t>2024-07-09 19:17:41</t>
  </si>
  <si>
    <t>80+白金-普通区域-奎文区-新华苑东区-13583690070-500M-宽带上网投诉-次数0-202407090000624806</t>
  </si>
  <si>
    <t>202407090000624806</t>
  </si>
  <si>
    <t xml:space="preserve">202407090000624806#宽带账号：13583690070；宽带地址：潍坊高新高新城区北宫街新华苑东区7号楼*********；客户来电反映移动高清无法观看，客户不在现场，无法配合线上指导/客户不配合排障，要求上门，请协助处理，谢谢！联系电话：15866516779；联系人：女士；来电流水：2024070919073064720850183 
</t>
  </si>
  <si>
    <t>2024-07-09 19:18:57</t>
  </si>
  <si>
    <t>2024-07-09 19:19:42</t>
  </si>
  <si>
    <t>SD-057-240709-835670-3891</t>
  </si>
  <si>
    <t>2024-07-09 13:47:16</t>
  </si>
  <si>
    <t>【PCDN】-普通区域-昌邑市-隆鑫家园-18653683131-300M-宽带上网投诉-次数0-202407090000353262</t>
  </si>
  <si>
    <t>202407090000353262</t>
  </si>
  <si>
    <t>202407090000353262#流程受理流水号：20240709134312186536831311075142
客户号码:18653683131
客户姓名:闫**
投诉地市:潍坊
来话流水:2024070913404954820815978
宽带账号:18653683131
宽带账号归属地市:潍坊
宽带账号归属区县:昌邑市
故障地址:潍坊昌邑市城区和平大街隆鑫家园10号楼*********
联系电话:18653683131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故障细类:宽带网速慢/卡顿
携转原因:
故障时间:2024-07-09 13:42:27
网站/APP/游戏名称:网站
具体故障现象:客户来电反应宽带网速很慢、上行被限速了、很不满意、要求昌邑移动回电、不需要装维师傅回电、以解释不认可、请处理
客户其他诉求:
;宽带小区$[隆鑫家园]$</t>
  </si>
  <si>
    <t>2024-07-09 13:49:16</t>
  </si>
  <si>
    <t>家宽咨询-&gt;网络质量-&gt;家庭宽带-&gt;全局流转-&gt;功能使用-&gt;部分游戏运行不流畅-&gt;全局流转</t>
  </si>
  <si>
    <t>2024-07-09 13:49:45</t>
  </si>
  <si>
    <t>SD-057-240709-289134-6180</t>
  </si>
  <si>
    <t>2024-07-09 17:38:38</t>
  </si>
  <si>
    <t>普通区域-诸城市-东冯家庄子村-18266465733-100M-宽带上网投诉-次数0-20240709173747X867925526</t>
  </si>
  <si>
    <t>2024-07-10 18:39:00</t>
  </si>
  <si>
    <t>20240709173747X867925526</t>
  </si>
  <si>
    <t xml:space="preserve">【农村网络投诉】流程受理流水号：20240709173118182664657331128479
客户号码:18266465733
客户姓名:王**
投诉地市:潍坊
来话流水:2024070917350333920874463
宽带账号:18266465733
宽带账号归属地市:潍坊
宽带账号归属区县:诸城市
故障地址:潍坊诸城市密州街道东冯家庄子东冯家庄子村东冯家庄子村中偏西8#箱*********
联系电话:15965046012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17:35:42
具体故障现象:宽带无法上网
客户其他诉求:
</t>
  </si>
  <si>
    <t>2024-07-09 17:41:33</t>
  </si>
  <si>
    <t>2024-07-09 17:42:01</t>
  </si>
  <si>
    <t>SD-851-276680-21000-9537</t>
  </si>
  <si>
    <t>SD-057-240709-013784-9214</t>
  </si>
  <si>
    <t>2024-07-09 22:08:26</t>
  </si>
  <si>
    <t>普通区域-潍城区-中经世纪城-15064619843-300M-宽带上网投诉-次数0-202407090000681025</t>
  </si>
  <si>
    <t>202407090000681025</t>
  </si>
  <si>
    <t>202407090000681025#流程受理流水号：20240709220604150646198431164399
客户号码:15064619843
客户姓名:于**
投诉地市:潍坊
来话流水:2024070922053085720802347
宽带账号:15064619843
宽带账号归属地市:潍坊
宽带账号归属区县:潍城区
故障地址:潍坊潍城区南关街道健康街中经世纪城12号楼*********
联系电话:18366579853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22:06:29
具体故障现象:电脑无法上网，
客户其他诉求:客户要求10点回电
;宽带小区$[中经世纪城]$</t>
  </si>
  <si>
    <t>2024-07-09 23:01:16</t>
  </si>
  <si>
    <t>2024-07-10 07:28:11</t>
  </si>
  <si>
    <t>SD-057-240709-890731-3848</t>
  </si>
  <si>
    <t>2024-07-09 13:41:06</t>
  </si>
  <si>
    <t>普通区域-安丘市-太平官庄村自然村-15064693445-300M-宽带上网投诉-次数0-202407090000349055</t>
  </si>
  <si>
    <t>202407090000349055</t>
  </si>
  <si>
    <t>202407090000349055#宽带账号：15064693445；宽带地址：潍坊安丘市白芬子镇太平官庄村自然村；客户来电反映宽带不能使用，客户不配合排障，要求上门，请协助处理，谢谢！联系电话15064693445联系人：先生；来电流水：2024070913382212920893704</t>
  </si>
  <si>
    <t>2024-07-09 13:47:05</t>
  </si>
  <si>
    <t>2024-07-09 13:49:04</t>
  </si>
  <si>
    <t>SD-851-284445-21648-24199</t>
  </si>
  <si>
    <t>SD-057-240709-043518-6150</t>
  </si>
  <si>
    <t>2024-07-09 17:36:02</t>
  </si>
  <si>
    <t>普通区域-寿光市-赵家辛章村自然村-13964621890-200M-宽带上网投诉-次数0-202407090000548807</t>
  </si>
  <si>
    <t>2024-07-10 18:37:00</t>
  </si>
  <si>
    <t>202407090000548807</t>
  </si>
  <si>
    <t>202407090000548807#宽带账号：13964621890宽带地址：潍坊寿光市侯镇赵家辛章村赵家辛章村自然村赵家辛章村扩；客户来电反映宽带无法上网**，客户不配合排障，要求师傅上门，请协助处理，谢谢！联系电话：15965092737；联系人先生；来电流水：2024070917325056020849152</t>
  </si>
  <si>
    <t>2024-07-09 17:51:15</t>
  </si>
  <si>
    <t>2024-07-09 17:53:16</t>
  </si>
  <si>
    <t>SD-057-240709-910637-6172</t>
  </si>
  <si>
    <t>2024-07-09 17:38:18</t>
  </si>
  <si>
    <t>【调研】-80+金卡-普通区域-坊子区-坊子区坊子四中宿舍-13605363069-300M-宽带上网投诉-次数0-202407090000551414</t>
  </si>
  <si>
    <t>202407090000551414</t>
  </si>
  <si>
    <t>202407090000551414#孙**13605363069
号码归属地潍坊坊子 － 坊子
潍坊坊子区坊子新区北海路坊子区坊子四中宿舍5号楼宽带无法上网，电视无法观看，请协助处理，谢谢联系电话15165360822
2024070917315267120838041</t>
  </si>
  <si>
    <t>2024-07-09 18:01:11</t>
  </si>
  <si>
    <t>SD-057-240709-045817-6173</t>
  </si>
  <si>
    <t>2024-07-09 17:38:19</t>
  </si>
  <si>
    <t>普通区域-诸城市-兴泊花园-18765175050-300M-魔百和投诉-次数0-20240709173615X775886167</t>
  </si>
  <si>
    <t>20240709173615X775886167</t>
  </si>
  <si>
    <t>流程受理流水号：20240709173135187651750501128545
客户号码:18765175050
客户姓名:王**
投诉地市:潍坊
来话流水:2024070917230964020832859
宽带账号:18765175050
宽带账号归属地市:潍坊
宽带账号归属区县:诸城市
故障地址:潍坊诸城市密州街道密州路兴泊花园3号楼（高层）*********
联系电话:18765175050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故障时间:2024-07-09 17:33:41
魔百和单播/组播:组播
具体故障现象:电视提示网络类错误，客户来电反映移动高清电视无法观看，我处正常排障未恢复，请协助处理谢谢
客户其他诉求:
魔百和单/组播：组播</t>
  </si>
  <si>
    <t>2024-07-09 17:43:51</t>
  </si>
  <si>
    <t>2024-07-09 17:45:10</t>
  </si>
  <si>
    <t>SD-851-262574-12172-9831</t>
  </si>
  <si>
    <t>SD-057-240709-429537-6093</t>
  </si>
  <si>
    <t>2024-07-09 17:31:00</t>
  </si>
  <si>
    <t>【重投】-普通区域-诸城市-杨春家园-15864568199-300M-宽带上网投诉-次数0-202407090000545236</t>
  </si>
  <si>
    <t>2024-07-10 18:32:00</t>
  </si>
  <si>
    <t>202407090000545236</t>
  </si>
  <si>
    <t>202407090000545236#宽带账号：15864568199宽带地址：潍坊诸城市龙都街道人民路杨春家园3号楼联系电话15864568199 客户来电反映宽带上不去网，经查询客户侧为质差机顶盒，请协助上门更换终端并一并处理故障问题，谢谢！；联系人：***；来电流水：2024070917191940320885233</t>
  </si>
  <si>
    <t>2024-07-09 17:43:35</t>
  </si>
  <si>
    <t>2024-07-09 17:44:07</t>
  </si>
  <si>
    <t>SD-057-240709-659014-9301</t>
  </si>
  <si>
    <t>2024-07-09 23:26:02</t>
  </si>
  <si>
    <t>【调研】-普通区域-青州市-东阳城安置区-18678002878-1000M-宽带上网投诉-次数0-20240709232549X749819618</t>
  </si>
  <si>
    <t>20240709232549X749819618</t>
  </si>
  <si>
    <t>【预处理派单】宽带账号：18678002878，宽带地址： 潍坊青州市王府街道北联街东阳城安置区北区10号楼*********，故障现象：无法连接，故障现象类型：LOS亮红灯，客户诉求：客户反映本机号码电视无法观看无法使用，重启光猫和路由器和机顶盒也不管用，要求工作人员回电，联系电话本机，联系人先生。，联系电话：18678002878，通话流水：2024070923245699320820791。接入方式：FTTH，当前是否在线：在线，端到端诊断结果：客户侧设备问题，是否智能网关：是，光功率-18.99629454882437。</t>
  </si>
  <si>
    <t>2024-07-10 00:09:14</t>
  </si>
  <si>
    <t>2024-07-10 07:09:36</t>
  </si>
  <si>
    <t>SD-057-240709-917385-3153</t>
  </si>
  <si>
    <t>2024-07-09 12:24:27</t>
  </si>
  <si>
    <t>80+白金-普通区域-寒亭区-苏杭花园小区-15963615790-500M-宽带上网投诉-次数0-202407090000306812</t>
  </si>
  <si>
    <t>202407090000306812</t>
  </si>
  <si>
    <t>202407090000306812#受理号码：15963615790；  内容：客户来电宽带上不了网，我处正常排查未恢复，系统显示质差路由器，请协助处理谢谢：    联系电话：19806230723；联系人：女士；来电流水：2024070912215602320838977；</t>
  </si>
  <si>
    <t>2024-07-09 12:27:53</t>
  </si>
  <si>
    <t>2024-07-09 12:28:22</t>
  </si>
  <si>
    <t>SD-851-313177-937-29932</t>
  </si>
  <si>
    <t>SD-057-240709-670594-6084</t>
  </si>
  <si>
    <t>2024-07-09 17:30:17</t>
  </si>
  <si>
    <t>【PCDN】-普通区域-寿光市-燕家村-18866761314-300M-宽带上网投诉-次数0-202407090000544369</t>
  </si>
  <si>
    <t>2024-07-10 18:31:00</t>
  </si>
  <si>
    <t>202407090000544369</t>
  </si>
  <si>
    <t xml:space="preserve">202407090000544369#宽带账号：18866761314；宽带地址：潍坊寿光市文家街道燕家燕家村；客户来电反映宽带/移动高清*****，客户不在现场，无法配合线上指导/客户不配合排障，要求上门，请协助处理，谢谢！联系电话：18866761314；联系人：先生；来电流水：2024070917284575220801102。 
</t>
  </si>
  <si>
    <t>2024-07-09 17:34:18</t>
  </si>
  <si>
    <t>2024-07-09 17:34:42</t>
  </si>
  <si>
    <t>SD-057-240709-527618-6145</t>
  </si>
  <si>
    <t>2024-07-09 17:35:46</t>
  </si>
  <si>
    <t>80+普通-普通区域-临朐县-万家坪自然村-15966155073-1000M-宽带上网投诉-次数0-20240709173442X682735277</t>
  </si>
  <si>
    <t>2024-07-10 18:36:00</t>
  </si>
  <si>
    <t>20240709173442X682735277</t>
  </si>
  <si>
    <t xml:space="preserve">【农村网络投诉】流程受理流水号：20240709173358159661550731129075
客户号码:15966155073
客户姓名:刘**
投诉地市:潍坊
来话流水:2024070917244181320851490
宽带账号:15966155073
宽带账号归属地市:潍坊
宽带账号归属区县:临朐县
故障地址:潍坊临朐县沂山管理委员会万家坪万家坪自然村万家坪（扩容2次）22号箱冯义成（外墙）*********
联系电话:15966155073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故障时间:2024-07-09 17:33:52
具体故障现象:光猫灯正常但电脑手机无法上网，
客户其他诉求:
</t>
  </si>
  <si>
    <t>2024-07-09 17:43:11</t>
  </si>
  <si>
    <t>2024-07-09 17:45:07</t>
  </si>
  <si>
    <t>SD-851-268758-471-16771</t>
  </si>
  <si>
    <t>SD-057-240709-179842-6193</t>
  </si>
  <si>
    <t>2024-07-09 17:39:47</t>
  </si>
  <si>
    <t>80+白金-FTTR-普通区域-昌邑市-海之郡-15163679699-1000M-宽带上网投诉-次数0-202407090000553348</t>
  </si>
  <si>
    <t>2024-07-10 18:40:00</t>
  </si>
  <si>
    <t>202407090000553348</t>
  </si>
  <si>
    <t>202407090000553348#流程受理流水号：20240709173855151636796991130252
客户号码:15163679699
客户姓名:刘**
投诉地市:潍坊
来话流水:2024070917383345320813794
宽带账号:15163679699
宽带账号归属地市:潍坊
宽带账号归属区县:昌邑市
故障地址:潍坊昌邑市城区北海路海之郡北海社区楼*********
联系电话:15163679699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17:39:19
具体故障现象:客户要求上门打不开网页，
客户其他诉求:要求取消宽带并退还费用，
;宽带小区$[海之郡]$</t>
  </si>
  <si>
    <t>2024-07-09 17:43:17</t>
  </si>
  <si>
    <t>2024-07-09 17:43:49</t>
  </si>
  <si>
    <t>SD-851-249425-18466-1513</t>
  </si>
  <si>
    <t>SD-057-240709-126937-6107</t>
  </si>
  <si>
    <t>2024-07-09 17:32:12</t>
  </si>
  <si>
    <t>80+银卡-普通区域-高密市-盛天名城-13953601139-200M-宽带上网投诉-次数0-202407090000547462</t>
  </si>
  <si>
    <t>2024-07-10 18:33:00</t>
  </si>
  <si>
    <t>202407090000547462</t>
  </si>
  <si>
    <t xml:space="preserve">202407090000547462#【已关注中国移动10086微信公众号】流程受理流水号：20240709173053139536011391128388
客户号码:13953601139
客户姓名:单*
投诉地市:潍坊
来话流水:2024070917302735320821173
宽带账号:13953601139
宽带账号归属地市:潍坊
宽带账号归属区县:高密市
故障地址:潍坊高密市朝阳街道花园街盛天名城2号楼*********
联系电话:13964766899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17:31:37
具体故障现象:提示网络无法连接，
客户其他诉求:客户侧为质差终端，要求上门更换终端并一并处理故障问题。
</t>
  </si>
  <si>
    <t>2024-07-09 17:34:52</t>
  </si>
  <si>
    <t>2024-07-09 17:35:33</t>
  </si>
  <si>
    <t>SD-057-240709-653287-6110</t>
  </si>
  <si>
    <t>2024-07-09 17:32:23</t>
  </si>
  <si>
    <t>普通区域-诸城市-百尺河商贸城-18363654687-1000M-宽带上网投诉-次数0-20240709173154X514901513</t>
  </si>
  <si>
    <t>20240709173154X514901513</t>
  </si>
  <si>
    <t xml:space="preserve">流程受理流水号：20240709173021183636546871128269
客户号码:18363654687
客户姓名:侯**
投诉地市:潍坊
来话流水:2024070917275265520890613
宽带账号:18363654687
宽带账号归属地市:潍坊
宽带账号归属区县:诸城市
故障地址:潍坊诸城市百尺河镇商贸城
联系电话:18363654687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17:30:39
具体故障现象:光猫灯正常但电脑手机无法上网，
客户其他诉求:
</t>
  </si>
  <si>
    <t>2024-07-09 17:40:56</t>
  </si>
  <si>
    <t>2024-07-09 17:41:24</t>
  </si>
  <si>
    <t>SD-851-277936-8740-16764</t>
  </si>
  <si>
    <t>SD-057-240709-621578-6119</t>
  </si>
  <si>
    <t>2024-07-09 17:33:28</t>
  </si>
  <si>
    <t>普通区域-坊子区-盛世虞河湾-13869668779-100M-宽带上网投诉-次数0-202407090000544428</t>
  </si>
  <si>
    <t>2024-07-10 18:34:00</t>
  </si>
  <si>
    <t>202407090000544428</t>
  </si>
  <si>
    <t xml:space="preserve">202407090000544428#受理号码 : 13869668779客户姓名 : 李**号码归属地 : 潍坊坊子 － 坊子用户品牌 : 全球通，客户来电对202405300000209605问题解决不认可，要求尽快处理处理费用，并把把之前多收费用退还，自己去买路由器，如果到过年还是没人解决就拨打12345，之后不再接电话，联系电话：本机，联系人；本人，录音流水号：2024070917060120720819232
</t>
  </si>
  <si>
    <t>2024-07-09 17:37:34</t>
  </si>
  <si>
    <t>2024-07-09 17:42:16</t>
  </si>
  <si>
    <t>SD-852-247183-643-16160</t>
  </si>
  <si>
    <t>SD-057-240709-265709-6432</t>
  </si>
  <si>
    <t>2024-07-09 18:05:27</t>
  </si>
  <si>
    <t>80+银卡-普通区域-寿光市-张建桥-15154486700-500M-宽带上网投诉-次数0-20240709180301X381100880</t>
  </si>
  <si>
    <t>20240709180301X381100880</t>
  </si>
  <si>
    <t xml:space="preserve">流程受理流水号：20240709180048151544867001135186
客户号码:15154486700
客户姓名:刘**
投诉地市:潍坊
来话流水:2024070918000320120846712
宽带账号:15154486700
宽带账号归属地市:潍坊
宽带账号归属区县:寿光市
故障地址:潍坊寿光市圣城街道金海路张建桥12号箱*********
联系电话:15154486700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17:59:28
具体故障现象:光猫亮红灯，
客户其他诉求:请协助处理，谢谢
</t>
  </si>
  <si>
    <t>2024-07-09 18:06:39</t>
  </si>
  <si>
    <t>2024-07-09 18:06:56</t>
  </si>
  <si>
    <t>SD-851-252409-30710-23530</t>
  </si>
  <si>
    <t>SD-057-240709-782190-6151</t>
  </si>
  <si>
    <t>2024-07-09 17:36:03</t>
  </si>
  <si>
    <t>80+金卡-FTTR-普通区域-安丘市-三丰世纪城-13561400837-1000M-宽带上网投诉-次数0-202407090000547110</t>
  </si>
  <si>
    <t>202407090000547110</t>
  </si>
  <si>
    <t xml:space="preserve">202407090000547110#宽带账号：13561400837；宽带地址：潍坊安丘市景芝镇景芝206国道三丰世纪城B8号楼**；客户来电反映宽带无法上网，客户要求去家里，请协助处理，谢谢！联系电话：15106369600；联系人：先生；来电流水：2024070917320900820841230。
</t>
  </si>
  <si>
    <t>2024-07-09 17:39:58</t>
  </si>
  <si>
    <t>2024-07-09 17:40:31</t>
  </si>
  <si>
    <t>SD-851-269912-28210-20381</t>
  </si>
  <si>
    <t>SD-057-240709-153947-3143</t>
  </si>
  <si>
    <t>2024-07-09 12:23:34</t>
  </si>
  <si>
    <t>【调研】-80+银卡-普通区域-奎文区-大观天下一期-15163616169-300M-宽带上网投诉-次数0-20240709122223X943648157</t>
  </si>
  <si>
    <t>20240709122223X943648157</t>
  </si>
  <si>
    <t xml:space="preserve">流程受理流水号：20240709122139151636161691061592
客户号码:15163616169
客户姓名:王**
投诉地市:潍坊
来话流水:2024070912193534820819344
宽带账号:15163616169
宽带账号归属地市:潍坊
宽带账号归属区县:高新
故障地址:潍坊高新高新城区东方路大观天下一期11号楼*********
联系电话:18363637704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12:30:39
具体故障现象:光猫亮红灯，线上操作未恢复 请协助处理  谢谢
客户其他诉求:
</t>
  </si>
  <si>
    <t>2024-07-09 12:25:30</t>
  </si>
  <si>
    <t>2024-07-09 12:26:49</t>
  </si>
  <si>
    <t>SD-851-234440-4803-17768</t>
  </si>
  <si>
    <t>SD-057-240709-812457-296</t>
  </si>
  <si>
    <t>2024-07-09 08:33:06</t>
  </si>
  <si>
    <t>80+银卡-普通区域-寿光市-文汇苑-13792699306-300M-宽带上网投诉-次数0-202407090000097586</t>
  </si>
  <si>
    <t>202407090000097586</t>
  </si>
  <si>
    <t>202407090000097586#受理号码：13792699306；  内容：客户来电宽带网速慢，我处正常排查未恢复，系统显示质差路由器，请协助处理谢谢    联系电话：13953695085；联系人：；来电流水：2024070908310938420874880；</t>
  </si>
  <si>
    <t>2024-07-09 08:43:33</t>
  </si>
  <si>
    <t>2024-07-09 08:44:01</t>
  </si>
  <si>
    <t>SD-057-240709-607458-360</t>
  </si>
  <si>
    <t>2024-07-09 08:38:18</t>
  </si>
  <si>
    <t>FTTR-普通区域-寿光市-西候村自然村-18765166969-1000M-宽带上网投诉-次数0-20240709083552X352415930</t>
  </si>
  <si>
    <t>20240709083552X352415930</t>
  </si>
  <si>
    <t xml:space="preserve">【农村网络投诉】流程受理流水号：20240709083426187651669691002132
客户号码:18765166969
客户姓名:侯**
投诉地市:潍坊
来话流水:2024070908341278520896389
宽带账号:18765166969
宽带账号归属地市:潍坊
宽带账号归属区县:寿光市
故障地址:潍坊寿光市胡营西候村西候村自然村扩容1号箱*********
联系电话:18765166969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故障时间:2024-07-09 08:35:10
具体故障现象:提示网络无法连接，
客户其他诉求:
</t>
  </si>
  <si>
    <t>2024-07-09 08:41:36</t>
  </si>
  <si>
    <t>2024-07-09 08:42:25</t>
  </si>
  <si>
    <t>SD-851-308540-13910-1857</t>
  </si>
  <si>
    <t>SD-057-240709-508623-314</t>
  </si>
  <si>
    <t>【调研】-80+银卡-普通区域-寒亭区-牛家朱马村自然村-13791638338-1000M-宽带上网投诉-次数0-20240709083218X138935777</t>
  </si>
  <si>
    <t>20240709083218X138935777</t>
  </si>
  <si>
    <t xml:space="preserve">【农村网络投诉】流程受理流水号：20240709083011137916383381001310
客户号码:13791638338
客户姓名:牛**
投诉地市:潍坊
来话流水:2024070908274134520856459
宽带账号:13791638338
宽带账号归属地市:潍坊
宽带账号归属区县:寒亭区
故障地址:潍坊寒亭区高里镇牛家朱马村牛家朱马村自然村牛家朱马村西南2号箱王树花*********
联系电话:13791638338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08:31:49
具体故障现象:打不开网页，
客户其他诉求:
</t>
  </si>
  <si>
    <t>2024-07-09 08:38:33</t>
  </si>
  <si>
    <t>2024-07-09 08:39:04</t>
  </si>
  <si>
    <t>SD-057-240709-045217-354</t>
  </si>
  <si>
    <t>2024-07-09 08:38:02</t>
  </si>
  <si>
    <t>普通区域-寒亭区-中房幸福家园小区-1379366338702-300M-宽带上网投诉-次数0-20240709083507X307890879</t>
  </si>
  <si>
    <t>20240709083507X307890879</t>
  </si>
  <si>
    <t xml:space="preserve">流程受理流水号：2024070908340213793663387021002023
客户号码:1379366338702
客户姓名:孙**
投诉地市:潍坊
来话流水:2024070908332614720890619
宽带账号:1379366338702
宽带账号归属地市:潍坊
宽带账号归属区县:寒亭区
故障地址:潍坊寒亭区寒亭街道幸福路中房幸福家园小区15号楼*********
联系电话:13793663387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08:33:33
具体故障现象:光信号红灯     ，已指导捋顺插紧光纤线未恢复，请协助处理，谢谢
客户其他诉求:
</t>
  </si>
  <si>
    <t>2024-07-09 08:39:59</t>
  </si>
  <si>
    <t>2024-07-09 08:43:25</t>
  </si>
  <si>
    <t>SD-851-288006-28133-24400</t>
  </si>
  <si>
    <t>SD-057-240709-137208-404</t>
  </si>
  <si>
    <t>2024-07-09 08:41:35</t>
  </si>
  <si>
    <t>普通区域-诸城市-西王门社区小区-13589192251-200M-宽带上网投诉-次数0-20240709083945X585732100</t>
  </si>
  <si>
    <t>2024-07-10 09:42:00</t>
  </si>
  <si>
    <t>20240709083945X585732100</t>
  </si>
  <si>
    <t xml:space="preserve">【农村网络投诉】流程受理流水号：20240709083852135891922511003194
客户号码:13589192251
客户姓名:王**
投诉地市:潍坊
来话流水:2024070908382256520828409
宽带账号:13589192251
宽带账号归属地市:潍坊
宽带账号归属区县:诸城市
故障地址:潍坊诸城市密州街道朱解西王门朱解西王门自然村西王门村东南角8号箱*********
联系电话:13589192251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08:36:32
具体故障现象:2-1-1楼西户  光猫亮红灯，
客户其他诉求:
</t>
  </si>
  <si>
    <t>2024-07-09 08:45:19</t>
  </si>
  <si>
    <t>SD-057-240709-812065-327</t>
  </si>
  <si>
    <t>2024-07-09 08:36:04</t>
  </si>
  <si>
    <t>80+银卡-普通区域-寒亭区-大官庄村自然村-13793619975-1000M-宽带上网投诉-次数0-20240709083415X255017244</t>
  </si>
  <si>
    <t>20240709083415X255017244</t>
  </si>
  <si>
    <t xml:space="preserve">【农村网络投诉】流程受理流水号：20240709083319137936199751001849
客户号码:13793619975
客户姓名:李**
投诉地市:潍坊
来话流水:2024070908304747120872577
宽带账号:13793619975
宽带账号归属地市:潍坊
宽带账号归属区县:寒亭区
故障地址:潍坊寒亭区南孙镇大官庄村大官庄村自然村大官庄村东西街东一7号箱*********
联系电话:13793619975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08:33:13
具体故障现象:室外网线断了
客户其他诉求:
</t>
  </si>
  <si>
    <t>2024-07-09 08:51:20</t>
  </si>
  <si>
    <t>2024-07-09 08:52:00</t>
  </si>
  <si>
    <t>SD-851-326825-16593-9123</t>
  </si>
  <si>
    <t>SD-057-240709-062984-412</t>
  </si>
  <si>
    <t>2024-07-09 08:42:00</t>
  </si>
  <si>
    <t>普通区域-临朐县-全福元商业街片区-17660737865-200M-宽带上网投诉-次数0-202407090000100804</t>
  </si>
  <si>
    <t>2024-07-10 09:43:00</t>
  </si>
  <si>
    <t>202407090000100804</t>
  </si>
  <si>
    <t>202407090000100804#宽带账号：17660737865；宽带地址：潍坊临朐县城关街道全福元步行街8号楼7单元302；客户来电反映宽带无法连网，客户不配合线上指导，要求师傅上门，请协助处理，谢谢！联系电话：本机；联系人：先生；来电流水：2024070908324405720885577</t>
  </si>
  <si>
    <t>2024-07-09 08:46:48</t>
  </si>
  <si>
    <t>SD-057-240709-214638-409</t>
  </si>
  <si>
    <t>2024-07-09 08:41:50</t>
  </si>
  <si>
    <t>80+银卡-普通区域-奎文区-君尚花园-13863614600-300M-宽带上网投诉-次数0-20240709084011X611786284</t>
  </si>
  <si>
    <t>20240709084011X611786284</t>
  </si>
  <si>
    <t xml:space="preserve">流程受理流水号：20240709083925138636146001003324
客户号码:13863614600
客户姓名:朱*
投诉地市:潍坊
来话流水:2024070908380242220825781
宽带账号:13863614600
宽带账号归属地市:潍坊
宽带账号归属区县:奎文区
故障地址:潍坊奎文区北苑街道北宫街君尚花园2号楼*********
联系电话:13863614600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08:39:02
具体故障现象:PON闪烁：插紧捋顺光钎线，重启未恢复
客户其他诉求:请处理，谢谢
</t>
  </si>
  <si>
    <t>2024-07-09 08:43:58</t>
  </si>
  <si>
    <t>2024-07-09 08:44:24</t>
  </si>
  <si>
    <t>SD-057-240709-761534-332</t>
  </si>
  <si>
    <t>2024-07-09 08:36:15</t>
  </si>
  <si>
    <t>【调研】-80+金卡-普通区域-寒亭区-博裕壹号-18754497270-500M-宽带上网投诉-次数0-20240709083436X276578346</t>
  </si>
  <si>
    <t>20240709083436X276578346</t>
  </si>
  <si>
    <t xml:space="preserve">流程受理流水号：20240709083252187544972701001760
客户号码:18754497270
客户姓名:栾*
投诉地市:潍坊
来话流水:2024070908312721720876898
宽带账号:18754497270
宽带账号归属地市:潍坊
宽带账号归属区县:寒亭区
故障地址:潍坊寒亭区经济开发区古亭街博裕壹号9号楼*********
联系电话:18754497270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故障细类:宽带网速慢/卡顿
携转原因:
故障时间:2024-07-09 08:35:03
网站/APP/游戏名称:优酷
具体故障现象:视频无法播放，
客户其他诉求:
</t>
  </si>
  <si>
    <t>2024-07-09 08:40:47</t>
  </si>
  <si>
    <t>2024-07-09 09:00:55</t>
  </si>
  <si>
    <t>SD-057-240709-072641-328</t>
  </si>
  <si>
    <t>2024-07-09 08:36:08</t>
  </si>
  <si>
    <t>【调研】-80+银卡-普通区域-坊子区-亚特尔庞庭-18765600651-200M-宽带上网投诉-次数0-20240709083424X264687460</t>
  </si>
  <si>
    <t>2024-07-10 09:37:00</t>
  </si>
  <si>
    <t>20240709083424X264687460</t>
  </si>
  <si>
    <t xml:space="preserve">流程受理流水号：20240709083336187656006511001917
客户号码:18765600651
客户姓名:胡**
投诉地市:潍坊
来话流水:2024070908312357020876479
宽带账号:18765600651
宽带账号归属地市:潍坊
宽带账号归属区县:坊子区
故障地址:潍坊坊子区坊子新区凤凰大街亚特尔庞庭亚特尔庞庭F1号楼*********
联系电话:18765600651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故障细类:网速慢/上网掉线(专席)
携转原因:
故障时间:2024-07-09 08:37:31
具体故障现象:网速慢卡顿，请协助处理
客户其他诉求:
</t>
  </si>
  <si>
    <t>2024-07-09 09:00:48</t>
  </si>
  <si>
    <t>SD-057-240709-409261-356</t>
  </si>
  <si>
    <t>2024-07-09 08:38:10</t>
  </si>
  <si>
    <t>【重投】-普通区域-寿光市-贾家村自然村-18763694388-100M-宽带上网投诉-次数0-20240709083530X330854999</t>
  </si>
  <si>
    <t>2024-07-10 09:39:00</t>
  </si>
  <si>
    <t>20240709083530X330854999</t>
  </si>
  <si>
    <t xml:space="preserve">【农村网络投诉】流程受理流水号：20240709083456187636943881002245
客户号码:18763694388
客户姓名:张**
投诉地市:潍坊
来话流水:2024070908334033020892392
宽带账号:18763694388
宽带账号归属地市:潍坊
宽带账号归属区县:寿光市
故障地址:潍坊寿光市留吕贾家村贾家村自然村贾家村扩容3号箱（张文俊外墙）*********
联系电话:18763694388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08:34:51
具体故障现象:室外网线断了
客户其他诉求:
</t>
  </si>
  <si>
    <t>2024-07-09 08:45:50</t>
  </si>
  <si>
    <t>SD-057-240709-976402-459</t>
  </si>
  <si>
    <t>2024-07-09 08:46:04</t>
  </si>
  <si>
    <t>【调研】-普通区域-坊子区-张疃村自然村-13964707457-200M-宽带上网投诉-次数0-202407090000104496</t>
  </si>
  <si>
    <t>2024-07-10 09:47:00</t>
  </si>
  <si>
    <t>202407090000104496</t>
  </si>
  <si>
    <t xml:space="preserve">202407090000104496#宽带账号：13964707457；宽带地址：潍坊坊子区坊安街办张疃村张疃村自然村潍坊坊子坊安街道张疃村扩容6号分纤箱，客户来电反映宽带网速慢，经查询客户侧为质差终端，请协助上门更换终端并一并处理故障问题，谢谢！电话：13335237460联系人：杨**来电流水：2024070908432109120869674
</t>
  </si>
  <si>
    <t>2024-07-09 08:49:32</t>
  </si>
  <si>
    <t>2024-07-09 08:50:06</t>
  </si>
  <si>
    <t>2024-07-09 08:36:31</t>
  </si>
  <si>
    <t>【重投】-【调研】-80+白金-普通区域-奎文区-润地凤凰城-18815367058-1000M-宽带上网投诉-次数0-20240709083451X291228182 一级督办</t>
  </si>
  <si>
    <t>20240709083451X291228182</t>
  </si>
  <si>
    <t>2024-07-09 08:40:43</t>
  </si>
  <si>
    <t>2024-07-09 08:41:04</t>
  </si>
  <si>
    <t>SD-851-289448-24865-24594</t>
  </si>
  <si>
    <t>SD-057-240709-603897-323</t>
  </si>
  <si>
    <t>2024-07-09 08:35:52</t>
  </si>
  <si>
    <t>【调研】-80+金卡-普通区域-诸城市-谭家庄自然村-15963625315-1000M-宽带上网投诉-次数0-20240709083352X232228731</t>
  </si>
  <si>
    <t>20240709083352X232228731</t>
  </si>
  <si>
    <t xml:space="preserve">【农村网络投诉】流程受理流水号：20240709083307159636253151001817
客户号码:15963625315
客户姓名:祝**
投诉地市:潍坊
来话流水:2024070908325314920886696
宽带账号:15963625315
宽带账号归属地市:潍坊
宽带账号归属区县:诸城市
故障地址:潍坊诸城市龙都街道谭家庄谭家庄自然村谭家庄村3号箱*********
联系电话:15963625315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08:33:27
具体故障现象:宽带线路断了，需要师傅服务
客户其他诉求:
</t>
  </si>
  <si>
    <t>2024-07-09 08:59:17</t>
  </si>
  <si>
    <t>2024-07-09 08:59:49</t>
  </si>
  <si>
    <t>SD-851-266921-4089-3493</t>
  </si>
  <si>
    <t>SD-057-240709-452639-31</t>
  </si>
  <si>
    <t>2024-07-09 06:05:02</t>
  </si>
  <si>
    <t>普通区域-坊子区-上房村自然村-13562641441-1000M-宽带上网投诉-次数0-20240709060220X140249591</t>
  </si>
  <si>
    <t>20240709060220X140249591</t>
  </si>
  <si>
    <t>【农村网络投诉】【预处理派单】宽带账号：13562641441，宽带地址： 潍坊坊子区坊子工业发展区（眉村）上房村上房村自然村13号箱张悌斯外墙*********，故障现象：无法连接，故障现象类型：LOS亮红灯，客户诉求：客户反映本机号码宽带无法使用，重启光猫和路由器也不管用，要求工作人员回电，联系电话本机，联系人先生。，联系电话：13562641441，通话流水：2024070906012782420829926。接入方式：FTTH，当前是否在线：不在线，端到端诊断结果：状态正常，是否智能网关：是，光功率。</t>
  </si>
  <si>
    <t>2024-07-09 07:01:47</t>
  </si>
  <si>
    <t>2024-07-09 07:28:59</t>
  </si>
  <si>
    <t>SD-851-320553-5672-17106</t>
  </si>
  <si>
    <t>SD-057-240709-806524-388</t>
  </si>
  <si>
    <t>2024-07-09 08:40:24</t>
  </si>
  <si>
    <t>普通区域-寿光市-南孙云子村自然村-13792682516-300M-宽带上网投诉-次数0-202407090000101630</t>
  </si>
  <si>
    <t>202407090000101630</t>
  </si>
  <si>
    <t xml:space="preserve">202407090000101630#宽带账号：13792682516；宽带地址：潍坊寿光市北洛镇南孙云子村南孙云子村自然村南孙云子村扩容45；客户来电反映宽带无法上网，客户表示都重启设备未恢复，家中是老人不会操作，要求上门，请协助处理，谢谢！联系电话：本机；联系人：女士；来电流水：2024070908373532320822165。
</t>
  </si>
  <si>
    <t>2024-07-09 08:43:02</t>
  </si>
  <si>
    <t>2024-07-09 08:43:37</t>
  </si>
  <si>
    <t>SD-851-263855-5320-22258</t>
  </si>
  <si>
    <t>SD-057-240709-213049-372</t>
  </si>
  <si>
    <t>2024-07-09 08:38:47</t>
  </si>
  <si>
    <t>80+银卡-普通区域-昌乐县-天鹅湾-15264626777-1000M-宽带上网投诉-次数0-20240709083657X417992630</t>
  </si>
  <si>
    <t>20240709083657X417992630</t>
  </si>
  <si>
    <t xml:space="preserve">流程受理流水号：20240709083633152646267771002632
客户号码:15264626777
客户姓名:李**
投诉地市:潍坊
来话流水:2024070908345433020801654
宽带账号:15264626777
宽带账号归属地市:潍坊
宽带账号归属区县:昌乐县
故障地址:潍坊昌乐县城关街道宝昌路天鹅湾英轩5号楼*********
联系电话:15264626777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08:40:24
具体故障现象:光猫亮红灯，请协助处理
客户其他诉求:
</t>
  </si>
  <si>
    <t>2024-07-09 08:43:32</t>
  </si>
  <si>
    <t>SD-851-274966-15823-17152</t>
  </si>
  <si>
    <t>SD-057-240709-478569-655</t>
  </si>
  <si>
    <t>2024-07-09 09:05:06</t>
  </si>
  <si>
    <t>【调研】-80+普通-(目标)普通区域-高密市-东庄自然村-15905363884-500M-宽带上网投诉-次数0-20240709090312X992074671</t>
  </si>
  <si>
    <t>20240709090312X992074671</t>
  </si>
  <si>
    <t xml:space="preserve">【农村网络投诉】流程受理流水号：20240709090033159053638841008920
客户号码:15905363884
客户姓名:顾*
投诉地市:潍坊
来话流水:2024070908571940120804150
宽带账号:15905363884
宽带账号归属地市:潍坊
宽带账号归属区县:高密市
故障地址:潍坊高密市朝阳街道东庄东庄自然村高密东庄刘桂花屋东山5号箱*********
联系电话:18764701678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09:02:17
具体故障现象:光猫亮红灯，
客户其他诉求:
</t>
  </si>
  <si>
    <t>2024-07-09 09:09:11</t>
  </si>
  <si>
    <t>2024-07-09 09:10:17</t>
  </si>
  <si>
    <t>SD-851-318698-41108-16866</t>
  </si>
  <si>
    <t>SD-057-240709-315964-630</t>
  </si>
  <si>
    <t>2024-07-09 09:03:01</t>
  </si>
  <si>
    <t>【调研】-80+普通-普通区域-诸城市-龙都花园-13792613220-1000M-宽带上网投诉-次数0-202407090000121011</t>
  </si>
  <si>
    <t>202407090000121011</t>
  </si>
  <si>
    <t xml:space="preserve">202407090000121011#质差机顶盒：宽带账号：13792613220；宽带地址：潍坊诸城市龙都街道龙都街龙都花园19号楼5单元，客户来电反映宽可以使用，电视不能看，经查询客户侧为质差机顶盒，请协助上门更换终端并一并处理故障问题，谢谢！联系电话：15864303062；联系人：先生；来电流水：2024070909000018220833103
 </t>
  </si>
  <si>
    <t>2024-07-09 09:10:34</t>
  </si>
  <si>
    <t>2024-07-09 09:11:54</t>
  </si>
  <si>
    <t>SD-851-237080-16248-15788</t>
  </si>
  <si>
    <t>SD-057-240709-017462-1927</t>
  </si>
  <si>
    <t>2024-07-09 10:47:31</t>
  </si>
  <si>
    <t>【调研】-80+银卡-FTTR-普通区域-临朐县-马家沟-13792636728-1000M-宽带上网投诉-次数0-20240709104528X128531360</t>
  </si>
  <si>
    <t>20240709104528X128531360</t>
  </si>
  <si>
    <t xml:space="preserve">【农村网络投诉】流程受理流水号：20240709104431137926367281037864
客户号码:13792636728
客户姓名:张**
投诉地市:潍坊
来话流水:2024070910441129720845207
宽带账号:13792636728
宽带账号归属地市:潍坊
宽带账号归属区县:临朐县
故障地址:潍坊临朐县九山镇人民政府马家沟村马家沟马家沟（扩容1次）20号箱马玉宝（外墙）*********
联系电话:13792636728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10:45:15
具体故障现象:电脑无法上网，
客户其他诉求:
</t>
  </si>
  <si>
    <t>2024-07-09 10:54:03</t>
  </si>
  <si>
    <t>2024-07-09 10:55:19</t>
  </si>
  <si>
    <t>SD-851-312635-5208-20869</t>
  </si>
  <si>
    <t>SD-057-240709-861742-605</t>
  </si>
  <si>
    <t>2024-07-09 09:00:39</t>
  </si>
  <si>
    <t>普通区域-高密市-康河嘉里-15054474972-300M-宽带上网投诉-次数0-202407090000116185</t>
  </si>
  <si>
    <t>202407090000116185</t>
  </si>
  <si>
    <t xml:space="preserve">202407090000116185#宽带账号：15054474972；宽带地址：潍坊高密市醴泉街道顺河路康河嘉里16号楼1单元1001；客户来电反映移动高清提示51024-1，客户不配合排障，要求师傅上门，请协助处理，谢谢！联系电话：15054474972；联系人：先生；来电流水：2024070908330243620887785
</t>
  </si>
  <si>
    <t>2024-07-09 09:04:37</t>
  </si>
  <si>
    <t>2024-07-09 09:05:07</t>
  </si>
  <si>
    <t>SD-851-275620-2533-29326</t>
  </si>
  <si>
    <t>SD-057-240709-746832-606</t>
  </si>
  <si>
    <t>【调研】-普通区域-临朐县-临朐烟草公司家属院1-18105366022-1000M-宽带上网投诉-次数0-202407090000118090</t>
  </si>
  <si>
    <t>202407090000118090</t>
  </si>
  <si>
    <t>202407090000118090#宽带账号：18105366022；宽带地址：潍坊临朐县城关街道新华路烟草公司家属院5号楼2单元502；客户来电反映宽带无法上网/移动高清无法观看，客户不在现场，无法配合线上指导/客户不配合排障，要求上门，请协助处理，
谢谢！联系电话：15006633357；联系人：先生；来电流水2024070908560545420891309</t>
  </si>
  <si>
    <t>2024-07-09 09:05:19</t>
  </si>
  <si>
    <t>2024-07-09 09:05:53</t>
  </si>
  <si>
    <t>SD-057-240709-271084-626</t>
  </si>
  <si>
    <t>2024-07-09 09:02:41</t>
  </si>
  <si>
    <t>普通区域-高密市-水岸东方一期-15153666335-100M-宽带上网投诉-次数0-20240709090146X906133820</t>
  </si>
  <si>
    <t>2024-07-10 10:03:00</t>
  </si>
  <si>
    <t>20240709090146X906133820</t>
  </si>
  <si>
    <t xml:space="preserve">流程受理流水号：20240709085917151536663351008569
客户号码:15153666335
客户姓名:金**
投诉地市:潍坊
来话流水:2024070908590203620822459
宽带账号:15153666335
宽带账号归属地市:潍坊
宽带账号归属区县:高密市
故障地址:潍坊高密市朝阳街道康城大街水岸东方一期高密水岸东方一期13号楼2单元16号箱  5-11-702*********
联系电话:15853607089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09:00:55
具体故障现象:提示网络无法连接，拒绝排障，老人在家
客户其他诉求:
</t>
  </si>
  <si>
    <t>2024-07-09 09:13:16</t>
  </si>
  <si>
    <t>2024-07-09 09:13:49</t>
  </si>
  <si>
    <t>SD-057-240709-835106-1861</t>
  </si>
  <si>
    <t>2024-07-09 10:41:11</t>
  </si>
  <si>
    <t>80+银卡-普通区域-寿光市-前东刘村-13506493231-200M-魔百和投诉-次数0-20240709103926X766742183</t>
  </si>
  <si>
    <t>2024-07-10 11:42:00</t>
  </si>
  <si>
    <t>20240709103926X766742183</t>
  </si>
  <si>
    <t>【农村网络投诉】流程受理流水号：20240709103834135064932311036231
客户号码:13506493231
客户姓名:刘**
投诉地市:潍坊
来话流水:2024070910381825920862872
宽带账号:13506493231
宽带账号归属地市:潍坊
宽带账号归属区县:寿光市
故障地址:潍坊寿光市稻田镇前东刘村前东刘村前东刘村4号箱魏道德外墙*********
联系电话:13506493231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故障时间:2024-07-09 10:40:41
魔百和单播/组播:单播
具体故障现象:电视提示网络类错误，
客户其他诉求:
魔百和单/组播：单播</t>
  </si>
  <si>
    <t>2024-07-09 10:47:34</t>
  </si>
  <si>
    <t>SD-851-228693-25540-15548</t>
  </si>
  <si>
    <t>SD-057-240709-815273-1871</t>
  </si>
  <si>
    <t>2024-07-09 10:41:30</t>
  </si>
  <si>
    <t>普通区域-奎文区-三官庙小区-13583690776-300M-宽带上网投诉-次数0-202407090000213009</t>
  </si>
  <si>
    <t>202407090000213009</t>
  </si>
  <si>
    <t xml:space="preserve">202407090000213009#宽带账号：13583690776；宽带地址：潍坊高新高新城区东方路三官庙小区9号楼*********；客户来电反映宽带连不上网，客户不配合排障，要求师傅上门，请协助处理，谢谢！联系电话：13583690776；联系人：***；来电流水：2024070910390011620872670。 </t>
  </si>
  <si>
    <t>2024-07-09 10:47:33</t>
  </si>
  <si>
    <t>2024-07-09 10:48:03</t>
  </si>
  <si>
    <t>SD-851-231920-54549-12423</t>
  </si>
  <si>
    <t>SD-057-240709-879103-1875</t>
  </si>
  <si>
    <t>2024-07-09 10:41:42</t>
  </si>
  <si>
    <t>普通区域-诸城市-枫香小镇-13583660069-200M-宽带上网投诉-次数0-202407090000214520</t>
  </si>
  <si>
    <t>202407090000214520</t>
  </si>
  <si>
    <t>202407090000214520#宽带账号：13583660069；宽带地址：潍坊诸城市密州街道南外环枫香小镇2号楼；客户来电反映宽带使用不畅，客户不在现场，无法配合线上指导，要求上门，请协助处理，谢谢！联系电话：本机；联系人：先生；来电流水2024070910402834420892984</t>
  </si>
  <si>
    <t>2024-07-09 10:42:25</t>
  </si>
  <si>
    <t>2024-07-09 10:44:36</t>
  </si>
  <si>
    <t>SD-057-240709-908362-635</t>
  </si>
  <si>
    <t>2024-07-09 09:03:49</t>
  </si>
  <si>
    <t>(目标)普通区域-坊子区-民生家园-13505361323-200M-宽带上网投诉-次数0-202407090000116344</t>
  </si>
  <si>
    <t>2024-07-10 10:04:00</t>
  </si>
  <si>
    <t>202407090000116344</t>
  </si>
  <si>
    <t>202407090000116344#徐**13505361323
号码归属地潍坊坊子 － 坊子
客户状态正常
客户来电反映宽带无法上网，电视无法观看，
潍坊坊子区坊子老区长宁街民生家园民生家园7号自己不会操作，请协助处理，谢谢联系电话本机
2024070908565518920899994</t>
  </si>
  <si>
    <t>2024-07-09 09:06:48</t>
  </si>
  <si>
    <t>2024-07-09 09:07:28</t>
  </si>
  <si>
    <t>SD-057-240709-270896-654</t>
  </si>
  <si>
    <t>2024-07-09 09:05:05</t>
  </si>
  <si>
    <t>80+普通-普通区域-寿光市-羊口沿街-15095265300-100M-宽带上网投诉-次数0-202407090000122153</t>
  </si>
  <si>
    <t>2024-07-10 10:06:00</t>
  </si>
  <si>
    <t>202407090000122153</t>
  </si>
  <si>
    <t>202407090000122153#导航立单,客户通过语音导航反馈宽带故障问题,经诊断光猫设备性能不佳,要求装维回访处理,请协助.联系电话：15095265300</t>
  </si>
  <si>
    <t>2024-07-09 09:08:10</t>
  </si>
  <si>
    <t>2024-07-09 09:10:09</t>
  </si>
  <si>
    <t>SD-852-279128-886-5540</t>
  </si>
  <si>
    <t>SD-057-240709-047186-684</t>
  </si>
  <si>
    <t>2024-07-09 09:06:17</t>
  </si>
  <si>
    <t>普通区域-寿光市-巴龙国际北区二期-13615362032-300M-宽带上网投诉-次数0-202407090000122869</t>
  </si>
  <si>
    <t>202407090000122869</t>
  </si>
  <si>
    <t>202407090000122869#陈**13615362032
号码归属地潍坊寿光 － 寿光-田柳-片区
客户来电反映宽带无法上网，电视无法观看，
潍坊寿光市圣城街道建桥路巴龙国际北区二期56号楼*自己不会操作，请协助处理，谢谢联系电话本机
2024070909035931120880121</t>
  </si>
  <si>
    <t>2024-07-09 09:09:54</t>
  </si>
  <si>
    <t>2024-07-09 09:10:56</t>
  </si>
  <si>
    <t>SD-057-240709-976123-1906</t>
  </si>
  <si>
    <t>2024-07-09 10:45:06</t>
  </si>
  <si>
    <t>80+金卡-FTTR-普通区域-青州市-平章府-13864680999-1000M-宽带上网投诉-次数0-202407090000220715</t>
  </si>
  <si>
    <t>202407090000220715</t>
  </si>
  <si>
    <t>202407090000220715#宽带账号：13864680999；宽带地址：潍坊青州市云门山街道益王府平章府西区32号楼***；客户来电反映宽带无法使用，经查询客户侧为质差终端，请协助上门更换终端并一并处理故障问题，谢谢！联系电话：13864680999；联系人：先生/女士；来电流水：2024070910425911020828220</t>
  </si>
  <si>
    <t>2024-07-09 10:48:02</t>
  </si>
  <si>
    <t>2024-07-09 10:48:30</t>
  </si>
  <si>
    <t>SD-851-231566-19037-11696</t>
  </si>
  <si>
    <t>SD-057-240709-278430-1872</t>
  </si>
  <si>
    <t>2024-07-09 10:41:31</t>
  </si>
  <si>
    <t>普通区域-安丘市-安丘青云山农贸市场-15864564789-1000M-宽带上网投诉-次数0-20240709104003X803800629</t>
  </si>
  <si>
    <t>20240709104003X803800629</t>
  </si>
  <si>
    <t xml:space="preserve">流程受理流水号：20240709103811158645647891036132
客户号码:15864564789
客户姓名:刘**
投诉地市:潍坊
来话流水:2024070910360102620830903
宽带账号:15864564789
宽带账号归属地市:潍坊
宽带账号归属区县:安丘市
故障地址:潍坊安丘市兴安街道世贸大街安丘青云山农贸市场4栋楼外墙5号箱*********
联系电话:15864564789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故障时间:2024-07-09 10:38:26
具体故障现象:光猫亮红灯，
客户其他诉求:光猫正常，但网络不可用，好几个店铺有故障，无区域故障通告，请速处理。
</t>
  </si>
  <si>
    <t>2024-07-09 10:43:00</t>
  </si>
  <si>
    <t>2024-07-09 10:43:30</t>
  </si>
  <si>
    <t>SD-851-310438-13596-17548</t>
  </si>
  <si>
    <t>SD-057-240709-914753-1880</t>
  </si>
  <si>
    <t>2024-07-09 10:41:55</t>
  </si>
  <si>
    <t>(目标)普通区域-诸城市-诸城幸福家园-13853662822-100M-宽带上网投诉-次数0-202407090000216607</t>
  </si>
  <si>
    <t>202407090000216607</t>
  </si>
  <si>
    <t>202407090000216607#流程受理流水号：20240709103931138536628221036485
客户号码:13853662822
客户姓名:隋**
投诉地市:潍坊
来话流水:2024070910383523720866856
宽带账号:13853662822
宽带账号归属地市:潍坊
宽带账号归属区县:诸城市
故障地址:潍坊诸城市龙都街道潍徐街幸福家园家悦购超市1楼
联系电话:13853662822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10:39:45
具体故障现象:光猫电源灯熄灭，拔插电源线未恢复，请协助谢谢！
客户其他诉求:
;宽带小区$[诸城幸福家园]$</t>
  </si>
  <si>
    <t>2024-07-09 10:50:50</t>
  </si>
  <si>
    <t>2024-07-09 10:51:05</t>
  </si>
  <si>
    <t>SD-057-240709-304862-1909</t>
  </si>
  <si>
    <t>2024-07-09 10:45:45</t>
  </si>
  <si>
    <t>【调研】-(目标)普通区域-寿光市-王望社区-15053612107-200M-宽带上网投诉-次数0-202407090000220626</t>
  </si>
  <si>
    <t>2024-07-10 11:46:00</t>
  </si>
  <si>
    <t>202407090000220626</t>
  </si>
  <si>
    <t>202407090000220626#宽带账号：15053612107；宽带地址：潍坊寿光市王望王望路王望初中往南附近；客户来电反映宽带无法上网，客户不配合排障，要求上门，请协助处理，谢谢！联系电话：15053612107；联系人：先生；来电流水：2024070910425169020826470</t>
  </si>
  <si>
    <t>2024-07-09 10:51:31</t>
  </si>
  <si>
    <t>2024-07-09 10:51:47</t>
  </si>
  <si>
    <t>SD-851-276095-59754-20429</t>
  </si>
  <si>
    <t>SD-057-240709-975023-763</t>
  </si>
  <si>
    <t>2024-07-09 09:09:03</t>
  </si>
  <si>
    <t>【调研】-80+银卡-普通区域-诸城市-罗家铁沟自然村-18706508881-1000M-宽带上网投诉-次数0-20240709090734X254295944</t>
  </si>
  <si>
    <t>20240709090734X254295944</t>
  </si>
  <si>
    <t xml:space="preserve">【农村网络投诉】流程受理流水号：20240709090628187065088811010551
客户号码:18706508881
客户姓名:陈**
投诉地市:潍坊
来话流水:2024070909032894420873809
宽带账号:18706508881
宽带账号归属地市:潍坊
宽带账号归属区县:诸城市
故障地址:潍坊诸城市密州街道罗家铁沟罗家铁沟自然村罗家铁沟村东北13#箱*********
联系电话:18706508881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09:06:44
具体故障现象:光猫亮红灯，线上指导插紧捋直未恢复
客户其他诉求:
</t>
  </si>
  <si>
    <t>2024-07-09 09:11:29</t>
  </si>
  <si>
    <t>2024-07-09 09:11:47</t>
  </si>
  <si>
    <t>SD-852-287413-450-20155</t>
  </si>
  <si>
    <t>SD-057-240709-126935-3270</t>
  </si>
  <si>
    <t>2024-07-09 12:41:02</t>
  </si>
  <si>
    <t>普通区域-奎文区-郡王府-18866770220-300M-宽带上网投诉-次数0-20240709123800X880326289</t>
  </si>
  <si>
    <t>20240709123800X880326289</t>
  </si>
  <si>
    <t xml:space="preserve">流程受理流水号：20240709123540188667702201064151
客户号码:18866770220
客户姓名:马**
投诉地市:潍坊
来话流水:2024070912345423520841884
宽带账号:18866770220
宽带账号归属地市:潍坊
宽带账号归属区县:奎文区
故障地址:潍坊奎文区潍州路街道潍州路郡王府24号楼(东郡）*********
联系电话:15095191800
联系人:先生/女士
工单紧急程度:一般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故障时间:2024-07-09 12:35:45
具体故障现象:光猫亮红灯，
光纤线插紧捋直重启光猫还是亮红灯
客户其他诉求:
</t>
  </si>
  <si>
    <t>2024-07-09 12:43:39</t>
  </si>
  <si>
    <t>2024-07-09 12:44:04</t>
  </si>
  <si>
    <t>SD-851-283289-10758-3132</t>
  </si>
  <si>
    <t>SD-057-240709-048769-3296</t>
  </si>
  <si>
    <t>2024-07-09 12:44:02</t>
  </si>
  <si>
    <t>普通区域-奎文区-市公路局宿舍-13854466847-200M-宽带上网投诉-次数0-20240709124105X657021650</t>
  </si>
  <si>
    <t>20240709124105X657021650</t>
  </si>
  <si>
    <t xml:space="preserve">流程受理流水号：20240709124042138544668471065102
客户号码:13854466847
客户姓名:徐**
投诉地市:潍坊
来话流水:2024070912374421420862080
宽带账号:13854466847
宽带账号归属地市:潍坊
宽带账号归属区县:高新
故障地址:潍坊高新高新城区东风街市公路局宿舍4号楼*********
联系电话:13854466847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故障细类:宽带无法上网(专席)
携转原因:
故障时间:2024-07-09 12:38:21
具体故障现象:光猫亮红灯，
客户其他诉求:
</t>
  </si>
  <si>
    <t>2024-07-09 12:46:03</t>
  </si>
  <si>
    <t>2024-07-09 12:49:01</t>
  </si>
  <si>
    <t>SD-852-266366-1261-29274</t>
  </si>
  <si>
    <t>SD-057-240709-530947-1058</t>
  </si>
  <si>
    <t>2024-07-09 09:36:35</t>
  </si>
  <si>
    <t>80+普通-普通区域-诸城市-邱家庄子家属院-13791639622-300M-宽带上网投诉-次数0-202407090000152959</t>
  </si>
  <si>
    <t>202407090000152959</t>
  </si>
  <si>
    <t xml:space="preserve">202407090000152959#流程受理流水号：20240709093554137916396221019107
客户号码:13791639622
客户姓名:王**
投诉地市:潍坊
来话流水:2024070909352350820887238
宽带账号:13791639622
宽带账号归属地市:潍坊
宽带账号归属区县:诸城市
故障地址:潍坊诸城市龙都街道邱家庄子巷邱家庄子家属院南楼*********
联系电话:13791639622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故障时间:2024-07-09 09:36:03
具体故障现象:用户无法提供具体故障现象，
客户其他诉求:客户侧为质差终端，要求上门更换终端并一并处理故障问题。
</t>
  </si>
  <si>
    <t>2024-07-09 09:41:29</t>
  </si>
  <si>
    <t>2024-07-09 09:41:51</t>
  </si>
  <si>
    <t>SD-057-240709-204361-4256</t>
  </si>
  <si>
    <t>2024-07-09 14:17:20</t>
  </si>
  <si>
    <t>【调研】-普通区域-安丘市-玻璃厂家属院-13475670095-300M-宽带上网投诉-次数0-20240709141445X685022189</t>
  </si>
  <si>
    <t>20240709141445X685022189</t>
  </si>
  <si>
    <t>【预处理派单】宽带账号：13475670095，宽带地址： 潍坊安丘市兴安街道向阳路玻璃厂家属院10号楼*********，故障现象：，故障现象类型：，客户诉求：要求尽快移机，联系电话：13475670095，通话流水：2024070914131164720853783。接入方式：FTTH，当前是否在线：不在线，端到端诊断结果：状态正常，是否智能网关：是，光功率。</t>
  </si>
  <si>
    <t>2024-07-09 14:19:56</t>
  </si>
  <si>
    <t>2024-07-09 14:20:30</t>
  </si>
  <si>
    <t>SD-852-323376-875-24310</t>
  </si>
  <si>
    <t>SD-057-240709-164570-4493</t>
  </si>
  <si>
    <t>2024-07-09 14:53:26</t>
  </si>
  <si>
    <t>普通区域-寒亭区-益新街沿街商铺-15153659010-100M-宽带上网投诉-次数0-202407090000406685 二级督办</t>
  </si>
  <si>
    <t>2024-07-10 15:54:00</t>
  </si>
  <si>
    <t>202407090000406685</t>
  </si>
  <si>
    <t>202407090000406685#导航立单,客户通过语音导航反馈宽带故障问题,经诊断光猫设备性能不佳,要求装维回访处理,请协助.联系电话：15153659010</t>
  </si>
  <si>
    <t>2024-07-09 14:55:07</t>
  </si>
  <si>
    <t>2024-07-09 14:55:32</t>
  </si>
  <si>
    <t>SD-057-240709-380472-869</t>
  </si>
  <si>
    <t>2024-07-09 09:17:36</t>
  </si>
  <si>
    <t>【追1】(目标)普通区域-昌邑市-东丁村自然村-15165670765-300M-宽带上网投诉-次数0-20240709091626X786185245</t>
  </si>
  <si>
    <t>20240709091626X786185245</t>
  </si>
  <si>
    <t xml:space="preserve">流程受理流水号：20240709091517151656707651013057
客户号码:15165670765
客户姓名:孙**
投诉地市:潍坊
来话流水:2024070909141863520809538
宽带账号:15165670765
宽带账号归属地市:潍坊
宽带账号归属区县:高新
故障地址:潍坊高新清池潍安路渭水苑1号楼*********
联系电话:15266466730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09:15:30
具体故障现象:打不开网页，
客户其他诉求:客户来电反映宽带无法上网，要求尽快处理，请协助，谢谢
</t>
  </si>
  <si>
    <t>2024-07-09 09:23:47</t>
  </si>
  <si>
    <t>SD-851-297370-29110-16425</t>
  </si>
  <si>
    <t>SD-057-240709-785236-5811</t>
  </si>
  <si>
    <t>2024-07-09 17:13:47</t>
  </si>
  <si>
    <t>【重投】-普通区域-昌乐县-昌乐米兰风尚精品酒店-13964670990-1000M-宽带上网投诉-次数0-202407090000529693</t>
  </si>
  <si>
    <t>2024-07-10 18:14:00</t>
  </si>
  <si>
    <t>202407090000529693</t>
  </si>
  <si>
    <t>202407090000529693#宽带账号：13964670990；联系电话：13964670990宽带地址：潍坊昌乐县城关街道孤山街昌乐米兰风尚精品酒店1号楼****；客户来电反映无法联网，线上指导无法配合操作，要求上门处理, 来电流水：2024070917090298220857331</t>
  </si>
  <si>
    <t>2024-07-09 17:16:56</t>
  </si>
  <si>
    <t>张英杰</t>
  </si>
  <si>
    <t>15706307143</t>
  </si>
  <si>
    <t>dw3_jk_zhangyingjie</t>
  </si>
  <si>
    <t>2024-07-09 17:17:17</t>
  </si>
  <si>
    <t>SD-851-314549-10907-15955</t>
  </si>
  <si>
    <t>SD-057-240709-461238-1024</t>
  </si>
  <si>
    <t>2024-07-09 09:32:54</t>
  </si>
  <si>
    <t>普通区域-临朐县-告老庄自然村-18765191642-1000M-宽带上网投诉-次数0-20240709093154X714674332</t>
  </si>
  <si>
    <t>20240709093154X714674332</t>
  </si>
  <si>
    <t>【预处理派单】宽带账号：18765191642，宽带地址： 潍坊临朐县冶源镇人民政府告老庄告老庄自然村告老庄（扩容2次）35号箱冯天考（外墙）*********，故障现象：，故障现象类型：，客户诉求：18765191642用户要求尽快回电确认上门移机时间，联系电话：18765191642，通话流水：2024070909284499720899051。接入方式：FTTH，当前是否在线：不在线，端到端诊断结果：状态正常，是否智能网关：是，光功率。</t>
  </si>
  <si>
    <t>2024-07-09 09:36:00</t>
  </si>
  <si>
    <t>2024-07-09 09:36:38</t>
  </si>
  <si>
    <t>SD-852-310042-1727-547</t>
  </si>
  <si>
    <t>SD-057-240709-795638-4496</t>
  </si>
  <si>
    <t>2024-07-09 14:53:54</t>
  </si>
  <si>
    <t>80+普通-普通区域-安丘市-安丘丹桂园-18365669121-300M-宽带上网投诉-次数0-202407090000405955</t>
  </si>
  <si>
    <t>202407090000405955</t>
  </si>
  <si>
    <t>202407090000405955#客户来电反映网速慢，经查询客户侧为质差终端，请协助上门更换终端并一并处理故障问题，谢谢！联系电话：15963660636；联系人：先生；来电流水：2024070914511878020842143。</t>
  </si>
  <si>
    <t>2024-07-09 14:55:02</t>
  </si>
  <si>
    <t>2024-07-09 14:55:27</t>
  </si>
  <si>
    <t>SD-057-240709-736240-3752</t>
  </si>
  <si>
    <t>2024-07-09 13:25:18</t>
  </si>
  <si>
    <t>普通区域-潍城区-西城名都-13864660151-500M-宽带上网投诉-次数0-202407090000339155</t>
  </si>
  <si>
    <t>202407090000339155</t>
  </si>
  <si>
    <t>202407090000339155#宽带账号：13864660151；宽带地址：潍坊潍城区西关街道胜利西街西城名都21号楼**，客户来电反映表示宽带网络网速慢，客户不配合线上指导，要求上门，谢谢！联系电话：15863655216；联系人：男士；来电流水：2024070913215364920868110</t>
  </si>
  <si>
    <t>2024-07-09 13:27:58</t>
  </si>
  <si>
    <t>2024-07-09 13:28:24</t>
  </si>
  <si>
    <t>SD-057-240709-176820-1011</t>
  </si>
  <si>
    <t>2024-07-09 09:32:14</t>
  </si>
  <si>
    <t>【PCDN】-(目标)普通区域-坊子区-新方新怡园（保护小区）-19531949931-300M-宽带上网投诉-次数0-20240709092926X566105187</t>
  </si>
  <si>
    <t>20240709092926X566105187</t>
  </si>
  <si>
    <t xml:space="preserve">流程受理流水号：20240709092323195319499311015386
客户号码:19531949931
客户姓名:郑*
投诉地市:潍坊
来话流水:2024070909193023120877827
宽带账号:19531949931
宽带账号归属地市:潍坊
宽带账号归属区县:坊子区
故障地址:潍坊坊子区坊子新区凤凰街新方新怡园（保护小区）北区5号楼*********
联系电话:19531949931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故障细类:宽带网速慢/卡顿
携转原因:
故障时间:2024-07-09 09:24:05
网站/APP/游戏名称:抖音
具体故障现象:网速慢卡顿，
客户其他诉求:
</t>
  </si>
  <si>
    <t>2024-07-09 09:34:54</t>
  </si>
  <si>
    <t>2024-07-09 09:35:22</t>
  </si>
  <si>
    <t>SD-057-240709-359680-1008</t>
  </si>
  <si>
    <t>2024-07-09 09:32:02</t>
  </si>
  <si>
    <t>【调研】-80+普通-(目标)普通区域-安丘市-汶水绿洲-18764656788-300M-宽带上网投诉-次数0-202407090000145946</t>
  </si>
  <si>
    <t>202407090000145946</t>
  </si>
  <si>
    <t xml:space="preserve">202407090000145946#流程受理流水号：20240709092955187646567881017315
客户号码:18764656788
客户姓名:张**
投诉地市:潍坊
来话流水:2024070909293691620810408
宽带账号:18764656788
宽带账号归属地市:潍坊
宽带账号归属区县:安丘市
故障地址:潍坊安丘市兴安街道永安路西关花园汶水绿洲12号楼*********
联系电话:18764656788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故障时间:2024-07-09 09:31:19
具体故障现象:光猫亮红灯，
客户其他诉求:客户侧为质差终端，要求上门更换终端并一并处理故障问题。
</t>
  </si>
  <si>
    <t>2024-07-09 09:44:43</t>
  </si>
  <si>
    <t>SD-057-240709-085317-2408</t>
  </si>
  <si>
    <t>2024-07-09 11:23:04</t>
  </si>
  <si>
    <t>80+银卡-普通区域-寿光市-后寨村自然村-18766893555-200M-宽带上网投诉-次数0-202407090000257628</t>
  </si>
  <si>
    <t>2024-07-10 12:24:00</t>
  </si>
  <si>
    <t>202407090000257628</t>
  </si>
  <si>
    <t xml:space="preserve">202407090000257628#【已关注中国移动10086微信公众号】流程受理流水号：20240709112233187668935551047766
客户号码:18766893555
客户姓名:王**
投诉地市:潍坊
来话流水:2024070911210568420860106
宽带账号:18766893555
宽带账号归属地市:潍坊
宽带账号归属区县:寿光市
故障地址:潍坊寿光市留吕后寨村后寨村自然村后寨村5号箱（苳得祥家外墙）*********
联系电话:18369616300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故障时间:2024-07-09 11:22:52
具体故障现象:打不开网页，
客户其他诉求:客户侧为质差终端，要求上门更换终端并一并处理故障问题。
</t>
  </si>
  <si>
    <t>2024-07-09 11:26:00</t>
  </si>
  <si>
    <t>2024-07-09 11:28:31</t>
  </si>
  <si>
    <t>SD-057-240709-650832-2411</t>
  </si>
  <si>
    <t>2024-07-09 11:23:12</t>
  </si>
  <si>
    <t>【追1】普通区域-安丘市-贾家王封村自然村-13953635805-300M-宽带上网投诉-次数0-20240709112033X233578708</t>
  </si>
  <si>
    <t>20240709112033X233578708</t>
  </si>
  <si>
    <t xml:space="preserve">【农村网络投诉】流程受理流水号：20240709111856139536358051046904
客户号码:13953635805
客户姓名:贾**
投诉地市:潍坊
来话流水:2024070911181578020820956
宽带账号:13953635805
宽带账号归属地市:潍坊
宽带账号归属区县:安丘市
故障地址:潍坊安丘市贾戈街道贾家王封村贾家王封村自然村贾家王封村17号箱村中贾明灵*********
联系电话:13953635805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11:19:09
具体故障现象:提示网络无法连接，
客户其他诉求:要求维修
</t>
  </si>
  <si>
    <t>2024-07-09 11:26:19</t>
  </si>
  <si>
    <t>2024-07-09 11:26:38</t>
  </si>
  <si>
    <t>SD-057-240709-742539-4599</t>
  </si>
  <si>
    <t>2024-07-09 15:05:23</t>
  </si>
  <si>
    <t>80+金卡-普通区域-高密市-张家大村自然村-13792633467-1000M-宽带上网投诉-次数0-20240709150354X634107102</t>
  </si>
  <si>
    <t>20240709150354X634107102</t>
  </si>
  <si>
    <t xml:space="preserve">【农村网络投诉】流程受理流水号：20240709150323137926334671092687
客户号码:13792633467
客户姓名:李**
投诉地市:潍坊
来话流水:2024070914504771420835301
宽带账号:13792633467
宽带账号归属地市:潍坊
宽带账号归属区县:高密市
故障地址:潍坊高密市密水街道张家大村张家大村自然村高密张家大村4号箱运起超市南*********
联系电话:15263657669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故障细类:网速慢/上网掉线(专席)
携转原因:
故障时间:2024-07-09 15:03:36
具体故障现象:网速慢卡顿，
客户其他诉求:
</t>
  </si>
  <si>
    <t>2024-07-09 15:07:23</t>
  </si>
  <si>
    <t>2024-07-09 15:07:53</t>
  </si>
  <si>
    <t>SD-851-306143-22715-13737</t>
  </si>
  <si>
    <t>SD-057-240709-415632-4945</t>
  </si>
  <si>
    <t>2024-07-09 15:38:12</t>
  </si>
  <si>
    <t>【调研】-普通区域-寿光市-西稻田村自然村-18866199200-300M-宽带上网投诉-次数0-20240709153541X541628393</t>
  </si>
  <si>
    <t>20240709153541X541628393</t>
  </si>
  <si>
    <t xml:space="preserve">【农村网络投诉】流程受理流水号：20240709153345188661992001099858
客户号码:18866199200
客户姓名:马**
投诉地市:潍坊
来话流水:2024070915315431620881530
宽带账号:18866199200
宽带账号归属地市:潍坊
宽带账号归属区县:寿光市
故障地址:潍坊寿光市稻田镇西稻田村夜市西头
联系电话:18866199200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故障时间:2024-07-09 15:34:03
具体故障现象:宽带无法正常使用，上一位客服代表指导操作后未恢复，请协助处理谢谢
客户其他诉求:
</t>
  </si>
  <si>
    <t>2024-07-09 15:46:01</t>
  </si>
  <si>
    <t>2024-07-09 15:46:26</t>
  </si>
  <si>
    <t>SD-851-277555-15694-6918</t>
  </si>
  <si>
    <t>SD-057-240709-218056-1096</t>
  </si>
  <si>
    <t>2024-07-09 09:39:13</t>
  </si>
  <si>
    <t>【调研】-80+钻石-(目标)普通区域-安丘市-青云花园（青云花园沿街楼）-13953611751-1000M-宽带上网投诉-次数0-202407090000154311</t>
  </si>
  <si>
    <t>202407090000154311</t>
  </si>
  <si>
    <t>202407090000154311#流程受理流水号：20240709093754139536117511019622
客户号码:13953611751
客户姓名:曹**
投诉地市:潍坊
来话流水:2024070909372743720814278
宽带账号:13953611751
宽带账号归属地市:潍坊
宽带账号归属区县:安丘市
故障地址:潍坊安丘市兴安街道建安路青云花园（青云花园沿街楼）45号楼*********
联系电话:13953611751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09:35:58
具体故障现象:光猫亮红灯，拔插捋直光纤线未恢复，请协助处理，谢谢
客户其他诉求:
;宽带小区$[青云花园（青云花园沿街楼）]$</t>
  </si>
  <si>
    <t>2024-07-09 09:45:11</t>
  </si>
  <si>
    <t>2024-07-09 09:48:23</t>
  </si>
  <si>
    <t>SD-851-265571-6653-12059</t>
  </si>
  <si>
    <t>SD-057-240709-432519-4596</t>
  </si>
  <si>
    <t>2024-07-09 15:05:07</t>
  </si>
  <si>
    <t>普通区域-寿光市-碱疃村自然村-18264671313-100M-宽带上网投诉-次数0-20240709150222X542352714</t>
  </si>
  <si>
    <t>2024-07-10 16:06:00</t>
  </si>
  <si>
    <t>20240709150222X542352714</t>
  </si>
  <si>
    <t xml:space="preserve">【农村网络投诉】流程受理流水号：20240709145903182646713131091692
客户号码:18264671313
客户姓名:孙*
投诉地市:潍坊
来话流水:2024070914563192620810915
宽带账号:18264671313
宽带账号归属地市:潍坊
宽带账号归属区县:寿光市
故障地址:潍坊寿光市侯镇碱疃村碱疃村自然村碱疃村沿街5箱(孙世路外墙）*********
联系电话:18264671313
联系人:先生/女士
工单紧急程度:一般
是否有升级投诉倾向:否
是否重复投诉:否
是否携转意向:否
是否投诉倾向:否
工单内容:
</t>
  </si>
  <si>
    <t>2024-07-09 15:14:04</t>
  </si>
  <si>
    <t>2024-07-09 15:34:18</t>
  </si>
  <si>
    <t>SD-057-240709-869275-4643</t>
  </si>
  <si>
    <t>2024-07-09 15:08:27</t>
  </si>
  <si>
    <t>80+普通-普通区域-坊子区-于家屯村自然村-15069652978-300M-宽带上网投诉-次数0-20240709150704X824656728</t>
  </si>
  <si>
    <t>20240709150704X824656728</t>
  </si>
  <si>
    <t xml:space="preserve">【农村网络投诉】流程受理流水号：20240709150444150696529781092995
客户号码:15069652978
客户姓名:丁**
投诉地市:潍坊
来话流水:2024070915031576120898769
宽带账号:15069652978
宽带账号归属地市:潍坊
宽带账号归属区县:峡山区
故障地址:潍坊峡山区王家庄街道（王家庄）于家屯村于家屯村自然村于家屯村扩容7号箱*********
联系电话:15963678677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15:04:55
具体故障现象:光猫通电无反应，指示灯不亮，流水2024070915031576120898769联系电话15069652978
客户其他诉求:无
</t>
  </si>
  <si>
    <t>2024-07-09 15:20:55</t>
  </si>
  <si>
    <t>2024-07-09 15:21:40</t>
  </si>
  <si>
    <t>SD-057-240709-054618-1163</t>
  </si>
  <si>
    <t>2024-07-09 09:45:44</t>
  </si>
  <si>
    <t>【调研】-普通区域-坊子区-滕家庄村自然村-15953678014-300M-宽带上网投诉-次数0-202407090000159941</t>
  </si>
  <si>
    <t>202407090000159941</t>
  </si>
  <si>
    <t>202407090000159941#宽带账号15953678014；宽带地址：潍坊坊子区坊安街办滕家庄村滕家庄村自然村10号村东北角韩福来*********；客户来电反映宽带连不上网，客户不配合排障，要求师傅上门，请协助处理，谢谢！联系电话：15953678014；联系人：***；来电流水：2024070909434315520898899</t>
  </si>
  <si>
    <t>2024-07-09 09:49:53</t>
  </si>
  <si>
    <t>SD-851-256667-4693-25836</t>
  </si>
  <si>
    <t>SD-057-240709-386704-1042</t>
  </si>
  <si>
    <t>2024-07-09 09:35:31</t>
  </si>
  <si>
    <t>普通区域-寒亭区-温亭花苑-15662570267-300M-宽带上网投诉-次数0-202407090000149481</t>
  </si>
  <si>
    <t>202407090000149481</t>
  </si>
  <si>
    <t>202407090000149481#流程受理流水号：20240709093436156625702671018726
客户号码:15662570267
客户姓名:章*
投诉地市:潍坊
来话流水:2024070909342084620873195
宽带账号:15662570267
宽带账号归属地市:潍坊
宽带账号归属区县:潍城区
故障地址:潍坊潍城区城关街道福寿西街温亭花苑13号楼*********
联系电话:15662570267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09:35:02
具体故障现象:提示网络无法连接，
客户其他诉求:
;宽带小区$[温亭花苑]$</t>
  </si>
  <si>
    <t>2024-07-09 09:37:39</t>
  </si>
  <si>
    <t>2024-07-09 09:37:55</t>
  </si>
  <si>
    <t>SD-852-299520-1650-4967</t>
  </si>
  <si>
    <t>SD-057-240709-027468-2435</t>
  </si>
  <si>
    <t>2024-07-09 11:25:44</t>
  </si>
  <si>
    <t>普通区域-昌乐县-五图党委家属院-15169633360-300M-宽带上网投诉-次数0-202407090000259263</t>
  </si>
  <si>
    <t>202407090000259263</t>
  </si>
  <si>
    <t>202407090000259263#
宽带账号：15169633360；宽带地址：潍坊昌乐县五图街道宝通街五图党委家属院13号楼；客户来电反映移动高清无法看直播，客户不在现场，无法配合线上指导，要求师傅上门，请协助处理，谢谢！联系电话：15169633360；联系人：女士；来电流水：2024070911203214920852399</t>
  </si>
  <si>
    <t>2024-07-09 11:28:15</t>
  </si>
  <si>
    <t>2024-07-09 11:29:20</t>
  </si>
  <si>
    <t>SD-057-240709-461920-4101</t>
  </si>
  <si>
    <t>2024-07-09 14:11:02</t>
  </si>
  <si>
    <t>80+银卡-普通区域-青州市-北寨村自然村-13475657649-500M-宽带上网投诉-次数0-20240709140810X290813355</t>
  </si>
  <si>
    <t>20240709140810X290813355</t>
  </si>
  <si>
    <t xml:space="preserve">【农村网络投诉】流程受理流水号：20240709140724134756576491079923
客户号码:13475657649
客户姓名:赵**
投诉地市:潍坊
来话流水:2024070914070950320882432
宽带账号:13475657649
宽带账号归属地市:潍坊
宽带账号归属区县:青州市
故障地址:潍坊青州市谭坊镇北寨村北寨村自然村扩容4号箱（程新山后邻后墙）*********
联系电话:13475657649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14:07:38
具体故障现象:光猫亮红灯，
客户其他诉求:
</t>
  </si>
  <si>
    <t>2024-07-09 14:18:41</t>
  </si>
  <si>
    <t>2024-07-09 14:19:10</t>
  </si>
  <si>
    <t>SD-057-240709-820937-4469</t>
  </si>
  <si>
    <t>2024-07-09 14:50:10</t>
  </si>
  <si>
    <t>普通区域-青州市-青冢-13563679018-200M-宽带上网投诉-次数0-20240709144724X644313723</t>
  </si>
  <si>
    <t>2024-07-10 15:51:00</t>
  </si>
  <si>
    <t>20240709144724X644313723</t>
  </si>
  <si>
    <t xml:space="preserve">【农村网络投诉】流程受理流水号：20240709144653135636790181088836
客户号码:13563679018
客户姓名:李**
投诉地市:潍坊
来话流水:2024070914430972720835605
宽带账号:13563679018
宽带账号归属地市:潍坊
宽带账号归属区县:青州市
故障地址:潍坊青州市高柳镇青冢村青冢21K3陈浩线杆*********
联系电话:13563679018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故障细类:宽带无法上网
携转原因:
故障时间:2024-07-09 14:47:07
具体故障现象:用户无法提供具体故障现象，
客户其他诉求:
</t>
  </si>
  <si>
    <t>2024-07-09 14:51:51</t>
  </si>
  <si>
    <t>2024-07-09 14:52:20</t>
  </si>
  <si>
    <t>SD-057-240709-016485-4472</t>
  </si>
  <si>
    <t>2024-07-09 14:50:24</t>
  </si>
  <si>
    <t>FTTR-普通区域-高密市-盛天茗苑-13335257482-1000M-宽带上网投诉-次数0-20240709144843X723183379</t>
  </si>
  <si>
    <t>20240709144843X723183379</t>
  </si>
  <si>
    <t xml:space="preserve">流程受理流水号：20240709144827133352574821089157
客户号码:13335257482
客户姓名:王**
投诉地市:潍坊
来话流水:2024070914472865820892142
宽带账号:13335257482
宽带账号归属地市:潍坊
宽带账号归属区县:高密市
故障地址:潍坊高密市朝阳街道孚日街盛天茗苑如家酒店楼顶1号*********
联系电话:13335257482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光功率:-8.00
故障大类:宽带/电视
故障细类:宽带无法上网(专席)
携转原因:
故障时间:2024-07-09 14:49:10
具体故障现象:打不开网页，
客户其他诉求:
</t>
  </si>
  <si>
    <t>2024-07-09 14:52:09</t>
  </si>
  <si>
    <t>2024-07-09 14:52:41</t>
  </si>
  <si>
    <t>SD-851-335081-6801-7884</t>
  </si>
  <si>
    <t>SD-057-240709-954872-4603</t>
  </si>
  <si>
    <t>2024-07-09 15:05:38</t>
  </si>
  <si>
    <t>【调研】-80+钻石-普通区域-奎文区-董家小区-18364661111-1000M-宽带上网投诉-次数0-20240709150423X663255300 一级督办</t>
  </si>
  <si>
    <t>20240709150423X663255300</t>
  </si>
  <si>
    <t xml:space="preserve">流程受理流水号：20240709145646183646611111091150
客户号码:18364661111
客户姓名:王*
投诉地市:潍坊
来话流水:2024070914542605720883553
宽带账号:18364661111
宽带账号归属地市:潍坊
宽带账号归属区县:奎文区
故障地址:潍坊奎文区廿里堡街道文化路兴华园小区4号楼*********
联系电话:18253675555
联系人:先生/女士
工单紧急程度:紧急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故障时间:2024-07-09 15:00:46
具体故障现象:光猫灯正常但电脑手机无法上网，开关手机无线未恢复
客户其他诉求:
</t>
  </si>
  <si>
    <t>2024-07-09 15:07:11</t>
  </si>
  <si>
    <t>2024-07-09 15:07:28</t>
  </si>
  <si>
    <t>SD-057-240709-790614-19</t>
  </si>
  <si>
    <t>2024-07-09 05:33:48</t>
  </si>
  <si>
    <t>80+白金-普通区域-潍城区-圣菲漫步A-13791661205-1000M-宽带上网投诉-次数0-202407090000090917</t>
  </si>
  <si>
    <t>202407090000090917</t>
  </si>
  <si>
    <t xml:space="preserve">202407090000090917#流程受理流水号：20240709053001137916612051000042
客户号码:13791661205
客户姓名:刘*
投诉地市:潍坊
来话流水:2024070905294770020829375
宽带账号:13791661205
宽带账号归属地市:潍坊
宽带账号归属区县:潍城区
故障地址:潍坊潍城区西关街道北宫西街圣菲漫步AA区5号楼*********
联系电话:13791661205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光功率:-22.44
故障大类:宽带/电视
故障细类:宽带无法上网
携转原因:
故障时间:2024-07-09 05:32:27
具体故障现象:打不开网页，出现半个月了
客户其他诉求:客户侧为质差终端，要求上门更换终端并一并处理故障问题。
</t>
  </si>
  <si>
    <t>2024-07-09 06:15:53</t>
  </si>
  <si>
    <t>2024-07-09 07:18:22</t>
  </si>
  <si>
    <t>SD-851-247885-17573-11010</t>
  </si>
  <si>
    <t>SD-057-240709-308759-57</t>
  </si>
  <si>
    <t>2024-07-09 07:12:09</t>
  </si>
  <si>
    <t>(目标)普通区域-潍城区-槐香小区-13964798752-100M-宽带上网投诉-次数0-202407090000092443</t>
  </si>
  <si>
    <t>202407090000092443</t>
  </si>
  <si>
    <t xml:space="preserve">202407090000092443#流程受理流水号：20240709070935139647987521000140
客户号码:13964798752
客户姓名:冷**
投诉地市:潍坊
来话流水:2024070907091285320833220
宽带账号:13964798752
宽带账号归属地市:潍坊
宽带账号归属区县:潍城区
故障地址:潍坊潍城区北关街道和平路槐香小区16号楼*********
联系电话:13964798752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07:10:19
具体故障现象:宽带无法使用
客户其他诉求:客户侧为质差终端，要求上门更换终端并一并处理故障问题。
</t>
  </si>
  <si>
    <t>2024-07-09 07:17:11</t>
  </si>
  <si>
    <t>2024-07-09 07:17:27</t>
  </si>
  <si>
    <t>SD-057-240709-706598-1175</t>
  </si>
  <si>
    <t>2024-07-09 09:46:58</t>
  </si>
  <si>
    <t>80+银卡-普通区域-寿光市-郭井子村自然村-13721945372-200M-宽带上网投诉-次数0-202407090000159969</t>
  </si>
  <si>
    <t>2024-07-10 10:47:00</t>
  </si>
  <si>
    <t>202407090000159969</t>
  </si>
  <si>
    <t xml:space="preserve">202407090000159969#宽带账号：13721945372宽带地址潍坊寿光市卧铺郭井子村郭井子村自然村郭井子村扩容11箱：；客户来电反映宽带不能上网，无法配合线上指导，请协助处理，谢谢！联系电话；联系人：13721945372；来电流水：2024070909451170820819264
</t>
  </si>
  <si>
    <t>2024-07-09 09:48:54</t>
  </si>
  <si>
    <t>2024-07-09 09:49:14</t>
  </si>
  <si>
    <t>SD-057-240709-728604-4186</t>
  </si>
  <si>
    <t>2024-07-09 14:14:18</t>
  </si>
  <si>
    <t>【调研】-80+普通-普通区域-滨海-寿春园北区-13685368668-300M-宽带上网投诉-次数0-20240709141150X510323830</t>
  </si>
  <si>
    <t>20240709141150X510323830</t>
  </si>
  <si>
    <t xml:space="preserve">流程受理流水号：20240709140940136853686681080435
客户号码:13685368668
客户姓名:杨**
投诉地市:潍坊
来话流水:2024070914084381720800904
宽带账号:13685368668
宽带账号归属地市:潍坊
宽带账号归属区县:滨海
故障地址:潍坊滨海大家洼街道华安路寿春园北区22号箱（7号楼2单元）*********
联系电话:13854455708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故障时间:2024-07-09 14:11:32
具体故障现象:光猫亮红灯，引导客户将光纤线插紧，将弯折的位置捋直后重启无效，请协助处理，谢谢
客户其他诉求:
</t>
  </si>
  <si>
    <t>2024-07-09 14:20:59</t>
  </si>
  <si>
    <t>2024-07-09 14:21:16</t>
  </si>
  <si>
    <t>SD-057-240709-058136-4528</t>
  </si>
  <si>
    <t>2024-07-09 14:57:25</t>
  </si>
  <si>
    <t>普通区域-寒亭区-益新街沿街商铺-15153659010-100M-宽带上网投诉-次数0-202407090000406621</t>
  </si>
  <si>
    <t>2024-07-10 15:58:00</t>
  </si>
  <si>
    <t>202407090000406621</t>
  </si>
  <si>
    <t>202407090000406621#宽带账号：15153659010；宽带地址：潍坊寒亭区寒亭街道益新街益新街沿街商铺友谊路益新街渤海学校沿街8号箱美车坊*********；客户来电反映宽带故障，客户不配合排障，要求师傅上门，请协助处理，谢谢！联系电话：本机；联系人：女士 ；来电流水2024070914541516820881176</t>
  </si>
  <si>
    <t>2024-07-09 15:31:20</t>
  </si>
  <si>
    <t>2024-07-09 15:35:09</t>
  </si>
  <si>
    <t>SD-057-240709-023154-4386</t>
  </si>
  <si>
    <t>2024-07-09 14:38:38</t>
  </si>
  <si>
    <t>【调研】-普通区域-诸城市-纺织厂第一小区-15954425653-300M-宽带上网投诉-次数0-20240709143559X959553523</t>
  </si>
  <si>
    <t>20240709143559X959553523</t>
  </si>
  <si>
    <t xml:space="preserve">流程受理流水号：20240709143323159544256531085735
客户号码:15954425653
客户姓名:夏**
投诉地市:潍坊
来话流水:2024070914330240020801964
宽带账号:15954425653
宽带账号归属地市:潍坊
宽带账号归属区县:诸城市
故障地址:潍坊诸城市龙都街道纺织街纺织厂第一小区31号楼*********
联系电话:15954425653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14:35:01
具体故障现象:提示网络无法连接，
客户其他诉求:无法上网
</t>
  </si>
  <si>
    <t>2024-07-09 14:40:47</t>
  </si>
  <si>
    <t>2024-07-09 14:41:16</t>
  </si>
  <si>
    <t>SD-057-240709-432751-4479</t>
  </si>
  <si>
    <t>2024-07-09 14:50:55</t>
  </si>
  <si>
    <t>普通区域-滨海-职工家园-13589172230-500M-宽带上网投诉-次数0-20240709144951X791906430</t>
  </si>
  <si>
    <t>20240709144951X791906430</t>
  </si>
  <si>
    <t>检测结果：1、手机账号余额检测：手机账户余额正常；2、宽带速率检测：宽带速率正常；3、宽带账号登录状态检测：账号登录状态正常；4、宽带状态检测：宽带状态正常；5、群体故障检测：无大面积群障；6、线路检测：线路状态异常；7、光猫在线检测：光猫在线；故障类型：网络无法连接。故障描述：无网络连接，显示一个感叹号！不知道什么原因。。联系人：霍书龙。联系电话：13589172230。。</t>
  </si>
  <si>
    <t>2024-07-09 14:52:26</t>
  </si>
  <si>
    <t>2024-07-09 14:52:47</t>
  </si>
  <si>
    <t>SD-057-240709-890653-796</t>
  </si>
  <si>
    <t>【重投】-80+普通-普通区域-寿光市-西石村-13964738727-200M-宽带上网投诉-次数0-202407090000126572</t>
  </si>
  <si>
    <t>2024-07-10 10:11:00</t>
  </si>
  <si>
    <t>202407090000126572</t>
  </si>
  <si>
    <t>202407090000126572#宽带账号：13964738727；宽带地址：潍坊寿光市圣城街道东升路东升路与圣城街交叉口以南路西4号箱**客户来电反映宽带无法使用，客户要求师傅上门，请协助处理，谢谢！联系电话：15095265300；联系人：***；来电流水：2024070909053179920898867</t>
  </si>
  <si>
    <t>2024-07-09 09:14:24</t>
  </si>
  <si>
    <t>2024-07-09 09:14:54</t>
  </si>
  <si>
    <t>SD-851-315621-19013-8571</t>
  </si>
  <si>
    <t>SD-057-240709-057923-61</t>
  </si>
  <si>
    <t>2024-07-09 07:14:31</t>
  </si>
  <si>
    <t>普通区域-诸城市-枫香小镇-13589160890-200M-宽带上网投诉-次数0-202407090000091142</t>
  </si>
  <si>
    <t>202407090000091142</t>
  </si>
  <si>
    <t>202407090000091142#【已关注中国移动10086微信公众号】流程受理流水号：20240709071347135891608901000155
客户号码:13589160890
客户姓名:王**
投诉地市:潍坊
来话流水:2024070907133074520834181
宽带账号:13589160890
宽带账号归属地市:潍坊
宽带账号归属区县:诸城市
故障地址:潍坊诸城市密州街道南外环枫香小镇13号楼*********
联系电话:13589160890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07:14:20
具体故障现象:光猫亮红灯，
客户其他诉求:
;宽带小区$[枫香小镇]$</t>
  </si>
  <si>
    <t>2024-07-09 07:28:43</t>
  </si>
  <si>
    <t>2024-07-09 07:29:15</t>
  </si>
  <si>
    <t>SD-057-240709-041297-2463</t>
  </si>
  <si>
    <t>2024-07-09 11:29:13</t>
  </si>
  <si>
    <t>普通区域-青州市-泰丰购物广场-15006692879-100M-宽带上网投诉-次数0-20240709112702X622488161</t>
  </si>
  <si>
    <t>2024-07-10 12:30:00</t>
  </si>
  <si>
    <t>20240709112702X622488161</t>
  </si>
  <si>
    <t xml:space="preserve">流程受理流水号：20240709112411150066928791048164
客户号码:15006692879
客户姓名:杨**
投诉地市:潍坊
来话流水:2024070911235247020898371
宽带账号:15006692879
宽带账号归属地市:潍坊
宽带账号归属区县:青州市
故障地址:潍坊青州市云门山街道范公亭路泰丰购物广场23号-负一层变电室南*********
联系电话:15006692879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故障时间:2024-07-09 11:26:29
具体故障现象:提示网络无法连接，
客户其他诉求:
</t>
  </si>
  <si>
    <t>2024-07-09 11:30:57</t>
  </si>
  <si>
    <t>2024-07-09 11:31:23</t>
  </si>
  <si>
    <t>SD-057-240709-327510-863</t>
  </si>
  <si>
    <t>2024-07-09 09:17:02</t>
  </si>
  <si>
    <t>【调研】-80+银卡-普通区域-高密市-湖滨花园-13791883707-1000M-宽带上网投诉-次数0-20240709091402X642902419</t>
  </si>
  <si>
    <t>20240709091402X642902419</t>
  </si>
  <si>
    <t xml:space="preserve">流程受理流水号：20240709091217137918837071012182
客户号码:13791883707
客户姓名:宫**
投诉地市:潍坊
来话流水:2024070909113053620873536
宽带账号:13791883707
宽带账号归属地市:潍坊
宽带账号归属区县:高密市
故障地址:潍坊高密市密水街道密水大街湖滨花园31号楼
联系电话:13791883707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故障时间:2024-07-09 09:11:59
具体故障现象:网速慢卡顿，
客户其他诉求:卡顿，重启无效，路由使用一年不到
</t>
  </si>
  <si>
    <t>2024-07-09 09:23:13</t>
  </si>
  <si>
    <t>2024-07-09 09:23:43</t>
  </si>
  <si>
    <t>SD-851-262436-17638-11659</t>
  </si>
  <si>
    <t>SD-057-240709-481359-865</t>
  </si>
  <si>
    <t>2024-07-09 09:17:15</t>
  </si>
  <si>
    <t>80+普通-普通区域-奎文区-聚类-高新城市综合广场（蓝色智谷）-15165605954-300M-宽带上网投诉-次数0-20240709091411X651640391</t>
  </si>
  <si>
    <t>20240709091411X651640391</t>
  </si>
  <si>
    <t xml:space="preserve">流程受理流水号：20240709091352151656059541012642
客户号码:15165605954
客户姓名:高**
投诉地市:潍坊
来话流水:2024070909104569720864140
宽带账号:15165605954
宽带账号归属地市:潍坊
宽带账号归属区县:高新
故障地址:潍坊高新高新城区健康街聚类-高新城市综合广场（蓝色智谷）B3号楼*********
联系电话:15165605954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
故障细类:宽带无法上网(专席)
携转原因:
故障时间:2024-07-09 09:13:41
具体故障现象:提示网络无法连接，
客户其他诉求:
</t>
  </si>
  <si>
    <t>2024-07-09 09:21:04</t>
  </si>
  <si>
    <t>2024-07-09 09:21:23</t>
  </si>
  <si>
    <t>SD-851-309103-29723-28112</t>
  </si>
  <si>
    <t>SD-057-240709-768913-826</t>
  </si>
  <si>
    <t>2024-07-09 09:11:38</t>
  </si>
  <si>
    <t>普通区域-临朐县-朱家路口自然村-13791621668-300M-宽带上网投诉-次数0-20240709090919X359854911</t>
  </si>
  <si>
    <t>20240709090919X359854911</t>
  </si>
  <si>
    <t xml:space="preserve">【农村网络投诉】流程受理流水号：20240709090840137916216681011173
客户号码:13791621668
客户姓名:连**
投诉地市:潍坊
来话流水:2024070909062987320810760
宽带账号:13791621668
宽带账号归属地市:潍坊
宽带账号归属区县:临朐县
故障地址:潍坊临朐县辛寨镇人民政府朱家路口朱家路口自然村朱家路口扩1号郎丰亮*********
联系电话:15095230603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09:08:58
具体故障现象:光猫亮红灯，已引导客户将光纤线插紧捋直，并重启设备，未恢复
客户其他诉求:
</t>
  </si>
  <si>
    <t>2024-07-09 09:20:44</t>
  </si>
  <si>
    <t>2024-07-09 09:21:05</t>
  </si>
  <si>
    <t>SD-057-240709-836052-4921</t>
  </si>
  <si>
    <t>2024-07-09 15:35:23</t>
  </si>
  <si>
    <t>80+银卡-普通区域-奎文区-毛巾厂宿舍-13516369700-1000M-宽带上网投诉-次数0-20240709153432X472405121</t>
  </si>
  <si>
    <t>20240709153432X472405121</t>
  </si>
  <si>
    <t xml:space="preserve">流程受理流水号：20240709153027135163697001099068
客户号码:13516369700
客户姓名:李**
投诉地市:潍坊
来话流水:2024070915284172020838563
宽带账号:13516369700
宽带账号归属地市:潍坊
宽带账号归属区县:奎文区
故障地址:潍坊奎文区潍洲路街道潍洲路毛巾厂宿舍8号楼*********
联系电话:13516369700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15:30:35
具体故障现象:亮红灯，插紧捋顺光纤线重启还是闪，
客户其他诉求:
</t>
  </si>
  <si>
    <t>2024-07-09 15:50:45</t>
  </si>
  <si>
    <t>2024-07-09 15:51:13</t>
  </si>
  <si>
    <t>SD-851-295252-6801-7590</t>
  </si>
  <si>
    <t>SD-057-240709-749185-994</t>
  </si>
  <si>
    <t>2024-07-09 09:30:29</t>
  </si>
  <si>
    <t>普通区域-寿光市-君悦世家-13026569866-1000M-宽带上网投诉-次数0-202407090000143774</t>
  </si>
  <si>
    <t>202407090000143774</t>
  </si>
  <si>
    <t xml:space="preserve">202407090000143774#宽带账号：13026569866；宽带地址：潍坊寿光市圣城街道兴安路君悦世家14号楼*********；客户来电反映宽带经常掉线，客户不配合排障，要求上门，请协助处理，谢谢！联系电话：本机；联系人：先生；来电流水：2024070909273631520883895。
</t>
  </si>
  <si>
    <t>2024-07-09 09:33:41</t>
  </si>
  <si>
    <t>2024-07-09 09:33:57</t>
  </si>
  <si>
    <t>SD-852-286251-1828-14300</t>
  </si>
  <si>
    <t>SD-057-240709-845127-4495</t>
  </si>
  <si>
    <t>2024-07-09 14:53:30</t>
  </si>
  <si>
    <t>普通区域-高密市-物资局小区-13963611251-200M-宽带上网投诉-次数0-20240709145251X971292187</t>
  </si>
  <si>
    <t>20240709145251X971292187</t>
  </si>
  <si>
    <t xml:space="preserve">流程受理流水号：20240709145220139636112511090089
客户号码:13963611251
客户姓名:闫**
投诉地市:潍坊
来话流水:2024070914513806120846437
宽带账号:13963611251
宽带账号归属地市:潍坊
宽带账号归属区县:高密市
故障地址:潍坊高密市醴泉街道顺河路物资局小区潍坊高密醴泉街道卫生小区3号楼*********
联系电话:15006569711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14:52:38
具体故障现象:打不开网页，
客户其他诉求:
</t>
  </si>
  <si>
    <t>2024-07-09 14:56:36</t>
  </si>
  <si>
    <t>2024-07-09 15:00:02</t>
  </si>
  <si>
    <t>SD-057-240709-214639-823</t>
  </si>
  <si>
    <t>2024-07-09 09:11:27</t>
  </si>
  <si>
    <t>80+白金-普通区域-青州市-纸坊刘家庄-18264647555-200M-宽带上网投诉-次数0-202407090000128308</t>
  </si>
  <si>
    <t>2024-07-10 10:12:00</t>
  </si>
  <si>
    <t>202407090000128308</t>
  </si>
  <si>
    <t>202407090000128308#宽带账号：18264647555宽带地址：潍坊青州市高柳镇纸坊村纸坊刘家庄23号（纸坊刘学东；客户来电反映移动高清无法上网，客户不在现场，客户不配合排障，要求师傅上门，请协助处理，谢谢！联系电话：15163677798联系人先生；来电流水：2024070909084221220837892</t>
  </si>
  <si>
    <t>2024-07-09 09:13:11</t>
  </si>
  <si>
    <t>2024-07-09 09:13:34</t>
  </si>
  <si>
    <t>SD-057-240709-813275-4879</t>
  </si>
  <si>
    <t>2024-07-09 15:30:06</t>
  </si>
  <si>
    <t>普通区域-昌邑市-西孙村自然村-15954480218-300M-宽带上网投诉-次数0-20240709152858X138159375</t>
  </si>
  <si>
    <t>20240709152858X138159375</t>
  </si>
  <si>
    <t xml:space="preserve">【农村网络投诉】流程受理流水号：20240709152816159544802181098553
客户号码:15954480218
客户姓名:孙**
投诉地市:潍坊
来话流水:2024070915274774820826581
宽带账号:15954480218
宽带账号归属地市:潍坊
宽带账号归属区县:昌邑市
故障地址:潍坊昌邑市石埠镇西孙村西孙村自然村16号箱*********
联系电话:18963382389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故障时间:2024-07-09 15:28:27
具体故障现象:网速慢卡顿，
客户其他诉求:
</t>
  </si>
  <si>
    <t>2024-07-09 15:34:06</t>
  </si>
  <si>
    <t>2024-07-09 15:38:35</t>
  </si>
  <si>
    <t>SD-057-240709-865314-5496</t>
  </si>
  <si>
    <t>2024-07-09 16:38:25</t>
  </si>
  <si>
    <t>【调研】-普通区域-奎文区-南张营社区-15269606768-300M-宽带上网投诉-次数0-20240709163611X171795388</t>
  </si>
  <si>
    <t>2024-07-10 17:39:00</t>
  </si>
  <si>
    <t>20240709163611X171795388</t>
  </si>
  <si>
    <t xml:space="preserve">流程受理流水号：20240709163320152696067681114278
客户号码:15269606768
客户姓名:杨**
投诉地市:潍坊
来话流水:2024070916321463520886273
宽带账号:15269606768
宽带账号归属地市:潍坊
宽带账号归属区县:高新
故障地址:潍坊高新清池潍安路南张营社区11号楼1-501*********
联系电话:15269600128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故障细类:宽带无法上网(专席)
携转原因:
故障时间:2024-07-09 16:35:51
具体故障现象:光猫亮红灯，
客户其他诉求:
</t>
  </si>
  <si>
    <t>2024-07-09 16:46:56</t>
  </si>
  <si>
    <t>2024-07-09 16:47:15</t>
  </si>
  <si>
    <t>SD-057-240709-316702-5940</t>
  </si>
  <si>
    <t>2024-07-09 17:18:28</t>
  </si>
  <si>
    <t>【调研】-80+普通-普通区域-诸城市-黄海龙悦府-15763023988-300M-宽带上网投诉-次数0-202407090000533648</t>
  </si>
  <si>
    <t>2024-07-10 18:19:00</t>
  </si>
  <si>
    <t>202407090000533648</t>
  </si>
  <si>
    <t>202407090000533648#宽带账号：15763023988；宽带地址：潍坊诸城市龙都街道龙都街黄海龙悦府8号楼；客户来电反映移动高清*****，客户不在现场，无法配合线上指导，要求上门，请协助处理，谢谢！联系电话：15763023988；联系人：先生；来电流水：2024070917100511620870215</t>
  </si>
  <si>
    <t>2024-07-09 17:22:50</t>
  </si>
  <si>
    <t>2024-07-09 17:23:23</t>
  </si>
  <si>
    <t>SD-851-241987-5331-11270</t>
  </si>
  <si>
    <t>SD-057-240709-674023-1091</t>
  </si>
  <si>
    <t>2024-07-09 09:38:59</t>
  </si>
  <si>
    <t>【重投】-【调研】-80+普通-普通区域-诸城市-如意花园-15863281143-1000M-宽带上网投诉-次数0-202407090000152276</t>
  </si>
  <si>
    <t>202407090000152276</t>
  </si>
  <si>
    <t xml:space="preserve">202407090000152276# 宽带账号：15863281143；联系电话：15863281143宽带地址：潍坊诸城市密州街道府前街如意花园3号楼；客户来电反映无法联网，线上指导无法配合操作，要求上门处理, 来电流水：2024070909353337620889403
 </t>
  </si>
  <si>
    <t>2024-07-09 09:39:52</t>
  </si>
  <si>
    <t>2024-07-09 09:43:20</t>
  </si>
  <si>
    <t>SD-851-303964-10593-20877</t>
  </si>
  <si>
    <t>SD-057-240709-681754-1047</t>
  </si>
  <si>
    <t>2024-07-09 09:35:43</t>
  </si>
  <si>
    <t>80+金卡-普通区域-奎文区-医学院宿舍-13869663229-200M-宽带上网投诉-次数0-20240709093342X822277533</t>
  </si>
  <si>
    <t>2024-07-10 10:36:00</t>
  </si>
  <si>
    <t>20240709093342X822277533</t>
  </si>
  <si>
    <t xml:space="preserve">流程受理流水号：20240709093102138696632291017642
客户号码:13869663229
客户姓名:孙**
投诉地市:潍坊
来话流水:2024070909295128720813553
宽带账号:13869663229
宽带账号归属地市:潍坊
宽带账号归属区县:奎文区
故障地址:潍坊奎文区广文街道胜利街医学院宿舍26号楼*********
联系电话:13685366105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09:30:15
具体故障现象:宽带不在线，光猫亮灯正常，已重启光猫未恢复，请 协助处理 
客户其他诉求:谢谢
</t>
  </si>
  <si>
    <t>2024-07-09 09:42:01</t>
  </si>
  <si>
    <t>2024-07-09 09:42:28</t>
  </si>
  <si>
    <t>SD-057-240709-198620-2409</t>
  </si>
  <si>
    <t>80+普通-普通区域-诸城市-庄家屯自然村-15288818942-300M-宽带上网投诉-次数0-20240709112017X217089307</t>
  </si>
  <si>
    <t>20240709112017X217089307</t>
  </si>
  <si>
    <t>【预处理派单】宽带账号：15288818942，宽带地址： 潍坊诸城市舜王街道庄家屯庄家屯自然村庄家屯村12号箱*********，故障现象：，故障现象类型：，客户诉求：15288818942用户要求尽快回电确定上门时间 尽快安装，联系电话：15288818942，通话流水：2024070911183983820826607。接入方式：，当前是否在线：不在线，端到端诊断结果：宽带业务状态未激活，是否智能网关：否，光功率。</t>
  </si>
  <si>
    <t>2024-07-09 11:26:32</t>
  </si>
  <si>
    <t>2024-07-09 11:26:54</t>
  </si>
  <si>
    <t>SD-851-282944-7231-28631</t>
  </si>
  <si>
    <t>SD-057-240709-427056-4951</t>
  </si>
  <si>
    <t>2024-07-09 15:38:58</t>
  </si>
  <si>
    <t>普通区域-寿光市-仉家新村-17263245226-200M-宽带上网投诉-次数0-202407090000446247</t>
  </si>
  <si>
    <t>2024-07-10 16:39:00</t>
  </si>
  <si>
    <t>202407090000446247</t>
  </si>
  <si>
    <t>202407090000446247#流程受理流水号：20240709153552172632452261100356
客户号码:17263245226
客户姓名:宋**
投诉地市:潍坊
来话流水:2024070915282060020833857
宽带账号:17263245226
宽带账号归属地市:潍坊
宽带账号归属区县:寿光市
故障地址:潍坊寿光市文家街道仉家公寓楼二单元
联系电话:17263245226
联系人:先生
工单紧急程度:紧急
是否有升级投诉倾向:否
是否重复投诉:否
是否携转意向:否
是否投诉倾向:否
是否智能网关:智能网关
当前是否在线:否
接入方式:--
端到端诊断结果:用户密码错误
是否质差终端:无质差信息
光功率:无
故障大类:宽带/电视
故障细类:宽带无法上网(专席)
携转原因:
故障时间:2024-07-09 15:36:47
具体故障现象:光猫灯正常但电脑手机无法上网，重启未恢复，请协助谢谢。
客户其他诉求:
;宽带小区$[仉家新村]$</t>
  </si>
  <si>
    <t>2024-07-09 15:39:54</t>
  </si>
  <si>
    <t>2024-07-09 15:40:13</t>
  </si>
  <si>
    <t>SD-057-240709-972851-5430</t>
  </si>
  <si>
    <t>2024-07-09 16:32:22</t>
  </si>
  <si>
    <t>普通区域-寒亭区-投资公司小区-13964761850-300M-宽带上网投诉-次数0-202407090000490512</t>
  </si>
  <si>
    <t>2024-07-10 17:33:00</t>
  </si>
  <si>
    <t>202407090000490512</t>
  </si>
  <si>
    <t>202407090000490512#要求装维上门服务：宽带账号：13964761850；宽带地址：潍坊寒亭区寒亭街道幸福路投资公司小区南楼；客户来电反映宽带无法连接，显示质差路由器，无法配合线上指导/客户不配合排障，要求上门，请协助处理，谢谢！联系电话：19862661625；联系人先生；来电流水：2024070916300770720858317</t>
  </si>
  <si>
    <t>2024-07-09 16:44:16</t>
  </si>
  <si>
    <t>2024-07-09 16:44:37</t>
  </si>
  <si>
    <t>SD-057-240709-103587-1070</t>
  </si>
  <si>
    <t>2024-07-09 09:37:51</t>
  </si>
  <si>
    <t>普通区域-昌乐县-家乐花园-13792687626-300M-宽带上网投诉-次数0-202407090000151631</t>
  </si>
  <si>
    <t>202407090000151631</t>
  </si>
  <si>
    <t xml:space="preserve">202407090000151631#宽带账号：13792687626；宽带地址：潍坊昌乐县城关街道站前街家乐花园5号楼；客户来电反映宽带******/*****，经查询客户侧为质差路由器，请协助上门更换终端并一并处理故障问题，谢谢！联系电话：13792687626；联系人：女士；来电流水：2024070909314689720839147。 </t>
  </si>
  <si>
    <t>2024-07-09 09:43:17</t>
  </si>
  <si>
    <t>2024-07-09 09:48:08</t>
  </si>
  <si>
    <t>SD-057-240709-870954-2421</t>
  </si>
  <si>
    <t>2024-07-09 11:23:45</t>
  </si>
  <si>
    <t>【调研】-80+银卡-普通区域-青州市-东张根雕商业街-15763066819-100M-宽带上网投诉-次数0-202407090000256921</t>
  </si>
  <si>
    <t>202407090000256921</t>
  </si>
  <si>
    <t xml:space="preserve">202407090000256921#流程受理流水号：20240709112243157630668191047810
客户号码:15763066819
客户姓名:张**
投诉地市:潍坊
来话流水:2024070911213554420867053
宽带账号:15763066819
宽带账号归属地市:潍坊
宽带账号归属区县:青州市
故障地址:潍坊青州市王坟镇东张村东张根雕商业街5号箱（中心二街北尹太武）*********
联系电话:15006640193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故障时间:2024-07-09 11:22:48
具体故障现象:提示网络无法连接，
客户其他诉求:客户侧为质差终端，要求上门更换终端并一并处理故障问题。
</t>
  </si>
  <si>
    <t>2024-07-09 11:25:42</t>
  </si>
  <si>
    <t>2024-07-09 11:28:59</t>
  </si>
  <si>
    <t>SD-057-240709-215309-4144</t>
  </si>
  <si>
    <t>2024-07-09 14:12:31</t>
  </si>
  <si>
    <t>【重投】-80+金卡-普通区域-临朐县-郭泉自然村-15954415789-200M-宽带上网投诉-次数0-202407090000368245</t>
  </si>
  <si>
    <t>2024-07-10 15:13:00</t>
  </si>
  <si>
    <t>202407090000368245</t>
  </si>
  <si>
    <t xml:space="preserve">202407090000368245#宽带账号：15954415789；宽带地址：潍坊临朐县寺头镇人民政府北崔木村；客户来电反映宽带无法连接，客户不在现场，无法配合线上指导，要求师傅上门，请协助处理，谢谢！联系电话：15954415789；联系人：先生；来电流水：2024070914095466520814782。 </t>
  </si>
  <si>
    <t>2024-07-09 14:16:36</t>
  </si>
  <si>
    <t>2024-07-09 14:16:51</t>
  </si>
  <si>
    <t>SD-057-240709-017456-4310</t>
  </si>
  <si>
    <t>2024-07-09 14:26:16</t>
  </si>
  <si>
    <t>普通区域-寿光市-闫家庄社区-15266611515-300M-宽带上网投诉-次数0-20240709142422X262161260</t>
  </si>
  <si>
    <t>20240709142422X262161260</t>
  </si>
  <si>
    <t xml:space="preserve">流程受理流水号：20240709142340152666115151083563
客户号码:15266611515
客户姓名:张**
投诉地市:潍坊
来话流水:2024070914224062220871760
宽带账号:15266611515
宽带账号归属地市:潍坊
宽带账号归属区县:寿光市
故障地址:潍坊寿光市洛城街道永丰路闫家庄社区1号楼*********
联系电话:15266611515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14:27:04
具体故障现象:提示网络无法连接，
客户其他诉求:
</t>
  </si>
  <si>
    <t>2024-07-09 14:28:46</t>
  </si>
  <si>
    <t>2024-07-09 14:29:22</t>
  </si>
  <si>
    <t>SD-851-271435-10830-10438</t>
  </si>
  <si>
    <t>SD-057-240709-673012-4378</t>
  </si>
  <si>
    <t>2024-07-09 14:38:06</t>
  </si>
  <si>
    <t>普通区域-安丘市-水岸绿洲-13563627897-300M-宽带上网投诉-次数0-20240709143523X923974185</t>
  </si>
  <si>
    <t>20240709143523X923974185</t>
  </si>
  <si>
    <t xml:space="preserve">流程受理流水号：20240709143407135636278971085911
客户号码:13563627897
客户姓名:张**
投诉地市:潍坊
来话流水:2024070914334424020811023
宽带账号:13563627897
宽带账号归属地市:潍坊
宽带账号归属区县:安丘市
故障地址:潍坊安丘市兴安街道向阳路水岸绿洲迁4号楼*********
联系电话:13563627897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14:35:03
具体故障现象:提示网络无法连接，
客户其他诉求:
</t>
  </si>
  <si>
    <t>2024-07-09 14:42:30</t>
  </si>
  <si>
    <t>2024-07-09 14:43:08</t>
  </si>
  <si>
    <t>SD-851-267422-1431-20368</t>
  </si>
  <si>
    <t>SD-057-240709-719824-4889</t>
  </si>
  <si>
    <t>2024-07-09 15:32:02</t>
  </si>
  <si>
    <t>80+普通-普通区域-寿光市-杨家村自然村-13721982367-300M-魔百和投诉-次数0-20240709152905X145759741</t>
  </si>
  <si>
    <t>20240709152905X145759741</t>
  </si>
  <si>
    <t>【农村网络投诉】流程受理流水号：20240709152726137219823671098375
客户号码:13721982367
客户姓名:王**
投诉地市:潍坊
来话流水:2024070915192986720814637
宽带账号:13721982367
宽带账号归属地市:潍坊
宽带账号归属区县:寿光市
故障地址:潍坊寿光市侯镇杨家村杨家村自然村杨家村扩容9号箱*********
联系电话:13721982367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故障时间:2024-07-09 15:28:30
魔百和单播/组播:单播
具体故障现象:电视直播或点播无法观看，无法进入直播
客户其他诉求:
魔百和单/组播：单播</t>
  </si>
  <si>
    <t>2024-07-09 15:34:45</t>
  </si>
  <si>
    <t>SD-057-240709-708134-5961</t>
  </si>
  <si>
    <t>2024-07-09 17:19:15</t>
  </si>
  <si>
    <t>【调研】-普通区域-潍城区-潍城劳动局片区-13656365583-100M-宽带上网投诉-次数0-202407090000534910</t>
  </si>
  <si>
    <t>2024-07-10 18:20:00</t>
  </si>
  <si>
    <t>202407090000534910</t>
  </si>
  <si>
    <t xml:space="preserve">202407090000534910#宽带账号：13656365583；宽带地址：潍坊潍城区西关街道福寿西街潍城劳动局片区上城国际29号楼客户来电反映魔百和无法使用，经查询客户侧为质差机顶盒，请协助上门更换终端并一并处理故障问题，谢谢！联系电话：13656365583；联系人：；来电流水：2024070917160977720845960。
</t>
  </si>
  <si>
    <t>2024-07-09 17:22:39</t>
  </si>
  <si>
    <t>2024-07-09 17:23:01</t>
  </si>
  <si>
    <t>SD-057-240709-714325-1177</t>
  </si>
  <si>
    <t>2024-07-09 09:47:03</t>
  </si>
  <si>
    <t>普通区域--null--宽带上网投诉-次数0-20240709094428X468064108</t>
  </si>
  <si>
    <t>2024-07-10 10:48:00</t>
  </si>
  <si>
    <t>20240709094428X468064108</t>
  </si>
  <si>
    <t>【预处理派单】宽带账号：17852069172，宽带地址： 潍坊坊子区荆山洼经济发展区才子官庄村才子官庄村自然村潍坊坊子才子官庄村新扩容1号分纤箱*********，故障现象：，故障现象类型：，客户诉求：17852069172客户要求投诉宽带维修师傅 未及时上门维修，及态度不好，并要求换师傅尽快上门维修，请协助处理，谢谢  联系电话：本机 联系人：先生 流水号：2024070909364903720805602，联系电话：18601621400，通话流水：2024070909364903720805602。接入方式：FTTH，当前是否在线：不在线，端到端诊断结果：状态正常，是否智能网关：是，光功率。</t>
  </si>
  <si>
    <t>2024-07-10 17:58:03</t>
  </si>
  <si>
    <t>SD-057-240709-249763-2459</t>
  </si>
  <si>
    <t>2024-07-09 11:29:02</t>
  </si>
  <si>
    <t>【调研】-80+银卡-普通区域-奎文区-宜辉现代城一期-17864227600-300M-宽带上网投诉-次数0-20240709112606X566411670</t>
  </si>
  <si>
    <t>20240709112606X566411670</t>
  </si>
  <si>
    <t xml:space="preserve">流程受理流水号：20240709112446178642276001048322
客户号码:17864227600
客户姓名:于**
投诉地市:青岛
来话流水:2024070911243489720808344
宽带账号:17864227600
宽带账号归属地市:青岛
宽带账号归属区县:奎文区
故障地址:潍坊奎文区北苑街道乐川街潍坊奎文区北苑街道乐川街宜辉现代城一期6号楼*********
联系电话:17864227600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11:25:38
具体故障现象:提示网络无法连接，
客户其他诉求:客户要求尽快回电处理谢谢
</t>
  </si>
  <si>
    <t>2024-07-09 11:32:49</t>
  </si>
  <si>
    <t>2024-07-09 11:34:05</t>
  </si>
  <si>
    <t>SD-057-240709-950684-4273</t>
  </si>
  <si>
    <t>2024-07-09 14:20:23</t>
  </si>
  <si>
    <t>普通区域-临朐县-蒋市店子自然村-18765196476-300M-宽带上网投诉-次数0-20240709141751X871331669</t>
  </si>
  <si>
    <t>20240709141751X871331669</t>
  </si>
  <si>
    <t xml:space="preserve">【农村网络投诉】流程受理流水号：20240709141632187651964761081907
客户号码:18765196476
客户姓名:张**
投诉地市:潍坊
来话流水:2024070914121568520842336
宽带账号:18765196476
宽带账号归属地市:潍坊
宽带账号归属区县:临朐县
故障地址:潍坊临朐县辛寨镇人民政府蒋市店子蒋市店子自然村蒋市店子1#齐春明*********
联系电话:18765196476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光功率:-14.59
故障大类:宽带/电视
故障细类:宽带无法上网(专席)
携转原因:
故障时间:2024-07-09 14:17:21
具体故障现象:光猫灯正常但电脑手机无法上网，线上排障未能恢复正常使用，请相关部门人员协助处理，谢谢
客户其他诉求:
</t>
  </si>
  <si>
    <t>2024-07-09 14:26:31</t>
  </si>
  <si>
    <t>2024-07-09 14:28:35</t>
  </si>
  <si>
    <t>SD-057-240709-804935-4277</t>
  </si>
  <si>
    <t>2024-07-09 14:20:39</t>
  </si>
  <si>
    <t>80+普通-普通区域-诸城市-沈家沟自然村-15095220345-500M-宽带上网投诉-次数0-20240709141833X913973539</t>
  </si>
  <si>
    <t>20240709141833X913973539</t>
  </si>
  <si>
    <t xml:space="preserve">【农村网络投诉】流程受理流水号：20240709141612150952203451081844
客户号码:15095220345
客户姓名:倪*
投诉地市:潍坊
来话流水:2024070914074868120890081
宽带账号:15095220345
宽带账号归属地市:潍坊
宽带账号归属区县:诸城市
故障地址:潍坊诸城市皇华镇沈家沟村
联系电话:15095220345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故障细类:网速慢/上网掉线(专席)
携转原因:
故障时间:2024-07-09 14:15:57
具体故障现象:网速慢卡顿，在线指导客户操作，但是未恢复！客户表示之前反映过，上门检查网速没问题，但是就是网速慢，看视频卡顿，请尽快给其联系，谢谢; 
客户其他诉求:
</t>
  </si>
  <si>
    <t>2024-07-09 14:22:27</t>
  </si>
  <si>
    <t>2024-07-09 14:22:51</t>
  </si>
  <si>
    <t>SD-851-329550-13041-11923</t>
  </si>
  <si>
    <t>SD-057-240709-358914-4585</t>
  </si>
  <si>
    <t>2024-07-09 15:04:10</t>
  </si>
  <si>
    <t>【调研】-80+银卡-(目标)普通区域--null--宽带上网投诉-次数1-202407060000580794</t>
  </si>
  <si>
    <t>2024-07-10 16:05:00</t>
  </si>
  <si>
    <t>2024-07-09 15:41:40</t>
  </si>
  <si>
    <t>2024-07-09 09:19:53</t>
  </si>
  <si>
    <t>80+银卡-普通区域-寒亭区-东小营小区-15054477826-1000M-宽带上网投诉-次数0-202407090000133783 一级督办</t>
  </si>
  <si>
    <t>202407090000133783</t>
  </si>
  <si>
    <t>2024-07-09 09:26:05</t>
  </si>
  <si>
    <t>2024-07-09 09:26:53</t>
  </si>
  <si>
    <t>SD-852-289484-178-17986</t>
  </si>
  <si>
    <t>SD-057-240709-976581-5774</t>
  </si>
  <si>
    <t>2024-07-09 17:11:06</t>
  </si>
  <si>
    <t>普通区域-奎文区-虞景嘉园南区-13853605319-100M-宽带上网投诉-次数0-20240709170943X183644493</t>
  </si>
  <si>
    <t>2024-07-10 18:12:00</t>
  </si>
  <si>
    <t>20240709170943X183644493</t>
  </si>
  <si>
    <t xml:space="preserve">流程受理流水号：20240709170809138536053191123066
客户号码:13853605319
客户姓名:李**
投诉地市:潍坊
来话流水:2024070917073271020838474
宽带账号:13853605319
宽带账号归属地市:潍坊
宽带账号归属区县:奎文区
故障地址:潍坊奎文区广文街道民生东街和扬英郡一期（虞景嘉园南区）1号楼2单元402
联系电话:13853605319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故障细类:宽带无法上网(专席)
携转原因:
故障时间:2024-07-09 17:08:06
具体故障现象:提示网络无法连接，
客户其他诉求:
</t>
  </si>
  <si>
    <t>2024-07-09 17:14:24</t>
  </si>
  <si>
    <t>2024-07-09 17:14:50</t>
  </si>
  <si>
    <t>SD-057-240709-743652-1212</t>
  </si>
  <si>
    <t>2024-07-09 09:49:26</t>
  </si>
  <si>
    <t>【重投】-【调研】-80+金卡-普通区域-诸城市-东下泊村-15253649000-1000M-宽带上网投诉-次数0-202407090000161246</t>
  </si>
  <si>
    <t>202407090000161246</t>
  </si>
  <si>
    <t xml:space="preserve">202407090000161246#宽带账号：15253649000；宽带地址：潍坊诸城市密州街道东下泊东下泊村1号楼*********
；客户来电反映宽带无法上网，客户不在现场，无法配合线上指导/客户不配合排障，要求上门，请协助处理，谢谢！联系电话：13573651769；联系人：先生；来电流水：2024070909451583020820191。 </t>
  </si>
  <si>
    <t>2024-07-09 09:52:09</t>
  </si>
  <si>
    <t>2024-07-09 09:52:26</t>
  </si>
  <si>
    <t>SD-851-280812-19855-20571</t>
  </si>
  <si>
    <t>SD-057-240709-203587-1025</t>
  </si>
  <si>
    <t>2024-07-09 09:32:55</t>
  </si>
  <si>
    <t>【调研】-80+普通-(目标)普通区域-诸城市-金旭花园-18369674203-300M-宽带上网投诉-次数0-202407090000149807</t>
  </si>
  <si>
    <t>202407090000149807</t>
  </si>
  <si>
    <t xml:space="preserve">202407090000149807#流程受理流水号：20240709093236183696742031018100
客户号码:18369674203
客户姓名:刘*
投诉地市:潍坊
来话流水:2024070909312230820833834
宽带账号:18369674203
宽带账号归属地市:潍坊
宽带账号归属区县:诸城市
故障地址:潍坊诸城市龙都街道纺织街金旭花园公路局家属院2号楼*********
联系电话:100860536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故障时间:2024-07-09 09:32:46
具体故障现象:用户无法提供具体故障现象，
客户其他诉求:客户侧为质差终端，要求上门更换终端并一并处理故障问题。
</t>
  </si>
  <si>
    <t>2024-07-09 09:35:16</t>
  </si>
  <si>
    <t>SD-057-240709-127635-2473</t>
  </si>
  <si>
    <t>2024-07-09 11:29:52</t>
  </si>
  <si>
    <t>【重投】-80+普通-普通区域-寒亭区-双庙小区-18764615630-500M-宽带上网投诉-次数0-202407090000263977</t>
  </si>
  <si>
    <t>202407090000263977</t>
  </si>
  <si>
    <t xml:space="preserve">202407090000263977#宽带账号：18764615630；宽带地址：潍坊寒亭区经济开发区虞河路双庙小区东区2号楼；客户来电反映宽带/移动高清*****，客户不在现场，无法配合线上指导/客户不配合排障，要求上门，请协助处理，谢谢！联系电话：18764615630；联系人：先生*；来电流水：2024070911244987720811772。 </t>
  </si>
  <si>
    <t>2024-07-09 11:31:48</t>
  </si>
  <si>
    <t>2024-07-09 11:32:09</t>
  </si>
  <si>
    <t>SD-851-309353-13036-1973</t>
  </si>
  <si>
    <t>SD-057-240709-167428-3797</t>
  </si>
  <si>
    <t>2024-07-09 13:31:48</t>
  </si>
  <si>
    <t>80+普通-普通区域-临朐县-朱家路口自然村-13780811131-300M-宽带上网投诉-次数0-202407090000346278</t>
  </si>
  <si>
    <t>202407090000346278</t>
  </si>
  <si>
    <t xml:space="preserve">202407090000346278#宽带账号：13780811131；宽带地址：潍坊临朐县辛寨镇人民政府朱家路口朱家路口自然村朱家路口2号马辛唐*********；客户来电反映宽带无法使用，要求上门处理，联系电话：15634666656；联系人：先生；来电流水：2024070913261687820898907。 </t>
  </si>
  <si>
    <t>2024-07-09 13:34:16</t>
  </si>
  <si>
    <t>2024-07-09 13:34:55</t>
  </si>
  <si>
    <t>SD-057-240709-784631-4201</t>
  </si>
  <si>
    <t>2024-07-09 14:14:45</t>
  </si>
  <si>
    <t>80+普通-普通区域-诸城市-舜德帝景一期-15165608205-300M-宽带上网投诉-次数0-20240709141316X596474707</t>
  </si>
  <si>
    <t>20240709141316X596474707</t>
  </si>
  <si>
    <t xml:space="preserve">流程受理流水号：20240709141243151656082051081059
客户号码:15165608205
客户姓名:郭**
投诉地市:潍坊
来话流水:2024070914071737720883879
宽带账号:15165608205
宽带账号归属地市:潍坊
宽带账号归属区县:诸城市
故障地址:潍坊诸城市舜王街道万兴路舜德帝景一期6号楼*********
联系电话:15165608205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故障时间:2024-07-09 14:12:59
具体故障现象:光猫灯正常但手机无法上网，指导拔插往下重启未恢复，请协助受理谢谢！
客户其他诉求:
</t>
  </si>
  <si>
    <t>2024-07-09 14:17:52</t>
  </si>
  <si>
    <t>2024-07-09 14:19:38</t>
  </si>
  <si>
    <t>SD-057-240709-027913-857</t>
  </si>
  <si>
    <t>2024-07-09 09:16:00</t>
  </si>
  <si>
    <t>80+银卡-普通区域-潍城区-崔家小区C区-13953679986-1000M-宽带上网投诉-次数0-202407090000130717</t>
  </si>
  <si>
    <t>202407090000130717</t>
  </si>
  <si>
    <t xml:space="preserve">202407090000130717#宽带账号：*13953679986；宽带地址：潍坊潍城区经济开发区管理委员会北宫西街崔家小区C区潍城崔家小区C区4#20号楼东侧*；客户来电反映宽带网络无法联网，光信号亮红灯，经查询客户侧为质差终端，请协助更换终端并一并处理故障问题，谢谢！联系电话：15863696648*；联系人：孙**；来电流水：2024070909125036620890330*。
</t>
  </si>
  <si>
    <t>2024-07-09 09:24:36</t>
  </si>
  <si>
    <t>2024-07-09 09:25:10</t>
  </si>
  <si>
    <t>SD-851-233786-27298-2787</t>
  </si>
  <si>
    <t>SD-057-240709-325176-4917</t>
  </si>
  <si>
    <t>2024-07-09 15:35:08</t>
  </si>
  <si>
    <t>普通区域-诸城市-孙家沙岭自然村-15863673439-200M-宽带上网投诉-次数0-20240709153316X396083972</t>
  </si>
  <si>
    <t>2024-07-10 16:36:00</t>
  </si>
  <si>
    <t>20240709153316X396083972</t>
  </si>
  <si>
    <t xml:space="preserve">【农村网络投诉】流程受理流水号：20240709153228158636734391099577
客户号码:15863673439
客户姓名:夏**
投诉地市:潍坊
来话流水:2024070915315884220882552
宽带账号:15863673439
宽带账号归属地市:潍坊
宽带账号归属区县:诸城市
故障地址:潍坊诸城市辛兴镇孙家沙岭孙家沙岭自然村孙家沙岭村中心街西7号箱*********
联系电话:15863673439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15:31:22
具体故障现象:光猫亮红灯，捋顺光钎线，重启 光猫
客户其他诉求:
</t>
  </si>
  <si>
    <t>2024-07-09 15:37:17</t>
  </si>
  <si>
    <t>2024-07-09 15:37:45</t>
  </si>
  <si>
    <t>SD-057-240709-478193-5425</t>
  </si>
  <si>
    <t>2024-07-09 16:32:06</t>
  </si>
  <si>
    <t>80+普通-普通区域-寿光市-西关菜市场-15863256296-500M-宽带上网投诉-次数0-20240709162923X763217203</t>
  </si>
  <si>
    <t>20240709162923X763217203</t>
  </si>
  <si>
    <t xml:space="preserve">流程受理流水号：20240709162827158632562961113093
客户号码:15863256296
客户姓名:刘**
投诉地市:潍坊
来话流水:2024070916254054920899392
宽带账号:15863256296
宽带账号归属地市:潍坊
宽带账号归属区县:寿光市
故障地址:潍坊寿光市圣城街道广场街西关菜市场新扩容2号箱*********
联系电话:15863256296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16:29:06
具体故障现象:提示网络无法连接，
客户其他诉求:客户表示光猫坏了，要求更换，请处理，谢谢
</t>
  </si>
  <si>
    <t>2024-07-09 16:37:19</t>
  </si>
  <si>
    <t>2024-07-09 16:39:10</t>
  </si>
  <si>
    <t>SD-851-264085-13877-20087</t>
  </si>
  <si>
    <t>SD-057-240709-078135-1124</t>
  </si>
  <si>
    <t>2024-07-09 09:41:59</t>
  </si>
  <si>
    <t>80+普通-FTTR-普通区域-昌邑市-颐城华府-15064697899-1000M-宽带上网投诉-次数0-202407080000299292</t>
  </si>
  <si>
    <t>202407080000299292</t>
  </si>
  <si>
    <t>202407080000299292#流程受理流水号：20240708113152150646978991061196
客户号码:15064697899
客户姓名:高**
投诉地市:潍坊
来话流水:2024070811284174820858189
宽带账号:15064697899
宽带账号归属地市:潍坊
宽带账号归属区县:昌邑市
故障地址:潍坊昌邑市城区富昌街颐城华府18号楼*********
联系电话:13475686688
联系人:先生/女士
工单紧急程度:一般
是否有升级投诉倾向:否
是否重复投诉:否
是否携转意向:否
是否投诉倾向:否
是否智能网关:智能网关
当前是否在线:是
接入方式:FTTH
是否质差终端:无质差信息
光功率:-18.12
故障大类:宽带/电视
故障细类:宽带延伸服务
携转原因:
故障时间:2024-07-08 11:31:59
具体故障现象:客户投诉本机未经本人同意有移动工作人员私自上门给客户安装网线，这个线具体做什么用客户不知道，客户要求投诉，上门人员电话”： 15706307217</t>
  </si>
  <si>
    <t>2024-07-09 10:11:12</t>
  </si>
  <si>
    <t>2024-07-09 10:11:39</t>
  </si>
  <si>
    <t>SD-851-319257-703-23484</t>
  </si>
  <si>
    <t>SD-057-240709-038152-4559</t>
  </si>
  <si>
    <t>2024-07-09 15:00:03</t>
  </si>
  <si>
    <t>普通区域-青州市-李家庄-13573626548-500M-宽带上网投诉-次数0-202407090000409747</t>
  </si>
  <si>
    <t>202407090000409747</t>
  </si>
  <si>
    <t xml:space="preserve">202407090000409747#宽带账号：13573626548；宽带地址：潍坊青州市高柳镇李家庄村；客户来电反映宽带无法上网，客户不配合排障，要求师傅上门，请协助处理，谢谢！联系电话：13573626548；联系人：先生 ；来电流水：2024070914580041420830336。 
</t>
  </si>
  <si>
    <t>2024-07-09 15:04:42</t>
  </si>
  <si>
    <t>2024-07-09 15:05:15</t>
  </si>
  <si>
    <t>SD-057-240709-973214-5436</t>
  </si>
  <si>
    <t>2024-07-09 16:32:55</t>
  </si>
  <si>
    <t>80+金卡-普通区域-临朐县-东福泉-15265697559-1000M-宽带上网投诉-次数0-202407090000490424</t>
  </si>
  <si>
    <t>202407090000490424</t>
  </si>
  <si>
    <t>202407090000490424#用户来电宽带无法正常使用，要求师傅上门，烦请协助谢谢
联系人:男士  联系电话:本机   录音流水：2024070916304159720866059</t>
  </si>
  <si>
    <t>2024-07-09 16:34:22</t>
  </si>
  <si>
    <t>2024-07-09 16:34:42</t>
  </si>
  <si>
    <t>SD-057-240709-680452-3736</t>
  </si>
  <si>
    <t>2024-07-09 13:20:22</t>
  </si>
  <si>
    <t>【调研】-普通区域-诸城市-福香园南小区-15269648669-300M-宽带上网投诉-次数0-20240709131941X381395465</t>
  </si>
  <si>
    <t>20240709131941X381395465</t>
  </si>
  <si>
    <t xml:space="preserve">流程受理流水号：20240709131852152696486691071397
客户号码:15269648669
客户姓名:王**
投诉地市:潍坊
来话流水:2024070913162376920829378
宽带账号:15269648669
宽带账号归属地市:潍坊
宽带账号归属区县:诸城市
故障地址:潍坊诸城市密州街道繁荣路福香园南小区2号楼*********
联系电话:15269648669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光功率:-17.09
故障大类:宽带/电视
故障细类:网速慢/上网掉线(专席)
携转原因:
故障时间:2024-07-09 13:18:11
具体故障现象:网速慢卡顿，路由器年限未超过，位置开阔，重启未恢复，光猫自带WIFI未开启，网线支持
客户其他诉求:
</t>
  </si>
  <si>
    <t>2024-07-09 13:26:27</t>
  </si>
  <si>
    <t>2024-07-09 13:26:46</t>
  </si>
  <si>
    <t>SD-057-240709-084153-1117</t>
  </si>
  <si>
    <t>2024-07-09 09:41:16</t>
  </si>
  <si>
    <t>【调研】-普通区域-寿光市-前浊北村自然村-15866146468-1000M-宽带上网投诉-次数0-20240709093934X174657422</t>
  </si>
  <si>
    <t>20240709093934X174657422</t>
  </si>
  <si>
    <t xml:space="preserve">【农村网络投诉】流程受理流水号：20240709093728158661464681019507
客户号码:15866146468
客户姓名:杨**
投诉地市:潍坊
来话流水:2024070909370494620809078
宽带账号:15866146468
宽带账号归属地市:潍坊
宽带账号归属区县:寿光市
故障地址:潍坊寿光市营里镇前浊北村前浊北村自然村扩容5号箱*********
联系电话:15866146468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09:39:04
具体故障现象:网线断
客户其他诉求:
</t>
  </si>
  <si>
    <t>2024-07-09 09:48:38</t>
  </si>
  <si>
    <t>2024-07-09 09:49:42</t>
  </si>
  <si>
    <t>SD-852-253073-1807-13385</t>
  </si>
  <si>
    <t>SD-057-240709-697152-1007</t>
  </si>
  <si>
    <t>【调研】-普通区域-寒亭区-蝶园广场北-13054792333-1000M-宽带上网投诉-次数0-20240709092901X541734836</t>
  </si>
  <si>
    <t>20240709092901X541734836</t>
  </si>
  <si>
    <t xml:space="preserve">流程受理流水号：20240709092241130547923331015191
客户号码:13054792333
客户姓名:宋**
投诉地市:潍坊
来话流水:2024070909211289920800050
宽带账号:13054792333
宽带账号归属地市:潍坊
宽带账号归属区县:寒亭区
故障地址:潍坊寒亭区寒亭街道民主东街蝶园广场北供贸市场2号楼*********
联系电话:2024070909124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故障细类:宽带网速慢/卡顿
携转原因:
故障时间:2024-07-09 09:23:55
网站/APP/游戏名称:游戏
具体故障现象:游戏登录失败，
客户其他诉求:
</t>
  </si>
  <si>
    <t>2024-07-09 09:33:53</t>
  </si>
  <si>
    <t>家宽业务-&gt;网络质量-&gt;家庭宽带-&gt;全局流转-&gt;功能使用-&gt;部分游戏登录失败-&gt;全局流转</t>
  </si>
  <si>
    <t>2024-07-09 09:43:02</t>
  </si>
  <si>
    <t>SD-851-268298-13709-20601</t>
  </si>
  <si>
    <t>SD-057-240709-195203-4897</t>
  </si>
  <si>
    <t>2024-07-09 15:32:36</t>
  </si>
  <si>
    <t>普通区域-临朐县-辛寨村自然村-15169430172-500M-宽带上网投诉-次数0-20240709153139X299249990</t>
  </si>
  <si>
    <t>20240709153139X299249990</t>
  </si>
  <si>
    <t xml:space="preserve">【农村网络投诉】流程受理流水号：20240709152957151694301721098957
客户号码:15169430172
客户姓名:陈**
投诉地市:潍坊
来话流水:2024070915294015520851440
宽带账号:15169430172
宽带账号归属地市:潍坊
宽带账号归属区县:临朐县
故障地址:潍坊临朐县辛寨镇人民政府辛寨村辛寨村自然村辛寨村（扩容）7号箱张文信（外墙）*********
联系电话:15169430172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15:31:13
具体故障现象:电脑无法上网，
客户其他诉求:
</t>
  </si>
  <si>
    <t>2024-07-09 15:34:33</t>
  </si>
  <si>
    <t>2024-07-09 15:34:57</t>
  </si>
  <si>
    <t>SD-057-240709-095743-7072</t>
  </si>
  <si>
    <t>2024-07-09 18:50:23</t>
  </si>
  <si>
    <t>普通区域-高密市-城律村-13854479205-200M-宽带上网投诉-次数0-202407090000606363</t>
  </si>
  <si>
    <t>202407090000606363</t>
  </si>
  <si>
    <t>202407090000606363#宽带账号：13854479205 ；宽带地址：潍坊高密市柏城镇城律村城律村张祖高8号箱 ；客户来电反映 网慢 ，客户本机来电报修，不在家，要求上门处理来电流水：2024070918481114520827723  联系电话15763678238</t>
  </si>
  <si>
    <t>2024-07-09 18:54:55</t>
  </si>
  <si>
    <t>2024-07-09 18:55:17</t>
  </si>
  <si>
    <t>SD-851-322282-16873-17581</t>
  </si>
  <si>
    <t>SD-057-240709-632704-7196</t>
  </si>
  <si>
    <t>2024-07-09 18:59:00</t>
  </si>
  <si>
    <t>【重投】-80+金卡-普通区域-潍城区-金碧广场-18763610969-1000M-宽带上网投诉-次数0-202407090000613004</t>
  </si>
  <si>
    <t>202407090000613004</t>
  </si>
  <si>
    <t xml:space="preserve">202407090000613004#要求装维上门服务：宽带账号
：18763610969；宽带地址：潍坊潍城区北关街道月河路金碧广场1号楼*；客户来
电反映宽带网速慢，客
户不在现场，无法配合线上指导/
客户不配合排障，要求上门，请
协助处理，谢谢！联系电话18763610969
；联系人：18763610969；来电流水2024070918565892620884839
。 </t>
  </si>
  <si>
    <t>2024-07-09 19:08:05</t>
  </si>
  <si>
    <t>2024-07-09 19:08:29</t>
  </si>
  <si>
    <t>SD-851-284004-18080-25285</t>
  </si>
  <si>
    <t>SD-057-240709-023471-7085</t>
  </si>
  <si>
    <t>2024-07-09 18:51:01</t>
  </si>
  <si>
    <t>80+银卡-普通区域-潍城区-巴塞小镇-15963456035-1000M-宽带上网投诉-次数0-202407090000608374</t>
  </si>
  <si>
    <t>202407090000608374</t>
  </si>
  <si>
    <t>202407090000608374#宽带账号：15963456035；宽带地址：潍坊潍城区南关街道水库路巴塞小镇33号楼；客户来电反映宽带无法上网，光猫掉线/移动高清无法观看，客户无法配合线上指导/客户不配合排障，要求去家里，请协助处理，谢谢！联系电话：15963456035；联系人：先生；来电流水：2024070918472944220823153。</t>
  </si>
  <si>
    <t>2024-07-09 18:56:03</t>
  </si>
  <si>
    <t>2024-07-09 18:56:28</t>
  </si>
  <si>
    <t>SD-851-277975-16033-4948</t>
  </si>
  <si>
    <t>SD-057-240709-046329-5007</t>
  </si>
  <si>
    <t>2024-07-09 15:45:13</t>
  </si>
  <si>
    <t>普通区域-高密市-豪迈社区（小微）-15069698509-200M-宽带上网投诉-次数0-20240708190205X525334233</t>
  </si>
  <si>
    <t>2024-07-10 16:46:00</t>
  </si>
  <si>
    <t>20240708190205X525334233</t>
  </si>
  <si>
    <t>客户反馈故障出现时间:2024-07-08 19:00|客户反馈详细地址:豪迈社区|客户反馈周围用户使用情况:异常|客户反馈问题描述:客户反馈故障出现时间:2024-07-08 19:00|客户反馈详细地址:豪迈社区|客户反馈周围用户使用情况:异常|客户反馈问题描述:无法下载虚幻引擎（https://epicgames-download1.akamaized.net/Builds/UnrealEngineLauncher/Installers/Win32/EpicInstaller-15.17.1.msi?launcherfilename=EpicInstaller-15.17.1.msi）</t>
  </si>
  <si>
    <t>2024-07-09 15:49:14</t>
  </si>
  <si>
    <t>2024-07-09 15:50:46</t>
  </si>
  <si>
    <t>SD-057-240709-047518-7110</t>
  </si>
  <si>
    <t>2024-07-09 18:53:07</t>
  </si>
  <si>
    <t>FTTR-普通区域-诸城市-焦家庄子自然村-15762586333-500M-宽带上网投诉-次数0-20240709185004X204832597</t>
  </si>
  <si>
    <t>20240709185004X204832597</t>
  </si>
  <si>
    <t xml:space="preserve">【农村网络投诉】流程受理流水号：20240709184930157625863331144165
客户号码:15762586333
客户姓名:颜*
投诉地市:潍坊
来话流水:2024070918491614620835027
宽带账号:15762586333
宽带账号归属地市:潍坊
宽带账号归属区县:诸城市
故障地址:潍坊诸城市龙都街道焦家庄子焦家庄子自然村焦家庄子村北19#箱*********
联系电话:15762586333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18:49:45
具体故障现象:频繁掉线，
客户其他诉求:
</t>
  </si>
  <si>
    <t>2024-07-09 18:55:57</t>
  </si>
  <si>
    <t>2024-07-09 19:00:27</t>
  </si>
  <si>
    <t>SD-851-251482-6487-6639</t>
  </si>
  <si>
    <t>SD-057-240709-726041-5819</t>
  </si>
  <si>
    <t>普通区域-奎文区-银监局小区-18706671266-200M-宽带上网投诉-次数0-202407090000526305</t>
  </si>
  <si>
    <t>202407090000526305</t>
  </si>
  <si>
    <t>202407090000526305#导航立单,客户通过语音导航反馈宽带故障问题,经诊断光猫设备性能不佳,要求装维回访处理,请协助.联系电话：18706671266</t>
  </si>
  <si>
    <t>2024-07-09 17:25:17</t>
  </si>
  <si>
    <t>2024-07-09 17:27:56</t>
  </si>
  <si>
    <t>SD-057-240709-370518-7130</t>
  </si>
  <si>
    <t>2024-07-09 18:53:50</t>
  </si>
  <si>
    <t>普通区域-诸城市-普庆村-15063623382-100M-宽带上网投诉-次数0-20240709185222X342419890</t>
  </si>
  <si>
    <t>20240709185222X342419890</t>
  </si>
  <si>
    <t xml:space="preserve">【农村网络投诉】流程受理流水号：20240709185107150636233821144439
客户号码:15063623382
客户姓名:徐**
投诉地市:潍坊
来话流水:2024070918480475920826986
宽带账号:15063623382
宽带账号归属地市:潍坊
宽带账号归属区县:诸城市
故障地址:潍坊诸城市枳沟镇普庆普庆村普庆村16号箱*********
联系电话:15063623382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18:51:47
具体故障现象:15063623382客户来电反映宽带无法连接，刚购买的移动的路由器不会操作请协助处理谢谢
客户其他诉求:请审核
</t>
  </si>
  <si>
    <t>2024-07-09 18:57:15</t>
  </si>
  <si>
    <t>2024-07-09 18:58:05</t>
  </si>
  <si>
    <t>SD-057-240709-743265-5974</t>
  </si>
  <si>
    <t>2024-07-09 17:19:55</t>
  </si>
  <si>
    <t>【调研】-80+金卡-(目标)普通区域-青州市-龙苑-15762416566-1000M-宽带上网投诉-次数0-202407090000535242</t>
  </si>
  <si>
    <t>202407090000535242</t>
  </si>
  <si>
    <t>202407090000535242#宽带账号：15762416566；宽带地址：潍坊青州市云门山街道范公亭东路龙苑18号楼;联系电话：15820029007客户来电反映宽带机顶盒无法使用，经查询客户侧为质差终端，请协助上门更换终端并一并处理故障问题，谢谢！联系电话：15820029007；来电流水：2024070917153175720837899</t>
  </si>
  <si>
    <t>2024-07-09 17:32:02</t>
  </si>
  <si>
    <t>2024-07-09 17:32:21</t>
  </si>
  <si>
    <t>SD-851-256121-1126-13162</t>
  </si>
  <si>
    <t>SD-057-240709-174638-3491</t>
  </si>
  <si>
    <t>2024-07-09 13:07:59</t>
  </si>
  <si>
    <t>普通区域-寒亭区-高里三村自然村-13869663276-1000M-宽带上网投诉-次数0-202407090000335178</t>
  </si>
  <si>
    <t>202407090000335178</t>
  </si>
  <si>
    <t xml:space="preserve">202407090000335178#流程受理流水号：20240709130725138696632761069624
客户号码:13869663276
客户姓名:杨**
投诉地市:潍坊
来话流水:2024070913071457320865833
宽带账号:13869663276
宽带账号归属地市:潍坊
宽带账号归属区县:寒亭区
故障地址:潍坊寒亭区高里镇高里三村高里三村自然村高里三村路南西二7号箱（扩容）*********
联系电话:13869663276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故障时间:2024-07-09 13:06:52
具体故障现象:打不开网页，
客户其他诉求:客户侧为质差终端，要求上门更换终端并一并处理故障问题。
</t>
  </si>
  <si>
    <t>2024-07-09 13:10:18</t>
  </si>
  <si>
    <t>2024-07-09 13:15:34</t>
  </si>
  <si>
    <t>SD-851-243227-6976-959</t>
  </si>
  <si>
    <t>SD-057-240709-780943-3504</t>
  </si>
  <si>
    <t>2024-07-09 13:09:46</t>
  </si>
  <si>
    <t>普通区域-青州市-青州祥泰家园-18866182798-300M-宽带上网投诉-次数0-202407090000332904</t>
  </si>
  <si>
    <t>202407090000332904</t>
  </si>
  <si>
    <t>202407090000332904#吴**18866182798
号码归属地潍坊青州 － 青州市东坝志红通讯器材经营部(
客户来电反映在
潍坊青州市云门山街道海岱中路祥泰家园5号楼带无法上网，电视无法观看，自己不会操作，要求上门查看一下，请协助处理，谢谢联系电话本机 
2024070913072805120867363</t>
  </si>
  <si>
    <t>2024-07-09 13:24:24</t>
  </si>
  <si>
    <t>2024-07-09 13:24:44</t>
  </si>
  <si>
    <t>SD-851-261277-15507-27509</t>
  </si>
  <si>
    <t>SD-057-240709-294561-1314</t>
  </si>
  <si>
    <t>2024-07-09 10:01:09</t>
  </si>
  <si>
    <t>【调研】-80+银卡-普通区域-高密市-海怡东方花园-13906463439-300M-魔百和投诉-次数0-202407080000704835</t>
  </si>
  <si>
    <t>202407080000704835</t>
  </si>
  <si>
    <t>202407080000704835#流程 ： 
 流程受理流水号：20240708194008139064634391175052; 
手机号码 ：13906463439；
客户姓名 ：黄**；
投诉地市 ：潍坊；
来话流水 ：2024070819391138420833431；
宽带账号 ：13906463439；
宽带账号归属地市 ：潍坊；
宽带账号归属区县 ：高密市；
联系人 ：黄**；
故障地址 ：潍坊高密市密水街道创业街海怡东方花园7号楼*********；
联系电话 ：13906463439；
是否升级倾向 ：否；
是否投诉倾向 ：否；
工单内容 ：客户来电反映观看魔百和电视时，潍坊频道无法观看或回看，客户不认可。请协助处理，谢谢。；
_是否智能网关：否;宽带小区$[海怡东方花园]$</t>
  </si>
  <si>
    <t>2024-07-09 10:06:58</t>
  </si>
  <si>
    <t>家庭咨询-&gt;产品质量-&gt;互联网电视(移动高清)-&gt;全局流转-&gt;功能使用-&gt;观看内容缺失-&gt;全局流转</t>
  </si>
  <si>
    <t>2024-07-09 10:07:19</t>
  </si>
  <si>
    <t>SD-057-240709-301765-3993</t>
  </si>
  <si>
    <t>2024-07-09 14:02:02</t>
  </si>
  <si>
    <t>普通区域-昌邑市-郑家坡-15006682533-100M-宽带上网投诉-次数0-20240709135901X741248239</t>
  </si>
  <si>
    <t>2024-07-10 15:03:00</t>
  </si>
  <si>
    <t>20240709135901X741248239</t>
  </si>
  <si>
    <t xml:space="preserve">【农村网络投诉】流程受理流水号：20240709135634150066825331077723
客户号码:15006682533
客户姓名:郑**
投诉地市:潍坊
来话流水:2024070913554670220860294
宽带账号:15006682533
宽带账号归属地市:潍坊
宽带账号归属区县:昌邑市
故障地址:潍坊昌邑市新昌家园卜庄镇郑家坡村郑家坡自然村1号箱郑彬*********
联系电话:15763028853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故障细类:宽带无法上网(专席)
携转原因:
故障时间:2024-07-09 13:51:02
具体故障现象:光猫灯正常但电脑手机无法上网，
客户其他诉求:
</t>
  </si>
  <si>
    <t>2024-07-09 14:04:15</t>
  </si>
  <si>
    <t>2024-07-09 14:04:46</t>
  </si>
  <si>
    <t>SD-057-240709-537029-5928</t>
  </si>
  <si>
    <t>2024-07-09 17:17:52</t>
  </si>
  <si>
    <t>【调研】-普通区域-奎文区-帝景苑-13656462616-300M-宽带上网投诉-次数0-202407090000534834</t>
  </si>
  <si>
    <t>2024-07-10 18:18:00</t>
  </si>
  <si>
    <t>202407090000534834</t>
  </si>
  <si>
    <t xml:space="preserve">202407090000534834#流程受理流水号：20240709171633136564626161125027
客户号码:13656462616
客户姓名:彭**
投诉地市:潍坊
来话流水:2024070917161316420846692
宽带账号:13656462616
宽带账号归属地市:潍坊
宽带账号归属区县:奎文区
故障地址:潍坊奎文区广文街道民生东街帝景苑14*********
联系电话:13656462616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17:16:47
具体故障现象:宽带无法上网
客户其他诉求:客户侧为质差终端，要求上门更换终端并一并处理故障问题。
</t>
  </si>
  <si>
    <t>2024-07-09 17:23:53</t>
  </si>
  <si>
    <t>2024-07-09 17:24:06</t>
  </si>
  <si>
    <t>SD-852-246545-2163-16726</t>
  </si>
  <si>
    <t>SD-057-240709-867321-231</t>
  </si>
  <si>
    <t>2024-07-09 08:14:16</t>
  </si>
  <si>
    <t>80+普通-普通区域-寿光市-光明路光明路沿街-15064438006-200M-宽带上网投诉-次数1-20240703195622X782729591</t>
  </si>
  <si>
    <t>2024-07-10 09:15:00</t>
  </si>
  <si>
    <t>2024-07-09 08:29:05</t>
  </si>
  <si>
    <t>2024-07-09 08:30:12</t>
  </si>
  <si>
    <t>2024-07-09 15:44:06</t>
  </si>
  <si>
    <t>普通区域-安丘市-曹家楼自然村-15064699071-1000M-宽带上网投诉-次数0-20240709154128X888714395 一级督办</t>
  </si>
  <si>
    <t>20240709154128X888714395</t>
  </si>
  <si>
    <t>2024-07-09 15:47:03</t>
  </si>
  <si>
    <t>2024-07-09 15:47:31</t>
  </si>
  <si>
    <t>SD-851-243850-16191-7719</t>
  </si>
  <si>
    <t>SD-057-240709-693574-6489</t>
  </si>
  <si>
    <t>2024-07-09 18:11:01</t>
  </si>
  <si>
    <t>80+普通-普通区域-寿光市-人大家属院-15206361855-300M-魔百和投诉-次数0-202407090000582077</t>
  </si>
  <si>
    <t>202407090000582077</t>
  </si>
  <si>
    <t>202407090000582077#流程受理流水号：20240709181013152063618551137251
客户号码:15206361855
客户姓名:刘**
投诉地市:潍坊
来话流水:2024070918000589320847142
宽带账号:15206361855
宽带账号归属地市:潍坊
宽带账号归属区县:寿光市
故障地址:潍坊寿光市圣城街道古槐路人大家属院南楼*********
联系电话:15763636178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光功率:-18.26
故障大类:宽带/电视
故障细类:移动高清电视故障(专席)
携转原因:
故障时间:2024-07-09 18:19:14
魔百和单播/组播:组播
具体故障现象:电视提示网络类错误，线上操作未恢复 请协助处理  谢谢
客户其他诉求:
魔百和单/组播：组播;宽带小区$[人大家属院]$</t>
  </si>
  <si>
    <t>2024-07-09 18:18:02</t>
  </si>
  <si>
    <t>2024-07-09 18:19:35</t>
  </si>
  <si>
    <t>SD-057-240709-694328-6514</t>
  </si>
  <si>
    <t>2024-07-09 18:12:17</t>
  </si>
  <si>
    <t>80+金卡-普通区域-坊子区-金禾馨苑-15244458555-300M-宽带上网投诉-次数0-202407090000579937</t>
  </si>
  <si>
    <t>202407090000579937</t>
  </si>
  <si>
    <t xml:space="preserve">202407090000579937#流程受理流水号：20240709181137152444585551137507
客户号码:15244458555
客户姓名:徐**
投诉地市:潍坊
来话流水:2024070918105809920845838
宽带账号:15244458555
宽带账号归属地市:潍坊
宽带账号归属区县:坊子区
故障地址:潍坊坊子区坊子新区双羊街金禾馨苑14号楼*********
联系电话:15318955552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故障时间:2024-07-09 18:11:54
魔百和单播/组播:单播
具体故障现象:点播和直播观看都出现卡顿缓冲，
客户其他诉求:客户侧为质差终端，要求上门更换终端并一并处理故障问题。
</t>
  </si>
  <si>
    <t>2024-07-09 18:16:05</t>
  </si>
  <si>
    <t>2024-07-09 18:16:27</t>
  </si>
  <si>
    <t>SD-057-240709-286539-1355</t>
  </si>
  <si>
    <t>2024-07-09 10:05:38</t>
  </si>
  <si>
    <t>【调研】-80+普通-普通区域-临朐县-中城隍自然村-13791889930-1000M-宽带上网投诉-次数0-20240709100348X628710922</t>
  </si>
  <si>
    <t>20240709100348X628710922</t>
  </si>
  <si>
    <t xml:space="preserve">【农村网络投诉】流程受理流水号：20240709100237137918899301026497
客户号码:13791889930
客户姓名:孙**
投诉地市:潍坊
来话流水:2024070910020954420854326
宽带账号:13791889930
宽带账号归属地市:潍坊
宽带账号归属区县:临朐县
故障地址:潍坊临朐县九山镇人民政府中城隍中城隍自然村中城隍村西北3号箱（赵兴升）*********
联系电话:15006696209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09:39:30
具体故障现象:提示网络无法连接，
客户其他诉求:
</t>
  </si>
  <si>
    <t>2024-07-09 10:07:47</t>
  </si>
  <si>
    <t>SD-851-232960-32254-24154</t>
  </si>
  <si>
    <t>SD-057-240709-807326-6502</t>
  </si>
  <si>
    <t>2024-07-09 18:11:31</t>
  </si>
  <si>
    <t>80+普通-普通区域-寿光市-三座楼村自然村-15866522166-300M-宽带上网投诉-次数0-20240709181054X854087170</t>
  </si>
  <si>
    <t>20240709181054X854087170</t>
  </si>
  <si>
    <t xml:space="preserve">【农村网络投诉】流程受理流水号：20240709180926158665221661137102
客户号码:15866522166
客户姓名:刘**
投诉地市:潍坊
来话流水:2024070918065267920810071
宽带账号:15866522166
宽带账号归属地市:潍坊
宽带账号归属区县:寿光市
故障地址:潍坊寿光市台头镇三座楼村三座楼村自然村三座楼村扩容三23号箱刘景广外墙*********
联系电话:15266369880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故障时间:2024-07-09 18:08:48
具体故障现象:注册闪烁，拔插光钎线，指导断电重启设备无效 
客户其他诉求:
</t>
  </si>
  <si>
    <t>2024-07-09 18:13:38</t>
  </si>
  <si>
    <t>2024-07-09 18:17:23</t>
  </si>
  <si>
    <t>SD-057-240709-641032-6585</t>
  </si>
  <si>
    <t>2024-07-09 18:15:28</t>
  </si>
  <si>
    <t>80+金卡-普通区域-寿光市-鸿正领寓-13721982599-500M-宽带上网投诉-次数0-202407090000583834</t>
  </si>
  <si>
    <t>202407090000583834</t>
  </si>
  <si>
    <t xml:space="preserve">202407090000583834#【已关注中国移动10086微信公众号】流程受理流水号：20240709181401137219825991137984
客户号码:13721982599
客户姓名:于**
投诉地市:潍坊
来话流水:2024070918125958320863074
宽带账号:13721982599
宽带账号归属地市:潍坊
宽带账号归属区县:寿光市
故障地址:潍坊寿光市圣城街道渤海路鸿正领寓高层*********
联系电话:13721982599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光功率:-18.50
故障大类:宽带/电视
故障细类:宽带无法上网
携转原因:
故障时间:2024-07-09 18:14:22
具体故障现象:客户来电反映宽带无法使用，要求记录反映，请尽快帮助核实回复，谢谢！
客户其他诉求:客户侧为质差终端，要求上门更换终端并一并处理故障问题。
</t>
  </si>
  <si>
    <t>2024-07-09 18:19:23</t>
  </si>
  <si>
    <t>2024-07-09 18:19:45</t>
  </si>
  <si>
    <t>SD-851-265621-16285-22881</t>
  </si>
  <si>
    <t>SD-057-240709-027453-4012</t>
  </si>
  <si>
    <t>2024-07-09 14:04:09</t>
  </si>
  <si>
    <t>80+银卡-普通区域-安丘市-大华中央城-18764655572-300M-宽带上网投诉-次数0-202407090000366195</t>
  </si>
  <si>
    <t>202407090000366195</t>
  </si>
  <si>
    <t>202407090000366195#流程受理流水号：20240709140209187646555721078837
客户号码:18764655572
客户姓名:孙**
投诉地市:潍坊
来话流水:2024070914013968820819547
宽带账号:18764655572
宽带账号归属地市:潍坊
宽带账号归属区县:安丘市
故障地址:潍坊安丘市兴安街道长安路大华中央城和园56号楼*********
联系电话:15376687292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14:03:31
具体故障现象:宽带无法上网
客户其他诉求:
;宽带小区$[大华中央城]$</t>
  </si>
  <si>
    <t>2024-07-09 14:06:57</t>
  </si>
  <si>
    <t>2024-07-09 14:20:04</t>
  </si>
  <si>
    <t>SD-057-240709-950132-6506</t>
  </si>
  <si>
    <t>2024-07-09 18:11:56</t>
  </si>
  <si>
    <t>普通区域-青州市-李宝峪村-15165634667-100M-宽带上网投诉-次数0-202407090000579078</t>
  </si>
  <si>
    <t>202407090000579078</t>
  </si>
  <si>
    <t xml:space="preserve">202407090000579078#宽带账号：15165634667；宽带地址：潍坊青州市王府街道李宝峪李宝峪村3号箱（王其增家门口）；客户来电反映宽带不能正常使用客户不配合排障，要求上门，请协助处理，谢谢！联系电话：15165634667；联系人：先生；来电流水：2024070918074868820818271
</t>
  </si>
  <si>
    <t>2024-07-09 18:16:28</t>
  </si>
  <si>
    <t>2024-07-09 18:17:51</t>
  </si>
  <si>
    <t>SD-057-240709-973456-5020</t>
  </si>
  <si>
    <t>2024-07-09 15:48:47</t>
  </si>
  <si>
    <t>80+金卡-普通区域-寿光市-寿光韩家埠村自然村-18264615638-1000M-宽带上网投诉-次数0-202407090000451568</t>
  </si>
  <si>
    <t>202407090000451568</t>
  </si>
  <si>
    <t>202407090000451568#流程受理流水号：20240709154742182646156381103144
客户号码:18264615638
客户姓名:韩**
投诉地市:潍坊
来话流水:2024070915470771120886327
宽带账号:18264615638
宽带账号归属地市:潍坊
宽带账号归属区县:寿光市
故障地址:潍坊寿光市田马韩家埠村韩家埠村自然村韩家埠村11号箱*********
联系电话:18264615638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15:48:30
具体故障现象:光猫亮红灯，请协助谢谢
客户其他诉求:
;宽带小区$[寿光韩家埠村自然村]$</t>
  </si>
  <si>
    <t>2024-07-09 16:01:47</t>
  </si>
  <si>
    <t>SD-057-240709-461735-6588</t>
  </si>
  <si>
    <t>2024-07-09 18:15:35</t>
  </si>
  <si>
    <t>80+普通-普通区域-奎文区-DBC名苑-15006565531-200M-宽带上网投诉-次数0-202407090000584507</t>
  </si>
  <si>
    <t>202407090000584507</t>
  </si>
  <si>
    <t xml:space="preserve">202407090000584507#宽带账号：15006565531，客户位置：潍坊高新高新城区北宫街DBC名苑2号楼2-403，办理的移动宽带业务，客户无法上网，拒接线上排障要求上门处理，请处理，联系电话：15898948930，联系人：本人，谢谢，来电流水：2024070918120665320855741
</t>
  </si>
  <si>
    <t>2024-07-09 18:42:05</t>
  </si>
  <si>
    <t>2024-07-09 18:42:55</t>
  </si>
  <si>
    <t>SD-057-240709-175603-7179</t>
  </si>
  <si>
    <t>2024-07-09 18:57:51</t>
  </si>
  <si>
    <t>普通区域-高密市-城市之光小区外的周边老小区和沿街商铺-15095271067-100M-魔百和投诉-次数0-202407090000613295</t>
  </si>
  <si>
    <t>202407090000613295</t>
  </si>
  <si>
    <t>202407090000613295#流程受理流水号：20240709185602150952710671145194
客户号码:15095271067
客户姓名:郭**
投诉地市:潍坊
来话流水:2024070918512639920849005
宽带账号:15095271067
宽带账号归属地市:潍坊
宽带账号归属区县:高密市
故障地址:潍坊高密市醴泉街道文昌街城市之光小区外的周边老小区和沿街商铺城市之光沿街23设备宿舍2#楼1单元*********
联系电话:15095271067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故障时间:2024-07-09 18:57:08
魔百和单播/组播:组播
具体故障现象:线上指导切换网口未恢复请协助谢谢
客户其他诉求:谢谢
魔百和单/组播：组播;宽带小区$[城市之光小区外的周边老小区和沿街商铺]$</t>
  </si>
  <si>
    <t>2024-07-09 18:59:08</t>
  </si>
  <si>
    <t>2024-07-09 18:59:28</t>
  </si>
  <si>
    <t>SD-057-240709-215638-4017</t>
  </si>
  <si>
    <t>2024-07-09 14:05:17</t>
  </si>
  <si>
    <t>普通区域-潍城区-油坊社区-19806216601-200M-宽带上网投诉-次数0-20240709140304X984154449</t>
  </si>
  <si>
    <t>2024-07-10 15:06:00</t>
  </si>
  <si>
    <t>20240709140304X984154449</t>
  </si>
  <si>
    <t xml:space="preserve">流程受理流水号：20240709140028198062166011078508
客户号码:19806216601
客户姓名:张**
投诉地市:潍坊
来话流水:2024070914001219720804228
宽带账号:19806216601
宽带账号归属地市:潍坊
宽带账号归属区县:潍城区
故障地址:潍坊潍城区城关街道向阳路油坊社区 8号楼3单元201
联系电话:19806216601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14:01:38
具体故障现象:光猫亮红灯，
客户其他诉求:
</t>
  </si>
  <si>
    <t>2024-07-09 14:06:33</t>
  </si>
  <si>
    <t>2024-07-09 14:07:59</t>
  </si>
  <si>
    <t>SD-851-326701-2000-9730</t>
  </si>
  <si>
    <t>SD-057-240709-785241-4038</t>
  </si>
  <si>
    <t>2024-07-09 14:06:58</t>
  </si>
  <si>
    <t>普通区域-高密市-韩庄自然村-15763672806-300M-宽带上网投诉-次数0-202407090000366318</t>
  </si>
  <si>
    <t>202407090000366318</t>
  </si>
  <si>
    <t>202407090000366318#【已关注中国移动10086微信公众号】导航立单,客户通过语音导航反馈宽带故障问题,经诊断光猫设备性能不佳,要求装维回访处理,请协助.联系电话：15763672806</t>
  </si>
  <si>
    <t>2024-07-09 14:13:47</t>
  </si>
  <si>
    <t>2024-07-09 14:14:20</t>
  </si>
  <si>
    <t>SD-851-261458-15723-26941</t>
  </si>
  <si>
    <t>SD-057-240709-416820-3443</t>
  </si>
  <si>
    <t>2024-07-09 13:01:56</t>
  </si>
  <si>
    <t>普通区域-青州市-西园小区-13853613891-100M-宽带上网投诉-次数0-202407090000331147</t>
  </si>
  <si>
    <t>202407090000331147</t>
  </si>
  <si>
    <t xml:space="preserve">202407090000331147#流程受理流水号：20240709130050138536138911068576
客户号码:13853613891
客户姓名:张**
投诉地市:潍坊
来话流水:2024070913000466420817078
宽带账号:13853613891
宽带账号归属地市:潍坊
宽带账号归属区县:青州市
故障地址:潍坊青州市王府街道尧王山西路西园小区4号楼*********
联系电话:13853613891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13:01:11
具体故障现象:打不开网页，
客户其他诉求:客户侧为质差终端，要求上门更换终端并一并处理故障问题。
</t>
  </si>
  <si>
    <t>2024-07-09 13:04:15</t>
  </si>
  <si>
    <t>2024-07-09 13:04:39</t>
  </si>
  <si>
    <t>SD-057-240709-924573-1361</t>
  </si>
  <si>
    <t>2024-07-09 10:06:09</t>
  </si>
  <si>
    <t>普通区域-寿光市-刘家尧河村自然村-18353676620-1000M-宽带上网投诉-次数0-20240709100424X664056995</t>
  </si>
  <si>
    <t>20240709100424X664056995</t>
  </si>
  <si>
    <t xml:space="preserve">【农村网络投诉】流程受理流水号：20240709100241183536766201026516
客户号码:18353676620
客户姓名:郭**
投诉地市:潍坊
来话流水:2024070910022204320857191
宽带账号:18353676620
宽带账号归属地市:潍坊
宽带账号归属区县:寿光市
故障地址:潍坊寿光市洛城街道刘家尧河村刘家尧河村自然村34号箱*********
联系电话:18353676620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10:05:35
具体故障现象:光猫亮红灯，插紧缕直光钎线 重启光猫  未恢复 请协助处理 谢谢
客户其他诉求:无
</t>
  </si>
  <si>
    <t>2024-07-09 10:11:20</t>
  </si>
  <si>
    <t>2024-07-09 10:11:40</t>
  </si>
  <si>
    <t>SD-851-301940-9420-12113</t>
  </si>
  <si>
    <t>SD-057-240709-305491-6531</t>
  </si>
  <si>
    <t>2024-07-09 18:13:08</t>
  </si>
  <si>
    <t>普通区域-寿光市-化龙桥村自然村-15065621379-100M-宽带上网投诉-次数0-202407090000582685</t>
  </si>
  <si>
    <t>202407090000582685</t>
  </si>
  <si>
    <t>202407090000582685#宽带账号：15065621379；宽带地址：潍坊寿光市化龙镇化龙桥村化龙桥村自然村化龙桥2箱（刘广智外墙）*********
；客户来电反映宽带无法上网，经查询客户侧为质差终端，请协助上门更换终端并一并处理故障问题，谢谢！联系电话：19805362001；联系人：郭**；来电流水2024070918104780020844379</t>
  </si>
  <si>
    <t>2024-07-09 18:15:27</t>
  </si>
  <si>
    <t>2024-07-09 18:17:58</t>
  </si>
  <si>
    <t>SD-057-240709-483691-6526</t>
  </si>
  <si>
    <t>2024-07-09 18:12:49</t>
  </si>
  <si>
    <t>普通区域-临朐县-北朱-15006663805-200M-宽带上网投诉-次数0-202407090000580972</t>
  </si>
  <si>
    <t>202407090000580972</t>
  </si>
  <si>
    <t xml:space="preserve">202407090000580972#要求装维上门服务：宽带账号
：15006663805；宽带地址潍坊临朐县东城街道北朱村北朱北朱；客户来
电反映宽带连不上，客
户不在现场，无法配合线上指导/
客户不配合排障，要求上门，请
协助处理，谢谢！联系电话：15006663805
；联系人：*15006663805；来电流水：2024070918085182620827435
。 </t>
  </si>
  <si>
    <t>2024-07-09 18:18:57</t>
  </si>
  <si>
    <t>2024-07-09 18:19:19</t>
  </si>
  <si>
    <t>SD-057-240709-647328-3454</t>
  </si>
  <si>
    <t>2024-07-09 13:02:27</t>
  </si>
  <si>
    <t>普通区域-坊子区-七里兰埠村-13573689337-300M-宽带上网投诉-次数0-202407090000329440</t>
  </si>
  <si>
    <t>202407090000329440</t>
  </si>
  <si>
    <t>202407090000329440#
宽带账号：13573689337；宽带地址：潍坊峡山区太堡庄街道（太堡庄）七里兰埠村行政村七里兰埠村5号箱*********
；客户来电反映宽带经常掉线，客户不在现场，无法配合线上指导，要求上门，请协助处理，谢谢！联系电话：13944739658；联系人：先生；来电流水：2024070912574256020801671</t>
  </si>
  <si>
    <t>2024-07-09 13:07:26</t>
  </si>
  <si>
    <t>2024-07-09 13:07:56</t>
  </si>
  <si>
    <t>SD-851-288751-21178-10346</t>
  </si>
  <si>
    <t>SD-057-240709-846290-6669</t>
  </si>
  <si>
    <t>2024-07-09 18:18:14</t>
  </si>
  <si>
    <t>80+普通-普通区域-寒亭区-开发区店东-13853639559-300M-宽带上网投诉-次数0-202407090000579913</t>
  </si>
  <si>
    <t>202407090000579913</t>
  </si>
  <si>
    <t>202407090000579913#宽带账号：13853639559；宽带地址：潍坊寒亭区经济开发区店子东村开发区店东寒亭区经济开发区店子西村东西街中间8号箱，客户来电反映宽带无法使用，无法配合线上指导要求师傅上门，请协助处理，谢谢！联系电话；13853639559联系人：张**；来电流水：2024070918090724220829634。</t>
  </si>
  <si>
    <t>2024-07-09 18:22:29</t>
  </si>
  <si>
    <t>2024-07-09 18:22:50</t>
  </si>
  <si>
    <t>SD-057-240709-465207-2819</t>
  </si>
  <si>
    <t>2024-07-09 12:08:02</t>
  </si>
  <si>
    <t>【调研】-80+金卡-普通区域-坊子区-安泰园-15263637678-1000M-宽带上网投诉-次数0-20240709120531X931907246</t>
  </si>
  <si>
    <t>20240709120531X931907246</t>
  </si>
  <si>
    <t xml:space="preserve">流程受理流水号：20240709120356152636376781058156
客户号码:15263637678
客户姓名:王**
投诉地市:潍坊
来话流水:2024070911562438820808335
宽带账号:15263637678
宽带账号归属地市:潍坊
宽带账号归属区县:坊子区
故障地址:潍坊坊子区黄旗堡街道阳春街安泰园潍坊坊子安泰园7号楼*********
联系电话:15263637678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故障细类:网速慢/上网掉线(专席)
携转原因:
故障时间:2024-07-09 12:06:45
具体故障现象:网速慢卡顿， 只在抖音直播时卡顿 别的都正常 
客户其他诉求:谢谢
</t>
  </si>
  <si>
    <t>2024-07-09 12:10:49</t>
  </si>
  <si>
    <t>2024-07-09 12:11:05</t>
  </si>
  <si>
    <t>SD-851-258105-22622-10428</t>
  </si>
  <si>
    <t>SD-057-240709-078234-7184</t>
  </si>
  <si>
    <t>2024-07-09 18:58:16</t>
  </si>
  <si>
    <t>【调研】-(目标)普通区域-寒亭区-白鹭湾小区-15853687572-1000M-魔百和投诉-次数0-202407090000611914</t>
  </si>
  <si>
    <t>202407090000611914</t>
  </si>
  <si>
    <t>202407090000611914#【已关注中国移动10086微信公众号】流程受理流水号：20240709185454158536875721145023
客户号码:15853687572
客户姓名:李**
投诉地市:潍坊
来话流水:2024070918495553720839301
宽带账号:15853687572
宽带账号归属地市:潍坊
宽带账号归属区县:寒亭区
故障地址:潍坊寒亭区经济开发区民主街白鹭湾小区西区50号楼（禁止受理）*********
联系电话:15908036282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光功率:-17.35
故障大类:/电视
故障细类:移动高清电视故障(专席)
携转原因:
故障时间:2024-07-09 19:00:23
魔百和单播/组播:单播
具体故障现象:电视直播或点播无法观看，重启未恢复，请协助谢谢。
客户其他诉求:
魔百和单/组播：单播;宽带小区$[白鹭湾小区]$</t>
  </si>
  <si>
    <t>2024-07-09 19:01:04</t>
  </si>
  <si>
    <t>2024-07-09 19:01:44</t>
  </si>
  <si>
    <t>SD-852-322228-1202-8651</t>
  </si>
  <si>
    <t>SD-057-240709-326980-6261</t>
  </si>
  <si>
    <t>2024-07-09 17:47:10</t>
  </si>
  <si>
    <t>80+金卡-(目标)普通区域-奎文区-金宝生态花园-13561400114-1000M-宽带上网投诉-次数0-202407090000561586</t>
  </si>
  <si>
    <t>2024-07-10 18:48:00</t>
  </si>
  <si>
    <t>202407090000561586</t>
  </si>
  <si>
    <t xml:space="preserve">202407090000561586#【已关注中国移动10086微信公众号】流程受理流水号：20240709174637135614001141132029
客户号码:13561400114
客户姓名:王**
投诉地市:潍坊
来话流水:2024070917460804720899336
宽带账号:13561400114
宽带账号归属地市:潍坊
宽带账号归属区县:奎文区
故障地址:潍坊奎文区廿里堡街道潍州路金宝生态花园30号楼*********
联系电话:15965081036
联系人:先生/女士
工单紧急程度:一般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故障时间:2024-07-09 17:49:58
具体故障现象:光猫亮红灯，
客户其他诉求:
</t>
  </si>
  <si>
    <t>2024-07-09 17:51:58</t>
  </si>
  <si>
    <t>2024-07-09 17:52:38</t>
  </si>
  <si>
    <t>SD-851-258310-30473-19732</t>
  </si>
  <si>
    <t>SD-057-240709-267594-7275</t>
  </si>
  <si>
    <t>2024-07-09 19:05:07</t>
  </si>
  <si>
    <t>80+普通-普通区域-诸城市-市泊子-15953618569-1000M-宽带上网投诉-次数0-20240709190240X960576338</t>
  </si>
  <si>
    <t>20240709190240X960576338</t>
  </si>
  <si>
    <t xml:space="preserve">【农村网络投诉】流程受理流水号：20240709185953159536185691145760
客户号码:15953618569
客户姓名:王**
投诉地市:潍坊
来话流水:2024070918583989520895393
宽带账号:15953618569
宽带账号归属地市:潍坊
宽带账号归属区县:诸城市
故障地址:潍坊诸城市百尺河镇市泊子村市泊子市泊子村东北6#箱*********
联系电话:15953618569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18:59:37
具体故障现象:提示网络无法连接，光猫不通电，谢谢
客户其他诉求:
</t>
  </si>
  <si>
    <t>2024-07-09 19:08:04</t>
  </si>
  <si>
    <t>2024-07-09 19:08:32</t>
  </si>
  <si>
    <t>SD-851-272112-7534-16432</t>
  </si>
  <si>
    <t>SD-057-240709-419702-8579</t>
  </si>
  <si>
    <t>2024-07-09 20:49:47</t>
  </si>
  <si>
    <t>普通区域-青州市-普通安置区-18765666060-200M-魔百和投诉-次数0-202407090000666355</t>
  </si>
  <si>
    <t>202407090000666355</t>
  </si>
  <si>
    <t>202407090000666355#【已关注中国移动10086微信公众号】流程受理流水号：20240709204821187656660601159848
客户号码:18765666060
客户姓名:郇*
投诉地市:潍坊
来话流水:2024070920404563920842634
宽带账号:18765666060
宽带账号归属地市:潍坊
宽带账号归属区县:青州市
故障地址:潍坊青州市邵庄镇南辛店普通安置区玉皇庙村9号楼1单元301
联系电话:13105366625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故障大类:电视
故障细类:移动高清电视故障(专席)
携转原因:
故障时间:2024-07-09 20:48:32
魔百和单播/组播:单播
具体故障现象:电视直播或点播无法观看，
客户其他诉求:
魔百和单/组播：单播;宽带小区$[普通安置区]$</t>
  </si>
  <si>
    <t>2024-07-09 20:51:52</t>
  </si>
  <si>
    <t>2024-07-09 20:52:10</t>
  </si>
  <si>
    <t>SD-057-240709-873645-9245</t>
  </si>
  <si>
    <t>2024-07-09 22:25:58</t>
  </si>
  <si>
    <t>【调研】-80+普通-FTTR-普通区域-寿光市-铁路花园（东区）-13465670066-1000M-宽带上网投诉-次数0-202407090000684637</t>
  </si>
  <si>
    <t>202407090000684637</t>
  </si>
  <si>
    <t>202407090000684637#【已关注中国移动10086微信公众号】流程受理流水号：20240709222503134656700661164540
客户号码:13465670066
客户姓名:赵**
投诉地市:潍坊
来话流水:2024070922244681620810511
宽带账号:13465670066
宽带账号归属地市:潍坊
宽带账号归属区县:寿光市
故障地址:潍坊寿光市圣城街道建新街铁路花园（东区）B11号楼*********
联系电话:13465670066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故障细类:宽带无法上网
携转原因:
故障时间:2024-07-09 22:25:32
具体故障现象:打不开网页，
客户其他诉求:
;宽带小区$[铁路花园（东区）]$</t>
  </si>
  <si>
    <t>2024-07-09 22:56:25</t>
  </si>
  <si>
    <t>2024-07-09 22:56:47</t>
  </si>
  <si>
    <t>SD-851-307491-3008-28500</t>
  </si>
  <si>
    <t>SD-057-240709-432968-7793</t>
  </si>
  <si>
    <t>2024-07-09 19:37:30</t>
  </si>
  <si>
    <t>80+银卡-普通区域-安丘市-学府家园-18753696739-200M-宽带上网投诉-次数0-202407090000636012</t>
  </si>
  <si>
    <t>202407090000636012</t>
  </si>
  <si>
    <t>202407090000636012#宽带账号：18753696739；宽带地址：潍坊安丘市新安街道明湖南路学府家园4号楼*********；接入方式：FTTH，当前是否在线：在线，端到端诊断结果：客户侧设备问题，是否智能网关：，客户反映宽带无法使用，显示质差，要求尽快处理回复！来电流水：2024070919354358020815947联系电话：18753696739</t>
  </si>
  <si>
    <t>2024-07-09 19:40:08</t>
  </si>
  <si>
    <t>2024-07-09 18:41:19</t>
  </si>
  <si>
    <t>80+普通-FTTR-普通区域-安丘市-贾戈新城-15953615088-1000M-宽带上网投诉-次数0-20240709183837X517089575 一级督办</t>
  </si>
  <si>
    <t>20240709183837X517089575</t>
  </si>
  <si>
    <t>2024-07-09 18:42:56</t>
  </si>
  <si>
    <t>2024-07-09 18:43:19</t>
  </si>
  <si>
    <t>SD-852-261051-1400-5304</t>
  </si>
  <si>
    <t>SD-057-240709-678425-7146</t>
  </si>
  <si>
    <t>2024-07-09 18:54:51</t>
  </si>
  <si>
    <t>【调研】-80+银卡-普通区域-诸城市-春光电子小区-15063686588-1000M-魔百和投诉-次数0-202407090000611889</t>
  </si>
  <si>
    <t>202407090000611889</t>
  </si>
  <si>
    <t>202407090000611889#流程受理流水号：20240709185311150636865881144755
客户号码:15063686588
客户姓名:杨**
投诉地市:潍坊
来话流水:2024070918474270820824647
宽带账号:15063686588
宽带账号归属地市:潍坊
宽带账号归属区县:诸城市
故障地址:潍坊诸城市龙都街道人民路春光电子小区3号楼*********
联系电话:18366558336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故障细类:移动高清电视故障(专席)
携转原因:
故障时间:2024-07-09 18:52:35
魔百和单播/组播:组播
具体故障现象:电视提示网络类错误，故障代码22002.无线连接，引导操作，未恢复，请协助处理，谢谢
客户其他诉求:
魔百和单/组播：组播;宽带小区$[春光电子小区]$</t>
  </si>
  <si>
    <t>2024-07-09 19:02:33</t>
  </si>
  <si>
    <t>2024-07-09 19:02:57</t>
  </si>
  <si>
    <t>SD-057-240709-489301-9248</t>
  </si>
  <si>
    <t>2024-07-09 22:27:53</t>
  </si>
  <si>
    <t>【调研】-普通区域-潍城区-大庄子-13963630234-100M-宽带上网投诉-次数0-202407090000685737</t>
  </si>
  <si>
    <t>202407090000685737</t>
  </si>
  <si>
    <t>202407090000685737#【已关注中国移动10086微信公众号】流程受理流水号：20240709222623139636302341164545
客户号码:13963630234
客户姓名:曹**
投诉地市:潍坊
来话流水:2024070922253045920810766
宽带账号:13963630234
宽带账号归属地市:潍坊
宽带账号归属区县:潍城区
故障地址:潍坊潍城区南关街道水库路翔和嘉园8号楼*********
联系电话:17861286650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22:27:39
具体故障现象:光猫亮红灯，
客户其他诉求:
;宽带小区$[大庄子]$</t>
  </si>
  <si>
    <t>2024-07-09 22:32:37</t>
  </si>
  <si>
    <t>2024-07-09 22:32:55</t>
  </si>
  <si>
    <t>SD-852-304759-926-10169</t>
  </si>
  <si>
    <t>2024-07-09 18:54:48</t>
  </si>
  <si>
    <t>80+普通-普通区域-潍城区-西关村小区-15264437259-300M-宽带上网投诉-次数0-202407090000608569 一级督办</t>
  </si>
  <si>
    <t>202407090000608569</t>
  </si>
  <si>
    <t>2024-07-09 19:00:55</t>
  </si>
  <si>
    <t>2024-07-09 19:04:08</t>
  </si>
  <si>
    <t>SD-851-331749-14146-28004</t>
  </si>
  <si>
    <t>SD-057-240709-483501-7193</t>
  </si>
  <si>
    <t>2024-07-09 18:58:49</t>
  </si>
  <si>
    <t>普通区域-昌乐县-桂水湾招待所（小微）-13964618381-300M-宽带上网投诉-次数0-202407090000611836</t>
  </si>
  <si>
    <t>202407090000611836</t>
  </si>
  <si>
    <t xml:space="preserve">202407090000611836#宽带账号13964618381：；宽带地址：潍坊昌乐县五图街道宝通街桂水湾招待所（小微）9号楼；客户来电反映宽带无法上网，无法配合线上指导，请协助处理，谢谢！联系电话；13964618381联系人：；来电流水：2024070918563095420881862。
</t>
  </si>
  <si>
    <t>2024-07-09 19:02:41</t>
  </si>
  <si>
    <t>2024-07-09 19:04:00</t>
  </si>
  <si>
    <t>SD-057-240709-058247-7930</t>
  </si>
  <si>
    <t>2024-07-09 19:50:17</t>
  </si>
  <si>
    <t>普通区域-寿光市-寿光文苑小区二-13455613328-300M-宽带上网投诉-次数0-202407090000642485</t>
  </si>
  <si>
    <t>202407090000642485</t>
  </si>
  <si>
    <t>202407090000642485#流程受理流水号：20240709194633134556133281152265
客户号码:13455613328
客户姓名:陈**
投诉地市:潍坊
来话流水:2024070919461058220875201
宽带账号:13455613328
宽带账号归属地市:潍坊
宽带账号归属区县:寿光市
故障地址:潍坊寿光市田柳文苑路文苑小区6号楼中单元401*********
联系电话:13455613328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19:45:44
具体故障现象:光猫不亮
客户其他诉求:
;宽带小区$[寿光文苑小区二]$</t>
  </si>
  <si>
    <t>2024-07-09 20:01:43</t>
  </si>
  <si>
    <t>2024-07-09 20:02:17</t>
  </si>
  <si>
    <t>SD-057-240709-087542-8564</t>
  </si>
  <si>
    <t>2024-07-09 20:47:16</t>
  </si>
  <si>
    <t>【调研】-80+普通-普通区域-临朐县-梨花埠自然村-15064413164-300M-宽带上网投诉-次数0-20240709204455X953264290</t>
  </si>
  <si>
    <t>20240709204455X953264290</t>
  </si>
  <si>
    <t xml:space="preserve">【农村网络投诉】流程受理流水号：20240709203839150644131641158772
客户号码:15064413164
客户姓名:白**
投诉地市:潍坊
来话流水:2024070920381935620832029
宽带账号:15064413164
宽带账号归属地市:潍坊
宽带账号归属区县:临朐县
故障地址:潍坊临朐县辛寨镇人民政府梨花埠梨花埠自然村梨花埠（扩容4次）30号箱白世森（外墙）*********
联系电话:15064413164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故障时间:2024-07-09 20:44:24
具体故障现象:电脑无法上网，
客户其他诉求:
</t>
  </si>
  <si>
    <t>2024-07-09 20:49:57</t>
  </si>
  <si>
    <t>2024-07-09 20:53:11</t>
  </si>
  <si>
    <t>SD-851-244996-8251-24236</t>
  </si>
  <si>
    <t>SD-057-240709-805413-8153</t>
  </si>
  <si>
    <t>2024-07-09 20:09:47</t>
  </si>
  <si>
    <t>80+银卡-普通区域-坊子区-张家石埠村自然村-15095132901-200M-宽带上网投诉-次数0-202407090000652581</t>
  </si>
  <si>
    <t>202407090000652581</t>
  </si>
  <si>
    <t>202407090000652581#流程受理流水号：20240709200612150951329011154863
客户号码:15095132901
客户姓名:郎**
投诉地市:潍坊
来话流水:2024070920053145020877546
宽带账号:15095132901
宽带账号归属地市:潍坊
宽带账号归属区县:坊子区
故障地址:潍坊坊子区坊安街办张家石埠村张家石埠村自然村张家石埠村中3号箱（张殿丽）*********
联系电话:15095132901
联系人:先生/女士
工单紧急程度:紧急
是否有升级投诉倾向:否
是否重复投诉:否
是否携转意向:否
是否投诉倾向:否
工单内容:客户表示工作人员将家里电线弄断，要求处理，请协助处理谢谢
;宽带小区$[张家石埠村自然村]$</t>
  </si>
  <si>
    <t>2024-07-09 20:12:24</t>
  </si>
  <si>
    <t>杜召龙</t>
  </si>
  <si>
    <t>15706307249</t>
  </si>
  <si>
    <t>dw3_jk_duzhaolong</t>
  </si>
  <si>
    <t>SD-851-319838-27611-12097</t>
  </si>
  <si>
    <t>SD-057-240709-932651-8572</t>
  </si>
  <si>
    <t>2024-07-09 20:47:44</t>
  </si>
  <si>
    <t>【调研】-80+银卡-(目标)普通区域-安丘市-西辛兴村自然村-15966150569-1000M-宽带上网投诉-次数0-202407090000666228</t>
  </si>
  <si>
    <t>202407090000666228</t>
  </si>
  <si>
    <t>202407090000666228#15966150569客户来电反映家里的电视看不了，查询机顶盒质差状态，请协助处理，谢谢
联系电话： 13406625143联系人：先生流水号：2024070920432498520854067</t>
  </si>
  <si>
    <t>2024-07-09 20:49:55</t>
  </si>
  <si>
    <t>SD-851-295310-12977-14690</t>
  </si>
  <si>
    <t>SD-057-240709-582134-7262</t>
  </si>
  <si>
    <t>2024-07-09 19:03:48</t>
  </si>
  <si>
    <t>80+普通-普通区域-坊子区-恒信茉莉公馆-15963447200-300M-宽带上网投诉-次数0-202407090000617427</t>
  </si>
  <si>
    <t>202407090000617427</t>
  </si>
  <si>
    <t>202407090000617427#宽带账号：15963447200；宽带地址：潍坊坊子区坊子新区龙山路恒信茉莉公馆坊子凤凰街道恒信茉莉公馆1号楼2单元*********；客户来电反映宽带*故障 ，经查询客户侧为质差终端，请协助上门更换终端并一并处理故障问题，谢谢！联系电话：本机；联系人：先生；来电流水</t>
  </si>
  <si>
    <t>2024-07-09 19:13:25</t>
  </si>
  <si>
    <t>2024-07-09 19:13:42</t>
  </si>
  <si>
    <t>SD-057-240709-173246-7995</t>
  </si>
  <si>
    <t>2024-07-09 19:56:05</t>
  </si>
  <si>
    <t>80+银卡-FTTR-普通区域-奎文区-宝通六号二期-17865689062-1000M-宽带上网投诉-次数0-20240709195308X988174726</t>
  </si>
  <si>
    <t>20240709195308X988174726</t>
  </si>
  <si>
    <t xml:space="preserve">流程受理流水号：20240709195227178656890621153103
客户号码:17865689062
客户姓名:王**
投诉地市:潍坊
来话流水:2024070919510765120802929
宽带账号:17865689062
宽带账号归属地市:潍坊
宽带账号归属区县:奎文区
故障地址:潍坊奎文区高新城区宝通街宝通陆号（多层）48号楼*********
联系电话:17865689062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故障细类:宽带无法上网(专席)
携转原因:
故障时间:2024-07-09 19:52:55
具体故障现象:光猫灯正常但电脑手机无法上网，
客户其他诉求:
</t>
  </si>
  <si>
    <t>2024-07-09 20:24:21</t>
  </si>
  <si>
    <t>2024-07-09 20:30:12</t>
  </si>
  <si>
    <t>SD-851-308931-14760-7116</t>
  </si>
  <si>
    <t>SD-057-240709-972635-7272</t>
  </si>
  <si>
    <t>2024-07-09 19:05:02</t>
  </si>
  <si>
    <t>普通区域-奎文区-丹桂里-15628727778-500M-宽带上网投诉-次数0-202407090000617458</t>
  </si>
  <si>
    <t>202407090000617458</t>
  </si>
  <si>
    <t>202407090000617458#流程受理流水号：20240709190413156287277781146387
客户号码:15628727778
客户姓名:宋*
投诉地市:潍坊
来话流水:2024070919031324920823726
宽带账号:15628727778
宽带账号归属地市:潍坊
宽带账号归属区县:奎文区
故障地址:潍坊奎文区广文街道新华路丹桂里11号楼*********
联系电话:15628727778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19:04:22
具体故障现象:光猫亮红灯，客户来电反映宽带无法上网，我处核实到光信号亮红灯，将光纤线插紧弄直后未恢复，请协助处理谢谢
客户其他诉求:
;宽带小区$[丹桂里]$</t>
  </si>
  <si>
    <t>2024-07-09 19:07:00</t>
  </si>
  <si>
    <t>2024-07-09 19:07:30</t>
  </si>
  <si>
    <t>SD-851-274045-1116-22527</t>
  </si>
  <si>
    <t>SD-057-240709-948230-7940</t>
  </si>
  <si>
    <t>2024-07-09 19:50:47</t>
  </si>
  <si>
    <t>普通区域-寿光市-仉西村自然村-15266363770-500M-宽带上网投诉-次数0-202407090000638099</t>
  </si>
  <si>
    <t>202407090000638099</t>
  </si>
  <si>
    <t>202407090000638099#用户表示宽带不能正常使用，要求上门维修，请工作人员协助处理，谢谢！流水号2024070919492403420893384，联系人先生，联系电话15266363770！</t>
  </si>
  <si>
    <t>2024-07-09 19:56:10</t>
  </si>
  <si>
    <t>2024-07-09 19:56:46</t>
  </si>
  <si>
    <t>SD-851-293124-22948-27908</t>
  </si>
  <si>
    <t>SD-057-240709-083961-8001</t>
  </si>
  <si>
    <t>2024-07-09 19:56:19</t>
  </si>
  <si>
    <t>80+普通-普通区域-青州市-杜家庄村-13793652212-300M-宽带上网投诉-次数0-20240709195509X109651974</t>
  </si>
  <si>
    <t>20240709195509X109651974</t>
  </si>
  <si>
    <t xml:space="preserve">【农村网络投诉】流程受理流水号：20240709195053137936522121152892
客户号码:13793652212
客户姓名:郇**
投诉地市:潍坊
来话流水:2024070919474941120884433
宽带账号:13793652212
宽带账号归属地市:潍坊
宽带账号归属区县:青州市
故障地址:潍坊青州市邵庄镇杜家庄杜家庄村7号箱（张海明西墙）*********
联系电话:13793652212
联系人:先生/女士
工单紧急程度:一般
是否有升级投诉倾向:否
是否重复投诉:否
是否携转意向:否
是否投诉倾向:否
是否智能网关:智能网关
当前是否在线:是
接入方式:FTTH
端到端诊断结果:光猫掉电
是否质差终端:无质差信息
光功率:无
故障大类:宽带/电视
故障细类:宽带无法上网(专席)
携转原因:
故障时间:2024-07-09 19:55:40
具体故障现象:光猫灯正常但电脑手机无法上网，重启未恢复
客户其他诉求:
</t>
  </si>
  <si>
    <t>2024-07-09 20:03:50</t>
  </si>
  <si>
    <t>2024-07-09 21:04:59</t>
  </si>
  <si>
    <t>SD-057-240709-185067-8026</t>
  </si>
  <si>
    <t>2024-07-09 19:59:26</t>
  </si>
  <si>
    <t>(目标)普通区域-高密市-青岛花园-13791634291-200M-宽带上网投诉-次数0-202407090000643573</t>
  </si>
  <si>
    <t>202407090000643573</t>
  </si>
  <si>
    <t xml:space="preserve">202407090000643573#宽带账号：13791634291；宽带地址：潍坊高密市醴泉街道夷安大道青岛花园8号楼；客户来电反映宽带无法上网，无法配合线上指导，请协助处理，谢谢！联系电话；13626461530联系人：；来电流水：2024070919564910520833697
。
</t>
  </si>
  <si>
    <t>2024-07-09 20:01:13</t>
  </si>
  <si>
    <t>SD-851-268234-5895-11716</t>
  </si>
  <si>
    <t>SD-057-240709-784962-8538</t>
  </si>
  <si>
    <t>2024-07-09 20:44:09</t>
  </si>
  <si>
    <t>【调研】-80+普通-普通区域-奎文区-供销社宿舍-15763057901-300M-宽带上网投诉-次数0-20240709204306X986794741</t>
  </si>
  <si>
    <t>20240709204306X986794741</t>
  </si>
  <si>
    <t xml:space="preserve">流程受理流水号：20240709203425157630579011158271
客户号码:15763057901
客户姓名:刘**
投诉地市:潍坊
来话流水:2024070920324949520807632
宽带账号:15763057901
宽带账号归属地市:潍坊
宽带账号归属区县:奎文区
故障地址:潍坊奎文区北苑街道四平路卧龙街卧龙社区南区则尔庄16号楼*********
联系电话:17807507661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20:42:45
具体故障现象:光猫亮红灯， 要求维修 请处理谢谢
客户其他诉求:
</t>
  </si>
  <si>
    <t>2024-07-09 20:45:00</t>
  </si>
  <si>
    <t>2024-07-09 20:45:58</t>
  </si>
  <si>
    <t>SD-057-240709-302946-7780</t>
  </si>
  <si>
    <t>2024-07-09 19:36:20</t>
  </si>
  <si>
    <t>80+银卡-普通区域-高密市-山水名苑-13791610187-200M-宽带上网投诉-次数0-202407090000634023</t>
  </si>
  <si>
    <t>202407090000634023</t>
  </si>
  <si>
    <t>202407090000634023#导航立单,客户通过语音导航反馈宽带故障问题,经诊断光猫设备性能不佳,要求装维回访处理,请协助.联系电话：13791610187</t>
  </si>
  <si>
    <t>2024-07-09 19:47:10</t>
  </si>
  <si>
    <t>2024-07-09 19:47:39</t>
  </si>
  <si>
    <t>SD-057-240709-028745-7281</t>
  </si>
  <si>
    <t>2024-07-09 19:05:26</t>
  </si>
  <si>
    <t>80+银卡-FTTR-普通区域-奎文区-供销社宿舍-18765636538-1000M-宽带上网投诉-次数0-20240709190258X978351735</t>
  </si>
  <si>
    <t>20240709190258X978351735</t>
  </si>
  <si>
    <t xml:space="preserve">流程受理流水号：20240709190113187656365381145948
客户号码:18765636538
客户姓名:闫*
投诉地市:潍坊
来话流水:2024070919005444720809555
宽带账号:18765636538
宽带账号归属地市:潍坊
宽带账号归属区县:奎文区
故障地址:潍坊奎文区北苑街道四平路东城润泽园4号楼*********
联系电话:18765636538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19:01:42
具体故障现象:光猫亮红灯，
客户其他诉求:客户要求尽快查询并回电
</t>
  </si>
  <si>
    <t>2024-07-09 19:07:37</t>
  </si>
  <si>
    <t>2024-07-09 19:08:09</t>
  </si>
  <si>
    <t>SD-851-261110-8126-8614</t>
  </si>
  <si>
    <t>SD-057-240709-189546-7248</t>
  </si>
  <si>
    <t>2024-07-09 19:02:34</t>
  </si>
  <si>
    <t>【调研】-80+普通-(目标)普通区域-青州市-东建德村-18863045012-300M-宽带上网投诉-次数0-20240709190057X857707237</t>
  </si>
  <si>
    <t>20240709190057X857707237</t>
  </si>
  <si>
    <t xml:space="preserve">【农村网络投诉】流程受理流水号：20240709185927188630450121145703
客户号码:18863045012
客户姓名:董*
投诉地市:潍坊
来话流水:2024070918590807120898342
宽带账号:18863045012
宽带账号归属地市:潍坊
宽带账号归属区县:青州市
故障地址:潍坊青州市黄楼街道西建德村西建德村自然村黄楼街道西建德村2号（陈继花家）*********
联系电话:18863045012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19:00:05
具体故障现象:光猫亮红灯，
客户其他诉求:
</t>
  </si>
  <si>
    <t>2024-07-09 19:20:18</t>
  </si>
  <si>
    <t>2024-07-09 19:20:39</t>
  </si>
  <si>
    <t>SD-057-240709-917503-8568</t>
  </si>
  <si>
    <t>2024-07-09 20:47:27</t>
  </si>
  <si>
    <t>普通区域-奎文区-山东畜牧兽医职业学院-19577742731-100M-宽带上网投诉-次数0-20240709204631X191416827</t>
  </si>
  <si>
    <t>20240709204631X191416827</t>
  </si>
  <si>
    <t xml:space="preserve">流程受理流水号：20240709204443195777427311159460
客户号码:19577742731
客户姓名:孙*
投诉地市:潍坊
来话流水:2024070920442085420857920
宽带账号:19577742731
宽带账号归属地市:潍坊
宽带账号归属区县:高新
故障地址:潍坊高新高新城区胜利街山东畜牧兽医职业学院北校区1号楼西区*********
联系电话:19577742731
联系人:先生
工单紧急程度:紧急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故障时间:2024-07-09 20:46:02
具体故障现象:光猫亮红灯，
客户其他诉求:要求退还无法使用期间的宽带费用，
</t>
  </si>
  <si>
    <t>2024-07-09 20:49:13</t>
  </si>
  <si>
    <t>2024-07-09 20:52:05</t>
  </si>
  <si>
    <t>SD-057-240709-631254-8990</t>
  </si>
  <si>
    <t>2024-07-09 21:33:02</t>
  </si>
  <si>
    <t>【调研】-80+银卡-(目标)普通区域-寒亭区-晨辉帝都城小区-18363676070-300M-宽带上网投诉-次数0-202407090000677995</t>
  </si>
  <si>
    <t>202407090000677995</t>
  </si>
  <si>
    <t>202407090000677995#流程受理流水号：20240709213212183636760701163863
客户号码:18363676070
客户姓名:冯**
投诉地市:潍坊
来话流水:2024070921315156720832212
宽带账号:18363676070
宽带账号归属地市:潍坊
宽带账号归属区县:寒亭区
故障地址:潍坊寒亭区开元街道海龙路晨辉帝都城小区1号楼*********
联系电话:18363676070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
携转原因:
故障时间:2024-07-09 21:32:30
具体故障现象:打不开网页，
客户其他诉求:
;宽带小区$[晨辉帝都城小区]$</t>
  </si>
  <si>
    <t>2024-07-09 21:36:55</t>
  </si>
  <si>
    <t>2024-07-09 21:38:15</t>
  </si>
  <si>
    <t>SD-057-240709-321746-7692</t>
  </si>
  <si>
    <t>2024-07-09 19:30:23</t>
  </si>
  <si>
    <t>【调研】-80+银卡-普通区域-奎文区-供销社宿舍-18853649555-200M-宽带上网投诉-次数0-202407090000629815</t>
  </si>
  <si>
    <t>202407090000629815</t>
  </si>
  <si>
    <t xml:space="preserve">202407090000629815#流程受理流水号：20240709192939188536495551149984
客户号码:18853649555
客户姓名:王*
投诉地市:潍坊
来话流水:2024070919292971720880466
宽带账号:18853649555
宽带账号归属地市:潍坊
宽带账号归属区县:奎文区
故障地址:潍坊奎文区北苑街道四平路东城润泽园（供销社宿舍）1号楼*********
联系电话:15864568448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故障时间:2024-07-09 19:22:21
具体故障现象:用户无法提供具体故障现象，
客户其他诉求:客户侧为质差终端，要求上门更换终端并一并处理故障问题。
</t>
  </si>
  <si>
    <t>2024-07-09 19:35:58</t>
  </si>
  <si>
    <t>2024-07-09 19:36:14</t>
  </si>
  <si>
    <t>SD-057-240709-302157-7700</t>
  </si>
  <si>
    <t>2024-07-09 19:31:11</t>
  </si>
  <si>
    <t>【调研】-80+白金-普通区域-青州市-牛口-15269631101-1000M-宽带上网投诉-次数0-202407090000633486</t>
  </si>
  <si>
    <t>202407090000633486</t>
  </si>
  <si>
    <t>202407090000633486#宽带账号：15269631101；宽带地址：潍坊青州市高柳镇牛口村牛口1号箱（牛爱文）*********；客户来电反映宽带不能用，要求师傅上门，请协助处理，谢谢！联系电话：15269631101；联系人：；来电流水：。 2024070919283969620875592</t>
  </si>
  <si>
    <t>2024-07-09 19:34:21</t>
  </si>
  <si>
    <t>2024-07-09 19:34:37</t>
  </si>
  <si>
    <t>SD-057-240709-632845-7234</t>
  </si>
  <si>
    <t>2024-07-09 19:02:04</t>
  </si>
  <si>
    <t>【调研】-(目标)普通区域-青州市-阿托村-13793652761-200M-宽带上网投诉-次数0-202407090000614829</t>
  </si>
  <si>
    <t>202407090000614829</t>
  </si>
  <si>
    <t>202407090000614829#宽带账号：13793652761；宽带地址：；客户来电反映宽带不能用 要求师傅上门，请协助处理，谢谢！联系电话：13665361671；联系人：；来电流水：。 2024070918585363020896835</t>
  </si>
  <si>
    <t>2024-07-09 19:05:32</t>
  </si>
  <si>
    <t>2024-07-09 19:12:59</t>
  </si>
  <si>
    <t>SD-057-240709-941237-7322</t>
  </si>
  <si>
    <t>2024-07-09 19:08:35</t>
  </si>
  <si>
    <t>普通区域-安丘市-伏留-15965058863-100M-宽带上网投诉-次数0-202407090000618764</t>
  </si>
  <si>
    <t>202407090000618764</t>
  </si>
  <si>
    <t xml:space="preserve">202407090000618764#宽带账号：15965058863；宽带地址：潍坊安丘市景芝镇伏留村伏留伏留村28号箱范金庆*********客户来电反映宽带/卡顿/客户不配合排障，要求上门，请协助处理，谢谢！联系电话15965058863：；来电流水2024070919070677720847822
</t>
  </si>
  <si>
    <t>2024-07-09 19:09:39</t>
  </si>
  <si>
    <t>2024-07-09 19:12:41</t>
  </si>
  <si>
    <t>SD-057-240709-061947-7960</t>
  </si>
  <si>
    <t>2024-07-09 19:53:06</t>
  </si>
  <si>
    <t>普通区域-安丘市-西张排村-15064699874-300M-宽带上网投诉-次数0-20240709195032X832394179</t>
  </si>
  <si>
    <t>20240709195032X832394179</t>
  </si>
  <si>
    <t xml:space="preserve">【农村网络投诉】流程受理流水号：20240709195010150646998741152791
客户号码:15064699874
客户姓名:李*
投诉地市:潍坊
来话流水:2024070919474023720883642
宽带账号:15064699874
宽带账号归属地市:潍坊
宽带账号归属区县:安丘市
故障地址:潍坊安丘市担山镇西张排西张排村西张排村2号箱张新庆
联系电话:15064699874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故障时间:2024-07-09 19:50:29
具体故障现象:光猫亮红灯
客户其他诉求:
</t>
  </si>
  <si>
    <t>2024-07-09 19:55:04</t>
  </si>
  <si>
    <t>2024-07-09 19:55:33</t>
  </si>
  <si>
    <t>SD-057-240709-394051-9011</t>
  </si>
  <si>
    <t>2024-07-09 21:39:42</t>
  </si>
  <si>
    <t>【调研】-80+金卡-普通区域-寿光市-寿光大坨小区一-13583635228-1000M-魔百和投诉-次数0-202407090000679322</t>
  </si>
  <si>
    <t>202407090000679322</t>
  </si>
  <si>
    <t>202407090000679322#流程受理流水号：20240709213451135836352281163957
客户号码:13583635228
客户姓名:王**
投诉地市:潍坊
来话流水:2024070921311025120830188
宽带账号:13583635228
宽带账号归属地市:潍坊
宽带账号归属区县:寿光市
故障地址:潍坊寿光市台头镇大坨村大坨小区18号楼*********
联系电话:13583635228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故障细类:移动高清电视故障(专席)
携转原因:
故障时间:2024-07-09 21:44:25
魔百和单播/组播:单播
具体故障现象:电视提示网络类错误，线上操作未恢复 请协助处理  谢谢
客户其他诉求:
魔百和单/组播：单播;宽带小区$[寿光大坨小区一]$</t>
  </si>
  <si>
    <t>2024-07-09 21:42:41</t>
  </si>
  <si>
    <t>2024-07-09 21:43:08</t>
  </si>
  <si>
    <t>SD-851-244102-34806-19605</t>
  </si>
  <si>
    <t>SD-057-240709-501346-7969</t>
  </si>
  <si>
    <t>2024-07-09 19:53:27</t>
  </si>
  <si>
    <t>80+金卡-普通区域-青州市-圣水花园-15908033805-1000M-宽带上网投诉-次数0-20240709195206X926055814</t>
  </si>
  <si>
    <t>20240709195206X926055814</t>
  </si>
  <si>
    <t xml:space="preserve">流程受理流水号：20240709195130159080338051152988
客户号码:15908033805
客户姓名:郭**
投诉地市:潍坊
来话流水:2024070919471368020881200
宽带账号:15908033805
宽带账号归属地市:潍坊
宽带账号归属区县:青州市
故障地址:潍坊青州市云门山街道圣水路圣水花园中区32号楼*********
联系电话:15908033805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故障时间:2024-07-09 19:51:20
具体故障现象:光猫亮红灯，
客户其他诉求:
</t>
  </si>
  <si>
    <t>2024-07-09 19:55:28</t>
  </si>
  <si>
    <t>2024-07-09 19:55:43</t>
  </si>
  <si>
    <t>SD-851-289486-12869-19323</t>
  </si>
  <si>
    <t>SD-057-240709-205496-8046</t>
  </si>
  <si>
    <t>2024-07-09 20:02:05</t>
  </si>
  <si>
    <t>80+金卡-普通区域-青州市-北陈-13475681636-300M-宽带上网投诉-次数0-20240709195911X351738524</t>
  </si>
  <si>
    <t>20240709195911X351738524</t>
  </si>
  <si>
    <t xml:space="preserve">【农村网络投诉】流程受理流水号：20240709195805134756816361153832
客户号码:13475681636
客户姓名:陈**
投诉地市:潍坊
来话流水:2024070919541438420819958
宽带账号:13475681636
宽带账号归属地市:潍坊
宽带账号归属区县:青州市
故障地址:潍坊青州市谭坊镇北陈北陈10号箱（村西北陈磊东墙）*********
联系电话:13606462568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故障细类:宽带无法上网(专席)
携转原因:
故障时间:2024-07-09 19:58:13
具体故障现象:提示网络无法连接，
客户其他诉求:
</t>
  </si>
  <si>
    <t>2024-07-09 20:04:29</t>
  </si>
  <si>
    <t>2024-07-09 20:05:09</t>
  </si>
  <si>
    <t>SD-851-245134-9166-6530</t>
  </si>
  <si>
    <t>SD-057-240709-298165-7189</t>
  </si>
  <si>
    <t>2024-07-09 18:58:37</t>
  </si>
  <si>
    <t>【调研】-80+银卡-普通区域-高密市-新贵领地-13964622530-200M-宽带上网投诉-次数0-202407090000613621</t>
  </si>
  <si>
    <t>202407090000613621</t>
  </si>
  <si>
    <t xml:space="preserve">202407090000613621#用户表示宽带不能正常使用，要求上门维修，请工作人员协助处理，谢谢！流水号2024070918553129720875468，联系人先生，联系电话13964622530！
</t>
  </si>
  <si>
    <t>2024-07-09 19:00:57</t>
  </si>
  <si>
    <t>2024-07-09 19:01:13</t>
  </si>
  <si>
    <t>SD-851-247910-21312-6254</t>
  </si>
  <si>
    <t>SD-057-240709-384612-7989</t>
  </si>
  <si>
    <t>2024-07-09 19:55:38</t>
  </si>
  <si>
    <t>普通区域-奎文区-DBC名苑-13869668804-300M-宽带上网投诉-次数0-202407090000639712</t>
  </si>
  <si>
    <t>202407090000639712</t>
  </si>
  <si>
    <t>202407090000639712#宽带账号：13869668804宽带地址：潍坊高新高新城区北宫街DBC名苑2号楼；客户来电反映宽带无法上网***，客户老人，客户不配合排障，要求师傅上门，请协助处理，谢谢！联系电话：13396363518；联系人先生；来电流水2024070919521050220808678</t>
  </si>
  <si>
    <t>2024-07-09 19:58:13</t>
  </si>
  <si>
    <t>2024-07-09 19:58:54</t>
  </si>
  <si>
    <t>SD-057-240709-819452-7997</t>
  </si>
  <si>
    <t>2024-07-09 19:56:09</t>
  </si>
  <si>
    <t>80+普通-普通区域-青州市-天泰壹号院-15689173999-1000M-魔百和投诉-次数0-20240709195329X980590900</t>
  </si>
  <si>
    <t>20240709195329X980590900</t>
  </si>
  <si>
    <t>流程受理流水号：20240709195031156891739991152843
客户号码:15689173999
客户姓名:王*
投诉地市:潍坊
来话流水:2024070919490450120891575
宽带账号:15689173999
宽带账号归属地市:潍坊
宽带账号归属区县:青州市
故障地址:潍坊青州市益都街道海岱北路天泰壹号院6号楼*********
联系电话:15689173999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故障细类:移动高清电视故障(专席)
携转原因:
故障时间:2024-07-09 19:50:38
魔百和单播/组播:组播
具体故障现象:电视提示网络类错误，
客户其他诉求:
魔百和单/组播：组播</t>
  </si>
  <si>
    <t>2024-07-09 19:59:06</t>
  </si>
  <si>
    <t>SD-851-238199-593-28609</t>
  </si>
  <si>
    <t>SD-057-240709-906724-8084</t>
  </si>
  <si>
    <t>2024-07-09 20:05:44</t>
  </si>
  <si>
    <t>普通区域-诸城市-东城阳自然村-18706678369-100M-宽带上网投诉-次数0-20240709200443X683238738</t>
  </si>
  <si>
    <t>20240709200443X683238738</t>
  </si>
  <si>
    <t xml:space="preserve">【农村网络投诉】流程受理流水号：20240709200357187066783691154576
客户号码:18706678369
客户姓名:李**
投诉地市:潍坊
来话流水:2024070919594055420848396
宽带账号:18706678369
宽带账号归属地市:潍坊
宽带账号归属区县:诸城市
故障地址:潍坊诸城市相州镇东城阳东城阳自然村东城阳村12#箱*********
联系电话:18706678369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故障时间:2024-07-09 20:04:32
具体故障现象:18706678369客户来电反映宽带无法连接请协助处理谢谢
客户其他诉求:请审核
</t>
  </si>
  <si>
    <t>2024-07-09 20:15:59</t>
  </si>
  <si>
    <t>2024-07-09 20:16:37</t>
  </si>
  <si>
    <t>SD-057-240709-268703-8980</t>
  </si>
  <si>
    <t>2024-07-09 21:31:42</t>
  </si>
  <si>
    <t>【调研】-普通区域-昌邑市-毛家屯村自然村-15866504337-1000M-宽带上网投诉-次数0-202407090000680680</t>
  </si>
  <si>
    <t>202407090000680680</t>
  </si>
  <si>
    <t>202407090000680680#宽带账号：15866504337
；宽带地址：潍坊昌邑市北孟镇毛家屯村；客户来电反映电视看不了，客户不在现场，无法配合线上指导，要求上门，请协助处理，谢谢！联系电话：15866504337；联系人：先生；来电流水：2024070921290057220823758</t>
  </si>
  <si>
    <t>2024-07-09 21:33:56</t>
  </si>
  <si>
    <t>2024-07-09 21:34:18</t>
  </si>
  <si>
    <t>SD-851-281928-7381-10273</t>
  </si>
  <si>
    <t>SD-057-240709-572901-7255</t>
  </si>
  <si>
    <t>2024-07-09 19:03:10</t>
  </si>
  <si>
    <t>【调研】-80+普通-普通区域-青州市-平章府-13287678886-1000M-宽带上网投诉-次数0-202407090000615540</t>
  </si>
  <si>
    <t>202407090000615540</t>
  </si>
  <si>
    <t>202407090000615540#流程受理流水号：20240709190230132876788861146142
客户号码:13287678886
客户姓名:王**
投诉地市:潍坊
来话流水:2024070918533974920863315
宽带账号:13287678886
宽带账号归属地市:潍坊
宽带账号归属区县:青州市
故障地址:潍坊青州市云门山街道益王府平章府东区21号楼*********
联系电话:15966144637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光功率:-33.97
故障大类:宽带/电视
故障细类:宽带无法上网(专席)
携转原因:
故障时间:2024-07-09 19:02:13
具体故障现象:光猫灯正常但电脑手机无法上网，
客户其他诉求:
;宽带小区$[平章府]$</t>
  </si>
  <si>
    <t>2024-07-09 19:08:02</t>
  </si>
  <si>
    <t>2024-07-09 19:08:22</t>
  </si>
  <si>
    <t>SD-057-240709-573294-7342</t>
  </si>
  <si>
    <t>2024-07-09 19:09:53</t>
  </si>
  <si>
    <t>80+银卡-FTTR-(目标)普通区域-坊子区-恒信茉莉公馆-13583685101-1000M-宽带上网投诉-次数0-202407090000618611</t>
  </si>
  <si>
    <t>202407090000618611</t>
  </si>
  <si>
    <t xml:space="preserve">202407090000618611#流程受理流水号：20240709190832135836851011147000
客户号码:13583685101
客户姓名:魏**
投诉地市:潍坊
来话流水:2024070919081553220854724
宽带账号:13583685101
宽带账号归属地市:潍坊
宽带账号归属区县:坊子区
故障地址:潍坊坊子区坊子新区龙山路恒信茉莉公馆坊子凤凰街道恒信茉莉公馆21号楼1单元*********
联系电话:13583685101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故障细类:移动高清电视故障
携转原因:
故障时间:2024-07-09 19:08:53
魔百和单播/组播:单播
具体故障现象:电视出现故障码无法观看。
客户其他诉求:客户侧为质差终端，要求上门更换终端并一并处理故障问题。
</t>
  </si>
  <si>
    <t>2024-07-09 19:15:44</t>
  </si>
  <si>
    <t>SD-851-248351-26542-4997</t>
  </si>
  <si>
    <t>SD-057-240709-451706-8078</t>
  </si>
  <si>
    <t>2024-07-09 20:05:33</t>
  </si>
  <si>
    <t>FTTR-普通区域-坊子区-陆洋小区-13280716280-1000M-宽带上网投诉-次数0-202407090000647692</t>
  </si>
  <si>
    <t>202407090000647692</t>
  </si>
  <si>
    <t>202407090000647692#流程受理流水号：20240709195851132807162801153912
客户号码:13280716280
客户姓名:陈**
投诉地市:潍坊
来话流水:2024070919485733920890918
宽带账号:13280716280
宽带账号归属地市:潍坊
宽带账号归属区县:坊子区
故障地址:潍坊坊子区坊子新区龙泉街陆洋小区陆洋小区南楼*********
联系电话:13280716280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光功率:-13.92
故障大类:宽带/电视
故障细类:宽带网速慢/卡顿
携转原因:
故障时间:2024-07-09 20:05:24
具体故障现象:电脑无法上网，
客户其他诉求:
;宽带小区$[陆洋小区]$</t>
  </si>
  <si>
    <t>2024-07-09 20:21:07</t>
  </si>
  <si>
    <t>SD-851-256723-8899-4902</t>
  </si>
  <si>
    <t>SD-057-240709-620843-8519</t>
  </si>
  <si>
    <t>2024-07-09 20:41:27</t>
  </si>
  <si>
    <t>80+普通-普通区域-诸城市-四季美林老楼-13516387505-100M-魔百和投诉-次数0-202407090000662954</t>
  </si>
  <si>
    <t>202407090000662954</t>
  </si>
  <si>
    <t>202407090000662954#流程受理流水号：20240709203041135163875051157844
客户号码:13516387505
客户姓名:李*
投诉地市:潍坊
来话流水:2024070920301273820895489
宽带账号:13516387505
宽带账号归属地市:潍坊
宽带账号归属区县:诸城市
故障地址:潍坊诸城市龙都街道张择端路四季美林老楼4号楼
联系电话:15053608284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故障细类:移动高清电视故障(专席)
携转原因:
故障时间:2024-07-09 20:37:28
魔百和单播/组播:组播
具体故障现象:电视直播或点播无法观看，加急，请尽快处理
客户其他诉求:
魔百和单/组播：组播;宽带小区$[四季美林老楼]$</t>
  </si>
  <si>
    <t>2024-07-09 20:49:44</t>
  </si>
  <si>
    <t>2024-07-09 20:50:38</t>
  </si>
  <si>
    <t>SD-057-240709-831254-8559</t>
  </si>
  <si>
    <t>2024-07-09 20:47:09</t>
  </si>
  <si>
    <t>普通区域-寿光市-羊口码头市场-15318969278-1000M-宽带上网投诉-次数0-20240709204410X509556430</t>
  </si>
  <si>
    <t>20240709204410X509556430</t>
  </si>
  <si>
    <t xml:space="preserve">流程受理流水号：20240709204123153189692781159078
客户号码:15318969278
客户姓名:阮**
投诉地市:潍坊
来话流水:2024070920392173120836555
宽带账号:15318969278
宽带账号归属地市:潍坊
宽带账号归属区县:寿光市
故障地址:潍坊寿光市羊口镇望海街羊口码头市场厚覆盖7#箱*********
联系电话:18366550879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20:37:59
具体故障现象:光猫亮红灯：拔插捋直光纤线未恢复
客户其他诉求:
</t>
  </si>
  <si>
    <t>2024-07-09 21:02:45</t>
  </si>
  <si>
    <t>2024-07-09 21:03:13</t>
  </si>
  <si>
    <t>SD-057-240709-172359-8993</t>
  </si>
  <si>
    <t>2024-07-09 21:33:44</t>
  </si>
  <si>
    <t>普通区域-寿光市-上海公馆-1379263623402-300M-宽带上网投诉-次数0-202407090000681868</t>
  </si>
  <si>
    <t>202407090000681868</t>
  </si>
  <si>
    <t>202407090000681868#流程受理流水号：2024070921331313792636234021163908
客户号码:1379263623402
客户姓名:
投诉地市:潍坊
来话流水:2024070921290216620823835
宽带账号:1379263623402
宽带账号归属地市:潍坊
宽带账号归属区县:寿光市
故障地址:潍坊寿光市圣城街道幸福路上海公馆12号楼
联系电话:13792636234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光功率:-15.00
故障大类:宽带/电视
故障细类:宽带无法上网
携转原因:
故障时间:2024-07-09 21:33:25
具体故障现象:光猫亮红灯，
客户其他诉求:要求退还无法使用期间的宽带费用，
;宽带小区$[上海公馆]$</t>
  </si>
  <si>
    <t>2024-07-09 21:36:39</t>
  </si>
  <si>
    <t>2024-07-09 21:37:21</t>
  </si>
  <si>
    <t>SD-851-252554-32512-29093</t>
  </si>
  <si>
    <t>SD-057-240709-965078-7768</t>
  </si>
  <si>
    <t>2024-07-09 19:35:44</t>
  </si>
  <si>
    <t>普通区域-青州市-天泰壹号院-13853672979-300M-宽带上网投诉-次数0-20240709193422X862586599</t>
  </si>
  <si>
    <t>20240709193422X862586599</t>
  </si>
  <si>
    <t xml:space="preserve">流程受理流水号：20240709193326138536729791150494
客户号码:13853672979
客户姓名:王**
投诉地市:潍坊
来话流水:2024070919311753520890901
宽带账号:13853672979
宽带账号归属地市:潍坊
宽带账号归属区县:青州市
故障地址:潍坊青州市益都街道海岱北路天泰壹号院1号楼*********
联系电话:15006467166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
故障细类:宽带无法上网(专席)
携转原因:
故障时间:2024-07-09 19:34:33
具体故障现象:光猫灯正常但电脑手机无法上网，
客户其他诉求:
</t>
  </si>
  <si>
    <t>2024-07-09 19:44:27</t>
  </si>
  <si>
    <t>2024-07-09 19:45:36</t>
  </si>
  <si>
    <t>SD-851-303288-144-23772</t>
  </si>
  <si>
    <t>SD-057-240709-703189-6892</t>
  </si>
  <si>
    <t>2024-07-09 18:35:34</t>
  </si>
  <si>
    <t>【调研】-80+普通-普通区域-潍城区-鲁发名城西区-19506599087-300M-宽带上网投诉-次数0-202407090000599247</t>
  </si>
  <si>
    <t>202407090000599247</t>
  </si>
  <si>
    <t>202407090000599247#宽带账号：19506599087；宽带地址：潍坊潍城区西关街道长松路鲁发名城西区D区2号楼*********；接入方式：FTTH，当前是否在线：在线，端到端诊断结果：客户侧设备问题，是否智能网关：，客户反映宽带电视无法观看，要求尽快处理回复！来电流水：2024070918301486520802827联系电话：13280103238</t>
  </si>
  <si>
    <t>2024-07-09 18:43:00</t>
  </si>
  <si>
    <t>2024-07-09 18:43:58</t>
  </si>
  <si>
    <t>SD-057-240709-790348-8392</t>
  </si>
  <si>
    <t>2024-07-09 20:24:43</t>
  </si>
  <si>
    <t>【调研】-(目标)普通区域-青州市-龙苑-17667168110-1000M-宽带上网投诉-次数0-202407090000658836</t>
  </si>
  <si>
    <t>202407090000658836</t>
  </si>
  <si>
    <t>202407090000658836#宽带账号：17667168110；宽带地址：潍坊青州市云门山街道范公亭东路龙苑11号楼*********客户来电反映宽带故障，客户不配合排障，要求师傅上门，请协助处理，谢谢！联系电话：本机；联系人：先生；来电流水：2024070920205352020851421</t>
  </si>
  <si>
    <t>2024-07-09 20:27:52</t>
  </si>
  <si>
    <t>2024-07-09 20:28:15</t>
  </si>
  <si>
    <t>SD-851-327284-12962-13441</t>
  </si>
  <si>
    <t>SD-057-240709-501249-8897</t>
  </si>
  <si>
    <t>2024-07-09 21:15:28</t>
  </si>
  <si>
    <t>80+银卡-FTTR-普通区域-高密市-新贵领地-13963632209-1000M-宽带上网投诉-次数0-202407090000671051</t>
  </si>
  <si>
    <t>202407090000671051</t>
  </si>
  <si>
    <t>202407090000671051#宽带账号：13963632209；宽带地址：潍坊高密市醴泉街道利群路新贵领地21号楼*；客户来电反映移动高清无法观看，经查询客户侧为质差机顶盒，请协助上门更换设备并一并处理故障问题，谢谢！联系电话：13963632209；联系人：先生；来电流水：2024070921090363320855183</t>
  </si>
  <si>
    <t>2024-07-09 21:18:37</t>
  </si>
  <si>
    <t>2024-07-09 21:19:03</t>
  </si>
  <si>
    <t>SD-851-266874-8207-26413</t>
  </si>
  <si>
    <t>SD-057-240709-523716-6906</t>
  </si>
  <si>
    <t>2024-07-09 18:36:53</t>
  </si>
  <si>
    <t>普通区域-临朐县-朱家峪自然村-15264436607-300M-宽带上网投诉-次数1-202407090000267259</t>
  </si>
  <si>
    <t>2024-07-09 18:43:54</t>
  </si>
  <si>
    <t>2024-07-09 18:58:38</t>
  </si>
  <si>
    <t>SD-057-240709-624735-3377</t>
  </si>
  <si>
    <t>2024-07-09 12:53:11</t>
  </si>
  <si>
    <t>80+普通-普通区域-寿光市-稻田菜市场南沿街路东（小微）-15305362492-500M-宽带上网投诉-次数0-20240709125024X624541329</t>
  </si>
  <si>
    <t>20240709125024X624541329</t>
  </si>
  <si>
    <t xml:space="preserve">流程受理流水号：20240709124940153053624921066640
客户号码:15305362492
客户姓名:纪**
投诉地市:潍坊
来话流水:2024070912490033920842064
宽带账号:15305362492
宽带账号归属地市:潍坊
宽带账号归属区县:寿光市
故障地址:潍坊寿光市稻田镇昌大路稻田菜市场南沿街路东（小微）1号箱*********
联系电话:13806494288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12:49:54
具体故障现象:打不开网页，
客户其他诉求:
</t>
  </si>
  <si>
    <t>2024-07-09 13:01:22</t>
  </si>
  <si>
    <t>2024-07-09 13:01:53</t>
  </si>
  <si>
    <t>SD-851-319184-15155-4683</t>
  </si>
  <si>
    <t>SD-057-240709-367452-8425</t>
  </si>
  <si>
    <t>80+金卡-普通区域-奎文区-供销社宿舍-13455680252-1000M-宽带上网投诉-次数0-20240709202624X984104687</t>
  </si>
  <si>
    <t>20240709202624X984104687</t>
  </si>
  <si>
    <t xml:space="preserve">流程受理流水号：20240709202421134556802521157108
客户号码:13455680252
客户姓名:刘**
投诉地市:潍坊
来话流水:2024070920240949620866983
宽带账号:13455680252
宽带账号归属地市:潍坊
宽带账号归属区县:奎文区
故障地址:潍坊奎文区北苑街道四平路供销社宿舍5号楼*********
联系电话:13455680252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故障时间:2024-07-09 20:25:17
具体故障现象:打不开网页，
客户其他诉求:用户称宽带师傅联系用户 说物业不让修  用户不满    要求尽快维修  请处理谢谢
</t>
  </si>
  <si>
    <t>2024-07-09 20:31:12</t>
  </si>
  <si>
    <t>2024-07-09 20:31:33</t>
  </si>
  <si>
    <t>SD-851-236054-23510-24517</t>
  </si>
  <si>
    <t>SD-057-240709-295136-6916</t>
  </si>
  <si>
    <t>2024-07-09 18:38:19</t>
  </si>
  <si>
    <t>【调研】-(目标)普通区域-青州市-张高-13721969294-300M-宽带上网投诉-次数0-20240709183530X330803189</t>
  </si>
  <si>
    <t>20240709183530X330803189</t>
  </si>
  <si>
    <t xml:space="preserve">【农村网络投诉】流程受理流水号：20240709183445137219692941141743
客户号码:13721969294
客户姓名:王**
投诉地市:潍坊
来话流水:2024070918340768320831025
宽带账号:13721969294
宽带账号归属地市:潍坊
宽带账号归属区县:青州市
故障地址:潍坊青州市何官镇张高村张高2018扩容11号箱（王同林北100米）*********
联系电话:15065645557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故障时间:2024-07-09 18:33:59
具体故障现象:打不开网页，
客户其他诉求:
</t>
  </si>
  <si>
    <t>2024-07-09 18:43:57</t>
  </si>
  <si>
    <t>2024-07-09 18:44:24</t>
  </si>
  <si>
    <t>SD-057-240709-015429-6837</t>
  </si>
  <si>
    <t>2024-07-09 18:31:19</t>
  </si>
  <si>
    <t>普通区域-奎文区-渭水苑-13406675781-300M-宽带上网投诉-次数0-202407090000595019</t>
  </si>
  <si>
    <t>202407090000595019</t>
  </si>
  <si>
    <t>202407090000595019#宽带账号：13406675781；宽带地址：潍坊坊子区坊子新区崇文街阳光新城潍坊坊子阳光新城二期35号楼*；客户来电反映宽带不能用，要求师傅上门，请协助处理，谢谢！联系电话：13406675781；联系人：；来电流水：。 2024070918280078220885547</t>
  </si>
  <si>
    <t>2024-07-09 18:34:03</t>
  </si>
  <si>
    <t>2024-07-09 18:34:22</t>
  </si>
  <si>
    <t>SD-852-234441-1673-10070</t>
  </si>
  <si>
    <t>SD-057-240709-761530-8787</t>
  </si>
  <si>
    <t>2024-07-09 21:10:08</t>
  </si>
  <si>
    <t>80+普通-普通区域-潍城区-顺达花园-15095191832-100M-宽带上网投诉-次数0-202407090000671720</t>
  </si>
  <si>
    <t>202407090000671720</t>
  </si>
  <si>
    <t>202407090000671720#宽带账号：15095191832；宽带地址：潍坊潍城区北关街道永安路顺达花园4号楼1单元2层202；客户来电反映移动高清不能用，无信号，机顶盒亮绿灯，用电视机摇控器更换一下信号源。在电视机（不是魔百和）遥控器上找到“信号源”按钮，将信号源调整为HDMI1或HDMI2无信号，将机顶盒上的黑色高清线重新拔插或两头互换插一下后5秒后将信号源调整为HDMI1或HDMI2无信号，经查询客户侧为质差机顶盒，请协助上门更换设备并一并处理故障问题，谢谢！联系电话：15615568626；联系人：先生；来电流水：2024070920591671120819119</t>
  </si>
  <si>
    <t>2024-07-09 21:14:03</t>
  </si>
  <si>
    <t>2024-07-09 21:16:19</t>
  </si>
  <si>
    <t>SD-057-240709-093627-8348</t>
  </si>
  <si>
    <t>2024-07-09 20:20:07</t>
  </si>
  <si>
    <t>【调研】-80+银卡-普通区域-高密市-莳戈庄自然村-13616464079-1000M-魔百和投诉-次数0-20240709201713X433969548</t>
  </si>
  <si>
    <t>20240709201713X433969548</t>
  </si>
  <si>
    <t>【农村网络投诉】流程受理流水号：20240709201539136164640791156101
客户号码:13616464079
客户姓名:陈**
投诉地市:潍坊
来话流水:2024070920090521320894922
宽带账号:13616464079
宽带账号归属地市:潍坊
宽带账号归属区县:高密市
故障地址:潍坊高密市密水街道莳戈庄莳戈庄自然村莳戈庄王向东14号箱扩*********
联系电话:13616464079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故障细类:移动高清电视故障(专席)
携转原因:
故障时间:2024-07-09 20:15:54
魔百和单播/组播:组播
具体故障现象:电视机提示无信号，拔插高清线，切换信号源未恢复
客户其他诉求:
魔百和单/组播：组播</t>
  </si>
  <si>
    <t>2024-07-09 20:27:24</t>
  </si>
  <si>
    <t>2024-07-09 20:27:42</t>
  </si>
  <si>
    <t>SD-851-232282-17080-21756</t>
  </si>
  <si>
    <t>SD-057-240709-867402-8350</t>
  </si>
  <si>
    <t>2024-07-09 20:20:20</t>
  </si>
  <si>
    <t>【调研】-80+银卡-普通区域-青州市-君怡都-13853677686-300M-魔百和投诉-次数0-202407090000654555</t>
  </si>
  <si>
    <t>202407090000654555</t>
  </si>
  <si>
    <t>202407090000654555#流程受理流水号：20240709201805138536776861156383
客户号码:13853677686
客户姓名:张*****
投诉地市:潍坊
来话流水:2024070920132414220815518
宽带账号:13853677686
宽带账号归属地市:潍坊
宽带账号归属区县:青州市
故障地址:潍坊青州市云门山街道凤凰山东路君怡都北楼*********
联系电话:13853677686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故障细类:移动高清电视故障(专席)
携转原因:
故障时间:2024-07-09 20:15:16
魔百和单播/组播:组播
具体故障现象:无线网正常，机顶盒绿灯。已指导切换信号源，客户电视遥控器没有信号源，按菜单没有反映，将高清线两头互换位置未恢复。
客户其他诉求:
魔百和单/组播：组播;宽带小区$[君怡都]$</t>
  </si>
  <si>
    <t>2024-07-09 20:26:02</t>
  </si>
  <si>
    <t>SD-057-240709-814725-8403</t>
  </si>
  <si>
    <t>2024-07-09 20:26:20</t>
  </si>
  <si>
    <t>普通区域-奎文区-供销社宿舍-13406629965-200M-宽带上网投诉-次数0-20240709202444X884351800</t>
  </si>
  <si>
    <t>20240709202444X884351800</t>
  </si>
  <si>
    <t xml:space="preserve">流程受理流水号：20240709202321134066299651156980
客户号码:13406629965
客户姓名:张**
投诉地市:潍坊
来话流水:2024070920230818120862133
宽带账号:13406629965
宽带账号归属地市:潍坊
宽带账号归属区县:奎文区
故障地址:潍坊奎文区北苑街道四平路供销社宿舍4号楼*********
联系电话:13406629965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19:53:18
具体故障现象:光猫亮红灯，
客户其他诉求:
</t>
  </si>
  <si>
    <t>2024-07-09 20:26:57</t>
  </si>
  <si>
    <t>2024-07-09 20:27:31</t>
  </si>
  <si>
    <t>SD-851-278064-20506-9369</t>
  </si>
  <si>
    <t>SD-057-240709-278356-8917</t>
  </si>
  <si>
    <t>2024-07-09 21:17:55</t>
  </si>
  <si>
    <t>【调研】-(目标)普通区域-坊子区-姜庄村自然村-17865632921-500M-宽带上网投诉-次数0-202407090000676644</t>
  </si>
  <si>
    <t>202407090000676644</t>
  </si>
  <si>
    <t>202407090000676644#宽带账号：17865632921；宽带地址：潍坊坊子区荆山洼经济发展区姜庄村姜庄村自然村姜家庄中；客户来电反映宽带上网慢****，客户不配合排障，要求师傅上门，请协助处理，谢谢！联系电话：18764696260；联系人先生；来电流水2024070921153797420878396</t>
  </si>
  <si>
    <t>2024-07-09 21:31:12</t>
  </si>
  <si>
    <t>2024-07-09 21:31:48</t>
  </si>
  <si>
    <t>2024-07-09 21:18:28</t>
  </si>
  <si>
    <t>普通区域-坊子区-伯爵公馆-13864645076-1000M-宽带上网投诉-次数0-202407090000675115 一级督办</t>
  </si>
  <si>
    <t>202407090000675115</t>
  </si>
  <si>
    <t>2024-07-09 21:22:12</t>
  </si>
  <si>
    <t>2024-07-09 21:22:37</t>
  </si>
  <si>
    <t>SD-851-257443-12214-15037</t>
  </si>
  <si>
    <t>SD-057-240709-615982-3382</t>
  </si>
  <si>
    <t>2024-07-09 12:53:25</t>
  </si>
  <si>
    <t>80+银卡-普通区域-寒亭区-香岸花园-15965021202-300M-宽带上网投诉-次数0-20240709125059X659245443</t>
  </si>
  <si>
    <t>20240709125059X659245443</t>
  </si>
  <si>
    <t xml:space="preserve">流程受理流水号：20240709125013159650212021066730
客户号码:15965021202
客户姓名:李**
投诉地市:潍坊
来话流水:2024070912480013720835211
宽带账号:15965021202
宽带账号归属地市:潍坊
宽带账号归属区县:寒亭区
故障地址:潍坊寒亭区经济开发区鸢飞路香岸花园7-2-302
联系电话:15965021202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故障细类:网速慢/上网掉线(专席)
携转原因:
故障时间:2024-07-09 12:47:46
具体故障现象:网速慢卡顿
客户其他诉求:请审核谢谢
</t>
  </si>
  <si>
    <t>2024-07-09 12:54:50</t>
  </si>
  <si>
    <t>2024-07-09 12:55:17</t>
  </si>
  <si>
    <t>SD-851-283378-2437-21459</t>
  </si>
  <si>
    <t>SD-057-240709-187564-6860</t>
  </si>
  <si>
    <t>2024-07-09 18:32:43</t>
  </si>
  <si>
    <t>普通区域-安丘市-宋官疃村自然村-15205445357-100M-宽带上网投诉-次数0-20240709183039X395302310</t>
  </si>
  <si>
    <t>20240709183039X395302310</t>
  </si>
  <si>
    <t xml:space="preserve">【农村网络投诉】流程受理流水号：20240709182826152054453571140634
客户号码:15205445357
客户姓名:张**
投诉地市:潍坊
来话流水:2024070918281353520887211
宽带账号:15205445357
宽带账号归属地市:潍坊
宽带账号归属区县:安丘市
故障地址:潍坊安丘市景芝镇宋官疃村宋官疃村自然村宋官疃沿街追加4号箱文池合作营业厅*********
联系电话:15205445357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故障时间:2024-07-09 18:29:33
具体故障现象:光猫亮红灯，
客户其他诉求:
</t>
  </si>
  <si>
    <t>2024-07-09 18:34:59</t>
  </si>
  <si>
    <t>2024-07-09 18:35:47</t>
  </si>
  <si>
    <t>SD-057-240709-409281-6875</t>
  </si>
  <si>
    <t>2024-07-09 18:33:59</t>
  </si>
  <si>
    <t>【调研】-(目标)普通区域-诸城市-龙都花园-15965065757-1000M-魔百和投诉-次数0-202407090000595375</t>
  </si>
  <si>
    <t>202407090000595375</t>
  </si>
  <si>
    <t>202407090000595375#流程受理流水号：20240709183307159650657571141490
客户号码:15965065757
客户姓名:孙**
投诉地市:潍坊
来话流水:2024070918313739520812963
宽带账号:15965065757
宽带账号归属地市:潍坊
宽带账号归属区县:诸城市
故障地址:潍坊诸城市龙都街道龙都街龙都花园6号楼*********
联系电话:15965065757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故障时间:2024-07-09 18:33:23
魔百和单播/组播:组播
具体故障现象:电视机提示无信号，线上指导重启未恢复请协助谢谢
客户其他诉求:谢谢
魔百和单/组播：组播;宽带小区$[龙都花园]$</t>
  </si>
  <si>
    <t>2024-07-09 18:41:50</t>
  </si>
  <si>
    <t>2024-07-09 18:42:41</t>
  </si>
  <si>
    <t>SD-851-334173-8318-29271</t>
  </si>
  <si>
    <t>SD-057-240709-458937-3378</t>
  </si>
  <si>
    <t>2024-07-09 12:53:15</t>
  </si>
  <si>
    <t>普通区域-奎文区-机场路沿街（西沿街部队南墙至机场路南首）J-15866190416-200M-魔百和投诉-次数0-20240709125030X630925279</t>
  </si>
  <si>
    <t>20240709125030X630925279</t>
  </si>
  <si>
    <t>流程受理流水号：20240709124938158661904161066631
客户号码:15866190416
客户姓名:王**
投诉地市:潍坊
来话流水:2024070912413653320889569
宽带账号:15866190416
宽带账号归属地市:潍坊
宽带账号归属区县:奎文区
故障地址:潍坊奎文区廿里堡街道机场路机场路沿街（西沿街部队南墙至机场路南首）J2#机场路上海名剪*********
联系电话:15866190416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故障时间:2024-07-09 12:49:58
魔百和单播/组播:组播
具体故障现象:电视提示网络类错误，指导操作未恢复请协助谢谢
客户其他诉求:
魔百和单/组播：组播</t>
  </si>
  <si>
    <t>2024-07-09 13:03:05</t>
  </si>
  <si>
    <t>2024-07-09 13:03:46</t>
  </si>
  <si>
    <t>SD-057-240709-308524-8376</t>
  </si>
  <si>
    <t>2024-07-09 20:23:20</t>
  </si>
  <si>
    <t>普通区域-诸城市-观海花园-13869607236-300M-宽带上网投诉-次数0-202407090000654863</t>
  </si>
  <si>
    <t>202407090000654863</t>
  </si>
  <si>
    <t xml:space="preserve">202407090000654863#宽带账号：13869607236；宽带地址：潍坊诸城市密州街道薛馆路观海花园；客户来电反映宽带/移动高清*****，客户不在现场，无法配合线上指导/客户不配合排障，要求上门，请协助处理，谢谢！联系电话：13869607236；联系人：女士；来电流水：2024070920192768420844775 
</t>
  </si>
  <si>
    <t>2024-07-09 20:27:10</t>
  </si>
  <si>
    <t>2024-07-09 20:28:23</t>
  </si>
  <si>
    <t>SD-851-280604-2154-8044</t>
  </si>
  <si>
    <t>SD-057-240710-285094-3407</t>
  </si>
  <si>
    <t>2024-07-10 12:50:19</t>
  </si>
  <si>
    <t>【调研】-80+普通-(目标)普通区域-临朐县-聂家庄自然村-13561426705-300M-宽带上网投诉-次数0-20240710124828X908162969</t>
  </si>
  <si>
    <t>2024-07-11 08:00:00</t>
  </si>
  <si>
    <t>20240710124828X908162969</t>
  </si>
  <si>
    <t xml:space="preserve">【农村网络投诉】流程受理流水号：20240710124747135614267051067109
客户号码:13561426705
客户姓名:王**
投诉地市:潍坊
来话流水:2024071012465789220868381
宽带账号:13561426705
宽带账号归属地市:潍坊
宽带账号归属区县:临朐县
故障地址:潍坊临朐县辛寨镇人民政府聂家庄聂家庄自然村聂家庄1#箱聂成功*********
联系电话:13561426705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12:50:26
具体故障现象:光信号亮红灯  捋直拔插重启未恢复
客户其他诉求:
</t>
  </si>
  <si>
    <t>2024-07-10 12:54:28</t>
  </si>
  <si>
    <t>2024-07-10 12:56:52</t>
  </si>
  <si>
    <t>SD-851-314894-5771-28831</t>
  </si>
  <si>
    <t>SD-057-240710-739561-4369</t>
  </si>
  <si>
    <t>2024-07-10 14:23:02</t>
  </si>
  <si>
    <t>【调研】-80+银卡-普通区域-青州市-鞋帽城-15064698580-200M-宽带上网投诉-次数0-20240710142014X414307919</t>
  </si>
  <si>
    <t>2024-07-11 15:24:00</t>
  </si>
  <si>
    <t>20240710142014X414307919</t>
  </si>
  <si>
    <t xml:space="preserve">流程受理流水号：20240710141923150646985801081960
客户号码:15064698580
客户姓名:李**
投诉地市:潍坊
来话流水:2024071014175964120806666
宽带账号:15064698580
宽带账号归属地市:潍坊
宽带账号归属区县:青州市
故障地址:潍坊青州市云门山街道尧王山路鞋帽城云门山街道鞋帽城10号楼（8#箱）*********
联系电话:15064698580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14:19:00
具体故障现象:光猫不亮灯，检查设备开关，电源线，插排未恢复
客户其他诉求:请处理，谢谢
</t>
  </si>
  <si>
    <t>2024-07-10 14:25:09</t>
  </si>
  <si>
    <t>2024-07-10 14:25:36</t>
  </si>
  <si>
    <t>SD-057-240710-798025-4370</t>
  </si>
  <si>
    <t>2024-07-10 14:23:03</t>
  </si>
  <si>
    <t>80+银卡-普通区域-安丘市-潘家庄村自然村-15866408855-300M-宽带上网投诉-次数0-20240710142300X580290567</t>
  </si>
  <si>
    <t>20240710142300X580290567</t>
  </si>
  <si>
    <t xml:space="preserve">【农村网络投诉】流程受理流水号：20240710142136158664088551082441
客户号码:15866408855
客户姓名:潘**
投诉地市:潍坊
来话流水:2024071014201484120833318
宽带账号:15866408855
宽带账号归属地市:潍坊
宽带账号归属区县:安丘市
故障地址:潍坊安丘市金冢子镇潘家庄村潘家庄村自然村潘家庄村11号箱村
联系电话:15866408855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14:21:50
具体故障现象:光猫亮红灯，已将光纤线捋直插紧后未恢复，请协助谢谢
客户其他诉求:
</t>
  </si>
  <si>
    <t>2024-07-10 14:25:01</t>
  </si>
  <si>
    <t>2024-07-10 14:25:20</t>
  </si>
  <si>
    <t>SD-057-240710-832905-4417</t>
  </si>
  <si>
    <t>2024-07-10 14:29:13</t>
  </si>
  <si>
    <t>普通区域-诸城市-龙宿-17863684556-100M-魔百和投诉-次数0-20240710142651X811784522</t>
  </si>
  <si>
    <t>2024-07-11 15:30:00</t>
  </si>
  <si>
    <t>20240710142651X811784522</t>
  </si>
  <si>
    <t>【农村网络投诉】流程受理流水号：20240710142317178636845561082790
客户号码:17863684556
客户姓名:郭**
投诉地市:潍坊
来话流水:2024071014193775720825997
宽带账号:17863684556
宽带账号归属地市:潍坊
宽带账号归属区县:诸城市
故障地址:潍坊诸城市贾悦镇马庄杨家夏庄龙宿龙宿村
联系电话:18765145071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故障时间:2024-07-10 14:23:31
魔百和单播/组播:组播
具体故障现象:卡在开机页面，设置无反应，请协助谢谢。
客户其他诉求:
魔百和单/组播：组播</t>
  </si>
  <si>
    <t>2024-07-10 14:32:47</t>
  </si>
  <si>
    <t>2024-07-10 14:36:39</t>
  </si>
  <si>
    <t>SD-852-305865-14-21473</t>
  </si>
  <si>
    <t>SD-057-240710-891534-5992</t>
  </si>
  <si>
    <t>2024-07-10 17:15:10</t>
  </si>
  <si>
    <t>普通区域-奎文区-奎文凤凰山庄-18866720788-300M-宽带上网投诉-次数0-202407100000528212</t>
  </si>
  <si>
    <t>2024-07-11 18:16:00</t>
  </si>
  <si>
    <t>202407100000528212</t>
  </si>
  <si>
    <t>202407100000528212#流程受理流水号：20240710171353188667207881124406
客户号码:18866720788
客户姓名:吴**
投诉地市:潍坊
来话流水:2024071017120739220833949
宽带账号:18866720788
宽带账号归属地市:潍坊
宽带账号归属区县:高新
故障地址:潍坊高新高新城区宝通街凤凰山庄11号楼2单元102
联系电话:18866720788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17:14:02
具体故障现象:光猫亮红灯，客户来电反映宽带无法上网，我处核实到光信号亮红灯，将光纤线插紧弄直后未恢复，请协助处理谢谢
客户其他诉求:
;宽带小区$[奎文凤凰山庄]$</t>
  </si>
  <si>
    <t>2024-07-10 17:19:05</t>
  </si>
  <si>
    <t>2024-07-10 17:19:36</t>
  </si>
  <si>
    <t>SD-057-240710-025184-6638</t>
  </si>
  <si>
    <t>2024-07-10 18:09:47</t>
  </si>
  <si>
    <t>【调研】-普通区域-高密市-凤凰景苑B区-13864673367-300M-魔百和投诉-次数0-202407100000576987</t>
  </si>
  <si>
    <t>2024-07-11 19:00:00</t>
  </si>
  <si>
    <t>202407100000576987</t>
  </si>
  <si>
    <t>202407100000576987#流程受理流水号：20240710180807138646733671136521
客户号码:13864673367
客户姓名:赵*
投诉地市:潍坊
来话流水:2024071017593674720873584
宽带账号:13864673367
宽带账号归属地市:潍坊
宽带账号归属区县:高密市
故障地址:潍坊高密市醴泉街道古城路凤凰景苑B区4号楼2单元202
联系电话:13864673367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故障细类:移动高清电视故障(专席)
携转原因:
故障时间:2024-07-10 18:08:33
魔百和单播/组播:组播
具体故障现象:机顶盒会自动开关机，已拔插高清线恢复出厂设置未恢复，请协助谢谢
客户其他诉求:
魔百和单/组播：组播;宽带小区$[凤凰景苑B区]$</t>
  </si>
  <si>
    <t>2024-07-10 18:19:51</t>
  </si>
  <si>
    <t>2024-07-10 18:20:32</t>
  </si>
  <si>
    <t>SD-851-265400-5805-17657</t>
  </si>
  <si>
    <t>SD-057-240710-938645-2031</t>
  </si>
  <si>
    <t>2024-07-10 10:56:39</t>
  </si>
  <si>
    <t>普通区域-潍城区-潍城东七社区-13235361760-1000M-宽带上网投诉-次数0-20240710105459X993633270</t>
  </si>
  <si>
    <t>20240710105459X993633270</t>
  </si>
  <si>
    <t xml:space="preserve">流程受理流水号：20240710105237132353617601041044
客户号码:13235361760
客户姓名:王*
投诉地市:潍坊
来话流水:2024071010484259120875503
宽带账号:13235361760
宽带账号归属地市:潍坊
宽带账号归属区县:潍城区
故障地址:潍坊潍城区恒信御峰小区
联系电话:13235361760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故障时间:2024-07-10 10:52:00
具体故障现象:光猫灯正常手机无法上网，已线上指导未恢复，要求尽快处理
客户其他诉求:
</t>
  </si>
  <si>
    <t>2024-07-10 11:00:21</t>
  </si>
  <si>
    <t>2024-07-10 11:00:37</t>
  </si>
  <si>
    <t>SD-851-291070-7969-7266</t>
  </si>
  <si>
    <t>SD-057-240710-294537-5883</t>
  </si>
  <si>
    <t>2024-07-10 17:07:04</t>
  </si>
  <si>
    <t>80+普通-普通区域-昌乐县-李家老庄-13964670874-300M-宽带上网投诉-次数0-202407100000518332</t>
  </si>
  <si>
    <t>2024-07-11 18:08:00</t>
  </si>
  <si>
    <t>202407100000518332</t>
  </si>
  <si>
    <t>202407100000518332#宽带账号：13964670874；宽带地址：潍坊昌乐县城南街道李家老庄李家老庄李家老庄村扩4# ；联系电话：13964670874 客户来电反映宽带网络不稳定 线上指导无法操作来电流水2024071017040002820834653</t>
  </si>
  <si>
    <t>2024-07-10 17:13:45</t>
  </si>
  <si>
    <t>15706307912</t>
  </si>
  <si>
    <t>dw3_jk_liushuai</t>
  </si>
  <si>
    <t>2024-07-10 17:14:23</t>
  </si>
  <si>
    <t>SD-057-240710-185439-3138</t>
  </si>
  <si>
    <t>2024-07-10 12:20:55</t>
  </si>
  <si>
    <t>【调研】-80+银卡-普通区域--null--宽带上网投诉-次数0-202407090000433603</t>
  </si>
  <si>
    <t>2024-07-11 13:00:00</t>
  </si>
  <si>
    <t>202407090000433603</t>
  </si>
  <si>
    <t>202407090000433603#17865681117客户表示自己在连接上办理宽带移机，自己小区是高新区中颐和园15号楼1单元显示未覆盖，客户对此不满，要求反馈具体能不能办理移机，请处理！联系人：女士，本机，流水：2024070915233034220869339</t>
  </si>
  <si>
    <t>2024-07-10 19:42:13</t>
  </si>
  <si>
    <t>SD-057-240710-376458-2072</t>
  </si>
  <si>
    <t>2024-07-10 10:59:44</t>
  </si>
  <si>
    <t>普通区域-昌邑市-西岭自然村-1576256888802-300M-宽带上网投诉-次数0-202407100000237716</t>
  </si>
  <si>
    <t>202407100000237716</t>
  </si>
  <si>
    <t>202407100000237716#流程受理流水号：2024071010562015762568888021042102
客户号码:1576256888802
客户姓名:孙**
投诉地市:潍坊
来话流水:2024071010454309020833438
宽带账号:1576256888802
账号归属区县:昌邑市石埠涵瑜手机专卖店
联系电话:15762568888
联系人:先生/女士
宽带地址:潍坊
工单紧急程度:非常紧急
是否投诉倾向:是
是否重复投诉:否
是否携转意向:否
是否有升级投诉倾向:是
*业务名称:业务融合开机流程宽带
投诉内容:手机号码：1576256888802，【问题描述】客户已办理宽带业务，有开通单，要求装维尽快联系上门，请处理，谢谢。联系电话：15762568888，联系人：先生/女士，录音流水号：2024071010454309020833438。已提供服务热线，提及10080
是否到厅:否
;宽带小区$[西岭自然村]$</t>
  </si>
  <si>
    <t>2024-07-10 11:05:38</t>
  </si>
  <si>
    <t>2024-07-10 11:06:01</t>
  </si>
  <si>
    <t>SD-851-329084-7829-9570</t>
  </si>
  <si>
    <t>SD-057-240710-659437-2025</t>
  </si>
  <si>
    <t>2024-07-10 10:56:23</t>
  </si>
  <si>
    <t>【调研】-普通区域-昌乐县-马宋村沿街自然村-14768682226-500M-宽带上网投诉-次数0-20240710105333X135686250</t>
  </si>
  <si>
    <t>20240710105333X135686250</t>
  </si>
  <si>
    <t xml:space="preserve">【农村网络投诉】流程受理流水号：20240710105222147686822261040977
客户号码:14768682226
客户姓名:刘*
投诉地市:潍坊
来话流水:2024071010503057220800395
宽带账号:14768682226
宽带账号归属地市:潍坊
宽带账号归属区县:昌乐县
故障地址:潍坊昌乐县营丘镇马宋村马宋村沿街自然村马宋村4#（村东区东南刘金城）*********
联系电话:15698258519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10:52:35
具体故障现象:光猫亮红灯，
客户其他诉求:线上指导未恢复，请协助处理回复谢谢。
</t>
  </si>
  <si>
    <t>2024-07-10 11:04:10</t>
  </si>
  <si>
    <t>2024-07-10 11:04:44</t>
  </si>
  <si>
    <t>SD-057-240710-096345-6789</t>
  </si>
  <si>
    <t>2024-07-10 18:17:07</t>
  </si>
  <si>
    <t>普通区域-奎文区-西上虞小区-15966136708-100M-魔百和投诉-次数0-20240710181413X453193974</t>
  </si>
  <si>
    <t>20240710181413X453193974</t>
  </si>
  <si>
    <t>流程受理流水号：20240710181332159661367081137506
客户号码:15966136708
客户姓名:董**
投诉地市:潍坊
来话流水:2024071018071584420842732
宽带账号:15966136708
宽带账号归属地市:潍坊
宽带账号归属区县:奎文区
故障地址:潍坊奎文区广文街道虞河路西上虞小区5号楼*********
联系电话:15966136708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故障时间:2024-07-10 18:13:46
魔百和单播/组播:组播
具体故障现象:电视提示网络类错误，
客户其他诉求:线上指导插好网线两头，重启机顶盒，网络配置未恢复
魔百和单/组播：组播</t>
  </si>
  <si>
    <t>2024-07-10 18:19:16</t>
  </si>
  <si>
    <t>2024-07-10 18:19:45</t>
  </si>
  <si>
    <t>SD-057-240710-908145-6742</t>
  </si>
  <si>
    <t>2024-07-10 18:14:19</t>
  </si>
  <si>
    <t>【调研】-80+银卡-普通区域-寿光市-佑康医院家属院-15689818588-300M-宽带上网投诉-次数0-20240710181150X310537797</t>
  </si>
  <si>
    <t>20240710181150X310537797</t>
  </si>
  <si>
    <t xml:space="preserve">流程受理流水号：20240710180829156898185881136603
客户号码:15689818588
客户姓名:单**
投诉地市:潍坊
来话流水:2024071018080170420849458
宽带账号:15689818588
宽带账号归属地市:潍坊
宽带账号归属区县:寿光市
故障地址:潍坊寿光市圣城街道晨鸣路佑康医院家属院东楼
联系电话:15265681272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光功率:-17.16
故障大类:宽带/电视
故障细类:宽带无法上网(专席)
携转原因:
故障时间:2024-07-10 18:11:23
具体故障现象:lan灯常亮
客户其他诉求:
</t>
  </si>
  <si>
    <t>2024-07-10 18:17:41</t>
  </si>
  <si>
    <t>2024-07-10 18:18:09</t>
  </si>
  <si>
    <t>2024-07-10 14:26:03</t>
  </si>
  <si>
    <t>【调研】-普通区域-奎文区-茂子庄小区-15763075275-300M-宽带上网投诉-次数0-20240710142336X616854481 一级督办</t>
  </si>
  <si>
    <t>20240710142336X616854481</t>
  </si>
  <si>
    <t>2024-07-10 15:17:21</t>
  </si>
  <si>
    <t>2024-07-10 15:25:21</t>
  </si>
  <si>
    <t>SD-057-240710-706351-5073</t>
  </si>
  <si>
    <t>2024-07-10 15:38:38</t>
  </si>
  <si>
    <t>【追1】普通区域-寿光市-窝松台村自然村-13792665512-300M-魔百和投诉-次数0-20240710153644X464655400</t>
  </si>
  <si>
    <t>20240710153644X464655400</t>
  </si>
  <si>
    <t>【农村网络投诉】流程受理流水号：20240710153601137926655121100028
客户号码:13792665512
客户姓名:朱**
投诉地市:潍坊
来话流水:2024071015314182820844314
宽带账号:13792665512
宽带账号归属地市:潍坊
宽带账号归属区县:寿光市
故障地址:潍坊寿光市胡营窝松台村窝松台村自然村窝松台村3箱(朱风营）*********
联系电话:13792665512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故障时间:2024-07-10 15:36:13
魔百和单播/组播:组播
具体故障现象:电视直播或点播无法观看，
客户其他诉求:谢谢
魔百和单/组播：组播</t>
  </si>
  <si>
    <t>2024-07-10 15:44:17</t>
  </si>
  <si>
    <t>2024-07-10 15:44:44</t>
  </si>
  <si>
    <t>SD-057-240710-972365-5018</t>
  </si>
  <si>
    <t>2024-07-10 15:30:19</t>
  </si>
  <si>
    <t>【调研】-80+银卡-普通区域-寿光市-前游小区-15165685909-1000M-宽带上网投诉-次数0-202407100000432042</t>
  </si>
  <si>
    <t>202407100000432042</t>
  </si>
  <si>
    <t xml:space="preserve">202407100000432042#流程受理流水号：20240710152929151656859091098392
客户号码:15165685909
客户姓名:王*
投诉地市:潍坊
来话流水:2024071015285915220809205
宽带账号:15165685909
宽带账号归属地市:潍坊
宽带账号归属区县:寿光市
故障地址:潍坊寿光市文家街道菜都路前游小区17号楼*********
联系电话:15165685909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故障细类:宽带无法上网
携转原因:
故障时间:2024-07-10 15:29:44
具体故障现象:打不开网页，
客户其他诉求:客户侧为质差终端，要求上门更换终端并一并处理故障问题。
</t>
  </si>
  <si>
    <t>2024-07-10 15:35:07</t>
  </si>
  <si>
    <t>2024-07-10 15:35:24</t>
  </si>
  <si>
    <t>SD-057-240710-619702-4390</t>
  </si>
  <si>
    <t>2024-07-10 14:24:47</t>
  </si>
  <si>
    <t>【调研】-80+普通-普通区域-诸城市-东苑名邸-13793650066-300M-宽带上网投诉-次数0-202407100000378588</t>
  </si>
  <si>
    <t>202407100000378588</t>
  </si>
  <si>
    <t>202407100000378588#宽带账号：13793650066；宽带地址：潍坊诸城市密州街道东坡街东苑名邸23号楼；客户来电反映宽带******/*****，经查询客户侧为质差机顶盒，请协助上门更换终端并一并处理故障问题，谢谢！联系电话：13793650066；联系人：先生；来电流水：2024071014194681820827786</t>
  </si>
  <si>
    <t>2024-07-10 14:28:19</t>
  </si>
  <si>
    <t>2024-07-10 14:32:46</t>
  </si>
  <si>
    <t>SD-057-240710-467012-249</t>
  </si>
  <si>
    <t>2024-07-10 08:27:29</t>
  </si>
  <si>
    <t>【调研】-普通区域-寒亭区-高里三村自然村-15966140918-300M-宽带上网投诉-次数0-202407100000097253</t>
  </si>
  <si>
    <t>202407100000097253</t>
  </si>
  <si>
    <t>202407100000097253#【已关注中国移动10086微信公众号】流程受理流水号：20240710082609159661409181001168
客户号码:15966140918
客户姓名:刘**
投诉地市:潍坊
来话流水:2024071008252668220838309
宽带账号:15966140918
宽带账号归属地市:潍坊
宽带账号归属区县:寒亭区
故障地址:潍坊寒亭区高里镇高里三村高里三村自然村高里三村东北3号箱王允强屋山*********
联系电话:15662535303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08:26:19
具体故障现象:光猫亮红灯，已引导客户将光纤线插紧捋直，并重启设备，未恢复
客户其他诉求:
;宽带小区$[高里三村自然村]$</t>
  </si>
  <si>
    <t>2024-07-10 08:31:47</t>
  </si>
  <si>
    <t>2024-07-10 08:35:23</t>
  </si>
  <si>
    <t>SD-057-240710-015623-5075</t>
  </si>
  <si>
    <t>2024-07-10 15:38:46</t>
  </si>
  <si>
    <t>80+银卡-普通区域-寒亭区-泰祥社区二期（华为）-18264685575-500M-宽带上网投诉-次数0-20240710153723X433473390</t>
  </si>
  <si>
    <t>20240710153723X433473390</t>
  </si>
  <si>
    <t xml:space="preserve">流程受理流水号：20240710153554182646855751100002
客户号码:18264685575
客户姓名:高**
投诉地市:潍坊
来话流水:2024071015354073520896225
宽带账号:18264685575
宽带账号归属地市:潍坊
宽带账号归属区县:寒亭区
故障地址:潍坊寒亭区寒亭街道幸福路泰祥社区二期（华为）7号楼（3单元）*********
联系电话:18264685575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
故障细类:网速慢/上网掉线(专席)
携转原因:
故障时间:2024-07-10 15:37:04
具体故障现象:频繁掉线，
客户其他诉求:
</t>
  </si>
  <si>
    <t>2024-07-10 15:40:42</t>
  </si>
  <si>
    <t>2024-07-10 15:41:01</t>
  </si>
  <si>
    <t>SD-057-240710-417082-5054</t>
  </si>
  <si>
    <t>2024-07-10 15:36:40</t>
  </si>
  <si>
    <t>【调研】-普通区域-临朐县-老庄子自然村-13793667987-300M-宽带上网投诉-次数0-202407100000437876</t>
  </si>
  <si>
    <t>202407100000437876</t>
  </si>
  <si>
    <t xml:space="preserve">202407100000437876#宽带账号：13793667987；宽带地址：潍坊临朐县寺头镇人民政府老庄子老庄子自然村老庄子；客户来电反映宽带无法上网，无法配合线上指导，请协助处理，谢谢！联系电话；13793667987联系人：；来电流水：2024071015344078520883210。
</t>
  </si>
  <si>
    <t>2024-07-10 15:44:45</t>
  </si>
  <si>
    <t>2024-07-10 15:45:18</t>
  </si>
  <si>
    <t>SD-057-240710-289671-5874</t>
  </si>
  <si>
    <t>2024-07-10 17:05:48</t>
  </si>
  <si>
    <t>【调研】-(目标)普通区域-奎文区-奎文门社区-15866555564-100M-宽带上网投诉-次数0-20240710170445X285224846 二级督办</t>
  </si>
  <si>
    <t>2024-07-11 18:06:00</t>
  </si>
  <si>
    <t>20240710170445X285224846</t>
  </si>
  <si>
    <t xml:space="preserve">流程受理流水号：20240710170043158665555641121200
客户号码:15866555564
客户姓名:朱**
投诉地市:潍坊
来话流水:2024071016580205420859797
宽带账号:15866555564
宽带账号归属地市:潍坊
宽带账号归属区县:奎文区
故障地址:潍坊奎文区东关街道后门街后门街社区14号-3-302*********
联系电话:15866555564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故障时间:2024-07-10 17:04:04
具体故障现象:网速慢卡顿，客户来电，要求师傅上门处理，15706307485不要这个师傅上门
客户其他诉求:
</t>
  </si>
  <si>
    <t>2024-07-10 17:19:11</t>
  </si>
  <si>
    <t>2024-07-10 17:19:50</t>
  </si>
  <si>
    <t>SD-057-240710-084739-6118</t>
  </si>
  <si>
    <t>2024-07-10 17:20:34</t>
  </si>
  <si>
    <t>80+白金-普通区域-高密市-姚哥庄小学南楼房-15163629007-1000M-宽带上网投诉-次数0-20240710171923X163971306</t>
  </si>
  <si>
    <t>2024-07-11 18:21:00</t>
  </si>
  <si>
    <t>20240710171923X163971306</t>
  </si>
  <si>
    <t xml:space="preserve">流程受理流水号：20240710171823151636290071125446
客户号码:15163629007
客户姓名:张*
投诉地市:潍坊
来话流水:2024071017153478620876005
宽带账号:15163629007
宽带账号归属地市:潍坊
宽带账号归属区县:高密市
故障地址:潍坊高密市朝阳街道姚前路姚哥庄小学南楼房高密姚哥庄小学南楼房4号箱*********
联系电话:15163629007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17:17:49
具体故障现象:提示网络无法连接，光猫电源不亮灯，已线上指导未恢复，要求尽快处理
客户其他诉求:
</t>
  </si>
  <si>
    <t>2024-07-10 17:28:59</t>
  </si>
  <si>
    <t>2024-07-10 17:29:23</t>
  </si>
  <si>
    <t>SD-057-240710-056794-3139</t>
  </si>
  <si>
    <t>2024-07-10 12:20:58</t>
  </si>
  <si>
    <t>80+银卡-FTTR-普通区域-青州市-闫刘村-13906362343-1000M-魔百和投诉-次数0-20240710121940X180782887</t>
  </si>
  <si>
    <t>20240710121940X180782887</t>
  </si>
  <si>
    <t>【农村网络投诉】流程受理流水号：20240710121826139063623431062250
客户号码:13906362343
客户姓名:赵**
投诉地市:潍坊
来话流水:2024071012164981820848625
宽带账号:13906362343
宽带账号归属地市:潍坊
宽带账号归属区县:青州市
故障地址:潍坊青州市弥河镇闫刘村闫刘村12号箱（村西刘江涛)*********
联系电话:13906362343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故障时间:2024-07-10 12:18:29
魔百和单播/组播:组播
具体故障现象:客户无法完成线上指导
客户其他诉求:
魔百和单/组播：组播</t>
  </si>
  <si>
    <t>2024-07-10 12:22:10</t>
  </si>
  <si>
    <t>2024-07-10 12:22:35</t>
  </si>
  <si>
    <t>SD-851-271625-10990-10775</t>
  </si>
  <si>
    <t>SD-057-240710-972140-3464</t>
  </si>
  <si>
    <t>2024-07-10 12:57:06</t>
  </si>
  <si>
    <t>【调研】-普通区域-安丘市-大华中央城-13686360679-300M-宽带上网投诉-次数0-202407100000327135</t>
  </si>
  <si>
    <t>202407100000327135</t>
  </si>
  <si>
    <t>202407100000327135#流程受理流水号：20240710125157136863606791067764
客户号码:13686360679
客户姓名:周**
投诉地市:潍坊
来话流水:2024071012482629720878047
宽带账号:13686360679
宽带账号归属地市:潍坊
宽带账号归属区县:安丘市
故障地址:潍坊安丘市兴安街道长安路大华中央城9号楼*********
联系电话:13686360679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故障细类:宽带无法上网(专席)
携转原因:
故障时间:2024-07-10 12:57:08
具体故障现象:光猫灯正常但手机无法上网，重启未恢复，请协助谢谢。
客户其他诉求:
;宽带小区$[大华中央城]$</t>
  </si>
  <si>
    <t>2024-07-10 13:03:05</t>
  </si>
  <si>
    <t>2024-07-10 13:06:35</t>
  </si>
  <si>
    <t>SD-057-240710-968723-5020</t>
  </si>
  <si>
    <t>2024-07-10 15:30:56</t>
  </si>
  <si>
    <t>普通区域-奎文区-金都国际广场-15094963738-100M-宽带上网投诉-次数0-202407100000431860</t>
  </si>
  <si>
    <t>2024-07-11 16:31:00</t>
  </si>
  <si>
    <t>202407100000431860</t>
  </si>
  <si>
    <t xml:space="preserve">202407100000431860#用户表示宽带不能正常使用，要求上门维修，请工作人员协助处理，谢谢！流水号2024071015291372620812232，联系人先生，联系电话15725673657！
</t>
  </si>
  <si>
    <t>2024-07-10 15:34:03</t>
  </si>
  <si>
    <t>2024-07-10 15:34:41</t>
  </si>
  <si>
    <t>SD-057-240710-879124-5047</t>
  </si>
  <si>
    <t>普通区域-青州市-云门山花园二期-15263656361-100M-宽带上网投诉-次数0-20240710153323X803121205</t>
  </si>
  <si>
    <t>2024-07-11 16:36:00</t>
  </si>
  <si>
    <t>20240710153323X803121205</t>
  </si>
  <si>
    <t xml:space="preserve">流程受理流水号：20240710153200152636563611099027
客户号码:15263656361
客户姓名:杨**
投诉地市:潍坊
来话流水:2024071015291472320812431
宽带账号:15263656361
宽带账号归属地市:潍坊
宽带账号归属区县:青州市
故障地址:潍坊青州市云门山街道云门山路云门山花园二期18号楼西户
联系电话:15263656361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故障细类:电脑上网出现故障(专席)
携转原因:
故障时间:2024-07-10 15:35:04
具体故障现象:光猫灯正常但电脑无法上网，
客户其他诉求:
</t>
  </si>
  <si>
    <t>2024-07-10 15:38:57</t>
  </si>
  <si>
    <t>2024-07-10 15:39:20</t>
  </si>
  <si>
    <t>SD-057-240710-865431-5918</t>
  </si>
  <si>
    <t>2024-07-10 17:11:29</t>
  </si>
  <si>
    <t>【重投】-80+普通-普通区域-青州市-爱车广场（洗车城沿街）-15224405467-100M-宽带上网投诉-次数0-20240710171017X617231741</t>
  </si>
  <si>
    <t>2024-07-11 18:12:00</t>
  </si>
  <si>
    <t>20240710171017X617231741</t>
  </si>
  <si>
    <t xml:space="preserve">流程受理流水号：20240710170306152244054671121784
客户号码:15224405467
客户姓名:张*
投诉地市:潍坊
来话流水:2024071017010816620898892
宽带账号:15224405467
宽带账号归属地市:潍坊
宽带账号归属区县:青州市
故障地址:潍坊青州市益都街道驼山路爱车广场（洗车城沿街）扩8（宿舍区4号楼）*********
联系电话:17667184754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故障时间:2024-07-10 17:11:32
具体故障现象:频繁掉线，希望尽快回电
客户其他诉求:
</t>
  </si>
  <si>
    <t>2024-07-10 17:24:32</t>
  </si>
  <si>
    <t>2024-07-10 17:24:49</t>
  </si>
  <si>
    <t>SD-057-240710-435281-2029</t>
  </si>
  <si>
    <t>2024-07-10 10:56:31</t>
  </si>
  <si>
    <t>80+金卡-FTTR-普通区域-奎文区-恒信宝通御园二期-15065632392-1000M-宽带上网投诉-次数0-20240710105430X700422010</t>
  </si>
  <si>
    <t>20240710105430X700422010</t>
  </si>
  <si>
    <t xml:space="preserve">流程受理流水号：20240710105345150656323921041330
客户号码:15065632392
客户姓名:王**
投诉地市:潍坊
来话流水:2024071010525588120834244
宽带账号:15065632392
宽带账号归属地市:潍坊
宽带账号归属区县:高新
故障地址:潍坊高新高新城区宝通街恒信宝通御园二期3号楼*********
联系电话:15065632392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10:53:58
具体故障现象:光猫亮红灯，
客户其他诉求:客户来电要求装维师傅上门查看，谢谢。要求退还无法使用期间的宽带费用，
</t>
  </si>
  <si>
    <t>2024-07-10 10:59:29</t>
  </si>
  <si>
    <t>2024-07-10 11:00:01</t>
  </si>
  <si>
    <t>SD-852-317133-1341-22588</t>
  </si>
  <si>
    <t>SD-057-240710-128934-5052</t>
  </si>
  <si>
    <t>2024-07-10 15:35:41</t>
  </si>
  <si>
    <t>【调研】-普通区域-安丘市-王家营村-13516388007-1000M-宽带上网投诉-次数0-20240710153457X897583474</t>
  </si>
  <si>
    <t>20240710153457X897583474</t>
  </si>
  <si>
    <t xml:space="preserve">【农村网络投诉】流程受理流水号：20240710153226135163880071099136
客户号码:13516388007
客户姓名:马**
投诉地市:潍坊
来话流水:2024071015320698020849783
宽带账号:13516388007
宽带账号归属地市:潍坊
宽带账号归属区县:安丘市
故障地址:潍坊安丘市凌河镇王家营王家营村王家营村1号箱王乐*********
联系电话:13516388007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15:33:32
具体故障现象:光猫灯正常但电脑手机无法上网，
客户其他诉求:
</t>
  </si>
  <si>
    <t>2024-07-10 15:42:54</t>
  </si>
  <si>
    <t>2024-07-10 15:43:20</t>
  </si>
  <si>
    <t>SD-851-283541-20219-16019</t>
  </si>
  <si>
    <t>SD-057-240710-352176-6582</t>
  </si>
  <si>
    <t>2024-07-10 18:07:58</t>
  </si>
  <si>
    <t>【调研】-普通区域-潍城区-远东自然村-15094958884-200M-宽带上网投诉-次数0-202407100000574493</t>
  </si>
  <si>
    <t>202407100000574493</t>
  </si>
  <si>
    <t xml:space="preserve">202407100000574493#流程受理流水号：20240710180504150949588841135950
客户号码:15094958884
客户姓名:亓**
投诉地市:潍坊
来话流水:2024071018031295920807261
宽带账号:15094958884
宽带账号归属地市:潍坊
宽带账号归属区县:潍城区
故障地址:潍坊潍城区于河街道远东远东自然村WLAN杆北250米*********
联系电话:15094958884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光功率:-22.83
故障大类:宽带/电视
故障细类:宽带无法上网
携转原因:
故障时间:2024-07-10 18:06:46
具体故障现象:用户无法提供具体故障现象，
客户其他诉求:客户侧为质差终端，要求上门更换终端并一并处理故障问题。客户已经有携号有携号转网意向，麻烦尽快给其处理，谢谢
</t>
  </si>
  <si>
    <t>2024-07-10 18:12:12</t>
  </si>
  <si>
    <t>2024-07-10 18:12:30</t>
  </si>
  <si>
    <t>SD-057-240710-861435-6668</t>
  </si>
  <si>
    <t>2024-07-10 18:11:07</t>
  </si>
  <si>
    <t>80+普通-普通区域-寿光市-东毕三村自然村-13583658329-300M-宽带上网投诉-次数0-20240710180910X150266917</t>
  </si>
  <si>
    <t>20240710180910X150266917</t>
  </si>
  <si>
    <t xml:space="preserve">【农村网络投诉】流程受理流水号：20240710180227135836583291135436
客户号码:13583658329
客户姓名:张**
投诉地市:潍坊
来话流水:2024071018021172120898039
宽带账号:13583658329
宽带账号归属地市:潍坊
宽带账号归属区县:寿光市
故障地址:潍坊寿光市侯镇东毕三村东毕三村自然村东毕三村扩容扩21号箱*********
联系电话:13583658329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故障细类:宽带无法上网(专席)
携转原因:
故障时间:2024-07-10 18:07:51
具体故障现象:光猫灯正常但电脑手机无法上网，重启无效，路由器红灯，恢复出厂未恢复
客户其他诉求:请协助，谢谢
</t>
  </si>
  <si>
    <t>2024-07-10 18:13:19</t>
  </si>
  <si>
    <t>SD-851-236996-956-13984</t>
  </si>
  <si>
    <t>SD-057-240710-706231-3239</t>
  </si>
  <si>
    <t>2024-07-10 12:29:17</t>
  </si>
  <si>
    <t>80+银卡-普通区域-寿光市-黄家庄子村自然村-15265696648-1000M-宽带上网投诉-次数0-20240710122810X690312817</t>
  </si>
  <si>
    <t>20240710122810X690312817</t>
  </si>
  <si>
    <t xml:space="preserve">【农村网络投诉】流程受理流水号：20240710122619152656966481063608
客户号码:15265696648
客户姓名:潘**
投诉地市:潍坊
来话流水:2024071012254390320820405
宽带账号:15265696648
宽带账号归属地市:潍坊
宽带账号归属区县:寿光市
故障地址:潍坊寿光市侯镇黄庄村黄庄村自然村黄庄村5箱（潘兆坤外墙
联系电话:15265696648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故障时间:2024-07-10 12:26:46
具体故障现象:PON灯闪，
客户其他诉求:
</t>
  </si>
  <si>
    <t>2024-07-10 12:31:46</t>
  </si>
  <si>
    <t>2024-07-10 12:32:03</t>
  </si>
  <si>
    <t>SD-057-240710-923568-3148</t>
  </si>
  <si>
    <t>2024-07-10 12:21:35</t>
  </si>
  <si>
    <t>【调研】-普通区域-寒亭区-怡海花园小区-13963601153-300M-宽带上网投诉-次数0-202407100000309291</t>
  </si>
  <si>
    <t>202407100000309291</t>
  </si>
  <si>
    <t xml:space="preserve">202407100000309291#【已关注中国移动10086微信公众号】流程受理流水号：20240710122048139636011531062648
客户号码:13963601153
客户姓名:张*
投诉地市:潍坊
来话流水:2024071012202614620877533
宽带账号:13963601153
宽带账号归属地市:潍坊
宽带账号归属区县:寒亭区
故障地址:潍坊寒亭区开元街道白云路怡海花园小区10号楼*********
联系电话:13963601153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故障时间:2024-07-10 12:20:59
具体故障现象:网速慢卡顿，
客户其他诉求:客户侧为质差终端，要求上门更换终端并一并处理故障问题。
</t>
  </si>
  <si>
    <t>2024-07-10 12:25:24</t>
  </si>
  <si>
    <t>2024-07-10 12:27:25</t>
  </si>
  <si>
    <t>SD-057-240710-842756-6688</t>
  </si>
  <si>
    <t>2024-07-10 18:11:49</t>
  </si>
  <si>
    <t>普通区域-安丘市-马家楼小区-15165679558-100M-宽带上网投诉-次数0-202407100000575185</t>
  </si>
  <si>
    <t>202407100000575185</t>
  </si>
  <si>
    <t>202407100000575185#宽带账号：15165679558；宽带地址：潍坊安丘市兴安街道和平路马家楼小区马家楼别墅区2号箱王树发；客户来电反映宽带不好用，注册闪，经查询客户侧为质差终端，请协助上门更换终端并一并处理故障问题，谢谢！联系电话：15165679558；联系人：范**；来电流水：2024071018083922220854911</t>
  </si>
  <si>
    <t>2024-07-10 18:13:07</t>
  </si>
  <si>
    <t>2024-07-10 18:14:41</t>
  </si>
  <si>
    <t>SD-057-240710-912458-5911</t>
  </si>
  <si>
    <t>2024-07-10 17:11:10</t>
  </si>
  <si>
    <t>【重投】-80+金卡-普通区域-高密市-莳戈庄自然村-15866122789-1000M-宽带上网投诉-次数0-202407080000676017</t>
  </si>
  <si>
    <t>202407080000676017</t>
  </si>
  <si>
    <t>202407080000676017#*YWDZ01
服务号码：15866122789，
号码归属地：潍坊高密 ，
要求取消：有线宽带融合套餐免预存协议在网2年，业务；
请查原因；
用户品牌：全球通；
是否外呼开通：否；
客户质疑：有线宽带融合套餐免预存协议在网2年，2年内取消需补交180元初装费，
接触录音流水号：2024070818443962720800894；联系电话：15866122789；
受理明细：536240613770409990，争议业务名称：有线宽带融合套餐免预存协议在网2年，2年内取消需补交180元初装费，王**，15866122789，产品变更，2024-06-13 09:31:31,吕培宝(f7266079)，高密-加盟店-高密市吉运通讯厅(SD.LF.07.02.66.26.i2)；
备注：15866122789客户表示无端口宽带无法安装宽带，BU REN KE ,客户表示办理时说能安装，已按口径解释，客户BU REN KE ,联系15866122789;宽带小区$[莳戈庄自然村]$</t>
  </si>
  <si>
    <t>2024-07-10 17:16:43</t>
  </si>
  <si>
    <t>2024-07-10 17:17:10</t>
  </si>
  <si>
    <t>SD-851-320250-1621-2880</t>
  </si>
  <si>
    <t>SD-057-240710-147359-6008</t>
  </si>
  <si>
    <t>2024-07-10 17:15:59</t>
  </si>
  <si>
    <t>80+银卡-普通区域-高密市-槐家自然村-13793634153-100M-宽带上网投诉-次数0-202407100000528123</t>
  </si>
  <si>
    <t>202407100000528123</t>
  </si>
  <si>
    <t xml:space="preserve">202407100000528123#【已关注中国移动10086微信公众号】流程受理流水号：20240710171524137936341531124778
客户号码:13793634153
客户姓名:槐**
投诉地市:潍坊
来话流水:2024071017151167120871315
宽带账号:13793634153
宽带账号归属地市:潍坊
宽带账号归属区县:高密市
故障地址:潍坊高密市大牟家镇槐家槐家自然村高密槐家村村委8号箱*********
联系电话:13793634153
联系人:先生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故障时间:2024-07-10 17:15:33
具体故障现象:提示网络无法连接，
客户其他诉求:客户侧为质差终端，要求上门更换终端并一并处理故障问题。
</t>
  </si>
  <si>
    <t>2024-07-10 17:24:30</t>
  </si>
  <si>
    <t>2024-07-10 17:24:55</t>
  </si>
  <si>
    <t>2024-07-10 08:22:41</t>
  </si>
  <si>
    <t>普通区域-青州市-（铁通）柳沟村-15966185679-100M-宽带上网投诉-次数0-202407100000098391 一级督办</t>
  </si>
  <si>
    <t>2024-07-11 09:23:00</t>
  </si>
  <si>
    <t>202407100000098391</t>
  </si>
  <si>
    <t>2024-07-10 08:25:02</t>
  </si>
  <si>
    <t>2024-07-10 08:25:18</t>
  </si>
  <si>
    <t>SD-057-240710-973126-1997</t>
  </si>
  <si>
    <t>2024-07-10 10:53:59</t>
  </si>
  <si>
    <t>80+普通-普通区域-寿光市-侯镇工业园金源小区-15863250565-1000M-宽带上网投诉-次数0-20240710105204X924634786</t>
  </si>
  <si>
    <t>20240710105204X924634786</t>
  </si>
  <si>
    <t xml:space="preserve">流程受理流水号：20240710105104158632505651040651
客户号码:15863250565
客户姓名:李**
投诉地市:潍坊
来话流水:2024071010501657520897117
宽带账号:15863250565
宽带账号归属地市:潍坊
宽带账号归属区县:寿光市
故障地址:潍坊寿光市岔河岔盐路侯镇工业园金源小区17号箱（天津狗不理北）*********
联系电话:15863250565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10:51:27
具体故障现象:光猫亮红灯，要求派人上门
客户其他诉求:
</t>
  </si>
  <si>
    <t>2024-07-10 10:55:08</t>
  </si>
  <si>
    <t>2024-07-10 10:55:30</t>
  </si>
  <si>
    <t>SD-851-242172-14410-18575</t>
  </si>
  <si>
    <t>SD-057-240710-078523-6758</t>
  </si>
  <si>
    <t>2024-07-10 18:14:46</t>
  </si>
  <si>
    <t>【调研】-普通区域-潍城区-北大于河自然村-15053633589-200M-宽带上网投诉-次数0-20240710181241X361993331</t>
  </si>
  <si>
    <t>20240710181241X361993331</t>
  </si>
  <si>
    <t xml:space="preserve">【农村网络投诉】流程受理流水号：20240710181214150536335891137291
客户号码:15053633589
客户姓名:冯**
投诉地市:潍坊
来话流水:2024071018104469820872633
宽带账号:15053633589
宽带账号归属地市:潍坊
宽带账号归属区县:潍城区
故障地址:潍坊潍城区乐埠山生态经济发展区北大于河北大于河自然村北大于河卫生室西二排南三排3号箱*********
联系电话:15053633589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18:21:06
具体故障现象:光猫灯正常但电脑手机无法上网，线上操作未恢复 请协助处理  谢谢
客户其他诉求:
</t>
  </si>
  <si>
    <t>2024-07-10 18:19:50</t>
  </si>
  <si>
    <t>2024-07-10 18:20:19</t>
  </si>
  <si>
    <t>2024-07-10 12:20:50</t>
  </si>
  <si>
    <t>普通区域-寿光市-化龙桥村自然村-15065621379-100M-宽带上网投诉-次数0-20240710121828X108778784 一级督办</t>
  </si>
  <si>
    <t>20240710121828X108778784</t>
  </si>
  <si>
    <t>2024-07-10 12:22:50</t>
  </si>
  <si>
    <t>2024-07-10 12:57:45</t>
  </si>
  <si>
    <t>SD-057-240710-752018-2013</t>
  </si>
  <si>
    <t>2024-07-10 10:55:22</t>
  </si>
  <si>
    <t>普通区域--null--宽带上网投诉-次数0-202407090000344306</t>
  </si>
  <si>
    <t>2024-07-11 11:56:00</t>
  </si>
  <si>
    <t>202407090000344306</t>
  </si>
  <si>
    <t>202407090000344306#*YWDZ01
服务号码：15215365310，
号码归属地：潍坊寒亭 ，
请查原因；
用户品牌：全球通；
是否外呼开通：否；
客户质疑：云安防包预存赠消费券（自办）、10元/月云存储7天回看包，
接触录音流水号：2024070913283210320814691；联系电话：15215365310；
受理明细：536240705540148084，争议业务名称：10元/月云存储7天回看包，郭**，15215365310，促销奖励活动，2024-07-05 11:23:23,高娜娜(fb11000k)，寒亭民主街营业厅(SD.LF.0B.01.01)；
备注：客户来电对元/月云存储7天回看包业务不认可表示没法回放请处理谢谢</t>
  </si>
  <si>
    <t>2024-07-11 11:23:43</t>
  </si>
  <si>
    <t>SD-057-240710-769452-1993</t>
  </si>
  <si>
    <t>2024-07-10 10:53:48</t>
  </si>
  <si>
    <t>普通区域-寿光市-寿光城里社区二-15634691299-500M-宽带上网投诉-次数0-202407100000232166</t>
  </si>
  <si>
    <t>202407100000232166</t>
  </si>
  <si>
    <t>202407100000232166#流程受理流水号：20240710105332156346912991041286
客户号码:15634691299
客户姓名:田**
投诉地市:潍坊
来话流水:2024071010521254420824114
宽带账号:15634691299
宽带账号归属地市:潍坊
宽带账号归属区县:寿光市
故障地址:潍坊寿光市圣城街道幸福路寿光城里社区二58号箱*********
联系电话:15964324432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故障时间:2024-07-10 11:03:39
具体故障现象:打不开网页，
客户其他诉求:
;宽带小区$[寿光城里社区二]$</t>
  </si>
  <si>
    <t>2024-07-10 11:02:44</t>
  </si>
  <si>
    <t>2024-07-10 11:03:03</t>
  </si>
  <si>
    <t>SD-057-240710-971543-5872</t>
  </si>
  <si>
    <t>2024-07-10 17:05:35</t>
  </si>
  <si>
    <t>【重投】-普通区域-昌邑市-张固自然村-13806465426-100M-魔百和投诉-次数0-20240710170405X245064980</t>
  </si>
  <si>
    <t>20240710170405X245064980</t>
  </si>
  <si>
    <t>【农村网络投诉】流程受理流水号：20240710170245138064654261121704
客户号码:13806465426
客户姓名:张**
投诉地市:潍坊
来话流水:2024071016565234420845213
宽带账号:13806465426
宽带账号归属地市:潍坊
宽带账号归属区县:昌邑市
故障地址:潍坊昌邑市南逄镇张固村张固自然村10号箱学恩*********
联系电话:13964657843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故障时间:2024-07-10 17:03:00
魔百和单播/组播:组播
具体故障现象:机顶盒闪退，已回复出厂设置，未解决
客户其他诉求:
魔百和单/组播：组播</t>
  </si>
  <si>
    <t>2024-07-10 17:17:57</t>
  </si>
  <si>
    <t>2024-07-10 17:19:01</t>
  </si>
  <si>
    <t>SD-057-240710-709364-5886</t>
  </si>
  <si>
    <t>2024-07-10 17:07:49</t>
  </si>
  <si>
    <t>80+银卡-普通区域-潍城区-金大地天泰城-18866701791-500M-宽带上网投诉-次数0-202407100000521500</t>
  </si>
  <si>
    <t>202407100000521500</t>
  </si>
  <si>
    <t>202407100000521500#宽带账号：18866701791；宽带地址：潍坊潍城区经济开发区管理委员会彩虹路金大地天泰城16号楼，客户来电反映宽带：连不上网，线上指导不会操作，联系电话：18866701791；联系人：***；来电流水：2024071017040183520835056</t>
  </si>
  <si>
    <t>2024-07-10 17:14:08</t>
  </si>
  <si>
    <t>2024-07-10 17:14:37</t>
  </si>
  <si>
    <t>SD-851-263047-24679-28673</t>
  </si>
  <si>
    <t>SD-057-240710-901483-6798</t>
  </si>
  <si>
    <t>2024-07-10 18:18:15</t>
  </si>
  <si>
    <t>80+普通-普通区域--null--宽带上网投诉-次数0-202407090000621636</t>
  </si>
  <si>
    <t>202407090000621636</t>
  </si>
  <si>
    <t>202407090000621636#客户来电表示想办理宽带移机，但是移机地点没有移动宽带网络覆盖。请协助处理，谢谢
移机地址：山东省潍坊市望留街道市场村</t>
  </si>
  <si>
    <t>2024-07-11 15:40:02</t>
  </si>
  <si>
    <t>SD-057-240710-491037-3426</t>
  </si>
  <si>
    <t>2024-07-10 12:53:12</t>
  </si>
  <si>
    <t>80+金卡-普通区域-寿光市-业家-15069636999-200M-宽带上网投诉-次数0-20240710125035X359283620</t>
  </si>
  <si>
    <t>20240710125035X359283620</t>
  </si>
  <si>
    <t xml:space="preserve">【农村网络投诉】流程受理流水号：20240710124833150696369991067242
客户号码:15069636999
客户姓名:谭**
投诉地市:潍坊
来话流水:2024071012480592920875760
宽带账号:15069636999
宽带账号归属地市:潍坊
宽带账号归属区县:寿光市
故障地址:潍坊寿光市马店业家村业家业家7号箱张景和外墙*********
联系电话:15069636999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故障时间:2024-07-10 12:50:14
具体故障现象:光猫亮红灯，
客户其他诉求:
</t>
  </si>
  <si>
    <t>2024-07-10 12:55:04</t>
  </si>
  <si>
    <t>2024-07-10 12:55:30</t>
  </si>
  <si>
    <t>SD-057-240710-874352-3201</t>
  </si>
  <si>
    <t>2024-07-10 12:26:18</t>
  </si>
  <si>
    <t>普通区域-青州市-圣和雅居园-19811764481-300M-宽带上网投诉-次数0-20240710122339X419190140</t>
  </si>
  <si>
    <t>20240710122339X419190140</t>
  </si>
  <si>
    <t xml:space="preserve">流程受理流水号：20240710122156198117644811062839
客户号码:19811764481
客户姓名:宁**
投诉地市:潍坊
来话流水:2024071012211034420883571
宽带账号:19811764481
宽带账号归属地市:潍坊
宽带账号归属区县:青州市
故障地址:潍坊青州市东夏镇益王府路圣和雅居园24号楼三期*4单元502********
联系电话:18953611550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12:22:16
具体故障现象:光猫亮红灯，
客户其他诉求:请协助处理，谢谢
</t>
  </si>
  <si>
    <t>2024-07-10 12:33:27</t>
  </si>
  <si>
    <t>2024-07-10 12:34:53</t>
  </si>
  <si>
    <t>SD-057-240710-452638-254</t>
  </si>
  <si>
    <t>2024-07-10 08:28:28</t>
  </si>
  <si>
    <t>80+银卡-普通区域-坊子区-眉村工业园村-13505361209-100M-宽带上网投诉-次数0-202407100000099615</t>
  </si>
  <si>
    <t>2024-07-11 09:29:00</t>
  </si>
  <si>
    <t>202407100000099615</t>
  </si>
  <si>
    <t>202407100000099615#【已关注中国移动10086微信公众号】流程受理流水号：20240710082707135053612091001211
客户号码:13505361209
客户姓名:王**
投诉地市:潍坊
来话流水:2024071008264175420843840
宽带账号:13505361209
宽带账号归属地市:潍坊
宽带账号归属区县:坊子区
故障地址:潍坊坊子区坊子工业发展区（眉村）眉村商业街眉村工业园村眉村工业园*********
联系电话:13505361209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光功率:-14.42
故障大类:宽带/电视
故障细类:宽带无法上网
携转原因:
故障时间:2024-07-10 08:37:26
具体故障现象:提示网络无法连接，
客户其他诉求:
;宽带小区$[眉村工业园村]$</t>
  </si>
  <si>
    <t>2024-07-10 08:31:24</t>
  </si>
  <si>
    <t>2024-07-10 08:31:49</t>
  </si>
  <si>
    <t>SD-057-240710-783269-260</t>
  </si>
  <si>
    <t>2024-07-10 08:29:47</t>
  </si>
  <si>
    <t>【调研】-80+金卡-普通区域-寿光市-刘桥村自然村-18363668915-500M-宽带上网投诉-次数0-202407100000097428</t>
  </si>
  <si>
    <t>202407100000097428</t>
  </si>
  <si>
    <t>202407100000097428#【已关注中国移动10086微信公众号】流程受理流水号：20240710082825183636689151001298
客户号码:18363668915
客户姓名:刘**
投诉地市:潍坊
来话流水:2024071008280670220850405
宽带账号:18363668915
宽带账号归属地市:潍坊
宽带账号归属区县:寿光市
故障地址:潍坊寿光市马店文家街道刘桥村刘桥村自然村扩容箱*********
联系电话:18363668915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08:29:06
具体故障现象:光猫亮红灯，
客户其他诉求:
;宽带小区$[刘桥村自然村]$</t>
  </si>
  <si>
    <t>2024-07-10 08:32:18</t>
  </si>
  <si>
    <t>2024-07-10 08:35:20</t>
  </si>
  <si>
    <t>SD-057-240710-046513-5069</t>
  </si>
  <si>
    <t>2024-07-10 15:38:30</t>
  </si>
  <si>
    <t>【调研】-普通区域-高密市-宜居家园-13563632208-300M-宽带上网投诉-次数0-20240710153549X949049858</t>
  </si>
  <si>
    <t>20240710153549X949049858</t>
  </si>
  <si>
    <t xml:space="preserve">流程受理流水号：20240710153332135636322081099384
客户号码:13563632208
客户姓名:王**
投诉地市:潍坊
来话流水:2024071015324065920857116
宽带账号:13563632208
宽带账号归属地市:潍坊
宽带账号归属区县:高密市
故障地址:潍坊高密市朝阳街道晏子路宜居家园8号楼1单元901
联系电话:13563632208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故障细类:网速慢/上网掉线(专席)
携转原因:
故障时间:2024-07-10 15:32:39
具体故障现象:频繁掉线
客户其他诉求:
</t>
  </si>
  <si>
    <t>2024-07-10 15:40:04</t>
  </si>
  <si>
    <t>2024-07-10 15:40:23</t>
  </si>
  <si>
    <t>SD-057-240710-713256-6666</t>
  </si>
  <si>
    <t>2024-07-10 18:11:04</t>
  </si>
  <si>
    <t>【调研】-80+银卡-普通区域-潍城区-新天地-13506471695-1000M-宽带上网投诉-次数0-202407100000573179</t>
  </si>
  <si>
    <t>202407100000573179</t>
  </si>
  <si>
    <t>202407100000573179#宽带账号：13506471695；宽带地址：潍坊潍城区城关街道胜利西街新天地1号楼；客户来电反映宽带网速慢卡顿，客户表示前期反映过问题但未恢复，客户提及转网，客户不在现场，无法配合线上指导，要求上门，请协助处理，谢谢！联系电话：13506471695；联系人：先生；来电流水：2024071018031216320807153</t>
  </si>
  <si>
    <t>2024-07-10 18:13:42</t>
  </si>
  <si>
    <t>2024-07-10 18:14:16</t>
  </si>
  <si>
    <t>SD-851-251932-12110-21173</t>
  </si>
  <si>
    <t>SD-057-240710-591672-3199</t>
  </si>
  <si>
    <t>2024-07-10 12:26:14</t>
  </si>
  <si>
    <t>【调研】-普通区域-寿光市-挑沟村自然村-15163601618-300M-宽带上网投诉-次数0-20240710122339X419143603</t>
  </si>
  <si>
    <t>20240710122339X419143603</t>
  </si>
  <si>
    <t xml:space="preserve">流程受理流水号：20240710121857151636016181062351
客户号码:15163601618
客户姓名:武**
投诉地市:潍坊
来话流水:2024071012125656020817492
宽带账号:15163601618
宽带账号归属地市:潍坊
宽带账号归属区县:寿光市
故障地址:潍坊寿光市侯镇亿家好望角3号楼2单元1302
联系电话:15163601618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故障时间:2024-07-10 12:15:57
具体故障现象:已排查有路由器使用未超3年。连接光猫1口。摆放位置无遮挡。已指导重启未恢复
客户其他诉求:
</t>
  </si>
  <si>
    <t>2024-07-10 12:28:13</t>
  </si>
  <si>
    <t>2024-07-10 12:28:31</t>
  </si>
  <si>
    <t>SD-851-246399-1665-1042</t>
  </si>
  <si>
    <t>SD-057-240710-712438-5846</t>
  </si>
  <si>
    <t>2024-07-10 17:02:04</t>
  </si>
  <si>
    <t>普通区域--null--宽带上网投诉-次数0-202407100000108623</t>
  </si>
  <si>
    <t>2024-07-11 18:03:00</t>
  </si>
  <si>
    <t>202407100000108623</t>
  </si>
  <si>
    <t>202407100000108623#受理号码 : 15863681883客户姓名 : 田**号码归属地 : 潍坊昌乐 － 昌乐县金波通讯店用户品牌 : 全球通来电要求办理宽带新装,地址:昌东宝都华府西沿街,要求落实是否可以安装,暂不下单,确定好了再到厅,要求当地回电.联系人：先生，联系电话本机，来电流水2024071008420575520848218</t>
  </si>
  <si>
    <t>2024-07-10 18:46:16</t>
  </si>
  <si>
    <t>SD-057-240710-876932-6779</t>
  </si>
  <si>
    <t>2024-07-10 18:16:06</t>
  </si>
  <si>
    <t>【调研】-80+普通-普通区域-高密市-和扬凤郡(城建)-15063652368-1000M-宽带上网投诉-次数0-202407100000579947</t>
  </si>
  <si>
    <t>202407100000579947</t>
  </si>
  <si>
    <t>202407100000579947#宽带账号：15063652368宽带地址：潍坊高密市醴泉街道文昌街和扬凤郡4号楼
客户来电反映机顶盒无法使用，客户不会操作，无法进行线上指导，经查询客户侧为质差机顶盒终端，请协助处理故障问题，谢谢！联系电话：本机联系人：先生；来电流水：2024071018130538820892138</t>
  </si>
  <si>
    <t>2024-07-10 18:24:59</t>
  </si>
  <si>
    <t>2024-07-10 18:25:17</t>
  </si>
  <si>
    <t>SD-851-258404-17918-20847</t>
  </si>
  <si>
    <t>SD-057-240710-749531-6051</t>
  </si>
  <si>
    <t>2024-07-10 17:17:26</t>
  </si>
  <si>
    <t>【调研】-80+普通-普通区域-高密市-东栾庄2期-15853694317-300M-宽带上网投诉-次数0-20240710171639X999211852</t>
  </si>
  <si>
    <t>2024-07-11 18:18:00</t>
  </si>
  <si>
    <t>20240710171639X999211852</t>
  </si>
  <si>
    <t xml:space="preserve">流程受理流水号：20240710171538158536943171124852
客户号码:15853694317
客户姓名:杨**
投诉地市:潍坊
来话流水:2024071017152853320874668
宽带账号:15853694317
宽带账号归属地市:潍坊
宽带账号归属区县:高密市
故障地址:潍坊高密市朝阳街道凤凰大街凯宇凤城尚品5号楼*********
联系电话:15853694317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17:16:11
具体故障现象:光猫亮红灯，
客户其他诉求:要求退还无法使用期间的宽带费用，
</t>
  </si>
  <si>
    <t>2024-07-10 17:19:17</t>
  </si>
  <si>
    <t>2024-07-10 17:19:37</t>
  </si>
  <si>
    <t>SD-851-231280-1434-24600</t>
  </si>
  <si>
    <t>SD-057-240710-486213-5862</t>
  </si>
  <si>
    <t>2024-07-10 17:04:10</t>
  </si>
  <si>
    <t>【调研】-普通区域-高密市-毛家庄社区-15964908797-300M-宽带上网投诉-次数0-202407100000518077</t>
  </si>
  <si>
    <t>2024-07-11 18:05:00</t>
  </si>
  <si>
    <t>202407100000518077</t>
  </si>
  <si>
    <t>202407100000518077#宽带账号：15964908797；宽带地址：潍坊高密市朝阳街道凤凰大街毛家庄社区毛家庄社区李兴付5号箱；客户来电反映移动高清无法观看，客户要求师傅上门，请协助处理，谢谢！联系电话：15949766222；联系人：王*；来电流水：2024071017011874720801110</t>
  </si>
  <si>
    <t>2024-07-10 17:07:56</t>
  </si>
  <si>
    <t>2024-07-10 17:08:43</t>
  </si>
  <si>
    <t>SD-057-240710-267519-6167</t>
  </si>
  <si>
    <t>2024-07-10 17:22:43</t>
  </si>
  <si>
    <t>80+银卡-普通区域-高密市-盛世大院-15063688288-1000M-宽带上网投诉-次数0-202407100000535906</t>
  </si>
  <si>
    <t>2024-07-11 18:23:00</t>
  </si>
  <si>
    <t>202407100000535906</t>
  </si>
  <si>
    <t>202407100000535906#宽带账号：15063688288；联系电话：15063688288宽带地址：潍坊高密市密水街道凤凰大街盛世大院扩容多层5号楼*；客户来电反映宽带不能使用，客户异机来电报修，线上指导无法配合操作，要求上门处理，来电流水：2024071017202676420835239</t>
  </si>
  <si>
    <t>2024-07-10 17:28:04</t>
  </si>
  <si>
    <t>2024-07-10 17:28:31</t>
  </si>
  <si>
    <t>SD-852-326925-1591-19516</t>
  </si>
  <si>
    <t>SD-057-240710-253618-6595</t>
  </si>
  <si>
    <t>2024-07-10 18:08:20</t>
  </si>
  <si>
    <t>普通区域-安丘市-陈家车庄村自然村-15806475329-100M-宽带上网投诉-次数0-202407100000574834</t>
  </si>
  <si>
    <t>202407100000574834</t>
  </si>
  <si>
    <t>202407100000574834#宽带账号：15806475329；宽带地址：潍坊安丘市柘山镇陈家车庄村陈家车庄村自然村4号箱陈曰光****，客户来电反映宽带机顶盒无法升级新版本 重起设备 指导恢复出厂 未恢复 经查询客户侧为质差机顶盒，请协助上门更换终端并一并处理故障问题，谢谢！，要求尽快处理回复！来电流水：2024071018005291620885669，联系电话：15806475329</t>
  </si>
  <si>
    <t>2024-07-10 18:13:46</t>
  </si>
  <si>
    <t>2024-07-10 18:14:20</t>
  </si>
  <si>
    <t>SD-057-240710-615842-6475</t>
  </si>
  <si>
    <t>2024-07-10 18:02:02</t>
  </si>
  <si>
    <t>【重投】-FTTR-普通区域-奎文区-浞嘉枫景-19862699399-1000M-宽带上网投诉-次数0-202407100000569509</t>
  </si>
  <si>
    <t>202407100000569509</t>
  </si>
  <si>
    <t>202407100000569509#受理号码 : 19862699399 客户姓名 : 张*号码归属地 : 潍坊奎文 － 奎文用户品牌 : 全球通
客户反映办理的宽带业务，帐号：本机,地址：潍坊市奎文区金鼎世家9号2单元1101，但至今无人安装，解释不认可，客户要求尽快去安装，有升级投诉意向，请协助处理谢谢！请受理，谢谢！联系电话：本机  联系人：先生  工号：9149号 来电流水号：2024071017565699320846779</t>
  </si>
  <si>
    <t>2024-07-10 18:03:42</t>
  </si>
  <si>
    <t>补充装维人员</t>
  </si>
  <si>
    <t>2024-07-10 18:03:58</t>
  </si>
  <si>
    <t>SD-852-316825-2617-29477</t>
  </si>
  <si>
    <t>SD-057-240710-847356-6793</t>
  </si>
  <si>
    <t>2024-07-10 18:17:23</t>
  </si>
  <si>
    <t>普通区域-临朐县-杨家河自然村-15966195397-200M-宽带上网投诉-次数0-20240710181440X480098129</t>
  </si>
  <si>
    <t>20240710181440X480098129</t>
  </si>
  <si>
    <t xml:space="preserve">【农村网络投诉】流程受理流水号：20240710181400159661953971137589
客户号码:15966195397
客户姓名:王**
投诉地市:潍坊
来话流水:2024071018115600520882640
宽带账号:15966195397
宽带账号归属地市:潍坊
宽带账号归属区县:临朐县
故障地址:潍坊临朐县辛寨镇人民政府杨家河杨家河自然村杨家河（扩容4次）33号箱郑登国（外墙）*********
联系电话:18764655059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故障时间:2024-07-10 18:14:09
具体故障现象:光猫灯正常但手机无法上网，指导拔插往下重启未恢复，请协助受理谢谢！
客户其他诉求:
</t>
  </si>
  <si>
    <t>2024-07-10 18:20:45</t>
  </si>
  <si>
    <t>2024-07-10 18:21:57</t>
  </si>
  <si>
    <t>SD-057-240710-250871-3463</t>
  </si>
  <si>
    <t>80+金卡-普通区域-寒亭区-孙家杨孟村自然村-15169594660-200M-宽带上网投诉-次数0-202407100000328992</t>
  </si>
  <si>
    <t>202407100000328992</t>
  </si>
  <si>
    <t xml:space="preserve">202407100000328992#流程受理流水号：20240710125642151695946601068491
客户号码:15169594660
客户姓名:孙**
投诉地市:潍坊
来话流水:2024071012563081120830558
宽带账号:15169594660
宽带账号归属地市:潍坊
宽带账号归属区县:寒亭区
故障地址:潍坊寒亭区张氏镇孙家杨孟村孙家杨孟村自然村孙家杨孟村1号箱*********
联系电话:15169594660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12:56:50
具体故障现象:网速慢卡顿，
客户其他诉求:客户侧为质差终端，要求上门更换终端并一并处理故障问题。
</t>
  </si>
  <si>
    <t>2024-07-10 13:01:17</t>
  </si>
  <si>
    <t>2024-07-10 13:02:01</t>
  </si>
  <si>
    <t>SD-057-240710-561402-5955</t>
  </si>
  <si>
    <t>2024-07-10 17:13:39</t>
  </si>
  <si>
    <t>普通区域-潍城区-陈家官庄自然村-18253690861-200M-宽带上网投诉-次数0-202407100000527882</t>
  </si>
  <si>
    <t>2024-07-11 18:14:00</t>
  </si>
  <si>
    <t>202407100000527882</t>
  </si>
  <si>
    <t>202407100000527882#
受理号码18253690861：；  内容： 客户来电宽带上不了网，我处正常排查未恢复，系统显示质差路由器，请协助处理谢谢   联系电话：18253690861；联系人：先生；来电流水：2024071017111482420823367；</t>
  </si>
  <si>
    <t>2024-07-10 17:28:11</t>
  </si>
  <si>
    <t>2024-07-10 17:35:56</t>
  </si>
  <si>
    <t>SD-057-240710-470165-1980</t>
  </si>
  <si>
    <t>2024-07-10 10:53:04</t>
  </si>
  <si>
    <t>【重投】-【调研】-80+普通-普通区域-高密市-刘家庄自然村-13964637667-1000M-宽带上网投诉-次数0-202407100000232514</t>
  </si>
  <si>
    <t>202407100000232514</t>
  </si>
  <si>
    <t>202407100000232514#受理号码 : 13964637667客户姓名 : 田**号码归属地 : 潍坊高密 － 高密用户品牌 : 全球通；宽带地址：潍坊高密市朝阳街道刘家庄刘家庄自然村村委北墙上2号箱；客户来电反映移动高清有杂音，画面有条纹波动，经查询客户侧为质差机顶盒，请协助上门更换设备并一并处理故障问题，谢谢！联系电话：13964637667；联系人：先生；来电流水：2024071010390543720839673</t>
  </si>
  <si>
    <t>2024-07-10 11:02:52</t>
  </si>
  <si>
    <t>2024-07-10 11:03:12</t>
  </si>
  <si>
    <t>SD-852-313036-263-29456</t>
  </si>
  <si>
    <t>SD-057-240710-682394-2036</t>
  </si>
  <si>
    <t>2024-07-10 10:57:09</t>
  </si>
  <si>
    <t>普通区域-奎文区-巨龙纺织-13280700956-200M-魔百和投诉-次数0-202407100000233393</t>
  </si>
  <si>
    <t>2024-07-11 11:58:00</t>
  </si>
  <si>
    <t>202407100000233393</t>
  </si>
  <si>
    <t>202407100000233393#流程受理流水号：20240710105559132807009561042005
客户号码:13280700956
客户姓名:生**
投诉地市:潍坊
来话流水:2024071010491351820882700
宽带账号:13280700956
宽带账号归属地市:潍坊
宽带账号归属区县:奎文区
故障地址:潍坊奎文区梨园街道清溪街巨龙纺织11号楼*********
联系电话:13280700956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故障时间:2024-07-10 10:54:33
魔百和单播/组播:单播
具体故障现象:电视提示网络类错误，
客户其他诉求:情绪再次袭来，谢谢
魔百和单/组播：单播;宽带小区$[巨龙纺织]$</t>
  </si>
  <si>
    <t>2024-07-10 11:01:13</t>
  </si>
  <si>
    <t>2024-07-10 11:01:34</t>
  </si>
  <si>
    <t>SD-057-240710-509641-68</t>
  </si>
  <si>
    <t>2024-07-10 07:24:21</t>
  </si>
  <si>
    <t>80+普通-普通区域-寿光市-银海世家-13791636024-300M-宽带上网投诉-次数0-202407100000094168</t>
  </si>
  <si>
    <t>202407100000094168</t>
  </si>
  <si>
    <t>202407100000094168#流程受理流水号：20240710072358137916360241000225
客户号码:13791636024
客户姓名:袁**
投诉地市:潍坊
来话流水:2024071007233034520832859
宽带账号:13791636024
宽带账号归属地市:潍坊
宽带账号归属区县:寿光市
故障地址:潍坊寿光市圣城街道金光街银海世家5号楼*********
联系电话:13791636024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光功率:-16.57
故障大类:宽带/电视
故障细类:宽带无法上网
携转原因:
故障时间:2024-07-10 07:23:01
具体故障现象:光猫亮红灯，
客户其他诉求:
;宽带小区$[银海世家]$</t>
  </si>
  <si>
    <t>2024-07-10 07:29:58</t>
  </si>
  <si>
    <t>2024-07-10 07:30:25</t>
  </si>
  <si>
    <t>SD-851-245739-23708-9890</t>
  </si>
  <si>
    <t>2024-07-10 15:56:12</t>
  </si>
  <si>
    <t>FTTR-普通区域-潍城区-五道庙小区-18353698838-1000M-宽带上网投诉-次数0-202407100000451175 一级督办</t>
  </si>
  <si>
    <t>202407100000451175</t>
  </si>
  <si>
    <t>2024-07-10 16:01:02</t>
  </si>
  <si>
    <t>2024-07-10 16:01:23</t>
  </si>
  <si>
    <t>SD-851-240653-12156-15499</t>
  </si>
  <si>
    <t>SD-057-240710-476398-5168</t>
  </si>
  <si>
    <t>2024-07-10 15:51:39</t>
  </si>
  <si>
    <t>80+普通-普通区域-寿光市-寿光大坨小区一-13793649593-500M-魔百和投诉-次数0-202407100000451894</t>
  </si>
  <si>
    <t>202407100000451894</t>
  </si>
  <si>
    <t>202407100000451894#流程受理流水号：20240710154936137936495931103268
客户号码:13793649593
客户姓名:隋**
投诉地市:潍坊
来话流水:2024071015472175220846803
宽带账号:13793649593
宽带账号归属地市:潍坊
宽带账号归属区县:寿光市
故障地址:潍坊寿光市台头镇大坨村大坨小区24号楼东2单元502
联系电话:13869651497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故障大类:电视
故障细类:移动高清电视故障(专席)
携转原因:
故障时间:2024-07-10 15:49:34
魔百和单播/组播:组播
具体故障现象:电视直播或点播无法观看，
客户其他诉求:
魔百和单/组播：组播;宽带小区$[寿光大坨小区一]$</t>
  </si>
  <si>
    <t>2024-07-10 16:07:41</t>
  </si>
  <si>
    <t>2024-07-10 16:08:22</t>
  </si>
  <si>
    <t>SD-057-240710-475392-5195</t>
  </si>
  <si>
    <t>2024-07-10 15:55:09</t>
  </si>
  <si>
    <t>普通区域-安丘市-岳家庄子-15905366175-300M-宽带上网投诉-次数0-202407100000453620</t>
  </si>
  <si>
    <t>202407100000453620</t>
  </si>
  <si>
    <t>202407100000453620#15905366175客户来电反映家里宽带无法上网，光猫不在线，线上解释不认可，要求师傅上门维修，请协助处理，谢谢 联系人：先生  联系电话 ： 15266469913   流水2024071015503577620888988</t>
  </si>
  <si>
    <t>2024-07-10 16:02:59</t>
  </si>
  <si>
    <t>2024-07-10 16:03:40</t>
  </si>
  <si>
    <t>SD-057-240710-508132-208</t>
  </si>
  <si>
    <t>2024-07-10 08:14:10</t>
  </si>
  <si>
    <t>普通区域-诸城市-荆山后-15263622828-1000M-宽带上网投诉-次数0-202407100000095629</t>
  </si>
  <si>
    <t>202407100000095629</t>
  </si>
  <si>
    <t>202407100000095629#流程受理流水号：20240710081314152636228281000775
客户号码:15263622828
客户姓名:崔**
投诉地市:潍坊
来话流水:2024071008125914620888101
宽带账号:15263622828
宽带账号归属地市:潍坊
宽带账号归属区县:诸城市
故障地址:潍坊诸城市石桥子镇荆山后村荆山后荆山后7#箱*********
联系电话:15263622828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08:13:30
具体故障现象:光猫亮红灯，
客户其他诉求:
;宽带小区$[荆山后]$</t>
  </si>
  <si>
    <t>2024-07-10 08:16:10</t>
  </si>
  <si>
    <t>华为平台故障恢复</t>
  </si>
  <si>
    <t>2024-07-10 08:16:35</t>
  </si>
  <si>
    <t>SD-851-246406-2614-17430</t>
  </si>
  <si>
    <t>SD-057-240710-532917-5211</t>
  </si>
  <si>
    <t>2024-07-10 15:59:11</t>
  </si>
  <si>
    <t>普通区域-诸城市-大捎铺村-13562695084-200M-宽带上网投诉-次数0-20240710155842X322251195</t>
  </si>
  <si>
    <t>2024-07-11 17:00:00</t>
  </si>
  <si>
    <t>20240710155842X322251195</t>
  </si>
  <si>
    <t xml:space="preserve">【农村网络投诉】流程受理流水号：20240710155815135626950841105453
客户号码:13562695084
客户姓名:吕**
投诉地市:潍坊
来话流水:2024071015561170320863055
宽带账号:13562695084
宽带账号归属地市:潍坊
宽带账号归属区县:诸城市
故障地址:潍坊诸城市辛兴镇大捎铺大捎铺村大捎铺村西北15#箱*********
联系电话:13562695084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15:58:25
具体故障现象:PON灯闪，
客户其他诉求:请协助谢谢
</t>
  </si>
  <si>
    <t>2024-07-10 16:01:26</t>
  </si>
  <si>
    <t>2024-07-10 16:01:50</t>
  </si>
  <si>
    <t>SD-851-315086-9065-26975</t>
  </si>
  <si>
    <t>SD-057-240710-370294-3343</t>
  </si>
  <si>
    <t>2024-07-10 12:41:57</t>
  </si>
  <si>
    <t>80+普通-普通区域-诸城市-荣樾大都会-15006686598-300M-宽带上网投诉-次数0-202407100000319397</t>
  </si>
  <si>
    <t>202407100000319397</t>
  </si>
  <si>
    <t>202407100000319397#宽带账号：15006686598；宽带地址：潍坊诸城市密州街道兴贸路荣樾大都会荣樾大都会7号楼；客户来电反映宽带网络无法使用，客户不配合排障，要求上门，请协助处理，谢谢！联系电话：13361553900；联系人：先生；来电流水：2024071012361170320896777</t>
  </si>
  <si>
    <t>2024-07-10 12:42:50</t>
  </si>
  <si>
    <t>2024-07-10 12:43:26</t>
  </si>
  <si>
    <t>SD-057-240710-346051-6527</t>
  </si>
  <si>
    <t>2024-07-10 18:05:32</t>
  </si>
  <si>
    <t>80+金卡-普通区域-青州市-窦家楼-13656466066-200M-宽带上网投诉-次数0-20240710180332X812517635</t>
  </si>
  <si>
    <t>20240710180332X812517635</t>
  </si>
  <si>
    <t xml:space="preserve">【农村网络投诉】流程受理流水号：20240710180225136564660661135432
客户号码:13656466066
客户姓名:刘**
投诉地市:潍坊
来话流水:2024071018015378020895161
宽带账号:13656466066
宽带账号归属地市:潍坊
宽带账号归属区县:青州市
故障地址:潍坊青州市弥河镇窦家楼窦家楼扩10号箱村南北大街南头东高学明*********
联系电话:13685360772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故障细类:网速慢/上网掉线(专席)
携转原因:
故障时间:2024-07-10 18:04:08
具体故障现象:频繁掉线，
客户其他诉求:
</t>
  </si>
  <si>
    <t>2024-07-10 18:07:19</t>
  </si>
  <si>
    <t>2024-07-10 18:07:48</t>
  </si>
  <si>
    <t>SD-057-240710-750324-3329</t>
  </si>
  <si>
    <t>2024-07-10 12:40:44</t>
  </si>
  <si>
    <t>【调研】-80+普通-普通区域-坊子区-穆村北流村-13081677880-300M-宽带上网投诉-次数0-202407100000319803</t>
  </si>
  <si>
    <t>202407100000319803</t>
  </si>
  <si>
    <t xml:space="preserve">202407100000319803#宽带账号：13081677880*；宽带地址：潍坊坊子区九龙街办（穆村）穆村北流村穆村北流村潍坊坊子九龙街道北流村06号分纤箱*；客户来电反映宽带网速慢，客户要求师傅上门，请协助处理，谢谢！联系电话：13081677880联系人：刘**；来电流水：*2024071012371251520803472
</t>
  </si>
  <si>
    <t>2024-07-10 12:48:08</t>
  </si>
  <si>
    <t>2024-07-10 12:49:06</t>
  </si>
  <si>
    <t>2024-07-10 12:48:00</t>
  </si>
  <si>
    <t>普通区域-临朐县-洼子村自然村-15864309071-300M-宽带上网投诉-次数0-202407100000324227 一级督办</t>
  </si>
  <si>
    <t>202407100000324227</t>
  </si>
  <si>
    <t>2024-07-10 12:50:31</t>
  </si>
  <si>
    <t>2024-07-10 12:51:01</t>
  </si>
  <si>
    <t>SD-851-241724-3776-23482</t>
  </si>
  <si>
    <t>SD-057-240710-648359-6273</t>
  </si>
  <si>
    <t>2024-07-10 17:35:07</t>
  </si>
  <si>
    <t>【调研】-普通区域-潍城区-鲁发名城西区-13791676625-100M-宽带上网投诉-次数0-20240710173217X937375584</t>
  </si>
  <si>
    <t>2024-07-11 18:36:00</t>
  </si>
  <si>
    <t>20240710173217X937375584</t>
  </si>
  <si>
    <t xml:space="preserve">流程受理流水号：20240710173017137916766251128303
客户号码:13791676625
客户姓名:耿**
投诉地市:潍坊
来话流水:2024071017293283420843116
宽带账号:13791676625
宽带账号归属地市:潍坊
宽带账号归属区县:潍城区
故障地址:潍坊潍城区西关街道长松路鲁发名城西区D区32号楼*********
联系电话:15689872438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17:29:34
具体故障现象:注册灯闪已经插紧光纤线重启设备未恢复
客户其他诉求:谢谢
</t>
  </si>
  <si>
    <t>2024-07-10 17:40:27</t>
  </si>
  <si>
    <t>2024-07-10 17:40:48</t>
  </si>
  <si>
    <t>SD-057-240710-120953-6316</t>
  </si>
  <si>
    <t>2024-07-10 17:41:14</t>
  </si>
  <si>
    <t>普通区域-安丘市-中峒峪村自然村-18863691802-1000M-宽带上网投诉-次数0-202407100000554406</t>
  </si>
  <si>
    <t>2024-07-11 18:42:00</t>
  </si>
  <si>
    <t>202407100000554406</t>
  </si>
  <si>
    <t>202407100000554406#流程受理流水号：20240710173910188636918021130371
客户号码:18863691802
客户姓名:都**
投诉地市:潍坊
来话流水:2024071017385038420847401
宽带账号:18863691802
宽带账号归属地市:潍坊
宽带账号归属区县:安丘市
故障地址:潍坊安丘市雹泉镇中峒峪村中峒峪村自然村6号李义德西山*********
联系电话:18863691802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故障细类:宽带无法上网
携转原因:
故障时间:2024-07-10 17:40:32
具体故障现象:宽带无法上网
客户其他诉求:
;宽带小区$[中峒峪村自然村]$</t>
  </si>
  <si>
    <t>2024-07-10 17:42:42</t>
  </si>
  <si>
    <t>2024-07-10 17:49:12</t>
  </si>
  <si>
    <t>SD-057-240710-594386-5163</t>
  </si>
  <si>
    <t>2024-07-10 15:50:24</t>
  </si>
  <si>
    <t>普通区域-坊子区-中梁龙玺台-1345566282302-300M-魔百和投诉-次数0-20240710154809X689313441</t>
  </si>
  <si>
    <t>20240710154809X689313441</t>
  </si>
  <si>
    <t>流程受理流水号：2024071015444113455662823021102075
客户号码:1345566282302
客户姓名:
投诉地市:潍坊
来话流水:2024071015433891120898705
宽带账号:1345566282302
宽带账号归属地市:潍坊
宽带账号归属区县:坊子区
故障地址:潍坊坊子区坊子新区双羊街中梁龙玺台16号楼*********
联系电话:15264607400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光功率:-9.27
故障大类:宽带/电视
故障细类:移动高清电视故障(专席)
携转原因:
故障时间:2024-07-10 15:47:10
魔百和单播/组播:组播
具体故障现象:电视直播或点播无法观看，无法连网，网线连接光猫不亮灯，请协助处理
客户其他诉求:
魔百和单/组播：组播</t>
  </si>
  <si>
    <t>2024-07-10 15:53:19</t>
  </si>
  <si>
    <t>2024-07-10 15:53:53</t>
  </si>
  <si>
    <t>SD-852-264614-1687-11385</t>
  </si>
  <si>
    <t>SD-057-240710-429576-6265</t>
  </si>
  <si>
    <t>2024-07-10 17:33:49</t>
  </si>
  <si>
    <t>80+银卡-(目标)普通区域-青州市-北张楼-15163668763-300M-宽带上网投诉-次数0-202407100000528525</t>
  </si>
  <si>
    <t>2024-07-11 18:34:00</t>
  </si>
  <si>
    <t>202407100000528525</t>
  </si>
  <si>
    <t>202407100000528525# 宽带账号：15163668763；宽带地址：潍坊青州市何官镇北张楼村北张楼张楼店村；客户来电反映网络无法连接，客户本机来电报修，要求上门处理,联系电话：15163668763来电流水：2024071017311002020861765</t>
  </si>
  <si>
    <t>2024-07-10 17:40:18</t>
  </si>
  <si>
    <t>SD-057-240710-698351-6331</t>
  </si>
  <si>
    <t>2024-07-10 17:43:24</t>
  </si>
  <si>
    <t>80+银卡-普通区域-安丘市-周家庄-18265672878-300M-宽带上网投诉-次数0-202407100000551649</t>
  </si>
  <si>
    <t>2024-07-11 18:44:00</t>
  </si>
  <si>
    <t>202407100000551649</t>
  </si>
  <si>
    <t>202407100000551649#宽带账号：1826567287802宽带地址：潍坊安丘市兴安街道人民路水岸豪庭A2号楼*******；客户来电反映宽带无法上网，拔插网线重启都未恢复。指示灯都正常**，要求师傅上门，请协助处理，谢谢！联系电话：18265672878；联系人先生；来电流水2024071017381072920840217 (客户第二条宽带故障）</t>
  </si>
  <si>
    <t>2024-07-10 17:51:42</t>
  </si>
  <si>
    <t>2024-07-10 17:51:57</t>
  </si>
  <si>
    <t>SD-851-247185-27195-9308</t>
  </si>
  <si>
    <t>SD-057-240710-069528-4585</t>
  </si>
  <si>
    <t>2024-07-10 14:50:37</t>
  </si>
  <si>
    <t>【调研】-80+银卡-普通区域-奎文区-泰华领域三期-13869652129-200M-宽带上网投诉-次数0-20240710144813X935492960</t>
  </si>
  <si>
    <t>2024-07-11 15:51:00</t>
  </si>
  <si>
    <t>20240710144813X935492960</t>
  </si>
  <si>
    <t xml:space="preserve">流程受理流水号：20240710144727138696521291088137
客户号码:13869652129
客户姓名:丁*
投诉地市:潍坊
来话流水:2024071014464911220868139
宽带账号:13869652129
宽带账号归属地市:潍坊
宽带账号归属区县:奎文区
故障地址:潍坊奎文区广文街道胜利街泰华领域三期泰华领域三期2135
联系电话:18660685077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14:47:41
具体故障现象:PON灯闪，
客户其他诉求:
</t>
  </si>
  <si>
    <t>2024-07-10 14:52:34</t>
  </si>
  <si>
    <t>2024-07-10 14:53:00</t>
  </si>
  <si>
    <t>SD-057-240710-061285-4632</t>
  </si>
  <si>
    <t>2024-07-10 14:56:14</t>
  </si>
  <si>
    <t>普通区域-诸城市-东楼-15006362447-500M-宽带上网投诉-次数0-20240710145448X488255719</t>
  </si>
  <si>
    <t>20240710145448X488255719</t>
  </si>
  <si>
    <t xml:space="preserve">【农村网络投诉】流程受理流水号：20240710145321150063624471089489
客户号码:15006362447
客户姓名:李**
投诉地市:潍坊
来话流水:2024071014511575520825667
宽带账号:15006362447
宽带账号归属地市:潍坊
宽带账号归属区县:诸城市
故障地址:潍坊诸城市舜王街道东楼村东楼东楼村中8#箱*********
联系电话:15806493772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14:53:43
具体故障现象:光猫亮红灯，
客户其他诉求:
</t>
  </si>
  <si>
    <t>2024-07-10 15:01:05</t>
  </si>
  <si>
    <t>2024-07-10 15:02:59</t>
  </si>
  <si>
    <t>SD-057-240710-810572-6257</t>
  </si>
  <si>
    <t>2024-07-10 17:32:31</t>
  </si>
  <si>
    <t>普通区域-高密市-门家埠自然村-13863698800-500M-宽带上网投诉-次数0-20240710173043X843213376</t>
  </si>
  <si>
    <t>2024-07-11 18:33:00</t>
  </si>
  <si>
    <t>20240710173043X843213376</t>
  </si>
  <si>
    <t xml:space="preserve">【农村网络投诉】流程受理流水号：20240710172416138636988001126837
客户号码:13863698800
客户姓名:门*
投诉地市:潍坊
来话流水:2024071017231684220869142
宽带账号:13863698800
宽带账号归属地市:潍坊
宽带账号归属区县:高密市
故障地址:潍坊高密市柏城镇门家埠门家埠自然村高密市柏城镇门家埠村门智利屋西山2号箱*********
联系电话:13863698800
联系人:先生/女士
工单紧急程度:一般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故障细类:宽带无法上网(专席)
携转原因:
故障时间:2024-07-10 17:28:04
具体故障现象:光纤断裂
客户其他诉求:
</t>
  </si>
  <si>
    <t>2024-07-10 17:39:27</t>
  </si>
  <si>
    <t>2024-07-10 17:39:48</t>
  </si>
  <si>
    <t>SD-057-240710-854297-3348</t>
  </si>
  <si>
    <t>2024-07-10 12:43:57</t>
  </si>
  <si>
    <t>普通区域-奎文区-潍坊供电公司樱桃园南院小区-15953687231-300M-宽带上网投诉-次数0-202407100000320339</t>
  </si>
  <si>
    <t>202407100000320339</t>
  </si>
  <si>
    <t xml:space="preserve">202407100000320339#流程受理流水号：20240710124310159536872311066392
客户号码:15953687231
客户姓名:李**
投诉地市:潍坊
来话流水:2024071012415078320834455
宽带账号:15953687231
宽带账号归属地市:潍坊
宽带账号归属区县:奎文区
故障地址:潍坊奎文区梨园街道虞河路潍坊供电公司樱桃园南院小区72号楼*********
联系电话:18753689609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故障时间:2024-07-10 12:43:38
魔百和单播/组播:组播
具体故障现象:机顶盒无法开机，
客户其他诉求:客户侧为质差终端，要求上门更换终端并一并处理故障问题。
</t>
  </si>
  <si>
    <t>2024-07-10 12:46:58</t>
  </si>
  <si>
    <t>2024-07-10 12:47:10</t>
  </si>
  <si>
    <t>SD-057-240710-482916-6253</t>
  </si>
  <si>
    <t>2024-07-10 17:32:16</t>
  </si>
  <si>
    <t>普通区域-诸城市-孟疃井丘社区-13325243379-1000M-魔百和投诉-次数0-20240710173015X815986204</t>
  </si>
  <si>
    <t>20240710173015X815986204</t>
  </si>
  <si>
    <t>流程受理流水号：20240710172654133252433791127447
客户号码:13325243379
客户姓名:张*
投诉地市:潍坊
来话流水:2024071017235588920876701
宽带账号:13325243379
宽带账号归属地市:潍坊
宽带账号归属区县:诸城市
故障地址:潍坊诸城市昌城镇圣荣一品
联系电话:13305360252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光功率:-16.27
故障大类:宽带/电视
故障细类:移动高清电视故障(专席)
携转原因:
故障时间:2024-07-10 17:26:20
魔百和单播/组播:组播
具体故障现象:电视机提示无信号，已指导调整信号源，互换高清线未恢复，我处以核对地址和客户说的不一致，但是客户表示就是此号码办理的，地址是潍坊诸城市昌城镇圣荣一品
客户其他诉求:
魔百和单/组播：组播</t>
  </si>
  <si>
    <t>2024-07-10 17:35:21</t>
  </si>
  <si>
    <t>2024-07-10 17:35:49</t>
  </si>
  <si>
    <t>SD-057-240710-653149-5203</t>
  </si>
  <si>
    <t>2024-07-10 15:56:09</t>
  </si>
  <si>
    <t>80+普通-普通区域-潍城区-官路村-13963614008-300M-宽带上网投诉-次数0-202407100000453534</t>
  </si>
  <si>
    <t>202407100000453534</t>
  </si>
  <si>
    <t>202407100000453534#宽带账号：13963614008；宽带地址：潍坊潍城区乐埠山生态经济发展区官路村官路村2#分纤箱老村委街南2排西墙*********；客户来电反映宽带无法上网，客户不配合排障，要求师傅上门，请协助处理，谢谢！联系电话：本机；联系人先生；来电流水：2024071015540377520834857</t>
  </si>
  <si>
    <t>2024-07-10 15:58:19</t>
  </si>
  <si>
    <t>2024-07-10 15:58:50</t>
  </si>
  <si>
    <t>SD-057-240710-689214-3331</t>
  </si>
  <si>
    <t>2024-07-10 12:41:04</t>
  </si>
  <si>
    <t>80+普通-FTTR-普通区域-坊子区-农信小区西区-13006551742-300M-宽带上网投诉-次数0-20240710123805X285357668 二级督办</t>
  </si>
  <si>
    <t>20240710123805X285357668</t>
  </si>
  <si>
    <t xml:space="preserve">流程受理流水号：20240710123638130065517421065327
客户号码:13006551742
客户姓名:刘*
投诉地市:潍坊
来话流水:2024071012362646720898380
宽带账号:13006551742
宽带账号归属地市:潍坊
宽带账号归属区县:坊子区
故障地址:潍坊坊子区坊子新区凤凰大街农信小区西区农信西苑2号楼3单元302
联系电话:13006551742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12:37:12
具体故障现象:光猫亮红灯，
客户其他诉求:
</t>
  </si>
  <si>
    <t>2024-07-10 12:44:36</t>
  </si>
  <si>
    <t>2024-07-10 12:45:00</t>
  </si>
  <si>
    <t>SD-851-336865-17261-6577</t>
  </si>
  <si>
    <t>SD-057-240710-682514-3334</t>
  </si>
  <si>
    <t>2024-07-10 12:41:19</t>
  </si>
  <si>
    <t>【调研】-80+普通-普通区域-寿光市-墨龙小区-13953614518-500M-宽带上网投诉-次数0-20240710123913X353017792</t>
  </si>
  <si>
    <t>20240710123913X353017792</t>
  </si>
  <si>
    <t xml:space="preserve">流程受理流水号：20240710123844139536145181065687
客户号码:13953614518
客户姓名:张**
投诉地市:潍坊
来话流水:2024071012352170020891069
宽带账号:13953614518
宽带账号归属地市:潍坊
宽带账号归属区县:寿光市
故障地址:潍坊寿光市圣城街道新兴街墨龙小区西高层*********
联系电话:13953614518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故障时间:2024-07-10 12:38:31
具体故障现象:光猫灯正常但电脑手机无法上网，
客户其他诉求:
</t>
  </si>
  <si>
    <t>2024-07-10 12:48:30</t>
  </si>
  <si>
    <t>2024-07-10 12:48:48</t>
  </si>
  <si>
    <t>SD-851-292832-25554-10591</t>
  </si>
  <si>
    <t>SD-057-240710-974321-166</t>
  </si>
  <si>
    <t>2024-07-10 08:11:01</t>
  </si>
  <si>
    <t>80+普通-FTTR-普通区域-潍城区-北季村自然村-13475678776-1000M-宽带上网投诉-次数0-202407100000094682</t>
  </si>
  <si>
    <t>202407100000094682</t>
  </si>
  <si>
    <t>202407100000094682#流程受理流水号：20240710080942134756787761000678
客户号码:13475678776
客户姓名:王**
投诉地市:潍坊
来话流水:2024071008084756520872007
宽带账号:13475678776
宽带账号归属地市:潍坊
宽带账号归属区县:潍城区
故障地址:潍坊潍城区军埠口综合项目区北季村北季村自然村北季村沿街房东科电器西山5号箱*********
联系电话:15966080649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08:10:27
具体故障现象:打不开网页，
客户其他诉求:
;宽带小区$[北季村自然村]$</t>
  </si>
  <si>
    <t>2024-07-10 08:27:01</t>
  </si>
  <si>
    <t>城域网割接调整</t>
  </si>
  <si>
    <t>2024-07-10 08:27:40</t>
  </si>
  <si>
    <t>SD-851-322190-27165-25911</t>
  </si>
  <si>
    <t>SD-057-240710-702568-6319</t>
  </si>
  <si>
    <t>2024-07-10 17:41:25</t>
  </si>
  <si>
    <t>【调研】-80+普通-(目标)普通区域-青州市-江家村-18264696936-300M-宽带上网投诉-次数0-20240710174023X423708598</t>
  </si>
  <si>
    <t>20240710174023X423708598</t>
  </si>
  <si>
    <t xml:space="preserve">流程受理流水号：20240710173710182646969361129940
客户号码:18264696936
客户姓名:王**
投诉地市:潍坊
来话流水:2024071017362483420820719
宽带账号:18264696936
宽带账号归属地市:潍坊
宽带账号归属区县:青州市
故障地址:潍坊寿光市静山花园
联系电话:15069621064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故障细类:宽带无法上网(专席)
携转原因:
故障时间:2024-07-10 17:39:46
具体故障现象:PON灯闪，
客户其他诉求:
</t>
  </si>
  <si>
    <t>2024-07-10 17:42:01</t>
  </si>
  <si>
    <t>2024-07-10 17:42:23</t>
  </si>
  <si>
    <t>SD-851-238693-884-13507</t>
  </si>
  <si>
    <t>SD-057-240710-589712-6275</t>
  </si>
  <si>
    <t>2024-07-10 17:35:11</t>
  </si>
  <si>
    <t>80+白金-普通区域-诸城市-昌城沿街-18453616668-200M-宽带上网投诉-次数0-20240710173228X948854460</t>
  </si>
  <si>
    <t>20240710173228X948854460</t>
  </si>
  <si>
    <t xml:space="preserve">流程受理流水号：20240710173126184536166681128582
客户号码:18453616668
客户姓名:徐**
投诉地市:潍坊
来话流水:2024071017305211520858401
宽带账号:18453616668
宽带账号归属地市:潍坊
宽带账号归属区县:诸城市
故障地址:潍坊诸城市昌城镇昌城沿街昌城沿街昌城沿街9号箱（社区卫生室屋后）*********
联系电话:13468476510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17:36:08
具体故障现象:打不开网页，
客户其他诉求:
</t>
  </si>
  <si>
    <t>2024-07-10 17:37:17</t>
  </si>
  <si>
    <t>2024-07-10 17:37:42</t>
  </si>
  <si>
    <t>SD-057-240710-498672-6272</t>
  </si>
  <si>
    <t>2024-07-10 17:35:05</t>
  </si>
  <si>
    <t>80+普通-FTTR-普通区域-高密市-书香漫步-15069613380-1000M-宽带上网投诉-次数0-202407100000546068</t>
  </si>
  <si>
    <t>202407100000546068</t>
  </si>
  <si>
    <t xml:space="preserve">202407100000546068#宽带账号：15069613380；宽带地址：潍坊高密市醴泉街道站南街书香漫步5号楼；客户来电反映宽带连接不了，客户不配合线上指导，要求上门，请协助处理，谢谢！联系电话：15069613380；联系人：先生；来电流水：2024071017333097520888182。
</t>
  </si>
  <si>
    <t>2024-07-10 17:57:45</t>
  </si>
  <si>
    <t>2024-07-10 17:58:04</t>
  </si>
  <si>
    <t>SD-851-320091-33164-1533</t>
  </si>
  <si>
    <t>SD-057-240710-247593-5649</t>
  </si>
  <si>
    <t>2024-07-10 16:38:33</t>
  </si>
  <si>
    <t>普通区域-奎文区-东海花园-18353655538-300M-宽带上网投诉-次数0-20240710163734X654419157</t>
  </si>
  <si>
    <t>2024-07-11 17:39:00</t>
  </si>
  <si>
    <t>20240710163734X654419157</t>
  </si>
  <si>
    <t xml:space="preserve">流程受理流水号：20240710163336183536555381114180
客户号码:18353655538
客户姓名:胡*
投诉地市:潍坊
来话流水:2024071016323580820835130
宽带账号:18353655538
宽带账号归属地市:潍坊
宽带账号归属区县:奎文区
故障地址:潍坊奎文区高新城区潍县中马家社区9号楼
联系电话:18353650610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16:34:02
具体故障现象:光猫亮红灯，已引导客户将光纤线插紧捋直，并重启设备，未恢复
客户其他诉求:
</t>
  </si>
  <si>
    <t>2024-07-10 16:40:20</t>
  </si>
  <si>
    <t>2024-07-10 16:40:37</t>
  </si>
  <si>
    <t>SD-852-309329-1096-10273</t>
  </si>
  <si>
    <t>SD-057-240710-042165-6339</t>
  </si>
  <si>
    <t>2024-07-10 17:44:12</t>
  </si>
  <si>
    <t>普通区域-奎文区-中建大观天下（含一三期）-18763609971-300M-宽带上网投诉-次数0-20240710174209X529426264</t>
  </si>
  <si>
    <t>2024-07-11 18:45:00</t>
  </si>
  <si>
    <t>20240710174209X529426264</t>
  </si>
  <si>
    <t xml:space="preserve">流程受理流水号：20240710174151187636099711130975
客户号码:18763609971
客户姓名:崔**
投诉地市:潍坊
来话流水:2024071017390179120849455
宽带账号:18763609971
宽带账号归属地市:潍坊
宽带账号归属区县:高新
故障地址:潍坊高新高新城区东方路中建大观天下（含一三期）4号楼(三期)*********
联系电话:18763609971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光功率:-12.68
故障大类:宽带/电视
故障细类:宽带无法上网(专席)
携转原因:
故障时间:2024-07-10 17:41:37
具体故障现象:提示网络无法连接，插拔网线未恢复
客户其他诉求:
</t>
  </si>
  <si>
    <t>2024-07-10 17:47:04</t>
  </si>
  <si>
    <t>2024-07-10 17:48:44</t>
  </si>
  <si>
    <t>SD-851-262131-11445-15491</t>
  </si>
  <si>
    <t>SD-057-240710-714582-3375</t>
  </si>
  <si>
    <t>2024-07-10 12:46:12</t>
  </si>
  <si>
    <t>【调研】-80+普通-普通区域-青州市-（铁通）清真社区李家街-15263696424-300M-宽带上网投诉-次数0-202407100000322281</t>
  </si>
  <si>
    <t>202407100000322281</t>
  </si>
  <si>
    <t xml:space="preserve">202407100000322281#流程受理流水号：20240710124513152636964241066685
客户号码:15263696424
客户姓名:苏**
投诉地市:潍坊
来话流水:2024071012440742320849561
宽带账号:15263696424
宽带账号归属地市:潍坊
宽带账号归属区县:青州市
故障地址:潍坊青州市云门山街道范公亭路（铁通）清真社区李家街清真社区李家街*********
联系电话:13792616630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12:45:28
具体故障现象:光猫亮红灯，
客户其他诉求:要求加急维修并联系自己联系：13792616630
</t>
  </si>
  <si>
    <t>2024-07-10 12:49:03</t>
  </si>
  <si>
    <t>2024-07-10 12:49:25</t>
  </si>
  <si>
    <t>SD-057-240710-078452-4578</t>
  </si>
  <si>
    <t>2024-07-10 14:50:08</t>
  </si>
  <si>
    <t>普通区域-寿光市-东高湛西村自然村-17805363839-1000M-宽带上网投诉-次数0-20240710144722X427772660</t>
  </si>
  <si>
    <t>20240710144722X427772660</t>
  </si>
  <si>
    <t xml:space="preserve">【农村网络投诉】流程受理流水号：20240710144458178053638391087592
客户号码:17805363839
客户姓名:寇**
投诉地市:潍坊
来话流水:2024071014435268820829793
宽带账号:17805363839
宽带账号归属地市:潍坊
宽带账号归属区县:寿光市
故障地址:潍坊寿光市留吕东高湛西村东高湛西村自然村14号箱*********
联系电话:17805363839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14:47:12
具体故障现象:提示网络无法连接，
客户其他诉求:
</t>
  </si>
  <si>
    <t>2024-07-10 14:51:48</t>
  </si>
  <si>
    <t>2024-07-10 14:53:54</t>
  </si>
  <si>
    <t>SD-852-267499-218-18934</t>
  </si>
  <si>
    <t>SD-057-240710-876295-6299</t>
  </si>
  <si>
    <t>2024-07-10 17:38:25</t>
  </si>
  <si>
    <t>【调研】-80+普通-普通区域-昌邑市-辛安庄自然村-13964657791-500M-宽带上网投诉-次数0-20240710173705X226000267</t>
  </si>
  <si>
    <t>2024-07-11 18:39:00</t>
  </si>
  <si>
    <t>20240710173705X226000267</t>
  </si>
  <si>
    <t xml:space="preserve">【农村网络投诉】流程受理流水号：20240710173550139646577911129656
客户号码:13964657791
客户姓名:王**
投诉地市:潍坊
来话流水:2024071017352470420809386
宽带账号:13964657791
宽带账号归属地市:潍坊
宽带账号归属区县:昌邑市
故障地址:潍坊昌邑市柳疃镇辛安庄辛安庄自然村扩容33号箱*********
联系电话:13964657791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17:36:52
具体故障现象:打不开网页，
客户其他诉求:
</t>
  </si>
  <si>
    <t>2024-07-10 17:42:52</t>
  </si>
  <si>
    <t>2024-07-10 17:43:22</t>
  </si>
  <si>
    <t>SD-851-308118-1649-28180</t>
  </si>
  <si>
    <t>SD-057-240710-035264-6345</t>
  </si>
  <si>
    <t>2024-07-10 17:45:12</t>
  </si>
  <si>
    <t>普通区域-寿光市-芦营-15762477027-200M-宽带上网投诉-次数0-202407100000555588</t>
  </si>
  <si>
    <t>2024-07-11 18:46:00</t>
  </si>
  <si>
    <t>202407100000555588</t>
  </si>
  <si>
    <t xml:space="preserve">202407100000555588#流程受理流水号：20240710174451157624770271131604
客户号码:15762477027
客户姓名:张**
投诉地市:潍坊
来话流水:2024071017433353420899954
宽带账号:15762477027
宽带账号归属地市:潍坊
宽带账号归属区县:寿光市
故障地址:潍坊寿光市化龙镇芦营村芦营芦营村扩容29号箱*********
联系电话:19819970660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故障细类:移动高清电视故障
携转原因:
故障时间:2024-07-10 17:45:02
魔百和单播/组播:组播
具体故障现象:电视直播或点播无法观看，
客户其他诉求:客户侧为质差终端，要求上门更换终端并一并处理故障问题。
</t>
  </si>
  <si>
    <t>2024-07-10 17:48:49</t>
  </si>
  <si>
    <t>2024-07-10 17:49:28</t>
  </si>
  <si>
    <t>SD-057-240710-249815-6243</t>
  </si>
  <si>
    <t>2024-07-10 17:31:07</t>
  </si>
  <si>
    <t>【调研】-80+银卡-普通区域-青州市-东朱鹿村自然村-15163637267-1000M-宽带上网投诉-次数0-202407100000543532</t>
  </si>
  <si>
    <t>2024-07-11 18:32:00</t>
  </si>
  <si>
    <t>202407100000543532</t>
  </si>
  <si>
    <t>202407100000543532#用户表示宽带不能正常使用，要求上门维修，请工作人员协助处理，谢谢！流水号2024071017292168720840945，联系人先生，联系电话15163637267！</t>
  </si>
  <si>
    <t>2024-07-10 17:38:42</t>
  </si>
  <si>
    <t>SD-851-248408-10347-10194</t>
  </si>
  <si>
    <t>SD-057-240710-607214-4638</t>
  </si>
  <si>
    <t>2024-07-10 14:56:28</t>
  </si>
  <si>
    <t>80+银卡-普通区域-安丘市-王家十里河村自然村-13465688375-1000M-宽带上网投诉-次数0-20240710145523X523740823</t>
  </si>
  <si>
    <t>20240710145523X523740823</t>
  </si>
  <si>
    <t xml:space="preserve">【农村网络投诉】流程受理流水号：20240710145433134656883751089772
客户号码:13465688375
客户姓名:王**
投诉地市:潍坊
来话流水:2024071014525530720846535
宽带账号:13465688375
宽带账号归属地市:潍坊
宽带账号归属区县:安丘市
故障地址:潍坊安丘市大城埠王家十里河村王家十里河村自然村王家十里河村王景武*********
联系电话:19862683179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14:56:10
具体故障现象:打不开网页，
客户其他诉求:
</t>
  </si>
  <si>
    <t>2024-07-10 14:57:56</t>
  </si>
  <si>
    <t>2024-07-10 14:58:15</t>
  </si>
  <si>
    <t>SD-851-277043-853-18180</t>
  </si>
  <si>
    <t>SD-057-240710-093574-5587</t>
  </si>
  <si>
    <t>2024-07-10 16:30:13</t>
  </si>
  <si>
    <t>【调研】-80+普通-普通区域-寿光市-九巷村-13608958418-300M-宽带上网投诉-次数0-202407100000483965</t>
  </si>
  <si>
    <t>2024-07-11 17:31:00</t>
  </si>
  <si>
    <t>202407100000483965</t>
  </si>
  <si>
    <t>202407100000483965#宽带账号：13608958418；宽带地址：潍坊寿光市文家街道九巷村；客户来电反映移动高清无法观看，无法配合线上指导/客户不配合排障，要求师傅上门，请协助处理，谢谢！联系电话：13608958418；联系人：先生；来电流水：2024071016222171520800221</t>
  </si>
  <si>
    <t>2024-07-10 16:34:56</t>
  </si>
  <si>
    <t>2024-07-10 16:35:31</t>
  </si>
  <si>
    <t>SD-851-305469-31590-14469</t>
  </si>
  <si>
    <t>SD-057-240710-815946-5653</t>
  </si>
  <si>
    <t>2024-07-10 16:38:40</t>
  </si>
  <si>
    <t>普通区域-临朐县-王庄自然村-15965085436-300M-宽带上网投诉-次数0-20240710163748X668260331</t>
  </si>
  <si>
    <t>20240710163748X668260331</t>
  </si>
  <si>
    <t>【农村网络投诉】【预处理派单】宽带账号：15965085436，宽带地址： 潍坊临朐县寺头镇人民政府王庄王庄自然村王庄（扩容4次）38号箱刘振庆（外墙）*********，故障现象：无法连接，故障现象类型：频繁出现故障，客户诉求：注册闪烁，联系电话：15965085436，通话流水：2024071016300195320801427。接入方式：FTTH，当前是否在线：不在线，端到端诊断结果：状态正常，是否智能网关：是，光功率。</t>
  </si>
  <si>
    <t>2024-07-10 16:59:16</t>
  </si>
  <si>
    <t>2024-07-10 16:59:52</t>
  </si>
  <si>
    <t>SD-057-240710-496705-73</t>
  </si>
  <si>
    <t>2024-07-10 07:27:26</t>
  </si>
  <si>
    <t>普通区域-坊子区-凯润景城-13176710975-300M-宽带上网投诉-次数0-202407100000093007</t>
  </si>
  <si>
    <t>202407100000093007</t>
  </si>
  <si>
    <t>202407100000093007#【已关注中国移动10086微信公众号】流程受理流水号：20240710072613131767109751000235
客户号码:13176710975
客户姓名:牟**
投诉地市:潍坊
来话流水:2024071007255975420833567
宽带账号:13176710975
宽带账号归属地市:潍坊
宽带账号归属区县:坊子区
故障地址:潍坊坊子区坊子新区凤凰大街凯润景城凯润景城10号楼*********
联系电话:13176710975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07:26:57
具体故障现象:光猫亮红灯，
客户其他诉求:
;宽带小区$[凯润景城]$</t>
  </si>
  <si>
    <t>2024-07-10 07:36:55</t>
  </si>
  <si>
    <t>2024-07-10 07:37:20</t>
  </si>
  <si>
    <t>SD-851-234120-28002-14172</t>
  </si>
  <si>
    <t>SD-057-240710-678042-224</t>
  </si>
  <si>
    <t>2024-07-10 08:18:41</t>
  </si>
  <si>
    <t>80+白金-普通区域-高密市-荆家庄-15064451008-1000M-宽带上网投诉-次数0-202407100000095846</t>
  </si>
  <si>
    <t>202407100000095846</t>
  </si>
  <si>
    <t xml:space="preserve">202407100000095846#流程受理流水号：20240710081803150644510081000898
客户号码:15064451008
客户姓名:赵*
投诉地市:潍坊
来话流水:2024071008172663120805427
宽带账号:15064451008
宽带账号归属地市:潍坊
宽带账号归属区县:高密市
故障地址:潍坊高密市密水街道荆家庄荆家庄荆家庄4号箱村委1芯*********
联系电话:15726365352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光功率:-18.76
故障大类:宽带/电视
故障细类:宽带无法上网
携转原因:
故障时间:2024-07-10 08:18:21
具体故障现象:光猫灯正常但电脑手机无法上网，
客户其他诉求:客户侧为质差终端，要求上门更换终端并一并处理故障问题。
</t>
  </si>
  <si>
    <t>2024-07-10 08:21:58</t>
  </si>
  <si>
    <t>2024-07-10 08:22:23</t>
  </si>
  <si>
    <t>SD-057-240710-621534-6611</t>
  </si>
  <si>
    <t>2024-07-10 18:08:41</t>
  </si>
  <si>
    <t>80+金卡-普通区域-临朐县-小关自然村-15265680369-1000M-宽带上网投诉-次数0-20240710180757X778213450</t>
  </si>
  <si>
    <t>20240710180757X778213450</t>
  </si>
  <si>
    <t xml:space="preserve">【农村网络投诉】流程受理流水号：20240710180716152656803691136371
客户号码:15265680369
客户姓名:侯**
投诉地市:潍坊
来话流水:2024071018060491520832487
宽带账号:15265680369
宽带账号归属地市:潍坊
宽带账号归属区县:临朐县
故障地址:潍坊临朐县沂山管理委员会小关小关自然村小关（扩容2）4号箱侯继生（外墙）*********
联系电话:15265680369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18:07:11
具体故障现象:光猫亮红灯， 已排查客户设备指示灯，已指导重启设备捋顺插紧光纤线未恢复，记录反馈、
客户其他诉求:谢谢处理
</t>
  </si>
  <si>
    <t>2024-07-10 18:28:16</t>
  </si>
  <si>
    <t>2024-07-10 18:33:19</t>
  </si>
  <si>
    <t>SD-851-292602-12032-23397</t>
  </si>
  <si>
    <t>SD-057-240710-253471-5615</t>
  </si>
  <si>
    <t>2024-07-10 16:33:18</t>
  </si>
  <si>
    <t>【调研】-普通区域-寿光市-前下舟村自然村-15165633015-200M-宽带上网投诉-次数0-202407100000485723</t>
  </si>
  <si>
    <t>2024-07-11 17:34:00</t>
  </si>
  <si>
    <t>202407100000485723</t>
  </si>
  <si>
    <t xml:space="preserve">202407100000485723#宽带账号：15165633015；宽带地址：潍坊寿光市侯镇前下舟村前下舟村自然村前下舟村西，客户来电反映宽带无法使用，客户不在现场，无法配合线上指导,要求师傅上门，请协助处理，谢谢！联系电话；13864649999联系人：程*；来电流水：2024071016271087520863763。
</t>
  </si>
  <si>
    <t>2024-07-10 16:37:38</t>
  </si>
  <si>
    <t>2024-07-10 16:38:01</t>
  </si>
  <si>
    <t>2024-07-10 17:35:40</t>
  </si>
  <si>
    <t>【调研】-普通区域-临朐县-花园河自然村-18453629708-300M-宽带上网投诉-次数0-20240710173416X566439980 一级督办</t>
  </si>
  <si>
    <t>20240710173416X566439980</t>
  </si>
  <si>
    <t xml:space="preserve">【农村网络投诉】流程受理流水号：20240710173258184536297081128969
客户号码:18453629708
客户姓名:许*
投诉地市:潍坊
来话流水:2024071017323949520878777
宽带账号:18453629708
宽带账号归属地市:潍坊
宽带账号归属区县:临朐县
故障地址:潍坊临朐县五井镇人民政府花园河花园河自然村花园河（扩容2）4号箱许明国*********
联系电话:18453629708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故障时间:2024-07-10 17:33:23
具体故障现象:提示网络无法连接，
客户其他诉求:客户要求尽快上门维修
</t>
  </si>
  <si>
    <t>2024-07-10 17:37:39</t>
  </si>
  <si>
    <t>2024-07-10 17:38:13</t>
  </si>
  <si>
    <t>SD-851-299974-10555-13276</t>
  </si>
  <si>
    <t>SD-057-240710-862450-6244</t>
  </si>
  <si>
    <t>2024-07-10 17:31:43</t>
  </si>
  <si>
    <t>【调研】-(目标)普通区域-青州市-王小安置区-15806483561-200M-宽带上网投诉-次数0-202407100000545935</t>
  </si>
  <si>
    <t>202407100000545935</t>
  </si>
  <si>
    <t>202407100000545935#流程受理流水号：20240710172924158064835611128081
客户号码:15806483561
客户姓名:王**
投诉地市:潍坊
来话流水:2024071017282484720829680
宽带账号:15806483561
宽带账号归属地市:潍坊
宽带账号归属区县:青州市
故障地址:潍坊青州市东夏镇王小村王小安置区9号楼*********
联系电话:15806483561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17:29:18
具体故障现象:提示网络无法连接，光纤线插紧捋直重启注册灯还是闪烁
客户其他诉求:
;宽带小区$[王小安置区]$</t>
  </si>
  <si>
    <t>2024-07-10 17:48:47</t>
  </si>
  <si>
    <t>2024-07-10 17:49:07</t>
  </si>
  <si>
    <t>SD-851-317929-5269-17147</t>
  </si>
  <si>
    <t>SD-057-240710-359416-8836</t>
  </si>
  <si>
    <t>2024-07-10 21:25:20</t>
  </si>
  <si>
    <t>【调研】-普通区域-安丘市-丽景苑汶水花园-19862650198-200M-宽带上网投诉-次数0-202407100000665264</t>
  </si>
  <si>
    <t>202407100000665264</t>
  </si>
  <si>
    <t>202407100000665264#【已关注中国移动10086微信公众号】流程受理流水号：20240710212409198626501981161722
客户号码:19862650198
客户姓名:谢*
投诉地市:潍坊
来话流水:2024071021233768320894341
宽带账号:19862650198
宽带账号归属地市:潍坊
宽带账号归属区县:安丘市
故障地址:潍坊安丘市兴安街道华安路丽景苑汶水花园丽景苑南楼*********
联系电话:19862650198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
携转原因:
故障时间:2024-07-10 21:24:24
具体故障现象:打不开网页，
客户其他诉求:
;宽带小区$[丽景苑汶水花园]$</t>
  </si>
  <si>
    <t>2024-07-10 21:29:05</t>
  </si>
  <si>
    <t>2024-07-10 21:29:35</t>
  </si>
  <si>
    <t>SD-057-240710-289571-2732</t>
  </si>
  <si>
    <t>2024-07-10 11:59:04</t>
  </si>
  <si>
    <t>【调研】-FTTR-普通区域-奎文区-恒信沁园（枫丹壹号院）-15753666691-1000M-宽带上网投诉-次数0-20240710115608X768541636</t>
  </si>
  <si>
    <t>20240710115608X768541636</t>
  </si>
  <si>
    <t xml:space="preserve">流程受理流水号：20240710115117157536666911056744
客户号码:15753666691
客户姓名:刘**
投诉地市:潍坊
来话流水:2024071011502460820896040
宽带账号:15753666691
宽带账号归属地市:潍坊
宽带账号归属区县:高新
故障地址:潍坊高新高新城区潍县中路恒信沁园（枫丹壹号院）3号楼（壹号院）*********
联系电话:15753666691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故障时间:2024-07-10 11:52:52
具体故障现象:客户来电反映宽带升级后一直出现掉线的情况，师傅也去查看过未修好，没有升级宽带之前是没有这样问题的，要求查证回复，请协助处理，谢谢
客户其他诉求:如果修不好要求改回之前300M宽带，谢谢
</t>
  </si>
  <si>
    <t>2024-07-10 12:01:29</t>
  </si>
  <si>
    <t>2024-07-10 12:04:41</t>
  </si>
  <si>
    <t>SD-851-258685-18812-11449</t>
  </si>
  <si>
    <t>SD-057-240710-639257-1086</t>
  </si>
  <si>
    <t>2024-07-10 09:50:21</t>
  </si>
  <si>
    <t>80+银卡-普通区域-青州市-青城小区东区-15265682306-300M-宽带上网投诉-次数0-20240710094802X827384030</t>
  </si>
  <si>
    <t>20240710094802X827384030</t>
  </si>
  <si>
    <t xml:space="preserve">流程受理流水号：20240710094648152656823061022608
客户号码:15265682306
客户姓名:朱**
投诉地市:潍坊
来话流水:2024071009463180520814805
宽带账号:15265682306
宽带账号归属地市:潍坊
宽带账号归属区县:青州市
故障地址:潍坊青州市王府街道范公亭西路东青城小区7号楼4单元101*********
联系电话:15265682306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09:47:40
具体故障现象:光猫亮红灯，
客户其他诉求:
</t>
  </si>
  <si>
    <t>2024-07-10 09:56:17</t>
  </si>
  <si>
    <t>2024-07-10 09:56:50</t>
  </si>
  <si>
    <t>SD-852-304223-2959-14368</t>
  </si>
  <si>
    <t>SD-057-240710-019762-6936</t>
  </si>
  <si>
    <t>2024-07-10 18:33:33</t>
  </si>
  <si>
    <t>【重投】-80+普通-普通区域-临朐县-孙家里召自然村-13127176706-300M-宽带上网投诉-次数0-202407100000590013</t>
  </si>
  <si>
    <t>202407100000590013</t>
  </si>
  <si>
    <t>202407100000590013#宽带账号：13127176706；宽带地址：潍坊临朐县薛淼村；客户来电反映移动高清看不了，客户是老人，客户无法配合线上指导，要求上门，请协助处理，谢谢！联系电话：13791851319；联系人：先生；来电流水：2024071018262493620897199。</t>
  </si>
  <si>
    <t>2024-07-10 18:37:30</t>
  </si>
  <si>
    <t>2024-07-10 18:38:01</t>
  </si>
  <si>
    <t>SD-057-240710-052873-6827</t>
  </si>
  <si>
    <t>2024-07-10 18:23:08</t>
  </si>
  <si>
    <t>普通区域-寿光市-正阳路汽修城-13235368199-1000M-宽带上网投诉-次数0-20240710182022X822089224</t>
  </si>
  <si>
    <t>20240710182022X822089224</t>
  </si>
  <si>
    <t xml:space="preserve">【农村网络投诉】流程受理流水号：20240710182002132353681991138563
客户号码:13235368199
客户姓名:王**
投诉地市:潍坊
来话流水:2024071018160902520817082
宽带账号:13235368199
宽带账号归属地市:潍坊
宽带账号归属区县:寿光市
故障地址:潍坊寿光市北洛镇杨家庄村正阳路汽修城16号箱康老头子专卖店*********
联系电话:13235368199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故障细类:宽带无法上网(专席)
携转原因:
故障时间:2024-07-10 18:19:47
具体故障现象:光猫灯正常但电脑手机无法上网，
客户其他诉求:
</t>
  </si>
  <si>
    <t>2024-07-10 18:25:05</t>
  </si>
  <si>
    <t>2024-07-10 18:25:24</t>
  </si>
  <si>
    <t>SD-852-297647-1429-11509</t>
  </si>
  <si>
    <t>2024-07-10 21:29:13</t>
  </si>
  <si>
    <t>【调研】-80+普通-普通区域-昌邑市-马家村自然村-13573658317-500M-宽带上网投诉-次数0-20240710212732X529463970 一级督办</t>
  </si>
  <si>
    <t>20240710212732X529463970</t>
  </si>
  <si>
    <t>2024-07-10 21:31:21</t>
  </si>
  <si>
    <t>2024-07-10 21:31:49</t>
  </si>
  <si>
    <t>SD-851-285032-12701</t>
  </si>
  <si>
    <t>SD-057-240710-807192-1146</t>
  </si>
  <si>
    <t>2024-07-10 09:54:39</t>
  </si>
  <si>
    <t>(目标)普通区域-坊子区-太保庄村自然村-15854442218-200M-魔百和投诉-次数0-202407100000174453</t>
  </si>
  <si>
    <t>2024-07-11 10:55:00</t>
  </si>
  <si>
    <t>202407100000174453</t>
  </si>
  <si>
    <t>202407100000174453#流程受理流水号：20240710095333158544422181024486
客户号码:15854442218
客户姓名:于**
投诉地市:潍坊
来话流水:2024071009531242520806171
宽带账号:15854442218
宽带账号归属地市:潍坊
宽带账号归属区县:峡山区
故障地址:潍坊峡山区太堡庄街道（太堡庄）太保庄村太保庄村自然村太保庄村17#*********
联系电话:15854442218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故障细类:移动高清电视故障
携转原因:
故障时间:2024-07-10 09:55:32
魔百和单播/组播:组播
具体故障现象:机顶盒无法开机，
客户其他诉求:
魔百和单/组播：组播;宽带小区$[太保庄村自然村]$</t>
  </si>
  <si>
    <t>2024-07-10 09:59:09</t>
  </si>
  <si>
    <t>2024-07-10 09:59:33</t>
  </si>
  <si>
    <t>SD-057-240710-649387-2638</t>
  </si>
  <si>
    <t>2024-07-10 11:50:28</t>
  </si>
  <si>
    <t>(目标)普通区域-青州市-大交流村自然村-13864620298-500M-宽带上网投诉-次数0-20240710114744X264109506</t>
  </si>
  <si>
    <t>20240710114744X264109506</t>
  </si>
  <si>
    <t xml:space="preserve">【农村网络投诉】流程受理流水号：20240710114634138646202981055594
客户号码:13864620298
客户姓名:朱**
投诉地市:潍坊
来话流水:2024071011462069420846535
宽带账号:13864620298
宽带账号归属地市:潍坊
宽带账号归属区县:青州市
故障地址:潍坊青州市高柳镇大交流村大交流村自然村高柳镇大交流村3号箱（村西朱建田西墙）*********
联系电话:13864620298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11:48:03
具体故障现象:光猫亮红灯，
客户其他诉求:
</t>
  </si>
  <si>
    <t>2024-07-10 11:56:38</t>
  </si>
  <si>
    <t>2024-07-10 11:57:40</t>
  </si>
  <si>
    <t>SD-057-240710-421796-9023</t>
  </si>
  <si>
    <t>2024-07-10 22:43:24</t>
  </si>
  <si>
    <t>【调研】-80+银卡-普通区域-坊子区-新方新怡园（保护小区）-13563651305-300M-宽带上网投诉-次数0-202407100000673182</t>
  </si>
  <si>
    <t>202407100000673182</t>
  </si>
  <si>
    <t>202407100000673182#流程受理流水号：20240710224054135636513051162890
客户号码:13563651305
客户姓名:黄**
投诉地市:潍坊
来话流水:2024071022402584020898907
宽带账号:13563651305
宽带账号归属地市:潍坊
宽带账号归属区县:坊子区
故障地址:潍坊坊子区坊子新区凤凰街新方新怡园北区3号楼*********
联系电话:13563651305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22:42:38
具体故障现象:提示网络无法连接，
客户其他诉求:
;宽带小区$[新方新怡园（保护小区）]$</t>
  </si>
  <si>
    <t>2024-07-10 22:46:21</t>
  </si>
  <si>
    <t>2024-07-10 22:46:36</t>
  </si>
  <si>
    <t>SD-057-240710-513476-2737</t>
  </si>
  <si>
    <t>2024-07-10 11:59:26</t>
  </si>
  <si>
    <t>普通区域-昌邑市-夏次村自然村-15763089976-100M-宽带上网投诉-次数0-20240710115638X798816799</t>
  </si>
  <si>
    <t>20240710115638X798816799</t>
  </si>
  <si>
    <t xml:space="preserve">【农村网络投诉】流程受理流水号：20240710115601157630899761057876
客户号码:15763089976
客户姓名:王**
投诉地市:潍坊
来话流水:2024071011510431820804140
宽带账号:15763089976
宽带账号归属地市:潍坊
宽带账号归属区县:昌邑市
故障地址:潍坊昌邑市李家埠镇夏次村夏次村自然村昌邑李家埠夏次村3号箱王俊强pos001-1:8*********
联系电话:15624169111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故障细类:宽带无法上网(专席)
携转原因:
故障时间:2024-07-10 11:55:13
具体故障现象:打不开网页，重启光猫路由器
客户其他诉求:
</t>
  </si>
  <si>
    <t>2024-07-10 12:02:48</t>
  </si>
  <si>
    <t>2024-07-10 12:03:03</t>
  </si>
  <si>
    <t>SD-057-240710-814537-9024</t>
  </si>
  <si>
    <t>2024-07-10 22:44:41</t>
  </si>
  <si>
    <t>(目标)普通区域-诸城市-西邓戈庄自然村-15866120938-300M-宽带上网投诉-次数0-202407100000671721</t>
  </si>
  <si>
    <t>202407100000671721</t>
  </si>
  <si>
    <t>202407100000671721#流程受理流水号：20240710224408158661209381162908
客户号码:15866120938
客户姓名:杨**
投诉地市:潍坊
来话流水:2024071022435985320899982
宽带账号:15866120938
宽带账号归属地市:潍坊
宽带账号归属区县:诸城市
故障地址:潍坊诸城市龙都街道西邓戈庄西邓戈庄自然村西邓戈庄村东5号箱*********
联系电话:15866120938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22:44:29
具体故障现象:光猫亮红灯，
客户其他诉求:
;宽带小区$[西邓戈庄自然村]$</t>
  </si>
  <si>
    <t>2024-07-10 23:39:48</t>
  </si>
  <si>
    <t>2024-07-11 07:10:37</t>
  </si>
  <si>
    <t>SD-057-240710-315672-2646</t>
  </si>
  <si>
    <t>2024-07-10 11:51:03</t>
  </si>
  <si>
    <t>普通区域-高密市-王党村自然村-15662508153-1000M-宽带上网投诉-次数0-20240710114900X340323670</t>
  </si>
  <si>
    <t>20240710114900X340323670</t>
  </si>
  <si>
    <t xml:space="preserve">【农村网络投诉】流程受理流水号：20240710114801156625081531055944
客户号码:15662508153
客户姓名:李*
投诉地市:潍坊
来话流水:2024071011474060420862744
宽带账号:15662508153
宽带账号归属地市:潍坊
宽带账号归属区县:高密市
故障地址:潍坊高密市朝阳街道王党村王党村自然村高密王党村10号箱李伟先屋东*********
联系电话:15662508153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11:48:23
具体故障现象:电脑无法上网，
客户其他诉求:
</t>
  </si>
  <si>
    <t>2024-07-10 11:54:19</t>
  </si>
  <si>
    <t>2024-07-10 11:54:39</t>
  </si>
  <si>
    <t>SD-057-240710-502647-2659</t>
  </si>
  <si>
    <t>2024-07-10 11:53:06</t>
  </si>
  <si>
    <t>普通区域-奎文区-宏臻太阳城多层-15063680322-300M-宽带上网投诉-次数0-20240710115044X444008549</t>
  </si>
  <si>
    <t>20240710115044X444008549</t>
  </si>
  <si>
    <t xml:space="preserve">流程受理流水号：20240710115026150636803221056514
客户号码:15063680322
客户姓名:齐**
投诉地市:潍坊
来话流水:2024071011485131120877040
宽带账号:15063680322
宽带账号归属地市:潍坊
宽带账号归属区县:高新
故障地址:潍坊高新高新城区健康街宏臻太阳城多层3号楼*********
联系电话:2024071011443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11:50:36
具体故障现象:光猫亮红灯，
客户其他诉求:
</t>
  </si>
  <si>
    <t>2024-07-10 11:55:59</t>
  </si>
  <si>
    <t>2024-07-10 11:57:02</t>
  </si>
  <si>
    <t>SD-057-240710-875194-2565</t>
  </si>
  <si>
    <t>2024-07-10 11:41:41</t>
  </si>
  <si>
    <t>80+金卡-普通区域-安丘市-西张排村-13562657333-1000M-宽带上网投诉-次数0-20240710113956X796600952</t>
  </si>
  <si>
    <t>20240710113956X796600952</t>
  </si>
  <si>
    <t xml:space="preserve">【农村网络投诉】流程受理流水号：20240710113700135626573331053062
客户号码:13562657333
客户姓名:李**
投诉地市:潍坊
来话流水:2024071011350741920805553
宽带账号:13562657333
宽带账号归属地市:潍坊
宽带账号归属区县:安丘市
故障地址:潍坊安丘市担山镇西张排西张排村西张排村1号箱高学升*********
联系电话:15065671743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11:39:22
具体故障现象:光猫亮红灯，
客户其他诉求:
</t>
  </si>
  <si>
    <t>2024-07-10 11:43:18</t>
  </si>
  <si>
    <t>2024-07-10 11:43:50</t>
  </si>
  <si>
    <t>SD-851-272372-12958-11345</t>
  </si>
  <si>
    <t>SD-057-240710-356140-53</t>
  </si>
  <si>
    <t>2024-07-10 07:11:07</t>
  </si>
  <si>
    <t>【调研】-80+金卡-(目标)普通区域-临朐县-鹿皋自然村-15065678866-1000M-宽带上网投诉-次数0-202407100000093633</t>
  </si>
  <si>
    <t>202407100000093633</t>
  </si>
  <si>
    <t>202407100000093633#【已关注中国移动10086微信公众号】流程受理流水号：20240710070932150656788661000146
客户号码:15065678866
客户姓名:张**
投诉地市:潍坊
来话流水:2024071007091654820829315
宽带账号:15065678866
宽带账号归属地市:潍坊
宽带账号归属区县:临朐县
故障地址:潍坊临朐县寺头镇人民政府鹿皋鹿皋自然村鹿皋村东北4号箱（张树江）*********
联系电话:15065678866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07:10:07
具体故障现象:光猫亮红灯，
客户其他诉求:
;宽带小区$[鹿皋自然村]$</t>
  </si>
  <si>
    <t>2024-07-10 07:16:58</t>
  </si>
  <si>
    <t>2024-07-10 07:17:26</t>
  </si>
  <si>
    <t>SD-851-282369-3067-2908</t>
  </si>
  <si>
    <t>SD-057-240710-274309-2647</t>
  </si>
  <si>
    <t>2024-07-10 11:51:07</t>
  </si>
  <si>
    <t>普通区域-奎文区-高新花园-13953657806-300M-宽带上网投诉-次数0-20240710114915X355689826</t>
  </si>
  <si>
    <t>20240710114915X355689826</t>
  </si>
  <si>
    <t xml:space="preserve">流程受理流水号：20240710114818139536578061056024
客户号码:13953657806
客户姓名:高*
投诉地市:潍坊
来话流水:2024071011473949220862506
宽带账号:13953657806
宽带账号归属地市:潍坊
宽带账号归属区县:高新
故障地址:潍坊高新高新城区东风街高新花园2号楼*********
联系电话:18764709118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11:48:53
具体故障现象:光猫亮红灯，
客户其他诉求:
</t>
  </si>
  <si>
    <t>2024-07-10 11:58:17</t>
  </si>
  <si>
    <t>2024-07-10 11:58:35</t>
  </si>
  <si>
    <t>SD-057-240710-586093-8858</t>
  </si>
  <si>
    <t>2024-07-10 21:29:48</t>
  </si>
  <si>
    <t>【调研】-80+银卡-(目标)普通区域-高密市-狮子口小区-15949867760-300M-魔百和投诉-次数0-202407100000666188</t>
  </si>
  <si>
    <t>202407100000666188</t>
  </si>
  <si>
    <t>202407100000666188#【已关注中国移动10086微信公众号】流程受理流水号：20240710212656159498677601161894
客户号码:15949867760
客户姓名:史**
投诉地市:潍坊
来话流水:2024071021214179120888386
宽带账号:15949867760
宽带账号归属地市:潍坊
宽带账号归属区县:高密市
故障地址:潍坊高密市朝阳街道家纺路邱家洼村29#邱丽波屋山*********
联系电话:13963636162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故障细类:移动高清电视故障(专席)
携转原因:
故障时间:2024-07-10 21:27:15
魔百和单播/组播:组播
具体故障现象:直播黑屏，换口，组该单未恢复
客户其他诉求:
魔百和单/组播：组播;宽带小区$[狮子口小区]$</t>
  </si>
  <si>
    <t>2024-07-10 21:31:14</t>
  </si>
  <si>
    <t>2024-07-10 21:31:42</t>
  </si>
  <si>
    <t>SD-057-240710-971582-6912</t>
  </si>
  <si>
    <t>2024-07-10 18:32:02</t>
  </si>
  <si>
    <t>80+金卡-普通区域-青州市-赵疃村-18706527975-1000M-宽带上网投诉-次数0-20240710182903X343221709</t>
  </si>
  <si>
    <t>20240710182903X343221709</t>
  </si>
  <si>
    <t xml:space="preserve">【农村网络投诉】流程受理流水号：20240710182820187065279751139897
客户号码:18706527975
客户姓名:窦**
投诉地市:潍坊
来话流水:2024071018275316020808150
宽带账号:18706527975
宽带账号归属地市:潍坊
宽带账号归属区县:青州市
故障地址:潍坊青州市弥河镇赵疃村赵疃村21K6号箱赵疃樱桃市线杆*********
联系电话:18706527975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18:28:03
具体故障现象:光猫亮红灯，客户表示室外线断了，家里没网
客户其他诉求:
</t>
  </si>
  <si>
    <t>2024-07-10 18:35:44</t>
  </si>
  <si>
    <t>2024-07-10 18:36:06</t>
  </si>
  <si>
    <t>SD-057-240710-034589-2633</t>
  </si>
  <si>
    <t>2024-07-10 11:50:02</t>
  </si>
  <si>
    <t>80+银卡-普通区域-寿光市-张家寨子村自然村-15898935789-200M-宽带上网投诉-次数0-20240710114700X220631749</t>
  </si>
  <si>
    <t>2024-07-11 12:51:00</t>
  </si>
  <si>
    <t>20240710114700X220631749</t>
  </si>
  <si>
    <t xml:space="preserve">【农村网络投诉】流程受理流水号：20240710114420158989357891055018
客户号码:15898935789
客户姓名:张**
投诉地市:潍坊
来话流水:2024071011434853520815254
宽带账号:15898935789
宽带账号归属地市:潍坊
宽带账号归属区县:寿光市
故障地址:潍坊寿光市孙家集街道张家寨子村张家寨子村自然村张家寨子3箱（张海荣外墙）*********
联系电话:15898935789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11:43:39
具体故障现象:Pon闪烁：引导客户将光纤线插紧，将弯折的位置捋直后重启无效，请协助，谢谢
客户其他诉求:
</t>
  </si>
  <si>
    <t>2024-07-10 11:55:38</t>
  </si>
  <si>
    <t>2024-07-10 11:56:16</t>
  </si>
  <si>
    <t>SD-057-240710-128569-2699</t>
  </si>
  <si>
    <t>2024-07-10 11:56:10</t>
  </si>
  <si>
    <t>【调研】-FTTR-普通区域-奎文区-恒信沁园（枫丹壹号院）-15753666691-1000M-宽带上网投诉-次数0-20240710115404X644838376</t>
  </si>
  <si>
    <t>20240710115404X644838376</t>
  </si>
  <si>
    <t xml:space="preserve">流程受理流水号：20240710115117157536666911056744
客户号码:15753666691
客户姓名:刘**
投诉地市:潍坊
来话流水:2024071011502460820896040
宽带账号:15753666691
宽带账号归属地市:潍坊
宽带账号归属区县:高新
故障地址:潍坊高新高新城区潍县中路恒信沁园（枫丹壹号院）3号楼（壹号院）*********
联系电话:15753666691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故障时间:2024-07-10 11:50:34
具体故障现象:客户来电反映升级宽带后经常出现断线的情况，师傅去查看过未修好，之前没有升级时都是正常的，重启设备未恢复，要求查证回复，请协助处理，谢谢
客户其他诉求:如果修不好要求改回之前300M网速
</t>
  </si>
  <si>
    <t>2024-07-10 11:57:54</t>
  </si>
  <si>
    <t>SD-057-240710-392475-2558</t>
  </si>
  <si>
    <t>2024-07-10 11:41:15</t>
  </si>
  <si>
    <t>普通区域-临朐县-五井西村自然村-15265444741-100M-宽带上网投诉-次数0-20240710113839X719099214</t>
  </si>
  <si>
    <t>2024-07-11 12:42:00</t>
  </si>
  <si>
    <t>20240710113839X719099214</t>
  </si>
  <si>
    <t xml:space="preserve">【农村网络投诉】流程受理流水号：20240710113547152654447411052749
客户号码:15265444741
客户姓名:许*
投诉地市:潍坊
来话流水:2024071011353055020810455
宽带账号:15265444741
宽带账号归属地市:潍坊
宽带账号归属区县:临朐县
故障地址:潍坊临朐县五井镇人民政府五井西村五井西村自然村五井西村中东*********
联系电话:15265444741
联系人:女士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故障时间:2024-07-10 11:37:46
具体故障现象:客户来电网络无法使用，已解释存在宽带故障。不认可，要求师傅上门处理，表示家里的线路坏了
客户其他诉求:
</t>
  </si>
  <si>
    <t>2024-07-10 11:44:34</t>
  </si>
  <si>
    <t>2024-07-10 11:45:02</t>
  </si>
  <si>
    <t>SD-057-240710-836524-2615</t>
  </si>
  <si>
    <t>2024-07-10 11:47:28</t>
  </si>
  <si>
    <t>普通区域-安丘市-大华中央城-18653680866-300M-宽带上网投诉-次数0-202407100000283520</t>
  </si>
  <si>
    <t>202407100000283520</t>
  </si>
  <si>
    <t>202407100000283520#宽带账号：18653680866；联系电话：18653680866宽带地址：潍坊安丘市兴安街道长安路大华中央城长安路沿街西1号箱；客户来电反映网络不能用，客户来电报修，线上指导无法配合操作，要求上门处理, 来电流水：2024071011445677320829406</t>
  </si>
  <si>
    <t>2024-07-10 11:57:28</t>
  </si>
  <si>
    <t>2024-07-10 11:57:52</t>
  </si>
  <si>
    <t>SD-851-317423-3796-9272</t>
  </si>
  <si>
    <t>SD-057-240710-390462-2604</t>
  </si>
  <si>
    <t>2024-07-10 11:46:26</t>
  </si>
  <si>
    <t>80+普通-普通区域-寿光市-仉东村自然村-15244423576-200M-宽带上网投诉-次数0-202407100000284122</t>
  </si>
  <si>
    <t>2024-07-11 12:47:00</t>
  </si>
  <si>
    <t>202407100000284122</t>
  </si>
  <si>
    <t xml:space="preserve">202407100000284122#宽带账号：15244423576；宽带地址：潍坊寿光市侯镇仉东村仉东村自然村仉东村4箱(仉东东北沿街赵学光）；客户来电反映宽带无法上网，经查询客户侧为质差终端，请协助上门更换终端并一并处理故障问题，谢谢！联系电话：15244423576；联系人：女士；来电流水：2024071011380714420843215 </t>
  </si>
  <si>
    <t>2024-07-10 11:49:02</t>
  </si>
  <si>
    <t>2024-07-10 11:49:19</t>
  </si>
  <si>
    <t>SD-057-240710-172503-2629</t>
  </si>
  <si>
    <t>2024-07-10 11:49:21</t>
  </si>
  <si>
    <t>【调研】-80+银卡-普通区域-寿光市-阳光四季花园-13863695055-300M-宽带上网投诉-次数0-202407100000283933</t>
  </si>
  <si>
    <t>202407100000283933</t>
  </si>
  <si>
    <t>202407100000283933#宽带账号：13863695055；宽带地址：潍坊寿光市圣城街道建新街阳光温泉花园南区12号楼*；客户来电反映宽带连接不了，客户不配合线上指导，要求上门，请协助处理，谢谢！联系电话：13863695055；联系人：先生；来电流水：2024071011453056820836388。</t>
  </si>
  <si>
    <t>2024-07-10 11:52:16</t>
  </si>
  <si>
    <t>2024-07-10 11:52:34</t>
  </si>
  <si>
    <t>SD-057-240710-903645-6830</t>
  </si>
  <si>
    <t>2024-07-10 18:23:15</t>
  </si>
  <si>
    <t>FTTR-普通区域-昌邑市-大成府-13646462019-1000M-宽带上网投诉-次数0-20240710182037X837529989</t>
  </si>
  <si>
    <t>20240710182037X837529989</t>
  </si>
  <si>
    <t xml:space="preserve">流程受理流水号：20240710181927136464620191138479
客户号码:13646462019
客户姓名:夏**
投诉地市:潍坊
来话流水:2024071018191457320841988
宽带账号:13646462019
宽带账号归属地市:潍坊
宽带账号归属区县:昌邑市
故障地址:潍坊昌邑市奎聚街道奎聚路大成府2号楼*********
联系电话:13646462019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18:19:05
具体故障现象:电脑无法上网，
客户其他诉求:
</t>
  </si>
  <si>
    <t>2024-07-10 18:25:44</t>
  </si>
  <si>
    <t>2024-07-10 18:26:21</t>
  </si>
  <si>
    <t>SD-851-276499-8880-28827</t>
  </si>
  <si>
    <t>SD-057-240710-985674-6893</t>
  </si>
  <si>
    <t>2024-07-10 18:29:33</t>
  </si>
  <si>
    <t>普通区域-寿光市-西中-15169533206-300M-宽带上网投诉-次数0-20240710182718X238923631</t>
  </si>
  <si>
    <t>20240710182718X238923631</t>
  </si>
  <si>
    <t xml:space="preserve">【农村网络投诉】流程受理流水号：20240710182554151695332061139501
客户号码:15169533206
客户姓名:张**
投诉地市:潍坊
来话流水:2024071018224183520868745
宽带账号:15169533206
宽带账号归属地市:潍坊
宽带账号归属区县:寿光市
故障地址:潍坊寿光市道口西中疃西中西中村11号箱*********
联系电话:13791889340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18:26:05
具体故障现象:PON灯闪，光钎线插紧捋直重启未恢复
客户其他诉求:
</t>
  </si>
  <si>
    <t>2024-07-10 18:31:29</t>
  </si>
  <si>
    <t>2024-07-10 18:33:08</t>
  </si>
  <si>
    <t>SD-851-297617-7104-8601</t>
  </si>
  <si>
    <t>SD-057-240710-259401-6947</t>
  </si>
  <si>
    <t>2024-07-10 18:35:19</t>
  </si>
  <si>
    <t>80+普通-普通区域-寿光市-墨龙小区-13406607373-1000M-宽带上网投诉-次数0-20240710183239X559495407</t>
  </si>
  <si>
    <t>20240710183239X559495407</t>
  </si>
  <si>
    <t xml:space="preserve">流程受理流水号：20240710183133134066073731140403
客户号码:13406607373
客户姓名:张**
投诉地市:潍坊
来话流水:2024071018231384920872876
宽带账号:13406607373
宽带账号归属地市:潍坊
宽带账号归属区县:寿光市
故障地址:潍坊寿光市圣城街道新兴街墨龙小区6#楼*********
联系电话:13406607373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故障细类:宽带无法上网(专席)
携转原因:
故障时间:2024-07-10 18:31:39
具体故障现象:提示网络无法连接，
客户其他诉求:
</t>
  </si>
  <si>
    <t>2024-07-10 18:51:47</t>
  </si>
  <si>
    <t>2024-07-10 18:52:08</t>
  </si>
  <si>
    <t>SD-057-240710-513846-6920</t>
  </si>
  <si>
    <t>2024-07-10 18:32:24</t>
  </si>
  <si>
    <t>普通区域-诸城市-兴泊小区-13806473732-300M-宽带上网投诉-次数0-20240710183004X404695353</t>
  </si>
  <si>
    <t>20240710183004X404695353</t>
  </si>
  <si>
    <t xml:space="preserve">流程受理流水号：20240710182840138064737321139958
客户号码:13806473732
客户姓名:张**
投诉地市:潍坊
来话流水:2024071018263956420898983
宽带账号:13806473732
宽带账号归属地市:潍坊
宽带账号归属区县:诸城市
故障地址:潍坊诸城市密州街道繁荣路兴泊小区1号楼*********
联系电话:13964655978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光功率:-29.20
故障大类:宽带/电视
故障细类:宽带无法上网(专席)
携转原因:
故障时间:2024-07-10 18:31:26
具体故障现象:光功率弱
客户其他诉求:
</t>
  </si>
  <si>
    <t>2024-07-10 18:33:49</t>
  </si>
  <si>
    <t>2024-07-10 18:35:13</t>
  </si>
  <si>
    <t>SD-852-249776-1193-11301</t>
  </si>
  <si>
    <t>SD-057-240710-301286-2655</t>
  </si>
  <si>
    <t>2024-07-10 11:52:10</t>
  </si>
  <si>
    <t>80+普通-普通区域-寒亭区-引黄家园-18764624230-300M-宽带上网投诉-次数0-202407100000286874</t>
  </si>
  <si>
    <t>202407100000286874</t>
  </si>
  <si>
    <t xml:space="preserve">202407100000286874#【已关注中国移动10086微信公众号】流程受理流水号：20240710115020187646242301056489
客户号码:18764624230
客户姓名:姚**
投诉地市:潍坊
来话流水:2024071011495644920890332
宽带账号:18764624230
宽带账号归属地市:潍坊
宽带账号归属区县:寒亭区
故障地址:潍坊寒亭区寒亭街道益新街引黄家园引黄家园小区2号楼*********
联系电话:18764624230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故障细类:宽带无法上网
携转原因:
故障时间:2024-07-10 11:50:43
具体故障现象:电脑无法上网，
客户其他诉求:客户侧为质差终端，要求上门更换终端并一并处理故障问题。 要求半小时回电话。今天下午去维修。
</t>
  </si>
  <si>
    <t>2024-07-10 12:02:42</t>
  </si>
  <si>
    <t>2024-07-10 12:03:07</t>
  </si>
  <si>
    <t>SD-057-240710-369125-2601</t>
  </si>
  <si>
    <t>2024-07-10 11:45:20</t>
  </si>
  <si>
    <t>80+普通-普通区域-寿光市-刘旺-13963600269-200M-宽带上网投诉-次数0-202407100000281231</t>
  </si>
  <si>
    <t>2024-07-11 12:46:00</t>
  </si>
  <si>
    <t>202407100000281231</t>
  </si>
  <si>
    <t>202407100000281231#宽带账号：13963600269；宽带地址潍坊寿光市圣城街道刘旺村圣城街道刘旺；客户来电反映宽带无法连接，无法配合线上指导/客户不配合排障，请协助处理，谢谢！联系电话：13562605956；联系人：先生；来电流水：2024071011420375120893324。</t>
  </si>
  <si>
    <t>2024-07-10 11:54:26</t>
  </si>
  <si>
    <t>2024-07-10 11:55:05</t>
  </si>
  <si>
    <t>SD-851-247065-25980-12650</t>
  </si>
  <si>
    <t>SD-057-240710-175904-8837</t>
  </si>
  <si>
    <t>2024-07-10 21:25:32</t>
  </si>
  <si>
    <t>【调研】-80+银卡-普通区域-诸城市-清济庵自然村-15206363285-1000M-宽带上网投诉-次数0-202407100000666888</t>
  </si>
  <si>
    <t>202407100000666888</t>
  </si>
  <si>
    <t>202407100000666888#流程受理流水号：20240710212226152063632851161620
客户号码:15206363285
客户姓名:刘*
投诉地市:潍坊
来话流水:2024071021205269820885815
宽带账号:15206363285
宽带账号归属地市:潍坊
宽带账号归属区县:诸城市
故障地址:潍坊诸城市百尺河镇清济庵村
联系电话:15206363285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故障细类:宽带网速慢/卡顿
携转原因:
故障时间:2024-07-10 21:24:56
具体故障现象:网速慢卡顿，测速不达标，只达到一百兆
客户其他诉求:
;宽带小区$[清济庵自然村]$</t>
  </si>
  <si>
    <t>2024-07-10 21:31:27</t>
  </si>
  <si>
    <t>2024-07-10 21:31:53</t>
  </si>
  <si>
    <t>SD-851-257786-17195-23609</t>
  </si>
  <si>
    <t>SD-057-240710-097245-6923</t>
  </si>
  <si>
    <t>2024-07-10 18:32:31</t>
  </si>
  <si>
    <t>普通区域-昌邑市-棚户改造区-13475677554-300M-魔百和投诉-次数0-20240710183011X411693276</t>
  </si>
  <si>
    <t>20240710183011X411693276</t>
  </si>
  <si>
    <t>流程受理流水号：20240710182805134756775541139857
客户号码:13475677554
客户姓名:于**
投诉地市:潍坊
来话流水:2024071018122871420887193
宽带账号:13475677554
宽带账号归属地市:潍坊
宽带账号归属区县:昌邑市
故障地址:潍坊昌邑市都昌街道都昌路棚户改造区13号楼2单元202
联系电话:13475677554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故障时间:2024-07-10 18:28:53
魔百和单播/组播:单播
具体故障现象:机顶盒自动开关机，查看机顶盒定时关机状态，未设置，重启机顶盒后未恢复，请协助谢谢
客户其他诉求:
魔百和单/组播：单播</t>
  </si>
  <si>
    <t>2024-07-10 19:02:23</t>
  </si>
  <si>
    <t>SD-851-293444-40224-3789</t>
  </si>
  <si>
    <t>SD-057-240710-578146-2663</t>
  </si>
  <si>
    <t>2024-07-10 11:53:28</t>
  </si>
  <si>
    <t>【调研】-80+银卡-普通区域-寿光市-东头-15053679079-500M-魔百和投诉-次数0-202407100000288230</t>
  </si>
  <si>
    <t>202407100000288230</t>
  </si>
  <si>
    <t>202407100000288230#流程受理流水号：20240710115213150536790791056949
客户号码:15053679079
客户姓名:张*
投诉地市:潍坊
来话流水:2024071011510710820804705
宽带账号:15053679079
宽带账号归属地市:潍坊
宽带账号归属区县:寿光市
故障地址:潍坊寿光市田柳东头村东头东头村16号箱*********
联系电话:18753601309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故障时间:2024-07-10 11:52:37
魔百和单播/组播:单播
具体故障现象:机顶盒无法开机，老人不会操作
客户其他诉求:
魔百和单/组播：单播;宽带小区$[东头]$</t>
  </si>
  <si>
    <t>2024-07-10 12:01:00</t>
  </si>
  <si>
    <t>2024-07-10 12:01:39</t>
  </si>
  <si>
    <t>SD-851-259435-34918-26097</t>
  </si>
  <si>
    <t>SD-057-240710-832654-6875</t>
  </si>
  <si>
    <t>2024-07-10 18:27:42</t>
  </si>
  <si>
    <t>普通区域-滨海-山东高速交通物流投资有限公司-536000016720-100M-魔百和投诉-次数0-202407100000589416</t>
  </si>
  <si>
    <t>202407100000589416</t>
  </si>
  <si>
    <t>202407100000589416#流程受理流水号：202407101818395360000167201138346
客户号码:536000016720
客户姓名:李*
投诉地市:潍坊
来话流水:2024071018154465820813697
宽带账号:536000016720
宽带账号归属地市:潍坊
宽带账号归属区县:滨海
故障地址:潍坊滨海央子街道黄海路山东高速交通物流投资有限公司山东高速交通物流投资有限公司5号楼2楼弱电井3号箱*********
联系电话:18253658588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故障细类:移动高清电视故障(专席)
携转原因:
故障时间:2024-07-10 18:27:15
魔百和单播/组播:单播
具体故障现象:客户无法提供具体的错误故障，要求派人协助处理
客户其他诉求:
魔百和单/组播：单播;宽带小区$[山东高速交通物流投资有限公司]$</t>
  </si>
  <si>
    <t>2024-07-10 18:29:52</t>
  </si>
  <si>
    <t>2024-07-10 18:30:37</t>
  </si>
  <si>
    <t>SD-057-240710-968231-6950</t>
  </si>
  <si>
    <t>2024-07-10 18:35:30</t>
  </si>
  <si>
    <t>80+普通-普通区域-青州市-解家庄村自然村-15910059553-300M-宽带上网投诉-次数0-20240710183320X600510303</t>
  </si>
  <si>
    <t>20240710183320X600510303</t>
  </si>
  <si>
    <t>【预处理派单】宽带账号：15910059553，宽带地址： 潍坊青州市谭坊镇解家庄村解家庄村自然村二次扩容4号箱王松东墙*********，故障现象：，故障现象类型：，客户诉求：客户要求尽快联系   谢谢   今天，联系电话：15910059553，通话流水：2024071018280646320809760。接入方式：，当前是否在线：不在线，端到端诊断结果：宽带业务状态未激活，是否智能网关：否，光功率。</t>
  </si>
  <si>
    <t>2024-07-10 18:37:13</t>
  </si>
  <si>
    <t>2024-07-10 18:37:34</t>
  </si>
  <si>
    <t>SD-851-314767-16387-6100</t>
  </si>
  <si>
    <t>SD-057-240710-180532-6934</t>
  </si>
  <si>
    <t>2024-07-10 18:33:29</t>
  </si>
  <si>
    <t>【重投】-【调研】-80+银卡-普通区域-安丘市-山口村自然村-15965021707-200M-宽带上网投诉-次数0-202407100000593916</t>
  </si>
  <si>
    <t>202407100000593916</t>
  </si>
  <si>
    <t>202407100000593916#宽带账号：15965021707；宽带地址：潍坊安丘市担山镇山口村山口村自然村山口村1号箱张光金；客户来电反映宽带连接不了，客户不配合线上指导，要求上门，请协助处理，谢谢！联系电话：15965021707；联系人：先生；来电流水：2024071018304761420829393。</t>
  </si>
  <si>
    <t>2024-07-10 18:37:04</t>
  </si>
  <si>
    <t>2024-07-10 18:37:28</t>
  </si>
  <si>
    <t>SD-057-240710-479103-6879</t>
  </si>
  <si>
    <t>2024-07-10 18:28:09</t>
  </si>
  <si>
    <t>普通区域-寒亭区-益新街沿街商铺-15153659010-100M-宽带上网投诉-次数1-202407090000406685</t>
  </si>
  <si>
    <t>2024-07-10 18:31:06</t>
  </si>
  <si>
    <t>SD-057-240710-718964-6901</t>
  </si>
  <si>
    <t>2024-07-10 18:30:02</t>
  </si>
  <si>
    <t>普通区域--null--宽带上网投诉-次数0-202407100000270383</t>
  </si>
  <si>
    <t>202407100000270383</t>
  </si>
  <si>
    <t>202407100000270383#受理号码 : 15763027788客户姓名 : 白**号码归属地 : 潍坊高密 － 高密-大卖场-高密市鑫涵手机销售中心（社区）用户品牌 : 神州行，客户来电反映预约宽带业务到现在没有安装不认可，表示装维联系宽带wei覆盖无法安装不认可，表示办理本机号码就是安装宽带，并提及投诉，要求尽快处理，请协助处理，谢谢
联系电话：15763027788联系人：女士录音流水号：2024071011261148820888657</t>
  </si>
  <si>
    <t>2024-07-12 10:43:09</t>
  </si>
  <si>
    <t>家庭咨询-&gt;服务触点-&gt;装维人员-&gt;全局流转-&gt;售后服务-&gt;装维人员调试质量差-&gt;全局流转</t>
  </si>
  <si>
    <t>SD-057-240710-928476-2643</t>
  </si>
  <si>
    <t>2024-07-10 11:50:55</t>
  </si>
  <si>
    <t>普通区域-青州市-刘河村-13793603411-300M-宽带上网投诉-次数0-20240710114849X329671542</t>
  </si>
  <si>
    <t>20240710114849X329671542</t>
  </si>
  <si>
    <t xml:space="preserve">【农村网络投诉】流程受理流水号：20240710114650137936034111055671
客户号码:13793603411
客户姓名:田**
投诉地市:潍坊
来话流水:2024071011462564720847530
宽带账号:13793603411
宽带账号归属地市:潍坊
宽带账号归属区县:青州市
故障地址:潍坊青州市何官镇刘河村刘河村何官镇刘河村2号箱（村东南张中新）*********
联系电话:15054844139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11:47:54
具体故障现象:室内网线断了
客户其他诉求:
</t>
  </si>
  <si>
    <t>2024-07-10 11:51:57</t>
  </si>
  <si>
    <t>2024-07-10 11:52:30</t>
  </si>
  <si>
    <t>SD-851-266553-26809-15711</t>
  </si>
  <si>
    <t>SD-057-240710-276830-6974</t>
  </si>
  <si>
    <t>2024-07-10 18:38:10</t>
  </si>
  <si>
    <t>(目标)普通区域-诸城市-大双庙-17353658106-300M-宽带上网投诉-次数0-20240710183548X748228156</t>
  </si>
  <si>
    <t>20240710183548X748228156</t>
  </si>
  <si>
    <t xml:space="preserve">【农村网络投诉】流程受理流水号：20240710183229173536581061140565
客户号码:17353658106
客户姓名:张**
投诉地市:潍坊
来话流水:2024071018321574420840218
宽带账号:17353658106
宽带账号归属地市:潍坊
宽带账号归属区县:诸城市
故障地址:潍坊诸城市相州镇大双庙大双庙大双庙村16#箱*********
联系电话:18053670318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18:41:45
具体故障现象:光猫亮红灯，
客户其他诉求:客户来电反映家里宽带无法连接使用，光信号亮红灯，线上排障不配合，拒绝线上排障，请协助处理，谢谢
</t>
  </si>
  <si>
    <t>2024-07-10 18:42:35</t>
  </si>
  <si>
    <t>2024-07-10 18:42:54</t>
  </si>
  <si>
    <t>SD-057-240710-254607-2589</t>
  </si>
  <si>
    <t>2024-07-10 11:44:21</t>
  </si>
  <si>
    <t>【调研】-普通区域-昌邑市-二甲村-13963679586-200M-宽带上网投诉-次数0-20240710114228X948217553</t>
  </si>
  <si>
    <t>2024-07-11 12:45:00</t>
  </si>
  <si>
    <t>20240710114228X948217553</t>
  </si>
  <si>
    <t>【农村网络投诉】【预处理派单】宽带账号：13963679586，宽带地址： 潍坊昌邑市围子镇二甲村，故障现象：无法连接，故障现象类型：LOS亮红灯，客户诉求：光猫亮红灯，将光纤线捋直插紧未恢复，请协助，谢谢！，联系电话：13963679586，通话流水：2024071011393730420862444。接入方式：FTTH，当前是否在线：不在线，端到端诊断结果：状态正常，是否智能网关：是，光功率。</t>
  </si>
  <si>
    <t>2024-07-10 11:46:31</t>
  </si>
  <si>
    <t>2024-07-10 11:47:35</t>
  </si>
  <si>
    <t>SD-057-240710-126590-927</t>
  </si>
  <si>
    <t>2024-07-10 09:29:39</t>
  </si>
  <si>
    <t>【调研】-80+银卡-普通区域-寿光市-墨龙小区-15964322333-300M-宽带上网投诉-次数0-20240710092825X905284644</t>
  </si>
  <si>
    <t>20240710092825X905284644</t>
  </si>
  <si>
    <t xml:space="preserve">流程受理流水号：20240710092713159643223331017250
客户号码:15964322333
客户姓名:王**
投诉地市:潍坊
来话流水:2024071009261220720845401
宽带账号:15964322333
宽带账号归属地市:潍坊
宽带账号归属区县:寿光市
故障地址:潍坊寿光市圣城街道新兴街墨龙小区7#楼*********
联系电话:1553691207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09:27:37
具体故障现象:光猫亮红灯，
客户其他诉求:
</t>
  </si>
  <si>
    <t>2024-07-10 09:34:40</t>
  </si>
  <si>
    <t>2024-07-10 09:35:14</t>
  </si>
  <si>
    <t>SD-057-240710-418357-993</t>
  </si>
  <si>
    <t>2024-07-10 09:37:26</t>
  </si>
  <si>
    <t>【重投】-普通区域-奎文区-供销社宿舍-15763083925-300M-宽带上网投诉-次数0-202407100000155732</t>
  </si>
  <si>
    <t>202407100000155732</t>
  </si>
  <si>
    <t>202407100000155732#15763083925客户来电反映本机宽带，魔百合无法使用，光猫亮红灯,无法链接网络，地址：潍坊奎文区北苑街道四平路供销社宿舍5号楼4单元302，客户要求尽快维修，请给予查询处理。联系电话：19963967912，联系人：先生，流水：2024071009340631820849289</t>
  </si>
  <si>
    <t>2024-07-10 09:40:05</t>
  </si>
  <si>
    <t>2024-07-10 09:40:41</t>
  </si>
  <si>
    <t>SD-851-281502-659-1760</t>
  </si>
  <si>
    <t>SD-057-240710-460792-1006</t>
  </si>
  <si>
    <t>2024-07-10 09:38:34</t>
  </si>
  <si>
    <t>【调研】-80+普通-普通区域-奎文区-阳光100二期-18206440789-300M-宽带上网投诉-次数0-20240710093630X390129433</t>
  </si>
  <si>
    <t>20240710093630X390129433</t>
  </si>
  <si>
    <t xml:space="preserve">流程受理流水号：20240710093530182064407891019545
客户号码:18206440789
客户姓名:张*
投诉地市:潍坊
来话流水:2024071009340447620848916
宽带账号:18206440789
宽带账号归属地市:潍坊
宽带账号归属区县:奎文区
故障地址:潍坊奎文区广文街道胜利街阳光100二期12号楼*********
联系电话:18206440789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故障时间:2024-07-10 09:33:20
具体故障现象:宽带正常在线，网口灯正常，线路连接正常，指导重启未恢复，请协助，谢谢
客户其他诉求:
</t>
  </si>
  <si>
    <t>2024-07-10 10:00:53</t>
  </si>
  <si>
    <t>2024-07-10 16:07:25</t>
  </si>
  <si>
    <t>80+普通-FTTR-普通区域-昌邑市-颐城华府-15064697899-1000M-宽带上网投诉-次数0-202407100000463838 一级督办</t>
  </si>
  <si>
    <t>2024-07-11 17:08:00</t>
  </si>
  <si>
    <t>202407100000463838</t>
  </si>
  <si>
    <t>2024-07-10 16:10:07</t>
  </si>
  <si>
    <t>2024-07-10 16:10:37</t>
  </si>
  <si>
    <t>SD-057-240710-349728-2143</t>
  </si>
  <si>
    <t>2024-07-10 11:07:11</t>
  </si>
  <si>
    <t>普通区域-奎文区-新华苑东区-13964729952-300M-宽带上网投诉-次数0-202407100000244366</t>
  </si>
  <si>
    <t>202407100000244366</t>
  </si>
  <si>
    <t xml:space="preserve">202407100000244366#流程受理流水号：20240710110550139647299521044672
客户号码:13964729952
客户姓名:齐**
投诉地市:潍坊
来话流水:2024071011053941220808959
宽带账号:13964729952
宽带账号归属地市:潍坊
宽带账号归属区县:高新
故障地址:潍坊高新高新城区北宫街新华苑东区10号楼*********
联系电话:13964729952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11:06:12
具体故障现象:宽带无法上网
客户其他诉求:客户侧为质差终端，要求上门更换终端并一并处理故障问题。
</t>
  </si>
  <si>
    <t>2024-07-10 11:16:33</t>
  </si>
  <si>
    <t>2024-07-10 11:17:14</t>
  </si>
  <si>
    <t>2024-07-10 09:32:06</t>
  </si>
  <si>
    <t>【调研】-普通区域-潍城区-崔家庄自然村-15863655110-200M-宽带上网投诉-次数0-20240710092908X948249705 一级督办</t>
  </si>
  <si>
    <t>2024-07-11 10:33:00</t>
  </si>
  <si>
    <t>20240710092908X948249705</t>
  </si>
  <si>
    <t>2024-07-10 09:34:24</t>
  </si>
  <si>
    <t>2024-07-10 09:35:04</t>
  </si>
  <si>
    <t>SD-057-240710-984750-1005</t>
  </si>
  <si>
    <t>80+普通-普通区域-寿光市-岳家-13235365669-300M-宽带上网投诉-次数0-202407100000155998</t>
  </si>
  <si>
    <t>202407100000155998</t>
  </si>
  <si>
    <t>202407100000155998#宽带账号：13235365669宽带地址潍坊寿光市圣城街道岳家村岳家17号箱；客户来电反映宽带网络无法连接，要求上门，请协助处理，谢谢！联系电话：15063647779；来电流水：2024071009352266520865859</t>
  </si>
  <si>
    <t>2024-07-10 09:40:32</t>
  </si>
  <si>
    <t>2024-07-10 09:41:01</t>
  </si>
  <si>
    <t>SD-057-240710-039814-1007</t>
  </si>
  <si>
    <t>2024-07-10 09:38:38</t>
  </si>
  <si>
    <t>普通区域-诸城市-店子园-15006636679-300M-宽带上网投诉-次数0-20240710093632X392564341</t>
  </si>
  <si>
    <t>20240710093632X392564341</t>
  </si>
  <si>
    <t xml:space="preserve">【农村网络投诉】流程受理流水号：20240710093351150066366791019129
客户号码:15006636679
客户姓名:陈*
投诉地市:潍坊
来话流水:2024071009333892820843499
宽带账号:15006636679
宽带账号归属地市:潍坊
宽带账号归属区县:诸城市
故障地址:潍坊诸城市龙都街道店子园村店子园16号箱*********
联系电话:15006636679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09:36:02
具体故障现象:光猫不亮灯
客户其他诉求:光猫不亮灯，更换插排也不亮，要求装维尽快上门，谢谢
</t>
  </si>
  <si>
    <t>2024-07-10 09:45:53</t>
  </si>
  <si>
    <t>2024-07-10 09:46:24</t>
  </si>
  <si>
    <t>SD-057-240710-174593-3308</t>
  </si>
  <si>
    <t>2024-07-10 12:38:05</t>
  </si>
  <si>
    <t>80+金卡-普通区域-寿光市-北三里-13455651469-300M-宽带上网投诉-次数0-202407100000316018</t>
  </si>
  <si>
    <t>202407100000316018</t>
  </si>
  <si>
    <t>202407100000316018#宽带账号：13455651469；宽带地址：潍坊寿光市圣城街道渤海路北三里北三里村10号箱，客户来电反映宽带：连不上网，老人在家，线上指导无法操作，联系电话：13455651469；联系人：***；来电流水：2024071012354781420894093</t>
  </si>
  <si>
    <t>2024-07-10 12:47:20</t>
  </si>
  <si>
    <t>2024-07-10 12:47:46</t>
  </si>
  <si>
    <t>SD-057-240710-041256-3948</t>
  </si>
  <si>
    <t>2024-07-10 13:38:12</t>
  </si>
  <si>
    <t>【调研】-80+银卡-(目标)普通区域-奎文区-西英汽配城J-13953610872-100M-宽带上网投诉-次数0-20240710133619X779153223</t>
  </si>
  <si>
    <t>20240710133619X779153223</t>
  </si>
  <si>
    <t xml:space="preserve">流程受理流水号：20240710133304139536108721073657
客户号码:13953610872
客户姓名:王**
投诉地市:潍坊
来话流水:2024071013315752920859953
宽带账号:13953610872
宽带账号归属地市:潍坊
宽带账号归属区县:奎文区
故障地址:潍坊高新区永惠路桃园街高新王金丽诊所
联系电话:13953610872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
故障细类:宽带无法上网(专席)
携转原因:
故障时间:2024-07-10 13:34:45
具体故障现象:光猫灯正常但电脑手机无法上网，
客户其他诉求:
</t>
  </si>
  <si>
    <t>2024-07-10 13:40:21</t>
  </si>
  <si>
    <t>2024-07-10 13:40:39</t>
  </si>
  <si>
    <t>SD-057-240710-534708-2112</t>
  </si>
  <si>
    <t>2024-07-10 11:04:25</t>
  </si>
  <si>
    <t>【调研】-80+银卡-(目标)普通区域-寿光市-大伦村自然村-15763055789-1000M-宽带上网投诉-次数1-20240709172337X173228040</t>
  </si>
  <si>
    <t>2024-07-10 11:19:02</t>
  </si>
  <si>
    <t>2024-07-10 11:19:33</t>
  </si>
  <si>
    <t>2024-07-10 19:41:14</t>
  </si>
  <si>
    <t>【调研】-80+普通-FTTR-普通区域-坊子区-凤栖桃源-13626360389-200M-宽带上网投诉-次数0-202407100000629065 一级督办</t>
  </si>
  <si>
    <t>202407100000629065</t>
  </si>
  <si>
    <t>2024-07-10 19:43:00</t>
  </si>
  <si>
    <t>2024-07-10 19:43:20</t>
  </si>
  <si>
    <t>SD-057-240710-645319-945</t>
  </si>
  <si>
    <t>2024-07-10 09:32:22</t>
  </si>
  <si>
    <t>【调研】-普通区域-青州市-西园小区-13964771116-200M-宽带上网投诉-次数0-20240710093025X253682800</t>
  </si>
  <si>
    <t>20240710093025X253682800</t>
  </si>
  <si>
    <t xml:space="preserve">流程受理流水号：20240710092950139647711161018024
客户号码:13964771116
客户姓名:杨**
投诉地市:潍坊
来话流水:2024071009284138320878461
宽带账号:13964771116
宽带账号归属地市:潍坊
宽带账号归属区县:青州市
故障地址:潍坊青州市王府街道尧王山西路西园小区16号楼*********
联系电话:15866160090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故障细类:宽带无法上网(专席)
携转原因:
故障时间:2024-07-10 09:29:09
具体故障现象:无法上网
客户其他诉求:谢谢
</t>
  </si>
  <si>
    <t>2024-07-10 09:34:13</t>
  </si>
  <si>
    <t>2024-07-10 09:35:28</t>
  </si>
  <si>
    <t>SD-057-240710-356071-951</t>
  </si>
  <si>
    <t>2024-07-10 09:32:51</t>
  </si>
  <si>
    <t>【调研】-80+金卡-普通区域-诸城市-何家沟村-15169554887-1000M-宽带上网投诉-次数0-20240710093128X888797700</t>
  </si>
  <si>
    <t>20240710093128X888797700</t>
  </si>
  <si>
    <t xml:space="preserve">【农村网络投诉】流程受理流水号：20240710093102151695548871018362
客户号码:15169554887
客户姓名:苑**
投诉地市:潍坊
来话流水:2024071009292697720888671
宽带账号:15169554887
宽带账号归属地市:潍坊
宽带账号归属区县:诸城市
故障地址:潍坊诸城市相州镇何家沟何家沟村何家沟村4#箱*********
联系电话:15169554887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09:29:07
具体故障现象:光猫亮红灯，拔插捋直光纤线未恢复，请协助处理，谢谢
客户其他诉求:
</t>
  </si>
  <si>
    <t>2024-07-10 09:34:04</t>
  </si>
  <si>
    <t>2024-07-10 09:34:25</t>
  </si>
  <si>
    <t>SD-851-292491-834-9761</t>
  </si>
  <si>
    <t>SD-057-240710-258790-961</t>
  </si>
  <si>
    <t>2024-07-10 09:34:56</t>
  </si>
  <si>
    <t>80+金卡-普通区域-潍城区-蔡家庄小区-15963672899-1000M-宽带上网投诉-次数0-202407100000155166</t>
  </si>
  <si>
    <t>202407100000155166</t>
  </si>
  <si>
    <t>202407100000155166#导航立单,客户通过语音导航反馈宽带故障问题,经诊断光猫设备性能不佳,要求装维回访处理,请协助.联系电话：15963672899</t>
  </si>
  <si>
    <t>2024-07-10 09:38:56</t>
  </si>
  <si>
    <t>2024-07-10 09:39:21</t>
  </si>
  <si>
    <t>SD-851-312353-1638-23425</t>
  </si>
  <si>
    <t>SD-057-240710-873926-868</t>
  </si>
  <si>
    <t>2024-07-10 09:23:47</t>
  </si>
  <si>
    <t>普通区域-寿光市-苏州园-13563645862-200M-宽带上网投诉-次数0-20240710092247X567509511</t>
  </si>
  <si>
    <t>2024-07-11 10:24:00</t>
  </si>
  <si>
    <t>20240710092247X567509511</t>
  </si>
  <si>
    <t xml:space="preserve">流程受理流水号：20240710091740135636458621014464
客户号码:13563645862
客户姓名:丁*
投诉地市:潍坊
来话流水:2024071009165147520824647
宽带账号:13563645862
宽带账号归属地市:潍坊
宽带账号归属区县:寿光市
故障地址:潍坊寿光市圣城街道晨鸣路苏州园东区7号楼*********
联系电话:13563645862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09:17:17
具体故障现象:网速慢卡顿，
客户其他诉求:请协助处理，谢谢
</t>
  </si>
  <si>
    <t>2024-07-10 09:25:03</t>
  </si>
  <si>
    <t>2024-07-10 09:25:36</t>
  </si>
  <si>
    <t>SD-057-240710-405192-986</t>
  </si>
  <si>
    <t>2024-07-10 09:36:36</t>
  </si>
  <si>
    <t>【调研】-80+普通-(目标)普通区域-寿光市-台头东庄沿街-15054456397-1000M-宽带上网投诉-次数0-20240710093457X297617954</t>
  </si>
  <si>
    <t>20240710093457X297617954</t>
  </si>
  <si>
    <t xml:space="preserve">【农村网络投诉】流程受理流水号：20240710093304150544563971018930
客户号码:15054456397
客户姓名:隋**
投诉地市:潍坊
来话流水:2024071009320763520823607
宽带账号:15054456397
宽带账号归属地市:潍坊
宽带账号归属区县:寿光市
故障地址:潍坊寿光市台头镇东庄村台头东庄沿街1号箱*********
联系电话:15054456397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09:32:52
具体故障现象:宽带网络不通，光猫亮红灯，已经调试了还是不可以，请协助受理谢谢！
客户其他诉求:
</t>
  </si>
  <si>
    <t>2024-07-10 09:40:22</t>
  </si>
  <si>
    <t>2024-07-10 09:40:47</t>
  </si>
  <si>
    <t>SD-057-240710-264578-905</t>
  </si>
  <si>
    <t>2024-07-10 09:27:18</t>
  </si>
  <si>
    <t>【调研】-80+金卡-普通区域-寿光市-大伦村自然村-13563655302-300M-宽带上网投诉-次数0-202407100000141700</t>
  </si>
  <si>
    <t>202407100000141700</t>
  </si>
  <si>
    <t xml:space="preserve">202407100000141700#宽带账号：13563655302；宽带地址： 潍坊寿光市王望大伦村；客户来电反映电视机无法观看，客户不配合排障，要求上门，请协助处理，谢谢！联系电话：13563655302；联系人：先生；来电流水：2024071009251151420832102 
</t>
  </si>
  <si>
    <t>2024-07-10 09:35:44</t>
  </si>
  <si>
    <t>SD-851-233856-1098-21842</t>
  </si>
  <si>
    <t>SD-057-240710-937214-939</t>
  </si>
  <si>
    <t>2024-07-10 09:32:02</t>
  </si>
  <si>
    <t>普通区域--null-15153693377-宽带上网投诉-次数0-20240710092902X942925820</t>
  </si>
  <si>
    <t>20240710092902X942925820</t>
  </si>
  <si>
    <t>【预处理派单】宽带账号：15153693377，宽带地址： 潍坊青州市东夏镇益王府北路国泰民居小区28号楼*********，故障现象：，故障现象类型：，客户诉求：客户要求尽快装机，联系电话：18605361250，通话流水：2024071009250213220829999。接入方式：FTTH，当前是否在线：不在线，端到端诊断结果：宽带业务状态未激活，是否智能网关：否，光功率。</t>
  </si>
  <si>
    <t>2024-07-10 15:47:38</t>
  </si>
  <si>
    <t>SD-057-240710-845169-3250</t>
  </si>
  <si>
    <t>2024-07-10 12:32:07</t>
  </si>
  <si>
    <t>80+银卡-普通区域-临朐县-北马家庄-13964714098-300M-魔百和投诉-次数0-20240710122927X767511156</t>
  </si>
  <si>
    <t>20240710122927X767511156</t>
  </si>
  <si>
    <t>【农村网络投诉】流程受理流水号：20240710122619139647140981063609
客户号码:13964714098
客户姓名:陈**
投诉地市:潍坊
来话流水:2024071012232773520802157
宽带账号:13964714098
宽带账号归属地市:潍坊
宽带账号归属区县:临朐县
故障地址:潍坊临朐县城关街道北马家庄村北马家庄北马家庄25号箱民主路1156号*********
联系电话:15805363620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故障时间:2024-07-10 12:26:30
魔百和单播/组播:组播
具体故障现象:电视提示网络类错误，拔插网线配置网络未恢复
客户其他诉求:
魔百和单/组播：组播</t>
  </si>
  <si>
    <t>2024-07-10 12:36:40</t>
  </si>
  <si>
    <t>2024-07-10 12:38:03</t>
  </si>
  <si>
    <t>SD-057-240710-659728-3316</t>
  </si>
  <si>
    <t>2024-07-10 12:38:29</t>
  </si>
  <si>
    <t>【调研】-(目标)普通区域-高密市-周阳四村自然村-15706462919-1000M-宽带上网投诉-次数0-20240710123623X183665954</t>
  </si>
  <si>
    <t>20240710123623X183665954</t>
  </si>
  <si>
    <t xml:space="preserve">【农村网络投诉】流程受理流水号：20240710123501157064629191065054
客户号码:15706462919
客户姓名:牟**
投诉地市:潍坊
来话流水:2024071012340955620882751
宽带账号:15706462919
宽带账号归属地市:潍坊
宽带账号归属区县:高密市
故障地址:潍坊高密市密水街道周阳四村周阳四村自然村周阳四村村委路南线杆*********
联系电话:13864614962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12:35:24
具体故障现象:光猫亮红灯，
客户其他诉求:
</t>
  </si>
  <si>
    <t>2024-07-10 12:40:04</t>
  </si>
  <si>
    <t>2024-07-10 12:41:10</t>
  </si>
  <si>
    <t>SD-851-328161-28148-18917</t>
  </si>
  <si>
    <t>SD-057-240710-398524-1008</t>
  </si>
  <si>
    <t>2024-07-10 09:38:48</t>
  </si>
  <si>
    <t>FTTR-普通区域-青州市-青州市何官镇北大王商业街（小微）-18369688111-1000M-宽带上网投诉-次数0-20240710093711X431529995</t>
  </si>
  <si>
    <t>20240710093711X431529995</t>
  </si>
  <si>
    <t xml:space="preserve">流程受理流水号：20240710093539183696881111019588
客户号码:18369688111
客户姓名:张**
投诉地市:潍坊
来话流水:2024071009330774020836726
宽带账号:18369688111
宽带账号归属地市:潍坊
宽带账号归属区县:青州市
故障地址:潍坊青州市何官镇北大王青州市何官镇北大王商业街（小微）H1号箱特色炒兔*********
联系电话:18369688111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光功率:-13.39
故障大类:宽带/电视
故障细类:网速慢/上网掉线(专席)
携转原因:
故障时间:2024-07-10 09:36:08
具体故障现象:有的房间信号不好，全光WIFI，重启过设备了，提到投诉，请协助处理，谢谢
客户其他诉求:
</t>
  </si>
  <si>
    <t>2024-07-10 09:39:56</t>
  </si>
  <si>
    <t>2024-07-10 09:42:20</t>
  </si>
  <si>
    <t>SD-851-292314-1026-20903</t>
  </si>
  <si>
    <t>2024-07-10 12:32:37</t>
  </si>
  <si>
    <t>80+银卡-普通区域-寿光市-北慈村自然村-18866754007-500M-宽带上网投诉-次数0-20240710123118X878740806 一级督办</t>
  </si>
  <si>
    <t>20240710123118X878740806</t>
  </si>
  <si>
    <t xml:space="preserve">【农村网络投诉】流程受理流水号：20240710123050188667540071064315
客户号码:18866754007
客户姓名:赵**
投诉地市:潍坊
来话流水:2024071012223329120894898
宽带账号:18866754007
宽带账号归属地市:潍坊
宽带账号归属区县:寿光市
故障地址:潍坊寿光市王望北慈村北慈村自然村北慈村扩容10箱（盛福元超市外墙）*********
联系电话:18766893837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故障时间:2024-07-10 12:30:28
具体故障现象:光猫灯正常但电脑手机无法上网，
客户其他诉求:
</t>
  </si>
  <si>
    <t>2024-07-10 12:35:42</t>
  </si>
  <si>
    <t>2024-07-10 12:36:24</t>
  </si>
  <si>
    <t>SD-057-240710-396527-289</t>
  </si>
  <si>
    <t>2024-07-10 08:35:27</t>
  </si>
  <si>
    <t>普通区域-奎文区-清溪园西沿街（小微）-18953694433-300M-宽带上网投诉-次数0-202407100000101059</t>
  </si>
  <si>
    <t>202407100000101059</t>
  </si>
  <si>
    <t>202407100000101059#宽带账号：18953694433；宽带地址：潍坊奎文区梨园街道清溪街清溪园小区清溪园小区沿街*********；接入方式：FTTH，当前是否在线：在线，端到端诊断结果：客户侧设备问题，是否智能网关：，客户反映无法上网，要求尽快处理回复！来电流水：2024071008322922720874968联系电话13455621707</t>
  </si>
  <si>
    <t>2024-07-10 08:43:32</t>
  </si>
  <si>
    <t>2024-07-10 08:44:05</t>
  </si>
  <si>
    <t>SD-057-240710-045871-11</t>
  </si>
  <si>
    <t>2024-07-10 02:34:44</t>
  </si>
  <si>
    <t>【调研】-80+银卡-普通区域-奎文区-（铁通）乐民园保护小区（联系15063636111）-13864612888-200M-宽带上网投诉-次数0-202407100000090153</t>
  </si>
  <si>
    <t>202407100000090153</t>
  </si>
  <si>
    <t xml:space="preserve">202407100000090153#流程受理流水号：20240710022740138646128881000037
客户号码:13864612888
客户姓名:王**
投诉地市:潍坊
来话流水:2024071002271257120824218
宽带账号:13864612888
宽带账号归属地市:潍坊
宽带账号归属区县:奎文区
故障地址:潍坊奎文区梨园街道文化路（铁通）乐民园保护小区（联系15063636111）乐民园小区12号楼*********
联系电话:13864612888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光功率:-20.96
故障大类:宽带/电视
故障细类:宽带无法上网
携转原因:
故障时间:2024-07-10 02:27:57
具体故障现象:客户侧为质差终端，要求上门更换终端并一并处理故障问题。
客户其他诉求:客户侧为质差终端，要求上门更换终端并一并处理故障问题。
</t>
  </si>
  <si>
    <t>2024-07-10 03:27:14</t>
  </si>
  <si>
    <t>SD-851-272704-17306-12239</t>
  </si>
  <si>
    <t>SD-057-240710-106439-974</t>
  </si>
  <si>
    <t>2024-07-10 09:35:47</t>
  </si>
  <si>
    <t>普通区域-临朐县-东城营子沿街聚类-15264696961-200M-宽带上网投诉-次数0-20240710093303X183976449</t>
  </si>
  <si>
    <t>2024-07-11 10:36:00</t>
  </si>
  <si>
    <t>20240710093303X183976449</t>
  </si>
  <si>
    <t xml:space="preserve">流程受理流水号：20240710093211152646969611018682
客户号码:15264696961
客户姓名:赵**
投诉地市:潍坊
来话流水:2024071009310650720810242
宽带账号:15264696961
宽带账号归属地市:潍坊
宽带账号归属区县:临朐县
故障地址:潍坊临朐县东城街道营子沿街东城营子沿街聚类供销社楼马睿含1号箱*********
联系电话:15264696961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09:32:21
具体故障现象:提示网络无法连接，
客户其他诉求:15264696961用户来电反映办理的宽带无法上网，用户称没有插口了，现在无法上网，用户要求尽快处理解决
</t>
  </si>
  <si>
    <t>2024-07-10 09:37:10</t>
  </si>
  <si>
    <t>SD-057-240710-398076-306</t>
  </si>
  <si>
    <t>2024-07-10 08:36:54</t>
  </si>
  <si>
    <t>普通区域-寒亭区-会泉村自然村-13563637695-200M-宽带上网投诉-次数0-202407100000101226</t>
  </si>
  <si>
    <t>2024-07-11 09:37:00</t>
  </si>
  <si>
    <t>202407100000101226</t>
  </si>
  <si>
    <t>202407100000101226#宽带账号：13563637695；宽带地址：潍坊寒亭区朱里镇会泉村会泉村自然村26#；客户来电反映宽带无法联网。经查询客户侧为质差机顶盒，请协助上门更换终端并一并处理故障问题，谢谢！联系电话：13031693648；联系人：高**；来电流水：2024071008313800120869297。</t>
  </si>
  <si>
    <t>2024-07-10 08:40:27</t>
  </si>
  <si>
    <t>2024-07-10 08:40:43</t>
  </si>
  <si>
    <t>SD-851-241607-16079-19282</t>
  </si>
  <si>
    <t>SD-057-240710-402385-282</t>
  </si>
  <si>
    <t>2024-07-10 08:35:03</t>
  </si>
  <si>
    <t>80+银卡-普通区域-寿光市-大泊头村自然村-15763623772-300M-宽带上网投诉-次数0-20240710083201X521033593</t>
  </si>
  <si>
    <t>20240710083201X521033593</t>
  </si>
  <si>
    <t xml:space="preserve">【农村网络投诉】流程受理流水号：20240710082921157636237721001378
客户号码:15763623772
客户姓名:张**
投诉地市:潍坊
来话流水:2024071008281957120851411
宽带账号:15763623772
宽带账号归属地市:潍坊
宽带账号归属区县:寿光市
故障地址:潍坊寿光市侯镇大泊头村大泊头村自然村43号箱*********
联系电话:18366381550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08:30:01
具体故障现象:提示网络无法连接，
客户其他诉求:客户来电宽带无法使用，要求上门查看，请尽快处理谢谢
</t>
  </si>
  <si>
    <t>2024-07-10 08:37:08</t>
  </si>
  <si>
    <t>2024-07-10 08:40:48</t>
  </si>
  <si>
    <t>SD-057-240710-502679-3318</t>
  </si>
  <si>
    <t>2024-07-10 12:38:33</t>
  </si>
  <si>
    <t>普通区域-安丘市-毛家庄村-15376698288-300M-宽带上网投诉-次数0-20240710123625X185226725</t>
  </si>
  <si>
    <t>20240710123625X185226725</t>
  </si>
  <si>
    <t xml:space="preserve">【农村网络投诉】流程受理流水号：20240710123203153766982881064518
客户号码:15376698288
客户姓名:张**
投诉地市:潍坊
来话流水:2024071012314762620866431
宽带账号:15376698288
宽带账号归属地市:潍坊
宽带账号归属区县:安丘市
故障地址:潍坊安丘市官庄镇毛家庄村毛家庄村东眺河刘强东墙7号*********
联系电话:15263651188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12:34:09
具体故障现象:光信号红灯，捋直重启未恢复
客户其他诉求:用户对OP009963客服服务不满，请协助，谢谢
</t>
  </si>
  <si>
    <t>2024-07-10 12:41:45</t>
  </si>
  <si>
    <t>2024-07-10 12:42:09</t>
  </si>
  <si>
    <t>SD-851-249913-520-18471</t>
  </si>
  <si>
    <t>SD-057-240710-729364-3916</t>
  </si>
  <si>
    <t>2024-07-10 13:34:44</t>
  </si>
  <si>
    <t>【调研】-普通区域-昌乐县-埠南头村自然村-15265367472-300M-宽带上网投诉-次数0-202407100000342384</t>
  </si>
  <si>
    <t>202407100000342384</t>
  </si>
  <si>
    <t>202407100000342384#宽带账号：15265367472；宽带地址：潍坊昌乐县红河镇埠南头村埠南头村自然村埠南头村二期20#*********；客户来电反映宽带/移动高清*****，客户不在现场，无法配合线上指导/客户不配合排障，要求上门，请协助处理，谢谢！联系电话：15265367472；联系人：先生；来电流水：2024071013300752520847641。</t>
  </si>
  <si>
    <t>2024-07-10 13:37:59</t>
  </si>
  <si>
    <t>2024-07-10 13:38:23</t>
  </si>
  <si>
    <t>SD-057-240710-219854-2146</t>
  </si>
  <si>
    <t>2024-07-10 11:07:44</t>
  </si>
  <si>
    <t>【调研】-普通区域--null--宽带上网投诉-次数0-202407090000410162</t>
  </si>
  <si>
    <t>2024-07-11 12:08:00</t>
  </si>
  <si>
    <t>202407090000410162</t>
  </si>
  <si>
    <t>202407090000410162#流程 ： 
 流程受理流水号：20240709145930152646488861091788; 
客户姓名 ：杨**
投诉地市 ：潍坊
来话流水 ：2024070914585128220841190
联系电话 ：15264648886
联系人 ：杨**
4G套餐名称 ：预付费新飞享+套餐
是否升级投诉倾向 ：否
提单模板 ：15264648886客户反映已预约过移机，但是所在位置无端口无覆盖，无法移机，要求上报查证，联系人女士，联系电话：本机
;宽带小区$[营龙社区]$</t>
  </si>
  <si>
    <t>2024-07-10 15:22:16</t>
  </si>
  <si>
    <t>家庭咨询-&gt;咨询营销-&gt;家庭宽带-&gt;全局流转-&gt;办理规范-&gt;取消不成功-&gt;全局流转</t>
  </si>
  <si>
    <t>SD-057-240710-074813-872</t>
  </si>
  <si>
    <t>2024-07-10 09:24:19</t>
  </si>
  <si>
    <t>80+普通-普通区域-坊子区-北辛庄村自然村-15954480574-1000M-宽带上网投诉-次数0-202407100000143170</t>
  </si>
  <si>
    <t>202407100000143170</t>
  </si>
  <si>
    <t>202407100000143170# 宽带账号：15954480574；宽带地址：潍坊峡山区太堡庄街道（太堡庄）北辛庄村北辛庄村自然村北辛庄村委南中5号箱(周伟全)*********； ，具体现象：客户反映宽带不能上网，要求师傅联系维修，要求尽快处理回复！来电流水：2024071009203474120872320，联系电话： 18754426367</t>
  </si>
  <si>
    <t>2024-07-10 09:27:45</t>
  </si>
  <si>
    <t>2024-07-10 09:29:17</t>
  </si>
  <si>
    <t>SD-851-327099-8453-1965</t>
  </si>
  <si>
    <t>SD-057-240710-920476-990</t>
  </si>
  <si>
    <t>2024-07-10 09:36:57</t>
  </si>
  <si>
    <t>普通区域-奎文区-九龙大厦-18265690097-200M-宽带上网投诉-次数0-202407100000153714</t>
  </si>
  <si>
    <t>2024-07-11 10:37:00</t>
  </si>
  <si>
    <t>202407100000153714</t>
  </si>
  <si>
    <t xml:space="preserve">202407100000153714#宽带账号：18265690097；宽带地址：潍坊高新高新城区樱前街九龙大厦办公楼，客户来电反映宽带无法使用，无法配合线上指导,要求师傅上门，请协助处理，谢谢！联系电话；15098186757联系人：；来电流水：2024071009334970520845753。
</t>
  </si>
  <si>
    <t>2024-07-10 09:39:53</t>
  </si>
  <si>
    <t>2024-07-10 09:40:14</t>
  </si>
  <si>
    <t>SD-057-240710-826175-3260</t>
  </si>
  <si>
    <t>2024-07-10 12:32:41</t>
  </si>
  <si>
    <t>【调研】-80+普通-普通区域-诸城市-荣华园-18765791206-300M-宽带上网投诉-次数0-20240710123124X884333153</t>
  </si>
  <si>
    <t>20240710123124X884333153</t>
  </si>
  <si>
    <t xml:space="preserve">流程受理流水号：20240710123053187657912061064325
客户号码:18765791206
客户姓名:邵**
投诉地市:潍坊
来话流水:2024071012291692820848059
宽带账号:18765791206
宽带账号归属地市:潍坊
宽带账号归属区县:诸城市
故障地址:潍坊诸城市龙都街道龙都街荣华园40号楼*********
联系电话:18765791206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故障时间:2024-07-10 12:30:57
具体故障现象:网速慢卡顿，
客户其他诉求:
</t>
  </si>
  <si>
    <t>2024-07-10 12:36:28</t>
  </si>
  <si>
    <t>2024-07-10 12:43:30</t>
  </si>
  <si>
    <t>SD-851-259909-22591-9333</t>
  </si>
  <si>
    <t>SD-057-240710-495126-3262</t>
  </si>
  <si>
    <t>2024-07-10 12:32:44</t>
  </si>
  <si>
    <t>(目标)普通区域-寿光市-馨怡园小区-13864696111-100M-宽带上网投诉-次数0-20240710123139X899828194</t>
  </si>
  <si>
    <t>20240710123139X899828194</t>
  </si>
  <si>
    <t xml:space="preserve">流程受理流水号：20240710123022138646961111064259
客户号码:13864696111
客户姓名:崔**
投诉地市:潍坊
来话流水:2024071012234267820804170
宽带账号:13864696111
宽带账号归属地市:潍坊
宽带账号归属区县:寿光市
故障地址:潍坊寿光市圣城街道建桥路移动公司家属楼
联系电话:13905360203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故障时间:2024-07-10 12:29:49
具体故障现象:客户网络在线，已正常排查，电源注册光信号，网口灯均正常，为客户刷新网络，未恢复，
客户其他诉求:
</t>
  </si>
  <si>
    <t>2024-07-10 12:46:24</t>
  </si>
  <si>
    <t>2024-07-10 12:47:39</t>
  </si>
  <si>
    <t>SD-057-240710-368425-3910</t>
  </si>
  <si>
    <t>2024-07-10 13:33:38</t>
  </si>
  <si>
    <t>80+普通-FTTR-普通区域-寒亭区-固堤镇西瓜市场沿街-15963634222-1000M-宽带上网投诉-次数0-202407100000344260</t>
  </si>
  <si>
    <t>202407100000344260</t>
  </si>
  <si>
    <t xml:space="preserve">202407100000344260#宽带账号：15963634222；宽带地址：潍坊寒亭区固堤镇坊央路固堤固高路沿街沿街；客户来电反映宽带电视无法观看，经查询客户侧为质差机顶盒，请协助上门更换终端并一并处理故障问题，谢谢！联系电话：15963634222；联系人：先生；来电流水：2024071013300953820847867。
</t>
  </si>
  <si>
    <t>2024-07-10 13:37:45</t>
  </si>
  <si>
    <t>2024-07-10 13:38:20</t>
  </si>
  <si>
    <t>SD-851-266090-21074-10571</t>
  </si>
  <si>
    <t>SD-057-240710-274985-3289</t>
  </si>
  <si>
    <t>2024-07-10 12:35:43</t>
  </si>
  <si>
    <t>【调研】-80+普通-(目标)普通区域-寿光市-王望一村自然村-13615365912-300M-宽带上网投诉-次数0-20240710123458X983939520</t>
  </si>
  <si>
    <t>20240710123458X983939520</t>
  </si>
  <si>
    <t xml:space="preserve">【农村网络投诉】流程受理流水号：20240710123437136153659121064979
客户号码:13615365912
客户姓名:董**
投诉地市:潍坊
来话流水:2024071012304527120859063
宽带账号:13615365912
宽带账号归属地市:潍坊
宽带账号归属区县:寿光市
故障地址:潍坊寿光市王望王望一村王望一村自然村王望一村18号箱*********
联系电话:13615365912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12:34:28
具体故障现象:光猫亮红灯，
客户其他诉求:
</t>
  </si>
  <si>
    <t>2024-07-10 12:50:32</t>
  </si>
  <si>
    <t>2024-07-10 12:50:57</t>
  </si>
  <si>
    <t>SD-057-240710-360817-5232</t>
  </si>
  <si>
    <t>2024-07-10 16:02:28</t>
  </si>
  <si>
    <t>80+白金-FTTR-普通区域-寿光市-清河垄塬-18263645378-1000M-宽带上网投诉-次数0-20240710160053X453119235</t>
  </si>
  <si>
    <t>2024-07-11 17:03:00</t>
  </si>
  <si>
    <t>20240710160053X453119235</t>
  </si>
  <si>
    <t xml:space="preserve">流程受理流水号：20240710155903182636453781105650
客户号码:18263645378
客户姓名:陈*
投诉地市:潍坊
来话流水:2024071015581447520889933
宽带账号:18263645378
宽带账号归属地市:潍坊
宽带账号归属区县:寿光市
故障地址:潍坊寿光市洛城街道洛兴街清河垄塬9号楼*********
联系电话:15965098463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16:00:31
具体故障现象:打不开网页，
客户其他诉求:客户要求尽快处理，谢谢
</t>
  </si>
  <si>
    <t>2024-07-10 16:08:07</t>
  </si>
  <si>
    <t>2024-07-10 16:08:52</t>
  </si>
  <si>
    <t>SD-851-279126-9905-14450</t>
  </si>
  <si>
    <t>SD-057-240710-370481-843</t>
  </si>
  <si>
    <t>2024-07-10 09:22:12</t>
  </si>
  <si>
    <t>【调研】-普通区域-昌邑市-怡和花园-13280180719-1000M-宽带上网投诉-次数0-202407100000123847</t>
  </si>
  <si>
    <t>202407100000123847</t>
  </si>
  <si>
    <t>202407100000123847#宽带账号：13280180719；宽带地址：潍坊昌邑市城区奎聚路怡和花园B6号楼1单元箱*；客户来电反映宽带无法上网，客户无法配合线上指导/客户不配合排障，要求去家里，请协助处理，谢谢！联系电话：13280180719；联系人：先生；来电流水：2024071009185789320851724。</t>
  </si>
  <si>
    <t>2024-07-10 09:25:15</t>
  </si>
  <si>
    <t>2024-07-10 09:25:40</t>
  </si>
  <si>
    <t>SD-851-266333-1134-22164</t>
  </si>
  <si>
    <t>SD-057-240710-798145-3313</t>
  </si>
  <si>
    <t>2024-07-10 12:38:19</t>
  </si>
  <si>
    <t>80+普通-普通区域-诸城市-大王门村自然村-18706509661-300M-宽带上网投诉-次数0-20240710123548X148177825</t>
  </si>
  <si>
    <t>20240710123548X148177825</t>
  </si>
  <si>
    <t xml:space="preserve">【农村网络投诉】流程受理流水号：20240710123321187065096611064743
客户号码:18706509661
客户姓名:刘**
投诉地市:潍坊
来话流水:2024071012325610120874239
宽带账号:18706509661
宽带账号归属地市:潍坊
宽带账号归属区县:诸城市
故障地址:潍坊诸城市密州街道大王门村大王门村自然村大王门村北13号箱（李勇）*********
联系电话:18706509661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12:34:14
具体故障现象:光猫亮红灯，客户来电表示宽带无法连接网络，要求尽快上门维修
客户其他诉求:
</t>
  </si>
  <si>
    <t>2024-07-10 12:40:57</t>
  </si>
  <si>
    <t>2024-07-10 12:41:23</t>
  </si>
  <si>
    <t>SD-057-240710-361957-1031</t>
  </si>
  <si>
    <t>2024-07-10 09:41:39</t>
  </si>
  <si>
    <t>80+金卡-普通区域-奎文区-四方家和-18706698669-1000M-宽带上网投诉-次数0-202407100000159465</t>
  </si>
  <si>
    <t>202407100000159465</t>
  </si>
  <si>
    <t>202407100000159465#导航立单,客户通过语音导航反馈宽带故障问题,经诊断光猫设备性能不佳,要求装维回访处理,请协助.联系电话：18706698669</t>
  </si>
  <si>
    <t>2024-07-10 09:44:16</t>
  </si>
  <si>
    <t>2024-07-10 09:46:21</t>
  </si>
  <si>
    <t>SD-851-309950-11398-6750</t>
  </si>
  <si>
    <t>SD-057-240710-029675-4983</t>
  </si>
  <si>
    <t>2024-07-10 15:26:08</t>
  </si>
  <si>
    <t>80+金卡-普通区域-寿光市-陈家庄-15753660906-1000M-宽带上网投诉-次数0-202407100000428363</t>
  </si>
  <si>
    <t>202407100000428363</t>
  </si>
  <si>
    <t>202407100000428363#宽带账号：15753660906；宽带地址：潍坊寿光市田马陈家庄陈家庄扩容01号箱*********；接入方式：FTTH，当前是否在线：不在线，端到端诊断结果：状态正常，是否智能网关：，客户反映宽带无法使用，显示质差，要求尽快处理回复！来电流水：2024071015215886020819335联系电话15753660906</t>
  </si>
  <si>
    <t>2024-07-10 15:40:39</t>
  </si>
  <si>
    <t>SD-851-265130-15449-3927</t>
  </si>
  <si>
    <t>SD-057-240710-705326-4960</t>
  </si>
  <si>
    <t>2024-07-10 15:20:16</t>
  </si>
  <si>
    <t>【调研】-80+普通-普通区域-奎文区-鑫汇进出口宿舍-13626462020-100M-宽带上网投诉-次数0-202407100000421758</t>
  </si>
  <si>
    <t>2024-07-11 16:21:00</t>
  </si>
  <si>
    <t>202407100000421758</t>
  </si>
  <si>
    <t xml:space="preserve">202407100000421758#流程受理流水号：20240710151921136264620201095862
客户号码:13626462020
客户姓名:王**
投诉地市:潍坊
来话流水:2024071015190042520881478
宽带账号:13626462020
宽带账号归属地市:潍坊
宽带账号归属区县:奎文区
故障地址:潍坊奎文区廿里堡街道机场路鑫汇进出口宿舍宿舍楼*********
联系电话:13626462020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故障时间:2024-07-10 15:20:01
具体故障现象:打不开网页，
客户其他诉求:客户侧为质差终端，要求上门更换终端并一并处理故障问题。
</t>
  </si>
  <si>
    <t>2024-07-10 16:16:56</t>
  </si>
  <si>
    <t>2024-07-10 16:29:27</t>
  </si>
  <si>
    <t>SD-057-240710-739521-435</t>
  </si>
  <si>
    <t>2024-07-10 08:46:54</t>
  </si>
  <si>
    <t>80+银卡-普通区域-青州市-供销社小区-13562678377-1000M-宽带上网投诉-次数0-202407100000110307</t>
  </si>
  <si>
    <t>202407100000110307</t>
  </si>
  <si>
    <t>202407100000110307#客户来电反映宽带不能用，经查询客户侧为质差终端，请协助上门更换终端并一并处理故障问题，谢谢！联系电话：18053608017；联系人：先生；来电流水：2024071008452727520876106</t>
  </si>
  <si>
    <t>2024-07-10 08:50:20</t>
  </si>
  <si>
    <t>2024-07-10 08:52:17</t>
  </si>
  <si>
    <t>SD-057-240710-415369-467</t>
  </si>
  <si>
    <t>2024-07-10 08:49:41</t>
  </si>
  <si>
    <t>【调研】-80+普通-普通区域-高密市-东庄自然村-13869601888-100M-宽带上网投诉-次数0-202407100000109786</t>
  </si>
  <si>
    <t>2024-07-11 09:50:00</t>
  </si>
  <si>
    <t>202407100000109786</t>
  </si>
  <si>
    <t xml:space="preserve">202407100000109786#流程受理流水号：20240710084911138696018881006220
客户号码:13869601888
客户姓名:李*
投诉地市:潍坊
来话流水:2024071008490087120807903
宽带账号:13869601888
宽带账号归属地市:潍坊
宽带账号归属区县:高密市
故障地址:潍坊高密市朝阳街道东庄东庄自然村高密东庄刘军屋西山12号箱*********
联系电话:13869601888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08:49:19
具体故障现象:打不开网页，
客户其他诉求:客户侧为质差终端，要求上门更换终端并一并处理故障问题。
</t>
  </si>
  <si>
    <t>2024-07-10 08:59:41</t>
  </si>
  <si>
    <t>2024-07-10 09:00:27</t>
  </si>
  <si>
    <t>SD-057-240710-725461-457</t>
  </si>
  <si>
    <t>2024-07-10 08:48:42</t>
  </si>
  <si>
    <t>普通区域-临朐县-老崖崮村自然村-15762499695-200M-宽带上网投诉-次数0-202407100000109660</t>
  </si>
  <si>
    <t>2024-07-11 09:49:00</t>
  </si>
  <si>
    <t>202407100000109660</t>
  </si>
  <si>
    <t>202407100000109660#流程受理流水号：20240710084739157624996951005800
客户号码:15762499695
客户姓名:梅*
投诉地市:潍坊
来话流水:2024071008461842320883432
宽带账号:15762499695
宽带账号归属地市:潍坊
宽带账号归属区县:临朐县
故障地址:潍坊临朐县冶源街道老崖崮村老崖崮村自然村老崖崮（扩容3次）38号箱薛光照（外墙）*********
联系电话:18706556781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08:48:10
具体故障现象:提示网络无法连接，
客户其他诉求:
;宽带小区$[老崖崮村自然村]$</t>
  </si>
  <si>
    <t>2024-07-10 08:51:48</t>
  </si>
  <si>
    <t>2024-07-10 08:52:06</t>
  </si>
  <si>
    <t>SD-851-250180-29646-23183</t>
  </si>
  <si>
    <t>SD-057-240710-348109-2403</t>
  </si>
  <si>
    <t>2024-07-10 11:20:51</t>
  </si>
  <si>
    <t>80+普通-普通区域-安丘市-曹家王封村-15763056869-200M-宽带上网投诉-次数0-20240710111853X533475915</t>
  </si>
  <si>
    <t>2024-07-11 12:21:00</t>
  </si>
  <si>
    <t>20240710111853X533475915</t>
  </si>
  <si>
    <t xml:space="preserve">【农村网络投诉】流程受理流水号：20240710111822157630568691048026
客户号码:15763056869
客户姓名:曹**
投诉地市:潍坊
来话流水:2024071011180987320880155
宽带账号:15763056869
宽带账号归属地市:潍坊
宽带账号归属区县:安丘市
故障地址:潍坊安丘市贾戈街道曹家王封曹家王封村曹家王封村8号箱霍玉清*********
联系电话:15763056869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11:17:38
具体故障现象:光猫亮红灯，
客户其他诉求:
</t>
  </si>
  <si>
    <t>2024-07-10 11:22:11</t>
  </si>
  <si>
    <t>2024-07-10 11:22:28</t>
  </si>
  <si>
    <t>SD-057-240710-823564-1029</t>
  </si>
  <si>
    <t>2024-07-10 09:41:31</t>
  </si>
  <si>
    <t>【调研】-80+银卡-普通区域-安丘市-启文家属楼-15165449169-300M-宽带上网投诉-次数0-20240710093955X595852786</t>
  </si>
  <si>
    <t>20240710093955X595852786</t>
  </si>
  <si>
    <t xml:space="preserve">流程受理流水号：20240710093853151654491691020465
客户号码:15165449169
客户姓名:康**
投诉地市:潍坊
来话流水:2024071009383489420808215
宽带账号:15165449169
宽带账号归属地市:潍坊
宽带账号归属区县:安丘市
故障地址:潍坊安丘市景芝镇景芝206国道启文家属楼启文家属院2#楼*********
联系电话:15165449169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
携转原因:
故障时间:2024-07-10 09:39:20
具体故障现象:光猫灯正常但电脑手机无法上网，请尽快处理，谢谢
客户其他诉求:
</t>
  </si>
  <si>
    <t>2024-07-10 09:44:24</t>
  </si>
  <si>
    <t>2024-07-10 09:44:45</t>
  </si>
  <si>
    <t>SD-057-240710-785462-4</t>
  </si>
  <si>
    <t>2024-07-10 00:51:03</t>
  </si>
  <si>
    <t>FTTR-普通区域-寿光市-现代嘉苑-15763643331-1000M-宽带上网投诉-次数0-202407100000091016</t>
  </si>
  <si>
    <t>202407100000091016</t>
  </si>
  <si>
    <t>202407100000091016#流程受理流水号：20240710004933157636433311000013
客户号码:15763643331
客户姓名:胡**
投诉地市:潍坊
来话流水:2024071000491913120822903
宽带账号:15763643331
宽带账号归属地市:潍坊
宽带账号归属区县:寿光市
故障地址:潍坊寿光市圣城街道建新街现代嘉苑20号楼*********
联系电话:15763643331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故障时间:2024-07-10 00:50:46
具体故障现象:打不开网页，
客户其他诉求:
;宽带小区$[现代嘉苑]$</t>
  </si>
  <si>
    <t>2024-07-10 01:48:01</t>
  </si>
  <si>
    <t>2024-07-10 07:23:19</t>
  </si>
  <si>
    <t>SD-851-238733-15446-22851</t>
  </si>
  <si>
    <t>SD-057-240710-478259-345</t>
  </si>
  <si>
    <t>2024-07-10 08:40:07</t>
  </si>
  <si>
    <t>普通区域-高密市-八里庄-13953633439-300M-宽带上网投诉-次数0-202407100000101410</t>
  </si>
  <si>
    <t>202407100000101410</t>
  </si>
  <si>
    <t>202407100000101410#流程受理流水号：20240710083658139536334391002987
客户号码:13953633439
客户姓名:沈**
投诉地市:潍坊
来话流水:2024071008362711420803437
宽带账号:13953633439
宽带账号归属地市:潍坊
宽带账号归属区县:高密市
故障地址:潍坊高密市密水街道八里庄行政村八里庄三毛发艺西墙外1号箱*********
联系电话:13953633439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08:39:16
具体故障现象:光猫亮红灯，
客户其他诉求:
;宽带小区$[八里庄]$</t>
  </si>
  <si>
    <t>2024-07-10 08:52:08</t>
  </si>
  <si>
    <t>2024-07-10 08:52:44</t>
  </si>
  <si>
    <t>SD-851-276264-12646-7151</t>
  </si>
  <si>
    <t>SD-057-240710-812970-4195</t>
  </si>
  <si>
    <t>2024-07-10 14:08:15</t>
  </si>
  <si>
    <t>【调研】-80+普通-普通区域-潍城区-怡馨家园-13863673652-100M-宽带上网投诉-次数0-20240710140632X592487257</t>
  </si>
  <si>
    <t>2024-07-11 15:09:00</t>
  </si>
  <si>
    <t>20240710140632X592487257</t>
  </si>
  <si>
    <t xml:space="preserve">流程受理流水号：20240710140348138636736521078786
客户号码:13863673652
客户姓名:周**
投诉地市:潍坊
来话流水:2024071014025294320834278
宽带账号:13863673652
宽带账号归属地市:潍坊
宽带账号归属区县:潍城区
故障地址:潍坊潍城区城关街道胜利西街怡馨家园1号楼*********
联系电话:13589196673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14:03:36
具体故障现象:光猫亮红灯，光纤线插紧捋直,重启 ,未恢复
客户其他诉求:
</t>
  </si>
  <si>
    <t>2024-07-10 14:16:21</t>
  </si>
  <si>
    <t>2024-07-10 14:16:39</t>
  </si>
  <si>
    <t>SD-851-261626-6165-26732</t>
  </si>
  <si>
    <t>SD-057-240710-471926-419</t>
  </si>
  <si>
    <t>2024-07-10 08:44:54</t>
  </si>
  <si>
    <t>【重投】-普通区域-寿光市-前游物流园（小微）-13205361214-200M-宽带上网投诉-次数0-20240710084347X227111570</t>
  </si>
  <si>
    <t>2024-07-11 09:45:00</t>
  </si>
  <si>
    <t>20240710084347X227111570</t>
  </si>
  <si>
    <t xml:space="preserve">流程受理流水号：20240710084239132053612141004481
客户号码:13205361214
客户姓名:张**
投诉地市:潍坊
来话流水:2024071008421607720849661
宽带账号:13205361214
宽带账号归属地市:潍坊
宽带账号归属区县:寿光市
故障地址:潍坊寿光市文家街道菜都路前游小黄楼（小微）10号楼
联系电话:13205361214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故障细类:宽带无法上网(专席)
携转原因:
故障时间:2024-07-10 08:44:07
具体故障现象:网速慢卡顿，
客户其他诉求:
</t>
  </si>
  <si>
    <t>2024-07-10 08:48:54</t>
  </si>
  <si>
    <t>2024-07-10 08:49:33</t>
  </si>
  <si>
    <t>SD-057-240710-209847-1032</t>
  </si>
  <si>
    <t>普通区域-昌乐县-爱伦堡小区-18263642230-100M-宽带上网投诉-次数0-20240710094013X613775737</t>
  </si>
  <si>
    <t>2024-07-11 10:42:00</t>
  </si>
  <si>
    <t>20240710094013X613775737</t>
  </si>
  <si>
    <t xml:space="preserve">流程受理流水号：20240710093516182636422301019490
客户号码:18263642230
客户姓名:张**
投诉地市:潍坊
来话流水:2024071009344242220857125
宽带账号:18263642230
宽带账号归属地市:潍坊
宽带账号归属区县:昌乐县
故障地址:潍坊昌乐县城关街道利民街爱伦堡小区24号楼*********
联系电话:13625369550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故障时间:2024-07-10 09:46:05
具体故障现象:光猫亮红灯，
客户其他诉求:客户来电反映家里宽带无法连接使用，光信号亮红灯，线上排障不认可，请协助处理，谢谢
</t>
  </si>
  <si>
    <t>2024-07-10 09:44:33</t>
  </si>
  <si>
    <t>2024-07-10 09:44:51</t>
  </si>
  <si>
    <t>SD-057-240710-581327-2435</t>
  </si>
  <si>
    <t>2024-07-10 11:23:38</t>
  </si>
  <si>
    <t>【调研】-80+银卡-普通区域-昌乐县-蓝宝石花园-15065687599-300M-宽带上网投诉-次数0-20240710112204X724334159</t>
  </si>
  <si>
    <t>20240710112204X724334159</t>
  </si>
  <si>
    <t xml:space="preserve">流程受理流水号：20240710112138150656875991048906
客户号码:15065687599
客户姓名:赵**
投诉地市:潍坊
来话流水:2024071011211931820823218
宽带账号:15065687599
宽带账号归属地市:潍坊
宽带账号归属区县:昌乐县
故障地址:潍坊昌乐县城关街道孤山街蓝宝石花园18号楼*********
联系电话:15065687599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11:20:20
具体故障现象:光猫亮红灯，
客户其他诉求:
</t>
  </si>
  <si>
    <t>2024-07-10 11:25:30</t>
  </si>
  <si>
    <t>2024-07-10 11:25:52</t>
  </si>
  <si>
    <t>2024-07-10 11:29:18</t>
  </si>
  <si>
    <t>【调研】-80+普通-普通区域-青州市-小王村-18553609818-1000M-宽带上网投诉-次数0-20240710112651X118164480 一级督办</t>
  </si>
  <si>
    <t>20240710112651X118164480</t>
  </si>
  <si>
    <t>2024-07-10 11:33:36</t>
  </si>
  <si>
    <t>2024-07-10 11:34:23</t>
  </si>
  <si>
    <t>SD-851-339016-6895-5684</t>
  </si>
  <si>
    <t>SD-057-240710-821076-1046</t>
  </si>
  <si>
    <t>2024-07-10 09:43:11</t>
  </si>
  <si>
    <t>普通区域-寒亭区-吴官庄村-15908036636-200M-宽带上网投诉-次数0-202407100000159861</t>
  </si>
  <si>
    <t>2024-07-11 10:44:00</t>
  </si>
  <si>
    <t>202407100000159861</t>
  </si>
  <si>
    <t>202407100000159861#【已关注中国移动10086微信公众号】流程受理流水号：20240710094052159080366361021033
客户号码:15908036636
客户姓名:郏**
投诉地市:潍坊
来话流水:2024071009402651020832512
宽带账号:15908036636
宽带账号归属地市:潍坊
宽带账号归属区县:寒亭区
故障地址:潍坊寒亭区寒亭街道吴官庄村行政村吴官庄村62#*********
联系电话:15908036636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09:42:21
具体故障现象:提示网络无法连接，
客户其他诉求:
;宽带小区$[吴官庄村]$</t>
  </si>
  <si>
    <t>2024-07-10 09:49:52</t>
  </si>
  <si>
    <t>2024-07-10 09:50:22</t>
  </si>
  <si>
    <t>SD-057-240710-783526-402</t>
  </si>
  <si>
    <t>2024-07-10 08:44:06</t>
  </si>
  <si>
    <t>FTTR-普通区域-滨海-崔家央子自然村-15244460222-1000M-宽带上网投诉-次数0-20240710084121X814201800</t>
  </si>
  <si>
    <t>20240710084121X814201800</t>
  </si>
  <si>
    <t xml:space="preserve">【农村网络投诉】流程受理流水号：20240710083938152444602221003708
客户号码:15244460222
客户姓名:崔**
投诉地市:潍坊
来话流水:2024071008352397620895592
宽带账号:15244460222
宽带账号归属地市:潍坊
宽带账号归属区县:滨海
故障地址:潍坊滨海央子街道崔家央子崔家央子自然村扩容1#(320加油站东)*********
联系电话:15244460222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08:40:06
具体故障现象:PON灯闪，指导捋插光纤线并重启，未恢复，请协助处理。
客户其他诉求:
</t>
  </si>
  <si>
    <t>2024-07-10 08:46:03</t>
  </si>
  <si>
    <t>2024-07-10 08:46:43</t>
  </si>
  <si>
    <t>SD-851-315809-4914-5168</t>
  </si>
  <si>
    <t>SD-057-240710-518490-4998</t>
  </si>
  <si>
    <t>2024-07-10 15:27:04</t>
  </si>
  <si>
    <t>【调研】-80+银卡-普通区域-青州市-富盈家园二期-18706517659-200M-宽带上网投诉-次数0-20240710152545X345908923</t>
  </si>
  <si>
    <t>2024-07-11 16:28:00</t>
  </si>
  <si>
    <t>20240710152545X345908923</t>
  </si>
  <si>
    <t xml:space="preserve">流程受理流水号：20240710152443187065176591097139
客户号码:18706517659
客户姓名:韩*
投诉地市:潍坊
来话流水:2024071015241015020847613
宽带账号:18706517659
宽带账号归属地市:潍坊
宽带账号归属区县:青州市
故障地址:潍坊青州市东夏镇益王府北路富盈家园二期90号楼*********
联系电话:18706517659
联系人:女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15:25:22
具体故障现象:光猫亮红灯，
客户其他诉求:
</t>
  </si>
  <si>
    <t>2024-07-10 15:30:25</t>
  </si>
  <si>
    <t>2024-07-10 15:31:15</t>
  </si>
  <si>
    <t>SD-057-240710-976405-1252</t>
  </si>
  <si>
    <t>2024-07-10 10:04:08</t>
  </si>
  <si>
    <t>80+银卡-普通区域-奎文区-和丰城市花园-13516367156-1000M-宽带上网投诉-次数0-202407100000182337</t>
  </si>
  <si>
    <t>202407100000182337</t>
  </si>
  <si>
    <t xml:space="preserve">202407100000182337#宽带账号：13516367156  ；宽带地址：潍坊高新高新城区新华路和丰城市花园B座（南楼*********
   ；客户来电反映宽带不能用，客户不在现场，无法配合线上指导，要求上门，请协助处理，谢谢！联系电话：本机；联系人：女士；来电流水：2024071010014948220823956
</t>
  </si>
  <si>
    <t>2024-07-10 10:09:17</t>
  </si>
  <si>
    <t>2024-07-10 10:09:45</t>
  </si>
  <si>
    <t>SD-851-257553-12889-6067</t>
  </si>
  <si>
    <t>SD-057-240710-198376-4971</t>
  </si>
  <si>
    <t>2024-07-10 15:23:13</t>
  </si>
  <si>
    <t>【调研】-普通区域-安丘市-潍安路西沿街和平路干鲜果-南关幼儿园-13081449537-500M-宽带上网投诉-次数0-20240710152038X381513130</t>
  </si>
  <si>
    <t>20240710152038X381513130</t>
  </si>
  <si>
    <t xml:space="preserve">流程受理流水号：20240710151820130814495371095597
客户号码:13081449537
客户姓名:吕**
投诉地市:潍坊
来话流水:2024071015175949220868482
宽带账号:13081449537
宽带账号归属地市:潍坊
宽带账号归属区县:安丘市
故障地址:潍坊安丘市兴安街道潍安路潍安路西沿街和平路干鲜果-南关幼儿园南关社区卫生2号箱*********
联系电话:13081449537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
携转原因:
故障时间:2024-07-10 15:20:10
具体故障现象:频繁掉线，
客户其他诉求:
</t>
  </si>
  <si>
    <t>2024-07-10 15:25:39</t>
  </si>
  <si>
    <t>2024-07-10 15:26:16</t>
  </si>
  <si>
    <t>SD-057-240710-263490-1314</t>
  </si>
  <si>
    <t>2024-07-10 10:08:46</t>
  </si>
  <si>
    <t>普通区域-昌邑市-前赶村自然村-15954480217-1000M-宽带上网投诉-次数0-202407100000186196</t>
  </si>
  <si>
    <t>202407100000186196</t>
  </si>
  <si>
    <t>202407100000186196#宽带账号：15954480217 ；宽带地址：潍坊昌邑市饮马镇前赶村前赶村自然村饮马前赶村；客户来电反映宽带不能用，客户不在现场，无法配合线上指导，称家里是老人不会操作，要求师傅上门，请协助处理，谢谢！联系电话：15954480217；联系人：先生；来电流水：2024071010044976620865029</t>
  </si>
  <si>
    <t>2024-07-10 10:10:28</t>
  </si>
  <si>
    <t>2024-07-10 10:13:25</t>
  </si>
  <si>
    <t>SD-057-240710-759631-458</t>
  </si>
  <si>
    <t>2024-07-10 08:48:48</t>
  </si>
  <si>
    <t>80+金卡-(目标)普通区域-奎文区-中南樾府-18765761729-500M-宽带上网投诉-次数0-202407100000112426</t>
  </si>
  <si>
    <t>202407100000112426</t>
  </si>
  <si>
    <t xml:space="preserve">202407100000112426#流程受理流水号：20240710084826187657617291006021
客户号码:18765761729
客户姓名:单**
投诉地市:潍坊
来话流水:2024071008472854420893878
宽带账号:18765761729
宽带账号归属地市:潍坊
宽带账号归属区县:高新
故障地址:潍坊高新新城街道潍县中路中南樾府中南樾府20号楼*********
联系电话:18765761729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09:04:45
具体故障现象:打不开网页，
客户其他诉求:客户侧为质差终端，要求上门更换终端并一并处理故障问题。
</t>
  </si>
  <si>
    <t>2024-07-10 08:51:46</t>
  </si>
  <si>
    <t>SD-057-240710-581492-4095</t>
  </si>
  <si>
    <t>2024-07-10 14:01:16</t>
  </si>
  <si>
    <t>【调研】-80+银卡-(目标)普通区域-奎文区-奎文凤凰山庄-17853681266-200M-宽带上网投诉-次数0-202407100000360761</t>
  </si>
  <si>
    <t>2024-07-11 15:02:00</t>
  </si>
  <si>
    <t>202407100000360761</t>
  </si>
  <si>
    <t>202407100000360761#流程受理流水号：20240710140028178536812661078181
客户号码:17853681266
客户姓名:马**
投诉地市:潍坊
来话流水:2024071013593202520800109
宽带账号:17853681266
宽带账号归属地市:潍坊
宽带账号归属区县:高新
故障地址:潍坊高新高新城区宝通街凤凰山庄20号楼*********
联系电话:17853681266
联系人:先生/女士
工单紧急程度:紧急
是否有升级投诉倾向:否
是否重复投诉:否
是否携转意向:否
是否投诉倾向:否
是否智能网关:智能网关
当前是否在线:否
接入方式:--
端到端诊断结果:用户密码错误
是否质差终端:无质差信息
光功率:无
故障大类:宽带/电视
故障细类:宽带无法上网(专席)
携转原因:
故障时间:2024-07-10 14:00:37
具体故障现象:用户密码错误
客户其他诉求:办理了同址换号就不能用了，重启无效
;宽带小区$[奎文凤凰山庄]$</t>
  </si>
  <si>
    <t>2024-07-10 14:09:38</t>
  </si>
  <si>
    <t>2024-07-10 14:10:50</t>
  </si>
  <si>
    <t>SD-057-240710-516924-4205</t>
  </si>
  <si>
    <t>2024-07-10 14:08:42</t>
  </si>
  <si>
    <t>【调研】-普通区域-高密市-狮子口小区-18863662625-1000M-宽带上网投诉-次数0-202407100000367049</t>
  </si>
  <si>
    <t>202407100000367049</t>
  </si>
  <si>
    <t xml:space="preserve">202407100000367049#宽带账号：18863662625；宽带地址：潍坊高密市醴泉街道顺河路狮子口小区4号楼；客户来电反映宽带网速慢，客户不配合排障，要求师傅上门，请协助处理，谢谢！联系电话：18863662625；联系人：先生；来电流水：2024071014062881620873381。 
</t>
  </si>
  <si>
    <t>2024-07-10 14:12:29</t>
  </si>
  <si>
    <t>2024-07-10 14:12:44</t>
  </si>
  <si>
    <t>SD-851-241628-14630-15986</t>
  </si>
  <si>
    <t>SD-057-240710-208475-4992</t>
  </si>
  <si>
    <t>2024-07-10 15:26:46</t>
  </si>
  <si>
    <t>80+金卡-普通区域-青州市-富盈家园二期-15954439503-200M-宽带上网投诉-次数0-20240710152456X296963582</t>
  </si>
  <si>
    <t>2024-07-11 16:27:00</t>
  </si>
  <si>
    <t>20240710152456X296963582</t>
  </si>
  <si>
    <t xml:space="preserve">流程受理流水号：20240710152237159544395031096629
客户号码:15954439503
客户姓名:杨**
投诉地市:潍坊
来话流水:2024071015214494920816486
宽带账号:15954439503
宽带账号归属地市:潍坊
宽带账号归属区县:青州市
故障地址:潍坊青州市东夏镇益王府北路富盈家园二期78号楼*********
联系电话:19862611372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15:23:36
具体故障现象:光猫亮红灯，
客户其他诉求:
</t>
  </si>
  <si>
    <t>2024-07-10 15:28:18</t>
  </si>
  <si>
    <t>2024-07-10 15:28:46</t>
  </si>
  <si>
    <t>SD-057-240710-904751-5007</t>
  </si>
  <si>
    <t>2024-07-10 15:29:06</t>
  </si>
  <si>
    <t>普通区域-青州市-富盈家园二期-13863633645-300M-宽带上网投诉-次数0-20240710152702X422522257</t>
  </si>
  <si>
    <t>20240710152702X422522257</t>
  </si>
  <si>
    <t xml:space="preserve">流程受理流水号：20240710152344138636336451096912
客户号码:13863633645
客户姓名:岳**
投诉地市:潍坊
来话流水:2024071015231824920836546
宽带账号:13863633645
宽带账号归属地市:潍坊
宽带账号归属区县:青州市
故障地址:潍坊青州市东夏镇益王府北路富盈家园二期89号楼*********
联系电话:13863633645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15:26:22
具体故障现象:光猫亮红灯，
客户其他诉求:13863633645客户来电反映宽带不能用，客户要求上门维修，请协助，谢谢。联系方式：13863633645
</t>
  </si>
  <si>
    <t>2024-07-10 15:32:07</t>
  </si>
  <si>
    <t>2024-07-10 15:33:10</t>
  </si>
  <si>
    <t>SD-057-240710-867203-383</t>
  </si>
  <si>
    <t>2024-07-10 08:42:01</t>
  </si>
  <si>
    <t>普通区域-坊子区-坊子海正新苑-15908020008-300M-宽带上网投诉-次数0-20240710084039X398137590</t>
  </si>
  <si>
    <t>20240710084039X398137590</t>
  </si>
  <si>
    <t xml:space="preserve">流程受理流水号：20240710084011159080200081003876
客户号码:15908020008
客户姓名:刘**
投诉地市:潍坊
来话流水:2024071008395105520829917
宽带账号:15908020008
宽带账号归属地市:潍坊
宽带账号归属区县:坊子区
故障地址:潍坊坊子区坊子新区龙山路坊子海正新苑7号楼*********
联系电话:15908020008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08:40:27
具体故障现象:打不开网页，
客户其他诉求:
</t>
  </si>
  <si>
    <t>2024-07-10 08:46:23</t>
  </si>
  <si>
    <t>2024-07-10 08:46:44</t>
  </si>
  <si>
    <t>SD-852-238943-668-6473</t>
  </si>
  <si>
    <t>SD-057-240710-418637-4957</t>
  </si>
  <si>
    <t>2024-07-10 15:20:02</t>
  </si>
  <si>
    <t>80+普通-普通区域-高密市-山东元丰橡胶科技有限公司员工公寓（小微）-15053620877-300M-宽带上网投诉-次数0-20240710151700X820863671</t>
  </si>
  <si>
    <t>20240710151700X820863671</t>
  </si>
  <si>
    <t xml:space="preserve">流程受理流水号：20240710151453150536208771094691
客户号码:15053620877
客户姓名:倪**
投诉地市:潍坊
来话流水:2024071015112547520883612
宽带账号:15053620877
宽带账号归属地市:潍坊
宽带账号归属区县:高密市
故障地址:潍坊高密市醴泉街道潍胶路山东元丰橡胶科技有限公司员工公寓（小微）高密元丰橡胶2层20号箱*********
联系电话:13563639568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15:16:45
具体故障现象:打不开网页，
客户其他诉求:
</t>
  </si>
  <si>
    <t>2024-07-10 15:27:22</t>
  </si>
  <si>
    <t>2024-07-10 15:28:10</t>
  </si>
  <si>
    <t>SD-057-240710-835042-4989</t>
  </si>
  <si>
    <t>2024-07-10 15:26:28</t>
  </si>
  <si>
    <t>【调研】-80+银卡-(目标)普通区域-坊子区-牛脊埠村自然村-18863037100-300M-宽带上网投诉-次数0-202407100000428478</t>
  </si>
  <si>
    <t>202407100000428478</t>
  </si>
  <si>
    <t xml:space="preserve">202407100000428478#流程受理流水号：20240710152534188630371001097344
客户号码:18863037100
客户姓名:王*
投诉地市:潍坊
来话流水:2024071015250774920859993
宽带账号:18863037100
宽带账号归属地市:潍坊
宽带账号归属区县:坊子区
故障地址:潍坊坊子区太堡庄街道（丈岭）牛脊埠村牛脊埠村自然村丈岭牛脊埠村东北5号箱（李福盈）*********
联系电话:18863037100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故障细类:宽带无法上网
携转原因:
故障时间:2024-07-10 15:25:39
具体故障现象:光猫亮红灯，
客户其他诉求:客户侧为质差终端，要求上门更换终端并一并处理故障问题。
</t>
  </si>
  <si>
    <t>2024-07-10 15:32:39</t>
  </si>
  <si>
    <t>2024-07-10 15:33:03</t>
  </si>
  <si>
    <t>SD-057-240710-470851-1222</t>
  </si>
  <si>
    <t>2024-07-10 10:02:04</t>
  </si>
  <si>
    <t>普通区域-潍城区-清荷湾-18866726566-300M-魔百和投诉-次数0-202407100000176554</t>
  </si>
  <si>
    <t>202407100000176554</t>
  </si>
  <si>
    <t>202407100000176554#流程受理流水号：20240710100108188667265661026659
客户号码:18866726566
客户姓名:于**
投诉地市:潍坊
来话流水:2024071009590105220885986
宽带账号:18866726566
宽带账号归属地市:潍坊
宽带账号归属区县:潍城区
故障地址:潍坊潍城区北关街道月河路清荷湾14号楼*********
联系电话:15864325608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故障大类:电视
故障细类:移动高清电视故障(专席)
携转原因:
故障时间:2024-07-10 10:01:37
魔百和单播/组播:单播
具体故障现象:机顶盒无法开机，
客户其他诉求:
魔百和单/组播：单播;宽带小区$[清荷湾]$</t>
  </si>
  <si>
    <t>2024-07-10 10:08:47</t>
  </si>
  <si>
    <t>2024-07-10 10:09:28</t>
  </si>
  <si>
    <t>SD-057-240710-927413-1322</t>
  </si>
  <si>
    <t>2024-07-10 10:09:30</t>
  </si>
  <si>
    <t>普通区域-寿光市-王裴村自然村-15263610868-100M-宽带上网投诉-次数0-202407100000186217</t>
  </si>
  <si>
    <t>2024-07-11 11:10:00</t>
  </si>
  <si>
    <t>202407100000186217</t>
  </si>
  <si>
    <t>202407100000186217#客户来电反映宽带不能用，经查询客户侧为质差终端，请协助上门更换终端并一并处理故障问题，谢谢！联系电话：15263610868；联系人：先生；来电流水：2024071010081469720811799。</t>
  </si>
  <si>
    <t>2024-07-10 10:16:51</t>
  </si>
  <si>
    <t>2024-07-10 10:17:11</t>
  </si>
  <si>
    <t>SD-057-240710-089463-1072</t>
  </si>
  <si>
    <t>2024-07-10 09:47:28</t>
  </si>
  <si>
    <t>(目标)普通区域-奎文区-雷士社区（雷士·书香宜家）-18363657823-100M-宽带上网投诉-次数0-20240710094609X969053712</t>
  </si>
  <si>
    <t>2024-07-11 10:48:00</t>
  </si>
  <si>
    <t>20240710094609X969053712</t>
  </si>
  <si>
    <t xml:space="preserve">流程受理流水号：20240710094458183636578231022114
客户号码:18363657823
客户姓名:杜**
投诉地市:潍坊
来话流水:2024071009435616820879277
宽带账号:18363657823
宽带账号归属地市:潍坊
宽带账号归属区县:奎文区
故障地址:潍坊奎文区廿里堡街道文化路雷士社区（雷士·书香宜家）2号楼*********
联系电话:18363657823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故障时间:2024-07-10 09:45:32
具体故障现象:18363657823客户来电反映宽带网速慢，掉线，请协助处理谢谢
客户其他诉求:请审核
</t>
  </si>
  <si>
    <t>2024-07-10 10:00:16</t>
  </si>
  <si>
    <t>2024-07-10 10:00:50</t>
  </si>
  <si>
    <t>SD-057-240710-247680-1255</t>
  </si>
  <si>
    <t>2024-07-10 10:04:32</t>
  </si>
  <si>
    <t>普通区域-寿光市-林家村自然村-15064649697-100M-宽带上网投诉-次数0-202407100000183473</t>
  </si>
  <si>
    <t>2024-07-11 11:05:00</t>
  </si>
  <si>
    <t>202407100000183473</t>
  </si>
  <si>
    <t xml:space="preserve">202407100000183473#【已关注中国移动10086微信公众号】流程受理流水号：20240710100334150646496971027372
客户号码:15064649697
客户姓名:李**
投诉地市:潍坊
来话流水:2024071010003338620806942
宽带账号:15064649697
宽带账号归属地市:潍坊
宽带账号归属区县:寿光市
故障地址:潍坊寿光市留吕林家村林家村东北2号箱（郎咸林）0号楼*********
联系电话:15064649697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故障时间:2024-07-10 10:04:01
魔百和单播/组播:组播
具体故障现象:15064649697机顶盒无法开机，
客户其他诉求:客户侧为质差终端，要求上门更换终端并一并处理故障问题。
</t>
  </si>
  <si>
    <t>2024-07-10 10:07:27</t>
  </si>
  <si>
    <t>2024-07-10 10:08:52</t>
  </si>
  <si>
    <t>SD-057-240710-789460-380</t>
  </si>
  <si>
    <t>2024-07-10 08:41:50</t>
  </si>
  <si>
    <t>普通区域-安丘市-王家营村-15063677293-300M-宽带上网投诉-次数0-20240710084005X542132200</t>
  </si>
  <si>
    <t>20240710084005X542132200</t>
  </si>
  <si>
    <t xml:space="preserve">【农村网络投诉】流程受理流水号：20240710083856150636772931003533
客户号码:15063677293
客户姓名:马**
投诉地市:潍坊
来话流水:2024071008375683720814970
宽带账号:15063677293
宽带账号归属地市:潍坊
宽带账号归属区县:安丘市
故障地址:潍坊安丘市凌河镇王家营村西儒林西儒林追加5号箱贾学明*********
联系电话:15063677293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故障时间:2024-07-10 08:40:48
具体故障现象:无法上网，
客户其他诉求:
</t>
  </si>
  <si>
    <t>2024-07-10 08:42:52</t>
  </si>
  <si>
    <t>2024-07-10 08:43:16</t>
  </si>
  <si>
    <t>SD-057-240710-341085-5720</t>
  </si>
  <si>
    <t>2024-07-10 16:46:31</t>
  </si>
  <si>
    <t>普通区域-奎文区-清溪园西沿街（小微）-18953694433-300M-宽带上网投诉-次数1-202407100000101059</t>
  </si>
  <si>
    <t>2024-07-11 17:47:00</t>
  </si>
  <si>
    <t>2024-07-10 16:53:56</t>
  </si>
  <si>
    <t>2024-07-10 16:54:24</t>
  </si>
  <si>
    <t>2024-07-10 08:48:02</t>
  </si>
  <si>
    <t>【调研】-普通区域-昌乐县-龙脉花园-15908005687-500M-宽带上网投诉-次数0-202407100000107665 一级督办</t>
  </si>
  <si>
    <t>202407100000107665</t>
  </si>
  <si>
    <t>2024-07-10 08:52:07</t>
  </si>
  <si>
    <t>2024-07-10 08:52:40</t>
  </si>
  <si>
    <t>SD-057-240710-908165-1642</t>
  </si>
  <si>
    <t>2024-07-10 10:23:10</t>
  </si>
  <si>
    <t>【调研】-普通区域-寒亭区-徐家楼农贸批发市场（小微）-15065361313-500M-宽带上网投诉-次数0-20240710102034X349074590</t>
  </si>
  <si>
    <t>20240710102034X349074590</t>
  </si>
  <si>
    <t xml:space="preserve">流程受理流水号：20240710101943150653613131031757
客户号码:15065361313
客户姓名:陈**
投诉地市:潍坊
来话流水:2024071010182640620853568
宽带账号:15065361313
宽带账号归属地市:潍坊
宽带账号归属区县:寒亭区
故障地址:潍坊寒亭区开元街道祥亭街徐家楼农贸批发市场（小微）10号摊位箱*********
联系电话:15065361313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10:19:52
具体故障现象:提示网络无法连接，
客户其他诉求:15065361313用户来电反映宽带出现故障，光猫所有的灯都不亮，用户称已经通电了，无法上网，用户要求尽快处理解决
</t>
  </si>
  <si>
    <t>2024-07-10 10:25:08</t>
  </si>
  <si>
    <t>2024-07-10 10:25:30</t>
  </si>
  <si>
    <t>SD-057-240710-713586-134</t>
  </si>
  <si>
    <t>2024-07-10 08:01:45</t>
  </si>
  <si>
    <t>【调研】-80+银卡-普通区域-奎文区-【潍柴】华丰小区-15963615586-300M-宽带上网投诉-次数0-202407100000093716</t>
  </si>
  <si>
    <t>202407100000093716</t>
  </si>
  <si>
    <t xml:space="preserve">202407100000093716#【已关注中国移动10086微信公众号】流程受理流水号：20240710080040159636155861000493
客户号码:15963615586
客户姓名:张**
投诉地市:潍坊
来话流水:2024071008001834820845992
宽带账号:15963615586
宽带账号归属地市:潍坊
宽带账号归属区县:奎文区
故障地址:潍坊奎文区北苑街道北宫街【潍柴】华丰小区21#楼*********
联系电话:15910163326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故障细类:移动高清电视故障
携转原因:
故障时间:2024-07-10 08:01:04
魔百和单播/组播:组播
具体故障现象:机顶盒无法开机，
客户其他诉求:客户侧为质差终端，要求上门更换终端并一并处理故障问题。
</t>
  </si>
  <si>
    <t>2024-07-10 08:08:34</t>
  </si>
  <si>
    <t>2024-07-10 08:09:48</t>
  </si>
  <si>
    <t>SD-851-260789-12252-4887</t>
  </si>
  <si>
    <t>SD-057-240710-673102-128</t>
  </si>
  <si>
    <t>2024-07-10 07:58:41</t>
  </si>
  <si>
    <t>(目标)普通区域-潍城区-西寺村自然村-15910111929-100M-宽带上网投诉-次数0-202407100000091875</t>
  </si>
  <si>
    <t>202407100000091875</t>
  </si>
  <si>
    <t xml:space="preserve">202407100000091875#流程受理流水号：20240710075801159101119291000459
客户号码:15910111929
客户姓名:王**
投诉地市:潍坊
来话流水:2024071007563573520843970
宽带账号:15910111929
宽带账号归属地市:潍坊
宽带账号归属区县:潍城区
故障地址:潍坊潍城区望留街道西寺村西寺村自然村13#西数第3条胡同南数第4排东户*********
联系电话:13465728246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07:58:16
具体故障现象:打不开网页，
客户其他诉求:客户侧为质差终端，要求上门更换终端并一并处理故障问题。
</t>
  </si>
  <si>
    <t>2024-07-10 08:03:34</t>
  </si>
  <si>
    <t>2024-07-10 08:06:01</t>
  </si>
  <si>
    <t>SD-057-240710-496532-1732</t>
  </si>
  <si>
    <t>2024-07-10 10:29:20</t>
  </si>
  <si>
    <t>普通区域-临朐县-百峰公馆-18866758291-300M-宽带上网投诉-次数0-202407100000205379</t>
  </si>
  <si>
    <t>202407100000205379</t>
  </si>
  <si>
    <t xml:space="preserve">202407100000205379#宽带账号：18866758291；宽带地址：潍坊临朐县城关街道黄山路百峰公馆5号楼*********；客户来电反映电脑无法连接宽带网络，客户并表示不要15706307545的师傅上门，要求换一个师傅，客户不配合排障，要求上门，请协助处理，谢谢！联系电话：本机；联系人：女士；来电流水：2024071010250767220846363。
</t>
  </si>
  <si>
    <t>2024-07-10 10:33:03</t>
  </si>
  <si>
    <t>2024-07-10 10:40:14</t>
  </si>
  <si>
    <t>SD-851-328156-8356-7373</t>
  </si>
  <si>
    <t>SD-057-240710-710839-7274</t>
  </si>
  <si>
    <t>2024-07-10 19:08:21</t>
  </si>
  <si>
    <t>普通区域-昌邑市-杨家洼自然村-1585446398902-300M-宽带上网投诉-次数0-20240710190557X557630480</t>
  </si>
  <si>
    <t>20240710190557X557630480</t>
  </si>
  <si>
    <t xml:space="preserve">【农村网络投诉】流程受理流水号：2024071019050115854463989021145550
客户号码:1585446398902
客户姓名:
投诉地市:潍坊
来话流水:2024071019025199620836853
宽带账号:1585446398902
宽带账号归属地市:潍坊
宽带账号归属区县:昌邑市
故障地址:潍坊昌邑市李家埠镇杨家洼杨家洼自然村3号箱杨林发*********
联系电话:15854463989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19:05:22
具体故障现象:注册灯闪烁：引导客户将光纤线插紧，将弯折的位置捋直后重启无效，请协助处理，谢谢。
客户其他诉求:
</t>
  </si>
  <si>
    <t>2024-07-10 19:13:18</t>
  </si>
  <si>
    <t>2024-07-10 19:15:18</t>
  </si>
  <si>
    <t>SD-851-289713-10009-28436</t>
  </si>
  <si>
    <t>SD-057-240710-147036-1671</t>
  </si>
  <si>
    <t>2024-07-10 10:24:35</t>
  </si>
  <si>
    <t>普通区域-青州市-徐集村-15169586117-200M-宽带上网投诉-次数0-202407100000202420</t>
  </si>
  <si>
    <t>2024-07-11 11:25:00</t>
  </si>
  <si>
    <t>202407100000202420</t>
  </si>
  <si>
    <t>202407100000202420#宽带账号：15169586117；宽带地址：潍坊青州市何官镇徐集村徐集村5号箱（村北街中张风林）；客户来电反映宽带无法使用 ，无法配合线上指导/客户不配合排障，要求上门，请协助处理，谢谢！联系电话：15169586117；联系人：先生；来电流水：2024071010213548120897324。</t>
  </si>
  <si>
    <t>2024-07-10 10:27:44</t>
  </si>
  <si>
    <t>2024-07-10 10:28:14</t>
  </si>
  <si>
    <t>SD-057-240710-624935-6367</t>
  </si>
  <si>
    <t>2024-07-10 17:50:02</t>
  </si>
  <si>
    <t>普通区域-潍城区-大崖头自然村-13864668816-300M-宽带上网投诉-次数0-20240710174757X877139215</t>
  </si>
  <si>
    <t>2024-07-11 18:51:00</t>
  </si>
  <si>
    <t>20240710174757X877139215</t>
  </si>
  <si>
    <t xml:space="preserve">【农村网络投诉】流程受理流水号：20240710174613138646688161131895
客户号码:13864668816
客户姓名:王**
投诉地市:潍坊
来话流水:2024071017460448620828232
宽带账号:13864668816
宽带账号归属地市:潍坊
宽带账号归属区县:潍城区
故障地址:潍坊潍城区军埠口综合项目区大崖头大崖头自然村大崖头扩容4#南环北东1路南9排*********
联系电话:13563604655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17:46:32
具体故障现象:光猫亮红灯，
客户其他诉求:客户要求明天上午联系并且到家里维修
</t>
  </si>
  <si>
    <t>2024-07-10 18:18:36</t>
  </si>
  <si>
    <t>2024-07-10 18:20:35</t>
  </si>
  <si>
    <t>SD-057-240710-835146-6391</t>
  </si>
  <si>
    <t>2024-07-10 17:52:54</t>
  </si>
  <si>
    <t>80+银卡-普通区域-诸城市-龙苑尚城-15215368536-1000M-宽带上网投诉-次数0-202407100000561239</t>
  </si>
  <si>
    <t>2024-07-11 18:53:00</t>
  </si>
  <si>
    <t>202407100000561239</t>
  </si>
  <si>
    <t xml:space="preserve">202407100000561239#流程受理流水号：20240710175209152153685361133137
客户号码:15215368536
客户姓名:王*
投诉地市:潍坊
来话流水:2024071017513881120890150
宽带账号:15215368536
宽带账号归属地市:潍坊
宽带账号归属区县:诸城市
故障地址:潍坊诸城市龙都街道兴华路龙苑尚城1号楼*********
联系电话:15215368536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光功率:-21.07
故障大类:宽带/电视
故障细类:宽带无法上网
携转原因:
故障时间:2024-07-10 17:52:39
具体故障现象:客户来电反映本机账号的有线宽带无法使用，要求回电处理，谢谢！
客户其他诉求:客户侧为质差终端，要求上门更换终端并一并处理故障问题。
</t>
  </si>
  <si>
    <t>2024-07-10 17:57:13</t>
  </si>
  <si>
    <t>2024-07-10 17:57:39</t>
  </si>
  <si>
    <t>SD-851-259951-4842-14076</t>
  </si>
  <si>
    <t>SD-057-240710-024815-1636</t>
  </si>
  <si>
    <t>2024-07-10 10:22:54</t>
  </si>
  <si>
    <t>80+普通-普通区域-安丘市-刘家西郚村自然村-18263600418-300M-宽带上网投诉-次数0-202407100000200518</t>
  </si>
  <si>
    <t>202407100000200518</t>
  </si>
  <si>
    <t xml:space="preserve">202407100000200518#宽带账号：18263600418；宽带地址：潍坊安丘市红沙沟镇刘家西郚村刘家西郚村自然村2号箱村东*********
****；客户来电反映宽带/无法用***，客户，无法配合线上指导/，要求师傅上门，请协助处理，谢谢！联系电话：13153647590；联系人：***；来电流水：2024071010185708020860757。 </t>
  </si>
  <si>
    <t>2024-07-10 10:27:49</t>
  </si>
  <si>
    <t>2024-07-10 10:28:20</t>
  </si>
  <si>
    <t>SD-057-240710-925783-3498</t>
  </si>
  <si>
    <t>2024-07-10 13:03:24</t>
  </si>
  <si>
    <t>普通区域-寒亭区-二甲朱村自然村-15053605874-200M-魔百和投诉-次数0-202407100000331241</t>
  </si>
  <si>
    <t>202407100000331241</t>
  </si>
  <si>
    <t>202407100000331241#流程受理流水号：20240710130033150536058741069112
客户号码:15053605874
客户姓名:朱**
投诉地市:潍坊
来话流水:2024071013000059920852235
宽带账号:15053605874
宽带账号归属地市:潍坊
宽带账号归属区县:寒亭区
故障地址:潍坊寒亭区南孙镇二甲朱村二甲朱村自然村二甲朱村9号箱*********
联系电话:15053605874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光功率:-9.14
故障大类:宽带/电视
故障细类:移动高清电视故障(专席)
携转原因:
故障时间:2024-07-10 13:01:30
魔百和单播/组播:组播
具体故障现象:机顶盒无法开机，
客户其他诉求:
魔百和单/组播：组播;宽带小区$[二甲朱村自然村]$</t>
  </si>
  <si>
    <t>2024-07-10 13:07:16</t>
  </si>
  <si>
    <t>2024-07-10 13:07:44</t>
  </si>
  <si>
    <t>SD-851-246659-19212-13795</t>
  </si>
  <si>
    <t>SD-057-240710-297415-3495</t>
  </si>
  <si>
    <t>2024-07-10 13:02:35</t>
  </si>
  <si>
    <t>【调研】-80+银卡-普通区域-诸城市-金都北-东小区-17861257566-1000M-宽带上网投诉-次数0-202407100000328429</t>
  </si>
  <si>
    <t>202407100000328429</t>
  </si>
  <si>
    <t>202407100000328429#受理号码 : 17861257566客户姓名 : 王**号码归属地 : 潍坊诸城 － 诸城市顺通电讯有限公司（一分店）用户品牌 : 全球通，客户来电反映本机办理了2023年智能组网权益产品（自代办），但一直无人联系安装，要求记录反映，请尽快帮助核实回复，谢谢！联系电话：17861257566，来电流水号：2024071010534261520844826。
受理明细：
536240706114336006 王** 17861257566 促销奖励活动 促销活动 2024-07-06 14:55:55 bsacXYYD 随身厅-在线呼入 (fonline03) 随身厅-在线呼入 (SD.LF.DQ.ZXHR) 179.00 1.40 在网 否 黑</t>
  </si>
  <si>
    <t>2024-07-10 13:06:15</t>
  </si>
  <si>
    <t>2024-07-10 13:06:43</t>
  </si>
  <si>
    <t>SD-851-266709-9535-12902</t>
  </si>
  <si>
    <t>SD-057-240710-197624-6373</t>
  </si>
  <si>
    <t>2024-07-10 17:50:36</t>
  </si>
  <si>
    <t>普通区域-昌邑市-姜家寨自然村-13853675956-100M-宽带上网投诉-次数0-20240710174851X931268584</t>
  </si>
  <si>
    <t>20240710174851X931268584</t>
  </si>
  <si>
    <t xml:space="preserve">【农村网络投诉】流程受理流水号：20240710174824138536759561132354
客户号码:13853675956
客户姓名:付**
投诉地市:潍坊
来话流水:2024071017461467720830106
宽带账号:13853675956
宽带账号归属地市:潍坊
宽带账号归属区县:昌邑市
故障地址:潍坊昌邑市柳疃镇姜家寨村姜家寨自然村姜家寨11号箱姜松林*********
联系电话:14768653068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故障时间:2024-07-10 17:50:12
具体故障现象:提示网络无法连接，
客户其他诉求:
</t>
  </si>
  <si>
    <t>2024-07-10 18:01:27</t>
  </si>
  <si>
    <t>2024-07-10 18:02:04</t>
  </si>
  <si>
    <t>SD-057-240710-896735-1691</t>
  </si>
  <si>
    <t>2024-07-10 10:26:22</t>
  </si>
  <si>
    <t>【调研】-(目标)普通区域-寿光市-灶户村自然村-18766897938-100M-宽带上网投诉-次数0-20240710102424X264847227</t>
  </si>
  <si>
    <t>2024-07-11 11:27:00</t>
  </si>
  <si>
    <t>20240710102424X264847227</t>
  </si>
  <si>
    <t xml:space="preserve">【农村网络投诉】流程受理流水号：20240710102249187668979381032684
客户号码:18766897938
客户姓名:孙**
投诉地市:潍坊
来话流水:2024071010185140420859361
宽带账号:18766897938
宽带账号归属地市:潍坊
宽带账号归属区县:寿光市
故障地址:潍坊寿光市稻田镇灶户村
联系电话:18766897938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10:23:07
具体故障现象:光猫灯正常但电脑手机无法上网，
客户其他诉求:
</t>
  </si>
  <si>
    <t>2024-07-10 10:36:47</t>
  </si>
  <si>
    <t>2024-07-10 10:37:05</t>
  </si>
  <si>
    <t>2024-07-10 13:08:01</t>
  </si>
  <si>
    <t>80+普通-普通区域-临朐县-王门-18765193245-100M-宽带上网投诉-次数0-202407100000333735 一级督办</t>
  </si>
  <si>
    <t>202407100000333735</t>
  </si>
  <si>
    <t>2024-07-10 13:10:00</t>
  </si>
  <si>
    <t>2024-07-10 13:10:46</t>
  </si>
  <si>
    <t>SD-057-240710-492138-3513</t>
  </si>
  <si>
    <t>2024-07-10 13:05:35</t>
  </si>
  <si>
    <t>普通区域-青州市-青云紫府小区-13792673808-200M-宽带上网投诉-次数0-20240710130321X801192450</t>
  </si>
  <si>
    <t>20240710130321X801192450</t>
  </si>
  <si>
    <t xml:space="preserve">流程受理流水号：20240710130233137926738081069419
客户号码:13792673808
客户姓名:吕*
投诉地市:潍坊
来话流水:2024071013004258920856533
宽带账号:13792673808
宽带账号归属地市:潍坊
宽带账号归属区县:青州市
故障地址:潍坊青州市云门山街道益王府路青云紫府小区6号楼*********
联系电话:13792673808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故障细类:网速慢/上网掉线(专席)
携转原因:
故障时间:2024-07-10 13:02:47
具体故障现象:网速慢卡顿，客户来电反映宽带上网慢，我处正常排障未恢复，请协助处理谢谢
客户其他诉求:
</t>
  </si>
  <si>
    <t>2024-07-10 13:08:58</t>
  </si>
  <si>
    <t>2024-07-10 13:12:40</t>
  </si>
  <si>
    <t>SD-852-294680-513-10198</t>
  </si>
  <si>
    <t>SD-057-240710-065748-7293</t>
  </si>
  <si>
    <t>2024-07-10 19:08:47</t>
  </si>
  <si>
    <t>【调研】-80+金卡-普通区域-高密市-秦家岭花园-13475661263-1000M-宽带上网投诉-次数0-20240710190755X675059661</t>
  </si>
  <si>
    <t>20240710190755X675059661</t>
  </si>
  <si>
    <t xml:space="preserve">流程受理流水号：20240710190628134756612631145762
客户号码:13475661263
客户姓名:蒋**
投诉地市:潍坊
来话流水:2024071019055003720853995
宽带账号:13475661263
宽带账号归属地市:潍坊
宽带账号归属区县:高密市
故障地址:潍坊高密市朝阳街道立新街秦家岭花园高密秦家岭花园1号楼*********
联系电话:15169471822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19:07:16
具体故障现象:光猫亮红灯，
客户其他诉求:上门调试
</t>
  </si>
  <si>
    <t>2024-07-10 19:09:53</t>
  </si>
  <si>
    <t>2024-07-10 19:10:22</t>
  </si>
  <si>
    <t>SD-851-240256-26475-23087</t>
  </si>
  <si>
    <t>SD-057-240710-061943-1684</t>
  </si>
  <si>
    <t>2024-07-10 10:26:02</t>
  </si>
  <si>
    <t>普通区域-昌乐县-张家老庄-13011663398-300M-宽带上网投诉-次数0-20240710102309X189696552</t>
  </si>
  <si>
    <t>20240710102309X189696552</t>
  </si>
  <si>
    <t xml:space="preserve">【农村网络投诉】流程受理流水号：20240710102235130116633981032590
客户号码:13011663398
客户姓名:张**
投诉地市:潍坊
来话流水:2024071010205141720887111
宽带账号:13011663398
宽带账号归属地市:潍坊
宽带账号归属区县:昌乐县
故障地址:潍坊昌乐县营丘镇张家老庄张家老庄张家老庄村2-4#*********
联系电话:13011663398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故障细类:宽带无法上网(专席)
携转原因:
故障时间:2024-07-10 10:20:22
具体故障现象:宽带正常在线，网口灯正常，线路连接正常，指导重启未恢复，请协助，谢谢
客户其他诉求:
</t>
  </si>
  <si>
    <t>2024-07-10 10:28:56</t>
  </si>
  <si>
    <t>2024-07-10 10:29:18</t>
  </si>
  <si>
    <t>SD-057-240710-013796-6411</t>
  </si>
  <si>
    <t>2024-07-10 17:54:57</t>
  </si>
  <si>
    <t>【调研】-80+银卡-普通区域-昌乐县-凤凰佳苑-15265363776-1000M-宽带上网投诉-次数0-202407100000565920</t>
  </si>
  <si>
    <t>2024-07-11 18:55:00</t>
  </si>
  <si>
    <t>202407100000565920</t>
  </si>
  <si>
    <t>202407100000565920#【已关注中国移动10086微信公众号】导航立单,客户通过语音导航反馈宽带故障问题,经诊断光猫设备性能不佳,要求装维回访处理,请协助.联系电话：15265363776</t>
  </si>
  <si>
    <t>2024-07-10 17:57:56</t>
  </si>
  <si>
    <t>2024-07-10 17:58:42</t>
  </si>
  <si>
    <t>SD-851-238638-17588-28014</t>
  </si>
  <si>
    <t>SD-057-240710-780462-6444</t>
  </si>
  <si>
    <t>2024-07-10 17:58:28</t>
  </si>
  <si>
    <t>【调研】-80+金卡-(目标)普通区域-高密市-千禧花园-13964661256-1000M-宽带上网投诉-次数0-202407100000567740</t>
  </si>
  <si>
    <t>2024-07-11 18:59:00</t>
  </si>
  <si>
    <t>202407100000567740</t>
  </si>
  <si>
    <t>202407100000567740#宽带账号：13964661256；宽带地址：高密市朝阳街道人民大街千禧花园南楼*********；客户来电反映宽带机顶盒电视51024-1，组播，光猫3口调试4口未恢复，经查询客户侧为质差机顶盒，请协助上门更换终端并一并处理故障问题，谢谢！联系电话：13964661256；联系人：；来电流水2024071017531902120808335</t>
  </si>
  <si>
    <t>2024-07-10 18:01:08</t>
  </si>
  <si>
    <t>2024-07-10 18:01:32</t>
  </si>
  <si>
    <t>SD-851-316006-19439-10213</t>
  </si>
  <si>
    <t>SD-057-240710-985206-3840</t>
  </si>
  <si>
    <t>2024-07-10 13:23:12</t>
  </si>
  <si>
    <t>【调研】-80+白金-(目标)普通区域-昌邑市-义气村自然村-13792651355-1000M-宽带上网投诉-次数0-20240710132114X874622402</t>
  </si>
  <si>
    <t>20240710132114X874622402</t>
  </si>
  <si>
    <t xml:space="preserve">【农村网络投诉】流程受理流水号：20240710131927137926513551071830
客户号码:13792651355
客户姓名:张**
投诉地市:潍坊
来话流水:2024071013191234520876510
宽带账号:13792651355
宽带账号归属地市:潍坊
宽带账号归属区县:昌邑市
故障地址:潍坊昌邑市夏店镇义气村
联系电话:13792651355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13:20:25
具体故障现象:提示网络无法连接，
客户其他诉求:
</t>
  </si>
  <si>
    <t>2024-07-10 13:26:55</t>
  </si>
  <si>
    <t>2024-07-10 13:27:21</t>
  </si>
  <si>
    <t>SD-057-240710-690785-36</t>
  </si>
  <si>
    <t>2024-07-10 06:51:45</t>
  </si>
  <si>
    <t>80+白金-普通区域-奎文区-吉祥家园-13563678964-300M-宽带上网投诉-次数0-202407100000092808</t>
  </si>
  <si>
    <t>202407100000092808</t>
  </si>
  <si>
    <t>202407100000092808#流程受理流水号：20240710065114135636789641000094
客户号码:13563678964
客户姓名:金**
投诉地市:潍坊
来话流水:2024071006505860020827227
宽带账号:13563678964
宽带账号归属地市:潍坊
宽带账号归属区县:奎文区
故障地址:潍坊奎文区北苑街道乐川街吉祥家园6号楼*********
联系电话:13563678964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故障时间:2024-07-10 06:51:27
具体故障现象:电脑无法上网，
客户其他诉求:
客户要求尽快处理回复电话，谢谢
;宽带小区$[吉祥家园]$</t>
  </si>
  <si>
    <t>2024-07-10 07:18:37</t>
  </si>
  <si>
    <t>2024-07-10 07:19:02</t>
  </si>
  <si>
    <t>SD-057-240710-126783-3533</t>
  </si>
  <si>
    <t>2024-07-10 13:06:30</t>
  </si>
  <si>
    <t>普通区域-诸城市-马庄夏家营子自然村-13573679539-200M-宽带上网投诉-次数0-202407100000328143</t>
  </si>
  <si>
    <t>202407100000328143</t>
  </si>
  <si>
    <t xml:space="preserve">202407100000328143#流程受理流水号：20240710130611135736795391069930
客户号码:13573679539
客户姓名:牛**
投诉地市:潍坊
来话流水:2024071013041454020878823
宽带账号:13573679539
宽带账号归属地市:潍坊
宽带账号归属区县:诸城市
故障地址:潍坊诸城市贾悦镇马庄夏家营子马庄夏家营子自然村夏家营子14#箱*********
联系电话:13573679539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故障细类:移动高清电视故障
携转原因:
故障时间:2024-07-10 13:06:18
魔百和单播/组播:组播
具体故障现象:电视机提示无信号，
客户其他诉求:客户侧为质差终端，要求上门更换终端并一并处理故障问题。
</t>
  </si>
  <si>
    <t>2024-07-10 13:12:50</t>
  </si>
  <si>
    <t>2024-07-10 13:13:18</t>
  </si>
  <si>
    <t>SD-057-240710-856341-3518</t>
  </si>
  <si>
    <t>2024-07-10 13:05:54</t>
  </si>
  <si>
    <t>80+银卡-普通区域-寿光市-清河垄塬四期-15966135541-300M-宽带上网投诉-次数0-20240710130442X882924731</t>
  </si>
  <si>
    <t>20240710130442X882924731</t>
  </si>
  <si>
    <t xml:space="preserve">流程受理流水号：20240710130311159661355411069507
客户号码:15966135541
客户姓名:李**
投诉地市:潍坊
来话流水:2024071012593306920849422
宽带账号:15966135541
宽带账号归属地市:潍坊
宽带账号归属区县:寿光市
故障地址:潍坊寿光市洛城街道洛兴街清河垄塬四期23号楼*********
联系电话:15966135541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故障细类:宽带无法上网(专席)
携转原因:
故障时间:2024-07-10 13:02:00
具体故障现象:路由器不亮灯
客户其他诉求:请协助处理，谢谢
</t>
  </si>
  <si>
    <t>2024-07-10 13:13:09</t>
  </si>
  <si>
    <t>2024-07-10 13:25:48</t>
  </si>
  <si>
    <t>SD-057-240710-025674-1657</t>
  </si>
  <si>
    <t>80+金卡-普通区域-寿光市-尧水社区-13696360952-1000M-宽带上网投诉-次数0-20240710102207X127642612</t>
  </si>
  <si>
    <t>20240710102207X127642612</t>
  </si>
  <si>
    <t xml:space="preserve">【农村网络投诉】流程受理流水号：20240710102043136963609521032051
客户号码:13696360952
客户姓名:张**
投诉地市:潍坊
来话流水:2024071010174048920842889
宽带账号:13696360952
宽带账号归属地市:潍坊
宽带账号归属区县:寿光市
故障地址:潍坊寿光市洛城街道康家尧水村尧水社区C33号楼*********
联系电话:13696360952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故障细类:宽带无法上网(专席)
携转原因:
故障时间:2024-07-10 10:21:06
具体故障现象:光猫亮红灯，指导操作请协助谢谢
客户其他诉求:
</t>
  </si>
  <si>
    <t>2024-07-10 10:45:25</t>
  </si>
  <si>
    <t>2024-07-10 10:50:07</t>
  </si>
  <si>
    <t>SD-851-328794-9210-15051</t>
  </si>
  <si>
    <t>SD-057-240710-389714-6449</t>
  </si>
  <si>
    <t>2024-07-10 17:59:11</t>
  </si>
  <si>
    <t>【调研】-80+银卡-普通区域-寿光市-李桥村自然村-15949760362-1000M-宽带上网投诉-次数0-20240710175655X415829711</t>
  </si>
  <si>
    <t>20240710175655X415829711</t>
  </si>
  <si>
    <t xml:space="preserve">【农村网络投诉】流程受理流水号：20240710175618159497603621134072
客户号码:15949760362
客户姓名:李**
投诉地市:潍坊
来话流水:2024071017521580420896892
宽带账号:15949760362
宽带账号归属地市:潍坊
宽带账号归属区县:寿光市
故障地址:潍坊寿光市侯镇李桥村李桥村自然村李桥村沿街4箱(李向忠外墙）*********
联系电话:15949760362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
故障细类:宽带无法上网(专席)
携转原因:
故障时间:2024-07-10 17:56:36
具体故障现象:提示网络无法连接，
客户其他诉求:
</t>
  </si>
  <si>
    <t>2024-07-10 18:00:58</t>
  </si>
  <si>
    <t>SD-851-254054-28990-4184</t>
  </si>
  <si>
    <t>SD-057-240710-482197-3618</t>
  </si>
  <si>
    <t>2024-07-10 13:09:57</t>
  </si>
  <si>
    <t>80+银卡-普通区域-安丘市-大石戈村自然村-15762512502-300M-宽带上网投诉-次数0-202407100000333098</t>
  </si>
  <si>
    <t>202407100000333098</t>
  </si>
  <si>
    <t>202407100000333098#15762512502客户来电反映本机电视网络无法连接 ， 影响使用，经排障解释不认可，要求尽快处理，请协助谢谢.
联系人：先生   联系电话：本机      来电流水:2024071013074357620801086</t>
  </si>
  <si>
    <t>2024-07-10 13:12:59</t>
  </si>
  <si>
    <t>2024-07-10 13:13:26</t>
  </si>
  <si>
    <t>SD-057-240710-732051-6415</t>
  </si>
  <si>
    <t>2024-07-10 17:55:04</t>
  </si>
  <si>
    <t>普通区域-潍城区-卧龙社区（北区）-13583666211-100M-宽带上网投诉-次数0-202407100000563976</t>
  </si>
  <si>
    <t>2024-07-11 18:56:00</t>
  </si>
  <si>
    <t>202407100000563976</t>
  </si>
  <si>
    <t xml:space="preserve">202407100000563976#【已关注中国移动10086微信公众号】流程受理流水号：20240710175348135836662111133516
客户号码:13583666211
客户姓名:迟**
投诉地市:潍坊
来话流水:2024071017525310920803643
宽带账号:13583666211
宽带账号归属地市:潍坊
宽带账号归属区县:潍城区
故障地址:潍坊潍城区北关街道向阳路卧龙社区（北区）北区11号*********
联系电话:13573609358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17:55:02
具体故障现象:用户无法提供具体故障现象，
客户其他诉求:客户侧为质差终端，要求上门更换终端并一并处理故障问题。
</t>
  </si>
  <si>
    <t>2024-07-10 17:57:52</t>
  </si>
  <si>
    <t>2024-07-10 17:58:59</t>
  </si>
  <si>
    <t>2024-07-10 10:26:06</t>
  </si>
  <si>
    <t>80+普通-普通区域-临朐县-华府兰庭二期-19558639988-300M-宽带上网投诉-次数0-20240710102326X206603644 一级督办</t>
  </si>
  <si>
    <t>20240710102326X206603644</t>
  </si>
  <si>
    <t>2024-07-10 10:29:39</t>
  </si>
  <si>
    <t>2024-07-10 10:48:57</t>
  </si>
  <si>
    <t>SD-851-249101-13404-2476</t>
  </si>
  <si>
    <t>SD-057-240710-482607-1742</t>
  </si>
  <si>
    <t>2024-07-10 10:29:49</t>
  </si>
  <si>
    <t>普通区域--null--宽带上网投诉-次数0-202407090000605400</t>
  </si>
  <si>
    <t>2024-07-11 11:30:00</t>
  </si>
  <si>
    <t>202407090000605400</t>
  </si>
  <si>
    <t>202407090000605400#13561403290    潍坊   客户表示2024年6月29日来电申请移机要求2024年6月30安装，但师傅一直未联系，7月1日-5日期间多次来电，一直未有结果，要求投诉  联系电话19318619185 通话流水2024070917420053220853023 ，2024070917445350320885466原工单 202407050000705345  丢单  sd02799受理刘奎娟</t>
  </si>
  <si>
    <t>2024-07-12 09:11:41</t>
  </si>
  <si>
    <t>SD-057-240710-890517-103</t>
  </si>
  <si>
    <t>2024-07-10 07:44:54</t>
  </si>
  <si>
    <t>普通区域-高密市-东凤城小区-13953697956-100M-宽带上网投诉-次数0-202407100000092399</t>
  </si>
  <si>
    <t>202407100000092399</t>
  </si>
  <si>
    <t>202407100000092399#流程受理流水号：20240710074233139536979561000328
客户号码:13953697956
客户姓名:李*
投诉地市:潍坊
来话流水:2024071007420400220838463
宽带账号:13953697956
宽带账号归属地市:潍坊
宽带账号归属区县:高密市
故障地址:潍坊高密市密水街道人民大街东凤城小区9号楼*********
联系电话:13953697956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07:43:55
具体故障现象:光猫亮红灯，
客户其他诉求:客户表示一年不能上网好几次，要求尽快上门查看原因，请写处理，谢谢
;宽带小区$[东凤城小区]$</t>
  </si>
  <si>
    <t>2024-07-10 07:46:29</t>
  </si>
  <si>
    <t>2024-07-10 07:48:05</t>
  </si>
  <si>
    <t>SD-057-240710-769082-96</t>
  </si>
  <si>
    <t>2024-07-10 07:41:24</t>
  </si>
  <si>
    <t>80+银卡-普通区域-寿光市-义和村自然村-18765747234-300M-宽带上网投诉-次数0-202407100000094757</t>
  </si>
  <si>
    <t>202407100000094757</t>
  </si>
  <si>
    <t xml:space="preserve">202407100000094757#【已关注中国移动10086微信公众号】流程受理流水号：20240710073954187657472341000304
客户号码:18765747234
客户姓名:赵*
投诉地市:潍坊
来话流水:2024071007393212420837605
宽带账号:18765747234
宽带账号归属地市:潍坊
宽带账号归属区县:寿光市
故障地址:潍坊寿光市古城义和村义和村自然村义和村扩容13号箱*********
联系电话:18765747234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07:40:13
具体故障现象:提示网络无法连接，
客户其他诉求:客户侧为质差终端，要求上门更换终端并一并处理故障问题。
</t>
  </si>
  <si>
    <t>2024-07-10 07:43:04</t>
  </si>
  <si>
    <t>2024-07-10 07:43:25</t>
  </si>
  <si>
    <t>SD-057-240710-915473-6384</t>
  </si>
  <si>
    <t>2024-07-10 17:51:35</t>
  </si>
  <si>
    <t>【调研】-80+金卡-普通区域-奎文区-樱北花园-13963658882-1000M-宽带上网投诉-次数0-202407100000560393</t>
  </si>
  <si>
    <t>2024-07-11 18:52:00</t>
  </si>
  <si>
    <t>202407100000560393</t>
  </si>
  <si>
    <t>202407100000560393#宽带账号：13963658882；宽带地址：潍坊奎文区庄樱路167号卫生局宿舍；客户来电反映宽带电视无法观看，经查询客户侧为质差机顶盒，请协助上门更换终端并一并处理故障问题，谢谢！联系电话：18865363992；联系人：先生；来电流水：2024071017483733320856940。</t>
  </si>
  <si>
    <t>2024-07-10 17:54:46</t>
  </si>
  <si>
    <t>2024-07-10 17:55:13</t>
  </si>
  <si>
    <t>SD-851-241360-23801-28915</t>
  </si>
  <si>
    <t>SD-057-240710-356418-3891</t>
  </si>
  <si>
    <t>2024-07-10 13:29:41</t>
  </si>
  <si>
    <t>80+银卡-普通区域-寿光市-卜家村自然村-13573668993-200M-宽带上网投诉-次数0-20240710132730X250430106</t>
  </si>
  <si>
    <t>20240710132730X250430106</t>
  </si>
  <si>
    <t xml:space="preserve">【农村网络投诉】流程受理流水号：20240710132640135736689931072778
客户号码:13573668993
客户姓名:张**
投诉地市:潍坊
来话流水:2024071013261684420822884
宽带账号:13573668993
宽带账号归属地市:潍坊
宽带账号归属区县:寿光市
故障地址:潍坊寿光市田马卜家村卜家卜家村15号箱卜庆贵外墙*********
联系电话:13573668993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13:26:31
具体故障现象:光猫亮红灯，
客户其他诉求:客户来电要求师傅上门维修，请处理，谢谢
</t>
  </si>
  <si>
    <t>2024-07-10 13:32:52</t>
  </si>
  <si>
    <t>2024-07-10 13:33:15</t>
  </si>
  <si>
    <t>SD-057-240710-615742-106</t>
  </si>
  <si>
    <t>2024-07-10 07:48:46</t>
  </si>
  <si>
    <t>【调研】-80+金卡-普通区域-奎文区-（铁通）阳光秀苑-13506471672-1000M-宽带上网投诉-次数0-202407100000095960</t>
  </si>
  <si>
    <t>202407100000095960</t>
  </si>
  <si>
    <t xml:space="preserve">202407100000095960#【已关注中国移动10086微信公众号】流程受理流水号：20240710074606135064716721000352
客户号码:13506471672
客户姓名:张**
投诉地市:潍坊
来话流水:2024071007452031820839645
宽带账号:13506471672
宽带账号归属地市:潍坊
宽带账号归属区县:奎文区
故障地址:潍坊奎文区北苑街道潍州路阳光秀苑4号楼*********
联系电话:13506471672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07:46:43
具体故障现象:光猫亮红灯
客户其他诉求:客户侧为质差终端，要求上门更换终端并一并处理故障问题。
</t>
  </si>
  <si>
    <t>2024-07-10 07:56:06</t>
  </si>
  <si>
    <t>2024-07-10 07:56:30</t>
  </si>
  <si>
    <t>SD-851-233182-28554-15391</t>
  </si>
  <si>
    <t>SD-057-240710-574629-6424</t>
  </si>
  <si>
    <t>2024-07-10 17:56:06</t>
  </si>
  <si>
    <t>普通区域-诸城市-繁华新城南区-13884707770-200M-宽带上网投诉-次数0-20240710175348X228905498</t>
  </si>
  <si>
    <t>2024-07-11 18:57:00</t>
  </si>
  <si>
    <t>20240710175348X228905498</t>
  </si>
  <si>
    <t xml:space="preserve">流程受理流水号：20240710175304138847077701133357
客户号码:13884707770
客户姓名:李*
投诉地市:潍坊
来话流水:2024071017494272320869084
宽带账号:13884707770
宽带账号归属地市:潍坊
宽带账号归属区县:诸城市
故障地址:潍坊诸城市密州街道东外环繁华新城南区璟悦一期29号楼*********
联系电话:13884707770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光功率:-16.86
故障大类:宽带
故障细类:网速慢/上网掉线(专席)
携转原因:
故障时间:2024-07-10 17:56:39
具体故障现象:网速慢卡顿，
客户其他诉求:
</t>
  </si>
  <si>
    <t>2024-07-10 17:58:27</t>
  </si>
  <si>
    <t>SD-057-240710-041682-7200</t>
  </si>
  <si>
    <t>2024-07-10 19:04:15</t>
  </si>
  <si>
    <t>80+金卡-普通区域-青州市-圣水花园-13562606366-300M-宽带上网投诉-次数0-202407100000609906</t>
  </si>
  <si>
    <t>202407100000609906</t>
  </si>
  <si>
    <t xml:space="preserve">202407100000609906#宽带账号：13562606366；宽带地址：潍坊青州市云门山街道圣水路圣水花园中区11号楼*；客户来电反映宽带无网络，客户不配合排障，要求师傅上门，请协助处理，谢谢！联系电话：13562606366；联系人：女士；来电流水：2024071018580172320807818。
</t>
  </si>
  <si>
    <t>2024-07-10 19:11:29</t>
  </si>
  <si>
    <t>2024-07-10 19:11:55</t>
  </si>
  <si>
    <t>SD-851-318526-19583-24224</t>
  </si>
  <si>
    <t>SD-057-240710-157982-1651</t>
  </si>
  <si>
    <t>2024-07-10 10:23:42</t>
  </si>
  <si>
    <t>【调研】-普通区域-寿光市-一楼村自然村-15264426773-100M-宽带上网投诉-次数0-202407100000199429</t>
  </si>
  <si>
    <t>2024-07-11 11:24:00</t>
  </si>
  <si>
    <t>202407100000199429</t>
  </si>
  <si>
    <t>202407100000199429#宽带账号：15264426773；宽带地址：：潍坊寿光市台头镇一楼村一楼村自然村一楼村东；客户来电反映宽带不能上网，无法配合线上指导，，请协助处理，谢谢！联系电话；联系人：19709639771；来电流水：2024071010213658420897609</t>
  </si>
  <si>
    <t>2024-07-10 10:32:01</t>
  </si>
  <si>
    <t>2024-07-10 10:32:29</t>
  </si>
  <si>
    <t>SD-057-240710-034258-95</t>
  </si>
  <si>
    <t>2024-07-10 07:41:15</t>
  </si>
  <si>
    <t>【调研】-80+普通-普通区域-昌乐县-大北庄-13854410081-500M-宽带上网投诉-次数0-202407100000090790</t>
  </si>
  <si>
    <t>202407100000090790</t>
  </si>
  <si>
    <t xml:space="preserve">202407100000090790#【已关注中国移动10086微信公众号】流程受理流水号：20240710074048138544100811000312
客户号码:13854410081
客户姓名:孙**
投诉地市:潍坊
来话流水:2024071007402106220837880
宽带账号:13854410081
宽带账号归属地市:潍坊
宽带账号归属区县:昌乐县
故障地址:潍坊昌乐县朱刘街道大北庄大北庄大北庄村4#*********
联系电话:13854410081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07:41:01
具体故障现象:提示网络无法连接，
客户其他诉求:客户侧为质差终端，要求上门更换终端并一并处理故障问题。
</t>
  </si>
  <si>
    <t>2024-07-10 07:43:55</t>
  </si>
  <si>
    <t>2024-07-10 07:44:40</t>
  </si>
  <si>
    <t>SD-057-240710-981403-3569</t>
  </si>
  <si>
    <t>2024-07-10 13:08:08</t>
  </si>
  <si>
    <t>【调研】-80+银卡-普通区域-青州市-张尹村-15095195717-1000M-宽带上网投诉-次数0-20240710130507X907908754</t>
  </si>
  <si>
    <t>20240710130507X907908754</t>
  </si>
  <si>
    <t xml:space="preserve">【农村网络投诉】流程受理流水号：20240710130322150951957171069530
客户号码:15095195717
客户姓名:姚**
投诉地市:潍坊
来话流水:2024071012580265220840183
宽带账号:15095195717
宽带账号归属地市:潍坊
宽带账号归属区县:青州市
故障地址:潍坊青州市弥河镇张尹张尹村4号箱村中心路口张兴斌*********
联系电话:15954459136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故障时间:2024-07-10 12:59:36
具体故障现象:提示网络无法连接，路由器亮红灯，拔插网络，重启设备
客户其他诉求:
</t>
  </si>
  <si>
    <t>2024-07-10 13:10:07</t>
  </si>
  <si>
    <t>2024-07-10 13:10:30</t>
  </si>
  <si>
    <t>SD-851-261824-1136-7231</t>
  </si>
  <si>
    <t>SD-057-240710-951234-6395</t>
  </si>
  <si>
    <t>2024-07-10 17:53:12</t>
  </si>
  <si>
    <t>普通区域-高密市-新都花园-13869617018-200M-宽带上网投诉-次数0-20240710175105X653648390</t>
  </si>
  <si>
    <t>2024-07-11 18:54:00</t>
  </si>
  <si>
    <t>20240710175105X653648390</t>
  </si>
  <si>
    <t xml:space="preserve">流程受理流水号：20240710175017138696170181132742
客户号码:13869617018
客户姓名:刘**
投诉地市:潍坊
来话流水:2024071017463384820833705
宽带账号:13869617018
宽带账号归属地市:潍坊
宽带账号归属区县:高密市
故障地址:潍坊高密市密水街道永安路新都花园17号楼*********
联系电话:13869617018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故障细类:网速慢/上网掉线(专席)
携转原因:
故障时间:2024-07-10 17:51:20
具体故障现象:网速慢卡顿，重启未恢复
客户其他诉求:
</t>
  </si>
  <si>
    <t>2024-07-10 17:54:44</t>
  </si>
  <si>
    <t>2024-07-10 17:55:49</t>
  </si>
  <si>
    <t>SD-851-242735-2176-11491</t>
  </si>
  <si>
    <t>SD-057-240710-573869-6375</t>
  </si>
  <si>
    <t>2024-07-10 17:50:40</t>
  </si>
  <si>
    <t>【调研】-80+银卡-普通区域-青州市-堂子村-15063698024-500M-宽带上网投诉-次数0-20240710174852X932120894</t>
  </si>
  <si>
    <t>20240710174852X932120894</t>
  </si>
  <si>
    <t xml:space="preserve">【农村网络投诉】流程受理流水号：20240710174833150636980241132389
客户号码:15063698024
客户姓名:王*
投诉地市:潍坊
来话流水:2024071017474152220846605
宽带账号:15063698024
宽带账号归属地市:潍坊
宽带账号归属区县:青州市
故障地址:潍坊青州市东夏镇堂子村堂子村紧急扩容+1号箱（村南清霞机械厂西墙）*********
联系电话:15063698024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17:58:55
具体故障现象:光猫亮红灯，
客户其他诉求:
</t>
  </si>
  <si>
    <t>2024-07-10 17:56:23</t>
  </si>
  <si>
    <t>2024-07-10 17:56:41</t>
  </si>
  <si>
    <t>SD-851-263586-27601-10401</t>
  </si>
  <si>
    <t>SD-057-240710-769582-7267</t>
  </si>
  <si>
    <t>2024-07-10 19:08:11</t>
  </si>
  <si>
    <t>80+普通-普通区域-昌乐县-龙腾金都北沿街（小微）-17353676647-500M-宽带上网投诉-次数0-20240710190526X526999397</t>
  </si>
  <si>
    <t>20240710190526X526999397</t>
  </si>
  <si>
    <t xml:space="preserve">流程受理流水号：20240710190221173536766471145144
客户号码:17353676647
客户姓名:孟**
投诉地市:潍坊
来话流水:2024071019014177820829955
宽带账号:17353676647
宽带账号归属地市:潍坊
宽带账号归属区县:昌乐县
故障地址:潍坊昌乐县城关街道方山路龙腾金都北沿街（小微）厚8号（沿街东楼顶东南）*********
联系电话:17353676647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故障细类:宽带无法上网(专席)
携转原因:
故障时间:2024-07-10 19:04:31
具体故障现象:无法连网，拒绝自排障，执意要求维修师傅过去看一下，
客户其他诉求:
</t>
  </si>
  <si>
    <t>2024-07-10 19:14:55</t>
  </si>
  <si>
    <t>2024-07-10 19:15:16</t>
  </si>
  <si>
    <t>SD-851-271203-4715-19625</t>
  </si>
  <si>
    <t>SD-057-240710-342765-3965</t>
  </si>
  <si>
    <t>2024-07-10 13:41:25</t>
  </si>
  <si>
    <t>【调研】-80+普通-(目标)普通区域-安丘市-石家庄村自然村-15169632100-300M-宽带上网投诉-次数0-20240710133942X982641532</t>
  </si>
  <si>
    <t>20240710133942X982641532</t>
  </si>
  <si>
    <t xml:space="preserve">【农村网络投诉】流程受理流水号：20240710133747151696321001074309
客户号码:15169632100
客户姓名:宋**
投诉地市:潍坊
来话流水:2024071013312328820856034
宽带账号:15169632100
宽带账号归属地市:潍坊
宽带账号归属区县:安丘市
故障地址:潍坊安丘市凌河镇石家庄村村委北第二排路西第一户
联系电话:15169632100
联系人:女士
工单紧急程度:一般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故障时间:2024-07-10 13:38:14
具体故障现象:提示网络无法连接，光猫灯正常，重启光猫无法恢复，请协助尽快处理并回复电话，谢谢。
客户其他诉求:
</t>
  </si>
  <si>
    <t>2024-07-10 13:43:08</t>
  </si>
  <si>
    <t>2024-07-10 13:43:48</t>
  </si>
  <si>
    <t>SD-851-312754-27343-26103</t>
  </si>
  <si>
    <t>SD-057-240710-362491-5829</t>
  </si>
  <si>
    <t>2024-07-10 16:58:46</t>
  </si>
  <si>
    <t>80+金卡-普通区域-高密市-高密市智源科技创业服务有限公司（小微）-15763005959-1000M-宽带上网投诉-次数0-202407100000513554</t>
  </si>
  <si>
    <t>2024-07-11 17:59:00</t>
  </si>
  <si>
    <t>202407100000513554</t>
  </si>
  <si>
    <t>202407100000513554#宽带账号15763005959：；宽带地址：潍坊高密市朝阳街道人民大街高密市智源科技创业服务有限公司（小微）高密中科智谷2层；客户来电反映宽带卡，无法配合线上指导，，请协助处理，谢谢！联系电话；联系人：15763005959；来电流水：2024071016533073320802616</t>
  </si>
  <si>
    <t>2024-07-10 17:02:40</t>
  </si>
  <si>
    <t>2024-07-10 17:03:20</t>
  </si>
  <si>
    <t>SD-851-307569-17297-10319</t>
  </si>
  <si>
    <t>SD-057-240710-308196-7087</t>
  </si>
  <si>
    <t>2024-07-10 18:50:02</t>
  </si>
  <si>
    <t>【调研】-普通区域-寿光市-河东隅小区-15753692298-300M-宽带上网投诉-次数0-20240710184706X426972994</t>
  </si>
  <si>
    <t>20240710184706X426972994</t>
  </si>
  <si>
    <t xml:space="preserve">流程受理流水号：20240710184523157536922981142534
客户号码:15753692298
客户姓名:牟**
投诉地市:潍坊
来话流水:2024071018443079620822097
宽带账号:15753692298
宽带账号归属地市:潍坊
宽带账号归属区县:寿光市
故障地址:潍坊寿光市洛城街道金光东街河东隅小区7号楼*********
联系电话:15206460728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18:46:26
具体故障现象:提示网络无法连接，
客户其他诉求:
</t>
  </si>
  <si>
    <t>2024-07-10 19:04:43</t>
  </si>
  <si>
    <t>2024-07-10 19:05:39</t>
  </si>
  <si>
    <t>SD-851-285209-5297-5596</t>
  </si>
  <si>
    <t>SD-057-240710-847615-5580</t>
  </si>
  <si>
    <t>2024-07-10 16:29:10</t>
  </si>
  <si>
    <t>【调研】-80+银卡-普通区域-临朐县-小关自然村-15264696680-300M-宽带上网投诉-次数0-20240710162702X221973820</t>
  </si>
  <si>
    <t>2024-07-11 17:30:00</t>
  </si>
  <si>
    <t>20240710162702X221973820</t>
  </si>
  <si>
    <t xml:space="preserve">【农村网络投诉】流程受理流水号：20240710162458152646966801111954
客户号码:15264696680
客户姓名:侯**
投诉地市:潍坊
来话流水:2024071016243340420829059
宽带账号:15264696680
宽带账号归属地市:潍坊
宽带账号归属区县:临朐县
故障地址:潍坊临朐县沂山管理委员会小关小关自然村小关村（扩容5次）41号箱王厚海（外墙）*********
联系电话:15264696680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16:26:18
具体故障现象:光猫亮红灯，
客户其他诉求:
</t>
  </si>
  <si>
    <t>2024-07-10 16:33:08</t>
  </si>
  <si>
    <t>2024-07-10 16:34:19</t>
  </si>
  <si>
    <t>SD-851-319350-21767-25426</t>
  </si>
  <si>
    <t>SD-057-240710-096435-7699</t>
  </si>
  <si>
    <t>2024-07-10 19:36:06</t>
  </si>
  <si>
    <t>80+普通-普通区域-高密市-三里家园-13455677123-300M-魔百和投诉-次数0-202407100000628458</t>
  </si>
  <si>
    <t>202407100000628458</t>
  </si>
  <si>
    <t>202407100000628458#流程受理流水号：20240710193512134556771231149814
客户号码:13455677123
客户姓名:张*
投诉地市:潍坊
来话流水:2024071019344897820816912
宽带账号:13455677123
宽带账号归属地市:潍坊
宽带账号归属区县:高密市
故障地址:潍坊高密市密水街道利群路三里家园16号楼*********
联系电话:15053675599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故障细类:移动高清电视故障(专席)
携转原因:
故障时间:2024-07-10 19:39:17
魔百和单播/组播:组播
具体故障现象:机顶盒无法开机，请协助处理
客户其他诉求:
魔百和单/组播：组播;宽带小区$[三里家园]$</t>
  </si>
  <si>
    <t>2024-07-10 19:39:49</t>
  </si>
  <si>
    <t>2024-07-10 19:40:13</t>
  </si>
  <si>
    <t>SD-057-240710-498561-7184</t>
  </si>
  <si>
    <t>2024-07-10 19:02:20</t>
  </si>
  <si>
    <t>【调研】-普通区域-奎文区-潍坊商业银行宿舍-13863687678-300M-宽带上网投诉-次数0-202407100000610488</t>
  </si>
  <si>
    <t>202407100000610488</t>
  </si>
  <si>
    <t>202407100000610488#宽带账号：13863687678
；宽带地址：潍坊奎文区东关街道四平路北宫街潍坊商业银行宿舍1号楼；客户来电要求把宽带直接断网，客户不在现场，无法配合线上指导，要求上门，请协助处理，谢谢！联系电话：13863687678；联系人：先生；来电流水：2024071018564175320899467</t>
  </si>
  <si>
    <t>2024-07-10 19:26:52</t>
  </si>
  <si>
    <t>2024-07-10 19:27:14</t>
  </si>
  <si>
    <t>SD-057-240710-651340-4935</t>
  </si>
  <si>
    <t>2024-07-10 15:17:20</t>
  </si>
  <si>
    <t>【调研】-普通区域-临朐县-百合花园（1、2期）-15689179327-1000M-宽带上网投诉-次数0-202407100000421898</t>
  </si>
  <si>
    <t>202407100000421898</t>
  </si>
  <si>
    <t>202407100000421898#流程受理流水号：20240710150845156891793271093167
客户号码:15689179327
客户姓名:王**
投诉地市:潍坊
来话流水:2024071015074194420835507
宽带账号:15689179327
宽带账号归属地市:潍坊
宽带账号归属区县:临朐县
故障地址:潍坊临朐县东城街道兴隆路百合花园（1、2期）百合花园（1、2期）2号楼*********
联系电话:15689179327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15:09:38
具体故障现象:光猫亮红灯，
客户其他诉求:
;宽带小区$[百合花园（1、2期）]$</t>
  </si>
  <si>
    <t>2024-07-10 15:19:36</t>
  </si>
  <si>
    <t>2024-07-10 15:19:57</t>
  </si>
  <si>
    <t>SD-057-240710-910576-5745</t>
  </si>
  <si>
    <t>2024-07-10 16:50:12</t>
  </si>
  <si>
    <t>普通区域-坊子区-梁家田戈庄-13589183427-500M-宽带上网投诉-次数0-20240710164819X299097980</t>
  </si>
  <si>
    <t>2024-07-11 17:51:00</t>
  </si>
  <si>
    <t>20240710164819X299097980</t>
  </si>
  <si>
    <t xml:space="preserve">【农村网络投诉】流程受理流水号：20240710164518135891834271117313
客户号码:13589183427
客户姓名:于**
投诉地市:潍坊
来话流水:2024071016441477020884185
宽带账号:13589183427
宽带账号归属地市:潍坊
宽带账号归属区县:坊子区
故障地址:潍坊坊子区岞山街道梁家田戈庄行政村梁家田戈庄
联系电话:13589183427
联系人:先生
工单紧急程度:紧急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故障时间:2024-07-10 16:44:29
具体故障现象:PON灯闪
客户其他诉求:
</t>
  </si>
  <si>
    <t>2024-07-10 16:52:14</t>
  </si>
  <si>
    <t>2024-07-10 16:52:42</t>
  </si>
  <si>
    <t>SD-057-240710-237546-7258</t>
  </si>
  <si>
    <t>2024-07-10 19:07:55</t>
  </si>
  <si>
    <t>普通区域-奎文区-常青园-13793682694-100M-宽带上网投诉-次数0-202407100000611598</t>
  </si>
  <si>
    <t>202407100000611598</t>
  </si>
  <si>
    <t>202407100000611598#13793682694客户来电反映家里的网络不能用，经检查是老光猫，请协助谢谢。联系人：先生  联系电话：19953637013  流水号：2024071019015176020830963</t>
  </si>
  <si>
    <t>2024-07-10 19:13:19</t>
  </si>
  <si>
    <t>2024-07-10 19:13:40</t>
  </si>
  <si>
    <t>SD-057-240710-076912-7719</t>
  </si>
  <si>
    <t>2024-07-10 19:38:15</t>
  </si>
  <si>
    <t>80+普通-FTTR-普通区域-坊子区-凯润景城-13666368085-1000M-宽带上网投诉-次数0-20240710193605X365999994</t>
  </si>
  <si>
    <t>20240710193605X365999994</t>
  </si>
  <si>
    <t xml:space="preserve">流程受理流水号：20240710193535136663680851149871
客户号码:13666368085
客户姓名:盛**
投诉地市:潍坊
来话流水:2024071019313077420899110
宽带账号:13666368085
宽带账号归属地市:潍坊
宽带账号归属区县:坊子区
故障地址:潍坊坊子区坊子新区凤凰大街凯润景城凯润景城1号楼1单元*********
联系电话:13583608885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19:34:03
具体故障现象:PON灯闪，光猫注册灯/pon灯闪烁 捋顺插紧光钎线 重启设备没有恢复  
客户其他诉求:
</t>
  </si>
  <si>
    <t>2024-07-10 19:48:43</t>
  </si>
  <si>
    <t>2024-07-10 19:49:17</t>
  </si>
  <si>
    <t>SD-851-303205-26564-12410</t>
  </si>
  <si>
    <t>SD-057-240710-271369-4930</t>
  </si>
  <si>
    <t>2024-07-10 15:17:07</t>
  </si>
  <si>
    <t>普通区域-诸城市-人和广场-15163672032-1000M-宽带上网投诉-次数0-20240710151416X656889375</t>
  </si>
  <si>
    <t>20240710151416X656889375</t>
  </si>
  <si>
    <t xml:space="preserve">流程受理流水号：20240710151337151636720321094350
客户号码:15163672032
客户姓名:刘**
投诉地市:潍坊
来话流水:2024071015025375220873723
宽带账号:15163672032
宽带账号归属地市:潍坊
宽带账号归属区县:诸城市
故障地址:潍坊诸城市密州街道和平街人和广场玺悦府11号楼*********
联系电话:15163672032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
故障细类:网速慢/上网掉线(专席)
携转原因:
故障时间:2024-07-10 15:13:58
具体故障现象:网速慢卡顿，测速不达标
客户其他诉求:
</t>
  </si>
  <si>
    <t>2024-07-10 15:36:26</t>
  </si>
  <si>
    <t>2024-07-10 15:36:46</t>
  </si>
  <si>
    <t>SD-851-287568-7195-19651</t>
  </si>
  <si>
    <t>SD-057-240710-064138-1768</t>
  </si>
  <si>
    <t>2024-07-10 10:32:15</t>
  </si>
  <si>
    <t>80+金卡-普通区域-奎文区-潍柴片区-13562616456-1000M-宽带上网投诉-次数0-20240710102944X584192191</t>
  </si>
  <si>
    <t>20240710102944X584192191</t>
  </si>
  <si>
    <t xml:space="preserve">流程受理流水号：20240710102850135626164561034362
客户号码:13562616456
客户姓名:曹**
投诉地市:潍坊
来话流水:2024071010282066820890806
宽带账号:13562616456
宽带账号归属地市:潍坊
宽带账号归属区县:奎文区
故障地址:潍坊奎文区潍州路街道行政街潍柴片区奎文潍柴片区2#行政街四平路南，路东（四海足疗保健）*********
联系电话:15264675908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10:29:16
具体故障现象:光猫亮红灯，
客户其他诉求:无
</t>
  </si>
  <si>
    <t>2024-07-10 10:34:20</t>
  </si>
  <si>
    <t>2024-07-10 10:34:44</t>
  </si>
  <si>
    <t>SD-851-290319-11056-3571</t>
  </si>
  <si>
    <t>SD-057-240710-412968-7165</t>
  </si>
  <si>
    <t>2024-07-10 18:59:32</t>
  </si>
  <si>
    <t>FTTR-普通区域-坊子区-凤凰太阳城C区-13573615327-1000M-宽带上网投诉-次数0-202407100000604089</t>
  </si>
  <si>
    <t>202407100000604089</t>
  </si>
  <si>
    <t>202407100000604089#用户来电投诉装维师傅上门安装光纤不带鞋套，致歉无效，要求投诉，烦请协助，谢谢
联系人: 女士  联系电话: 本机  录音流水：2024071018470385420838443</t>
  </si>
  <si>
    <t>2024-07-10 19:07:19</t>
  </si>
  <si>
    <t>家庭咨询-&gt;服务触点-&gt;装维人员-&gt;全局流转-&gt;售后服务-&gt;破坏屋内卫生-&gt;全局流转</t>
  </si>
  <si>
    <t>2024-07-10 19:09:18</t>
  </si>
  <si>
    <t>SD-851-296941-24493-25950</t>
  </si>
  <si>
    <t>SD-057-240710-016753-2791</t>
  </si>
  <si>
    <t>2024-07-10 12:05:24</t>
  </si>
  <si>
    <t>普通区域-临朐县-山水文苑小区-13306460018-1000M-魔百和投诉-次数0-20240710120240X160905689</t>
  </si>
  <si>
    <t>20240710120240X160905689</t>
  </si>
  <si>
    <t>流程受理流水号：20240710120204133064600181059260
客户号码:13306460018
客户姓名:王*
投诉地市:潍坊
来话流水:2024071012004056820812342
宽带账号:13306460018
宽带账号归属地市:潍坊
宽带账号归属区县:临朐县
故障地址:潍坊临朐县城关街道民主路山水文苑小区安置楼2号楼*********
联系电话:13863661925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故障时间:2024-07-10 12:00:45
魔百和单播/组播:组播
具体故障现象:电视直播或点播无法观看，客户无法完成线上指导，请协助处理，谢谢
客户其他诉求:
魔百和单/组播：组播</t>
  </si>
  <si>
    <t>2024-07-10 12:08:04</t>
  </si>
  <si>
    <t>2024-07-10 12:08:36</t>
  </si>
  <si>
    <t>SD-851-291224-15797-17419</t>
  </si>
  <si>
    <t>SD-057-240710-784506-2794</t>
  </si>
  <si>
    <t>2024-07-10 12:05:37</t>
  </si>
  <si>
    <t>【调研】-普通区域-昌乐县-南家庄村自然村-13455664408-200M-宽带上网投诉-次数0-20240710120314X194157412</t>
  </si>
  <si>
    <t>20240710120314X194157412</t>
  </si>
  <si>
    <t xml:space="preserve">【农村网络投诉】流程受理流水号：20240710115924134556644081058666
客户号码:13455664408
客户姓名:吴**
投诉地市:潍坊
来话流水:2024071011585066020893571
宽带账号:13455664408
宽带账号归属地市:潍坊
宽带账号归属区县:昌乐县
故障地址:潍坊昌乐县红河镇南家庄村南家庄村自然村南家庄村3-5#*********
联系电话:13455664408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11:59:31
具体故障现象:PON灯闪，无法上网
客户其他诉求:
</t>
  </si>
  <si>
    <t>2024-07-10 12:07:57</t>
  </si>
  <si>
    <t>SD-851-251390-13755-5191</t>
  </si>
  <si>
    <t>SD-057-240710-270641-5581</t>
  </si>
  <si>
    <t>2024-07-10 16:29:19</t>
  </si>
  <si>
    <t>普通区域-青州市-富盈家园二期-15054577430-500M-宽带上网投诉-次数0-20240710162746X663883780</t>
  </si>
  <si>
    <t>20240710162746X663883780</t>
  </si>
  <si>
    <t xml:space="preserve">流程受理流水号：20240710162654150545774301112457
客户号码:15054577430
客户姓名:付*
投诉地市:潍坊
来话流水:2024071016263828120856787
宽带账号:15054577430
宽带账号归属地市:潍坊
宽带账号归属区县:青州市
故障地址:潍坊青州市东夏镇益王府北路富盈家园二期117号楼*********
联系电话:15054577430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16:27:27
具体故障现象:光猫亮红灯，
客户其他诉求:
</t>
  </si>
  <si>
    <t>2024-07-10 16:35:07</t>
  </si>
  <si>
    <t>2024-07-10 16:35:33</t>
  </si>
  <si>
    <t>SD-851-246152-13605-14121</t>
  </si>
  <si>
    <t>2024-07-10 16:58:31</t>
  </si>
  <si>
    <t>【调研】-普通区域-寒亭区-裕景苑小区-15853672819-1000M-魔百和投诉-次数0-202407100000319127 一级督办</t>
  </si>
  <si>
    <t>202407100000319127</t>
  </si>
  <si>
    <t>2024-07-10 17:03:08</t>
  </si>
  <si>
    <t>2024-07-10 17:03:29</t>
  </si>
  <si>
    <t>SD-851-304375-10047-2752</t>
  </si>
  <si>
    <t>SD-057-240710-854629-707</t>
  </si>
  <si>
    <t>2024-07-10 09:07:49</t>
  </si>
  <si>
    <t>80+白金-普通区域-寿光市-兆祥小区-15069608989-1000M-宽带上网投诉-次数0-202407100000127031</t>
  </si>
  <si>
    <t>202407100000127031</t>
  </si>
  <si>
    <t>202407100000127031#宽带账号：15069608989；联系电话：15069608989宽带地址：潍坊寿光市圣城街道银海路兆祥小区14号楼**；客户来电反映宽带无法使用，客户异机来电报修，线上指导无法配合操作，要求上门处理，来电流水：2024071009044062820872082</t>
  </si>
  <si>
    <t>2024-07-10 09:13:01</t>
  </si>
  <si>
    <t>2024-07-10 09:13:28</t>
  </si>
  <si>
    <t>SD-851-275595-11541-3063</t>
  </si>
  <si>
    <t>SD-057-240710-293684-7014</t>
  </si>
  <si>
    <t>2024-07-10 18:42:05</t>
  </si>
  <si>
    <t>普通区域-奎文区-聚福四方-13869689740-1000M-宽带上网投诉-次数0-202407100000596384</t>
  </si>
  <si>
    <t>202407100000596384</t>
  </si>
  <si>
    <t>202407100000596384#宽带账号：13869689740；宽带地址：潍坊高新清池王油一村聚福四方聚福四方东区10号楼*********；接入方式：FTTH，当前是否在线：在线，端到端诊断结果：客户侧设备问题，是否智能网关：，客户反映从**时间开始****无法使用，具体现象：电视少台，要求尽快处理回复！来电流水：2024071018364479520870929，联系电话：15064617250</t>
  </si>
  <si>
    <t>2024-07-10 18:51:30</t>
  </si>
  <si>
    <t>2024-07-10 18:53:27</t>
  </si>
  <si>
    <t>SD-057-240710-612750-2391</t>
  </si>
  <si>
    <t>2024-07-10 11:18:34</t>
  </si>
  <si>
    <t>80+普通-FTTR-普通区域-寿光市-美林花园-13465692228-1000M-宽带上网投诉-次数0-202407100000255383</t>
  </si>
  <si>
    <t>202407100000255383</t>
  </si>
  <si>
    <t xml:space="preserve">202407100000255383#流程受理流水号：20240710111717134656922281047727
客户号码:13465692228
客户姓名:张**
投诉地市:潍坊
来话流水:2024071011130007420809489
宽带账号:13465692228
宽带账号归属地市:潍坊
宽带账号归属区县:寿光市
故障地址:潍坊寿光市圣城街道金海路美林花园6区11号楼*********
联系电话:13465692228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光功率:-19.13
故障大类:宽带/电视
故障细类:宽带无法上网
携转原因:
故障时间:2024-07-10 11:17:30
具体故障现象:网速慢卡顿，
客户其他诉求:客户侧为质差终端，要求上门更换终端并一并处理故障问题。
</t>
  </si>
  <si>
    <t>2024-07-10 11:29:32</t>
  </si>
  <si>
    <t>2024-07-10 11:30:58</t>
  </si>
  <si>
    <t>SD-851-302448-29663-28602</t>
  </si>
  <si>
    <t>SD-057-240710-269148-4947</t>
  </si>
  <si>
    <t>2024-07-10 15:18:12</t>
  </si>
  <si>
    <t>80+银卡-普通区域-潍城区-郭家成章自然村-13616361742-200M-宽带上网投诉-次数0-202407100000420333</t>
  </si>
  <si>
    <t>2024-07-11 16:19:00</t>
  </si>
  <si>
    <t>202407100000420333</t>
  </si>
  <si>
    <t xml:space="preserve">202407100000420333#用户表示宽带不能正常使用，要求上门维修，请工作人员协助处理，谢谢！流水号2024071015152676020835958，联系人女士，联系电话13616361742！
</t>
  </si>
  <si>
    <t>2024-07-10 15:23:21</t>
  </si>
  <si>
    <t>2024-07-10 15:24:04</t>
  </si>
  <si>
    <t>SD-851-298179-6666-25993</t>
  </si>
  <si>
    <t>SD-057-240710-642783-4907</t>
  </si>
  <si>
    <t>2024-07-10 15:13:14</t>
  </si>
  <si>
    <t>【调研】-普通区域-寿光市-张建桥-15095279998-500M-宽带上网投诉-次数0-202407100000416290</t>
  </si>
  <si>
    <t>202407100000416290</t>
  </si>
  <si>
    <t>202407100000416290#宽带账号：15095279998宽带地址：潍坊寿光市圣城街道金海路张建桥18号箱***，客户来电反映表示宽带网络网速慢，客户不配合线上指导，要求上门，谢谢！联系电话：15095279998联系人：男士；来电流水：2024071015105674720877381</t>
  </si>
  <si>
    <t>2024-07-10 15:31:02</t>
  </si>
  <si>
    <t>2024-07-10 15:31:29</t>
  </si>
  <si>
    <t>SD-851-321048-28973-29791</t>
  </si>
  <si>
    <t>SD-057-240710-751439-4956</t>
  </si>
  <si>
    <t>2024-07-10 15:19:42</t>
  </si>
  <si>
    <t>【调研】-普通区域-诸城市-黄海龙悦府-15666886591-1000M-宽带上网投诉-次数0-202407100000419247</t>
  </si>
  <si>
    <t>202407100000419247</t>
  </si>
  <si>
    <t>202407100000419247#流程受理流水号：20240710151406156668865911094480
客户号码:15666886591
客户姓名:刘**
投诉地市:潍坊
来话流水:2024071015120622320892581
宽带账号:15666886591
宽带账号归属地市:潍坊
宽带账号归属区县:诸城市
故障地址:潍坊诸城市龙都街道龙都街黄海龙悦府5号楼*********
联系电话:15666886591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光功率:-16.40
故障大类:宽带/电视
故障细类:宽带网速慢/卡顿
携转原因:
故障时间:2024-07-10 15:18:26
网站/APP/游戏名称:游戏都很卡
具体故障现象:游戏登录失败，
客户其他诉求:
;宽带小区$[黄海龙悦府]$</t>
  </si>
  <si>
    <t>2024-07-10 15:23:55</t>
  </si>
  <si>
    <t>2024-07-10 15:24:30</t>
  </si>
  <si>
    <t>SD-851-291822-14848-15324</t>
  </si>
  <si>
    <t>SD-057-240710-842756-4897</t>
  </si>
  <si>
    <t>2024-07-10 15:11:41</t>
  </si>
  <si>
    <t>80+银卡-普通区域-安丘市-南郚村自然村-15163669568-200M-宽带上网投诉-次数0-20240710150957X397326351</t>
  </si>
  <si>
    <t>2024-07-11 16:12:00</t>
  </si>
  <si>
    <t>20240710150957X397326351</t>
  </si>
  <si>
    <t xml:space="preserve">【农村网络投诉】流程受理流水号：20240710150842151636695681093156
客户号码:15163669568
客户姓名:李**
投诉地市:潍坊
来话流水:2024071015082399620844422
宽带账号:15163669568
宽带账号归属地市:潍坊
宽带账号归属区县:安丘市
故障地址:潍坊安丘市红沙沟镇南郚村南郚村自然村南郚村9号箱南吾卫生室*********
联系电话:15163669568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15:12:59
具体故障现象:光猫亮红灯，
客户其他诉求:
</t>
  </si>
  <si>
    <t>2024-07-10 15:13:52</t>
  </si>
  <si>
    <t>2024-07-10 15:14:12</t>
  </si>
  <si>
    <t>SD-057-240710-456891-1814</t>
  </si>
  <si>
    <t>2024-07-10 10:35:52</t>
  </si>
  <si>
    <t>【调研】-普通区域-青州市-江南名苑-18678099027-1000M-宽带上网投诉-次数0-20240710103440X880745296</t>
  </si>
  <si>
    <t>20240710103440X880745296</t>
  </si>
  <si>
    <t xml:space="preserve">流程受理流水号：20240710103150186780990271035262
客户号码:18678099027
客户姓名:兰**
投诉地市:潍坊
来话流水:2024071010311048020830057
宽带账号:18678099027
宽带账号归属地市:潍坊
宽带账号归属区县:青州市
故障地址:潍坊青州市云门山街道将军山路江南名苑28号楼*********
联系电话:15753627921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10:34:28
具体故障现象:光猫亮红灯，
客户其他诉求:
</t>
  </si>
  <si>
    <t>2024-07-10 10:37:41</t>
  </si>
  <si>
    <t>2024-07-10 10:38:17</t>
  </si>
  <si>
    <t>2024-07-10 12:00:21</t>
  </si>
  <si>
    <t>80+普通-普通区域-诸城市-裕泰祥小区-15908053062-500M-宽带上网投诉-次数0-202407100000295156 一级督办</t>
  </si>
  <si>
    <t>202407100000295156</t>
  </si>
  <si>
    <t>202407100000295156#流程受理流水号：20240710115853159080530621058543
客户号码:15908053062
客户姓名:李**
投诉地市:潍坊
来话流水:2024071011580883720886022
宽带账号:15908053062
宽带账号归属地市:潍坊
宽带账号归属区县:诸城市
故障地址:潍坊诸城市密州街道人民东路裕泰祥小区11号楼*********
联系电话:15908053062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11:58:13
具体故障现象:光猫亮红灯，光纤线插紧捋直，重启光猫，未恢复，请协助处理，谢谢
客户其他诉求:
;宽带小区$[裕泰祥小区]$</t>
  </si>
  <si>
    <t>2024-07-10 12:04:19</t>
  </si>
  <si>
    <t>2024-07-10 12:04:45</t>
  </si>
  <si>
    <t>SD-057-240710-763815-7540</t>
  </si>
  <si>
    <t>2024-07-10 19:18:48</t>
  </si>
  <si>
    <t>80+银卡-普通区域-青州市-坡子村-13563628897-300M-宽带上网投诉-次数0-202407100000619655</t>
  </si>
  <si>
    <t>202407100000619655</t>
  </si>
  <si>
    <t>202407100000619655#宽带账号：13455650711；联系电话：15854439182宽带地址：潍坊青州市黄楼街道玉皇阁村玉皇阁村自然村扩容4号箱（马志田后线杆）；客户来电反映无法联网，线上指导无法配合操作，要求上门处理, 来电流水：2024071019134803320899973</t>
  </si>
  <si>
    <t>2024-07-10 19:22:12</t>
  </si>
  <si>
    <t>2024-07-10 19:22:36</t>
  </si>
  <si>
    <t>SD-057-240710-804635-7543</t>
  </si>
  <si>
    <t>2024-07-10 19:19:36</t>
  </si>
  <si>
    <t>【重投】-【调研】-普通区域-潍城区-南关房管所-18506362835-300M-宽带上网投诉-次数0-202407100000620064</t>
  </si>
  <si>
    <t>202407100000620064</t>
  </si>
  <si>
    <t>202407100000620064#宽带账号：18506362835；宽带地址：潍坊潍城区西关街道胜利西街南关房管所7号楼*********客户来电反映宽带故障，客户不配合排障，要求师傅上门，请协助处理，谢谢！联系电话：本机；联系人：女士 ；来电流水：2024071019153444920810156</t>
  </si>
  <si>
    <t>2024-07-10 19:23:04</t>
  </si>
  <si>
    <t>2024-07-10 19:23:28</t>
  </si>
  <si>
    <t>SD-057-240710-948756-7370</t>
  </si>
  <si>
    <t>普通区域-潍城区-华府名城-1386461870202-300M-魔百和投诉-次数0-20240710191017X817133350</t>
  </si>
  <si>
    <t>20240710191017X817133350</t>
  </si>
  <si>
    <t>流程受理流水号：2024071019094813864618702021146264
客户号码:1386461870202
客户姓名:
投诉地市:潍坊
来话流水:2024071019035499220842979
宽带账号:1386461870202
宽带账号归属地市:潍坊
宽带账号归属区县:潍城区
故障地址:潍坊潍城区南关街道青年路华府名城11号楼*********
联系电话:13791603900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光功率:-18.26
故障大类:宽带/电视
故障细类:移动高清电视故障(专席)
携转原因:
故障时间:2024-07-10 19:09:41
魔百和单播/组播:组播
具体故障现象:电视直播或点播无法观看，重启设备未恢复
客户其他诉求:
魔百和单/组播：组播</t>
  </si>
  <si>
    <t>2024-07-10 19:13:12</t>
  </si>
  <si>
    <t>SD-851-248672-7901-7599</t>
  </si>
  <si>
    <t>SD-057-240710-123564-1769</t>
  </si>
  <si>
    <t>2024-07-10 10:32:19</t>
  </si>
  <si>
    <t>普通区域-奎文区-和扬万悦城-15006662760-500M-宽带上网投诉-次数0-20240710102948X588525290</t>
  </si>
  <si>
    <t>20240710102948X588525290</t>
  </si>
  <si>
    <t xml:space="preserve">流程受理流水号：20240710102852150066627601034374
客户号码:15006662760
客户姓名:吴**
投诉地市:潍坊
来话流水:2024071010193055720868584
宽带账号:15006662760
宽带账号归属地市:潍坊
宽带账号归属区县:奎文区
故障地址:潍坊奎文区廿里堡街道潍州路和扬万悦城6号楼*********
联系电话:15910054164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故障大类:宽带/电视
故障细类:宽带无法上网
携转原因:
故障时间:2024-07-10 10:29:42
具体故障现象:提示网络无法连接，
客户其他诉求:要求退还无法使用期间的宽带费用，
</t>
  </si>
  <si>
    <t>2024-07-10 10:34:26</t>
  </si>
  <si>
    <t>2024-07-10 10:36:02</t>
  </si>
  <si>
    <t>SD-057-240710-768109-7145</t>
  </si>
  <si>
    <t>2024-07-10 18:57:06</t>
  </si>
  <si>
    <t>【调研】-普通区域-奎文区-西王村-15153609912-300M-宽带上网投诉-次数0-202407100000606776</t>
  </si>
  <si>
    <t>202407100000606776</t>
  </si>
  <si>
    <t xml:space="preserve">202407100000606776#宽带账号：15153609912；宽带地址：潍坊奎文区廿里堡街道宝通街西王村12#箱东三街南*********；客户来电反映宽带网速非常慢，经常掉线，影响使用，要求上门，请协助处理，谢谢！联系电话：本机；联系人：先生/女士；来电流水：2024071018541373020884037。
</t>
  </si>
  <si>
    <t>2024-07-10 19:11:15</t>
  </si>
  <si>
    <t>2024-07-10 19:11:31</t>
  </si>
  <si>
    <t>SD-851-269684-6241-3651</t>
  </si>
  <si>
    <t>SD-057-240710-685392-2770</t>
  </si>
  <si>
    <t>2024-07-10 12:02:25</t>
  </si>
  <si>
    <t>【调研】-80+普通-普通区域-潍城区-玫瑰国际-13863621150-500M-宽带上网投诉-次数0-202407100000296690</t>
  </si>
  <si>
    <t>202407100000296690</t>
  </si>
  <si>
    <t>202407100000296690#宽带账号：13863621150；宽带地址：潍坊潍城区城关街道胜利西街玫瑰国际8号楼；客户来电反映宽带断断续续，无法配合线上指导/客户不配合排障，要求上门，请协助处理，谢谢！联系电话：13863621150；联系人：先生；来电流水：2024071011592652920899933。</t>
  </si>
  <si>
    <t>2024-07-10 12:04:07</t>
  </si>
  <si>
    <t>2024-07-10 12:04:34</t>
  </si>
  <si>
    <t>SD-057-240710-179425-5527</t>
  </si>
  <si>
    <t>2024-07-10 16:21:24</t>
  </si>
  <si>
    <t>普通区域-潍城区-怡馨家园-18253617237-100M-宽带上网投诉-次数0-202407100000475802</t>
  </si>
  <si>
    <t>2024-07-11 17:22:00</t>
  </si>
  <si>
    <t>202407100000475802</t>
  </si>
  <si>
    <t xml:space="preserve">202407100000475802#宽带账号：18253617237；宽带地址：潍坊潍城区城关街道胜利西街怡馨家园7号楼*****；客户来电反映客户不在现场，家里电视不能看老人不懂，要求上门，请协助处理，谢谢！联系电话：18253617237；联系人来电流水：2024071016191892420860511
</t>
  </si>
  <si>
    <t>2024-07-10 16:22:54</t>
  </si>
  <si>
    <t>2024-07-10 16:23:19</t>
  </si>
  <si>
    <t>SD-851-283158-9510-24676</t>
  </si>
  <si>
    <t>SD-057-240710-762851-7574</t>
  </si>
  <si>
    <t>2024-07-10 19:23:16</t>
  </si>
  <si>
    <t>普通区域--null--宽带上网投诉-次数0-202407100000454372</t>
  </si>
  <si>
    <t>202407100000454372</t>
  </si>
  <si>
    <t>202407100000454372#受理号码 : 15063690525客户姓名 : 丁**号码归属地 : 潍坊临朐 － 临朐-柳山-片区用户品牌 : 全球通，客户来电称前期工单20240708183055X655239505反映的关于“表示在7.4日已交宽带费用600元但是宽带到今天无安装，安装师傅表示需要扩容”的情况至今未处理，客户不满，要求尽快查询处理并在7月10号回电，来电流水号2024071015490763420869676
联系人：先生      联系电话：15762598886</t>
  </si>
  <si>
    <t>2024-07-11 11:29:10</t>
  </si>
  <si>
    <t>家庭咨询-&gt;基础服务-&gt;家庭宽带-&gt;全局流转-&gt;费用质疑-&gt;账单不清晰-&gt;全局流转</t>
  </si>
  <si>
    <t>SD-057-240710-932845-2318</t>
  </si>
  <si>
    <t>2024-07-10 11:14:03</t>
  </si>
  <si>
    <t>【调研】-普通区域-青州市-石桥村自然村-18253608703-500M-宽带上网投诉-次数0-20240710111116X767447130</t>
  </si>
  <si>
    <t>20240710111116X767447130</t>
  </si>
  <si>
    <t xml:space="preserve">【农村网络投诉】流程受理流水号：20240710110946182536087031045748
客户号码:18253608703
客户姓名:杨**
投诉地市:潍坊
来话流水:2024071011092754220861001
宽带账号:18253608703
宽带账号归属地市:潍坊
宽带账号归属区县:青州市
故障地址:潍坊青州市谭坊镇石桥村石桥村自然村21K11号箱郝成青外墙*********
联系电话:18253608703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11:10:42
具体故障现象:家庭WiFi信号弱，
客户其他诉求:
</t>
  </si>
  <si>
    <t>2024-07-10 11:18:16</t>
  </si>
  <si>
    <t>2024-07-10 11:18:32</t>
  </si>
  <si>
    <t>SD-851-327142-28243-21628</t>
  </si>
  <si>
    <t>SD-057-240710-205831-1844</t>
  </si>
  <si>
    <t>2024-07-10 10:38:32</t>
  </si>
  <si>
    <t>普通区域-青州市-朱楼村-13793688805-300M-宽带上网投诉-次数0-20240710103730X503437690</t>
  </si>
  <si>
    <t>20240710103730X503437690</t>
  </si>
  <si>
    <t xml:space="preserve">【农村网络投诉】流程受理流水号：20240710103535137936888051036300
客户号码:13793688805
客户姓名:田**
投诉地市:潍坊
来话流水:2024071010341944520873396
宽带账号:13793688805
宽带账号归属地市:潍坊
宽带账号归属区县:青州市
故障地址:潍坊青州市东夏镇朱楼朱楼村朱刘马村西6号箱钟景亮*********
联系电话:18678065816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10:36:42
具体故障现象:光猫亮红灯，
客户其他诉求:
</t>
  </si>
  <si>
    <t>2024-07-10 10:39:41</t>
  </si>
  <si>
    <t>2024-07-10 10:40:03</t>
  </si>
  <si>
    <t>2024-07-10 19:37:36</t>
  </si>
  <si>
    <t>80+普通-普通区域-诸城市-荣樾大都会-15006686598-300M-宽带上网投诉-次数0-202407100000626680 一级督办</t>
  </si>
  <si>
    <t>202407100000626680</t>
  </si>
  <si>
    <t>2024-07-10 19:40:23</t>
  </si>
  <si>
    <t>2024-07-10 19:40:44</t>
  </si>
  <si>
    <t>SD-057-240710-374852-2898</t>
  </si>
  <si>
    <t>2024-07-10 12:09:44</t>
  </si>
  <si>
    <t>80+银卡-普通区域-临朐县-寺头西安-18866743378-100M-宽带上网投诉-次数0-202407100000300952</t>
  </si>
  <si>
    <t>202407100000300952</t>
  </si>
  <si>
    <t xml:space="preserve">202407100000300952#【已关注中国移动10086微信公众号】流程受理流水号：20240710120911188667433781060585
客户号码:18866743378
客户姓名:刘**
投诉地市:潍坊
来话流水:2024071012085081620883622
宽带账号:18866743378
宽带账号归属地市:潍坊
宽带账号归属区县:临朐县
故障地址:潍坊临朐县寺头镇人民政府寺头西安村寺头西安寺头西安5号箱薛长城（外墙）*********
联系电话:18866743378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故障时间:2024-07-10 12:09:18
具体故障现象:打不开网页，
客户其他诉求:客户侧为质差终端，要求上门更换终端并一并处理故障问题。
</t>
  </si>
  <si>
    <t>2024-07-10 12:13:39</t>
  </si>
  <si>
    <t>2024-07-10 12:14:48</t>
  </si>
  <si>
    <t>SD-057-240710-826543-7696</t>
  </si>
  <si>
    <t>2024-07-10 19:35:55</t>
  </si>
  <si>
    <t>【追1】【调研】-普通区域-寿光市-原交警大队家属院-15865361036-300M-宽带上网投诉-次数0-20240710193455X295242113</t>
  </si>
  <si>
    <t>20240710193455X295242113</t>
  </si>
  <si>
    <t xml:space="preserve">流程受理流水号：20240710193234158653610361149422
客户号码:15865361036
客户姓名:王*
投诉地市:潍坊
来话流水:2024071019314268320800184
宽带账号:15865361036
宽带账号归属地市:潍坊
宽带账号归属区县:寿光市
故障地址:潍坊寿光市圣城街道晨鸣路原交警大队家属院2号楼*********
联系电话:13906366089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19:31:41
具体故障现象:光猫亮红灯，插紧捋直光钎线
客户其他诉求:
</t>
  </si>
  <si>
    <t>2024-07-10 19:44:13</t>
  </si>
  <si>
    <t>2024-07-10 19:44:45</t>
  </si>
  <si>
    <t>SD-851-316624-5756-22791</t>
  </si>
  <si>
    <t>SD-057-240710-172845-2310</t>
  </si>
  <si>
    <t>2024-07-10 11:13:49</t>
  </si>
  <si>
    <t>80+银卡-普通区域-青州市-王母宫安置区-13780885307-1000M-宽带上网投诉-次数0-202407100000249848</t>
  </si>
  <si>
    <t>202407100000249848</t>
  </si>
  <si>
    <t xml:space="preserve">202407100000249848#流程受理流水号：20240710111245137808853071046570
客户号码:13780885307
客户姓名:钟**
投诉地市:潍坊
来话流水:2024071011121276020898591
宽带账号:13780885307
宽带账号归属地市:潍坊
宽带账号归属区县:青州市
故障地址:潍坊青州市东夏镇益王府北路王母宫安置区11号楼*********
联系电话:13780885307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光功率:-17.67
故障大类:宽带/电视
故障细类:宽带无法上网
携转原因:
故障时间:2024-07-10 11:12:52
具体故障现象:光猫灯正常但电脑手机无法上网，
客户其他诉求:客户侧为质差终端，要求上门更换终端并一并处理故障问题。
</t>
  </si>
  <si>
    <t>2024-07-10 11:19:05</t>
  </si>
  <si>
    <t>2024-07-10 11:20:45</t>
  </si>
  <si>
    <t>SD-851-274454-27283-8588</t>
  </si>
  <si>
    <t>SD-057-240710-782503-3033</t>
  </si>
  <si>
    <t>2024-07-10 12:14:27</t>
  </si>
  <si>
    <t>80+普通-普通区域-诸城市-山钢碧桂园·翡翠城-13563619402-300M-宽带上网投诉-次数0-20240710121256X776314636</t>
  </si>
  <si>
    <t>20240710121256X776314636</t>
  </si>
  <si>
    <t xml:space="preserve">流程受理流水号：20240710121005135636194021060750
客户号码:13563619402
客户姓名:郭*
投诉地市:潍坊
来话流水:2024071012092439120888238
宽带账号:13563619402
宽带账号归属地市:潍坊
宽带账号归属区县:诸城市
故障地址:潍坊诸城市密州街道南外环山钢碧桂园·翡翠城29号楼*********
联系电话:15954497242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故障时间:2024-07-10 12:12:04
具体故障现象:提示网络无法连接，
客户其他诉求:上门
</t>
  </si>
  <si>
    <t>2024-07-10 12:18:03</t>
  </si>
  <si>
    <t>2024-07-10 12:18:53</t>
  </si>
  <si>
    <t>SD-851-275965-9333-15161</t>
  </si>
  <si>
    <t>SD-057-240710-793615-1843</t>
  </si>
  <si>
    <t>2024-07-10 10:38:28</t>
  </si>
  <si>
    <t>【调研】-80+银卡-普通区域-青州市-赤涧村-13606367569-1000M-宽带上网投诉-次数0-20240710103708X288559220</t>
  </si>
  <si>
    <t>20240710103708X288559220</t>
  </si>
  <si>
    <t xml:space="preserve">【农村网络投诉】流程受理流水号：20240710103437136063675691036043
客户号码:13606367569
客户姓名:冯**
投诉地市:潍坊
来话流水:2024071010333173020862403
宽带账号:13606367569
宽带账号归属地市:潍坊
宽带账号归属区县:青州市
故障地址:潍坊青州市弥河镇赤涧村赤涧村装载机市场15号箱拥军路西北片允辉装载机*********
联系电话:13616362852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10:34:31
具体故障现象:光猫亮红灯， 光纤线插紧捋顺重启未恢复 ，客户要求投诉当地维修师傅，一直未联系处理，谢谢
客户其他诉求:
</t>
  </si>
  <si>
    <t>2024-07-10 10:43:39</t>
  </si>
  <si>
    <t>2024-07-10 10:44:05</t>
  </si>
  <si>
    <t>SD-851-318028-15047-6046</t>
  </si>
  <si>
    <t>SD-057-240710-756893-7024</t>
  </si>
  <si>
    <t>2024-07-10 18:43:09</t>
  </si>
  <si>
    <t>普通区域-诸城市-管家庄子自然村-15863278652-200M-宽带上网投诉-次数0-202407100000596993</t>
  </si>
  <si>
    <t>202407100000596993</t>
  </si>
  <si>
    <t xml:space="preserve">202407100000596993#15863278652：客户表示家里电视观看卡，客户不在家，无法提供具体不能观看提示，客户要求上门处理，地址：潍坊诸城市百尺河镇管家庄子管家庄子自然村管家庄子村东南6号箱*********，联系人先生，联系15314409277，2024071018395673920892240
</t>
  </si>
  <si>
    <t>2024-07-10 18:46:30</t>
  </si>
  <si>
    <t>2024-07-10 18:48:24</t>
  </si>
  <si>
    <t>SD-057-240710-879536-7114</t>
  </si>
  <si>
    <t>2024-07-10 18:53:24</t>
  </si>
  <si>
    <t>【调研】-80+金卡-(目标)普通区域-诸城市-洼里自然村-15762666897-500M-宽带上网投诉-次数0-20240710185138X698871118</t>
  </si>
  <si>
    <t>20240710185138X698871118</t>
  </si>
  <si>
    <t xml:space="preserve">【农村网络投诉】流程受理流水号：20240710184957157626668971143284
客户号码:15762666897
客户姓名:许*
投诉地市:潍坊
来话流水:2024071018494046420855321
宽带账号:15762666897
宽带账号归属地市:潍坊
宽带账号归属区县:诸城市
故障地址:潍坊诸城市龙都街道洼里洼里自然村洼里村委东南7号箱*********
联系电话:15064403036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故障时间:2024-07-10 18:53:15
具体故障现象:光猫亮红灯，
客户其他诉求:要求今天派人上门维修。
</t>
  </si>
  <si>
    <t>2024-07-10 19:01:55</t>
  </si>
  <si>
    <t>2024-07-10 19:04:01</t>
  </si>
  <si>
    <t>SD-057-240710-649713-4891</t>
  </si>
  <si>
    <t>2024-07-10 15:11:19</t>
  </si>
  <si>
    <t>【重投】-普通区域-青州市-富盈家园二期-15169617608-1000M-宽带上网投诉-次数0-20240710150847X327920229</t>
  </si>
  <si>
    <t>20240710150847X327920229</t>
  </si>
  <si>
    <t xml:space="preserve">流程受理流水号：20240710150729151696176081092827
客户号码:15169617608
客户姓名:席**
投诉地市:潍坊
来话流水:2024071015062158420818140
宽带账号:15169617608
宽带账号归属地市:潍坊
宽带账号归属区县:青州市
故障地址:潍坊青州市东夏镇益王府北路富盈家园二期112号楼*********
联系电话:13963666776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15:08:34
具体故障现象:光猫亮红灯，
客户其他诉求:
</t>
  </si>
  <si>
    <t>2024-07-10 15:23:46</t>
  </si>
  <si>
    <t>2024-07-10 15:25:16</t>
  </si>
  <si>
    <t>SD-851-298995-648-9514</t>
  </si>
  <si>
    <t>SD-057-240710-785243-7728</t>
  </si>
  <si>
    <t>2024-07-10 19:39:46</t>
  </si>
  <si>
    <t>普通区域-奎文区-盐业公司宿舍-13605360900-100M-宽带上网投诉-次数0-202407100000628869</t>
  </si>
  <si>
    <t>202407100000628869</t>
  </si>
  <si>
    <t xml:space="preserve">202407100000628869#宽带账号：13605360900；宽带地址：潍坊高新高新城区新华路盐业公司宿舍1号楼*********；客户来电反映宽带无法上网，客户不在现场，无法配合线上指导，要求上门，请协助处理，谢谢！联系人：先生；联系电话：13605360900；来电流水：2024071019341034220813433。 
</t>
  </si>
  <si>
    <t>2024-07-10 20:10:31</t>
  </si>
  <si>
    <t>2024-07-10 20:11:18</t>
  </si>
  <si>
    <t>SD-057-240710-405936-7525</t>
  </si>
  <si>
    <t>2024-07-10 19:17:09</t>
  </si>
  <si>
    <t>普通区域-寿光市-石门董村自然村-13583654890-1000M-魔百和投诉-次数0-20240710191532X132524676</t>
  </si>
  <si>
    <t>20240710191532X132524676</t>
  </si>
  <si>
    <t>【农村网络投诉】流程受理流水号：20240710191400135836548901146828
客户号码:13583654890
客户姓名:刘**
投诉地市:潍坊
来话流水:2024071019110982020885089
宽带账号:13583654890
宽带账号归属地市:潍坊
宽带账号归属区县:寿光市
故障地址:潍坊寿光市孙家集街道石门董村
联系电话:13583654890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
携转原因:
故障时间:2024-07-10 19:16:32
魔百和单播/组播:单播
具体故障现象:电视直播无法观看，
客户其他诉求:
魔百和单/组播：单播</t>
  </si>
  <si>
    <t>2024-07-10 19:19:01</t>
  </si>
  <si>
    <t>2024-07-10 19:19:25</t>
  </si>
  <si>
    <t>SD-851-282249-12556-22913</t>
  </si>
  <si>
    <t>SD-057-240710-294136-5493</t>
  </si>
  <si>
    <t>2024-07-10 16:20:06</t>
  </si>
  <si>
    <t>【调研】-普通区域-奎文区-景泰铭城（高层）-13854406387-200M-宽带上网投诉-次数0-202407100000475069</t>
  </si>
  <si>
    <t>2024-07-11 17:21:00</t>
  </si>
  <si>
    <t>202407100000475069</t>
  </si>
  <si>
    <t xml:space="preserve">202407100000475069#宽带账号：13854406387；宽带地址：
潍坊高新高新城区宝通街景泰铭城（高层）4号楼*******；客户来电反映宽带/移动高清*****，客户不在现场，无法配合线上指导/客户不配合排障，要求上门，请协助处理，谢谢！联系电话：13854406387；联系人：先生；来电流水：2024071016150982720806420。 </t>
  </si>
  <si>
    <t>2024-07-10 16:27:29</t>
  </si>
  <si>
    <t>2024-07-10 16:29:25</t>
  </si>
  <si>
    <t>SD-057-240710-906824-7859</t>
  </si>
  <si>
    <t>2024-07-10 19:52:52</t>
  </si>
  <si>
    <t>80+银卡-普通区域-奎文区-虞河路花卉市场J-15165617366-200M-宽带上网投诉-次数0-202407100000635422</t>
  </si>
  <si>
    <t>202407100000635422</t>
  </si>
  <si>
    <t>202407100000635422#用户来电宽带无法正常使用，要求师傅上门，烦请协助谢谢
联系人:男士  联系电话:本机   录音流水：2024071019504547920800475</t>
  </si>
  <si>
    <t>2024-07-10 19:54:28</t>
  </si>
  <si>
    <t>2024-07-10 19:55:34</t>
  </si>
  <si>
    <t>SD-057-240710-798031-7631</t>
  </si>
  <si>
    <t>2024-07-10 19:29:57</t>
  </si>
  <si>
    <t>【调研】-80+白金-普通区域-高密市-千树海二期-13506460535-1000M-宽带上网投诉-次数0-20240710192839X919490488</t>
  </si>
  <si>
    <t>20240710192839X919490488</t>
  </si>
  <si>
    <t xml:space="preserve">流程受理流水号：20240710192734135064605351148740
客户号码:13506460535
客户姓名:唐**
投诉地市:潍坊
来话流水:2024071019262262820870977
宽带账号:13506460535
宽带账号归属地市:潍坊
宽带账号归属区县:高密市
故障地址:潍坊高密市密水街道创业街千树海二期高密千树海14#3单元*
联系电话:13506460535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19:27:31
具体故障现象:光猫亮红灯，插紧屡直光纤线重启未恢复
客户其他诉求:
</t>
  </si>
  <si>
    <t>2024-07-10 19:31:36</t>
  </si>
  <si>
    <t>SD-851-294346-10278-16675</t>
  </si>
  <si>
    <t>SD-057-240710-485726-7156</t>
  </si>
  <si>
    <t>2024-07-10 18:59:10</t>
  </si>
  <si>
    <t>普通区域-高密市-东胡自然村-15153670738-200M-宽带上网投诉-次数0-20240710185700X208612310</t>
  </si>
  <si>
    <t>20240710185700X208612310</t>
  </si>
  <si>
    <t xml:space="preserve">【农村网络投诉】流程受理流水号：20240710185244151536707381143727
客户号码:15153670738
客户姓名:嵇**
投诉地市:潍坊
来话流水:2024071018464268720836226
宽带账号:15153670738
宽带账号归属地市:潍坊
宽带账号归属区县:高密市
故障地址:潍坊高密市井沟镇东胡东胡自然村高密东
联系电话:15153670738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故障细类:宽带无法上网(专席)
携转原因:
故障时间:2024-07-10 18:54:30
具体故障现象:客户来电表示光猫与路由器想要无线桥接上网，但在设置过程中一直提示无法获取到IP地址，无线桥接失败，请协助谢谢
客户其他诉求:
</t>
  </si>
  <si>
    <t>2024-07-10 19:01:02</t>
  </si>
  <si>
    <t>2024-07-10 19:01:41</t>
  </si>
  <si>
    <t>SD-057-240710-453789-2249</t>
  </si>
  <si>
    <t>2024-07-10 11:11:29</t>
  </si>
  <si>
    <t>普通区域-安丘市-金钱洼村-15264450607-300M-宽带上网投诉-次数0-20240710110906X946249726</t>
  </si>
  <si>
    <t>20240710110906X946249726</t>
  </si>
  <si>
    <t xml:space="preserve">【农村网络投诉】流程受理流水号：20240710110804152644506071045283
客户号码:15264450607
客户姓名:夏**
投诉地市:潍坊
来话流水:2024071011073361020834961
宽带账号:15264450607
宽带账号归属地市:潍坊
宽带账号归属区县:安丘市
故障地址:潍坊安丘市柘山镇金钱洼金钱洼村2#箱崔艳华*********
联系电话:15165698526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11:08:28
具体故障现象:光猫亮红灯，
客户其他诉求:要求尽快联系处理，谢谢
</t>
  </si>
  <si>
    <t>2024-07-10 11:17:54</t>
  </si>
  <si>
    <t>2024-07-10 11:18:17</t>
  </si>
  <si>
    <t>SD-057-240710-637290-4919</t>
  </si>
  <si>
    <t>2024-07-10 15:14:29</t>
  </si>
  <si>
    <t>(目标)普通区域-高密市-青岛花园-13791634291-200M-宽带上网投诉-次数0-202407100000418656 二级督办</t>
  </si>
  <si>
    <t>2024-07-11 16:15:00</t>
  </si>
  <si>
    <t>202407100000418656</t>
  </si>
  <si>
    <t>202407100000418656#宽带账号：13791634291；宽带地址：潍坊高密市醴泉街道夷安大道青岛花园8号楼；客户来电反映宽带，客户不在现场，无法配合线上指导，要求上门，请协助处理，谢谢！联系电话：13626461530；联系人：先生；来电流水：2024071015110864620879924</t>
  </si>
  <si>
    <t>2024-07-10 15:20:49</t>
  </si>
  <si>
    <t>2024-07-10 15:21:15</t>
  </si>
  <si>
    <t>SD-057-240710-195643-1821</t>
  </si>
  <si>
    <t>2024-07-10 10:36:17</t>
  </si>
  <si>
    <t>80+银卡-普通区域-青州市-萧家庄村自然村-13864669876-500M-宽带上网投诉-次数0-202407100000213672</t>
  </si>
  <si>
    <t>202407100000213672</t>
  </si>
  <si>
    <t>202407100000213672#：宽带账号：13864669876；宽带地址潍坊青州市谭坊镇萧家庄村萧家庄村自然村扩容4号箱（赵洪亮家）**客户来电反映宽带/移动高清无法使用，要求师傅帮忙尽快处理，请协助处理，谢谢！联系电话：13656468269；联系人：***；来电流水：2024071010331656920858908</t>
  </si>
  <si>
    <t>2024-07-10 10:40:02</t>
  </si>
  <si>
    <t>2024-07-10 10:40:21</t>
  </si>
  <si>
    <t>SD-851-276873-38549-11877</t>
  </si>
  <si>
    <t>SD-057-240710-603918-7078</t>
  </si>
  <si>
    <t>2024-07-10 18:47:31</t>
  </si>
  <si>
    <t>【调研】-80+普通-普通区域-奎文区-鲁鸿37（代理商洽谈小区，联系电话5177216）-15165618153-200M-宽带上网投诉-次数0-202407100000601613</t>
  </si>
  <si>
    <t>202407100000601613</t>
  </si>
  <si>
    <t>202407100000601613#流程受理流水号：20240710184625151656181531142701
客户号码:15165618153
客户姓名:李**
投诉地市:潍坊
来话流水:2024071018435908020818522
宽带账号:15165618153
宽带账号归属地市:潍坊
宽带账号归属区县:高新
故障地址:潍坊高新高新城区玉清街鲁鸿37（代理商洽谈小区，联系电话5177216）2号楼*********
联系电话:15165618153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故障细类:宽带网速慢/卡顿
携转原因:
故障时间:2024-07-10 18:46:43
具体故障现象:网速慢卡顿，电视机顶盒无法使用很慢
客户其他诉求:请协助尽快处理
;宽带小区$[鲁鸿37（代理商洽谈小区，联系电话5177216）]$</t>
  </si>
  <si>
    <t>2024-07-10 18:49:10</t>
  </si>
  <si>
    <t>2024-07-10 18:49:35</t>
  </si>
  <si>
    <t>SD-057-240710-368147-7007</t>
  </si>
  <si>
    <t>2024-07-10 18:41:38</t>
  </si>
  <si>
    <t>80+普通-普通区域-奎文区-中海大观天下二期-15963692208-300M-宽带上网投诉-次数0-202407100000599087</t>
  </si>
  <si>
    <t>202407100000599087</t>
  </si>
  <si>
    <t xml:space="preserve">202407100000599087#【已关注中国移动10086微信公众号】流程受理流水号：20240710184110159636922081141920
客户号码:15963692208
客户姓名:肖*
投诉地市:潍坊
来话流水:2024071018402828020895705
宽带账号:15963692208
宽带账号归属地市:潍坊
宽带账号归属区县:高新
故障地址:潍坊高新高新城区东方路中海大观天下二期10号楼*********
联系电话:15963692208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光功率:-19.95
故障大类:宽带/电视
故障细类:移动高清电视故障
携转原因:
故障时间:2024-07-10 18:41:19
魔百和单播/组播:组播
具体故障现象:机顶盒无法开机，
客户其他诉求:客户侧为质差终端，要求上门更换终端并一并处理故障问题。
</t>
  </si>
  <si>
    <t>2024-07-10 18:42:56</t>
  </si>
  <si>
    <t>2024-07-10 18:43:18</t>
  </si>
  <si>
    <t>SD-851-288438-15167-21142</t>
  </si>
  <si>
    <t>SD-057-240710-743120-2792</t>
  </si>
  <si>
    <t>2024-07-10 12:05:28</t>
  </si>
  <si>
    <t>【调研】-80+金卡-普通区域-寿光市-辛旺村自然村-15963697274-1000M-宽带上网投诉-次数0-20240710120239X159484729</t>
  </si>
  <si>
    <t>20240710120239X159484729</t>
  </si>
  <si>
    <t>【农村网络投诉】检测结果：1、手机账号余额检测：手机账户余额正常；2、宽带账号登录状态检测：账号登录状态正常；3、宽带状态检测：宽带状态正常；4、宽带速率检测：宽带速率正常；5、群体故障检测：无大面积群障；6、线路检测：线路状态正常；7、光猫在线检测：光猫不在线；故障类型：光猫掉电。故障描述：光猫所有指示灯不亮，无宽带信号，不能使用，尽快上门维修。联系人：张伟华。联系电话：15963697274。。</t>
  </si>
  <si>
    <t>2024-07-10 12:07:37</t>
  </si>
  <si>
    <t>2024-07-10 12:08:02</t>
  </si>
  <si>
    <t>SD-852-274866-1215-2498</t>
  </si>
  <si>
    <t>SD-057-240710-418395-5492</t>
  </si>
  <si>
    <t>2024-07-10 16:20:05</t>
  </si>
  <si>
    <t>80+银卡-普通区域-青州市-解家庄村自然村-15169412395-1000M-宽带上网投诉-次数0-202407100000477954</t>
  </si>
  <si>
    <t>202407100000477954</t>
  </si>
  <si>
    <t>202407100000477954#用户来电宽带无法正常使用，要求师傅上门，烦请协助谢谢
联系人:男士  联系电话:本机   录音流水： 2024071012551540020822574</t>
  </si>
  <si>
    <t>2024-07-10 16:26:19</t>
  </si>
  <si>
    <t>2024-07-10 16:26:35</t>
  </si>
  <si>
    <t>SD-851-292339-6502-29580</t>
  </si>
  <si>
    <t>SD-057-240710-187245-4014</t>
  </si>
  <si>
    <t>2024-07-10 13:47:41</t>
  </si>
  <si>
    <t>80+金卡-普通区域-寿光市-黄埠村自然村-13963634848-1000M-宽带上网投诉-次数0-20240710134657X417253866</t>
  </si>
  <si>
    <t>20240710134657X417253866</t>
  </si>
  <si>
    <t xml:space="preserve">【农村网络投诉】流程受理流水号：20240710134608139636348481075524
客户号码:13963634848
客户姓名:武**
投诉地市:潍坊
来话流水:2024071013454279220870447
宽带账号:13963634848
宽带账号归属地市:潍坊
宽带账号归属区县:寿光市
故障地址:潍坊寿光市胡营黄埠村黄埠村东南0号楼*********
联系电话:13963634848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13:46:41
具体故障现象:光猫亮红灯，
客户其他诉求:
</t>
  </si>
  <si>
    <t>2024-07-10 13:49:05</t>
  </si>
  <si>
    <t>2024-07-10 13:49:53</t>
  </si>
  <si>
    <t>SD-851-319247-6987-10816</t>
  </si>
  <si>
    <t>SD-057-240710-841563-4909</t>
  </si>
  <si>
    <t>2024-07-10 15:13:28</t>
  </si>
  <si>
    <t>普通区域-安丘市-青云花园（青云花园沿街楼）-13869681689-100M-宽带上网投诉-次数0-202407100000416665</t>
  </si>
  <si>
    <t>2024-07-11 16:14:00</t>
  </si>
  <si>
    <t>202407100000416665</t>
  </si>
  <si>
    <t>202407100000416665#宽带账号：13869681689；宽带地址：潍坊安丘市兴安街道建安路青云花园7号楼3单元302；客户来电反映移动高清无法观看，客户不在现场，无法配合线上指导/客户不配合排障，要求师傅上门，请协助处理，谢谢！联系电话：13869681689；联系人：先生；来电流水：2024071015092996920858675</t>
  </si>
  <si>
    <t>2024-07-10 15:19:02</t>
  </si>
  <si>
    <t>2024-07-10 15:19:37</t>
  </si>
  <si>
    <t>SD-057-240710-719862-604</t>
  </si>
  <si>
    <t>2024-07-10 09:02:40</t>
  </si>
  <si>
    <t>【调研】-普通区域-坊子区-穆村小沼范家-13864669970-1000M-宽带上网投诉-次数0-202407100000121397</t>
  </si>
  <si>
    <t>202407100000121397</t>
  </si>
  <si>
    <t xml:space="preserve">202407100000121397#宽带账号：13864669970；联系电话：13864669970宽带地址：
潍坊坊子区九龙街办（穆村）穆村小沼范家穆村小沼范家穆村小沼范家12号箱*；客户来电反映网速慢，线上指导无法配合操作，要求上门处理, 来电流水：2024071008592963320812689
 </t>
  </si>
  <si>
    <t>2024-07-10 09:04:15</t>
  </si>
  <si>
    <t>2024-07-10 09:04:46</t>
  </si>
  <si>
    <t>SD-851-239459-2239-13358</t>
  </si>
  <si>
    <t>SD-057-240710-369102-739</t>
  </si>
  <si>
    <t>2024-07-10 09:08:41</t>
  </si>
  <si>
    <t>【调研】-80+银卡-普通区域-临朐县-下河自然村-13780896028-200M-宽带上网投诉-次数0-20240710090737X657614597</t>
  </si>
  <si>
    <t>2024-07-11 10:09:00</t>
  </si>
  <si>
    <t>20240710090737X657614597</t>
  </si>
  <si>
    <t xml:space="preserve">【农村网络投诉】流程受理流水号：20240710090651137808960281011366
客户号码:13780896028
客户姓名:王**
投诉地市:潍坊
来话流水:2024071009061425120890814
宽带账号:13780896028
宽带账号归属地市:潍坊
宽带账号归属区县:临朐县
故障地址:潍坊临朐县辛寨镇人民政府下河下河自然村下河（扩容5）34号箱张洪森（外墙）*********
联系电话:15166964367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09:07:08
具体故障现象:提示网络无法连接，
客户其他诉求:提示网络无法连接，
</t>
  </si>
  <si>
    <t>2024-07-10 09:09:50</t>
  </si>
  <si>
    <t>2024-07-10 09:10:14</t>
  </si>
  <si>
    <t>SD-057-240710-653129-5501</t>
  </si>
  <si>
    <t>2024-07-10 16:20:19</t>
  </si>
  <si>
    <t>80+普通-普通区域-青州市-青州市古城阜财门商业街-13964756345-1000M-宽带上网投诉-次数0-20240710161746X466099606</t>
  </si>
  <si>
    <t>20240710161746X466099606</t>
  </si>
  <si>
    <t xml:space="preserve">流程受理流水号：20240710161623139647563451109617
客户号码:13964756345
客户姓名:杨**
投诉地市:潍坊
来话流水:2024071016160064320817611
宽带账号:13964756345
宽带账号归属地市:潍坊
宽带账号归属区县:青州市
故障地址:潍坊青州市云门山街道凤凰山路青州市古城阜财门商业街H15号箱*********
联系电话:13964756345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16:17:33
具体故障现象:光猫亮红灯，
客户其他诉求:
</t>
  </si>
  <si>
    <t>2024-07-10 16:33:24</t>
  </si>
  <si>
    <t>2024-07-10 16:33:47</t>
  </si>
  <si>
    <t>SD-851-258722-6507-28505</t>
  </si>
  <si>
    <t>SD-057-240710-241365-7906</t>
  </si>
  <si>
    <t>2024-07-10 19:56:38</t>
  </si>
  <si>
    <t>【调研】-(目标)普通区域-奎文区-隆基花园（怡景嘉园物价局宿舍）-13953698560-200M-宽带上网投诉-次数0-20240710195521X521254399</t>
  </si>
  <si>
    <t>20240710195521X521254399</t>
  </si>
  <si>
    <t xml:space="preserve">流程受理流水号：20240710195358139536985601152241
客户号码:13953698560
客户姓名:冯**
投诉地市:潍坊
来话流水:2024071019513482620804679
宽带账号:13953698560
宽带账号归属地市:潍坊
宽带账号归属区县:高新
故障地址:潍坊高新高新城区福寿街隆基花园怡景3号楼1单元402
联系电话:13953698560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故障时间:2024-07-10 19:54:40
具体故障现象:显示质差路由器
客户其他诉求:要求上门测速，看看是不是因为路由器的原因
</t>
  </si>
  <si>
    <t>2024-07-10 19:58:39</t>
  </si>
  <si>
    <t>2024-07-10 19:59:00</t>
  </si>
  <si>
    <t>SD-851-293528-15583-1892</t>
  </si>
  <si>
    <t>SD-057-240710-594271-7147</t>
  </si>
  <si>
    <t>2024-07-10 18:57:29</t>
  </si>
  <si>
    <t>80+银卡-普通区域-寿光市-银丰新都-13583661590-100M-宽带上网投诉-次数0-202407100000607180</t>
  </si>
  <si>
    <t>202407100000607180</t>
  </si>
  <si>
    <t xml:space="preserve">202407100000607180#流程受理流水号：20240710185615135836615901144265
客户号码:13583661590
客户姓名:孙**
投诉地市:潍坊
来话流水:2024071018555990420895194
宽带账号:13583661590
宽带账号归属地市:潍坊
宽带账号归属区县:寿光市
故障地址:潍坊寿光市圣城街道新兴街银丰新都16号楼*********
联系电话:13583661590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故障时间:2024-07-10 18:56:24
魔百和单播/组播:组播
具体故障现象:机顶盒无法开机，
客户其他诉求:客户侧为质差终端，要求上门更换终端并一并处理故障问题。
</t>
  </si>
  <si>
    <t>2024-07-10 19:01:03</t>
  </si>
  <si>
    <t>2024-07-10 19:01:42</t>
  </si>
  <si>
    <t>SD-057-240710-837241-2918</t>
  </si>
  <si>
    <t>2024-07-10 12:10:40</t>
  </si>
  <si>
    <t>【调研】-80+普通-普通区域-安丘市-步步高小区-15094969789-1000M-宽带上网投诉-次数0-202407100000300259</t>
  </si>
  <si>
    <t>202407100000300259</t>
  </si>
  <si>
    <t>202407100000300259#流程受理流水号：20240710120855150949697891060537
客户号码:15094969789
客户姓名:孙**
投诉地市:潍坊
来话流水:2024071012075336120875370
宽带账号:15094969789
宽带账号归属地市:潍坊
宽带账号归属区县:安丘市
故障地址:潍坊安丘市兴安街道潍安路步步高小区2号楼3单元401
联系电话:15094969789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故障细类:网速慢/上网掉线(专席)
携转原因:
故障时间:2024-07-10 12:09:06
具体故障现象:网速慢卡顿，
客户其他诉求:换了FTTR后，网速慢卡顿，多次联系师傅一直不给解决，客户要求换个师傅上门。
;宽带小区$[步步高小区]$</t>
  </si>
  <si>
    <t>2024-07-10 12:13:29</t>
  </si>
  <si>
    <t>2024-07-10 12:13:57</t>
  </si>
  <si>
    <t>SD-851-313108-1417-20742</t>
  </si>
  <si>
    <t>SD-057-240710-920735-5814</t>
  </si>
  <si>
    <t>2024-07-10 16:56:50</t>
  </si>
  <si>
    <t>普通区域-安丘市-老帘子布家属院、副食品厂家属院-15064457381-300M-宽带上网投诉-次数0-20240710165443X683281465</t>
  </si>
  <si>
    <t>2024-07-11 17:57:00</t>
  </si>
  <si>
    <t>20240710165443X683281465</t>
  </si>
  <si>
    <t xml:space="preserve">流程受理流水号：20240710165224150644573811119165
客户号码:15064457381
客户姓名:赵**
投诉地市:潍坊
来话流水:2024071016513873920878821
宽带账号:15064457381
宽带账号归属地市:潍坊
宽带账号归属区县:安丘市
故障地址:潍坊安丘市兴安街道潍徐路老帘子布家属院、副食品厂家属院1号楼*********
联系电话:15064457381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故障时间:2024-07-10 16:52:49
具体故障现象:光猫亮红灯，客户来电反映宽带无法上网，光纤线捋直插紧未恢复请协助处理谢谢
客户其他诉求:
</t>
  </si>
  <si>
    <t>2024-07-10 16:58:06</t>
  </si>
  <si>
    <t>2024-07-10 16:58:27</t>
  </si>
  <si>
    <t>SD-057-240710-702613-745</t>
  </si>
  <si>
    <t>2024-07-10 09:09:10</t>
  </si>
  <si>
    <t>【调研】-80+白金-普通区域-诸城市-东十里堡村-15053698885-500M-宽带上网投诉-次数0-202407100000128659</t>
  </si>
  <si>
    <t>202407100000128659</t>
  </si>
  <si>
    <t>202407100000128659#宽带账号15053698885；宽带地址：潍坊诸城市密州街道东十里堡东十里堡村东十里堡村北7客户来电反映宽带无法上网****，注册灯红灯，要求师傅上门，请协助处理，谢谢！联系电话：本机；联系人先生；来电流水2024071009060912120889753</t>
  </si>
  <si>
    <t>2024-07-10 09:13:05</t>
  </si>
  <si>
    <t>2024-07-10 09:14:56</t>
  </si>
  <si>
    <t>SD-057-240710-067354-7430</t>
  </si>
  <si>
    <t>2024-07-10 19:13:27</t>
  </si>
  <si>
    <t>普通区域-坊子区-涌泉村自然村-15853616274-300M-宽带上网投诉-次数0-202407100000615738</t>
  </si>
  <si>
    <t>202407100000615738</t>
  </si>
  <si>
    <t>202407100000615738#宽带账号：15853616274 ；宽带地址： 潍坊坊子区坊子工业发展区（眉村）涌泉村涌泉村自然村坊子区；客户来电反映 机顶盒看不了 ，客户本机来电报修，不在家，要求上门处理来电流水： 2024071019111298320885378 联系电话：15853616274</t>
  </si>
  <si>
    <t>2024-07-10 19:18:11</t>
  </si>
  <si>
    <t>2024-07-10 19:18:36</t>
  </si>
  <si>
    <t>SD-851-242054-2036-4309</t>
  </si>
  <si>
    <t>SD-057-240710-916045-2857</t>
  </si>
  <si>
    <t>2024-07-10 12:08:22</t>
  </si>
  <si>
    <t>【调研】-普通区域-青州市-高柳村-15624143044-300M-魔百和投诉-次数0-20240710120746X466769710</t>
  </si>
  <si>
    <t>20240710120746X466769710</t>
  </si>
  <si>
    <t>【农村网络投诉】流程受理流水号：20240710120713156241430441060221
客户号码:15624143044
客户姓名:西**
投诉地市:潍坊
来话流水:2024071012002451720809700
宽带账号:15624143044
宽带账号归属地市:潍坊
宽带账号归属区县:青州市
故障地址:潍坊青州市高柳镇高柳村高柳村7号箱（冯志刚）*********
联系电话:15624143044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
携转原因:
故障时间:2024-07-10 12:07:26
魔百和单播/组播:组播
具体故障现象:电视直播或点播无法观看，
客户其他诉求:请协助处理，谢谢
魔百和单/组播：组播</t>
  </si>
  <si>
    <t>2024-07-10 12:12:18</t>
  </si>
  <si>
    <t>2024-07-10 12:12:49</t>
  </si>
  <si>
    <t>SD-851-338100-263-21266</t>
  </si>
  <si>
    <t>SD-057-240710-326970-7069</t>
  </si>
  <si>
    <t>2024-07-10 18:47:13</t>
  </si>
  <si>
    <t>【调研】-普通区域-诸城市-舜王常家庄-18753651693-500M-宽带上网投诉-次数0-202407100000598422</t>
  </si>
  <si>
    <t>202407100000598422</t>
  </si>
  <si>
    <t xml:space="preserve">202407100000598422#流程受理流水号：20240710184518187536516931142519
客户号码:18753651693
客户姓名:臧**
投诉地市:潍坊
来话流水:2024071018450651220825803
宽带账号:18753651693
宽带账号归属地市:潍坊
宽带账号归属区县:诸城市
故障地址:潍坊诸城市舜王街道常家庄村常家庄常家庄村中南12#箱*********
联系电话:15006623214
联系人:女士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18:45:29
具体故障现象:电脑无法上网，
客户其他诉求:客户侧为质差终端，要求上门更换终端并一并处理故障问题。
</t>
  </si>
  <si>
    <t>2024-07-10 18:49:59</t>
  </si>
  <si>
    <t>2024-07-10 18:51:24</t>
  </si>
  <si>
    <t>SD-057-240710-746502-7912</t>
  </si>
  <si>
    <t>2024-07-10 19:56:52</t>
  </si>
  <si>
    <t>【调研】-80+银卡-(目标)普通区域-寿光市-大唐芙蓉局-15065661562-300M-魔百和投诉-次数0-202407100000634573</t>
  </si>
  <si>
    <t>202407100000634573</t>
  </si>
  <si>
    <t>202407100000634573#【已关注中国移动10086微信公众号】流程受理流水号：20240710195628150656615621152572
客户号码:15065661562
客户姓名:关**
投诉地市:潍坊
来话流水:2024071019553411820824779
宽带账号:15065661562
宽带账号归属地市:潍坊
宽带账号归属区县:寿光市
故障地址:潍坊寿光市圣城街道圣城街大唐芙蓉局副食品加工厂家属院北楼*********
联系电话:15065661562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
故障大类:宽带/电视
故障细类:移动高清电视故障
携转原因:
故障时间:2024-07-10 19:52:03
魔百和单播/组播:单播
具体故障现象:电视直播或点播无法观看，
客户其他诉求:
魔百和单/组播：单播;宽带小区$[大唐芙蓉局]$</t>
  </si>
  <si>
    <t>2024-07-10 19:57:55</t>
  </si>
  <si>
    <t>2024-07-10 20:00:30</t>
  </si>
  <si>
    <t>SD-851-271445-11645-210</t>
  </si>
  <si>
    <t>SD-057-240710-702985-5534</t>
  </si>
  <si>
    <t>2024-07-10 16:22:33</t>
  </si>
  <si>
    <t>80+银卡-普通区域-高密市-小辛家自然村-13791693249-1000M-宽带上网投诉-次数0-202407100000478864</t>
  </si>
  <si>
    <t>2024-07-11 17:23:00</t>
  </si>
  <si>
    <t>202407100000478864</t>
  </si>
  <si>
    <t>202407100000478864#
受理号码：13791693249；  内容：客户来电宽带上不了网，我处正常排查未恢复，系统显示质差路由器，请协助处理谢谢    联系电话：13791693249；联系人：先生；来电流水：2024071016200472720870384；</t>
  </si>
  <si>
    <t>2024-07-10 16:25:34</t>
  </si>
  <si>
    <t>2024-07-10 18:03:45</t>
  </si>
  <si>
    <t>SD-057-240710-961320-7606</t>
  </si>
  <si>
    <t>2024-07-10 19:28:02</t>
  </si>
  <si>
    <t>【调研】-80+银卡-普通区域-寒亭区-恒信首府小区-18363602967-200M-宽带上网投诉-次数0-202407100000624316</t>
  </si>
  <si>
    <t>202407100000624316</t>
  </si>
  <si>
    <t>202407100000624316#【已关注中国移动10086微信公众号】流程受理流水号：20240710192740183636029671148750
客户号码:18363602967
客户姓名:穆**
投诉地市:潍坊
来话流水:2024071019221455420847636
宽带账号:18363602967
宽带账号归属地市:潍坊
宽带账号归属区县:寒亭区
故障地址:潍坊寒亭区开元街道祥亭街恒信首府小区17号楼*********
联系电话:18363602967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光功率:-26.98
故障大类:宽带/电视
故障细类:网速慢/上网掉线(专席)
携转原因:
故障时间:2024-07-10 19:26:02
具体故障现象:网速慢卡顿，宽带网速慢 千兆路由器 不超过三年 重启光猫路由器没有恢复 
客户其他诉求:
;宽带小区$[恒信首府小区]$</t>
  </si>
  <si>
    <t>2024-07-10 19:30:47</t>
  </si>
  <si>
    <t>2024-07-10 19:38:07</t>
  </si>
  <si>
    <t>SD-057-240710-508764-7166</t>
  </si>
  <si>
    <t>2024-07-10 18:59:36</t>
  </si>
  <si>
    <t>普通区域-奎文区-圣荣广场西区-18863666128-100M-宽带上网投诉-次数0-20240710185857X137295873</t>
  </si>
  <si>
    <t>20240710185857X137295873</t>
  </si>
  <si>
    <t xml:space="preserve">流程受理流水号：20240710185803188636661281144548
客户号码:18863666128
客户姓名:王**
投诉地市:潍坊
来话流水:2024071018560284620895489
宽带账号:18863666128
宽带账号归属地市:潍坊
宽带账号归属区县:高新
故障地址:潍坊高新高新城区福寿街圣荣广场西北区24号楼2单元1601
联系电话:18863666128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18:57:56
具体故障现象:提示网络无法连接，
客户其他诉求:
</t>
  </si>
  <si>
    <t>2024-07-10 19:02:41</t>
  </si>
  <si>
    <t>2024-07-10 19:03:25</t>
  </si>
  <si>
    <t>SD-057-240710-642579-7648</t>
  </si>
  <si>
    <t>2024-07-10 19:31:42</t>
  </si>
  <si>
    <t>【重投】-【调研】-80+银卡-普通区域-诸城市-百尺河商贸城-18866147202-1000M-宽带上网投诉-次数0-20240710064529X129380459</t>
  </si>
  <si>
    <t>20240710064529X129380459</t>
  </si>
  <si>
    <t>网络老是停顿卡，老是无网络。链接不了网络</t>
  </si>
  <si>
    <t>2024-07-10 19:35:36</t>
  </si>
  <si>
    <t>2024-07-10 19:36:55</t>
  </si>
  <si>
    <t>SD-851-245257-4317-15477</t>
  </si>
  <si>
    <t>SD-057-240710-574839-7718</t>
  </si>
  <si>
    <t>2024-07-10 19:38:12</t>
  </si>
  <si>
    <t>【调研】-80+普通-FTTR-普通区域-坊子区-恒信茉莉公馆-18866786767-1000M-宽带上网投诉-次数0-20240710193604X364624483</t>
  </si>
  <si>
    <t>20240710193604X364624483</t>
  </si>
  <si>
    <t xml:space="preserve">流程受理流水号：20240710193309188667867671149517
客户号码:18866786767
客户姓名:钟**
投诉地市:潍坊
来话流水:2024071019312132220898268
宽带账号:18866786767
宽带账号归属地市:潍坊
宽带账号归属区县:坊子区
故障地址:潍坊坊子区坊子新区龙山路恒信茉莉公馆坊子凤凰街道恒信茉莉公馆23号楼1单元*********
联系电话:13406601200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19:33:43
具体故障现象:PON灯闪，
光钎线插紧捋直重启未恢复
客户其他诉求:
</t>
  </si>
  <si>
    <t>2024-07-10 19:40:52</t>
  </si>
  <si>
    <t>2024-07-10 19:41:10</t>
  </si>
  <si>
    <t>SD-851-236933-20704-20582</t>
  </si>
  <si>
    <t>SD-057-240710-713840-5570</t>
  </si>
  <si>
    <t>【调研】-(目标)普通区域-昌乐县-半岛蓝湾-15269647695-200M-宽带上网投诉-次数0-202407100000481235</t>
  </si>
  <si>
    <t>2024-07-11 17:28:00</t>
  </si>
  <si>
    <t>202407100000481235</t>
  </si>
  <si>
    <t xml:space="preserve">202407100000481235#宽带账号：15269647695；宽带地址：潍坊昌乐县城关街道昌盛街半岛蓝湾二期109号楼；客户来电反映宽带电视网络卡顿；客户不配合排障，要求上门，请协助处理，谢谢！联系电话：15269647695；联系人：***；来电流水：2024071016244296120831160。 </t>
  </si>
  <si>
    <t>2024-07-10 16:33:02</t>
  </si>
  <si>
    <t>2024-07-10 16:33:29</t>
  </si>
  <si>
    <t>SD-852-285553-1615-3382</t>
  </si>
  <si>
    <t>SD-057-240710-167843-2964</t>
  </si>
  <si>
    <t>2024-07-10 12:12:22</t>
  </si>
  <si>
    <t>【调研】-80+银卡-普通区域-青州市-后黄马-13583623519-200M-宽带上网投诉-次数0-202407100000304971</t>
  </si>
  <si>
    <t>202407100000304971</t>
  </si>
  <si>
    <t xml:space="preserve">202407100000304971#流程受理流水号：20240710121151135836235191061080
客户号码:13583623519
客户姓名:焦**
投诉地市:潍坊
来话流水:2024071012112111420804574
宽带账号:13583623519
宽带账号归属地市:潍坊
宽带账号归属区县:青州市
故障地址:潍坊青州市王坟镇后黄马后黄马30号箱（村中心赵水安)*********
联系电话:13583623519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12:13:18
具体故障现象:打不开网页，
客户其他诉求:客户侧为质差终端，要求上门更换终端并一并处理故障问题。
</t>
  </si>
  <si>
    <t>2024-07-10 12:30:19</t>
  </si>
  <si>
    <t>SD-057-240710-715903-4934</t>
  </si>
  <si>
    <t>2024-07-10 15:17:18</t>
  </si>
  <si>
    <t>80+普通-普通区域-寿光市-椒园社区北沿街-15064691123-300M-宽带上网投诉-次数0-20240710151511X712000755</t>
  </si>
  <si>
    <t>20240710151511X712000755</t>
  </si>
  <si>
    <t xml:space="preserve">流程受理流水号：20240710151343150646911231094376
客户号码:15064691123
客户姓名:张*
投诉地市:潍坊
来话流水:2024071015124072420800232
宽带账号:15064691123
宽带账号归属地市:潍坊
宽带账号归属区县:寿光市
故障地址:潍坊寿光市圣城街道金光街椒园社区北沿街2-39号箱*********
联系电话:15064691123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15:13:51
具体故障现象:光猫亮红灯，插紧捋直光纤线未恢复
客户其他诉求:
</t>
  </si>
  <si>
    <t>2024-07-10 15:22:17</t>
  </si>
  <si>
    <t>2024-07-10 15:22:38</t>
  </si>
  <si>
    <t>SD-851-294397-6310-9129</t>
  </si>
  <si>
    <t>SD-057-240710-346715-4902</t>
  </si>
  <si>
    <t>2024-07-10 15:11:58</t>
  </si>
  <si>
    <t>普通区域-奎文区-西王村-15244414644-1000M-宽带上网投诉-次数0-20240710151055X455808585</t>
  </si>
  <si>
    <t>20240710151055X455808585</t>
  </si>
  <si>
    <t>【预处理派单】宽带账号：15244414644，宽带地址： 潍坊奎文区廿里堡街道宝通街西王村2#箱西二街北*********，故障现象：，故障现象类型：，客户诉求：客户来电反映本机号码预约了宽带安装，但是多次联系工作人员，一直在往后拖，客户已经等了一天多了，非常不满，要今天安装上，要求加急回电，请尽快处理，谢谢！，联系电话：15244414644，通话流水：2024071015002480420842279。接入方式：，当前是否在线：不在线，端到端诊断结果：宽带业务状态未激活，是否智能网关：否，光功率。</t>
  </si>
  <si>
    <t>2024-07-10 15:42:41</t>
  </si>
  <si>
    <t>SD-851-246450-5401-20695</t>
  </si>
  <si>
    <t>SD-057-240710-715498-649</t>
  </si>
  <si>
    <t>2024-07-10 09:05:33</t>
  </si>
  <si>
    <t>80+白金-普通区域-寿光市-杨家仕庄村自然村-13791658296-1000M-宽带上网投诉-次数0-20240710090354X434025184</t>
  </si>
  <si>
    <t>20240710090354X434025184</t>
  </si>
  <si>
    <t xml:space="preserve">【农村网络投诉】流程受理流水号：20240710090127137916582961009825
客户号码:13791658296
客户姓名:王**
投诉地市:潍坊
来话流水:2024071009010028320829325
宽带账号:13791658296
宽带账号归属地市:潍坊
宽带账号归属区县:寿光市
故障地址:潍坊寿光市圣城街道杨家仕庄村杨家仕庄村自然村杨家仕庄村7箱（东4街路南）*********
联系电话:13791658296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09:03:42
具体故障现象:打不开网页，
客户其他诉求:
</t>
  </si>
  <si>
    <t>2024-07-10 09:12:07</t>
  </si>
  <si>
    <t>2024-07-10 09:12:34</t>
  </si>
  <si>
    <t>SD-057-240710-425308-5555</t>
  </si>
  <si>
    <t>2024-07-10 16:26:06</t>
  </si>
  <si>
    <t>【调研】-80+金卡-(目标)普通区域-临朐县-曾家寨-13791851759-300M-宽带上网投诉-次数0-20240710162336X816751800</t>
  </si>
  <si>
    <t>2024-07-11 17:27:00</t>
  </si>
  <si>
    <t>20240710162336X816751800</t>
  </si>
  <si>
    <t xml:space="preserve">【农村网络投诉】流程受理流水号：20240710162120137918517591110933
客户号码:13791851759
客户姓名:曾**
投诉地市:潍坊
来话流水:2024071016082853220821002
宽带账号:13791851759
宽带账号归属地市:潍坊
宽带账号归属区县:临朐县
故障地址:潍坊临朐县辛寨镇人民政府曾家寨村曾家寨曾家寨（扩容2次）16号箱曾现堂（外墙）*********
联系电话:13791851759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
携转原因:
故障时间:2024-07-10 16:23:06
具体故障现象:提示网络无法连接，
客户其他诉求:
</t>
  </si>
  <si>
    <t>2024-07-10 16:29:00</t>
  </si>
  <si>
    <t>2024-07-10 16:30:19</t>
  </si>
  <si>
    <t>SD-057-240710-748901-7011</t>
  </si>
  <si>
    <t>2024-07-10 18:41:58</t>
  </si>
  <si>
    <t>普通区域-临朐县-宋姜庄自然村-13573680906-100M-宽带上网投诉-次数0-202407100000599484</t>
  </si>
  <si>
    <t>202407100000599484</t>
  </si>
  <si>
    <t>202407100000599484#导航立单,客户通过语音导航反馈宽带故障问题,经诊断光猫设备性能不佳,要求装维回访处理,请协助.联系电话：13573680906</t>
  </si>
  <si>
    <t>2024-07-10 18:46:08</t>
  </si>
  <si>
    <t>2024-07-10 18:49:41</t>
  </si>
  <si>
    <t>SD-057-240710-809617-7697</t>
  </si>
  <si>
    <t>80+银卡-普通区域-寿光市-寿光公园街怡园花都-15954482044-1000M-宽带上网投诉-次数0-202407100000627578</t>
  </si>
  <si>
    <t>202407100000627578</t>
  </si>
  <si>
    <t>202407100000627578#宽带账号：15954482044；宽带地址：潍坊寿光市百合家园旁边菜鸟驿站；客户来电反映宽带掉线，客户不配合排障，要求上门，请协助处理，谢谢！联系电话：15954482044；联系人：先生；来电流水：2024071019250112620863456</t>
  </si>
  <si>
    <t>2024-07-10 19:37:09</t>
  </si>
  <si>
    <t>2024-07-10 19:37:43</t>
  </si>
  <si>
    <t>SD-851-273422-27517-12206</t>
  </si>
  <si>
    <t>SD-057-240710-501234-7143</t>
  </si>
  <si>
    <t>2024-07-10 18:56:39</t>
  </si>
  <si>
    <t>【调研】-(目标)普通区域-寿光市-岳庄村自然村-18365633118-300M-宽带上网投诉-次数0-20240710185551X951014355</t>
  </si>
  <si>
    <t>20240710185551X951014355</t>
  </si>
  <si>
    <t xml:space="preserve">【农村网络投诉】流程受理流水号：20240710185424183656331181143991
客户号码:18365633118
客户姓名:马**
投诉地市:潍坊
来话流水:2024071018530190020876616
宽带账号:18365633118
宽带账号归属地市:潍坊
宽带账号归属区县:寿光市
故障地址:潍坊寿光市侯镇岳庄村岳庄村自然村岳庄村17箱（马清泉外墙）*********
联系电话:18365633118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故障时间:2024-07-10 18:52:25
具体故障现象:光猫亮红灯，拔插捋直光纤线未恢复，请协助处理，谢谢
客户其他诉求:
</t>
  </si>
  <si>
    <t>2024-07-10 18:58:40</t>
  </si>
  <si>
    <t>2024-07-10 18:59:02</t>
  </si>
  <si>
    <t>SD-057-240710-602875-8556</t>
  </si>
  <si>
    <t>2024-07-10 20:51:58</t>
  </si>
  <si>
    <t>普通区域-潍城区-陈家油坊-18866369055-1000M-宽带上网投诉-次数0-202407100000656292</t>
  </si>
  <si>
    <t>202407100000656292</t>
  </si>
  <si>
    <t>202407100000656292#宽带账号：18866369055；宽带地址：潍坊潍城区城关街道向阳路陈家油坊北区33号楼南沿街（牙科门诊）；客户来电反映宽带无法使用 ，无法配合线上指导/客户不配合排障，要求上门，请协助处理，谢谢！联系电话：18866369055；联系人：女士；来电流水：2024071020480969620867240。</t>
  </si>
  <si>
    <t>2024-07-10 21:00:22</t>
  </si>
  <si>
    <t>2024-07-10 21:00:56</t>
  </si>
  <si>
    <t>SD-851-274427-8671-215</t>
  </si>
  <si>
    <t>SD-057-240710-352874-560</t>
  </si>
  <si>
    <t>2024-07-10 08:57:25</t>
  </si>
  <si>
    <t>【调研】-80+普通-普通区域-坊子区-新方新怡园（保护小区）-15065368508-1000M-宽带上网投诉-次数0-20240710085555X955112353</t>
  </si>
  <si>
    <t>20240710085555X955112353</t>
  </si>
  <si>
    <t xml:space="preserve">流程受理流水号：20240710085528150653685081008070
客户号码:15065368508
客户姓名:杨**
投诉地市:潍坊
来话流水:2024071008534124320853087
宽带账号:15065368508
宽带账号归属地市:潍坊
宽带账号归属区县:坊子区
故障地址:潍坊坊子区坊子新区凤凰街新方新怡园（保护小区）B区18号楼*********
联系电话:15065368508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故障时间:2024-07-10 08:49:47
具体故障现象:打不开网页，
客户其他诉求:客户来电反映宽带无法使用，线上排障不认可
</t>
  </si>
  <si>
    <t>2024-07-10 09:01:29</t>
  </si>
  <si>
    <t>2024-07-10 09:01:57</t>
  </si>
  <si>
    <t>SD-851-293707-6235-7440</t>
  </si>
  <si>
    <t>SD-057-240710-567082-482</t>
  </si>
  <si>
    <t>2024-07-10 08:50:49</t>
  </si>
  <si>
    <t>普通区域-高密市-绿苑小区-18764745980-300M-宽带上网投诉-次数0-202407100000111753</t>
  </si>
  <si>
    <t>202407100000111753</t>
  </si>
  <si>
    <t>202407100000111753#宽带账号：18764745980；宽带地址：潍坊高密市朝阳街道镇府街绿苑小区5号楼；客户来电反映宽带：连不上网，经查询客户侧为质差路由器，请协助上门更换终端并一并处理故障问题，谢谢！联系电话：18764745980；联系人：***；来电流水：2024071008463573820885931</t>
  </si>
  <si>
    <t>2024-07-10 08:55:23</t>
  </si>
  <si>
    <t>2024-07-10 11:58:44</t>
  </si>
  <si>
    <t>SD-851-300383-13882-13829</t>
  </si>
  <si>
    <t>SD-057-240710-398246-504</t>
  </si>
  <si>
    <t>2024-07-10 08:53:09</t>
  </si>
  <si>
    <t>普通区域-潍城区-苗圃北区二路-13963664712-300M-宽带上网投诉-次数0-20240710085008X608406999</t>
  </si>
  <si>
    <t>20240710085008X608406999</t>
  </si>
  <si>
    <t xml:space="preserve">流程受理流水号：20240710084909139636647121006208
客户号码:13963664712
客户姓名:吕**
投诉地市:潍坊
来话流水:2024071008485401320806810
宽带账号:13963664712
宽带账号归属地市:潍坊
宽带账号归属区县:潍城区
故障地址:潍坊潍城区北关街道永安路苗圃北区二路付11号楼*********
联系电话:13963664712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08:49:36
具体故障现象:光猫亮红灯，
客户其他诉求:
</t>
  </si>
  <si>
    <t>2024-07-10 08:54:59</t>
  </si>
  <si>
    <t>2024-07-10 08:55:15</t>
  </si>
  <si>
    <t>SD-057-240710-279083-581</t>
  </si>
  <si>
    <t>2024-07-10 08:59:16</t>
  </si>
  <si>
    <t>【重投】-80+银卡-普通区域-潍城区-豪德陶瓷城-13678667726-200M-宽带上网投诉-次数0-20240710085657X179085950</t>
  </si>
  <si>
    <t>2024-07-11 10:00:00</t>
  </si>
  <si>
    <t>20240710085657X179085950</t>
  </si>
  <si>
    <t xml:space="preserve">流程受理流水号：20240710085545136786677261008144
客户号码:13678667726
客户姓名:张**
投诉地市:潍坊
来话流水:2024071008551165320868378
宽带账号:13678667726
宽带账号归属地市:潍坊
宽带账号归属区县:潍城区
故障地址:潍坊潍城区经济开发区管理委员会东风西街圣豪小区（豪德陶瓷城）23号箱(豪德南区五街13号楼顶）*********
联系电话:13081671299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08:55:54
具体故障现象:光猫亮红灯，已指导捋顺插紧光纤线未恢复，请协助处理，谢谢。
客户其他诉求:
</t>
  </si>
  <si>
    <t>2024-07-10 09:01:20</t>
  </si>
  <si>
    <t>2024-07-10 09:01:44</t>
  </si>
  <si>
    <t>SD-057-240710-726435-747</t>
  </si>
  <si>
    <t>2024-07-10 09:09:15</t>
  </si>
  <si>
    <t>【调研】-80+普通-FTTR-(目标)普通区域-青州市-王母宫安置区-15253651090-1000M-宽带上网投诉-次数0-202407100000127974</t>
  </si>
  <si>
    <t>202407100000127974</t>
  </si>
  <si>
    <t>202407100000127974#流程受理流水号：20240710090816152536510901011761
客户号码:15253651090
客户姓名:任**
投诉地市:潍坊
来话流水:2024071009063547420895152
宽带账号:15253651090
宽带账号归属地市:潍坊
宽带账号归属区县:青州市
故障地址:潍坊青州市东夏镇益王府北路王母宫安置区11号楼*********
联系电话:17362075730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09:10:18
具体故障现象:PON灯闪，
客户其他诉求:
;宽带小区$[王母宫安置区]$</t>
  </si>
  <si>
    <t>2024-07-10 09:12:51</t>
  </si>
  <si>
    <t>2024-07-10 09:13:11</t>
  </si>
  <si>
    <t>SD-851-314627-23299-14685</t>
  </si>
  <si>
    <t>SD-057-240710-830174-550</t>
  </si>
  <si>
    <t>2024-07-10 08:56:56</t>
  </si>
  <si>
    <t>普通区域-青州市-平章府-15318927985-500M-宽带上网投诉-次数0-202407100000116802</t>
  </si>
  <si>
    <t>202407100000116802</t>
  </si>
  <si>
    <t>202407100000116802#宽带账号：15318927985；宽带地址：****潍坊青州市云门山街道益王府平章府西区16号楼*********；客户来电反映宽带上网慢，客户不配合排障，要求上门，请协助处理，谢谢！联系电话：本机；联系人：先生；来电流水：2024071008550256120866867</t>
  </si>
  <si>
    <t>2024-07-10 09:02:16</t>
  </si>
  <si>
    <t>2024-07-10 09:02:38</t>
  </si>
  <si>
    <t>2024-07-10 08:56:08</t>
  </si>
  <si>
    <t>【调研】-80+普通-普通区域-高密市-大胡-13468483222-500M-宽带上网投诉-次数0-20240710085305X785465201 一级督办</t>
  </si>
  <si>
    <t>20240710085305X785465201</t>
  </si>
  <si>
    <t>2024-07-10 08:58:32</t>
  </si>
  <si>
    <t>2024-07-10 08:58:58</t>
  </si>
  <si>
    <t>SD-057-240710-084371-541</t>
  </si>
  <si>
    <t>2024-07-10 08:56:12</t>
  </si>
  <si>
    <t>【重投】-【调研】-80+金卡-普通区域-寿光市-天泰紫金府-15263662888-1000M-宽带上网投诉-次数0-20240710085315X795246990</t>
  </si>
  <si>
    <t>20240710085315X795246990</t>
  </si>
  <si>
    <t xml:space="preserve">流程受理流水号：20240710085145152636628881007001
客户号码:15263662888
客户姓名:林**
投诉地市:潍坊
来话流水:2024071008513109520831604
宽带账号:15263662888
宽带账号归属地市:潍坊
宽带账号归属区县:寿光市
故障地址:潍坊寿光市圣城街道文圣街天泰紫金府5号楼*********
联系电话:15263662888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故障时间:2024-07-10 08:53:02
具体故障现象:光猫亮红灯，
客户其他诉求:
</t>
  </si>
  <si>
    <t>2024-07-10 08:57:50</t>
  </si>
  <si>
    <t>2024-07-10 08:59:39</t>
  </si>
  <si>
    <t>SD-851-299334-13594-1350</t>
  </si>
  <si>
    <t>SD-057-240710-302861-1590</t>
  </si>
  <si>
    <t>2024-07-10 10:19:21</t>
  </si>
  <si>
    <t>(目标)普通区域-青州市-井峪村-15253618756-100M-宽带上网投诉-次数0-202407100000132670</t>
  </si>
  <si>
    <t>2024-07-11 11:20:00</t>
  </si>
  <si>
    <t>202407100000132670</t>
  </si>
  <si>
    <t>202407100000132670#宽带账号：15253618756；宽带地址：潍坊青州市邵庄镇井峪井峪村4号箱（周象中家）；客户来电反映移动高清故障，客户不会，无法配合线上指导/客户不配合排障，要求上门，请协助处理，谢谢！联系电话：15253618756联系人：先生；来电流水：2024071010171255020836445。</t>
  </si>
  <si>
    <t>2024-07-10 10:23:05</t>
  </si>
  <si>
    <t>2024-07-10 10:23:43</t>
  </si>
  <si>
    <t>SD-057-240710-290487-1557</t>
  </si>
  <si>
    <t>2024-07-10 10:17:25</t>
  </si>
  <si>
    <t>普通区域-潍城区-三安子村自然村-18866715345-200M-宽带上网投诉-次数0-202407100000192647</t>
  </si>
  <si>
    <t>2024-07-11 11:18:00</t>
  </si>
  <si>
    <t>202407100000192647</t>
  </si>
  <si>
    <t>202407100000192647#宽带账号：18866715345；宽带地址：潍坊潍城区于河街道三安子村三安子村自然村三安子村12#村西1条南北大街南4排路东；客户来电反映宽带网络无法使用，客户不配合排障，要求上门，请协助处理，谢谢！联系电话：18866715345；联系人：先生；来电流水：2024071010123419920871899</t>
  </si>
  <si>
    <t>2024-07-10 10:24:02</t>
  </si>
  <si>
    <t>2024-07-10 10:24:33</t>
  </si>
  <si>
    <t>SD-057-240710-578416-4758</t>
  </si>
  <si>
    <t>2024-07-10 15:05:56</t>
  </si>
  <si>
    <t>【调研】-80+白金-普通区域-安丘市-官庄小区-15094953688-1000M-宽带上网投诉-次数0-20240710150441X813993550</t>
  </si>
  <si>
    <t>20240710150441X813993550</t>
  </si>
  <si>
    <t xml:space="preserve">【农村网络投诉】流程受理流水号：20240710150256150949536881091721
客户号码:15094953688
客户姓名:王**
投诉地市:潍坊
来话流水:2024071015014060420858210
宽带账号:15094953688
宽带账号归属地市:潍坊
宽带账号归属区县:安丘市
故障地址:潍坊安丘市官庄镇官庄村官庄小区东北楼*********
联系电话:13455697617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15:03:18
具体故障现象:光猫亮红灯，
客户其他诉求:
</t>
  </si>
  <si>
    <t>2024-07-10 15:11:32</t>
  </si>
  <si>
    <t>2024-07-10 15:11:56</t>
  </si>
  <si>
    <t>SD-851-267562-29591-8210</t>
  </si>
  <si>
    <t>SD-057-240710-069517-5134</t>
  </si>
  <si>
    <t>2024-07-10 15:46:55</t>
  </si>
  <si>
    <t>【调研】-普通区域-诸城市-正大福香园-18863613555-200M-宽带上网投诉-次数0-202407100000445701</t>
  </si>
  <si>
    <t>2024-07-11 16:47:00</t>
  </si>
  <si>
    <t>202407100000445701</t>
  </si>
  <si>
    <t>202407100000445701#宽带账号：18863613555；宽带地址：潍坊诸城市密州街道繁荣路正大福香园东组团1号楼（高层）；客户来电反映宽带卡顿，要求师傅上门，请协助处理，谢谢！联系电话：18863613555；联系人：先生；来电流水：2024071015440997920805288</t>
  </si>
  <si>
    <t>2024-07-10 15:57:13</t>
  </si>
  <si>
    <t>2024-07-10 15:57:36</t>
  </si>
  <si>
    <t>SD-057-240710-352481-1878</t>
  </si>
  <si>
    <t>2024-07-10 10:41:17</t>
  </si>
  <si>
    <t>【调研】-普通区域-潍城区-陈家油坊-19953655219-1000M-宽带上网投诉-次数0-20240710103911X151905294</t>
  </si>
  <si>
    <t>20240710103911X151905294</t>
  </si>
  <si>
    <t xml:space="preserve">流程受理流水号：20240710103805199536552191036998
客户号码:19953655219
客户姓名:王**
投诉地市:潍坊
来话流水:2024071010362345020802113
宽带账号:19953655219
宽带账号归属地市:潍坊
宽带账号归属区县:潍城区
故障地址:潍坊潍城区城关街道向阳路陈家油坊北区18号楼*********
联系电话:19953655219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10:36:53
具体故障现象:注册灯闪烁：引导客户将光纤线插紧，将弯折
的位置捋直后重启无效，请协助处理，谢谢。
客户其他诉求:
</t>
  </si>
  <si>
    <t>2024-07-10 10:46:01</t>
  </si>
  <si>
    <t>2024-07-10 10:46:20</t>
  </si>
  <si>
    <t>SD-057-240710-106495-4455</t>
  </si>
  <si>
    <t>2024-07-10 14:35:02</t>
  </si>
  <si>
    <t>普通区域-安丘市-景芝供销社家属院-13705364510-300M-宽带上网投诉-次数0-20240710143207X127524625</t>
  </si>
  <si>
    <t>20240710143207X127524625</t>
  </si>
  <si>
    <t xml:space="preserve">流程受理流水号：20240710143141137053645101084546
客户号码:13705364510
客户姓名:李**
投诉地市:潍坊
来话流水:2024071014312181220869092
宽带账号:13705364510
宽带账号归属地市:潍坊
宽带账号归属区县:安丘市
故障地址:潍坊安丘市景芝镇景中路景芝供销社家属院2号楼*********
联系电话:13705364510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
携转原因:
故障时间:2024-07-10 14:31:48
具体故障现象:光猫亮红灯，
客户其他诉求:
</t>
  </si>
  <si>
    <t>2024-07-10 14:37:14</t>
  </si>
  <si>
    <t>2024-07-10 14:40:11</t>
  </si>
  <si>
    <t>SD-057-240710-370691-5099</t>
  </si>
  <si>
    <t>2024-07-10 15:41:50</t>
  </si>
  <si>
    <t>普通区域-奎文区-浞河九号-13402263204-300M-宽带上网投诉-次数0-20240710154050X250066727</t>
  </si>
  <si>
    <t>20240710154050X250066727</t>
  </si>
  <si>
    <t xml:space="preserve">流程受理流水号：20240710154022134022632041101052
客户号码:13402263204
客户姓名:隋**
投诉地市:潍坊
来话流水:2024071015383072120832506
宽带账号:13402263204
宽带账号归属地市:潍坊
宽带账号归属区县:高新
故障地址:潍坊高新清池街道高新二路浞河九号32号楼*********
联系电话:13402263204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故障细类:网速慢/上网掉线(专席)
携转原因:
故障时间:2024-07-10 15:40:56
具体故障现象:频繁掉线，
客户其他诉求:
</t>
  </si>
  <si>
    <t>2024-07-10 15:42:43</t>
  </si>
  <si>
    <t>2024-07-10 15:42:58</t>
  </si>
  <si>
    <t>SD-851-328969-6277-25447</t>
  </si>
  <si>
    <t>SD-057-240710-096432-4751</t>
  </si>
  <si>
    <t>2024-07-10 15:05:43</t>
  </si>
  <si>
    <t>80+金卡-普通区域-青州市-李集村-15866127615-500M-宽带上网投诉-次数0-20240710150410X503652690</t>
  </si>
  <si>
    <t>20240710150410X503652690</t>
  </si>
  <si>
    <t xml:space="preserve">【农村网络投诉】流程受理流水号：20240710150234158661276151091630
客户号码:15866127615
客户姓名:张**
投诉地市:潍坊
来话流水:2024071015001950820841137
宽带账号:15866127615
宽带账号归属地市:潍坊
宽带账号归属区县:青州市
故障地址:潍坊青州市东夏镇李集村
联系电话:13906462023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15:02:52
具体故障现象:光猫亮红灯，插紧捋直光纤线未恢复，请协助，谢谢。
客户其他诉求:请协助，谢谢。
</t>
  </si>
  <si>
    <t>2024-07-10 15:06:53</t>
  </si>
  <si>
    <t>2024-07-10 15:08:47</t>
  </si>
  <si>
    <t>SD-851-243380-405-15756</t>
  </si>
  <si>
    <t>SD-057-240710-375904-1453</t>
  </si>
  <si>
    <t>2024-07-10 10:14:03</t>
  </si>
  <si>
    <t>【调研】-(目标)普通区域-安丘市-小里岗-18763619546-200M-宽带上网投诉-次数0-202407100000190693</t>
  </si>
  <si>
    <t>2024-07-11 11:15:00</t>
  </si>
  <si>
    <t>202407100000190693</t>
  </si>
  <si>
    <t xml:space="preserve">202407100000190693#流程受理流水号：20240710101303187636195461029952
客户号码:18763619546
客户姓名:张**
投诉地市:潍坊
来话流水:2024071010122124020869040
宽带账号:18763619546
宽带账号归属地市:潍坊
宽带账号归属区县:安丘市
故障地址:潍坊安丘市临浯镇小里岗村小里岗小里岗1号箱王华镇*********
联系电话:18763619546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故障时间:2024-07-10 10:13:46
具体故障现象:光猫灯正常但电脑手机无法上网，
客户其他诉求:客户侧为质差终端，要求上门更换终端并一并处理故障问题。
</t>
  </si>
  <si>
    <t>2024-07-10 10:18:12</t>
  </si>
  <si>
    <t>SD-057-240710-407362-4027</t>
  </si>
  <si>
    <t>2024-07-10 13:50:26</t>
  </si>
  <si>
    <t>80+银卡-普通区域-昌乐县-后张朱-15715361893-1000M-宽带上网投诉-次数0-20240710134812X492644703</t>
  </si>
  <si>
    <t>20240710134812X492644703</t>
  </si>
  <si>
    <t xml:space="preserve">【农村网络投诉】流程受理流水号：20240710134719157153618931075689
客户号码:15715361893
客户姓名:张**
投诉地市:潍坊
来话流水:2024071013445527320863255
宽带账号:15715361893
宽带账号归属地市:潍坊
宽带账号归属区县:昌乐县
故障地址:潍坊昌乐县营丘镇后张朱后张朱后张朱村3#*********
联系电话:15715361893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13:47:46
具体故障现象:用户无法提供具体故障现象，要求上门检修
客户其他诉求:
</t>
  </si>
  <si>
    <t>2024-07-10 13:57:03</t>
  </si>
  <si>
    <t>2024-07-10 13:57:29</t>
  </si>
  <si>
    <t>SD-851-300053-9656-19493</t>
  </si>
  <si>
    <t>SD-057-240710-927183-4815</t>
  </si>
  <si>
    <t>2024-07-10 15:08:14</t>
  </si>
  <si>
    <t>80+银卡-普通区域-安丘市-大儒林村自然村-13963693726-1000M-宽带上网投诉-次数0-20240710150538X138563930</t>
  </si>
  <si>
    <t>20240710150538X138563930</t>
  </si>
  <si>
    <t xml:space="preserve">【农村网络投诉】流程受理流水号：20240710150339139636937261091885
客户号码:13963693726
客户姓名:李**
投诉地市:潍坊
来话流水:2024071015010459020850669
宽带账号:13963693726
宽带账号归属地市:潍坊
宽带账号归属区县:安丘市
故障地址:潍坊安丘市凌河镇大儒林村大儒林村自然村大儒林村追加5号箱李振平*********
联系电话:13963693726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故障时间:2024-07-10 15:04:50
具体故障现象:PON灯闪，光纤线插紧捋直未恢复请协助
客户其他诉求:
</t>
  </si>
  <si>
    <t>2024-07-10 15:12:16</t>
  </si>
  <si>
    <t>2024-07-10 15:16:27</t>
  </si>
  <si>
    <t>SD-851-320514-35166-20946</t>
  </si>
  <si>
    <t>2024-07-10 10:13:17</t>
  </si>
  <si>
    <t>80+白金-FTTR-普通区域-昌邑市-海之郡-15163679699-1000M-宽带上网投诉-次数0-202407100000192626 一级督办</t>
  </si>
  <si>
    <t>202407100000192626</t>
  </si>
  <si>
    <t>2024-07-10 10:16:18</t>
  </si>
  <si>
    <t>2024-07-10 10:19:26</t>
  </si>
  <si>
    <t>2024-07-10 14:10:08</t>
  </si>
  <si>
    <t>普通区域-安丘市-安丘幸福家园-18706557055-300M-宽带上网投诉-次数0-202407100000366423 一级督办</t>
  </si>
  <si>
    <t>202407100000366423</t>
  </si>
  <si>
    <t>2024-07-10 14:15:08</t>
  </si>
  <si>
    <t>2024-07-10 14:15:37</t>
  </si>
  <si>
    <t>SD-057-240710-319408-4424</t>
  </si>
  <si>
    <t>2024-07-10 14:30:03</t>
  </si>
  <si>
    <t>80+银卡-普通区域-青州市-世纪星城-13506497287-200M-宽带上网投诉-次数0-202407100000381242</t>
  </si>
  <si>
    <t>2024-07-11 15:31:00</t>
  </si>
  <si>
    <t>202407100000381242</t>
  </si>
  <si>
    <t>202407100000381242#流程受理流水号：20240710142701135064972871083589
客户号码:13506497287
客户姓名:法**
投诉地市:潍坊
来话流水:2024071014251288320893404
宽带账号:13506497287
宽带账号归属地市:潍坊
宽带账号归属区县:青州市
故障地址:潍坊青州市云门山街道海岱南路世纪星城2号楼*********
联系电话:13465659234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14:26:22
具体故障现象:光猫亮红灯，将光纤线两头插紧，将弯折的位置捋直后重启一下光猫，未恢复
客户其他诉求:
;宽带小区$[世纪星城]$</t>
  </si>
  <si>
    <t>2024-07-10 14:48:06</t>
  </si>
  <si>
    <t>2024-07-10 14:48:28</t>
  </si>
  <si>
    <t>SD-057-240710-829517-4542</t>
  </si>
  <si>
    <t>2024-07-10 14:44:29</t>
  </si>
  <si>
    <t>普通区域-寿光市-九巷公寓-13563630489-1000M-宽带上网投诉-次数1-202407090000624530</t>
  </si>
  <si>
    <t>2024-07-10 14:47:43</t>
  </si>
  <si>
    <t>2024-07-10 14:48:18</t>
  </si>
  <si>
    <t>SD-057-240710-127483-1904</t>
  </si>
  <si>
    <t>2024-07-10 10:43:30</t>
  </si>
  <si>
    <t>(目标)普通区域-坊子区-崇文园（保护小区，开户请联系15966163168）-13371093105-500M-宽带上网投诉-次数0-202407100000218666</t>
  </si>
  <si>
    <t>202407100000218666</t>
  </si>
  <si>
    <t>202407100000218666#宽带账号：13371093105
；宽带地址：潍坊坊子区坊子新区崇文街崇文园崇文苑；客户来电反映宽带无法上网，客户不在现场，无法配合线上指导，要求上门，请协助处理，谢谢！联系电话：19862695610；联系人：先生；来电流水：2024071010403822620861610</t>
  </si>
  <si>
    <t>2024-07-10 10:48:19</t>
  </si>
  <si>
    <t>2024-07-10 10:48:37</t>
  </si>
  <si>
    <t>SD-851-325255-121562-7264</t>
  </si>
  <si>
    <t>SD-057-240710-876241-3793</t>
  </si>
  <si>
    <t>2024-07-10 13:17:51</t>
  </si>
  <si>
    <t>【调研】-普通区域-奎文区-供销社宿舍-15966095596-100M-宽带上网投诉-次数0-20240710131605X565782507</t>
  </si>
  <si>
    <t>20240710131605X565782507</t>
  </si>
  <si>
    <t xml:space="preserve">流程受理流水号：20240710131401159660955961071107
客户号码:15966095596
客户姓名:王**
投诉地市:潍坊
来话流水:2024071013134467720840461
宽带账号:15966095596
宽带账号归属地市:潍坊
宽带账号归属区县:奎文区
故障地址:潍坊奎文区北苑街道四平路供销社宿舍1号楼*********
联系电话:15966095596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13:15:52
具体故障现象:打不开网页，
客户其他诉求:
</t>
  </si>
  <si>
    <t>2024-07-10 13:20:29</t>
  </si>
  <si>
    <t>2024-07-10 13:21:11</t>
  </si>
  <si>
    <t>SD-057-240710-759216-5114</t>
  </si>
  <si>
    <t>2024-07-10 15:44:14</t>
  </si>
  <si>
    <t>【调研】-普通区域--null--宽带上网投诉-次数0-202407100000184102</t>
  </si>
  <si>
    <t>2024-07-11 16:45:00</t>
  </si>
  <si>
    <t>202407100000184102</t>
  </si>
  <si>
    <t>202407100000184102#【已关注中国移动10086微信公众号】流程受理流水号：20240707140745135626395981105612 客户号码:13562639598 客户姓名:李** 投诉地市:潍坊 来话流水:2024070714072909720836283 宽带账号:13562639598 宽带账号归属地市:潍坊 宽带账号归属区县:寒亭区 故障地址:潍坊寒亭区南孙镇大官庄村大官庄村自然村大官庄村东西街东一7号箱********* 联系电话:13562639598 联系人:先生/女士 故障时间:2024-07-07 14:08:03 具体故障现象:无法上网 客户其他诉求:客户很着急，孩子学习需要网络。 丢单（202407070000413325），提单工号：r16z2974</t>
  </si>
  <si>
    <t>2024-07-10 16:20:55</t>
  </si>
  <si>
    <t>SD-057-240710-984702-5155</t>
  </si>
  <si>
    <t>2024-07-10 15:48:54</t>
  </si>
  <si>
    <t>80+普通-普通区域--null--宽带上网投诉-次数0-202407100000183900</t>
  </si>
  <si>
    <t>2024-07-11 16:49:00</t>
  </si>
  <si>
    <t>202407100000183900</t>
  </si>
  <si>
    <t>202407100000183900#【10080转回】13475675826客户来电反映本机号码办理的宽带一直没有安装成功不认可，要求核实回复，谢谢 联系电话本机，联系人先生，流水：2024071010005062120810817</t>
  </si>
  <si>
    <t>2024-07-11 11:25:22</t>
  </si>
  <si>
    <t>家庭咨询-&gt;服务触点-&gt;装维人员-&gt;全局流转-&gt;售后服务-&gt;装维人员安装质量差-&gt;全局流转</t>
  </si>
  <si>
    <t>SD-057-240710-014628-5354</t>
  </si>
  <si>
    <t>2024-07-10 16:14:09</t>
  </si>
  <si>
    <t>【调研】-80+银卡-普通区域-临朐县-大楼自然村-15288828548-300M-宽带上网投诉-次数0-20240710161114X745762480</t>
  </si>
  <si>
    <t>2024-07-11 17:15:00</t>
  </si>
  <si>
    <t>20240710161114X745762480</t>
  </si>
  <si>
    <t xml:space="preserve">【农村网络投诉】流程受理流水号：20240710161005152888285481108045
客户号码:15288828548
客户姓名:杨**
投诉地市:潍坊
来话流水:2024071016082006720819112
宽带账号:15288828548
宽带账号归属地市:潍坊
宽带账号归属区县:临朐县
故障地址:潍坊临朐县五井镇人民政府大楼大楼自然村大楼（扩容2）12#箱大楼村委*********
联系电话:15288828548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16:10:13
具体故障现象:光猫亮红灯，客户来电反映宽带无法上网，我处核实到光信号亮红灯，将光纤线插紧弄直后未恢复，请协助处理谢谢
客户其他诉求:
</t>
  </si>
  <si>
    <t>2024-07-10 16:16:24</t>
  </si>
  <si>
    <t>2024-07-10 16:17:34</t>
  </si>
  <si>
    <t>SD-851-299594-7566-18483</t>
  </si>
  <si>
    <t>SD-057-240710-704625-18</t>
  </si>
  <si>
    <t>2024-07-10 05:54:28</t>
  </si>
  <si>
    <t>80+银卡-普通区域-青州市-曹家庄村自然村-13963626577-1000M-宽带上网投诉-次数0-202407100000091256</t>
  </si>
  <si>
    <t>202407100000091256</t>
  </si>
  <si>
    <t>202407100000091256#流程受理流水号：20240710055301139636265771000069
客户号码:13963626577
客户姓名:胡**
投诉地市:潍坊
来话流水:2024071005524612620825914
宽带账号:13963626577
宽带账号归属地市:潍坊
宽带账号归属区县:青州市
故障地址:潍坊青州市黄楼街道曹家庄村黄楼街道曹家庄村2号箱（曹永强东墙）0号楼*********
联系电话:13963626577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05:53:32
具体故障现象:光猫亮红灯，
客户其他诉求:客户要求尽快处理回复
;宽带小区$[曹家庄村自然村]$</t>
  </si>
  <si>
    <t>2024-07-10 06:45:35</t>
  </si>
  <si>
    <t>2024-07-10 07:17:17</t>
  </si>
  <si>
    <t>SD-057-240710-368925-1929</t>
  </si>
  <si>
    <t>2024-07-10 10:47:06</t>
  </si>
  <si>
    <t>【调研】-80+普通-普通区域-奎文区-奎文东方家园-15005369311-1000M-宽带上网投诉-次数0-20240710104422X462034427</t>
  </si>
  <si>
    <t>20240710104422X462034427</t>
  </si>
  <si>
    <t>客户来电反映宽带不能用，无法提供宽带账号，要求上报，地址：山东省潍坊高新区博官西岸19号楼一单元1701，联系电话：15005369311，请处理， ，谢谢</t>
  </si>
  <si>
    <t>2024-07-10 10:50:18</t>
  </si>
  <si>
    <t>2024-07-10 10:50:39</t>
  </si>
  <si>
    <t>SD-057-240710-276389-779</t>
  </si>
  <si>
    <t>2024-07-10 09:14:25</t>
  </si>
  <si>
    <t>(目标)普通区域-高密市-恒基新时代-13573695965-300M-宽带上网投诉-次数0-20240710091246X966282420</t>
  </si>
  <si>
    <t>20240710091246X966282420</t>
  </si>
  <si>
    <t xml:space="preserve">流程受理流水号：20240710090930135736959651012104
客户号码:13573695965
客户姓名:孙**
投诉地市:潍坊
来话流水:2024071009084956920823169
宽带账号:13573695965
宽带账号归属地市:潍坊
宽带账号归属区县:高密市
故障地址:潍坊高密市密水街道昌安大道恒基新时代恒基新时代3号楼1单元601
联系电话:18806362333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光功率:-17.52
故障大类:宽带/电视
故障细类:网速慢/上网掉线(专席)
携转原因:
故障时间:2024-07-10 09:12:10
具体故障现象:家庭WiFi信号弱，质差光猫
客户其他诉求:调测一下是否是因为光猫老化了
</t>
  </si>
  <si>
    <t>2024-07-10 09:16:29</t>
  </si>
  <si>
    <t>2024-07-10 09:16:45</t>
  </si>
  <si>
    <t>2024-07-10 10:11:30</t>
  </si>
  <si>
    <t>【调研】-普通区域-坊子区-岳家-18264487881-300M-宽带上网投诉-次数0-20240710100904X344952571 一级督办</t>
  </si>
  <si>
    <t>20240710100904X344952571</t>
  </si>
  <si>
    <t>2024-07-10 10:14:00</t>
  </si>
  <si>
    <t>2024-07-10 10:14:19</t>
  </si>
  <si>
    <t>SD-057-240710-215639-4052</t>
  </si>
  <si>
    <t>2024-07-10 13:53:43</t>
  </si>
  <si>
    <t>普通区域-安丘市-山后村-18764654840-100M-宽带上网投诉-次数0-202407100000356171</t>
  </si>
  <si>
    <t>202407100000356171</t>
  </si>
  <si>
    <t>202407100000356171#宽带账号：18764654840；宽带地址：潍坊安丘市石堆镇山后山后村9号箱马后明；客户来电反映移动高清无法观看，无法配合线上指导/客户不配合排障，要求师傅上门，请协助处理，谢谢！联系电话：18764654840；联系人：先生；来电流水：2024071013500973120810998</t>
  </si>
  <si>
    <t>2024-07-10 13:57:26</t>
  </si>
  <si>
    <t>2024-07-10 13:58:58</t>
  </si>
  <si>
    <t>SD-057-240710-807362-4475</t>
  </si>
  <si>
    <t>2024-07-10 14:36:04</t>
  </si>
  <si>
    <t>普通区域-潍城区-潍城向阳小区-15269605594-300M-宽带上网投诉-次数0-20240710143456X296312790</t>
  </si>
  <si>
    <t>20240710143456X296312790</t>
  </si>
  <si>
    <t xml:space="preserve">流程受理流水号：20240710143222152696055941084694
客户号码:15269605594
客户姓名:王*
投诉地市:潍坊
来话流水:2024071014305179120862933
宽带账号:15269605594
宽带账号归属地市:潍坊
宽带账号归属区县:潍城区
故障地址:潍坊潍城区南关街道向阳路向阳小区双合4号楼*********
联系电话:15269605594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
携转原因:
故障时间:2024-07-10 14:33:11
具体故障现象:网速慢卡顿，
客户其他诉求:
</t>
  </si>
  <si>
    <t>2024-07-10 14:42:16</t>
  </si>
  <si>
    <t>2024-07-10 14:42:38</t>
  </si>
  <si>
    <t>SD-851-329377-9597-6021</t>
  </si>
  <si>
    <t>SD-057-240710-041285-5118</t>
  </si>
  <si>
    <t>2024-07-10 15:44:24</t>
  </si>
  <si>
    <t>【调研】-普通区域-安丘市-景芝供销社家属院-15265676538-300M-宽带上网投诉-次数0-20240710154231X351347755</t>
  </si>
  <si>
    <t>20240710154231X351347755</t>
  </si>
  <si>
    <t xml:space="preserve">流程受理流水号：20240710153915152656765381100787
客户号码:15265676538
客户姓名:王**
投诉地市:潍坊
来话流水:2024071015380694620827405
宽带账号:15265676538
宽带账号归属地市:潍坊
宽带账号归属区县:安丘市
故障地址:潍坊安丘市景芝镇景中路景芝供销社家属院1号楼*********
联系电话:15265676538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故障细类:宽带无法上网(专席)
携转原因:
故障时间:2024-07-10 15:39:32
具体故障现象:网速慢卡顿，
客户其他诉求:谢谢
</t>
  </si>
  <si>
    <t>2024-07-10 15:46:14</t>
  </si>
  <si>
    <t>2024-07-10 15:48:57</t>
  </si>
  <si>
    <t>SD-057-240710-259047-5107</t>
  </si>
  <si>
    <t>2024-07-10 15:43:28</t>
  </si>
  <si>
    <t>普通区域-青州市-刘家坡村自然村-13455615570-300M-魔百和投诉-次数0-202407100000445229</t>
  </si>
  <si>
    <t>202407100000445229</t>
  </si>
  <si>
    <t>202407100000445229#流程受理流水号：20240710153725134556155701100359
客户号码:13455615570
客户姓名:刘*
投诉地市:潍坊
来话流水:2024071015363629920808089
宽带账号:13455615570
宽带账号归属地市:潍坊
宽带账号归属区县:青州市
故障地址:潍坊青州市何官镇刘家坡村刘家坡村自然村扩6号箱（十字口北张爱民）*********
联系电话:13455615570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故障时间:2024-07-10 15:43:42
魔百和单播/组播:组播
具体故障现象:电视直播或点播无法观看，
客户其他诉求:
魔百和单/组播：组播;宽带小区$[刘家坡村自然村]$</t>
  </si>
  <si>
    <t>2024-07-10 15:46:15</t>
  </si>
  <si>
    <t>2024-07-10 15:46:41</t>
  </si>
  <si>
    <t>SD-851-288333-967-29864</t>
  </si>
  <si>
    <t>SD-057-240710-682904-5130</t>
  </si>
  <si>
    <t>2024-07-10 15:46:09</t>
  </si>
  <si>
    <t>普通区域-昌乐县-恒信沁园-18663659389-1000M-宽带上网投诉-次数0-202407100000446433</t>
  </si>
  <si>
    <t>202407100000446433</t>
  </si>
  <si>
    <t>202407100000446433#宽带账号：18663659389；宽带地址：潍坊昌乐县城关街道昌盛街恒信沁园1号楼*********客户来电反映宽带/掉线，/客户不配合排障，要求上门，请协助处理，谢谢！联系电话：18663659389；来电流水2024071015440286720803806</t>
  </si>
  <si>
    <t>2024-07-10 15:57:59</t>
  </si>
  <si>
    <t>2024-07-10 15:58:28</t>
  </si>
  <si>
    <t>SD-852-311458-982-7759</t>
  </si>
  <si>
    <t>SD-057-240710-956132-5111</t>
  </si>
  <si>
    <t>2024-07-10 15:44:09</t>
  </si>
  <si>
    <t>【调研】-80+银卡-普通区域-青州市-牡丹社区A区-15069614669-500M-宽带上网投诉-次数0-20240710154125X285967528</t>
  </si>
  <si>
    <t>20240710154125X285967528</t>
  </si>
  <si>
    <t xml:space="preserve">流程受理流水号：20240710154016150696146691101031
客户号码:15069614669
客户姓名:樊**
投诉地市:潍坊
来话流水:2024071015400533520852711
宽带账号:15069614669
宽带账号归属地市:潍坊
宽带账号归属区县:青州市
故障地址:潍坊青州市黄楼街道牡丹路牡丹社区A区沿街3号箱（万红大道南诚康牧业东墙）*********
联系电话:15069614669
联系人:女士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故障时间:2024-07-10 15:40:36
具体故障现象:用户表示是黑色线断开了
客户其他诉求:
</t>
  </si>
  <si>
    <t>2024-07-10 15:47:02</t>
  </si>
  <si>
    <t>2024-07-10 15:48:36</t>
  </si>
  <si>
    <t>SD-057-240710-946751-5281</t>
  </si>
  <si>
    <t>2024-07-10 16:10:52</t>
  </si>
  <si>
    <t>【调研】-80+普通-普通区域--null--宽带上网投诉-次数0-202407090000489869</t>
  </si>
  <si>
    <t>2024-07-11 17:11:00</t>
  </si>
  <si>
    <t>202407090000489869</t>
  </si>
  <si>
    <t>202407090000489869#受理号码 : 18866708797客户姓名 : 刘*号码归属地 : 潍坊奎文 － 奎文-北宫街社区经营部用户品牌 : 全球通
18866708797客户来电称对办理宽带移机【开通单号：536240630935766976  师傅上门核实新地址无端口】一直不能移机成功不认可，坐席已按相关口径解释，客户要求今晚回访处理，坐席未承诺，请协助处理
联系人先生 联系电话18866708797  录音2024070916250383920891086</t>
  </si>
  <si>
    <t>SD-057-240710-987304-758</t>
  </si>
  <si>
    <t>2024-07-10 09:11:17</t>
  </si>
  <si>
    <t>80+普通-普通区域-青州市-东高村-14763486226-200M-宽带上网投诉-次数0-202407100000131241</t>
  </si>
  <si>
    <t>2024-07-11 10:12:00</t>
  </si>
  <si>
    <t>202407100000131241</t>
  </si>
  <si>
    <t>202407100000131241#宽带账号：14763486226；宽带地址：14763486226；客户来电反映宽带无法连接，客户不在现场，无法配合线上指导，要求师傅上门，请协助处理，谢谢！联系电话：14763486226；联系人：女士；来电流水：2024071009073264220807099。</t>
  </si>
  <si>
    <t>2024-07-10 09:13:51</t>
  </si>
  <si>
    <t>2024-07-10 09:14:13</t>
  </si>
  <si>
    <t>SD-851-314064-23109-21327</t>
  </si>
  <si>
    <t>SD-057-240710-072653-1558</t>
  </si>
  <si>
    <t>2024-07-10 10:17:26</t>
  </si>
  <si>
    <t>80+银卡-普通区域-青州市-皇城丽景苑-13583652909-1000M-宽带上网投诉-次数0-20240710101455X695918211</t>
  </si>
  <si>
    <t>20240710101455X695918211</t>
  </si>
  <si>
    <t xml:space="preserve">流程受理流水号：20240710101348135836529091030157
客户号码:13583652909
客户姓名:陈**
投诉地市:潍坊
来话流水:2024071010132150620882699
宽带账号:13583652909
宽带账号归属地市:潍坊
宽带账号归属区县:青州市
故障地址:潍坊青州市王府街道驼山南路皇城丽景苑5号楼
联系电话:13583652909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故障时间:2024-07-10 10:15:14
具体故障现象:光猫灯正常但电脑手机无法上网，
客户其他诉求:
</t>
  </si>
  <si>
    <t>2024-07-10 10:22:21</t>
  </si>
  <si>
    <t>2024-07-10 10:28:50</t>
  </si>
  <si>
    <t>SD-851-319351-22287-2255</t>
  </si>
  <si>
    <t>SD-057-240710-479561-4041</t>
  </si>
  <si>
    <t>2024-07-10 13:53:07</t>
  </si>
  <si>
    <t>【调研】-80+普通-(目标)普通区域-诸城市-大柳家庄养殖小区自然村-15963612798-200M-宽带上网投诉-次数0-20240710135018X618646355</t>
  </si>
  <si>
    <t>20240710135018X618646355</t>
  </si>
  <si>
    <t xml:space="preserve">【农村网络投诉】流程受理流水号：20240710134607159636127981075522
客户号码:15963612798
客户姓名:杨**
投诉地市:潍坊
来话流水:2024071013453269120868962
宽带账号:15963612798
宽带账号归属地市:潍坊
宽带账号归属区县:诸城市
故障地址:潍坊诸城市舜王街道箭口大柳家庄养殖小区大柳家庄养殖小区自然村大柳家庄养殖小区西南4号箱*********
联系电话:15963639523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13:52:11
具体故障现象:光信号亮红灯，
客户其他诉求:
</t>
  </si>
  <si>
    <t>2024-07-10 13:56:59</t>
  </si>
  <si>
    <t>2024-07-10 14:00:39</t>
  </si>
  <si>
    <t>SD-057-240710-345821-4330</t>
  </si>
  <si>
    <t>2024-07-10 14:17:13</t>
  </si>
  <si>
    <t>普通区域-坊子区-东房仕自然村-13792694885-200M-宽带上网投诉-次数0-20240710141554X154913472</t>
  </si>
  <si>
    <t>2024-07-11 15:18:00</t>
  </si>
  <si>
    <t>20240710141554X154913472</t>
  </si>
  <si>
    <t xml:space="preserve">【农村网络投诉】流程受理流水号：20240710140725137926948851079434
客户号码:13792694885
客户姓名:陈*
投诉地市:潍坊
来话流水:2024071014052866420862197
宽带账号:13792694885
宽带账号归属地市:潍坊
宽带账号归属区县:坊子区
故障地址:潍坊坊子区荆山洼经济发展区东房仕村东房仕自然村坊子坊城街道东房仕村（二次紧急扩容）
联系电话:13792694885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故障细类:网速慢/上网掉线(专席)
携转原因:
故障时间:2024-07-10 14:07:30
具体故障现象:客户来电反馈网速慢卡顿，我处正常排查客户拒绝，联系师傅客户拒绝提供地址，客户通话中提及过要求取消宽带退还费用的问题，请协助，谢谢。    
客户其他诉求:请协助，谢谢。
</t>
  </si>
  <si>
    <t>2024-07-10 14:19:20</t>
  </si>
  <si>
    <t>2024-07-10 14:19:44</t>
  </si>
  <si>
    <t>SD-851-328902-4434-9833</t>
  </si>
  <si>
    <t>SD-057-240710-742965-5156</t>
  </si>
  <si>
    <t>2024-07-10 15:49:35</t>
  </si>
  <si>
    <t>【调研】-80+银卡-普通区域-潍城区-潍坊市小商品城-13721978681-300M-宽带上网投诉-次数0-202407100000448731</t>
  </si>
  <si>
    <t>202407100000448731</t>
  </si>
  <si>
    <t>202407100000448731#流程受理流水号：20240710154837137219786811103023
客户号码:13721978681
客户姓名:解**
投诉地市:潍坊
来话流水:2024071015453576220823641
宽带账号:13721978681
宽带账号归属地市:潍坊
宽带账号归属区县:潍城区
故障地址:潍坊潍城区南关街道青年路潍坊市小商品城1楼10##3区137号#*********
联系电话:13721978681
联系人:先生/女士
工单紧急程度:一般
是否有升级投诉倾向:否
是否重复投诉:否
是否携转意向:否
是否投诉倾向:否
是否智能网关:非智能网关
当前是否在线:否
接入方式:FTTH
端到端诊断结果:光猫掉电
是否质差终端:无质差信息
光功率:无
故障大类:宽带/电视
故障细类:宽带无法上网(专席)
携转原因:
故障时间:2024-07-10 15:50:16
具体故障现象:光猫的电源灯不亮，重启不管用
客户其他诉求:
;宽带小区$[潍坊市小商品城]$</t>
  </si>
  <si>
    <t>2024-07-10 15:53:15</t>
  </si>
  <si>
    <t>2024-07-10 15:56:34</t>
  </si>
  <si>
    <t>SD-057-240710-591783-5146</t>
  </si>
  <si>
    <t>2024-07-10 15:47:25</t>
  </si>
  <si>
    <t>80+银卡-普通区域-青州市-富盈家园二期-15095203893-1000M-宽带上网投诉-次数0-20240710154628X588063335</t>
  </si>
  <si>
    <t>20240710154628X588063335</t>
  </si>
  <si>
    <t xml:space="preserve">流程受理流水号：20240710154329150952038931101787
客户号码:15095203893
客户姓名:牟**
投诉地市:潍坊
来话流水:2024071015431012420892513
宽带账号:15095203893
宽带账号归属地市:潍坊
宽带账号归属区县:青州市
故障地址:潍坊青州市东夏镇益王府北路富盈家园二期97号楼*********
联系电话:15095203893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15:45:46
具体故障现象:光猫亮红灯，
客户其他诉求:
</t>
  </si>
  <si>
    <t>2024-07-10 15:57:17</t>
  </si>
  <si>
    <t>2024-07-10 15:57:39</t>
  </si>
  <si>
    <t>SD-851-252865-9409-4461</t>
  </si>
  <si>
    <t>SD-057-240710-068154-1880</t>
  </si>
  <si>
    <t>2024-07-10 10:41:21</t>
  </si>
  <si>
    <t>【重投】-【调研】-80+金卡-普通区域-寿光市-巴龙国际南区-18866756999-1000M-宽带上网投诉-次数0-20240710103912X152212122</t>
  </si>
  <si>
    <t>20240710103912X152212122</t>
  </si>
  <si>
    <t xml:space="preserve">流程受理流水号：20240710103811188667569991037024
客户号码:18866756999
客户姓名:王**
投诉地市:潍坊
来话流水:2024071010370846620812574
宽带账号:18866756999
宽带账号归属地市:潍坊
宽带账号归属区县:寿光市
故障地址:潍坊寿光市圣城街道建桥路巴龙国际南区6号楼*********
联系电话:18866756999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
故障细类:宽带无法上网(专席)
携转原因:
故障时间:2024-07-10 10:41:55
具体故障现象:用户无法提供具体故障现象，客户不配合要求师傅上门，请协助谢谢。
客户其他诉求:
</t>
  </si>
  <si>
    <t>2024-07-10 10:57:16</t>
  </si>
  <si>
    <t>2024-07-10 10:59:49</t>
  </si>
  <si>
    <t>SD-851-237181-21369-14165</t>
  </si>
  <si>
    <t>SD-057-240710-975064-816</t>
  </si>
  <si>
    <t>2024-07-10 09:18:55</t>
  </si>
  <si>
    <t>80+银卡-普通区域-奎文区-供销社宿舍-15753631731-1000M-宽带上网投诉-次数0-202407100000138612</t>
  </si>
  <si>
    <t>202407100000138612</t>
  </si>
  <si>
    <t xml:space="preserve">202407100000138612#用户表示宽带不能正常使用，要求上门维修，请工作人员协助处理，谢谢！流水号2024071009130849620877529，联系人先生，联系电话15753631731！
</t>
  </si>
  <si>
    <t>2024-07-10 09:22:47</t>
  </si>
  <si>
    <t>2024-07-10 09:23:17</t>
  </si>
  <si>
    <t>SD-851-236655-8480-8912</t>
  </si>
  <si>
    <t>SD-057-240710-130784-4029</t>
  </si>
  <si>
    <t>2024-07-10 13:50:30</t>
  </si>
  <si>
    <t>普通区域-寿光市-埠西一-18264615415-300M-宽带上网投诉-次数0-20240710134900X540953798</t>
  </si>
  <si>
    <t>20240710134900X540953798</t>
  </si>
  <si>
    <t xml:space="preserve">【农村网络投诉】流程受理流水号：20240710134755182646154151075808
客户号码:18264615415
客户姓名:孙**
投诉地市:潍坊
来话流水:2024071013461278620874865
宽带账号:18264615415
宽带账号归属地市:潍坊
宽带账号归属区县:寿光市
故障地址:潍坊寿光市化龙镇埠西村埠西一埠西一村21号箱*********
联系电话:18264615415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13:48:19
具体故障现象:光猫亮红灯，客户来电反映宽带注册灯闪烁，把光纤线插紧捋直未恢复，请协助处理，谢谢
客户其他诉求:
</t>
  </si>
  <si>
    <t>2024-07-10 14:01:19</t>
  </si>
  <si>
    <t>2024-07-10 14:01:48</t>
  </si>
  <si>
    <t>SD-057-240710-243708-4434</t>
  </si>
  <si>
    <t>2024-07-10 14:32:10</t>
  </si>
  <si>
    <t>普通区域-寿光市-北齐疃社区-15265455518-300M-宽带上网投诉-次数0-202407100000382950</t>
  </si>
  <si>
    <t>202407100000382950</t>
  </si>
  <si>
    <t xml:space="preserve">202407100000382950#【已关注中国移动10086微信公众号】流程受理流水号：20240710143057152654555181084383
客户号码:15265455518
客户姓名:孙*
投诉地市:潍坊
来话流水:2024071014302375020856912
宽带账号:15265455518
宽带账号归属地市:潍坊
宽带账号归属区县:寿光市
故障地址:潍坊寿光市寒桥镇北齐疃村北齐疃社区10号楼*********
联系电话:13806364797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故障细类:宽带无法上网
携转原因:
故障时间:2024-07-10 14:31:19
具体故障现象:提示网络无法连接，
客户其他诉求:
</t>
  </si>
  <si>
    <t>2024-07-10 14:38:43</t>
  </si>
  <si>
    <t>2024-07-10 14:39:39</t>
  </si>
  <si>
    <t>SD-057-240710-035491-4463</t>
  </si>
  <si>
    <t>2024-07-10 14:35:26</t>
  </si>
  <si>
    <t>【调研】-80+银卡-普通区域-昌邑市-北密村自然村-15053696119-1000M-宽带上网投诉-次数0-20240710143308X188194467</t>
  </si>
  <si>
    <t>20240710143308X188194467</t>
  </si>
  <si>
    <t xml:space="preserve">【农村网络投诉】流程受理流水号：20240710142813150536961191083826
客户号码:15053696119
客户姓名:张**
投诉地市:潍坊
来话流水:2024071014264326920812150
宽带账号:15053696119
宽带账号归属地市:潍坊
宽带账号归属区县:昌邑市
故障地址:潍坊昌邑市围子镇北密村北密村自然村3号箱*********
联系电话:15053696119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故障时间:2024-07-10 14:32:06
具体故障现象:网速慢卡顿，路由器千兆   无遮挡   插口无问题  重启未恢复
客户其他诉求:
</t>
  </si>
  <si>
    <t>2024-07-10 15:01:07</t>
  </si>
  <si>
    <t>2024-07-10 15:01:26</t>
  </si>
  <si>
    <t>SD-851-284620-16918-13999</t>
  </si>
  <si>
    <t>SD-057-240710-681749-4556</t>
  </si>
  <si>
    <t>2024-07-10 14:47:14</t>
  </si>
  <si>
    <t>【调研】-80+金卡-普通区域-寒亭区-佳逸客酒店-18765756231-200M-宽带上网投诉-次数0-20240710144527X927822663</t>
  </si>
  <si>
    <t>2024-07-11 15:48:00</t>
  </si>
  <si>
    <t>20240710144527X927822663</t>
  </si>
  <si>
    <t xml:space="preserve">流程受理流水号：20240710144310187657562311087144
客户号码:18765756231
客户姓名:牟**
投诉地市:潍坊
来话流水:2024071014420498920806639
宽带账号:18765756231
宽带账号归属地市:潍坊
宽带账号归属区县:寒亭区
故障地址:潍坊寒亭区寒亭街道通亭街佳逸客酒店住宅楼瑞城大厦
联系电话:18863608908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14:44:22
具体故障现象:光猫亮红灯，红灯闪烁
客户其他诉求:
</t>
  </si>
  <si>
    <t>2024-07-10 15:04:39</t>
  </si>
  <si>
    <t>2024-07-10 15:05:03</t>
  </si>
  <si>
    <t>SD-851-292994-24243-17870</t>
  </si>
  <si>
    <t>SD-057-240710-712356-5094</t>
  </si>
  <si>
    <t>2024-07-10 15:41:29</t>
  </si>
  <si>
    <t>【调研】-普通区域-昌乐县-尧东村沿街自然村-13153684563-1000M-宽带上网投诉-次数0-20240710153915X155487277</t>
  </si>
  <si>
    <t>20240710153915X155487277</t>
  </si>
  <si>
    <t xml:space="preserve">【农村网络投诉】流程受理流水号：20240710153849131536845631100682
客户号码:13153684563
客户姓名:郭**
投诉地市:潍坊
来话流水:2024071015380682020827371
宽带账号:13153684563
宽带账号归属地市:潍坊
宽带账号归属区县:昌乐县
故障地址:潍坊昌乐县尧沟镇尧东村尧东村沿街自然村尧东村沿街扩容1#*********
联系电话:13153684563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15:38:56
具体故障现象:光信号红灯，捋直插紧未恢复
客户其他诉求:谢谢
</t>
  </si>
  <si>
    <t>2024-07-10 15:43:04</t>
  </si>
  <si>
    <t>2024-07-10 15:43:25</t>
  </si>
  <si>
    <t>SD-851-326331-24544-29</t>
  </si>
  <si>
    <t>SD-057-240710-845139-4827</t>
  </si>
  <si>
    <t>2024-07-10 15:08:38</t>
  </si>
  <si>
    <t>【调研】-(目标)普通区域-诸城市-阳光河畔-13953682829-300M-宽带上网投诉-次数0-202407100000411207</t>
  </si>
  <si>
    <t>202407100000411207</t>
  </si>
  <si>
    <t xml:space="preserve">202407100000411207#宽带账号：13953682829
宽带地址：潍坊诸城市龙都街道纺织街阳光河畔16号楼**
客户来电反映22002 ，经查询客户侧为质差机顶盒，请协助上门更换终端并一并处理故障问题，谢谢！
联系电话：13953682829；
联系人：先生；
来电流水2024071014570179120899009
</t>
  </si>
  <si>
    <t>2024-07-10 15:10:04</t>
  </si>
  <si>
    <t>2024-07-10 15:10:32</t>
  </si>
  <si>
    <t>SD-851-291791-20231-10926</t>
  </si>
  <si>
    <t>SD-057-240710-532967-1472</t>
  </si>
  <si>
    <t>2024-07-10 10:14:28</t>
  </si>
  <si>
    <t>【重投】-普通区域-峡山区-null-18853638218-宽带上网投诉-次数0-20240710101246X566487578</t>
  </si>
  <si>
    <t>20240710101246X566487578</t>
  </si>
  <si>
    <t xml:space="preserve">【农村网络投诉】流程受理流水号：20240710100314188536382181027277
客户号码:18853638218
客户姓名:张**
投诉地市:潍坊
来话流水:2024071010083137520815585
宽带账号:18853638218
宽带账号归属地市:潍坊
宽带账号归属区县:
故障地址:山东省潍坊市寿光市侯寨东底1村
联系电话:15254253332
联系人:先生/女士
工单紧急程度:一般
是否有升级投诉倾向:否
是否重复投诉:否
是否携转意向:否
是否投诉倾向:否
工单内容:客户要求整理好线缆
</t>
  </si>
  <si>
    <t>2024-07-14 18:39:48</t>
  </si>
  <si>
    <t>SD-057-240710-472318-4466</t>
  </si>
  <si>
    <t>2024-07-10 14:35:35</t>
  </si>
  <si>
    <t>80+普通-普通区域-寿光市-寿光文苑小区四-15163602112-300M-宽带上网投诉-次数0-202407100000383355</t>
  </si>
  <si>
    <t>202407100000383355</t>
  </si>
  <si>
    <t xml:space="preserve">202407100000383355# 宽带账号：15163602112  ；宽带地址： 潍坊寿光市上口镇东风大街文苑小区3号楼*********
  ；客户来电反映移动高清无法观看，客户不配合排障，要求上门，请协助处理，谢谢！联系电话：本机；联系人：先生；来电流水：2024071014231079820868764
</t>
  </si>
  <si>
    <t>2024-07-10 14:46:19</t>
  </si>
  <si>
    <t>2024-07-10 14:46:46</t>
  </si>
  <si>
    <t>SD-057-240710-247856-1891</t>
  </si>
  <si>
    <t>普通区域-潍城区-清荷湾-18866726566-300M-魔百和投诉-次数0-202407100000222119</t>
  </si>
  <si>
    <t>202407100000222119</t>
  </si>
  <si>
    <t>202407100000222119#流程受理流水号：20240710100108188667265661026659n客户号码:18866726566n客户姓名:于**n投诉地市:潍坊n来话流水:2024071009590105220885986n宽带账号:18866726566n宽带账号归属地市:潍坊n宽带账号归属区县:潍城区n故障地址:潍坊潍城区北关街道月河路清荷湾14号楼*********n联系电话:15864325608n联系人:先生n工单紧急程度:一般n是否有升级投诉倾向:否n是否重复投诉:否n是否携转意向:否n是否投诉倾向:否n是否智能网关:智能网关n当前是否在线:是n接入方式:FTTHn端到端诊断结果:客户侧设备问题（新增）n是否质差终端:无质差信息n光功率:-20.55n故障大类:电视n故障细类:移动高清电视故障(专席)n携转原因:n故障时间:2024-07-10 10:01:37n魔百和单播/组播:单播n具体故障现象:机顶盒无法开机，n客户其他诉求:n魔百和单/组播：单播;宽带小区$[清荷湾]$</t>
  </si>
  <si>
    <t>2024-07-10 10:46:31</t>
  </si>
  <si>
    <t>2024-07-10 10:47:12</t>
  </si>
  <si>
    <t>2024-07-10 10:42:05</t>
  </si>
  <si>
    <t>普通区域-寒亭区-百汇大市场-18763677077-200M-宽带上网投诉-次数0-202407100000221817 一级督办</t>
  </si>
  <si>
    <t>2024-07-11 11:43:00</t>
  </si>
  <si>
    <t>202407100000221817</t>
  </si>
  <si>
    <t>2024-07-10 10:47:22</t>
  </si>
  <si>
    <t>2024-07-10 10:48:55</t>
  </si>
  <si>
    <t>SD-057-240710-128643-4072</t>
  </si>
  <si>
    <t>2024-07-10 13:57:34</t>
  </si>
  <si>
    <t>【调研】-80+银卡-普通区域-奎文区-金华丽-15853696766-1000M-宽带上网投诉-次数0-202407100000347215</t>
  </si>
  <si>
    <t>202407100000347215</t>
  </si>
  <si>
    <t>202407100000347215#
宽带账号：15853696766；宽带地址：潍坊高新悦澜湾小区；客户来电反映移动高清无法观看，客户不配合排障，要求上门，请协助处理，谢谢！联系电话：本机；联系人：先生；来电流水：2024071013551296020858996</t>
  </si>
  <si>
    <t>2024-07-10 14:01:25</t>
  </si>
  <si>
    <t>2024-07-10 14:05:49</t>
  </si>
  <si>
    <t>SD-057-240710-935106-4459</t>
  </si>
  <si>
    <t>2024-07-10 14:35:13</t>
  </si>
  <si>
    <t>普通区域-寒亭区-田东村自然村-15006685660-300M-宽带上网投诉-次数0-202407100000383880</t>
  </si>
  <si>
    <t>202407100000383880</t>
  </si>
  <si>
    <t>202407100000383880#用户表示魔百合不能正常使用，要求上门维修，请工作人员协助处理，谢谢！流水号2024071014325685820888733，联系人先生，联系电话13356752961！</t>
  </si>
  <si>
    <t>2024-07-10 14:37:41</t>
  </si>
  <si>
    <t>2024-07-10 14:38:08</t>
  </si>
  <si>
    <t>SD-851-259891-24403-28667</t>
  </si>
  <si>
    <t>SD-057-240710-785461-4537</t>
  </si>
  <si>
    <t>2024-07-10 14:44:14</t>
  </si>
  <si>
    <t>80+银卡-普通区域-青州市-市府二食堂-13869686551-200M-宽带上网投诉-次数0-20240710144324X804021689</t>
  </si>
  <si>
    <t>2024-07-11 15:45:00</t>
  </si>
  <si>
    <t>20240710144324X804021689</t>
  </si>
  <si>
    <t xml:space="preserve">流程受理流水号：20240710144227138696865511086970
客户号码:13869686551
客户姓名:刘**
投诉地市:潍坊
来话流水:2024071014412366720897681
宽带账号:13869686551
宽带账号归属地市:潍坊
宽带账号归属区县:青州市
故障地址:潍坊青州市王府街道玲珑山南路市府二食堂7号楼1单元202
联系电话:13853672733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
故障细类:宽带无法上网(专席)
携转原因:
故障时间:2024-07-10 14:42:31
具体故障现象:提示网络无法连接，
客户其他诉求:
</t>
  </si>
  <si>
    <t>2024-07-10 14:50:27</t>
  </si>
  <si>
    <t>2024-07-10 14:51:39</t>
  </si>
  <si>
    <t>SD-057-240710-624083-795</t>
  </si>
  <si>
    <t>2024-07-10 09:17:02</t>
  </si>
  <si>
    <t>【调研】-80+普通-FTTR-普通区域-安丘市-安丘领秀城-13964683515-1000M-宽带上网投诉-次数0-20240710091431X710192990</t>
  </si>
  <si>
    <t>20240710091431X710192990</t>
  </si>
  <si>
    <t xml:space="preserve">流程受理流水号：20240710091344139646835151013342
客户号码:13964683515
客户姓名:尹**
投诉地市:潍坊
来话流水:2024071009135152920886837
宽带账号:13964683515
宽带账号归属地市:潍坊
宽带账号归属区县:安丘市
故障地址:潍坊安丘市兴安街道青云山路领秀城领秀城43号楼*********
联系电话:13153631583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09:14:54
具体故障现象:PON灯闪，插紧光纤线，重启未恢复
客户其他诉求:
</t>
  </si>
  <si>
    <t>2024-07-10 09:18:59</t>
  </si>
  <si>
    <t>2024-07-10 09:19:27</t>
  </si>
  <si>
    <t>SD-851-271310-30198-9789</t>
  </si>
  <si>
    <t>SD-057-240710-910267-3808</t>
  </si>
  <si>
    <t>2024-07-10 13:18:51</t>
  </si>
  <si>
    <t>80+普通-普通区域-寿光市-水岸嘉园-15169658028-200M-宽带上网投诉-次数0-202407100000339711</t>
  </si>
  <si>
    <t>202407100000339711</t>
  </si>
  <si>
    <t xml:space="preserve">202407100000339711#流程受理流水号：20240710131755151696580281071639
客户号码:15169658028
客户姓名:任**
投诉地市:潍坊
来话流水:2024071013174461120866634
宽带账号:15169658028
宽带账号归属地市:潍坊
宽带账号归属区县:寿光市
故障地址:潍坊寿光市圣城街道农圣街水岸嘉园7号楼*********
联系电话:15169658028
联系人:先生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故障时间:2024-07-10 13:18:16
具体故障现象:无法上网，
客户其他诉求:客户侧为质差终端，要求上门更换终端并一并处理故障问题。
</t>
  </si>
  <si>
    <t>2024-07-10 13:22:35</t>
  </si>
  <si>
    <t>2024-07-10 13:23:16</t>
  </si>
  <si>
    <t>SD-057-240710-089617-4550</t>
  </si>
  <si>
    <t>2024-07-10 14:46:11</t>
  </si>
  <si>
    <t>80+普通-普通区域-高密市-初家村自然村-15965038238-300M-宽带上网投诉-次数0-202407100000390566</t>
  </si>
  <si>
    <t>202407100000390566</t>
  </si>
  <si>
    <t>202407100000390566#要求装维上门服务：宽带账号：15965038238；宽带地址：潍坊高密市密水街道初家村初家村；客户来电反映移动高清电视直播频道无法正常观看，客户不配合排障，要求上门，请协助处理，谢谢！联系电话：15863422119；联系人：先生；来电流水：2024071014320735320878511</t>
  </si>
  <si>
    <t>2024-07-10 14:52:39</t>
  </si>
  <si>
    <t>2024-07-10 14:53:05</t>
  </si>
  <si>
    <t>SD-057-240710-297635-788</t>
  </si>
  <si>
    <t>2024-07-10 09:14:49</t>
  </si>
  <si>
    <t>80+银卡-普通区域-高密市-夏庄驻地自然村-13963616570-1000M-宽带上网投诉-次数0-202407100000133345</t>
  </si>
  <si>
    <t>202407100000133345</t>
  </si>
  <si>
    <t xml:space="preserve">202407100000133345#宽带账号：13963616570；宽带地址：潍坊高密市夏庄镇夏庄驻地夏庄驻地自然村高密夏庄医院家属楼三单元楼顶5号客户来电反映宽带/移动高清电视无法观看，客户不会操作，，请协助处理，谢谢！联系电话：13963616570来电流水：2024071009081275420815485 </t>
  </si>
  <si>
    <t>2024-07-10 09:18:04</t>
  </si>
  <si>
    <t>2024-07-10 09:20:16</t>
  </si>
  <si>
    <t>SD-851-293660-15441-7275</t>
  </si>
  <si>
    <t>SD-057-240710-854671-3766</t>
  </si>
  <si>
    <t>2024-07-10 13:15:31</t>
  </si>
  <si>
    <t>普通区域-高密市-水岸东方-18866782326-1000M-宽带上网投诉-次数0-202407100000334916</t>
  </si>
  <si>
    <t>202407100000334916</t>
  </si>
  <si>
    <t xml:space="preserve">202407100000334916#宽带账号：18866782326；宽带地址：潍坊高密市朝阳街道康成大街水岸东方高密水岸东方5-3号楼二单元；客户来电反映宽带无法上网，重启未恢复，要求上门，请协助处理，谢谢！联系电话：15153667617；联系人：先生；来电流水：2024071013073051120899626。
</t>
  </si>
  <si>
    <t>2024-07-10 13:22:26</t>
  </si>
  <si>
    <t>2024-07-10 13:23:36</t>
  </si>
  <si>
    <t>SD-851-222649-34889-26971</t>
  </si>
  <si>
    <t>SD-057-240710-764238-4063</t>
  </si>
  <si>
    <t>2024-07-10 13:56:09</t>
  </si>
  <si>
    <t>【调研】-80+银卡-普通区域-昌邑市-凤凰村自然村-15064658909-1000M-宽带上网投诉-次数0-20240710135411X851533483</t>
  </si>
  <si>
    <t>20240710135411X851533483</t>
  </si>
  <si>
    <t xml:space="preserve">【农村网络投诉】流程受理流水号：20240710135032150646589091076317
客户号码:15064658909
客户姓名:黄**
投诉地市:潍坊
来话流水:2024071013484099720897244
宽带账号:15064658909
宽带账号归属地市:潍坊
宽带账号归属区县:昌邑市
故障地址:潍坊昌邑市围子镇凤凰村凤凰村自然村凤凰村3号箱王桂明*********
联系电话:15064658909
联系人:先生/女士
工单紧急程度:一般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故障时间:2024-07-10 13:50:42
具体故障现象:宽带无法上网，已引导客户将光猫路由器按照顺序启动，未恢复
客户其他诉求:
</t>
  </si>
  <si>
    <t>2024-07-10 13:59:00</t>
  </si>
  <si>
    <t>2024-07-10 13:59:24</t>
  </si>
  <si>
    <t>SD-851-280841-18196-1554</t>
  </si>
  <si>
    <t>SD-057-240710-246791-5681</t>
  </si>
  <si>
    <t>2024-07-10 16:42:34</t>
  </si>
  <si>
    <t>80+普通-普通区域-潍城区-广丰特艺城-15288824979-500M-宽带上网投诉-次数0-202407100000499122</t>
  </si>
  <si>
    <t>2024-07-11 17:43:00</t>
  </si>
  <si>
    <t>202407100000499122</t>
  </si>
  <si>
    <t xml:space="preserve">202407100000499122#【已关注中国移动10086微信公众号】流程受理流水号：20240710164200152888249791116396
客户号码:15288824979
客户姓名:胡**
投诉地市:潍坊
来话流水:2024071016413969220851037
宽带账号:15288824979
宽带账号归属地市:潍坊
宽带账号归属区县:潍城区
故障地址:潍坊潍城区城关街道和平路广丰特艺城2号楼*********
联系电话:15288824979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故障时间:2024-07-10 16:42:21
具体故障现象:打不开网页，
客户其他诉求:客户侧为质差终端，要求上门更换终端并一并处理故障问题。
</t>
  </si>
  <si>
    <t>2024-07-10 16:46:12</t>
  </si>
  <si>
    <t>2024-07-10 16:48:15</t>
  </si>
  <si>
    <t>SD-851-310845-13223-26638</t>
  </si>
  <si>
    <t>SD-057-240710-240183-5678</t>
  </si>
  <si>
    <t>2024-07-10 16:42:08</t>
  </si>
  <si>
    <t>【调研】-普通区域-诸城市-咸家河岔自然村-15953668719-500M-宽带上网投诉-次数0-202407100000498275</t>
  </si>
  <si>
    <t>202407100000498275</t>
  </si>
  <si>
    <t>202407100000498275#宽带账号：15953668719；宽带地址：潍坊诸城市昌城镇咸家河岔咸家河岔自然村咸家河岔村南沿街房16#箱*********；客户来电反映宽带卡顿，/客户不配合排障，要求上门，请协助处理，谢谢！来电流水：2024071016393298820824384，联系电话：13964603361</t>
  </si>
  <si>
    <t>2024-07-10 16:46:17</t>
  </si>
  <si>
    <t>2024-07-10 16:46:40</t>
  </si>
  <si>
    <t>SD-851-236807-730-15506</t>
  </si>
  <si>
    <t>SD-057-240710-302587-2506</t>
  </si>
  <si>
    <t>2024-07-10 11:34:05</t>
  </si>
  <si>
    <t>普通区域-寒亭区-百汇大市场-18763677077-200M-宽带上网投诉-次数0-202407100000271547</t>
  </si>
  <si>
    <t>2024-07-11 12:35:00</t>
  </si>
  <si>
    <t>202407100000271547</t>
  </si>
  <si>
    <t>202407100000271547#【已关注中国移动10086微信公众号】流程受理流水号：20240710103929187636770771037388n客户号码:18763677077n客户姓名:孙**n投诉地市:潍坊n来话流水:2024071010390125120838626n宽带账号:18763677077n宽带账号归属地市:潍坊n宽带账号归属区县:寒亭区n故障地址:潍坊寒亭区开元街道霞飞路百汇大市场36号楼*********n联系电话:18763677077n联系人:女士n工单紧急程度:一般n是否有升级投诉倾向:否n是否重复投诉:否n是否携转意向:否n是否投诉倾向:否n是否智能网关:智能网关n当前是否在线:否n接入方式:FTTHn端到端诊断结果:状态正常n是否质差终端:是n光功率:无n故障大类:宽带/电视n故障细类:宽带无法上网n携转原因:n故障时间:2024-07-10 10:41:05n具体故障现象:网速慢卡顿，n客户其他诉求:客户侧为质差终端，要求上门更换终端并一并处理故障问题。n</t>
  </si>
  <si>
    <t>2024-07-10 11:37:22</t>
  </si>
  <si>
    <t>2024-07-10 11:39:52</t>
  </si>
  <si>
    <t>SD-057-240710-917840-4303</t>
  </si>
  <si>
    <t>2024-07-10 14:14:02</t>
  </si>
  <si>
    <t>80+普通-普通区域-高密市-东后芝兰村自然村-15853651443-500M-宽带上网投诉-次数0-20240710141111X871757483</t>
  </si>
  <si>
    <t>20240710141111X871757483</t>
  </si>
  <si>
    <t xml:space="preserve">【农村网络投诉】流程受理流水号：20240710141013158536514431079985
客户号码:15853651443
客户姓名:李**
投诉地市:潍坊
来话流水:2024071014094826420810848
宽带账号:15853651443
宽带账号归属地市:潍坊
宽带账号归属区县:高密市
故障地址:潍坊高密市朝阳街道东后芝兰村东后芝兰村自然村东后芝兰庄61#冷晓飞*********
联系电话:13583604369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故障时间:2024-07-10 14:10:55
具体故障现象:打不开网页，
客户其他诉求:
</t>
  </si>
  <si>
    <t>2024-07-10 14:20:48</t>
  </si>
  <si>
    <t>2024-07-10 14:21:56</t>
  </si>
  <si>
    <t>SD-851-329777-18454-24674</t>
  </si>
  <si>
    <t>SD-057-240710-127854-1926</t>
  </si>
  <si>
    <t>2024-07-10 10:46:48</t>
  </si>
  <si>
    <t>普通区域-安丘市-韩家王封村自然村-13853628330-200M-魔百和投诉-次数0-202407100000225391</t>
  </si>
  <si>
    <t>2024-07-11 11:47:00</t>
  </si>
  <si>
    <t>202407100000225391</t>
  </si>
  <si>
    <t>202407100000225391#流程受理流水号：20240710104613138536283301039312
客户号码:13853628330
客户姓名:韩**
投诉地市:潍坊
来话流水:2024071010323477920849477
宽带账号:13853628330
宽带账号归属地市:潍坊
宽带账号归属区县:安丘市
故障地址:潍坊安丘市贾戈街道韩家王封村韩家王封村自然村韩家王封村22号箱村中韩小勇*********
联系电话:13853628330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故障时间:2024-07-10 10:50:13
魔百和单播/组播:组播
具体故障现象:提示用户不存在，请协助处理
客户其他诉求:
魔百和单/组播：组播;宽带小区$[韩家王封村自然村]$</t>
  </si>
  <si>
    <t>2024-07-10 10:54:16</t>
  </si>
  <si>
    <t>2024-07-10 10:57:56</t>
  </si>
  <si>
    <t>SD-057-240710-874069-1947</t>
  </si>
  <si>
    <t>2024-07-10 10:49:37</t>
  </si>
  <si>
    <t>80+金卡-普通区域-奎文区-樱园东区-13869651257-1000M-宽带上网投诉-次数0-202407100000223088</t>
  </si>
  <si>
    <t>202407100000223088</t>
  </si>
  <si>
    <t>202407100000223088#要求装维上门服务：宽带账号：13869651257；宽带地址：潍坊奎文区文化路2461号客户来电反映宽带无法连接，无法配合线上指导/客户不配合排障，要求上门，请协助处理，谢谢！联系电话：19253128825；联系人：先生；来电流水：2024071010460548420838751。</t>
  </si>
  <si>
    <t>2024-07-10 10:52:12</t>
  </si>
  <si>
    <t>2024-07-10 10:52:28</t>
  </si>
  <si>
    <t>SD-057-240710-231857-3758</t>
  </si>
  <si>
    <t>2024-07-10 13:14:42</t>
  </si>
  <si>
    <t>【调研】-80+银卡-普通区域-奎文区-佳利秀水-15094951387-300M-宽带上网投诉-次数0-20240710131342X422321773</t>
  </si>
  <si>
    <t>20240710131342X422321773</t>
  </si>
  <si>
    <t xml:space="preserve">流程受理流水号：20240710131144150949513871070771
客户号码:15094951387
客户姓名:刘**
投诉地市:潍坊
来话流水:2024071013092559720812207
宽带账号:15094951387
宽带账号归属地市:潍坊
宽带账号归属区县:奎文区
故障地址:潍坊奎文区广文街道鸢飞路佳利秀水1号楼*********
联系电话:15094951387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13:14:06
具体故障现象:10080转回：宽带无法使用，重启也不行，给维修的联系都不过去，要求投诉，谢谢
客户其他诉求:
</t>
  </si>
  <si>
    <t>2024-07-10 13:19:47</t>
  </si>
  <si>
    <t>2024-07-10 13:20:37</t>
  </si>
  <si>
    <t>SD-057-240710-546283-3795</t>
  </si>
  <si>
    <t>2024-07-10 13:17:54</t>
  </si>
  <si>
    <t>普通区域-寿光市-新天地广场-15064412778-1000M-宽带上网投诉-次数0-202407100000336598</t>
  </si>
  <si>
    <t>202407100000336598</t>
  </si>
  <si>
    <t xml:space="preserve">202407100000336598#宽带账号：15064412778宽带地址：潍坊寿光市圣城街道圣城街新天地广场新天地广场扩容1箱；客户来电反映宽带网络无法连接，客户不配合排障，情绪激动，要求上门，请协助处理，谢谢！联系电话：18853696186来电流水：2024071013142571120844939。 </t>
  </si>
  <si>
    <t>2024-07-10 13:19:00</t>
  </si>
  <si>
    <t>2024-07-10 13:19:42</t>
  </si>
  <si>
    <t>SD-851-267295-135-28411</t>
  </si>
  <si>
    <t>SD-057-240710-962374-4080</t>
  </si>
  <si>
    <t>2024-07-10 13:59:16</t>
  </si>
  <si>
    <t>【调研】-80+普通-普通区域-昌邑市-塔耳堡周家庄村-15726065886-200M-宽带上网投诉-次数0-20240710135755X752015770</t>
  </si>
  <si>
    <t>20240710135755X752015770</t>
  </si>
  <si>
    <t xml:space="preserve">【农村网络投诉】流程受理流水号：20240710135703157260658861077581
客户号码:15726065886
客户姓名:邱**
投诉地市:潍坊
来话流水:2024071013563399520871845
宽带账号:15726065886
宽带账号归属地市:潍坊
宽带账号归属区县:昌邑市
故障地址:潍坊昌邑市塔耳堡镇塔耳堡周家庄塔耳堡周家庄村16号箱周正涛*********
联系电话:15726065886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14:01:08
具体故障现象:光猫亮红灯，
客户其他诉求:
</t>
  </si>
  <si>
    <t>2024-07-10 14:01:32</t>
  </si>
  <si>
    <t>2024-07-10 14:01:54</t>
  </si>
  <si>
    <t>SD-057-240710-269357-4527</t>
  </si>
  <si>
    <t>2024-07-10 14:42:52</t>
  </si>
  <si>
    <t>80+银卡-普通区域-安丘市-青云湖小区-18763613126-100M-宽带上网投诉-次数0-202407100000389650</t>
  </si>
  <si>
    <t>2024-07-11 15:43:00</t>
  </si>
  <si>
    <t>202407100000389650</t>
  </si>
  <si>
    <t>202407100000389650#流程受理流水号：20240710144143187636131261086805
客户号码:18763613126
客户姓名:刘**
投诉地市:潍坊
来话流水:2024071014372853420847005
宽带账号:18763613126
宽带账号归属地市:潍坊
宽带账号归属区县:安丘市
故障地址:潍坊安丘市新安街道拥翠街青云湖小区31号楼*********
联系电话:18763613126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14:42:32
具体故障现象:光猫灯正常但电脑手机无法上网，
客户其他诉求:
;宽带小区$[青云湖小区]$</t>
  </si>
  <si>
    <t>2024-07-10 14:46:18</t>
  </si>
  <si>
    <t>2024-07-10 14:46:39</t>
  </si>
  <si>
    <t>SD-851-282920-10980-14888</t>
  </si>
  <si>
    <t>SD-057-240710-863104-5731</t>
  </si>
  <si>
    <t>2024-07-10 16:47:26</t>
  </si>
  <si>
    <t>【调研】-80+银卡-普通区域-潍城区-西月河小区-15094970670-300M-宽带上网投诉-次数0-20240710164651X211983976</t>
  </si>
  <si>
    <t>2024-07-11 17:48:00</t>
  </si>
  <si>
    <t>20240710164651X211983976</t>
  </si>
  <si>
    <t xml:space="preserve">流程受理流水号：20240710164621150949706701117580
客户号码:15094970670
客户姓名:李**
投诉地市:潍坊
来话流水:2024071016455062620804485
宽带账号:15094970670
宽带账号归属地市:潍坊
宽带账号归属区县:潍城区
故障地址:潍坊潍城区北关街道月河路西月河小区13号楼*********
联系电话:15094970670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故障时间:2024-07-10 16:46:38
具体故障现象:光猫亮红灯，
客户其他诉求:
</t>
  </si>
  <si>
    <t>2024-07-10 16:51:27</t>
  </si>
  <si>
    <t>2024-07-10 16:51:54</t>
  </si>
  <si>
    <t>SD-851-242720-23901-15155</t>
  </si>
  <si>
    <t>SD-057-240710-217430-781</t>
  </si>
  <si>
    <t>2024-07-10 09:14:29</t>
  </si>
  <si>
    <t>【调研】-80+钻石-普通区域-寒亭区-裕景苑小区-15206468688-1000M-宽带上网投诉-次数0-20240710091246X966988649 一级督办</t>
  </si>
  <si>
    <t>20240710091246X966988649</t>
  </si>
  <si>
    <t xml:space="preserve">流程受理流水号：20240710091052152064686881012503
客户号码:15206468688
客户姓名:刘**
投诉地市:潍坊
来话流水:2024071009095690420837275
宽带账号:15206468688
宽带账号归属地市:潍坊
宽带账号归属区县:寒亭区
故障地址:潍坊寒亭区寒亭街道益新街裕景苑小区食品宿舍1号楼*********
联系电话:13853673146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09:14:47
具体故障现象:光猫亮红灯，请协助处理
客户其他诉求:
</t>
  </si>
  <si>
    <t>2024-07-10 09:20:13</t>
  </si>
  <si>
    <t>2024-07-10 09:29:02</t>
  </si>
  <si>
    <t>SD-057-240710-647029-1386</t>
  </si>
  <si>
    <t>2024-07-10 10:11:52</t>
  </si>
  <si>
    <t>【调研】-普通区域-安丘市-河南村自然村-18369685518-300M-宽带上网投诉-次数0-20240710101045X445578852</t>
  </si>
  <si>
    <t>20240710101045X445578852</t>
  </si>
  <si>
    <t xml:space="preserve">【农村网络投诉】流程受理流水号：20240710101001183696855181029145
客户号码:18369685518
客户姓名:刘*
投诉地市:潍坊
来话流水:2024071010094945720833725
宽带账号:18369685518
宽带账号归属地市:潍坊
宽带账号归属区县:安丘市
故障地址:潍坊安丘市白芬子镇河南村河南村自然村河南追加3号箱刘贵刚*********
联系电话:18369685518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10:10:31
具体故障现象:光猫亮红灯，
客户其他诉求:
</t>
  </si>
  <si>
    <t>2024-07-10 10:17:49</t>
  </si>
  <si>
    <t>2024-07-10 10:20:33</t>
  </si>
  <si>
    <t>SD-057-240710-725143-4310</t>
  </si>
  <si>
    <t>2024-07-10 14:14:22</t>
  </si>
  <si>
    <t>【调研】-80+银卡-普通区域-高密市-凤凰景苑C区-15069638530-1000M-宽带上网投诉-次数0-202407100000369225</t>
  </si>
  <si>
    <t>202407100000369225</t>
  </si>
  <si>
    <t xml:space="preserve">202407100000369225#流程受理流水号：20240710140936150696385301079859
客户号码:15069638530
客户姓名:任**
投诉地市:潍坊
来话流水:2024071014081233220892843
宽带账号:15069638530
宽带账号归属地市:潍坊
宽带账号归属区县:高密市
故障地址:潍坊高密市醴泉街道昌安大道凤凰景苑C区凤凰景苑C区3号楼
联系电话:15069638530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光功率:-18.60
故障大类:宽带/电视
故障细类:宽带无法上网
携转原因:
故障时间:2024-07-10 14:13:28
具体故障现象:频繁掉线，网速慢
客户其他诉求:客户侧为质差终端，要求上门更换终端并一并处理故障问题。
</t>
  </si>
  <si>
    <t>2024-07-10 14:43:22</t>
  </si>
  <si>
    <t>2024-07-10 14:43:40</t>
  </si>
  <si>
    <t>SD-057-240710-183694-4443</t>
  </si>
  <si>
    <t>2024-07-10 14:32:39</t>
  </si>
  <si>
    <t>80+银卡-普通区域-安丘市-石崖子-15863611404-1000M-宽带上网投诉-次数0-202407100000384632</t>
  </si>
  <si>
    <t>202407100000384632</t>
  </si>
  <si>
    <t>202407100000384632#宽带账号：15863611404；宽带地址：潍坊安丘市大盛镇石崖子村石崖子2号箱贾海建*********；客户来电反映宽带网速慢，客户不配合排障，要求师傅上门，请协助处理，谢谢！联系电话：本机；联系人：女士；来电流水：2024071014294880120849768</t>
  </si>
  <si>
    <t>2024-07-10 14:49:09</t>
  </si>
  <si>
    <t>2024-07-10 14:49:35</t>
  </si>
  <si>
    <t>SD-851-277959-18100-6035</t>
  </si>
  <si>
    <t>SD-057-240710-605834-5738</t>
  </si>
  <si>
    <t>2024-07-10 16:49:18</t>
  </si>
  <si>
    <t>80+金卡-FTTR-普通区域-高密市-碧桂园御珑府-15065646878-1000M-宽带上网投诉-次数0-202407100000504475</t>
  </si>
  <si>
    <t>2024-07-11 17:50:00</t>
  </si>
  <si>
    <t>202407100000504475</t>
  </si>
  <si>
    <t>202407100000504475#客户来电反映宽带网络机顶盒无法开机，线上排障未恢复，请协助处理，谢谢, 
联系电话：本机，联系人：先生，流水： 2024071016471643420822853</t>
  </si>
  <si>
    <t>2024-07-10 16:59:35</t>
  </si>
  <si>
    <t>2024-07-10 17:04:35</t>
  </si>
  <si>
    <t>SD-852-254372-1096-29227</t>
  </si>
  <si>
    <t>SD-057-240710-368941-5739</t>
  </si>
  <si>
    <t>2024-07-10 16:49:33</t>
  </si>
  <si>
    <t>80+普通-普通区域-高密市-碧桂园嘉誉-13678668622-300M-宽带上网投诉-次数0-202407100000502760</t>
  </si>
  <si>
    <t>202407100000502760</t>
  </si>
  <si>
    <t>202407100000502760#宽带账号：13678668622；宽带地址：潍坊高密市朝阳街道梓潼路碧桂园嘉誉；客户来电反映移动高清电视故障，客户不在现场，无法配合线上指导/客户不配合排障，要求上门，请协助处理，谢谢！联系电话：13953682459；联系人：女士；来电流水：2024071016451970920897701</t>
  </si>
  <si>
    <t>2024-07-10 17:03:59</t>
  </si>
  <si>
    <t>2024-07-10 17:04:23</t>
  </si>
  <si>
    <t>SD-057-240710-047139-5784</t>
  </si>
  <si>
    <t>2024-07-10 16:54:23</t>
  </si>
  <si>
    <t>普通区域-寒亭区-丰源小区-13963626305-300M-宽带上网投诉-次数0-202407100000510272</t>
  </si>
  <si>
    <t>2024-07-11 17:55:00</t>
  </si>
  <si>
    <t>202407100000510272</t>
  </si>
  <si>
    <t>202407100000510272#宽带账号：13963626305；宽带地址：潍坊寒亭区朱里镇309国道丰源小区2号楼1单元502；客户来电反映移动高清无法观看，无法配合线上指导/客户不配合排障，要求师傅上门，请协助处理，谢谢！联系电话：13963626305；联系人：女士；来电流水：2024071016443581320888447</t>
  </si>
  <si>
    <t>2024-07-10 16:56:36</t>
  </si>
  <si>
    <t>2024-07-10 16:57:04</t>
  </si>
  <si>
    <t>SD-057-240710-768953-5112</t>
  </si>
  <si>
    <t>2024-07-10 15:44:13</t>
  </si>
  <si>
    <t>普通区域-青州市-烟厂中宿舍-13605330727-500M-宽带上网投诉-次数0-20240710154159X319053828</t>
  </si>
  <si>
    <t>20240710154159X319053828</t>
  </si>
  <si>
    <t>【预处理派单】宽带账号：13605330727，宽带地址： 潍坊青州市云门山街道云门山南路烟厂中宿舍点试楼H1号箱*********，故障现象：，故障现象类型：，客户诉求：客户要求尽快安装宽带，联系电话：17753655544，通话流水：2024071015392652020844514。接入方式：，当前是否在线：不在线，端到端诊断结果：宽带业务状态未激活，是否智能网关：否，光功率。</t>
  </si>
  <si>
    <t>2024-07-10 15:57:41</t>
  </si>
  <si>
    <t>2024-07-10 15:58:01</t>
  </si>
  <si>
    <t>SD-851-273304-14720-21124</t>
  </si>
  <si>
    <t>SD-057-240710-943072-4679</t>
  </si>
  <si>
    <t>2024-07-10 15:00:50</t>
  </si>
  <si>
    <t>普通区域-寿光市-五台王疃村自然村-13863656846-300M-宽带上网投诉-次数0-202407100000404131</t>
  </si>
  <si>
    <t>202407100000404131</t>
  </si>
  <si>
    <t xml:space="preserve">202407100000404131#宽带账号：13863656846；宽带地址：潍坊寿光市侯镇五台王疃村五台王疃村自然村五台王疃村2号箱（任利民家外墙）*********客户来电反映宽带/无法连接，，要求上门，请协助处理，谢谢！联系电话：13863656846；来电流；2024071014581286820814469
</t>
  </si>
  <si>
    <t>2024-07-10 15:11:04</t>
  </si>
  <si>
    <t>2024-07-10 15:11:37</t>
  </si>
  <si>
    <t>SD-057-240710-835476-8794</t>
  </si>
  <si>
    <t>2024-07-10 21:14:57</t>
  </si>
  <si>
    <t>普通区域-昌邑市-一品苑-18353629351-1000M-宽带上网投诉-次数0-202407100000664561</t>
  </si>
  <si>
    <t>202407100000664561</t>
  </si>
  <si>
    <t xml:space="preserve">202407100000664561#宽带账号：18353629351；宽带地址：潍坊昌邑市城区都昌路一品苑3号箱B14号3单元；客户来电反映宽带网速慢；提速之后没有改变；客户不配合排障，要求上门，请协助处理，谢谢！联系电话：18353629351；联系人：***；来电流水：2024071021112975520855220。 
</t>
  </si>
  <si>
    <t>2024-07-10 21:17:17</t>
  </si>
  <si>
    <t>2024-07-10 21:17:37</t>
  </si>
  <si>
    <t>SD-851-329467-6231-9045</t>
  </si>
  <si>
    <t>SD-057-240710-973265-7870</t>
  </si>
  <si>
    <t>2024-07-10 19:53:19</t>
  </si>
  <si>
    <t>【调研】-普通区域-高密市-海悦庄园-18506454418-1000M-魔百和投诉-次数0-20240710195204X324980824</t>
  </si>
  <si>
    <t>20240710195204X324980824</t>
  </si>
  <si>
    <t>流程受理流水号：20240710195022185064544181151792
客户号码:18506454418
客户姓名:陆**
投诉地市:潍坊
来话流水:2024071019440413620865643
宽带账号:18506454418
宽带账号归属地市:潍坊
宽带账号归属区县:高密市
故障地址:潍坊高密市密水街道海悦庄园海悦庄园16号楼*********
联系电话:13863617500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故障时间:2024-07-10 19:50:41
魔百和单播/组播:组播
具体故障现象:电视提示网络类错误，拔插网线配置网络
客户其他诉求:
魔百和单/组播：组播</t>
  </si>
  <si>
    <t>2024-07-10 19:55:14</t>
  </si>
  <si>
    <t>2024-07-10 19:55:31</t>
  </si>
  <si>
    <t>SD-057-240710-752963-8565</t>
  </si>
  <si>
    <t>2024-07-10 20:53:12</t>
  </si>
  <si>
    <t>普通区域-潍城区-鲁发名城东区-15165698767-100M-宽带上网投诉-次数0-20240710205035X835408164</t>
  </si>
  <si>
    <t>20240710205035X835408164</t>
  </si>
  <si>
    <t xml:space="preserve">流程受理流水号：20240710204952151656987671159018
客户号码:15165698767
客户姓名:孙**
投诉地市:潍坊
来话流水:2024071020484986320870045
宽带账号:15165698767
宽带账号归属地市:潍坊
宽带账号归属区县:潍城区
故障地址:潍坊潍城区西关街道长松路鲁发名城东区B区25号楼*********
联系电话:15165698767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故障细类:网速慢/上网掉线(专席)
携转原因:
故障时间:2024-07-10 20:50:57
具体故障现象:频繁掉线，已排查有路由器。连接光猫1口。摆放位置无遮挡。已指导重启未恢复
客户其他诉求:
</t>
  </si>
  <si>
    <t>2024-07-10 20:57:00</t>
  </si>
  <si>
    <t>2024-07-10 20:57:18</t>
  </si>
  <si>
    <t>SD-851-312106-17092-22343</t>
  </si>
  <si>
    <t>SD-057-240710-315487-7854</t>
  </si>
  <si>
    <t>2024-07-10 19:52:03</t>
  </si>
  <si>
    <t>普通区域-潍城区-鲁发名城西区-13280738000-1000M-宽带上网投诉-次数0-202407100000628623</t>
  </si>
  <si>
    <t>202407100000628623</t>
  </si>
  <si>
    <t>202407100000628623#宽带账号：13280738000；宽带地址：潍坊潍城区西关街道长松路鲁发名城西区D区32号楼*；客户来电反映宽带无法使用 ，无法配合线上指导/客户不配合排障，要求上门，请协助处理，谢谢！联系电话：13280738000；联系人：女士；来电流水：2024071019495110320895670。</t>
  </si>
  <si>
    <t>2024-07-10 19:57:26</t>
  </si>
  <si>
    <t>2024-07-10 19:59:25</t>
  </si>
  <si>
    <t>SD-851-329695-4279-4121</t>
  </si>
  <si>
    <t>SD-057-240710-304279-7935</t>
  </si>
  <si>
    <t>2024-07-10 19:58:41</t>
  </si>
  <si>
    <t>【调研】-普通区域-安丘市-印台园小区-18815362195-300M-魔百和投诉-次数0-20240710155033X833192465</t>
  </si>
  <si>
    <t>20240710155033X833192465</t>
  </si>
  <si>
    <t>流程 ： 
 流程受理流水号：20240710154820188153621951102949; 
手机号码 ：18815362195；
客户姓名 ：张**；
投诉地市 ：潍坊；
来话流水 ：2024071015471613520845553；
宽带账号 ：18815362195；
宽带账号归属地市 ：潍坊；
宽带账号归属区县 ：安丘市；
联系人 ：张**；
故障地址 ：潍坊安丘市兴安街道兴安路印台园小区8号楼*********；
联系电话 ：15854894759；
是否升级倾向 ：否；
是否投诉倾向 ：否；
工单内容 ：电视无法观看提示出现未知错误；
_是否智能网关：否</t>
  </si>
  <si>
    <t>2024-07-10 20:03:46</t>
  </si>
  <si>
    <t>15706307074</t>
  </si>
  <si>
    <t>2024-07-10 20:05:11</t>
  </si>
  <si>
    <t>SD-057-240710-058963-8222</t>
  </si>
  <si>
    <t>2024-07-10 20:14:14</t>
  </si>
  <si>
    <t>普通区域-诸城市-石门会家阿乐村自然村-13791687869-100M-宽带上网投诉-次数0-202407100000646521</t>
  </si>
  <si>
    <t>202407100000646521</t>
  </si>
  <si>
    <t xml:space="preserve">202407100000646521#流程受理流水号：20240710201104137916878691154332
客户号码:13791687869
客户姓名:钟**
投诉地市:潍坊
来话流水:2024071020103165120898830
宽带账号:13791687869
宽带账号归属地市:潍坊
宽带账号归属区县:诸城市
故障地址:潍坊诸城市林家村镇石门会家阿乐村石门会家阿乐村自然村会家阿乐村中大队院3号箱*********
联系电话:18453616869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故障时间:2024-07-10 20:13:59
具体故障现象:提示网络无法连接，
客户其他诉求:客户侧为质差终端，要求上门更换终端并一并处理故障问题。
</t>
  </si>
  <si>
    <t>2024-07-10 20:16:42</t>
  </si>
  <si>
    <t>2024-07-10 20:17:05</t>
  </si>
  <si>
    <t>SD-057-240710-013975-7939</t>
  </si>
  <si>
    <t>2024-07-10 19:59:03</t>
  </si>
  <si>
    <t>80+普通-普通区域-潍城区-福寿街沿街(向阳路-月河路)J-15165626330-100M-宽带上网投诉-次数0-20240710195619X579792272</t>
  </si>
  <si>
    <t>20240710195619X579792272</t>
  </si>
  <si>
    <t xml:space="preserve">流程受理流水号：20240710195550151656263301152496
客户号码:15165626330
客户姓名:辛**
投诉地市:潍坊
来话流水:2024071019541198520817931
宽带账号:15165626330
宽带账号归属地市:潍坊
宽带账号归属区县:潍城区
故障地址:潍坊潍城区城关街道福寿西街福寿街沿街(向阳路-月河路)冠华小区2号箱开心100*********
联系电话:15165626330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19:55:59
具体故障现象:打不开网页，
客户其他诉求:
</t>
  </si>
  <si>
    <t>2024-07-10 20:03:40</t>
  </si>
  <si>
    <t>2024-07-10 20:03:54</t>
  </si>
  <si>
    <t>SD-057-240710-963480-7894</t>
  </si>
  <si>
    <t>2024-07-10 19:56:12</t>
  </si>
  <si>
    <t>【调研】-80+白金-普通区域-潍城区-尧里王村-15169575333-1000M-宽带上网投诉-次数0-20240710195403X443684970</t>
  </si>
  <si>
    <t>20240710195403X443684970</t>
  </si>
  <si>
    <t xml:space="preserve">【农村网络投诉】流程受理流水号：20240710195327151695753331152171
客户号码:15169575333
客户姓名:李**
投诉地市:潍坊
来话流水:2024071019511277020802779
宽带账号:15169575333
宽带账号归属地市:潍坊
宽带账号归属区县:潍城区
故障地址:潍坊潍城区于河街道尧里王村尧里王村村东第1路南头第2排东山13#箱*********
联系电话:15169575333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故障时间:2024-07-10 19:52:50
具体故障现象:网速慢卡顿掉线
已按步骤排查客户网络，断电重启未恢复，记录反馈 
客户其他诉求:
</t>
  </si>
  <si>
    <t>2024-07-10 19:59:56</t>
  </si>
  <si>
    <t>2024-07-10 20:00:18</t>
  </si>
  <si>
    <t>SD-851-259216-8309-22421</t>
  </si>
  <si>
    <t>SD-057-240710-904357-8597</t>
  </si>
  <si>
    <t>2024-07-10 20:59:02</t>
  </si>
  <si>
    <t>80+银卡-普通区域-奎文区-世纪樱园-13516383089-300M-宽带上网投诉-次数0-20240710205607X167242385</t>
  </si>
  <si>
    <t>20240710205607X167242385</t>
  </si>
  <si>
    <t xml:space="preserve">流程受理流水号：20240710205331135163830891159423
客户号码:13516383089
客户姓名:刘**
投诉地市:潍坊
来话流水:2024071020510373320879304
宽带账号:13516383089
宽带账号归属地市:潍坊
宽带账号归属区县:奎文区
故障地址:潍坊奎文区梨园街道虞河路世纪樱园13号楼*********
联系电话:18265369196
联系人:先生/女士
工单紧急程度:非常紧急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故障细类:宽带无法上网(专席)
携转原因:
故障时间:2024-07-10 20:54:37
具体故障现象:光猫亮红灯，捋直插紧光纤线  
重启设备
客户其他诉求:
</t>
  </si>
  <si>
    <t>2024-07-10 21:02:14</t>
  </si>
  <si>
    <t>2024-07-10 21:02:44</t>
  </si>
  <si>
    <t>SD-057-240710-086921-8551</t>
  </si>
  <si>
    <t>2024-07-10 20:50:45</t>
  </si>
  <si>
    <t>80+银卡-普通区域-高密市-天润保翠园-15806478779-200M-宽带上网投诉-次数0-20240710204902X742910934</t>
  </si>
  <si>
    <t>20240710204902X742910934</t>
  </si>
  <si>
    <t xml:space="preserve">流程受理流水号：20240710204356158064787791158356
客户号码:15806478779
客户姓名:王**
投诉地市:潍坊
来话流水:2024071020432375520847460
宽带账号:15806478779
宽带账号归属地市:潍坊
宽带账号归属区县:高密市
故障地址:潍坊高密市朝阳街道孚日街天润保翠园高密天润宝翠园1号楼*********
联系电话:15806478779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故障时间:2024-07-10 20:48:41
具体故障现象:光猫亮红灯，
客户其他诉求:
</t>
  </si>
  <si>
    <t>2024-07-10 20:52:42</t>
  </si>
  <si>
    <t>2024-07-10 20:55:05</t>
  </si>
  <si>
    <t>SD-057-240710-530816-8153</t>
  </si>
  <si>
    <t>2024-07-10 20:11:24</t>
  </si>
  <si>
    <t>80+银卡-普通区域-坊子区-天同双羊新城-15169693100-100M-宽带上网投诉-次数0-20240710200936X376021169</t>
  </si>
  <si>
    <t>20240710200936X376021169</t>
  </si>
  <si>
    <t xml:space="preserve">流程受理流水号：20240710200851151696931001154066
客户号码:15169693100
客户姓名:吴**
投诉地市:潍坊
来话流水:2024071020075980920886682
宽带账号:15169693100
宽带账号归属地市:潍坊
宽带账号归属区县:坊子区
故障地址:潍坊坊子区坊子新区双羊街天同双羊新城双羊新城49号楼*********
联系电话:15020600768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故障时间:2024-07-10 20:08:20
具体故障现象:提示网络无法连接，,在线-    ，已正常排查，电源注册光信号，网口灯均正常，为客户刷新网络，请协助处理，谢谢   
客户其他诉求:
</t>
  </si>
  <si>
    <t>2024-07-10 20:14:38</t>
  </si>
  <si>
    <t>2024-07-10 20:14:59</t>
  </si>
  <si>
    <t>SD-852-289942-27-22678</t>
  </si>
  <si>
    <t>SD-057-240710-956473-9034</t>
  </si>
  <si>
    <t>2024-07-10 23:05:31</t>
  </si>
  <si>
    <t>【调研】-普通区域-奎文区-禾翔阳光-15964045658-100M-宽带上网投诉-次数0-202407100000672491</t>
  </si>
  <si>
    <t>202407100000672491</t>
  </si>
  <si>
    <t>202407100000672491#【已关注中国移动10086微信公众号】流程受理流水号：20240710230226159640456581162996
客户号码:15964045658
客户姓名:王**
投诉地市:潍坊
来话流水:2024071023020767820803757
宽带账号:15964045658
宽带账号归属地市:潍坊
宽带账号归属区县:奎文区
故障地址:潍坊奎文区大虞街道虞河路禾翔阳光东庄高层*********
联系电话:15964045658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23:03:01
具体故障现象:光猫亮红灯，
客户其他诉求:
;宽带小区$[禾翔阳光]$</t>
  </si>
  <si>
    <t>2024-07-10 23:47:26</t>
  </si>
  <si>
    <t>2024-07-11 07:18:48</t>
  </si>
  <si>
    <t>SD-057-240710-428657-8664</t>
  </si>
  <si>
    <t>2024-07-10 21:08:16</t>
  </si>
  <si>
    <t>普通区域-诸城市-明诚园市场沿街-13869694610-300M-宽带上网投诉-次数0-20240710210645X805025639</t>
  </si>
  <si>
    <t>20240710210645X805025639</t>
  </si>
  <si>
    <t xml:space="preserve">流程受理流水号：20240710210451138696946101160424
客户号码:13869694610
客户姓名:裴**
投诉地市:潍坊
来话流水:2024071021041583120830183
宽带账号:13869694610
宽带账号归属地市:潍坊
宽带账号归属区县:诸城市
故障地址:潍坊诸城市龙都街道纺织街明诚园市场沿街
联系电话:13869694610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21:05:05
具体故障现象:光猫灯正常但电脑手机无法上网，重启未恢复
客户其他诉求:
</t>
  </si>
  <si>
    <t>2024-07-10 21:13:05</t>
  </si>
  <si>
    <t>2024-07-10 21:13:48</t>
  </si>
  <si>
    <t>SD-851-238602-127267-12970</t>
  </si>
  <si>
    <t>SD-057-240710-789532-8620</t>
  </si>
  <si>
    <t>2024-07-10 21:03:32</t>
  </si>
  <si>
    <t>【调研】-80+金卡-普通区域-潍城区-望留华都颐年园-15063636627-1000M-宽带上网投诉-次数0-202407100000661523</t>
  </si>
  <si>
    <t>202407100000661523</t>
  </si>
  <si>
    <t>202407100000661523#宽带账号：15063636627宽带地址：潍坊潍城区望留街道福源街望留华都颐年园1号楼
客户来电反映机顶盒无法使用，客户不会操作，无法进行线上指导，经查询客户侧为质差机顶盒终端，请协助处理故障问题，谢谢！联系电话：18264465646联系人：先生；来电流水：2024071020574577220806260</t>
  </si>
  <si>
    <t>2024-07-10 21:06:54</t>
  </si>
  <si>
    <t>2024-07-10 21:08:32</t>
  </si>
  <si>
    <t>2024-07-10 20:47:34</t>
  </si>
  <si>
    <t>80+普通-FTTR-普通区域-奎文区-恒大名都四期-18763605109-1000M-宽带上网投诉-次数0-20240710204630X590307283 一级督办</t>
  </si>
  <si>
    <t>20240710204630X590307283</t>
  </si>
  <si>
    <t>2024-07-10 20:53:26</t>
  </si>
  <si>
    <t>2024-07-10 20:53:51</t>
  </si>
  <si>
    <t>SD-851-291403-25515-19861</t>
  </si>
  <si>
    <t>SD-057-240710-035216-8475</t>
  </si>
  <si>
    <t>2024-07-10 20:41:12</t>
  </si>
  <si>
    <t>【调研】-80+银卡-普通区域-奎文区-恒易熙园-13780846165-100M-宽带上网投诉-次数0-20240710203852X132998538</t>
  </si>
  <si>
    <t>20240710203852X132998538</t>
  </si>
  <si>
    <t xml:space="preserve">流程受理流水号：20240710203317137808461651157171
客户号码:13780846165
客户姓名:王*
投诉地市:潍坊
来话流水:2024071020311258820895024
宽带账号:13780846165
宽带账号归属地市:潍坊
宽带账号归属区县:奎文区
故障地址:潍坊奎文区潍州路街道民生街恒易熙园12号楼(紫）*********
联系电话:13780846165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故障细类:宽带无法上网(专席)
携转原因:
故障时间:2024-07-10 20:36:31
具体故障现象:提示网络无法连接，
客户其他诉求:请协助处理，谢谢
</t>
  </si>
  <si>
    <t>2024-07-10 21:29:52</t>
  </si>
  <si>
    <t>2024-07-10 21:30:18</t>
  </si>
  <si>
    <t>SD-057-240710-536240-8517</t>
  </si>
  <si>
    <t>2024-07-10 20:46:44</t>
  </si>
  <si>
    <t>普通区域-诸城市-齐近戈庄-15065648817-300M-宽带上网投诉-次数0-202407100000657733</t>
  </si>
  <si>
    <t>202407100000657733</t>
  </si>
  <si>
    <t>202407100000657733#宽带账号：15065648817；宽带地址：潍坊诸城市石桥子镇齐近戈庄村齐近戈庄齐近戈庄村12；客户来电反映机顶盒网络未连接，拔插网线重启机顶盒，网络设置均未恢复要求上门，请协助处理，谢谢！联系电话：15065648817；联系人：先生；来电流水：2024071020223382920855462，</t>
  </si>
  <si>
    <t>2024-07-10 20:49:33</t>
  </si>
  <si>
    <t>2024-07-10 20:50:06</t>
  </si>
  <si>
    <t>SD-851-262499-4078-15239</t>
  </si>
  <si>
    <t>SD-057-240710-721865-8612</t>
  </si>
  <si>
    <t>2024-07-10 21:02:05</t>
  </si>
  <si>
    <t>普通区域-诸城市-风华尚品-18853685073-1000M-宽带上网投诉-次数0-20240710205959X399613920</t>
  </si>
  <si>
    <t>20240710205959X399613920</t>
  </si>
  <si>
    <t xml:space="preserve">流程受理流水号：20240710205816188536850731159889
客户号码:18853685073
客户姓名:王**
投诉地市:潍坊
来话流水:2024071020571413620804168
宽带账号:18853685073
宽带账号归属地市:潍坊
宽带账号归属区县:诸城市
故障地址:潍坊诸城市密州街道和平街风华尚品16号楼*********
联系电话:18853685073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20:59:10
具体故障现象:宽带无法上网
客户其他诉求:
</t>
  </si>
  <si>
    <t>2024-07-10 21:03:52</t>
  </si>
  <si>
    <t>2024-07-10 21:04:19</t>
  </si>
  <si>
    <t>SD-851-245502-24474-14210</t>
  </si>
  <si>
    <t>SD-057-240710-483607-8611</t>
  </si>
  <si>
    <t>2024-07-10 21:02:03</t>
  </si>
  <si>
    <t>【调研】-80+银卡-普通区域-诸城市-东旭花园-17853660911-1000M-宽带上网投诉-次数0-202407100000660729</t>
  </si>
  <si>
    <t>202407100000660729</t>
  </si>
  <si>
    <t>202407100000660729#宽带账号：17853660911；宽带地址：潍坊诸城市密州街道密州路东旭花园东旭花园1#；联系电话：18764682331 客户来电反映宽带网速慢 线上指导无法操作   来电流水2024071020533598420889694</t>
  </si>
  <si>
    <t>2024-07-10 21:04:17</t>
  </si>
  <si>
    <t>2024-07-10 21:04:44</t>
  </si>
  <si>
    <t>SD-057-240710-296517-8467</t>
  </si>
  <si>
    <t>2024-07-10 20:39:55</t>
  </si>
  <si>
    <t>80+银卡-普通区域-临朐县-冶源镇北区东片-15864407366-1000M-宽带上网投诉-次数0-202407100000651749</t>
  </si>
  <si>
    <t>202407100000651749</t>
  </si>
  <si>
    <t>202407100000651749#宽带账号：15864407366；宽带地址：潍坊临朐县冶源镇人民政府临九路冶源镇北区东片5号箱灸疗养生馆（外墙-路西）；客户来电反映电视无法观看，经查询客户侧为质差路由器，请协助上门更换终端并一并处理故障问题，谢谢！联系电话：15864407366；联系人：李**；来电流水：2024071020274974420879927。</t>
  </si>
  <si>
    <t>2024-07-10 20:43:14</t>
  </si>
  <si>
    <t>2024-07-10 20:43:42</t>
  </si>
  <si>
    <t>SD-851-296981-10425-26344</t>
  </si>
  <si>
    <t>SD-057-240710-906354-8309</t>
  </si>
  <si>
    <t>2024-07-10 20:20:24</t>
  </si>
  <si>
    <t>普通区域-青州市-荣利家园一期-13964717527-300M-宽带上网投诉-次数0-20240710201803X883038594</t>
  </si>
  <si>
    <t>20240710201803X883038594</t>
  </si>
  <si>
    <t xml:space="preserve">流程受理流水号：20240710200807139647175271153999
客户号码:13964717527
客户姓名:冯**
投诉地市:潍坊
来话流水:2024071020075562620886329
宽带账号:13964717527
宽带账号归属地市:潍坊
宽带账号归属区县:青州市
故障地址:潍坊青州市东夏镇益王府北路荣利家园一期3号楼*********
联系电话:13964717527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故障细类:宽带无法上网(专席)
携转原因:
故障时间:2024-07-10 20:21:26
具体故障现象:提示网络无法连接，
客户其他诉求:客户来电反映家里宽带无法连接使用，线上排障不配合，请协助处理，谢谢
</t>
  </si>
  <si>
    <t>2024-07-10 20:28:58</t>
  </si>
  <si>
    <t>2024-07-10 20:29:19</t>
  </si>
  <si>
    <t>2024-07-10 20:35:33</t>
  </si>
  <si>
    <t>【调研】-80+银卡-普通区域-安丘市-启文家属楼-15165449169-300M-宽带上网投诉-次数0-202407100000650216 一级督办</t>
  </si>
  <si>
    <t>202407100000650216</t>
  </si>
  <si>
    <t>2024-07-10 20:37:41</t>
  </si>
  <si>
    <t>2024-07-10 20:38:01</t>
  </si>
  <si>
    <t>SD-057-240710-372185-8340</t>
  </si>
  <si>
    <t>2024-07-10 20:26:04</t>
  </si>
  <si>
    <t>【调研】-(目标)普通区域-临朐县-弥南安置楼-13963627756-300M-宽带上网投诉-次数0-202407100000650397</t>
  </si>
  <si>
    <t>202407100000650397</t>
  </si>
  <si>
    <t>202407100000650397#【已关注中国移动10086微信公众号】流程受理流水号：20240710202433139636277561156092
客户号码:13963627756
客户姓名:张**
投诉地市:潍坊
来话流水:2024071020191230420839596
宽带账号:13963627756
宽带账号归属地市:潍坊
宽带账号归属区县:临朐县
故障地址:潍坊临朐县东城街道南环路弥南安置楼11号楼1单元801
联系电话:13963627756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故障细类:宽带网速慢/卡顿
携转原因:
故障时间:2024-07-10 20:27:23
具体故障现象:网速慢卡顿，
客户其他诉求:
;宽带小区$[弥南安置楼]$</t>
  </si>
  <si>
    <t>2024-07-10 20:31:49</t>
  </si>
  <si>
    <t>2024-07-10 20:32:24</t>
  </si>
  <si>
    <t>SD-851-253272-9624-15049</t>
  </si>
  <si>
    <t>SD-057-240710-435602-8419</t>
  </si>
  <si>
    <t>2024-07-10 20:32:30</t>
  </si>
  <si>
    <t>普通区域-寒亭区-帝景国际小区-15866115311-300M-宽带上网投诉-次数0-20240710203111X671494638</t>
  </si>
  <si>
    <t>20240710203111X671494638</t>
  </si>
  <si>
    <t xml:space="preserve">流程受理流水号：20240710203031158661153111156833
客户号码:15866115311
客户姓名:郭**
投诉地市:潍坊
来话流水:2024071020284344420883871
宽带账号:15866115311
宽带账号归属地市:潍坊
宽带账号归属区县:寒亭区
故障地址:潍坊寒亭区经济开发区月河路帝景国际小区7号楼*********
联系电话:15866115311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故障细类:网速慢/上网掉线(专席)
携转原因:
故障时间:2024-07-10 20:27:26
具体故障现象:光猫频繁掉线，重启未恢复
客户其他诉求:
</t>
  </si>
  <si>
    <t>2024-07-10 20:35:06</t>
  </si>
  <si>
    <t>2024-07-10 20:35:36</t>
  </si>
  <si>
    <t>SD-851-317928-5066-29436</t>
  </si>
  <si>
    <t>SD-057-240710-503791-8383</t>
  </si>
  <si>
    <t>2024-07-10 20:29:29</t>
  </si>
  <si>
    <t>普通区域-高密市-碾头新村-18764684850-300M-宽带上网投诉-次数0-20240710202723X443833687</t>
  </si>
  <si>
    <t>20240710202723X443833687</t>
  </si>
  <si>
    <t xml:space="preserve">【农村网络投诉】流程受理流水号：20240710202425187646848501156074
客户号码:18764684850
客户姓名:唐**
投诉地市:潍坊
来话流水:2024071020240437220862486
宽带账号:18764684850
宽带账号归属地市:潍坊
宽带账号归属区县:高密市
故障地址:潍坊高密市密水街道创业街碾头新村碾头新村顾佑军3号箱*********
联系电话:18764684850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20:27:02
具体故障现象:打不开网页，
客户其他诉求:
</t>
  </si>
  <si>
    <t>2024-07-10 20:30:17</t>
  </si>
  <si>
    <t>2024-07-10 20:30:41</t>
  </si>
  <si>
    <t>SD-851-287178-11192-6317</t>
  </si>
  <si>
    <t>2024-07-10 20:29:24</t>
  </si>
  <si>
    <t>80+金卡-普通区域-临朐县-黑山-15224403705-300M-宽带上网投诉-次数0-20240710202720X440369232 一级督办</t>
  </si>
  <si>
    <t>20240710202720X440369232</t>
  </si>
  <si>
    <t>2024-07-10 20:31:19</t>
  </si>
  <si>
    <t>2024-07-10 20:31:47</t>
  </si>
  <si>
    <t>SD-057-240710-167508-8310</t>
  </si>
  <si>
    <t>2024-07-10 20:20:27</t>
  </si>
  <si>
    <t>普通区域-高密市-北大绿洲-15864574621-300M-宽带上网投诉-次数0-20240710201830X910765213</t>
  </si>
  <si>
    <t>20240710201830X910765213</t>
  </si>
  <si>
    <t xml:space="preserve">流程受理流水号：20240710201634158645746211155094
客户号码:15864574621
客户姓名:李**
投诉地市:潍坊
来话流水:2024071020134097120813805
宽带账号:15864574621
宽带账号归属地市:潍坊
宽带账号归属区县:高密市
故障地址:潍坊高密市醴泉街道旗台路北大绿洲25号楼
联系电话:15864574621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故障时间:2024-07-10 20:17:10
具体故障现象:光猫只亮电源灯，无法上网，重启未恢复，请协助，谢谢。
客户其他诉求:
</t>
  </si>
  <si>
    <t>2024-07-10 20:23:33</t>
  </si>
  <si>
    <t>2024-07-10 20:25:24</t>
  </si>
  <si>
    <t>SD-057-240710-834259-8406</t>
  </si>
  <si>
    <t>2024-07-10 20:31:23</t>
  </si>
  <si>
    <t>【调研】-80+普通-普通区域-寒亭区-龙爪树村-17863682278-300M-宽带上网投诉-次数0-202407100000651213</t>
  </si>
  <si>
    <t>202407100000651213</t>
  </si>
  <si>
    <t>202407100000651213#宽带账号：17863682278；宽带地址：潍坊寒亭区经济开发区龙爪树村行政村龙爪树村7号箱******* ；客户来电反映 宽带无法连接  ，经查询客户侧为质差路由器
，请协助并处理故障问题，谢谢！联系电话： 13791621345；联系人
：；来电流水 2024071020283474220883260</t>
  </si>
  <si>
    <t>2024-07-10 21:01:25</t>
  </si>
  <si>
    <t>2024-07-10 21:01:41</t>
  </si>
  <si>
    <t>SD-057-240710-475192-8331</t>
  </si>
  <si>
    <t>2024-07-10 20:23:28</t>
  </si>
  <si>
    <t>【追2】【调研】-80+普通-普通区域-潍城区-名仕园-18264655979-1000M-宽带上网投诉-次数0-20240710202234X154911628</t>
  </si>
  <si>
    <t>20240710202234X154911628</t>
  </si>
  <si>
    <t xml:space="preserve">流程受理流水号：20240710202145182646559791155724
客户号码:18264655979
客户姓名:于**
投诉地市:潍坊
来话流水:2024071020202728020845497
宽带账号:18264655979
宽带账号归属地市:潍坊
宽带账号归属区县:潍城区
故障地址:潍坊潍城区北关街道友爱路名仕园2号楼*********
联系电话:15153600697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故障时间:2024-07-10 20:21:51
具体故障现象:网速慢卡顿，路由器千兆，放在开阔位置,系统显示都正常，重启过未恢复的，有取消宽带倾向
客户其他诉求:
</t>
  </si>
  <si>
    <t>2024-07-10 20:26:32</t>
  </si>
  <si>
    <t>2024-07-10 20:26:52</t>
  </si>
  <si>
    <t>SD-851-239675-18844-22699</t>
  </si>
  <si>
    <t>SD-057-240710-314762-8339</t>
  </si>
  <si>
    <t>2024-07-10 20:26:02</t>
  </si>
  <si>
    <t>【重投】-普通区域-青州市-西马官村-15065613182-200M-宽带上网投诉-次数0-202407100000636563</t>
  </si>
  <si>
    <t>202407100000636563</t>
  </si>
  <si>
    <t>202407100000636563#宽带账号：15065613182；宽带地址：潍坊青州市益都街道西马官村西马官村扩容3号箱；客户来电反映宽带无法使用 ，客户不在现场，投诉停机缴费后仍然无法上网，客户不配合排障，要求上门，请协助处理，谢谢！联系电话：13280103458；联系人：先生；来电流水：2024071020230909320858216。</t>
  </si>
  <si>
    <t>2024-07-10 20:31:57</t>
  </si>
  <si>
    <t>2024-07-10 20:33:37</t>
  </si>
  <si>
    <t>SD-057-240710-076145-8458</t>
  </si>
  <si>
    <t>2024-07-10 20:38:15</t>
  </si>
  <si>
    <t>80+银卡-普通区域-诸城市-吉泰小区-15853667992-300M-魔百和投诉-次数0-20240710203549X949514457</t>
  </si>
  <si>
    <t>20240710203549X949514457</t>
  </si>
  <si>
    <t>【预处理派单】宽带账号：15853667992，宽带地址： 潍坊诸城市龙都街道龙昌路吉泰小区5号楼*********，故障现象：，故障现象类型：，客户诉求：客户来电反映电源开关  按着就亮  放开就不亮了，联系电话：15853667992，通话流水：2024071020331173820803784。接入方式：，当前是否在线：，端到端诊断结果：，是否智能网关：，光功率。,单组播状态:组播</t>
  </si>
  <si>
    <t>2024-07-10 20:41:59</t>
  </si>
  <si>
    <t>2024-07-10 20:42:35</t>
  </si>
  <si>
    <t>SD-851-324286-1177-14584</t>
  </si>
  <si>
    <t>SD-057-240710-908643-8940</t>
  </si>
  <si>
    <t>2024-07-10 22:01:57</t>
  </si>
  <si>
    <t>80+白金-普通区域-寿光市-公安局家属院东院-13863693187-1000M-宽带上网投诉-次数0-202407100000669217</t>
  </si>
  <si>
    <t>202407100000669217</t>
  </si>
  <si>
    <t xml:space="preserve">202407100000669217#流程受理流水号：20240710220027138636931871162527
客户号码:13863693187
客户姓名:刘*
投诉地市:潍坊
来话流水:2024071021595928820881023
宽带账号:13863693187
宽带账号归属地市:潍坊
宽带账号归属区县:寿光市
故障地址:潍坊寿光市圣城街道永安路公安局家属院东院10号楼*********
联系电话:13863693187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故障细类:宽带网速慢/卡顿
携转原因:
故障时间:2024-07-10 22:00:37
具体故障现象:网速慢卡顿，
客户其他诉求:客户侧为质差终端，要求上门更换终端并一并处理故障问题。
</t>
  </si>
  <si>
    <t>2024-07-10 22:09:10</t>
  </si>
  <si>
    <t>2024-07-10 22:09:31</t>
  </si>
  <si>
    <t>SD-057-240710-069473-8033</t>
  </si>
  <si>
    <t>2024-07-10 20:05:45</t>
  </si>
  <si>
    <t>80+银卡-普通区域-安丘市-南关头小区东区-13964625668-100M-宽带上网投诉-次数0-20240710200409X492304510</t>
  </si>
  <si>
    <t>20240710200409X492304510</t>
  </si>
  <si>
    <t xml:space="preserve">流程受理流水号：20240710200103139646256681153135
客户号码:13964625668
客户姓名:张**
投诉地市:潍坊
来话流水:2024071019591583420843793
宽带账号:13964625668
宽带账号归属地市:潍坊
宽带账号归属区县:安丘市
故障地址:潍坊安丘市兴安街道潍安路南关头小区东区南楼
联系电话:13964625668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故障时间:2024-07-10 20:02:28
具体故障现象:客户来电反映宽带无法上网指示灯正常请协助谢谢
客户其他诉求:
</t>
  </si>
  <si>
    <t>2024-07-10 20:13:40</t>
  </si>
  <si>
    <t>2024-07-10 20:14:07</t>
  </si>
  <si>
    <t>2024-07-10 20:07:41</t>
  </si>
  <si>
    <t>【调研】-普通区域-寿光市-寿光马家一-15095289682-300M-宽带上网投诉-次数0-202407100000643190 一级督办</t>
  </si>
  <si>
    <t>202407100000643190</t>
  </si>
  <si>
    <t>2024-07-10 20:12:55</t>
  </si>
  <si>
    <t>2024-07-10 20:13:42</t>
  </si>
  <si>
    <t>SD-057-240710-086352-8085</t>
  </si>
  <si>
    <t>2024-07-10 20:08:42</t>
  </si>
  <si>
    <t>普通区域-高密市-尧头自然村-18463651115-300M-宽带上网投诉-次数0-202407100000641200</t>
  </si>
  <si>
    <t>202407100000641200</t>
  </si>
  <si>
    <t xml:space="preserve">202407100000641200#要求装维上门服务：宽带账号：18463651115；宽带地址：潍坊高密市醴泉街道尧头尧头自然村高密尧头村古新会34号箱*********；客户来电反映宽带/移动高清*****，客户不在现场，无法配合线上指导/客户不配合排障，要求上门，请协助处理，谢谢！联系电话：18463651115；联系人：先生；来电流水：202407100000641200。 </t>
  </si>
  <si>
    <t>2024-07-10 20:21:10</t>
  </si>
  <si>
    <t>2024-07-10 20:21:50</t>
  </si>
  <si>
    <t>SD-851-297470-3049-16189</t>
  </si>
  <si>
    <t>SD-057-240710-619857-7960</t>
  </si>
  <si>
    <t>2024-07-10 20:00:03</t>
  </si>
  <si>
    <t>【调研】-80+白金-普通区域-安丘市-启文村自然村-15863608519-1000M-宽带上网投诉-次数0-20240710195842X722015190</t>
  </si>
  <si>
    <t>20240710195842X722015190</t>
  </si>
  <si>
    <t xml:space="preserve">【农村网络投诉】流程受理流水号：20240710195708158636085191152659
客户号码:15863608519
客户姓名:李**
投诉地市:潍坊
来话流水:2024071019564582220831050
宽带账号:15863608519
宽带账号归属地市:潍坊
宽带账号归属区县:安丘市
故障地址:潍坊安丘市景芝镇启文村启文村自然村启文村12号箱李建桥*********
联系电话:15863608519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
携转原因:
故障时间:2024-07-10 19:57:41
具体故障现象:手机wifi无法使用，客户不清楚光猫情况，要求上门处理
客户其他诉求:
</t>
  </si>
  <si>
    <t>2024-07-10 20:09:56</t>
  </si>
  <si>
    <t>2024-07-10 20:10:22</t>
  </si>
  <si>
    <t>SD-851-224975-2228-9022</t>
  </si>
  <si>
    <t>SD-057-240710-743569-8021</t>
  </si>
  <si>
    <t>2024-07-10 20:05:12</t>
  </si>
  <si>
    <t>【调研】-80+普通-普通区域-潍城区-金景家苑-13562618880-100M-宽带上网投诉-次数0-202407100000640213</t>
  </si>
  <si>
    <t>202407100000640213</t>
  </si>
  <si>
    <t xml:space="preserve">202407100000640213#流程受理流水号：20240710200428135626188801153537
客户号码:13562618880
客户姓名:韩**
投诉地市:潍坊
来话流水:2024071020035510820866959
宽带账号:13562618880
宽带账号归属地市:潍坊
宽带账号归属区县:潍城区
故障地址:潍坊潍城区北关街道卧龙西街金景家苑2号楼*********
联系电话:13562618880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故障时间:2024-07-10 20:04:46
魔百和单播/组播:单播
具体故障现象:电视直播或点播无法观看，
客户其他诉求:客户侧为质差终端，要求上门更换终端并一并处理故障问题。
</t>
  </si>
  <si>
    <t>2024-07-10 20:14:17</t>
  </si>
  <si>
    <t>2024-07-10 20:14:47</t>
  </si>
  <si>
    <t>SD-057-240710-673215-8004</t>
  </si>
  <si>
    <t>2024-07-10 20:03:14</t>
  </si>
  <si>
    <t>【调研】-80+银卡-普通区域-坊子区-南流商业街-13854457881-500M-宽带上网投诉-次数0-202407100000640896</t>
  </si>
  <si>
    <t>202407100000640896</t>
  </si>
  <si>
    <t>202407100000640896#流程受理流水号：20240710200239138544578811153332
客户号码:13854457881
客户姓名:苏**
投诉地市:潍坊
来话流水:2024071020020598320857953
宽带账号:13854457881
宽带账号归属地市:潍坊
宽带账号归属区县:坊子区
故障地址:潍坊坊子区坊安街办南流商业街南流商业街南流商业街4次扩容6号家乐园小区门口*********
联系电话:13854457881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20:02:52
具体故障现象:光猫亮红灯，
客户其他诉求:
;宽带小区$[南流商业街]$</t>
  </si>
  <si>
    <t>2024-07-10 20:14:16</t>
  </si>
  <si>
    <t>SD-851-270109-12148-9814</t>
  </si>
  <si>
    <t>2024-07-10 22:07:30</t>
  </si>
  <si>
    <t>普通区域-奎文区-新茂家园-15064644369-300M-宽带上网投诉-次数0-202407100000670429 一级督办</t>
  </si>
  <si>
    <t>202407100000670429</t>
  </si>
  <si>
    <t>2024-07-10 22:51:26</t>
  </si>
  <si>
    <t>2024-07-11 07:23:33</t>
  </si>
  <si>
    <t>SD-057-240710-295104-7739</t>
  </si>
  <si>
    <t>2024-07-10 19:41:11</t>
  </si>
  <si>
    <t>80+普通-普通区域-高密市-地质队宿舍-13854450211-300M-宽带上网投诉-次数0-202407100000629410</t>
  </si>
  <si>
    <t>202407100000629410</t>
  </si>
  <si>
    <t xml:space="preserve">202407100000629410#流程受理流水号：20240710194025138544502111150509
客户号码:13854450211
客户姓名:刘**
投诉地市:潍坊
来话流水:2024071019394539020843378
宽带账号:13854450211
宽带账号归属地市:潍坊
宽带账号归属区县:高密市
故障地址:潍坊高密市朝阳街道镇府街地质队宿舍高密地质队宿舍8号楼*********
联系电话:18706564018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光功率:-21.19
故障大类:宽带/电视
故障细类:移动高清电视故障
携转原因:
故障时间:2024-07-10 19:40:48
魔百和单播/组播:组播
具体故障现象:机顶盒无法开机，
客户其他诉求:客户侧为质差终端，要求上门更换终端并一并处理故障问题。
</t>
  </si>
  <si>
    <t>2024-07-10 19:43:22</t>
  </si>
  <si>
    <t>杜晓洋</t>
  </si>
  <si>
    <t>15706307331</t>
  </si>
  <si>
    <t>dw3_jk_duxiaoyang</t>
  </si>
  <si>
    <t>2024-07-10 19:43:44</t>
  </si>
  <si>
    <t>SD-851-303740-14714-7872</t>
  </si>
  <si>
    <t>SD-057-240710-450213-7767</t>
  </si>
  <si>
    <t>2024-07-10 19:44:22</t>
  </si>
  <si>
    <t>【调研】-80+金卡-普通区域-坊子区-坊子国税局宿舍-15006567805-1000M-宽带上网投诉-次数0-20240710194141X701476879</t>
  </si>
  <si>
    <t>20240710194141X701476879</t>
  </si>
  <si>
    <t xml:space="preserve">流程受理流水号：20240710194048150065678051150562
客户号码:15006567805
客户姓名:许**
投诉地市:潍坊
来话流水:2024071019390450420839837
宽带账号:15006567805
宽带账号归属地市:潍坊
宽带账号归属区县:坊子区
故障地址:潍坊坊子区坊子新区凤凰大街坊子国税局宿舍国税局宿舍1#楼*********
联系电话:15006567805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故障时间:2024-07-10 19:40:41
具体故障现象:客户来电反映宽带无法使用，经查询有网络故障，解释不认可，客户非常着急，要求记录反映，请尽快帮助核实回复，谢谢！
客户其他诉求:
</t>
  </si>
  <si>
    <t>2024-07-10 19:50:22</t>
  </si>
  <si>
    <t>2024-07-10 19:50:42</t>
  </si>
  <si>
    <t>SD-851-311569-2739-23520</t>
  </si>
  <si>
    <t>SD-057-240710-045196-9004</t>
  </si>
  <si>
    <t>2024-07-10 22:14:02</t>
  </si>
  <si>
    <t>【调研】-80+普通-普通区域-奎文区-奎文凤凰山庄-13506466300-300M-宽带上网投诉-次数0-20240710221109X669269551</t>
  </si>
  <si>
    <t>20240710221109X669269551</t>
  </si>
  <si>
    <t>检测结果：1、手机账号余额检测：手机账户余额正常；2、宽带账号登录状态检测：账号登录状态正常；3、宽带速率检测：宽带速率正常；4、宽带状态检测：宽带状态正常；5、群体故障检测：无大面积群障；6、线路检测：线路状态异常；7、光猫在线检测：光猫在线；故障类型：光猫LOS红灯，无法上网。故障描述：无法上网，没网络，时间太长了，急需处理。联系人：孙。联系电话：13506466300。。</t>
  </si>
  <si>
    <t>2024-07-10 22:51:24</t>
  </si>
  <si>
    <t>2024-07-11 07:21:46</t>
  </si>
  <si>
    <t>SD-057-240710-687401-9002</t>
  </si>
  <si>
    <t>2024-07-10 22:12:48</t>
  </si>
  <si>
    <t>【调研】-80+普通-普通区域-临朐县-恒信首府二期-15244449892-1000M-宽带上网投诉-次数0-202407100000668906</t>
  </si>
  <si>
    <t>202407100000668906</t>
  </si>
  <si>
    <t>202407100000668906#流程受理流水号：20240710220928152444498921162626
客户号码:15244449892
客户姓名:王**
投诉地市:潍坊
来话流水:2024071022084790620887542
宽带账号:15244449892
宽带账号归属地市:潍坊
宽带账号归属区县:临朐县
故障地址:潍坊临朐县城关街道站前街恒信首府二期恒信首府二期7号楼*********
联系电话:15244449892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
携转原因:
故障时间:2024-07-10 22:11:57
具体故障现象:光猫灯正常但电脑手机无法上网，
客户其他诉求:
;宽带小区$[恒信首府二期]$</t>
  </si>
  <si>
    <t>2024-07-10 22:34:22</t>
  </si>
  <si>
    <t>2024-07-10 22:34:46</t>
  </si>
  <si>
    <t>SD-851-275865-11653-22410</t>
  </si>
  <si>
    <t>SD-057-240710-841265-7746</t>
  </si>
  <si>
    <t>2024-07-10 19:41:30</t>
  </si>
  <si>
    <t>【调研】-80+金卡-普通区域-寿光市-梁武赵村自然村-18366371799-1000M-宽带上网投诉-次数0-20240710194019X619228222</t>
  </si>
  <si>
    <t>20240710194019X619228222</t>
  </si>
  <si>
    <t xml:space="preserve">【农村网络投诉】流程受理流水号：20240710193758183663717991150179
客户号码:18366371799
客户姓名:武**
投诉地市:潍坊
来话流水:2024071019093926020876175
宽带账号:18366371799
宽带账号归属地市:潍坊
宽带账号归属区县:寿光市
故障地址:潍坊寿光市稻田镇梁武赵村梁武赵村
联系电话:18366371799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光功率:-13.13
故障大类:宽带
故障细类:宽带无法上网(专席)
携转原因:
故障时间:2024-07-10 19:38:34
具体故障现象:提示网络无法连接，
客户其他诉求:
</t>
  </si>
  <si>
    <t>2024-07-10 19:43:41</t>
  </si>
  <si>
    <t>2024-07-10 19:44:14</t>
  </si>
  <si>
    <t>SD-851-309936-20910-17142</t>
  </si>
  <si>
    <t>SD-057-240711-750348-2710</t>
  </si>
  <si>
    <t>2024-07-11 11:59:07</t>
  </si>
  <si>
    <t>普通区域-奎文区-廿里堡村-15153611556-300M-宽带上网投诉-次数0-202407110000284905</t>
  </si>
  <si>
    <t>2024-07-12 08:00:00</t>
  </si>
  <si>
    <t>202407110000284905</t>
  </si>
  <si>
    <t>202407110000284905#宽带账号：15153611556；宽带地址：潍坊奎文区廿里堡街道二十里堡村二十里堡村12#（第11排西西第2；客户来电反映宽带不能用，要求师傅上门，请协助处理，谢谢！联系电话：15153611556；联系人：；来电流水：。2024071111565439520830318</t>
  </si>
  <si>
    <t>2024-07-11 12:47:41</t>
  </si>
  <si>
    <t>2024-07-11 12:51:25</t>
  </si>
  <si>
    <t>SD-057-240711-867135-2938</t>
  </si>
  <si>
    <t>2024-07-11 12:14:16</t>
  </si>
  <si>
    <t>普通区域-安丘市-硝市社区-13792621256-300M-宽带上网投诉-次数0-20240711121207X127853205</t>
  </si>
  <si>
    <t>20240711121207X127853205</t>
  </si>
  <si>
    <t>流程受理流水号：20240711121106137926212561060239
客户号码:13792621256
客户姓名:马**
投诉地市:潍坊
来话流水:2024071112065373320818135
宽带账号:13792621256
宽带账号归属地市:潍坊
宽带账号归属区县:安丘市
故障地址:潍坊安丘市兴安街道华安路硝市社区北楼*********
联系电话:13792621256
联系人:先生/女士
工单紧急程度:一般
是否有升级投诉倾向:否
是否重复投诉:否
是否携转意向:否
是否投诉倾向:否
是否智能网关:智能网关
当前是否在线:否
接入方</t>
  </si>
  <si>
    <t>2024-07-11 12:16:48</t>
  </si>
  <si>
    <t>2024-07-11 12:17:02</t>
  </si>
  <si>
    <t>SD-057-240711-912478-2939</t>
  </si>
  <si>
    <t>【调研】-80+普通-(目标)普通区域-诸城市-普乐村-15094949729-300M-宽带上网投诉-次数0-202407110000295689</t>
  </si>
  <si>
    <t>202407110000295689</t>
  </si>
  <si>
    <t xml:space="preserve">202407110000295689#宽带账号：15094949729，宽带地址：潍坊诸城市密州街道普乐普乐村普乐村中6#箱**********；客户来电反映宽带亮红灯，插紧捋顺光纤线重启还是闪，经查询客户侧为质差路由器，请协助上门更换终端并一并处理故障问题，谢谢！
联系电话：15094949729；联系人：先生；来电流水：2024071112094345320841393。 
</t>
  </si>
  <si>
    <t>2024-07-11 12:15:53</t>
  </si>
  <si>
    <t>2024-07-11 12:16:10</t>
  </si>
  <si>
    <t>SD-851-238207-18034-14612</t>
  </si>
  <si>
    <t>SD-057-240711-917436-3011</t>
  </si>
  <si>
    <t>普通区域-寿光市-李二村自然村-18363643575-300M-宽带上网投诉-次数0-20240711121404X244133558</t>
  </si>
  <si>
    <t>20240711121404X244133558</t>
  </si>
  <si>
    <t xml:space="preserve">【农村网络投诉】流程受理流水号：20240711121249183636435751060523
客户号码:18363643575
客户姓名:李**
投诉地市:潍坊
来话流水:2024071112115638820859431
宽带账号:18363643575
宽带账号归属地市:潍坊
宽带账号归属区县:寿光市
故障地址:潍坊寿光市孙家集街道李二村李二村自然村14号箱*********
联系电话:19506568592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12:13:29
具体故障现象:打不开网页，
客户其他诉求:
</t>
  </si>
  <si>
    <t>2024-07-11 12:20:39</t>
  </si>
  <si>
    <t>2024-07-11 12:21:45</t>
  </si>
  <si>
    <t>SD-057-240711-928603-1740</t>
  </si>
  <si>
    <t>2024-07-11 10:28:39</t>
  </si>
  <si>
    <t>【调研】-普通区域-诸城市-丁家庄子-18366519684-100M-宽带上网投诉-次数0-202407110000199540</t>
  </si>
  <si>
    <t>2024-07-12 11:29:00</t>
  </si>
  <si>
    <t>202407110000199540</t>
  </si>
  <si>
    <t xml:space="preserve">202407110000199540#【已关注中国移动10086微信公众号】流程受理流水号：20240711102753183665196841033340
客户号码:18366519684
客户姓名:董**
投诉地市:潍坊
来话流水:2024071110265263520890945
宽带账号:18366519684
宽带账号归属地市:潍坊
宽带账号归属区县:诸城市
故障地址:潍坊诸城市龙都街道丁家庄子村丁家庄子丁家庄子西二街南5号箱*********
联系电话:15169458039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光功率:-20.55
故障大类:宽带/电视
故障细类:宽带无法上网
携转原因:
故障时间:2024-07-11 10:41:03
具体故障现象:打不开网页，
客户其他诉求:客户侧为质差终端，要求上门更换终端并一并处理故障问题。
</t>
  </si>
  <si>
    <t>2024-07-11 10:31:14</t>
  </si>
  <si>
    <t>2024-07-11 10:31:37</t>
  </si>
  <si>
    <t>SD-057-240711-751834-1721</t>
  </si>
  <si>
    <t>2024-07-11 10:26:05</t>
  </si>
  <si>
    <t>【调研】-80+银卡-普通区域-青州市-中白洋-15069642231-300M-宽带上网投诉-次数0-20240711102318X598127509</t>
  </si>
  <si>
    <t>20240711102318X598127509</t>
  </si>
  <si>
    <t xml:space="preserve">【农村网络投诉】流程受理流水号：20240711102211150696422311031737
客户号码:15069642231
客户姓名:宋**
投诉地市:潍坊
来话流水:2024071110215483720830164
宽带账号:15069642231
宽带账号归属地市:潍坊
宽带账号归属区县:青州市
故障地址:潍坊青州市王坟镇中白洋村中白洋紧急扩容1号箱（刘桂祥西150米西邻院墙）*********
联系电话:15069642231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10:22:40
具体故障现象:提示网络无法连接，
客户其他诉求:
</t>
  </si>
  <si>
    <t>2024-07-11 10:32:58</t>
  </si>
  <si>
    <t>2024-07-11 10:33:22</t>
  </si>
  <si>
    <t>SD-851-319538-41561-10438</t>
  </si>
  <si>
    <t>SD-057-240711-105976-39</t>
  </si>
  <si>
    <t>2024-07-11 07:05:24</t>
  </si>
  <si>
    <t>普通区域-高密市-梨园聚类-13791872663-200M-宽带上网投诉-次数0-202407110000090629</t>
  </si>
  <si>
    <t>202407110000090629</t>
  </si>
  <si>
    <t>202407110000090629#流程受理流水号：20240711070323137918726631000123
客户号码:13791872663
客户姓名:郑**
投诉地市:潍坊
来话流水:2024071107030623120813518
宽带账号:13791872663
宽带账号归属地市:潍坊
宽带账号归属区县:高密市
故障地址:潍坊高密市密水街道凤凰大街梨园聚类高密8#环保局宿舍西山*********
联系电话:13791872663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07:04:15
具体故障现象:提示网络无法连接，
客户其他诉求:
;宽带小区$[梨园聚类]$</t>
  </si>
  <si>
    <t>2024-07-11 07:07:46</t>
  </si>
  <si>
    <t>2024-07-11 07:08:11</t>
  </si>
  <si>
    <t>SD-057-240711-368029-40</t>
  </si>
  <si>
    <t>2024-07-11 07:06:14</t>
  </si>
  <si>
    <t>普通区域-寿光市-乌托邦-18863659075-300M-宽带上网投诉-次数0-202407110000090924</t>
  </si>
  <si>
    <t>202407110000090924</t>
  </si>
  <si>
    <t xml:space="preserve">202407110000090924#流程受理流水号：20240711070517188636590751000130
客户号码:18863659075
客户姓名:王**
投诉地市:潍坊
来话流水:2024071107050098420813942
宽带账号:18863659075
宽带账号归属地市:潍坊
宽带账号归属区县:寿光市
故障地址:潍坊寿光市圣城街道东升路乌托邦2号楼*********
联系电话:18863659075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07:05:49
具体故障现象:提示网络无法连接，
客户其他诉求:客户侧为质差终端，要求上门更换终端并一并处理故障问题。
</t>
  </si>
  <si>
    <t>2024-07-11 07:26:32</t>
  </si>
  <si>
    <t>2024-07-11 07:26:51</t>
  </si>
  <si>
    <t>SD-057-240711-612789-2499</t>
  </si>
  <si>
    <t>2024-07-11 11:31:54</t>
  </si>
  <si>
    <t>80+白金-普通区域-青州市-青城樱园-15863671110-1000M-宽带上网投诉-次数0-202407110000260546</t>
  </si>
  <si>
    <t>202407110000260546</t>
  </si>
  <si>
    <t>202407110000260546#宽带账号：15863671110；宽带地址：潍坊青州市益都街道海岱北路青城樱园二期36号楼；客户来电反映宽带上网慢，客户无法配合线上指导/客户不配合排障，去家里给看看，提及投诉，请协助处理，谢谢！联系电话：15863671110；联系人：先生；来电流水：2024071111274365920818309。</t>
  </si>
  <si>
    <t>2024-07-11 11:33:56</t>
  </si>
  <si>
    <t>2024-07-11 11:34:16</t>
  </si>
  <si>
    <t>SD-057-240711-364719-879</t>
  </si>
  <si>
    <t>2024-07-11 09:14:07</t>
  </si>
  <si>
    <t>普通区域-奎文区-博观天成-15963463278-300M-宽带上网投诉-次数0-20240711091111X271591422</t>
  </si>
  <si>
    <t>20240711091111X271591422</t>
  </si>
  <si>
    <t xml:space="preserve">流程受理流水号：20240711091049159634632781011785
客户号码:15963463278
客户姓名:毕**
投诉地市:潍坊
来话流水:2024071109094247320881019
宽带账号:15963463278
宽带账号归属地市:潍坊
宽带账号归属区县:高新
故障地址:潍坊高新高新城区潍县中路博观天成17号楼*********
联系电话:15963463278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故障时间:2024-07-11 09:14:29
具体故障现象:打不开网页，
客户其他诉求:
</t>
  </si>
  <si>
    <t>2024-07-11 09:16:26</t>
  </si>
  <si>
    <t>2024-07-11 09:17:43</t>
  </si>
  <si>
    <t>SD-851-231440-37502-13285</t>
  </si>
  <si>
    <t>SD-057-240711-943251-2515</t>
  </si>
  <si>
    <t>2024-07-11 11:34:20</t>
  </si>
  <si>
    <t>普通区域-安丘市-大路村自然村-13583686640-300M-宽带上网投诉-次数0-202407110000261993</t>
  </si>
  <si>
    <t>202407110000261993</t>
  </si>
  <si>
    <t xml:space="preserve">202407110000261993#宽带账号：13583686640；宽带地址：潍坊安丘市凌河镇大路村大路村自然村大路村二次追加36号箱李宗感*；客户来电反映电视无法观看，经查询客户侧为质差机顶盒，请协助上门更换终端并一并处理故障问题，谢谢！联系电话：13583686640；联系人：先生；来电流水：2024071111304742920852841
</t>
  </si>
  <si>
    <t>2024-07-11 11:36:58</t>
  </si>
  <si>
    <t>2024-07-11 11:37:18</t>
  </si>
  <si>
    <t>SD-057-240711-293640-58</t>
  </si>
  <si>
    <t>2024-07-11 07:27:08</t>
  </si>
  <si>
    <t>【调研】-(目标)普通区域-安丘市-小草坡-13573617758-200M-宽带上网投诉-次数0-202407110000090233</t>
  </si>
  <si>
    <t>202407110000090233</t>
  </si>
  <si>
    <t>202407110000090233#流程受理流水号：20240711072625135736177581000236
客户号码:13573617758
客户姓名:胡**
投诉地市:潍坊
来话流水:2024071107260478820819342
宽带账号:13573617758
宽带账号归属地市:潍坊
宽带账号归属区县:安丘市
故障地址:潍坊安丘市官庄镇小草坡村小草坡小草坡1号箱李庆远*********
联系电话:13573617758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07:26:52
具体故障现象:提示网络无法连接，
客户其他诉求:
;宽带小区$[小草坡]$</t>
  </si>
  <si>
    <t>2024-07-11 07:34:40</t>
  </si>
  <si>
    <t>2024-07-11 07:35:07</t>
  </si>
  <si>
    <t>SD-057-240711-127864-860</t>
  </si>
  <si>
    <t>2024-07-11 09:12:53</t>
  </si>
  <si>
    <t>【调研】-80+普通-(目标)普通区域-奎文区-中海大观天下二期-15065616200-300M-宽带上网投诉-次数0-202407110000123186</t>
  </si>
  <si>
    <t>202407110000123186</t>
  </si>
  <si>
    <t>202407110000123186#客户来电反映宽带不能用，经查询客户侧为质差终端，请协助上门更换终端并一并处理故障问题，谢谢！联系电话：15065616200；联系人：先生；来电流水：2024071109085483820872182</t>
  </si>
  <si>
    <t>2024-07-11 09:17:23</t>
  </si>
  <si>
    <t>2024-07-11 09:21:10</t>
  </si>
  <si>
    <t>SD-057-240711-134205-916</t>
  </si>
  <si>
    <t>2024-07-11 09:16:48</t>
  </si>
  <si>
    <t>【调研】-80+金卡-FTTR-普通区域-昌邑市-草庵村-15963452681-200M-宽带上网投诉-次数0-202407110000131923</t>
  </si>
  <si>
    <t>2024-07-12 10:17:00</t>
  </si>
  <si>
    <t>202407110000131923</t>
  </si>
  <si>
    <t>202407110000131923#导航立单,客户通过语音导航反馈宽带故障问题,经诊断光猫设备性能不佳,要求装维回访处理,请协助.联系电话：15963452681</t>
  </si>
  <si>
    <t>2024-07-11 09:26:58</t>
  </si>
  <si>
    <t>2024-07-11 09:27:21</t>
  </si>
  <si>
    <t>SD-851-276060-33430-26813</t>
  </si>
  <si>
    <t>SD-057-240711-862571-2660</t>
  </si>
  <si>
    <t>2024-07-11 11:52:30</t>
  </si>
  <si>
    <t>80+普通-普通区域-奎文区-帝景苑-13964673003-300M-宽带上网投诉-次数0-202407110000281129</t>
  </si>
  <si>
    <t>202407110000281129</t>
  </si>
  <si>
    <t>202407110000281129#流程受理流水号：20240711115121139646730031055975
客户号码:13964673003
客户姓名:张**
投诉地市:潍坊
来话流水:2024071111483626720845220
宽带账号:13964673003
宽带账号归属地市:潍坊
宽带账号归属区县:奎文区
故障地址:潍坊奎文区广文街道民生东街帝景苑17号*********
联系电话:13678661831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故障时间:2024-07-11 11:59:08
具体故障现象:打不开网页，
客户其他诉求:
;宽带小区$[帝景苑]$</t>
  </si>
  <si>
    <t>2024-07-11 12:00:49</t>
  </si>
  <si>
    <t>2024-07-11 12:01:21</t>
  </si>
  <si>
    <t>SD-057-240711-609124-73</t>
  </si>
  <si>
    <t>2024-07-11 07:38:43</t>
  </si>
  <si>
    <t>80+金卡-FTTR-普通区域-安丘市-安丘领秀城-13905366345-1000M-宽带上网投诉-次数0-202407110000090426</t>
  </si>
  <si>
    <t>202407110000090426</t>
  </si>
  <si>
    <t xml:space="preserve">202407110000090426#流程受理流水号：20240711073804139053663451000304
客户号码:13905366345
客户姓名:韩**
投诉地市:潍坊
来话流水:2024071107375004020822831
宽带账号:13905366345
宽带账号归属地市:潍坊
宽带账号归属区县:安丘市
故障地址:潍坊安丘市兴安街道青云山路领秀城领秀城3号楼*********
联系电话:13905366345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07:38:20
具体故障现象:用户无法提供具体故障现象，
客户其他诉求:客户侧为质差终端，要求上门更换终端并一并处理故障问题。
</t>
  </si>
  <si>
    <t>2024-07-11 07:50:23</t>
  </si>
  <si>
    <t>2024-07-11 07:50:48</t>
  </si>
  <si>
    <t>SD-852-251623-2449-28274</t>
  </si>
  <si>
    <t>SD-057-240711-967481-2648</t>
  </si>
  <si>
    <t>2024-07-11 11:50:46</t>
  </si>
  <si>
    <t>普通区域-青州市-苏屯商业街-13656468758-100M-宽带上网投诉-次数0-20240711114848X728291166</t>
  </si>
  <si>
    <t>2024-07-12 12:51:00</t>
  </si>
  <si>
    <t>20240711114848X728291166</t>
  </si>
  <si>
    <t xml:space="preserve">流程受理流水号：20240711114800136564687581055163
客户号码:13656468758
客户姓名:徐**
投诉地市:潍坊
来话流水:2024071111470523720829456
宽带账号:13656468758
宽带账号归属地市:潍坊
宽带账号归属区县:青州市
故障地址:潍坊青州市东夏镇苏屯商业街苏屯商业街3号箱笤竹厂宿舍*********
联系电话:13656468758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光功率:-14.19
故障大类:宽带/电视
故障细类:宽带无法上网
携转原因:
故障时间:2024-07-11 11:48:26
具体故障现象:提示网络无法连接，
客户其他诉求:
</t>
  </si>
  <si>
    <t>2024-07-11 11:57:18</t>
  </si>
  <si>
    <t>2024-07-11 11:57:50</t>
  </si>
  <si>
    <t>SD-851-261512-8312-12224</t>
  </si>
  <si>
    <t>SD-057-240711-128437-2506</t>
  </si>
  <si>
    <t>2024-07-11 11:32:28</t>
  </si>
  <si>
    <t>普通区域-高密市-林家庙子自然村-15965038382-300M-宽带上网投诉-次数0-20240711113034X634088651</t>
  </si>
  <si>
    <t>20240711113034X634088651</t>
  </si>
  <si>
    <t xml:space="preserve">【农村网络投诉】流程受理流水号：20240711112605159650383821049568
客户号码:15965038382
客户姓名:李*
投诉地市:潍坊
来话流水:2024071111254989920896992
宽带账号:15965038382
宽带账号归属地市:潍坊
宽带账号归属区县:高密市
故障地址:潍坊高密市井沟镇林家庙子林家庙子自然村林家庙子村委7号箱*********
联系电话:15965038382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11:31:13
具体故障现象:光猫亮红灯，
客户其他诉求:
</t>
  </si>
  <si>
    <t>2024-07-11 11:34:21</t>
  </si>
  <si>
    <t>2024-07-11 11:34:42</t>
  </si>
  <si>
    <t>SD-851-259136-6694-10276</t>
  </si>
  <si>
    <t>SD-057-240711-895740-2508</t>
  </si>
  <si>
    <t>2024-07-11 11:32:36</t>
  </si>
  <si>
    <t>【调研】-80+银卡-(目标)普通区域-临朐县-老庄子自然村-15106368106-500M-宽带上网投诉-次数0-20240711113158X718006390</t>
  </si>
  <si>
    <t>20240711113158X718006390</t>
  </si>
  <si>
    <t xml:space="preserve">【农村网络投诉】流程受理流水号：20240711113139151063681061051070
客户号码:15106368106
客户姓名:郭*
投诉地市:潍坊
来话流水:2024071111303048220849802
宽带账号:15106368106
宽带账号归属地市:潍坊
宽带账号归属区县:临朐县
故障地址:潍坊临朐县寺头镇人民政府老庄子老庄子自然村老庄子西1号箱（村委）*********
联系电话:18706549876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光功率:-28.53
故障大类:宽带/电视
故障细类:网速慢/上网掉线(专席)
携转原因:
故障时间:2024-07-11 11:32:18
具体故障现象:提示网络无法连接，
客户其他诉求:
</t>
  </si>
  <si>
    <t>2024-07-11 11:34:38</t>
  </si>
  <si>
    <t>2024-07-11 11:35:14</t>
  </si>
  <si>
    <t>SD-851-245319-6166-6704</t>
  </si>
  <si>
    <t>SD-057-240711-419720-1680</t>
  </si>
  <si>
    <t>2024-07-11 10:20:18</t>
  </si>
  <si>
    <t>80+银卡-普通区域-寿光市-西刘营社区-13854428337-1000M-宽带上网投诉-次数0-20240711101924X364847160</t>
  </si>
  <si>
    <t>20240711101924X364847160</t>
  </si>
  <si>
    <t>受理号码 : 13854428337客户姓名 : 刘**号码归属地 : 潍坊寿光 － 寿光市鸿翔手机超市（社区）用户品牌 : 全球通 
客户来电表示宽带故障多次报修，装维人员一直说上门维修但是一直不过去。对此不满  要求上报处理 联系人：先生  联系电话：本机  流水号：2024071110164437920867443</t>
  </si>
  <si>
    <t>2024-07-11 10:35:11</t>
  </si>
  <si>
    <t>SD-851-250493-8810-3178</t>
  </si>
  <si>
    <t>SD-057-240711-019735-2688</t>
  </si>
  <si>
    <t>2024-07-11 11:56:06</t>
  </si>
  <si>
    <t>普通区域-临朐县-寺头自然村-15863664897-300M-宽带上网投诉-次数0-20240711115306X986981297</t>
  </si>
  <si>
    <t>20240711115306X986981297</t>
  </si>
  <si>
    <t xml:space="preserve">【农村网络投诉】流程受理流水号：20240711115125158636648971056000
客户号码:15863664897
客户姓名:谢**
投诉地市:潍坊
来话流水:2024071111511455720873012
宽带账号:15863664897
宽带账号归属地市:潍坊
宽带账号归属区县:临朐县
故障地址:潍坊临朐县寺头镇人民政府寺头寺头自然村寺头24号箱刘福元*********
联系电话:15863664897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11:52:37
具体故障现象:光猫亮红灯，家里无法上网，请处理，谢谢
客户其他诉求:
</t>
  </si>
  <si>
    <t>2024-07-11 11:58:13</t>
  </si>
  <si>
    <t>2024-07-11 11:58:30</t>
  </si>
  <si>
    <t>SD-057-240711-074321-96</t>
  </si>
  <si>
    <t>2024-07-11 08:01:49</t>
  </si>
  <si>
    <t>普通区域-临朐县-小官庄-18363679087-100M-宽带上网投诉-次数0-202407110000091554</t>
  </si>
  <si>
    <t>2024-07-12 09:02:00</t>
  </si>
  <si>
    <t>202407110000091554</t>
  </si>
  <si>
    <t>202407110000091554#流程受理流水号：20240711080111183636790871000475
客户号码:18363679087
客户姓名:李**
投诉地市:潍坊
来话流水:2024071108002352420831290
宽带账号:18363679087
宽带账号归属地市:潍坊
宽带账号归属区县:临朐县
故障地址:潍坊临朐县沂山管理委员会小官庄村小官庄小官庄3号箱李祥（外墙）*********
联系电话:15169441610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08:01:25
具体故障现象:打不开网页，
客户其他诉求:
;宽带小区$[小官庄]$</t>
  </si>
  <si>
    <t>2024-07-11 08:11:21</t>
  </si>
  <si>
    <t>2024-07-11 08:11:57</t>
  </si>
  <si>
    <t>SD-057-240711-615792-1698</t>
  </si>
  <si>
    <t>2024-07-11 10:23:22</t>
  </si>
  <si>
    <t>80+普通-普通区域-临朐县-中白沙子自然村-15863670255-300M-宽带上网投诉-次数0-20240711102031X431627898</t>
  </si>
  <si>
    <t>20240711102031X431627898</t>
  </si>
  <si>
    <t xml:space="preserve">【农村网络投诉】流程受理流水号：20240711101746158636702551030481
客户号码:15863670255
客户姓名:马**
投诉地市:潍坊
来话流水:2024071110165327120869234
宽带账号:15863670255
宽带账号归属地市:潍坊
宽带账号归属区县:临朐县
故障地址:潍坊临朐县辛寨镇人民政府中白沙子中白沙子自然村中白沙（扩容2）5号箱彭文昌*********
联系电话:15863670255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10:19:58
具体故障现象:提示网络无法连接，
客户其他诉求:
</t>
  </si>
  <si>
    <t>2024-07-11 10:28:43</t>
  </si>
  <si>
    <t>2024-07-11 10:30:07</t>
  </si>
  <si>
    <t>SD-057-240711-926314-2550</t>
  </si>
  <si>
    <t>2024-07-11 11:38:30</t>
  </si>
  <si>
    <t>普通区域-奎文区-帝景苑-15863683874-300M-宽带上网投诉-次数0-202407110000269909</t>
  </si>
  <si>
    <t>202407110000269909</t>
  </si>
  <si>
    <t>202407110000269909#流程受理流水号：20240711113730158636838741052575
客户号码:15863683874
客户姓名:贾**
投诉地市:潍坊
来话流水:2024071111360434420809732
宽带账号:15863683874
宽带账号归属地市:潍坊
宽带账号归属区县:奎文区
故障地址:潍坊奎文区广文街道民生东街帝景苑10*********
联系电话:18653662272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11:37:19
具体故障现象:光猫亮红灯，
客户其他诉求:
;宽带小区$[帝景苑]$</t>
  </si>
  <si>
    <t>2024-07-11 11:42:21</t>
  </si>
  <si>
    <t>2024-07-11 11:42:51</t>
  </si>
  <si>
    <t>SD-057-240711-970415-2956</t>
  </si>
  <si>
    <t>2024-07-11 12:14:39</t>
  </si>
  <si>
    <t>普通区域-临朐县-绿城水郡小区-18264614931-1000M-宽带上网投诉-次数0-20240711121354X234434770</t>
  </si>
  <si>
    <t>20240711121354X234434770</t>
  </si>
  <si>
    <t xml:space="preserve">流程受理流水号：20240711121158182646149311060367
客户号码:18264614931
客户姓名:王*
投诉地市:潍坊
来话流水:2024071112105207820850795
宽带账号:18264614931
宽带账号归属地市:潍坊
宽带账号归属区县:临朐县
故障地址:潍坊临朐县城关街道黄山路绿城水郡小区
联系电话:18264614931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故障细类:宽带无法上网(专席)
携转原因:
故障时间:2024-07-11 12:11:37
具体故障现象:打不开网页，
客户其他诉求:山东省教师教育网，两台电脑连不上网页，手机正常
</t>
  </si>
  <si>
    <t>2024-07-11 12:17:42</t>
  </si>
  <si>
    <t>2024-07-11 12:18:01</t>
  </si>
  <si>
    <t>SD-851-290462-2763-20928</t>
  </si>
  <si>
    <t>SD-057-240711-609143-1677</t>
  </si>
  <si>
    <t>2024-07-11 10:20:05</t>
  </si>
  <si>
    <t>普通区域-奎文区-中建大观天下（含一三期）-18363683406-500M-宽带上网投诉-次数0-202407110000191594</t>
  </si>
  <si>
    <t>202407110000191594</t>
  </si>
  <si>
    <t>202407110000191594#流程受理流水号：20240711101755183636834061030521
客户号码:18363683406
客户姓名:孙**
投诉地市:潍坊
来话流水:2024071110141151120836697
宽带账号:18363683406
宽带账号归属地市:潍坊
宽带账号归属区县:高新
故障地址:潍坊高新高新城区东方路中建大观天下1号楼1404(三期)*********
联系电话:15865363736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10:20:06
具体故障现象:光猫亮红灯，
客户其他诉求:
;宽带小区$[中建大观天下（含一三期）]$</t>
  </si>
  <si>
    <t>2024-07-11 10:22:22</t>
  </si>
  <si>
    <t>2024-07-11 10:24:28</t>
  </si>
  <si>
    <t>SD-057-240711-185796-2674</t>
  </si>
  <si>
    <t>2024-07-11 11:54:23</t>
  </si>
  <si>
    <t>【调研】-普通区域-潍城区-官家庄自然村-13606460480-200M-宽带上网投诉-次数0-202407110000281773</t>
  </si>
  <si>
    <t>2024-07-12 12:55:00</t>
  </si>
  <si>
    <t>202407110000281773</t>
  </si>
  <si>
    <t>202407110000281773#导航立单,客户通过语音导航反馈宽带故障问题,经诊断光猫设备性能不佳,要求装维回访处理,请协助.联系电话：13606460480</t>
  </si>
  <si>
    <t>2024-07-11 11:57:41</t>
  </si>
  <si>
    <t>2024-07-11 11:57:57</t>
  </si>
  <si>
    <t>SD-057-240711-410752-1726</t>
  </si>
  <si>
    <t>2024-07-11 10:26:14</t>
  </si>
  <si>
    <t>【调研】-80+普通-普通区域-诸城市-紫藤花园-15666066605-1000M-宽带上网投诉-次数0-202407110000199414</t>
  </si>
  <si>
    <t>202407110000199414</t>
  </si>
  <si>
    <t>202407110000199414#流程受理流水号：20240711102517156660666051032635
客户号码:15666066605
客户姓名:卢*
投诉地市:潍坊
来话流水:2024071110245471720866758
宽带账号:15666066605
宽带账号归属地市:潍坊
宽带账号归属区县:诸城市
故障地址:潍坊诸城市密州街道兴华路紫藤花园8号楼*********
联系电话:15666066605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10:39:08
具体故障现象:打不开网页，
客户其他诉求:
;宽带小区$[紫藤花园]$</t>
  </si>
  <si>
    <t>2024-07-11 10:27:30</t>
  </si>
  <si>
    <t>2024-07-11 10:29:19</t>
  </si>
  <si>
    <t>SD-852-238752-2370-10538</t>
  </si>
  <si>
    <t>SD-057-240711-614975-851</t>
  </si>
  <si>
    <t>2024-07-11 09:12:36</t>
  </si>
  <si>
    <t>【调研】-80+普通-普通区域-寿光市-寿光齐家村自然村-18264675818-1000M-宽带上网投诉-次数0-202407110000125753</t>
  </si>
  <si>
    <t>202407110000125753</t>
  </si>
  <si>
    <t>202407110000125753#流程受理流水号：20240711091211182646758181012220
客户号码:18264675818
客户姓名:齐**
投诉地市:潍坊
来话流水:2024071109111643820898612
宽带账号:18264675818
宽带账号归属地市:潍坊
宽带账号归属区县:寿光市
故障地址:潍坊寿光市东埠齐家村齐家村自然村齐家村5号箱（齐建波家外墙）*********
联系电话:18264675818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09:13:00
具体故障现象:用户无法提供具体故障现象，
客户其他诉求:
;宽带小区$[寿光齐家村自然村]$</t>
  </si>
  <si>
    <t>2024-07-11 09:15:15</t>
  </si>
  <si>
    <t>2024-07-11 09:15:52</t>
  </si>
  <si>
    <t>SD-851-317310-16847-11125</t>
  </si>
  <si>
    <t>SD-057-240711-920341-2525</t>
  </si>
  <si>
    <t>2024-07-11 11:35:38</t>
  </si>
  <si>
    <t>【调研】-普通区域-奎文区-书香铭郡-15006467350-1000M-宽带上网投诉-次数0-202407110000262648</t>
  </si>
  <si>
    <t>202407110000262648</t>
  </si>
  <si>
    <t>202407110000262648# 宽带账号：15006467350；联系电话：15006467350宽带地址：潍坊高新高新城区宝通街书香铭郡17号楼*；客户来电反映电视无法观看，线上指导无法配合操作，要求上门处理, 来电流水：2024071111284189420829564</t>
  </si>
  <si>
    <t>2024-07-11 11:36:51</t>
  </si>
  <si>
    <t>2024-07-11 11:37:10</t>
  </si>
  <si>
    <t>SD-851-256600-1404-270</t>
  </si>
  <si>
    <t>SD-057-240711-791540-2489</t>
  </si>
  <si>
    <t>2024-07-11 11:30:34</t>
  </si>
  <si>
    <t>【重投】-80+银卡-普通区域-安丘市-安丘幸福家园-15864302518-100M-宽带上网投诉-次数0-202407110000261834</t>
  </si>
  <si>
    <t>2024-07-12 12:31:00</t>
  </si>
  <si>
    <t>202407110000261834</t>
  </si>
  <si>
    <t>202407110000261834#宽带账号：15864302518；宽带地址：潍坊安丘市兴安街道潍安路法院家属院幸福家园2号；客户来电反映宽带不能用，/客户不配合排障，要求上门，请协助处理，谢谢！联系电话：13563651006；联系人：先生；来电流水：2024071111284453520830066</t>
  </si>
  <si>
    <t>2024-07-11 11:36:31</t>
  </si>
  <si>
    <t>SD-851-269132-33933-7413</t>
  </si>
  <si>
    <t>SD-057-240711-329617-6321</t>
  </si>
  <si>
    <t>2024-07-11 17:59:40</t>
  </si>
  <si>
    <t>普通区域-潍城区-温州购物商城-15065613270-200M-宽带上网投诉-次数0-202407110000547190</t>
  </si>
  <si>
    <t>2024-07-12 19:00:00</t>
  </si>
  <si>
    <t>202407110000547190</t>
  </si>
  <si>
    <t xml:space="preserve">202407110000547190#要求装维上门服务：宽带账号：15065613270；宽带地址：潍坊潍城区城关街道胜利西街温州购物商城潍城区中百电器城；客户来电反映宽带无法上网，客户不配合排障，要求上门，请协助处理，谢谢！联系电话：15065613270；联系人：女士；来电流水：2024071117543319520847448
</t>
  </si>
  <si>
    <t>2024-07-11 18:03:36</t>
  </si>
  <si>
    <t>2024-07-11 18:03:55</t>
  </si>
  <si>
    <t>SD-057-240711-678149-318</t>
  </si>
  <si>
    <t>2024-07-11 08:41:12</t>
  </si>
  <si>
    <t>【调研】-普通区域-高密市-薛家村-15953617958-300M-宽带上网投诉-次数0-20240711083818X298257538</t>
  </si>
  <si>
    <t>20240711083818X298257538</t>
  </si>
  <si>
    <t xml:space="preserve">【农村网络投诉】流程受理流水号：20240711083707159536179581002562
客户号码:15953617958
客户姓名:王**
投诉地市:潍坊
来话流水:2024071108360471620878555
宽带账号:15953617958
宽带账号归属地市:潍坊
宽带账号归属区县:高密市
故障地址:潍坊高密市密水街道薛家村薛家村王佳友29号箱*********
联系电话:15953617958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08:37:43
具体故障现象:打不开网页，
客户其他诉求:
</t>
  </si>
  <si>
    <t>2024-07-11 09:01:39</t>
  </si>
  <si>
    <t>2024-07-11 09:01:59</t>
  </si>
  <si>
    <t>SD-057-240711-706824-6010</t>
  </si>
  <si>
    <t>2024-07-11 17:23:21</t>
  </si>
  <si>
    <t>80+金卡-普通区域-寿光市-化龙桥楼区-13953630030-1000M-宽带上网投诉-次数0-202407110000520565</t>
  </si>
  <si>
    <t>2024-07-12 18:24:00</t>
  </si>
  <si>
    <t>202407110000520565</t>
  </si>
  <si>
    <t>202407110000520565#宽带账号：13953630030；宽带地址：潍坊寿光市化龙镇化龙桥村化龙桥楼区1号楼3单元*********；客户来电反映宽带无法上网，客户不配合排障，要求上门，请协助处理，谢谢！联系电话：本机；联系人：先生；来电流水：2024071117185710420899532</t>
  </si>
  <si>
    <t>2024-07-11 17:24:52</t>
  </si>
  <si>
    <t>2024-07-11 17:31:14</t>
  </si>
  <si>
    <t>SD-851-300691-1778-25735</t>
  </si>
  <si>
    <t>SD-057-240711-684307-3926</t>
  </si>
  <si>
    <t>2024-07-11 13:57:32</t>
  </si>
  <si>
    <t>【调研】-80+银卡-普通区域-昌乐县-齐城国际-18263682887-1000M-宽带上网投诉-次数0-202407110000351202</t>
  </si>
  <si>
    <t>202407110000351202</t>
  </si>
  <si>
    <t xml:space="preserve">202407110000351202#用户表示宽带不能正常使用，要求上门维修，请工作人员协助处理，谢谢！流水号2024071113555526320883086，联系人先生，联系电话18263682887！
</t>
  </si>
  <si>
    <t>2024-07-11 14:01:55</t>
  </si>
  <si>
    <t>2024-07-11 14:02:25</t>
  </si>
  <si>
    <t>SD-851-234937-13308-24941</t>
  </si>
  <si>
    <t>SD-057-240711-120547-5979</t>
  </si>
  <si>
    <t>2024-07-11 17:20:06</t>
  </si>
  <si>
    <t>【调研】-80+银卡-普通区域-青州市-高家村自然村-15006643263-1000M-宽带上网投诉-次数0-202407110000517205</t>
  </si>
  <si>
    <t>2024-07-12 18:21:00</t>
  </si>
  <si>
    <t>202407110000517205</t>
  </si>
  <si>
    <t>202407110000517205#流程受理流水号：20240711163124150066432631110333n客户号码:15006643263n客户姓名:张*n投诉地市:潍坊n来话流水:2024071116311252020882067n宽带账号:15006643263n宽带账号归属地市:潍坊n宽带账号归属区县:青州市n故障地址:潍坊青州市东夏镇高家村高家村扩容7号箱（前街西南 张军经）*********n联系电话:15006643263n联系人:先生/n工单紧急程度:非常紧急n是否有升级投诉倾向:否n是否重复投诉:否n是否携转意向:否n是否投诉倾向:否n是否智能网关:智能网关n当前是否在线:是n接入方式:FTTHn端到端诊断结果:客户侧设备问题n是否质差终端:是n光功率:-22.59n故障大类:宽带/电视n故障细类:宽带无法上网n携转原因:n故障时间:2024-07-11 16:31:55n具体故障现象:宽带无法上网n客户其他诉求:客户侧为质差终端，要求上门更换终端并一并处理故障问题。n</t>
  </si>
  <si>
    <t>2024-07-11 17:22:05</t>
  </si>
  <si>
    <t>2024-07-11 17:22:54</t>
  </si>
  <si>
    <t>SD-057-240711-805479-5426</t>
  </si>
  <si>
    <t>2024-07-11 16:29:17</t>
  </si>
  <si>
    <t>【调研】-普通区域-诸城市-繁华中学家属院-13561409545-200M-宽带上网投诉-次数0-20240711162815X495178632</t>
  </si>
  <si>
    <t>2024-07-12 17:30:00</t>
  </si>
  <si>
    <t>20240711162815X495178632</t>
  </si>
  <si>
    <t xml:space="preserve">流程受理流水号：20240711162649135614095451109165
客户号码:13561409545
客户姓名:李**
投诉地市:潍坊
来话流水:2024071116223557720884293
宽带账号:13561409545
宽带账号归属地市:潍坊
宽带账号归属区县:诸城市
故障地址:潍坊诸城市密州街道人民东路繁华中学家属院1号楼*********
联系电话:13561409545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故障时间:2024-07-11 16:27:18
具体故障现象:客户反映网速慢，光猫自带无线，不接受外接路由器，要求能解决问题的工作人员回电而不是当地维修人员，请协助处理
客户其他诉求:
</t>
  </si>
  <si>
    <t>2024-07-11 16:32:30</t>
  </si>
  <si>
    <t>2024-07-11 16:32:56</t>
  </si>
  <si>
    <t>SD-057-240711-319562-4442</t>
  </si>
  <si>
    <t>2024-07-11 14:55:49</t>
  </si>
  <si>
    <t>【调研】-80+普通-普通区域-高密市-碧桂园嘉誉-18660635662-1000M-宽带上网投诉-次数0-202407110000395230</t>
  </si>
  <si>
    <t>202407110000395230</t>
  </si>
  <si>
    <t>202407110000395230#流程受理流水号：20240711145329186606356621086783
客户号码:18660635662
客户姓名:赵**
投诉地市:潍坊
来话流水:2024071114531195920870271
宽带账号:18660635662
宽带账号归属地市:潍坊
宽带账号归属区县:高密市
故障地址:潍坊高密市朝阳街道梓潼路碧桂园嘉誉16号楼*********
联系电话:18660635662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14:55:07
具体故障现象:提示网络无法连接，
客户其他诉求:
;宽带小区$[碧桂园嘉誉]$</t>
  </si>
  <si>
    <t>2024-07-11 15:02:12</t>
  </si>
  <si>
    <t>2024-07-11 15:02:32</t>
  </si>
  <si>
    <t>SD-851-303424-12312-10210</t>
  </si>
  <si>
    <t>SD-057-240711-952178-4281</t>
  </si>
  <si>
    <t>2024-07-11 14:35:03</t>
  </si>
  <si>
    <t>普通区域-安丘市-景城花园（含景城桂园）-15288838987-1000M-宽带上网投诉-次数0-20240711143308X588272291</t>
  </si>
  <si>
    <t>20240711143308X588272291</t>
  </si>
  <si>
    <t xml:space="preserve">流程受理流水号：20240711142345152888389871080788
客户号码:15288838987
客户姓名:徐**
投诉地市:潍坊
来话流水:2024071114201403720811022
宽带账号:15288838987
宽带账号归属地市:潍坊
宽带账号归属区县:安丘市
故障地址:潍坊安丘市景芝镇景芝206国道景城花园（含景城桂园）18号楼*********
联系电话:16734960007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14:26:42
具体故障现象:用户无法提供具体故障现象，
客户其他诉求:
</t>
  </si>
  <si>
    <t>2024-07-11 14:36:51</t>
  </si>
  <si>
    <t>2024-07-11 14:37:17</t>
  </si>
  <si>
    <t>SD-851-280194-20669-28786</t>
  </si>
  <si>
    <t>SD-057-240711-598736-1909</t>
  </si>
  <si>
    <t>2024-07-11 10:44:37</t>
  </si>
  <si>
    <t>【调研】-80+银卡-FTTR-普通区域-奎文区-阳光外滩-13906368916-1000M-宽带上网投诉-次数0-20240711104302X782162380</t>
  </si>
  <si>
    <t>20240711104302X782162380</t>
  </si>
  <si>
    <t xml:space="preserve">流程受理流水号：20240711104234139063689161037442
客户号码:13906368916
客户姓名:李**
投诉地市:潍坊
来话流水:2024071110415379020872349
宽带账号:13906368916
宽带账号归属地市:潍坊
宽带账号归属区县:奎文区
故障地址:潍坊奎文区东关街道东风街四平路阳光外滩A座*********
联系电话:13906369820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10:38:19
具体故障现象:光猫亮红灯，
客户其他诉求:无
</t>
  </si>
  <si>
    <t>2024-07-11 10:45:25</t>
  </si>
  <si>
    <t>2024-07-11 10:45:59</t>
  </si>
  <si>
    <t>SD-851-310084-33392-1126</t>
  </si>
  <si>
    <t>2024-07-11 15:49:05</t>
  </si>
  <si>
    <t>【调研】-80+白金-普通区域-寿光市-胡营沿街-15705367888-1000M-宽带上网投诉-次数0-202407100000664770 一级督办</t>
  </si>
  <si>
    <t>202407100000664770</t>
  </si>
  <si>
    <t>2024-07-11 15:56:26</t>
  </si>
  <si>
    <t>2024-07-11 15:57:02</t>
  </si>
  <si>
    <t>SD-057-240711-427019-5372</t>
  </si>
  <si>
    <t>2024-07-11 16:23:10</t>
  </si>
  <si>
    <t>普通区域-昌邑市-三官庙村自然村-18253661023-100M-宽带上网投诉-次数0-20240711162043X431026160</t>
  </si>
  <si>
    <t>2024-07-12 17:24:00</t>
  </si>
  <si>
    <t>20240711162043X431026160</t>
  </si>
  <si>
    <t xml:space="preserve">【农村网络投诉】流程受理流水号：20240711161900182536610231107145
客户号码:18253661023
客户姓名:姜**
投诉地市:潍坊
来话流水:2024071116132020320879134
宽带账号:18253661023
宽带账号归属地市:潍坊
宽带账号归属区县:昌邑市
故障地址:潍坊昌邑市柳疃镇三官庙村三官庙村自然村5号箱姜坤志*********
联系电话:13793623458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故障细类:宽带无法上网(专席)
携转原因:
故障时间:2024-07-11 16:23:03
具体故障现象:提示网络无法连接，请协助处理
客户其他诉求:
</t>
  </si>
  <si>
    <t>2024-07-11 16:27:18</t>
  </si>
  <si>
    <t>2024-07-11 16:27:50</t>
  </si>
  <si>
    <t>SD-057-240711-016853-287</t>
  </si>
  <si>
    <t>2024-07-11 08:39:00</t>
  </si>
  <si>
    <t>普通区域-奎文区-丹桂里-18863685978-1000M-宽带上网投诉-次数0-202407110000098597</t>
  </si>
  <si>
    <t>202407110000098597</t>
  </si>
  <si>
    <t>202407110000098597#【已关注中国移动10086微信公众号】流程受理流水号：20240711083727188636859781002643
客户号码:18863685978
客户姓名:殷**
投诉地市:潍坊
来话流水:2024071108371199620886579
宽带账号:18863685978
宽带账号归属地市:潍坊
宽带账号归属区县:奎文区
故障地址:潍坊奎文区广文街道新华路丹桂里商务楼北楼*********
联系电话:18863685978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08:38:12
具体故障现象:注册灯闪烁，捋直重启未恢复
客户其他诉求:请协助，谢谢
;宽带小区$[丹桂里]$</t>
  </si>
  <si>
    <t>2024-07-11 08:46:32</t>
  </si>
  <si>
    <t>2024-07-11 08:47:24</t>
  </si>
  <si>
    <t>SD-851-263254-10466-25122</t>
  </si>
  <si>
    <t>SD-057-240711-758032-6230</t>
  </si>
  <si>
    <t>2024-07-11 17:50:07</t>
  </si>
  <si>
    <t>【调研】-80+银卡-(目标)普通区域-青州市-普通安置区-15064466567-1000M-宽带上网投诉-次数0-20240711174720X240527869</t>
  </si>
  <si>
    <t>2024-07-12 18:51:00</t>
  </si>
  <si>
    <t>20240711174720X240527869</t>
  </si>
  <si>
    <t xml:space="preserve">流程受理流水号：20240711174459150644665671127534
客户号码:15064466567
客户姓名:党*
投诉地市:潍坊
来话流水:2024071117441484820850394
宽带账号:15064466567
宽带账号归属地市:潍坊
宽带账号归属区县:青州市
故障地址:潍坊青州市邵庄镇南辛店普通安置区E区1号楼*********
联系电话:15064466567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17:46:52
具体故障现象:PON灯闪，
客户其他诉求:
</t>
  </si>
  <si>
    <t>2024-07-11 17:52:08</t>
  </si>
  <si>
    <t>2024-07-11 17:52:30</t>
  </si>
  <si>
    <t>SD-851-293328-11960-4190</t>
  </si>
  <si>
    <t>SD-057-240711-925681-2726</t>
  </si>
  <si>
    <t>2024-07-11 12:00:08</t>
  </si>
  <si>
    <t>普通区域-青州市-天井峪村-15866505305-100M-宽带上网投诉-次数0-20240711115853X333496554</t>
  </si>
  <si>
    <t>2024-07-12 13:00:00</t>
  </si>
  <si>
    <t>20240711115853X333496554</t>
  </si>
  <si>
    <t xml:space="preserve">【农村网络投诉】流程受理流水号：20240711115827158665053051057732
客户号码:15866505305
客户姓名:宋**
投诉地市:潍坊
来话流水:2024071111574250420838199
宽带账号:15866505305
宽带账号归属地市:潍坊
宽带账号归属区县:青州市
故障地址:潍坊青州市王坟镇天井峪天井峪村扩容7号箱（陈明忠家院墙）*********
联系电话:15866505305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11:58:41
具体故障现象:光猫亮红灯，
客户其他诉求:请协助处理，谢谢
</t>
  </si>
  <si>
    <t>2024-07-11 12:06:28</t>
  </si>
  <si>
    <t>2024-07-11 12:06:53</t>
  </si>
  <si>
    <t>SD-057-240711-348017-3288</t>
  </si>
  <si>
    <t>2024-07-11 12:41:33</t>
  </si>
  <si>
    <t>普通区域-临朐县-高家庄自然村-13964742720-300M-宽带上网投诉-次数0-20240711124030X830692267</t>
  </si>
  <si>
    <t>20240711124030X830692267</t>
  </si>
  <si>
    <t xml:space="preserve">【农村网络投诉】流程受理流水号：20240711123921139647427201064963
客户号码:13964742720
客户姓名:高**
投诉地市:潍坊
来话流水:2024071112384534520861158
宽带账号:13964742720
宽带账号归属地市:潍坊
宽带账号归属区县:临朐县
故障地址:潍坊临朐县城关街道高家庄高家庄自然村高家庄（扩容2）25号箱高瑞明（外墙）*********
联系电话:13964742720
联系人:先生/女士
工单紧急程度:一般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故障时间:2024-07-11 12:38:16
具体故障现象:提示网络无法连接，重启光猫
客户其他诉求:
</t>
  </si>
  <si>
    <t>2024-07-11 12:43:58</t>
  </si>
  <si>
    <t>2024-07-11 12:49:52</t>
  </si>
  <si>
    <t>SD-851-255716-4002-23299</t>
  </si>
  <si>
    <t>SD-057-240711-046895-4555</t>
  </si>
  <si>
    <t>2024-07-11 15:08:32</t>
  </si>
  <si>
    <t>普通区域-寿光市-王口-19862649192-200M-宽带上网投诉-次数0-20240711150723X643951393</t>
  </si>
  <si>
    <t>2024-07-12 16:09:00</t>
  </si>
  <si>
    <t>20240711150723X643951393</t>
  </si>
  <si>
    <t xml:space="preserve">流程受理流水号：20240711150625198626491921089705
客户号码:19862649192
客户姓名:王**
投诉地市:潍坊
来话流水:2024071115055625020812076
宽带账号:19862649192
宽带账号归属地市:潍坊
宽带账号归属区县:寿光市
故障地址:潍坊寿光市圣城街道东升路王口45号箱*********
联系电话:19862649192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15:04:21
具体故障现象:光猫亮红灯，
客户其他诉求:
</t>
  </si>
  <si>
    <t>2024-07-11 15:10:08</t>
  </si>
  <si>
    <t>2024-07-11 15:18:10</t>
  </si>
  <si>
    <t>SD-852-254110-535-8185</t>
  </si>
  <si>
    <t>2024-07-11 17:46:00</t>
  </si>
  <si>
    <t>普通区域-安丘市-后屯村自然村-15264638402-300M-宽带上网投诉-次数0-202407110000538303 一级督办</t>
  </si>
  <si>
    <t>2024-07-12 18:46:00</t>
  </si>
  <si>
    <t>202407110000538303</t>
  </si>
  <si>
    <t>2024-07-11 17:52:05</t>
  </si>
  <si>
    <t>2024-07-11 17:53:02</t>
  </si>
  <si>
    <t>SD-057-240711-815039-1884</t>
  </si>
  <si>
    <t>2024-07-11 10:42:16</t>
  </si>
  <si>
    <t>普通区域-潍城区-卧龙社区（北区）-15966118186-200M-宽带上网投诉-次数0-202407110000213320</t>
  </si>
  <si>
    <t>2024-07-12 11:43:00</t>
  </si>
  <si>
    <t>202407110000213320</t>
  </si>
  <si>
    <t>202407110000213320#【已关注中国移动10086微信公众号】导航立单,客户通过语音导航反馈宽带故障问题,经诊断光猫设备性能不佳,要求装维回访处理,请协助.联系电话：15966118186</t>
  </si>
  <si>
    <t>2024-07-11 10:49:57</t>
  </si>
  <si>
    <t>2024-07-11 10:50:23</t>
  </si>
  <si>
    <t>SD-057-240711-694830-2766</t>
  </si>
  <si>
    <t>2024-07-11 12:05:33</t>
  </si>
  <si>
    <t>80+普通-(目标)普通区域-奎文区-亚星小区-17865636565-200M-宽带上网投诉-次数0-20240711120328X608128635</t>
  </si>
  <si>
    <t>20240711120328X608128635</t>
  </si>
  <si>
    <t xml:space="preserve">流程受理流水号：20240711120100178656365651058261
客户号码:17865636565
客户姓名:丁**
投诉地市:潍坊
来话流水:2024071111595191520858537
宽带账号:17865636565
宽带账号归属地市:潍坊
宽带账号归属区县:奎文区
故障地址:潍坊奎文区东关街道福寿街亚星小区4号楼*********
联系电话:17861260444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12:00:46
具体故障现象:光猫灯正常但电脑手机无法上网，重启 ,未恢复
客户其他诉求:
</t>
  </si>
  <si>
    <t>2024-07-11 12:19:20</t>
  </si>
  <si>
    <t>2024-07-11 12:19:38</t>
  </si>
  <si>
    <t>SD-057-240711-207641-3887</t>
  </si>
  <si>
    <t>2024-07-11 13:50:14</t>
  </si>
  <si>
    <t>80+银卡-普通区域-寿光市-前张小区-13506466143-200M-宽带上网投诉-次数0-20240711134747X867675447</t>
  </si>
  <si>
    <t>20240711134747X867675447</t>
  </si>
  <si>
    <t xml:space="preserve">【农村网络投诉】流程受理流水号：20240711134352135064661431073779
客户号码:13506466143
客户姓名:张**
投诉地市:潍坊
来话流水:2024071113420842120875189
宽带账号:13506466143
宽带账号归属地市:潍坊
宽带账号归属区县:寿光市
故障地址:潍坊寿光市圣城街道农圣街前张小区5号楼石门总村*********
联系电话:15376685998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13:49:48
具体故障现象:提示网络无法连接，
客户其他诉求:
</t>
  </si>
  <si>
    <t>2024-07-11 13:51:46</t>
  </si>
  <si>
    <t>2024-07-11 13:52:24</t>
  </si>
  <si>
    <t>SD-057-240711-548102-3946</t>
  </si>
  <si>
    <t>2024-07-11 13:59:35</t>
  </si>
  <si>
    <t>普通区域-坊子区-尚庄自然村-18953609789-1000M-宽带上网投诉-次数0-20240711135835X515024918</t>
  </si>
  <si>
    <t>20240711135835X515024918</t>
  </si>
  <si>
    <t xml:space="preserve">【农村网络投诉】流程受理流水号：20240711135745189536097891076037
客户号码:18953609789
客户姓名:郭**
投诉地市:潍坊
来话流水:2024071113564130120889004
宽带账号:18953609789
宽带账号归属地市:潍坊
宽带账号归属区县:坊子区
故障地址:潍坊坊子区九龙街办（穆村）尚庄尚庄自然村尚庄村扩容基站东11号箱（李树宝）*********
联系电话:13864679595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13:59:22
具体故障现象:光猫亮红灯，
客户其他诉求:
</t>
  </si>
  <si>
    <t>2024-07-11 14:02:04</t>
  </si>
  <si>
    <t>2024-07-11 14:02:33</t>
  </si>
  <si>
    <t>SD-851-288771-12393-15599</t>
  </si>
  <si>
    <t>SD-057-240711-541672-6005</t>
  </si>
  <si>
    <t>2024-07-11 17:23:09</t>
  </si>
  <si>
    <t>【重投】-【调研】-80+银卡-普通区域-青州市-山工家属院-15863617676-300M-宽带上网投诉-次数0-20240711172047X647821654</t>
  </si>
  <si>
    <t>20240711172047X647821654</t>
  </si>
  <si>
    <t xml:space="preserve">流程受理流水号：20240711172003158636176761122021
客户号码:15863617676
客户姓名:焦*
投诉地市:潍坊
来话流水:2024071117170314020879471
宽带账号:15863617676
宽带账号归属地市:潍坊
宽带账号归属区县:青州市
故障地址:潍坊青州市云门山街道海岱路山工家属院C3号楼*********
联系电话:15863617676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光功率:-14.12
故障大类:宽带/电视
故障细类:宽带无法上网(专席)
携转原因:
故障时间:2024-07-11 17:17:45
具体故障现象:宽带正常在线，网口灯正常，线路连接正常，指导重启未恢复，请协助，谢谢
客户其他诉求:
</t>
  </si>
  <si>
    <t>2024-07-11 17:25:11</t>
  </si>
  <si>
    <t>2024-07-11 17:29:16</t>
  </si>
  <si>
    <t>SD-851-233594-1153-12558</t>
  </si>
  <si>
    <t>SD-057-240711-160428-5410</t>
  </si>
  <si>
    <t>2024-07-11 16:27:13</t>
  </si>
  <si>
    <t>普通区域-寿光市-田家村-15866128888-500M-宽带上网投诉-次数0-202407110000472088</t>
  </si>
  <si>
    <t>2024-07-12 17:28:00</t>
  </si>
  <si>
    <t>202407110000472088</t>
  </si>
  <si>
    <t xml:space="preserve">202407110000472088#宽带账号：15866128888；宽带地址：潍坊寿光市孙家集街道田家；客户来电反映宽带无法上网，客户不在现场，无法配合线上指导，要求上门，请协助处理，谢谢！联系电话：15866128888；联系人：先生；来电流水：2024071116244775420809588
</t>
  </si>
  <si>
    <t>2024-07-11 16:34:47</t>
  </si>
  <si>
    <t>2024-07-11 16:35:08</t>
  </si>
  <si>
    <t>SD-057-240711-947281-3306</t>
  </si>
  <si>
    <t>2024-07-11 12:44:26</t>
  </si>
  <si>
    <t>【调研】-普通区域-奎文区-十甲花园A区-13963656856-300M-魔百和投诉-次数0-20240711124305X985983121</t>
  </si>
  <si>
    <t>20240711124305X985983121</t>
  </si>
  <si>
    <t>流程受理流水号：20240711124157139636568561065384
客户号码:13963656856
客户姓名:刘*
投诉地市:潍坊
来话流水:2024071112413344720879732
宽带账号:13963656856
宽带账号归属地市:潍坊
宽带账号归属区县:高新
故障地址:潍坊高新高新城区金马路十甲花园A区21号楼*********
联系电话:13963656856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故障时间:2024-07-11 12:45:54
魔百和单播/组播:组播
具体故障现象:电视直播或点播无法观看，
客户其他诉求:
魔百和单/组播：组播</t>
  </si>
  <si>
    <t>2024-07-11 12:46:28</t>
  </si>
  <si>
    <t>2024-07-11 12:47:03</t>
  </si>
  <si>
    <t>SD-057-240711-890251-347</t>
  </si>
  <si>
    <t>2024-07-11 08:42:51</t>
  </si>
  <si>
    <t>普通区域-奎文区-恒信丽都苑-13258077932-1000M-宽带上网投诉-次数0-202407110000099945</t>
  </si>
  <si>
    <t>202407110000099945</t>
  </si>
  <si>
    <t>202407110000099945#宽带账号：13258077932；宽带地址：潍坊奎文区北苑街道四平路恒信丽都苑1号楼*；客户来电反映宽带无法上网，注册闪，客户不在现场，无法配合线上指导/客户不配合排障，要求去家里，请协助处理，谢谢！联系电话：13258077932；联系人：先生；来电流水：2024071108402142920810200。</t>
  </si>
  <si>
    <t>2024-07-11 08:51:20</t>
  </si>
  <si>
    <t>2024-07-11 08:51:42</t>
  </si>
  <si>
    <t>SD-851-325173-11823-2547</t>
  </si>
  <si>
    <t>SD-057-240711-860219-4299</t>
  </si>
  <si>
    <t>2024-07-11 14:38:07</t>
  </si>
  <si>
    <t>【调研】-80+银卡-普通区域-坊子区-水韵华庭-15610626881-1000M-宽带上网投诉-次数0-20240711143526X726303214</t>
  </si>
  <si>
    <t>20240711143526X726303214</t>
  </si>
  <si>
    <t xml:space="preserve">流程受理流水号：20240711143258156106268811082580
客户号码:15610626881
客户姓名:郭**
投诉地市:潍坊
来话流水:2024071114242931620855132
宽带账号:15610626881
宽带账号归属地市:潍坊
宽带账号归属区县:坊子区
故障地址:潍坊坊子区坊子新区双羊街水韵华庭5号楼*********
联系电话:15610626881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故障时间:2024-07-11 14:33:09
具体故障现象:提示网络无法连接，
客户其他诉求:维修
</t>
  </si>
  <si>
    <t>2024-07-11 14:42:28</t>
  </si>
  <si>
    <t>2024-07-11 14:43:05</t>
  </si>
  <si>
    <t>SD-851-316141-8673-21274</t>
  </si>
  <si>
    <t>SD-057-240711-251034-961</t>
  </si>
  <si>
    <t>2024-07-11 09:21:15</t>
  </si>
  <si>
    <t>80+普通-普通区域-安丘市-慈埠村自然村-13964625491-1000M-宽带上网投诉-次数0-20240711091940X780950304</t>
  </si>
  <si>
    <t>20240711091940X780950304</t>
  </si>
  <si>
    <t xml:space="preserve">【农村网络投诉】流程受理流水号：20240711091853139646254911014240
客户号码:13964625491
客户姓名:潘**
投诉地市:潍坊
来话流水:2024071109170956520864856
宽带账号:13964625491
宽带账号归属地市:潍坊
宽带账号归属区县:安丘市
故障地址:潍坊安丘市慈埠镇慈埠村慈埠村自然村慈埠村4号箱潘金波*********
联系电话:18365663053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故障时间:2024-07-11 09:20:56
具体故障现象:打不开网页，
客户其他诉求:请审核谢谢
</t>
  </si>
  <si>
    <t>2024-07-11 09:31:43</t>
  </si>
  <si>
    <t>2024-07-11 09:32:23</t>
  </si>
  <si>
    <t>SD-851-254515-21896-23625</t>
  </si>
  <si>
    <t>SD-057-240711-195364-2746</t>
  </si>
  <si>
    <t>2024-07-11 12:02:39</t>
  </si>
  <si>
    <t>80+白金-普通区域-奎文区-盛华园-13406696607-1000M-宽带上网投诉-次数0-202407110000291002</t>
  </si>
  <si>
    <t>202407110000291002</t>
  </si>
  <si>
    <t>202407110000291002#导航立单,客户通过语音导航反馈宽带故障问题,经诊断光猫设备性能不佳,要求装维回访处理,请协助.联系电话：13406696607</t>
  </si>
  <si>
    <t>2024-07-11 12:04:39</t>
  </si>
  <si>
    <t>2024-07-11 12:05:14</t>
  </si>
  <si>
    <t>SD-851-235698-19766-15938</t>
  </si>
  <si>
    <t>2024-07-11 13:47:08</t>
  </si>
  <si>
    <t>80+普通-普通区域-寿光市-王望一村自然村-17863626397-1000M-宽带上网投诉-次数0-20240711134526X726959696 一级督办</t>
  </si>
  <si>
    <t>20240711134526X726959696</t>
  </si>
  <si>
    <t>2024-07-11 13:49:39</t>
  </si>
  <si>
    <t>2024-07-11 13:49:56</t>
  </si>
  <si>
    <t>SD-851-280298-1193-1196</t>
  </si>
  <si>
    <t>SD-057-240711-749360-4993</t>
  </si>
  <si>
    <t>2024-07-11 15:47:14</t>
  </si>
  <si>
    <t>普通区域-奎文区-壹里香溪-1810536066102-300M-宽带上网投诉-次数0-20240711154526X926278534</t>
  </si>
  <si>
    <t>20240711154526X926278534</t>
  </si>
  <si>
    <t xml:space="preserve">流程受理流水号：2024071115434918105360661021098386
客户号码:1810536066102
客户姓名:徐**
投诉地市:潍坊
来话流水:2024071115430440220835977
宽带账号:1810536066102
宽带账号归属地市:潍坊
宽带账号归属区县:奎文区
故障地址:潍坊奎文区潍州路街道健康街壹里香溪3号楼*********
联系电话:18105360661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15:45:13
具体故障现象:打不开网页，
客户其他诉求:
</t>
  </si>
  <si>
    <t>2024-07-11 15:50:45</t>
  </si>
  <si>
    <t>2024-07-11 16:42:48</t>
  </si>
  <si>
    <t>SD-851-320539-14982-5698</t>
  </si>
  <si>
    <t>SD-057-240711-250746-4982</t>
  </si>
  <si>
    <t>2024-07-11 15:45:51</t>
  </si>
  <si>
    <t>【重投】-80+银卡-FTTR-普通区域-潍城区-崔家小区C区-13854427244-1000M-宽带上网投诉-次数0-202407110000432876</t>
  </si>
  <si>
    <t>202407110000432876</t>
  </si>
  <si>
    <t>202407110000432876#宽带帐号： 13854427244
宽带地址：潍坊潍城区经济开发区管理委员会北宫西街崔家小区C区22号楼
客户来电表示机顶盒看不了，经查询客户侧为质差终端，请协助上门更换终端并一并处理故障问题，谢谢！联系电话：13854427244，联系人：来电流水：2024071115434509320843814</t>
  </si>
  <si>
    <t>2024-07-11 15:51:58</t>
  </si>
  <si>
    <t>2024-07-11 15:52:29</t>
  </si>
  <si>
    <t>SD-851-286369-16357-16452</t>
  </si>
  <si>
    <t>SD-057-240711-058694-6015</t>
  </si>
  <si>
    <t>2024-07-11 17:23:38</t>
  </si>
  <si>
    <t>普通区域-寿光市-西稻田村自然村-18363650786-200M-宽带上网投诉-次数0-202407110000519767</t>
  </si>
  <si>
    <t>202407110000519767</t>
  </si>
  <si>
    <t>202407110000519767#宽带账号：18363650786；宽带地址：潍坊寿光市稻田镇西稻田村西稻田村自然村西稻田村66号箱*；客户来电反映宽带无法使用 ，无法配合线上指导/客户不配合排障，要求上门，请协助处理，谢谢！联系电话：13668666285；联系人：女士；来电流水：2024071117182908420894600。</t>
  </si>
  <si>
    <t>2024-07-11 17:26:00</t>
  </si>
  <si>
    <t>2024-07-11 17:26:45</t>
  </si>
  <si>
    <t>SD-057-240711-462359-2082</t>
  </si>
  <si>
    <t>2024-07-11 11:02:29</t>
  </si>
  <si>
    <t>普通区域-青州市-王家庄村-15053685346-300M-宽带上网投诉-次数0-20240711110052X852727230</t>
  </si>
  <si>
    <t>20240711110052X852727230</t>
  </si>
  <si>
    <t xml:space="preserve">【农村网络投诉】流程受理流水号：20240711110026150536853461042456
客户号码:15053685346
客户姓名:刘**
投诉地市:潍坊
来话流水:2024071110582348120873070
宽带账号:15053685346
宽带账号归属地市:潍坊
宽带账号归属区县:青州市
故障地址:潍坊青州市王坟镇王家庄王家庄村10号箱（村东中间李家强）*********
联系电话:15965063949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11:00:37
具体故障现象:光猫亮红灯，
客户其他诉求:
</t>
  </si>
  <si>
    <t>2024-07-11 11:15:37</t>
  </si>
  <si>
    <t>2024-07-11 11:15:59</t>
  </si>
  <si>
    <t>SD-057-240711-912306-4395</t>
  </si>
  <si>
    <t>2024-07-11 14:51:13</t>
  </si>
  <si>
    <t>80+银卡-普通区域-安丘市-林家屯村-15966111970-300M-宽带上网投诉-次数0-202407110000388999</t>
  </si>
  <si>
    <t>202407110000388999</t>
  </si>
  <si>
    <t>202407110000388999#宽带账号：15966111970；宽带地址：潍坊安丘市白芬子镇林家屯林家屯村；客户来电反映宽带无法使用，/客户不配合排障，要求师傅上门，请协助处理，谢谢！联系电话：15966111970；联系人：先生；来电流水：2024071114474403120810125</t>
  </si>
  <si>
    <t>2024-07-11 14:56:26</t>
  </si>
  <si>
    <t>徐小松</t>
  </si>
  <si>
    <t>15753687613</t>
  </si>
  <si>
    <t>dw3_jk_xuxiaosong</t>
  </si>
  <si>
    <t>2024-07-11 15:22:31</t>
  </si>
  <si>
    <t>SD-057-240711-372185-4628</t>
  </si>
  <si>
    <t>2024-07-11 15:11:07</t>
  </si>
  <si>
    <t>80+白金-普通区域-安丘市-大陆戈村自然村-15064613783-1000M-魔百和投诉-次数0-20240711150827X707090973</t>
  </si>
  <si>
    <t>20240711150827X707090973</t>
  </si>
  <si>
    <t>【农村网络投诉】流程受理流水号：20240711150640150646137831089764
客户号码:15064613783
客户姓名:马**
投诉地市:潍坊
来话流水:2024071115034601820887771
宽带账号:15064613783
宽带账号归属地市:潍坊
宽带账号归属区县:安丘市
故障地址:潍坊安丘市庵上镇大陆戈村大陆戈村自然村大陆戈村南1号箱刘继坤*********
联系电话:15064613783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故障时间:2024-07-11 15:04:18
魔百和单播/组播:组播
具体故障现象:机顶盒无法开机，
客户其他诉求:
魔百和单/组播：组播</t>
  </si>
  <si>
    <t>2024-07-11 15:21:20</t>
  </si>
  <si>
    <t>2024-07-11 15:21:48</t>
  </si>
  <si>
    <t>SD-851-278781-20425-27451</t>
  </si>
  <si>
    <t>SD-057-240711-784213-272</t>
  </si>
  <si>
    <t>2024-07-11 08:38:29</t>
  </si>
  <si>
    <t>普通区域-高密市-大刘戈庄自然村-13791894507-100M-宽带上网投诉-次数0-202407110000097714</t>
  </si>
  <si>
    <t>2024-07-12 09:39:00</t>
  </si>
  <si>
    <t>202407110000097714</t>
  </si>
  <si>
    <t xml:space="preserve">202407110000097714#流程受理流水号：20240711083741137918945071002688
客户号码:13791894507
客户姓名:邱**
投诉地市:潍坊
来话流水:2024071108372921220888642
宽带账号:13791894507
宽带账号归属地市:潍坊
宽带账号归属区县:高密市
故障地址:潍坊高密市柴沟镇大刘戈庄大刘戈庄自然村大刘戈庄31号箱
联系电话:13791894507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光功率:-24.08
故障大类:宽带/电视
故障细类:宽带无法上网
携转原因:
故障时间:2024-07-11 08:38:00
具体故障现象:用户无法提供具体故障现象，
客户其他诉求:客户侧为质差终端，要求上门更换终端并一并处理故障问题。
</t>
  </si>
  <si>
    <t>2024-07-11 08:41:13</t>
  </si>
  <si>
    <t>2024-07-11 08:41:36</t>
  </si>
  <si>
    <t>SD-057-240711-715389-256</t>
  </si>
  <si>
    <t>2024-07-11 08:37:09</t>
  </si>
  <si>
    <t>80+银卡-普通区域--null--宽带上网投诉-次数0-202407100000123379</t>
  </si>
  <si>
    <t>2024-07-12 09:38:00</t>
  </si>
  <si>
    <t>202407100000123379</t>
  </si>
  <si>
    <t>202407100000123379#15908002272用户来电表示自己家没有安装宽带，但现在查询后告知有一条宽带，并影响自己家在次安装宽带，用户对此不认可，要求投诉，请协助处理。联系人；先生 联系电话；本机 来电流水；2024070519334215620805155</t>
  </si>
  <si>
    <t>2024-07-11 16:33:26</t>
  </si>
  <si>
    <t>SD-057-240711-218574-5616</t>
  </si>
  <si>
    <t>2024-07-11 16:54:24</t>
  </si>
  <si>
    <t>【重投】-【调研】-(目标)普通区域-寿光市-北台头-13953636408-500M-宽带上网投诉-次数0-202407110000493277</t>
  </si>
  <si>
    <t>2024-07-12 17:55:00</t>
  </si>
  <si>
    <t>202407110000493277</t>
  </si>
  <si>
    <t xml:space="preserve">202407110000493277#宽带账号：13953636408；宽带地址：潍坊寿光市台头镇北台头村北台头北台头4号箱， ；客户来电反映宽带不能用，客户不在现场，无法配合线上指导，请协助处理，谢谢！联系电话：15053615567 ；联系人：先生 ；来电流水： 2024071116520721920812692。 
</t>
  </si>
  <si>
    <t>2024-07-11 17:00:44</t>
  </si>
  <si>
    <t>2024-07-11 17:01:04</t>
  </si>
  <si>
    <t>SD-851-294439-24828-18542</t>
  </si>
  <si>
    <t>SD-057-240711-890172-5645</t>
  </si>
  <si>
    <t>2024-07-11 16:58:47</t>
  </si>
  <si>
    <t>【调研】-80+普通-普通区域-寒亭区-西小营村自然村-15069677550-500M-宽带上网投诉-次数0-202407110000498487</t>
  </si>
  <si>
    <t>2024-07-12 17:59:00</t>
  </si>
  <si>
    <t>202407110000498487</t>
  </si>
  <si>
    <t>202407110000498487#宽带账号：15069677550；宽带地址：潍坊寒亭区张氏镇西小营村西小营村自然村44号箱*********；接入方式：FTTH，当前是否在线：在线，端到端诊断结果：客户侧设备问题，是否智能网关：，客户反映无法上网，要求尽快处理回复！来电流水：2024071116564974220864279，联系电话：17667433370</t>
  </si>
  <si>
    <t>2024-07-11 17:04:17</t>
  </si>
  <si>
    <t>杨连明</t>
  </si>
  <si>
    <t>13406663680</t>
  </si>
  <si>
    <t>dw3_jk_yanglianming</t>
  </si>
  <si>
    <t>2024-07-11 17:05:44</t>
  </si>
  <si>
    <t>SD-852-235374-721-16716</t>
  </si>
  <si>
    <t>SD-057-240711-265897-2749</t>
  </si>
  <si>
    <t>2024-07-11 12:02:53</t>
  </si>
  <si>
    <t>【调研】-80+银卡-(目标)普通区域-奎文区-十中街宿舍-13573639820-300M-宽带上网投诉-次数0-202407110000288103</t>
  </si>
  <si>
    <t>202407110000288103</t>
  </si>
  <si>
    <t>202407110000288103#宽带账号：13573639820；宽带地址：潍坊奎文区大虞街道鸢飞路十中街宿舍12号楼*；客户来电反映移动高清看不了，客户不配合线上指导，要求上门，请协助处理，谢谢！联系电话：13573639820；联系人：女士；来电流水：2024071111591046820851978。</t>
  </si>
  <si>
    <t>2024-07-11 12:04:22</t>
  </si>
  <si>
    <t>2024-07-11 12:05:07</t>
  </si>
  <si>
    <t>SD-057-240711-196472-2182</t>
  </si>
  <si>
    <t>2024-07-11 11:09:42</t>
  </si>
  <si>
    <t>普通区域-高密市-克兰村自然村-15264428259-300M-宽带上网投诉-次数0-202407110000237895</t>
  </si>
  <si>
    <t>202407110000237895</t>
  </si>
  <si>
    <t xml:space="preserve">202407110000237895#【网络电视】宽带账号：15264428259；宽带地址：潍坊高密市阚家镇克兰村260号；客户来电反映观看的是网络电视卡在开机页面，客户无法配合线上排障，请协助处理，谢谢！联系电话：15264428259；联系人：女士；来电流水：2024071110581916120872175。 </t>
  </si>
  <si>
    <t>2024-07-11 11:13:44</t>
  </si>
  <si>
    <t>2024-07-11 11:14:16</t>
  </si>
  <si>
    <t>SD-057-240711-921730-4630</t>
  </si>
  <si>
    <t>2024-07-11 15:11:08</t>
  </si>
  <si>
    <t>80+银卡-普通区域-寿光市-凤凰小区西区-13792615823-300M-宽带上网投诉-次数0-202407110000406742</t>
  </si>
  <si>
    <t>202407110000406742</t>
  </si>
  <si>
    <t>202407110000406742#宽带账号：13792615823；宽带地址：潍坊寿光市文家街道黄海路凤凰小区西区5号楼*********；接入方式：FTTH，当前是否在线：在线，端到端诊断结果：客户侧设备问题，是否智能网关：，客户反映无法上网，要求尽快处理回复！来电流水：2024071115091829720850615联系电话：13792615823</t>
  </si>
  <si>
    <t>2024-07-11 15:13:21</t>
  </si>
  <si>
    <t>2024-07-11 15:13:40</t>
  </si>
  <si>
    <t>SD-851-255982-4754-27583</t>
  </si>
  <si>
    <t>SD-057-240711-543918-223</t>
  </si>
  <si>
    <t>2024-07-11 08:35:21</t>
  </si>
  <si>
    <t>【调研】-80+银卡-(目标)普通区域-寒亭区-后别化村自然村-13721978389-300M-宽带上网投诉-次数0-202407110000095875</t>
  </si>
  <si>
    <t>202407110000095875</t>
  </si>
  <si>
    <t>202407110000095875#宽带账号：13721978389；宽带地址：潍坊寒亭区固堤镇后别化村后别化村自然村后别化村坊央；客户来电反映宽带不能用，客户不在现场，，要求上门，请协助处理，谢谢！联系电话：13721978389；联系人：先生；来电流水：2024071108322057720853282</t>
  </si>
  <si>
    <t>2024-07-11 08:37:16</t>
  </si>
  <si>
    <t>2024-07-11 08:37:53</t>
  </si>
  <si>
    <t>SD-057-240711-208639-268</t>
  </si>
  <si>
    <t>2024-07-11 08:38:21</t>
  </si>
  <si>
    <t>【调研】-80+金卡-普通区域-寒亭区-大官庄村自然村-15094999938-500M-宽带上网投诉-次数0-202407110000097926</t>
  </si>
  <si>
    <t>202407110000097926</t>
  </si>
  <si>
    <t>202407110000097926#宽带账号：15094999938；宽带地址：潍坊寒亭区南孙镇大官庄村大官庄村自然村20号箱*；客户来电反映宽带连接不了，客户不配合线上指导，要求上门，请协助处理，谢谢！联系电话：15094999938；联系人：先生；来电流水：2024071108370625120885858。</t>
  </si>
  <si>
    <t>2024-07-11 08:45:28</t>
  </si>
  <si>
    <t>2024-07-11 08:45:50</t>
  </si>
  <si>
    <t>SD-851-270162-51753-17977</t>
  </si>
  <si>
    <t>SD-057-240711-248950-4683</t>
  </si>
  <si>
    <t>2024-07-11 15:13:03</t>
  </si>
  <si>
    <t>80+金卡-普通区域-青州市-青州中央华府-13864698607-1000M-宽带上网投诉-次数0-202407110000409362</t>
  </si>
  <si>
    <t>202407110000409362</t>
  </si>
  <si>
    <t>202407110000409362#流程受理流水号：20240711151218138646986071090990
客户号码:13864698607
客户姓名:刘**
投诉地市:潍坊
来话流水:2024071115064231820820803
宽带账号:13864698607
宽带账号归属地市:潍坊
宽带账号归属区县:青州市
故障地址:潍坊青州市王府街道衡王府路中央华府20号楼*********
联系电话:13864698607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故障时间:2024-07-11 15:06:44
具体故障现象:打不开网页，
客户其他诉求:客户来电反映宽带无法使用，线上排障不认可
;宽带小区$[青州中央华府]$</t>
  </si>
  <si>
    <t>2024-07-11 15:20:51</t>
  </si>
  <si>
    <t>2024-07-11 15:21:13</t>
  </si>
  <si>
    <t>SD-851-284868-12452-7520</t>
  </si>
  <si>
    <t>SD-057-240711-765043-6262</t>
  </si>
  <si>
    <t>2024-07-11 17:53:25</t>
  </si>
  <si>
    <t>80+普通-普通区域-寒亭区-崔家官庄村自然村-13853693736-200M-宽带上网投诉-次数0-20240711175128X488175391</t>
  </si>
  <si>
    <t>2024-07-12 18:54:00</t>
  </si>
  <si>
    <t>20240711175128X488175391</t>
  </si>
  <si>
    <t xml:space="preserve">【农村网络投诉】流程受理流水号：20240711175019138536937361128652
客户号码:13853693736
客户姓名:崔**
投诉地市:潍坊
来话流水:2024071117485338220894529
宽带账号:13853693736
宽带账号归属地市:潍坊
宽带账号归属区县:寒亭区
故障地址:潍坊寒亭区泊子镇崔家官庄村崔家官庄村自然村崔家官庄村东北1号箱*********
联系电话:13386369753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故障时间:2024-07-11 17:50:39
具体故障现象:打不开网页，
客户其他诉求:
</t>
  </si>
  <si>
    <t>2024-07-11 17:58:34</t>
  </si>
  <si>
    <t>2024-07-11 17:59:13</t>
  </si>
  <si>
    <t>SD-057-240711-438791-360</t>
  </si>
  <si>
    <t>2024-07-11 08:44:16</t>
  </si>
  <si>
    <t>【调研】-80+金卡-普通区域-临朐县-东城大观园小区-15953639159-1000M-宽带上网投诉-次数0-20240711084201X521142495</t>
  </si>
  <si>
    <t>20240711084201X521142495</t>
  </si>
  <si>
    <t xml:space="preserve">流程受理流水号：20240711084028159536391591003405
客户号码:15953639159
客户姓名:郎**
投诉地市:潍坊
来话流水:2024071108400429020808015
宽带账号:15953639159
宽带账号归属地市:潍坊
宽带账号归属区县:临朐县
故障地址:潍坊临朐县东城街道东镇路东城大观园小区9号楼*********
联系电话:15953639159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08:41:02
具体故障现象:光猫亮红灯，客户表示从7月10号开始出现此问题，要求记录反映，请尽快帮助核实回复，谢谢！
客户其他诉求:
</t>
  </si>
  <si>
    <t>2024-07-11 08:46:30</t>
  </si>
  <si>
    <t>2024-07-11 08:47:02</t>
  </si>
  <si>
    <t>SD-851-291560-18553-29793</t>
  </si>
  <si>
    <t>SD-057-240711-641328-1028</t>
  </si>
  <si>
    <t>2024-07-11 09:26:40</t>
  </si>
  <si>
    <t>普通区域-青州市-青州市蚕厂宿舍-13562669953-100M-宽带上网投诉-次数0-20240711092558X158073401</t>
  </si>
  <si>
    <t>2024-07-12 10:27:00</t>
  </si>
  <si>
    <t>20240711092558X158073401</t>
  </si>
  <si>
    <t xml:space="preserve">流程受理流水号：20240711092116135626699531014940
客户号码:13562669953
客户姓名:吕**
投诉地市:潍坊
来话流水:2024071109191527020888679
宽带账号:13562669953
宽带账号归属地市:潍坊
宽带账号归属区县:青州市
故障地址:潍坊青州市王府街道范公亭西路青州市蚕厂宿舍5号楼*********
联系电话:15966144441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09:24:03
具体故障现象:光猫亮红灯，
客户其他诉求:客户来电反映宽带无法上网，请装维师傅上门处理问题，谢谢。
</t>
  </si>
  <si>
    <t>2024-07-11 09:32:17</t>
  </si>
  <si>
    <t>2024-07-11 09:32:37</t>
  </si>
  <si>
    <t>SD-851-314179-23891-10353</t>
  </si>
  <si>
    <t>SD-057-240711-270194-2784</t>
  </si>
  <si>
    <t>2024-07-11 12:07:32</t>
  </si>
  <si>
    <t>80+普通-普通区域-安丘市-岳家官庄村自然村-13792637277-300M-宽带上网投诉-次数0-202407110000290266</t>
  </si>
  <si>
    <t>202407110000290266</t>
  </si>
  <si>
    <t>202407110000290266#宽带账号：13792637277；宽带地址：潍坊安丘市石堆镇岳家官庄村岳家官庄村自然村岳家官庄村；客户来电反映宽带，要求上门，请协助处理，谢谢！联系电话：13854453315；联系人：先生；来电流水：2024071112011839320871576</t>
  </si>
  <si>
    <t>2024-07-11 12:21:52</t>
  </si>
  <si>
    <t>2024-07-11 12:22:09</t>
  </si>
  <si>
    <t>SD-057-240711-126830-5374</t>
  </si>
  <si>
    <t>2024-07-11 16:23:18</t>
  </si>
  <si>
    <t>【调研】-80+普通-普通区域-昌乐县-钟家庄-15866546807-1000M-宽带上网投诉-次数0-20240711162128X880023080</t>
  </si>
  <si>
    <t>20240711162128X880023080</t>
  </si>
  <si>
    <t xml:space="preserve">【农村网络投诉】流程受理流水号：20240711161911158665468071107190
客户号码:15866546807
客户姓名:吕**
投诉地市:潍坊
来话流水:2024071116171204320822686
宽带账号:15866546807
宽带账号归属地市:潍坊
宽带账号归属区县:昌乐县
故障地址:潍坊昌乐县乔官镇钟家庄钟家庄钟家庄村1#*********
联系电话:15866546807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16:18:54
具体故障现象:提示网络无法连接，重启设备未恢复
客户其他诉求:
</t>
  </si>
  <si>
    <t>2024-07-11 16:27:45</t>
  </si>
  <si>
    <t>2024-07-11 16:28:20</t>
  </si>
  <si>
    <t>SD-851-314300-1891-21917</t>
  </si>
  <si>
    <t>SD-057-240711-261837-3790</t>
  </si>
  <si>
    <t>2024-07-11 13:34:32</t>
  </si>
  <si>
    <t>80+金卡-FTTR-普通区域-寿光市-玉兰苑沿街-15054470997-1000M-宽带上网投诉-次数0-202407110000338243</t>
  </si>
  <si>
    <t>202407110000338243</t>
  </si>
  <si>
    <t xml:space="preserve">202407110000338243#流程受理流水号：20240711133415150544709971072443
客户号码:15054470997
客户姓名:杨*
投诉地市:潍坊
来话流水:2024071113320960020804627
宽带账号:15054470997
宽带账号归属地市:潍坊
宽带账号归属区县:寿光市
故障地址:潍坊寿光市洛城街道寿光市洛城街道富士街西首玉兰苑沿街北沿街4号箱*********
联系电话:15054470997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13:34:22
具体故障现象:光猫亮红灯，
客户其他诉求:客户侧为质差终端，要求上门更换终端并一并处理故障问题。
</t>
  </si>
  <si>
    <t>2024-07-11 13:37:02</t>
  </si>
  <si>
    <t>2024-07-11 13:37:25</t>
  </si>
  <si>
    <t>SD-852-277668-2355-13435</t>
  </si>
  <si>
    <t>SD-057-240711-706851-3323</t>
  </si>
  <si>
    <t>2024-07-11 12:46:38</t>
  </si>
  <si>
    <t>普通区域-坊子区-西莲子屯自然村-13656460865-300M-宽带上网投诉-次数0-20240710155305X985348328</t>
  </si>
  <si>
    <t>20240710155305X985348328</t>
  </si>
  <si>
    <t>家庭宽带信号不好速度慢。。。……..</t>
  </si>
  <si>
    <t>2024-07-11 12:49:46</t>
  </si>
  <si>
    <t>2024-07-11 12:50:11</t>
  </si>
  <si>
    <t>SD-057-240711-305176-949</t>
  </si>
  <si>
    <t>2024-07-11 09:20:22</t>
  </si>
  <si>
    <t>普通区域-寿光市-小尧社区二期-13668668195-300M-宽带上网投诉-次数0-20240711091727X647405812</t>
  </si>
  <si>
    <t>20240711091727X647405812</t>
  </si>
  <si>
    <t xml:space="preserve">流程受理流水号：20240711091657136686681951013661
客户号码:13668668195
客户姓名:桑**
投诉地市:潍坊
来话流水:2024071109164168720859640
宽带账号:13668668195
宽带账号归属地市:潍坊
宽带账号归属区县:寿光市
故障地址:潍坊寿光市文家街道黄海北路小尧社区二期6号楼*********
联系电话:13668668195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光功率:-15.57
故障大类:宽带/电视
故障细类:宽带无法上网
携转原因:
故障时间:2024-07-11 09:16:41
具体故障现象:光猫亮红灯，
客户其他诉求:
</t>
  </si>
  <si>
    <t>2024-07-11 09:22:05</t>
  </si>
  <si>
    <t>2024-07-11 09:22:29</t>
  </si>
  <si>
    <t>SD-057-240711-417503-2792</t>
  </si>
  <si>
    <t>2024-07-11 12:08:02</t>
  </si>
  <si>
    <t>80+银卡-普通区域-寿光市-尚家庄-15206360086-200M-宽带上网投诉-次数0-20240711120504X704668255</t>
  </si>
  <si>
    <t>20240711120504X704668255</t>
  </si>
  <si>
    <t xml:space="preserve">【农村网络投诉】流程受理流水号：20240711120406152063600861058911
客户号码:15206360086
客户姓名:徐**
投诉地市:潍坊
来话流水:2024071112032429520889861
宽带账号:15206360086
宽带账号归属地市:潍坊
宽带账号归属区县:寿光市
故障地址:潍坊寿光市北洛镇尚家庄村尚家庄21号箱（备）*********
联系电话:18353676202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12:04:15
具体故障现象:提示网络无法连接，光猫不亮灯开光打开，插排没有问题
客户其他诉求:
</t>
  </si>
  <si>
    <t>2024-07-11 12:10:07</t>
  </si>
  <si>
    <t>2024-07-11 12:10:27</t>
  </si>
  <si>
    <t>SD-057-240711-401873-2081</t>
  </si>
  <si>
    <t>2024-07-11 11:02:26</t>
  </si>
  <si>
    <t>【调研】-80+普通-普通区域-青州市-夏家村-15863618328-200M-宽带上网投诉-次数0-20240711110051X851485269</t>
  </si>
  <si>
    <t>2024-07-12 12:03:00</t>
  </si>
  <si>
    <t>20240711110051X851485269</t>
  </si>
  <si>
    <t xml:space="preserve">【农村网络投诉】流程受理流水号：20240711110009158636183281042365
客户号码:15863618328
客户姓名:李**
投诉地市:潍坊
来话流水:2024071110544259520827717
宽带账号:15863618328
宽带账号归属地市:潍坊
宽带账号归属区县:青州市
故障地址:潍坊青州市东夏镇夏家村夏家村扩2号箱（牟家牟维晨）*********
联系电话:15863618328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故障细类:宽带无法上网(专席)
携转原因:
故障时间:2024-07-11 12:01:14
具体故障现象:光猫灯正常但电脑手机无法上网，
客户其他诉求:
</t>
  </si>
  <si>
    <t>2024-07-11 11:04:31</t>
  </si>
  <si>
    <t>2024-07-11 11:05:06</t>
  </si>
  <si>
    <t>SD-057-240711-085743-3807</t>
  </si>
  <si>
    <t>2024-07-11 13:36:18</t>
  </si>
  <si>
    <t>普通区域-寒亭区-财源村自然村-18863631979-1000M-魔百和投诉-次数0-202407110000340503</t>
  </si>
  <si>
    <t>202407110000340503</t>
  </si>
  <si>
    <t>202407110000340503#流程受理流水号：20240711121536188636319791061030n客户号码:18863631979n客户姓名:李**n投诉地市:潍坊n来话流水:2024071112133021320871987n宽带账号:18863631979n宽带账号归属地市:潍坊n宽带账号归属区县:寒亭区n故障地址:潍坊寒亭区河滩镇财源村财源村自然村财源村东北（+3）号箱扩容*********n联系电话:15095186901n联系人:先生/女士n工单紧急程度:非常紧急n是否有升级投诉倾向:否n是否重复投诉:否n是否携转意向:否n是否投诉倾向:否n是否智能网关:智能网关n当前是否在线:否n接入方式:FTTHn端到端诊断结果:设备告警n是否质差终端:无质差信息n光功率:无n故障大类:宽带/电视n故障细类:移动高清电视故障(专席)n携转原因:n故障时间:2024-07-11 12:16:37n具体故障现象:电视不能观看，重启未恢复n客户其他诉求:n魔百和单/组播：组播;宽带小区$[财源村自然村]$</t>
  </si>
  <si>
    <t>2024-07-11 13:40:00</t>
  </si>
  <si>
    <t>2024-07-11 13:40:52</t>
  </si>
  <si>
    <t>SD-851-322248-22306-13166</t>
  </si>
  <si>
    <t>2024-07-11 15:14:13</t>
  </si>
  <si>
    <t>80+银卡-普通区域-奎文区-北王社区-15006669614-1000M-宽带上网投诉-次数0-20240711151151X911828819 一级督办</t>
  </si>
  <si>
    <t>20240711151151X911828819</t>
  </si>
  <si>
    <t xml:space="preserve">流程受理流水号：20240711151101150066696141090715
客户号码:15006669614
客户姓名:杜**
投诉地市:潍坊
来话流水:2024071115101933720862251
宽带账号:15006669614
宽带账号归属地市:潍坊
宽带账号归属区县:奎文区
故障地址:潍坊奎文区潍洲路街道潍洲路北王社区北区平房区西1路北路西第2排9#*********
联系电话:15006669614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故障时间:2024-07-11 15:09:51
具体故障现象:频繁掉线，
客户其他诉求:请协助处理，谢谢
</t>
  </si>
  <si>
    <t>2024-07-11 15:18:44</t>
  </si>
  <si>
    <t>2024-07-11 15:19:12</t>
  </si>
  <si>
    <t>SD-851-289993-21313-16252</t>
  </si>
  <si>
    <t>SD-057-240711-246507-264</t>
  </si>
  <si>
    <t>2024-07-11 08:38:11</t>
  </si>
  <si>
    <t>80+普通-普通区域-坊子区-王家庄湖畔家园-13854457418-300M-宽带上网投诉-次数0-20240711083513X113570548</t>
  </si>
  <si>
    <t>20240711083513X113570548</t>
  </si>
  <si>
    <t xml:space="preserve">流程受理流水号：20240711083259138544574181001547
客户号码:13854457418
客户姓名:李**
投诉地市:潍坊
来话流水:2024071108314757020849765
宽带账号:13854457418
宽带账号归属地市:潍坊
宽带账号归属区县:坊子区
故障地址:潍坊坊子区王家庄街道（王家庄）王家庄湖畔家园王家庄湖畔家园3号楼*********
联系电话:13854457418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08:32:53
具体故障现象:PON灯闪，插紧屡直光纤线 重启光猫 未恢复
客户其他诉求:
</t>
  </si>
  <si>
    <t>2024-07-11 08:43:25</t>
  </si>
  <si>
    <t>2024-07-11 08:43:52</t>
  </si>
  <si>
    <t>SD-057-240711-403569-6160</t>
  </si>
  <si>
    <t>2024-07-11 17:41:28</t>
  </si>
  <si>
    <t>普通区域-昌乐县-后孔-15169484305-300M-宽带上网投诉-次数0-20240711174007X807802361</t>
  </si>
  <si>
    <t>2024-07-12 18:42:00</t>
  </si>
  <si>
    <t>20240711174007X807802361</t>
  </si>
  <si>
    <t xml:space="preserve">【农村网络投诉】流程受理流水号：20240711173928151694843051126330
客户号码:15169484305
客户姓名:刘**
投诉地市:潍坊
来话流水:2024071117384789120898750
宽带账号:15169484305
宽带账号归属地市:潍坊
宽带账号归属区县:昌乐县
故障地址:潍坊昌乐县鄌郚镇后孔后孔后孔村2#*********
联系电话:15169484305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17:39:43
具体故障现象:光猫亮红灯，
客户其他诉求:
</t>
  </si>
  <si>
    <t>2024-07-11 17:44:48</t>
  </si>
  <si>
    <t>2024-07-11 18:42:31</t>
  </si>
  <si>
    <t>SD-057-240711-051286-323</t>
  </si>
  <si>
    <t>2024-07-11 08:41:23</t>
  </si>
  <si>
    <t>【调研】-80+银卡-(目标)普通区域-潍城区-西园小区-18263639105-300M-宽带上网投诉-次数0-20240711083848X328649543</t>
  </si>
  <si>
    <t>20240711083848X328649543</t>
  </si>
  <si>
    <t xml:space="preserve">流程受理流水号：20240711083721182636391051002617
客户号码:18263639105
客户姓名:李**
投诉地市:潍坊
来话流水:2024071108314163320849082
宽带账号:18263639105
宽带账号归属地市:潍坊
宽带账号归属区县:潍城区
故障地址:潍坊潍城区北关街道月河路西园小区2号楼*********
联系电话:13455671737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故障时间:2024-07-11 08:35:56
具体故障现象:提示网络无法连接，宽带无法上网 光猫指示灯正常 重启光猫路由器没有恢复
客户其他诉求:
</t>
  </si>
  <si>
    <t>2024-07-11 08:45:52</t>
  </si>
  <si>
    <t>2024-07-11 08:46:27</t>
  </si>
  <si>
    <t>SD-851-274411-32028-10216</t>
  </si>
  <si>
    <t>2024-07-11 08:45:12</t>
  </si>
  <si>
    <t>【调研】-80+银卡-普通区域-临朐县-刘家田村-15153656576-100M-宽带上网投诉-次数0-20240711084329X609421500 一级督办</t>
  </si>
  <si>
    <t>2024-07-12 09:46:00</t>
  </si>
  <si>
    <t>20240711084329X609421500</t>
  </si>
  <si>
    <t>2024-07-11 08:49:00</t>
  </si>
  <si>
    <t>2024-07-11 08:49:24</t>
  </si>
  <si>
    <t>SD-057-240711-645813-4253</t>
  </si>
  <si>
    <t>2024-07-11 14:30:34</t>
  </si>
  <si>
    <t>80+银卡-普通区域-高密市-潍坊市高密市醴泉街道顺河路新新家园-15163651122-100M-宽带上网投诉-次数0-202407110000373361</t>
  </si>
  <si>
    <t>2024-07-12 15:31:00</t>
  </si>
  <si>
    <t>202407110000373361</t>
  </si>
  <si>
    <t>202407110000373361#流程受理流水号：20240711142919151636511221081866
客户号码:15163651122
客户姓名:顾**
投诉地市:潍坊
来话流水:2024071114281002020894733
宽带账号:15163651122
宽带账号归属地市:潍坊
宽带账号归属区县:高密市
故障地址:潍坊高密市醴泉街道顺河路潍坊市高密市醴泉街道顺河路新新家园2号楼1单元302*********
联系电话:15095150991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14:27:48
具体故障现象:打不开网页，
客户其他诉求:已经正常排障还未恢复  请协助处理   谢谢
;宽带小区$[潍坊市高密市醴泉街道顺河路新新家园]$</t>
  </si>
  <si>
    <t>2024-07-11 14:37:24</t>
  </si>
  <si>
    <t>2024-07-11 14:57:11</t>
  </si>
  <si>
    <t>SD-057-240711-487361-5827</t>
  </si>
  <si>
    <t>2024-07-11 17:11:05</t>
  </si>
  <si>
    <t>80+银卡-普通区域-诸城市-龙都现代城二期-13561431599-1000M-宽带上网投诉-次数0-202407110000511690</t>
  </si>
  <si>
    <t>2024-07-12 18:12:00</t>
  </si>
  <si>
    <t>202407110000511690</t>
  </si>
  <si>
    <t>202407110000511690#流程受理流水号：20240711171037135614315991119901
客户号码:13561431599
客户姓名:李**
投诉地市:潍坊
来话流水:2024071117042731720846710
宽带账号:13561431599
宽带账号归属地市:潍坊
宽带账号归属区县:诸城市
故障地址:潍坊诸城市龙都街道龙都街龙都现代城二期69号楼*********
联系电话:13561431599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故障细类:宽带无法上网(专席)
携转原因:
故障时间:2024-07-11 17:10:23
具体故障现象:光猫灯正常但电脑手机无法上网，
客户其他诉求:
;宽带小区$[龙都现代城二期]$</t>
  </si>
  <si>
    <t>2024-07-11 17:20:03</t>
  </si>
  <si>
    <t>2024-07-11 17:20:31</t>
  </si>
  <si>
    <t>SD-057-240711-583679-1048</t>
  </si>
  <si>
    <t>2024-07-11 09:29:32</t>
  </si>
  <si>
    <t>普通区域-坊子区-花坞-13792609271-1000M-魔百和投诉-次数0-202407100000255083</t>
  </si>
  <si>
    <t>202407100000255083</t>
  </si>
  <si>
    <t>202407100000255083#受理号码 : 15753677051客户姓名 : 周**号码归属地 : 潍坊坊子 － 坊子-黄旗堡网格-铁通大众直销用户品牌 : 全球通客户来电反应IPTV盒子找不到了，已很久没有看过电视，拿其他移动机顶盒去营业厅不给换，要求投诉联系人：先生 联系方式：18660605353 录音：2024071009113956520858878</t>
  </si>
  <si>
    <t>2024-07-11 09:32:48</t>
  </si>
  <si>
    <t>SD-851-224219-5235-23695</t>
  </si>
  <si>
    <t>SD-057-240711-036182-1046</t>
  </si>
  <si>
    <t>2024-07-11 09:29:26</t>
  </si>
  <si>
    <t>FTTR-普通区域-寿光市-城投悦动城-13853616905-1000M-宽带上网投诉-次数0-20240711092723X243979611</t>
  </si>
  <si>
    <t>20240711092723X243979611</t>
  </si>
  <si>
    <t xml:space="preserve">流程受理流水号：20240711092605138536169051016297
客户号码:13853616905
客户姓名:赵**
投诉地市:潍坊
来话流水:2024071109222334020825292
宽带账号:13853616905
宽带账号归属地市:潍坊
宽带账号归属区县:寿光市
故障地址:潍坊寿光市洛城街道金光街城投悦动城7号楼*********
联系电话:13562657788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09:26:34
具体故障现象:PON灯闪，
客户其他诉求:报修
</t>
  </si>
  <si>
    <t>2024-07-11 09:33:43</t>
  </si>
  <si>
    <t>2024-07-11 09:35:12</t>
  </si>
  <si>
    <t>SD-851-317225-6484-16417</t>
  </si>
  <si>
    <t>SD-057-240711-368207-3810</t>
  </si>
  <si>
    <t>2024-07-11 13:37:33</t>
  </si>
  <si>
    <t>【调研】-80+银卡-普通区域-昌邑市-昌邑翠峰御景一-13506469888-1000M-宽带上网投诉-次数0-202407110000339444</t>
  </si>
  <si>
    <t>202407110000339444</t>
  </si>
  <si>
    <t>202407110000339444#【已关注中国移动10086微信公众号】流程受理流水号：20240711133609135064698881072718
客户号码:13506469888
客户姓名:史*
投诉地市:潍坊
来话流水:2024071113335146420816181
宽带账号:13506469888
宽带账号归属地市:潍坊
宽带账号归属区县:昌邑市
故障地址:潍坊昌邑市城区都昌路翠峰御景12号楼*********
联系电话:13506469888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13:36:12
具体故障现象:光猫亮红灯，
光钎线插紧捋直重启未恢复
客户其他诉求:
;宽带小区$[昌邑翠峰御景一]$</t>
  </si>
  <si>
    <t>2024-07-11 13:40:17</t>
  </si>
  <si>
    <t>2024-07-11 13:40:33</t>
  </si>
  <si>
    <t>SD-057-240711-403259-6291</t>
  </si>
  <si>
    <t>2024-07-11 17:56:40</t>
  </si>
  <si>
    <t>【调研】-80+普通-普通区域-高密市-西苑小区院里-13853671486-500M-宽带上网投诉-次数0-20240711175532X732075628</t>
  </si>
  <si>
    <t>2024-07-12 18:57:00</t>
  </si>
  <si>
    <t>20240711175532X732075628</t>
  </si>
  <si>
    <t xml:space="preserve">流程受理流水号：20240711175440138536714861129554
客户号码:13853671486
客户姓名:邱**
投诉地市:潍坊
来话流水:2024071117542017320845387
宽带账号:13853671486
宽带账号归属地市:潍坊
宽带账号归属区县:高密市
故障地址:潍坊高密市醴泉街道古城路凤凰景苑3号楼扩容*********
联系电话:13853671486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
携转原因:
故障时间:2024-07-11 17:55:11
具体故障现象:提示网络无法连接，
客户其他诉求:
</t>
  </si>
  <si>
    <t>2024-07-11 17:59:36</t>
  </si>
  <si>
    <t>2024-07-11 18:00:03</t>
  </si>
  <si>
    <t>SD-057-240711-934578-6286</t>
  </si>
  <si>
    <t>2024-07-11 17:56:20</t>
  </si>
  <si>
    <t>80+金卡-普通区域-滨海-大家洼自然村-13721940716-1000M-宽带上网投诉-次数0-202407110000550077</t>
  </si>
  <si>
    <t>202407110000550077</t>
  </si>
  <si>
    <t>202407110000550077#流程受理流水号：20240711175553137219407161129823
客户号码:13721940716
客户姓名:赵**
投诉地市:潍坊
来话流水:2024071117541221920844154
宽带账号:13721940716
宽带账号归属地市:潍坊
宽带账号归属区县:滨海
故障地址:潍坊滨海大家洼街道大家洼村大家洼自然村西2胡同北9号箱沿街*********
联系电话:13721940716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17:56:03
具体故障现象:光猫亮红灯，
客户其他诉求:
;宽带小区$[大家洼自然村]$</t>
  </si>
  <si>
    <t>2024-07-11 18:02:37</t>
  </si>
  <si>
    <t>燕宇航</t>
  </si>
  <si>
    <t>15706307101</t>
  </si>
  <si>
    <t>dw3_jk_yanyuhang</t>
  </si>
  <si>
    <t>2024-07-11 18:04:07</t>
  </si>
  <si>
    <t>SD-851-289456-28466-27479</t>
  </si>
  <si>
    <t>SD-057-240711-312794-5605</t>
  </si>
  <si>
    <t>2024-07-11 16:53:09</t>
  </si>
  <si>
    <t>【调研】-80+普通-普通区域-滨海-西利渔村自然村-13583684597-100M-宽带上网投诉-次数0-202407110000495521</t>
  </si>
  <si>
    <t>2024-07-12 17:54:00</t>
  </si>
  <si>
    <t>202407110000495521</t>
  </si>
  <si>
    <t>202407110000495521#导航立单,客户通过语音导航反馈宽带故障问题,经诊断光猫设备性能不佳,要求装维回访处理,请协助.联系电话：13583684597</t>
  </si>
  <si>
    <t>2024-07-11 16:57:45</t>
  </si>
  <si>
    <t>2024-07-11 17:14:45</t>
  </si>
  <si>
    <t>SD-057-240711-012745-2733</t>
  </si>
  <si>
    <t>2024-07-11 12:01:59</t>
  </si>
  <si>
    <t>【调研】-80+白金-普通区域-临朐县-窦家洼自然村-18765607050-100M-宽带上网投诉-次数0-202407110000288732</t>
  </si>
  <si>
    <t>202407110000288732</t>
  </si>
  <si>
    <t xml:space="preserve">202407110000288732#【已关注中国移动10086微信公众号】流程受理流水号：20240711120106187656070501058294
客户号码:18765607050
客户姓名:丛**
投诉地市:潍坊
来话流水:2024071112003692020865459
宽带账号:18765607050
宽带账号归属地市:潍坊
宽带账号归属区县:临朐县
故障地址:潍坊临朐县东城街道兴隆路恒信大都会恒信大都会15号楼*********
联系电话:18765607050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故障时间:2024-07-11 12:01:12
魔百和单播/组播:--
具体故障现象:电视提示网络类错误，
客户其他诉求:客户侧为质差终端，要求上门更换终端并一并处理故障问题。
</t>
  </si>
  <si>
    <t>2024-07-11 12:05:21</t>
  </si>
  <si>
    <t>2024-07-11 12:06:26</t>
  </si>
  <si>
    <t>SD-852-280700-1822-27946</t>
  </si>
  <si>
    <t>SD-057-240711-028796-3860</t>
  </si>
  <si>
    <t>2024-07-11 13:44:16</t>
  </si>
  <si>
    <t>普通区域-诸城市-兴和村自然村-18369629638-1000M-宽带上网投诉-次数0-20240711134245X565840800</t>
  </si>
  <si>
    <t>20240711134245X565840800</t>
  </si>
  <si>
    <t xml:space="preserve">【农村网络投诉】流程受理流水号：20240711134148183696296381073488
客户号码:18369629638
客户姓名:李**
投诉地市:潍坊
来话流水:2024071113413634620871175
宽带账号:18369629638
宽带账号归属地市:潍坊
宽带账号归属区县:诸城市
故障地址:潍坊诸城市相州镇兴和村兴和村自然村兴和村西南15号箱*********
联系电话:18369629638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故障时间:2024-07-11 13:42:20
具体故障现象:提示网络无法连接，
客户其他诉求:
</t>
  </si>
  <si>
    <t>2024-07-11 13:47:02</t>
  </si>
  <si>
    <t>2024-07-11 13:47:38</t>
  </si>
  <si>
    <t>SD-851-286632-24951-14316</t>
  </si>
  <si>
    <t>SD-057-240711-602715-4975</t>
  </si>
  <si>
    <t>2024-07-11 15:44:42</t>
  </si>
  <si>
    <t>普通区域-奎文区-工福街宝利家园（铁通）沿街商铺-18365687320-1000M-宽带上网投诉-次数0-20240711154247X767747999</t>
  </si>
  <si>
    <t>20240711154247X767747999</t>
  </si>
  <si>
    <t xml:space="preserve">流程受理流水号：20240711154117183656873201097808
客户号码:18365687320
客户姓名:邱*
投诉地市:潍坊
来话流水:2024071115402758420806276
宽带账号:18365687320
宽带账号归属地市:潍坊
宽带账号归属区县:奎文区
故障地址:潍坊奎文区北苑街道北宫街工福街宝利家园（铁通）沿街商铺宝利尚都商务楼*********
联系电话:18365687320
联系人:女士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15:42:06
具体故障现象:光猫亮红灯，
客户其他诉求:
</t>
  </si>
  <si>
    <t>2024-07-11 15:46:50</t>
  </si>
  <si>
    <t>2024-07-11 15:50:01</t>
  </si>
  <si>
    <t>SD-057-240711-271458-3905</t>
  </si>
  <si>
    <t>2024-07-11 13:53:21</t>
  </si>
  <si>
    <t>【调研】-80+普通-普通区域-安丘市-御景天城-15264647333-1000M-宽带上网投诉-次数0-20240711135246X166298984</t>
  </si>
  <si>
    <t>20240711135246X166298984</t>
  </si>
  <si>
    <t>【预处理派单】宽带账号：15264647333，宽带地址： 潍坊安丘市兴安街道和平路御景天城3号楼*********，故障现象：，故障现象类型：，客户诉求：客户要求投诉安装师傅不及时安装，联系电话：15264647333，通话流水：2024071113505482420843831。接入方式：FTTH，当前是否在线：不在线，端到端诊断结果：状态正常，是否智能网关：是，光功率。</t>
  </si>
  <si>
    <t>2024-07-11 13:55:28</t>
  </si>
  <si>
    <t>2024-07-11 13:55:48</t>
  </si>
  <si>
    <t>SD-852-292526-754-13133</t>
  </si>
  <si>
    <t>SD-057-240711-094625-3342</t>
  </si>
  <si>
    <t>2024-07-11 12:49:14</t>
  </si>
  <si>
    <t>普通区域-寿光市-丰城东西集街-18353675381-300M-宽带上网投诉-次数0-202407110000317686</t>
  </si>
  <si>
    <t>202407110000317686</t>
  </si>
  <si>
    <t>202407110000317686#宽带账号18353675381；宽带地址：潍坊寿光市丰城镇中心街丰城东西集街15号箱**；客户来电反映宽带使用不畅，客户不在现场，无法配合线上指导，要求上门，请协助处理，谢谢！联系电话：18253689575；联系人：先生；来电流水：2024071112471743120816859</t>
  </si>
  <si>
    <t>2024-07-11 12:52:21</t>
  </si>
  <si>
    <t>2024-07-11 12:53:23</t>
  </si>
  <si>
    <t>SD-057-240711-695432-3337</t>
  </si>
  <si>
    <t>2024-07-11 12:47:52</t>
  </si>
  <si>
    <t>普通区域-安丘市-丽景苑汶水花园-13562608190-200M-宽带上网投诉-次数0-202407110000317772</t>
  </si>
  <si>
    <t>202407110000317772</t>
  </si>
  <si>
    <t xml:space="preserve">202407110000317772#流程受理流水号：20240711124724135626081901066162
客户号码:13562608190
客户姓名:郑**
投诉地市:潍坊
来话流水:2024071112470138020815100
宽带账号:13562608190
宽带账号归属地市:潍坊
宽带账号归属区县:安丘市
故障地址:潍坊安丘市兴安街道华安路丽景苑汶水花园丽景苑南楼*********
联系电话:13562608190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故障时间:2024-07-11 12:47:32
具体故障现象:网速慢卡顿，
客户其他诉求:客户侧为质差终端，要求上门更换终端并一并处理故障问题。
</t>
  </si>
  <si>
    <t>2024-07-11 12:52:51</t>
  </si>
  <si>
    <t>2024-07-11 12:53:18</t>
  </si>
  <si>
    <t>SD-057-240711-835492-4569</t>
  </si>
  <si>
    <t>2024-07-11 15:09:03</t>
  </si>
  <si>
    <t>FTTR-普通区域-滨海-金辉写字楼-19506550678-1000M-宽带上网投诉-次数0-202407110000403726</t>
  </si>
  <si>
    <t>202407110000403726</t>
  </si>
  <si>
    <t>202407110000403726#宽带账号：19506550678；宽带地址：潍坊滨海大家洼街道禄海路金辉写字楼金辉写字楼12F；客户来电反映宽带使用不畅，客户不在现场，无法配合线上指导，要求上门，请协助处理，谢谢！联系电话：本机；联系人：先生；来电流水：2024071115060547420813782</t>
  </si>
  <si>
    <t>2024-07-11 15:13:46</t>
  </si>
  <si>
    <t>2024-07-11 15:14:08</t>
  </si>
  <si>
    <t>SD-851-270891-3559-5591</t>
  </si>
  <si>
    <t>SD-057-240711-328057-258</t>
  </si>
  <si>
    <t>2024-07-11 08:37:43</t>
  </si>
  <si>
    <t>【调研】-普通区域-青州市-烟厂中宿舍-15963433589-300M-宽带上网投诉-次数0-202407110000096336</t>
  </si>
  <si>
    <t>202407110000096336</t>
  </si>
  <si>
    <t>202407110000096336#宽带账号：15963433589；宽带地址：潍坊青州市云门山街道云门山南路烟厂中宿舍中宿舍2号楼*********；接入方式：FTTH，当前是否在线：在线，端到端诊断结果：客户侧设备问题，是否智能网关：，客户反映从**时间开始****无法使用，具体现象：连不上网，电视不会调出台，要求尽快处理回复！来电流水：2024071108353997620875716，联系电话：本机</t>
  </si>
  <si>
    <t>2024-07-11 08:44:41</t>
  </si>
  <si>
    <t>2024-07-11 08:45:23</t>
  </si>
  <si>
    <t>SD-057-240711-298037-350</t>
  </si>
  <si>
    <t>2024-07-11 08:43:29</t>
  </si>
  <si>
    <t>【调研】-普通区域-奎文区-供销社宿舍-15094991068-100M-宽带上网投诉-次数0-202407110000098553</t>
  </si>
  <si>
    <t>2024-07-12 09:44:00</t>
  </si>
  <si>
    <t>202407110000098553</t>
  </si>
  <si>
    <t>202407110000098553#客户来电反映宽带网络慢，经查询客户侧为质差终端，请协助上门更换终端并一并处理故障问题，谢谢！联系电话：13675369025；联系人：，先生；来电流水：
2024071108403484420811815</t>
  </si>
  <si>
    <t>2024-07-11 08:46:58</t>
  </si>
  <si>
    <t>2024-07-11 08:47:15</t>
  </si>
  <si>
    <t>SD-057-240711-609715-351</t>
  </si>
  <si>
    <t>2024-07-11 08:43:31</t>
  </si>
  <si>
    <t>普通区域-高密市-天润保翠园-13853692185-1000M-宽带上网投诉-次数0-202407110000101445</t>
  </si>
  <si>
    <t>202407110000101445</t>
  </si>
  <si>
    <t xml:space="preserve">202407110000101445#宽带账号：13853692185宽带地址：潍坊高密市朝阳街道孚日街天润保翠园高密天润宝翠园2号楼****，客户来电反映表示移动高清无法观看，客户不配合线上指导，要求上门，谢谢！联系电话：13011653179联系人：女士；来电流水：2024071108382018420894866
</t>
  </si>
  <si>
    <t>2024-07-11 08:46:59</t>
  </si>
  <si>
    <t>2024-07-11 08:47:23</t>
  </si>
  <si>
    <t>SD-851-293061-21838-8212</t>
  </si>
  <si>
    <t>SD-057-240711-465723-5641</t>
  </si>
  <si>
    <t>2024-07-11 16:58:22</t>
  </si>
  <si>
    <t>普通区域-安丘市-null--宽带上网投诉-次数0-20240711150817X697144962</t>
  </si>
  <si>
    <t>20240711150817X697144962</t>
  </si>
  <si>
    <t>*YWDZ01
服务号码：15610272685，
号码归属地：潍坊安丘 ，
要求取消：宽带安装业务；
用户品牌：全球通；
是否外呼开通：否；
客户质疑：有线宽带融合套餐免预存协议在网2年，2年内取消需补交180元初装费、有线宽带服务，
有升级投诉倾向，升级投诉渠道：10080；接触录音流水号：2024071115031053520880972；联系电话：15610272685；
受理明细：536240619297809500，争议业务名称：有线宽带服务，王**，15610272685，产品变更，2024-06-19 18:46:10,马国利(f8264055)，安丘市庵上汇全通讯（社区）(SD.LF.08.02.66.04.z10)；
备注：本机号码，预约的宽带，多次上门无法安装，客户不认可</t>
  </si>
  <si>
    <t>2024-07-12 13:32:48</t>
  </si>
  <si>
    <t>SD-057-240711-916872-5852</t>
  </si>
  <si>
    <t>2024-07-11 17:11:58</t>
  </si>
  <si>
    <t>【调研】-普通区域-昌邑市-怡景华庭-17663677345-1000M-宽带上网投诉-次数0-202407110000507406</t>
  </si>
  <si>
    <t>202407110000507406</t>
  </si>
  <si>
    <t xml:space="preserve">202407110000507406#宽带账号：17663677345***；宽带地址：潍坊昌邑市城区利民街怡景华庭怡景华庭2号楼*********
****；客户来电反映宽带无法使用*****，客户不配合排障，要求师傅上门，请协助处理，谢谢！联系电话：17663677345***；联系人：先生***；来电流水2024071117064204720870622：****。 
</t>
  </si>
  <si>
    <t>2024-07-11 17:18:27</t>
  </si>
  <si>
    <t>2024-07-11 17:19:43</t>
  </si>
  <si>
    <t>SD-851-251537-29346-17989</t>
  </si>
  <si>
    <t>SD-057-240711-479310-1042</t>
  </si>
  <si>
    <t>2024-07-11 09:29:08</t>
  </si>
  <si>
    <t>【调研】-普通区域-寿光市-老市委家属院-18553658345-1000M-宽带上网投诉-次数0-20240711092650X210085296</t>
  </si>
  <si>
    <t>20240711092650X210085296</t>
  </si>
  <si>
    <t xml:space="preserve">流程受理流水号：20240711092559185536583451016274
客户号码:18553658345
客户姓名:王**
投诉地市:潍坊
来话流水:2024071109253977420862925
宽带账号:18553658345
宽带账号归属地市:潍坊
宽带账号归属区县:寿光市
故障地址:潍坊寿光市圣城街道文庙街老市委家属院10号楼*********
联系电话:18553658345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09:26:24
具体故障现象:光猫亮红灯，
客户其他诉求:
</t>
  </si>
  <si>
    <t>2024-07-11 09:31:20</t>
  </si>
  <si>
    <t>2024-07-11 09:32:01</t>
  </si>
  <si>
    <t>SD-851-315429-21150-15689</t>
  </si>
  <si>
    <t>SD-057-240711-980657-3873</t>
  </si>
  <si>
    <t>2024-07-11 13:47:16</t>
  </si>
  <si>
    <t>80+金卡-普通区域-安丘市-安邦家园-15866121856-1000M-宽带上网投诉-次数0-20240711134558X758502665</t>
  </si>
  <si>
    <t>20240711134558X758502665</t>
  </si>
  <si>
    <t xml:space="preserve">流程受理流水号：20240711134513158661218561073948
客户号码:15866121856
客户姓名:栾**
投诉地市:潍坊
来话流水:2024071113443957520894922
宽带账号:15866121856
宽带账号归属地市:潍坊
宽带账号归属区县:安丘市
故障地址:潍坊安丘市兴安街道永安路安邦家园8号楼*********
联系电话:15065605311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13:45:28
具体故障现象:打不开网页，
客户其他诉求:
</t>
  </si>
  <si>
    <t>2024-07-11 13:48:32</t>
  </si>
  <si>
    <t>2024-07-11 13:48:54</t>
  </si>
  <si>
    <t>SD-851-238373-6849-7759</t>
  </si>
  <si>
    <t>SD-057-240711-927543-6352</t>
  </si>
  <si>
    <t>2024-07-11 18:02:38</t>
  </si>
  <si>
    <t>【调研】-80+银卡-(目标)普通区域-寿光市-张僧疃-13864661334-200M-宽带上网投诉-次数0-20240711180122X823592750</t>
  </si>
  <si>
    <t>20240711180122X823592750</t>
  </si>
  <si>
    <t xml:space="preserve">【农村网络投诉】流程受理流水号：20240711180021138646613341130776
客户号码:13864661334
客户姓名:苗*
投诉地市:潍坊
来话流水:2024071117595227820895941
宽带账号:13864661334
宽带账号归属地市:潍坊
宽带账号归属区县:寿光市
故障地址:潍坊寿光市田柳张僧疃村张丰疃张丰疃村扩容11号箱*********
联系电话:13864661334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18:01:05
具体故障现象:打不开网页，
客户其他诉求:
</t>
  </si>
  <si>
    <t>2024-07-11 18:08:23</t>
  </si>
  <si>
    <t>2024-07-11 18:09:30</t>
  </si>
  <si>
    <t>SD-057-240711-265740-4797</t>
  </si>
  <si>
    <t>2024-07-11 15:19:46</t>
  </si>
  <si>
    <t>80+银卡-普通区域-临朐县-全福元步行街（聚类专线）-15253652795-500M-宽带上网投诉-次数0-202407110000413030</t>
  </si>
  <si>
    <t>202407110000413030</t>
  </si>
  <si>
    <t xml:space="preserve">202407110000413030#宽带账号：15253652795；宽带地址：潍坊临朐县城关街道全福元步行街；客户来电反映宽带总是掉线，经查询客户侧为质差路由器，请协助上门更换终端并一并处理故障问题，谢谢！联系电话：13583626537；来电流水：2024071115171021420841031
</t>
  </si>
  <si>
    <t>2024-07-11 15:23:07</t>
  </si>
  <si>
    <t>2024-07-11 15:24:04</t>
  </si>
  <si>
    <t>SD-057-240711-389647-6254</t>
  </si>
  <si>
    <t>2024-07-11 17:53:01</t>
  </si>
  <si>
    <t>普通区域-寿光市-银丰新都-17263225387-300M-宽带上网投诉-次数0-202407110000544733</t>
  </si>
  <si>
    <t>202407110000544733</t>
  </si>
  <si>
    <t>202407110000544733#受理号码 : 17263225387客户姓名 : 赵**号码归属地 : 潍坊寿光 － 寿光新兴街营业厅用户品牌 : 全球通
用户来电要求换一个移机的师傅，在线解释不认可，请协助处理，谢谢
联系人：先生  联系电话：17263225387  录音流水：2024071117451332920859576</t>
  </si>
  <si>
    <t>2024-07-11 18:05:08</t>
  </si>
  <si>
    <t>2024-07-11 18:06:19</t>
  </si>
  <si>
    <t>SD-852-263247-2025-23546</t>
  </si>
  <si>
    <t>SD-057-240711-098425-1016</t>
  </si>
  <si>
    <t>2024-07-11 09:25:58</t>
  </si>
  <si>
    <t>普通区域-青州市-刘胡同商业街-13869603677-100M-宽带上网投诉-次数0-202407110000136956</t>
  </si>
  <si>
    <t>2024-07-12 10:26:00</t>
  </si>
  <si>
    <t>202407110000136956</t>
  </si>
  <si>
    <t>202407110000136956#宽带账号：13869603677；联系电话：13869603677宽带地址：潍坊青州市东夏镇刘胡同商业街刘胡同商业街刘胡同商业街二次扩1号箱（曲泽玉）****；客户来电反映无法上网，线上指导无法配合操作，要求上门处理, 来电流水：2024071109195459820896396</t>
  </si>
  <si>
    <t>2024-07-11 09:34:39</t>
  </si>
  <si>
    <t>2024-07-11 09:34:57</t>
  </si>
  <si>
    <t>SD-057-240711-968403-2750</t>
  </si>
  <si>
    <t>2024-07-11 12:02:57</t>
  </si>
  <si>
    <t>【调研】-80+普通-普通区域-寿光市-静山小区-13325268650-300M-宽带上网投诉-次数0-202407110000287629</t>
  </si>
  <si>
    <t>202407110000287629</t>
  </si>
  <si>
    <t>202407110000287629#宽带账号：13325268650；宽带地址：潍坊寿光市文家街道金光西街静山小区12号楼****；客户来电反映宽带网速慢，客户不配合排障，要求上门，请协助处理，谢谢！联系电话：13325268650；联系人：先生；来电流水：2024071111580361920841551</t>
  </si>
  <si>
    <t>2024-07-11 12:07:48</t>
  </si>
  <si>
    <t>2024-07-11 12:09:08</t>
  </si>
  <si>
    <t>SD-851-248412-1834-17762</t>
  </si>
  <si>
    <t>SD-057-240711-032146-3883</t>
  </si>
  <si>
    <t>2024-07-11 13:49:18</t>
  </si>
  <si>
    <t>80+金卡-普通区域-寿光市-九巷村-15095289999-1000M-宽带上网投诉-次数0-202407110000346517</t>
  </si>
  <si>
    <t>202407110000346517</t>
  </si>
  <si>
    <t xml:space="preserve">202407110000346517#流程受理流水号：20240711134653150952899991074205
客户号码:15095289999
客户姓名:杨**
投诉地市:潍坊
来话流水:2024071113460235620805693
宽带账号:15095289999
宽带账号归属地市:潍坊
宽带账号归属区县:寿光市
故障地址:潍坊寿光市文家街道九巷九巷村46号箱备*********
联系电话:18353699165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故障时间:2024-07-11 13:47:48
具体故障现象:频繁掉线，
客户其他诉求:客户侧为质差终端，要求上门更换终端并一并处理故障问题。
</t>
  </si>
  <si>
    <t>2024-07-11 13:54:23</t>
  </si>
  <si>
    <t>2024-07-11 13:55:40</t>
  </si>
  <si>
    <t>SD-851-248240-33732-16549</t>
  </si>
  <si>
    <t>SD-057-240711-304528-6062</t>
  </si>
  <si>
    <t>2024-07-11 17:29:08</t>
  </si>
  <si>
    <t>普通区域-青州市-财富花园-13791644765-1000M-宽带上网投诉-次数0-20240711172646X664690100</t>
  </si>
  <si>
    <t>2024-07-12 18:30:00</t>
  </si>
  <si>
    <t>20240711172646X664690100</t>
  </si>
  <si>
    <t xml:space="preserve">【农村网络投诉】流程受理流水号：20240711172449137916447651123046
客户号码:13791644765
客户姓名:田**
投诉地市:潍坊
来话流水:2024071117235218120850509
宽带账号:13791644765
宽带账号归属地市:潍坊
宽带账号归属区县:青州市
故障地址:潍坊青州市庙子镇庙子村财富花园扩容3号箱（3号楼西墙）*********
联系电话:13791644765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17:25:00
具体故障现象:光猫亮红灯，捋顺插紧光纤线，重启光猫
客户其他诉求:
</t>
  </si>
  <si>
    <t>2024-07-11 17:31:46</t>
  </si>
  <si>
    <t>2024-07-11 17:32:31</t>
  </si>
  <si>
    <t>SD-851-298879-19193-17386</t>
  </si>
  <si>
    <t>SD-057-240711-874130-3287</t>
  </si>
  <si>
    <t>2024-07-11 12:41:29</t>
  </si>
  <si>
    <t>普通区域-高密市-枣行自然村-15165617855-300M-宽带上网投诉-次数0-20240711124026X826803114</t>
  </si>
  <si>
    <t>20240711124026X826803114</t>
  </si>
  <si>
    <t xml:space="preserve">【农村网络投诉】流程受理流水号：20240711123943151656178551065020
客户号码:15165617855
客户姓名:王**
投诉地市:潍坊
来话流水:2024071112384931920861581
宽带账号:15165617855
宽带账号归属地市:潍坊
宽带账号归属区县:高密市
故障地址:潍坊高密市密水街道枣行枣行自然村79号西屋山2号箱*********
联系电话:15762667855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
携转原因:
故障时间:2024-07-11 12:39:52
具体故障现象:提示网络无法连接，
客户其他诉求:维修
</t>
  </si>
  <si>
    <t>2024-07-11 12:44:04</t>
  </si>
  <si>
    <t>2024-07-11 12:46:35</t>
  </si>
  <si>
    <t>SD-851-272853-1660-19034</t>
  </si>
  <si>
    <t>SD-057-240711-207438-222</t>
  </si>
  <si>
    <t>2024-07-11 08:35:10</t>
  </si>
  <si>
    <t>80+银卡-普通区域-寿光市-阁上村自然村-13953637891-300M-宽带上网投诉-次数0-20240711083234X954922477</t>
  </si>
  <si>
    <t>20240711083234X954922477</t>
  </si>
  <si>
    <t xml:space="preserve">【农村网络投诉】流程受理流水号：20240711083123139536378911001224
客户号码:13953637891
客户姓名:韩**
投诉地市:潍坊
来话流水:2024071108302709720841594
宽带账号:13953637891
宽带账号归属地市:潍坊
宽带账号归属区县:寿光市
故障地址:潍坊寿光市田马阁上村阁上村自然村阁上村24号箱备*********
联系电话:13953637891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08:32:10
具体故障现象:打不开网页，
客户其他诉求:
</t>
  </si>
  <si>
    <t>2024-07-11 08:40:29</t>
  </si>
  <si>
    <t>2024-07-11 08:40:54</t>
  </si>
  <si>
    <t>SD-851-250127-21552-22387</t>
  </si>
  <si>
    <t>SD-057-240711-410953-373</t>
  </si>
  <si>
    <t>2024-07-11 08:44:52</t>
  </si>
  <si>
    <t>80+普通-普通区域-奎文区-供销社宿舍-15762699508-200M-宽带上网投诉-次数0-20240711084310X590013995</t>
  </si>
  <si>
    <t>2024-07-12 09:45:00</t>
  </si>
  <si>
    <t>20240711084310X590013995</t>
  </si>
  <si>
    <t xml:space="preserve">流程受理流水号：20240711084203157626995081003810
客户号码:15762699508
客户姓名:李*
投诉地市:潍坊
来话流水:2024071108405363720814290
宽带账号:15762699508
宽带账号归属地市:潍坊
宽带账号归属区县:奎文区
故障地址:潍坊奎文区北苑街道四平路供销社宿舍1号楼2-502
联系电话:15762699508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08:42:25
具体故障现象:光猫亮红灯
客户其他诉求:
</t>
  </si>
  <si>
    <t>2024-07-11 08:48:59</t>
  </si>
  <si>
    <t>2024-07-11 08:49:22</t>
  </si>
  <si>
    <t>SD-057-240711-573416-5621</t>
  </si>
  <si>
    <t>2024-07-11 16:55:03</t>
  </si>
  <si>
    <t>80+银卡-普通区域-寿光市-九巷村-18363666331-1000M-魔百和投诉-次数0-202407110000495698</t>
  </si>
  <si>
    <t>2024-07-12 17:56:00</t>
  </si>
  <si>
    <t>202407110000495698</t>
  </si>
  <si>
    <t>202407110000495698#流程受理流水号：20240711165413183636663311116002
客户号码:18363666331
客户姓名:宋**
投诉地市:潍坊
来话流水:2024071116504705920898108
宽带账号:18363666331
宽带账号归属地市:潍坊
宽带账号归属区县:寿光市
故障地址:潍坊寿光市文家街道九巷九巷村38号箱*********
联系电话:18363666331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故障细类:移动高清电视故障(专席)
携转原因:
故障时间:2024-07-11 16:48:44
魔百和单播/组播:单播
具体故障现象:电视直播或点播无法观看，
客户其他诉求:客户来电反映家里电视无法观看  线上排障不认可
魔百和单/组播：单播;宽带小区$[九巷村]$</t>
  </si>
  <si>
    <t>2024-07-11 17:08:51</t>
  </si>
  <si>
    <t>2024-07-11 17:14:38</t>
  </si>
  <si>
    <t>SD-057-240711-986123-1955</t>
  </si>
  <si>
    <t>2024-07-11 10:47:55</t>
  </si>
  <si>
    <t>80+银卡-普通区域-寿光市-稻田镇商圈厚覆盖-13655367883-300M-宽带上网投诉-次数0-20240711104643X308626900</t>
  </si>
  <si>
    <t>20240711104643X308626900</t>
  </si>
  <si>
    <t xml:space="preserve">流程受理流水号：20240711104317136553678831037635
客户号码:13655367883
客户姓名:张**
投诉地市:潍坊
来话流水:2024071110413320620868220
宽带账号:13655367883
宽带账号归属地市:潍坊
宽带账号归属区县:寿光市
故障地址:潍坊寿光市稻田镇稻田路稻田镇商圈厚覆盖2#箱（圣龙建茂北门）*********
联系电话:18753680969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故障时间:2024-07-11 10:42:52
具体故障现象:网速慢卡顿，已排查有路由器。连接光猫1口。摆放位置无遮挡引导测速未达实际带宽。已指导重启客户未操作  表示多次重起未恢复
客户其他诉求:
</t>
  </si>
  <si>
    <t>2024-07-11 10:54:19</t>
  </si>
  <si>
    <t>2024-07-11 10:54:47</t>
  </si>
  <si>
    <t>SD-057-240711-983712-2743</t>
  </si>
  <si>
    <t>2024-07-11 12:02:22</t>
  </si>
  <si>
    <t>【调研】-普通区域-诸城市-天清湾-13964778673-100M-宽带上网投诉-次数0-20240711120104X464366178</t>
  </si>
  <si>
    <t>20240711120104X464366178</t>
  </si>
  <si>
    <t xml:space="preserve">【农村网络投诉】流程受理流水号：20240711115928139647786731057931
客户号码:13964778673
客户姓名:邱**
投诉地市:潍坊
来话流水:2024071111585632320849768
宽带账号:13964778673
宽带账号归属地市:潍坊
宽带账号归属区县:诸城市
故障地址:潍坊诸城市百尺河镇天清湾村
联系电话:13964778673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故障时间:2024-07-11 11:59:20
具体故障现象:提示网络无法连接，
客户其他诉求:
</t>
  </si>
  <si>
    <t>2024-07-11 12:15:17</t>
  </si>
  <si>
    <t>2024-07-11 12:15:48</t>
  </si>
  <si>
    <t>SD-057-240711-026374-6028</t>
  </si>
  <si>
    <t>2024-07-11 17:25:28</t>
  </si>
  <si>
    <t>【调研】-80+银卡-普通区域-寿光市-东范家庄村-15964336930-200M-宽带上网投诉-次数0-202407110000522308</t>
  </si>
  <si>
    <t>2024-07-12 18:26:00</t>
  </si>
  <si>
    <t>202407110000522308</t>
  </si>
  <si>
    <t>202407110000522308#宽带账号：15964336930；宽带地址潍坊寿光市古城东范家庄村东范家庄村东范家庄村扩容7号箱 ；联系电话：15964336930客户来电反映宽带电视看不了，经查询客户侧为质差机顶盒，请协助上门更换终端并一并处理故障问题，谢谢！；联系人：***；来电流水：2024071117151236720860051</t>
  </si>
  <si>
    <t>2024-07-11 17:27:47</t>
  </si>
  <si>
    <t>2024-07-11 17:28:07</t>
  </si>
  <si>
    <t>SD-057-240711-186034-3280</t>
  </si>
  <si>
    <t>2024-07-11 12:41:02</t>
  </si>
  <si>
    <t>【调研】-普通区域-昌邑市-后卜自然村-13070738139-1000M-宽带上网投诉-次数0-20240711123817X697273663</t>
  </si>
  <si>
    <t>20240711123817X697273663</t>
  </si>
  <si>
    <t xml:space="preserve">【农村网络投诉】流程受理流水号：20240711123702130707381391064621
客户号码:13070738139
客户姓名:徐**
投诉地市:潍坊
来话流水:2024071112360578320843561
宽带账号:13070738139
宽带账号归属地市:潍坊
宽带账号归属区县:昌邑市
故障地址:潍坊昌邑市卜庄镇后卜村后卜自然村7号箱徐月江*********
联系电话:13869639050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12:37:54
具体故障现象:光猫亮红灯，
客户其他诉求:
</t>
  </si>
  <si>
    <t>2024-07-11 12:42:13</t>
  </si>
  <si>
    <t>2024-07-11 12:42:42</t>
  </si>
  <si>
    <t>SD-851-225803-13436-20142</t>
  </si>
  <si>
    <t>SD-057-240711-971032-3339</t>
  </si>
  <si>
    <t>2024-07-11 12:48:27</t>
  </si>
  <si>
    <t>普通区域-安丘市-大盛芙蓉花园（1#-3#）-17853605289-200M-宽带上网投诉-次数0-202407110000316323</t>
  </si>
  <si>
    <t>202407110000316323</t>
  </si>
  <si>
    <t xml:space="preserve">202407110000316323#流程受理流水号：20240711124706178536052891066114
客户号码:17853605289
客户姓名:徐**
投诉地市:潍坊
来话流水:2024071112464931820813758
宽带账号:17853605289
宽带账号归属地市:潍坊
宽带账号归属区县:安丘市
故障地址:潍坊安丘市大盛镇大盛村林业局家属院芙蓉花园3号楼*********
联系电话:17853605289
联系人:先生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故障时间:2024-07-11 12:47:24
具体故障现象:打不开网页，
客户其他诉求:客户侧为质差终端，要求上门更换终端并一并处理故障问题。
</t>
  </si>
  <si>
    <t>2024-07-11 12:52:38</t>
  </si>
  <si>
    <t>2024-07-11 12:53:01</t>
  </si>
  <si>
    <t>SD-057-240711-160278-238</t>
  </si>
  <si>
    <t>2024-07-11 08:36:00</t>
  </si>
  <si>
    <t>【调研】-80+银卡-普通区域-奎文区-世纪樱园-15763069689-200M-宽带上网投诉-次数0-20240711083406X466648050</t>
  </si>
  <si>
    <t>2024-07-12 09:36:00</t>
  </si>
  <si>
    <t>20240711083406X466648050</t>
  </si>
  <si>
    <t xml:space="preserve">流程受理流水号：20240711083252157630696891001519
客户号码:15763069689
客户姓名:李**
投诉地市:潍坊
来话流水:2024071108322582920853804
宽带账号:15763069689
宽带账号归属地市:潍坊
宽带账号归属区县:奎文区
故障地址:潍坊奎文区梨园街道虞河路世纪樱园9号楼*********
联系电话:15763069689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故障时间:2024-07-11 08:33:04
具体故障现象:用户无法提供具体故障现象，
客户其他诉求:
</t>
  </si>
  <si>
    <t>2024-07-11 08:36:56</t>
  </si>
  <si>
    <t>2024-07-11 08:37:19</t>
  </si>
  <si>
    <t>SD-057-240711-827635-4973</t>
  </si>
  <si>
    <t>2024-07-11 15:44:32</t>
  </si>
  <si>
    <t>【调研】-80+金卡-普通区域-坊子区-华丽世家-13615367866-1000M-宽带上网投诉-次数0-20240711154231X751610975</t>
  </si>
  <si>
    <t>20240711154231X751610975</t>
  </si>
  <si>
    <t xml:space="preserve">流程受理流水号：20240711154129136153678661097866
客户号码:13615367866
客户姓名:颜**
投诉地市:潍坊
来话流水:2024071115392054720893429
宽带账号:13615367866
宽带账号归属地市:潍坊
宽带账号归属区县:坊子区
故障地址:潍坊坊子区坊子新区龙泉街华丽世家北5号楼*********
联系电话:13792621615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15:41:32
具体故障现象:光猫亮红灯，
客户其他诉求:
</t>
  </si>
  <si>
    <t>2024-07-11 15:46:00</t>
  </si>
  <si>
    <t>2024-07-11 15:46:19</t>
  </si>
  <si>
    <t>SD-851-326129-2431-18478</t>
  </si>
  <si>
    <t>SD-057-240711-987501-6732</t>
  </si>
  <si>
    <t>2024-07-11 18:35:46</t>
  </si>
  <si>
    <t>【调研】-80+银卡-普通区域-临朐县-东宋庄自然村-15266309683-200M-宽带上网投诉-次数0-20240711183434X741155440</t>
  </si>
  <si>
    <t>20240711183434X741155440</t>
  </si>
  <si>
    <t xml:space="preserve">【农村网络投诉】流程受理流水号：20240711183055152663096831136004
客户号码:15266309683
客户姓名:马**
投诉地市:潍坊
来话流水:2024071118303847020832377
宽带账号:15266309683
宽带账号归属地市:潍坊
宽带账号归属区县:临朐县
故障地址:潍坊临朐县冶源镇人民政府东宋庄新村
联系电话:15053683675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故障时间:2024-07-11 18:30:07
具体故障现象:光猫亮红灯
客户其他诉求:请审核谢谢
</t>
  </si>
  <si>
    <t>2024-07-11 18:37:21</t>
  </si>
  <si>
    <t>2024-07-11 18:38:28</t>
  </si>
  <si>
    <t>SD-057-240711-672531-4455</t>
  </si>
  <si>
    <t>2024-07-11 14:56:32</t>
  </si>
  <si>
    <t>【调研】-80+金卡-普通区域-青州市-裴坡村自然村-15169576504-1000M-宽带上网投诉-次数0-20240711145547X947044291</t>
  </si>
  <si>
    <t>20240711145547X947044291</t>
  </si>
  <si>
    <t xml:space="preserve">【农村网络投诉】流程受理流水号：20240711145434151695765041087042
客户号码:15169576504
客户姓名:裴**
投诉地市:潍坊
来话流水:2024071114534629320876552
宽带账号:15169576504
宽带账号归属地市:潍坊
宽带账号归属区县:青州市
故障地址:潍坊青州市谭坊镇裴坡村裴坡村自然村谭坊镇裴坡村4号（南北街南16排裴升胜家）*********
联系电话:15966185225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14:55:11
具体故障现象:光猫亮红灯，
客户其他诉求:
</t>
  </si>
  <si>
    <t>2024-07-11 15:01:13</t>
  </si>
  <si>
    <t>2024-07-11 15:01:33</t>
  </si>
  <si>
    <t>SD-057-240711-153046-4261</t>
  </si>
  <si>
    <t>2024-07-11 14:32:23</t>
  </si>
  <si>
    <t>FTTR-普通区域-高密市-金马商城-18366576222-500M-宽带上网投诉-次数0-20240711143030X430611840</t>
  </si>
  <si>
    <t>20240711143030X430611840</t>
  </si>
  <si>
    <t xml:space="preserve">流程受理流水号：20240711142945183665762221081953
客户号码:18366576222
客户姓名:李**
投诉地市:潍坊
来话流水:2024071114285951020803452
宽带账号:18366576222
宽带账号归属地市:潍坊
宽带账号归属区县:高密市
故障地址:潍坊高密市密水街道利群路金马商城扩容1*********
联系电话:13468473555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14:50:34
具体故障现象:网线断了 
客户其他诉求:要求尽快处理 紧急 
</t>
  </si>
  <si>
    <t>2024-07-11 14:34:45</t>
  </si>
  <si>
    <t>2024-07-11 14:35:05</t>
  </si>
  <si>
    <t>SD-851-259816-15572-18346</t>
  </si>
  <si>
    <t>SD-057-240711-415673-5980</t>
  </si>
  <si>
    <t>2024-07-11 17:20:07</t>
  </si>
  <si>
    <t>普通区域-昌邑市-南店村自然村-15684346497-1000M-宽带上网投诉-次数0-20240711171815X495662662</t>
  </si>
  <si>
    <t>20240711171815X495662662</t>
  </si>
  <si>
    <t xml:space="preserve">【农村网络投诉】流程受理流水号：20240711171700156843464971121363
客户号码:15684346497
客户姓名:李**
投诉地市:潍坊
来话流水:2024071117155214520867013
宽带账号:15684346497
宽带账号归属地市:潍坊
宽带账号归属区县:昌邑市
故障地址:潍坊昌邑市南逄镇南店村南店村自然村5号箱李浩波*********
联系电话:15684346497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17:16:05
具体故障现象:光猫亮红灯，引导客户将光纤线插紧，将弯折的位置捋直后重启无效
客户其他诉求:
</t>
  </si>
  <si>
    <t>2024-07-11 17:26:28</t>
  </si>
  <si>
    <t>2024-07-11 17:27:06</t>
  </si>
  <si>
    <t>SD-057-240711-096173-6055</t>
  </si>
  <si>
    <t>2024-07-11 17:27:51</t>
  </si>
  <si>
    <t>【调研】-80+银卡-普通区域-奎文区-上河园小区-15065613000-100M-宽带上网投诉-次数0-202407110000524925</t>
  </si>
  <si>
    <t>2024-07-12 18:28:00</t>
  </si>
  <si>
    <t>202407110000524925</t>
  </si>
  <si>
    <t>202407110000524925#宽带账号：15065613000；宽带地址：潍坊奎文区北苑街道则尔庄上河园小区11号楼*********
；客户来电反映网速慢，系统查询客户侧为质差终端，请协助上门更换终端并一并处理故障问题，谢谢！联系电话：15065613000；联系人：先生；来电流水：2024071117242011820855323</t>
  </si>
  <si>
    <t>2024-07-11 17:31:04</t>
  </si>
  <si>
    <t>2024-07-11 17:31:21</t>
  </si>
  <si>
    <t>SD-057-240711-378240-5381</t>
  </si>
  <si>
    <t>2024-07-11 16:23:44</t>
  </si>
  <si>
    <t>普通区域-昌邑市-一品苑-13280133986-200M-宽带上网投诉-次数0-202407110000469558</t>
  </si>
  <si>
    <t>202407110000469558</t>
  </si>
  <si>
    <t>202407110000469558#流程受理流水号：20240711162155132801339861107913
客户号码:13280133986
客户姓名:王**
投诉地市:潍坊
来话流水:2024071116195709820853985
宽带账号:13280133986
宽带账号归属地市:潍坊
宽带账号归属区县:昌邑市
故障地址:潍坊昌邑市城区都昌路一品苑中区B5楼*********
联系电话:18765191830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16:22:04
具体故障现象:用户无法提供具体故障现象，无法上网，
客户其他诉求:
;宽带小区$[一品苑]$</t>
  </si>
  <si>
    <t>2024-07-11 16:32:48</t>
  </si>
  <si>
    <t>2024-07-11 16:33:11</t>
  </si>
  <si>
    <t>SD-851-324441-34140-1960</t>
  </si>
  <si>
    <t>SD-057-240711-210649-6702</t>
  </si>
  <si>
    <t>2024-07-11 18:32:18</t>
  </si>
  <si>
    <t>【调研】-普通区域-奎文区-金福苑公安局宿舍-13869668688-100M-魔百和投诉-次数0-20240711183039X839868965</t>
  </si>
  <si>
    <t>20240711183039X839868965</t>
  </si>
  <si>
    <t>流程受理流水号：20240711182902138696686881135739
客户号码:13869668688
客户姓名:陶**
投诉地市:潍坊
来话流水:2024071118284861820819414
宽带账号:13869668688
宽带账号归属地市:潍坊
宽带账号归属区县:高新
故障地址:潍坊高新高新城区胜利街金福苑小区5号楼2单元202*********
联系电话:18678082351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故障细类:移动高清电视故障(专席)
携转原因:
故障时间:2024-07-11 18:33:24
魔百和单播/组播:组播
具体故障现象:电视直播或点播无法观看，
客户其他诉求:
魔百和单/组播：组播</t>
  </si>
  <si>
    <t>2024-07-11 18:33:56</t>
  </si>
  <si>
    <t>SD-057-240711-138645-4404</t>
  </si>
  <si>
    <t>2024-07-11 14:52:31</t>
  </si>
  <si>
    <t>(目标)普通区域-青州市-南洋河小区-15269665163-100M-宽带上网投诉-次数0-202407110000389452</t>
  </si>
  <si>
    <t>2024-07-12 15:53:00</t>
  </si>
  <si>
    <t>202407110000389452</t>
  </si>
  <si>
    <t>202407110000389452#15269665163客户来电要求尽快办理移机，已经超出约定时间，请协助处理  联系方式：本机  联系人：女士 来电流水：2024071114484209920820986</t>
  </si>
  <si>
    <t>2024-07-11 14:56:37</t>
  </si>
  <si>
    <t>2024-07-11 14:56:55</t>
  </si>
  <si>
    <t>SD-852-330736-2755-7427</t>
  </si>
  <si>
    <t>2024-07-11 14:53:07</t>
  </si>
  <si>
    <t>【调研】-80+金卡-普通区域-高密市-刘二村自然村-15753668675-300M-宽带上网投诉-次数0-20240711145028X628941427 一级督办</t>
  </si>
  <si>
    <t>20240711145028X628941427</t>
  </si>
  <si>
    <t>2024-07-11 14:54:56</t>
  </si>
  <si>
    <t>2024-07-11 14:55:17</t>
  </si>
  <si>
    <t>SD-851-273893-14362-28840</t>
  </si>
  <si>
    <t>SD-057-240711-682513-3799</t>
  </si>
  <si>
    <t>2024-07-11 13:35:32</t>
  </si>
  <si>
    <t>【调研】-(目标)普通区域-青州市-水沟村自然村-13791891378-300M-宽带上网投诉-次数0-20240711133452X920834730</t>
  </si>
  <si>
    <t>20240711133452X920834730</t>
  </si>
  <si>
    <t xml:space="preserve">【农村网络投诉】流程受理流水号：20240711133233137918913781072224
客户号码:13791891378
客户姓名:许**
投诉地市:潍坊
来话流水:2024071113314239620801577
宽带账号:13791891378
宽带账号归属地市:潍坊
宽带账号归属区县:青州市
故障地址:潍坊青州市弥河镇水沟村
联系电话:13791891378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故障细类:网速慢/上网掉线(专席)
携转原因:
故障时间:2024-07-11 13:33:03
具体故障现象:网速经常掉线，重启未恢复，请协助谢谢。
客户其他诉求:
</t>
  </si>
  <si>
    <t>2024-07-11 13:37:14</t>
  </si>
  <si>
    <t>2024-07-11 13:38:00</t>
  </si>
  <si>
    <t>SD-057-240711-653879-6293</t>
  </si>
  <si>
    <t>2024-07-11 17:57:06</t>
  </si>
  <si>
    <t>80+白金-FTTR-普通区域-诸城市-华强小区-13563652788-1000M-宽带上网投诉-次数0-202407110000545793</t>
  </si>
  <si>
    <t>2024-07-12 18:58:00</t>
  </si>
  <si>
    <t>202407110000545793</t>
  </si>
  <si>
    <t xml:space="preserve">202407110000545793#宽带账号：13563652788；宽带地址：潍坊诸城市龙都街道南组团1号楼3单元502；客户来电反映移动高清电视无法观看，经查询客户侧为质差机顶盒，请协助上门更换终端并一并处理故障问题，谢谢！联系电话：本机；联系人：先生；来电流水：2024071117533008820837618。
</t>
  </si>
  <si>
    <t>2024-07-11 18:01:22</t>
  </si>
  <si>
    <t>2024-07-11 18:09:23</t>
  </si>
  <si>
    <t>SD-851-321023-12074-20914</t>
  </si>
  <si>
    <t>SD-057-240711-570964-379</t>
  </si>
  <si>
    <t>2024-07-11 08:45:06</t>
  </si>
  <si>
    <t>普通区域-寿光市-巨家村自然村-15806491559-300M-宽带上网投诉-次数0-20240711084329X609126785</t>
  </si>
  <si>
    <t>20240711084329X609126785</t>
  </si>
  <si>
    <t xml:space="preserve">【农村网络投诉】流程受理流水号：20240711084218158064915591003869
客户号码:15806491559
客户姓名:李**
投诉地市:潍坊
来话流水:2024071108414134620820413
宽带账号:15806491559
宽带账号归属地市:潍坊
宽带账号归属区县:寿光市
故障地址:潍坊寿光市王高镇巨家村
联系电话:15806491559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08:44:59
具体故障现象:无法上网，
客户其他诉求:
</t>
  </si>
  <si>
    <t>2024-07-11 08:56:40</t>
  </si>
  <si>
    <t>2024-07-11 08:57:05</t>
  </si>
  <si>
    <t>SD-851-325372-26535-28175</t>
  </si>
  <si>
    <t>SD-057-240711-871564-4263</t>
  </si>
  <si>
    <t>2024-07-11 14:32:31</t>
  </si>
  <si>
    <t>普通区域-昌乐县-龙脉花园-15725069152-300M-宽带上网投诉-次数0-20240711143154X514748997</t>
  </si>
  <si>
    <t>20240711143154X514748997</t>
  </si>
  <si>
    <t xml:space="preserve">流程受理流水号：20240711143116157250691521082229
客户号码:15725069152
客户姓名:季*
投诉地市:潍坊
来话流水:2024071114265671220881792
宽带账号:15725069152
宽带账号归属地市:潍坊
宽带账号归属区县:昌乐县
故障地址:潍坊昌乐县宝城街道新昌路龙脉花园5号楼*********
联系电话:15725069152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故障细类:电脑上网出现故障(专席)
携转原因:
故障时间:2024-07-11 14:30:33
具体故障现象:电脑无法上网，已线上指导未恢复，要求尽快处理
客户其他诉求:
</t>
  </si>
  <si>
    <t>2024-07-11 14:34:36</t>
  </si>
  <si>
    <t>2024-07-11 14:34:56</t>
  </si>
  <si>
    <t>SD-851-260805-23767-12933</t>
  </si>
  <si>
    <t>SD-057-240711-357460-5588</t>
  </si>
  <si>
    <t>2024-07-11 16:50:29</t>
  </si>
  <si>
    <t>普通区域-青州市-河崖村-13563601039-1000M-宽带上网投诉-次数0-202407110000490148</t>
  </si>
  <si>
    <t>2024-07-12 17:51:00</t>
  </si>
  <si>
    <t>202407110000490148</t>
  </si>
  <si>
    <t>202407110000490148#宽带账号：13563601039；联系电话：13563601039宽带地址：潍坊青州市益都街道河崖河崖村大河崖村4号箱（刘洪贵家）******；客户来电反映连不上网，线上指导无法配合操作，要求上门处理  ，来电流水：2024071116363623620842345。</t>
  </si>
  <si>
    <t>2024-07-11 16:53:28</t>
  </si>
  <si>
    <t>2024-07-11 16:53:50</t>
  </si>
  <si>
    <t>SD-851-283094-2118-23773</t>
  </si>
  <si>
    <t>SD-057-240711-458603-1018</t>
  </si>
  <si>
    <t>2024-07-11 09:26:04</t>
  </si>
  <si>
    <t>80+银卡-普通区域-寿光市-李二村自然村-13465365668-1000M-宽带上网投诉-次数0-202407110000141724</t>
  </si>
  <si>
    <t>202407110000141724</t>
  </si>
  <si>
    <t>202407110000141724#流程受理流水号：20240711085504134653656681007248n客户号码:13465365668n客户姓名:孙**n投诉地市:潍坊n来话流水:2024071108545251520832962n宽带账号:13465365668n宽带账号归属地市:潍坊n宽带账号归属区县:寿光市n故障地址:潍坊寿光市孙家集街道李二村李二村自然村李二村4箱（张建庆外墙）*********n联系电话:13465365668n联系人:先生/女士n工单紧急程度:一般n是否有升级投诉倾向:否n是否重复投诉:否n是否携转意向:否n是否投诉倾向:否n是否智能网关:智能网关n当前是否在线:否n接入方式:FTTHn端到端诊断结果:状态正常n是否质差终端:是n光功率:无n故障大类:宽带/电视n故障细类:宽带无法上网n携转原因:n故障时间:2024-07-11 08:55:17n具体故障现象:网速慢卡顿，n客户其他诉求:客户侧为质差终端，要求上门更换终端并一并处理故障问题。n</t>
  </si>
  <si>
    <t>2024-07-11 09:28:07</t>
  </si>
  <si>
    <t>2024-07-11 09:28:39</t>
  </si>
  <si>
    <t>SD-851-270250-35604-25950</t>
  </si>
  <si>
    <t>SD-057-240711-743250-4997</t>
  </si>
  <si>
    <t>2024-07-11 15:47:58</t>
  </si>
  <si>
    <t>80+普通-普通区域-诸城市-东坡小区.环翠区-13964603677-100M-宽带上网投诉-次数0-202407110000435704</t>
  </si>
  <si>
    <t>2024-07-12 16:48:00</t>
  </si>
  <si>
    <t>202407110000435704</t>
  </si>
  <si>
    <t>202407110000435704#导航立单,客户通过语音导航反馈宽带故障问题,经诊断光猫设备性能不佳,要求装维回访处理,请协助.联系电话：13964603677</t>
  </si>
  <si>
    <t>2024-07-11 15:49:48</t>
  </si>
  <si>
    <t>2024-07-11 15:51:19</t>
  </si>
  <si>
    <t>SD-057-240711-126807-6334</t>
  </si>
  <si>
    <t>2024-07-11 18:00:51</t>
  </si>
  <si>
    <t>【调研】-80+普通-FTTR-普通区域-昌邑市-十字路-15966136745-1000M-宽带上网投诉-次数0-202407110000553707</t>
  </si>
  <si>
    <t>202407110000553707</t>
  </si>
  <si>
    <t xml:space="preserve">202407110000553707#流程受理流水号：20240711175833159661367451130392
客户号码:15966136745
客户姓名:王**
投诉地市:潍坊
来话流水:2024071117572089120873373
宽带账号:15966136745
宽带账号归属地市:潍坊
宽带账号归属区县:昌邑市
故障地址:潍坊昌邑市李家埠镇十字路村十字路十字路村24号箱王总汇*********
联系电话:18863618101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17:59:42
具体故障现象:质差终端
客户其他诉求:客户侧为质差终端，要求上门更换终端并一并处理故障问题。
</t>
  </si>
  <si>
    <t>2024-07-11 18:01:52</t>
  </si>
  <si>
    <t>2024-07-11 18:02:19</t>
  </si>
  <si>
    <t>SD-851-237529-26944-18970</t>
  </si>
  <si>
    <t>SD-057-240711-956412-6339</t>
  </si>
  <si>
    <t>2024-07-11 18:01:51</t>
  </si>
  <si>
    <t>【调研】-80+银卡-普通区域-高密市-水岸东方一期-15098182854-1000M-魔百和投诉-次数0-202407110000413985</t>
  </si>
  <si>
    <t>202407110000413985</t>
  </si>
  <si>
    <t>202407110000413985#*YWDZ01
服务号码：15098182854，
号码归属地：潍坊高密 ，
请查原因；
用户品牌：全球通；
是否外呼开通：否；
客户质疑：移动高清套餐协议、移动高清（智能版）13元/月，
接触录音流水号：2024071115182706420855553；联系电话：15098182854；
受理明细：536230313239413734，争议业务名称：移动高清（智能版）13元/月，田*，15098182854，产品变更，2023-03-13 10:36:04,(f7263364)，高密-姚哥庄-随销泛渠道-中移铁通(SD.LF.07.02.66.23.KV)；
备注：用户来电对移动高清套餐协议、移动高清（智能版）13元/月业务订购有质疑，我处正常解释用户不认可，强烈要求上报，烦请处理;宽带小区$[水岸东方一期]$</t>
  </si>
  <si>
    <t>2024-07-11 18:07:01</t>
  </si>
  <si>
    <t>2024-07-11 18:07:20</t>
  </si>
  <si>
    <t>SD-851-322779-20411-21257</t>
  </si>
  <si>
    <t>SD-057-240711-970648-5360</t>
  </si>
  <si>
    <t>2024-07-11 16:20:29</t>
  </si>
  <si>
    <t>80+普通-普通区域-潍城区-泽信天著-19805361011-1000M-宽带上网投诉-次数0-20240711161851X931328637</t>
  </si>
  <si>
    <t>2024-07-12 17:21:00</t>
  </si>
  <si>
    <t>20240711161851X931328637</t>
  </si>
  <si>
    <t xml:space="preserve">流程受理流水号：20240711161438198053610111105989
客户号码:19805361011
客户姓名:宋**
投诉地市:潍坊
来话流水:2024071116104196420849378
宽带账号:19805361011
宽带账号归属地市:潍坊
宽带账号归属区县:潍城区
故障地址:潍坊潍城区西关街道东风西街泽信天著泽信天著8号楼*********
联系电话:19805361011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12:21:21
具体故障现象:网速慢卡顿，
客户其他诉求:
</t>
  </si>
  <si>
    <t>2024-07-11 16:31:57</t>
  </si>
  <si>
    <t>2024-07-11 16:32:25</t>
  </si>
  <si>
    <t>SD-851-321613-14926-17552</t>
  </si>
  <si>
    <t>2024-07-11 19:17:32</t>
  </si>
  <si>
    <t>普通区域-寒亭区-环宇五金市场-15065654606-200M-宽带上网投诉-次数0-202407110000594493 一级督办</t>
  </si>
  <si>
    <t>202407110000594493</t>
  </si>
  <si>
    <t>2024-07-11 19:19:53</t>
  </si>
  <si>
    <t>2024-07-11 19:20:08</t>
  </si>
  <si>
    <t>SD-057-240711-624019-7919</t>
  </si>
  <si>
    <t>2024-07-11 20:47:17</t>
  </si>
  <si>
    <t>【重投】-【调研】-普通区域-寒亭区-恒信学府-15615562259-500M-宽带上网投诉-次数0-202407110000629576</t>
  </si>
  <si>
    <t>202407110000629576</t>
  </si>
  <si>
    <t xml:space="preserve">202407110000629576#宽带账号：15615562259
宽带地址：潍坊寒亭区开元街道祥亭街恒信学府15号楼**
客户来电反映网速慢 ，客户不在家或者不方便线上指导，要求师傅上门  谢谢！
联系电话：15615562259
联系人：先生
来电流水2024071120435173320830707
</t>
  </si>
  <si>
    <t>2024-07-11 20:55:04</t>
  </si>
  <si>
    <t>2024-07-11 20:55:26</t>
  </si>
  <si>
    <t>SD-057-240711-631245-7373</t>
  </si>
  <si>
    <t>2024-07-11 19:44:30</t>
  </si>
  <si>
    <t>80+银卡-普通区域-潍城区-前姚小区-18363612343-300M-宽带上网投诉-次数0-202407110000607358</t>
  </si>
  <si>
    <t>202407110000607358</t>
  </si>
  <si>
    <t>202407110000607358#宽带账号：18363612343；宽带地址：潍坊潍城区城关街道福寿西街前姚小区4号楼；客户来电反映宽带网络无法使用，客户找不到光猫设备，客户不配合排障，要求上门，请协助处理，谢谢！联系电话：18363612343；联系人：先生；来电流水：2024071119382512120831579</t>
  </si>
  <si>
    <t>2024-07-11 20:00:50</t>
  </si>
  <si>
    <t>2024-07-11 20:01:09</t>
  </si>
  <si>
    <t>SD-057-240711-918753-7314</t>
  </si>
  <si>
    <t>2024-07-11 19:35:20</t>
  </si>
  <si>
    <t>【调研】-80+普通-普通区域-坊子区-滕家庄村自然村-13406666378-1000M-宽带上网投诉-次数0-20240711193417X657609939</t>
  </si>
  <si>
    <t>20240711193417X657609939</t>
  </si>
  <si>
    <t xml:space="preserve">【农村网络投诉】流程受理流水号：20240711193202134066663781144455
客户号码:13406666378
客户姓名:韩**
投诉地市:潍坊
来话流水:2024071119310213820892120
宽带账号:13406666378
宽带账号归属地市:潍坊
宽带账号归属区县:坊子区
故障地址:潍坊坊子区坊安街办滕家庄村滕家庄村自然村滕家庄村东南1号箱（滕其全）*********
联系电话:18765105588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故障时间:2024-07-11 19:33:22
具体故障现象:提示网络无法连接，
客户其他诉求:维修
</t>
  </si>
  <si>
    <t>2024-07-11 19:37:02</t>
  </si>
  <si>
    <t>2024-07-11 19:37:27</t>
  </si>
  <si>
    <t>SD-851-318467-20083-7137</t>
  </si>
  <si>
    <t>SD-057-240711-706231-6</t>
  </si>
  <si>
    <t>2024-07-11 00:55:09</t>
  </si>
  <si>
    <t>普通区域-临朐县-高家庄-15169569687-100M-宽带上网投诉-次数0-202407110000091421</t>
  </si>
  <si>
    <t>202407110000091421</t>
  </si>
  <si>
    <t>202407110000091421#流程受理流水号：20240711004936151695696871000018
客户号码:15169569687
客户姓名:刘**
投诉地市:潍坊
来话流水:2024071100492287020807858
宽带账号:15169569687
宽带账号归属地市:潍坊
宽带账号归属区县:临朐县
故障地址:潍坊临朐县寺头镇人民政府高家庄村高家庄高家庄2号箱刘东升（外墙）*********
联系电话:15169569687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00:53:42
具体故障现象:打不开网页，
客户其他诉求:有故障公告，解释不认可，要求投诉
;宽带小区$[高家庄]$</t>
  </si>
  <si>
    <t>2024-07-11 01:39:08</t>
  </si>
  <si>
    <t>SD-057-240711-197580-7924</t>
  </si>
  <si>
    <t>2024-07-11 20:47:25</t>
  </si>
  <si>
    <t>【重投】-【调研】-80+普通-普通区域-奎文区-光明小区北区-13806461303-200M-宽带上网投诉-次数0-20240711204638X998328463</t>
  </si>
  <si>
    <t>20240711204638X998328463</t>
  </si>
  <si>
    <t xml:space="preserve">流程受理流水号：20240711204536138064613031152510
客户号码:13806461303
客户姓名:赵*
投诉地市:潍坊
来话流水:2024071120443943220833714
宽带账号:13806461303
宽带账号归属地市:潍坊
宽带账号归属区县:奎文区
故障地址:潍坊奎文区潍洲路街道光明街光明小区北区光明北区4号楼*********
联系电话:13780838016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光功率:-30.96
故障大类:宽带/电视
故障细类:网速慢/上网掉线(专席)
携转原因:
故障时间:2024-07-11 20:45:41
具体故障现象:网速慢卡顿，光功率弱
客户其他诉求:
</t>
  </si>
  <si>
    <t>2024-07-11 20:50:38</t>
  </si>
  <si>
    <t>2024-07-11 20:51:15</t>
  </si>
  <si>
    <t>SD-057-240711-028157-4821</t>
  </si>
  <si>
    <t>2024-07-11 15:23:19</t>
  </si>
  <si>
    <t>80+普通-普通区域-安丘市-世纪铭城-18366339337-500M-宽带上网投诉-次数0-20240711152037X437011288</t>
  </si>
  <si>
    <t>20240711152037X437011288</t>
  </si>
  <si>
    <t xml:space="preserve">流程受理流水号：20240711151923183663393371092688
客户号码:18366339337
客户姓名:尹*
投诉地市:潍坊
来话流水:2024071115191144320863815
宽带账号:18366339337
宽带账号归属地市:潍坊
宽带账号归属区县:安丘市
故障地址:潍坊安丘市兴安街道和平路世纪铭城2号楼*********
联系电话:18366339337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15:25:17
具体故障现象:光猫亮红灯，
客户其他诉求:
</t>
  </si>
  <si>
    <t>2024-07-11 15:34:17</t>
  </si>
  <si>
    <t>2024-07-11 15:36:15</t>
  </si>
  <si>
    <t>SD-057-240711-170839-3999</t>
  </si>
  <si>
    <t>2024-07-11 14:08:16</t>
  </si>
  <si>
    <t>普通区域-高密市-月谭花园-17865186876-300M-宽带上网投诉-次数0-20240711140733X531515280</t>
  </si>
  <si>
    <t>20240711140733X531515280</t>
  </si>
  <si>
    <t xml:space="preserve">流程受理流水号：20240711140630178651868761077663
客户号码:17865186876
客户姓名:徐**
投诉地市:济南
来话流水:2024071113595826420814541
宽带账号:17865186876
宽带账号归属地市:济南
宽带账号归属区县:高密市
故障地址:潍坊高密市朝阳街道月潭路月谭花园4号楼*********
联系电话:17865186876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故障细类:网速慢/上网掉线(专席)
携转原因:
故障时间:2024-07-11 14:06:34
具体故障现象:家庭WiFi信号弱，路由器年限未超过，位置开阔，重启未恢复
客户其他诉求:
</t>
  </si>
  <si>
    <t>2024-07-11 14:24:15</t>
  </si>
  <si>
    <t>2024-07-11 14:24:34</t>
  </si>
  <si>
    <t>SD-851-292529-5242-17813</t>
  </si>
  <si>
    <t>SD-057-240711-072435-3992</t>
  </si>
  <si>
    <t>2024-07-11 14:07:53</t>
  </si>
  <si>
    <t>【调研】-80+银卡-(目标)普通区域-潍城区-王家庄楼区-13573667786-1000M-魔百和投诉-次数0-202407110000357721</t>
  </si>
  <si>
    <t>202407110000357721</t>
  </si>
  <si>
    <t>202407110000357721#流程受理流水号：20240711140643135736677861077703
客户号码:13573667786
客户姓名:王**
投诉地市:潍坊
来话流水:2024071114044810420856987
宽带账号:13573667786
宽带账号归属地市:潍坊
宽带账号归属区县:潍城区
故障地址:潍坊潍城区望留街道王家庄子王家庄楼区1号楼4-102
联系电话:15064685721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故障时间:2024-07-11 14:07:00
魔百和单播/组播:组播
具体故障现象:机顶盒无法开机。
客户其他诉求:
魔百和单/组播：组播;宽带小区$[王家庄楼区]$</t>
  </si>
  <si>
    <t>2024-07-11 14:12:46</t>
  </si>
  <si>
    <t>2024-07-11 14:13:06</t>
  </si>
  <si>
    <t>SD-057-240711-194562-7413</t>
  </si>
  <si>
    <t>2024-07-11 19:50:02</t>
  </si>
  <si>
    <t>【调研】-普通区域-滨海-华润世家-19853615313-1000M-宽带上网投诉-次数0-202407110000608823</t>
  </si>
  <si>
    <t>202407110000608823</t>
  </si>
  <si>
    <t>202407110000608823#流程受理流水号：20240711194743198536153131146455
客户号码:19853615313
客户姓名:靳**
投诉地市:潍坊
来话流水:2024071119465851520876204
宽带账号:19853615313
宽带账号归属地市:潍坊
宽带账号归属区县:滨海
故障地址:潍坊滨海央子街道华润世家小区
联系电话:19853615313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19:47:50
具体故障现象:光猫亮红灯，捋直插紧后未恢复，请协助谢谢！
客户其他诉求:
;宽带小区$[华润世家]$</t>
  </si>
  <si>
    <t>2024-07-11 19:54:14</t>
  </si>
  <si>
    <t>2024-07-11 19:55:11</t>
  </si>
  <si>
    <t>SD-851-281819-2106-24082</t>
  </si>
  <si>
    <t>SD-057-240711-364759-7905</t>
  </si>
  <si>
    <t>2024-07-11 20:44:26</t>
  </si>
  <si>
    <t>普通区域-安丘市-新秀理想城-13864632535-100M-宽带上网投诉-次数0-20240711204354X834220941</t>
  </si>
  <si>
    <t>20240711204354X834220941</t>
  </si>
  <si>
    <t xml:space="preserve">流程受理流水号：20240711204206138646325351152206
客户号码:13864632535
客户姓名:王**
投诉地市:潍坊
来话流水:2024071120412993420821500
宽带账号:13864632535
宽带账号归属地市:潍坊
宽带账号归属区县:安丘市
故障地址:潍坊安丘市兴安街道和平路新秀理想城16号楼501
联系电话:13864632535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20:43:03
具体故障现象:光猫亮红灯，
客户其他诉求:
</t>
  </si>
  <si>
    <t>2024-07-11 20:52:17</t>
  </si>
  <si>
    <t>2024-07-11 20:52:43</t>
  </si>
  <si>
    <t>SD-852-236230-2311-5407</t>
  </si>
  <si>
    <t>SD-057-240711-531786-1238</t>
  </si>
  <si>
    <t>2024-07-11 09:50:02</t>
  </si>
  <si>
    <t>80+普通-普通区域-青州市-榆林马-15966172762-300M-宽带上网投诉-次数0-20240711094717X437842441</t>
  </si>
  <si>
    <t>20240711094717X437842441</t>
  </si>
  <si>
    <t xml:space="preserve">【农村网络投诉】流程受理流水号：20240711094518159661727621021459
客户号码:15966172762
客户姓名:季**
投诉地市:潍坊
来话流水:2024071109424326320859557
宽带账号:15966172762
宽带账号归属地市:潍坊
宽带账号归属区县:青州市
故障地址:潍坊青州市东夏镇榆林马榆林马扩容2号箱（村东纪文祥）*********
联系电话:15966172762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光功率:-14.77
故障大类:宽带/电视
故障细类:宽带无法上网(专席)
携转原因:
故障时间:2024-07-11 09:43:38
具体故障现象:提示网络无法连接，
客户其他诉求:
</t>
  </si>
  <si>
    <t>2024-07-11 09:52:04</t>
  </si>
  <si>
    <t>2024-07-11 09:52:22</t>
  </si>
  <si>
    <t>SD-057-240711-423059-1311</t>
  </si>
  <si>
    <t>2024-07-11 09:56:45</t>
  </si>
  <si>
    <t>【调研】-80+普通-普通区域-青州市-铁路西宿舍-13780812695-300M-宽带上网投诉-次数0-20240711095437X877998121</t>
  </si>
  <si>
    <t>20240711095437X877998121</t>
  </si>
  <si>
    <t xml:space="preserve">流程受理流水号：20240711095417137808126951023938
客户号码:13780812695
客户姓名:方*
投诉地市:潍坊
来话流水:2024071109535145720890523
宽带账号:13780812695
宽带账号归属地市:潍坊
宽带账号归属区县:青州市
故障地址:潍坊青州市益都街道北城大街铁路西宿舍3号楼*********
联系电话:13780812695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
携转原因:
故障时间:2024-07-11 09:53:37
具体故障现象:光猫亮红灯，
客户其他诉求:
</t>
  </si>
  <si>
    <t>2024-07-11 09:57:59</t>
  </si>
  <si>
    <t>2024-07-11 09:58:21</t>
  </si>
  <si>
    <t>SD-851-300997-12342-19554</t>
  </si>
  <si>
    <t>SD-057-240711-987630-8214</t>
  </si>
  <si>
    <t>2024-07-11 21:28:43</t>
  </si>
  <si>
    <t>【调研】-普通区域-奎文区-奎文凤凰山庄-18264665199-300M-宽带上网投诉-次数0-202407110000638300</t>
  </si>
  <si>
    <t>202407110000638300</t>
  </si>
  <si>
    <t xml:space="preserve">202407110000638300#宽带账号：18264665199；宽带地址：潍坊高新高新城区樱前街奎文凤凰山庄6号楼3-302；客户来电反映宽带网速慢，要求师傅上门，请协助处理，谢谢！联系电话：18264665199；联系人：女士；来电流水：2024071121233687020869246。 </t>
  </si>
  <si>
    <t>2024-07-11 21:31:31</t>
  </si>
  <si>
    <t>2024-07-11 21:32:36</t>
  </si>
  <si>
    <t>SD-852-280229-1337-4487</t>
  </si>
  <si>
    <t>SD-057-240711-240986-3140</t>
  </si>
  <si>
    <t>2024-07-11 12:26:26</t>
  </si>
  <si>
    <t>【调研】-普通区域-寿光市-静山小区-13780881538-200M-宽带上网投诉-次数0-20240711122438X878475404</t>
  </si>
  <si>
    <t>20240711122438X878475404</t>
  </si>
  <si>
    <t xml:space="preserve">流程受理流水号：20240711122122137808815381062066
客户号码:13780881538
客户姓名:国**
投诉地市:潍坊
来话流水:2024071112201549320826072
宽带账号:13780881538
宽带账号归属地市:潍坊
宽带账号归属区县:寿光市
故障地址:潍坊寿光市文家街道金光西街静山小区15号楼*********
联系电话:13780818766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12:18:20
具体故障现象:PON灯闪，插紧捋直光纤，重启未恢复
客户其他诉求:
</t>
  </si>
  <si>
    <t>2024-07-11 12:28:10</t>
  </si>
  <si>
    <t>2024-07-11 12:28:42</t>
  </si>
  <si>
    <t>2024-07-11 14:06:37</t>
  </si>
  <si>
    <t>【调研】-80+银卡-普通区域-潍城区-尧里王村-18853609990-1000M-宽带上网投诉-次数0-202407110000356385 一级督办</t>
  </si>
  <si>
    <t>202407110000356385</t>
  </si>
  <si>
    <t>2024-07-11 14:13:02</t>
  </si>
  <si>
    <t>2024-07-11 14:14:01</t>
  </si>
  <si>
    <t>SD-057-240711-487102-8004</t>
  </si>
  <si>
    <t>2024-07-11 21:00:28</t>
  </si>
  <si>
    <t>普通区域-安丘市-墨黑村（含李家庄）-13616365961-300M-宽带上网投诉-次数0-202407110000632100</t>
  </si>
  <si>
    <t>202407110000632100</t>
  </si>
  <si>
    <t>202407110000632100#宽带账号：13616365961；宽带地址：潍坊安丘市吾山镇墨黑村墨黑村自然村墨黑追加3#扩容许力智；客户来电反映移动高清看不了，客户不配合线上指导，要求上门，请协助处理，谢谢！联系电话：13616365961；联系人：先生；来电流水：2024071120554842120875966。</t>
  </si>
  <si>
    <t>2024-07-11 21:04:41</t>
  </si>
  <si>
    <t>2024-07-11 21:05:07</t>
  </si>
  <si>
    <t>SD-057-240711-462139-7083</t>
  </si>
  <si>
    <t>2024-07-11 19:11:02</t>
  </si>
  <si>
    <t>80+普通-普通区域-奎文区-东方公寓-13685366210-1000M-宽带上网投诉-次数0-202407110000595042</t>
  </si>
  <si>
    <t>202407110000595042</t>
  </si>
  <si>
    <t>202407110000595042#流程受理流水号：20240711190345136853662101140680
客户号码:13685366210
客户姓名:赵**
投诉地市:潍坊
来话流水:2024071119020156920829463
宽带账号:13685366210
宽带账号归属地市:潍坊
宽带账号归属区县:高新
故障地址:潍坊高新高新城区东方路东方公寓2号楼【南楼】*********
联系电话:15265660623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故障细类:宽带无法上网(专席)
携转原因:
故障时间:2024-07-11 19:02:50
具体故障现象:光猫灯正常但电脑手机无法上网，.无法进行线上指导，不会操作请协助，谢谢
客户其他诉求:
;宽带小区$[东方公寓]$</t>
  </si>
  <si>
    <t>2024-07-11 19:12:59</t>
  </si>
  <si>
    <t>2024-07-11 19:15:08</t>
  </si>
  <si>
    <t>SD-851-266760-9539-25790</t>
  </si>
  <si>
    <t>SD-057-240711-182753-5536</t>
  </si>
  <si>
    <t>2024-07-11 16:41:44</t>
  </si>
  <si>
    <t>80+普通-普通区域-高密市-凤凰景苑-13793626504-300M-宽带上网投诉-次数0-202407110000484654</t>
  </si>
  <si>
    <t>2024-07-12 17:42:00</t>
  </si>
  <si>
    <t>202407110000484654</t>
  </si>
  <si>
    <t xml:space="preserve">202407110000484654#流程受理流水号：20240711164055137936265041112693
客户号码:13793626504
客户姓名:门*
投诉地市:潍坊
来话流水:2024071116403526220886328
宽带账号:13793626504
宽带账号归属地市:潍坊
宽带账号归属区县:高密市
故障地址:潍坊高密市醴泉街道古城路凤凰景苑6号楼*********
联系电话:2024071116382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16:41:21
具体故障现象:打不开网页，
客户其他诉求:客户侧为质差终端，要求上门更换终端并一并处理故障问题。
</t>
  </si>
  <si>
    <t>2024-07-11 16:46:18</t>
  </si>
  <si>
    <t>2024-07-11 16:47:18</t>
  </si>
  <si>
    <t>SD-057-240711-176932-7439</t>
  </si>
  <si>
    <t>2024-07-11 19:53:10</t>
  </si>
  <si>
    <t>【调研】-普通区域-安丘市-大市留村自然村-15006562255-500M-宽带上网投诉-次数0-20240711195215X735370321</t>
  </si>
  <si>
    <t>20240711195215X735370321</t>
  </si>
  <si>
    <t xml:space="preserve">【农村网络投诉】流程受理流水号：20240711195130150065622551146921
客户号码:15006562255
客户姓名:赵**
投诉地市:潍坊
来话流水:2024071119435898320860772
宽带账号:15006562255
宽带账号归属地市:潍坊
宽带账号归属区县:安丘市
故障地址:潍坊安丘市景芝镇大市留村
联系电话:15006562255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故障时间:2024-07-11 19:51:46
具体故障现象:光猫灯正常但电脑手机无法上网，重启未恢复
客户其他诉求:
</t>
  </si>
  <si>
    <t>2024-07-11 19:55:08</t>
  </si>
  <si>
    <t>2024-07-11 19:55:26</t>
  </si>
  <si>
    <t>SD-851-299929-16890-10439</t>
  </si>
  <si>
    <t>SD-057-240711-162057-1327</t>
  </si>
  <si>
    <t>2024-07-11 09:58:32</t>
  </si>
  <si>
    <t>【调研】-普通区域-寿光市-北岔河村自然村-15165668366-100M-宽带上网投诉-次数0-202407110000170761</t>
  </si>
  <si>
    <t>2024-07-12 10:59:00</t>
  </si>
  <si>
    <t>202407110000170761</t>
  </si>
  <si>
    <t xml:space="preserve">202407110000170761#流程受理流水号：20240711095501151656683661024137
客户号码:15165668366
客户姓名:刘**
投诉地市:潍坊
来话流水:2024071109541055620894394
宽带账号:15165668366
宽带账号归属地市:潍坊
宽带账号归属区县:寿光市
故障地址:潍坊寿光市营里镇北岔河村北岔河村自然村北岔河扩容17号箱*********
联系电话:17616811572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故障时间:2024-07-11 10:44:23
具体故障现象:电脑无法上网，
客户其他诉求:客户侧为质差终端，要求上门更换终端并一并处理故障问题。
</t>
  </si>
  <si>
    <t>2024-07-11 10:01:58</t>
  </si>
  <si>
    <t>2024-07-11 10:02:37</t>
  </si>
  <si>
    <t>SD-057-240711-876540-192</t>
  </si>
  <si>
    <t>2024-07-11 08:26:05</t>
  </si>
  <si>
    <t>普通区域-诸城市-兴泊小区-15006633140-200M-宽带上网投诉-次数0-202407110000094150</t>
  </si>
  <si>
    <t>2024-07-12 09:27:00</t>
  </si>
  <si>
    <t>202407110000094150</t>
  </si>
  <si>
    <t>202407110000094150#流程受理流水号：20240711082423150066331401000878
客户号码:15006633140
客户姓名:武*
投诉地市:潍坊
来话流水:2024071108235087920813335
宽带账号:15006633140
宽带账号归属地市:潍坊
宽带账号归属区县:诸城市
故障地址:潍坊诸城市密州街道繁荣路兴泊小区1号楼*********
联系电话:15006633140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08:25:18
具体故障现象:提示网络无法连接，
客户其他诉求:要求尽快维修
;宽带小区$[兴泊小区]$</t>
  </si>
  <si>
    <t>2024-07-11 08:34:19</t>
  </si>
  <si>
    <t>2024-07-11 08:35:08</t>
  </si>
  <si>
    <t>SD-851-248269-8713-324</t>
  </si>
  <si>
    <t>SD-057-240711-427319-8047</t>
  </si>
  <si>
    <t>2024-07-11 21:10:03</t>
  </si>
  <si>
    <t>80+银卡-普通区域-昌邑市-刘埠社区-13864689002-1000M-宽带上网投诉-次数0-202407110000635469</t>
  </si>
  <si>
    <t>202407110000635469</t>
  </si>
  <si>
    <t xml:space="preserve">202407110000635469#流程受理流水号：20240711210932138646890021154478
客户号码:13864689002
客户姓名:石**
投诉地市:潍坊
来话流水:2024071121084454020821150
宽带账号:13864689002
宽带账号归属地市:潍坊
宽带账号归属区县:昌邑市
故障地址:潍坊昌邑市城区都昌路刘埠社区2号楼*********
联系电话:13864689002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光功率:-19.39
故障大类:宽带/电视
故障细类:宽带无法上网
携转原因:
故障时间:2024-07-11 21:09:46
具体故障现象:提示网络无法连接，
客户其他诉求:客户侧为质差终端，要求上门更换终端并一并处理故障问题。
</t>
  </si>
  <si>
    <t>2024-07-11 21:13:19</t>
  </si>
  <si>
    <t>2024-07-11 21:13:41</t>
  </si>
  <si>
    <t>SD-851-244997-15358-9631</t>
  </si>
  <si>
    <t>SD-057-240711-719602-1329</t>
  </si>
  <si>
    <t>2024-07-11 09:58:41</t>
  </si>
  <si>
    <t>【调研】-80+普通-普通区域-奎文区-凯旋国际小区-18363673705-100M-宽带上网投诉-次数0-202407110000169509</t>
  </si>
  <si>
    <t>202407110000169509</t>
  </si>
  <si>
    <t xml:space="preserve">202407110000169509#宽带账号：18363673705；宽带地址：潍坊高新高新城区东方路凯旋国际小区2号楼*********；客户来电反映宽带不在线，无法提供具体设备情况，客户不在现场，无法配合线上指导，要求上门，请协助处理，谢谢！
联系电话：18265690797；联系人：先生；来电流水：2024071109551248620806936
</t>
  </si>
  <si>
    <t>2024-07-11 10:03:16</t>
  </si>
  <si>
    <t>2024-07-11 10:04:30</t>
  </si>
  <si>
    <t>SD-851-301668-18328-8017</t>
  </si>
  <si>
    <t>SD-057-240711-706381-1298</t>
  </si>
  <si>
    <t>2024-07-11 09:56:13</t>
  </si>
  <si>
    <t>普通区域-青州市-刘河村-15964041194-300M-宽带上网投诉-次数0-20240711095320X800346292</t>
  </si>
  <si>
    <t>20240711095320X800346292</t>
  </si>
  <si>
    <t xml:space="preserve">【农村网络投诉】流程受理流水号：20240711095234159640411941023489
客户号码:15964041194
客户姓名:张**
投诉地市:潍坊
来话流水:2024071109511842820860580
宽带账号:15964041194
宽带账号归属地市:潍坊
宽带账号归属区县:青州市
故障地址:潍坊青州市何官镇刘河村刘河村刘河路口商业街WLAN网络箱（青云潜水泵）*********
联系电话:15163618069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09:53:52
具体故障现象:光猫灯正常但电脑手机无法上网，指导未操作
客户其他诉求:
</t>
  </si>
  <si>
    <t>2024-07-11 10:02:36</t>
  </si>
  <si>
    <t>2024-07-11 10:03:10</t>
  </si>
  <si>
    <t>SD-057-240711-784510-4864</t>
  </si>
  <si>
    <t>2024-07-11 15:29:20</t>
  </si>
  <si>
    <t>【调研】-80+普通-普通区域-潍城区-金碧广场-15153618411-300M-宽带上网投诉-次数0-202407110000421803</t>
  </si>
  <si>
    <t>202407110000421803</t>
  </si>
  <si>
    <t>202407110000421803#宽带账号：15153618411；联系电话：15153618411宽带地址：潍坊潍城区北关街道月河路金碧广场2号楼；客户来电反映网速慢，客户来电报修，线上指导无法配合操作，要求上门处理, 来电流水：2024071115252733420835751。</t>
  </si>
  <si>
    <t>2024-07-11 15:32:27</t>
  </si>
  <si>
    <t>2024-07-11 15:33:11</t>
  </si>
  <si>
    <t>SD-057-240711-684725-3151</t>
  </si>
  <si>
    <t>2024-07-11 12:27:56</t>
  </si>
  <si>
    <t>80+银卡-普通区域-寿光市-怡馨园小区-15966199777-1000M-宽带上网投诉-次数0-202407110000306568</t>
  </si>
  <si>
    <t>202407110000306568</t>
  </si>
  <si>
    <t xml:space="preserve">202407110000306568#宽带账号：15966199777；宽带地址：潍坊寿光市北洛镇幸福北路怡馨园小区15号楼；客户来电反映宽带电视看不了，客户不在现场，无法配合线上指导，要求师傅上门，请协助处理，谢谢！联系电话：13465730699；联系人：先生；来电流水：2024071112261448220873376。 
</t>
  </si>
  <si>
    <t>2024-07-11 12:32:35</t>
  </si>
  <si>
    <t>2024-07-11 12:32:51</t>
  </si>
  <si>
    <t>SD-852-281623-1678-13213</t>
  </si>
  <si>
    <t>SD-057-240711-470293-7315</t>
  </si>
  <si>
    <t>2024-07-11 19:35:24</t>
  </si>
  <si>
    <t>80+普通-普通区域-奎文区-【潍柴】华丰小区-15725626568-500M-宽带上网投诉-次数0-20240711193441X681280785</t>
  </si>
  <si>
    <t>20240711193441X681280785</t>
  </si>
  <si>
    <t>【预处理派单】宽带账号：15725626568，宽带地址： 潍坊奎文区北苑街道北宫街【潍柴】华丰小区8#楼*********，故障现象：，故障现象类型：，客户诉求：15725626568 客户表示说好的7点多来移机 为何不联系 一直在等待 不认可 要求反馈 让师傅马上联系安排上门，联系电话：15725626568，通话流水：2024071119320226120897472。接入方式：，当前是否在线：不在线，端到端诊断结果：宽带业务状态未激活，是否智能网关：否，光功率。</t>
  </si>
  <si>
    <t>2024-07-11 19:41:06</t>
  </si>
  <si>
    <t>2024-07-11 19:41:36</t>
  </si>
  <si>
    <t>SD-851-288056-3757-8778</t>
  </si>
  <si>
    <t>SD-057-240711-618053-7902</t>
  </si>
  <si>
    <t>2024-07-11 20:44:15</t>
  </si>
  <si>
    <t>【调研】-80+银卡-普通区域-寿光市-常家-18266463780-300M-宽带上网投诉-次数0-20240711204312X792217114</t>
  </si>
  <si>
    <t>20240711204312X792217114</t>
  </si>
  <si>
    <t xml:space="preserve">【农村网络投诉】流程受理流水号：20240711204206182664637801152204
客户号码:18266463780
客户姓名:杨**
投诉地市:潍坊
来话流水:2024071120410983020820134
宽带账号:18266463780
宽带账号归属地市:潍坊
宽带账号归属区县:寿光市
故障地址:潍坊寿光市田柳常家村常家常家村24号箱*********
联系电话:15864331526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故障细类:宽带无法上网
携转原因:
故障时间:2024-07-11 20:42:32
具体故障现象:打不开网页，
客户其他诉求:
</t>
  </si>
  <si>
    <t>2024-07-11 20:47:45</t>
  </si>
  <si>
    <t>2024-07-11 20:48:08</t>
  </si>
  <si>
    <t>SD-057-240711-126780-1332</t>
  </si>
  <si>
    <t>2024-07-11 09:59:06</t>
  </si>
  <si>
    <t>普通区域-潍城区-前张友自然村-18765107369-500M-魔百和投诉-次数0-20240711095610X970914535</t>
  </si>
  <si>
    <t>20240711095610X970914535</t>
  </si>
  <si>
    <t>【农村网络投诉】流程受理流水号：20240711095151187651073691023298
客户号码:18765107369
客户姓名:袁**
投诉地市:潍坊
来话流水:2024071109480741520823010
宽带账号:18765107369
宽带账号归属地市:潍坊
宽带账号归属区县:潍城区
故障地址:潍坊潍城区军埠口综合项目区前张友前张友自然村村内东第3条路南第6排11#*********
联系电话:18765107369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故障大类:电视
故障细类:移动高清电视故障(专席)
携转原因:
故障时间:2024-07-11 09:58:21
魔百和单播/组播:组播
具体故障现象:电视直播或点播无法观看，
客户其他诉求:
魔百和单/组播：组播</t>
  </si>
  <si>
    <t>2024-07-11 10:21:30</t>
  </si>
  <si>
    <t>2024-07-11 10:21:54</t>
  </si>
  <si>
    <t>SD-057-240711-314562-7372</t>
  </si>
  <si>
    <t>2024-07-11 19:44:28</t>
  </si>
  <si>
    <t>80+金卡-普通区域-潍城区-华安庭岸风景-15910117549-1000M-宽带上网投诉-次数0-202407110000608876</t>
  </si>
  <si>
    <t>202407110000608876</t>
  </si>
  <si>
    <t xml:space="preserve">202407110000608876#【已关注中国移动10086微信公众号】流程受理流水号：20240711194307159101175491145902
客户号码:15910117549
客户姓名:王**
投诉地市:潍坊
来话流水:2024071119423052020853042
宽带账号:15910117549
宽带账号归属地市:潍坊
宽带账号归属区县:潍城区
故障地址:潍坊潍城区城关街道向阳路华安庭岸风景17号楼*********
联系电话:15910117549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19:43:40
具体故障现象:提示网络无法连接，
客户其他诉求:客户侧为质差终端，要求上门更换终端并一并处理故障问题。
</t>
  </si>
  <si>
    <t>2024-07-11 19:48:20</t>
  </si>
  <si>
    <t>2024-07-11 19:48:55</t>
  </si>
  <si>
    <t>SD-851-314429-402-16705</t>
  </si>
  <si>
    <t>SD-057-240711-863521-3484</t>
  </si>
  <si>
    <t>2024-07-11 13:08:23</t>
  </si>
  <si>
    <t>普通区域-昌乐县-计生局家属院-13406627526-500M-魔百和投诉-次数0-202407110000328173</t>
  </si>
  <si>
    <t>202407110000328173</t>
  </si>
  <si>
    <t>202407110000328173#流程受理流水号：20240711130640134066275261068905
客户号码:13406627526
客户姓名:秦**
投诉地市:潍坊
来话流水:2024071113005310320802677
宽带账号:13406627526
宽带账号归属地市:潍坊
宽带账号归属区县:昌乐县
故障地址:潍坊昌乐县城关街道利民街计生局家属院南楼*********
联系电话:13562602724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故障时间:2024-07-11 13:05:31
魔百和单播/组播:组播
具体故障现象:直播花屏，拔插高清线重启，指导恢复出厂无效，请处理
客户其他诉求:
魔百和单/组播：组播;宽带小区$[计生局家属院]$</t>
  </si>
  <si>
    <t>2024-07-11 13:10:05</t>
  </si>
  <si>
    <t>2024-07-11 13:10:28</t>
  </si>
  <si>
    <t>SD-851-322254-22587-17217</t>
  </si>
  <si>
    <t>SD-057-240711-623758-8050</t>
  </si>
  <si>
    <t>2024-07-11 21:11:10</t>
  </si>
  <si>
    <t>80+银卡-普通区域-高密市-书香漫步-17663669557-1000M-宽带上网投诉-次数0-202407110000635545</t>
  </si>
  <si>
    <t>202407110000635545</t>
  </si>
  <si>
    <t xml:space="preserve">202407110000635545#宽带账号：17663669557；宽带地址：潍坊高密市醴泉街道站南街书香漫步5号楼；客户来电反映宽带无法上网，客户不配合排障，要求师傅上门，请协助处理，谢谢！联系电话：13181698567；联系人：先生；来电流水：2024071121054773820811245。 
</t>
  </si>
  <si>
    <t>2024-07-11 21:19:57</t>
  </si>
  <si>
    <t>2024-07-11 21:20:23</t>
  </si>
  <si>
    <t>SD-851-268793-2880-11934</t>
  </si>
  <si>
    <t>SD-057-240711-708652-8149</t>
  </si>
  <si>
    <t>2024-07-11 21:16:26</t>
  </si>
  <si>
    <t>普通区域-潍城区-圣菲漫步A-19577738111-1000M-宽带上网投诉-次数0-202407110000634890</t>
  </si>
  <si>
    <t>202407110000634890</t>
  </si>
  <si>
    <t xml:space="preserve">202407110000634890#19577738111客户来电反映给其安装宽带的服务师傅态度很差，表示设备安装好后客户测试宽带信号并不好，询问师傅具体原因，师傅推卸责任说是客户手机问题，师傅并要求客户必须回复10分满意，并且威胁客户明天要给客户将宽带退单，客户对此表示非常不满，我处已道歉安抚，解释不认可，要求核实回电，请协助处理，谢谢！
联系人:女士  联系电话：本机 来电流水：2024071120543084820871336
</t>
  </si>
  <si>
    <t>2024-07-11 22:13:46</t>
  </si>
  <si>
    <t>2024-07-12 08:40:13</t>
  </si>
  <si>
    <t>SD-851-260149-6208-9095</t>
  </si>
  <si>
    <t>SD-057-240711-192365-7463</t>
  </si>
  <si>
    <t>2024-07-11 19:56:34</t>
  </si>
  <si>
    <t>【调研】-80+白金-(目标)普通区域-寿光市-马寨村自然村-15863411100-1000M-宽带上网投诉-次数0-20240711195513X913557343 一级督办</t>
  </si>
  <si>
    <t>20240711195513X913557343</t>
  </si>
  <si>
    <t xml:space="preserve">【农村网络投诉】流程受理流水号：20240711195356158634111001147234
客户号码:15863411100
客户姓名:马**
投诉地市:潍坊
来话流水:2024071119532305020808551
宽带账号:15863411100
宽带账号归属地市:潍坊
宽带账号归属区县:寿光市
故障地址:潍坊寿光市稻田镇马寨村马寨村自然村马寨村6号箱（马国兴外墙）*********
联系电话:15866130639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19:54:36
具体故障现象:光猫亮红灯，
客户其他诉求:
</t>
  </si>
  <si>
    <t>2024-07-11 20:00:34</t>
  </si>
  <si>
    <t>2024-07-11 20:00:59</t>
  </si>
  <si>
    <t>SD-057-240711-973621-7898</t>
  </si>
  <si>
    <t>2024-07-11 20:44:02</t>
  </si>
  <si>
    <t>【调研】-80+银卡-FTTR-普通区域-坊子区-凤凰柏悦澜庭-18365695762-1000M-宽带上网投诉-次数0-20240711204128X688846500</t>
  </si>
  <si>
    <t>20240711204128X688846500</t>
  </si>
  <si>
    <t xml:space="preserve">流程受理流水号：20240711203818183656957621151852
客户号码:18365695762
客户姓名:尹**
投诉地市:潍坊
来话流水:2024071120361205120800134
宽带账号:18365695762
宽带账号归属地市:潍坊
宽带账号归属区县:坊子区
故障地址:潍坊坊子区坊子新区崇文街凤凰柏悦澜庭2号楼*********
联系电话:18365695762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光功率:-15.67
故障大类:宽带/电视
故障细类:网速慢/上网掉线(专席)
携转原因:
故障时间:2024-07-11 20:38:21
具体故障现象:网速慢卡顿，光猫自带wifi（全光wifi无路由器），重启未改善，测速300M，谢谢 
客户其他诉求:
</t>
  </si>
  <si>
    <t>2024-07-11 20:47:06</t>
  </si>
  <si>
    <t>2024-07-11 20:47:26</t>
  </si>
  <si>
    <t>SD-851-283034-1395-27536</t>
  </si>
  <si>
    <t>SD-057-240711-729564-3441</t>
  </si>
  <si>
    <t>2024-07-11 13:01:57</t>
  </si>
  <si>
    <t>【调研】-(目标)普通区域-寿光市-南马范村-15854401630-100M-宽带上网投诉-次数0-202407110000324974</t>
  </si>
  <si>
    <t>202407110000324974</t>
  </si>
  <si>
    <t xml:space="preserve">202407110000324974#流程受理流水号：20240711130123158544016301068180
客户号码:15854401630
客户姓名:寇**
投诉地市:潍坊
来话流水:2024071113005712720803092
宽带账号:15854401630
宽带账号归属地市:潍坊
宽带账号归属区县:寿光市
故障地址:潍坊寿光市圣城街道文圣街南马范社区1号楼*********
联系电话:15854401630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光功率:-18.96
故障大类:宽带/电视
故障细类:宽带无法上网
携转原因:
故障时间:2024-07-11 13:01:42
具体故障现象:提示网络无法连接，
客户其他诉求:客户侧为质差终端，要求上门更换终端并一并处理故障问题。
</t>
  </si>
  <si>
    <t>2024-07-11 13:03:55</t>
  </si>
  <si>
    <t>2024-07-11 13:04:14</t>
  </si>
  <si>
    <t>SD-852-258194-1792-19179</t>
  </si>
  <si>
    <t>2024-07-11 19:38:27</t>
  </si>
  <si>
    <t>【调研】-80+金卡-FTTR-普通区域-寿光市-文盛家园-13863665852-1000M-宽带上网投诉-次数0-20240711193640X800273931 一级督办</t>
  </si>
  <si>
    <t>20240711193640X800273931</t>
  </si>
  <si>
    <t>2024-07-11 19:45:38</t>
  </si>
  <si>
    <t>2024-07-11 19:45:59</t>
  </si>
  <si>
    <t>SD-851-235945-10843-914</t>
  </si>
  <si>
    <t>SD-057-240711-805427-5517</t>
  </si>
  <si>
    <t>2024-07-11 16:40:05</t>
  </si>
  <si>
    <t>【重投】-【调研】-80+普通-普通区域-奎文区-樱北花园-15863429937-300M-宽带上网投诉-次数0-202407110000480286</t>
  </si>
  <si>
    <t>2024-07-12 17:41:00</t>
  </si>
  <si>
    <t>202407110000480286</t>
  </si>
  <si>
    <t>202407110000480286#用户表示宽带不能正常使用，要求上门维修，用户要求给其赔偿，请工作人员协助处理，谢谢！流水号2024071116345313620823272，联系人女士，联系电话15863429937！</t>
  </si>
  <si>
    <t>2024-07-11 16:46:11</t>
  </si>
  <si>
    <t>2024-07-11 16:49:42</t>
  </si>
  <si>
    <t>SD-057-240711-427051-1339</t>
  </si>
  <si>
    <t>2024-07-11 09:59:36</t>
  </si>
  <si>
    <t>普通区域-坊子区-阳光新城二期-18866728342-1000M-宽带上网投诉-次数0-20240711095721X411433150</t>
  </si>
  <si>
    <t>20240711095721X411433150</t>
  </si>
  <si>
    <t xml:space="preserve">流程受理流水号：20240711095442188667283421024043
客户号码:18866728342
客户姓名:孙**
投诉地市:潍坊
来话流水:2024071109515128820866950
宽带账号:18866728342
宽带账号归属地市:潍坊
宽带账号归属区县:坊子区
故障地址:潍坊坊子区坊子新区崇文街阳光新城二期3号楼2单元1302室
联系电话:18866728342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光功率:无
故障大类:宽带/电视
故障细类:宽带无法上网(专席)
携转原因:
故障时间:2024-07-11 09:55:05
具体故障现象:网络无法使用，客户反应需要扯网线，否则无法办公，客户着急使用，请尽快给其联系处理，谢谢
客户其他诉求:
</t>
  </si>
  <si>
    <t>2024-07-11 10:01:26</t>
  </si>
  <si>
    <t>2024-07-11 10:01:48</t>
  </si>
  <si>
    <t>SD-851-302293-1629-2625</t>
  </si>
  <si>
    <t>SD-057-240711-875410-3167</t>
  </si>
  <si>
    <t>2024-07-11 12:29:09</t>
  </si>
  <si>
    <t>普通区域-寿光市-张僧疃-15265696900-500M-宽带上网投诉-次数0-20240711122615X975691783</t>
  </si>
  <si>
    <t>20240711122615X975691783</t>
  </si>
  <si>
    <t xml:space="preserve">【农村网络投诉】流程受理流水号：20240711122354152656969001062516
客户号码:15265696900
客户姓名:苗**
投诉地市:潍坊
来话流水:2024071112234030920853118
宽带账号:15265696900
宽带账号归属地市:潍坊
宽带账号归属区县:寿光市
故障地址:潍坊寿光市田柳张僧疃村张丰疃张丰疃村扩容21号箱*********
联系电话:15265696900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故障时间:2024-07-11 12:25:15
具体故障现象:光猫亮红灯，
客户其他诉求:
</t>
  </si>
  <si>
    <t>2024-07-11 12:34:49</t>
  </si>
  <si>
    <t>2024-07-11 12:36:45</t>
  </si>
  <si>
    <t>SD-057-240711-821765-3949</t>
  </si>
  <si>
    <t>2024-07-11 14:00:00</t>
  </si>
  <si>
    <t>普通区域-高密市-潍坊市高密市醴泉街道顺河路新新家园-15064423111-100M-宽带上网投诉-次数0-202407110000352352</t>
  </si>
  <si>
    <t>202407110000352352</t>
  </si>
  <si>
    <t>202407110000352352#流程受理流水号：20240711135857150644231111076298
客户号码:15064423111
客户姓名:臧**
投诉地市:潍坊
来话流水:2024071113581516020801284
宽带账号:15064423111
宽带账号归属地市:潍坊
宽带账号归属区县:高密市
故障地址:潍坊高密市醴泉街道顺河路潍坊市高密市醴泉街道顺河路新新家园2号楼*********
联系电话:13792672110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13:59:34
具体故障现象:光猫亮红灯，
客户其他诉求:
;宽带小区$[潍坊市高密市醴泉街道顺河路新新家园]$</t>
  </si>
  <si>
    <t>2024-07-11 14:09:16</t>
  </si>
  <si>
    <t>2024-07-11 14:10:10</t>
  </si>
  <si>
    <t>SD-057-240711-312945-4105</t>
  </si>
  <si>
    <t>2024-07-11 14:15:12</t>
  </si>
  <si>
    <t>普通区域-诸城市-北三里庄东区-15064403505-300M-宽带上网投诉-次数0-202407110000359969</t>
  </si>
  <si>
    <t>202407110000359969</t>
  </si>
  <si>
    <t>202407110000359969#客户来电反映家中宽带无法使用不认可，光信号亮红灯，请师傅前去查看，联系电话；19577761261，先生，来电流水：2024071114114009720824629</t>
  </si>
  <si>
    <t>2024-07-11 14:18:56</t>
  </si>
  <si>
    <t>2024-07-11 14:19:17</t>
  </si>
  <si>
    <t>SD-057-240711-453960-8021</t>
  </si>
  <si>
    <t>2024-07-11 21:02:32</t>
  </si>
  <si>
    <t>【调研】-80+金卡-FTTR-普通区域-寿光市-北付家-13345260315-1000M-宽带上网投诉-次数0-20240711210135X895809300</t>
  </si>
  <si>
    <t>20240711210135X895809300</t>
  </si>
  <si>
    <t xml:space="preserve">流程受理流水号：20240711205752133452603151153583
客户号码:13345260315
客户姓名:李**
投诉地市:潍坊
来话流水:2024071120570792120880808
宽带账号:13345260315
宽带账号归属地市:潍坊
宽带账号归属区县:寿光市
故障地址:潍坊寿光市古城北付家庄北付家9号箱周冠河外墙*********
联系电话:13345260315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20:59:24
具体故障现象:光猫亮红灯，捋直插紧光纤线  
重启设备
客户其他诉求:
</t>
  </si>
  <si>
    <t>2024-07-11 21:03:46</t>
  </si>
  <si>
    <t>2024-07-11 21:04:05</t>
  </si>
  <si>
    <t>SD-851-264651-23918-12136</t>
  </si>
  <si>
    <t>SD-057-240711-136405-5526</t>
  </si>
  <si>
    <t>2024-07-11 16:41:06</t>
  </si>
  <si>
    <t>普通区域-安丘市-三十里铺村自然村-15762553796-300M-宽带上网投诉-次数0-20240711163830X110794944</t>
  </si>
  <si>
    <t>20240711163830X110794944</t>
  </si>
  <si>
    <t xml:space="preserve">【农村网络投诉】流程受理流水号：20240711163731157625537961111835
客户号码:15762553796
客户姓名:张**
投诉地市:潍坊
来话流水:2024071116320100520891128
宽带账号:15762553796
宽带账号归属地市:潍坊
宽带账号归属区县:安丘市
故障地址:潍坊安丘市白芬子镇三十里铺村三十里铺村自然村三十里铺二次追加12号箱张治学*********
联系电话:15762553796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16:35:29
具体故障现象:光猫亮红灯，
客户其他诉求:
</t>
  </si>
  <si>
    <t>2024-07-11 16:45:31</t>
  </si>
  <si>
    <t>2024-07-11 16:48:27</t>
  </si>
  <si>
    <t>SD-057-240711-321548-5522</t>
  </si>
  <si>
    <t>2024-07-11 16:40:49</t>
  </si>
  <si>
    <t>普通区域-坊子区-小圈村自然村-15963435972-300M-宽带上网投诉-次数0-202407110000479893</t>
  </si>
  <si>
    <t>202407110000479893</t>
  </si>
  <si>
    <t>202407110000479893#宽带账号：15963435972；宽带地址：潍坊坊子区太保庄街道小圈村131号；客户来电反映宽带无法上网，wifi 密码忘了，客户不配合排障，要求上门，请协助处理，谢谢！联系电话：先打15963435972打不通的话拨打15866594889；联系人：先生；来电流水：2024071116351048120826495</t>
  </si>
  <si>
    <t>2024-07-11 16:43:02</t>
  </si>
  <si>
    <t>2024-07-11 16:43:25</t>
  </si>
  <si>
    <t>SD-851-303604-23985-2865</t>
  </si>
  <si>
    <t>SD-057-240711-523047-7495</t>
  </si>
  <si>
    <t>2024-07-11 19:59:37</t>
  </si>
  <si>
    <t>80+普通-普通区域-潍城区-市场村自然村-15169593779-300M-宽带上网投诉-次数0-20240711195841X121915910</t>
  </si>
  <si>
    <t>20240711195841X121915910</t>
  </si>
  <si>
    <t xml:space="preserve">【农村网络投诉】流程受理流水号：20240711195644151695937791147588
客户号码:15169593779
客户姓名:王*
投诉地市:潍坊
来话流水:2024071119562576620823798
宽带账号:15169593779
宽带账号归属地市:潍坊
宽带账号归属区县:潍城区
故障地址:潍坊潍城区望留街道市场村市场村自然村1#东起一胡同南起3排西户东山*********
联系电话:15169593779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19:57:39
具体故障现象:光猫亮红灯，
客户其他诉求:
</t>
  </si>
  <si>
    <t>2024-07-11 20:05:50</t>
  </si>
  <si>
    <t>SD-057-240711-612870-6894</t>
  </si>
  <si>
    <t>2024-07-11 18:58:20</t>
  </si>
  <si>
    <t>【调研】-80+钻石-(目标)普通区域-青州市-富盈家园小区-13854499133-1000M-宽带上网投诉-次数0-202407110000588548</t>
  </si>
  <si>
    <t>202407110000588548</t>
  </si>
  <si>
    <t>202407110000588548#流程受理流水号：20240711185753138544991331139883
客户号码:13854499133
客户姓名:赵**
投诉地市:潍坊
来话流水:2024071118565027820898844
宽带账号:13854499133
宽带账号归属地市:潍坊
宽带账号归属区县:青州市
故障地址:潍坊青州市东夏镇益王府北路富盈家园小区27号楼*********
联系电话:13854499133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
携转原因:
故障时间:2024-07-11 18:58:01
具体故障现象:提示网络无法连接，
客户其他诉求:维修 
;宽带小区$[富盈家园小区]$</t>
  </si>
  <si>
    <t>2024-07-11 19:05:51</t>
  </si>
  <si>
    <t>2024-07-11 19:26:22</t>
  </si>
  <si>
    <t>SD-851-242249-11764-19464</t>
  </si>
  <si>
    <t>SD-057-240711-895640-7359</t>
  </si>
  <si>
    <t>2024-07-11 19:43:06</t>
  </si>
  <si>
    <t>普通区域-奎文区-纺织小区五区（潍棉）-15806483311-100M-宽带上网投诉-次数0-202407110000608752</t>
  </si>
  <si>
    <t>202407110000608752</t>
  </si>
  <si>
    <t xml:space="preserve">202407110000608752#流程受理流水号：20240711194153158064833111145754
客户号码:15806483311
客户姓名:陈*
投诉地市:潍坊
来话流水:2024071119413010620847824
宽带账号:15806483311
宽带账号归属地市:潍坊
宽带账号归属区县:奎文区
故障地址:潍坊奎文区潍洲路街道前进街纺织小区五区（潍棉）51号楼*********
联系电话:15806483311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故障时间:2024-07-11 19:43:18
具体故障现象:打不开网页，
客户其他诉求:客户侧为质差终端，要求上门更换终端并一并处理故障问题。
</t>
  </si>
  <si>
    <t>2024-07-11 19:55:17</t>
  </si>
  <si>
    <t>2024-07-11 19:59:31</t>
  </si>
  <si>
    <t>SD-057-240711-581740-7400</t>
  </si>
  <si>
    <t>2024-07-11 19:47:34</t>
  </si>
  <si>
    <t>【重投】-普通区域-高密市-农丰步行街（长丰一巷、二巷）-18853699168-300M-宽带上网投诉-次数0-20240711194622X382213359</t>
  </si>
  <si>
    <t>20240711194622X382213359</t>
  </si>
  <si>
    <t xml:space="preserve">流程受理流水号：20240711194525188536991681146199
客户号码:18853699168
客户姓名:谭**
投诉地市:潍坊
来话流水:2024071119435743420860608
宽带账号:18853699168
宽带账号归属地市:潍坊
宽带账号归属区县:高密市
故障地址:潍坊高密市密水街道长丰街农丰步行街（长丰一巷、二巷）19号楼1单元502
联系电话:18853699168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故障细类:网速慢/上网掉线(专席)
携转原因:
故障时间:2024-07-11 19:44:46
具体故障现象:频繁掉线
客户其他诉求:
</t>
  </si>
  <si>
    <t>2024-07-11 19:53:34</t>
  </si>
  <si>
    <t>SD-852-316264-56-13685</t>
  </si>
  <si>
    <t>SD-057-240711-769325-8035</t>
  </si>
  <si>
    <t>2024-07-11 21:05:36</t>
  </si>
  <si>
    <t>普通区域-潍城区-苟家村自然村-13964739907-300M-宽带上网投诉-次数0-20240711210428X684035060</t>
  </si>
  <si>
    <t>20240711210428X684035060</t>
  </si>
  <si>
    <t xml:space="preserve">【农村网络投诉】流程受理流水号：20240711210322139647399071153978
客户号码:13964739907
客户姓名:武**
投诉地市:潍坊
来话流水:2024071121025377220801237
宽带账号:13964739907
宽带账号归属地市:潍坊
宽带账号归属区县:潍城区
故障地址:潍坊潍城区望留街道苟家村苟家村自然村4#苟华山房子旁*********
联系电话:13964739907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21:04:00
具体故障现象:光猫亮红灯，
客户其他诉求:
</t>
  </si>
  <si>
    <t>2024-07-11 21:07:25</t>
  </si>
  <si>
    <t>2024-07-11 21:08:02</t>
  </si>
  <si>
    <t>SD-851-190122-29543</t>
  </si>
  <si>
    <t>SD-057-240711-095376-7157</t>
  </si>
  <si>
    <t>2024-07-11 19:16:21</t>
  </si>
  <si>
    <t>80+白金-普通区域-诸城市-东升公园印象二期-18853628707-1000M-宽带上网投诉-次数0-202407110000596445</t>
  </si>
  <si>
    <t>202407110000596445</t>
  </si>
  <si>
    <t xml:space="preserve">202407110000596445#李**18853628707
号码归属地潍坊诸城 － 诸城
客户来电反映
潍坊诸城市龙都街道龙都街东升公园印象二期3号楼宽带无法上网，
自己不会操作，要求上门查看一下，请协助处理，谢谢联系电话18853628707 
2024071119131873920894473 </t>
  </si>
  <si>
    <t>2024-07-11 19:25:26</t>
  </si>
  <si>
    <t>2024-07-11 19:25:45</t>
  </si>
  <si>
    <t>SD-851-236948-539-27872</t>
  </si>
  <si>
    <t>SD-057-240711-370982-7423</t>
  </si>
  <si>
    <t>2024-07-11 19:50:34</t>
  </si>
  <si>
    <t>80+金卡-普通区域-寿光市-兆祥小区-13863649280-200M-宽带上网投诉-次数0-20240711194842X522458497</t>
  </si>
  <si>
    <t>20240711194842X522458497</t>
  </si>
  <si>
    <t xml:space="preserve">流程受理流水号：20240711194622138636492801146309
客户号码:13863649280
客户姓名:李**
投诉地市:潍坊
来话流水:2024071119451892820867693
宽带账号:13863649280
宽带账号归属地市:潍坊
宽带账号归属区县:寿光市
故障地址:潍坊寿光市圣城街道银海路兆祥小区17号楼
联系电话:15725062550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19:45:57
具体故障现象:光猫亮红灯，
客户其他诉求:捋线重启未恢复
</t>
  </si>
  <si>
    <t>2024-07-11 19:57:34</t>
  </si>
  <si>
    <t>2024-07-11 19:57:56</t>
  </si>
  <si>
    <t>SD-057-240711-056792-3141</t>
  </si>
  <si>
    <t>2024-07-11 12:26:30</t>
  </si>
  <si>
    <t>普通区域-潍城区-挂角子自然村-17853601998-200M-宽带上网投诉-次数0-20240711122449X889769406</t>
  </si>
  <si>
    <t>20240711122449X889769406</t>
  </si>
  <si>
    <t xml:space="preserve">【农村网络投诉】流程受理流水号：20240711122410178536019981062560
客户号码:17853601998
客户姓名:陈**
投诉地市:潍坊
来话流水:2024071112221744520842323
宽带账号:17853601998
宽带账号归属地市:潍坊
宽带账号归属区县:潍城区
故障地址:潍坊潍城区于河街道挂角子挂角子自然村村西数第3条街北边第1排房路东，西墙3#箱*********
联系电话:13863696722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故障时间:2024-07-11 12:27:45
具体故障现象:打不开网页，
客户其他诉求:
</t>
  </si>
  <si>
    <t>2024-07-11 12:28:23</t>
  </si>
  <si>
    <t>2024-07-11 12:28:47</t>
  </si>
  <si>
    <t>SD-057-240711-380217-7907</t>
  </si>
  <si>
    <t>2024-07-11 20:44:33</t>
  </si>
  <si>
    <t>普通区域-诸城市-金都北-东小区-18706598286-1000M-宽带上网投诉-次数0-20240711204357X837167290</t>
  </si>
  <si>
    <t>20240711204357X837167290</t>
  </si>
  <si>
    <t xml:space="preserve">流程受理流水号：20240711204239187065982861152257
客户号码:18706598286
客户姓名:臧**
投诉地市:潍坊
来话流水:2024071120421246420824320
宽带账号:18706598286
宽带账号归属地市:潍坊
宽带账号归属区县:诸城市
故障地址:潍坊诸城市密州街道西关大街金都北-东小区5号楼*********
联系电话:18706598286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20:43:13
具体故障现象:光猫亮红灯，将光纤线捋直插紧，未恢复，请协助谢谢
客户其他诉求:
</t>
  </si>
  <si>
    <t>2024-07-11 20:47:42</t>
  </si>
  <si>
    <t>2024-07-11 20:48:04</t>
  </si>
  <si>
    <t>SD-851-283886-9315-18871</t>
  </si>
  <si>
    <t>SD-057-240711-204758-1267</t>
  </si>
  <si>
    <t>2024-07-11 09:53:29</t>
  </si>
  <si>
    <t>普通区域-青州市-大尹村-13573659021-300M-宽带上网投诉-次数0-20240711095052X652326957</t>
  </si>
  <si>
    <t>20240711095052X652326957</t>
  </si>
  <si>
    <t xml:space="preserve">【农村网络投诉】流程受理流水号：20240711094837135736590211022420
客户号码:13573659021
客户姓名:宋**
投诉地市:潍坊
来话流水:2024071109473714820816992
宽带账号:13573659021
宽带账号归属地市:潍坊
宽带账号归属区县:青州市
故障地址:潍坊青州市黄楼街道大尹村大尹村3次扩容4号箱(田洪刚)*
联系电话:15006561235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09:49:18
具体故障现象:光猫亮红灯，
客户其他诉求:
</t>
  </si>
  <si>
    <t>2024-07-11 10:04:56</t>
  </si>
  <si>
    <t>2024-07-11 10:06:22</t>
  </si>
  <si>
    <t>SD-057-240711-136207-7409</t>
  </si>
  <si>
    <t>2024-07-11 19:49:42</t>
  </si>
  <si>
    <t>普通区域-奎文区-苇湾社区-15205444416-100M-宽带上网投诉-次数0-202407110000609019</t>
  </si>
  <si>
    <t>202407110000609019</t>
  </si>
  <si>
    <t>202407110000609019#宽带账号：15205444416；宽带地址：潍坊奎文区东关街道东风街四平路苇湾社区56号楼；客户来电反映移动高清*****，客户不在现场，无法配合线上指导，要求上门，请协助处理，谢谢！联系电话：15205444416；联系人：先生；来电流水：2024071119420715920851007</t>
  </si>
  <si>
    <t>2024-07-11 19:51:22</t>
  </si>
  <si>
    <t>2024-07-11 19:53:29</t>
  </si>
  <si>
    <t>SD-851-247113-32390-7796</t>
  </si>
  <si>
    <t>SD-057-240711-981206-3483</t>
  </si>
  <si>
    <t>2024-07-11 13:08:21</t>
  </si>
  <si>
    <t>(目标)普通区域-奎文区-南屯新村-15064620761-100M-魔百和投诉-次数0-20240711130701X421163852</t>
  </si>
  <si>
    <t>20240711130701X421163852</t>
  </si>
  <si>
    <t>【农村网络投诉】流程受理流水号：20240711130419150646207611068577
客户号码:15064620761
客户姓名:李*
投诉地市:潍坊
来话流水:2024071113035885120821745
宽带账号:15064620761
宽带账号归属地市:潍坊
宽带账号归属区县:奎文区
故障地址:潍坊奎文区廿里堡街道潍州路南屯新村13号楼*********
联系电话:15335369826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故障细类:移动高清电视故障(专席)
携转原因:
故障时间:2024-07-11 12:59:36
魔百和单播/组播:组播
具体故障现象:电视直播或点播无法观看，
客户其他诉求:
魔百和单/组播：组播</t>
  </si>
  <si>
    <t>2024-07-11 13:10:21</t>
  </si>
  <si>
    <t>2024-07-11 13:10:47</t>
  </si>
  <si>
    <t>SD-057-240711-307421-3081</t>
  </si>
  <si>
    <t>2024-07-11 12:20:14</t>
  </si>
  <si>
    <t>普通区域-寒亭区-财源村自然村-18863631979-1000M-魔百和投诉-次数0-202407110000300078</t>
  </si>
  <si>
    <t>202407110000300078</t>
  </si>
  <si>
    <t>202407110000300078#流程受理流水号：20240711121536188636319791061030
客户号码:18863631979
客户姓名:李**
投诉地市:潍坊
来话流水:2024071112133021320871987
宽带账号:18863631979
宽带账号归属地市:潍坊
宽带账号归属区县:寒亭区
故障地址:潍坊寒亭区河滩镇财源村财源村自然村财源村东北（+3）号箱扩容*********
联系电话:15095186901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故障细类:移动高清电视故障(专席)
携转原因:
故障时间:2024-07-11 12:16:37
具体故障现象:电视不能观看，重启未恢复
客户其他诉求:
魔百和单/组播：组播;宽带小区$[财源村自然村]$</t>
  </si>
  <si>
    <t>2024-07-11 12:26:55</t>
  </si>
  <si>
    <t>2024-07-11 12:27:19</t>
  </si>
  <si>
    <t>SD-057-240711-573192-3085</t>
  </si>
  <si>
    <t>2024-07-11 12:20:22</t>
  </si>
  <si>
    <t>80+普通-普通区域-临朐县-李家庄子-15863614304-200M-宽带上网投诉-次数0-202407110000299445</t>
  </si>
  <si>
    <t>202407110000299445</t>
  </si>
  <si>
    <t xml:space="preserve">202407110000299445#要求装维上门服务：宽带账号：15863614304；宽带地址：潍坊临朐县冶源镇人民政府李家庄子村李家庄子李家庄子6号箱李云水（外墙）*********
；客户来电反映宽带，要求上门，请协助处理，谢谢！联系电话：15863614304；联系人：；来电流水：。 </t>
  </si>
  <si>
    <t>2024-07-11 12:22:41</t>
  </si>
  <si>
    <t>2024-07-11 12:24:05</t>
  </si>
  <si>
    <t>SD-057-240711-891065-3179</t>
  </si>
  <si>
    <t>2024-07-11 12:29:46</t>
  </si>
  <si>
    <t>普通区域-安丘市-海岱村自然村-13793641216-300M-魔百和投诉-次数0-20240711122754X742916690</t>
  </si>
  <si>
    <t>20240711122754X742916690</t>
  </si>
  <si>
    <t>【农村网络投诉】流程受理流水号：20240711122417137936412161062577
客户号码:13793641216
客户姓名:李**
投诉地市:潍坊
来话流水:2024071112240641820856574
宽带账号:13793641216
宽带账号归属地市:潍坊
宽带账号归属区县:安丘市
故障地址:潍坊安丘市白芬子镇海岱村海岱村自然村海岱村西南北街5号箱李明华*********
联系电话:15866175903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光功率:-16.25
故障大类:宽带/电视
故障细类:移动高清电视故障(专席)
携转原因:
故障时间:2024-07-11 12:30:52
魔百和单播/组播:组播
具体故障现象:电视提示网络类错误，
客户其他诉求:
魔百和单/组播：组播</t>
  </si>
  <si>
    <t>2024-07-11 12:40:40</t>
  </si>
  <si>
    <t>2024-07-11 12:41:03</t>
  </si>
  <si>
    <t>SD-057-240711-760543-4095</t>
  </si>
  <si>
    <t>2024-07-11 14:14:37</t>
  </si>
  <si>
    <t>80+银卡-普通区域-诸城市-诸城盛世名城-15153661601-1000M-宽带上网投诉-次数0-202407110000358826</t>
  </si>
  <si>
    <t>202407110000358826</t>
  </si>
  <si>
    <t xml:space="preserve">202407110000358826#宽带账号：15153661601；宽带地址：潍坊诸城市密州街道东坡街盛世名城31号楼；客户来电反映宽带网速慢，经查询客户侧为质差路由器导致宽带使用不畅，请参考处理，谢谢！联系电话：15153661601；联系人：管**，来电流水：2024071114111219320819901。
</t>
  </si>
  <si>
    <t>2024-07-11 14:15:36</t>
  </si>
  <si>
    <t>2024-07-11 14:16:05</t>
  </si>
  <si>
    <t>SD-851-297380-19905-5678</t>
  </si>
  <si>
    <t>SD-057-240711-927305-8103</t>
  </si>
  <si>
    <t>2024-07-11 21:14:10</t>
  </si>
  <si>
    <t>【调研】-80+金卡-普通区域-安丘市-安邦家园-13854411898-1000M-宽带上网投诉-次数0-20240711211144X504955649</t>
  </si>
  <si>
    <t>20240711211144X504955649</t>
  </si>
  <si>
    <t xml:space="preserve">流程受理流水号：20240711211032138544118981154555
客户号码:13854411898
客户姓名:刘*
投诉地市:潍坊
来话流水:2024071121094966520824714
宽带账号:13854411898
宽带账号归属地市:潍坊
宽带账号归属区县:安丘市
故障地址:潍坊安丘市兴安街道永安路安邦家园8号楼*********
联系电话:13854411898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21:11:09
具体故障现象:光猫亮红灯，
客户其他诉求:
</t>
  </si>
  <si>
    <t>2024-07-11 21:16:09</t>
  </si>
  <si>
    <t>2024-07-11 21:16:43</t>
  </si>
  <si>
    <t>SD-851-278135-7447-12814</t>
  </si>
  <si>
    <t>SD-057-240711-721039-8136</t>
  </si>
  <si>
    <t>2024-07-11 21:15:52</t>
  </si>
  <si>
    <t>【调研】-【PCDN】-普通区域-诸城市-书堂文苑-13793660705-300M-宽带上网投诉-次数0-202407110000637650</t>
  </si>
  <si>
    <t>202407110000637650</t>
  </si>
  <si>
    <t>202407110000637650#流程受理流水号：20240711211235137936607051154682
客户号码:13793660705
客户姓名:王**
投诉地市:潍坊
来话流水:2024071121122634520833273
宽带账号:13793660705
宽带账号归属地市:潍坊
宽带账号归属区县:诸城市
故障地址:潍坊诸城市密州街道北关路书堂文苑19号楼*********
联系电话:13793660705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光功率:-13.69
故障大类:宽带/电视
故障细类:宽带无法上网(专席)
携转原因:
故障时间:2024-07-11 21:14:24
具体故障现象:客户表示家里的宽带掉线 路由器周围没有大功率电器和遮挡物     重启没有效果   请协助  谢谢
客户其他诉求:请协助 谢谢
;宽带小区$[书堂文苑]$</t>
  </si>
  <si>
    <t>2024-07-11 21:20:46</t>
  </si>
  <si>
    <t>2024-07-11 21:21:22</t>
  </si>
  <si>
    <t>SD-851-320311-5605-8688</t>
  </si>
  <si>
    <t>SD-057-240711-827034-8041</t>
  </si>
  <si>
    <t>2024-07-11 21:08:06</t>
  </si>
  <si>
    <t>普通区域-奎文区-樱海揽郡-18866366268-300M-宽带上网投诉-次数0-202407110000632152</t>
  </si>
  <si>
    <t>202407110000632152</t>
  </si>
  <si>
    <t xml:space="preserve">202407110000632152#宽带账号：18866366268；宽带地址：潍坊高新高新城区北海路樱海揽郡；客户来电反映宽带无法上网客户要求师傅上门，客户不在现场，无法配合线上指导/客户不配合排障，要求师傅上门，请协助处理，谢谢！联系电话：17685543720；联系人：先生；来电流水：2024071121002809220892778。 </t>
  </si>
  <si>
    <t>2024-07-11 21:09:56</t>
  </si>
  <si>
    <t>2024-07-11 21:31:06</t>
  </si>
  <si>
    <t>SD-852-316159-654-27213</t>
  </si>
  <si>
    <t>SD-057-240711-978520-7909</t>
  </si>
  <si>
    <t>2024-07-11 20:45:13</t>
  </si>
  <si>
    <t>普通区域-潍城区-安顺西区（海化安顺）-13963655603-300M-宽带上网投诉-次数0-202407110000628118</t>
  </si>
  <si>
    <t>202407110000628118</t>
  </si>
  <si>
    <t xml:space="preserve">202407110000628118#宽带账号：13963655603；宽带地址：潍坊潍城区北关街道安顺路安顺西区（海化安顺）6号楼；客户来电反映宽带/移动高清不能上网 不能看电视；客户不配合排障，要求上门，请协助处理，谢谢！联系电话：17753647927；联系人：***；来电流水：2024071120373511820805699。 </t>
  </si>
  <si>
    <t>2024-07-11 20:49:07</t>
  </si>
  <si>
    <t>2024-07-11 20:49:57</t>
  </si>
  <si>
    <t>SD-057-240711-357648-6877</t>
  </si>
  <si>
    <t>2024-07-11 18:55:22</t>
  </si>
  <si>
    <t>普通区域-安丘市-西辛庄子-18754472258-300M-宽带上网投诉-次数0-202407110000585623</t>
  </si>
  <si>
    <t>202407110000585623</t>
  </si>
  <si>
    <t>202407110000585623#宽带账号：18754472258；宽带地址：潍坊安丘市慈埠镇西辛庄子村西辛庄子西辛庄子8#村东边孙朝阳*；客户来电反映宽带使用不畅，客户不在现场，无法配合线上指导，要求上门，请协助处理，谢谢！联系电话：17616727893；联系人：先生；来电流水2024071118511935120865410</t>
  </si>
  <si>
    <t>2024-07-11 18:58:05</t>
  </si>
  <si>
    <t>2024-07-11 18:58:29</t>
  </si>
  <si>
    <t>SD-057-240711-763498-4836</t>
  </si>
  <si>
    <t>2024-07-11 15:25:14</t>
  </si>
  <si>
    <t>普通区域-青州市-富盈家园二期-13468492541-200M-宽带上网投诉-次数0-202407110000414488</t>
  </si>
  <si>
    <t>2024-07-12 16:26:00</t>
  </si>
  <si>
    <t>202407110000414488</t>
  </si>
  <si>
    <t>202407110000414488#宽带账号：13468492541；宽带地址：潍坊青州市东夏镇益王府北路富盈家园二期108号楼；客户来电反映宽带使用不畅，客户不在现场，无法配合线上指导，要求上门，请协助处理，谢谢！联系电话：15264633210；联系人：先生；来电流水：2024071115204414020881521</t>
  </si>
  <si>
    <t>2024-07-11 15:28:54</t>
  </si>
  <si>
    <t>2024-07-11 15:36:50</t>
  </si>
  <si>
    <t>SD-057-240711-746231-3444</t>
  </si>
  <si>
    <t>2024-07-11 13:02:14</t>
  </si>
  <si>
    <t>普通区域-奎文区-翰香苑东区-18366536351-300M-宽带上网投诉-次数0-20240711130005X538341500</t>
  </si>
  <si>
    <t>20240711130005X538341500</t>
  </si>
  <si>
    <t xml:space="preserve">流程受理流水号：20240711125745183665363511067693
客户号码:18366536351
客户姓名:韦**
投诉地市:潍坊
来话流水:2024071112571181220880329
宽带账号:18366536351
宽带账号归属地市:潍坊
宽带账号归属区县:奎文区
故障地址:潍坊奎文区高新城区潍县中路翰香苑东区44号楼*********
联系电话:18366536351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13:01:23
具体故障现象:光猫亮红灯，
客户其他诉求:
</t>
  </si>
  <si>
    <t>2024-07-11 13:06:53</t>
  </si>
  <si>
    <t>2024-07-11 13:07:11</t>
  </si>
  <si>
    <t>SD-851-265071-11162-13968</t>
  </si>
  <si>
    <t>SD-057-240711-209546-3996</t>
  </si>
  <si>
    <t>2024-07-11 14:08:06</t>
  </si>
  <si>
    <t>普通区域-高密市-孙家窎庄-13287683289-300M-宽带上网投诉-次数0-20240711140547X947535849</t>
  </si>
  <si>
    <t>20240711140547X947535849</t>
  </si>
  <si>
    <t xml:space="preserve">流程受理流水号：20240711140301132876832891077029
客户号码:13287683289
客户姓名:李**
投诉地市:潍坊
来话流水:2024071114023851120837222
宽带账号:13287683289
宽带账号归属地市:潍坊
宽带账号归属区县:高密市
故障地址:潍坊高密市柏城镇孙家窎庄孙家窎庄高密孙家窎庄刘天仁13号箱
联系电话:13287683289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故障时间:2024-07-11 14:05:41
具体故障现象:光猫灯正常但电脑手机无法上网，
客户其他诉求:
</t>
  </si>
  <si>
    <t>2024-07-11 14:14:54</t>
  </si>
  <si>
    <t>2024-07-11 14:15:20</t>
  </si>
  <si>
    <t>SD-851-305846-8320-28666</t>
  </si>
  <si>
    <t>SD-057-240711-489610-1269</t>
  </si>
  <si>
    <t>2024-07-11 09:53:37</t>
  </si>
  <si>
    <t>普通区域-安丘市-百合学府-15864302779-300M-宽带上网投诉-次数0-20240711095104X664847291</t>
  </si>
  <si>
    <t>20240711095104X664847291</t>
  </si>
  <si>
    <t xml:space="preserve">流程受理流水号：20240711094746158643027791022166
客户号码:15864302779
客户姓名:孙**
投诉地市:潍坊
来话流水:2024071109391762520819392
宽带账号:15864302779
宽带账号归属地市:潍坊
宽带账号归属区县:安丘市
故障地址:潍坊安丘市兴安街道潍徐路百合学府2号楼*********
联系电话:15864302779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09:47:31
具体故障现象:光猫灯闪烁，提示网络无法连接，
客户其他诉求:
</t>
  </si>
  <si>
    <t>2024-07-11 09:55:33</t>
  </si>
  <si>
    <t>2024-07-11 09:55:58</t>
  </si>
  <si>
    <t>SD-851-276463-2291-28966</t>
  </si>
  <si>
    <t>SD-057-240711-689051-3443</t>
  </si>
  <si>
    <t>2024-07-11 13:02:05</t>
  </si>
  <si>
    <t>80+普通-普通区域-昌邑市-孟家洼自然村-13869679875-300M-宽带上网投诉-次数0-20240711125937X977778469</t>
  </si>
  <si>
    <t>20240711125937X977778469</t>
  </si>
  <si>
    <t xml:space="preserve">【农村网络投诉】流程受理流水号：20240711125850138696798751067842
客户号码:13869679875
客户姓名:付**
投诉地市:潍坊
来话流水:2024071112583656920888822
宽带账号:13869679875
宽带账号归属地市:潍坊
宽带账号归属区县:昌邑市
故障地址:潍坊昌邑市南逄镇孟家洼村孟家洼自然村3号箱王贵新*********
联系电话:13869679875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12:59:25
具体故障现象:光猫亮红灯，
客户其他诉求:
</t>
  </si>
  <si>
    <t>2024-07-11 13:03:48</t>
  </si>
  <si>
    <t>2024-07-11 13:04:39</t>
  </si>
  <si>
    <t>SD-851-253212-2770-10033</t>
  </si>
  <si>
    <t>SD-057-240711-968153-7335</t>
  </si>
  <si>
    <t>2024-07-11 19:38:40</t>
  </si>
  <si>
    <t>80+普通-普通区域-寿光市-大庄村自然村-13665360289-300M-宽带上网投诉-次数0-20240711193715X835420184</t>
  </si>
  <si>
    <t>20240711193715X835420184</t>
  </si>
  <si>
    <t xml:space="preserve">【农村网络投诉】流程受理流水号：20240711193632136653602891145006
客户号码:13665360289
客户姓名:王**
投诉地市:潍坊
来话流水:2024071119362009720820583
宽带账号:13665360289
宽带账号归属地市:潍坊
宽带账号归属区县:寿光市
故障地址:潍坊寿光市马店大庄村大庄村自然村17号箱*********
联系电话:13665360289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19:37:04
具体故障现象:打不开网页，
客户其他诉求:
</t>
  </si>
  <si>
    <t>2024-07-11 19:40:24</t>
  </si>
  <si>
    <t>2024-07-11 19:40:49</t>
  </si>
  <si>
    <t>SD-851-249983-24091-10356</t>
  </si>
  <si>
    <t>2024-07-11 18:54:12</t>
  </si>
  <si>
    <t>普通区域-寒亭区-大官庄村自然村-13465664441-100M-宽带上网投诉-次数0-202407110000586034 一级督办</t>
  </si>
  <si>
    <t>202407110000586034</t>
  </si>
  <si>
    <t>2024-07-11 19:03:21</t>
  </si>
  <si>
    <t>SD-057-240711-715283-5568</t>
  </si>
  <si>
    <t>2024-07-11 16:46:37</t>
  </si>
  <si>
    <t>【调研】-普通区域-安丘市-大夫-13406661126-300M-宽带上网投诉-次数0-202407110000487715</t>
  </si>
  <si>
    <t>2024-07-12 17:47:00</t>
  </si>
  <si>
    <t>202407110000487715</t>
  </si>
  <si>
    <t xml:space="preserve">202407110000487715#流程受理流水号：20240711164600134066611261113985
客户号码:13406661126
客户姓名:陈**
投诉地市:潍坊
来话流水:2024071116454472620843431
宽带账号:13406661126
宽带账号归属地市:潍坊
宽带账号归属区县:安丘市
故障地址:潍坊安丘市景芝镇大夫村大夫大夫4号箱王德帅*********
联系电话:13406661126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故障细类:宽带无法上网
携转原因:
故障时间:2024-07-11 16:46:19
具体故障现象:打不开网页，
客户其他诉求:客户侧为质差终端，要求上门更换终端并一并处理故障问题。
</t>
  </si>
  <si>
    <t>2024-07-11 16:49:15</t>
  </si>
  <si>
    <t>2024-07-11 16:49:57</t>
  </si>
  <si>
    <t>SD-851-284114-17216-7403</t>
  </si>
  <si>
    <t>SD-057-240711-034251-5570</t>
  </si>
  <si>
    <t>2024-07-11 16:47:06</t>
  </si>
  <si>
    <t>【调研】-80+普通-(目标)普通区域-昌邑市-唐家村自然村-13863646107-200M-宽带上网投诉-次数0-20240711164437X477608870</t>
  </si>
  <si>
    <t>2024-07-12 17:48:00</t>
  </si>
  <si>
    <t>20240711164437X477608870</t>
  </si>
  <si>
    <t xml:space="preserve">【农村网络投诉】流程受理流水号：20240711164243138636461071113143
客户号码:13863646107
客户姓名:韩**
投诉地市:潍坊
来话流水:2024071116421805520804995
宽带账号:13863646107
宽带账号归属地市:潍坊
宽带账号归属区县:昌邑市
故障地址:潍坊昌邑市仓街镇唐家村唐家村自然村唐家村唐寿文*********
联系电话:13863646183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16:43:19
具体故障现象:光猫亮红灯，
客户其他诉求:客户来电表示宽带无法上网光猫红灯，要求尽快上门维修
</t>
  </si>
  <si>
    <t>2024-07-11 16:50:22</t>
  </si>
  <si>
    <t>2024-07-11 16:51:03</t>
  </si>
  <si>
    <t>SD-057-240711-978631-7906</t>
  </si>
  <si>
    <t>2024-07-11 20:44:30</t>
  </si>
  <si>
    <t>【调研】-普通区域-安丘市-中国银行家属院-15763676371-300M-宽带上网投诉-次数0-20240711204355X835046911</t>
  </si>
  <si>
    <t>20240711204355X835046911</t>
  </si>
  <si>
    <t xml:space="preserve">流程受理流水号：20240711204334157636763711152327
客户号码:15763676371
客户姓名:刘**
投诉地市:潍坊
来话流水:2024071120412901820821442
宽带账号:15763676371
宽带账号归属地市:潍坊
宽带账号归属区县:安丘市
故障地址:潍坊安丘市兴安街道人民路中国银行家属院大成名都7号楼*********
联系电话:15763676371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故障时间:2024-07-11 20:43:47
具体故障现象:网速慢卡顿，线上排障未恢复
客户其他诉求:
</t>
  </si>
  <si>
    <t>2024-07-11 20:51:37</t>
  </si>
  <si>
    <t>SD-851-327890-6953-16482</t>
  </si>
  <si>
    <t>SD-057-240711-569708-7352</t>
  </si>
  <si>
    <t>2024-07-11 19:41:25</t>
  </si>
  <si>
    <t>【调研】-普通区域-潍城区-望留镇兴旺花园（北院）-13606363402-300M-宽带上网投诉-次数0-20240711194036X366436290</t>
  </si>
  <si>
    <t>20240711194036X366436290</t>
  </si>
  <si>
    <t xml:space="preserve">流程受理流水号：20240711193838136063634021145300
客户号码:13606363402
客户姓名:陈**
投诉地市:潍坊
来话流水:2024071119382357720831431
宽带账号:13606363402
宽带账号归属地市:潍坊
宽带账号归属区县:潍城区
故障地址:潍坊潍城区望留街道利民路望留镇兴旺花园（北院）16号楼*********
联系电话:13606363402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19:39:31
具体故障现象:光猫亮红灯，
客户其他诉求:客户来电要求尽快处理给其回电，谢谢
</t>
  </si>
  <si>
    <t>2024-07-11 19:51:49</t>
  </si>
  <si>
    <t>2024-07-11 19:52:36</t>
  </si>
  <si>
    <t>SD-057-240711-580219-7392</t>
  </si>
  <si>
    <t>2024-07-11 19:47:06</t>
  </si>
  <si>
    <t>【调研】-80+银卡-普通区域-潍城区-后王村自然村-13793601830-1000M-宽带上网投诉-次数0-20240711194451X291983625</t>
  </si>
  <si>
    <t>20240711194451X291983625</t>
  </si>
  <si>
    <t xml:space="preserve">【农村网络投诉】流程受理流水号：20240711194322137936018301145945
客户号码:13793601830
客户姓名:王**
投诉地市:潍坊
来话流水:2024071119425268520854867
宽带账号:13793601830
宽带账号归属地市:潍坊
宽带账号归属区县:潍城区
故障地址:潍坊潍城区于河街道后王村后王村自然村后王扩容K7王冠宇房子旁*********
联系电话:13793601830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19:44:36
具体故障现象:光猫亮红灯，
客户其他诉求:
</t>
  </si>
  <si>
    <t>2024-07-11 19:54:45</t>
  </si>
  <si>
    <t>SD-851-317845-7633-6146</t>
  </si>
  <si>
    <t>SD-057-240711-273461-6904</t>
  </si>
  <si>
    <t>2024-07-11 18:59:18</t>
  </si>
  <si>
    <t>(目标)普通区域-诸城市-盛元名府-19577730569-200M-宽带上网投诉-次数0-20240711185707X427964743</t>
  </si>
  <si>
    <t>20240711185707X427964743</t>
  </si>
  <si>
    <t xml:space="preserve">流程受理流水号：20240711185424195777305691139403
客户号码:19577730569
客户姓名:孙**
投诉地市:潍坊
来话流水:2024071118531306420877009
宽带账号:19577730569
宽带账号归属地市:潍坊
宽带账号归属区县:诸城市
故障地址:潍坊诸城市密州街道凤凰路盛元名府5号楼
联系电话:15853636588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故障时间:2024-07-11 18:54:47
具体故障现象:客户来电反映宽带经常掉线换过路由器未恢复请谢谢
客户其他诉求:
</t>
  </si>
  <si>
    <t>2024-07-11 19:05:25</t>
  </si>
  <si>
    <t>SD-057-240711-097564-3447</t>
  </si>
  <si>
    <t>2024-07-11 13:02:21</t>
  </si>
  <si>
    <t>【调研】-80+普通-(目标)普通区域-高密市-梨园聚类-13963692792-500M-宽带上网投诉-次数0-20240711130024X241913130</t>
  </si>
  <si>
    <t>20240711130024X241913130</t>
  </si>
  <si>
    <t xml:space="preserve">流程受理流水号：20240711125922139636927921067908
客户号码:13963692792
客户姓名:徐**
投诉地市:潍坊
来话流水:2024071112582373820887541
宽带账号:13963692792
宽带账号归属地市:潍坊
宽带账号归属区县:高密市
故障地址:潍坊高密市密水街道凤凰大街梨园聚类高密31#卫校西商住楼通道*********
联系电话:13963692792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故障时间:2024-07-11 12:59:43
具体故障现象:电脑无法上网，设备重启多次无法使用，要求查询处理，谢谢！
客户其他诉求:
</t>
  </si>
  <si>
    <t>2024-07-11 13:03:54</t>
  </si>
  <si>
    <t>2024-07-11 13:04:18</t>
  </si>
  <si>
    <t>SD-057-240711-125648-3103</t>
  </si>
  <si>
    <t>2024-07-11 12:22:55</t>
  </si>
  <si>
    <t>【调研】-普通区域-寒亭区-寒亭潘家村自然村-15169636135-300M-宽带上网投诉-次数0-202407110000298538</t>
  </si>
  <si>
    <t>202407110000298538</t>
  </si>
  <si>
    <t>202407110000298538#宽带账号：15169636135；宽带地址：潍坊寒亭区双杨镇潘家村潘家村自然村寒亭区双杨镇潘家村东二南北街中间12号箱；客户来电反映宽带不好用，客户不在现场，无法配合线上指导，要求上门，请协助处理，谢谢！联系电话：15169636135；联系人：扈**；来电流水：2024071112185478720815128</t>
  </si>
  <si>
    <t>2024-07-11 12:28:53</t>
  </si>
  <si>
    <t>2024-07-11 12:29:13</t>
  </si>
  <si>
    <t>2024-07-11 12:23:24</t>
  </si>
  <si>
    <t>【调研】-80+普通-普通区域-昌邑市-昌邑翠峰御景二-15006682936-500M-宽带上网投诉-次数0-20240711122104X664180364 一级督办</t>
  </si>
  <si>
    <t>20240711122104X664180364</t>
  </si>
  <si>
    <t>2024-07-11 12:24:56</t>
  </si>
  <si>
    <t>2024-07-11 12:25:32</t>
  </si>
  <si>
    <t>SD-852-284406-955-9082</t>
  </si>
  <si>
    <t>SD-057-240711-942765-3165</t>
  </si>
  <si>
    <t>2024-07-11 12:29:05</t>
  </si>
  <si>
    <t>【重投】-80+普通-普通区域-昌邑市-毛家屯村自然村-15963659384-1000M-宽带上网投诉-次数0-20240711122601X961540432</t>
  </si>
  <si>
    <t>20240711122601X961540432</t>
  </si>
  <si>
    <t xml:space="preserve">【农村网络投诉】流程受理流水号：20240711122522159636593841062773
客户号码:15963659384
客户姓名:李**
投诉地市:潍坊
来话流水:2024071112214522620837923
宽带账号:15963659384
宽带账号归属地市:潍坊
宽带账号归属区县:昌邑市
故障地址:潍坊昌邑市北孟镇毛家屯村毛家屯村自然村3号箱李从湖*********
联系电话:15963659384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故障细类:宽带无法上网(专席)
携转原因:
故障时间:2024-07-11 12:25:10
具体故障现象:光猫不亮灯，插线板有电,开关打开,重新拔插电源,未恢复.
客户其他诉求:
</t>
  </si>
  <si>
    <t>2024-07-11 12:31:52</t>
  </si>
  <si>
    <t>2024-07-11 12:32:26</t>
  </si>
  <si>
    <t>SD-057-240711-640931-7296</t>
  </si>
  <si>
    <t>2024-07-11 19:32:13</t>
  </si>
  <si>
    <t>【调研】-80+金卡-普通区域-诸城市-华润佳苑-13884707809-1000M-宽带上网投诉-次数0-202407110000600636</t>
  </si>
  <si>
    <t>202407110000600636</t>
  </si>
  <si>
    <t>202407110000600636#质差机顶盒：宽带账号：13884707809；宽带地址：潍坊诸城市龙都街道潍徐街泰润佳苑2号楼；客户来电反映宽带/，经查询客户侧为质差机顶盒，请协助上门更换终端并一并处理故障问题，谢谢！联系电话：13884707809；联系人：女士；来电流水：2024071119262225620866603。</t>
  </si>
  <si>
    <t>2024-07-11 19:37:33</t>
  </si>
  <si>
    <t>2024-07-11 19:38:02</t>
  </si>
  <si>
    <t>SD-851-254627-17005-27968</t>
  </si>
  <si>
    <t>SD-057-240711-839642-8200</t>
  </si>
  <si>
    <t>2024-07-11 21:24:26</t>
  </si>
  <si>
    <t>80+普通-普通区域-高密市-高密阳光花园一-15066709800-500M-宽带上网投诉-次数0-202407110000637710</t>
  </si>
  <si>
    <t>202407110000637710</t>
  </si>
  <si>
    <t>202407110000637710#流程受理流水号：20240711212232150667098001155300
客户号码:15066709800
客户姓名:陈**
投诉地市:潍坊
来话流水:2024071121213930420863020
宽带账号:15066709800
宽带账号归属地市:潍坊
宽带账号归属区县:高密市
故障地址:潍坊高密市密水街道康成大街阳光花园10号楼*********
联系电话:15066709800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故障细类:网速慢/上网掉线(专席)
携转原因:
故障时间:2024-07-11 21:22:14
具体故障现象:所有网页都慢 光猫网口1连接的网线通到路由器  千兆路由器 摆在开阔的位置  未测速 已重启设备未恢复
客户其他诉求:
;宽带小区$[高密阳光花园一]$</t>
  </si>
  <si>
    <t>2024-07-11 21:27:04</t>
  </si>
  <si>
    <t>2024-07-11 21:28:14</t>
  </si>
  <si>
    <t>SD-851-238506-5509-22824</t>
  </si>
  <si>
    <t>SD-057-240711-485163-479</t>
  </si>
  <si>
    <t>2024-07-11 08:55:10</t>
  </si>
  <si>
    <t>80+普通-普通区域-临朐县-苏家庄自然村-15965090572-500M-宽带上网投诉-次数0-202407110000106538</t>
  </si>
  <si>
    <t>202407110000106538</t>
  </si>
  <si>
    <t>202407110000106538#宽带账号：15965090572；宽带地址：潍坊临朐县冶源街道苏家庄苏家庄自然村苏家庄（扩容2次）14号箱韩克昌（外墙）*********；接入方式：FTTH，当前是否在线：在线，端到端诊断结果：客户侧设备问题，是否智能网关：，客户反映从**时间开始****无法使用，具体现象：连不上网，要求尽快处理回复！来电流水：2024071108521123420808726，联系电话：本机</t>
  </si>
  <si>
    <t>2024-07-11 08:59:51</t>
  </si>
  <si>
    <t>2024-07-11 09:02:21</t>
  </si>
  <si>
    <t>SD-851-305984-12232-11798</t>
  </si>
  <si>
    <t>SD-057-240711-605241-537</t>
  </si>
  <si>
    <t>2024-07-11 08:58:50</t>
  </si>
  <si>
    <t>普通区域-诸城市-百合花园-18306362153-200M-宽带上网投诉-次数0-202407110000113087</t>
  </si>
  <si>
    <t>2024-07-12 09:59:00</t>
  </si>
  <si>
    <t>202407110000113087</t>
  </si>
  <si>
    <t>202407110000113087#流程受理流水号：20240711085541183063621531007425
客户号码:18306362153
客户姓名:赵**
投诉地市:潍坊
来话流水:2024071108552625020838097
宽带账号:18306362153
宽带账号归属地市:潍坊
宽带账号归属区县:诸城市
故障地址:潍坊诸城市龙都街道繁荣路百合花园15号楼*********
联系电话:13406870491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
携转原因:
故障时间:2024-07-11 08:58:20
具体故障现象:用户无法提供具体故障现象，
客户其他诉求:
;宽带小区$[百合花园]$</t>
  </si>
  <si>
    <t>2024-07-11 09:05:22</t>
  </si>
  <si>
    <t>2024-07-11 09:05:59</t>
  </si>
  <si>
    <t>SD-851-251977-29643-1364</t>
  </si>
  <si>
    <t>SD-057-240711-819367-541</t>
  </si>
  <si>
    <t>2024-07-11 08:59:02</t>
  </si>
  <si>
    <t>普通区域-昌邑市-同心家园沿街-15762577771-300M-宽带上网投诉-次数0-20240711085602X362912102</t>
  </si>
  <si>
    <t>20240711085602X362912102</t>
  </si>
  <si>
    <t xml:space="preserve">流程受理流水号：20240711085522157625777711007323
客户号码:15762577771
客户姓名:马**
投诉地市:潍坊
来话流水:2024071108534230820822276
宽带账号:15762577771
宽带账号归属地市:潍坊
宽带账号归属区县:昌邑市
故障地址:潍坊昌邑市城区富昌街同心家园沿街清韵茶馆3号箱*********
联系电话:15762577771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08:55:43
具体故障现象:注册灯闪烁：引导客户将光纤线插紧，将弯折的位置捋直后重启无效，请协助处理，谢谢
客户其他诉求:
</t>
  </si>
  <si>
    <t>2024-07-11 09:03:40</t>
  </si>
  <si>
    <t>2024-07-11 09:03:59</t>
  </si>
  <si>
    <t>SD-852-269796-1413-3576</t>
  </si>
  <si>
    <t>SD-057-240711-784360-7775</t>
  </si>
  <si>
    <t>2024-07-11 20:23:35</t>
  </si>
  <si>
    <t>普通区域-潍城区-官路村-17860696398-500M-宽带上网投诉-次数0-20240711202146X506976705</t>
  </si>
  <si>
    <t>20240711202146X506976705</t>
  </si>
  <si>
    <t xml:space="preserve">【农村网络投诉】流程受理流水号：20240711201712178606963981149859
客户号码:17860696398
客户姓名:赵**
投诉地市:潍坊
来话流水:2024071120135628220805428
宽带账号:17860696398
宽带账号归属地市:潍坊
宽带账号归属区县:潍城区
故障地址:潍坊潍城区乐埠山生态经济发展区官路村官路村16#东数第2条胡同南数第2排东户*********
联系电话:17705315734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故障细类:网速慢/上网掉线(专席)
携转原因:
故障时间:2024-07-11 20:17:30
具体故障现象:网速慢：路由器年限未超过，位置开阔，重启未恢复，光猫自带WIFI未开启，网线支持
客户其他诉求:
</t>
  </si>
  <si>
    <t>2024-07-11 20:25:26</t>
  </si>
  <si>
    <t>2024-07-11 20:25:57</t>
  </si>
  <si>
    <t>SD-851-293584-4462-19380</t>
  </si>
  <si>
    <t>SD-057-240711-315826-1114</t>
  </si>
  <si>
    <t>2024-07-11 09:37:11</t>
  </si>
  <si>
    <t>80+银卡-普通区域-青州市-代楼-13563692635-1000M-宽带上网投诉-次数0-202407110000148624</t>
  </si>
  <si>
    <t>202407110000148624</t>
  </si>
  <si>
    <t>202407110000148624#宽带账号：13563692635；宽带地址：潍坊青州市何官镇代楼；客户来电反映移动高清无法观看，无法配合线上指导/客户不配合排障，要求师傅上门，请协助处理，谢谢！联系电话：15253689043；联系人：先生；来电流水：2024071109314210920831476</t>
  </si>
  <si>
    <t>2024-07-11 09:41:49</t>
  </si>
  <si>
    <t>2024-07-11 09:42:12</t>
  </si>
  <si>
    <t>SD-851-289176-13265-3606</t>
  </si>
  <si>
    <t>SD-057-240711-463178-25</t>
  </si>
  <si>
    <t>2024-07-11 05:55:18</t>
  </si>
  <si>
    <t>【调研】-80+金卡-普通区域-临朐县-高家庄-13953621738-1000M-宽带上网投诉-次数0-202407110000090120</t>
  </si>
  <si>
    <t>202407110000090120</t>
  </si>
  <si>
    <t xml:space="preserve">202407110000090120#【已关注中国移动10086微信公众号】流程受理流水号：20240711055458139536217381000075
客户号码:13953621738
客户姓名:马**
投诉地市:潍坊
来话流水:2024071105540150220811514
宽带账号:13953621738
宽带账号归属地市:潍坊
宽带账号归属区县:临朐县
故障地址:潍坊临朐县寺头镇人民政府高家庄村高家庄高家庄4号箱王伟（外墙）*********
联系电话:13953621738
联系人:先生/女士
工单紧急程度:一般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故障时间:2024-07-11 05:55:06
具体故障现象:打不开网页，
客户其他诉求:
</t>
  </si>
  <si>
    <t>2024-07-11 06:41:37</t>
  </si>
  <si>
    <t>2024-07-11 07:12:08</t>
  </si>
  <si>
    <t>SD-851-251771-7187-14853</t>
  </si>
  <si>
    <t>SD-057-240711-092437-23</t>
  </si>
  <si>
    <t>2024-07-11 05:50:02</t>
  </si>
  <si>
    <t>【重投】-80+银卡-普通区域-寒亭区-大官庄村自然村-15053662319-1000M-宽带上网投诉-次数0-20240711054922X162019923</t>
  </si>
  <si>
    <t>20240711054922X162019923</t>
  </si>
  <si>
    <t>【农村网络投诉】【预处理派单】宽带账号：15053662319，宽带地址： 潍坊寒亭区南孙镇大官庄村大官庄村自然村大官庄村东西街东二6号箱卫生室*********，故障现象：无法连接，故障现象类型：LOS亮红灯，客户诉求：客户反映本机号码宽带无法使用，重启光猫和路由器也不管用，要求工作人员回电，联系电话本机，联系人先生。，联系电话：15053662319，通话流水：2024071105482601620811410。接入方式：FTTH，当前是否在线：不在线，端到端诊断结果：状态正常，是否智能网关：是，光功率。</t>
  </si>
  <si>
    <t>2024-07-11 06:43:50</t>
  </si>
  <si>
    <t>2024-07-11 06:44:30</t>
  </si>
  <si>
    <t>SD-851-235768-29438-19358</t>
  </si>
  <si>
    <t>SD-057-240711-926873-1668</t>
  </si>
  <si>
    <t>2024-07-11 10:19:11</t>
  </si>
  <si>
    <t>80+普通-普通区域-奎文区-恒联玻璃纸西宿舍-18263665748-300M-宽带上网投诉-次数0-202407110000192459</t>
  </si>
  <si>
    <t>202407110000192459</t>
  </si>
  <si>
    <t>202407110000192459#【已关注中国移动10086微信公众号】流程受理流水号：20240711101747182636657481030487
客户号码:18263665748
客户姓名:王**
投诉地市:潍坊
来话流水:2024071110160141320858827
宽带账号:18263665748
宽带账号归属地市:潍坊
宽带账号归属区县:奎文区
故障地址:潍坊奎文区北苑街道卧龙东街恒联玻璃纸西宿舍33号楼*********
联系电话:18263665748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故障时间:2024-07-11 10:18:16
具体故障现象:注册灯闪烁：引导客户将光纤线插紧，将弯折的位置捋直后重启无效，请协助处理，谢谢。
客户其他诉求:
;宽带小区$[恒联玻璃纸西宿舍]$</t>
  </si>
  <si>
    <t>2024-07-11 10:22:16</t>
  </si>
  <si>
    <t>2024-07-11 10:22:38</t>
  </si>
  <si>
    <t>SD-057-240711-765249-500</t>
  </si>
  <si>
    <t>2024-07-11 08:56:32</t>
  </si>
  <si>
    <t>80+普通-普通区域-诸城市-明诚花园-13280723283-1000M-宽带上网投诉-次数0-20240711085416X256233827</t>
  </si>
  <si>
    <t>20240711085416X256233827</t>
  </si>
  <si>
    <t xml:space="preserve">流程受理流水号：20240711085239132807232831006594
客户号码:13280723283
客户姓名:于**
投诉地市:潍坊
来话流水:2024071108515669220806506
宽带账号:13280723283
宽带账号归属地市:潍坊
宽带账号归属区县:诸城市
故障地址:潍坊诸城市龙都街道纺织街明诚花园8号楼*********
联系电话:13280723283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故障细类:宽带无法上网(专席)
携转原因:
故障时间:2024-07-11 08:54:22
具体故障现象: 无法上网，要求先查看后台再处理
客户其他诉求:
</t>
  </si>
  <si>
    <t>2024-07-11 09:10:27</t>
  </si>
  <si>
    <t>2024-07-11 09:13:28</t>
  </si>
  <si>
    <t>SD-057-240711-984361-664</t>
  </si>
  <si>
    <t>2024-07-11 09:06:30</t>
  </si>
  <si>
    <t>【调研】-(目标)普通区域-诸城市-寨里自然村-15169672418-200M-宽带上网投诉-次数0-20240711090428X868252923</t>
  </si>
  <si>
    <t>2024-07-12 10:07:00</t>
  </si>
  <si>
    <t>20240711090428X868252923</t>
  </si>
  <si>
    <t xml:space="preserve">【农村网络投诉】流程受理流水号：20240711090356151696724181009724
客户号码:15169672418
客户姓名:王**
投诉地市:潍坊
来话流水:2024071108594347820877551
宽带账号:15169672418
宽带账号归属地市:潍坊
宽带账号归属区县:诸城市
故障地址:潍坊诸城市昌城镇寨里寨里自然村寨里村东路北19#箱*********
联系电话:15169672418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故障时间:2024-07-11 09:04:13
具体故障现象:PON灯闪，插紧捋顺光纤线
客户其他诉求:
</t>
  </si>
  <si>
    <t>2024-07-11 09:10:31</t>
  </si>
  <si>
    <t>2024-07-11 09:11:12</t>
  </si>
  <si>
    <t>2024-07-11 10:11:26</t>
  </si>
  <si>
    <t>普通区域-安丘市-大埠后居民楼-15165449732-200M-宽带上网投诉-次数0-20240711100916X756860731 一级督办</t>
  </si>
  <si>
    <t>2024-07-12 11:12:00</t>
  </si>
  <si>
    <t>20240711100916X756860731</t>
  </si>
  <si>
    <t>2024-07-11 10:13:26</t>
  </si>
  <si>
    <t>2024-07-11 10:14:41</t>
  </si>
  <si>
    <t>SD-057-240711-587690-3185</t>
  </si>
  <si>
    <t>2024-07-11 12:30:04</t>
  </si>
  <si>
    <t>80+普通-普通区域-寿光市-联盟第三生活区-18363668086-300M-宽带上网投诉-次数0-20240711122853X133274941</t>
  </si>
  <si>
    <t>20240711122853X133274941</t>
  </si>
  <si>
    <t xml:space="preserve">流程受理流水号：20240711122444183636680861062652
客户号码:18363668086
客户姓名:陈**
投诉地市:潍坊
来话流水:2024071112240963620857009
宽带账号:18363668086
宽带账号归属地市:潍坊
宽带账号归属区县:寿光市
故障地址:潍坊寿光市圣城街道晨鸣路联盟第三生活区7号楼*********
联系电话:18363668086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12:27:45
具体故障现象:打不开网页，宽带网络连接不上
客户其他诉求:
</t>
  </si>
  <si>
    <t>2024-07-11 12:34:21</t>
  </si>
  <si>
    <t>2024-07-11 12:34:40</t>
  </si>
  <si>
    <t>SD-057-240711-876230-1135</t>
  </si>
  <si>
    <t>2024-07-11 09:39:15</t>
  </si>
  <si>
    <t>普通区域-奎文区-东方名苑二期-18863638607-300M-宽带上网投诉-次数1-20240708084353X433814258</t>
  </si>
  <si>
    <t>2024-07-11 09:42:44</t>
  </si>
  <si>
    <t>2024-07-11 09:48:19</t>
  </si>
  <si>
    <t>SD-057-240711-340785-1112</t>
  </si>
  <si>
    <t>2024-07-11 09:36:27</t>
  </si>
  <si>
    <t>普通区域-临朐县-孟家庄自然村-18706697190-300M-宽带上网投诉-次数0-202407110000151516</t>
  </si>
  <si>
    <t>202407110000151516</t>
  </si>
  <si>
    <t xml:space="preserve">202407110000151516#【已关注中国移动10086微信公众号】流程受理流水号：20240711093327187066971901018286
客户号码:18706697190
客户姓名:孟**
投诉地市:潍坊
来话流水:2024071109325997820846140
宽带账号:18706697190
宽带账号归属地市:潍坊
宽带账号归属区县:临朐县
故障地址:潍坊临朐县辛寨镇人民政府孟家庄孟家庄自然村孟家庄（扩容）11号箱孟庆松（外墙）辛寨街镇
联系电话:18706697190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故障细类:移动高清电视故障
携转原因:
故障时间:2024-07-11 09:34:08
魔百和单播/组播:组播
具体故障现象:电视提示网络类错误，宽带正常但是电视连接不上宽带
客户其他诉求:客户侧为质差终端，要求上门更换终端并一并处理故障问题。
</t>
  </si>
  <si>
    <t>2024-07-11 09:41:53</t>
  </si>
  <si>
    <t>2024-07-11 09:42:14</t>
  </si>
  <si>
    <t>SD-057-240711-365270-1669</t>
  </si>
  <si>
    <t>2024-07-11 10:19:13</t>
  </si>
  <si>
    <t>80+金卡-普通区域-安丘市-大石戈村自然村-18253626522-1000M-宽带上网投诉-次数0-202407110000186321</t>
  </si>
  <si>
    <t>202407110000186321</t>
  </si>
  <si>
    <t>202407110000186321#宽带账号：18253626522；宽带地址：潍坊安丘市白芬子镇大石戈村；客户来电反映宽带无法上网，客户不在现场，无法配合线上指导/客户不配合排障，要求师傅上门，请协助处理，谢谢！联系电话：18253674176；联系人：女士；来电流水：2024071110162227320863082</t>
  </si>
  <si>
    <t>2024-07-11 10:24:53</t>
  </si>
  <si>
    <t>2024-07-11 10:25:31</t>
  </si>
  <si>
    <t>SD-851-311251-23336-25832</t>
  </si>
  <si>
    <t>SD-057-240711-472586-545</t>
  </si>
  <si>
    <t>2024-07-11 08:59:14</t>
  </si>
  <si>
    <t>【调研】-普通区域-安丘市-后屯村自然村-18353681481-1000M-宽带上网投诉-次数0-20240711085703X423660328</t>
  </si>
  <si>
    <t>20240711085703X423660328</t>
  </si>
  <si>
    <t xml:space="preserve">【农村网络投诉】流程受理流水号：20240711085514183536814811007290
客户号码:18353681481
客户姓名:李**
投诉地市:潍坊
来话流水:2024071108533728120821559
宽带账号:18353681481
宽带账号归属地市:潍坊
宽带账号归属区县:安丘市
故障地址:潍坊安丘市景芝镇后屯村后屯村自然村后屯村中4号箱李长海*********
联系电话:15095238223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故障时间:2024-07-11 08:59:42
具体故障现象:提示网络无法连接，
客户其他诉求:
</t>
  </si>
  <si>
    <t>2024-07-11 09:01:28</t>
  </si>
  <si>
    <t>2024-07-11 09:01:50</t>
  </si>
  <si>
    <t>SD-851-250178-26272-28049</t>
  </si>
  <si>
    <t>SD-057-240711-107425-3243</t>
  </si>
  <si>
    <t>2024-07-11 12:36:48</t>
  </si>
  <si>
    <t>普通区域-青州市-孙家-18369662234-300M-宽带上网投诉-次数0-202407110000308428 二级督办</t>
  </si>
  <si>
    <t>202407110000308428</t>
  </si>
  <si>
    <t>202407110000308428#宽带账号；18369662234宽带地址：潍坊青州市东夏镇孙家村孙；客户来电反映宽带网速慢，客户不配合排障，要求师傅尽快联系上门，请协助处理，谢谢！联系电话：18369662234；联系人：先生；来电流水：2024071112325050320821914</t>
  </si>
  <si>
    <t>2024-07-11 12:46:21</t>
  </si>
  <si>
    <t>SD-057-240711-973615-7270</t>
  </si>
  <si>
    <t>2024-07-11 19:29:14</t>
  </si>
  <si>
    <t>【调研】-80+普通-普通区域-奎文区-德润天辰二期-15653611601-1000M-宽带上网投诉-次数0-20240711192740X260210338</t>
  </si>
  <si>
    <t>20240711192740X260210338</t>
  </si>
  <si>
    <t xml:space="preserve">流程受理流水号：20240711192346156536116011143354
客户号码:15653611601
客户姓名:杨*
投诉地市:潍坊
来话流水:2024071119254998920863626
宽带账号:15653611601
宽带账号归属地市:潍坊
宽带账号归属区县:奎文区
故障地址:潍坊奎文区潍州路街道潍州路德润天辰二期30号楼*********
联系电话:18663691958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
携转原因:
故障时间:2024-07-11 19:25:55
具体故障现象:宽带无法联网，客户情绪激动，
客户其他诉求:要求装维今晚给回个电话
</t>
  </si>
  <si>
    <t>2024-07-11 19:31:45</t>
  </si>
  <si>
    <t>2024-07-11 19:32:14</t>
  </si>
  <si>
    <t>SD-851-237334-21497-7217</t>
  </si>
  <si>
    <t>SD-057-240711-640892-593</t>
  </si>
  <si>
    <t>2024-07-11 09:02:39</t>
  </si>
  <si>
    <t>【调研】-普通区域-诸城市-民安小区-13506467672-300M-宽带上网投诉-次数0-20240711085948X588371432</t>
  </si>
  <si>
    <t>20240711085948X588371432</t>
  </si>
  <si>
    <t xml:space="preserve">流程受理流水号：20240711085657135064676721007773
客户号码:13506467672
客户姓名:刘**
投诉地市:潍坊
来话流水:2024071108560668220844284
宽带账号:13506467672
宽带账号归属地市:潍坊
宽带账号归属区县:诸城市
故障地址:潍坊诸城市建国社区巽德东巷9号  
联系电话:13506467672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08:56:54
具体故障现象:光猫亮红灯，插紧屡直光纤线重启未恢复
客户其他诉求:
</t>
  </si>
  <si>
    <t>2024-07-11 09:18:53</t>
  </si>
  <si>
    <t>2024-07-11 09:19:14</t>
  </si>
  <si>
    <t>SD-851-236954-16503-1460</t>
  </si>
  <si>
    <t>SD-057-240711-410687-6775</t>
  </si>
  <si>
    <t>2024-07-11 18:40:22</t>
  </si>
  <si>
    <t>【PCDN】-普通区域-临朐县-龙苑新村北区-15866168230-100M-宽带上网投诉-次数0-202407110000577000</t>
  </si>
  <si>
    <t>202407110000577000</t>
  </si>
  <si>
    <t>202407110000577000#流程受理流水号：20240711183923158661682301137201
客户号码:15866168230
客户姓名:宋**
投诉地市:潍坊
来话流水:2024071118365417520874639
宽带账号:15866168230
宽带账号归属地市:潍坊
宽带账号归属区县:临朐县
故障地址:潍坊临朐县城关街道黄山路龙苑新村北区15号楼*********
联系电话:15866168230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故障细类:网速慢/上网掉线(专席)
携转原因:
故障时间:2024-07-11 18:39:30
具体故障现象:网速慢卡顿，
客户其他诉求:
;宽带小区$[龙苑新村北区]$</t>
  </si>
  <si>
    <t>2024-07-11 18:47:36</t>
  </si>
  <si>
    <t>2024-07-11 18:47:50</t>
  </si>
  <si>
    <t>SD-852-294916-1775-10690</t>
  </si>
  <si>
    <t>SD-057-240711-281503-1122</t>
  </si>
  <si>
    <t>2024-07-11 09:38:20</t>
  </si>
  <si>
    <t>【调研】-普通区域-奎文区-宏臻太阳城多层-15095122355-500M-宽带上网投诉-次数0-202407110000151048</t>
  </si>
  <si>
    <t>202407110000151048</t>
  </si>
  <si>
    <t>202407110000151048#宽带账号：15095122355；宽带地址：潍坊高新高新城区健康街宏臻太阳城多层1号楼；客户来电反映宽带，客户不在现场，无法配合线上指导，要求上门，请协助处理，谢谢！联系电话：13792657695；联系人：女士；来电流水：2024071109345375620867910</t>
  </si>
  <si>
    <t>2024-07-11 09:40:45</t>
  </si>
  <si>
    <t>2024-07-11 09:43:21</t>
  </si>
  <si>
    <t>SD-057-240711-085672-5053</t>
  </si>
  <si>
    <t>2024-07-11 15:57:08</t>
  </si>
  <si>
    <t>80+银卡-普通区域-寿光市-西刘营社区-13854428337-1000M-宽带上网投诉-次数1-20240711101924X364847160</t>
  </si>
  <si>
    <t>2024-07-11 16:11:15</t>
  </si>
  <si>
    <t>SD-057-240711-791645-5024</t>
  </si>
  <si>
    <t>2024-07-11 15:53:09</t>
  </si>
  <si>
    <t>普通区域-昌乐县-李家沟村沿街-13864608129-300M-宽带上网投诉-次数0-20240711155138X298987613</t>
  </si>
  <si>
    <t>20240711155138X298987613</t>
  </si>
  <si>
    <t xml:space="preserve">【农村网络投诉】流程受理流水号：20240711154929138646081291099674
客户号码:13864608129
客户姓名:李**
投诉地市:潍坊
来话流水:2024071115484582220801178
宽带账号:13864608129
宽带账号归属地市:潍坊
宽带账号归属区县:昌乐县
故障地址:潍坊昌乐县鄌郚镇韩家新李家沟村沿街李家沟村沿街8#*********
联系电话:18866787979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15:50:55
具体故障现象:无法上网
客户其他诉求:
</t>
  </si>
  <si>
    <t>2024-07-11 16:04:01</t>
  </si>
  <si>
    <t>2024-07-11 16:04:34</t>
  </si>
  <si>
    <t>SD-057-240711-253847-7712</t>
  </si>
  <si>
    <t>2024-07-11 20:12:58</t>
  </si>
  <si>
    <t>80+银卡-普通区域-安丘市-青云花园（青云花园沿街楼）-13455673228-300M-宽带上网投诉-次数0-202407110000619328</t>
  </si>
  <si>
    <t>202407110000619328</t>
  </si>
  <si>
    <t>202407110000619328#流程受理流水号：20240711201214134556732281149366
客户号码:13455673228
客户姓名:马**
投诉地市:潍坊
来话流水:2024071120120363620896802
宽带账号:13455673228
宽带账号归属地市:潍坊
宽带账号归属区县:安丘市
故障地址:潍坊安丘市兴安街道建安路青云花园（青云花园沿街楼）41号楼*********
联系电话:13455673228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20:12:40
具体故障现象:光猫亮红灯，
客户其他诉求:要求退还无法使用期间的宽带费用，
;宽带小区$[青云花园（青云花园沿街楼）]$</t>
  </si>
  <si>
    <t>2024-07-11 20:16:40</t>
  </si>
  <si>
    <t>2024-07-11 20:17:06</t>
  </si>
  <si>
    <t>SD-057-240711-189260-1670</t>
  </si>
  <si>
    <t>2024-07-11 10:19:20</t>
  </si>
  <si>
    <t>普通区域-潍城区-中亚商贸城-15763698723-300M-宽带上网投诉-次数0-202407110000188356</t>
  </si>
  <si>
    <t>202407110000188356</t>
  </si>
  <si>
    <t xml:space="preserve">202407110000188356#宽带账号：15763698723；宽带地址：潍坊潍城区南关街道健康街中亚商贸城中亚商贸城12#天天惠超市往南*********；客户来电反映宽带经常断线，要求上门，请协助处理，谢谢！联系电话：本机；联系人：先生/女士；来电流水：2024071110124449220819179。
</t>
  </si>
  <si>
    <t>2024-07-11 10:21:08</t>
  </si>
  <si>
    <t>2024-07-11 10:27:04</t>
  </si>
  <si>
    <t>SD-057-240711-902374-6811</t>
  </si>
  <si>
    <t>2024-07-11 18:46:47</t>
  </si>
  <si>
    <t>普通区域-诸城市-龙都现代城二期-13668669903-100M-宽带上网投诉-次数0-202407110000577801</t>
  </si>
  <si>
    <t>202407110000577801</t>
  </si>
  <si>
    <t>202407110000577801#受理号码 : 13668669903客户姓名 : 丁**号码归属地 : 潍坊诸城 用户品牌 : 全球通；客户来电要求宽带装维师傅上门帮助调试一下宽带网线，位置：潍坊诸城市龙都街道龙都世家71号楼，请协助回访，谢谢！联系电话：本机 流水号2024071118412698820804055</t>
  </si>
  <si>
    <t>2024-07-11 18:53:19</t>
  </si>
  <si>
    <t>2024-07-11 18:53:41</t>
  </si>
  <si>
    <t>SD-057-240711-029563-7198</t>
  </si>
  <si>
    <t>2024-07-11 19:21:28</t>
  </si>
  <si>
    <t>【调研】-80+普通-普通区域-寒亭区-理想华庭小区-13791685577-1000M-宽带上网投诉-次数0-202407110000599951</t>
  </si>
  <si>
    <t>202407110000599951</t>
  </si>
  <si>
    <t>202407110000599951#用户表示魔百合不能正常使用，要求上门维修，请工作人员协助处理，谢谢！流水号2024071119191013020827316，联系人先生，联系电话13791685577！</t>
  </si>
  <si>
    <t>2024-07-11 19:24:52</t>
  </si>
  <si>
    <t>2024-07-11 19:33:37</t>
  </si>
  <si>
    <t>SD-851-315913-68032-9954</t>
  </si>
  <si>
    <t>SD-057-240711-381957-658</t>
  </si>
  <si>
    <t>2024-07-11 09:06:21</t>
  </si>
  <si>
    <t>80+银卡-普通区域-奎文区-华谊大厦-13563657118-200M-宽带上网投诉-次数0-20240711090419X859386515</t>
  </si>
  <si>
    <t>20240711090419X859386515</t>
  </si>
  <si>
    <t xml:space="preserve">流程受理流水号：20240711090328135636571181009570
客户号码:13563657118
客户姓名:张**
投诉地市:潍坊
来话流水:2024071109014240120896470
宽带账号:13563657118
宽带账号归属地市:潍坊
宽带账号归属区县:奎文区
故障地址:潍坊奎文区高新城区新华路怡新苑沿街1号楼*********
联系电话:13563657118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故障细类:宽带无法上网(专席)
携转原因:
故障时间:2024-07-11 09:02:41
具体故障现象:提示网络无法连接，要求尽快处理
客户其他诉求:
</t>
  </si>
  <si>
    <t>2024-07-11 09:11:40</t>
  </si>
  <si>
    <t>2024-07-11 09:12:27</t>
  </si>
  <si>
    <t>SD-057-240711-194532-6948</t>
  </si>
  <si>
    <t>2024-07-11 19:05:15</t>
  </si>
  <si>
    <t>【调研】-普通区域-潍城区-苗圃北区二路-13721957977-300M-宽带上网投诉-次数0-202407110000590494</t>
  </si>
  <si>
    <t>202407110000590494</t>
  </si>
  <si>
    <t>202407110000590494#用户表示宽带不能正常使用，要求上门维修，请工作人员协助处理，谢谢！流水号2024071119031600620836676，联系人先生，联系电话13721957977！</t>
  </si>
  <si>
    <t>2024-07-11 19:15:22</t>
  </si>
  <si>
    <t>2024-07-11 19:18:02</t>
  </si>
  <si>
    <t>SD-851-261302-22912-14426</t>
  </si>
  <si>
    <t>SD-057-240711-964387-7750</t>
  </si>
  <si>
    <t>2024-07-11 20:20:23</t>
  </si>
  <si>
    <t>80+银卡-普通区域-奎文区-阳光100二期-13573629187-500M-宽带上网投诉-次数0-20240711201818X298367148</t>
  </si>
  <si>
    <t>20240711201818X298367148</t>
  </si>
  <si>
    <t xml:space="preserve">流程受理流水号：20240711201624135736291871149774
客户号码:13573629187
客户姓名:张**
投诉地市:潍坊
来话流水:2024071120143246720808158
宽带账号:13573629187
宽带账号归属地市:潍坊
宽带账号归属区县:奎文区
故障地址:潍坊奎文区广文街道胜利街阳光100二期7号楼1-1511
联系电话:18763649704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20:15:39
具体故障现象:PON灯闪
客户其他诉求:
</t>
  </si>
  <si>
    <t>2024-07-11 20:21:45</t>
  </si>
  <si>
    <t>2024-07-11 20:22:08</t>
  </si>
  <si>
    <t>2024-07-11 09:32:21</t>
  </si>
  <si>
    <t>【调研】-80+普通-普通区域-潍城区-苗圃三路社区-13953670580-100M-宽带上网投诉-次数0-20240711092940X380924237 一级督办</t>
  </si>
  <si>
    <t>2024-07-12 10:33:00</t>
  </si>
  <si>
    <t>20240711092940X380924237</t>
  </si>
  <si>
    <t xml:space="preserve">流程受理流水号：20240711092901139536705801017087
客户号码:13953670580
客户姓名:王**
投诉地市:潍坊
来话流水:2024071109255027420864875
宽带账号:13953670580
宽带账号归属地市:潍坊
宽带账号归属区县:潍城区
故障地址:潍坊潍城区北关街道苗圃四路苗圃四路社区4号楼*********
联系电话:13953670580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故障细类:宽带无法上网(专席)
携转原因:
故障时间:2024-07-11 09:32:43
具体故障现象:打不开网页，
客户其他诉求:
</t>
  </si>
  <si>
    <t>2024-07-11 09:34:17</t>
  </si>
  <si>
    <t>2024-07-11 09:35:17</t>
  </si>
  <si>
    <t>SD-851-283030-8127-7916</t>
  </si>
  <si>
    <t>SD-057-240711-659147-1617</t>
  </si>
  <si>
    <t>2024-07-11 10:14:59</t>
  </si>
  <si>
    <t>80+普通-普通区域-安丘市-温泉村自然村-13465701484-300M-宽带上网投诉-次数0-20240711101335X151065830</t>
  </si>
  <si>
    <t>20240711101335X151065830</t>
  </si>
  <si>
    <t xml:space="preserve">【农村网络投诉】流程受理流水号：20240711101255134657014841029119
客户号码:13465701484
客户姓名:李**
投诉地市:潍坊
来话流水:2024071110121842620813927
宽带账号:13465701484
宽带账号归属地市:潍坊
宽带账号归属区县:安丘市
故障地址:潍坊安丘市红沙沟镇温泉村温泉村自然村温泉沿街扩2#箱李福平*********
联系电话:13465701484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10:14:31
具体故障现象:光猫亮红灯，
客户其他诉求:
</t>
  </si>
  <si>
    <t>2024-07-11 10:18:18</t>
  </si>
  <si>
    <t>2024-07-11 10:20:19</t>
  </si>
  <si>
    <t>SD-851-263935-23039-13114</t>
  </si>
  <si>
    <t>SD-057-240711-237541-6955</t>
  </si>
  <si>
    <t>2024-07-11 19:05:43</t>
  </si>
  <si>
    <t>【调研】-80+银卡-普通区域-安丘市-姚家庄村自然村-13869643198-200M-宽带上网投诉-次数0-202407110000588122</t>
  </si>
  <si>
    <t>202407110000588122</t>
  </si>
  <si>
    <t>202407110000588122# 宽带账号：13869643198；宽带地址：潍坊安丘市景芝镇姚家庄村姚家庄村自然村姚家庄村村委*********
；客户来电反映宽带光猫红灯，经查询客户侧为质差终端，请协助上门更换终端并一并处理故障问题，谢谢！联系电话：15866527398；联系人：先生；来电流水：2024071119012539620826036</t>
  </si>
  <si>
    <t>2024-07-11 19:07:06</t>
  </si>
  <si>
    <t>2024-07-11 19:07:34</t>
  </si>
  <si>
    <t>SD-851-246857-13470-4584</t>
  </si>
  <si>
    <t>SD-057-240711-930624-7217</t>
  </si>
  <si>
    <t>2024-07-11 19:23:24</t>
  </si>
  <si>
    <t>普通区域-青州市-埠口村自然村-13793645329-200M-宽带上网投诉-次数0-202407110000600087</t>
  </si>
  <si>
    <t>202407110000600087</t>
  </si>
  <si>
    <t xml:space="preserve">202407110000600087#流程受理流水号：20240711192055137936453291142972
客户号码:13793645329
客户姓名:王**
投诉地市:潍坊
来话流水:2024071119202660320834328
宽带账号:13793645329
宽带账号归属地市:潍坊
宽带账号归属区县:青州市
故障地址:潍坊青州市东夏镇埠口村埠口村自然村扩容9号箱(村南偏西王奇光)*********
联系电话:13793645329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故障时间:2024-07-11 19:19:27
具体故障现象:宽带看视频卡顿
客户其他诉求:客户侧为质差终端，要求上门更换终端并一并处理故障问题。
</t>
  </si>
  <si>
    <t>2024-07-11 19:31:05</t>
  </si>
  <si>
    <t>SD-057-240711-714890-561</t>
  </si>
  <si>
    <t>2024-07-11 09:00:21</t>
  </si>
  <si>
    <t>80+普通-普通区域-奎文区-恒大名都-18706577730-300M-宽带上网投诉-次数0-202407110000115102</t>
  </si>
  <si>
    <t>202407110000115102</t>
  </si>
  <si>
    <t>202407110000115102#流程受理流水号：20240711085820187065777301008127
客户号码:18706577730
客户姓名:潘**
投诉地市:潍坊
来话流水:2024071108522133020810228
宽带账号:18706577730
宽带账号归属地市:潍坊
宽带账号归属区县:高新
故障地址:潍坊高新高新城区潍县中路恒大名都9号楼*********
联系电话:13563607467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故障大类:宽带/电视
故障细类:宽带无法上网(专席)
携转原因:
故障时间:2024-07-11 08:56:03
具体故障现象:宽带正常在线，网口灯正常，路由器红灯，线路连接正常，指导重启未恢复，请协助，谢谢
客户其他诉求:
;宽带小区$[恒大名都]$</t>
  </si>
  <si>
    <t>2024-07-11 09:10:58</t>
  </si>
  <si>
    <t>2024-07-11 09:11:34</t>
  </si>
  <si>
    <t>SD-057-240711-964025-738</t>
  </si>
  <si>
    <t>2024-07-11 09:08:54</t>
  </si>
  <si>
    <t>【调研】-80+银卡-普通区域-潍城区-圣菲漫步A-18369622265-100M-宽带上网投诉-次数0-20240711090752X722141710</t>
  </si>
  <si>
    <t>2024-07-12 10:09:00</t>
  </si>
  <si>
    <t>20240711090752X722141710</t>
  </si>
  <si>
    <t xml:space="preserve">流程受理流水号：20240711090347183696222651009679
客户号码:18369622265
客户姓名:魏*
投诉地市:潍坊
来话流水:2024071109014933920897559
宽带账号:18369622265
宽带账号归属地市:潍坊
宽带账号归属区县:潍城区
故障地址:潍坊潍城区西关街道北宫西街圣菲漫步A32号楼
联系电话:18369622265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故障细类:宽带无法上网(专席)
携转原因:
故障时间:2024-07-11 09:05:19
具体故障现象:网速慢卡顿，加急
客户其他诉求:
</t>
  </si>
  <si>
    <t>2024-07-11 09:12:50</t>
  </si>
  <si>
    <t>2024-07-11 09:13:16</t>
  </si>
  <si>
    <t>SD-057-240711-071283-1646</t>
  </si>
  <si>
    <t>2024-07-11 10:16:12</t>
  </si>
  <si>
    <t>80+银卡-普通区域-潍城区-姚家坡子自然村-13853640766-200M-宽带上网投诉-次数0-202407110000188564</t>
  </si>
  <si>
    <t>2024-07-12 11:17:00</t>
  </si>
  <si>
    <t>202407110000188564</t>
  </si>
  <si>
    <t xml:space="preserve">202407110000188564#流程受理流水号：20240711101452138536407661029688
客户号码:13853640766
客户姓名:高**
投诉地市:潍坊
来话流水:2024071110141370120837132
宽带账号:13853640766
宽带账号归属地市:潍坊
宽带账号归属区县:潍城区
故障地址:潍坊潍城区军埠口综合项目区姚家坡子姚家坡子自然村5#箱中心路南四排路西*********
联系电话:19558561879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故障时间:2024-07-11 10:15:37
具体故障现象:光猫灯正常但电脑手机无法上网，
客户其他诉求:客户侧为质差终端，要求上门更换终端并一并处理故障问题。
</t>
  </si>
  <si>
    <t>2024-07-11 10:19:34</t>
  </si>
  <si>
    <t>2024-07-11 10:20:03</t>
  </si>
  <si>
    <t>SD-057-240711-680517-423</t>
  </si>
  <si>
    <t>2024-07-11 08:50:03</t>
  </si>
  <si>
    <t>80+银卡-普通区域-安丘市-坡庄村自然村-13406624117-200M-宽带上网投诉-次数0-202407110000105989</t>
  </si>
  <si>
    <t>2024-07-12 09:51:00</t>
  </si>
  <si>
    <t>202407110000105989</t>
  </si>
  <si>
    <t xml:space="preserve">202407110000105989#流程受理流水号：20240711084910134066241171005631
客户号码:13406624117
客户姓名:姜**
投诉地市:潍坊
来话流水:2024071108471308220865056
宽带账号:13406624117
宽带账号归属地市:潍坊
宽带账号归属区县:安丘市
故障地址:潍坊安丘市官庄镇坡庄村坡庄村自然村坡庄村李玉波*********
联系电话:13666368481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08:49:16
具体故障现象:打不开网页，
客户其他诉求:客户侧为质差终端，要求上门更换终端并一并处理故障问题。
</t>
  </si>
  <si>
    <t>2024-07-11 08:53:18</t>
  </si>
  <si>
    <t>2024-07-11 08:53:41</t>
  </si>
  <si>
    <t>SD-057-240711-594871-705</t>
  </si>
  <si>
    <t>2024-07-11 09:08:05</t>
  </si>
  <si>
    <t>80+金卡-普通区域-奎文区-北王茶城J-15762522279-1000M-宽带上网投诉-次数0-20240711090519X919156284</t>
  </si>
  <si>
    <t>20240711090519X919156284</t>
  </si>
  <si>
    <t xml:space="preserve">流程受理流水号：20240711090241157625222791009329
客户号码:15762522279
客户姓名:刘**
投诉地市:潍坊
来话流水:2024071109015060020897785
宽带账号:15762522279
宽带账号归属地市:潍坊
宽带账号归属区县:奎文区
故障地址:潍坊奎文区潍洲路街道潍洲路北王茶城J5号商品房*********
联系电话:15762522279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09:02:56
具体故障现象:PON灯闪， 光纤线插紧捋顺重启未恢复 
客户其他诉求:
</t>
  </si>
  <si>
    <t>2024-07-11 09:20:29</t>
  </si>
  <si>
    <t>2024-07-11 09:21:06</t>
  </si>
  <si>
    <t>SD-851-313918-11624-7136</t>
  </si>
  <si>
    <t>SD-057-240711-245796-1093</t>
  </si>
  <si>
    <t>2024-07-11 09:34:07</t>
  </si>
  <si>
    <t>普通区域-诸城市-红星家园B区-15963612549-200M-魔百和投诉-次数0-202407110000147905</t>
  </si>
  <si>
    <t>2024-07-12 10:35:00</t>
  </si>
  <si>
    <t>202407110000147905</t>
  </si>
  <si>
    <t>202407110000147905#流程受理流水号：20240711093251159636125491018130
客户号码:15963612549
客户姓名:殷**
投诉地市:潍坊
来话流水:2024071109264340920874844
宽带账号:15963612549
宽带账号归属地市:潍坊
宽带账号归属区县:诸城市
故障地址:潍坊诸城市舜王街道四平路红星家园B区B2区27号楼*********
联系电话:18366321780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光功率:-18.69
故障大类:宽带/电视
故障细类:移动高清电视故障(专席)
携转原因:
故障时间:2024-07-11 09:33:54
魔百和单播/组播:组播
具体故障现象:电视直播或点播无法观看，
客户其他诉求:
魔百和单/组播：组播;宽带小区$[红星家园B区]$</t>
  </si>
  <si>
    <t>2024-07-11 09:36:57</t>
  </si>
  <si>
    <t>2024-07-11 09:37:16</t>
  </si>
  <si>
    <t>SD-057-240711-281594-8256</t>
  </si>
  <si>
    <t>2024-07-11 21:43:34</t>
  </si>
  <si>
    <t>普通区域-青州市-丁夏许村自然村-13616361058-1000M-宽带上网投诉-次数0-202407110000642980</t>
  </si>
  <si>
    <t>202407110000642980</t>
  </si>
  <si>
    <t>202407110000642980#【已关注中国移动10086微信公众号】流程受理流水号：20240711214224136163610581155958
客户号码:13616361058
客户姓名:冀**
投诉地市:潍坊
来话流水:2024071121421094120818632
宽带账号:13616361058
宽带账号归属地市:潍坊
宽带账号归属区县:青州市
故障地址:潍坊青州市谭坊镇丁夏许村丁夏许村自然村谭坊镇丁夏许村4号箱（村东北张启兴北墙）*********
联系电话:13616361058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21:43:00
具体故障现象:提示网络无法连接，
客户其他诉求:
;宽带小区$[丁夏许村自然村]$</t>
  </si>
  <si>
    <t>2024-07-11 21:46:09</t>
  </si>
  <si>
    <t>2024-07-11 21:46:32</t>
  </si>
  <si>
    <t>SD-851-234605-106-16932</t>
  </si>
  <si>
    <t>SD-057-240711-769123-524</t>
  </si>
  <si>
    <t>2024-07-11 08:57:27</t>
  </si>
  <si>
    <t>【重投】-【调研】-80+银卡-普通区域-奎文区-【潍柴】同心园小区-15953612218-1000M-宽带上网投诉-次数0-20240711085557X357335295</t>
  </si>
  <si>
    <t>20240711085557X357335295</t>
  </si>
  <si>
    <t xml:space="preserve">流程受理流水号：20240711085530159536122181007375
客户号码:15953612218
客户姓名:韩*
投诉地市:潍坊
来话流水:2024071108550355220834607
宽带账号:15953612218
宽带账号归属地市:潍坊
宽带账号归属区县:奎文区
故障地址:潍坊奎文区北苑街道潍州路【潍柴】同心园小区3#楼*********
联系电话:15953612218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08:55:43
具体故障现象:光猫亮红灯，
客户其他诉求:
</t>
  </si>
  <si>
    <t>2024-07-11 09:01:30</t>
  </si>
  <si>
    <t>2024-07-11 09:02:03</t>
  </si>
  <si>
    <t>SD-851-315841-43509-7549</t>
  </si>
  <si>
    <t>SD-057-240711-258346-7192</t>
  </si>
  <si>
    <t>2024-07-11 19:20:38</t>
  </si>
  <si>
    <t>普通区域-诸城市-明诚花园-15866119061-200M-宽带上网投诉-次数0-20240711191836X716755198</t>
  </si>
  <si>
    <t>20240711191836X716755198</t>
  </si>
  <si>
    <t xml:space="preserve">流程受理流水号：20240711191713158661190611142478
客户号码:15866119061
客户姓名:徐**
投诉地市:潍坊
来话流水:2024071119112401820883712
宽带账号:15866119061
宽带账号归属地市:潍坊
宽带账号归属区县:诸城市
故障地址:潍坊诸城市龙都街道纺织街明诚花园7号楼*********
联系电话:18366546572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19:16:25
具体故障现象:客户来电反映宽带无法上网，拔插网线未恢复，重启设备未恢复，请协助谢谢
客户其他诉求:
</t>
  </si>
  <si>
    <t>2024-07-11 19:23:12</t>
  </si>
  <si>
    <t>2024-07-11 19:23:54</t>
  </si>
  <si>
    <t>SD-057-240711-906524-587</t>
  </si>
  <si>
    <t>2024-07-11 09:02:20</t>
  </si>
  <si>
    <t>80+银卡-普通区域-寿光市-孙集营子小区-15006569941-1000M-宽带上网投诉-次数0-202407110000117603</t>
  </si>
  <si>
    <t>202407110000117603</t>
  </si>
  <si>
    <t xml:space="preserve">202407110000117603#流程受理流水号：20240711090147150065699411009071
客户号码:15006569941
客户姓名:张*
投诉地市:潍坊
来话流水:2024071109013429820895149
宽带账号:15006569941
宽带账号归属地市:潍坊
宽带账号归属区县:寿光市
故障地址:潍坊寿光市孙家集街道高阜营子村孙集营子小区14号楼*********
联系电话:15006569941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09:00:49
具体故障现象:打不开网页，
客户其他诉求:客户侧为质差终端，要求上门更换终端并一并处理故障问题。
</t>
  </si>
  <si>
    <t>2024-07-11 09:04:15</t>
  </si>
  <si>
    <t>2024-07-11 09:04:31</t>
  </si>
  <si>
    <t>SD-851-270626-8535-12688</t>
  </si>
  <si>
    <t>SD-057-240711-861523-620</t>
  </si>
  <si>
    <t>2024-07-11 09:04:09</t>
  </si>
  <si>
    <t>80+银卡-普通区域-青州市-小牟家庄村自然村-15169522237-100M-宽带上网投诉-次数0-202407110000117438</t>
  </si>
  <si>
    <t>2024-07-12 10:05:00</t>
  </si>
  <si>
    <t>202407110000117438</t>
  </si>
  <si>
    <t xml:space="preserve">202407110000117438#宽带账号：15169522237；宽带地址：潍坊青州市庙子镇小牟家庄村小牟家庄村自然村扩11号箱（曹元华）***；客户来电反映宽带无法上网，经查询客户侧为质差终端，请协助上门更换终端并一并处理故障问题，谢谢！联系电话：15169522237联系人：先生；来电流水：2024071109022869520804190
</t>
  </si>
  <si>
    <t>2024-07-11 09:07:06</t>
  </si>
  <si>
    <t>2024-07-11 09:07:37</t>
  </si>
  <si>
    <t>2024-07-11 18:33:44</t>
  </si>
  <si>
    <t>【重投】-【调研】-80+白金-普通区域-青州市-何官教师公寓-15263695198-1000M-宽带上网投诉-次数0-202407110000575734 一级督办</t>
  </si>
  <si>
    <t>202407110000575734</t>
  </si>
  <si>
    <t>2024-07-11 18:41:15</t>
  </si>
  <si>
    <t>2024-07-11 18:41:36</t>
  </si>
  <si>
    <t>SD-057-240711-068147-1109</t>
  </si>
  <si>
    <t>2024-07-11 09:35:50</t>
  </si>
  <si>
    <t>普通区域-昌邑市-盛和苑-15589672673-100M-宽带上网投诉-次数0-20240711093426X666613216</t>
  </si>
  <si>
    <t>2024-07-12 10:36:00</t>
  </si>
  <si>
    <t>20240711093426X666613216</t>
  </si>
  <si>
    <t xml:space="preserve">流程受理流水号：20240711093400155896726731018424
客户号码:15589672673
客户姓名:杨**
投诉地市:潍坊
来话流水:2024071109330487920847045
宽带账号:15589672673
宽带账号归属地市:潍坊
宽带账号归属区县:昌邑市
故障地址:潍坊昌邑市城区天水路盛和苑11号楼1单元箱*********
联系电话:13963635640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09:34:21
具体故障现象:打不开网页，
客户其他诉求:
</t>
  </si>
  <si>
    <t>2024-07-11 09:38:43</t>
  </si>
  <si>
    <t>2024-07-11 09:38:58</t>
  </si>
  <si>
    <t>SD-057-240711-167985-5010</t>
  </si>
  <si>
    <t>2024-07-11 15:50:25</t>
  </si>
  <si>
    <t>普通区域-高密市-东武-15863436229-300M-宽带上网投诉-次数0-20240711154904X144597733</t>
  </si>
  <si>
    <t>20240711154904X144597733</t>
  </si>
  <si>
    <t xml:space="preserve">流程受理流水号：20240711154530158634362291098804
客户号码:15863436229
客户姓名:薛**
投诉地市:潍坊
来话流水:2024071115445317420856634
宽带账号:15863436229
宽带账号归属地市:潍坊
宽带账号归属区县:高密市
故障地址:潍坊高密市夏庄镇东武东武于世仙14号箱*********
联系电话:15863436229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15:48:40
具体故障现象:光猫亮红灯，
客户其他诉求:
</t>
  </si>
  <si>
    <t>2024-07-11 15:57:41</t>
  </si>
  <si>
    <t>SD-852-282814-396-7386</t>
  </si>
  <si>
    <t>SD-057-240711-836914-3259</t>
  </si>
  <si>
    <t>2024-07-11 12:38:32</t>
  </si>
  <si>
    <t>【调研】-80+普通-FTTR-普通区域-坊子区-后埠头-15621719509-1000M-宽带上网投诉-次数0-20240711123708X628452285</t>
  </si>
  <si>
    <t>20240711123708X628452285</t>
  </si>
  <si>
    <t xml:space="preserve">【农村网络投诉】流程受理流水号：20240711123648156217195091064588
客户号码:15621719509
客户姓名:吴**
投诉地市:潍坊
来话流水:2024071112353062820839802
宽带账号:15621719509
宽带账号归属地市:潍坊
宽带账号归属区县:坊子区
故障地址:潍坊坊子区荆山洼经济发展区后埠头行政村后埠头后埠头3号箱李全东*********
联系电话:15621719509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光功率:-17.16
故障大类:宽带/电视
故障细类:宽带无法上网(专席)
携转原因:
故障时间:2024-07-11 12:33:20
具体故障现象:网速慢卡顿，
客户其他诉求:
</t>
  </si>
  <si>
    <t>2024-07-11 12:39:48</t>
  </si>
  <si>
    <t>2024-07-11 12:40:35</t>
  </si>
  <si>
    <t>SD-851-234315-26898-23658</t>
  </si>
  <si>
    <t>SD-057-240711-186239-7200</t>
  </si>
  <si>
    <t>2024-07-11 19:21:49</t>
  </si>
  <si>
    <t>80+银卡-FTTR-普通区域-寿光市-韩家村-15065361503-1000M-宽带上网投诉-次数0-202407110000600154</t>
  </si>
  <si>
    <t>202407110000600154</t>
  </si>
  <si>
    <t>202407110000600154#【已关注中国移动10086微信公众号】流程受理流水号：20240711191917150653615031142759
客户号码:15065361503
客户姓名:韩**
投诉地市:潍坊
来话流水:2024071119185953220826395
宽带账号:15065361503
宽带账号归属地市:潍坊
宽带账号归属区县:寿光市
故障地址:潍坊寿光市马店韩家村韩家村韩家村14箱(韩升法外墙）*********
联系电话:15065361503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19:21:30
具体故障现象:光猫亮红灯，
客户其他诉求:
;宽带小区$[韩家村]$</t>
  </si>
  <si>
    <t>2024-07-11 19:25:00</t>
  </si>
  <si>
    <t>2024-07-11 19:25:23</t>
  </si>
  <si>
    <t>SD-851-236148-14435-25032</t>
  </si>
  <si>
    <t>SD-057-240711-785019-3201</t>
  </si>
  <si>
    <t>2024-07-11 12:32:18</t>
  </si>
  <si>
    <t>80+银卡-普通区域-寒亭区-新泰世纪城小区-15054496601-100M-宽带上网投诉-次数0-202407110000308579</t>
  </si>
  <si>
    <t>202407110000308579</t>
  </si>
  <si>
    <t xml:space="preserve">202407110000308579#流程受理流水号：20240711123048150544966011063653
客户号码:15054496601
客户姓名:辛**
投诉地市:潍坊
来话流水:2024071112301571320804005
宽带账号:15054496601
宽带账号归属地市:潍坊
宽带账号归属区县:寒亭区
故障地址:潍坊寒亭区开元街道霞飞路新泰世纪城小区57号楼*********
联系电话:15054496601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故障时间:2024-07-11 12:31:24
具体故障现象:提示网络无法连接，
客户其他诉求:客户侧为质差终端，要求上门更换终端并一并处理故障问题。
</t>
  </si>
  <si>
    <t>2024-07-11 12:33:53</t>
  </si>
  <si>
    <t>2024-07-11 12:36:14</t>
  </si>
  <si>
    <t>SD-057-240711-213745-3265</t>
  </si>
  <si>
    <t>2024-07-11 12:38:46</t>
  </si>
  <si>
    <t>【调研】-普通区域-寿光市-郑埝-15153624795-200M-宽带上网投诉-次数0-20240711123731X651493322</t>
  </si>
  <si>
    <t>20240711123731X651493322</t>
  </si>
  <si>
    <t xml:space="preserve">【农村网络投诉】流程受理流水号：20240711123015151536247951063568
客户号码:15153624795
客户姓名:郑**
投诉地市:潍坊
来话流水:2024071112293052120898432
宽带账号:15153624795
宽带账号归属地市:潍坊
宽带账号归属区县:寿光市
故障地址:潍坊寿光市台头镇郑埝村郑埝87号箱*********
联系电话:18754406161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
故障细类:宽带无法上网(专席)
携转原因:
故障时间:2024-07-11 12:39:47
具体故障现象:光猫亮红灯，重启未恢复，请协助谢谢
客户其他诉求:
</t>
  </si>
  <si>
    <t>2024-07-11 12:41:41</t>
  </si>
  <si>
    <t>2024-07-11 12:42:04</t>
  </si>
  <si>
    <t>SD-057-240711-067853-486</t>
  </si>
  <si>
    <t>2024-07-11 08:55:42</t>
  </si>
  <si>
    <t>80+银卡-普通区域-寿光市-李二村自然村-13465365668-1000M-宽带上网投诉-次数0-202407110000109162</t>
  </si>
  <si>
    <t>202407110000109162</t>
  </si>
  <si>
    <t xml:space="preserve">202407110000109162#流程受理流水号：20240711085504134653656681007248
客户号码:13465365668
客户姓名:孙**
投诉地市:潍坊
来话流水:2024071108545251520832962
宽带账号:13465365668
宽带账号归属地市:潍坊
宽带账号归属区县:寿光市
故障地址:潍坊寿光市孙家集街道李二村李二村自然村李二村4箱（张建庆外墙）*********
联系电话:13465365668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08:55:17
具体故障现象:网速慢卡顿，
客户其他诉求:客户侧为质差终端，要求上门更换终端并一并处理故障问题。
</t>
  </si>
  <si>
    <t>2024-07-11 09:02:27</t>
  </si>
  <si>
    <t>2024-07-11 09:02:51</t>
  </si>
  <si>
    <t>SD-057-240711-501487-6755</t>
  </si>
  <si>
    <t>2024-07-11 18:38:23</t>
  </si>
  <si>
    <t>普通区域-青州市-南蒋村-13455615064-300M-宽带上网投诉-次数0-20240711183620X180512818</t>
  </si>
  <si>
    <t>20240711183620X180512818</t>
  </si>
  <si>
    <t xml:space="preserve">【农村网络投诉】流程受理流水号：20240711183520134556150641136617
客户号码:13455615064
客户姓名:曾**
投诉地市:潍坊
来话流水:2024071118331168720849997
宽带账号:13455615064
宽带账号归属地市:潍坊
宽带账号归属区县:青州市
故障地址:潍坊青州市弥河镇南蒋南蒋村3号箱（西北蒋德国）*********
联系电话:15706467801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故障细类:网速慢/上网掉线(专席)
携转原因:
故障时间:2024-07-11 18:35:30
具体故障现象:网速慢卡顿，重启光猫路由器
客户其他诉求:
</t>
  </si>
  <si>
    <t>2024-07-11 18:45:24</t>
  </si>
  <si>
    <t>2024-07-11 18:45:42</t>
  </si>
  <si>
    <t>SD-057-240711-906173-7014</t>
  </si>
  <si>
    <t>2024-07-11 19:08:13</t>
  </si>
  <si>
    <t>普通区域-高密市-东方明珠-15063602502-300M-宽带上网投诉-次数0-20240711190625X985341746</t>
  </si>
  <si>
    <t>20240711190625X985341746</t>
  </si>
  <si>
    <t xml:space="preserve">流程受理流水号：20240711190549150636025021140975
客户号码:15063602502
客户姓名:李*
投诉地市:潍坊
来话流水:2024071119041771020842609
宽带账号:15063602502
宽带账号归属地市:潍坊
宽带账号归属区县:高密市
故障地址:潍坊高密市朝阳街道康成大街东方明珠3号楼*********
联系电话:15063602502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故障细类:网速慢/上网掉线(专席)
携转原因:
故障时间:2024-07-11 19:05:55
具体故障现象:网速慢卡顿，路由器年限未超过，位置开阔，重启未恢复
客户其他诉求:
</t>
  </si>
  <si>
    <t>2024-07-11 19:10:06</t>
  </si>
  <si>
    <t>2024-07-11 19:10:33</t>
  </si>
  <si>
    <t>SD-851-329874-21746-12263</t>
  </si>
  <si>
    <t>SD-057-240711-971826-1065</t>
  </si>
  <si>
    <t>2024-07-11 09:32:06</t>
  </si>
  <si>
    <t>【调研】-80+银卡-普通区域-昌邑市-育新苑小区-15153632300-100M-宽带上网投诉-次数0-20240711092918X358235199</t>
  </si>
  <si>
    <t>20240711092918X358235199</t>
  </si>
  <si>
    <t xml:space="preserve">流程受理流水号：20240711092755151536323001016778
客户号码:15153632300
客户姓名:刘**
投诉地市:潍坊
来话流水:2024071109270752020879400
宽带账号:15153632300
宽带账号归属地市:潍坊
宽带账号归属区县:昌邑市
故障地址:潍坊昌邑市城区富昌街340号第二实验小学对面沿街楼
联系电话:15153632300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故障细类:网速慢/上网掉线(专席)
携转原因:
故障时间:2024-07-11 09:28:47
具体故障现象:频繁掉线，
客户其他诉求:
</t>
  </si>
  <si>
    <t>2024-07-11 09:36:11</t>
  </si>
  <si>
    <t>2024-07-11 09:36:33</t>
  </si>
  <si>
    <t>SD-057-240711-519462-1658</t>
  </si>
  <si>
    <t>2024-07-11 10:17:40</t>
  </si>
  <si>
    <t>普通区域-寿光市-李二村自然村-15095109453-100M-宽带上网投诉-次数0-20240711101632X192818308</t>
  </si>
  <si>
    <t>2024-07-12 11:18:00</t>
  </si>
  <si>
    <t>20240711101632X192818308</t>
  </si>
  <si>
    <t xml:space="preserve">【农村网络投诉】流程受理流水号：20240711101430150951094531029596
客户号码:15095109453
客户姓名:杨**
投诉地市:潍坊
来话流水:2024071110135633720833752
宽带账号:15095109453
宽带账号归属地市:潍坊
宽带账号归属区县:寿光市
故障地址:潍坊寿光市孙家集街道李二村李二村自然村19号箱
联系电话:15095109453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10:16:59
具体故障现象:光猫灯正常但电脑手机无法上网，
客户其他诉求:
</t>
  </si>
  <si>
    <t>2024-07-11 10:18:40</t>
  </si>
  <si>
    <t>2024-07-11 10:19:09</t>
  </si>
  <si>
    <t>SD-057-240711-913260-1672</t>
  </si>
  <si>
    <t>2024-07-11 10:19:40</t>
  </si>
  <si>
    <t>80+银卡-普通区域-奎文区-泰华商圈-15165611129-300M-宽带上网投诉-次数0-202407110000187861</t>
  </si>
  <si>
    <t>202407110000187861</t>
  </si>
  <si>
    <t xml:space="preserve">202407110000187861#受理号码 : 15165611129客户姓名 : 赵**号码归属地 : 潍坊奎文 － 奎文用户品牌 : 全球通
客户来电反映宽带网速慢，系统查询客户为质差路由器，已向客户解释说明，客户有路由器办理意向，请协助尽快核实处理。
联系电话：15753433550，联系人：先生；来电流水:2024071110144555420843350
</t>
  </si>
  <si>
    <t>2024-07-11 10:30:42</t>
  </si>
  <si>
    <t>2024-07-11 10:31:10</t>
  </si>
  <si>
    <t>SD-057-240711-715489-7747</t>
  </si>
  <si>
    <t>2024-07-11 20:20:05</t>
  </si>
  <si>
    <t>普通区域-诸城市-东鲁学府二期-15762487600-200M-宽带上网投诉-次数0-202407110000621187</t>
  </si>
  <si>
    <t>202407110000621187</t>
  </si>
  <si>
    <t>202407110000621187#用户表示宽带不能正常使用，要求上门维修，请工作人员协助处理，谢谢！流水号2024071120152241820811830，联系人先生，联系电话18706509412！</t>
  </si>
  <si>
    <t>2024-07-11 20:27:08</t>
  </si>
  <si>
    <t>2024-07-11 20:27:29</t>
  </si>
  <si>
    <t>SD-057-240711-039726-7809</t>
  </si>
  <si>
    <t>2024-07-11 20:29:31</t>
  </si>
  <si>
    <t>【调研】-(目标)普通区域-青州市-丁夏许村自然村-15069688096-1000M-宽带上网投诉-次数0-20240711202826X906306151</t>
  </si>
  <si>
    <t>20240711202826X906306151</t>
  </si>
  <si>
    <t xml:space="preserve">【农村网络投诉】流程受理流水号：20240711202627150696880961150746
客户号码:15069688096
客户姓名:宫**
投诉地市:潍坊
来话流水:2024071120254809620857033
宽带账号:15069688096
宽带账号归属地市:潍坊
宽带账号归属区县:青州市
故障地址:潍坊青州市谭坊镇丁夏许村丁夏许村自然村谭坊镇丁夏许村2号箱（村西南宫任昌东墙）
联系电话:15069688096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20:26:53
具体故障现象:PON灯闪，
客户其他诉求:
</t>
  </si>
  <si>
    <t>2024-07-11 20:34:34</t>
  </si>
  <si>
    <t>2024-07-11 20:38:46</t>
  </si>
  <si>
    <t>SD-851-317788-9022-14378</t>
  </si>
  <si>
    <t>SD-057-240711-859263-5020</t>
  </si>
  <si>
    <t>2024-07-11 15:52:53</t>
  </si>
  <si>
    <t>【调研】-80+银卡-(目标)普通区域-寿光市-胡一村自然村-13806471262-200M-宽带上网投诉-次数0-202407110000437223</t>
  </si>
  <si>
    <t>2024-07-12 16:53:00</t>
  </si>
  <si>
    <t>202407110000437223</t>
  </si>
  <si>
    <t>202407110000437223#宽带账号：13806471262；宽带地址：潍坊寿光市胡营胡营二村**；客户来电反映宽带使用不畅，客户不在现场，无法配合线上指导，要求上门，请协助处理，谢谢！联系电话：18353618900；联系人：先生；来电流水：2024071115491016320805803</t>
  </si>
  <si>
    <t>2024-07-11 15:59:13</t>
  </si>
  <si>
    <t>2024-07-11 15:59:46</t>
  </si>
  <si>
    <t>SD-852-313695-1423-19543</t>
  </si>
  <si>
    <t>SD-057-240711-906513-5057</t>
  </si>
  <si>
    <t>2024-07-11 15:58:07</t>
  </si>
  <si>
    <t>普通区域-安丘市-李家埠村自然村-18365680571-200M-宽带上网投诉-次数0-202407110000444739</t>
  </si>
  <si>
    <t>2024-07-12 16:59:00</t>
  </si>
  <si>
    <t>202407110000444739</t>
  </si>
  <si>
    <t>202407110000444739#宽带账号：18365680571；宽带地址：潍坊安丘市贾戈街道李家埠村李家埠村自然村李家埠村17号箱李文东村东；客户来电反映宽带：频繁掉线，经查询客户侧为质差路由器，请协助上门更换终端并一并处理故障问题，谢谢！联系电话：18365680571；联系人：***；来电流水：2024071115540625820862161</t>
  </si>
  <si>
    <t>2024-07-11 16:00:58</t>
  </si>
  <si>
    <t>2024-07-11 16:03:55</t>
  </si>
  <si>
    <t>SD-057-240711-318625-3194</t>
  </si>
  <si>
    <t>2024-07-11 12:31:48</t>
  </si>
  <si>
    <t>80+银卡-普通区域-临朐县-王家庄子自然村-15266303690-1000M-宽带上网投诉-次数0-202407110000308376</t>
  </si>
  <si>
    <t>202407110000308376</t>
  </si>
  <si>
    <t xml:space="preserve">202407110000308376#
尹**15266303690
号码归属地潍坊诸城 － 诸城
客户来电反映
潍坊临朐县沂山管理委员会王家庄子王家庄子自然村王家庄子宽带无法上网，
自己不会操作，要求上门查看一下，请协助处理，谢谢联系电话18765617695
2024071112290150920894890
</t>
  </si>
  <si>
    <t>2024-07-11 12:38:01</t>
  </si>
  <si>
    <t>2024-07-11 12:38:56</t>
  </si>
  <si>
    <t>SD-852-284061-1930-20688</t>
  </si>
  <si>
    <t>SD-057-240711-813492-7716</t>
  </si>
  <si>
    <t>2024-07-11 20:13:45</t>
  </si>
  <si>
    <t>普通区域-安丘市-圈子村自然村-13563640987-1000M-宽带上网投诉-次数0-202407110000620077</t>
  </si>
  <si>
    <t>202407110000620077</t>
  </si>
  <si>
    <t>202407110000620077#
宽带账号：13563640987；宽带地址：潍坊安丘市慈埠镇圈子村圈子村自然村圈子二次追加25号箱王志福；客户来电反映宽带连接不了，客户不在现场，无法配合线上指导，要求上门，请协助处理，谢谢！联系电话：13563640987；联系人：先生；来电流水：2024071120110652920892509。</t>
  </si>
  <si>
    <t>2024-07-11 20:25:45</t>
  </si>
  <si>
    <t>2024-07-11 20:26:12</t>
  </si>
  <si>
    <t>SD-851-245487-14405-27379</t>
  </si>
  <si>
    <t>SD-057-240711-160853-635</t>
  </si>
  <si>
    <t>2024-07-11 09:05:43</t>
  </si>
  <si>
    <t>【重投】-普通区域-潍城区-金都聚福园-18953615124-500M-宽带上网投诉-次数0-20240711090323X803316994</t>
  </si>
  <si>
    <t>20240711090323X803316994</t>
  </si>
  <si>
    <t xml:space="preserve">流程受理流水号：20240711090219189536151241009215
客户号码:18953615124
客户姓名:孙**
投诉地市:潍坊
来话流水:2024071108563775220849021
宽带账号:18953615124
宽带账号归属地市:潍坊
宽带账号归属区县:潍城区
故障地址:潍坊潍城区西关街道胜利西街金都聚福园2号楼*********
联系电话:18660637339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故障细类:宽带无法上网(专席)
携转原因:
故障时间:2024-07-11 09:02:38
具体故障现象:宽带在线，光猫灯正常但电脑手机无法上网，重启光猫、路由器均未恢复，要求维修人员尽快联系处理
客户其他诉求:
</t>
  </si>
  <si>
    <t>2024-07-11 09:08:41</t>
  </si>
  <si>
    <t>2024-07-11 09:14:32</t>
  </si>
  <si>
    <t>SD-852-233422-1194-22392</t>
  </si>
  <si>
    <t>SD-057-240711-149762-720</t>
  </si>
  <si>
    <t>2024-07-11 09:08:27</t>
  </si>
  <si>
    <t>80+银卡-普通区域-诸城市-龙馨苑-13793669251-300M-宽带上网投诉-次数0-20240711090649X990324800</t>
  </si>
  <si>
    <t>20240711090649X990324800</t>
  </si>
  <si>
    <t xml:space="preserve">流程受理流水号：20240711090151137936692511009085
客户号码:13793669251
客户姓名:王*
投诉地市:潍坊
来话流水:2024071109054780320838457
宽带账号:13793669251
宽带账号归属地市:潍坊
宽带账号归属区县:诸城市
故障地址:潍坊诸城市龙都街道兴华路龙馨苑1号楼*********
联系电话:13793669251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故障时间:2024-07-11 09:07:43
具体故障现象:光猫灯正常但电脑手机无法上网，
客户其他诉求:
</t>
  </si>
  <si>
    <t>2024-07-11 09:18:30</t>
  </si>
  <si>
    <t>2024-07-11 09:22:01</t>
  </si>
  <si>
    <t>SD-057-240711-624981-6940</t>
  </si>
  <si>
    <t>2024-07-11 19:03:56</t>
  </si>
  <si>
    <t>80+金卡-普通区域-诸城市-金东世纪城-15866531786-1000M-魔百和投诉-次数0-202407110000588016</t>
  </si>
  <si>
    <t>202407110000588016</t>
  </si>
  <si>
    <t>202407110000588016#流程受理流水号：20240711190321158665317861140625
客户号码:15866531786
客户姓名:孙**
投诉地市:潍坊
来话流水:2024071118591639420813342
宽带账号:15866531786
宽带账号归属地市:潍坊
宽带账号归属区县:诸城市
故障地址:潍坊诸城市密州街道东武街金东世纪城14号楼*********
联系电话:15866531786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光功率:-15.30
故障大类:宽带/电视
故障细类:移动高清电视故障(专席)
携转原因:
故障时间:2024-07-11 19:03:41
魔百和单播/组播:单播
具体故障现象:电视提示网络类错误，线上排障未恢复
客户其他诉求:
魔百和单/组播：单播;宽带小区$[金东世纪城]$</t>
  </si>
  <si>
    <t>2024-07-11 19:09:09</t>
  </si>
  <si>
    <t>2024-07-11 19:09:31</t>
  </si>
  <si>
    <t>SD-851-260214-16874-16020</t>
  </si>
  <si>
    <t>SD-057-240711-409538-7817</t>
  </si>
  <si>
    <t>2024-07-11 20:29:57</t>
  </si>
  <si>
    <t>【重投】-【调研】-80+普通-普通区域-安丘市-石家埠村自然村-15853681115-300M-宽带上网投诉-次数0-202407110000623647</t>
  </si>
  <si>
    <t>202407110000623647</t>
  </si>
  <si>
    <t>202407110000623647#宽带账号：15853681115；宽带地址：潍坊安丘市临浯镇石家埠村石家埠村自然村石家埠村周玉东*********；客户来电反映宽带网速慢 客户不在现场，无法配合线上指导，要求上门，请协助处理，谢谢！来电流水：2024071120272080520863651，联系电话：15853681115</t>
  </si>
  <si>
    <t>2024-07-11 20:30:46</t>
  </si>
  <si>
    <t>2024-07-11 20:31:07</t>
  </si>
  <si>
    <t>SD-057-240711-153809-4345</t>
  </si>
  <si>
    <t>2024-07-11 14:44:17</t>
  </si>
  <si>
    <t>FTTR-普通区域-寿光市-羊口新医院家属楼-15965055607-1000M-宽带上网投诉-次数0-20240711144144X104100990</t>
  </si>
  <si>
    <t>20240711144144X104100990</t>
  </si>
  <si>
    <t xml:space="preserve">流程受理流水号：20240711143948159650556071084000
客户号码:15965055607
客户姓名:郭**
投诉地市:潍坊
来话流水:2024071114392778720818400
宽带账号:15965055607
宽带账号归属地市:潍坊
宽带账号归属区县:寿光市
故障地址:潍坊寿光市羊口镇向阳街羊口新医院家属楼9号楼*********
联系电话:15965055607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14:41:33
具体故障现象:打不开网页，
客户其他诉求:
</t>
  </si>
  <si>
    <t>2024-07-11 14:56:46</t>
  </si>
  <si>
    <t>2024-07-11 14:57:15</t>
  </si>
  <si>
    <t>SD-851-255927-5918-20560</t>
  </si>
  <si>
    <t>SD-057-240711-639870-2400</t>
  </si>
  <si>
    <t>2024-07-11 11:20:08</t>
  </si>
  <si>
    <t>80+普通-普通区域-寿光市-九巷村-15095181052-1000M-宽带上网投诉-次数0-20240711111728X848987974</t>
  </si>
  <si>
    <t>20240711111728X848987974</t>
  </si>
  <si>
    <t xml:space="preserve">【农村网络投诉】流程受理流水号：20240711111701150951810521047137
客户号码:15095181052
客户姓名:张**
投诉地市:潍坊
来话流水:2024071111162015820887318
宽带账号:15095181052
宽带账号归属地市:潍坊
宽带账号归属区县:寿光市
故障地址:潍坊寿光市文家街道九巷九巷村64号箱*********
联系电话:15095181052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光功率:-15.62
故障大类:宽带/电视
故障细类:宽带无法上网(专席)
携转原因:
故障时间:2024-07-11 11:20:44
具体故障现象:打不开网页，
客户其他诉求:
</t>
  </si>
  <si>
    <t>2024-07-11 11:22:01</t>
  </si>
  <si>
    <t>SD-851-314878-33061-2685</t>
  </si>
  <si>
    <t>SD-057-240711-157840-2447</t>
  </si>
  <si>
    <t>2024-07-11 11:24:28</t>
  </si>
  <si>
    <t>【调研】-80+银卡-普通区域-青州市-韩家庄村自然村-15153657979-1000M-宽带上网投诉-次数0-202407110000254203</t>
  </si>
  <si>
    <t>202407110000254203</t>
  </si>
  <si>
    <t>202407110000254203#15153657979客户来电反映本机宽带网速慢， 影响使用，经排障解释不认可，要求尽快处理，请协助谢谢.
联系人：先生   联系电话：本机      来电流水:2024071111220744620855030</t>
  </si>
  <si>
    <t>2024-07-11 11:34:19</t>
  </si>
  <si>
    <t>2024-07-11 11:34:58</t>
  </si>
  <si>
    <t>SD-851-265465-21776-4695</t>
  </si>
  <si>
    <t>SD-057-240711-327689-3633</t>
  </si>
  <si>
    <t>2024-07-11 13:17:09</t>
  </si>
  <si>
    <t>普通区域-诸城市-东黄疃自然村-13646367563-100M-宽带上网投诉-次数0-20240711131455X895478748</t>
  </si>
  <si>
    <t>20240711131455X895478748</t>
  </si>
  <si>
    <t xml:space="preserve">【农村网络投诉】流程受理流水号：20240711131439136463675631069896
客户号码:13646367563
客户姓名:王**
投诉地市:潍坊
来话流水:2024071113133422120881716
宽带账号:13646367563
宽带账号归属地市:潍坊
宽带账号归属区县:诸城市
故障地址:潍坊诸城市密州街道东黄疃东黄疃自然村东黄疃村委东7#箱*********
联系电话:15065606836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13:14:46
具体故障现象:提示网络无法连接，
客户其他诉求:维修
</t>
  </si>
  <si>
    <t>2024-07-11 13:19:04</t>
  </si>
  <si>
    <t>2024-07-11 13:19:24</t>
  </si>
  <si>
    <t>SD-057-240711-953164-5225</t>
  </si>
  <si>
    <t>2024-07-11 16:11:22</t>
  </si>
  <si>
    <t>普通区域-寿光市-老市委家属院-18253635966-300M-宽带上网投诉-次数0-202407110000456633</t>
  </si>
  <si>
    <t>2024-07-12 17:12:00</t>
  </si>
  <si>
    <t>202407110000456633</t>
  </si>
  <si>
    <t xml:space="preserve">202407110000456633#宽带账号：18253635966；宽带地址：潍坊寿光市圣城街道渤海路老市委家属院3号楼3-101；客户来电反映宽带网速慢，客户不在现场，无法配合线上指导，要求师傅上门，请协助处理，谢谢！联系电话：17865618677；联系人：先生；来电流水：2024071116084205620826803。 </t>
  </si>
  <si>
    <t>2024-07-11 16:13:25</t>
  </si>
  <si>
    <t>2024-07-11 16:13:53</t>
  </si>
  <si>
    <t>SD-852-272370-2395-19150</t>
  </si>
  <si>
    <t>SD-057-240711-213476-4327</t>
  </si>
  <si>
    <t>2024-07-11 14:41:43</t>
  </si>
  <si>
    <t>【调研】-80+银卡-普通区域-青州市-东吴-18763633849-1000M-宽带上网投诉-次数0-20240711144049X494083150</t>
  </si>
  <si>
    <t>20240711144049X494083150</t>
  </si>
  <si>
    <t xml:space="preserve">【农村网络投诉】流程受理流水号：20240711143931187636338491083934
客户号码:18763633849
客户姓名:李**
投诉地市:潍坊
来话流水:2024071114382501720806763
宽带账号:18763633849
宽带账号归属地市:潍坊
宽带账号归属区县:青州市
故障地址:潍坊青州市谭坊镇东吴村东吴1号箱亓安军*********
联系电话:18353658310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14:41:13
具体故障现象:无法上网，要求更换新光猫
客户其他诉求:
</t>
  </si>
  <si>
    <t>2024-07-11 14:42:55</t>
  </si>
  <si>
    <t>2024-07-11 14:43:18</t>
  </si>
  <si>
    <t>SD-851-252808-20390-25755</t>
  </si>
  <si>
    <t>SD-057-240711-974382-4354</t>
  </si>
  <si>
    <t>2024-07-11 14:45:07</t>
  </si>
  <si>
    <t>普通区域-临朐县-吴家庙自然村-15153659966-500M-宽带上网投诉-次数0-202407110000383887</t>
  </si>
  <si>
    <t>202407110000383887</t>
  </si>
  <si>
    <t>202407110000383887#宽带账号：15153659966；宽带地址：潍坊临朐县东城街道吴家庙吴家庙自然村吴家庙村西街**；客户来电反映宽带无法上网*****，注册灯闪，要求师傅上门，请协助处理，谢谢！联系电话：本机；联系人先生；来电流水2024071114414814120843845</t>
  </si>
  <si>
    <t>2024-07-11 14:57:22</t>
  </si>
  <si>
    <t>2024-07-11 14:58:14</t>
  </si>
  <si>
    <t>SD-851-290302-1228-19148</t>
  </si>
  <si>
    <t>SD-057-240711-398417-3663</t>
  </si>
  <si>
    <t>2024-07-11 13:18:28</t>
  </si>
  <si>
    <t>【调研】-普通区域-安丘市-大华中央城-18765101072-300M-宽带上网投诉-次数0-202407110000331458</t>
  </si>
  <si>
    <t>202407110000331458</t>
  </si>
  <si>
    <t>202407110000331458#宽带账号：18765101072；宽带地址：潍坊安丘市兴安街道长安路大华中央城二期31号楼*********；接入方式：FTTH，当前是否在线：在线，端到端诊断结果：客户侧设备问题，是否智能网关：，客户反映电视无法观看，要求尽快处理回复！来电流水2024071113130700220878765联系电话：18765101072</t>
  </si>
  <si>
    <t>2024-07-11 13:22:52</t>
  </si>
  <si>
    <t>2024-07-11 13:24:23</t>
  </si>
  <si>
    <t>SD-851-291893-13724-3487</t>
  </si>
  <si>
    <t>SD-057-240711-760239-3637</t>
  </si>
  <si>
    <t>2024-07-11 13:17:20</t>
  </si>
  <si>
    <t>80+普通-普通区域-青州市-大陈村自然村-13964672551-300M-宽带上网投诉-次数0-20240711131521X921669181</t>
  </si>
  <si>
    <t>20240711131521X921669181</t>
  </si>
  <si>
    <t xml:space="preserve">【农村网络投诉】流程受理流水号：20240711131331139646725511069759
客户号码:13964672551
客户姓名:董*
投诉地市:潍坊
来话流水:2024071113125600320877572
宽带账号:13964672551
宽带账号归属地市:潍坊
宽带账号归属区县:青州市
故障地址:潍坊青州市黄楼街道大陈村大陈村自然村黄楼街道大陈村4号（陈芳行家）*********
联系电话:13964672551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13:14:45
具体故障现象:用户表示家里网线断了 无法上网
客户其他诉求:
</t>
  </si>
  <si>
    <t>2024-07-11 13:20:54</t>
  </si>
  <si>
    <t>2024-07-11 13:23:21</t>
  </si>
  <si>
    <t>SD-057-240711-476109-4336</t>
  </si>
  <si>
    <t>2024-07-11 14:43:53</t>
  </si>
  <si>
    <t>80+银卡-普通区域-诸城市-东坡小区.碧水区-13964755555-100M-宽带上网投诉-次数0-202407110000385531</t>
  </si>
  <si>
    <t>2024-07-12 15:44:00</t>
  </si>
  <si>
    <t>202407110000385531</t>
  </si>
  <si>
    <t>202407110000385531#流程受理流水号：20240711144217139647555551084523
客户号码:13964755555
客户姓名:苏*
投诉地市:潍坊
来话流水:2024071114405607620834632
宽带账号:13964755555
宽带账号归属地市:潍坊
宽带账号归属区县:诸城市
故障地址:潍坊诸城市密州街道东坡街东坡小区.碧水区16号楼*********
联系电话:18660809955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14:42:23
具体故障现象:提示网络无法连接，重启设备未恢复
客户其他诉求:
;宽带小区$[东坡小区.碧水区]$</t>
  </si>
  <si>
    <t>2024-07-11 14:47:10</t>
  </si>
  <si>
    <t>2024-07-11 14:47:36</t>
  </si>
  <si>
    <t>SD-057-240711-261473-2439</t>
  </si>
  <si>
    <t>2024-07-11 11:23:32</t>
  </si>
  <si>
    <t>普通区域-坊子区-南流小尚庄村-13793606516-100M-宽带上网投诉-次数0-20240711112152X112661471</t>
  </si>
  <si>
    <t>2024-07-12 12:24:00</t>
  </si>
  <si>
    <t>20240711112152X112661471</t>
  </si>
  <si>
    <t xml:space="preserve">【农村网络投诉】流程受理流水号：20240711112100137936065161048194
客户号码:13793606516
客户姓名:刘**
投诉地市:潍坊
来话流水:2024071111191578520821685
宽带账号:13793606516
宽带账号归属地市:潍坊
宽带账号归属区县:坊子区
故障地址:潍坊坊子区坊安街道南流小尚庄村南流小尚庄村小尚庄扩容11号箱*********
联系电话:13793606516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故障细类:宽带无法上网(专席)
携转原因:
故障时间:2024-07-11 11:21:18
具体故障现象:打不开网页，
客户其他诉求:
</t>
  </si>
  <si>
    <t>2024-07-11 11:25:10</t>
  </si>
  <si>
    <t>2024-07-11 11:26:57</t>
  </si>
  <si>
    <t>SD-851-291874-6153-21273</t>
  </si>
  <si>
    <t>SD-057-240711-217653-181</t>
  </si>
  <si>
    <t>2024-07-11 08:19:37</t>
  </si>
  <si>
    <t>【调研】-(目标)普通区域-诸城市-普乐村-13964778928-200M-宽带上网投诉-次数0-202407110000093803</t>
  </si>
  <si>
    <t>2024-07-12 09:20:00</t>
  </si>
  <si>
    <t>202407110000093803</t>
  </si>
  <si>
    <t>202407110000093803#流程受理流水号：20240711081826139647789281000756
客户号码:13964778928
客户姓名:魏**
投诉地市:潍坊
来话流水:2024071108181366420891695
宽带账号:13964778928
宽带账号归属地市:潍坊
宽带账号归属区县:诸城市
故障地址:潍坊诸城市密州街道普乐普乐村普乐村中东3#箱*********
联系电话:13964778928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08:19:26
具体故障现象:打不开网页，
客户其他诉求:
;宽带小区$[普乐村]$</t>
  </si>
  <si>
    <t>2024-07-11 08:22:19</t>
  </si>
  <si>
    <t>2024-07-11 08:23:37</t>
  </si>
  <si>
    <t>SD-057-240711-398245-2486</t>
  </si>
  <si>
    <t>2024-07-11 11:29:47</t>
  </si>
  <si>
    <t>【调研】-80+普通-普通区域-寿光市-羊口码头市场-15244429669-100M-宽带上网投诉-次数0-20240711112857X537245887</t>
  </si>
  <si>
    <t>2024-07-12 12:30:00</t>
  </si>
  <si>
    <t>20240711112857X537245887</t>
  </si>
  <si>
    <t xml:space="preserve">流程受理流水号：20240711112750152444296691050031
客户号码:15244429669
客户姓名:侯**
投诉地市:潍坊
来话流水:2024071111253835520894806
宽带账号:15244429669
宽带账号归属地市:潍坊
宽带账号归属区县:寿光市
故障地址:潍坊寿光市羊口镇望海街羊口码头市场厚覆盖9#箱*********
联系电话:15966196660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11:28:32
具体故障现象:打不开网页，
客户其他诉求:
</t>
  </si>
  <si>
    <t>2024-07-11 11:45:18</t>
  </si>
  <si>
    <t>2024-07-11 11:45:53</t>
  </si>
  <si>
    <t>2024-07-11 13:10:57</t>
  </si>
  <si>
    <t>普通区域-高密市-万顺城-13953682133-200M-宽带上网投诉-次数0-202407110000326893 一级督办</t>
  </si>
  <si>
    <t>202407110000326893</t>
  </si>
  <si>
    <t>2024-07-11 13:13:54</t>
  </si>
  <si>
    <t>2024-07-11 13:14:47</t>
  </si>
  <si>
    <t>SD-851-271095-16636-12890</t>
  </si>
  <si>
    <t>SD-057-240711-803627-3528</t>
  </si>
  <si>
    <t>2024-07-11 13:11:19</t>
  </si>
  <si>
    <t>普通区域-诸城市-新疃-15063667861-300M-宽带上网投诉-次数0-20240711131025X625722805</t>
  </si>
  <si>
    <t>20240711131025X625722805</t>
  </si>
  <si>
    <t xml:space="preserve">【农村网络投诉】流程受理流水号：20240711130731150636678611069003
客户号码:15063667861
客户姓名:高**
投诉地市:潍坊
来话流水:2024071113064769820839026
宽带账号:15063667861
宽带账号归属地市:潍坊
宽带账号归属区县:诸城市
故障地址:潍坊诸城市石桥子镇新疃村新疃新疃村东南6#箱*********
联系电话:18364617530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故障细类:宽带无法上网(专席)
携转原因:
故障时间:2024-07-11 13:10:08
具体故障现象:提示网络无法连接，
客户其他诉求:
</t>
  </si>
  <si>
    <t>2024-07-11 13:12:50</t>
  </si>
  <si>
    <t>2024-07-11 13:13:10</t>
  </si>
  <si>
    <t>SD-057-240711-920748-5220</t>
  </si>
  <si>
    <t>2024-07-11 16:11:12</t>
  </si>
  <si>
    <t>80+普通-普通区域-青州市-商业街-18678028838-1000M-宽带上网投诉-次数0-20240711160921X361724818</t>
  </si>
  <si>
    <t>20240711160921X361724818</t>
  </si>
  <si>
    <t xml:space="preserve">流程受理流水号：20240711160837186780288381104435
客户号码:18678028838
客户姓名:李**
投诉地市:潍坊
来话流水:2024071116063011520802035
宽带账号:18678028838
宽带账号归属地市:潍坊
宽带账号归属区县:青州市
故障地址:潍坊青州市黄楼街道劳务市场往南200米左右
联系电话:15662559377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故障时间:2024-07-11 16:07:04
具体故障现象:光猫亮红灯，
客户其他诉求:已经正常排障还未恢复  请协助处理   谢谢
</t>
  </si>
  <si>
    <t>2024-07-11 16:17:46</t>
  </si>
  <si>
    <t>2024-07-11 16:18:04</t>
  </si>
  <si>
    <t>SD-851-317940-11486-17321</t>
  </si>
  <si>
    <t>SD-057-240711-189324-4239</t>
  </si>
  <si>
    <t>2024-07-11 14:28:58</t>
  </si>
  <si>
    <t>【调研】-80+金卡-普通区域-临朐县-纸坊小区-15763696969-300M-宽带上网投诉-次数0-202407110000373235</t>
  </si>
  <si>
    <t>202407110000373235</t>
  </si>
  <si>
    <t xml:space="preserve">202407110000373235#流程受理流水号：20240711142729157636969691081474
客户号码:15763696969
客户姓名:张*
投诉地市:潍坊
来话流水:2024071114255237720869993
宽带账号:15763696969
宽带账号归属地市:潍坊
宽带账号归属区县:临朐县
故障地址:潍坊临朐县城关街道纸坊政府路纸坊小区沿街1号楼*********
联系电话:15763696969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故障时间:2024-07-11 14:27:57
具体故障现象:打不开网页，
客户其他诉求:客户侧为质差终端，要求上门更换终端并一并处理故障问题。
</t>
  </si>
  <si>
    <t>2024-07-11 14:33:28</t>
  </si>
  <si>
    <t>2024-07-11 14:33:47</t>
  </si>
  <si>
    <t>SD-852-273917-1078-16730</t>
  </si>
  <si>
    <t>SD-057-240711-687053-3659</t>
  </si>
  <si>
    <t>2024-07-11 13:18:20</t>
  </si>
  <si>
    <t>普通区域-高密市-柏城平安大道西至三真大道东至苑家疃沿街-13465651806-300M-宽带上网投诉-次数0-202407110000333315</t>
  </si>
  <si>
    <t>202407110000333315</t>
  </si>
  <si>
    <t>202407110000333315#宽带账号：*13465651806；宽带地址：潍坊高密市柏城镇平安大道柏城平安大道西至三真大道东至苑家疃沿街柏城村南片沿街1号箱*；客户来电反映宽带使用不畅，客户不在现场，无法配合线上指导，要求上门，请协助处理，谢谢！联系电话：本机；联系人：先生；来电流水2024071113162300720800083</t>
  </si>
  <si>
    <t>2024-07-11 13:22:26</t>
  </si>
  <si>
    <t>2024-07-11 13:22:48</t>
  </si>
  <si>
    <t>SD-057-240711-285410-4922</t>
  </si>
  <si>
    <t>2024-07-11 15:35:25</t>
  </si>
  <si>
    <t>普通区域-诸城市-天清湾-18805369431-300M-宽带上网投诉-次数0-202407110000426446</t>
  </si>
  <si>
    <t>202407110000426446</t>
  </si>
  <si>
    <t>202407110000426446#宽带账号：18805369431宽带地址：潍坊诸城市百尺河镇天清湾村天清湾天清湾村东南8号箱；客户来电反映家里没网，线上指导无法配合操作，请协助处理  ，联系电话：18805369431来电流水：2024071115303712120894249</t>
  </si>
  <si>
    <t>2024-07-11 15:37:00</t>
  </si>
  <si>
    <t>2024-07-11 15:37:22</t>
  </si>
  <si>
    <t>SD-851-273174-5209-9578</t>
  </si>
  <si>
    <t>SD-057-240711-029715-2466</t>
  </si>
  <si>
    <t>2024-07-11 11:26:54</t>
  </si>
  <si>
    <t>【调研】-普通区域-安丘市-槐抱榆村自然村-13854457901-300M-宽带上网投诉-次数0-20240711112532X332593455</t>
  </si>
  <si>
    <t>20240711112532X332593455</t>
  </si>
  <si>
    <t xml:space="preserve">【农村网络投诉】流程受理流水号：20240711112437138544579011049142
客户号码:13854457901
客户姓名:殷**
投诉地市:潍坊
来话流水:2024071111241676120879429
宽带账号:13854457901
宽带账号归属地市:潍坊
宽带账号归属区县:安丘市
故障地址:潍坊安丘市柘山镇槐抱榆村槐抱榆村自然村槐抱榆村李瑞光*********
联系电话:13854457901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11:25:11
具体故障现象:光猫亮红灯，
客户其他诉求:
</t>
  </si>
  <si>
    <t>2024-07-11 11:33:05</t>
  </si>
  <si>
    <t>迁移光交箱</t>
  </si>
  <si>
    <t>2024-07-11 11:33:26</t>
  </si>
  <si>
    <t>SD-851-262112-76513-1959</t>
  </si>
  <si>
    <t>SD-057-240711-706289-4198</t>
  </si>
  <si>
    <t>2024-07-11 14:22:18</t>
  </si>
  <si>
    <t>【调研】-80+银卡-(目标)普通区域-诸城市-皇家半岛小区-15265649133-500M-宽带上网投诉-次数0-202407110000369180</t>
  </si>
  <si>
    <t>202407110000369180</t>
  </si>
  <si>
    <t>202407110000369180#【已关注中国移动10086微信公众号】流程受理流水号：20240711142132152656491331080326
客户号码:15265649133
客户姓名:赵**
投诉地市:潍坊
来话流水:2024071114202852320813551
宽带账号:15265649133
宽带账号归属地市:潍坊
宽带账号归属区县:诸城市
故障地址:潍坊诸城市龙都街道沿河路皇家半岛小区23号楼*********
联系电话:13964711105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
携转原因:
故障时间:2024-07-11 14:21:41
具体故障现象:提示网络无法连接，
客户其他诉求:维修
;宽带小区$[皇家半岛小区]$</t>
  </si>
  <si>
    <t>2024-07-11 14:33:48</t>
  </si>
  <si>
    <t>2024-07-11 14:34:12</t>
  </si>
  <si>
    <t>SD-057-240711-014835-3651</t>
  </si>
  <si>
    <t>2024-07-11 13:18:02</t>
  </si>
  <si>
    <t>普通区域-高密市-西冢子头自然村-15006565394-300M-宽带上网投诉-次数0-202407110000332353</t>
  </si>
  <si>
    <t>202407110000332353</t>
  </si>
  <si>
    <t>202407110000332353#宽带账号：15006565394；宽带地址：潍坊高密市柏城镇西冢子头；客户来电反映机顶盒无法使用，客户不在现场，无法配合线上指导，要求师傅上门，请协助处理，谢谢！联系电话：15006565394；联系人：先生；来电流水：2024071113140102120884651</t>
  </si>
  <si>
    <t>2024-07-11 13:23:13</t>
  </si>
  <si>
    <t>2024-07-11 13:23:54</t>
  </si>
  <si>
    <t>SD-851-299247-5079-6586</t>
  </si>
  <si>
    <t>2024-07-11 16:14:19</t>
  </si>
  <si>
    <t>80+银卡-普通区域-潍城区-鲁发名城西区-15064686668-200M-宽带上网投诉-次数0-20240711161302X582659332 一级督办</t>
  </si>
  <si>
    <t>2024-07-12 17:15:00</t>
  </si>
  <si>
    <t>20240711161302X582659332</t>
  </si>
  <si>
    <t>2024-07-11 16:16:46</t>
  </si>
  <si>
    <t>2024-07-11 16:19:24</t>
  </si>
  <si>
    <t>SD-057-240711-416328-4329</t>
  </si>
  <si>
    <t>2024-07-11 14:41:57</t>
  </si>
  <si>
    <t>【调研】-80+金卡-普通区域-安丘市-青云花园（青云花园沿街楼）-18366340666-100M-宽带上网投诉-次数0-202407110000381417</t>
  </si>
  <si>
    <t>2024-07-12 15:42:00</t>
  </si>
  <si>
    <t>202407110000381417</t>
  </si>
  <si>
    <t>202407110000381417#宽带账号：18366340666；宽带地址：潍坊安丘市兴安街道建安路青云花园（青云花园沿街楼）58号楼；客户来电反映宽带无法上网，客户不在现场，无法配合线上指导/客户不配合排障，要求师傅上门，请协助处理，谢谢！联系电话：15064656777；联系人：先生；来电流水：2024071114380509220803039</t>
  </si>
  <si>
    <t>2024-07-11 14:43:42</t>
  </si>
  <si>
    <t>2024-07-11 14:44:02</t>
  </si>
  <si>
    <t>SD-057-240711-963478-2413</t>
  </si>
  <si>
    <t>2024-07-11 11:20:57</t>
  </si>
  <si>
    <t>普通区域-临朐县-小北店自然村-18263699392-300M-宽带上网投诉-次数0-20240711111924X964380188</t>
  </si>
  <si>
    <t>20240711111924X964380188</t>
  </si>
  <si>
    <t xml:space="preserve">【农村网络投诉】流程受理流水号：20240711111806182636993921047413
客户号码:18263699392
客户姓名:王**
投诉地市:潍坊
来话流水:2024071111173179320801250
宽带账号:18263699392
宽带账号归属地市:潍坊
宽带账号归属区县:临朐县
故障地址:潍坊临朐县东城街道小北店小北店自然村小北店中1号箱（刘佳）*********
联系电话:15725769152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11:18:32
具体故障现象:光猫亮红灯，
客户其他诉求:请协助处理，谢谢
</t>
  </si>
  <si>
    <t>2024-07-11 11:25:26</t>
  </si>
  <si>
    <t>2024-07-11 11:26:08</t>
  </si>
  <si>
    <t>SD-057-240711-652438-4363</t>
  </si>
  <si>
    <t>2024-07-11 14:46:38</t>
  </si>
  <si>
    <t>【调研】-80+白金-(目标)普通区域-潍城区-舜和园-13906369768-1000M-宽带上网投诉-次数0-202407110000385846</t>
  </si>
  <si>
    <t>202407110000385846</t>
  </si>
  <si>
    <t xml:space="preserve">202407110000385846#宽带账号：13906369768；宽带地址：潍坊潍城区北关街道卧龙西街舜和园6号楼1-501；客户来电反映机顶盒无网络链接，配置网络无效，经查询客户侧为质差机顶盒，请协助上门更换终端并一并处理故障问题，谢谢！联系电话：13806479066；来电流水：2024071114355102720878404。 </t>
  </si>
  <si>
    <t>2024-07-11 14:51:06</t>
  </si>
  <si>
    <t>2024-07-11 14:54:04</t>
  </si>
  <si>
    <t>SD-851-328688-15640-12176</t>
  </si>
  <si>
    <t>SD-057-240711-415932-3677</t>
  </si>
  <si>
    <t>2024-07-11 13:19:28</t>
  </si>
  <si>
    <t>80+普通-普通区域-诸城市-诸城丽都花园-19862461678-1000M-宽带上网投诉-次数0-202407110000326740</t>
  </si>
  <si>
    <t>202407110000326740</t>
  </si>
  <si>
    <t>202407110000326740#宽带账号：19862461678
；宽带地址：潍坊诸城市龙都街道龙都街丽都花园1号楼；客户来电反映宽带无法上网，客户不在现场，无法配合线上指导，要求上门，请协助处理，谢谢！联系电话：18765176659
；联系人：先生；来电流水：2024071113161879520899671</t>
  </si>
  <si>
    <t>2024-07-11 13:22:43</t>
  </si>
  <si>
    <t>2024-07-11 13:25:37</t>
  </si>
  <si>
    <t>SD-851-243166-18763-29524</t>
  </si>
  <si>
    <t>SD-057-240711-594638-4206</t>
  </si>
  <si>
    <t>2024-07-11 14:23:32</t>
  </si>
  <si>
    <t>80+金卡-FTTR-普通区域-诸城市-富华公寓-15064446555-1000M-宽带上网投诉-次数0-20240711142141X901373712</t>
  </si>
  <si>
    <t>20240711142141X901373712</t>
  </si>
  <si>
    <t xml:space="preserve">流程受理流水号：20240711141951150644465551080028
客户号码:15064446555
客户姓名:陈**
投诉地市:潍坊
来话流水:2024071114193926920805063
宽带账号:15064446555
宽带账号归属地市:潍坊
宽带账号归属区县:诸城市
故障地址:潍坊诸城市密州街道和平街富华公寓1号楼*********
联系电话:15064446555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14:21:23
具体故障现象:频繁掉线，
客户其他诉求:
</t>
  </si>
  <si>
    <t>2024-07-11 14:25:07</t>
  </si>
  <si>
    <t>2024-07-11 14:33:05</t>
  </si>
  <si>
    <t>SD-851-263240-22743-27448</t>
  </si>
  <si>
    <t>SD-057-240711-520749-4205</t>
  </si>
  <si>
    <t>2024-07-11 14:23:23</t>
  </si>
  <si>
    <t>(目标)普通区域-青州市-苏闻-15064640090-300M-宽带上网投诉-次数0-20240711142119X879789159</t>
  </si>
  <si>
    <t>20240711142119X879789159</t>
  </si>
  <si>
    <t xml:space="preserve">【农村网络投诉】流程受理流水号：20240711142101150646400901080242
客户号码:15064640090
客户姓名:徐**
投诉地市:潍坊
来话流水:2024071114194461820805960
宽带账号:15064640090
宽带账号归属地市:潍坊
宽带账号归属区县:青州市
故障地址:潍坊青州市高柳镇苏闻村苏闻闻家村7号箱（徐传明）*********
联系电话:13011699531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14:21:10
具体故障现象:光猫亮红灯，
客户其他诉求:
</t>
  </si>
  <si>
    <t>2024-07-11 14:25:09</t>
  </si>
  <si>
    <t>2024-07-11 14:31:49</t>
  </si>
  <si>
    <t>SD-057-240711-871659-5320</t>
  </si>
  <si>
    <t>2024-07-11 16:16:50</t>
  </si>
  <si>
    <t>普通区域-寿光市-李二村自然村-13468466749-300M-宽带上网投诉-次数0-202407110000462093</t>
  </si>
  <si>
    <t>2024-07-12 17:17:00</t>
  </si>
  <si>
    <t>202407110000462093</t>
  </si>
  <si>
    <t xml:space="preserve">202407110000462093#宽带账号：13468466749
宽带地址：潍坊寿光市孙家集街道李二村李二村自然村9号箱*
客户来电反映 无法上网，客户不在家或者不方便线上指导，要求师傅上门  谢谢！
联系电话：13468466749
联系人：先生
来电流水2024071116143311120892713
</t>
  </si>
  <si>
    <t>2024-07-11 16:19:50</t>
  </si>
  <si>
    <t>2024-07-11 16:20:13</t>
  </si>
  <si>
    <t>SD-057-240711-310549-4919</t>
  </si>
  <si>
    <t>2024-07-11 15:35:19</t>
  </si>
  <si>
    <t>【调研】-80+金卡-普通区域-临朐县-窦家洼自然村-18253658557-1000M-宽带上网投诉-次数0-20240711153314X194306112</t>
  </si>
  <si>
    <t>20240711153314X194306112</t>
  </si>
  <si>
    <t xml:space="preserve">【农村网络投诉】流程受理流水号：20240711153235182536585571095812
客户号码:18253658557
客户姓名:卢**
投诉地市:潍坊
来话流水:2024071115295955720887047
宽带账号:18253658557
宽带账号归属地市:潍坊
宽带账号归属区县:临朐县
故障地址:潍坊临朐县城关街道三元三元村三元村3号箱陈光亮*********
联系电话:18253658557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故障时间:2024-07-11 15:33:04
具体故障现象:光猫亮红灯，
客户其他诉求:
</t>
  </si>
  <si>
    <t>2024-07-11 15:37:37</t>
  </si>
  <si>
    <t>2024-07-11 15:38:01</t>
  </si>
  <si>
    <t>SD-851-292294-9312-10232</t>
  </si>
  <si>
    <t>SD-057-240711-816357-5463</t>
  </si>
  <si>
    <t>2024-07-11 16:33:34</t>
  </si>
  <si>
    <t>普通区域-奎文区-名仕花园-18653626076-300M-魔百和投诉-次数0-20240711161031X431450516</t>
  </si>
  <si>
    <t>2024-07-12 17:34:00</t>
  </si>
  <si>
    <t>20240711161031X431450516</t>
  </si>
  <si>
    <t>流程 ： 
 流程受理流水号：20240711160820186536260761104360; 
手机号码 ：18653626076；
客户姓名 ：郭**；
投诉地市 ：潍坊；
来话流水 ：2024071116054391520893320；
宽带账号 ：18653626076；
宽带账号归属地市 ：潍坊；
宽带账号归属区县 ：奎文区；
联系人 ：郭**；
故障地址 ：潍坊奎文区大虞街道虞河路名仕花园1号楼*********；
联系电话 ：18653626076；
是否升级倾向 ：否；
是否投诉倾向 ：否；
工单内容 ：客户来电反映电视没法看并非网络问题。；
_是否智能网关：否</t>
  </si>
  <si>
    <t>2024-07-11 16:38:36</t>
  </si>
  <si>
    <t>2024-07-11 16:39:10</t>
  </si>
  <si>
    <t>SD-851-327143-19654-9328</t>
  </si>
  <si>
    <t>SD-057-240711-460853-5457</t>
  </si>
  <si>
    <t>【调研】-80+银卡-普通区域-青州市-高家村自然村-15006643263-1000M-宽带上网投诉-次数0-202407110000477449</t>
  </si>
  <si>
    <t>2024-07-12 17:33:00</t>
  </si>
  <si>
    <t>202407110000477449</t>
  </si>
  <si>
    <t xml:space="preserve">202407110000477449#流程受理流水号：20240711163124150066432631110333
客户号码:15006643263
客户姓名:张*
投诉地市:潍坊
来话流水:2024071116311252020882067
宽带账号:15006643263
宽带账号归属地市:潍坊
宽带账号归属区县:青州市
故障地址:潍坊青州市东夏镇高家村高家村扩容7号箱（前街西南 张军经）*********
联系电话:15006643263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故障时间:2024-07-11 16:31:55
具体故障现象:宽带无法上网
客户其他诉求:客户侧为质差终端，要求上门更换终端并一并处理故障问题。
</t>
  </si>
  <si>
    <t>2024-07-11 16:39:21</t>
  </si>
  <si>
    <t>2024-07-11 16:39:40</t>
  </si>
  <si>
    <t>SD-057-240711-602481-5708</t>
  </si>
  <si>
    <t>2024-07-11 17:05:59</t>
  </si>
  <si>
    <t>80+金卡-普通区域-青州市-嘉信街小区-15863625188-1000M-宽带上网投诉-次数0-202407110000505189</t>
  </si>
  <si>
    <t>2024-07-12 18:06:00</t>
  </si>
  <si>
    <t>202407110000505189</t>
  </si>
  <si>
    <t>202407110000505189#【已关注中国移动10086微信公众号】流程受理流水号：20240711170514158636251881118670
客户号码:15863625188
客户姓名:林**
投诉地市:潍坊
来话流水:2024071117013801620816006
宽带账号:15863625188
宽带账号归属地市:潍坊
宽带账号归属区县:青州市
故障地址:潍坊青州市王府街道北联街嘉信街小区1号楼401*********
联系电话:15863625188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故障时间:2024-07-11 17:08:28
具体故障现象:提示网络无法连接，
客户其他诉求:请协助处理，谢谢
;宽带小区$[嘉信街小区]$</t>
  </si>
  <si>
    <t>2024-07-11 17:15:57</t>
  </si>
  <si>
    <t>2024-07-11 17:16:21</t>
  </si>
  <si>
    <t>SD-851-253188-69-101</t>
  </si>
  <si>
    <t>SD-057-240711-469752-5685</t>
  </si>
  <si>
    <t>2024-07-11 17:04:56</t>
  </si>
  <si>
    <t>80+普通-普通区域-昌邑市-阳光家园-15053672517-1000M-宽带上网投诉-次数0-20240711145153X713321545</t>
  </si>
  <si>
    <t>2024-07-12 18:05:00</t>
  </si>
  <si>
    <t>20240711145153X713321545</t>
  </si>
  <si>
    <t>*YWDZ01
服务号码：15053672517，
号码归属地：潍坊昌邑 ，
请查原因；
用户品牌：全球通；
是否外呼开通：否；
客户质疑：全省2023分月协议享全光WiFi商品包、办理50元/月千兆提速包，+399/499元享全光WiFi1+1，每月优惠20元，合约期36个月，到期后提速包按照30元/月收费、50元/月下行提速至1000M（硬件专用，58元及以上用户），
有升级投诉倾向，升级投诉渠道：工信部；接触录音流水号：2024071114481121620815161；联系电话：15689875225；
受理明细：536240708837466316，争议业务名称：办理50元/月千兆提速包，+399/499元享全光WiFi1+1，每月优惠20元，合约期36个月，到期后提速包按照30元/月收费，高**，15053672517，产品变更，2024-07-08 11:50:34,柳一民(f612p006)，潍坊-昌邑-城南网格-康越通讯城南店(SD.LF.06.1001.02.KP)；
受理明细：536240708837466316，争议业务名称：50元/月下行提速至1000M（硬件专用，58元及以上用户），高**，15053672517，产品变更，2024-07-08 11:50:34,柳一民(f612p006)，潍坊-昌邑-城南网格-康越通讯城南店(SD.LF.06.1001.02.KP)；
备注：客户来电要求投诉办理50元/月千兆提速包，+399/499元享全光WiFi1+1业务一直Wie安装并要求投诉市场部主任不处理问题</t>
  </si>
  <si>
    <t>2024-07-11 17:14:15</t>
  </si>
  <si>
    <t>2024-07-11 17:16:19</t>
  </si>
  <si>
    <t>SD-851-319331-13170-26568</t>
  </si>
  <si>
    <t>SD-057-240711-107348-2034</t>
  </si>
  <si>
    <t>2024-07-11 10:57:56</t>
  </si>
  <si>
    <t>(目标)普通区域-临朐县-一品嘉园-18265675829-100M-宽带上网投诉-次数0-202407110000230423</t>
  </si>
  <si>
    <t>2024-07-12 11:58:00</t>
  </si>
  <si>
    <t>202407110000230423</t>
  </si>
  <si>
    <t xml:space="preserve">202407110000230423#【已关注中国移动10086微信公众号】流程受理流水号：20240711105714182656758291041530
客户号码:18265675829
客户姓名:姚*
投诉地市:潍坊
来话流水:2024071110561581820846900
宽带账号:18265675829
宽带账号归属地市:潍坊
宽带账号归属区县:临朐县
故障地址:潍坊临朐县城关街道新华路一品嘉园新华苑2号楼*********
联系电话:18265675829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光功率:-15.65
故障大类:宽带/电视
故障细类:移动高清电视故障
携转原因:
故障时间:2024-07-11 10:57:22
魔百和单播/组播:单播
具体故障现象:机顶盒无法开机，
客户其他诉求:客户侧为质差终端，要求上门更换终端并一并处理故障问题。
</t>
  </si>
  <si>
    <t>2024-07-11 10:59:33</t>
  </si>
  <si>
    <t>2024-07-11 10:59:55</t>
  </si>
  <si>
    <t>SD-057-240711-139648-7971</t>
  </si>
  <si>
    <t>2024-07-11 20:56:10</t>
  </si>
  <si>
    <t>80+普通-普通区域-寿光市-卞家村自然村-18264670855-1000M-宽带上网投诉-次数0-20240711205539X539749793</t>
  </si>
  <si>
    <t>20240711205539X539749793</t>
  </si>
  <si>
    <t xml:space="preserve">【农村网络投诉】流程受理流水号：20240711205231182646708551153121
客户号码:18264670855
客户姓名:李**
投诉地市:潍坊
来话流水:2024071120520626220862302
宽带账号:18264670855
宽带账号归属地市:潍坊
宽带账号归属区县:寿光市
故障地址:潍坊寿光市留吕卞家村卞家村自然村卞家扩容扩2号箱*********
联系电话:18264670855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20:53:46
具体故障现象:光猫亮红灯，
客户其他诉求:
</t>
  </si>
  <si>
    <t>2024-07-11 21:05:59</t>
  </si>
  <si>
    <t>2024-07-11 21:06:23</t>
  </si>
  <si>
    <t>SD-851-282954-29733-14138</t>
  </si>
  <si>
    <t>SD-057-240711-842561-12</t>
  </si>
  <si>
    <t>2024-07-11 01:53:02</t>
  </si>
  <si>
    <t>【调研】-80+银卡-普通区域-诸城市-南王家夼自然村-18765365773-300M-宽带上网投诉-次数0-20240711015041X841676534</t>
  </si>
  <si>
    <t>20240711015041X841676534</t>
  </si>
  <si>
    <t>【农村网络投诉】【预处理派单】宽带账号：18765365773，宽带地址： 潍坊诸城市林家村镇南王家夼南王家夼自然村南王家夼村西8#箱*********，故障现象：无法连接，故障现象类型：LOS亮红灯，客户诉求：客户反映本机号码宽带无法使用，重启光猫和路由器也不管用，要求工作人员回电，联系电话本机，联系人先生。，联系电话：15094948218，通话流水：2024071101494456420808939。接入方式：FTTH，当前是否在线：不在线，端到端诊断结果：状态正常，是否智能网关：是，光功率。</t>
  </si>
  <si>
    <t>2024-07-11 02:43:40</t>
  </si>
  <si>
    <t>2024-07-11 06:14:32</t>
  </si>
  <si>
    <t>SD-057-240711-865974-1767</t>
  </si>
  <si>
    <t>2024-07-11 10:30:36</t>
  </si>
  <si>
    <t>普通区域-寒亭区-大官庄村自然村-13465664441-100M-宽带上网投诉-次数0-202407110000205343</t>
  </si>
  <si>
    <t>2024-07-12 11:31:00</t>
  </si>
  <si>
    <t>202407110000205343</t>
  </si>
  <si>
    <t>202407110000205343#【已关注中国移动10086微信公众号】导航立单,客户通过语音导航反馈宽带故障问题,经诊断光猫设备性能不佳,要求装维回访处理,请协助.联系电话：13465664441</t>
  </si>
  <si>
    <t>2024-07-11 10:37:15</t>
  </si>
  <si>
    <t>2024-07-11 10:40:38</t>
  </si>
  <si>
    <t>SD-057-240711-638475-3728</t>
  </si>
  <si>
    <t>2024-07-11 13:25:49</t>
  </si>
  <si>
    <t>【调研】-80+白金-普通区域-安丘市-天下客新贵名苑-15762637577-200M-宽带上网投诉-次数0-202407110000336038</t>
  </si>
  <si>
    <t>202407110000336038</t>
  </si>
  <si>
    <t>202407110000336038#宽带账号：15762637577；宽带地址：潍坊安丘市兴安街道潍徐路天下客新贵名苑高层4号楼302；客户来电反映宽带无法上网，客户不配合线上指导，要求师傅上门，请协助处理，谢谢！联系电话：本机；联系人：女士；来电流水：2024071113220481520837566</t>
  </si>
  <si>
    <t>2024-07-11 13:28:59</t>
  </si>
  <si>
    <t>2024-07-11 13:29:13</t>
  </si>
  <si>
    <t>SD-057-240711-576902-2353</t>
  </si>
  <si>
    <t>2024-07-11 11:16:51</t>
  </si>
  <si>
    <t>80+普通-普通区域-高密市-安居工程小区-18853685321-300M-宽带上网投诉-次数0-202407110000246331</t>
  </si>
  <si>
    <t>202407110000246331</t>
  </si>
  <si>
    <t>202407110000246331#宽带账号：18853685321；宽带地址：潍坊高密市朝阳街道人民大街安居工程小区3号楼1-301；客户来电反映宽带网速慢，客户不配合排障，要求上门，请协助处理，谢谢！联系电话：本机；联系人：女士；来电流水：2024071111105437920823102</t>
  </si>
  <si>
    <t>2024-07-11 11:20:36</t>
  </si>
  <si>
    <t>2024-07-11 11:21:00</t>
  </si>
  <si>
    <t>SD-851-282807-23651-3199</t>
  </si>
  <si>
    <t>SD-057-240711-679538-2636</t>
  </si>
  <si>
    <t>2024-07-11 11:49:31</t>
  </si>
  <si>
    <t>普通区域-寿光市-中南世纪星城C-15963613280-300M-宽带上网投诉-次数0-202407110000274991</t>
  </si>
  <si>
    <t>202407110000274991</t>
  </si>
  <si>
    <t>202407110000274991#宽带账号：15963613280；宽带地址：潍坊寿光市盛城街道后张新村，：客户来电反映宽带无法使用：经查询客户侧为质差路由器导致宽带使用不畅，请处理，谢谢！联系电话：15963613280联系人：先生；来电流水：2024071111455070720816021</t>
  </si>
  <si>
    <t>2024-07-11 12:10:55</t>
  </si>
  <si>
    <t>2024-07-11 12:11:29</t>
  </si>
  <si>
    <t>SD-057-240711-725391-3737</t>
  </si>
  <si>
    <t>2024-07-11 13:26:33</t>
  </si>
  <si>
    <t>【重投】-【调研】-80+普通-普通区域-青州市-北营小区-15154479117-300M-宽带上网投诉-次数0-20240711132427X467542734</t>
  </si>
  <si>
    <t>20240711132427X467542734</t>
  </si>
  <si>
    <t xml:space="preserve">流程受理流水号：20240711131818151544791171070380
客户号码:15154479117
客户姓名:王*
投诉地市:潍坊
来话流水:2024071113164980820803037
宽带账号:15154479117
宽带账号归属地市:潍坊
宽带账号归属区县:青州市
故障地址:潍坊青州市王府街道范公亭西路北营小区7号楼
联系电话:15154479117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故障细类:宽带无法上网(专席)
携转原因:
故障时间:2024-07-11 13:19:44
具体故障现象:光猫灯正常但电脑手机无法上网，
客户其他诉求:
</t>
  </si>
  <si>
    <t>2024-07-11 13:29:46</t>
  </si>
  <si>
    <t>2024-07-11 13:30:09</t>
  </si>
  <si>
    <t>SD-057-240711-193876-2028</t>
  </si>
  <si>
    <t>2024-07-11 10:56:57</t>
  </si>
  <si>
    <t>【调研】-(目标)普通区域-寿光市-西景明三村-13705364834-1000M-宽带上网投诉-次数0-20240711105527X527037796</t>
  </si>
  <si>
    <t>20240711105527X527037796</t>
  </si>
  <si>
    <t xml:space="preserve">【农村网络投诉】流程受理流水号：20240711105428137053648341040711
客户号码:13705364834
客户姓名:韩**
投诉地市:潍坊
来话流水:2024071110540823920820737
宽带账号:13705364834
宽带账号归属地市:潍坊
宽带账号归属区县:寿光市
故障地址:潍坊寿光市上口镇西景明三村西景明三村西景明三村6号箱*********
联系电话:13705364834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10:55:06
具体故障现象:光猫亮红灯，
客户其他诉求:
</t>
  </si>
  <si>
    <t>2024-07-11 11:03:25</t>
  </si>
  <si>
    <t>2024-07-11 11:03:44</t>
  </si>
  <si>
    <t>SD-851-244880-25379-5135</t>
  </si>
  <si>
    <t>SD-057-240711-290146-6142</t>
  </si>
  <si>
    <t>2024-07-11 17:38:41</t>
  </si>
  <si>
    <t>80+银卡-普通区域-诸城市-和平苑-13953692609-300M-魔百和投诉-次数0-20240711173658X618988872</t>
  </si>
  <si>
    <t>2024-07-12 18:39:00</t>
  </si>
  <si>
    <t>20240711173658X618988872</t>
  </si>
  <si>
    <t>流程受理流水号：20240711173348139536926091125095
客户号码:13953692609
客户姓名:王**
投诉地市:潍坊
来话流水:2024071117303683920818970
宽带账号:13953692609
宽带账号归属地市:潍坊
宽带账号归属区县:诸城市
故障地址:潍坊诸城市密州街道和平街和平苑4号楼*********
联系电话:13953692609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故障时间:2024-07-11 17:33:26
魔百和单播/组播:组播
具体故障现象:电视机提示无信号，找不到信号源按键无法切换，拔插高清线未恢复，谢谢
客户其他诉求:
魔百和单/组播：组播</t>
  </si>
  <si>
    <t>2024-07-11 17:44:32</t>
  </si>
  <si>
    <t>2024-07-11 17:47:25</t>
  </si>
  <si>
    <t>SD-057-240711-395261-7979</t>
  </si>
  <si>
    <t>2024-07-11 20:57:02</t>
  </si>
  <si>
    <t>普通区域-安丘市-青云御景园-13562662485-300M-宽带上网投诉-次数0-202407110000631701</t>
  </si>
  <si>
    <t>202407110000631701</t>
  </si>
  <si>
    <t>202407110000631701#客户来电反映宽带不能用，经查询客户侧为质差路由器，请协助上门一并处理故障问题，谢谢！联系电话：13562662425；联系人：先生；来电流水：2024071120520908020862476。</t>
  </si>
  <si>
    <t>2024-07-11 21:00:57</t>
  </si>
  <si>
    <t>2024-07-11 21:01:37</t>
  </si>
  <si>
    <t>SD-851-320125-22457-22168</t>
  </si>
  <si>
    <t>SD-057-240711-264103-6138</t>
  </si>
  <si>
    <t>2024-07-11 17:38:29</t>
  </si>
  <si>
    <t>普通区域-寿光市-北河涯村自然村-15953695105-300M-宽带上网投诉-次数0-20240711173644X604743499</t>
  </si>
  <si>
    <t>20240711173644X604743499</t>
  </si>
  <si>
    <t xml:space="preserve">【农村网络投诉】流程受理流水号：20240711173559159536951051125565
客户号码:15953695105
客户姓名:张**
投诉地市:潍坊
来话流水:2024071117354621020869650
宽带账号:15953695105
宽带账号归属地市:潍坊
宽带账号归属区县:寿光市
故障地址:潍坊寿光市稻田镇北河涯村北河涯村自然村北河崖村扩容1箱（张丰文外墙）*********
联系电话:15953695105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17:36:26
具体故障现象:光猫亮红灯，
客户其他诉求:上门维护
</t>
  </si>
  <si>
    <t>2024-07-11 17:42:35</t>
  </si>
  <si>
    <t>2024-07-11 17:42:55</t>
  </si>
  <si>
    <t>SD-057-240711-398574-5509</t>
  </si>
  <si>
    <t>2024-07-11 16:39:11</t>
  </si>
  <si>
    <t>普通区域-临朐县-米山自然村-15064603851-300M-宽带上网投诉-次数0-202407110000483307</t>
  </si>
  <si>
    <t>2024-07-12 17:40:00</t>
  </si>
  <si>
    <t>202407110000483307</t>
  </si>
  <si>
    <t>202407110000483307#导航立单,客户通过语音导航反馈宽带故障问题,经诊断光猫设备性能不佳,要求装维回访处理,请协助.联系电话：15064603851</t>
  </si>
  <si>
    <t>2024-07-11 16:41:53</t>
  </si>
  <si>
    <t>2024-07-11 16:44:34</t>
  </si>
  <si>
    <t>SD-057-240711-458237-5714</t>
  </si>
  <si>
    <t>2024-07-11 17:06:25</t>
  </si>
  <si>
    <t>普通区域-青州市-东店聚福苑-13561402514-500M-魔百和投诉-次数0-202407110000505774</t>
  </si>
  <si>
    <t>2024-07-12 18:07:00</t>
  </si>
  <si>
    <t>202407110000505774</t>
  </si>
  <si>
    <t>202407110000505774#流程受理流水号：20240711170536135614025141118759
客户号码:13561402514
客户姓名:庄**
投诉地市:潍坊
来话流水:2024071117013567020815600
宽带账号:13561402514
宽带账号归属地市:潍坊
宽带账号归属区县:青州市
故障地址:潍坊青州市益都街道衡王府路东店聚福苑16号楼*********
联系电话:13561402514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故障时间:2024-07-11 17:05:12
魔百和单播/组播:组播
具体故障现象:电视机提示无信号，指导切换信号源 老人客户未操作 请协助处理谢谢
客户其他诉求:
魔百和单/组播：组播;宽带小区$[东店聚福苑]$</t>
  </si>
  <si>
    <t>2024-07-11 17:17:50</t>
  </si>
  <si>
    <t>2024-07-11 17:18:23</t>
  </si>
  <si>
    <t>SD-851-301332-13909-11260</t>
  </si>
  <si>
    <t>SD-057-240711-518436-7989</t>
  </si>
  <si>
    <t>2024-07-11 20:59:05</t>
  </si>
  <si>
    <t>80+普通-普通区域-寒亭区-禹王台村自然村-15762566608-300M-宽带上网投诉-次数0-20240711205610X570056489</t>
  </si>
  <si>
    <t>20240711205610X570056489</t>
  </si>
  <si>
    <t xml:space="preserve">【农村网络投诉】流程受理流水号：20240711205534157625666081153381
客户号码:15762566608
客户姓名:陈**
投诉地市:潍坊
来话流水:2024071120512152620859576
宽带账号:15762566608
宽带账号归属地市:潍坊
宽带账号归属区县:寒亭区
故障地址:潍坊寒亭区南孙镇禹王台村禹王台村自然村南孙镇禹王台村25号箱*********
联系电话:15762566608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故障时间:2024-07-11 20:57:15
具体故障现象:光猫灯正常但电脑手机无法上网，
客户其他诉求:
</t>
  </si>
  <si>
    <t>2024-07-11 21:01:18</t>
  </si>
  <si>
    <t>2024-07-11 21:01:40</t>
  </si>
  <si>
    <t>SD-057-240711-516420-3698</t>
  </si>
  <si>
    <t>2024-07-11 13:20:22</t>
  </si>
  <si>
    <t>(目标)普通区域-寿光市-西玉村-15069608937-200M-宽带上网投诉-次数0-20240711131929X169660732</t>
  </si>
  <si>
    <t>20240711131929X169660732</t>
  </si>
  <si>
    <t xml:space="preserve">【农村网络投诉】流程受理流水号：20240711131651150696089371070214
客户号码:15069608937
客户姓名:刘**
投诉地市:潍坊
来话流水:2024071113162192820899966
宽带账号:15069608937
宽带账号归属地市:潍坊
宽带账号归属区县:寿光市
故障地址:潍坊寿光市孙家集街道西玉西玉村西玉村4号箱刘炳光外墙*********
联系电话:15069608937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13:29:43
具体故障现象:光猫亮红灯，
客户其他诉求:
</t>
  </si>
  <si>
    <t>2024-07-11 13:31:11</t>
  </si>
  <si>
    <t>2024-07-11 13:31:44</t>
  </si>
  <si>
    <t>SD-057-240711-690721-2049</t>
  </si>
  <si>
    <t>2024-07-11 10:59:27</t>
  </si>
  <si>
    <t>普通区域-寿光市-东北河村自然村-15263662288-300M-魔百和投诉-次数0-20240711105721X641031801</t>
  </si>
  <si>
    <t>20240711105721X641031801</t>
  </si>
  <si>
    <t>【农村网络投诉】流程受理流水号：20240711105243152636622881040247
客户号码:15263662288
客户姓名:王**
投诉地市:潍坊
来话流水:2024071110512339120886843
宽带账号:15263662288
宽带账号归属地市:潍坊
宽带账号归属区县:寿光市
故障地址:潍坊寿光市营里镇东北河村东北河村自然村东北河村扩容1号箱丁清泮外墙*********
联系电话:15263662288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光功率:-15.95
故障大类:宽带/电视
故障细类:移动高清电视故障(专席)
携转原因:
故障时间:2024-07-11 10:51:19
魔百和单播/组播:单播
具体故障现象:电视机提示无信号，
客户其他诉求:已经正常排障还未恢复  请协助处理   谢谢
魔百和单/组播：单播</t>
  </si>
  <si>
    <t>2024-07-11 11:03:52</t>
  </si>
  <si>
    <t>SD-057-240711-219683-6544</t>
  </si>
  <si>
    <t>2024-07-11 18:14:20</t>
  </si>
  <si>
    <t>普通区域-昌邑市-尹家庄村自然村-18366535965-100M-宽带上网投诉-次数0-202407110000563494</t>
  </si>
  <si>
    <t>202407110000563494</t>
  </si>
  <si>
    <t xml:space="preserve">202407110000563494#用户表示魔百合不能正常使用，要求上门维修，请工作人员协助处理，谢谢！流水号2024071118105914720885663，联系人先生，联系电话15610229588！
</t>
  </si>
  <si>
    <t>2024-07-11 18:16:55</t>
  </si>
  <si>
    <t>2024-07-11 18:17:31</t>
  </si>
  <si>
    <t>SD-057-240711-208753-6553</t>
  </si>
  <si>
    <t>2024-07-11 18:14:32</t>
  </si>
  <si>
    <t>普通区域-临朐县-东城赵家河安置楼-15053695286-300M-宽带上网投诉-次数0-20240711181258X778015718</t>
  </si>
  <si>
    <t>20240711181258X778015718</t>
  </si>
  <si>
    <t xml:space="preserve">流程受理流水号：20240711181232150536952861133078
客户号码:15053695286
客户姓名:夏**
投诉地市:潍坊
来话流水:2024071118011176320807461
宽带账号:15053695286
宽带账号归属地市:潍坊
宽带账号归属区县:临朐县
故障地址:潍坊临朐县东城街道东镇路东城赵家河安置楼孙家庄安置2号楼*********
联系电话:15053695286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故障时间:2024-07-11 18:12:42
具体故障现象:光猫亮红灯，
客户其他诉求:
</t>
  </si>
  <si>
    <t>2024-07-11 18:16:07</t>
  </si>
  <si>
    <t>2024-07-11 18:16:29</t>
  </si>
  <si>
    <t>SD-851-289986-18444-26029</t>
  </si>
  <si>
    <t>SD-057-240711-619083-6570</t>
  </si>
  <si>
    <t>2024-07-11 18:15:14</t>
  </si>
  <si>
    <t>80+银卡-普通区域-寿光市-望海小区-15244422817-1000M-宽带上网投诉-次数0-202407110000563431</t>
  </si>
  <si>
    <t>202407110000563431</t>
  </si>
  <si>
    <t>202407110000563431#宽带账号：15244422817；宽带地址：潍坊寿光市羊口镇太平路望海小区2号楼；客户来电反映宽带使用不畅，客户不在现场，无法配合线上指导，要求上门，请协助处理，谢谢！联系电话：本机；联系人：先生；来电流水2024071118134293620807113</t>
  </si>
  <si>
    <t>2024-07-11 18:19:36</t>
  </si>
  <si>
    <t>2024-07-11 18:20:21</t>
  </si>
  <si>
    <t>SD-851-264783-3448-27646</t>
  </si>
  <si>
    <t>SD-057-240711-713052-2391</t>
  </si>
  <si>
    <t>2024-07-11 11:18:34</t>
  </si>
  <si>
    <t>【调研】-普通区域-昌乐县-茁山子村自然村-15206986689-1000M-宽带上网投诉-次数0-202407110000247651</t>
  </si>
  <si>
    <t>202407110000247651</t>
  </si>
  <si>
    <t xml:space="preserve">202407110000247651# 宽带账号： 15206986689 ；宽带地址：潍坊昌乐县营丘镇茁山子村茁山子村自然村茁山子村7#（门牌号121号住户）*********
   ；客户来电反映移动高清无法观看，客户反映是机顶盒后面开关按钮按不下去，要求上门，请协助处理，谢谢！联系电话：13791693632；联系人：先生；来电流水：2024071111162609920888557
</t>
  </si>
  <si>
    <t>2024-07-11 11:23:04</t>
  </si>
  <si>
    <t>2024-07-11 11:23:44</t>
  </si>
  <si>
    <t>SD-851-292895-7190-1134</t>
  </si>
  <si>
    <t>SD-057-240711-124756-5664</t>
  </si>
  <si>
    <t>2024-07-11 17:02:02</t>
  </si>
  <si>
    <t>【调研】-80+银卡-普通区域-诸城市-刘河岔-15954416298-1000M-宽带上网投诉-次数0-20240711165906X346996621</t>
  </si>
  <si>
    <t>2024-07-12 18:03:00</t>
  </si>
  <si>
    <t>20240711165906X346996621</t>
  </si>
  <si>
    <t xml:space="preserve">【农村网络投诉】流程受理流水号：20240711165835159544162981117065
客户号码:15954416298
客户姓名:姜**
投诉地市:潍坊
来话流水:2024071116582051720880510
宽带账号:15954416298
宽带账号归属地市:潍坊
宽带账号归属区县:诸城市
故障地址:潍坊诸城市昌城镇刘家河岔刘河岔刘河岔村南15#箱*********
联系电话:15954416298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16:58:52
具体故障现象:光猫亮红灯，
客户其他诉求:
</t>
  </si>
  <si>
    <t>2024-07-11 17:15:03</t>
  </si>
  <si>
    <t>2024-07-11 17:18:09</t>
  </si>
  <si>
    <t>SD-057-240711-790421-5662</t>
  </si>
  <si>
    <t>2024-07-11 17:01:44</t>
  </si>
  <si>
    <t>普通区域-高密市-基泰瑞苑-15910053248-300M-宽带上网投诉-次数0-202407110000502531</t>
  </si>
  <si>
    <t>2024-07-12 18:02:00</t>
  </si>
  <si>
    <t>202407110000502531</t>
  </si>
  <si>
    <t>202407110000502531#流程受理流水号：20240711165835159100532481117062
客户号码:15910053248
客户姓名:夏*
投诉地市:潍坊
来话流水:2024071116570505820866999
宽带账号:15910053248
宽带账号归属地市:潍坊
宽带账号归属区县:高密市
故障地址:潍坊高密市醴泉街道夷安大道基泰瑞苑高密基泰瑞苑1号楼1单元10楼4号箱*********
联系电话:18663653959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17:00:42
具体故障现象:提示网络无法连接，
客户其他诉求:
;宽带小区$[基泰瑞苑]$</t>
  </si>
  <si>
    <t>2024-07-11 17:02:06</t>
  </si>
  <si>
    <t>2024-07-11 17:06:16</t>
  </si>
  <si>
    <t>SD-057-240711-659240-5668</t>
  </si>
  <si>
    <t>2024-07-11 17:02:17</t>
  </si>
  <si>
    <t>【调研】-80+普通-普通区域-寿光市-碧桂园-15169613656-500M-宽带上网投诉-次数0-20240711165952X392191122</t>
  </si>
  <si>
    <t>20240711165952X392191122</t>
  </si>
  <si>
    <t xml:space="preserve">流程受理流水号：20240711165905151696136561117181
客户号码:15169613656
客户姓名:李*
投诉地市:潍坊
来话流水:2024071116564712420863827
宽带账号:15169613656
宽带账号归属地市:潍坊
宽带账号归属区县:寿光市
故障地址:潍坊寿光市洛城街道尧河路碧桂园14号楼*********
联系电话:15154487520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光功率:-15.40
故障大类:宽带/电视
故障细类:网速慢/上网掉线(专席)
携转原因:
故障时间:2024-07-11 16:58:22
具体故障现象:网速慢卡顿，路由器连接光猫一口，位置摆放开阔，重启光猫路由器未恢复，请协助处理，谢谢
客户其他诉求:
</t>
  </si>
  <si>
    <t>2024-07-11 17:09:04</t>
  </si>
  <si>
    <t>2024-07-11 17:09:27</t>
  </si>
  <si>
    <t>SD-851-315924-410-23105</t>
  </si>
  <si>
    <t>SD-057-240711-648291-5686</t>
  </si>
  <si>
    <t>2024-07-11 17:05:02</t>
  </si>
  <si>
    <t>【调研】-普通区域-寿光市-吕家村-15898940020-300M-魔百和投诉-次数0-20240711170210X530465187</t>
  </si>
  <si>
    <t>20240711170210X530465187</t>
  </si>
  <si>
    <t>【农村网络投诉】流程受理流水号：20240711170057158989400201117612
客户号码:15898940020
客户姓名:杨**
投诉地市:潍坊
来话流水:2024071116571149020868154
宽带账号:15898940020
宽带账号归属地市:潍坊
宽带账号归属区县:寿光市
故障地址:潍坊寿光市洛城街道刘家尧河村
联系电话:15898940020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故障细类:移动高清电视故障(专席)
携转原因:
故障时间:2024-07-11 17:01:18
魔百和单播/组播:组播
具体故障现象:机顶盒无法开机，重启机顶盒，调整信号源无线。
客户其他诉求:
魔百和单/组播：组播</t>
  </si>
  <si>
    <t>2024-07-11 17:14:44</t>
  </si>
  <si>
    <t>2024-07-11 17:15:06</t>
  </si>
  <si>
    <t>SD-852-266096-284-19460</t>
  </si>
  <si>
    <t>SD-057-240711-874526-3755</t>
  </si>
  <si>
    <t>2024-07-11 13:29:18</t>
  </si>
  <si>
    <t>80+金卡-普通区域-寿光市-大仓-18366593185-500M-宽带上网投诉-次数0-20240711132717X637508319</t>
  </si>
  <si>
    <t>20240711132717X637508319</t>
  </si>
  <si>
    <t xml:space="preserve">【农村网络投诉】流程受理流水号：20240711132443183665931851071238
客户号码:18366593185
客户姓名:赵**
投诉地市:潍坊
来话流水:2024071113220655820837775
宽带账号:18366593185
宽带账号归属地市:潍坊
宽带账号归属区县:寿光市
故障地址:潍坊寿光市圣城街道大仓村大仓C1号楼*********
联系电话:15265818129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13:26:38
具体故障现象:光猫亮红灯
客户其他诉求:
</t>
  </si>
  <si>
    <t>2024-07-11 13:32:57</t>
  </si>
  <si>
    <t>2024-07-11 13:33:58</t>
  </si>
  <si>
    <t>SD-851-257234-12346-10045</t>
  </si>
  <si>
    <t>SD-057-240711-751934-6563</t>
  </si>
  <si>
    <t>2024-07-11 18:14:50</t>
  </si>
  <si>
    <t>80+金卡-普通区域-潍城区-中金国际J-13583679521-200M-魔百和投诉-次数0-20240711181351X831503146</t>
  </si>
  <si>
    <t>20240711181351X831503146</t>
  </si>
  <si>
    <t>流程受理流水号：20240711181248135836795211133142
客户号码:13583679521
客户姓名:王**
投诉地市:潍坊
来话流水:2024071118103875120882983
宽带账号:13583679521
宽带账号归属地市:潍坊
宽带账号归属区县:潍城区
故障地址:潍坊潍城区南关街道青年路中金国际J中金国际7号楼*********
联系电话:13583679521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
携转原因:
故障时间:2024-07-11 18:12:59
魔百和单播/组播:组播
具体故障现象:电视直播或点播无法观看，
客户其他诉求:用户要求退还5月份跟6月份的费用，因为自己一直没看，烦请处理。
魔百和单/组播：组播</t>
  </si>
  <si>
    <t>2024-07-11 18:16:18</t>
  </si>
  <si>
    <t>2024-07-11 18:19:56</t>
  </si>
  <si>
    <t>SD-851-275414-16503-20453</t>
  </si>
  <si>
    <t>SD-057-240711-542973-6598</t>
  </si>
  <si>
    <t>2024-07-11 18:19:14</t>
  </si>
  <si>
    <t>普通区域-寿光市-前游小区-15269622251-500M-宽带上网投诉-次数0-202407110000563710</t>
  </si>
  <si>
    <t>202407110000563710</t>
  </si>
  <si>
    <t>202407110000563710#受理号码 : 15269622251客户姓名 : 许**号码归属地 : 潍坊寿光 － 潍坊市-寿光-东城网格-学院路中潍委托用户品牌 : 全球通
客户来电表示宽带移机，装维师傅未及时联系，要求投诉，前台解释不认可，要求今日给回复，要求尽快处理，谢谢
联系人：女士  联系电话：15269622251  录音流水：2024071118024133620819627</t>
  </si>
  <si>
    <t>2024-07-11 18:24:33</t>
  </si>
  <si>
    <t>2024-07-11 18:25:06</t>
  </si>
  <si>
    <t>SD-852-280660-852-9679</t>
  </si>
  <si>
    <t>SD-057-240711-456832-6586</t>
  </si>
  <si>
    <t>2024-07-11 18:17:32</t>
  </si>
  <si>
    <t>【重投】-【调研】-80+银卡-普通区域-奎文区-鸢飞小区管委会宿舍-13953606899-200M-宽带上网投诉-次数0-20240711181652X128693010</t>
  </si>
  <si>
    <t>20240711181652X128693010</t>
  </si>
  <si>
    <t xml:space="preserve">流程受理流水号：20240711181449139536068991133527
客户号码:13953606899
客户姓名:牟**
投诉地市:潍坊
来话流水:2024071118140580920810056
宽带账号:13953606899
宽带账号归属地市:潍坊
宽带账号归属区县:高新
故障地址:潍坊高新高新城区东方路鸢飞小区管委会宿舍7号楼东单元101
联系电话:13863633009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18:15:20
具体故障现象:客户来电反映宽带无法上网，电源灯熄灭，插排通电，电源线拔插，未恢复请协助谢谢
客户其他诉求:
</t>
  </si>
  <si>
    <t>2024-07-11 18:20:51</t>
  </si>
  <si>
    <t>2024-07-11 18:21:25</t>
  </si>
  <si>
    <t>SD-057-240711-286351-8357</t>
  </si>
  <si>
    <t>2024-07-11 22:28:49</t>
  </si>
  <si>
    <t>【调研】-80+金卡-普通区域-诸城市-大源橡树湾-15908028881-1000M-宽带上网投诉-次数0-202407110000643413</t>
  </si>
  <si>
    <t>202407110000643413</t>
  </si>
  <si>
    <t>202407110000643413#【已关注中国移动10086微信公众号】流程受理流水号：20240711222735159080288811156282
客户号码:15908028881
客户姓名:矫**
投诉地市:潍坊
来话流水:2024071122270698520868565
宽带账号:15908028881
宽带账号归属地市:潍坊
宽带账号归属区县:诸城市
故障地址:潍坊诸城市龙都街道龙都街大源橡树湾8号楼*********
联系电话:15908028881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光功率:-13.88
故障大类:宽带/电视
故障细类:宽带网速慢/卡顿
携转原因:
故障时间:2024-07-11 22:27:46
具体故障现象:频繁掉线，
客户其他诉求:
;宽带小区$[大源橡树湾]$</t>
  </si>
  <si>
    <t>2024-07-11 23:07:23</t>
  </si>
  <si>
    <t>2024-07-12 07:20:21</t>
  </si>
  <si>
    <t>SD-852-287666-1477-14208</t>
  </si>
  <si>
    <t>SD-057-240711-920415-2246</t>
  </si>
  <si>
    <t>2024-07-11 11:11:53</t>
  </si>
  <si>
    <t>【调研】-(目标)普通区域-青州市-营子花园小区-15964326370-200M-宽带上网投诉-次数0-202407110000243367</t>
  </si>
  <si>
    <t>2024-07-12 12:12:00</t>
  </si>
  <si>
    <t>202407110000243367</t>
  </si>
  <si>
    <t>202407110000243367#流程受理流水号：20240711111052159643263701045411
客户号码:15964326370
客户姓名:李*
投诉地市:潍坊
来话流水:2024071111090181520800807
宽带账号:15964326370
宽带账号归属地市:潍坊
宽带账号归属区县:青州市
故障地址:潍坊青州市王府街道青都街营子花园小区西区6号楼*********
联系电话:15964326370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故障大类:宽带/电视
故障细类:宽带无法上网(专席)
携转原因:
故障时间:2024-07-11 11:11:11
具体故障现象:家庭WiFi信号弱，重启光猫路由器
客户其他诉求:
;宽带小区$[营子花园小区]$</t>
  </si>
  <si>
    <t>2024-07-11 11:15:23</t>
  </si>
  <si>
    <t>SD-057-240711-157634-5479</t>
  </si>
  <si>
    <t>2024-07-11 16:35:22</t>
  </si>
  <si>
    <t>【调研】-80+金卡-普通区域-坊子区-乙甲自然村-18365609887-1000M-宽带上网投诉-次数0-20240711163319X799485485</t>
  </si>
  <si>
    <t>2024-07-12 17:36:00</t>
  </si>
  <si>
    <t>20240711163319X799485485</t>
  </si>
  <si>
    <t>【预处理派单】宽带账号：18365609887，宽带地址： 潍坊坊子区黄旗堡街道乙甲村乙甲自然村潍坊坊子黄旗堡乙甲村扩容15号分纤箱*********，故障现象：，故障现象类型：，客户诉求：客户要求今天尽快联系  谢谢，联系电话：18365609887，通话流水：2024071116302521220873097。接入方式：FTTH，当前是否在线：在线，端到端诊断结果：客户侧设备问题，是否智能网关：是，光功率-21.249387366083。</t>
  </si>
  <si>
    <t>2024-07-11 16:37:21</t>
  </si>
  <si>
    <t>2024-07-11 16:37:39</t>
  </si>
  <si>
    <t>SD-851-274533-3849-13383</t>
  </si>
  <si>
    <t>SD-057-240711-972846-3744</t>
  </si>
  <si>
    <t>2024-07-11 13:27:15</t>
  </si>
  <si>
    <t>80+金卡-普通区域-诸城市-利群小区-15169673246-300M-宽带上网投诉-次数0-202407110000336280</t>
  </si>
  <si>
    <t>202407110000336280</t>
  </si>
  <si>
    <t>202407110000336280#宽带账号：15169673246；宽带地址：潍坊诸城市密州街道兴华路利群小区2号楼*********；客户来电反映宽带慢，要求师傅上门，请协助处理，谢谢！联系电话：15169673246；联系人：；来电流水：。2024071113254339420861506</t>
  </si>
  <si>
    <t>2024-07-11 13:31:50</t>
  </si>
  <si>
    <t>2024-07-11 13:34:26</t>
  </si>
  <si>
    <t>SD-057-240711-429763-3758</t>
  </si>
  <si>
    <t>2024-07-11 13:29:29</t>
  </si>
  <si>
    <t>普通区域-诸城市-孔戈庄一村自然村-15163609206-100M-宽带上网投诉-次数0-20240711132752X672277724</t>
  </si>
  <si>
    <t>20240711132752X672277724</t>
  </si>
  <si>
    <t xml:space="preserve">【农村网络投诉】流程受理流水号：20240711132547151636092061071384
客户号码:15163609206
客户姓名:李**
投诉地市:潍坊
来话流水:2024071113244891420855642
宽带账号:15163609206
宽带账号归属地市:潍坊
宽带账号归属区县:诸城市
故障地址:潍坊诸城市龙都街道孔戈庄一村孔戈庄一村自然村孔戈庄一村西南角48#箱*********
联系电话:15169401636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13:27:23
具体故障现象:提示网络无法连接，
客户其他诉求:
</t>
  </si>
  <si>
    <t>2024-07-11 13:41:08</t>
  </si>
  <si>
    <t>2024-07-11 13:41:40</t>
  </si>
  <si>
    <t>SD-057-240711-032958-1984</t>
  </si>
  <si>
    <t>2024-07-11 10:51:41</t>
  </si>
  <si>
    <t>80+普通-普通区域-青州市-东台头村自然村-15169523007-1000M-宽带上网投诉-次数0-202407110000219715 二级督办</t>
  </si>
  <si>
    <t>202407110000219715</t>
  </si>
  <si>
    <t>202407110000219715#宽带账号：15169523007宽带地址：潍坊青州市邵庄镇东台头村
客户来电反映宽带机顶盒无法使用，光猫显示用户信息错误，客户不会操作，无法配合线上指导，要求上门服务，请协助处理，谢谢！联系电话：本机联系人：女士来电流水：2024071110401450620852438</t>
  </si>
  <si>
    <t>2024-07-11 10:55:37</t>
  </si>
  <si>
    <t>2024-07-11 10:56:01</t>
  </si>
  <si>
    <t>SD-057-240711-214837-2025</t>
  </si>
  <si>
    <t>2024-07-11 10:56:48</t>
  </si>
  <si>
    <t>80+银卡-普通区域-临朐县-米山自然村-13853696307-1000M-宽带上网投诉-次数0-20240711105517X517773854</t>
  </si>
  <si>
    <t>20240711105517X517773854</t>
  </si>
  <si>
    <t xml:space="preserve">【农村网络投诉】流程受理流水号：20240711105324138536963071040442
客户号码:13853696307
客户姓名:冯**
投诉地市:潍坊
来话流水:2024071110524609120803839
宽带账号:13853696307
宽带账号归属地市:潍坊
宽带账号归属区县:临朐县
故障地址:潍坊临朐县冶源镇人民政府米山米山自然村米山（扩容）4号冯华顺*********
联系电话:13853696307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10:52:25
具体故障现象:光猫亮红灯，要求今天上门
客户其他诉求:
</t>
  </si>
  <si>
    <t>2024-07-11 10:58:51</t>
  </si>
  <si>
    <t>2024-07-11 10:59:10</t>
  </si>
  <si>
    <t>SD-851-260490-31631-10621</t>
  </si>
  <si>
    <t>SD-057-240711-780213-5770</t>
  </si>
  <si>
    <t>2024-07-11 17:08:49</t>
  </si>
  <si>
    <t>【调研】-普通区域-青州市-东荒村-18765768995-1000M-宽带上网投诉-次数0-20240711170621X781165951</t>
  </si>
  <si>
    <t>2024-07-12 18:09:00</t>
  </si>
  <si>
    <t>20240711170621X781165951</t>
  </si>
  <si>
    <t xml:space="preserve">【农村网络投诉】流程受理流水号：20240711170458187657689951118599
客户号码:18765768995
客户姓名:张*
投诉地市:潍坊
来话流水:2024071117042966720847091
宽带账号:18765768995
宽带账号归属地市:潍坊
宽带账号归属区县:青州市
故障地址:潍坊青州市东夏镇东荒村东荒村6号箱（村东北崔连祥）*********
联系电话:18765768995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17:05:59
具体故障现象:光猫亮红灯，
客户其他诉求:上门维修
</t>
  </si>
  <si>
    <t>2024-07-11 17:14:09</t>
  </si>
  <si>
    <t>2024-07-11 17:14:37</t>
  </si>
  <si>
    <t>SD-852-240799-1234-27276</t>
  </si>
  <si>
    <t>SD-057-240711-081625-3725</t>
  </si>
  <si>
    <t>2024-07-11 13:24:40</t>
  </si>
  <si>
    <t>【调研】-80+银卡-(目标)普通区域-诸城市-永康家园二期-15053699457-300M-宽带上网投诉-次数0-202407110000335756</t>
  </si>
  <si>
    <t>202407110000335756</t>
  </si>
  <si>
    <t xml:space="preserve">202407110000335756#流程受理流水号：20240711132414150536994571071171
客户号码:15053699457
客户姓名:徐*
投诉地市:潍坊
来话流水:2024071113235864820850124
宽带账号:15053699457
宽带账号归属地市:潍坊
宽带账号归属区县:诸城市
故障地址:潍坊诸城市龙都街道龙都街永康家园二期永康家园4号楼*********
联系电话:15053699457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光功率:-15.73
故障大类:宽带/电视
故障细类:宽带无法上网
携转原因:
故障时间:2024-07-11 13:24:22
具体故障现象:打不开网页，
客户其他诉求:客户侧为质差终端，要求上门更换终端并一并处理故障问题。
</t>
  </si>
  <si>
    <t>2024-07-11 13:27:33</t>
  </si>
  <si>
    <t>2024-07-11 13:28:17</t>
  </si>
  <si>
    <t>SD-851-246534-20672-23388</t>
  </si>
  <si>
    <t>SD-057-240711-941038-3748</t>
  </si>
  <si>
    <t>2024-07-11 13:28:33</t>
  </si>
  <si>
    <t>普通区域-昌邑市-榆林自然村-13506469579-300M-宽带上网投诉-次数0-202407110000336948</t>
  </si>
  <si>
    <t>202407110000336948</t>
  </si>
  <si>
    <t>202407110000336948#宽带账号：13506469579；宽带地址：潍坊昌邑市南逄镇榆林村；客户来电反映移动高清无法观看，无法配合线上指导/客户不配合排障，要求师傅上门，请协助处理，谢谢！联系电话：15666235270*；联系人：先生；来电流水：2024071113243081820853704</t>
  </si>
  <si>
    <t>2024-07-11 13:45:51</t>
  </si>
  <si>
    <t>2024-07-11 13:46:37</t>
  </si>
  <si>
    <t>SD-057-240711-810397-1985</t>
  </si>
  <si>
    <t>2024-07-11 10:51:43</t>
  </si>
  <si>
    <t>【调研】-80+银卡-普通区域-奎文区-时代丽景苑-18866770110-100M-宽带上网投诉-次数0-202407110000216142</t>
  </si>
  <si>
    <t>2024-07-12 11:52:00</t>
  </si>
  <si>
    <t>202407110000216142</t>
  </si>
  <si>
    <t xml:space="preserve">202407110000216142#【网络电视】宽带账号：18866770110；宽带地址：潍坊高新高新城区金马路时代丽景苑31号楼一单元101；客户来电反映观看的是网络电视无法观看，客户不在现场，无法配合线上排障，请协助处理，谢谢！联系电话：13376468667；联系人：先生；来电流水：2024071110464639820830833。 </t>
  </si>
  <si>
    <t>2024-07-11 10:53:51</t>
  </si>
  <si>
    <t>2024-07-11 10:54:51</t>
  </si>
  <si>
    <t>SD-057-240711-801542-1837</t>
  </si>
  <si>
    <t>2024-07-11 10:38:23</t>
  </si>
  <si>
    <t>普通区域-寿光市-安家村自然村-15854499786-300M-宽带上网投诉-次数0-202407110000209593</t>
  </si>
  <si>
    <t>202407110000209593</t>
  </si>
  <si>
    <t>202407110000209593#宽带账号：15854499786宽带地址：潍坊寿光市北洛镇安家村
客户来电反映宽带机顶盒无法使用，客户不会操作，无法配合线上指导，要求上门服务，请协助处理，谢谢！联系电话：13854128875联系人：女士来电流水：2024071110304251520837741</t>
  </si>
  <si>
    <t>2024-07-11 10:39:47</t>
  </si>
  <si>
    <t>2024-07-11 10:41:48</t>
  </si>
  <si>
    <t>SD-057-240711-259416-3693</t>
  </si>
  <si>
    <t>2024-07-11 13:20:13</t>
  </si>
  <si>
    <t>【重投】-普通区域--null--宽带上网投诉-次数0-202407110000324116</t>
  </si>
  <si>
    <t>202407110000324116</t>
  </si>
  <si>
    <t>202407110000324116#*YWDZ01
服务号码：13505369780，
号码归属地：潍坊诸城 ，
要求取消：千兆提速包10元/月，协议24个月，享智能组网，到期后10元/月业务；
请查原因；
用户品牌：全球通；
是否外呼开通：否；
客户质疑：千兆到期转收接盘提速包、千兆提速包10元/月，协议24个月，享智能组网，到期后10元/月，
请一并处理费用：月份、金额；接触录音流水号：2024071113024718320814377；联系电话：13505369780；
受理明细：536230712839275790，争议业务名称：千兆提速包10元/月，协议24个月，享智能组网，到期后10元/月，郑**，13505369780，产品变更，2023-07-12 17:29:26,(f92681058)，诸城市广进电讯经营部（社区）(SD.LF.09.02.66.28.42)；
备注：客户表示当时办理时告知是免费，但是7.4号接到营业厅告知需要每月扣费10元，12个月后一次性返还，对此不满，要求取消退还路由器;宽带小区$[东武古城南区]$</t>
  </si>
  <si>
    <t>2024-07-12 14:00:56</t>
  </si>
  <si>
    <t>SD-057-240711-597430-2337</t>
  </si>
  <si>
    <t>2024-07-11 11:16:02</t>
  </si>
  <si>
    <t>【调研】-80+普通-普通区域-寿光市-单家庄-15163698936-1000M-宽带上网投诉-次数0-202407110000244620</t>
  </si>
  <si>
    <t>202407110000244620</t>
  </si>
  <si>
    <t xml:space="preserve">202407110000244620#宽带账号：15163698936；宽带地址：潍坊寿光市古城单家庄单家庄单家庄3箱（单连德外墙）；客户来电反映宽带连接不了，客户不配合线上指导，要求上门，请协助处理，谢谢！联系电话：18866649870；联系人：先生；来电流水：2024071111144650220868949。
</t>
  </si>
  <si>
    <t>2024-07-11 11:22:52</t>
  </si>
  <si>
    <t>2024-07-11 11:23:06</t>
  </si>
  <si>
    <t>SD-851-290350-34543-1007</t>
  </si>
  <si>
    <t>SD-057-240711-285307-5440</t>
  </si>
  <si>
    <t>2024-07-11 16:30:18</t>
  </si>
  <si>
    <t>80+普通-普通区域-奎文区-中建大观天下（含一三期）-15589686532-1000M-宽带上网投诉-次数0-202407110000473808</t>
  </si>
  <si>
    <t>2024-07-12 17:31:00</t>
  </si>
  <si>
    <t>202407110000473808</t>
  </si>
  <si>
    <t>202407110000473808#宽带账号：15589686532；宽带地址：潍坊奎文区高新城区东方路中建大观天下（含一三期）8号楼(三期)*；客户来电反映宽带网速慢客户要求师傅上门，请协助处理，谢谢！联系电话：15169573530；联系人：丁**；来电流水：2024071116275744120845407</t>
  </si>
  <si>
    <t>2024-07-11 16:41:21</t>
  </si>
  <si>
    <t>2024-07-11 16:41:45</t>
  </si>
  <si>
    <t>SD-851-261658-6648-25939</t>
  </si>
  <si>
    <t>SD-057-240711-671504-5674</t>
  </si>
  <si>
    <t>2024-07-11 17:02:39</t>
  </si>
  <si>
    <t>80+普通-普通区域-高密市-东姚北区一期-15762650353-300M-魔百和投诉-次数0-202407110000502973</t>
  </si>
  <si>
    <t>202407110000502973</t>
  </si>
  <si>
    <t>202407110000502973#流程受理流水号：20240711165949157626503531117349
客户号码:15762650353
客户姓名:蹇**
投诉地市:潍坊
来话流水:2024071116580825820878332
宽带账号:15762650353
宽带账号归属地市:潍坊
宽带账号归属区县:高密市
故障地址:潍坊高密市朝阳街道行源街张路邮局万家园超市对面东姚自然村北区一期东姚北区一期高密东姚北区一期宏昌窗帘45号箱*********
联系电话:15762650353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光功率:-8.99
故障大类:宽带/电视
故障细类:移动高清电视故障(专席)
携转原因:
故障时间:2024-07-11 17:09:10
魔百和单播/组播:
具体故障现象:电视提示网络类错误，线上操作未恢复 请协助处理  谢谢
客户其他诉求:
;宽带小区$[东姚北区一期]$</t>
  </si>
  <si>
    <t>2024-07-11 17:09:07</t>
  </si>
  <si>
    <t>2024-07-11 17:09:50</t>
  </si>
  <si>
    <t>SD-057-240711-415607-2603</t>
  </si>
  <si>
    <t>2024-07-11 11:45:03</t>
  </si>
  <si>
    <t>普通区域-奎文区-中南樾府-19530033572-1000M-宽带上网投诉-次数0-20240711114345X425232335</t>
  </si>
  <si>
    <t>20240711114345X425232335</t>
  </si>
  <si>
    <t xml:space="preserve">流程受理流水号：20240711114121195300335721053508
客户号码:19530033572
客户姓名:刘*
投诉地市:潍坊
来话流水:2024071111395919720852297
宽带账号:19530033572
宽带账号归属地市:潍坊
宽带账号归属区县:高新
故障地址:潍坊高新新城街道潍县中路中南樾府中南樾府6号楼*********
联系电话:19530033572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故障细类:宽带无法上网
携转原因:
故障时间:2024-07-11 11:40:26
具体故障现象:光猫亮红灯，客户表示要求落实为什么没有人给客户回电处理问题
客户其他诉求:客户要求赔偿话费。
</t>
  </si>
  <si>
    <t>2024-07-11 11:46:16</t>
  </si>
  <si>
    <t>SD-851-300995-13115-1524</t>
  </si>
  <si>
    <t>SD-057-240711-834076-3696</t>
  </si>
  <si>
    <t>2024-07-11 13:20:18</t>
  </si>
  <si>
    <t>【调研】-80+银卡-普通区域-诸城市-大岳戈庄自然村-15863628258-200M-宽带上网投诉-次数0-20240711131905X145372929</t>
  </si>
  <si>
    <t>20240711131905X145372929</t>
  </si>
  <si>
    <t xml:space="preserve">【农村网络投诉】流程受理流水号：20240711131752158636282581070322
客户号码:15863628258
客户姓名:林**
投诉地市:潍坊
来话流水:2024071113164761720802797
宽带账号:15863628258
宽带账号归属地市:潍坊
宽带账号归属区县:诸城市
故障地址:潍坊诸城市贾悦镇大岳戈庄大岳戈庄自然村大岳戈庄村东北角
联系电话:15863628258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故障细类:网速慢/上网掉线(专席)
携转原因:
故障时间:2024-07-11 13:17:00
具体故障现象:频繁掉线
客户其他诉求:
</t>
  </si>
  <si>
    <t>2024-07-11 13:22:16</t>
  </si>
  <si>
    <t>2024-07-11 13:22:45</t>
  </si>
  <si>
    <t>SD-057-240711-216083-2035</t>
  </si>
  <si>
    <t>2024-07-11 10:57:58</t>
  </si>
  <si>
    <t>普通区域-潍城区-二甲王自然村-13853610633-200M-宽带上网投诉-次数0-202407110000227054</t>
  </si>
  <si>
    <t>202407110000227054</t>
  </si>
  <si>
    <t xml:space="preserve">202407110000227054#流程受理流水号：20240711105612138536106331041216
客户号码:13853610633
客户姓名:王**
投诉地市:潍坊
来话流水:2024071110555103620841771
宽带账号:13853610633
宽带账号归属地市:潍坊
宽带账号归属区县:潍城区
故障地址:潍坊潍城区望留街道二甲王二甲王自然村3#东第1街北起第5排*********
联系电话:13853610633
联系人:先生
工单紧急程度:一般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
携转原因:
故障时间:2024-07-11 10:56:38
具体故障现象:客户表示自己家线断了
客户其他诉求:客户要求加急处理
</t>
  </si>
  <si>
    <t>2024-07-11 11:03:17</t>
  </si>
  <si>
    <t>2024-07-11 11:04:43</t>
  </si>
  <si>
    <t>SD-057-240711-279403-6136</t>
  </si>
  <si>
    <t>2024-07-11 17:38:26</t>
  </si>
  <si>
    <t>普通区域-潍城区-山东科技职业学院-18906462871-200M-宽带上网投诉-次数0-20240711173640X600100803</t>
  </si>
  <si>
    <t>20240711173640X600100803</t>
  </si>
  <si>
    <t xml:space="preserve">流程受理流水号：20240711173454189064628711125321
客户号码:18906462871
客户姓名:蔡**
投诉地市:潍坊
来话流水:2024071117342073120855852
宽带账号:18906462871
宽带账号归属地市:潍坊
宽带账号归属区县:潍城区
故障地址:潍坊潍城区望留街道福源街山东科技职业学院6号楼*********
联系电话:18906462871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17:35:52
具体故障现象:提示网络无法连接，
客户其他诉求:客户要求维修师傅上门，谢谢
</t>
  </si>
  <si>
    <t>2024-07-11 17:44:35</t>
  </si>
  <si>
    <t>2024-07-11 17:45:50</t>
  </si>
  <si>
    <t>SD-851-266335-19831-24433</t>
  </si>
  <si>
    <t>SD-057-240711-160824-5697</t>
  </si>
  <si>
    <t>2024-07-11 17:05:38</t>
  </si>
  <si>
    <t>【调研】-80+银卡-(目标)普通区域-高密市-商业局宿舍（东区）-13589155094-1000M-宽带上网投诉-次数0-20240711170456X696361964</t>
  </si>
  <si>
    <t>20240711170456X696361964</t>
  </si>
  <si>
    <t xml:space="preserve">流程受理流水号：20240711170145135891550941117829
客户号码:13589155094
客户姓名:王**
投诉地市:潍坊
来话流水:2024071116595107520896880
宽带账号:13589155094
宽带账号归属地市:潍坊
宽带账号归属区县:高密市
故障地址:潍坊高密市醴泉街道古城路商业局宿舍（东区）2号楼*********
联系电话:13589155094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故障时间:2024-07-11 17:03:49
具体故障现象:打不开网页，
客户其他诉求:请审核谢谢
</t>
  </si>
  <si>
    <t>2024-07-11 17:10:02</t>
  </si>
  <si>
    <t>2024-07-11 17:10:19</t>
  </si>
  <si>
    <t>SD-851-272172-19563-4338</t>
  </si>
  <si>
    <t>SD-057-240711-680723-2580</t>
  </si>
  <si>
    <t>2024-07-11 11:42:23</t>
  </si>
  <si>
    <t>80+普通-普通区域-诸城市-大双庙-13465721793-300M-宽带上网投诉-次数0-202407110000272590</t>
  </si>
  <si>
    <t>202407110000272590</t>
  </si>
  <si>
    <t xml:space="preserve">202407110000272590#流程受理流水号：20240711114156134657217931053653
客户号码:13465721793
客户姓名:张**
投诉地市:潍坊
来话流水:2024071111413516820869894
宽带账号:13465721793
宽带账号归属地市:潍坊
宽带账号归属区县:诸城市
故障地址:潍坊诸城市相州镇大双庙大双庙2号箱0号楼*********
联系电话:13465721793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故障时间:2024-07-11 11:42:11
具体故障现象:光猫亮红灯，
客户其他诉求:客户侧为质差终端，要求上门更换终端并一并处理故障问题。
</t>
  </si>
  <si>
    <t>2024-07-11 11:46:37</t>
  </si>
  <si>
    <t>2024-07-11 11:46:03</t>
  </si>
  <si>
    <t>【调研】-80+银卡-普通区域-寿光市-瓦底村自然村-15063646340-1000M-宽带上网投诉-次数0-202407110000273557 一级督办</t>
  </si>
  <si>
    <t>202407110000273557</t>
  </si>
  <si>
    <t>2024-07-11 11:50:38</t>
  </si>
  <si>
    <t>2024-07-11 11:50:59</t>
  </si>
  <si>
    <t>SD-057-240711-743965-2617</t>
  </si>
  <si>
    <t>2024-07-11 11:47:09</t>
  </si>
  <si>
    <t>【调研】-80+普通-(目标)普通区域-寿光市-杭州嘉园-18765122658-300M-宽带上网投诉-次数0-20240711114536X536153385</t>
  </si>
  <si>
    <t>20240711114536X536153385</t>
  </si>
  <si>
    <t xml:space="preserve">流程受理流水号：20240711114352187651226581054161
客户号码:18765122658
客户姓名:李*
投诉地市:潍坊
来话流水:2024071111410847820864922
宽带账号:18765122658
宽带账号归属地市:潍坊
宽带账号归属区县:寿光市
故障地址:潍坊寿光市文家静山花园15-1-402
联系电话:15263617789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11:44:12
具体故障现象:PON灯闪，
客户其他诉求:请协助谢谢
</t>
  </si>
  <si>
    <t>2024-07-11 11:49:02</t>
  </si>
  <si>
    <t>2024-07-11 11:49:22</t>
  </si>
  <si>
    <t>SD-057-240711-204187-3689</t>
  </si>
  <si>
    <t>2024-07-11 13:20:08</t>
  </si>
  <si>
    <t>【调研】-80+白金-普通区域-临朐县-窦家洼自然村-18765607050-100M-宽带上网投诉-次数0-202407110000333959</t>
  </si>
  <si>
    <t>202407110000333959</t>
  </si>
  <si>
    <t>202407110000333959#【已关注中国移动10086微信公众号】流程受理流水号：20240711120106187656070501058294n客户号码:18765607050n客户姓名:丛**n投诉地市:潍坊n来话流水:2024071112003692020865459n宽带账号:18765607050n宽带账号归属地市:潍坊n宽带账号归属区县:临朐县n故障地址:潍坊临朐县东城街道兴隆路恒信大都会恒信大都会15号楼*********n联系电话:18765607050n联系人:女士n工单紧急程度:一般n是否有升级投诉倾向:否n是否重复投诉:否n是否携转意向:否n是否投诉倾向:否n是否智能网关:非智能网关n当前是否在线:否n接入方式:FTTHn端到端诊断结果:状态正常n是否质差终端:是n光功率:无n故障大类:宽带/电视n故障细类:移动高清电视故障n携转原因:n故障时间:2024-07-11 12:01:12n魔百和单播/组播:--n具体故障现象:电视提示网络类错误，n客户其他诉求:客户侧为质差终端，要求上门更换终端并一并处理故障问题。n</t>
  </si>
  <si>
    <t>2024-07-11 13:29:04</t>
  </si>
  <si>
    <t>2024-07-11 13:29:36</t>
  </si>
  <si>
    <t>2024-07-11 18:11:15</t>
  </si>
  <si>
    <t>【追1】【调研】-80+银卡-普通区域-诸城市-清济庵自然村-15206363285-1000M-宽带上网投诉-次数0-20240711180841X521556743 一级督办</t>
  </si>
  <si>
    <t>20240711180841X521556743</t>
  </si>
  <si>
    <t>【退单】无延伸服务工单</t>
  </si>
  <si>
    <t>2024-07-11 18:20:01</t>
  </si>
  <si>
    <t>SD-057-240711-824560-7969</t>
  </si>
  <si>
    <t>2024-07-11 20:56:05</t>
  </si>
  <si>
    <t>80+银卡-普通区域-临朐县-陈家上庄安置楼-18765618193-1000M-宽带上网投诉-次数0-202407110000630033</t>
  </si>
  <si>
    <t>202407110000630033</t>
  </si>
  <si>
    <t>202407110000630033#宽带账号：18765618193；宽带地址：潍坊临朐县东城街道南环路陈家上庄安置楼陈家上庄安置楼14号楼*********；接入方式：FTTH，当前是否在线：不在线，端到端诊断结果：光猫掉电，是否智能网关：，客户反映从**时间开始****无法使用，具体现象：连不上网，找不到光猫要求尽快处理回复！来电流水：2024071120522003420863188，联系电话：本机</t>
  </si>
  <si>
    <t>2024-07-11 20:57:58</t>
  </si>
  <si>
    <t>2024-07-11 20:58:51</t>
  </si>
  <si>
    <t>SD-851-261149-16337-6236</t>
  </si>
  <si>
    <t>SD-057-240711-725361-2292</t>
  </si>
  <si>
    <t>2024-07-11 11:14:24</t>
  </si>
  <si>
    <t>80+普通-普通区域-寿光市-弥河玉城瑞苑（含弥河玉城玉苑）-15866589993-1000M-宽带上网投诉-次数0-20240711111239X559607776</t>
  </si>
  <si>
    <t>20240711111239X559607776</t>
  </si>
  <si>
    <t xml:space="preserve">流程受理流水号：20240711111050158665899931045403
客户号码:15866589993
客户姓名:毛**
投诉地市:潍坊
来话流水:2024071111100784320813951
宽带账号:15866589993
宽带账号归属地市:潍坊
宽带账号归属区县:寿光市
故障地址:潍坊寿光市圣城街道圣阳街弥河玉城瑞苑（含弥河玉城玉苑）16号楼*********
联系电话:15863661223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11:12:25
具体故障现象:PON灯闪，
客户其他诉求:
</t>
  </si>
  <si>
    <t>2024-07-11 11:17:31</t>
  </si>
  <si>
    <t>SD-851-288960-29788-13505</t>
  </si>
  <si>
    <t>SD-057-240711-365142-5453</t>
  </si>
  <si>
    <t>2024-07-11 16:32:29</t>
  </si>
  <si>
    <t>普通区域-昌乐县-同乐花园-1886368812302-300M-宽带上网投诉-次数0-20240711163103X663747373</t>
  </si>
  <si>
    <t>20240711163103X663747373</t>
  </si>
  <si>
    <t xml:space="preserve">流程受理流水号：2024071116295918863688123021109985
客户号码:1886368812302
客户姓名:李**
投诉地市:潍坊
来话流水:2024071116293759320864291
宽带账号:1886368812302
宽带账号归属地市:潍坊
宽带账号归属区县:昌乐县
故障地址:潍坊昌乐县经济开发区同乐街同乐花园24号楼*********
联系电话:15265243496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16:30:33
具体故障现象:提示网络无法连接，
客户其他诉求:
</t>
  </si>
  <si>
    <t>2024-07-11 16:34:36</t>
  </si>
  <si>
    <t>2024-07-11 16:34:53</t>
  </si>
  <si>
    <t>SD-851-300321-15717-18462</t>
  </si>
  <si>
    <t>SD-057-240711-152789-5780</t>
  </si>
  <si>
    <t>2024-07-11 17:09:00</t>
  </si>
  <si>
    <t>80+银卡-普通区域-滨海-筑路小区-13465692016-500M-宽带上网投诉-次数0-20240711170740X860318640</t>
  </si>
  <si>
    <t>2024-07-12 18:10:00</t>
  </si>
  <si>
    <t>20240711170740X860318640</t>
  </si>
  <si>
    <t xml:space="preserve">流程受理流水号：20240711170629134656920161118953
客户号码:13465692016
客户姓名:秦**
投诉地市:潍坊
来话流水:2024071117061766820866156
宽带账号:13465692016
宽带账号归属地市:潍坊
宽带账号归属区县:滨海
故障地址:潍坊滨海大家洼街道禄海路筑路小区北楼*********
联系电话:13465692016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17:07:16
具体故障现象:光猫亮红灯，
客户其他诉求:
</t>
  </si>
  <si>
    <t>2024-07-11 17:11:29</t>
  </si>
  <si>
    <t>2024-07-11 17:13:20</t>
  </si>
  <si>
    <t>SD-057-240711-760491-1974</t>
  </si>
  <si>
    <t>2024-07-11 10:50:32</t>
  </si>
  <si>
    <t>80+普通-FTTR-普通区域-诸城市-null-15006360608-宽带上网投诉-次数0-20240711104827X107101942</t>
  </si>
  <si>
    <t>2024-07-12 11:51:00</t>
  </si>
  <si>
    <t>20240711104827X107101942</t>
  </si>
  <si>
    <t xml:space="preserve">流程受理流水号：20240711104611150063606081038435
客户号码:15006360608
客户姓名:周*
投诉地市:潍坊
来话流水:2024071110424430620882582
宽带账号:15006360608
宽带账号归属地市:潍坊
宽带账号归属区县:诸城市
故障地址:潍坊诸城市龙都街道南外环惠丰檏园小区16号楼*********
联系电话:15006360608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故障时间:2024-07-11 10:45:59
具体故障现象:光猫灯正常，已重启未恢复
客户其他诉求:
</t>
  </si>
  <si>
    <t>2024-07-11 13:24:52</t>
  </si>
  <si>
    <t>SD-057-240711-984132-7942</t>
  </si>
  <si>
    <t>2024-07-11 20:50:47</t>
  </si>
  <si>
    <t>【调研】-普通区域-奎文区-福寿街社区-15866157973-200M-宽带上网投诉-次数0-20240711204938X178259634</t>
  </si>
  <si>
    <t>20240711204938X178259634</t>
  </si>
  <si>
    <t xml:space="preserve">流程受理流水号：20240711204833158661579731152777
客户号码:15866157973
客户姓名:马**
投诉地市:潍坊
来话流水:2024071120452229020836540
宽带账号:15866157973
宽带账号归属地市:潍坊
宽带账号归属区县:奎文区
故障地址:潍坊奎文区北苑街道新华路福寿街社区3号楼4-301*********
联系电话:15866157973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故障时间:2024-07-11 20:49:40
具体故障现象:网速慢卡顿，测速不达标
客户其他诉求:
</t>
  </si>
  <si>
    <t>2024-07-11 21:20:49</t>
  </si>
  <si>
    <t>2024-07-11 21:21:17</t>
  </si>
  <si>
    <t>SD-057-240711-527134-1389</t>
  </si>
  <si>
    <t>2024-07-11 10:05:17</t>
  </si>
  <si>
    <t>【重投】-【调研】-80+普通-FTTR-普通区域-临朐县-土门-15610228605-1000M-宽带上网投诉-次数0-20240711100330X410816220</t>
  </si>
  <si>
    <t>20240711100330X410816220</t>
  </si>
  <si>
    <t xml:space="preserve">【农村网络投诉】流程受理流水号：20240711100241156102286051026220
客户号码:15610228605
客户姓名:孙*
投诉地市:潍坊
来话流水:2024071110013838620884794
宽带账号:15610228605
宽带账号归属地市:潍坊
宽带账号归属区县:临朐县
故障地址:潍坊临朐县寺头镇人民政府土门村土门土门（扩容）13号箱于国堂（外墙）*********
联系电话:15610228605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光功率:-10.84
故障大类:宽带/电视
故障细类:网速慢/上网掉线(专席)
携转原因:
故障时间:2024-07-11 10:04:22
具体故障现象:网速慢卡顿，
客户其他诉求:
</t>
  </si>
  <si>
    <t>2024-07-11 10:27:42</t>
  </si>
  <si>
    <t>2024-07-11 10:29:02</t>
  </si>
  <si>
    <t>SD-851-240452-20014-10203</t>
  </si>
  <si>
    <t>SD-057-240711-937264-1355</t>
  </si>
  <si>
    <t>2024-07-11 10:01:08</t>
  </si>
  <si>
    <t>【调研】-80+普通-普通区域-寒亭区-东庄家村自然村-13573696672-500M-宽带上网投诉-次数0-202407110000170768</t>
  </si>
  <si>
    <t>202407110000170768</t>
  </si>
  <si>
    <t xml:space="preserve">202407110000170768#宽带账号：13573696672；宽带地址：潍坊寒亭区经济开发区东庄家村；客户来电反映宽带/移动高清无信号客户不配合，客户不在现场，无法配合线上指导/客户不配合排障，要求师傅上门，请协助处理，谢谢！联系电话：13573696672；联系人：先生；来电流水：2024071109562639720821928。 </t>
  </si>
  <si>
    <t>2024-07-11 10:06:21</t>
  </si>
  <si>
    <t>2024-07-11 10:09:18</t>
  </si>
  <si>
    <t>SD-057-240711-904523-28</t>
  </si>
  <si>
    <t>2024-07-11 06:06:58</t>
  </si>
  <si>
    <t>普通区域-青州市-局子峪-15053607722-300M-宽带上网投诉-次数0-202407110000092531</t>
  </si>
  <si>
    <t>202407110000092531</t>
  </si>
  <si>
    <t xml:space="preserve">202407110000092531#流程受理流水号：20240711060627150536077221000078
客户号码:15053607722
客户姓名:李**
投诉地市:潍坊
来话流水:2024071106061748420811733
宽带账号:15053607722
宽带账号归属地市:潍坊
宽带账号归属区县:青州市
故障地址:潍坊青州市庙子镇局子峪村局子峪2号箱（唐等花）*********
联系电话:15053607722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故障时间:2024-07-11 06:06:38
具体故障现象:打不开网页，
客户其他诉求:客户侧为质差终端，要求上门更换终端并一并处理故障问题。
</t>
  </si>
  <si>
    <t>2024-07-11 06:11:21</t>
  </si>
  <si>
    <t>2024-07-11 06:12:50</t>
  </si>
  <si>
    <t>SD-057-240711-286074-1215</t>
  </si>
  <si>
    <t>2024-07-11 09:47:27</t>
  </si>
  <si>
    <t>80+普通-普通区域-奎文区-光明小区南区-18206476239-100M-宽带上网投诉-次数0-202407110000159822</t>
  </si>
  <si>
    <t>2024-07-12 10:48:00</t>
  </si>
  <si>
    <t>202407110000159822</t>
  </si>
  <si>
    <t xml:space="preserve">202407110000159822#宽带账号：18206476239；宽带地址：潍坊奎文区潍洲路街道光明街光明小区南区光明南区9号楼；客户来电反映宽带不能看电视；客户不配合排障，要求上门，请协助处理，谢谢！联系电话：18206476239联系人：***；来电流水：2024071109444712220883740。 
</t>
  </si>
  <si>
    <t>2024-07-11 09:54:05</t>
  </si>
  <si>
    <t>2024-07-11 09:57:26</t>
  </si>
  <si>
    <t>SD-057-240711-270364-6671</t>
  </si>
  <si>
    <t>2024-07-11 18:29:14</t>
  </si>
  <si>
    <t>普通区域-青州市-王岗村-13258064822-100M-宽带上网投诉-次数0-20240711182628X588194981</t>
  </si>
  <si>
    <t>20240711182628X588194981</t>
  </si>
  <si>
    <t xml:space="preserve">【农村网络投诉】流程受理流水号：20240711182552132580648221135273
客户号码:13258064822
客户姓名:王**
投诉地市:潍坊
来话流水:2024071118243748920889457
宽带账号:13258064822
宽带账号归属地市:潍坊
宽带账号归属区县:青州市
故障地址:潍坊市青州市黄楼街道王岗村
联系电话:13258064822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18:26:03
具体故障现象:光猫亮红灯，线上指导拔插光纤线重启未恢复，请协助受理谢谢
客户其他诉求:
</t>
  </si>
  <si>
    <t>2024-07-11 18:44:19</t>
  </si>
  <si>
    <t>2024-07-11 18:45:38</t>
  </si>
  <si>
    <t>SD-057-240711-637295-7842</t>
  </si>
  <si>
    <t>2024-07-11 20:35:14</t>
  </si>
  <si>
    <t>【调研】-80+银卡-普通区域-奎文区-弘润金茂府-13863687618-300M-宽带上网投诉-次数0-20240711203252X172809944</t>
  </si>
  <si>
    <t>20240711203252X172809944</t>
  </si>
  <si>
    <t xml:space="preserve">流程受理流水号：20240711203121138636876181151190
客户号码:13863687618
客户姓名:孙**
投诉地市:潍坊
来话流水:2024071120295476220874316
宽带账号:13863687618
宽带账号归属地市:潍坊
宽带账号归属区县:高新
故障地址:潍坊高新高新城区福寿街金华苑小区21号楼*********
联系电话:18663687618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20:32:26
具体故障现象:光猫亮红灯，家里无法上网，请处理，谢谢
客户其他诉求:
</t>
  </si>
  <si>
    <t>2024-07-11 20:37:12</t>
  </si>
  <si>
    <t>2024-07-11 20:37:38</t>
  </si>
  <si>
    <t>SD-057-240711-016753-1188</t>
  </si>
  <si>
    <t>2024-07-11 09:44:57</t>
  </si>
  <si>
    <t>普通区域-昌邑市-怡和花园-15910050019-200M-宽带上网投诉-次数0-202407100000201443</t>
  </si>
  <si>
    <t>2024-07-12 10:45:00</t>
  </si>
  <si>
    <t>202407100000201443</t>
  </si>
  <si>
    <t>202407100000201443#15910050019用户来电表示申请将宽带移机到颐城华府10号5单元,工作人员告知该地区没有网络覆盖，无法申请移机，用户对此不满意，要求进行投诉，请协助处理。联系人；先生 联系电话；本机来电流水；2024071010165518020832364</t>
  </si>
  <si>
    <t>2024-07-11 09:45:52</t>
  </si>
  <si>
    <t>2024-07-11 09:46:08</t>
  </si>
  <si>
    <t>SD-852-305222-401-875</t>
  </si>
  <si>
    <t>SD-057-240711-469851-6656</t>
  </si>
  <si>
    <t>2024-07-11 18:27:54</t>
  </si>
  <si>
    <t>【调研】-普通区域-昌邑市-石桥自然村-15854471328-100M-宽带上网投诉-次数0-202407110000572298</t>
  </si>
  <si>
    <t>202407110000572298</t>
  </si>
  <si>
    <t xml:space="preserve">202407110000572298#流程受理流水号：20240711182718158544713281135488
客户号码:15854471328
客户姓名:魏**
投诉地市:潍坊
来话流水:2024071118263337020803406
宽带账号:15854471328
宽带账号归属地市:潍坊
宽带账号归属区县:昌邑市
故障地址:潍坊昌邑市龙池镇石桥村石桥自然村2号箱*********
联系电话:15863256589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故障时间:2024-07-11 18:27:25
具体故障现象:打不开网页，
客户其他诉求:客户侧为质差终端，要求上门更换终端并一并处理故障问题。
</t>
  </si>
  <si>
    <t>2024-07-11 18:31:29</t>
  </si>
  <si>
    <t>2024-07-11 18:35:14</t>
  </si>
  <si>
    <t>SD-057-240711-283679-1392</t>
  </si>
  <si>
    <t>2024-07-11 10:05:36</t>
  </si>
  <si>
    <t>普通区域-青州市-巨弥村-13721959235-300M-宽带上网投诉-次数0-20240711100401X441583653</t>
  </si>
  <si>
    <t>20240711100401X441583653</t>
  </si>
  <si>
    <t xml:space="preserve">【农村网络投诉】流程受理流水号：20240711100326137219592351026441
客户号码:13721959235
客户姓名:于**
投诉地市:潍坊
来话流水:2024071110001839620868566
宽带账号:13721959235
宽带账号归属地市:潍坊
宽带账号归属区县:青州市
故障地址:潍坊青州市黄楼街道巨弥村巨弥村扩容k1号箱（张其林）*********
联系电话:13721959235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
故障细类:上网掉线(专席)
携转原因:
故障时间:2024-07-11 10:06:11
具体故障现象:频繁掉线，
客户其他诉求:
</t>
  </si>
  <si>
    <t>2024-07-11 10:11:20</t>
  </si>
  <si>
    <t>2024-07-11 10:11:52</t>
  </si>
  <si>
    <t>SD-057-240711-187542-14</t>
  </si>
  <si>
    <t>2024-07-11 02:05:25</t>
  </si>
  <si>
    <t>普通区域-坊子区-虞河花园-13665368839-300M-宽带上网投诉-次数0-202407110000093140</t>
  </si>
  <si>
    <t>202407110000093140</t>
  </si>
  <si>
    <t>202407110000093140#流程受理流水号：20240711020149136653688391000037
客户号码:13665368839
客户姓名:朱**
投诉地市:潍坊
来话流水:2024071102013481820809089
宽带账号:13665368839
宽带账号归属地市:潍坊
宽带账号归属区县:坊子区
故障地址:潍坊坊子区坊子新区凤凰大街虞河花园21号楼*********
联系电话:13665368839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故障时间:2024-07-11 02:05:16
具体故障现象:打不开网页，
客户其他诉求:要求补偿流量费，
;宽带小区$[虞河花园]$</t>
  </si>
  <si>
    <t>2024-07-11 03:01:15</t>
  </si>
  <si>
    <t>2024-07-11 07:01:42</t>
  </si>
  <si>
    <t>SD-852-254394-54-25452</t>
  </si>
  <si>
    <t>SD-057-240711-714063-7853</t>
  </si>
  <si>
    <t>2024-07-11 20:36:00</t>
  </si>
  <si>
    <t>普通区域-寿光市-北河涯村自然村-15763621330-200M-魔百和投诉-次数0-20240711203433X273132157</t>
  </si>
  <si>
    <t>20240711203433X273132157</t>
  </si>
  <si>
    <t>【农村网络投诉】流程受理流水号：20240711203315157636213301151369
客户号码:15763621330
客户姓名:潘**
投诉地市:潍坊
来话流水:2024071120272944720864239
宽带账号:15763621330
宽带账号归属地市:潍坊
宽带账号归属区县:寿光市
故障地址:潍坊寿光市稻田镇北河涯村北河涯村自然村25号箱*********
联系电话:15763621330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故障时间:2024-07-11 20:33:05
魔百和单播/组播:组播
具体故障现象:视频播放出现花屏，拔插网线,换口,设置网络,重启机顶盒.
客户其他诉求:
魔百和单/组播：组播</t>
  </si>
  <si>
    <t>2024-07-11 20:51:45</t>
  </si>
  <si>
    <t>2024-07-11 20:52:11</t>
  </si>
  <si>
    <t>SD-057-240711-167042-1386</t>
  </si>
  <si>
    <t>2024-07-11 10:05:06</t>
  </si>
  <si>
    <t>【调研】-80+银卡-普通区域-奎文区-歌尔绿城-18365607787-500M-宽带上网投诉-次数0-202407110000175996</t>
  </si>
  <si>
    <t>202407110000175996</t>
  </si>
  <si>
    <t>202407110000175996#宽带账号：18365607787；宽带地址：潍坊高新城区健康街歌尔绿城506号1单元1701；客户来电反映宽带网速慢，客户不在现场，现场老年人不会配合线上指导，要求师傅上门，请协助处理，谢谢！联系电话：13853670538；联系人：先生；来电流水：2024071109581034520842927</t>
  </si>
  <si>
    <t>2024-07-11 10:07:25</t>
  </si>
  <si>
    <t>2024-07-11 10:15:37</t>
  </si>
  <si>
    <t>SD-057-240711-601934-1150</t>
  </si>
  <si>
    <t>2024-07-11 09:41:38</t>
  </si>
  <si>
    <t>【调研】-(目标)普通区域-寒亭区-杏冢子村自然村-18753621300-1000M-宽带上网投诉-次数0-20240711093935X975193417</t>
  </si>
  <si>
    <t>20240711093935X975193417</t>
  </si>
  <si>
    <t xml:space="preserve">流程受理流水号：20240711093623187536213001019106
客户号码:18753621300
客户姓名:李*
投诉地市:潍坊
来话流水:2024071109341235720860087
宽带账号:18753621300
宽带账号归属地市:潍坊
宽带账号归属区县:寒亭区
故障地址:潍坊寒亭区经济开发区民主街北辰学府7-2-801
联系电话:18753621300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故障细类:网速慢/上网掉线(专席)
携转原因:
故障时间:2024-07-11 09:36:35
具体故障现象:网速慢卡顿，建议更换路由器不认可，要求上门
客户其他诉求:
</t>
  </si>
  <si>
    <t>2024-07-11 09:42:47</t>
  </si>
  <si>
    <t>2024-07-11 09:43:08</t>
  </si>
  <si>
    <t>SD-851-272084-18987-3375</t>
  </si>
  <si>
    <t>SD-057-240711-419867-1222</t>
  </si>
  <si>
    <t>2024-07-11 09:47:52</t>
  </si>
  <si>
    <t>【调研】-普通区域-青州市-石家车马村-13573649395-300M-宽带上网投诉-次数0-20240711094601X361803669</t>
  </si>
  <si>
    <t>20240711094601X361803669</t>
  </si>
  <si>
    <t xml:space="preserve">【农村网络投诉】流程受理流水号：20240711094310135736493951020849
客户号码:13573649395
客户姓名:孙**
投诉地市:潍坊
来话流水:2024071109425401820861568
宽带账号:13573649395
宽带账号归属地市:潍坊
宽带账号归属区县:青州市
故障地址:潍坊青州市邵庄镇石家车马村石家车马村鲁家1号箱（村东北陈乐鹏)*********
联系电话:13573649395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09:44:24
具体故障现象:提示网络无法连接，
客户其他诉求:客户要求今天就处理，不然就投诉，请协助处理，谢谢。
</t>
  </si>
  <si>
    <t>2024-07-11 09:48:53</t>
  </si>
  <si>
    <t>2024-07-11 09:49:12</t>
  </si>
  <si>
    <t>SD-851-282683-715-29625</t>
  </si>
  <si>
    <t>SD-057-240711-640891-6650</t>
  </si>
  <si>
    <t>2024-07-11 18:26:26</t>
  </si>
  <si>
    <t>【调研】-普通区域-寿光市-小坨村-15908039872-500M-宽带上网投诉-次数0-20240711182432X472646648</t>
  </si>
  <si>
    <t>20240711182432X472646648</t>
  </si>
  <si>
    <t xml:space="preserve">【农村网络投诉】流程受理流水号：20240711182247159080398721134801
客户号码:15908039872
客户姓名:王*
投诉地市:潍坊
来话流水:2024071118214099120867786
宽带账号:15908039872
宽带账号归属地市:潍坊
宽带账号归属区县:寿光市
故障地址:潍坊寿光市台头镇小坨村
联系电话:15653457117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18:22:03
具体故障现象:光猫亮红灯
客户其他诉求:
</t>
  </si>
  <si>
    <t>2024-07-11 18:30:53</t>
  </si>
  <si>
    <t>2024-07-11 18:31:25</t>
  </si>
  <si>
    <t>SD-057-240711-962408-3372</t>
  </si>
  <si>
    <t>2024-07-11 12:53:17</t>
  </si>
  <si>
    <t>普通区域-诸城市-东武古城北区-15169676369-300M-魔百和投诉-次数0-20240711125105X465068212</t>
  </si>
  <si>
    <t>20240711125105X465068212</t>
  </si>
  <si>
    <t>流程受理流水号：20240711124944151696763691066518
客户号码:15169676369
客户姓名:安**
投诉地市:潍坊
来话流水:2024071112492387720830565
宽带账号:15169676369
宽带账号归属地市:潍坊
宽带账号归属区县:诸城市
故障地址:潍坊诸城市密州街道东武街东武古城北区北区10号楼1单元602*********
联系电话:15169676369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故障细类:移动高清电视故障(专席)
携转原因:
故障时间:2024-07-11 12:54:01
魔百和单播/组播:组播
具体故障现象:电视直播或点播无法观看，
客户其他诉求:
魔百和单/组播：组播</t>
  </si>
  <si>
    <t>2024-07-11 12:55:06</t>
  </si>
  <si>
    <t>2024-07-11 12:55:24</t>
  </si>
  <si>
    <t>SD-851-257803-9974-19088</t>
  </si>
  <si>
    <t>SD-057-240711-812465-1416</t>
  </si>
  <si>
    <t>2024-07-11 10:06:50</t>
  </si>
  <si>
    <t>【调研】-80+普通-普通区域-高密市-谭三村自然村-17853610376-500M-宽带上网投诉-次数0-202407110000175937</t>
  </si>
  <si>
    <t>202407110000175937</t>
  </si>
  <si>
    <t>202407110000175937#17853610376客户来电反映宽带不能上网，这边查询质差路由器，需要师傅上门去看一下，请协助处理 谢谢
联系人先生 联系电话本机 来话流水号2024071110035378120811831</t>
  </si>
  <si>
    <t>2024-07-11 10:10:20</t>
  </si>
  <si>
    <t>2024-07-11 10:10:52</t>
  </si>
  <si>
    <t>SD-057-240711-803952-1351</t>
  </si>
  <si>
    <t>2024-07-11 10:00:23</t>
  </si>
  <si>
    <t>普通区域-寿光市-西中-15169533206-300M-宽带上网投诉-次数1-20240710182718X238923631</t>
  </si>
  <si>
    <t>2024-07-11 10:06:45</t>
  </si>
  <si>
    <t>2024-07-11 10:29:03</t>
  </si>
  <si>
    <t>SD-057-240711-385614-7671</t>
  </si>
  <si>
    <t>2024-07-11 20:09:25</t>
  </si>
  <si>
    <t>普通区域-临朐县-颐和嘉苑二期-15206301850-300M-宽带上网投诉-次数0-202407110000614684</t>
  </si>
  <si>
    <t>202407110000614684</t>
  </si>
  <si>
    <t xml:space="preserve">202407110000614684#宽带账号：15206301850；宽带地址：潍坊临朐县城关街道弥河路颐和嘉苑二期8号楼， ；客户来电反映宽带不能用，客户不在现场，无法配合线上指导，请协助处理，谢谢！联系电话：18866791966 ；联系人： 女士；来电流水：2024071120052932920866874 。 
</t>
  </si>
  <si>
    <t>2024-07-11 20:11:24</t>
  </si>
  <si>
    <t>2024-07-11 20:12:57</t>
  </si>
  <si>
    <t>SD-851-251486-12773-2103</t>
  </si>
  <si>
    <t>SD-057-240711-402938-1189</t>
  </si>
  <si>
    <t>2024-07-11 09:44:58</t>
  </si>
  <si>
    <t>80+普通-普通区域-高密市-高密市高新孵化器2（小微）-15065663779-100M-宽带上网投诉-次数0-20240711094314X194442259</t>
  </si>
  <si>
    <t>20240711094314X194442259</t>
  </si>
  <si>
    <t xml:space="preserve">流程受理流水号：20240711094211150656637791020590
客户号码:15065663779
客户姓名:栾*
投诉地市:潍坊
来话流水:2024071109404833620837104
宽带账号:15065663779
宽带账号归属地市:潍坊
宽带账号归属区县:高密市
故障地址:潍坊高密市夏庄镇高新二路高密市高新孵化器2（小微）高密市高新孵化器2西楼2F弱电井2号箱*********
联系电话:13780877303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09:42:30
具体故障现象:来电反映企业宽带无法连网，重启未恢复，账号15065663779，客户着急使用，要求加急给予查询处理，地址：潍坊高密市夏庄镇高新二路高密市高新孵化器。联系电话：13780877303，联系人：女士，录音流水：2024071109404833620837104
客户其他诉求:
</t>
  </si>
  <si>
    <t>2024-07-11 09:46:58</t>
  </si>
  <si>
    <t>2024-07-11 09:50:25</t>
  </si>
  <si>
    <t>SD-057-240711-760381-1179</t>
  </si>
  <si>
    <t>2024-07-11 09:44:26</t>
  </si>
  <si>
    <t>【重投】-普通区域-诸城市-贾悦党委小区-13583616300-300M-宽带上网投诉-次数0-20240711094216X136605248</t>
  </si>
  <si>
    <t>20240711094216X136605248</t>
  </si>
  <si>
    <t xml:space="preserve">流程受理流水号：20240711094139135836163001020443
客户号码:13583616300
客户姓名:王**
投诉地市:潍坊
来话流水:2024071109405845920839034
宽带账号:13583616300
宽带账号归属地市:潍坊
宽带账号归属区县:诸城市
故障地址:潍坊诸城市贾悦镇贾悦沿街贾悦党委小区5号楼*********
联系电话:13583616300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故障时间:2024-07-11 09:42:29
具体故障现象:用户无法提供具体故障现象，
客户其他诉求:
</t>
  </si>
  <si>
    <t>2024-07-11 10:02:05</t>
  </si>
  <si>
    <t>2024-07-11 10:02:33</t>
  </si>
  <si>
    <t>SD-057-240711-608952-7507</t>
  </si>
  <si>
    <t>2024-07-11 20:02:06</t>
  </si>
  <si>
    <t>【调研】-普通区域-高密市-密丰家园-13345251580-300M-宽带上网投诉-次数0-20240711195956X196295596</t>
  </si>
  <si>
    <t>20240711195956X196295596</t>
  </si>
  <si>
    <t xml:space="preserve">流程受理流水号：20240711195914133452515801147902
客户号码:13345251580
客户姓名:焦*
投诉地市:潍坊
来话流水:2024071119552523420818763
宽带账号:13345251580
宽带账号归属地市:潍坊
宽带账号归属区县:高密市
故障地址:潍坊高密市醴泉街道百脉湖大街密丰家园高密密丰家园1号楼二单元5号箱*********
联系电话:15169464497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19:59:27
具体故障现象:光猫灯正常但电脑手机无法上网，系统显示不在线，线上排障未恢复
客户其他诉求:
</t>
  </si>
  <si>
    <t>2024-07-11 20:11:41</t>
  </si>
  <si>
    <t>2024-07-11 20:16:16</t>
  </si>
  <si>
    <t>SD-057-240711-986037-7642</t>
  </si>
  <si>
    <t>2024-07-11 20:08:19</t>
  </si>
  <si>
    <t>【调研】-80+普通-普通区域-潍城区-西北董自然村-15269638098-1000M-宽带上网投诉-次数0-20240711200718X638980669</t>
  </si>
  <si>
    <t>20240711200718X638980669</t>
  </si>
  <si>
    <t xml:space="preserve">【农村网络投诉】流程受理流水号：20240711200547152696380981148670
客户号码:15269638098
客户姓名:李*
投诉地市:潍坊
来话流水:2024071120021111420851479
宽带账号:15269638098
宽带账号归属地市:潍坊
宽带账号归属区县:潍城区
故障地址:潍坊潍城区军埠口综合项目区西北董西北董自然村11#西数第2条胡同南数第5排东户*********
联系电话:15269638098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20:06:36
具体故障现象:los灯闪，线上排障未能恢复正常使用，请相关部门人员协助处理，谢谢
客户其他诉求:
</t>
  </si>
  <si>
    <t>2024-07-11 20:12:51</t>
  </si>
  <si>
    <t>2024-07-11 20:13:12</t>
  </si>
  <si>
    <t>SD-057-240711-476105-1354</t>
  </si>
  <si>
    <t>2024-07-11 10:00:55</t>
  </si>
  <si>
    <t>(目标)普通区域-寿光市-野虎村自然村-13869635612-200M-宽带上网投诉-次数0-202407110000172239</t>
  </si>
  <si>
    <t>2024-07-12 11:01:00</t>
  </si>
  <si>
    <t>202407110000172239</t>
  </si>
  <si>
    <t>202407110000172239#宽带账号：13869635612；宽带地址：潍坊寿光市北洛镇野虎村野虎村自然村野虎村扩容18号箱；客户来电反映宽带无法使用，客户老人，无法配合线上指导/客户不配合排障，要求上门，请协助处理，谢谢！联系电话：13869635612；联系人：先生；来电流水：2024071109573444020835665。</t>
  </si>
  <si>
    <t>2024-07-11 10:04:02</t>
  </si>
  <si>
    <t>2024-07-11 10:04:25</t>
  </si>
  <si>
    <t>SD-057-240711-682513-6602</t>
  </si>
  <si>
    <t>2024-07-11 18:20:02</t>
  </si>
  <si>
    <t>【调研】-80+普通-普通区域-诸城市-中国银行家属院-18369667755-1000M-宽带上网投诉-次数0-20240711181707X276997660</t>
  </si>
  <si>
    <t>20240711181707X276997660</t>
  </si>
  <si>
    <t xml:space="preserve">流程受理流水号：20240711181557183696677551133724
客户号码:18369667755
客户姓名:姜**
投诉地市:潍坊
来话流水:2024071118144212820814859
宽带账号:18369667755
宽带账号归属地市:潍坊
宽带账号归属区县:诸城市
故障地址:潍坊诸城市密州街道东武街中国银行家属院1号楼*********
联系电话:18369667755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18:16:57
具体故障现象:光猫亮红灯，已引导客户将光纤线插紧捋直，并重启设备，未恢复
客户其他诉求:
</t>
  </si>
  <si>
    <t>2024-07-11 18:26:51</t>
  </si>
  <si>
    <t>2024-07-11 18:27:08</t>
  </si>
  <si>
    <t>SD-851-234888-4747-13485</t>
  </si>
  <si>
    <t>SD-057-240711-953461-3343</t>
  </si>
  <si>
    <t>2024-07-11 12:50:02</t>
  </si>
  <si>
    <t>普通区域-诸城市-东鲁学府二期-15069604630-300M-宽带上网投诉-次数0-20240711124703X223580928</t>
  </si>
  <si>
    <t>20240711124703X223580928</t>
  </si>
  <si>
    <t xml:space="preserve">流程受理流水号：20240711124507150696046301065832
客户号码:15069604630
客户姓名:刘*
投诉地市:潍坊
来话流水:2024071112443413520899094
宽带账号:15069604630
宽带账号归属地市:潍坊
宽带账号归属区县:诸城市
故障地址:潍坊诸城市密州街道东武街东鲁学府二期2号楼1-703*********
联系电话:15069604630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故障细类:网速慢/上网掉线(专席)
携转原因:
故障时间:2024-07-11 12:46:36
具体故障现象:频繁掉线，
客户其他诉求:
</t>
  </si>
  <si>
    <t>2024-07-11 12:52:09</t>
  </si>
  <si>
    <t>2024-07-11 12:52:28</t>
  </si>
  <si>
    <t>SD-851-319034-2392-27597</t>
  </si>
  <si>
    <t>2024-07-11 12:56:46</t>
  </si>
  <si>
    <t>普通区域-奎文区-金宝生态花园-13793655315-200M-宽带上网投诉-次数0-20240711125535X735344715 一级督办</t>
  </si>
  <si>
    <t>20240711125535X735344715</t>
  </si>
  <si>
    <t>2024-07-11 13:18:50</t>
  </si>
  <si>
    <t>2024-07-11 13:20:09</t>
  </si>
  <si>
    <t>SD-057-240711-491762-7509</t>
  </si>
  <si>
    <t>2024-07-11 20:02:12</t>
  </si>
  <si>
    <t>80+白金-普通区域-寿光市-岔河新社区（回迁房）-15163603235-1000M-宽带上网投诉-次数0-202407110000615157</t>
  </si>
  <si>
    <t>202407110000615157</t>
  </si>
  <si>
    <t xml:space="preserve">202407110000615157#流程受理流水号：20240711195921151636032351147915
客户号码:15163603235
客户姓名:侯**
投诉地市:潍坊
来话流水:2024071119585919120836310
宽带账号:15163603235
宽带账号归属地市:潍坊
宽带账号归属区县:寿光市
故障地址:潍坊寿光市岔河新沙路岔河新社区（回迁房）24号箱*********
联系电话:15163603235
联系人:先生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故障时间:2024-07-11 20:01:32
具体故障现象:家庭WiFi信号弱，
客户其他诉求:客户侧为质差终端，要求上门更换终端并一并处理故障问题。
</t>
  </si>
  <si>
    <t>2024-07-11 20:13:25</t>
  </si>
  <si>
    <t>2024-07-11 21:15:29</t>
  </si>
  <si>
    <t>SD-851-296854-15653-25613</t>
  </si>
  <si>
    <t>SD-057-240711-384125-1153</t>
  </si>
  <si>
    <t>2024-07-11 09:41:48</t>
  </si>
  <si>
    <t>80+银卡-普通区域-青州市-联升富贵园-15863602200-200M-宽带上网投诉-次数0-202407110000155759</t>
  </si>
  <si>
    <t>2024-07-12 10:42:00</t>
  </si>
  <si>
    <t>202407110000155759</t>
  </si>
  <si>
    <t xml:space="preserve">202407110000155759#宽带帐号：15863602200
宽带地址：潍坊青州市益都街道尧王山东路联升富贵园8号楼 
客户来电反映宽带无法上网，经查询客户侧为质差终端，请协助上门更换终端并一并处理故障问题。联系人;先生   联系电话：15963472021  流水号：2024071109395621020826936
</t>
  </si>
  <si>
    <t>2024-07-11 09:55:00</t>
  </si>
  <si>
    <t>2024-07-11 09:55:17</t>
  </si>
  <si>
    <t>2024-07-11 20:36:04</t>
  </si>
  <si>
    <t>普通区域-奎文区-怡和星国际-13906469630-200M-魔百和投诉-次数0-20240711203433X273731451 一级督办</t>
  </si>
  <si>
    <t>20240711203433X273731451</t>
  </si>
  <si>
    <t>2024-07-11 20:41:18</t>
  </si>
  <si>
    <t>2024-07-11 20:41:42</t>
  </si>
  <si>
    <t>SD-057-240711-536490-7650</t>
  </si>
  <si>
    <t>2024-07-11 20:08:30</t>
  </si>
  <si>
    <t>普通区域-寿光市-王北楼村自然村-18863048871-300M-宽带上网投诉-次数0-20240711200740X660880196</t>
  </si>
  <si>
    <t>20240711200740X660880196</t>
  </si>
  <si>
    <t xml:space="preserve">【农村网络投诉】流程受理流水号：20240711200636188630488711148765
客户号码:18863048871
客户姓名:王*
投诉地市:潍坊
来话流水:2024071120054159420867808
宽带账号:18863048871
宽带账号归属地市:潍坊
宽带账号归属区县:寿光市
故障地址:潍坊寿光市上口镇王北楼村王北楼村自然村王北楼村扩容14号箱甄世旺外墙*********
联系电话:18863048871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20:07:17
具体故障现象:提示网络无法连接，
客户其他诉求:
</t>
  </si>
  <si>
    <t>2024-07-11 20:13:48</t>
  </si>
  <si>
    <t>2024-07-11 20:05:45</t>
  </si>
  <si>
    <t>【调研】-80+金卡-普通区域-安丘市-西营村自然村-18765728305-1000M-宽带上网投诉-次数0-20240711200410X450756748 一级督办</t>
  </si>
  <si>
    <t>20240711200410X450756748</t>
  </si>
  <si>
    <t>2024-07-11 20:29:12</t>
  </si>
  <si>
    <t>2024-07-11 20:30:56</t>
  </si>
  <si>
    <t>SD-851-283018-11045-15297</t>
  </si>
  <si>
    <t>SD-057-240711-971586-1142</t>
  </si>
  <si>
    <t>2024-07-11 09:41:02</t>
  </si>
  <si>
    <t>(目标)普通区域-高密市-韩家疃自然村-13780843298-200M-宽带上网投诉-次数0-20240711093806X886774729</t>
  </si>
  <si>
    <t>20240711093806X886774729</t>
  </si>
  <si>
    <t xml:space="preserve">【农村网络投诉】流程受理流水号：20240711093718137808432981019327
客户号码:13780843298
客户姓名:王**
投诉地市:潍坊
来话流水:2024071109355640920880100
宽带账号:13780843298
宽带账号归属地市:潍坊
宽带账号归属区县:高密市
故障地址:潍坊高密市柴沟镇韩家疃韩家疃自然村高密韩家疃16号箱*********
联系电话:15095125667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09:39:15
具体故障现象:老人在家  用户无法提供具体故障现象，
客户其他诉求:
</t>
  </si>
  <si>
    <t>2024-07-11 09:42:54</t>
  </si>
  <si>
    <t>2024-07-11 09:43:14</t>
  </si>
  <si>
    <t>SD-057-240711-015632-5104</t>
  </si>
  <si>
    <t>2024-07-11 16:03:38</t>
  </si>
  <si>
    <t>【调研】-普通区域-潍城区-刘家园片区（钢厂宿舍、医疗器械宿舍、党支部宿舍）-17763182933-300M-宽带上网投诉-次数0-202407110000446046</t>
  </si>
  <si>
    <t>2024-07-12 17:04:00</t>
  </si>
  <si>
    <t>202407110000446046</t>
  </si>
  <si>
    <t>202407110000446046#宽带账号：17763182933；宽带地址：潍坊潍城区北关街道卧龙西街龙居佳苑2号楼2单元1002；客户来电反映宽带无法上网/移动高清无法观看，客户不在现场，无法配合线上指导/客户不配合排障，要求上门，请协助处理，
谢谢！联系电话：15762602821；联系人：先生；来电流水2024071115505326920825398</t>
  </si>
  <si>
    <t>2024-07-11 16:06:33</t>
  </si>
  <si>
    <t>2024-07-11 16:07:11</t>
  </si>
  <si>
    <t>SD-057-240711-286704-5184</t>
  </si>
  <si>
    <t>2024-07-11 16:09:42</t>
  </si>
  <si>
    <t>80+金卡-普通区域-高密市-锦绣康城-15753695111-1000M-宽带上网投诉-次数0-202407110000453492</t>
  </si>
  <si>
    <t>2024-07-12 17:10:00</t>
  </si>
  <si>
    <t>202407110000453492</t>
  </si>
  <si>
    <t xml:space="preserve">202407110000453492#流程受理流水号：20240711160844157536951111104465
客户号码:15753695111
客户姓名:李**
投诉地市:潍坊
来话流水:2024071116073706420814526
宽带账号:15753695111
宽带账号归属地市:潍坊
宽带账号归属区县:高密市
故障地址:潍坊高密市密水街道利群路锦绣康城高密锦绣康城1号楼*********
联系电话:15254415904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故障细类:宽带无法上网
携转原因:
故障时间:2024-07-11 16:09:16
具体故障现象:打不开网页，
客户其他诉求:客户侧为质差终端，要求上门更换终端并一并处理故障问题。
</t>
  </si>
  <si>
    <t>2024-07-11 16:13:23</t>
  </si>
  <si>
    <t>2024-07-11 16:13:47</t>
  </si>
  <si>
    <t>SD-057-240711-726193-5116</t>
  </si>
  <si>
    <t>2024-07-11 16:05:02</t>
  </si>
  <si>
    <t>【调研】-80+普通-普通区域-奎文区-早春园小区-13854475779-1000M-宽带上网投诉-次数0-20240711160218X938541681</t>
  </si>
  <si>
    <t>2024-07-12 17:06:00</t>
  </si>
  <si>
    <t>20240711160218X938541681</t>
  </si>
  <si>
    <t>【预处理派单】宽带账号：13854475779，宽带地址： 潍坊奎文区大虞街道文化路早春园小区14号楼*********，故障现象：，故障现象类型：，客户诉求：客户要求投诉 不及时安装 客户着急，联系电话：13854475779，通话流水：2024071115585638020817007。接入方式：FTTH，当前是否在线：不在线，端到端诊断结果：光猫掉电，是否智能网关：是，光功率。</t>
  </si>
  <si>
    <t>2024-07-11 16:08:39</t>
  </si>
  <si>
    <t>2024-07-11 16:08:59</t>
  </si>
  <si>
    <t>SD-852-334120-2900-1874</t>
  </si>
  <si>
    <t>SD-057-240711-159360-5118</t>
  </si>
  <si>
    <t>2024-07-11 16:05:07</t>
  </si>
  <si>
    <t>【调研】-80+银卡-(目标)普通区域-寿光市-新城明珠润园-18263690292-500M-宽带上网投诉-次数0-20240711160218X938599423</t>
  </si>
  <si>
    <t>20240711160218X938599423</t>
  </si>
  <si>
    <t xml:space="preserve">流程受理流水号：20240711155422182636902921100854
客户号码:18263690292
客户姓名:李**
投诉地市:潍坊
来话流水:2024071115540579720862075
宽带账号:18263690292
宽带账号归属地市:潍坊
宽带账号归属区县:寿光市
故障地址:潍坊寿光市圣城街道幸福路新城明珠润园D4号楼*********
联系电话:18263690292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15:54:50
具体故障现象:光猫损坏
客户其他诉求:客户要求尽量今天回电处理
</t>
  </si>
  <si>
    <t>2024-07-11 16:07:06</t>
  </si>
  <si>
    <t>2024-07-11 16:07:30</t>
  </si>
  <si>
    <t>SD-057-240711-179342-7877</t>
  </si>
  <si>
    <t>2024-07-11 20:38:28</t>
  </si>
  <si>
    <t>80+普通-普通区域-青州市-闵家村-15095208271-300M-宽带上网投诉-次数0-20240711203708X428850692</t>
  </si>
  <si>
    <t>20240711203708X428850692</t>
  </si>
  <si>
    <t xml:space="preserve">【农村网络投诉】流程受理流水号：20240711203557150952082711151637
客户号码:15095208271
客户姓名:闵**
投诉地市:潍坊
来话流水:2024071120354743220898506
宽带账号:15095208271
宽带账号归属地市:潍坊
宽带账号归属区县:青州市
故障地址:潍坊青州市弥河镇闵家村闵家村弥河镇闵家村10号箱（水楼路口东闵照斗）*********
联系电话:15095208271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20:36:46
具体故障现象:光猫亮红灯，
客户其他诉求:
</t>
  </si>
  <si>
    <t>2024-07-11 20:39:39</t>
  </si>
  <si>
    <t>2024-07-11 20:40:33</t>
  </si>
  <si>
    <t>SD-057-240711-647189-7822</t>
  </si>
  <si>
    <t>2024-07-11 20:31:25</t>
  </si>
  <si>
    <t>普通区域-安丘市-套子村-17667169829-1000M-宽带上网投诉-次数0-202407110000625600</t>
  </si>
  <si>
    <t>202407110000625600</t>
  </si>
  <si>
    <t>202407110000625600#用户表示宽带不能正常使用，要求上门维修，请工作人员协助处理，谢谢！流水号2024071120285330020870116，联系人先生，联系电话17667169829！</t>
  </si>
  <si>
    <t>2024-07-11 20:34:41</t>
  </si>
  <si>
    <t>2024-07-11 20:35:18</t>
  </si>
  <si>
    <t>SD-057-240711-934760-1171</t>
  </si>
  <si>
    <t>2024-07-11 09:44:06</t>
  </si>
  <si>
    <t>普通区域-潍城区-渤景湾-18953675353-1000M-宽带上网投诉-次数0-20240711094116X766433810</t>
  </si>
  <si>
    <t>20240711094116X766433810</t>
  </si>
  <si>
    <t xml:space="preserve">流程受理流水号：20240711092109189536753531014896
客户号码:18953675353
客户姓名:姜**
投诉地市:潍坊
来话流水:2024071109175753920873643
宽带账号:18953675353
宽带账号归属地市:潍坊
宽带账号归属区县:潍城区
故障地址:潍坊潍城区城关街道东风西街渤景湾2号楼*********
联系电话:18953675353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故障时间:2024-07-11 09:18:07
具体故障现象:已排查有路由器使用未超3年。连接光猫1口。摆放位置无遮挡引导测速未达实际带宽。已指导重启未恢复
客户其他诉求:
</t>
  </si>
  <si>
    <t>2024-07-11 09:50:17</t>
  </si>
  <si>
    <t>2024-07-11 09:58:24</t>
  </si>
  <si>
    <t>SD-852-260853-1397-26405</t>
  </si>
  <si>
    <t>SD-057-240711-513942-1348</t>
  </si>
  <si>
    <t>2024-07-11 10:00:10</t>
  </si>
  <si>
    <t>【调研】-80+银卡-普通区域-潍城区-河崖头自然村-15095115571-200M-宽带上网投诉-次数0-202407110000171861</t>
  </si>
  <si>
    <t>202407110000171861</t>
  </si>
  <si>
    <t>202407110000171861#宽带账号：15095115571；宽带地址：潍坊潍城区于河街道河崖头河崖头自然村小河崖头村加4号箱玉清街北1排村东起第2路；联系电话：15095115571 客户来电反映宽带不在线  线上指导无法操作  来电流水2024071109580256320841340</t>
  </si>
  <si>
    <t>2024-07-11 10:04:53</t>
  </si>
  <si>
    <t>SD-057-240711-823049-7517</t>
  </si>
  <si>
    <t>2024-07-11 20:02:31</t>
  </si>
  <si>
    <t>普通区域-奎文区-沁园春小区-13258071460-500M-宽带上网投诉-次数0-20240711200158X318411534</t>
  </si>
  <si>
    <t>20240711200158X318411534</t>
  </si>
  <si>
    <t xml:space="preserve">流程受理流水号：20240711200119132580714601148155
客户号码:13258071460
客户姓名:李**
投诉地市:潍坊
来话流水:2024071119532399820808631
宽带账号:13258071460
宽带账号归属地市:潍坊
宽带账号归属区县:奎文区
故障地址:潍坊奎文区北苑街道玄武街沁园春小区12号楼*********
联系电话:13258071460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故障时间:2024-07-11 20:00:50
具体故障现象:PON灯闪，
客户其他诉求:
</t>
  </si>
  <si>
    <t>2024-07-11 20:16:31</t>
  </si>
  <si>
    <t>2024-07-11 20:16:58</t>
  </si>
  <si>
    <t>SD-851-262457-1130-23148</t>
  </si>
  <si>
    <t>SD-057-240711-190673-1192</t>
  </si>
  <si>
    <t>2024-07-11 09:45:09</t>
  </si>
  <si>
    <t>80+银卡-普通区域-昌邑市-肖王自然村-15264689709-200M-宽带上网投诉-次数0-20240711094339X219661985</t>
  </si>
  <si>
    <t>2024-07-12 10:46:00</t>
  </si>
  <si>
    <t>20240711094339X219661985</t>
  </si>
  <si>
    <t xml:space="preserve">【农村网络投诉】流程受理流水号：20240711093817152646897091019551
客户号码:15264689709
客户姓名:李*
投诉地市:潍坊
来话流水:2024071109351218320871467
宽带账号:15264689709
宽带账号归属地市:潍坊
宽带账号归属区县:昌邑市
故障地址:潍坊昌邑市石埠镇肖王村肖王自然村1号箱卫生室*********
联系电话:15953649133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故障时间:2024-07-11 09:42:49
具体故障现象:打不开网页，
客户其他诉求:
</t>
  </si>
  <si>
    <t>2024-07-11 09:53:46</t>
  </si>
  <si>
    <t>2024-07-11 09:55:11</t>
  </si>
  <si>
    <t>SD-851-272483-11964-16437</t>
  </si>
  <si>
    <t>SD-057-240711-895263-6645</t>
  </si>
  <si>
    <t>2024-07-11 18:26:15</t>
  </si>
  <si>
    <t>80+金卡-普通区域-高密市-银座C区-15098188877-1000M-魔百和投诉-次数0-20240711182351X431889869</t>
  </si>
  <si>
    <t>20240711182351X431889869</t>
  </si>
  <si>
    <t>流程受理流水号：20240711182210150981888771134690
客户号码:15098188877
客户姓名:闫**
投诉地市:潍坊
来话流水:2024071118181896120842334
宽带账号:15098188877
宽带账号归属地市:潍坊
宽带账号归属区县:高密市
故障地址:潍坊高密市群帮新天地西区3号楼2403
联系电话:15098188877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故障时间:2024-07-11 18:21:56
魔百和单播/组播:组播
具体故障现象:22002
客户其他诉求:
魔百和单/组播：组播</t>
  </si>
  <si>
    <t>2024-07-11 18:28:04</t>
  </si>
  <si>
    <t>2024-07-11 18:29:40</t>
  </si>
  <si>
    <t>SD-852-245228-1777-6671</t>
  </si>
  <si>
    <t>2024-07-11 18:26:21</t>
  </si>
  <si>
    <t>【重投】-【调研】-普通区域-安丘市-凌河偕户社区-15653644888-500M-宽带上网投诉-次数0-202407110000570881 一级督办</t>
  </si>
  <si>
    <t>202407110000570881</t>
  </si>
  <si>
    <t>2024-07-11 18:29:04</t>
  </si>
  <si>
    <t>2024-07-11 18:29:27</t>
  </si>
  <si>
    <t>SD-057-240711-538947-7831</t>
  </si>
  <si>
    <t>2024-07-11 20:32:24</t>
  </si>
  <si>
    <t>【调研】-普通区域-寿光市-水岸嘉园二期-15806472509-1000M-魔百和投诉-次数0-202407110000625185</t>
  </si>
  <si>
    <t>202407110000625185</t>
  </si>
  <si>
    <t>202407110000625185#【已关注中国移动10086微信公众号】流程受理流水号：20240711203154158064725091151260
客户号码:15806472509
客户姓名:杨**
投诉地市:潍坊
来话流水:2024071120285757720870422
宽带账号:15806472509
宽带账号归属地市:潍坊
宽带账号归属区县:寿光市
故障地址:潍坊寿光市圣城街道农圣街水岸嘉园二期1号楼*********
联系电话:15806472509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故障时间:2024-07-11 20:32:15
魔百和单播/组播:组播
具体故障现象:电视机提示无信号，线上排障未恢复
客户其他诉求:
魔百和单/组播：组播;宽带小区$[水岸嘉园二期]$</t>
  </si>
  <si>
    <t>2024-07-11 20:37:40</t>
  </si>
  <si>
    <t>2024-07-11 20:38:13</t>
  </si>
  <si>
    <t>SD-851-298157-31905-14842</t>
  </si>
  <si>
    <t>SD-057-240712-397658-7023</t>
  </si>
  <si>
    <t>2024-07-12 19:59:15</t>
  </si>
  <si>
    <t>80+银卡-FTTR-普通区域-安丘市-安丘金水岸花园-15264439801-1000M-宽带上网投诉-次数0-20240712195706X426967513</t>
  </si>
  <si>
    <t>2024-07-13 19:00:00</t>
  </si>
  <si>
    <t>20240712195706X426967513</t>
  </si>
  <si>
    <t xml:space="preserve">流程受理流水号：20240712195643152644398011155949
客户号码:15264439801
客户姓名:李**
投诉地市:潍坊
来话流水:2024071219533394120816330
宽带账号:15264439801
宽带账号归属地市:潍坊
宽带账号归属区县:安丘市
故障地址:潍坊安丘市兴安街道健康街福满园小区金水岸花园2号楼*********
联系电话:15264439801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19:55:03
具体故障现象:PON灯闪，光猫注册灯/pon灯闪烁 捋顺插紧光钎线 重启设备没有恢复  
客户其他诉求:
</t>
  </si>
  <si>
    <t>2024-07-12 20:02:12</t>
  </si>
  <si>
    <t>2024-07-12 20:03:27</t>
  </si>
  <si>
    <t>SD-851-236441-9195-8118</t>
  </si>
  <si>
    <t>SD-057-240712-246075-6991</t>
  </si>
  <si>
    <t>2024-07-12 19:53:47</t>
  </si>
  <si>
    <t>【重投】-普通区域-奎文区-中梁颐和雅筑-18353615564-1000M-宽带上网投诉-次数0-20240712195254X174448517</t>
  </si>
  <si>
    <t>20240712195254X174448517</t>
  </si>
  <si>
    <t xml:space="preserve">流程受理流水号：20240712195213183536155641155388
客户号码:18353615564
客户姓名:李*
投诉地市:潍坊
来话流水:2024071219512275020804761
宽带账号:18353615564
宽带账号归属地市:潍坊
宽带账号归属区县:高新
故障地址:潍坊高新高新城区宝通街中梁颐和雅筑21号楼*********
联系电话:18353615564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
携转原因:
故障时间:2024-07-12 19:52:45
具体故障现象:客户要求上门测网速，客户要求师父上门
客户其他诉求:
</t>
  </si>
  <si>
    <t>2024-07-12 20:26:25</t>
  </si>
  <si>
    <t>2024-07-12 20:35:29</t>
  </si>
  <si>
    <t>SD-851-285071-6483-23808</t>
  </si>
  <si>
    <t>2024-07-12 19:53:17</t>
  </si>
  <si>
    <t>80+银卡-普通区域-寿光市-汪家营村自然村-18366328591-500M-宽带上网投诉-次数0-20240712195101X614326490 一级督办</t>
  </si>
  <si>
    <t>20240712195101X614326490</t>
  </si>
  <si>
    <t>2024-07-12 19:58:00</t>
  </si>
  <si>
    <t>2024-07-12 19:58:21</t>
  </si>
  <si>
    <t>SD-057-240712-395472-6946</t>
  </si>
  <si>
    <t>2024-07-12 19:50:06</t>
  </si>
  <si>
    <t>普通区域-滨海-良友小区-15165654093-300M-宽带上网投诉-次数0-20240712194739X859182574</t>
  </si>
  <si>
    <t>20240712194739X859182574</t>
  </si>
  <si>
    <t xml:space="preserve">流程受理流水号：20240712194459151656540931154449
客户号码:15165654093
客户姓名:王**
投诉地市:潍坊
来话流水:2024071219413741920853394
宽带账号:15165654093
宽带账号归属地市:潍坊
宽带账号归属区县:滨海
故障地址:潍坊滨海大家洼街道盐长3区310楼106
联系电话:19553653329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故障细类:网速慢/上网掉线(专席)
携转原因:
故障时间:2024-07-12 19:45:30
具体故障现象:光猫灯正常但电脑手机无法上网，
客户其他诉求:
</t>
  </si>
  <si>
    <t>2024-07-12 19:52:58</t>
  </si>
  <si>
    <t>SD-852-308175-2030-18231</t>
  </si>
  <si>
    <t>SD-057-240712-912453-7005</t>
  </si>
  <si>
    <t>2024-07-12 19:56:26</t>
  </si>
  <si>
    <t>普通区域-临朐县-赤良峪自然村-13563607709-100M-宽带上网投诉-次数0-20240712195449X289382991</t>
  </si>
  <si>
    <t>20240712195449X289382991</t>
  </si>
  <si>
    <t>【农村网络投诉】流程受理流水号：20240712195405135636077091155603
客户号码:13563607709
客户姓名:张**
投诉地市:潍坊
来话流水:2024071219524506720811987
宽带账号:13563607709
宽带账号归属地市:潍坊
宽带账号归属区县:临朐县
故障地址:潍坊临朐县冶源镇人民政府赤良峪赤良峪自然村赤良峪7号魏学仁西北*********
联系电话:13011667095
联系人:先生/女士
工单紧急程度:一般
是否有升级投诉倾向:否
是否重复投诉:否
是否携转意向:否
是否投诉倾向:否
是否智能网关:智能网</t>
  </si>
  <si>
    <t>2024-07-12 19:58:03</t>
  </si>
  <si>
    <t>2024-07-12 19:59:11</t>
  </si>
  <si>
    <t>SD-057-240712-789531-7026</t>
  </si>
  <si>
    <t>2024-07-12 19:59:27</t>
  </si>
  <si>
    <t>【重投】-80+普通-普通区域-潍城区-恒信御峰南区-18663668431-500M-魔百和投诉-次数0-20240712195755X475314268</t>
  </si>
  <si>
    <t>20240712195755X475314268</t>
  </si>
  <si>
    <t>流程受理流水号：20240712195606186636684311155864
客户号码:18663668431
客户姓名:张**
投诉地市:潍坊
来话流水:2024071219514733320806850
宽带账号:18663668431
宽带账号归属地市:潍坊
宽带账号归属区县:潍城区
故障地址:潍坊潍城区北关街道安顺路恒信御峰南区5号楼*********
联系电话:18663671880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故障大类:电视
故障细类:移动高清电视故障(专席)
携转原因:
故障时间:2024-07-12 20:00:03
魔百和单播/组播:单播
具体故障现象:电视提示网络类错误，
客户其他诉求:
魔百和单/组播：单播</t>
  </si>
  <si>
    <t>2024-07-12 20:05:41</t>
  </si>
  <si>
    <t>2024-07-12 20:05:57</t>
  </si>
  <si>
    <t>SD-851-256773-17332-14153</t>
  </si>
  <si>
    <t>SD-057-240712-468523-6976</t>
  </si>
  <si>
    <t>2024-07-12 19:52:56</t>
  </si>
  <si>
    <t>【调研】-普通区域-奎文区-恒信宝通世家-18363613116-1000M-宽带上网投诉-次数0-202407120000624450</t>
  </si>
  <si>
    <t>202407120000624450</t>
  </si>
  <si>
    <t xml:space="preserve">202407120000624450#流程受理流水号：20240712194728183636131161154748
客户号码:18363613116
客户姓名:张*
投诉地市:潍坊
来话流水:2024071219433187920863526
宽带账号:18363613116
宽带账号归属地市:潍坊
宽带账号归属区县:经开区
故障地址:经济开发区翔凯文华未来之光13号楼3单元
联系电话:18363613116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光功率:-19.91
故障大类:宽带/电视
故障细类:宽带无法上网
携转原因:
故障时间:2024-07-12 19:50:06
具体故障现象:网速慢卡顿，
客户其他诉求:客户侧为质差终端，要求上门更换终端并一并处理故障问题。
</t>
  </si>
  <si>
    <t>2024-07-12 20:26:45</t>
  </si>
  <si>
    <t>2024-07-12 20:30:58</t>
  </si>
  <si>
    <t>SD-057-240712-743528-7523</t>
  </si>
  <si>
    <t>2024-07-12 20:55:14</t>
  </si>
  <si>
    <t>【调研】-80+普通-普通区域-潍城区-玫瑰国际-13563653255-300M-魔百和投诉-次数0-202407120000649845</t>
  </si>
  <si>
    <t>202407120000649845</t>
  </si>
  <si>
    <t>202407120000649845#流程受理流水号：20240712205137135636532551161685
客户号码:13563653255
客户姓名:吴**
投诉地市:潍坊
来话流水:2024071220511607220877137
宽带账号:13563653255
宽带账号归属地市:潍坊
宽带账号归属区县:潍城区
故障地址:潍坊潍城区城关街道胜利西街玫瑰国际11号楼401
联系电话:13563653255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故障时间:2024-07-12 20:52:23
魔百和单播/组播:组播
具体故障现象:电视机提示无信号，
客户其他诉求:
魔百和单/组播：组播;宽带小区$[玫瑰国际]$</t>
  </si>
  <si>
    <t>2024-07-12 21:03:08</t>
  </si>
  <si>
    <t>2024-07-12 21:03:29</t>
  </si>
  <si>
    <t>SD-851-270351-1310-7936</t>
  </si>
  <si>
    <t>SD-057-240712-839560-7492</t>
  </si>
  <si>
    <t>2024-07-12 20:50:50</t>
  </si>
  <si>
    <t>普通区域-安丘市-天熙苑一期-17861259652-500M-宽带上网投诉-次数0-202407120000645347</t>
  </si>
  <si>
    <t>202407120000645347</t>
  </si>
  <si>
    <t>202407120000645347#宽带账号：17861259652；宽带地址：潍坊安丘市兴安街道青云山路天熙苑一期；客户来电反映宽带/移动高清无法观看，客户不在现场，无法配合线上指导/客户不配合排障，要求上门，请协助处理，谢谢！联系电话：17861259652；联系人：黄**来电流水：2024071220481219020864675</t>
  </si>
  <si>
    <t>2024-07-12 20:51:17</t>
  </si>
  <si>
    <t>SD-851-289059-18948-5148</t>
  </si>
  <si>
    <t>SD-057-240712-021679-7544</t>
  </si>
  <si>
    <t>2024-07-12 20:58:59</t>
  </si>
  <si>
    <t>普通区域-坊子区-学苑花园-13884823646-100M-宽带上网投诉-次数0-202407120000647403</t>
  </si>
  <si>
    <t>202407120000647403</t>
  </si>
  <si>
    <t>202407120000647403#【已关注中国移动10086微信公众号】导航立单,客户通过语音导航反馈宽带故障问题,经诊断光猫设备性能不佳,要求装维回访处理,请协助.联系电话：13884823646</t>
  </si>
  <si>
    <t>2024-07-12 21:01:27</t>
  </si>
  <si>
    <t>2024-07-12 21:05:31</t>
  </si>
  <si>
    <t>SD-057-240712-065214-7513</t>
  </si>
  <si>
    <t>2024-07-12 20:53:30</t>
  </si>
  <si>
    <t>【调研】-80+白金-FTTR-普通区域-诸城市-舜邦B座-13963602882-1000M-宽带上网投诉-次数0-20240712205230X750420991</t>
  </si>
  <si>
    <t>20240712205230X750420991</t>
  </si>
  <si>
    <t xml:space="preserve">流程受理流水号：20240712205049139636028821161615
客户号码:13963602882
客户姓名:张*
投诉地市:潍坊
来话流水:2024071220494006020870688
宽带账号:13963602882
宽带账号归属地市:潍坊
宽带账号归属区县:诸城市
故障地址:潍坊诸城市密州街道人民东路舜邦B座1号楼*********
联系电话:13963602882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故障时间:2024-07-12 20:51:41
具体故障现象:提示网络无法连接，
客户其他诉求:
</t>
  </si>
  <si>
    <t>2024-07-12 20:56:16</t>
  </si>
  <si>
    <t>2024-07-12 20:57:26</t>
  </si>
  <si>
    <t>SD-851-329231-19601-25710</t>
  </si>
  <si>
    <t>SD-057-240712-243085-7525</t>
  </si>
  <si>
    <t>2024-07-12 20:55:28</t>
  </si>
  <si>
    <t>【调研】-普通区域-临朐县-粟山小区三期-15966114151-300M-宽带上网投诉-次数0-202407120000649650</t>
  </si>
  <si>
    <t>202407120000649650</t>
  </si>
  <si>
    <t>202407120000649650#流程受理流水号：20240712205431159661141511161928
客户号码:15966114151
客户姓名:王**
投诉地市:潍坊
来话流水:2024071220532723620885808
宽带账号:15966114151
宽带账号归属地市:潍坊
宽带账号归属区县:临朐县
故障地址:潍坊临朐县城关街道华特路粟山小区三期粟山新村6区13号楼*********
联系电话:15966114151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故障细类:宽带无法上网
携转原因:
故障时间:2024-07-12 20:54:50
具体故障现象:电脑无法上网，
客户其他诉求:
;宽带小区$[粟山小区三期]$</t>
  </si>
  <si>
    <t>2024-07-12 21:27:21</t>
  </si>
  <si>
    <t>2024-07-12 21:28:13</t>
  </si>
  <si>
    <t>SD-851-308359-5804-23162</t>
  </si>
  <si>
    <t>SD-057-240712-543126-7526</t>
  </si>
  <si>
    <t>2024-07-12 20:55:30</t>
  </si>
  <si>
    <t>【调研】-80+白金-普通区域-潍城区-金泰名苑-15866537000-200M-宽带上网投诉-次数0-202407120000646097</t>
  </si>
  <si>
    <t>202407120000646097</t>
  </si>
  <si>
    <t xml:space="preserve">202407120000646097#流程受理流水号：20240712205503158665370001161987
客户号码:15866537000
客户姓名:于*
投诉地市:潍坊
来话流水:2024071220543232820889978
宽带账号:15866537000
宽带账号归属地市:潍坊
宽带账号归属区县:潍城区
故障地址:潍坊潍城区西关街道东风西街金泰名苑6号楼*********
联系电话:18866768383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故障时间:2024-07-12 20:55:13
具体故障现象:提示网络无法连接，
客户其他诉求:客户侧为质差终端，要求上门更换终端并一并处理故障问题。
</t>
  </si>
  <si>
    <t>2024-07-12 21:28:27</t>
  </si>
  <si>
    <t>2024-07-12 21:28:52</t>
  </si>
  <si>
    <t>2024-07-12 20:53:25</t>
  </si>
  <si>
    <t>【调研】-普通区域-奎文区-七星之都-13791886601-200M-宽带上网投诉-次数0-20240712205159X719695503 一级督办</t>
  </si>
  <si>
    <t>20240712205159X719695503</t>
  </si>
  <si>
    <t>2024-07-12 20:55:10</t>
  </si>
  <si>
    <t>2024-07-12 21:03:50</t>
  </si>
  <si>
    <t>SD-057-240712-865147-7550</t>
  </si>
  <si>
    <t>2024-07-12 20:59:12</t>
  </si>
  <si>
    <t>【调研】-80+普通-普通区域-寿光市-一中花园-13906366700-200M-宽带上网投诉-次数0-20240712205627X987604455</t>
  </si>
  <si>
    <t>20240712205627X987604455</t>
  </si>
  <si>
    <t xml:space="preserve">流程受理流水号：20240712205543139063667001162054
客户号码:13906366700
客户姓名:韩**
投诉地市:潍坊
来话流水:2024071220540210620888095
宽带账号:13906366700
宽带账号归属地市:潍坊
宽带账号归属区县:寿光市
故障地址:潍坊寿光市圣城街道幸福路一中花园23号楼*********
联系电话:13906366700
联系人:先生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故障时间:2024-07-12 20:56:19
具体故障现象:提示网络无法连接，
客户其他诉求:
</t>
  </si>
  <si>
    <t>2024-07-12 21:03:24</t>
  </si>
  <si>
    <t>2024-07-12 21:03:46</t>
  </si>
  <si>
    <t>SD-057-240712-986312-7528</t>
  </si>
  <si>
    <t>2024-07-12 20:56:05</t>
  </si>
  <si>
    <t>80+银卡-普通区域-青州市-诺贝尔城一期-17863667444-1000M-宽带上网投诉-次数0-20240712205329X809757176</t>
  </si>
  <si>
    <t>20240712205329X809757176</t>
  </si>
  <si>
    <t xml:space="preserve">流程受理流水号：20240712205147178636674441161708
客户号码:17863667444
客户姓名:史**
投诉地市:潍坊
来话流水:2024071220511788120877280
宽带账号:17863667444
宽带账号归属地市:潍坊
宽带账号归属区县:青州市
故障地址:潍坊青州市云门山街道凤凰山东路诺贝尔城一期15号楼*********
联系电话:17863667444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故障细类:宽带无法上网(专席)
携转原因:
故障时间:2024-07-12 20:56:08
具体故障现象:网速慢卡顿，
客户其他诉求:
</t>
  </si>
  <si>
    <t>2024-07-12 21:00:18</t>
  </si>
  <si>
    <t>2024-07-12 21:00:39</t>
  </si>
  <si>
    <t>SD-057-240712-390712-7555</t>
  </si>
  <si>
    <t>2024-07-12 20:59:30</t>
  </si>
  <si>
    <t>【调研】-80+金卡-普通区域-昌乐县-龙海原著-15866191208-1000M-宽带上网投诉-次数0-20240712205743X632794880</t>
  </si>
  <si>
    <t>20240712205743X632794880</t>
  </si>
  <si>
    <t xml:space="preserve">流程受理流水号：20240712205558158661912081162080
客户号码:15866191208
客户姓名:张**
投诉地市:潍坊
来话流水:2024071220534084120886713
宽带账号:15866191208
宽带账号归属地市:潍坊
宽带账号归属区县:昌乐县
故障地址:潍坊昌乐县城关街道方山路龙海原著15号楼*********
联系电话:15866191208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光功率:-14.78
故障大类:宽带/电视
故障细类:网速慢/上网掉线(专席)
携转原因:
故障时间:2024-07-12 20:56:46
具体故障现象:网速慢卡顿，客户对于线上排障流程不认可，请相关部门人员协助处理，谢谢
客户其他诉求:
</t>
  </si>
  <si>
    <t>2024-07-12 21:02:55</t>
  </si>
  <si>
    <t>2024-07-12 21:03:19</t>
  </si>
  <si>
    <t>SD-851-301788-8224-29752</t>
  </si>
  <si>
    <t>SD-057-240712-671920-7532</t>
  </si>
  <si>
    <t>2024-07-12 20:56:12</t>
  </si>
  <si>
    <t>80+银卡-FTTR-普通区域-奎文区-盛锦家园-13506465219-1000M-魔百和投诉-次数0-20240712205421X861377818</t>
  </si>
  <si>
    <t>20240712205421X861377818</t>
  </si>
  <si>
    <t>流程受理流水号：20240712205258135064652191161808
客户号码:13506465219
客户姓名:李**
投诉地市:潍坊
来话流水:2024071220472668720861601
宽带账号:13506465219
宽带账号归属地市:潍坊
宽带账号归属区县:高新
故障地址:潍坊高新高新城区樱前街盛锦家园
联系电话:13506465219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光功率:-16.61
故障大类:宽带/电视
故障细类:移动高清电视故障
携转原因:
故障时间:2024-07-12 20:55:51
魔百和单播/组播:组播
具体故障现象:电视直播无法观看，
客户其他诉求:
魔百和单/组播：组播</t>
  </si>
  <si>
    <t>2024-07-12 20:57:56</t>
  </si>
  <si>
    <t>2024-07-12 20:58:25</t>
  </si>
  <si>
    <t>SD-851-257313-14999-28833</t>
  </si>
  <si>
    <t>SD-057-240712-384965-7484</t>
  </si>
  <si>
    <t>2024-07-12 20:50:23</t>
  </si>
  <si>
    <t>80+金卡-普通区域-安丘市-鲁丰盛世华庭-15064695129-300M-宽带上网投诉-次数0-20240712204813X493325365</t>
  </si>
  <si>
    <t>20240712204813X493325365</t>
  </si>
  <si>
    <t xml:space="preserve">流程受理流水号：20240712204740150646951291161277
客户号码:15064695129
客户姓名:李**
投诉地市:潍坊
来话流水:2024071220464319020858679
宽带账号:15064695129
宽带账号归属地市:潍坊
宽带账号归属区县:安丘市
故障地址:潍坊安丘市兴安街道潍安路鲁丰盛世华庭A1号楼*********
联系电话:15064695129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故障细类:网速慢/上网掉线(专席)
携转原因:
故障时间:2024-07-12 20:48:16
具体故障现象:网速慢卡顿，
客户其他诉求:
</t>
  </si>
  <si>
    <t>2024-07-12 20:56:32</t>
  </si>
  <si>
    <t>2024-07-12 20:56:59</t>
  </si>
  <si>
    <t>SD-851-274284-22345-12138</t>
  </si>
  <si>
    <t>SD-057-240712-568132-7504</t>
  </si>
  <si>
    <t>2024-07-12 20:53:02</t>
  </si>
  <si>
    <t>80+银卡-普通区域-诸城市-龙泉庄园-13606467729-200M-宽带上网投诉-次数0-202407120000645681</t>
  </si>
  <si>
    <t>202407120000645681</t>
  </si>
  <si>
    <t xml:space="preserve">202407120000645681#流程受理流水号：20240712205214136064677291161743
客户号码:13606467729
客户姓名:刘*
投诉地市:潍坊
来话流水:2024071220513738420878627
宽带账号:13606467729
宽带账号归属地市:潍坊
宽带账号归属区县:诸城市
故障地址:潍坊诸城市密州街道东武街龙泉庄园1号楼*********
联系电话:13606467729
联系人:女士
工单紧急程度:非常紧急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故障时间:2024-07-12 20:52:20
具体故障现象:频繁掉线
客户其他诉求:客户侧为质差终端，要求上门更换终端并一并处理故障问题。
</t>
  </si>
  <si>
    <t>2024-07-12 20:58:17</t>
  </si>
  <si>
    <t>2024-07-12 20:58:41</t>
  </si>
  <si>
    <t>SD-057-240712-283476-7508</t>
  </si>
  <si>
    <t>2024-07-12 20:53:10</t>
  </si>
  <si>
    <t>普通区域-潍城区-唐宁郡-15866130718-100M-宽带上网投诉-次数0-202407120000648343</t>
  </si>
  <si>
    <t>202407120000648343</t>
  </si>
  <si>
    <t>202407120000648343#宽带账号：15866130718；宽带地址：潍坊潍城区北关街道友爱路唐宁郡46号楼*********客户来电反映宽带/电脑无法连接，/客户不配合排障，要求上门，请协助处理，谢谢！联系电话：15965060114；来电流水2024071220501112120872750</t>
  </si>
  <si>
    <t>2024-07-12 20:54:51</t>
  </si>
  <si>
    <t>2024-07-12 20:55:08</t>
  </si>
  <si>
    <t>SD-057-240712-573261-7553</t>
  </si>
  <si>
    <t>2024-07-12 20:59:23</t>
  </si>
  <si>
    <t>普通区域-高密市-交运丽景-15263657271-500M-宽带上网投诉-次数0-20240712205652X123041100</t>
  </si>
  <si>
    <t>20240712205652X123041100</t>
  </si>
  <si>
    <t xml:space="preserve">流程受理流水号：20240712205515152636572711162005
客户号码:15263657271
客户姓名:单**
投诉地市:潍坊
来话流水:2024071220543330420890048
宽带账号:15263657271
宽带账号归属地市:潍坊
宽带账号归属区县:高密市
故障地址:潍坊高密市密水街道密水大街交运丽景
联系电话:17669676132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20:58:04
具体故障现象:PON灯闪，
客户其他诉求:
</t>
  </si>
  <si>
    <t>2024-07-12 21:01:10</t>
  </si>
  <si>
    <t>2024-07-12 21:01:29</t>
  </si>
  <si>
    <t>SD-057-240712-210946-7558</t>
  </si>
  <si>
    <t>2024-07-12 20:59:41</t>
  </si>
  <si>
    <t>FTTR-普通区域-坊子区-鲁光家园-15684299479-1000M-宽带上网投诉-次数0-20240712205825X105448378</t>
  </si>
  <si>
    <t>20240712205825X105448378</t>
  </si>
  <si>
    <t xml:space="preserve">流程受理流水号：20240712205703156842994791162181
客户号码:15684299479
客户姓名:刘*
投诉地市:潍坊
来话流水:2024071220515561020879848
宽带账号:15684299479
宽带账号归属地市:潍坊
宽带账号归属区县:坊子区
故障地址:潍坊坊子区坊子老区行政街鲁光家园鲁光家园5号楼*********
联系电话:15684299479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故障时间:2024-07-12 20:58:11
具体故障现象:网速慢卡顿，FTTR  重启未恢复
客户其他诉求:
</t>
  </si>
  <si>
    <t>2024-07-12 21:00:57</t>
  </si>
  <si>
    <t>2024-07-12 21:01:12</t>
  </si>
  <si>
    <t>SD-851-294308-5781-24932</t>
  </si>
  <si>
    <t>SD-057-240712-685302-7227</t>
  </si>
  <si>
    <t>2024-07-12 20:14:30</t>
  </si>
  <si>
    <t>FTTR-普通区域-寿光市-卜家-19806256111-1000M-宽带上网投诉-次数0-20240712201307X387925915</t>
  </si>
  <si>
    <t>20240712201307X387925915</t>
  </si>
  <si>
    <t xml:space="preserve">【农村网络投诉】流程受理流水号：20240712201146198062561111157633
客户号码:19806256111
客户姓名:卜**
投诉地市:潍坊
来话流水:2024071220111434720802615
宽带账号:19806256111
宽带账号归属地市:潍坊
宽带账号归属区县:寿光市
故障地址:潍坊寿光市田马卜家村卜家卜家村29号箱董明森外墙*********
联系电话:19806256111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20:12:59
具体故障现象:光猫亮红灯，
客户其他诉求:
</t>
  </si>
  <si>
    <t>2024-07-12 20:17:13</t>
  </si>
  <si>
    <t>2024-07-12 20:17:30</t>
  </si>
  <si>
    <t>SD-851-279122-3498-20265</t>
  </si>
  <si>
    <t>SD-057-240712-549731-6933</t>
  </si>
  <si>
    <t>2024-07-12 19:47:39</t>
  </si>
  <si>
    <t>【重投】-【调研】-普通区域-奎文区-新海枫景-15621675670-300M-宽带上网投诉-次数0-20240712194640X800218202</t>
  </si>
  <si>
    <t>20240712194640X800218202</t>
  </si>
  <si>
    <t xml:space="preserve">流程受理流水号：20240712194503156216756701154464
客户号码:15621675670
客户姓名:谷**
投诉地市:潍坊
来话流水:2024071219355057620822569
宽带账号:15621675670
宽带账号归属地市:潍坊
宽带账号归属区县:奎文区
故障地址:潍坊奎文区北苑街道新华路新海枫景7号楼1单元502
联系电话:15621675670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故障时间:2024-07-12 19:45:32
具体故障现象:网速慢卡顿，千兆路由器连接光猫1口，重启光猫、路由器无法恢复，摆放在开阔位置，测速无法恢复，请协助尽快处理并回复电话，谢谢。
客户其他诉求:
</t>
  </si>
  <si>
    <t>2024-07-12 20:09:29</t>
  </si>
  <si>
    <t>2024-07-12 20:09:57</t>
  </si>
  <si>
    <t>SD-851-252493-46171-25284</t>
  </si>
  <si>
    <t>SD-057-240712-302196-6922</t>
  </si>
  <si>
    <t>2024-07-12 19:46:44</t>
  </si>
  <si>
    <t>【调研】-80+白金-普通区域-青州市-山前李村自然村-15054418977-200M-宽带上网投诉-次数0-202407120000621036</t>
  </si>
  <si>
    <t>202407120000621036</t>
  </si>
  <si>
    <t xml:space="preserve">202407120000621036#流程受理流水号：20240712194521150544189771154503
客户号码:15054418977
客户姓名:孙*
投诉地市:潍坊
来话流水:2024071219450274920871615
宽带账号:15054418977
宽带账号归属地市:潍坊
宽带账号归属区县:青州市
故障地址:潍坊青州市谭坊镇山前李村山前李村自然村谭坊镇山前李村5号（孙长军后墙）*********
联系电话:15054418977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19:45:50
具体故障现象:光猫灯正常但电脑手机无法上网，
客户其他诉求:客户侧为质差终端，要求上门更换终端并一并处理故障问题。
</t>
  </si>
  <si>
    <t>2024-07-12 19:50:45</t>
  </si>
  <si>
    <t>2024-07-12 19:52:50</t>
  </si>
  <si>
    <t>SD-851-258913-4091-27878</t>
  </si>
  <si>
    <t>SD-057-240712-835072-6899</t>
  </si>
  <si>
    <t>2024-07-12 19:43:05</t>
  </si>
  <si>
    <t>80+银卡-FTTR-普通区域-高密市-高密阳光花园一-13964780710-1000M-宽带上网投诉-次数0-202407120000619209</t>
  </si>
  <si>
    <t>202407120000619209</t>
  </si>
  <si>
    <t>202407120000619209#【已关注中国移动10086微信公众号】流程受理流水号：20240712194135139647807101154039
客户号码:13964780710
客户姓名:钟**
投诉地市:潍坊
来话流水:2024071219371750720830472
宽带账号:13964780710
宽带账号归属地市:潍坊
宽带账号归属区县:高密市
故障地址:潍坊高密市密水街道康成大街阳光花园10号楼
联系电话:15610256232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19:41:51
具体故障现象:光猫亮红灯，插紧捋直光纤线未恢复，重启未恢复，请协助，谢谢。
客户其他诉求:
;宽带小区$[高密阳光花园一]$</t>
  </si>
  <si>
    <t>2024-07-12 19:45:59</t>
  </si>
  <si>
    <t>2024-07-12 19:46:24</t>
  </si>
  <si>
    <t>SD-851-301105-34853-28736</t>
  </si>
  <si>
    <t>SD-057-240712-065238-7935</t>
  </si>
  <si>
    <t>2024-07-12 22:14:43</t>
  </si>
  <si>
    <t>【调研】-80+银卡-普通区域-奎文区-奎文鸿基花园-18363608899-100M-宽带上网投诉-次数0-202407120000659307</t>
  </si>
  <si>
    <t>202407120000659307</t>
  </si>
  <si>
    <t xml:space="preserve">202407120000659307#流程受理流水号：20240712221357183636088991165114
客户号码:18363608899
客户姓名:刘**
投诉地市:潍坊
来话流水:2024071222122763820884012
宽带账号:18363608899
宽带账号归属地市:潍坊
宽带账号归属区县:奎文区
故障地址:潍坊奎文区北苑街道北宫街鸿基花园2号楼*********
联系电话:18363608899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故障时间:2024-07-12 22:14:19
魔百和单播/组播:单播
具体故障现象:点播和直播观看都出现卡顿缓冲，
客户其他诉求:客户侧为质差终端，要求上门更换终端并一并处理故障问题。
</t>
  </si>
  <si>
    <t>2024-07-12 23:11:03</t>
  </si>
  <si>
    <t>2024-07-13 07:24:32</t>
  </si>
  <si>
    <t>SD-057-240712-807369-7195</t>
  </si>
  <si>
    <t>2024-07-12 20:11:09</t>
  </si>
  <si>
    <t>【调研】-80+银卡-(目标)普通区域-昌乐县-银龙小区-15954482977-300M-宽带上网投诉-次数0-20240712200843X123136266</t>
  </si>
  <si>
    <t>20240712200843X123136266</t>
  </si>
  <si>
    <t xml:space="preserve">流程受理流水号：20240712200643159544829771157073
客户号码:15954482977
客户姓名:柴**
投诉地市:潍坊
来话流水:2024071220035149520867674
宽带账号:15954482977
宽带账号归属地市:潍坊
宽带账号归属区县:昌乐县
故障地址:潍坊昌乐县城关街道利民街银龙小区2号楼*********
联系电话:15954482977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故障细类:宽带无法上网(专席)
携转原因:
故障时间:2024-07-12 20:05:59
具体故障现象:提示网络无法连接，光猫正常在线，LAN1灯不亮，请协助处理，谢谢
客户其他诉求:
</t>
  </si>
  <si>
    <t>2024-07-12 20:13:06</t>
  </si>
  <si>
    <t>2024-07-12 20:14:15</t>
  </si>
  <si>
    <t>SD-057-240712-586027-7244</t>
  </si>
  <si>
    <t>2024-07-12 20:17:24</t>
  </si>
  <si>
    <t>【重投】-80+金卡-普通区域-寒亭区-房管局宿舍小区-13853618711-1000M-宽带上网投诉-次数0-20240712201542X542742807 二级督办</t>
  </si>
  <si>
    <t>20240712201542X542742807</t>
  </si>
  <si>
    <t xml:space="preserve">流程受理流水号：20240712200849138536187111157291
客户号码:13853618711
客户姓名:史**
投诉地市:潍坊
来话流水:2024071220074681820886389
宽带账号:13853618711
宽带账号归属地市:潍坊
宽带账号归属区县:寒亭区
故障地址:潍坊寒亭区寒亭街道丰华路房管局宿舍小区1号楼*********
联系电话:13853618711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故障时间:2024-07-12 20:09:03
具体故障现象:网速慢卡顿，客户表示维修师傅多次上门维修都不能修好，
客户其他诉求:
</t>
  </si>
  <si>
    <t>2024-07-12 20:23:30</t>
  </si>
  <si>
    <t>2024-07-12 20:23:49</t>
  </si>
  <si>
    <t>SD-851-249643-13716-1924</t>
  </si>
  <si>
    <t>SD-057-240712-930647-7206</t>
  </si>
  <si>
    <t>2024-07-12 20:11:25</t>
  </si>
  <si>
    <t>普通区域-昌邑市-文昌花园-15966136586-300M-宽带上网投诉-次数0-20240712200947X187891400</t>
  </si>
  <si>
    <t>20240712200947X187891400</t>
  </si>
  <si>
    <t xml:space="preserve">流程受理流水号：20240712200852159661365861157297
客户号码:15966136586
客户姓名:姜**
投诉地市:潍坊
来话流水:2024071220082834620889641
宽带账号:15966136586
宽带账号归属地市:潍坊
宽带账号归属区县:昌邑市
故障地址:潍坊昌邑市城区交通街文昌花园6号楼*********
联系电话:15966136586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20:06:44
具体故障现象:PON灯闪，
客户其他诉求:用户要求上门维修，请尽快处理谢谢
</t>
  </si>
  <si>
    <t>2024-07-12 20:13:18</t>
  </si>
  <si>
    <t>2024-07-12 20:14:09</t>
  </si>
  <si>
    <t>SD-851-332559-12169-680</t>
  </si>
  <si>
    <t>SD-057-240712-219630-7762</t>
  </si>
  <si>
    <t>2024-07-12 21:23:05</t>
  </si>
  <si>
    <t>普通区域-坊子区-南眉村-13780814319-300M-宽带上网投诉-次数0-202407120000657327</t>
  </si>
  <si>
    <t>202407120000657327</t>
  </si>
  <si>
    <t xml:space="preserve">202407120000657327#流程受理流水号：20240712212202137808143191164182
客户号码:13780814319
客户姓名:辛**
投诉地市:潍坊
来话流水:2024071221190627520875704
宽带账号:13780814319
宽带账号归属地市:潍坊
宽带账号归属区县:坊子区
故障地址:潍坊坊子区坊子工业发展区（眉村）南眉村南眉村南眉村2次录入*********
联系电话:13780814319
联系人:先生
工单紧急程度:一般
是否有升级投诉倾向:否
是否重复投诉:否
是否携转意向:否
是否投诉倾向:否
是否智能网关:智能网关
当前是否在线:
接入方式:
端到端诊断结果:状态正常
是否质差终端:是
光功率:无
故障大类:宽带/电视
故障细类:宽带无法上网
携转原因:
故障时间:2024-07-12 21:22:38
具体故障现象:提示网络无法连接，
客户其他诉求:客户侧为质差终端，要求上门更换终端并一并处理故障问题。
</t>
  </si>
  <si>
    <t>2024-07-12 21:24:55</t>
  </si>
  <si>
    <t>2024-07-12 21:25:33</t>
  </si>
  <si>
    <t>SD-851-316439-15028-24896</t>
  </si>
  <si>
    <t>SD-057-240712-894635-6877</t>
  </si>
  <si>
    <t>2024-07-12 19:40:56</t>
  </si>
  <si>
    <t>【调研】-80+白金-普通区域-寿光市-一号公馆-15954458261-300M-宽带上网投诉-次数0-202407120000618880</t>
  </si>
  <si>
    <t>202407120000618880</t>
  </si>
  <si>
    <t>202407120000618880#宽带账号：15954458261；宽带地址：潍坊寿光市圣城街道文圣街一号公馆5号楼*********；客户来电反映宽带/卡顿，/客户不配合排障，要求上门，请协助处理，谢谢！联系电话15954458261：；来电流水2024071219355909420823333</t>
  </si>
  <si>
    <t>2024-07-12 19:48:55</t>
  </si>
  <si>
    <t>2024-07-12 19:50:56</t>
  </si>
  <si>
    <t>SD-057-240712-856102-7256</t>
  </si>
  <si>
    <t>2024-07-12 20:18:28</t>
  </si>
  <si>
    <t>【调研】-80+普通-普通区域-青州市-东建德村-13406669262-1000M-宽带上网投诉-次数0-202407120000635625</t>
  </si>
  <si>
    <t>202407120000635625</t>
  </si>
  <si>
    <t xml:space="preserve">202407120000635625#宽带账号：13406669262；宽带地址：潍坊青州市黄楼街道东建德村东建德村西建德村35号(黄玉顺）；客户来电反映宽带无法上网，客户不配合排障，要求师傅上门，请协助处理，谢谢！联系电话：13869619111；联系人：女士；来电流水：2024071220100640820897351。 
</t>
  </si>
  <si>
    <t>2024-07-12 20:29:01</t>
  </si>
  <si>
    <t>2024-07-12 20:29:20</t>
  </si>
  <si>
    <t>SD-851-264290-5774-201</t>
  </si>
  <si>
    <t>SD-057-240712-803726-7251</t>
  </si>
  <si>
    <t>2024-07-12 20:17:46</t>
  </si>
  <si>
    <t>【调研】-普通区域-青州市-后黄马-17864407011-300M-宽带上网投诉-次数0-20240712201640X600264604</t>
  </si>
  <si>
    <t>20240712201640X600264604</t>
  </si>
  <si>
    <t xml:space="preserve">【农村网络投诉】流程受理流水号：20240712201529178644070111158020
客户号码:17864407011
客户姓名:李*
投诉地市:潍坊
来话流水:2024071220145019920819624
宽带账号:17864407011
宽带账号归属地市:潍坊
宽带账号归属区县:青州市
故障地址:潍坊青州市王坟镇后黄马后黄马11号箱（村东路张国殊）*********
联系电话:17864407011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20:16:18
具体故障现象:打不开网页，
客户其他诉求:
</t>
  </si>
  <si>
    <t>2024-07-12 20:25:20</t>
  </si>
  <si>
    <t>2024-07-12 20:25:46</t>
  </si>
  <si>
    <t>SD-057-240712-195273-7750</t>
  </si>
  <si>
    <t>2024-07-12 21:20:25</t>
  </si>
  <si>
    <t>普通区域-寿光市-古一村自然村-15863682868-300M-宽带上网投诉-次数0-202407120000656517</t>
  </si>
  <si>
    <t>202407120000656517</t>
  </si>
  <si>
    <t>202407120000656517#【已关注中国移动10086微信公众号】流程受理流水号：20240712211846158636828681163928
客户号码:15863682868
客户姓名:胡**
投诉地市:潍坊
来话流水:2024071221181959620873196
宽带账号:15863682868
宽带账号归属地市:潍坊
宽带账号归属区县:寿光市
故障地址:潍坊寿光市古城古一村古一村自然村14号箱*********
联系电话:15863682868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21:18:53
具体故障现象:光信号红灯，捋直插紧未恢复
客户其他诉求:谢谢
;宽带小区$[古一村自然村]$</t>
  </si>
  <si>
    <t>2024-07-12 21:21:50</t>
  </si>
  <si>
    <t>2024-07-12 21:22:13</t>
  </si>
  <si>
    <t>SD-057-240712-254631-6909</t>
  </si>
  <si>
    <t>2024-07-12 19:44:23</t>
  </si>
  <si>
    <t>80+金卡-普通区域-昌邑市-亿润小区-13573641847-1000M-宽带上网投诉-次数0-202407120000620723</t>
  </si>
  <si>
    <t>202407120000620723</t>
  </si>
  <si>
    <t xml:space="preserve">202407120000620723#宽带账号：13573641847；宽带地址：潍坊昌邑市围子镇围子街亿润小区8号楼；客户来电反映宽带无法连接，无法配合线上指导/客户不配合排障，请协助处理，谢谢！联系电话：15863263793；联系人：女士；来电流水：2024071219380779920834888
 </t>
  </si>
  <si>
    <t>2024-07-12 19:47:30</t>
  </si>
  <si>
    <t>2024-07-12 19:48:29</t>
  </si>
  <si>
    <t>SD-057-240712-237409-6917</t>
  </si>
  <si>
    <t>普通区域-寿光市-胡营沙阿村-13563664869-300M-宽带上网投诉-次数0-202407120000623188</t>
  </si>
  <si>
    <t>202407120000623188</t>
  </si>
  <si>
    <t xml:space="preserve">202407120000623188#宽带账号：13563664869；宽带地址：潍坊寿光市胡营沙阿村胡营沙阿村；客户来电反映网络无法连接，客户异机来电报修，要求上门处理,联系电话：18753660809来电流水：2024071219392705420841816
</t>
  </si>
  <si>
    <t>2024-07-12 19:50:17</t>
  </si>
  <si>
    <t>2024-07-12 19:50:44</t>
  </si>
  <si>
    <t>SD-057-240712-912587-7192</t>
  </si>
  <si>
    <t>2024-07-12 20:11:02</t>
  </si>
  <si>
    <t>80+普通-普通区域-寿光市-圣泰嘉园-15864333369-300M-宽带上网投诉-次数0-20240712200838X118072872</t>
  </si>
  <si>
    <t>20240712200838X118072872</t>
  </si>
  <si>
    <t xml:space="preserve">流程受理流水号：20240712200652158643333691157086
客户号码:15864333369
客户姓名:李**
投诉地市:潍坊
来话流水:2024071220034976420867542
宽带账号:15864333369
宽带账号归属地市:潍坊
宽带账号归属区县:寿光市
故障地址:潍坊寿光市文家街道北环路圣泰嘉园16号楼一单元1201
联系电话:15864333369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20:06:33
具体故障现象:PON灯闪，
客户其他诉求:
</t>
  </si>
  <si>
    <t>2024-07-12 20:13:01</t>
  </si>
  <si>
    <t>2024-07-12 20:13:23</t>
  </si>
  <si>
    <t>SD-851-294937-21243-11715</t>
  </si>
  <si>
    <t>SD-057-240712-243695-7443</t>
  </si>
  <si>
    <t>2024-07-12 20:44:38</t>
  </si>
  <si>
    <t>80+普通-普通区域-诸城市-明诚园-15244483831-300M-宽带上网投诉-次数0-20240712204344X224908254</t>
  </si>
  <si>
    <t>20240712204344X224908254</t>
  </si>
  <si>
    <t xml:space="preserve">流程受理流水号：20240712204301152444838311160789
客户号码:15244483831
客户姓名:王*
投诉地市:潍坊
来话流水:2024071220424632720842683
宽带账号:15244483831
宽带账号归属地市:潍坊
宽带账号归属区县:诸城市
故障地址:潍坊诸城市龙都街道纺织街明诚园13号楼*********
联系电话:15244483831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20:43:33
具体故障现象:光猫亮红灯，
客户其他诉求:
</t>
  </si>
  <si>
    <t>2024-07-12 21:03:01</t>
  </si>
  <si>
    <t>SD-057-240712-724813-7411</t>
  </si>
  <si>
    <t>2024-07-12 20:41:08</t>
  </si>
  <si>
    <t>【调研】-普通区域-安丘市-小石泉村自然村-15244476535-100M-宽带上网投诉-次数0-202407120000643692</t>
  </si>
  <si>
    <t>202407120000643692</t>
  </si>
  <si>
    <t xml:space="preserve">202407120000643692#流程受理流水号：20240712204007152444765351160511
客户号码:15244476535
客户姓名:曲**
投诉地市:潍坊
来话流水:2024071220390185320827188
宽带账号:15244476535
宽带账号归属地市:潍坊
宽带账号归属区县:安丘市
故障地址:潍坊安丘市大城埠小石泉村小石泉村自然村小石泉村东南3号箱王来法*********
联系电话:15244476535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故障时间:2024-07-12 20:40:13
具体故障现象:打不开网页，
客户其他诉求:客户侧为质差终端，要求上门更换终端并一并处理故障问题。
</t>
  </si>
  <si>
    <t>2024-07-12 20:49:12</t>
  </si>
  <si>
    <t>2024-07-12 20:49:49</t>
  </si>
  <si>
    <t>SD-057-240712-378569-7477</t>
  </si>
  <si>
    <t>2024-07-12 20:49:37</t>
  </si>
  <si>
    <t>80+普通-普通区域-潍城区-华府名城新区-13589169038-100M-宽带上网投诉-次数0-202407120000646234</t>
  </si>
  <si>
    <t>202407120000646234</t>
  </si>
  <si>
    <t>202407120000646234#宽带账号：13589169038；宽带地址：潍坊潍城区南关街道春鸢路华府名城新区63号楼；客户来电反映掉线，检查为质差终端，请处理问题一并更换终端。请协助，谢谢，联系电话：13589169038；联系人：先生；来电流水：2024071220455066720855022</t>
  </si>
  <si>
    <t>2024-07-12 21:00:38</t>
  </si>
  <si>
    <t>SD-057-240712-715243-7880</t>
  </si>
  <si>
    <t>2024-07-12 22:04:04</t>
  </si>
  <si>
    <t>【调研】-(目标)普通区域-奎文区-中集集团宿舍-13506471579-300M-宽带上网投诉-次数0-202407120000658728</t>
  </si>
  <si>
    <t>202407120000658728</t>
  </si>
  <si>
    <t>202407120000658728#流程受理流水号：20240712220158135064715791165042
客户号码:13506471579
客户姓名:仇**
投诉地市:潍坊
来话流水:2024071222011436320877439
宽带账号:13506471579
宽带账号归属地市:潍坊
宽带账号归属区县:奎文区
故障地址:潍坊奎文区鸢飞路鲁祥花园小区
联系电话:13506471579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22:02:30
具体故障现象:频繁掉线，
客户其他诉求:客户要求上午核实，表示烧坏了无法使用
;宽带小区$[中集集团宿舍]$</t>
  </si>
  <si>
    <t>2024-07-12 22:50:42</t>
  </si>
  <si>
    <t>2024-07-13 07:21:09</t>
  </si>
  <si>
    <t>SD-057-240712-450867-7269</t>
  </si>
  <si>
    <t>2024-07-12 20:20:20</t>
  </si>
  <si>
    <t>普通区域-青州市-许家庄-18866646567-300M-宽带上网投诉-次数0-20240712201733X653467367</t>
  </si>
  <si>
    <t>20240712201733X653467367</t>
  </si>
  <si>
    <t xml:space="preserve">【农村网络投诉】流程受理流水号：20240712201448188666465671157946
客户号码:18866646567
客户姓名:魏**
投诉地市:潍坊
来话流水:2024071220133481520813680
宽带账号:18866646567
宽带账号归属地市:潍坊
宽带账号归属区县:青州市
故障地址:潍坊青州市王坟镇许家庄村
联系电话:18866646567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20:15:06
具体故障现象:注册灯闪烁，插紧捋直光纤线未恢复，请协助，谢谢。
客户其他诉求:请协助，谢谢。
</t>
  </si>
  <si>
    <t>2024-07-12 20:21:59</t>
  </si>
  <si>
    <t>2024-07-12 20:28:42</t>
  </si>
  <si>
    <t>SD-057-240712-153028-7327</t>
  </si>
  <si>
    <t>2024-07-12 20:27:59</t>
  </si>
  <si>
    <t>80+普通-FTTR-(目标)普通区域-安丘市-凉水湾头村自然村-15263658677-1000M-宽带上网投诉-次数0-202407120000637346 二级督办</t>
  </si>
  <si>
    <t>202407120000637346</t>
  </si>
  <si>
    <t>202407120000637346#宽带账号：15263658677；宽带地址：潍坊安丘市大城埠凉水湾头村；客户来电反映宽带无法上网，客户不在现场，无法配合线上指导/客户不配合排障，要求上门，请协助处理，谢谢！联系电话：15263658677；联系人：先生；来电流水：2024071220210630120848518</t>
  </si>
  <si>
    <t>2024-07-12 20:37:59</t>
  </si>
  <si>
    <t>徐浩源</t>
  </si>
  <si>
    <t>18706550805</t>
  </si>
  <si>
    <t>dw3_xuhaoyuan</t>
  </si>
  <si>
    <t>2024-07-12 20:38:20</t>
  </si>
  <si>
    <t>SD-851-286901-35639-29556</t>
  </si>
  <si>
    <t>SD-057-240712-976150-7795</t>
  </si>
  <si>
    <t>2024-07-12 21:31:04</t>
  </si>
  <si>
    <t>【调研】-80+银卡-普通区域-奎文区-丁家新苑-13721982918-100M-宽带上网投诉-次数0-202407120000658148</t>
  </si>
  <si>
    <t>202407120000658148</t>
  </si>
  <si>
    <t>202407120000658148#宽带账号：13721982918；宽带地址：潍坊奎文区北苑街道玄武街丁家新苑；客户来电反映宽带光猫不亮灯，操作未恢复，经查询客户侧为质差终端，请协助上门更换终端并一并处理故障问题，谢谢！联系电话：13721982918；联系人：先生；来电流水：2024071221285304720806384</t>
  </si>
  <si>
    <t>2024-07-12 21:33:57</t>
  </si>
  <si>
    <t>2024-07-12 21:34:18</t>
  </si>
  <si>
    <t>SD-057-240712-805416-7800</t>
  </si>
  <si>
    <t>2024-07-12 21:31:59</t>
  </si>
  <si>
    <t>【调研】-80+金卡-FTTR-普通区域-奎文区-金玉豪庭-15762518200-1000M-宽带上网投诉-次数0-202407120000656989</t>
  </si>
  <si>
    <t>202407120000656989</t>
  </si>
  <si>
    <t>202407120000656989#【已关注中国移动10086微信公众号】流程受理流水号：20240712213120157625182001164696
客户号码:15762518200
客户姓名:秦**
投诉地市:潍坊
来话流水:2024071221240494520891558
宽带账号:15762518200
宽带账号归属地市:潍坊
宽带账号归属区县:高新
故障地址:潍坊高新高新城区玉清街金玉豪庭3号楼*********
联系电话:15762518200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故障时间:2024-07-12 21:31:36
具体故障现象:光猫灯正常但电脑手机无法上网，
客户其他诉求:
;宽带小区$[金玉豪庭]$</t>
  </si>
  <si>
    <t>2024-07-12 21:33:54</t>
  </si>
  <si>
    <t>2024-07-12 21:35:50</t>
  </si>
  <si>
    <t>SD-851-316533-22747-920</t>
  </si>
  <si>
    <t>SD-057-240712-045796-7275</t>
  </si>
  <si>
    <t>2024-07-12 20:20:35</t>
  </si>
  <si>
    <t>【调研】-(目标)普通区域-青州市-桐峪沟村-13953603924-500M-宽带上网投诉-次数0-20240712201820X700606949</t>
  </si>
  <si>
    <t>20240712201820X700606949</t>
  </si>
  <si>
    <t xml:space="preserve">【农村网络投诉】流程受理流水号：20240712201608139536039241158087
客户号码:13953603924
客户姓名:韩*
投诉地市:潍坊
来话流水:2024071220134966920814889
宽带账号:13953603924
宽带账号归属地市:潍坊
宽带账号归属区县:青州市
故障地址:潍坊青州市弥河镇桐峪沟桐峪沟村3号箱村东北郭保贵
联系电话:15753658117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20:16:24
具体故障现象:光猫亮红灯，插紧捋直光纤线未恢复，重启未恢复，请协助，谢谢。
客户其他诉求:
</t>
  </si>
  <si>
    <t>2024-07-12 20:31:08</t>
  </si>
  <si>
    <t>2024-07-12 20:31:32</t>
  </si>
  <si>
    <t>SD-851-257873-11523-16751</t>
  </si>
  <si>
    <t>SD-057-240712-135962-7839</t>
  </si>
  <si>
    <t>2024-07-12 21:47:03</t>
  </si>
  <si>
    <t>【调研】-80+普通-普通区域-诸城市-陈家林自然村-13705360898-500M-宽带上网投诉-次数0-20240712214402X842838419</t>
  </si>
  <si>
    <t>20240712214402X842838419</t>
  </si>
  <si>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不在线；故障类型：频繁出现故障、网速慢。故障描述：从前天无法访问nas，网络卡顿，体验感极差！。联系人：金刚。联系电话：13705360898。。</t>
  </si>
  <si>
    <t>2024-07-12 21:48:54</t>
  </si>
  <si>
    <t>2024-07-12 21:49:19</t>
  </si>
  <si>
    <t>SD-851-279672-4359-12332</t>
  </si>
  <si>
    <t>SD-057-240712-287594-7466</t>
  </si>
  <si>
    <t>2024-07-12 20:47:49</t>
  </si>
  <si>
    <t>80+普通-普通区域-昌邑市-东逄村自然村-13869618041-300M-宽带上网投诉-次数0-202407120000643442</t>
  </si>
  <si>
    <t>202407120000643442</t>
  </si>
  <si>
    <t>202407120000643442#13869618041客户反映家里外面线路掉落了，客户要求师傅上门维修，请协助谢谢 联系人：先生联系电话：本机来电流水：  2024071220402625920833051</t>
  </si>
  <si>
    <t>2024-07-12 20:48:40</t>
  </si>
  <si>
    <t>2024-07-12 20:49:11</t>
  </si>
  <si>
    <t>SD-057-240712-708452-7827</t>
  </si>
  <si>
    <t>2024-07-12 21:40:03</t>
  </si>
  <si>
    <t>普通区域-安丘市-七里庄-15064699850-100M-宽带上网投诉-次数0-202407120000657703</t>
  </si>
  <si>
    <t>202407120000657703</t>
  </si>
  <si>
    <t>202407120000657703#受理号码 : 15064699850客户姓名 : 黄**号码归属地 : 潍坊安丘 － 安丘用户品牌 : 神州行
客户来电表示自己本机绑定的宽带速率不达标，表示手机自带的测宽带速率app显示速率只有50M，对此不认可，要求把速率提到100M，前台正常解释，客户不认可，提及投诉，请我司协助谢谢
联系本机，流水号2024071221200724720879022</t>
  </si>
  <si>
    <t>2024-07-12 21:44:54</t>
  </si>
  <si>
    <t>2024-07-12 21:45:16</t>
  </si>
  <si>
    <t>SD-851-263301-8284-1732</t>
  </si>
  <si>
    <t>SD-057-240712-829745-7838</t>
  </si>
  <si>
    <t>2024-07-12 21:46:41</t>
  </si>
  <si>
    <t>【调研】-80+金卡-普通区域-奎文区-世纪樱园-13792603658-1000M-魔百和投诉-次数0-202407120000660078</t>
  </si>
  <si>
    <t>202407120000660078</t>
  </si>
  <si>
    <t>202407120000660078#流程受理流水号：20240712214528137926036581164899
客户号码:13792603658
客户姓名:刘**
投诉地市:潍坊
来话流水:2024071221445702120846837
宽带账号:13792603658
宽带账号归属地市:潍坊
宽带账号归属区县:奎文区
故障地址:潍坊奎文区梨园街道虞河路世纪樱园28号楼*********
联系电话:13792603658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
携转原因:
故障时间:2024-07-12 21:45:55
魔百和单播/组播:组播
具体故障现象:电视直播或点播无法观看，
客户其他诉求:
魔百和单/组播：组播;宽带小区$[世纪樱园]$</t>
  </si>
  <si>
    <t>2024-07-12 21:50:58</t>
  </si>
  <si>
    <t>2024-07-12 21:51:24</t>
  </si>
  <si>
    <t>SD-057-240712-523941-7305</t>
  </si>
  <si>
    <t>2024-07-12 20:23:39</t>
  </si>
  <si>
    <t>【调研】-普通区域-奎文区-金马怡园-18866721618-300M-宽带上网投诉-次数0-202407120000637933</t>
  </si>
  <si>
    <t>202407120000637933</t>
  </si>
  <si>
    <t>202407120000637933#流程受理流水号：20240712201851188667216181158349
客户号码:18866721618
客户姓名:于**
投诉地市:潍坊
来话流水:2024071220112280620803291
宽带账号:18866721618
宽带账号归属地市:潍坊
宽带账号归属区县:高新
故障地址:潍坊高新高新城区东风街金马怡园34号楼*********
联系电话:18866721618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
携转原因:
故障时间:2024-07-12 20:19:17
具体故障现象:客户来电反映想重置宽带WiFi密码，下发链接表示操作不成功，已向客户解释不认可，要求上报反馈，请协助处理，谢谢。
客户其他诉求:
;宽带小区$[金马怡园]$</t>
  </si>
  <si>
    <t>2024-07-12 20:26:10</t>
  </si>
  <si>
    <t>2024-07-12 20:27:15</t>
  </si>
  <si>
    <t>SD-057-240712-529374-7337</t>
  </si>
  <si>
    <t>2024-07-12 20:29:57</t>
  </si>
  <si>
    <t>80+普通-普通区域-潍城区-翠竹园小区-13791629871-300M-宽带上网投诉-次数0-202407120000639599</t>
  </si>
  <si>
    <t>202407120000639599</t>
  </si>
  <si>
    <t>202407120000639599#【已关注中国移动10086微信公众号】流程受理流水号：20240712202926137916298711159419
客户号码:13791629871
客户姓名:李**
投诉地市:潍坊
来话流水:2024071220284633020882778
宽带账号:13791629871
宽带账号归属地市:潍坊
宽带账号归属区县:潍城区
故障地址:潍坊潍城区城关街道福寿西街翠竹园小区2号楼*********
联系电话:13791629871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光功率:-16.53
故障大类:宽带/电视
故障细类:宽带无法上网
携转原因:
故障时间:2024-07-12 20:29:43
具体故障现象:打不开网页，
客户其他诉求:
;宽带小区$[翠竹园小区]$</t>
  </si>
  <si>
    <t>2024-07-12 20:32:07</t>
  </si>
  <si>
    <t>2024-07-12 20:32:32</t>
  </si>
  <si>
    <t>SD-851-326586-16644-24646</t>
  </si>
  <si>
    <t>SD-057-240712-891026-7422</t>
  </si>
  <si>
    <t>2024-07-12 20:41:43</t>
  </si>
  <si>
    <t>【调研】-普通区域-潍城区-辛庄村自然村-15095177925-100M-宽带上网投诉-次数0-20240712204025X255736260</t>
  </si>
  <si>
    <t>20240712204025X255736260</t>
  </si>
  <si>
    <t xml:space="preserve">【农村网络投诉】流程受理流水号：20240712203908150951779251160425
客户号码:15095177925
客户姓名:李**
投诉地市:潍坊
来话流水:2024071220375306220822338
宽带账号:15095177925
宽带账号归属地市:潍坊
宽带账号归属区县:潍城区
故障地址:潍坊潍城区军埠口综合项目区辛庄村辛庄村
联系电话:15095177925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20:39:19
具体故障现象:客户来电表示宽带上不了网，我处核实到光信号灯亮红灯，，将光纤线插紧捋直后重启未恢复，请协助谢谢
客户其他诉求:
</t>
  </si>
  <si>
    <t>2024-07-12 20:44:28</t>
  </si>
  <si>
    <t>2024-07-12 20:45:01</t>
  </si>
  <si>
    <t>SD-057-240712-405731-7840</t>
  </si>
  <si>
    <t>2024-07-12 21:48:11</t>
  </si>
  <si>
    <t>80+普通-普通区域-诸城市-盛元名府-15153647337-300M-宽带上网投诉-次数0-202407120000659975</t>
  </si>
  <si>
    <t>202407120000659975</t>
  </si>
  <si>
    <t>202407120000659975#流程受理流水号：20240712214425151536473371164894
客户号码:15153647337
客户姓名:魏**
投诉地市:潍坊
来话流水:2024071221441372620845203
宽带账号:15153647337
宽带账号归属地市:潍坊
宽带账号归属区县:诸城市
故障地址:潍坊诸城市密州街道凤凰路盛元名府21号楼*********
联系电话:15153647337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21:47:29
具体故障现象:提示网络无法连接，
客户其他诉求:客户表示不要收费
;宽带小区$[盛元名府]$</t>
  </si>
  <si>
    <t>2024-07-12 21:52:03</t>
  </si>
  <si>
    <t>SD-057-240712-083975-7322</t>
  </si>
  <si>
    <t>2024-07-12 20:26:42</t>
  </si>
  <si>
    <t>80+银卡-普通区域-寿光市-北付家-18266606596-200M-宽带上网投诉-次数0-202407120000637923</t>
  </si>
  <si>
    <t>202407120000637923</t>
  </si>
  <si>
    <t xml:space="preserve">202407120000637923# 宽带账号：18266606596；宽带地址：潍坊寿光市古城北付家庄北付家；客户来电反映宽带******/*****，经查询客户侧为质差终端，请协助上门更换终端并一并处理故障问题，谢谢！联系电话：13455662977；联系人：先生；来电流水：2024071220235844720861518。 
</t>
  </si>
  <si>
    <t>2024-07-12 20:28:59</t>
  </si>
  <si>
    <t>2024-07-12 20:29:16</t>
  </si>
  <si>
    <t>SD-057-240712-491576-7875</t>
  </si>
  <si>
    <t>2024-07-12 22:02:19</t>
  </si>
  <si>
    <t>普通区域-奎文区-鸢飞小区检察院宿舍-18866188728-300M-宽带上网投诉-次数0-202407120000660812</t>
  </si>
  <si>
    <t>202407120000660812</t>
  </si>
  <si>
    <t>202407120000660812#流程受理流水号：20240712220156188661887281165041
客户号码:18866188728
客户姓名:蒋**
投诉地市:潍坊
来话流水:2024071222000237220876065
宽带账号:18866188728
宽带账号归属地市:潍坊
宽带账号归属区县:高新
故障地址:潍坊高新高新城区蓉花路鸢飞小区检察院宿舍2号楼*********
联系电话:18866366711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21:57:37
具体故障现象:光猫亮红灯，
客户其他诉求:
;宽带小区$[鸢飞小区检察院宿舍]$</t>
  </si>
  <si>
    <t>2024-07-12 22:59:19</t>
  </si>
  <si>
    <t>2024-07-13 06:59:50</t>
  </si>
  <si>
    <t>SD-057-240712-348716-7890</t>
  </si>
  <si>
    <t>2024-07-12 22:05:46</t>
  </si>
  <si>
    <t>普通区域-临朐县-岩头小区-15006633376-100M-宽带上网投诉-次数0-202407120000658788</t>
  </si>
  <si>
    <t>202407120000658788</t>
  </si>
  <si>
    <t>202407120000658788#流程受理流水号：20240712220315150066333761165051
客户号码:15006633376
客户姓名:王**
投诉地市:潍坊
来话流水:2024071222015831220878144
宽带账号:15006633376
宽带账号归属地市:潍坊
宽带账号归属区县:临朐县
故障地址:潍坊临朐县城关街道岩头工业园路岩头小区2号楼*********
联系电话:15006633376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故障细类:宽带无法上网
携转原因:
故障时间:2024-07-12 22:03:59
具体故障现象:15006633376客户来电反映本机宽带上网光掉线，有时无法使用，请处理，谢谢！
客户其他诉求:
;宽带小区$[岩头小区]$</t>
  </si>
  <si>
    <t>2024-07-12 22:14:06</t>
  </si>
  <si>
    <t>2024-07-12 22:14:48</t>
  </si>
  <si>
    <t>SD-851-326037-97-4815</t>
  </si>
  <si>
    <t>SD-057-240712-725906-6847</t>
  </si>
  <si>
    <t>2024-07-12 19:35:31</t>
  </si>
  <si>
    <t>普通区域-奎文区-财富花园-15866190777-300M-宽带上网投诉-次数0-20240712193413X530916980</t>
  </si>
  <si>
    <t>20240712193413X530916980</t>
  </si>
  <si>
    <t xml:space="preserve">流程受理流水号：20240712193335158661907771153000
客户号码:15866190777
客户姓名:王*
投诉地市:潍坊
来话流水:2024071219284604020884360
宽带账号:15866190777
宽带账号归属地市:潍坊
宽带账号归属区县:高新
故障地址:潍坊高新高新城区新华路财富花园北楼*********
联系电话:18866367817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19:33:27
具体故障现象:提示网络无法连接，光猫不亮灯  重启换电源插口未恢复
客户其他诉求:
</t>
  </si>
  <si>
    <t>2024-07-12 19:47:53</t>
  </si>
  <si>
    <t>SD-851-300346-29143-13015</t>
  </si>
  <si>
    <t>SD-057-240712-806135-7561</t>
  </si>
  <si>
    <t>2024-07-12 21:00:09</t>
  </si>
  <si>
    <t>【调研】-普通区域-青州市-旭景园东区-13475679656-300M-宽带上网投诉-次数0-202407120000649986</t>
  </si>
  <si>
    <t>202407120000649986</t>
  </si>
  <si>
    <t>202407120000649986#流程受理流水号：20240712205915134756796561162399
客户号码:13475679656
客户姓名:马**
投诉地市:潍坊
来话流水:2024071220550650620892167
宽带账号:13475679656
宽带账号归属地市:潍坊
宽带账号归属区县:青州市
故障地址:潍坊青州市益都街道驼山路旭景园东区23号楼*********
联系电话:13475679656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故障细类:宽带无法上网(专席)
携转原因:
故障时间:2024-07-12 20:59:28
具体故障现象:宽带无法上网，已引导客户将光猫路由器按照顺序启动，未恢复
客户其他诉求:
;宽带小区$[旭景园东区]$</t>
  </si>
  <si>
    <t>2024-07-12 21:04:03</t>
  </si>
  <si>
    <t>2024-07-12 21:04:26</t>
  </si>
  <si>
    <t>SD-057-240712-819546-7684</t>
  </si>
  <si>
    <t>2024-07-12 21:14:25</t>
  </si>
  <si>
    <t>普通区域-奎文区-中建大观天下四期-18369675928-1000M-宽带上网投诉-次数0-20240712211342X223207420</t>
  </si>
  <si>
    <t>20240712211342X223207420</t>
  </si>
  <si>
    <t xml:space="preserve">流程受理流水号：20240712211306183696759281163499
客户号码:18369675928
客户姓名:于**
投诉地市:潍坊
来话流水:2024071221122602420853681
宽带账号:18369675928
宽带账号归属地市:潍坊
宽带账号归属区县:奎文区
故障地址:潍坊奎文区高新城区潍县中路中建大观天下四期1号楼*********
联系电话:18369675928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光功率:-16.21
故障大类:宽带/电视
故障细类:宽带无法上网
携转原因:
故障时间:2024-07-12 21:13:14
具体故障现象:网速慢卡顿，
客户其他诉求:
</t>
  </si>
  <si>
    <t>2024-07-12 21:21:00</t>
  </si>
  <si>
    <t>2024-07-12 21:21:26</t>
  </si>
  <si>
    <t>SD-851-250430-13034-8118</t>
  </si>
  <si>
    <t>SD-057-240712-937182-7630</t>
  </si>
  <si>
    <t>2024-07-12 21:11:21</t>
  </si>
  <si>
    <t>普通区域-寒亭区-后吕村自然村-13792670844-300M-宽带上网投诉-次数0-20240712211022X822047144</t>
  </si>
  <si>
    <t>20240712211022X822047144</t>
  </si>
  <si>
    <t xml:space="preserve">【农村网络投诉】流程受理流水号：20240712210620137926708441162971
客户号码:13792670844
客户姓名:王**
投诉地市:潍坊
来话流水:2024071221041015620825529
宽带账号:13792670844
宽带账号归属地市:潍坊
宽带账号归属区县:寒亭区
故障地址:潍坊寒亭区双杨镇后吕村
联系电话:13792670844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故障细类:网速慢/上网掉线(专席)
携转原因:
故障时间:2024-07-12 21:05:52
具体故障现象:家庭WiFi信号弱，
客户其他诉求:客户有投诉意向，不配合表示自己不是专业人士，家里网路在院子外面信号不好，已解释路由覆盖范围有限，客户不认可，要求恢复网络，并不配合核对宽带地址和联系电话，要求移动把副卡超出的流量费补偿，又不提供副卡手机号码，也拒绝副卡本机来电，
</t>
  </si>
  <si>
    <t>2024-07-12 21:17:47</t>
  </si>
  <si>
    <t>2024-07-12 21:18:38</t>
  </si>
  <si>
    <t>SD-057-240712-036198-6833</t>
  </si>
  <si>
    <t>2024-07-12 19:34:14</t>
  </si>
  <si>
    <t>【调研】-80+银卡-普通区域-寿光市-香堤雅苑-15266367155-1000M-宽带上网投诉-次数0-202407120000615653</t>
  </si>
  <si>
    <t>202407120000615653</t>
  </si>
  <si>
    <t>202407120000615653#客户来电反映家里宽带经常掉线，要求师傅上门勘测，请协助处理，谢谢  联系人：女士 联系电话：15266367155 来电流水：2024071219310336720896998</t>
  </si>
  <si>
    <t>2024-07-12 19:38:18</t>
  </si>
  <si>
    <t>2024-07-12 19:38:40</t>
  </si>
  <si>
    <t>SD-851-320846-19235-14065</t>
  </si>
  <si>
    <t>SD-057-240712-517304-7563</t>
  </si>
  <si>
    <t>2024-07-12 21:00:34</t>
  </si>
  <si>
    <t>普通区域-安丘市-大华中央城-15753678879-300M-宽带上网投诉-次数0-202407120000650359</t>
  </si>
  <si>
    <t>202407120000650359</t>
  </si>
  <si>
    <t>202407120000650359#流程受理流水号：20240712205923157536788791162411
客户号码:15753678879
客户姓名:王**
投诉地市:潍坊
来话流水:2024071220573407320801584
宽带账号:15753678879
宽带账号归属地市:潍坊
宽带账号归属区县:安丘市
故障地址:潍坊安丘市兴安街道长安路大华中央城二期17号楼*********
联系电话:15753678879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故障时间:2024-07-12 20:59:35
具体故障现象:网速慢卡顿，客户来电反映宽带上网慢，我处正常排障未恢复请协助处理谢谢
客户其他诉求:
;宽带小区$[大华中央城]$</t>
  </si>
  <si>
    <t>2024-07-12 21:05:08</t>
  </si>
  <si>
    <t>2024-07-12 21:10:06</t>
  </si>
  <si>
    <t>SD-057-240712-321675-7570</t>
  </si>
  <si>
    <t>2024-07-12 21:02:05</t>
  </si>
  <si>
    <t>普通区域-青州市-平章府-13176721298-1000M-宽带上网投诉-次数0-20240712205920X160348680</t>
  </si>
  <si>
    <t>20240712205920X160348680</t>
  </si>
  <si>
    <t xml:space="preserve">流程受理流水号：20240712205829131767212981162310
客户号码:13176721298
客户姓名:魏**
投诉地市:潍坊
来话流水:2024071220514138320878904
宽带账号:13176721298
宽带账号归属地市:潍坊
宽带账号归属区县:青州市
故障地址:潍坊青州市云门山街道益王府平章府东区18号楼*********
联系电话:13176721298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故障细类:宽带无法上网(专席)
携转原因:
故障时间:2024-07-12 20:58:42
具体故障现象:桥接请协助谢谢
客户其他诉求:谢谢
</t>
  </si>
  <si>
    <t>2024-07-12 21:03:44</t>
  </si>
  <si>
    <t>2024-07-12 21:12:37</t>
  </si>
  <si>
    <t>SD-851-244926-10470-22930</t>
  </si>
  <si>
    <t>SD-057-240712-816249-7580</t>
  </si>
  <si>
    <t>2024-07-12 21:02:47</t>
  </si>
  <si>
    <t>【调研】-80+银卡-普通区域-诸城市-白玉山子东区-13573638166-300M-宽带上网投诉-次数0-202407120000648394</t>
  </si>
  <si>
    <t>202407120000648394</t>
  </si>
  <si>
    <t>202407120000648394#宽带账号：13573638166；宽带地址：潍坊诸城市密州街道白玉山子白玉山子东区白玉山子东区东57号箱*********客户来电反映宽带/魔百盒无法观看，/客户不配合排障，要求上门，请协助处理，谢谢！联系电话13573638166：；来电流水2024071221001926920811892</t>
  </si>
  <si>
    <t>2024-07-12 21:04:07</t>
  </si>
  <si>
    <t>2024-07-12 21:16:24</t>
  </si>
  <si>
    <t>SD-057-240712-581627-6816</t>
  </si>
  <si>
    <t>2024-07-12 19:32:05</t>
  </si>
  <si>
    <t>【调研】-(目标)普通区域-奎文区-高新服务广场二期-18266464107-200M-宽带上网投诉-次数0-20240712192925X765091871</t>
  </si>
  <si>
    <t>20240712192925X765091871</t>
  </si>
  <si>
    <t xml:space="preserve">流程受理流水号：20240712192716182664641071152238
客户号码:18266464107
客户姓名:白*
投诉地市:潍坊
来话流水:2024071219261898920871167
宽带账号:18266464107
宽带账号归属地市:潍坊
宽带账号归属区县:高新
故障地址:潍坊高新高新城区城市广场
联系电话:18266464107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故障时间:2024-07-12 19:27:54
具体故障现象:客户来电反映宽带网速慢重启未恢复请协助谢谢
客户其他诉求:
</t>
  </si>
  <si>
    <t>2024-07-12 19:34:05</t>
  </si>
  <si>
    <t>2024-07-12 19:34:30</t>
  </si>
  <si>
    <t>SD-852-318229-1570-27968</t>
  </si>
  <si>
    <t>SD-057-240712-165728-7616</t>
  </si>
  <si>
    <t>2024-07-12 21:08:15</t>
  </si>
  <si>
    <t>(目标)普通区域-青州市-青州老二中宿舍-13563692914-200M-宽带上网投诉-次数0-20240712210741X661988219</t>
  </si>
  <si>
    <t>20240712210741X661988219</t>
  </si>
  <si>
    <t xml:space="preserve">流程受理流水号：20240712205726135636929141162211
客户号码:13563692914
客户姓名:葛**
投诉地市:潍坊
来话流水:2024071220510907020876705
宽带账号:13563692914
宽带账号归属地市:潍坊
宽带账号归属区县:青州市
故障地址:潍坊青州市云门山街道云门山南路老二中宿舍5号楼*********
联系电话:13563692914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故障时间:2024-07-12 20:56:26
具体故障现象:光猫灯正常但电脑手机无法上网，网口指示灯正常，网线连接正确，外接路由器未操作恢复出厂或者换新，指导断电重启设备无效。
客户其他诉求:
</t>
  </si>
  <si>
    <t>2024-07-12 21:09:58</t>
  </si>
  <si>
    <t>2024-07-12 21:10:33</t>
  </si>
  <si>
    <t>SD-057-240712-715382-7679</t>
  </si>
  <si>
    <t>2024-07-12 21:14:15</t>
  </si>
  <si>
    <t>【调研】-80+银卡-普通区域-奎文区-中颐和园-18805366111-300M-宽带上网投诉-次数0-20240712211248X968681879</t>
  </si>
  <si>
    <t>20240712211248X968681879</t>
  </si>
  <si>
    <t xml:space="preserve">流程受理流水号：20240712210941188053661111163251
客户号码:18805366111
客户姓名:郝*
投诉地市:潍坊
来话流水:2024071221071705520836412
宽带账号:18805366111
宽带账号归属地市:潍坊
宽带账号归属区县:高新
故障地址:潍坊高新高新城区潍县中路中颐和园34号楼*********
联系电话:18805366111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21:10:57
具体故障现象:PON灯闪，线上指导检查光纤线重启未恢复请协助谢谢
客户其他诉求:谢谢
</t>
  </si>
  <si>
    <t>2024-07-12 21:17:12</t>
  </si>
  <si>
    <t>2024-07-12 21:18:57</t>
  </si>
  <si>
    <t>SD-057-240712-740516-7741</t>
  </si>
  <si>
    <t>2024-07-12 21:18:55</t>
  </si>
  <si>
    <t>80+金卡-普通区域-安丘市-青云瑞景园(含锦绣上河园)-13793699414-300M-宽带上网投诉-次数0-202407120000654437</t>
  </si>
  <si>
    <t>202407120000654437</t>
  </si>
  <si>
    <t>202407120000654437#流程受理流水号：20240712211718137936994141163820
客户号码:13793699414
客户姓名:李**
投诉地市:潍坊
来话流水:2024071221163519720867590
宽带账号:13793699414
宽带账号归属地市:潍坊
宽带账号归属区县:安丘市
故障地址:潍坊安丘市兴安街道翠微路青云瑞景园(含锦绣上河园)22号楼*********
联系电话:13793699414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21:18:38
具体故障现象:提示网络无法连接，
客户其他诉求:
;宽带小区$[青云瑞景园(含锦绣上河园)]$</t>
  </si>
  <si>
    <t>2024-07-12 21:23:32</t>
  </si>
  <si>
    <t>2024-07-12 21:28:06</t>
  </si>
  <si>
    <t>SD-851-276642-36594-15264</t>
  </si>
  <si>
    <t>SD-057-240712-916023-6846</t>
  </si>
  <si>
    <t>2024-07-12 19:35:28</t>
  </si>
  <si>
    <t>80+普通-普通区域-奎文区-江山帝景-13964725372-300M-宽带上网投诉-次数0-20240712193406X465717370</t>
  </si>
  <si>
    <t>20240712193406X465717370</t>
  </si>
  <si>
    <t xml:space="preserve">流程受理流水号：20240712193147139647253721152769
客户号码:13964725372
客户姓名:李**
投诉地市:潍坊
来话流水:2024071219312026620898580
宽带账号:13964725372
宽带账号归属地市:潍坊
宽带账号归属区县:奎文区
故障地址:潍坊奎文区北苑街道玉清街新华医院片区（江山帝景）18号楼*********
联系电话:13964725372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19:33:13
具体故障现象:注册等熄灭
客户其他诉求:
</t>
  </si>
  <si>
    <t>2024-07-12 19:42:50</t>
  </si>
  <si>
    <t>2024-07-12 19:43:22</t>
  </si>
  <si>
    <t>SD-057-240712-527419-7686</t>
  </si>
  <si>
    <t>2024-07-12 21:14:29</t>
  </si>
  <si>
    <t>【调研】-80+银卡-普通区域-奎文区-中南熙悦-13906461583-200M-宽带上网投诉-次数0-20240712211345X252972570</t>
  </si>
  <si>
    <t>20240712211345X252972570</t>
  </si>
  <si>
    <t xml:space="preserve">流程受理流水号：20240712211228139064615831163452
客户号码:13906461583
客户姓名:高**
投诉地市:潍坊
来话流水:2024071221115220620851812
宽带账号:13906461583
宽带账号归属地市:潍坊
宽带账号归属区县:高新
故障地址:潍坊高新高新城区潍县中路中南熙悦17号楼1单元1001*********
联系电话:13906461583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21:13:39
具体故障现象:光猫亮红灯，
客户其他诉求:
</t>
  </si>
  <si>
    <t>2024-07-12 21:16:32</t>
  </si>
  <si>
    <t>2024-07-12 21:16:57</t>
  </si>
  <si>
    <t>SD-057-240712-219507-6844</t>
  </si>
  <si>
    <t>2024-07-12 19:35:21</t>
  </si>
  <si>
    <t>【调研】-80+普通-普通区域-安丘市-世纪新城-15866400463-100M-魔百和投诉-次数0-20240712193313X993660106</t>
  </si>
  <si>
    <t>20240712193313X993660106</t>
  </si>
  <si>
    <t>流程受理流水号：20240712192146158664004631151510
客户号码:15866400463
客户姓名:刘**
投诉地市:潍坊
来话流水:2024071219212683920843423
宽带账号:15866400463
宽带账号归属地市:潍坊
宽带账号归属区县:安丘市
故障地址:潍坊安丘市兴安街道潍安路世纪新城9号楼101*********
联系电话:15866400463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光功率:-16.25
故障大类:宽带/电视
故障细类:移动高清电视故障(专席)
携转原因:
故障时间:2024-07-12 19:31:37
魔百和单播/组播:组播
具体故障现象:电视机提示无信号，
客户其他诉求:
魔百和单/组播：组播</t>
  </si>
  <si>
    <t>2024-07-12 19:41:41</t>
  </si>
  <si>
    <t>2024-07-12 19:42:36</t>
  </si>
  <si>
    <t>SD-851-296084-48694-2406</t>
  </si>
  <si>
    <t>2024-07-12 21:18:08</t>
  </si>
  <si>
    <t>【调研】-80+银卡-普通区域-奎文区-金马怡园-18463661812-300M-宽带上网投诉-次数0-202407120000656813 一级督办</t>
  </si>
  <si>
    <t>202407120000656813</t>
  </si>
  <si>
    <t>2024-07-12 21:22:49</t>
  </si>
  <si>
    <t>2024-07-12 21:23:17</t>
  </si>
  <si>
    <t>SD-057-240712-907814-6768</t>
  </si>
  <si>
    <t>2024-07-12 19:26:00</t>
  </si>
  <si>
    <t>【调研】-80+白金-普通区域-滨海-大洼一区-15763032368-1000M-宽带上网投诉-次数0-202407120000614495</t>
  </si>
  <si>
    <t>202407120000614495</t>
  </si>
  <si>
    <t xml:space="preserve">202407120000614495#流程受理流水号：20240712192521157630323681151980
客户号码:15763032368
客户姓名:韩**
投诉地市:潍坊
来话流水:2024071219250896120864487
宽带账号:15763032368
宽带账号归属地市:潍坊
宽带账号归属区县:滨海
故障地址:潍坊滨海大家洼街道寿海路大洼一区112号楼*********
联系电话:15763032368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19:38:20
具体故障现象:用户无法提供具体故障现象，
客户其他诉求:客户侧为质差终端，要求上门更换终端并一并处理故障问题。
</t>
  </si>
  <si>
    <t>2024-07-12 19:49:19</t>
  </si>
  <si>
    <t>2024-07-12 19:50:27</t>
  </si>
  <si>
    <t>SD-851-234316-5692-22140</t>
  </si>
  <si>
    <t>SD-057-240712-472318-6799</t>
  </si>
  <si>
    <t>2024-07-12 19:29:19</t>
  </si>
  <si>
    <t>普通区域-昌乐县-兴楼村自然村-15966169611-300M-宽带上网投诉-次数0-20240712192826X706968153</t>
  </si>
  <si>
    <t>20240712192826X706968153</t>
  </si>
  <si>
    <t xml:space="preserve">【农村网络投诉】流程受理流水号：20240712192719159661696111152247
客户号码:15966169611
客户姓名:刘**
投诉地市:潍坊
来话流水:2024071219262214120871451
宽带账号:15966169611
宽带账号归属地市:潍坊
宽带账号归属区县:昌乐县
故障地址:潍坊昌乐县五图街道兴楼村兴楼村自然村兴楼村1#（村南张金友）*********
联系电话:15966169611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19:28:10
具体故障现象:光猫亮红灯，
客户其他诉求:
</t>
  </si>
  <si>
    <t>2024-07-12 19:31:13</t>
  </si>
  <si>
    <t>2024-07-12 19:31:47</t>
  </si>
  <si>
    <t>SD-057-240712-215630-6801</t>
  </si>
  <si>
    <t>2024-07-12 19:29:44</t>
  </si>
  <si>
    <t>普通区域-寒亭区-欧洲小镇小区-13562632196-300M-魔百和投诉-次数0-202407120000615823</t>
  </si>
  <si>
    <t>202407120000615823</t>
  </si>
  <si>
    <t>202407120000615823#流程受理流水号：20240712192827135626321961152377
客户号码:13562632196
客户姓名:韩**
投诉地市:潍坊
来话流水:2024071219250251820863897
宽带账号:13562632196
宽带账号归属地市:潍坊
宽带账号归属区县:寒亭区
故障地址:潍坊寒亭区开元街道通亭街欧洲小镇小区东区6号楼*********
联系电话:13562632196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光功率:-17.93
故障大类:宽带/电视
故障细类:移动高清电视故障(专席)
携转原因:
故障时间:2024-07-12 19:28:45
魔百和单播/组播:组播
具体故障现象:电视提示网络类错误，线上指导检查网线，网络设置未恢复请协助谢谢
客户其他诉求:谢谢
魔百和单/组播：组播;宽带小区$[欧洲小镇小区]$</t>
  </si>
  <si>
    <t>2024-07-12 19:35:33</t>
  </si>
  <si>
    <t>2024-07-12 19:35:57</t>
  </si>
  <si>
    <t>SD-057-240712-581260-6795</t>
  </si>
  <si>
    <t>2024-07-12 19:29:06</t>
  </si>
  <si>
    <t>普通区域-安丘市-韩家村向阳花园、通用机械家属院-13854424698-300M-宽带上网投诉-次数0-202407120000615055</t>
  </si>
  <si>
    <t>202407120000615055</t>
  </si>
  <si>
    <t xml:space="preserve">202407120000615055#【已关注中国移动10086微信公众号】流程受理流水号：20240712192658138544246981152198
客户号码:13854424698
客户姓名:王*
投诉地市:潍坊
来话流水:2024071219264102520873194
宽带账号:13854424698
宽带账号归属地市:潍坊
宽带账号归属区县:安丘市
故障地址:潍坊安丘市兴安街道潍徐路汇安家园韩家村向阳花园4号楼*********
联系电话:15621708026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19:27:48
具体故障现象:光猫亮红灯，
客户其他诉求:客户侧为质差终端，要求上门更换终端并一并处理故障问题。
</t>
  </si>
  <si>
    <t>2024-07-12 19:32:46</t>
  </si>
  <si>
    <t>2024-07-12 19:33:03</t>
  </si>
  <si>
    <t>SD-057-240712-781304-6753</t>
  </si>
  <si>
    <t>2024-07-12 19:23:21</t>
  </si>
  <si>
    <t>80+银卡-普通区域-潍城区-安顺西区（海化安顺）-15908030021-300M-宽带上网投诉-次数0-202407120000612486</t>
  </si>
  <si>
    <t>202407120000612486</t>
  </si>
  <si>
    <t xml:space="preserve">202407120000612486#流程受理流水号：20240712192205159080300211151551
客户号码:15908030021
客户姓名:程**
投诉地市:潍坊
来话流水:2024071219213419220844063
宽带账号:15908030021
宽带账号归属地市:潍坊
宽带账号归属区县:潍城区
故障地址:潍坊潍城区北关街道安顺路安顺西区（海化安顺）16号楼*********
联系电话:15908030021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光功率:-18.99
故障大类:宽带/电视
故障细类:宽带无法上网
携转原因:
故障时间:2024-07-12 19:22:31
具体故障现象:频繁掉线，
客户其他诉求:客户侧为质差终端，要求上门更换终端并一并处理故障问题。
</t>
  </si>
  <si>
    <t>2024-07-12 19:30:54</t>
  </si>
  <si>
    <t>2024-07-12 19:31:18</t>
  </si>
  <si>
    <t>SD-851-308962-14183-21888</t>
  </si>
  <si>
    <t>SD-057-240712-015376-7060</t>
  </si>
  <si>
    <t>2024-07-12 20:02:26</t>
  </si>
  <si>
    <t>【调研】-80+金卡-普通区域-青州市-玉皇阁村自然村-15263653887-200M-宽带上网投诉-次数0-20240712200107X667292439</t>
  </si>
  <si>
    <t>20240712200107X667292439</t>
  </si>
  <si>
    <t xml:space="preserve">【农村网络投诉】流程受理流水号：20240712195803152636538871156115
客户号码:15263653887
客户姓名:孙**
投诉地市:潍坊
来话流水:2024071219573696220837210
宽带账号:15263653887
宽带账号归属地市:潍坊
宽带账号归属区县:青州市
故障地址:潍坊青州市云门山街道玉皇阁村
联系电话:15263653887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19:58:11
具体故障现象:光猫亮红灯，已引导客户将光纤线插紧捋直，并重启设备，未恢复
客户其他诉求:
</t>
  </si>
  <si>
    <t>2024-07-12 20:12:02</t>
  </si>
  <si>
    <t>2024-07-12 20:12:25</t>
  </si>
  <si>
    <t>SD-057-240712-259041-6731</t>
  </si>
  <si>
    <t>2024-07-12 19:20:28</t>
  </si>
  <si>
    <t>普通区域-青州市-青州旭馨苑小区-13475681878-300M-宽带上网投诉-次数0-20240712191829X109469525</t>
  </si>
  <si>
    <t>20240712191829X109469525</t>
  </si>
  <si>
    <t xml:space="preserve">流程受理流水号：20240712191636134756818781150848
客户号码:13475681878
客户姓名:孙**
投诉地市:潍坊
来话流水:2024071219121362120891481
宽带账号:13475681878
宽带账号归属地市:潍坊
宽带账号归属区县:青州市
故障地址:潍坊青州市云门山街道范公亭东路青州华邦旭馨苑小区A区12号楼2单元1502
联系电话:13475681878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故障细类:网速慢/上网掉线(专席)
携转原因:
故障时间:2024-07-12 19:19:02
具体故障现象:频繁掉线，
客户其他诉求:线上排障客户不认可，客户要求宽带工作人员到现场处理，谢谢！
</t>
  </si>
  <si>
    <t>2024-07-12 19:22:38</t>
  </si>
  <si>
    <t>2024-07-12 19:22:57</t>
  </si>
  <si>
    <t>SD-057-240712-768150-6736</t>
  </si>
  <si>
    <t>2024-07-12 19:20:42</t>
  </si>
  <si>
    <t>80+普通-普通区域-寿光市-刘桥村自然村-15863618637-500M-宽带上网投诉-次数0-20240712191949X189508400</t>
  </si>
  <si>
    <t>20240712191949X189508400</t>
  </si>
  <si>
    <t xml:space="preserve">【农村网络投诉】流程受理流水号：20240712191747158636186371150997
客户号码:15863618637
客户姓名:刘**
投诉地市:潍坊
来话流水:2024071219170738720819060
宽带账号:15863618637
宽带账号归属地市:潍坊
宽带账号归属区县:寿光市
故障地址:潍坊寿光市马店刘桥村刘桥村自然村刘桥村沿街西北2箱(刘振香）*********
联系电话:15863618637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19:17:44
具体故障现象:光猫亮红灯，已排查客户设备指示灯，查询光信号红灯，已指导捋顺插紧光纤线，重启光猫未恢复，记录反馈
客户其他诉求:
</t>
  </si>
  <si>
    <t>2024-07-12 19:24:54</t>
  </si>
  <si>
    <t>2024-07-12 19:25:32</t>
  </si>
  <si>
    <t>SD-057-240712-435296-6737</t>
  </si>
  <si>
    <t>2024-07-12 19:20:53</t>
  </si>
  <si>
    <t>FTTR-普通区域-奎文区-中建大观天下（含一三期）-13953649779-100M-宽带上网投诉-次数0-202407120000611572</t>
  </si>
  <si>
    <t>202407120000611572</t>
  </si>
  <si>
    <t>202407120000611572#流程受理流水号：20240712191957139536497791151277
客户号码:13953649779
客户姓名:周**
投诉地市:潍坊
来话流水:2024071219181885820825853
宽带账号:13953649779
宽带账号归属地市:潍坊
宽带账号归属区县:高新
故障地址:潍坊高新高新城区东方路中建大观天下3号楼#三期#*********
联系电话:13953649779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光功率:-17.54
故障大类:宽带/电视
故障细类:宽带无法上网(专席)
携转原因:
故障时间:2024-07-12 19:20:32
具体故障现象:光猫灯正常但电脑手机无法上网，
客户其他诉求:
;宽带小区$[中建大观天下（含一三期）]$</t>
  </si>
  <si>
    <t>2024-07-12 19:28:06</t>
  </si>
  <si>
    <t>2024-07-12 19:28:32</t>
  </si>
  <si>
    <t>SD-851-284012-24619-26206</t>
  </si>
  <si>
    <t>SD-057-240712-915740-6769</t>
  </si>
  <si>
    <t>2024-07-12 19:26:02</t>
  </si>
  <si>
    <t>【调研】-普通区域-寿光市-圣都中学家属院-13165266965-1000M-魔百和投诉-次数0-20240712192340X420881641</t>
  </si>
  <si>
    <t>20240712192340X420881641</t>
  </si>
  <si>
    <t>【预处理派单】宽带账号：13165266965，宽带地址： 潍坊寿光市圣城街道文庙街圣都中学家属院10号楼1单元402，故障现象：，故障现象类型：，客户诉求：机顶盒无法开机，电源线正常插入，电源开关重启未恢复，请协助谢谢，联系电话：13165266965，通话流水：2024071219203877020838923。接入方式：，当前是否在线：，端到端诊断结果：，是否智能网关：，光功率。,单组播状态:组播</t>
  </si>
  <si>
    <t>2024-07-12 19:27:58</t>
  </si>
  <si>
    <t>2024-07-12 19:28:28</t>
  </si>
  <si>
    <t>SD-851-302679-3233-29599</t>
  </si>
  <si>
    <t>SD-057-240712-579681-7061</t>
  </si>
  <si>
    <t>2024-07-12 20:02:29</t>
  </si>
  <si>
    <t>普通区域-青州市-圣和雅居园-18678068092-200M-宽带上网投诉-次数0-20240712200115X675337577</t>
  </si>
  <si>
    <t>20240712200115X675337577</t>
  </si>
  <si>
    <t xml:space="preserve">流程受理流水号：20240712200003186780680921156340
客户号码:18678068092
客户姓名:徐**
投诉地市:潍坊
来话流水:2024071219585996820844145
宽带账号:18678068092
宽带账号归属地市:潍坊
宽带账号归属区县:青州市
故障地址:潍坊青州市东夏镇益王府路圣和雅居园6号楼*******
联系电话:18678081803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故障细类:网速慢/上网掉线(专席)
携转原因:
故障时间:2024-07-12 19:58:53
具体故障现象:网速慢卡顿，已排查有路由器。连接光猫1口。摆放位置无遮挡引导测速未。已指导重启未操作。请处理谢谢
客户其他诉求:
</t>
  </si>
  <si>
    <t>2024-07-12 20:12:36</t>
  </si>
  <si>
    <t>2024-07-12 20:14:07</t>
  </si>
  <si>
    <t>SD-057-240712-569074-6791</t>
  </si>
  <si>
    <t>2024-07-12 19:28:50</t>
  </si>
  <si>
    <t>【调研】-普通区域-奎文区-天润清源-17865699906-300M-宽带上网投诉-次数0-202407120000612637</t>
  </si>
  <si>
    <t>202407120000612637</t>
  </si>
  <si>
    <t xml:space="preserve">202407120000612637#流程受理流水号：20240712192814178656999061152352
客户号码:17865699906
客户姓名:王**
投诉地市:潍坊
来话流水:2024071219275367920879478
宽带账号:17865699906
宽带账号归属地市:潍坊
宽带账号归属区县:奎文区
故障地址:潍坊奎文区廿里堡街道文化路天润清源15号楼*********
联系电话:17865699906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故障细类:移动高清电视故障
携转原因:
故障时间:2024-07-12 19:28:22
魔百和单播/组播:组播
具体故障现象:电视直播或点播无法观看，
客户其他诉求:客户侧为质差终端，要求上门更换终端并一并处理故障问题。
</t>
  </si>
  <si>
    <t>2024-07-12 19:31:16</t>
  </si>
  <si>
    <t>2024-07-12 19:32:38</t>
  </si>
  <si>
    <t>SD-851-317242-9881-20613</t>
  </si>
  <si>
    <t>SD-057-240712-725036-7131</t>
  </si>
  <si>
    <t>2024-07-12 20:08:15</t>
  </si>
  <si>
    <t>【调研】-80+普通-普通区域-青州市-青云紫府三期-18363687850-1000M-宽带上网投诉-次数0-20240712200604X964068615</t>
  </si>
  <si>
    <t>20240712200604X964068615</t>
  </si>
  <si>
    <t xml:space="preserve">流程受理流水号：20240712200318183636878501156699
客户号码:18363687850
客户姓名:刘**
投诉地市:潍坊
来话流水:2024071220015603220858390
宽带账号:18363687850
宽带账号归属地市:潍坊
宽带账号归属区县:青州市
故障地址:潍坊青州市云门山街道凤凰山路青云紫府三期40号楼
联系电话:18521372899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20:02:55
具体故障现象:PON灯闪，
客户其他诉求:捋线重启未恢复
</t>
  </si>
  <si>
    <t>2024-07-12 20:28:33</t>
  </si>
  <si>
    <t>2024-07-12 20:30:57</t>
  </si>
  <si>
    <t>SD-851-254453-14132-27325</t>
  </si>
  <si>
    <t>SD-057-240712-912506-6666</t>
  </si>
  <si>
    <t>2024-07-12 19:14:24</t>
  </si>
  <si>
    <t>普通区域-安丘市-张家寨庄村自然村-13793641607-300M-宽带上网投诉-次数0-20240712191234X754955577</t>
  </si>
  <si>
    <t>20240712191234X754955577</t>
  </si>
  <si>
    <t xml:space="preserve">【农村网络投诉】流程受理流水号：20240712191034137936416071150145
客户号码:13793641607
客户姓名:张**
投诉地市:潍坊
来话流水:2024071219093547420876112
宽带账号:13793641607
宽带账号归属地市:潍坊
宽带账号归属区县:安丘市
故障地址:潍坊安丘市管公镇河南管公村河南管公社区河南管公社区10号楼*********
联系电话:13964698929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19:11:49
具体故障现象:提示网络无法连接，
客户其他诉求:
</t>
  </si>
  <si>
    <t>2024-07-12 19:21:32</t>
  </si>
  <si>
    <t>2024-07-12 19:21:56</t>
  </si>
  <si>
    <t>SD-057-240712-027561-6721</t>
  </si>
  <si>
    <t>2024-07-12 19:19:15</t>
  </si>
  <si>
    <t>普通区域-青州市-杨姑桥村自然村-13406684213-300M-宽带上网投诉-次数0-202407120000609667</t>
  </si>
  <si>
    <t>202407120000609667</t>
  </si>
  <si>
    <t>202407120000609667#宽带账号：13406684213；宽带地址：潍坊青州市黄楼街道杨姑桥村杨姑桥村自然村扩容27号箱(姚金远）*********；客户来电反映宽带无信号：无线网正常，机顶盒绿灯。已指导切换信号源，将高清线两头互换位置未恢复，经查询客户侧为质差机顶盒，请协助上门更换终端并一并处理故障问题，谢谢！来电流水：2024071219131745720897638，联系电话：15263675096</t>
  </si>
  <si>
    <t>2024-07-12 19:22:18</t>
  </si>
  <si>
    <t>2024-07-12 19:23:19</t>
  </si>
  <si>
    <t>SD-057-240712-318429-6629</t>
  </si>
  <si>
    <t>2024-07-12 19:12:36</t>
  </si>
  <si>
    <t>【调研】-普通区域--null--宽带上网投诉-次数0-202407120000135095</t>
  </si>
  <si>
    <t>2024-07-13 18:00:00</t>
  </si>
  <si>
    <t>202407120000135095</t>
  </si>
  <si>
    <t>202407120000135095#受理号码 : 18053666113客户姓名 : 韩**号码归属地 : 潍坊奎文 .
客户来电表示本机2023-06-01办理魔百盒时，装维人员wei提供设备( 预留号码 15065669985),已经自行联系无效，表示装维人员互相推诿，对此不满，导致移机无法处理，要求核实处理，谢谢.流水2024071208510570320865464  联系：本机</t>
  </si>
  <si>
    <t>SD-057-240712-720416-6603</t>
  </si>
  <si>
    <t>2024-07-12 19:11:33</t>
  </si>
  <si>
    <t>80+普通-普通区域-坊子区-大石门自然村-18763669662-500M-宽带上网投诉-次数0-20240712191024X624719651</t>
  </si>
  <si>
    <t>20240712191024X624719651</t>
  </si>
  <si>
    <t xml:space="preserve">【农村网络投诉】流程受理流水号：20240712190945187636696621150028
客户号码:18763669662
客户姓名:张**
投诉地市:潍坊
来话流水:2024071219092625120875180
宽带账号:18763669662
宽带账号归属地市:潍坊
宽带账号归属区县:峡山区
故障地址:潍坊峡山区太堡庄街道（丈岭）大石门村大石门自然村大石门12号箱（臧乃武）*********
联系电话:18763669662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19:09:59
具体故障现象:光猫亮红灯，
客户其他诉求:
</t>
  </si>
  <si>
    <t>2024-07-12 19:17:24</t>
  </si>
  <si>
    <t>2024-07-12 19:18:27</t>
  </si>
  <si>
    <t>SD-851-229938-11051-26078</t>
  </si>
  <si>
    <t>SD-057-240712-402718-7387</t>
  </si>
  <si>
    <t>2024-07-12 20:36:07</t>
  </si>
  <si>
    <t>【调研】-(目标)普通区域-安丘市-安邦家园-13589163835-300M-宽带上网投诉-次数0-20240712203440X680202802</t>
  </si>
  <si>
    <t>20240712203440X680202802</t>
  </si>
  <si>
    <t xml:space="preserve">流程受理流水号：20240712203245135891638351159779
客户号码:13589163835
客户姓名:张*
投诉地市:潍坊
来话流水:2024071220315282720896367
宽带账号:13589163835
宽带账号归属地市:潍坊
宽带账号归属区县:安丘市
故障地址:潍坊安丘市兴安街道永安路安邦家园8号楼*********
联系电话:13589163835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20:33:47
具体故障现象:光猫亮红灯，光纤线插紧捋直未恢复请协助
客户其他诉求:
</t>
  </si>
  <si>
    <t>2024-07-12 20:40:09</t>
  </si>
  <si>
    <t>2024-07-12 20:40:25</t>
  </si>
  <si>
    <t>SD-057-240712-097832-7338</t>
  </si>
  <si>
    <t>2024-07-12 20:30:03</t>
  </si>
  <si>
    <t>【调研】-80+金卡-普通区域-昌乐县-昌盛花园三期-15065637785-500M-宽带上网投诉-次数0-202407120000638227</t>
  </si>
  <si>
    <t>202407120000638227</t>
  </si>
  <si>
    <t>202407120000638227#流程受理流水号：20240712202736150656377851159237
客户号码:15065637785
客户姓名:王*
投诉地市:潍坊
来话流水:2024071220263055820872877
宽带账号:15065637785
宽带账号归属地市:潍坊
宽带账号归属区县:昌乐县
故障地址:潍坊昌乐县城关街道永康路昌盛花园三期15号楼*********
联系电话:15163685056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20:29:10
具体故障现象:光猫亮红灯，
客户其他诉求:
;宽带小区$[昌盛花园三期]$</t>
  </si>
  <si>
    <t>2024-07-12 20:33:51</t>
  </si>
  <si>
    <t>2024-07-12 20:34:23</t>
  </si>
  <si>
    <t>SD-057-240712-796501-7381</t>
  </si>
  <si>
    <t>2024-07-12 20:35:44</t>
  </si>
  <si>
    <t>普通区域-青州市-李新庄村-15684340626-100M-宽带上网投诉-次数0-20240712203407X647470365</t>
  </si>
  <si>
    <t>20240712203407X647470365</t>
  </si>
  <si>
    <t xml:space="preserve">【农村网络投诉】流程受理流水号：20240712203258156843406261159800
客户号码:15684340626
客户姓名:李**
投诉地市:潍坊
来话流水:2024071220322512420898654
宽带账号:15684340626
宽带账号归属地市:潍坊
宽带账号归属区县:青州市
故障地址:潍坊青州市庙子镇李新庄村李新庄村李新庄4号箱（李新一）*********
联系电话:18667042637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20:33:07
具体故障现象:光猫亮红灯，线上指导检查光纤线未恢复请协助谢谢
客户其他诉求:谢谢
</t>
  </si>
  <si>
    <t>2024-07-12 20:38:31</t>
  </si>
  <si>
    <t>2024-07-12 20:39:14</t>
  </si>
  <si>
    <t>SD-057-240712-190364-6706</t>
  </si>
  <si>
    <t>2024-07-12 19:17:17</t>
  </si>
  <si>
    <t>普通区域-潍城区-潍城春天-15005366407-300M-宽带上网投诉-次数0-20240712191444X884427397</t>
  </si>
  <si>
    <t>20240712191444X884427397</t>
  </si>
  <si>
    <t xml:space="preserve">流程受理流水号：20240712191251150053664071150441
客户号码:15005366407
客户姓名:秦**
投诉地市:潍坊
来话流水:2024071219124179720894129
宽带账号:15005366407
宽带账号归属地市:潍坊
宽带账号归属区县:潍城区
故障地址:潍坊潍城区西关街道胜利西街潍城春天4号楼*********
联系电话:15005366407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19:13:45
具体故障现象:光猫亮红灯，
客户其他诉求:
</t>
  </si>
  <si>
    <t>2024-07-12 19:19:50</t>
  </si>
  <si>
    <t>2024-07-12 19:21:27</t>
  </si>
  <si>
    <t>SD-057-240712-861049-7391</t>
  </si>
  <si>
    <t>2024-07-12 20:37:11</t>
  </si>
  <si>
    <t>80+银卡-普通区域-高密市-潍坊市高密市醴泉街道顺河路新新家园-15053638039-1000M-宽带上网投诉-次数0-202407120000640816</t>
  </si>
  <si>
    <t>202407120000640816</t>
  </si>
  <si>
    <t>202407120000640816#【已关注中国移动10086微信公众号】流程受理流水号：20240712203505150536380391160028
客户号码:15053638039
客户姓名:孙*
投诉地市:潍坊
来话流水:2024071220333223520803548
宽带账号:15053638039
宽带账号归属地市:潍坊
宽带账号归属区县:高密市
故障地址:潍坊高密市醴泉街道顺河路潍坊市高密市醴泉街道顺河路新新家园23号楼*********
联系电话:15053638039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20:34:06
具体故障现象:PON灯闪，引导客户将光纤线插紧，将弯折的位置捋直后重启无效。
客户其他诉求:
;宽带小区$[潍坊市高密市醴泉街道顺河路新新家园]$</t>
  </si>
  <si>
    <t>2024-07-12 20:49:14</t>
  </si>
  <si>
    <t>2024-07-12 20:50:03</t>
  </si>
  <si>
    <t>SD-851-320085-2730-9204</t>
  </si>
  <si>
    <t>SD-057-240712-986423-6466</t>
  </si>
  <si>
    <t>2024-07-12 18:56:16</t>
  </si>
  <si>
    <t>FTTR-普通区域-高密市-新新家园-15949762879-500M-宽带上网投诉-次数0-20240712185436X676399180</t>
  </si>
  <si>
    <t>20240712185436X676399180</t>
  </si>
  <si>
    <t xml:space="preserve">流程受理流水号：20240712184806159497628791147066
客户号码:15949762879
客户姓名:赵**
投诉地市:潍坊
来话流水:2024071218472356720839275
宽带账号:15949762879
宽带账号归属地市:潍坊
宽带账号归属区县:高密市
故障地址:潍坊高密市醴泉街道顺河路新新家园新新家园13号楼*********
联系电话:15949762879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18:47:13
具体故障现象:光猫亮红灯，线上指导未恢复 请师傅协助处理谢谢
客户其他诉求:谢谢
</t>
  </si>
  <si>
    <t>2024-07-12 19:00:54</t>
  </si>
  <si>
    <t>2024-07-12 19:01:39</t>
  </si>
  <si>
    <t>SD-851-286392-11672-2757</t>
  </si>
  <si>
    <t>SD-057-240712-231689-6664</t>
  </si>
  <si>
    <t>2024-07-12 19:14:20</t>
  </si>
  <si>
    <t>普通区域-安丘市-印台园小区-15863684798-200M-宽带上网投诉-次数0-20240712191215X735142675</t>
  </si>
  <si>
    <t>20240712191215X735142675</t>
  </si>
  <si>
    <t xml:space="preserve">流程受理流水号：20240712191159158636847981150332
客户号码:15863684798
客户姓名:张**
投诉地市:潍坊
来话流水:2024071219073213820864143
宽带账号:15863684798
宽带账号归属地市:潍坊
宽带账号归属区县:安丘市
故障地址:潍坊安丘市兴安街道兴安路印台园小区迁9号楼*********
联系电话:15863684798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故障时间:2024-07-12 19:11:31
具体故障现象:光猫灯正常但电脑手机无法上网，
客户其他诉求:
</t>
  </si>
  <si>
    <t>2024-07-12 19:17:22</t>
  </si>
  <si>
    <t>2024-07-12 19:46:35</t>
  </si>
  <si>
    <t>SD-851-306449-18693-15813</t>
  </si>
  <si>
    <t>SD-057-240712-806952-6376</t>
  </si>
  <si>
    <t>2024-07-12 18:44:35</t>
  </si>
  <si>
    <t>【调研】-(目标)普通区域-高密市-交通局宿舍-13863653823-300M-宽带上网投诉-次数0-20240712184257X977804745</t>
  </si>
  <si>
    <t>20240712184257X977804745</t>
  </si>
  <si>
    <t xml:space="preserve">【农村网络投诉】流程受理流水号：20240712184058138636538231146071
客户号码:13863653823
客户姓名:杜*
投诉地市:潍坊
来话流水:2024071218403125520894594
宽带账号:13863653823
宽带账号归属地市:潍坊
宽带账号归属区县:高密市
故障地址:潍坊高密市醴泉街道环城路交通局宿舍东关新三村二巷七号5号分纤箱资源点*********
联系电话:13863653823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18:42:36
具体故障现象:光猫亮红灯，
客户其他诉求:
</t>
  </si>
  <si>
    <t>2024-07-12 18:49:52</t>
  </si>
  <si>
    <t>2024-07-12 18:50:53</t>
  </si>
  <si>
    <t>SD-057-240712-517432-6372</t>
  </si>
  <si>
    <t>2024-07-12 18:44:25</t>
  </si>
  <si>
    <t>【调研】-80+金卡-普通区域-寿光市-台西村自然村-15854401939-1000M-宽带上网投诉-次数0-20240712184250X970397314</t>
  </si>
  <si>
    <t>20240712184250X970397314</t>
  </si>
  <si>
    <t xml:space="preserve">【农村网络投诉】流程受理流水号：20240712184035158544019391146012
客户号码:15854401939
客户姓名:李**
投诉地市:潍坊
来话流水:2024071218401024520892309
宽带账号:15854401939
宽带账号归属地市:潍坊
宽带账号归属区县:寿光市
故障地址:潍坊寿光市侯镇台西村台西村自然村台西村沿街2箱(李春柳外墙）*********
联系电话:15854401939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18:41:12
具体故障现象:客户来电反映，宽带无法使用，要求师傅上门，请协助处理，谢谢！来电流水：2024071218401024520892309，联系电话：15854401939
客户其他诉求:
</t>
  </si>
  <si>
    <t>2024-07-12 19:20:32</t>
  </si>
  <si>
    <t>2024-07-12 19:21:13</t>
  </si>
  <si>
    <t>SD-851-300563-15348-9402</t>
  </si>
  <si>
    <t>SD-057-240712-718265-6581</t>
  </si>
  <si>
    <t>2024-07-12 19:09:09</t>
  </si>
  <si>
    <t>【调研】-80+普通-FTTR-普通区域-安丘市-山东头村自然村-15244477677-1000M-宽带上网投诉-次数0-202407120000603158</t>
  </si>
  <si>
    <t>202407120000603158</t>
  </si>
  <si>
    <t>202407120000603158#宽带账号：15244477677；宽带地址：潍坊安丘市大城埠山东头村；客户来电反映宽带无法上网，客户不配合排障，要求上门，请协助处理，谢谢！联系电话：15244477677；联系人：先生；来电流水：2024071219010422220825229。</t>
  </si>
  <si>
    <t>2024-07-12 19:13:19</t>
  </si>
  <si>
    <t>2024-07-12 19:13:43</t>
  </si>
  <si>
    <t>SD-851-248698-23480-8253</t>
  </si>
  <si>
    <t>SD-057-240712-632740-6335</t>
  </si>
  <si>
    <t>2024-07-12 18:38:57</t>
  </si>
  <si>
    <t>普通区域-昌邑市-一品苑-15866198868-200M-宽带上网投诉-次数0-202407120000588507</t>
  </si>
  <si>
    <t>202407120000588507</t>
  </si>
  <si>
    <t>202407120000588507#导航立单,客户通过语音导航反馈宽带故障问题,经诊断光猫设备性能不佳,要求装维回访处理,请协助.联系电话：15866198868</t>
  </si>
  <si>
    <t>2024-07-12 19:01:01</t>
  </si>
  <si>
    <t>2024-07-12 19:01:46</t>
  </si>
  <si>
    <t>SD-057-240712-670531-6326</t>
  </si>
  <si>
    <t>2024-07-12 18:38:16</t>
  </si>
  <si>
    <t>普通区域-寿光市-南孙云子村自然村-15854496298-300M-宽带上网投诉-次数0-20240712183601X561232864</t>
  </si>
  <si>
    <t>20240712183601X561232864</t>
  </si>
  <si>
    <t xml:space="preserve">【农村网络投诉】流程受理流水号：20240712183505158544962981145242
客户号码:15854496298
客户姓名:郭**
投诉地市:潍坊
来话流水:2024071218343542320854805
宽带账号:15854496298
宽带账号归属地市:潍坊
宽带账号归属区县:寿光市
故障地址:潍坊寿光市北洛镇南孙云子村南孙云子村自然村52号箱*********
联系电话:15854496298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18:35:35
具体故障现象:PON灯闪，
客户其他诉求:
</t>
  </si>
  <si>
    <t>2024-07-12 18:41:03</t>
  </si>
  <si>
    <t>2024-07-12 18:41:30</t>
  </si>
  <si>
    <t>SD-057-240712-273698-6567</t>
  </si>
  <si>
    <t>2024-07-12 19:08:13</t>
  </si>
  <si>
    <t>普通区域-高密市-邱家洼村-1526964488802-300M-宽带上网投诉-次数0-20240712190600X360346673</t>
  </si>
  <si>
    <t>20240712190600X360346673</t>
  </si>
  <si>
    <t xml:space="preserve">【农村网络投诉】流程受理流水号：2024071219050915269644888021149448
客户号码:1526964488802
客户姓名:
投诉地市:潍坊
来话流水:2024071219024395420835457
宽带账号:1526964488802
宽带账号归属地市:潍坊
宽带账号归属区县:高密市
故障地址:潍坊高密市朝阳街道家纺路邱家洼村8#赵林屋山*********
联系电话:15269644888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19:04:24
具体故障现象:光猫亮红灯，光纤线插紧捋直，重启光猫，未恢复，本机号码第二条宽带，请协助处理，谢谢
客户其他诉求:
</t>
  </si>
  <si>
    <t>2024-07-12 19:16:01</t>
  </si>
  <si>
    <t>2024-07-12 19:16:24</t>
  </si>
  <si>
    <t>SD-851-296539-4768-10567</t>
  </si>
  <si>
    <t>SD-057-240712-769834-6386</t>
  </si>
  <si>
    <t>2024-07-12 18:46:19</t>
  </si>
  <si>
    <t>【调研】-80+普通-普通区域-昌乐县-朱刘煤矿家属院-13706468127-300M-宽带上网投诉-次数0-202407120000590721</t>
  </si>
  <si>
    <t>202407120000590721</t>
  </si>
  <si>
    <t>202407120000590721#宽带账号   1370646812702
宽带地址   潍坊滨海央子街道新沙路职工家园B20号楼*********
客户表示宽带无法连网 无法配合操作 客户要求上门请协助 谢谢
联系电话  13706468127先生
流水号  2024071218422930720807656</t>
  </si>
  <si>
    <t>2024-07-12 18:49:02</t>
  </si>
  <si>
    <t>2024-07-12 19:03:49</t>
  </si>
  <si>
    <t>SD-851-267447-32689-25648</t>
  </si>
  <si>
    <t>SD-057-240712-397265-6422</t>
  </si>
  <si>
    <t>2024-07-12 18:50:01</t>
  </si>
  <si>
    <t>80+普通-普通区域-奎文区-新茂家园-13406697628-1000M-宽带上网投诉-次数0-202407120000592516</t>
  </si>
  <si>
    <t>202407120000592516</t>
  </si>
  <si>
    <t xml:space="preserve">202407120000592516#宽带账号：13406697628；宽带地址：潍坊奎文区廿里堡街道机场路新茂家园（代理商独家，办理联系电话18866760550）6号楼，客户来电反映宽带频繁断网，反映师傅上门没有解决问题，要求明天之前处理好故障，请协助处理，谢谢！联系电话13406697628；联系人：王*；来电流水：2024071218415304420803664。
</t>
  </si>
  <si>
    <t>2024-07-12 18:54:15</t>
  </si>
  <si>
    <t>2024-07-12 18:55:03</t>
  </si>
  <si>
    <t>SD-851-272215-17447-10698</t>
  </si>
  <si>
    <t>SD-057-240712-497631-6333</t>
  </si>
  <si>
    <t>2024-07-12 18:38:37</t>
  </si>
  <si>
    <t>【调研】-普通区域-寿光市-锦绣华城-13406607291-500M-宽带上网投诉-次数0-20240712183709X629209898</t>
  </si>
  <si>
    <t>20240712183709X629209898</t>
  </si>
  <si>
    <t xml:space="preserve">流程受理流水号：20240712183640134066072911145449
客户号码:13406607291
客户姓名:庞**
投诉地市:潍坊
来话流水:2024071218320508020837533
宽带账号:13406607291
宽带账号归属地市:潍坊
宽带账号归属区县:寿光市
故障地址:潍坊寿光市侯镇南北中心街锦绣华城13号楼*********
联系电话:13406607291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18:36:57
具体故障现象:PON灯闪，拔插光纤线重启未恢复
客户其他诉求:
</t>
  </si>
  <si>
    <t>2024-07-12 18:45:16</t>
  </si>
  <si>
    <t>2024-07-12 19:02:06</t>
  </si>
  <si>
    <t>SD-057-240712-765841-6435</t>
  </si>
  <si>
    <t>2024-07-12 18:51:30</t>
  </si>
  <si>
    <t>【调研】-80+银卡-普通区域-青州市-山工苑-15264630380-300M-宽带上网投诉-次数0-202407120000596130</t>
  </si>
  <si>
    <t>202407120000596130</t>
  </si>
  <si>
    <t>202407120000596130#宽带账号：15264630380；宽带地址：潍坊青州市云门山街道海岱南路山工苑G4号楼******；客户来电反映，宽带卡顿，经查询客户侧为质差路由器导致宽带使用不畅，请参考处理，谢谢！联系电话：徐**；联系人：15264630380；来电流水：2024071218480008320843062</t>
  </si>
  <si>
    <t>2024-07-12 18:55:49</t>
  </si>
  <si>
    <t>2024-07-12 18:57:13</t>
  </si>
  <si>
    <t>SD-851-320961-5515-28973</t>
  </si>
  <si>
    <t>SD-057-240712-510723-6348</t>
  </si>
  <si>
    <t>2024-07-12 18:41:09</t>
  </si>
  <si>
    <t>【调研】-80+银卡-普通区域-奎文区-凯旋国际小区-15898930002-300M-宽带上网投诉-次数0-20240712183902X742885479</t>
  </si>
  <si>
    <t>20240712183902X742885479</t>
  </si>
  <si>
    <t xml:space="preserve">流程受理流水号：20240712183724158989300021145571
客户号码:15898930002
客户姓名:李**
投诉地市:潍坊
来话流水:2024071218371021820872582
宽带账号:15898930002
宽带账号归属地市:潍坊
宽带账号归属区县:高新
故障地址:潍坊高新高新城区东方路凯旋国际小区3号楼*********
联系电话:15898930002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18:39:41
具体故障现象:客户来电表示家里宽带不能上网，光猫亮红灯，要求尽快维修，请协助处理，谢谢
客户其他诉求:
</t>
  </si>
  <si>
    <t>2024-07-12 18:47:34</t>
  </si>
  <si>
    <t>2024-07-12 18:50:05</t>
  </si>
  <si>
    <t>SD-851-292206-14504-10860</t>
  </si>
  <si>
    <t>SD-057-240712-491532-6309</t>
  </si>
  <si>
    <t>2024-07-12 18:35:51</t>
  </si>
  <si>
    <t>【调研】-80+金卡-普通区域-安丘市-西营村自然村-18765728305-1000M-宽带上网投诉-次数0-20240712183450X490166623 二级督办</t>
  </si>
  <si>
    <t>20240712183450X490166623</t>
  </si>
  <si>
    <t xml:space="preserve">【农村网络投诉】流程受理流水号：20240712183235187657283051144860
客户号码:18765728305
客户姓名:李**
投诉地市:潍坊
来话流水:2024071218321396420838539
宽带账号:18765728305
宽带账号归属地市:潍坊
宽带账号归属区县:安丘市
故障地址:潍坊安丘市白芬子镇西营村西营村自然村西营村7号箱王永亮*********
联系电话:18765728305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18:49:35
具体故障现象:打不开网页，
客户其他诉求:
</t>
  </si>
  <si>
    <t>2024-07-12 18:49:11</t>
  </si>
  <si>
    <t>周冰</t>
  </si>
  <si>
    <t>15706307090</t>
  </si>
  <si>
    <t>dw3_jk_zhoubingaq</t>
  </si>
  <si>
    <t>2024-07-12 18:52:06</t>
  </si>
  <si>
    <t>SD-057-240712-470285-6261</t>
  </si>
  <si>
    <t>2024-07-12 18:32:09</t>
  </si>
  <si>
    <t>【调研】-80+金卡-(目标)普通区域-寿光市-清河垄塬四期-15006612828-500M-宽带上网投诉-次数0-20240712182929X169695630</t>
  </si>
  <si>
    <t>20240712182929X169695630</t>
  </si>
  <si>
    <t>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在线；故障类型：频繁出现故障、网速慢。故障描述：寿光市清河垄塬家里光猫附近的线路没有搞好，几个月内频繁出现断网又好，反反复复！诉求就是彻底修好网络，并测试！。联系人：孙。联系电话：15006612828。。</t>
  </si>
  <si>
    <t>2024-07-12 18:36:28</t>
  </si>
  <si>
    <t>2024-07-12 18:39:48</t>
  </si>
  <si>
    <t>SD-851-284626-26740-14548</t>
  </si>
  <si>
    <t>SD-057-240712-073592-6325</t>
  </si>
  <si>
    <t>2024-07-12 18:38:12</t>
  </si>
  <si>
    <t>80+普通-FTTR-普通区域-安丘市-天熙苑二期-13706469227-1000M-宽带上网投诉-次数0-20240712183535X535872344</t>
  </si>
  <si>
    <t>20240712183535X535872344</t>
  </si>
  <si>
    <t xml:space="preserve">流程受理流水号：20240712183321137064692271144992
客户号码:13706469227
客户姓名:韩**
投诉地市:潍坊
来话流水:2024071218294663320821348
宽带账号:13706469227
宽带账号归属地市:潍坊
宽带账号归属区县:安丘市
故障地址:潍坊安丘市兴安街道青云山路天熙苑二期A2号楼*********
联系电话:13706469227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故障时间:2024-07-12 18:33:06
具体故障现象:提示网络无法连接，指导重启客户未操作
客户其他诉求:
</t>
  </si>
  <si>
    <t>2024-07-12 18:50:43</t>
  </si>
  <si>
    <t>2024-07-12 18:52:56</t>
  </si>
  <si>
    <t>SD-851-253348-25060-2149</t>
  </si>
  <si>
    <t>SD-057-240712-065897-6369</t>
  </si>
  <si>
    <t>2024-07-12 18:44:17</t>
  </si>
  <si>
    <t>FTTR-普通区域-高密市-中骏璟峰-18765683661-1000M-宽带上网投诉-次数0-20240712184213X933231900</t>
  </si>
  <si>
    <t>20240712184213X933231900</t>
  </si>
  <si>
    <t xml:space="preserve">流程受理流水号：20240712184147187656836611146198
客户号码:18765683661
客户姓名:张**
投诉地市:潍坊
来话流水:2024071218410546520898526
宽带账号:18765683661
宽带账号归属地市:潍坊
宽带账号归属区县:高密市
故障地址:潍坊高密市密水街道康成大街中骏璟峰1号楼*********
联系电话:15053620337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18:41:57
具体故障现象:光猫亮红灯，
客户其他诉求:
</t>
  </si>
  <si>
    <t>2024-07-12 18:45:43</t>
  </si>
  <si>
    <t>2024-07-12 18:46:13</t>
  </si>
  <si>
    <t>SD-851-324267-8900-8651</t>
  </si>
  <si>
    <t>SD-057-240712-960842-6389</t>
  </si>
  <si>
    <t>2024-07-12 18:47:05</t>
  </si>
  <si>
    <t>【调研】-普通区域-寿光市-玉馨苑西区-13854428697-500M-宽带上网投诉-次数0-20240712184413X532256170</t>
  </si>
  <si>
    <t>20240712184413X532256170</t>
  </si>
  <si>
    <t xml:space="preserve">流程受理流水号：20240712184204138544286971146243
客户号码:13854428697
客户姓名:任**
投诉地市:潍坊
来话流水:2024071218414828720803124
宽带账号:13854428697
宽带账号归属地市:潍坊
宽带账号归属区县:寿光市
故障地址:潍坊寿光市圣城街道光明路玉馨苑西区西区4号楼*********
联系电话:13854428697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18:28:16
具体故障现象:提示网络无法连接，
客户其他诉求:
</t>
  </si>
  <si>
    <t>2024-07-12 18:48:51</t>
  </si>
  <si>
    <t>2024-07-12 18:49:08</t>
  </si>
  <si>
    <t>SD-057-240712-364758-6519</t>
  </si>
  <si>
    <t>2024-07-12 19:02:27</t>
  </si>
  <si>
    <t>【调研】-80+银卡-普通区域-临朐县-朐山前军干所-15064452123-1000M-宽带上网投诉-次数0-20240712190135X950797390</t>
  </si>
  <si>
    <t>20240712190135X950797390</t>
  </si>
  <si>
    <t xml:space="preserve">流程受理流水号：20240712190111150644521231148905
客户号码:15064452123
客户姓名:马**
投诉地市:潍坊
来话流水:2024071218590636820813049
宽带账号:15064452123
宽带账号归属地市:潍坊
宽带账号归属区县:临朐县
故障地址:潍坊临朐县东城街道朐阳路生资土产公司院土产公司楼平房4号箱（外墙）*********
联系电话:15064452123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故障时间:2024-07-12 18:59:29
具体故障现象:宽带网速慢 千兆路由器 不超过三年 重启光猫路由器没有恢复 网速慢卡顿，
客户其他诉求:
</t>
  </si>
  <si>
    <t>2024-07-12 19:06:35</t>
  </si>
  <si>
    <t>2024-07-12 19:07:25</t>
  </si>
  <si>
    <t>SD-057-240712-936087-6508</t>
  </si>
  <si>
    <t>2024-07-12 19:01:38</t>
  </si>
  <si>
    <t>【调研】-普通区域-诸城市-东楼-13964793885-200M-宽带上网投诉-次数0-202407120000601880</t>
  </si>
  <si>
    <t>202407120000601880</t>
  </si>
  <si>
    <t xml:space="preserve">202407120000601880#宽带账号：13964793885；宽带地址：潍坊诸城市舜王街道东楼村东楼东楼村；客户来电反映宽带不能连接，客户不在现场，无法配合线上指导/客户不配合排障，请协助处理，谢谢！联系电话：13964793885；联系人：女士；来电流水：2024071218594746820817321
</t>
  </si>
  <si>
    <t>2024-07-12 19:08:04</t>
  </si>
  <si>
    <t>SD-851-272532-14500-11910</t>
  </si>
  <si>
    <t>SD-057-240712-980125-6518</t>
  </si>
  <si>
    <t>2024-07-12 19:02:23</t>
  </si>
  <si>
    <t>【调研】-80+金卡-普通区域-昌邑市-建行宿舍-18866737190-1000M-宽带上网投诉-次数0-20240712190131X917289590</t>
  </si>
  <si>
    <t>20240712190131X917289590</t>
  </si>
  <si>
    <t xml:space="preserve">流程受理流水号：20240712185938188667371901148668
客户号码:18866737190
客户姓名:孙**
投诉地市:潍坊
来话流水:2024071218590955820813408
宽带账号:18866737190
宽带账号归属地市:潍坊
宽带账号归属区县:昌邑市
故障地址:潍坊昌邑市城区富昌街建行宿舍2号楼*********
联系电话:18866737190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19:00:50
具体故障现象:光猫亮红灯，
客户其他诉求:谢谢
</t>
  </si>
  <si>
    <t>2024-07-12 19:04:36</t>
  </si>
  <si>
    <t>2024-07-12 19:04:56</t>
  </si>
  <si>
    <t>SD-851-230824-10995-11596</t>
  </si>
  <si>
    <t>SD-057-240712-094278-6514</t>
  </si>
  <si>
    <t>2024-07-12 19:02:11</t>
  </si>
  <si>
    <t>普通区域-青州市-康家庄村-15966185722-200M-宽带上网投诉-次数0-202407120000600939</t>
  </si>
  <si>
    <t>202407120000600939</t>
  </si>
  <si>
    <t>202407120000600939#宽带账号：15966185722；宽带地址：潍坊青州市邵庄镇康家庄村康家庄村17号箱；客户来电反映宽带******/*****，经查询客户侧为质差终端，请协助上门更换终端并一并处理故障问题，谢谢！联系电话：15966185722；联系人：先生；来电流水：2024071218584167620810502</t>
  </si>
  <si>
    <t>2024-07-12 19:04:00</t>
  </si>
  <si>
    <t>2024-07-12 19:04:42</t>
  </si>
  <si>
    <t>SD-057-240712-309726-6523</t>
  </si>
  <si>
    <t>2024-07-12 19:02:49</t>
  </si>
  <si>
    <t>80+金卡-普通区域-临朐县-大楼自然村-15866140961-300M-宽带上网投诉-次数0-202407120000601343</t>
  </si>
  <si>
    <t>202407120000601343</t>
  </si>
  <si>
    <t xml:space="preserve">202407120000601343#流程受理流水号：20240712190209158661409611149042
客户号码:15866140961
客户姓名:高**
投诉地市:潍坊
来话流水:2024071219014335120829246
宽带账号:15866140961
宽带账号归属地市:潍坊
宽带账号归属区县:临朐县
故障地址:潍坊临朐县五井镇人民政府大楼大楼自然村临朐五井大楼村扩容2-1号箱（高佃富）*********
联系电话:15866140961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19:02:16
具体故障现象:打不开网页，
客户其他诉求:客户侧为质差终端，要求上门更换终端并一并处理故障问题。
</t>
  </si>
  <si>
    <t>2024-07-12 19:04:01</t>
  </si>
  <si>
    <t>2024-07-12 19:04:30</t>
  </si>
  <si>
    <t>2024-07-12 19:11:50</t>
  </si>
  <si>
    <t>80+金卡-普通区域-安丘市-安丘领秀城-15169473070-1000M-宽带上网投诉-次数0-202407120000605558 一级督办</t>
  </si>
  <si>
    <t>202407120000605558</t>
  </si>
  <si>
    <t>2024-07-12 19:14:55</t>
  </si>
  <si>
    <t>2024-07-12 19:15:56</t>
  </si>
  <si>
    <t>SD-057-240712-749123-6338</t>
  </si>
  <si>
    <t>2024-07-12 18:40:04</t>
  </si>
  <si>
    <t>【调研】-(目标)普通区域-寿光市-魏方-15154462920-500M-宽带上网投诉-次数0-202407120000588081</t>
  </si>
  <si>
    <t>202407120000588081</t>
  </si>
  <si>
    <t>202407120000588081#流程受理流水号：20240712183651151544629201145477
客户号码:15154462920
客户姓名:魏**
投诉地市:潍坊
来话流水:2024071218361648420866493
宽带账号:15154462920
宽带账号归属地市:潍坊
宽带账号归属区县:寿光市
故障地址:潍坊寿光市稻田镇魏方村魏方魏方村10号箱*********
联系电话:15725060183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18:36:34
具体故障现象:光猫亮红灯，光纤线插紧捋直,重启 ,未恢复
客户其他诉求:
;宽带小区$[魏方]$</t>
  </si>
  <si>
    <t>2024-07-12 18:50:39</t>
  </si>
  <si>
    <t>2024-07-12 18:51:08</t>
  </si>
  <si>
    <t>SD-057-240712-293471-6343</t>
  </si>
  <si>
    <t>2024-07-12 18:40:38</t>
  </si>
  <si>
    <t>80+银卡-普通区域-滨海-裕源花园（消防队后临）-15169539596-100M-宽带上网投诉-次数0-202407120000587482</t>
  </si>
  <si>
    <t>202407120000587482</t>
  </si>
  <si>
    <t>202407120000587482#宽带账号：15169539596；宽带地址：潍坊滨海大家洼街道海化街裕源花园；客户来电反映宽带无法上网/移动高清无法观看，客户不在现场，无法配合线上指导/客户不配合排障，要求上门，请协助处理，
谢谢！联系电话：15169539596；联系人：先生；来电流水
2024071218300835920823911</t>
  </si>
  <si>
    <t>2024-07-12 18:47:16</t>
  </si>
  <si>
    <t>2024-07-12 18:49:59</t>
  </si>
  <si>
    <t>SD-057-240712-824917-6347</t>
  </si>
  <si>
    <t>2024-07-12 18:41:05</t>
  </si>
  <si>
    <t>普通区域-寿光市-丰二村自然村-15288819198-1000M-魔百和投诉-次数0-20240712183839X719449116</t>
  </si>
  <si>
    <t>20240712183839X719449116</t>
  </si>
  <si>
    <t>【农村网络投诉】流程受理流水号：20240712182951152888191981144385
客户号码:15288819198
客户姓名:张**
投诉地市:潍坊
来话流水:2024071218260460620894282
宽带账号:15288819198
宽带账号归属地市:潍坊
宽带账号归属区县:寿光市
故障地址:潍坊寿光市丰城镇丰二村丰二村自然村丰二村8号箱（刘言外墙）*********
联系电话:18866647685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故障时间:2024-07-12 18:35:04
魔百和单播/组播:组播
具体故障现象:电视提示网络类错误，宽带正常使用，帐号排查正确，网口灯正常，网线无问题，指导网线换口，对应指导网络配置无效。
客户其他诉求:
魔百和单/组播：组播</t>
  </si>
  <si>
    <t>2024-07-12 18:42:49</t>
  </si>
  <si>
    <t>2024-07-12 18:44:12</t>
  </si>
  <si>
    <t>SD-851-298182-13625-25263</t>
  </si>
  <si>
    <t>SD-057-240712-165387-6428</t>
  </si>
  <si>
    <t>2024-07-12 18:50:28</t>
  </si>
  <si>
    <t>普通区域-寿光市-东浊北村自然村-15064675253-300M-宽带上网投诉-次数0-20240712184839X319426565</t>
  </si>
  <si>
    <t>20240712184839X319426565</t>
  </si>
  <si>
    <t xml:space="preserve">【农村网络投诉】流程受理流水号：20240712184728150646752531146982
客户号码:15064675253
客户姓名:杨**
投诉地市:潍坊
来话流水:2024071218464217420834839
宽带账号:15064675253
宽带账号归属地市:潍坊
宽带账号归属区县:寿光市
故障地址:潍坊寿光市营里镇东浊北村东浊北村自然村东浊北50号箱*********
联系电话:15064675253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18:47:52
具体故障现象:闪红灯
客户其他诉求:客户要求加急
</t>
  </si>
  <si>
    <t>2024-07-12 18:51:12</t>
  </si>
  <si>
    <t>2024-07-12 18:51:34</t>
  </si>
  <si>
    <t>SD-851-313673-9907-4029</t>
  </si>
  <si>
    <t>SD-057-240712-865492-6492</t>
  </si>
  <si>
    <t>2024-07-12 18:59:30</t>
  </si>
  <si>
    <t>【重投】-普通区域-高密市-交管所宿舍-13645369966-100M-宽带上网投诉-次数0-20240712185851X931869985</t>
  </si>
  <si>
    <t>20240712185851X931869985</t>
  </si>
  <si>
    <t xml:space="preserve">流程受理流水号：20240712185555136453699661148127
客户号码:13645369966
客户姓名:栾**
投诉地市:潍坊
来话流水:2024071218513956720866563
宽带账号:13645369966
宽带账号归属地市:潍坊
宽带账号归属区县:高密市
故障地址:潍坊高密市醴泉街道百脉湖大街交管所宿舍B-12楼屋山14号箱*********
联系电话:15666744789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18:56:02
具体故障现象:光猫亮红灯，客户来电反映宽带无法上网，电源灯熄灭，插排通电，电源线插紧，光猫开关开启未恢复，请协助处理谢谢
客户其他诉求:
</t>
  </si>
  <si>
    <t>2024-07-12 19:02:30</t>
  </si>
  <si>
    <t>2024-07-12 19:20:46</t>
  </si>
  <si>
    <t>SD-057-240712-519730-6299</t>
  </si>
  <si>
    <t>2024-07-12 18:35:25</t>
  </si>
  <si>
    <t>普通区域-高密市-新新家园-13884719991-500M-宽带上网投诉-次数0-20240712183251X371977954</t>
  </si>
  <si>
    <t>20240712183251X371977954</t>
  </si>
  <si>
    <t xml:space="preserve">流程受理流水号：20240712182932138847199911144337
客户号码:13884719991
客户姓名:张**
投诉地市:潍坊
来话流水:2024071218290082020815917
宽带账号:13884719991
宽带账号归属地市:潍坊
宽带账号归属区县:高密市
故障地址:潍坊高密市醴泉街道顺河路新新家园新新家园10号楼
联系电话:13884719991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18:30:14
具体故障现象:光猫亮红灯，网速慢卡顿
客户其他诉求:
</t>
  </si>
  <si>
    <t>2024-07-12 18:37:25</t>
  </si>
  <si>
    <t>2024-07-12 18:38:03</t>
  </si>
  <si>
    <t>SD-851-269290-13483-25084</t>
  </si>
  <si>
    <t>SD-057-240712-432051-6352</t>
  </si>
  <si>
    <t>2024-07-12 18:41:19</t>
  </si>
  <si>
    <t>【调研】-普通区域-安丘市-西石马村自然村-15863692338-200M-宽带上网投诉-次数0-20240712183949X789308224</t>
  </si>
  <si>
    <t>20240712183949X789308224</t>
  </si>
  <si>
    <t xml:space="preserve">【农村网络投诉】流程受理流水号：20240712183526158636923381145280
客户号码:15863692338
客户姓名:李**
投诉地市:潍坊
来话流水:2024071218344581420856020
宽带账号:15863692338
宽带账号归属地市:潍坊
宽带账号归属区县:安丘市
故障地址:潍坊安丘市刘家尧镇西石马村西石马村自然村西石马村5号箱李光磊*********
联系电话:13853630157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18:35:31
具体故障现象:光猫亮红灯，捋直插紧重启
客户其他诉求:
</t>
  </si>
  <si>
    <t>2024-07-12 18:43:11</t>
  </si>
  <si>
    <t>2024-07-12 18:47:32</t>
  </si>
  <si>
    <t>SD-057-240712-784560-6360</t>
  </si>
  <si>
    <t>2024-07-12 18:43:14</t>
  </si>
  <si>
    <t>【调研】-普通区域-寿光市-杨家庄子村自然村-13280773655-1000M-宽带上网投诉-次数0-202407120000590090</t>
  </si>
  <si>
    <t>202407120000590090</t>
  </si>
  <si>
    <t>202407120000590090#宽带账号：13280773655；宽带地址：*潍坊寿光市羊口镇杨家庄子村杨家庄子村自然村33号箱；客户来电反映宽带使用不畅，客户不在现场，无法配合线上指导，要求上门，请协助处理，谢谢！联系电话：18866761979；联系人：先生；来电流水2024071218392534820887420</t>
  </si>
  <si>
    <t>2024-07-12 18:49:34</t>
  </si>
  <si>
    <t>SD-057-240712-145638-6361</t>
  </si>
  <si>
    <t>2024-07-12 18:43:17</t>
  </si>
  <si>
    <t>【调研】-普通区域-青州市-雍和府-15966138887-300M-宽带上网投诉-次数0-202407120000591308</t>
  </si>
  <si>
    <t>202407120000591308</t>
  </si>
  <si>
    <t xml:space="preserve">202407120000591308#宽带账号：15966138887；宽带地址：潍坊青州市益都街道海岱北路雍和府老铁厂宿舍南；客户来电反映机顶盒不能正常使用客户不配合排障，要求上门，请协助处理，谢谢！联系电话：15966138887；联系人：女士；来电流水：2024071218390953120885674
</t>
  </si>
  <si>
    <t>2024-07-12 18:47:33</t>
  </si>
  <si>
    <t>2024-07-12 18:48:04</t>
  </si>
  <si>
    <t>SD-057-240712-102735-6554</t>
  </si>
  <si>
    <t>2024-07-12 19:06:41</t>
  </si>
  <si>
    <t>80+银卡-普通区域-奎文区-昌大南区-15854449058-1000M-宽带上网投诉-次数0-202407120000603910</t>
  </si>
  <si>
    <t>202407120000603910</t>
  </si>
  <si>
    <t>202407120000603910#宽带账号：15854449058；宽带地址：潍坊奎文区潍州路街道潍州路昌大南区32号楼；客户来电反映宽带无法上网，客户不在现场，无法配合线上指导，要求师傅上门，请协助处理，谢谢！联系电话：15854449058；联系人：先生；来电流水：2024071219041432620844669</t>
  </si>
  <si>
    <t>2024-07-12 19:10:01</t>
  </si>
  <si>
    <t>2024-07-12 19:10:36</t>
  </si>
  <si>
    <t>SD-851-290406-23586-29756</t>
  </si>
  <si>
    <t>SD-057-240712-508639-6573</t>
  </si>
  <si>
    <t>2024-07-12 19:08:30</t>
  </si>
  <si>
    <t>【调研】-80+银卡-普通区域-奎文区-盛福园小区-15854400929-100M-宽带上网投诉-次数0-20240712190712X432114955</t>
  </si>
  <si>
    <t>20240712190712X432114955</t>
  </si>
  <si>
    <t xml:space="preserve">流程受理流水号：20240712190238158544009291149111
客户号码:15854400929
客户姓名:韩**
投诉地市:潍坊
来话流水:2024071219023214320834181
宽带账号:15854400929
宽带账号归属地市:潍坊
宽带账号归属区县:奎文区
故障地址:潍坊奎文区北苑街道潍州路卧龙街潍坊郡园2号楼*********
联系电话:15854400929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19:04:14
具体故障现象:客户表示无线不能用  光信号闪红灯    插紧捋直光纤线  重启未恢复  请协助 谢谢
客户其他诉求:请协助 谢谢
</t>
  </si>
  <si>
    <t>2024-07-12 19:10:39</t>
  </si>
  <si>
    <t>2024-07-12 19:11:23</t>
  </si>
  <si>
    <t>SD-852-302738-1044-13273</t>
  </si>
  <si>
    <t>SD-057-240712-751324-6560</t>
  </si>
  <si>
    <t>2024-07-12 19:07:15</t>
  </si>
  <si>
    <t>普通区域-安丘市-老年大学-13869640815-300M-魔百和投诉-次数0-202407120000603830</t>
  </si>
  <si>
    <t>202407120000603830</t>
  </si>
  <si>
    <t>202407120000603830#【已关注中国移动10086微信公众号】流程受理流水号：20240712185748138696408151148408
客户号码:13869640815
客户姓名:王*
投诉地市:潍坊
来话流水:2024071218572971420803119
宽带账号:13869640815
宽带账号归属地市:潍坊
宽带账号归属区县:安丘市
故障地址:潍坊安丘市兴安街道兴安路老年大学南楼市委干休所*********
联系电话:13869640815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故障时间:2024-07-12 19:10:00
魔百和单播/组播:组播
具体故障现象:电视直播或点播无法观看，
客户其他诉求:
魔百和单/组播：组播;宽带小区$[老年大学]$</t>
  </si>
  <si>
    <t>2024-07-12 19:10:04</t>
  </si>
  <si>
    <t>2024-07-12 19:10:27</t>
  </si>
  <si>
    <t>SD-057-240712-263450-6448</t>
  </si>
  <si>
    <t>2024-07-12 18:53:29</t>
  </si>
  <si>
    <t>普通区域-青州市-青州市玲珑路衡王府大集活禽市场（小微）-13562695955-300M-宽带上网投诉-次数0-20240712185238X558379795</t>
  </si>
  <si>
    <t>20240712185238X558379795</t>
  </si>
  <si>
    <t xml:space="preserve">流程受理流水号：20240712185124135626959551147493
客户号码:13562695955
客户姓名:刘*
投诉地市:潍坊
来话流水:2024071218504710520861030
宽带账号:13562695955
宽带账号归属地市:潍坊
宽带账号归属区县:青州市
故障地址:潍坊青州市益都街道驼山北路青州市玲珑路衡王府大集活禽市场（小微）H2号箱西外墙*********
联系电话:13562695955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故障时间:2024-07-12 18:52:47
具体故障现象:光猫亮红灯，
客户其他诉求:
</t>
  </si>
  <si>
    <t>2024-07-12 18:57:21</t>
  </si>
  <si>
    <t>2024-07-12 18:59:18</t>
  </si>
  <si>
    <t>SD-851-306807-11202-24867</t>
  </si>
  <si>
    <t>SD-057-240712-834607-6451</t>
  </si>
  <si>
    <t>2024-07-12 18:53:40</t>
  </si>
  <si>
    <t>普通区域-奎文区-西清小区-15253603305-300M-魔百和投诉-次数0-202407120000597869</t>
  </si>
  <si>
    <t>202407120000597869</t>
  </si>
  <si>
    <t>202407120000597869#流程受理流水号：20240712185246152536033051147695
客户号码:15253603305
客户姓名:侯**
投诉地市:潍坊
来话流水:2024071218510545520862885
宽带账号:15253603305
宽带账号归属地市:潍坊
宽带账号归属区县:高新
故障地址:潍坊高新高新城区东风街西清小区8号楼
联系电话:15863637811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光功率:-17.67
故障大类:电视
故障细类:移动高清电视故障(专席)
携转原因:
故障时间:2024-07-12 18:55:34
魔百和单播/组播:组播
具体故障现象:电视机提示无信号，
客户其他诉求:
魔百和单/组播：组播;宽带小区$[西清小区]$</t>
  </si>
  <si>
    <t>2024-07-12 18:56:54</t>
  </si>
  <si>
    <t>2024-07-12 18:59:53</t>
  </si>
  <si>
    <t>SD-057-240712-752941-2286</t>
  </si>
  <si>
    <t>2024-07-12 11:22:19</t>
  </si>
  <si>
    <t>【调研】-普通区域-安丘市-王家庄村自然村-15095273025-1000M-宽带上网投诉-次数0-202407120000248591</t>
  </si>
  <si>
    <t>2024-07-13 08:00:00</t>
  </si>
  <si>
    <t>202407120000248591</t>
  </si>
  <si>
    <t>202407120000248591#
宽带账号：15095273025；宽带地址：潍坊安丘市景芝镇王家庄村王家庄村自然村王家庄二次追加5号箱幼；客户来电反映宽带连接不了，客户不配合线上指导，要求上门，请协助处理，谢谢！联系电话：15095273025；联系人：先生；来电流水：2024071211201565720821787。</t>
  </si>
  <si>
    <t>2024-07-12 11:51:51</t>
  </si>
  <si>
    <t>2024-07-12 11:52:19</t>
  </si>
  <si>
    <t>SD-851-244027-16910-2175</t>
  </si>
  <si>
    <t>SD-057-240712-867912-3179</t>
  </si>
  <si>
    <t>2024-07-12 12:41:02</t>
  </si>
  <si>
    <t>【调研】-80+普通-(目标)普通区域-高密市-金孚隆小区-15610580108-1000M-宽带上网投诉-次数0-20240712123800X803373320</t>
  </si>
  <si>
    <t>20240712123800X803373320</t>
  </si>
  <si>
    <t xml:space="preserve">流程受理流水号：20240712123650156105801081068183
客户号码:15610580108
客户姓名:臧**
投诉地市:潍坊
来话流水:2024071212351648720876922
宽带账号:15610580108
宽带账号归属地市:潍坊
宽带账号归属区县:高密市
故障地址:潍坊高密市朝阳街道家纺路金孚隆小区高密金孚隆小区9号楼*********
联系电话:15216369516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故障细类:网速慢/上网掉线(专席)
携转原因:
故障时间:2024-07-12 12:36:08
具体故障现象:网速慢卡顿，千兆路由器摆在开阔的位置已重启未恢复
客户其他诉求:
</t>
  </si>
  <si>
    <t>2024-07-12 12:43:04</t>
  </si>
  <si>
    <t>2024-07-12 12:43:34</t>
  </si>
  <si>
    <t>SD-057-240712-892643-2720</t>
  </si>
  <si>
    <t>2024-07-12 12:05:08</t>
  </si>
  <si>
    <t>【调研】-80+普通-(目标)普通区域-寿光市-李家坞村自然村-15863666696-1000M-宽带上网投诉-次数0-20240712120223X943816283</t>
  </si>
  <si>
    <t>20240712120223X943816283</t>
  </si>
  <si>
    <t xml:space="preserve">【农村网络投诉】流程受理流水号：20240712120130158636666961061539
客户号码:15863666696
客户姓名:徐**
投诉地市:潍坊
来话流水:2024071212004830820803710
宽带账号:15863666696
宽带账号归属地市:潍坊
宽带账号归属区县:寿光市
故障地址:潍坊寿光市卧铺李家坞村李家坞村自然村11号箱*********
联系电话:15863666696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12:01:48
具体故障现象:提示网络无法连接，
客户其他诉求:客户不小心按了光猫的复位键，网络无法使用，要求协助处理回复谢谢。
</t>
  </si>
  <si>
    <t>2024-07-12 12:11:43</t>
  </si>
  <si>
    <t>2024-07-12 12:13:18</t>
  </si>
  <si>
    <t>SD-851-271083-20727-24346</t>
  </si>
  <si>
    <t>SD-057-240712-560281-1076</t>
  </si>
  <si>
    <t>2024-07-12 09:41:20</t>
  </si>
  <si>
    <t>(目标)普通区域-高密市-青岛花园-13791634291-200M-宽带上网投诉-次数0-20240712093833X313086532 三级督办</t>
  </si>
  <si>
    <t>2024-07-13 10:42:00</t>
  </si>
  <si>
    <t>20240712093833X313086532</t>
  </si>
  <si>
    <t xml:space="preserve">流程受理流水号：20240712093724137916342911021021
客户号码:13791634291
客户姓名:张**
投诉地市:潍坊
来话流水:2024071209355184820867120
宽带账号:13791634291
宽带账号归属地市:潍坊
宽带账号归属区县:高密市
故障地址:潍坊高密市醴泉街道夷安大道青岛花园8号楼*********
联系电话:13626461530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故障细类:宽带无法上网(专席)
携转原因:
故障时间:2024-07-12 09:33:51
具体故障现象:频繁掉线，
客户其他诉求:
</t>
  </si>
  <si>
    <t>2024-07-12 09:44:10</t>
  </si>
  <si>
    <t>2024-07-12 09:44:43</t>
  </si>
  <si>
    <t>SD-057-240712-782695-1107</t>
  </si>
  <si>
    <t>2024-07-12 09:44:06</t>
  </si>
  <si>
    <t>80+普通-普通区域-安丘市-南河西-13964761272-300M-宽带上网投诉-次数0-20240712094117X477928353</t>
  </si>
  <si>
    <t>20240712094117X477928353</t>
  </si>
  <si>
    <t xml:space="preserve">【农村网络投诉】流程受理流水号：20240712094005139647612721021802
客户号码:13964761272
客户姓名:冯**
投诉地市:潍坊
来话流水:2024071209390321920807740
宽带账号:13964761272
宽带账号归属地市:潍坊
宽带账号归属区县:安丘市
故障地址:潍坊安丘市景芝镇南河西村南河西1号箱周健
联系电话:18053625358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故障时间:2024-07-12 09:40:19
具体故障现象:网速慢卡顿，客户已经把光猫和路由器重启，但还是网速慢，请尽快给其联系，谢谢！
客户其他诉求:
</t>
  </si>
  <si>
    <t>2024-07-12 09:46:44</t>
  </si>
  <si>
    <t>2024-07-12 09:47:08</t>
  </si>
  <si>
    <t>SD-057-240712-705368-1138</t>
  </si>
  <si>
    <t>2024-07-12 09:47:37</t>
  </si>
  <si>
    <t>【重投】-普通区域-青州市-富盈家园商业街-13906469155-200M-宽带上网投诉-次数0-20240712094506X706082556</t>
  </si>
  <si>
    <t>2024-07-13 10:48:00</t>
  </si>
  <si>
    <t>20240712094506X706082556</t>
  </si>
  <si>
    <t xml:space="preserve">流程受理流水号：20240712094250139064691551022608
客户号码:13906469155
客户姓名:张*
投诉地市:潍坊
来话流水:2024071209415157520842527
宽带账号:13906469155
宽带账号归属地市:潍坊
宽带账号归属区县:青州市
故障地址:潍坊青州市东夏镇益王府北路富盈家园商业街H3号箱(新天鹅饺子馆)*********
联系电话:13573622928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故障时间:2024-07-12 09:44:27
具体故障现象:打不开网页，解释大面积故障不认可，赠送流量不认可，要求赔偿损失
客户其他诉求:
</t>
  </si>
  <si>
    <t>2024-07-12 09:53:43</t>
  </si>
  <si>
    <t>2024-07-12 09:54:05</t>
  </si>
  <si>
    <t>SD-057-240712-981435-1598</t>
  </si>
  <si>
    <t>2024-07-12 10:23:23</t>
  </si>
  <si>
    <t>普通区域-寒亭区-海天路市场-13606478126-200M-宽带上网投诉-次数0-20240712102033X833294788</t>
  </si>
  <si>
    <t>2024-07-13 11:24:00</t>
  </si>
  <si>
    <t>20240712102033X833294788</t>
  </si>
  <si>
    <t xml:space="preserve">流程受理流水号：20240712101929136064781261033032
客户号码:13606478126
客户姓名:杨**
投诉地市:潍坊
来话流水:2024071210184877520817972
宽带账号:13606478126
宽带账号归属地市:潍坊
宽带账号归属区县:寒亭区
故障地址:潍坊寒亭区寒亭街道海天路海天路市场外贸一品18号箱*********
联系电话:15953632421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10:20:12
具体故障现象:电脑无法上网，
客户其他诉求:
</t>
  </si>
  <si>
    <t>2024-07-12 10:24:54</t>
  </si>
  <si>
    <t>2024-07-12 10:25:12</t>
  </si>
  <si>
    <t>SD-057-240712-350748-3119</t>
  </si>
  <si>
    <t>2024-07-12 12:35:33</t>
  </si>
  <si>
    <t>80+钻石-FTTR-(目标)普通区域-奎文区-上河园小区-13793642100-1000M-宽带上网投诉-次数0-20240712123319X799427319</t>
  </si>
  <si>
    <t>20240712123319X799427319</t>
  </si>
  <si>
    <t xml:space="preserve">流程受理流水号：20240712123222137936421001067402
客户号码:13793642100
客户姓名:王*
投诉地市:潍坊
来话流水:2024071212315078720853728
宽带账号:13793642100
宽带账号归属地市:潍坊
宽带账号归属区县:奎文区
故障地址:潍坊奎文区北苑街道则尔庄上河园小区9号楼*********
联系电话:15053609288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12:32:31
具体故障现象:光猫亮红灯，已引导客户将光纤线插紧捋直，并重启设备，未恢复
客户其他诉求:
</t>
  </si>
  <si>
    <t>2024-07-12 12:38:28</t>
  </si>
  <si>
    <t>2024-07-12 12:38:57</t>
  </si>
  <si>
    <t>SD-851-234867-46294-19187</t>
  </si>
  <si>
    <t>SD-057-240712-975681-3269</t>
  </si>
  <si>
    <t>2024-07-12 12:50:16</t>
  </si>
  <si>
    <t>80+银卡-普通区域-临朐县-西张龙自然村-18754433032-200M-宽带上网投诉-次数0-20240712124724X644938775</t>
  </si>
  <si>
    <t>2024-07-13 13:00:00</t>
  </si>
  <si>
    <t>20240712124724X644938775</t>
  </si>
  <si>
    <t xml:space="preserve">【农村网络投诉】流程受理流水号：20240712124620187544330321069888
客户号码:18754433032
客户姓名:吴**
投诉地市:潍坊
来话流水:2024071212453889620845887
宽带账号:18754433032
宽带账号归属地市:潍坊
宽带账号归属区县:临朐县
故障地址:潍坊临朐县辛寨镇人民政府西张龙西张龙自然村西张龙（扩容）4号赵小林*********
联系电话:18754433032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12:46:14
具体故障现象:光猫亮红灯，
光纤线插紧捋直重启光猫还是亮红灯
客户其他诉求:
</t>
  </si>
  <si>
    <t>2024-07-12 12:51:34</t>
  </si>
  <si>
    <t>2024-07-12 12:55:41</t>
  </si>
  <si>
    <t>SD-851-273212-25538-12737</t>
  </si>
  <si>
    <t>SD-057-240712-930268-779</t>
  </si>
  <si>
    <t>2024-07-12 09:14:28</t>
  </si>
  <si>
    <t>【调研】-80+金卡-普通区域-奎文区-怡新苑-15628719663-1000M-宽带上网投诉-次数0-20240712091208X728357911</t>
  </si>
  <si>
    <t>20240712091208X728357911</t>
  </si>
  <si>
    <t xml:space="preserve">流程受理流水号：20240712091023156287196631012606
客户号码:15628719663
客户姓名:康**
投诉地市:潍坊
来话流水:2024071209061882920810238
宽带账号:15628719663
宽带账号归属地市:潍坊
宽带账号归属区县:高新
故障地址:潍坊高新高新城区新华路怡新苑6号楼*********
联系电话:15628719663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故障时间:2024-07-12 09:11:46
具体故障现象:网速慢卡顿，
客户其他诉求:客户要求尽快处理
</t>
  </si>
  <si>
    <t>2024-07-12 09:16:19</t>
  </si>
  <si>
    <t>2024-07-12 09:18:39</t>
  </si>
  <si>
    <t>SD-851-269196-53243-26260</t>
  </si>
  <si>
    <t>SD-057-240712-619384-747</t>
  </si>
  <si>
    <t>2024-07-12 09:11:35</t>
  </si>
  <si>
    <t>【调研】-普通区域-昌邑市-南鄑亭村自然村-13465368666-200M-宽带上网投诉-次数0-20240712091025X625455744</t>
  </si>
  <si>
    <t>2024-07-13 10:12:00</t>
  </si>
  <si>
    <t>20240712091025X625455744</t>
  </si>
  <si>
    <t xml:space="preserve">【农村网络投诉】流程受理流水号：20240712090823134653686661011987
客户号码:13465368666
客户姓名:高**
投诉地市:潍坊
来话流水:2024071209074530620825906
宽带账号:13465368666
宽带账号归属地市:潍坊
宽带账号归属区县:昌邑市
故障地址:潍坊昌邑市李家埠镇南鄑亭村
联系电话:13465368666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09:08:41
具体故障现象:光猫亮红灯，插紧捋直重启未恢复
客户其他诉求:
</t>
  </si>
  <si>
    <t>2024-07-12 09:21:43</t>
  </si>
  <si>
    <t>2024-07-12 09:22:08</t>
  </si>
  <si>
    <t>SD-851-303992-21679-16831</t>
  </si>
  <si>
    <t>SD-057-240712-194603-2369</t>
  </si>
  <si>
    <t>2024-07-12 11:29:26</t>
  </si>
  <si>
    <t>【调研】-FTTR-普通区域-寿光市-南孙云子村自然村-15169425529-1000M-宽带上网投诉-次数0-20240712112716X836643221</t>
  </si>
  <si>
    <t>20240712112716X836643221</t>
  </si>
  <si>
    <t xml:space="preserve">【农村网络投诉】流程受理流水号：20240712112645151694255291052618
客户号码:15169425529
客户姓名:郭**
投诉地市:潍坊
来话流水:2024071211254565120892962
宽带账号:15169425529
宽带账号归属地市:潍坊
宽带账号归属区县:寿光市
故障地址:潍坊寿光市北洛镇南孙云子村南孙云子村自然村南孙云子村扩容40号箱*********
联系电话:15169425529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故障时间:2024-07-12 11:25:40
具体故障现象:网速慢卡顿，检查网线，所有网站都慢，超5类网线，千兆路由器，一号千兆口，重启设备,放在宽阔地方.
客户其他诉求:
</t>
  </si>
  <si>
    <t>2024-07-12 11:31:32</t>
  </si>
  <si>
    <t>2024-07-12 11:31:56</t>
  </si>
  <si>
    <t>SD-851-297078-12597-26264</t>
  </si>
  <si>
    <t>SD-057-240712-476291-2726</t>
  </si>
  <si>
    <t>2024-07-12 12:05:33</t>
  </si>
  <si>
    <t>80+金卡-普通区域-青州市-西辛村自然村-15805363228-300M-宽带上网投诉-次数0-20240712120306X986176558</t>
  </si>
  <si>
    <t>20240712120306X986176558</t>
  </si>
  <si>
    <t xml:space="preserve">【农村网络投诉】流程受理流水号：20240712120129158053632281061537
客户号码:15805363228
客户姓名:李**
投诉地市:潍坊
来话流水:2024071211573828320871870
宽带账号:15805363228
宽带账号归属地市:潍坊
宽带账号归属区县:青州市
故障地址:潍坊青州市益都街道西辛村西辛村自然村扩容1号箱（李树刚家）*********
联系电话:13964658721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故障时间:2024-07-12 12:02:58
具体故障现象:提示网络无法连接，
客户其他诉求:
</t>
  </si>
  <si>
    <t>2024-07-12 12:08:00</t>
  </si>
  <si>
    <t>2024-07-12 12:10:09</t>
  </si>
  <si>
    <t>SD-057-240712-539628-22</t>
  </si>
  <si>
    <t>2024-07-12 07:01:02</t>
  </si>
  <si>
    <t>普通区域-寿光市-上口小商品商贸区沿街-13805362990-300M-宽带上网投诉-次数0-202407120000090331</t>
  </si>
  <si>
    <t>202407120000090331</t>
  </si>
  <si>
    <t>202407120000090331#流程受理流水号：20240712065839138053629901000236
客户号码:13805362990
客户姓名:张*
投诉地市:潍坊
来话流水:2024071206582625220885100
宽带账号:13805362990
宽带账号归属地市:潍坊
宽带账号归属区县:寿光市
故障地址:潍坊寿光市上口镇东风大街上口小商品商贸区沿街7号箱*********
联系电话:13805362990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故障时间:2024-07-12 07:00:14
具体故障现象:提示网络无法连接，
客户其他诉求:
;宽带小区$[上口小商品商贸区沿街]$</t>
  </si>
  <si>
    <t>2024-07-12 07:07:22</t>
  </si>
  <si>
    <t>2024-07-12 07:08:02</t>
  </si>
  <si>
    <t>SD-851-235135-13600-5356</t>
  </si>
  <si>
    <t>SD-057-240712-413975-1706</t>
  </si>
  <si>
    <t>2024-07-12 10:35:04</t>
  </si>
  <si>
    <t>普通区域-潍城区-于河片区（含于河镇小学宿舍、镇政府宿舍、冯家村等）-17353604192-1000M-魔百和投诉-次数0-202407110000614056</t>
  </si>
  <si>
    <t>202407110000614056</t>
  </si>
  <si>
    <t>202407110000614056#流程 ： 
 流程受理流水号：20240711195957173536041921147988; 
手机号码 ：17353604192；
客户姓名 ：董**；
投诉地市 ：潍坊；
来话流水 ：2024071119584361420835032；
宽带账号 ：17353604192；
宽带账号归属地市 ：潍坊；
宽带账号归属区县 ：潍城区；
联系人 ：董**；
故障地址 ：潍坊潍城区于河街道潍高路于河片区（含于河镇小学宿舍、镇政府宿舍、冯家村等）滨河花园6号楼*********；
联系电话 ：15275157907；
是否升级倾向 ：否；
是否投诉倾向 ：否；
工单内容 ：电视无法打开；
_是否智能网关：否;宽带小区$[于河片区（含于河镇小学宿舍、镇政府宿舍、冯家村等）]$</t>
  </si>
  <si>
    <t>2024-07-12 10:41:29</t>
  </si>
  <si>
    <t>2024-07-12 10:42:03</t>
  </si>
  <si>
    <t>SD-851-323417-17264-1722</t>
  </si>
  <si>
    <t>SD-057-240712-654328-3138</t>
  </si>
  <si>
    <t>2024-07-12 12:37:04</t>
  </si>
  <si>
    <t>【重投】-普通区域-寿光市-学府书香苑-15963689534-300M-魔百和投诉-次数0-202407120000297038</t>
  </si>
  <si>
    <t>202407120000297038</t>
  </si>
  <si>
    <t>202407120000297038#宽带账号：15963689534；宽带地址：潍坊寿光市圣城街道兴安路学府书香苑南楼B1号楼401，用户表示机顶盒遥控器坏了，移动遥控器电源不亮，换电池无法恢复，请协助处理并回复电话，谢谢！联系电话：15963689534；联系人：先生；来电流水：2024071212044296120837325</t>
  </si>
  <si>
    <t>2024-07-12 12:39:42</t>
  </si>
  <si>
    <t>2024-07-12 12:40:03</t>
  </si>
  <si>
    <t>SD-057-240712-925076-9</t>
  </si>
  <si>
    <t>2024-07-12 05:32:02</t>
  </si>
  <si>
    <t>普通区域-昌乐县-利民街国税局家属院-13563621332-300M-宽带上网投诉-次数0-20240712053125X485983561</t>
  </si>
  <si>
    <t>20240712053125X485983561</t>
  </si>
  <si>
    <t>【预处理派单】宽带账号：13563621332，宽带地址： 潍坊昌乐县城关街道方山路利民街国税局家属院利民街1号楼*********，故障现象：无法连接，故障现象类型：LOS亮红灯，客户诉求：客户反映本机号码宽带无法使用，重启光猫和路由器也不管用，要求工作人员回电，联系电话本机，联系人先生。，联系电话：13563621332，通话流水：2024071205302941020883393。接入方式：FTTH，当前是否在线：不在线，端到端诊断结果：状态正常，是否智能网关：是，光功率。</t>
  </si>
  <si>
    <t>2024-07-12 06:07:14</t>
  </si>
  <si>
    <t>2024-07-12 07:07:38</t>
  </si>
  <si>
    <t>SD-057-240712-305762-1115</t>
  </si>
  <si>
    <t>2024-07-12 09:44:47</t>
  </si>
  <si>
    <t>【调研】-(目标)普通区域-安丘市-谭家秋峪村自然村-19805362567-300M-宽带上网投诉-次数0-20240712094345X625938900</t>
  </si>
  <si>
    <t>20240712094345X625938900</t>
  </si>
  <si>
    <t>【预处理派单】宽带账号：19805362567，宽带地址： 潍坊安丘市柘山镇谭家秋峪村谭家秋峪村自然村谭家秋峪村村委*********，故障现象：，故障现象类型：，客户诉求：客户来电表示已有师傅联系，并未安装，来电索要投诉电话已解释并告知15953110086，联系电话：19805362567，通话流水：2024071209353944620864493。接入方式：，当前是否在线：不在线，端到端诊断结果：宽带业务状态未激活，是否智能网关：否，光功率。</t>
  </si>
  <si>
    <t>2024-07-12 09:47:33</t>
  </si>
  <si>
    <t>2024-07-12 09:48:01</t>
  </si>
  <si>
    <t>SD-851-322879-9711-204</t>
  </si>
  <si>
    <t>SD-057-240712-018235-3143</t>
  </si>
  <si>
    <t>2024-07-12 12:38:06</t>
  </si>
  <si>
    <t>普通区域-昌邑市-庆信小区-15065646959-300M-宽带上网投诉-次数0-20240712123509X909381791</t>
  </si>
  <si>
    <t>20240712123509X909381791</t>
  </si>
  <si>
    <t xml:space="preserve">流程受理流水号：20240712123344150656469591067658
客户号码:15065646959
客户姓名:李**
投诉地市:潍坊
来话流水:2024071212324744920860216
宽带账号:15065646959
宽带账号归属地市:潍坊
宽带账号归属区县:昌邑市
故障地址:潍坊昌邑市围子街道下小路庆信小区西楼*********
联系电话:15169689227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12:34:50
具体故障现象:光猫亮红灯，捋直插紧光纤线  
重启设备
客户其他诉求:
</t>
  </si>
  <si>
    <t>2024-07-12 12:42:36</t>
  </si>
  <si>
    <t>SD-851-292705-22311-3903</t>
  </si>
  <si>
    <t>SD-057-240712-148769-3201</t>
  </si>
  <si>
    <t>2024-07-12 12:42:05</t>
  </si>
  <si>
    <t>80+银卡-普通区域-潍城区-丽景苑-14753609389-500M-宽带上网投诉-次数0-20240712124025X225500376</t>
  </si>
  <si>
    <t>20240712124025X225500376</t>
  </si>
  <si>
    <t xml:space="preserve">流程受理流水号：20240712123904147536093891068592
客户号码:14753609389
客户姓名:于**
投诉地市:潍坊
来话流水:2024071212380423020895671
宽带账号:14753609389
宽带账号归属地市:潍坊
宽带账号归属区县:潍城区
故障地址:潍坊潍城区南关街道青年路丽景苑5号楼*********
联系电话:15053615296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12:39:36
具体故障现象:视频无法播放，
客户其他诉求:要求维修，请处理谢谢
</t>
  </si>
  <si>
    <t>2024-07-12 12:46:26</t>
  </si>
  <si>
    <t>2024-07-12 12:46:53</t>
  </si>
  <si>
    <t>SD-851-324068-36130-29835</t>
  </si>
  <si>
    <t>SD-057-240712-715946-2727</t>
  </si>
  <si>
    <t>2024-07-12 12:05:37</t>
  </si>
  <si>
    <t>80+普通-普通区域-青州市-南镇头村自然村-13853689414-200M-宽带上网投诉-次数0-20240712120327X707195100</t>
  </si>
  <si>
    <t>20240712120327X707195100</t>
  </si>
  <si>
    <t xml:space="preserve">【农村网络投诉】流程受理流水号：20240712120220138536894141061727
客户号码:13853689414
客户姓名:张**
投诉地市:潍坊
来话流水:2024071212010322320805977
宽带账号:13853689414
宽带账号归属地市:潍坊
宽带账号归属区县:青州市
故障地址:潍坊青州市王坟镇南镇头村
联系电话:13241000049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故障时间:2024-07-12 12:04:06
具体故障现象:打不开网页，
客户其他诉求:
</t>
  </si>
  <si>
    <t>2024-07-12 12:11:09</t>
  </si>
  <si>
    <t>2024-07-12 12:11:36</t>
  </si>
  <si>
    <t>SD-057-240712-046295-3317</t>
  </si>
  <si>
    <t>2024-07-12 12:56:24</t>
  </si>
  <si>
    <t>80+银卡-普通区域-昌邑市-南苑小区自然村-15666233598-500M-宽带上网投诉-次数0-20240712125445X854887300</t>
  </si>
  <si>
    <t>20240712125445X854887300</t>
  </si>
  <si>
    <t xml:space="preserve">流程受理流水号：20240712125312156662335981070993
客户号码:15666233598
客户姓名:卢**
投诉地市:潍坊
来话流水:2024071212522182020889498
宽带账号:15666233598
宽带账号归属地市:潍坊
宽带账号归属区县:昌邑市
故障地址:潍坊昌邑市南逄镇南苑小区
联系电话:15666233598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故障时间:2024-07-12 12:53:15
具体故障现象:提示网络无法连接，
客户其他诉求:
</t>
  </si>
  <si>
    <t>2024-07-12 13:00:40</t>
  </si>
  <si>
    <t>2024-07-12 13:01:12</t>
  </si>
  <si>
    <t>SD-851-317478-8239-10158</t>
  </si>
  <si>
    <t>SD-057-240712-436917-908</t>
  </si>
  <si>
    <t>2024-07-12 09:23:46</t>
  </si>
  <si>
    <t>【重投】-普通区域-寒亭区-慧馨园小区-15806491599-200M-宽带上网投诉-次数0-20240712092206X326017384</t>
  </si>
  <si>
    <t>2024-07-13 10:24:00</t>
  </si>
  <si>
    <t>20240712092206X326017384</t>
  </si>
  <si>
    <t xml:space="preserve">流程受理流水号：20240712092038158064915991015785
客户号码:15806491599
客户姓名:房**
投诉地市:潍坊
来话流水:2024071209200533620870851
宽带账号:15806491599
宽带账号归属地市:潍坊
宽带账号归属区县:寒亭区
故障地址:潍坊寒亭区开元街道祥亭街慧馨园小区2号楼3-901*********
联系电话:18866177682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09:22:33
具体故障现象:要求携带新光猫
客户其他诉求:
</t>
  </si>
  <si>
    <t>2024-07-12 09:30:04</t>
  </si>
  <si>
    <t>2024-07-12 09:30:23</t>
  </si>
  <si>
    <t>SD-057-240712-832014-1752</t>
  </si>
  <si>
    <t>2024-07-12 10:38:44</t>
  </si>
  <si>
    <t>【调研】-普通区域-寒亭区-肖家营村自然村-15763098063-1000M-宽带上网投诉-次数0-20240712103733X853409764</t>
  </si>
  <si>
    <t>20240712103733X853409764</t>
  </si>
  <si>
    <t xml:space="preserve">【农村网络投诉】流程受理流水号：20240712103553157630980631037762
客户号码:15763098063
客户姓名:熊**
投诉地市:潍坊
来话流水:2024071210344257520824620
宽带账号:15763098063
宽带账号归属地市:潍坊
宽带账号归属区县:寒亭区
故障地址:潍坊寒亭区南孙镇肖家营村肖家营村自然村肖家营村2号箱肖良志*********
联系电话:15763098063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10:35:25
具体故障现象:PON闪烁：插紧捋顺光钎线，重启未恢复
客户其他诉求:请处理，谢谢
</t>
  </si>
  <si>
    <t>2024-07-12 10:41:55</t>
  </si>
  <si>
    <t>2024-07-12 11:17:33</t>
  </si>
  <si>
    <t>SD-851-326065-24081-3621</t>
  </si>
  <si>
    <t>SD-057-240712-742651-3151</t>
  </si>
  <si>
    <t>2024-07-12 12:38:20</t>
  </si>
  <si>
    <t>普通区域-诸城市-荒山口-13793696078-1000M-宽带上网投诉-次数0-20240712123609X969883788</t>
  </si>
  <si>
    <t>20240712123609X969883788</t>
  </si>
  <si>
    <t xml:space="preserve">【农村网络投诉】流程受理流水号：20240712123529137936960781067944
客户号码:13793696078
客户姓名:丁**
投诉地市:潍坊
来话流水:2024071212323816920859145
宽带账号:13793696078
宽带账号归属地市:潍坊
宽带账号归属区县:诸城市
故障地址:潍坊诸城市林家村镇荒山口村荒山口荒山口村东北2#箱*********
联系电话:13793696078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12:37:56
具体故障现象:光猫亮红灯，
客户其他诉求:
</t>
  </si>
  <si>
    <t>2024-07-12 12:41:01</t>
  </si>
  <si>
    <t>2024-07-12 12:41:57</t>
  </si>
  <si>
    <t>SD-851-280323-20720-12255</t>
  </si>
  <si>
    <t>SD-057-240712-380476-3137</t>
  </si>
  <si>
    <t>2024-07-12 12:36:56</t>
  </si>
  <si>
    <t>【调研】-80+普通-普通区域-诸城市-四达新村-15288818071-300M-宽带上网投诉-次数0-202407120000313369</t>
  </si>
  <si>
    <t>202407120000313369</t>
  </si>
  <si>
    <t>202407120000313369#宽带账号：15288818071；宽带地址：潍坊诸城市龙都街道棉织街四达新村4号楼*********；接入方式：FTTH，当前是否在线：在线，端到端诊断结果：客户侧设备问题，是否智能网关：，客户反映电视卡，显示质差，要求尽快处理回复！来电流水：2024071212321449320856412联系电话：15621652229</t>
  </si>
  <si>
    <t>2024-07-12 12:50:05</t>
  </si>
  <si>
    <t>2024-07-12 12:50:27</t>
  </si>
  <si>
    <t>SD-057-240712-276893-812</t>
  </si>
  <si>
    <t>2024-07-12 09:17:06</t>
  </si>
  <si>
    <t>【调研】-80+金卡-普通区域-寒亭区-双庙小区-15263636511-300M-宽带上网投诉-次数0-20240712091408X848510459</t>
  </si>
  <si>
    <t>20240712091408X848510459</t>
  </si>
  <si>
    <t xml:space="preserve">流程受理流水号：20240712091154152636365111013088
客户号码:15263636511
客户姓名:纪**
投诉地市:潍坊
来话流水:2024071209091947020843662
宽带账号:15263636511
宽带账号归属地市:潍坊
宽带账号归属区县:寒亭区
故障地址:潍坊寒亭区经济开发区虞河路双庙小区东区8号楼（禁止受理）*********
联系电话:15263636511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09:11:57
具体故障现象: 光纤线插紧捋顺重启未恢复 
客户其他诉求:
</t>
  </si>
  <si>
    <t>2024-07-12 09:23:01</t>
  </si>
  <si>
    <t>2024-07-12 09:23:15</t>
  </si>
  <si>
    <t>SD-851-254050-15574-7828</t>
  </si>
  <si>
    <t>SD-057-240712-381604-911</t>
  </si>
  <si>
    <t>2024-07-12 09:23:55</t>
  </si>
  <si>
    <t>80+银卡-普通区域-寿光市-西稻田村自然村-15169555215-1000M-宽带上网投诉-次数0-202407120000132084</t>
  </si>
  <si>
    <t>202407120000132084</t>
  </si>
  <si>
    <t>202407120000132084#宽带账号：15169555215；宽带地址：潍坊寿光市稻田镇西稻田村西稻田村自然村西稻田村8号箱(李德宝外墙）*********；接入方式：FTTH，当前是否在线：在线，端到端诊断结果：客户侧设备问题，是否智能网关：，客户反映宽带无法上网，要求上门要求尽快处理回复！来电流水：2024071209215343420892774，联系电话18366302372</t>
  </si>
  <si>
    <t>2024-07-12 09:28:38</t>
  </si>
  <si>
    <t>2024-07-12 09:28:58</t>
  </si>
  <si>
    <t>SD-851-308288-16624-12425</t>
  </si>
  <si>
    <t>SD-057-240712-592367-3245</t>
  </si>
  <si>
    <t>2024-07-12 12:47:06</t>
  </si>
  <si>
    <t>【调研】-80+银卡-普通区域-安丘市-富家庄子村自然村-15864323370-1000M-宽带上网投诉-次数0-20240712124448X488367730</t>
  </si>
  <si>
    <t>20240712124448X488367730</t>
  </si>
  <si>
    <t xml:space="preserve">【农村网络投诉】流程受理流水号：20240712124402158643233701069454
客户号码:15864323370
客户姓名:杨**
投诉地市:潍坊
来话流水:2024071212422721520824672
宽带账号:15864323370
宽带账号归属地市:潍坊
宽带账号归属区县:安丘市
故障地址:潍坊安丘市凌河镇富家庄子村富家庄子村自然村富家庄子村西北4号箱郑汉亮*********
联系电话:15864323370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故障时间:2024-07-12 12:47:51
具体故障现象:光猫亮红灯，
客户其他诉求:
</t>
  </si>
  <si>
    <t>2024-07-12 12:51:52</t>
  </si>
  <si>
    <t>2024-07-12 12:52:12</t>
  </si>
  <si>
    <t>SD-851-225144-22146-7951</t>
  </si>
  <si>
    <t>SD-057-240712-172409-1134</t>
  </si>
  <si>
    <t>2024-07-12 09:47:21</t>
  </si>
  <si>
    <t>80+普通-普通区域-高密市-今日星城-15954477579-300M-宽带上网投诉-次数0-20240712094428X668098356</t>
  </si>
  <si>
    <t>20240712094428X668098356</t>
  </si>
  <si>
    <t xml:space="preserve">流程受理流水号：20240712094346159544775791022887
客户号码:15954477579
客户姓名:陈**
投诉地市:潍坊
来话流水:2024071209413330320838715
宽带账号:15954477579
宽带账号归属地市:潍坊
宽带账号归属区县:高密市
故障地址:潍坊高密市朝阳街道夷安大道今日星城高密今日星城18号楼2单元箱*********
联系电话:13356787717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光功率:-21.30
故障大类:宽带
故障细类:网速慢/上网掉线(专席)
携转原因:
故障时间:2024-07-12 09:47:25
具体故障现象:质差光猫，频繁掉线，请协助处理  谢谢
客户其他诉求:
</t>
  </si>
  <si>
    <t>2024-07-12 09:51:07</t>
  </si>
  <si>
    <t>2024-07-12 09:51:35</t>
  </si>
  <si>
    <t>SD-057-240712-845937-860</t>
  </si>
  <si>
    <t>普通区域-青州市-青州朝阳小区-15063664366-100M-宽带上网投诉-次数0-202407120000130528</t>
  </si>
  <si>
    <t>2024-07-13 10:21:00</t>
  </si>
  <si>
    <t>202407120000130528</t>
  </si>
  <si>
    <t>202407120000130528#宽带账号：15063664366；宽带地址：潍坊青州市王府街道八腊庙街朝阳小区3号楼；客户来电反映宽带无法上网，老人在家，无法配合线上指导，要求上门，请协助处理，谢谢！联系电话：15063664366；联系人：先生；来电流水：2024071209173347820840651</t>
  </si>
  <si>
    <t>2024-07-12 09:28:18</t>
  </si>
  <si>
    <t>2024-07-12 09:29:02</t>
  </si>
  <si>
    <t>SD-057-240712-940528-2370</t>
  </si>
  <si>
    <t>80+银卡-普通区域-高密市-和家园门头房（小微）-13406468877-200M-宽带上网投诉-次数0-202407120000256396</t>
  </si>
  <si>
    <t>2024-07-13 12:30:00</t>
  </si>
  <si>
    <t>202407120000256396</t>
  </si>
  <si>
    <t>202407120000256396#流程受理流水号：20240712112858134064688771053243
客户号码:13406468877
客户姓名:王**
投诉地市:潍坊
来话流水:2024071211280221520821879
宽带账号:13406468877
宽带账号归属地市:潍坊
宽带账号归属区县:高密市
故障地址:潍坊高密市密水街道创业街和家园门头房（小微）高密和家园门头房（小微）6号箱*********
联系电话:15053697890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故障细类:宽带网速慢/卡顿
携转原因:
故障时间:2024-07-12 11:29:11
具体故障现象:打不开网页，
客户其他诉求:
;宽带小区$[和家园门头房（小微）]$</t>
  </si>
  <si>
    <t>2024-07-12 11:33:15</t>
  </si>
  <si>
    <t>2024-07-12 11:33:43</t>
  </si>
  <si>
    <t>SD-057-240712-739465-43</t>
  </si>
  <si>
    <t>2024-07-12 07:13:13</t>
  </si>
  <si>
    <t>80+钻石-普通区域-安丘市-西王官疃村自然村-13864672003-1000M-宽带上网投诉-次数0-202407120000091139</t>
  </si>
  <si>
    <t>202407120000091139</t>
  </si>
  <si>
    <t>202407120000091139#流程受理流水号：20240712071222138646720031000289
客户号码:13864672003
客户姓名:唐**
投诉地市:潍坊
来话流水:2024071207120596320887549
宽带账号:13864672003
宽带账号归属地市:潍坊
宽带账号归属区县:安丘市
故障地址:潍坊安丘市景芝镇西王官疃村西王官疃村自然村西王官疃村李四庆*********
联系电话:13864672003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光功率:-16.21
故障大类:宽带/电视
故障细类:宽带无法上网
携转原因:
故障时间:2024-07-12 07:11:51
具体故障现象:提示网络无法连接，
客户其他诉求:
;宽带小区$[西王官疃村自然村]$</t>
  </si>
  <si>
    <t>2024-07-12 07:15:59</t>
  </si>
  <si>
    <t>2024-07-12 07:16:31</t>
  </si>
  <si>
    <t>SD-057-240712-615704-1141</t>
  </si>
  <si>
    <t>2024-07-12 09:47:45</t>
  </si>
  <si>
    <t>【重投】-【调研】-普通区域-昌乐县-农行家属院-13792662114-200M-魔百和投诉-次数0-20240712094547X747242225</t>
  </si>
  <si>
    <t>20240712094547X747242225</t>
  </si>
  <si>
    <t>流程受理流水号：20240712094437137926621141023115
客户号码:13792662114
客户姓名:孙*
投诉地市:潍坊
来话流水:2024071209432332820862189
宽带账号:13792662114
宽带账号归属地市:潍坊
宽带账号归属区县:昌乐县
故障地址:潍坊昌乐县城关街道文化路农行家属院投资小区东苑1号楼2单元202
联系电话:15264684661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光功率:-16.61
故障大类:电视
故障细类:移动高清电视故障(专席)
携转原因:
故障时间:2024-07-12 09:44:35
魔百和单播/组播:组播
具体故障现象:电视提示网络类错误，
客户其他诉求:
魔百和单/组播：组播</t>
  </si>
  <si>
    <t>2024-07-12 09:49:07</t>
  </si>
  <si>
    <t>2024-07-12 09:49:34</t>
  </si>
  <si>
    <t>SD-057-240712-609324-736</t>
  </si>
  <si>
    <t>2024-07-12 09:11:06</t>
  </si>
  <si>
    <t>80+银卡-普通区域-青州市-圣和雅居园-15169550636-1000M-宽带上网投诉-次数0-20240712090812X492148884</t>
  </si>
  <si>
    <t>20240712090812X492148884</t>
  </si>
  <si>
    <t xml:space="preserve">流程受理流水号：20240712090644151695506361011496
客户号码:15169550636
客户姓名:范**
投诉地市:潍坊
来话流水:2024071209040646520886509
宽带账号:15169550636
宽带账号归属地市:潍坊
宽带账号归属区县:青州市
故障地址:潍坊青州市东夏镇益王府路圣和雅居园13号楼*********
联系电话:15910112022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09:05:46
具体故障现象:PON灯闪，引导客户将光纤线插紧，将弯折的位置捋直后重启无效。
客户其他诉求:
</t>
  </si>
  <si>
    <t>2024-07-12 09:13:03</t>
  </si>
  <si>
    <t>2024-07-12 09:13:26</t>
  </si>
  <si>
    <t>SD-851-247825-5912-10755</t>
  </si>
  <si>
    <t>SD-057-240712-318429-832</t>
  </si>
  <si>
    <t>2024-07-12 09:18:08</t>
  </si>
  <si>
    <t>【调研】-普通区域-安丘市-大油坊村自然村-13780888708-300M-宽带上网投诉-次数0-202407120000126714</t>
  </si>
  <si>
    <t>202407120000126714</t>
  </si>
  <si>
    <t xml:space="preserve">202407120000126714#宽带账号：13780888708；宽带地址：潍坊安丘市景芝镇大油坊村大油坊村自然村3号箱：客户来电反映：宽带无法使用,，要求上门，客户不核对地址，请协助处理，谢谢！联系电话：19265592623；联系人：先生；来电流水：20240712091509512208122333
</t>
  </si>
  <si>
    <t>2024-07-12 09:24:17</t>
  </si>
  <si>
    <t>2024-07-12 09:25:56</t>
  </si>
  <si>
    <t>SD-057-240712-674182-930</t>
  </si>
  <si>
    <t>2024-07-12 09:26:06</t>
  </si>
  <si>
    <t>【调研】-普通区域-安丘市-王家庄子-17861211589-500M-宽带上网投诉-次数0-20240712092306X386702542</t>
  </si>
  <si>
    <t>20240712092306X386702542</t>
  </si>
  <si>
    <t xml:space="preserve">【农村网络投诉】流程受理流水号：20240712092148178612115891016149
客户号码:17861211589
客户姓名:刘**
投诉地市:潍坊
来话流水:2024071209212905420887889
宽带账号:17861211589
宽带账号归属地市:潍坊
宽带账号归属区县:安丘市
故障地址:潍坊安丘市辉渠镇王家庄子村王家庄子王家庄子4号箱李忠利*********
联系电话:17861211589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故障时间:2024-07-12 09:22:53
具体故障现象:光猫亮红灯，已告知客户群障 客户不认可 
客户其他诉求:
</t>
  </si>
  <si>
    <t>2024-07-12 09:29:12</t>
  </si>
  <si>
    <t>2024-07-12 09:30:03</t>
  </si>
  <si>
    <t>SD-057-240712-674019-3349</t>
  </si>
  <si>
    <t>2024-07-12 12:59:53</t>
  </si>
  <si>
    <t>【重投】-普通区域-昌邑市-仓街商业街扩容-15854444006-100M-宽带上网投诉-次数0-20240712125800X280905143</t>
  </si>
  <si>
    <t>20240712125800X280905143</t>
  </si>
  <si>
    <t xml:space="preserve">流程受理流水号：20240712125646158544440061071532
客户号码:15854444006
客户姓名:姚**
投诉地市:潍坊
来话流水:2024071212542485520802685
宽带账号:15854444006
宽带账号归属地市:潍坊
宽带账号归属区县:昌邑市
故障地址:潍坊昌邑市围子街道仓街仓街商业街扩容1号箱*********
联系电话:15006646383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12:57:24
具体故障现象:提示网络无法连接，线上指导检查电源，电源线，开关未恢复请协助谢谢
客户其他诉求:谢谢
</t>
  </si>
  <si>
    <t>2024-07-12 13:04:45</t>
  </si>
  <si>
    <t>2024-07-12 13:08:15</t>
  </si>
  <si>
    <t>SD-057-240712-042958-613</t>
  </si>
  <si>
    <t>2024-07-12 09:06:15</t>
  </si>
  <si>
    <t>普通区域-青州市-火车站东街沿街-13791659977-200M-宽带上网投诉-次数0-202407120000118424</t>
  </si>
  <si>
    <t>2024-07-13 10:07:00</t>
  </si>
  <si>
    <t>202407120000118424</t>
  </si>
  <si>
    <t xml:space="preserve">202407120000118424#宽带账号：13791659977；宽带地址：潍坊青州市益都街道北城大街火车站东街沿街6号箱*；客户来电反映宽带网速慢，要求师傅上门，请协助处理，谢谢！联系电话：13791659977；联系人：先生；来电流水：2024071208585936320835927。 </t>
  </si>
  <si>
    <t>2024-07-12 09:12:41</t>
  </si>
  <si>
    <t>2024-07-12 09:13:05</t>
  </si>
  <si>
    <t>SD-057-240712-256347-1073</t>
  </si>
  <si>
    <t>2024-07-12 09:41:10</t>
  </si>
  <si>
    <t>普通区域-高密市-华意家园-15165626266-300M-宽带上网投诉-次数0-20240712093817X297231522</t>
  </si>
  <si>
    <t>20240712093817X297231522</t>
  </si>
  <si>
    <t xml:space="preserve">流程受理流水号：20240712093710151656262661020958
客户号码:15165626266
客户姓名:陈**
投诉地市:潍坊
来话流水:2024071209363706320876709
宽带账号:15165626266
宽带账号归属地市:潍坊
宽带账号归属区县:高密市
故障地址:潍坊市高密市密水街道康成大街华意家园2号楼*********
联系电话:15165626266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09:37:21
具体故障现象:客户来电表示宽带受天气原因现在不能正常使用频繁掉线，
客户其他诉求:
</t>
  </si>
  <si>
    <t>2024-07-12 09:43:35</t>
  </si>
  <si>
    <t>2024-07-12 09:46:29</t>
  </si>
  <si>
    <t>SD-057-240712-196702-3102</t>
  </si>
  <si>
    <t>2024-07-12 12:32:32</t>
  </si>
  <si>
    <t>80+金卡-FTTR-普通区域-诸城市-奥韵花园-15064657188-1000M-宽带上网投诉-次数0-20240712101258X378568199</t>
  </si>
  <si>
    <t>20240712101258X378568199</t>
  </si>
  <si>
    <t>流程 ： 
 流程受理流水号：20240712101124150646571881030756; 
手机号码 ：15064657188；
客户姓名 ：张**；
投诉地市 ：潍坊；
来话流水 ：2024071210105505320814809；
宽带账号 ：15064657188；
宽带账号归属地市 ：潍坊；
宽带账号归属区县 ：诸城市；
联系人 ：张**；
故障地址 ：潍坊诸城市密州街道东坡街奥韵花园13号楼*********；
联系电话 ：15064657188；
是否升级倾向 ：否；
是否投诉倾向 ：否；
工单内容 ：客户来电反映电视无法观看，请协助处理，谢谢；
_是否智能网关：否</t>
  </si>
  <si>
    <t>2024-07-12 12:34:33</t>
  </si>
  <si>
    <t>家宽业务-&gt;网络质量-&gt;家庭宽带-&gt;全局流转-&gt;功能使用-&gt;上行网速慢-&gt;全局流转</t>
  </si>
  <si>
    <t>2024-07-12 12:38:29</t>
  </si>
  <si>
    <t>SD-851-321065-14308-15612</t>
  </si>
  <si>
    <t>SD-057-240712-236189-3348</t>
  </si>
  <si>
    <t>2024-07-12 12:59:49</t>
  </si>
  <si>
    <t>80+普通-FTTR-普通区域-诸城市-四达新村-13869687807-1000M-宽带上网投诉-次数0-20240712125747X267177843</t>
  </si>
  <si>
    <t>20240712125747X267177843</t>
  </si>
  <si>
    <t xml:space="preserve">【农村网络投诉】流程受理流水号：20240712125214138696878071070837
客户号码:13869687807
客户姓名:赵**
投诉地市:潍坊
来话流水:2024071212510550920881185
宽带账号:13869687807
宽带账号归属地市:潍坊
宽带账号归属区县:诸城市
故障地址:潍坊诸城市龙都街道棉织街四达新村1号楼1单元1201
联系电话:13853699975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12:52:26
具体故障现象:提示网络无法连接，客户光猫亮红灯，已指导客户将光纤线捋直插紧、重启光猫，还是红灯。请协助处理谢谢。
客户其他诉求:
</t>
  </si>
  <si>
    <t>2024-07-12 13:03:17</t>
  </si>
  <si>
    <t>2024-07-12 13:04:44</t>
  </si>
  <si>
    <t>SD-851-326654-15794-8767</t>
  </si>
  <si>
    <t>SD-057-240712-165749-1079</t>
  </si>
  <si>
    <t>2024-07-12 09:41:33</t>
  </si>
  <si>
    <t>普通区域-青州市-富盈家园小区-18678091186-500M-宽带上网投诉-次数0-20240712093901X341504369</t>
  </si>
  <si>
    <t>20240712093901X341504369</t>
  </si>
  <si>
    <t xml:space="preserve">流程受理流水号：20240712093510186780911861020337
客户号码:18678091186
客户姓名:李**
投诉地市:潍坊
来话流水:2024071209371697220885238
宽带账号:18678091186
宽带账号归属地市:潍坊
宽带账号归属区县:青州市
故障地址:潍坊青州市东夏镇益王府北路富盈家园小区19号楼*********
联系电话:18753812329
联系人:女士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故障时间:2024-07-12 09:38:37
具体故障现象:光猫灯正常但电脑手机无法上网，
客户其他诉求:
</t>
  </si>
  <si>
    <t>2024-07-12 09:48:25</t>
  </si>
  <si>
    <t>2024-07-12 09:51:20</t>
  </si>
  <si>
    <t>SD-851-286370-1401-16980</t>
  </si>
  <si>
    <t>SD-057-240712-275914-1733</t>
  </si>
  <si>
    <t>2024-07-12 10:37:52</t>
  </si>
  <si>
    <t>80+银卡-普通区域-临朐县-卧龙官庄-13583672636-300M-宽带上网投诉-次数0-202407120000197470</t>
  </si>
  <si>
    <t>202407120000197470</t>
  </si>
  <si>
    <t xml:space="preserve">202407120000197470#客户来电反映办理的是高清电视业务，但机顶盒上显示标清机顶盒，要求更换机顶盒设备，宽带账号：13583672636；宽带地址：潍坊临朐县辛寨镇人民政府卧龙官庄村；客户不在现场，请协助处理，
谢谢！联系电话：13583672636；联系人：女士；来电流水2024071210292432420854656
</t>
  </si>
  <si>
    <t>2024-07-12 10:42:05</t>
  </si>
  <si>
    <t>2024-07-12 10:42:32</t>
  </si>
  <si>
    <t>SD-851-318104-16704-21412</t>
  </si>
  <si>
    <t>SD-057-240712-475192-2329</t>
  </si>
  <si>
    <t>2024-07-12 11:26:03</t>
  </si>
  <si>
    <t>普通区域-高密市-阳光新城沿街聚类（小微）-15315367805-1000M-宽带上网投诉-次数0-202407120000253980</t>
  </si>
  <si>
    <t>202407120000253980</t>
  </si>
  <si>
    <t>202407120000253980#流程受理流水号：20240712112519153153678051052216
客户号码:15315367805
客户姓名:于*
投诉地市:潍坊
来话流水:2024071211223334420851659
宽带账号:15315367805
账号归属区县:高密-密水网格-铁通大众直销
联系电话:15163005033
联系人:先生/女士
宽带地址:潍坊
工单紧急程度:非常紧急
是否投诉倾向:否
是否重复投诉:否
是否携转意向:否
是否有升级投诉倾向:否
*业务名称:业务融合开机流程小微宽带
投诉内容:手机号码：15315367805，【问题描述】客户已办理宽带业务，有开通单，要求装维尽快联系上门，请处理，谢谢（从预约到现在一直未安装上，）。联系电话：15163005033，联系人：先生/女士，录音流水号：2024071211223334420851659。
是否到厅:否
;宽带小区$[阳光新城沿街聚类（小微）]$</t>
  </si>
  <si>
    <t>2024-07-12 11:31:23</t>
  </si>
  <si>
    <t>2024-07-12 11:32:06</t>
  </si>
  <si>
    <t>SD-851-292701-17506-2404</t>
  </si>
  <si>
    <t>2024-07-12 11:29:06</t>
  </si>
  <si>
    <t>【调研】-普通区域-高密市-星合国际二期-13791897190-1000M-宽带上网投诉-次数0-202407120000254797 一级督办</t>
  </si>
  <si>
    <t>202407120000254797</t>
  </si>
  <si>
    <t>202407120000254797#【已关注中国移动10086微信公众号】流程受理流水号：20240712112803137918971901052991
客户号码:13791897190
客户姓名:王*
投诉地市:潍坊
来话流水:2024071211270153820808980
宽带账号:13791897190
宽带账号归属地市:潍坊
宽带账号归属区县:高密市
故障地址:潍坊高密市朝阳街道花园街星合国际二期1号楼*********
联系电话:13791897190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故障细类:网速慢/上网掉线(专席)
携转原因:
故障时间:2024-07-12 11:28:25
具体故障现象:网速慢卡顿，路由器千兆，放在开阔位置,系统显示都正常，重启过未恢复的，
客户其他诉求:
;宽带小区$[星合国际二期]$</t>
  </si>
  <si>
    <t>2024-07-12 11:30:54</t>
  </si>
  <si>
    <t>2024-07-12 11:31:12</t>
  </si>
  <si>
    <t>SD-851-322458-796-10030</t>
  </si>
  <si>
    <t>SD-057-240712-687195-1760</t>
  </si>
  <si>
    <t>2024-07-12 10:39:43</t>
  </si>
  <si>
    <t>【重投】-80+金卡-普通区域-青州市-阳河文和苑-13455688249-1000M-宽带上网投诉-次数0-202407120000200784</t>
  </si>
  <si>
    <t>202407120000200784</t>
  </si>
  <si>
    <t>202407120000200784#流程受理流水号：20240712103903134556882491038725
客户号码:13455688249
客户姓名:刘**
投诉地市:潍坊
来话流水:2024071210370184620855091
宽带账号:13455688249
宽带账号归属地市:潍坊
宽带账号归属区县:青州市
故障地址:潍坊青州市高柳镇阳河村阳河文和苑6号楼*********
联系电话:15954483656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故障时间:2024-07-12 10:39:16
具体故障现象:网速慢卡顿，
客户其他诉求:客户要求尽快处理
;宽带小区$[阳河文和苑]$</t>
  </si>
  <si>
    <t>2024-07-12 10:41:02</t>
  </si>
  <si>
    <t>2024-07-12 10:42:21</t>
  </si>
  <si>
    <t>SD-851-248084-22641-1959</t>
  </si>
  <si>
    <t>SD-057-240712-143756-743</t>
  </si>
  <si>
    <t>2024-07-12 09:11:27</t>
  </si>
  <si>
    <t>普通区域-安丘市-西莲池村自然村-18363618206-1000M-宽带上网投诉-次数0-20240712090930X570597284</t>
  </si>
  <si>
    <t>20240712090930X570597284</t>
  </si>
  <si>
    <t xml:space="preserve">【农村网络投诉】流程受理流水号：20240712090744183636182061011774
客户号码:18363618206
客户姓名:周**
投诉地市:潍坊
来话流水:2024071209071546420820530
宽带账号:18363618206
宽带账号归属地市:潍坊
宽带账号归属区县:安丘市
故障地址:潍坊安丘市石堆镇西莲池村西莲池村自然村西莲池二次追加3号箱翁世贤*********
联系电话:18764652978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09:06:42
具体故障现象:提示网络无法连接，重启光猫
客户其他诉求:
</t>
  </si>
  <si>
    <t>2024-07-12 09:17:07</t>
  </si>
  <si>
    <t>2024-07-12 09:17:30</t>
  </si>
  <si>
    <t>SD-851-236941-8938-26480</t>
  </si>
  <si>
    <t>SD-057-240712-517034-902</t>
  </si>
  <si>
    <t>2024-07-12 09:23:21</t>
  </si>
  <si>
    <t>【调研】-80+普通-普通区域-寿光市-中南世纪星城C-15806466687-300M-宽带上网投诉-次数0-202407120000132006</t>
  </si>
  <si>
    <t>202407120000132006</t>
  </si>
  <si>
    <t>202407120000132006#宽带账号15806466687；宽带地址：潍坊寿光市洛城街道洛兴街中南世纪星城；客户来电反映宽带网速慢，客户不配合排障，要求上门，请协助处理，谢谢！联系电话：15806466687；联系人：先生；来电流水：2024071209211854520885666</t>
  </si>
  <si>
    <t>2024-07-12 09:25:08</t>
  </si>
  <si>
    <t>2024-07-12 09:31:33</t>
  </si>
  <si>
    <t>SD-057-240712-450762-868</t>
  </si>
  <si>
    <t>2024-07-12 09:20:31</t>
  </si>
  <si>
    <t>【调研】-80+银卡-普通区域-昌乐县-冢头-15154466596-200M-宽带上网投诉-次数0-20240712091857X137565154</t>
  </si>
  <si>
    <t>20240712091857X137565154</t>
  </si>
  <si>
    <t xml:space="preserve">【农村网络投诉】流程受理流水号：20240712091751151544665961014874
客户号码:15154466596
客户姓名:赵**
投诉地市:潍坊
来话流水:2024071209163934320830122
宽带账号:15154466596
宽带账号归属地市:潍坊
宽带账号归属区县:昌乐县
故障地址:潍坊昌乐县高崖库区冢头冢头冢头村5#*********
联系电话:18763688731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09:18:30
具体故障现象:提示网络无法连接，
客户其他诉求:
</t>
  </si>
  <si>
    <t>2024-07-12 09:31:57</t>
  </si>
  <si>
    <t>2024-07-12 09:35:29</t>
  </si>
  <si>
    <t>SD-057-240712-075493-2362</t>
  </si>
  <si>
    <t>80+普通-普通区域-昌邑市-榆林自然村-13562631113-1000M-魔百和投诉-次数0-20240712112621X781793579</t>
  </si>
  <si>
    <t>20240712112621X781793579</t>
  </si>
  <si>
    <t>【农村网络投诉】流程受理流水号：20240712112519135626311131052212
客户号码:13562631113
客户姓名:史**
投诉地市:潍坊
来话流水:2024071211203478520825823
宽带账号:13562631113
宽带账号归属地市:潍坊
宽带账号归属区县:昌邑市
故障地址:潍坊昌邑市南逄镇榆林村榆林自然村10号箱王树仁*********
联系电话:13562631113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故障大类:电视
故障细类:移动高清电视故障(专席)
携转原因:
故障时间:2024-07-12 11:26:31
魔百和单播/组播:组播
具体故障现象:电视直播或点播无法观看，重启设备无效
客户其他诉求:
魔百和单/组播：组播</t>
  </si>
  <si>
    <t>2024-07-12 11:58:17</t>
  </si>
  <si>
    <t>2024-07-12 11:59:19</t>
  </si>
  <si>
    <t>SD-851-259200-3217-7238</t>
  </si>
  <si>
    <t>2024-07-12 09:09:59</t>
  </si>
  <si>
    <t>【调研】-普通区域-昌邑市-书香苑新区-15069653128-300M-宽带上网投诉-次数0-202407120000118121 一级督办</t>
  </si>
  <si>
    <t>202407120000118121</t>
  </si>
  <si>
    <t>2024-07-12 09:30:56</t>
  </si>
  <si>
    <t>2024-07-12 09:31:23</t>
  </si>
  <si>
    <t>SD-057-240712-762189-1094</t>
  </si>
  <si>
    <t>2024-07-12 09:42:20</t>
  </si>
  <si>
    <t>【调研】-80+金卡-普通区域-诸城市-繁华新城-15954416160-1000M-宽带上网投诉-次数0-202407120000148926</t>
  </si>
  <si>
    <t>202407120000148926</t>
  </si>
  <si>
    <t xml:space="preserve">202407120000148926#流程受理流水号：20240712094142159544161601022279
客户号码:15954416160
客户姓名:王**
投诉地市:潍坊
来话流水:2024071209404416120828669
宽带账号:15954416160
宽带账号归属地市:潍坊
宽带账号归属区县:诸城市
故障地址:潍坊诸城市密州街道凤凰路繁华新城西区1号楼*********
联系电话:15954416160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光功率:-19.17
故障大类:宽带/电视
故障细类:宽带网速慢/卡顿
携转原因:
故障时间:2024-07-12 09:42:08
具体故障现象:网速慢卡顿，
客户其他诉求:客户侧为质差终端，要求上门更换终端并一并处理故障问题。
</t>
  </si>
  <si>
    <t>2024-07-12 09:46:39</t>
  </si>
  <si>
    <t>2024-07-12 09:46:59</t>
  </si>
  <si>
    <t>SD-851-274810-8929-24397</t>
  </si>
  <si>
    <t>SD-057-240712-617450-755</t>
  </si>
  <si>
    <t>2024-07-12 09:12:25</t>
  </si>
  <si>
    <t>普通区域-安丘市-凌河水泊村-15866540326-200M-宽带上网投诉-次数0-202407120000123410</t>
  </si>
  <si>
    <t>2024-07-13 10:13:00</t>
  </si>
  <si>
    <t>202407120000123410</t>
  </si>
  <si>
    <t>202407120000123410#导航立单,客户通过语音导航反馈宽带故障问题,经诊断光猫设备性能不佳,要求装维回访处理,请协助.联系电话：15866540326</t>
  </si>
  <si>
    <t>2024-07-12 09:17:45</t>
  </si>
  <si>
    <t>2024-07-12 09:18:05</t>
  </si>
  <si>
    <t>SD-057-240712-740528-764</t>
  </si>
  <si>
    <t>2024-07-12 09:13:21</t>
  </si>
  <si>
    <t>【调研】-普通区域-寿光市-寿光西关村-13573610735-300M-宽带上网投诉-次数0-202407120000125972</t>
  </si>
  <si>
    <t>202407120000125972</t>
  </si>
  <si>
    <t>202407120000125972#流程受理流水号：20240712091126135736107351012959
客户号码:13573610735
客户姓名:肖**
投诉地市:潍坊
来话流水:2024071209110159820863340
宽带账号:13573610735
宽带账号归属地市:潍坊
宽带账号归属区县:寿光市
故障地址:潍坊寿光市圣城街道兴隆路与广场街被100米路西金光街西关村西关村5号箱*********
联系电话:15165619998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09:13:21
具体故障现象:光猫亮红灯，
客户其他诉求:
;宽带小区$[寿光西关村]$</t>
  </si>
  <si>
    <t>2024-07-12 09:15:53</t>
  </si>
  <si>
    <t>2024-07-12 09:16:30</t>
  </si>
  <si>
    <t>SD-057-240712-132658-904</t>
  </si>
  <si>
    <t>2024-07-12 09:23:30</t>
  </si>
  <si>
    <t>【调研】-80+普通-普通区域-奎文区-新富佳苑-13583628301-300M-宽带上网投诉-次数0-20240712092119X279414646</t>
  </si>
  <si>
    <t>20240712092119X279414646</t>
  </si>
  <si>
    <t xml:space="preserve">流程受理流水号：20240712092024135836283011015713
客户号码:13583628301
客户姓名:刘**
投诉地市:潍坊
来话流水:2024071209164138720830536
宽带账号:13583628301
宽带账号归属地市:潍坊
宽带账号归属区县:高新
故障地址:潍坊高新高新城区樱前街新富佳苑1号楼*********
联系电话:13583628301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故障时间:2024-07-12 09:16:53
具体故障现象:打不开网页，
客户其他诉求:
</t>
  </si>
  <si>
    <t>2024-07-12 09:24:44</t>
  </si>
  <si>
    <t>2024-07-12 09:25:52</t>
  </si>
  <si>
    <t>SD-851-335957-16463-27404</t>
  </si>
  <si>
    <t>SD-057-240712-231948-906</t>
  </si>
  <si>
    <t>2024-07-12 09:23:37</t>
  </si>
  <si>
    <t>80+金卡-普通区域-临朐县-南店自然村-15763638123-1000M-宽带上网投诉-次数0-20240712092200X320268994</t>
  </si>
  <si>
    <t>20240712092200X320268994</t>
  </si>
  <si>
    <t xml:space="preserve">【农村网络投诉】流程受理流水号：20240712092108157636381231015952
客户号码:15763638123
客户姓名:冯**
投诉地市:潍坊
来话流水:2024071209203333120876504
宽带账号:15763638123
宽带账号归属地市:潍坊
宽带账号归属区县:临朐县
故障地址:潍坊临朐县蒋峪镇人民政府南店南店自然村南店沿街（扩容3）14号箱刘永福（外墙-路西）*********
联系电话:15763638123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09:21:30
具体故障现象:光猫亮红灯，线路断了 上不去网 要求报修
客户其他诉求:光猫亮红灯，线路断了 上不去网 要求报修
</t>
  </si>
  <si>
    <t>2024-07-12 09:27:25</t>
  </si>
  <si>
    <t>2024-07-12 09:38:06</t>
  </si>
  <si>
    <t>SD-057-240712-954613-2782</t>
  </si>
  <si>
    <t>2024-07-12 12:09:51</t>
  </si>
  <si>
    <t>普通区域-寿光市-东罗桥村自然村-13869615238-500M-魔百和投诉-次数0-202407120000297013</t>
  </si>
  <si>
    <t>202407120000297013</t>
  </si>
  <si>
    <t>202407120000297013#流程受理流水号：20240712120911138696152381063174
客户号码:13869615238
客户姓名:吴**
投诉地市:潍坊
来话流水:2024071212081218720865862
宽带账号:13869615238
宽带账号归属地市:潍坊
宽带账号归属区县:寿光市
故障地址:潍坊寿光市古城东罗桥村
联系电话:13869615238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光功率:-15.80
故障大类:宽带/电视
故障细类:移动高清电视故障(专席)
携转原因:
故障时间:2024-07-12 12:09:24
魔百和单播/组播:组播
具体故障现象:电视显示51020，请协助谢谢
客户其他诉求:
魔百和单/组播：组播;宽带小区$[东罗桥村自然村]$</t>
  </si>
  <si>
    <t>2024-07-12 12:10:48</t>
  </si>
  <si>
    <t>2024-07-12 12:11:07</t>
  </si>
  <si>
    <t>SD-851-319360-5009-10995</t>
  </si>
  <si>
    <t>SD-057-240712-316842-569</t>
  </si>
  <si>
    <t>2024-07-12 09:03:51</t>
  </si>
  <si>
    <t>【调研】-80+普通-普通区域-高密市-梓潼庙社区-13806495869-300M-宽带上网投诉-次数0-202407120000117877</t>
  </si>
  <si>
    <t>202407120000117877</t>
  </si>
  <si>
    <t xml:space="preserve">202407120000117877#宽带账号：13806495869宽带地址：潍坊高密市朝阳街道夷安大道梓潼庙社区梓潼庙社区戚树春19号箱*********；客户来电反映移动高清看不了经查询客户侧为质差机顶盒，请协助上门更换设备并一并处理故障问题，谢谢！联系电话：13806495869联系人：***；来电流水：2024071209011033720856647。 </t>
  </si>
  <si>
    <t>2024-07-12 09:07:18</t>
  </si>
  <si>
    <t>2024-07-12 09:07:45</t>
  </si>
  <si>
    <t>SD-852-336261-610-24908</t>
  </si>
  <si>
    <t>SD-057-240712-531072-1674</t>
  </si>
  <si>
    <t>2024-07-12 10:32:02</t>
  </si>
  <si>
    <t>80+白金-普通区域-青州市-石桥村自然村-13589185530-1000M-宽带上网投诉-次数0-20240712102918X358447744 一级督办</t>
  </si>
  <si>
    <t>20240712102918X358447744</t>
  </si>
  <si>
    <t xml:space="preserve">【农村网络投诉】流程受理流水号：20240712102836135891855301035654
客户号码:13589185530
客户姓名:胡**
投诉地市:潍坊
来话流水:2024071210265230120821948
宽带账号:13589185530
宽带账号归属地市:潍坊
宽带账号归属区县:青州市
故障地址:潍坊青州市谭坊镇石桥村石桥村自然村二次扩容2号箱（胡金忠）*********
联系电话:15095097069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10:28:46
具体故障现象:光猫亮红灯，
客户其他诉求:线上指导未恢复，请协助处理回复谢谢。
</t>
  </si>
  <si>
    <t>2024-07-12 10:34:21</t>
  </si>
  <si>
    <t>2024-07-12 10:34:54</t>
  </si>
  <si>
    <t>SD-851-250849-3451-12996</t>
  </si>
  <si>
    <t>SD-057-240712-715609-774</t>
  </si>
  <si>
    <t>2024-07-12 09:14:17</t>
  </si>
  <si>
    <t>80+银卡-普通区域-寿光市-兆祥小区-13465669000-1000M-宽带上网投诉-次数0-20240712091136X696369467</t>
  </si>
  <si>
    <t>20240712091136X696369467</t>
  </si>
  <si>
    <t xml:space="preserve">流程受理流水号：20240712090920134656690001012287
客户号码:13465669000
客户姓名:樊**
投诉地市:潍坊
来话流水:2024071209075243220827255
宽带账号:13465669000
宽带账号归属地市:潍坊
宽带账号归属区县:寿光市
故障地址:潍坊寿光市圣城街道银海路兆祥小区27号楼*********
联系电话:13465669000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09:05:28
具体故障现象:PON灯闪，把光猫后面的光纤线插紧，捋直，重启也不行。
客户其他诉求:
</t>
  </si>
  <si>
    <t>2024-07-12 09:20:26</t>
  </si>
  <si>
    <t>2024-07-12 09:20:49</t>
  </si>
  <si>
    <t>SD-851-292298-11597-22214</t>
  </si>
  <si>
    <t>SD-057-240712-614723-843</t>
  </si>
  <si>
    <t>2024-07-12 09:18:41</t>
  </si>
  <si>
    <t>普通区域-昌邑市-一品苑-15006369337-200M-宽带上网投诉-次数0-202407120000127052</t>
  </si>
  <si>
    <t>2024-07-13 10:19:00</t>
  </si>
  <si>
    <t>202407120000127052</t>
  </si>
  <si>
    <t xml:space="preserve">202407120000127052#宽带账号：15006369337；宽带地址：潍坊昌邑市城区都昌路一品苑中区B4楼；客户来电反映宽带无法连网，要求上门，请协助处理，谢谢！联系电话：13791652273；联系人：***；来电流水：2024071209152047620814410。 </t>
  </si>
  <si>
    <t>2024-07-12 09:30:30</t>
  </si>
  <si>
    <t>2024-07-12 09:30:59</t>
  </si>
  <si>
    <t>SD-057-240712-793625-920</t>
  </si>
  <si>
    <t>2024-07-12 09:24:45</t>
  </si>
  <si>
    <t>80+普通-普通区域-坊子区-后埠头-15269661808-300M-宽带上网投诉-次数0-202407120000133822</t>
  </si>
  <si>
    <t>202407120000133822</t>
  </si>
  <si>
    <t xml:space="preserve">202407120000133822#流程受理流水号：20240712092342152696618081016727
客户号码:15269661808
客户姓名:田**
投诉地市:潍坊
来话流水:2024071209232024520810640
宽带账号:15269661808
宽带账号归属地市:潍坊
宽带账号归属区县:坊子区
故障地址:潍坊坊子区荆山洼经济发展区后埠头行政村后埠头后埠头2号箱田玉章*********
联系电话:15264684661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光功率:-16.77
故障大类:宽带/电视
故障细类:宽带无法上网
携转原因:
故障时间:2024-07-12 09:23:54
具体故障现象:提示网络无法连接，
客户其他诉求:客户侧为质差终端，要求上门更换终端并一并处理故障问题。
</t>
  </si>
  <si>
    <t>2024-07-12 09:27:11</t>
  </si>
  <si>
    <t>2024-07-12 09:27:42</t>
  </si>
  <si>
    <t>SD-057-240712-287904-921</t>
  </si>
  <si>
    <t>2024-07-12 09:25:05</t>
  </si>
  <si>
    <t>【调研】-80+金卡-普通区域-寒亭区-大官庄村自然村-15094999938-500M-宽带上网投诉-次数1-202407110000097926</t>
  </si>
  <si>
    <t>2024-07-12 09:27:49</t>
  </si>
  <si>
    <t>2024-07-12 09:28:10</t>
  </si>
  <si>
    <t>SD-057-240712-857961-3347</t>
  </si>
  <si>
    <t>2024-07-12 12:59:46</t>
  </si>
  <si>
    <t>普通区域-安丘市-邹家洼村自然村-15064460881-300M-宽带上网投诉-次数0-20240712125739X259196886</t>
  </si>
  <si>
    <t>20240712125739X259196886</t>
  </si>
  <si>
    <t xml:space="preserve">【农村网络投诉】流程受理流水号：20240712125658150644608811071561
客户号码:15064460881
客户姓名:张**
投诉地市:潍坊
来话流水:2024071212562415120815384
宽带账号:15064460881
宽带账号归属地市:潍坊
宽带账号归属区县:安丘市
故障地址:潍坊安丘市白芬子镇邹家洼村邹家洼村自然村邹家洼追加3号箱张学义*********
联系电话:15064460881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12:56:55
具体故障现象:用户无法提供具体故障现象，  
客户未操作
客户其他诉求:
</t>
  </si>
  <si>
    <t>2024-07-12 13:02:32</t>
  </si>
  <si>
    <t>SD-057-240712-527980-1691</t>
  </si>
  <si>
    <t>2024-07-12 10:32:50</t>
  </si>
  <si>
    <t>【重投】-普通区域-奎文区-人事局宿舍-15866124298-500M-宽带上网投诉-次数0-202407120000192497</t>
  </si>
  <si>
    <t>202407120000192497</t>
  </si>
  <si>
    <t>202407120000192497#宽带账号：15866124298；宽带地址：潍坊奎文区大虞街道文化路早春园小区26号楼；客户来电反映电视不能看，/客户不配合排障，要求上门，请协助处理，谢谢！联系电话：15169690078；联系人：先生；来电流水：2024071210302544620867892</t>
  </si>
  <si>
    <t>2024-07-12 10:34:32</t>
  </si>
  <si>
    <t>2024-07-12 10:34:57</t>
  </si>
  <si>
    <t>SD-057-240712-265784-744</t>
  </si>
  <si>
    <t>2024-07-12 09:11:29</t>
  </si>
  <si>
    <t>普通区域-坊子区-绿洲华庭-15966198677-300M-宽带上网投诉-次数0-202407120000121912</t>
  </si>
  <si>
    <t>202407120000121912</t>
  </si>
  <si>
    <t>202407120000121912#流程受理流水号：20240712090844159661986771012089
客户号码:15966198677
客户姓名:孙**
投诉地市:潍坊
来话流水:2024071209075656620828030
宽带账号:15966198677
宽带账号归属地市:潍坊
宽带账号归属区县:坊子区
故障地址:潍坊坊子区坊子新区崇文街绿洲华庭绿洲华庭13号楼*********
联系电话:13793606966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09:08:09
具体故障现象:光猫亮红灯，已经屡线重启 
客户其他诉求:
;宽带小区$[绿洲华庭]$</t>
  </si>
  <si>
    <t>2024-07-12 09:15:19</t>
  </si>
  <si>
    <t>2024-07-12 09:15:37</t>
  </si>
  <si>
    <t>SD-057-240712-804527-926</t>
  </si>
  <si>
    <t>2024-07-12 09:25:59</t>
  </si>
  <si>
    <t>【调研】-80+普通-(目标)普通区域-安丘市-景芝镇潍广国际小区-15095200290-300M-宽带上网投诉-次数0-202407120000135248</t>
  </si>
  <si>
    <t>202407120000135248</t>
  </si>
  <si>
    <t xml:space="preserve">202407120000135248#宽带账号：15095200290；宽带地址：潍坊安丘市景芝镇律南路景芝镇潍广国际小区潍广国际8号楼*********
；客户来电反映宽带不能上网，客户不在现场，无法配合线上指导，要求上门，请协助处理，谢谢！联系电话：19265592623  联系人；先生 来电流水：
2024071209231757820810126
</t>
  </si>
  <si>
    <t>2024-07-12 09:28:11</t>
  </si>
  <si>
    <t>2024-07-12 09:32:32</t>
  </si>
  <si>
    <t>SD-057-240712-125364-2302</t>
  </si>
  <si>
    <t>2024-07-12 11:23:28</t>
  </si>
  <si>
    <t>【调研】-普通区域-青州市-前史铺-13854412550-300M-宽带上网投诉-次数0-20240712112102X462212106</t>
  </si>
  <si>
    <t>20240712112102X462212106</t>
  </si>
  <si>
    <t xml:space="preserve">【农村网络投诉】流程受理流水号：20240712111825138544125501050162
客户号码:13854412550
客户姓名:史**
投诉地市:潍坊
来话流水:2024071211173405520886915
宽带账号:13854412550
宽带账号归属地市:潍坊
宽带账号归属区县:青州市
故障地址:潍坊青州市东夏镇前史铺前史铺6号箱（村偏东铁桂友）*********
联系电话:15963468863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11:20:24
具体故障现象:提示网络无法连接，
客户其他诉求:
</t>
  </si>
  <si>
    <t>2024-07-12 11:27:40</t>
  </si>
  <si>
    <t>2024-07-12 11:28:05</t>
  </si>
  <si>
    <t>SD-057-240712-487521-3346</t>
  </si>
  <si>
    <t>2024-07-12 12:59:42</t>
  </si>
  <si>
    <t>普通区域-潍城区-永安花园-15621719590-300M-宽带上网投诉-次数0-20240712125738X258298566</t>
  </si>
  <si>
    <t>20240712125738X258298566</t>
  </si>
  <si>
    <t xml:space="preserve">流程受理流水号：20240712125622156217195901071479
客户号码:15621719590
客户姓名:许**
投诉地市:潍坊
来话流水:2024071212560800520813700
宽带账号:15621719590
宽带账号归属地市:潍坊
宽带账号归属区县:潍城区
故障地址:潍坊潍城区北关街道北宫西街永安花园永安花园5号楼*********
联系电话:15621719590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12:57:25
具体故障现象:光猫亮红灯，
客户其他诉求:
</t>
  </si>
  <si>
    <t>2024-07-12 13:06:04</t>
  </si>
  <si>
    <t>2024-07-12 13:06:28</t>
  </si>
  <si>
    <t>SD-852-294317-918-4838</t>
  </si>
  <si>
    <t>SD-057-240712-394217-1124</t>
  </si>
  <si>
    <t>2024-07-12 09:45:39</t>
  </si>
  <si>
    <t>【重投】-80+金卡-普通区域-潍城区-常青藤小区-15965781119-200M-宽带上网投诉-次数0-202407120000152224</t>
  </si>
  <si>
    <t>2024-07-13 10:46:00</t>
  </si>
  <si>
    <t>202407120000152224</t>
  </si>
  <si>
    <t xml:space="preserve">202407120000152224#宽带账号：15965781119
宽带地址：潍坊潍城区西关街道胜利西街常青藤小区7号楼**
客户来电反映无法上网 ，客户不在家或者不方便线上指导，要求师傅上门  谢谢！
联系电话：15965781119
联系人：先生
来电流水2024071209435341520868580
</t>
  </si>
  <si>
    <t>2024-07-12 09:48:54</t>
  </si>
  <si>
    <t>2024-07-12 09:49:25</t>
  </si>
  <si>
    <t>SD-057-240712-591037-1695</t>
  </si>
  <si>
    <t>2024-07-12 10:33:25</t>
  </si>
  <si>
    <t>80+普通-普通区域-高密市-薛家村-15065683111-100M-宽带上网投诉-次数0-202407120000194468</t>
  </si>
  <si>
    <t>2024-07-13 11:34:00</t>
  </si>
  <si>
    <t>202407120000194468</t>
  </si>
  <si>
    <t xml:space="preserve">202407120000194468#流程受理流水号：20240712103228150656831111036749
客户号码:15065683111
客户姓名:鞠*
投诉地市:潍坊
来话流水:2024071210315777020887909
宽带账号:15065683111
宽带账号归属地市:潍坊
宽带账号归属区县:高密市
故障地址:潍坊高密市密水街道薛家村薛家村邓世乾27号箱*********
联系电话:15065683111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10:32:45
具体故障现象:电脑无法上网，
客户其他诉求:客户侧为质差终端，要求上门更换终端并一并处理故障问题。
</t>
  </si>
  <si>
    <t>2024-07-12 10:33:39</t>
  </si>
  <si>
    <t>2024-07-12 10:34:01</t>
  </si>
  <si>
    <t>SD-057-240712-706532-748</t>
  </si>
  <si>
    <t>2024-07-12 09:11:38</t>
  </si>
  <si>
    <t>80+普通-普通区域-安丘市-青云花园（青云花园沿街楼）-15263674792-200M-宽带上网投诉-次数0-202407120000120982</t>
  </si>
  <si>
    <t>202407120000120982</t>
  </si>
  <si>
    <t xml:space="preserve">202407120000120982#宽带账号：15263674792；宽带地址：潍坊安丘市兴安街道建安路青云花园（青云花园沿街楼）陶瓷厂北楼*********
；客户来电反映宽带光猫不亮灯，检查设备开关，电源线，插排未恢复
，要求上门，请协助处理，谢谢！联系电话：15898912461；联系人：女士，来电流水：2024071209044846020893940。 </t>
  </si>
  <si>
    <t>2024-07-12 09:13:01</t>
  </si>
  <si>
    <t>SD-851-248868-19969-23402</t>
  </si>
  <si>
    <t>SD-057-240712-438705-2283</t>
  </si>
  <si>
    <t>2024-07-12 11:21:37</t>
  </si>
  <si>
    <t>普通区域-青州市-盛世家园一组团-18763630707-300M-宽带上网投诉-次数0-202407120000248492</t>
  </si>
  <si>
    <t>202407120000248492</t>
  </si>
  <si>
    <t xml:space="preserve">202407120000248492#流程受理流水号：20240712112042187636307071050827
客户号码:18763630707
客户姓名:张**
投诉地市:潍坊
来话流水:2024071211200732420819945
宽带账号:18763630707
宽带账号归属地市:潍坊
宽带账号归属区县:青州市
故障地址:潍坊青州市东夏镇巴黎路盛世家园一组团11号楼*********
联系电话:13563635943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故障时间:2024-07-12 11:21:09
具体故障现象:光猫亮红灯，
客户其他诉求:客户侧为质差终端，要求上门更换终端并一并处理故障问题。
</t>
  </si>
  <si>
    <t>2024-07-12 11:32:24</t>
  </si>
  <si>
    <t>2024-07-12 11:32:45</t>
  </si>
  <si>
    <t>SD-057-240712-062874-582</t>
  </si>
  <si>
    <t>2024-07-12 09:05:21</t>
  </si>
  <si>
    <t>【调研】-(目标)普通区域-潍城区-南乐埠自然村-13854408971-300M-宽带上网投诉-次数0-202407120000114425</t>
  </si>
  <si>
    <t>202407120000114425</t>
  </si>
  <si>
    <t xml:space="preserve">202407120000114425#宽带账号：13854408971；宽带地址：潍坊潍城区乐埠山生态经济发展区南乐埠南乐埠自然村潍城区南乐埠西北1#*********；客户来电反映宽带无法使用，光猫设备指示灯不亮，重新拔插电源线未恢复，要求上门，请协助处理，谢谢！联系电话：本机；联系人：先生/女士；来电流水：2024071209002043520848666。
</t>
  </si>
  <si>
    <t>2024-07-12 09:07:24</t>
  </si>
  <si>
    <t>2024-07-12 09:09:10</t>
  </si>
  <si>
    <t>SD-057-240712-380526-643</t>
  </si>
  <si>
    <t>2024-07-12 09:07:32</t>
  </si>
  <si>
    <t>【调研】-普通区域-奎文区-【潍柴】潍柴东区-13863631878-300M-宽带上网投诉-次数0-202407120000121120</t>
  </si>
  <si>
    <t>202407120000121120</t>
  </si>
  <si>
    <t xml:space="preserve">202407120000121120#流程受理流水号：20240712090604138636318781011302
客户号码:13863631878
客户姓名:李*
投诉地市:潍坊
来话流水:2024071209033292420880662
宽带账号:13863631878
宽带账号归属地市:潍坊
宽带账号归属区县:奎文区
故障地址:潍坊奎文区潍州路街道民生街潍柴东区6路12号楼*********
联系电话:13863631878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09:06:32
具体故障现象:电脑无法上网，
客户其他诉求:客户侧为质差终端，要求上门更换终端并一并处理故障问题。
</t>
  </si>
  <si>
    <t>2024-07-12 09:11:48</t>
  </si>
  <si>
    <t>2024-07-12 09:12:16</t>
  </si>
  <si>
    <t>SD-057-240712-041687-1587</t>
  </si>
  <si>
    <t>2024-07-12 10:22:08</t>
  </si>
  <si>
    <t>【调研】-80+银卡-普通区域-寿光市-石门董村自然村-13583642321-1000M-宽带上网投诉-次数0-202407120000184455</t>
  </si>
  <si>
    <t>202407120000184455</t>
  </si>
  <si>
    <t xml:space="preserve">202407120000184455#流程受理流水号：20240712102147135836423211033730
客户号码:13583642321
客户姓名:李**
投诉地市:潍坊
来话流水:2024071210213158320853260
宽带账号:13583642321
宽带账号归属地市:潍坊
宽带账号归属区县:寿光市
故障地址:潍坊寿光市孙家集街道石门董村石门董村自然村石门董村扩容11号箱李增江*********
联系电话:13583642321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10:18:05
具体故障现象:打不开网页，
客户其他诉求:客户侧为质差终端，要求上门更换终端并一并处理故障问题。
</t>
  </si>
  <si>
    <t>2024-07-12 10:29:00</t>
  </si>
  <si>
    <t>2024-07-12 10:29:29</t>
  </si>
  <si>
    <t>SD-851-301613-3594-257</t>
  </si>
  <si>
    <t>SD-057-240712-625914-2337</t>
  </si>
  <si>
    <t>2024-07-12 11:26:33</t>
  </si>
  <si>
    <t>【调研】-普通区域-寿光市-北洛怡泽苑新社区-15662515053-300M-宽带上网投诉-次数0-20240712112508X708738299</t>
  </si>
  <si>
    <t>20240712112508X708738299</t>
  </si>
  <si>
    <t xml:space="preserve">流程受理流水号：20240712112249156625150531051457
客户号码:15662515053
客户姓名:燕**
投诉地市:潍坊
来话流水:2024071211220587520845587
宽带账号:15662515053
宽带账号归属地市:潍坊
宽带账号归属区县:寿光市
故障地址:潍坊寿光市圣城街道幸福路北洛怡泽苑新社区沿街1号箱*********
联系电话:15662515053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11:23:54
具体故障现象:PON灯闪，插紧光纤线，重启未恢复
客户其他诉求:要求赔偿
</t>
  </si>
  <si>
    <t>2024-07-12 11:27:50</t>
  </si>
  <si>
    <t>2024-07-12 11:28:07</t>
  </si>
  <si>
    <t>SD-057-240712-790834-2336</t>
  </si>
  <si>
    <t>2024-07-12 11:26:29</t>
  </si>
  <si>
    <t>80+普通-普通区域-安丘市-临浯村自然村-18369698537-300M-宽带上网投诉-次数0-20240712112452X692330673</t>
  </si>
  <si>
    <t>20240712112452X692330673</t>
  </si>
  <si>
    <t xml:space="preserve">【农村网络投诉】流程受理流水号：20240712112113183696985371050976
客户号码:18369698537
客户姓名:纪**
投诉地市:潍坊
来话流水:2024071211204572320828152
宽带账号:18369698537
宽带账号归属地市:潍坊
宽带账号归属区县:安丘市
故障地址:潍坊安丘市临浯镇建国村
联系电话:18369698537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11:21:29
具体故障现象:光猫亮红灯，
客户其他诉求:
</t>
  </si>
  <si>
    <t>2024-07-12 11:28:26</t>
  </si>
  <si>
    <t>2024-07-12 11:29:28</t>
  </si>
  <si>
    <t>SD-851-240051-14362-6246</t>
  </si>
  <si>
    <t>SD-057-240712-670389-2748</t>
  </si>
  <si>
    <t>2024-07-12 12:08:02</t>
  </si>
  <si>
    <t>【调研】-80+普通-普通区域-安丘市-物资局家属院北小区-15244474011-200M-宽带上网投诉-次数0-20240712120515X115952844</t>
  </si>
  <si>
    <t>20240712120515X115952844</t>
  </si>
  <si>
    <t xml:space="preserve">流程受理流水号：20240712120420152444740111062173
客户号码:15244474011
客户姓名:刘**
投诉地市:潍坊
来话流水:2024071212035231520830160
宽带账号:15244474011
宽带账号归属地市:潍坊
宽带账号归属区县:安丘市
故障地址:潍坊安丘市兴安街道潍徐北路物资局家属院北小区1单元*********
联系电话:15244474011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故障细类:网速慢/上网掉线(专席)
携转原因:
故障时间:2024-07-12 12:05:28
具体故障现象:频繁掉线，
客户其他诉求:
</t>
  </si>
  <si>
    <t>2024-07-12 12:11:46</t>
  </si>
  <si>
    <t>2024-07-12 12:12:55</t>
  </si>
  <si>
    <t>SD-851-298164-4710-10234</t>
  </si>
  <si>
    <t>SD-057-240712-635147-1654</t>
  </si>
  <si>
    <t>2024-07-12 10:29:03</t>
  </si>
  <si>
    <t>普通区域-潍城区-增福堂-13589184698-200M-魔百和投诉-次数0-20240712102629X189021662</t>
  </si>
  <si>
    <t>2024-07-13 11:30:00</t>
  </si>
  <si>
    <t>20240712102629X189021662</t>
  </si>
  <si>
    <t>【预处理派单】宽带账号：13589184698，宽带地址： 潍坊潍城区城关街道东风西街增福堂55号楼*********，故障现象：，故障现象类型：，客户诉求：电视上显示51024，给客户后台调试组改单无效，把网线连接光猫的2口，还是51024，联系电话：15065640718，通话流水：。接入方式：，当前是否在线：，端到端诊断结果：，是否智能网关：，光功率。,单组播状态:单播</t>
  </si>
  <si>
    <t>2024-07-12 10:31:58</t>
  </si>
  <si>
    <t>2024-07-12 10:32:24</t>
  </si>
  <si>
    <t>SD-057-240712-954720-4445</t>
  </si>
  <si>
    <t>2024-07-12 15:14:29</t>
  </si>
  <si>
    <t>80+银卡-普通区域-青州市-边线店子-15854424862-1000M-宽带上网投诉-次数0-20240712151227X347285826</t>
  </si>
  <si>
    <t>20240712151227X347285826</t>
  </si>
  <si>
    <t xml:space="preserve">流程受理流水号：20240712150851158544248621096385
客户号码:15854424862
客户姓名:程**
投诉地市:潍坊
来话流水:2024071215081629120804773
宽带账号:15854424862
宽带账号归属地市:潍坊
宽带账号归属区县:青州市
故障地址:潍坊青州市东夏镇边线店子边线店子扩容6号箱*********
联系电话:15854424862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15:10:19
具体故障现象:光猫亮红灯，
客户其他诉求:请协助处理，谢谢
</t>
  </si>
  <si>
    <t>2024-07-12 15:17:47</t>
  </si>
  <si>
    <t>2024-07-12 15:18:11</t>
  </si>
  <si>
    <t>SD-851-302580-13672-27417</t>
  </si>
  <si>
    <t>SD-057-240712-825673-406</t>
  </si>
  <si>
    <t>2024-07-12 08:48:10</t>
  </si>
  <si>
    <t>80+金卡-普通区域-昌邑市-昌邑市亿润大酒店-15065645553-1000M-宽带上网投诉-次数0-20240712084636X196035939</t>
  </si>
  <si>
    <t>20240712084636X196035939</t>
  </si>
  <si>
    <t xml:space="preserve">流程受理流水号：20240712084411150656455531005042
客户号码:15065645553
客户姓名:高**
投诉地市:潍坊
来话流水:2024071208434938420805201
宽带账号:15065645553
宽带账号归属地市:潍坊
宽带账号归属区县:昌邑市
故障地址:潍坊昌邑市围子街道围子街昌邑市亿润大酒店扩5号箱*********
联系电话:15065645553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08:46:23
具体故障现象:打不开网页，
客户其他诉求:
</t>
  </si>
  <si>
    <t>2024-07-12 09:02:07</t>
  </si>
  <si>
    <t>2024-07-12 09:02:23</t>
  </si>
  <si>
    <t>SD-851-236162-32061-16760</t>
  </si>
  <si>
    <t>SD-057-240712-349265-1792</t>
  </si>
  <si>
    <t>【调研】-(目标)普通区域-潍城区-翠竹园小区-18764691767-200M-宽带上网投诉-次数0-202407120000203348</t>
  </si>
  <si>
    <t>2024-07-13 11:43:00</t>
  </si>
  <si>
    <t>202407120000203348</t>
  </si>
  <si>
    <t>202407120000203348#宽带账号：18764691767；宽带地址：潍坊潍城区城关街道福寿西街翠竹园小区5 号楼*；客户来电反映宽带不好用，经查询客户侧为质差终端，请协助上门更换终端并一并处理故障问题，谢谢！联系电话：13508966943；联系人：韩**；来电流水：2024071210391268120884347</t>
  </si>
  <si>
    <t>2024-07-12 10:47:24</t>
  </si>
  <si>
    <t>2024-07-12 10:47:42</t>
  </si>
  <si>
    <t>SD-057-240712-614035-248</t>
  </si>
  <si>
    <t>2024-07-12 08:35:36</t>
  </si>
  <si>
    <t>【调研】-普通区域-潍城区-庙埠自然村-13791888018-200M-宽带上网投诉-次数0-20240712083236X356260866</t>
  </si>
  <si>
    <t>2024-07-13 09:36:00</t>
  </si>
  <si>
    <t>20240712083236X356260866</t>
  </si>
  <si>
    <t xml:space="preserve">【农村网络投诉】流程受理流水号：20240712083152137918880181001630
客户号码:13791888018
客户姓名:曲*
投诉地市:潍坊
来话流水:2024071208310617520815911
宽带账号:13791888018
宽带账号归属地市:潍坊
宽带账号归属区县:潍城区
故障地址:潍坊潍城区于河街道庙埠庙埠自然村从西数第3条街南面*********
联系电话:13791888018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08:31:19
具体故障现象:PON灯闪，将光纤线两头插紧，将弯折的位置捋直后重启一下光猫，未恢复
客户其他诉求:
</t>
  </si>
  <si>
    <t>2024-07-12 08:54:53</t>
  </si>
  <si>
    <t>2024-07-12 08:55:12</t>
  </si>
  <si>
    <t>SD-057-240712-673289-4457</t>
  </si>
  <si>
    <t>2024-07-12 15:15:50</t>
  </si>
  <si>
    <t>80+银卡-普通区域-高密市-齐鲁纺织服装城-13854450805-300M-宽带上网投诉-次数0-202407120000412183</t>
  </si>
  <si>
    <t>202407120000412183</t>
  </si>
  <si>
    <t>202407120000412183#流程受理流水号：20240712151514138544508051098060
客户号码:13854450805
客户姓名:孙**
投诉地市:潍坊
来话流水:2024071215133319620871641
宽带账号:13854450805
宽带账号归属地市:潍坊
宽带账号归属区县:高密市
故障地址:潍坊高密市朝阳街道夷安大道齐鲁纺织服装城齐鲁纺织服装城B4*********
联系电话:13854450805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
故障细类:网速慢/上网掉线(专席)
携转原因:
故障时间:2024-07-12 15:15:31
具体故障现象:网速慢卡顿，
客户其他诉求:
;宽带小区$[齐鲁纺织服装城]$</t>
  </si>
  <si>
    <t>2024-07-12 15:18:55</t>
  </si>
  <si>
    <t>2024-07-12 15:19:17</t>
  </si>
  <si>
    <t>SD-057-240712-214380-4158</t>
  </si>
  <si>
    <t>2024-07-12 14:41:11</t>
  </si>
  <si>
    <t>80+银卡-普通区域-寿光市-北仉庄村自然村-13605361378-100M-宽带上网投诉-次数0-20240712143836X316933953</t>
  </si>
  <si>
    <t>2024-07-13 15:42:00</t>
  </si>
  <si>
    <t>20240712143836X316933953</t>
  </si>
  <si>
    <t xml:space="preserve">【农村网络投诉】流程受理流水号：20240712143651136053613781088564
客户号码:13605361378
客户姓名:张**
投诉地市:潍坊
来话流水:2024071214360124720898688
宽带账号:13605361378
宽带账号归属地市:潍坊
宽带账号归属区县:寿光市
故障地址:潍坊寿光市侯镇北仉庄村北仉庄村自然村北仉庄村5号箱(肖建国号外墙）*********
联系电话:15166366643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14:38:03
具体故障现象:打不开网页，
客户其他诉求:
</t>
  </si>
  <si>
    <t>2024-07-12 14:54:44</t>
  </si>
  <si>
    <t>2024-07-12 15:01:48</t>
  </si>
  <si>
    <t>SD-057-240712-830567-4190</t>
  </si>
  <si>
    <t>2024-07-12 14:46:28</t>
  </si>
  <si>
    <t>【调研】-(目标)普通区域-安丘市-锦国花园-15163617567-500M-宽带上网投诉-次数0-202407120000390610</t>
  </si>
  <si>
    <t>202407120000390610</t>
  </si>
  <si>
    <t>202407120000390610#宽带账号：15163617567；宽带地址：潍坊安丘市兴安街道华安路锦国花园11号楼；客户来电反映宽带卡，无法配合线上指导，，请协助处理，谢谢！联系电话；联系人：15163617567；来电流水：2024071214434735620895675</t>
  </si>
  <si>
    <t>2024-07-12 14:52:10</t>
  </si>
  <si>
    <t>2024-07-12 14:53:08</t>
  </si>
  <si>
    <t>SD-851-309783-20076-26009</t>
  </si>
  <si>
    <t>SD-057-240712-701342-407</t>
  </si>
  <si>
    <t>2024-07-12 08:48:14</t>
  </si>
  <si>
    <t>80+白金-普通区域-寒亭区-大官庄村自然村-13863614666-200M-宽带上网投诉-次数0-20240712084650X210954298</t>
  </si>
  <si>
    <t>2024-07-13 09:49:00</t>
  </si>
  <si>
    <t>20240712084650X210954298</t>
  </si>
  <si>
    <t xml:space="preserve">【农村网络投诉】流程受理流水号：20240712084602138636146661005496
客户号码:13863614666
客户姓名:李**
投诉地市:潍坊
来话流水:2024071208433866820803888
宽带账号:13863614666
宽带账号归属地市:潍坊
宽带账号归属区县:寒亭区
故障地址:潍坊寒亭区南孙镇大官庄村大官庄村自然村大官庄村东西街东三2号箱*********
联系电话:18764636779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08:46:15
具体故障现象:光猫的光信号灯 亮 红灯，已经让客户重启光猫，捋直光纤，还是亮红灯，请尽快给其联系，谢谢;
客户其他诉求:
</t>
  </si>
  <si>
    <t>2024-07-12 08:49:26</t>
  </si>
  <si>
    <t>2024-07-12 08:49:54</t>
  </si>
  <si>
    <t>SD-851-245208-29736-29489</t>
  </si>
  <si>
    <t>SD-057-240712-694302-3637</t>
  </si>
  <si>
    <t>2024-07-12 13:26:56</t>
  </si>
  <si>
    <t>【调研】-80+金卡-普通区域-寿光市-岳家-18353670810-200M-宽带上网投诉-次数0-202407120000336424</t>
  </si>
  <si>
    <t>202407120000336424</t>
  </si>
  <si>
    <t xml:space="preserve">202407120000336424# 宽带账号：18353670810；宽带地址：潍坊寿光市圣城街道岳家村岳家5号箱*********
；客户来电反映电视无法使用，要求上门处理，联系电话：13626367848；联系人：女士；来电流水：2024071213235792920892766。 </t>
  </si>
  <si>
    <t>2024-07-12 13:31:20</t>
  </si>
  <si>
    <t>2024-07-12 13:31:53</t>
  </si>
  <si>
    <t>SD-057-240712-728465-2383</t>
  </si>
  <si>
    <t>2024-07-12 11:30:05</t>
  </si>
  <si>
    <t>普通区域-昌乐县-同乐花园-13869667225-300M-魔百和投诉-次数0-202407120000256745</t>
  </si>
  <si>
    <t>202407120000256745</t>
  </si>
  <si>
    <t>202407120000256745#流程受理流水号：20240712112907138696672251053280
客户号码:13869667225
客户姓名:夏**
投诉地市:潍坊
来话流水:2024071211223427420851875
宽带账号:13869667225
宽带账号归属地市:潍坊
宽带账号归属区县:昌乐县
故障地址:潍坊昌乐县经济开发区同乐街同乐花园31号楼201
联系电话:13869667225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故障细类:移动高清电视故障(专席)
携转原因:
故障时间:2024-07-12 11:29:23
魔百和单播/组播:组播
具体故障现象:电视提示网络类错误，
客户其他诉求:
魔百和单/组播：组播;宽带小区$[同乐花园]$</t>
  </si>
  <si>
    <t>2024-07-12 11:37:27</t>
  </si>
  <si>
    <t>2024-07-12 11:37:44</t>
  </si>
  <si>
    <t>SD-057-240712-218594-3740</t>
  </si>
  <si>
    <t>2024-07-12 13:44:56</t>
  </si>
  <si>
    <t>【调研】-80+金卡-普通区域-青州市-刘洛-15863284818-1000M-魔百和投诉-次数0-202407120000348241</t>
  </si>
  <si>
    <t>202407120000348241</t>
  </si>
  <si>
    <t>202407120000348241#流程受理流水号：20240712134135158632848181077765
客户号码:15863284818
客户姓名:赵**
投诉地市:潍坊
来话流水:2024071213411319320819003
宽带账号:15863284818
宽带账号归属地市:潍坊
宽带账号归属区县:青州市
故障地址:潍坊青州市王坟镇刘洛村刘洛1号箱（鹏辉包装厂对面二层楼）*********
联系电话:15863284818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光功率:-21.87
故障大类:宽带/电视
故障细类:移动高清电视故障(专席)
携转原因:
故障时间:2024-07-12 13:38:21
魔百和单播/组播:组播
具体故障现象:电视机提示无信号，
客户其他诉求:
魔百和单/组播：组播;宽带小区$[刘洛]$</t>
  </si>
  <si>
    <t>2024-07-12 13:47:45</t>
  </si>
  <si>
    <t>2024-07-12 13:50:16</t>
  </si>
  <si>
    <t>SD-851-221423-31573-6517</t>
  </si>
  <si>
    <t>SD-057-240712-495016-3608</t>
  </si>
  <si>
    <t>2024-07-12 13:23:09</t>
  </si>
  <si>
    <t>(目标)普通区域-奎文区-华文苑(顺德居)-13361564939-1000M-宽带上网投诉-次数0-20240712132117X677455210</t>
  </si>
  <si>
    <t>20240712132117X677455210</t>
  </si>
  <si>
    <t xml:space="preserve">流程受理流水号：20240712131615133615649391074394
客户号码:13361564939
客户姓名:程*
投诉地市:潍坊
来话流水:2024071213120124420815831
宽带账号:13361564939
宽带账号归属地市:潍坊
宽带账号归属区县:奎文区
故障地址:潍坊奎文区北苑街道文化路华文苑(顺德居)1号楼（顺德）*********
联系电话:13361564939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故障细类:网速慢/上网掉线(专席)
携转原因:
故障时间:2024-07-12 13:17:03
具体故障现象:网速慢卡顿，线上排障未能恢复正常使用，请相关部门人员协助处理，谢谢
客户其他诉求:
</t>
  </si>
  <si>
    <t>2024-07-12 13:26:01</t>
  </si>
  <si>
    <t>2024-07-12 13:26:32</t>
  </si>
  <si>
    <t>SD-851-331044-4444-119</t>
  </si>
  <si>
    <t>SD-057-240712-065123-335</t>
  </si>
  <si>
    <t>2024-07-12 08:41:34</t>
  </si>
  <si>
    <t>FTTR-普通区域-奎文区-中阳银枫家园-19561431333-500M-宽带上网投诉-次数0-20240712083945X785158698</t>
  </si>
  <si>
    <t>20240712083945X785158698</t>
  </si>
  <si>
    <t xml:space="preserve">流程受理流水号：20240712083916195614313331003701
客户号码:19561431333
客户姓名:左*
投诉地市:潍坊
来话流水:2024071208352599920844068
宽带账号:19561431333
宽带账号归属地市:潍坊
宽带账号归属区县:奎文区
故障地址:潍坊奎文区高新城区银枫路中阳银枫家园20号楼*********
联系电话:19561431333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故障时间:2024-07-12 08:40:23
具体故障现象:光猫灯正常但电脑手机无法上网，重启未恢复
客户其他诉求:
</t>
  </si>
  <si>
    <t>2024-07-12 08:43:28</t>
  </si>
  <si>
    <t>2024-07-12 08:43:53</t>
  </si>
  <si>
    <t>SD-851-246328-15199-23927</t>
  </si>
  <si>
    <t>SD-057-240712-906754-1833</t>
  </si>
  <si>
    <t>2024-07-12 10:44:44</t>
  </si>
  <si>
    <t>【调研】-普通区域-诸城市-纺织厂第一小区-13791893066-300M-宽带上网投诉-次数0-20240712104320X200460189</t>
  </si>
  <si>
    <t>20240712104320X200460189</t>
  </si>
  <si>
    <t xml:space="preserve">流程受理流水号：20240712104105137918930661039319
客户号码:13791893066
客户姓名:朱**
投诉地市:潍坊
来话流水:2024071210404174420804054
宽带账号:13791893066
宽带账号归属地市:潍坊
宽带账号归属区县:诸城市
故障地址:潍坊诸城市龙都街道纺织街纺织厂第一小区24号楼*********
联系电话:13791893066
联系人:先生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10:42:31
具体故障现象:打不开网页，
客户其他诉求:10080转回，要求加急处理 
</t>
  </si>
  <si>
    <t>2024-07-12 10:46:36</t>
  </si>
  <si>
    <t>2024-07-12 10:46:56</t>
  </si>
  <si>
    <t>SD-057-240712-508437-3751</t>
  </si>
  <si>
    <t>2024-07-12 13:47:04</t>
  </si>
  <si>
    <t>普通区域-坊子区-天同双羊新城-19819650119-1000M-宽带上网投诉-次数0-202407120000347579</t>
  </si>
  <si>
    <t>202407120000347579</t>
  </si>
  <si>
    <t>202407120000347579# 宽带账号：19819650119；联系电话：13863638181宽带地址：潍坊坊子区坊子新区双羊街天同双羊新城颐景园33号楼*；客户来电反映无法上网，线上指导无法配合操作，要求上门处理, 来电流水：2024071213410037220817233</t>
  </si>
  <si>
    <t>2024-07-12 13:55:38</t>
  </si>
  <si>
    <t>2024-07-12 13:56:11</t>
  </si>
  <si>
    <t>SD-851-307761-24918-18459</t>
  </si>
  <si>
    <t>SD-057-240712-296481-3626</t>
  </si>
  <si>
    <t>2024-07-12 13:26:10</t>
  </si>
  <si>
    <t>普通区域-昌乐县-如家花园-13153675775-200M-宽带上网投诉-次数0-20240712132316X796226102</t>
  </si>
  <si>
    <t>20240712132316X796226102</t>
  </si>
  <si>
    <t xml:space="preserve">流程受理流水号：20240712132202131536757751075177
客户号码:13153675775
客户姓名:白*
投诉地市:潍坊
来话流水:2024071213212255320875854
宽带账号:13153675775
宽带账号归属地市:潍坊
宽带账号归属区县:昌乐县
故障地址:潍坊昌乐县宝城街道宝昌路如家花园10号楼*********
联系电话:13153675775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
携转原因:
故障时间:2024-07-12 13:22:34
具体故障现象:提示网络无法连接，
客户其他诉求:
</t>
  </si>
  <si>
    <t>2024-07-12 13:28:15</t>
  </si>
  <si>
    <t>2024-07-12 13:28:36</t>
  </si>
  <si>
    <t>SD-057-240712-938120-340</t>
  </si>
  <si>
    <t>2024-07-12 08:42:40</t>
  </si>
  <si>
    <t>80+银卡-普通区域-奎文区-紫金花园-13515368745-1000M-宽带上网投诉-次数0-202407120000103535</t>
  </si>
  <si>
    <t>202407120000103535</t>
  </si>
  <si>
    <t xml:space="preserve">202407120000103535#宽带账号：13515368745；宽带地址：潍坊奎文区北苑街道玄武街紫金花园20号楼**；客户来电反映宽带连接不了，客户不配合线上指导，要求上门，请协助处理，谢谢！联系电话：13515368746；联系人：先生；来电流水：2024071208413233820888073。
</t>
  </si>
  <si>
    <t>2024-07-12 08:45:55</t>
  </si>
  <si>
    <t>2024-07-12 08:46:21</t>
  </si>
  <si>
    <t>SD-851-317924-282-23100</t>
  </si>
  <si>
    <t>SD-057-240712-681429-360</t>
  </si>
  <si>
    <t>2024-07-12 08:44:38</t>
  </si>
  <si>
    <t>【调研】-80+银卡-普通区域-奎文区-阳光又一城-13655366700-300M-宽带上网投诉-次数0-20240712084146X906264679</t>
  </si>
  <si>
    <t>20240712084146X906264679</t>
  </si>
  <si>
    <t xml:space="preserve">流程受理流水号：20240712083610136553667001002785
客户号码:13655366700
客户姓名:徐**
投诉地市:潍坊
来话流水:2024071208333327120831364
宽带账号:13655366700
宽带账号归属地市:潍坊
宽带账号归属区县:奎文区
故障地址:潍坊奎文区东关街道东风东街阳光又一城北楼*********
联系电话:13655366700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故障细类:宽带无法上网(专席)
携转原因:
故障时间:2024-07-12 08:35:20
具体故障现象:提示网络无法连接，线上指导未恢复 请师傅协助处理谢谢
客户其他诉求:谢谢
</t>
  </si>
  <si>
    <t>2024-07-12 08:59:10</t>
  </si>
  <si>
    <t>2024-07-12 08:59:35</t>
  </si>
  <si>
    <t>SD-851-314688-17523-29977</t>
  </si>
  <si>
    <t>SD-057-240712-536240-1376</t>
  </si>
  <si>
    <t>2024-07-12 10:11:45</t>
  </si>
  <si>
    <t>80+普通-普通区域-诸城市-石河头自然村-18263662187-200M-宽带上网投诉-次数0-20240712101024X224456276</t>
  </si>
  <si>
    <t>2024-07-13 11:12:00</t>
  </si>
  <si>
    <t>20240712101024X224456276</t>
  </si>
  <si>
    <t xml:space="preserve">【农村网络投诉】流程受理流水号：20240712100955182636621871030333
客户号码:18263662187
客户姓名:崔**
投诉地市:潍坊
来话流水:2024071210082510420882191
宽带账号:18263662187
宽带账号归属地市:潍坊
宽带账号归属区县:诸城市
故障地址:潍坊诸城市林家村镇石河头石河头自然村石河头村中心街北10号箱*********
联系电话:18263662187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10:13:34
具体故障现象:光猫灯正常但电脑手机无法上网，
客户其他诉求:
</t>
  </si>
  <si>
    <t>2024-07-12 10:17:32</t>
  </si>
  <si>
    <t>2024-07-12 10:18:53</t>
  </si>
  <si>
    <t>SD-057-240712-590134-3494</t>
  </si>
  <si>
    <t>2024-07-12 13:11:25</t>
  </si>
  <si>
    <t>【调研】-(目标)普通区域-诸城市-聚类-密州商城-15288990135-100M-宽带上网投诉-次数0-20240712130956X996538934</t>
  </si>
  <si>
    <t>20240712130956X996538934</t>
  </si>
  <si>
    <t xml:space="preserve">流程受理流水号：20240712130828152889901351073325
客户号码:15288990135
客户姓名:韩**
投诉地市:潍坊
来话流水:2024071213072944920885632
宽带账号:15288990135
宽带账号归属地市:潍坊
宽带账号归属区县:诸城市
故障地址:潍坊诸城市密州街道市场街密州商城密州商城5号箱（长江建材）*********
联系电话:15288990135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13:08:00
具体故障现象:光猫亮红灯，插紧捋直光纤线重启未恢复，谢谢
客户其他诉求:
</t>
  </si>
  <si>
    <t>2024-07-12 13:22:32</t>
  </si>
  <si>
    <t>2024-07-12 13:23:16</t>
  </si>
  <si>
    <t>SD-057-240712-490821-3633</t>
  </si>
  <si>
    <t>2024-07-12 13:26:31</t>
  </si>
  <si>
    <t>【调研】-80+银卡-普通区域-奎文区-金融街C座-18763635251-300M-宽带上网投诉-次数0-20240712132429X869518252</t>
  </si>
  <si>
    <t>20240712132429X869518252</t>
  </si>
  <si>
    <t xml:space="preserve">流程受理流水号：20240712132322187636352511075344
客户号码:18763635251
客户姓名:李**
投诉地市:潍坊
来话流水:2024071213184652520859413
宽带账号:18763635251
宽带账号归属地市:潍坊
宽带账号归属区县:奎文区
故障地址:潍坊奎文区潍州路街道潍州路金融街C座金融街C座*********
联系电话:18763635251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故障细类:网速慢/上网掉线(专席)
携转原因:
故障时间:2024-07-12 13:24:26
具体故障现象:网速慢卡顿，重启未恢复
客户其他诉求:
</t>
  </si>
  <si>
    <t>2024-07-12 13:27:56</t>
  </si>
  <si>
    <t>2024-07-12 13:28:16</t>
  </si>
  <si>
    <t>SD-852-320315-2422-18759</t>
  </si>
  <si>
    <t>SD-057-240712-514032-4443</t>
  </si>
  <si>
    <t>2024-07-12 15:14:21</t>
  </si>
  <si>
    <t>普通区域-寒亭区-大官庄村自然村-15065653242-100M-宽带上网投诉-次数0-20240712151203X323501763</t>
  </si>
  <si>
    <t>2024-07-13 16:15:00</t>
  </si>
  <si>
    <t>20240712151203X323501763</t>
  </si>
  <si>
    <t xml:space="preserve">【农村网络投诉】流程受理流水号：20240712150745150656532421096081
客户号码:15065653242
客户姓名:牟**
投诉地市:潍坊
来话流水:2024071215072724420894619
宽带账号:15065653242
宽带账号归属地市:潍坊
宽带账号归属区县:寒亭区
故障地址:潍坊寒亭区南孙镇大官庄村大官庄村自然村21号箱*********
联系电话:15065653242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15:09:27
具体故障现象:光猫亮红灯，
客户其他诉求:
</t>
  </si>
  <si>
    <t>2024-07-12 15:16:35</t>
  </si>
  <si>
    <t>2024-07-12 15:17:05</t>
  </si>
  <si>
    <t>SD-851-250040-26672-8681</t>
  </si>
  <si>
    <t>SD-057-240712-097312-1382</t>
  </si>
  <si>
    <t>2024-07-12 10:11:58</t>
  </si>
  <si>
    <t>普通区域-青州市-盛世家园二组团-13721969358-300M-宽带上网投诉-次数0-202407120000174893</t>
  </si>
  <si>
    <t>202407120000174893</t>
  </si>
  <si>
    <t>202407120000174893#【已关注中国移动10086微信公众号】流程受理流水号：20240712101047137219693581030584
客户号码:13721969358
客户姓名:王**
投诉地市:潍坊
来话流水:2024071210091245820892759
宽带账号:13721969358
宽带账号归属地市:潍坊
宽带账号归属区县:青州市
故障地址:潍坊青州市东夏镇巴黎路盛世家园二组团12号楼*********
联系电话:19862610275
联系人:先生/女士
工单紧急程度:紧急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故障时间:2024-07-12 10:10:29
具体故障现象:光猫亮红灯，光纤线插紧捋直,重启 ,未恢复
客户其他诉求:
;宽带小区$[盛世家园二组团]$</t>
  </si>
  <si>
    <t>2024-07-12 10:16:23</t>
  </si>
  <si>
    <t>2024-07-12 10:19:10</t>
  </si>
  <si>
    <t>SD-851-277062-433-4397</t>
  </si>
  <si>
    <t>SD-057-240712-563741-1778</t>
  </si>
  <si>
    <t>2024-07-12 10:41:14</t>
  </si>
  <si>
    <t>80+白金-普通区域-安丘市-泰华城高层-13325241293-200M-宽带上网投诉-次数0-20240712103827X907236542 一级督办</t>
  </si>
  <si>
    <t>2024-07-13 11:42:00</t>
  </si>
  <si>
    <t>20240712103827X907236542</t>
  </si>
  <si>
    <t xml:space="preserve">流程受理流水号：20240712103756133252412931038411
客户号码:13325241293
客户姓名:刘**
投诉地市:潍坊
来话流水:2024071210330837620803638
宽带账号:13325241293
宽带账号归属地市:潍坊
宽带账号归属区县:安丘市
故障地址:潍坊安丘市兴安街道商场路泰华城高层高层*********
联系电话:13325241293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故障细类:宽带无法上网(专席)
携转原因:
故障时间:2024-07-12 10:38:09
具体故障现象:无法上网，线上排障未恢复
客户其他诉求:
</t>
  </si>
  <si>
    <t>2024-07-12 10:42:49</t>
  </si>
  <si>
    <t>2024-07-12 10:43:16</t>
  </si>
  <si>
    <t>SD-057-240712-491273-2410</t>
  </si>
  <si>
    <t>2024-07-12 11:32:39</t>
  </si>
  <si>
    <t>【调研】-80+银卡-普通区域-高密市-育龙公寓-15953640666-200M-宽带上网投诉-次数0-20240712113127X873584690</t>
  </si>
  <si>
    <t>2024-07-13 12:33:00</t>
  </si>
  <si>
    <t>20240712113127X873584690</t>
  </si>
  <si>
    <t xml:space="preserve">流程受理流水号：20240712113004159536406661053570
客户号码:15953640666
客户姓名:刘**
投诉地市:潍坊
来话流水:2024071211284936420831830
宽带账号:15953640666
宽带账号归属地市:潍坊
宽带账号归属区县:高密市
故障地址:潍坊高密市朝阳街道密水大街育龙公寓育龙公寓9号楼*********
联系电话:15953640666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11:30:38
具体故障现象:提示网络无法连接，
客户其他诉求:客户表示光猫不好用了，请处理，谢谢 
</t>
  </si>
  <si>
    <t>2024-07-12 11:48:09</t>
  </si>
  <si>
    <t>2024-07-12 11:48:35</t>
  </si>
  <si>
    <t>SD-057-240712-874152-298</t>
  </si>
  <si>
    <t>2024-07-12 08:38:37</t>
  </si>
  <si>
    <t>【调研】-80+普通-普通区域-高密市-益民村自然村-15095268589-300M-宽带上网投诉-次数0-202407120000101137</t>
  </si>
  <si>
    <t>202407120000101137</t>
  </si>
  <si>
    <t>202407120000101137#用户表示宽带不能正常使用，要求上门维修，请工作人员协助处理，谢谢！流水号2024071208362368220850744，联系人先生，联系电话15964593507！</t>
  </si>
  <si>
    <t>2024-07-12 08:41:36</t>
  </si>
  <si>
    <t>2024-07-12 08:50:06</t>
  </si>
  <si>
    <t>SD-057-240712-683092-3635</t>
  </si>
  <si>
    <t>2024-07-12 13:26:39</t>
  </si>
  <si>
    <t>普通区域-昌乐县-东邵村自然村-13863683960-100M-宽带上网投诉-次数0-20240712132501X901475982</t>
  </si>
  <si>
    <t>20240712132501X901475982</t>
  </si>
  <si>
    <t xml:space="preserve">【农村网络投诉】流程受理流水号：20240712132312138636839601075325
客户号码:13863683960
客户姓名:邵**
投诉地市:潍坊
来话流水:2024071213224516320884870
宽带账号:13863683960
宽带账号归属地市:潍坊
宽带账号归属区县:昌乐县
故障地址:潍坊昌乐县乔官镇东邵村东邵村自然村东邵村2#（邵饮明西墙）
联系电话:13863683960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13:24:16
具体故障现象:光猫亮红灯，
客户其他诉求:
</t>
  </si>
  <si>
    <t>2024-07-12 13:28:39</t>
  </si>
  <si>
    <t>2024-07-12 13:30:16</t>
  </si>
  <si>
    <t>2024-07-12 11:44:58</t>
  </si>
  <si>
    <t>普通区域-青州市-东坝新村-15866517039-100M-宽带上网投诉-次数0-202407120000272276 一级督办</t>
  </si>
  <si>
    <t>2024-07-13 12:45:00</t>
  </si>
  <si>
    <t>202407120000272276</t>
  </si>
  <si>
    <t>2024-07-12 11:45:42</t>
  </si>
  <si>
    <t>2024-07-12 11:46:00</t>
  </si>
  <si>
    <t>2024-07-12 13:48:47</t>
  </si>
  <si>
    <t>普通区域-安丘市-道口-15064682077-100M-宽带上网投诉-次数0-202407120000349048 一级督办</t>
  </si>
  <si>
    <t>202407120000349048</t>
  </si>
  <si>
    <t xml:space="preserve">202407120000349048#流程受理流水号：20240712134734150646820771078618
客户号码:15064682077
客户姓名:王**
投诉地市:潍坊
来话流水:2024071213464407920866927
宽带账号:15064682077
宽带账号归属地市:潍坊
宽带账号归属区县:安丘市
故障地址:潍坊安丘市大城埠道口村道口道口31号箱张金礼*********
联系电话:13455635390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故障时间:2024-07-12 13:47:43
魔百和单播/组播:单播
具体故障现象:电视直播或点播无法观看，
客户其他诉求:客户侧为质差终端，要求上门更换终端并一并处理故障问题。
</t>
  </si>
  <si>
    <t>2024-07-12 13:49:08</t>
  </si>
  <si>
    <t>2024-07-12 13:50:21</t>
  </si>
  <si>
    <t>SD-057-240712-081927-220</t>
  </si>
  <si>
    <t>2024-07-12 08:32:06</t>
  </si>
  <si>
    <t>80+银卡-普通区域-青州市-中郑村-13563613058-1000M-宽带上网投诉-次数0-20240712083032X232897620</t>
  </si>
  <si>
    <t>20240712083032X232897620</t>
  </si>
  <si>
    <t xml:space="preserve">【农村网络投诉】流程受理流水号：20240712082832135636130581001191
客户号码:13563613058
客户姓名:赵**
投诉地市:潍坊
来话流水:2024071208263503720894822
宽带账号:13563613058
宽带账号归属地市:潍坊
宽带账号归属区县:青州市
故障地址:潍坊青州市谭坊镇中郑村中郑村扩容3号箱（程丽华）*********
联系电话:13953623871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08:29:16
具体故障现象:电脑无法上网，
客户其他诉求:上门看一下提前联系
</t>
  </si>
  <si>
    <t>2024-07-12 08:34:00</t>
  </si>
  <si>
    <t>2024-07-12 08:34:25</t>
  </si>
  <si>
    <t>SD-851-301208-8954-14427</t>
  </si>
  <si>
    <t>SD-057-240712-415860-313</t>
  </si>
  <si>
    <t>2024-07-12 08:39:18</t>
  </si>
  <si>
    <t>普通区域-诸城市-石门石门村自然村-15949788609-100M-宽带上网投诉-次数0-20240712083728X648631501</t>
  </si>
  <si>
    <t>2024-07-13 09:40:00</t>
  </si>
  <si>
    <t>20240712083728X648631501</t>
  </si>
  <si>
    <t xml:space="preserve">【农村网络投诉】流程受理流水号：20240712083701159497886091003045
客户号码:15949788609
客户姓名:张**
投诉地市:潍坊
来话流水:2024071208364101820852766
宽带账号:15949788609
宽带账号归属地市:潍坊
宽带账号归属区县:诸城市
故障地址:潍坊诸城市林家村镇石门石门村石门石门村自然村石门村西南10号箱*********
联系电话:15949788609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故障时间:2024-07-12 08:37:13
具体故障现象:打不开网页，
客户其他诉求:
</t>
  </si>
  <si>
    <t>2024-07-12 08:41:38</t>
  </si>
  <si>
    <t>2024-07-12 08:42:07</t>
  </si>
  <si>
    <t>SD-057-240712-769834-3579</t>
  </si>
  <si>
    <t>2024-07-12 13:17:50</t>
  </si>
  <si>
    <t>【调研】-80+银卡-普通区域-寿光市-古城前王-13853622937-300M-宽带上网投诉-次数0-202407120000334295</t>
  </si>
  <si>
    <t>202407120000334295</t>
  </si>
  <si>
    <t xml:space="preserve">202407120000334295#宽带账号：13853622937；宽带地址：潍坊寿光市古城前王村；客户来电反映移动高清无法观看，客户不在现场，无法配合线上指导/客户不配合排障，要求上门，请协助处理，谢谢！联系电话：15153663779；联系人：先生；来电流水：2024071213033492220860286
</t>
  </si>
  <si>
    <t>2024-07-12 13:21:12</t>
  </si>
  <si>
    <t>2024-07-12 13:22:06</t>
  </si>
  <si>
    <t>SD-057-240712-097163-4468</t>
  </si>
  <si>
    <t>2024-07-12 15:17:24</t>
  </si>
  <si>
    <t>80+白金-普通区域-寿光市-弥香苑小区-15866563512-300M-宽带上网投诉-次数0-202407120000413345</t>
  </si>
  <si>
    <t>202407120000413345</t>
  </si>
  <si>
    <t>202407120000413345#宽带账号：15866563512 ；宽带地址：潍坊寿光市北洛镇垒村弥香苑小区17号楼*********
；客户来电反映宽带电视不能观看，经查询客户侧为质差机顶盒，请协助上门更换终端并一并处理故障问题，谢谢！联系电话：15866563512 ；联系人：先生；来电流水：2024071215111643620842979</t>
  </si>
  <si>
    <t>2024-07-12 15:18:53</t>
  </si>
  <si>
    <t>2024-07-12 15:19:40</t>
  </si>
  <si>
    <t>SD-851-285083-9986-27234</t>
  </si>
  <si>
    <t>SD-057-240712-807694-1849</t>
  </si>
  <si>
    <t>【调研】-80+银卡-普通区域-高密市-八里庄-15949762307-300M-宽带上网投诉-次数0-202407120000203644</t>
  </si>
  <si>
    <t>202407120000203644</t>
  </si>
  <si>
    <t>202407120000203644#宽带账号：15949762307；宽带地址：潍坊高密市密水街道八里庄行政村八里庄高密八里庄臧宪远37号箱*********
客户来电反映宽带上网慢，客户不配合排障，要求上门，请协助处理，谢谢！联系电话：本机；联系人：先生；来电流水：2024071210392647620887332</t>
  </si>
  <si>
    <t>2024-07-12 10:51:50</t>
  </si>
  <si>
    <t>2024-07-12 10:52:12</t>
  </si>
  <si>
    <t>SD-851-315043-4899-7732</t>
  </si>
  <si>
    <t>SD-057-240712-234576-240</t>
  </si>
  <si>
    <t>2024-07-12 08:35:04</t>
  </si>
  <si>
    <t>普通区域-高密市-高密市嘉和居小区-15064428667-300M-魔百和投诉-次数0-20240712083200X320257538</t>
  </si>
  <si>
    <t>20240712083200X320257538</t>
  </si>
  <si>
    <t>流程受理流水号：20240712083051150644286671001449
客户号码:15064428667
客户姓名:李*
投诉地市:潍坊
来话流水:2024071208290865320806075
宽带账号:15064428667
宽带账号归属地市:潍坊
宽带账号归属区县:高密市
故障地址:潍坊高密市密水街道密水大街高密市嘉和居小区高密市嘉和居小区2号楼*********
联系电话:15064428667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
携转原因:
故障时间:2024-07-12 08:31:22
魔百和单播/组播:组播
具体故障现象:客户来电反映本机账号绑定的电视办理后一直没有安装，要求退费并回电处理，谢谢
客户其他诉求:
魔百和单/组播：组播</t>
  </si>
  <si>
    <t>2024-07-12 08:37:07</t>
  </si>
  <si>
    <t>2024-07-12 08:38:34</t>
  </si>
  <si>
    <t>SD-851-327523-13704-29643</t>
  </si>
  <si>
    <t>SD-057-240712-924570-2536</t>
  </si>
  <si>
    <t>2024-07-12 11:45:40</t>
  </si>
  <si>
    <t>【调研】-普通区域-潍城区-营销中心片区-13863600898-500M-宽带上网投诉-次数0-202407120000272651</t>
  </si>
  <si>
    <t>202407120000272651</t>
  </si>
  <si>
    <t>202407120000272651#宽带账号：13863600898；宽带地址：潍坊潍城区城关街道和平路2175号朝阳卫浴专卖店；客户来电反映宽带无法上网/移动高清无法观看，客户不在现场，无法配合线上指导/客户不配合排障，要求上门，请协助处理，
谢谢！联系电话：13863600898；联系人：女士；来电流水
2024071211420039920891388</t>
  </si>
  <si>
    <t>2024-07-12 11:49:40</t>
  </si>
  <si>
    <t>2024-07-12 11:50:02</t>
  </si>
  <si>
    <t>SD-057-240712-145683-1450</t>
  </si>
  <si>
    <t>2024-07-12 10:14:40</t>
  </si>
  <si>
    <t>【调研】-(目标)普通区域-高密市-东庄自然村-15953601333-300M-宽带上网投诉-次数0-20240712101313X393316284</t>
  </si>
  <si>
    <t>20240712101313X393316284</t>
  </si>
  <si>
    <t xml:space="preserve">【农村网络投诉】流程受理流水号：20240712101229159536013331031066
客户号码:15953601333
客户姓名:曲**
投诉地市:潍坊
来话流水:2024071210120163320829178
宽带账号:15953601333
宽带账号归属地市:潍坊
宽带账号归属区县:高密市
故障地址:潍坊高密市朝阳街道东庄东庄自然村高密东庄周万仁屋东山11号箱*********
联系电话:15953601333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10:12:26
具体故障现象:打不开网页，
客户其他诉求:
</t>
  </si>
  <si>
    <t>2024-07-12 10:23:04</t>
  </si>
  <si>
    <t>2024-07-12 10:23:44</t>
  </si>
  <si>
    <t>SD-057-240712-796824-1820</t>
  </si>
  <si>
    <t>2024-07-12 10:44:09</t>
  </si>
  <si>
    <t>80+金卡-普通区域-寒亭区-恒信首府小区-15095144503-1000M-宽带上网投诉-次数0-20240712104153X113667220</t>
  </si>
  <si>
    <t>20240712104153X113667220</t>
  </si>
  <si>
    <t>【预处理派单】宽带账号：15095144503，宽带地址： 潍坊寒亭区开元街道祥亭街恒信首府小区10号楼*********，故障现象：，故障现象类型：，客户诉求：15095144503 要求立即安排专人继续回电移机 刚才在加油站没接到电话 要求继续加急反馈，流水：2024071210354683120838562，联系电话：15095144503，通话流水：2024071210354683120838562。接入方式：FTTH，当前是否在线：在线，端到端诊断结果：客户侧设备问题，是否智能网关：是，光功率-20.409586076789065。</t>
  </si>
  <si>
    <t>2024-07-12 10:45:41</t>
  </si>
  <si>
    <t>2024-07-12 10:47:18</t>
  </si>
  <si>
    <t>SD-852-320176-688-3204</t>
  </si>
  <si>
    <t>SD-057-240712-671395-3736</t>
  </si>
  <si>
    <t>2024-07-12 13:44:02</t>
  </si>
  <si>
    <t>【调研】-普通区域-潍城区-安顺西区（海化安顺）-13864600815-200M-宽带上网投诉-次数0-20240712134235X955225255</t>
  </si>
  <si>
    <t>20240712134235X955225255</t>
  </si>
  <si>
    <t xml:space="preserve">流程受理流水号：20240712134141138646008151077779
客户号码:13864600815
客户姓名:李**
投诉地市:潍坊
来话流水:2024071213403787320814100
宽带账号:13864600815
宽带账号归属地市:潍坊
宽带账号归属区县:潍城区
故障地址:潍坊潍城区北关街道安顺路安顺西区（海化安顺）13号楼*********
联系电话:15288827763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13:42:01
具体故障现象:打不开网页，
客户其他诉求:
</t>
  </si>
  <si>
    <t>2024-07-12 13:45:43</t>
  </si>
  <si>
    <t>2024-07-12 13:45:59</t>
  </si>
  <si>
    <t>SD-057-240712-298463-2535</t>
  </si>
  <si>
    <t>2024-07-12 11:45:35</t>
  </si>
  <si>
    <t>【调研】-普通区域-青州市-时家村自然村-18266362861-300M-魔百和投诉-次数0-202407120000166478</t>
  </si>
  <si>
    <t>202407120000166478</t>
  </si>
  <si>
    <t>202407120000166478#流程 ： 
 流程受理流水号：20240712095941182663628611027386; 
手机号码 ：18266362861；
客户姓名 ：王**；
投诉地市 ：潍坊；
来话流水 ：2024071209541815920802036；
宽带账号 ：18266362861；
宽带账号归属地市 ：潍坊；
宽带账号归属区县 ：青州市；
联系人 ：王**；
故障地址 ：潍坊青州市谭坊镇时家村时家村自然村二次扩容1号箱（村碑北邻）*********；
联系电话 ：18266362861；
是否升级倾向 ：否；
是否投诉倾向 ：否；
工单内容 ：客户进线表示电视频道无法观看   解释不认可；
_是否智能网关：否;宽带小区$[时家村自然村]$</t>
  </si>
  <si>
    <t>2024-07-12 11:50:22</t>
  </si>
  <si>
    <t>SD-057-240712-192876-2581</t>
  </si>
  <si>
    <t>2024-07-12 11:49:32</t>
  </si>
  <si>
    <t>普通区域-青州市-徐家桥村自然村-18863694006-100M-宽带上网投诉-次数0-202407120000278785</t>
  </si>
  <si>
    <t>2024-07-13 12:50:00</t>
  </si>
  <si>
    <t>202407120000278785</t>
  </si>
  <si>
    <t>202407120000278785#流程受理流水号：20240712114816188636940061058215
客户号码:18863694006
客户姓名:王**
投诉地市:潍坊
来话流水:2024071211472530820855780
宽带账号:18863694006
宽带账号归属地市:潍坊
宽带账号归属区县:青州市
故障地址:潍坊青州市云门山街道徐家桥村徐家桥村自然村K2号箱
联系电话:18863694006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11:48:29
具体故障现象:PON灯闪，客户已经把光猫和路由器重启，但还是无法上网，请尽快给其联系，谢谢！
客户其他诉求:
;宽带小区$[徐家桥村自然村]$</t>
  </si>
  <si>
    <t>2024-07-12 11:52:02</t>
  </si>
  <si>
    <t>2024-07-12 11:55:01</t>
  </si>
  <si>
    <t>SD-057-240712-249035-383</t>
  </si>
  <si>
    <t>2024-07-12 08:47:02</t>
  </si>
  <si>
    <t>80+银卡-普通区域-坊子区-南流小尚庄村-15621799003-1000M-宽带上网投诉-次数0-20240712084402X421947350</t>
  </si>
  <si>
    <t>20240712084402X421947350</t>
  </si>
  <si>
    <t xml:space="preserve">【农村网络投诉】流程受理流水号：20240712084302156217990031004728
客户号码:15621799003
客户姓名:刘**
投诉地市:潍坊
来话流水:2024071208423943220896341
宽带账号:15621799003
宽带账号归属地市:潍坊
宽带账号归属区县:坊子区
故障地址:潍坊坊子区坊安街办南流小尚庄村南流小尚庄村小尚庄5号箱*********
联系电话:15621799003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08:43:27
具体故障现象:光猫亮红灯，
客户其他诉求:要求尽快处理
</t>
  </si>
  <si>
    <t>2024-07-12 08:48:52</t>
  </si>
  <si>
    <t>2024-07-12 08:49:16</t>
  </si>
  <si>
    <t>SD-057-240712-906134-1822</t>
  </si>
  <si>
    <t>2024-07-12 10:44:16</t>
  </si>
  <si>
    <t>【调研】-普通区域-青州市-东店富贵苑-13793679185-300M-宽带上网投诉-次数0-20240712104203X123084912</t>
  </si>
  <si>
    <t>20240712104203X123084912</t>
  </si>
  <si>
    <t xml:space="preserve">流程受理流水号：20240712103913137936791851038779
客户号码:13793679185
客户姓名:谭**
投诉地市:潍坊
来话流水:2024071210383300020875264
宽带账号:13793679185
宽带账号归属地市:潍坊
宽带账号归属区县:青州市
故障地址:潍坊青州市益都街道衡王府路东店富贵苑15号楼*********
联系电话:13793679185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故障时间:2024-07-12 10:38:31
具体故障现象:玩游戏网速慢
客户其他诉求:
</t>
  </si>
  <si>
    <t>2024-07-12 10:49:21</t>
  </si>
  <si>
    <t>2024-07-12 10:56:35</t>
  </si>
  <si>
    <t>SD-057-240712-108365-295</t>
  </si>
  <si>
    <t>2024-07-12 08:38:31</t>
  </si>
  <si>
    <t>80+银卡-普通区域-昌邑市-李戈庄自然村-18763658136-100M-宽带上网投诉-次数0-20240712083600X560101672</t>
  </si>
  <si>
    <t>2024-07-13 09:39:00</t>
  </si>
  <si>
    <t>20240712083600X560101672</t>
  </si>
  <si>
    <t xml:space="preserve">【农村网络投诉】流程受理流水号：20240712083446187636581361002390
客户号码:18763658136
客户姓名:杨**
投诉地市:潍坊
来话流水:2024071208321943420823566
宽带账号:18763658136
宽带账号归属地市:潍坊
宽带账号归属区县:昌邑市
故障地址:潍坊昌邑市北孟镇李三村
联系电话:13589183701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故障时间:2024-07-12 08:35:01
具体故障现象:光猫的光信号灯 亮 红灯，已经让客户重启光猫，捋直光纤，还是亮红灯，请尽快给其联系，谢谢;
客户其他诉求:
</t>
  </si>
  <si>
    <t>2024-07-12 08:41:50</t>
  </si>
  <si>
    <t>2024-07-12 08:42:10</t>
  </si>
  <si>
    <t>SD-851-315879-23977-3828</t>
  </si>
  <si>
    <t>SD-057-240712-796532-4176</t>
  </si>
  <si>
    <t>2024-07-12 14:44:01</t>
  </si>
  <si>
    <t>【调研】-普通区域-临朐县-犍峪自然村-18765606758-300M-宽带上网投诉-次数0-20240712144111X471385109</t>
  </si>
  <si>
    <t>20240712144111X471385109</t>
  </si>
  <si>
    <t xml:space="preserve">【农村网络投诉】流程受理流水号：20240712144004187656067581089285
客户号码:18765606758
客户姓名:郑**
投诉地市:潍坊
来话流水:2024071214393335720842841
宽带账号:18765606758
宽带账号归属地市:潍坊
宽带账号归属区县:临朐县
故障地址:潍坊临朐县寺头镇人民政府犍峪犍峪自然村犍峪1号箱刘建生*********
联系电话:18765606758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光功率:-28.53
故障大类:宽带/电视
故障细类:网速慢/上网掉线(专席)
携转原因:
故障时间:2024-07-12 14:40:30
具体故障现象:网速慢卡顿，光功率弱，请协助处理
客户其他诉求:
</t>
  </si>
  <si>
    <t>2024-07-12 14:46:11</t>
  </si>
  <si>
    <t>2024-07-12 14:46:36</t>
  </si>
  <si>
    <t>SD-057-240712-627845-4209</t>
  </si>
  <si>
    <t>2024-07-12 14:47:59</t>
  </si>
  <si>
    <t>【调研】-普通区域-高密市-沟南自然村-18365601211-300M-宽带上网投诉-次数0-202407120000391465</t>
  </si>
  <si>
    <t>202407120000391465</t>
  </si>
  <si>
    <t xml:space="preserve">202407120000391465#流程受理流水号：20240712144722183656012111090955
客户号码:18365601211
客户姓名:石**
投诉地市:潍坊
来话流水:2024071214463762420830807
宽带账号:18365601211
宽带账号归属地市:潍坊
宽带账号归属区县:高密市
故障地址:潍坊高密市柏城镇沟南沟南自然村沟南张鹏8号箱扩*********
联系电话:18365601211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故障时间:2024-07-12 14:48:45
具体故障现象:提示网络无法连接，
客户其他诉求:客户侧为质差终端，要求上门更换终端并一并处理故障问题。
</t>
  </si>
  <si>
    <t>2024-07-12 14:49:33</t>
  </si>
  <si>
    <t>2024-07-12 14:49:53</t>
  </si>
  <si>
    <t>SD-057-240712-482673-327</t>
  </si>
  <si>
    <t>2024-07-12 08:41:07</t>
  </si>
  <si>
    <t>普通区域-高密市-恒基新时代-13792614677-200M-宽带上网投诉-次数0-202407120000102184</t>
  </si>
  <si>
    <t>2024-07-13 09:42:00</t>
  </si>
  <si>
    <t>202407120000102184</t>
  </si>
  <si>
    <t xml:space="preserve">202407120000102184#流程受理流水号：20240712083904137926146771003642
客户号码:13792614677
客户姓名:董**
投诉地市:潍坊
来话流水:2024071208313140720818483
宽带账号:13792614677
宽带账号归属地市:潍坊
宽带账号归属区县:高密市
故障地址:潍坊高密市密水街道昌安大道恒基新时代恒基新时代12号楼*********
联系电话:13562636609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光功率:-17.42
故障大类:宽带/电视
故障细类:宽带无法上网
携转原因:
故障时间:2024-07-12 08:40:15
具体故障现象:提示网络无法连接，
客户其他诉求:客户侧为质差终端，要求上门更换终端并一并处理故障问题。
</t>
  </si>
  <si>
    <t>2024-07-12 08:43:32</t>
  </si>
  <si>
    <t>2024-07-12 08:47:18</t>
  </si>
  <si>
    <t>SD-057-240712-427659-1509</t>
  </si>
  <si>
    <t>2024-07-12 10:17:17</t>
  </si>
  <si>
    <t>【调研】-(目标)普通区域-青州市-南霍-15054426991-300M-宽带上网投诉-次数0-20240712101432X472664516</t>
  </si>
  <si>
    <t>20240712101432X472664516</t>
  </si>
  <si>
    <t xml:space="preserve">流程受理流水号：20240712101327150544269911031353
客户号码:15054426991
客户姓名:杨**
投诉地市:潍坊
来话流水:2024071210093834020898319
宽带账号:15054426991
宽带账号归属地市:潍坊
宽带账号归属区县:青州市
故障地址:潍坊青州市黄楼街道南霍南霍二次扩容31号箱（冯金伟）*********
联系电话:15054426991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10:13:47
具体故障现象:客户表示无线不能用  光信号闪红灯    插紧捋直光纤线  重启未恢复  请协助 谢谢
客户其他诉求:请协助 谢谢
</t>
  </si>
  <si>
    <t>2024-07-12 10:33:29</t>
  </si>
  <si>
    <t>2024-07-12 10:34:58</t>
  </si>
  <si>
    <t>SD-057-240712-318562-2418</t>
  </si>
  <si>
    <t>2024-07-12 11:33:00</t>
  </si>
  <si>
    <t>普通区域-坊子区-张家石埠村自然村-15966141024-100M-宽带上网投诉-次数0-202407120000262426</t>
  </si>
  <si>
    <t>2024-07-13 12:34:00</t>
  </si>
  <si>
    <t>202407120000262426</t>
  </si>
  <si>
    <t>202407120000262426#流程受理流水号：20240712112856159661410241053234
客户号码:15966141024
客户姓名:苏**
投诉地市:潍坊
来话流水:2024071211280858220823241
宽带账号:15966141024
宽带账号归属地市:潍坊
宽带账号归属区县:坊子区
故障地址:潍坊坊子区坊安街办张家石埠村张家石埠村自然村潍坊坊子坊安街道张家石埠村扩容02号分纤箱*********
联系电话:15966141024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11:32:02
具体故障现象:光猫灯正常但电脑手机无法上网，
客户其他诉求:
;宽带小区$[张家石埠村自然村]$</t>
  </si>
  <si>
    <t>2024-07-12 11:37:24</t>
  </si>
  <si>
    <t>2024-07-12 11:39:09</t>
  </si>
  <si>
    <t>2024-07-12 13:47:34</t>
  </si>
  <si>
    <t>【调研】-80+银卡-普通区域-安丘市-南屯村自然村-13864687458-100M-宽带上网投诉-次数0-20240712134548X148323237 一级督办</t>
  </si>
  <si>
    <t>20240712134548X148323237</t>
  </si>
  <si>
    <t>2024-07-12 13:49:35</t>
  </si>
  <si>
    <t>2024-07-12 13:50:17</t>
  </si>
  <si>
    <t>SD-057-240712-293654-263</t>
  </si>
  <si>
    <t>2024-07-12 08:36:17</t>
  </si>
  <si>
    <t>80+银卡-(目标)普通区域-青州市-北蒋村-15169522502-300M-宽带上网投诉-次数0-20240712083439X479912758</t>
  </si>
  <si>
    <t>20240712083439X479912758</t>
  </si>
  <si>
    <t xml:space="preserve">【农村网络投诉】流程受理流水号：20240712083218151695225021001716
客户号码:15169522502
客户姓名:刘**
投诉地市:潍坊
来话流水:2024071208311756320817048
宽带账号:15169522502
宽带账号归属地市:潍坊
宽带账号归属区县:青州市
故障地址:潍坊青州市弥河镇北蒋村北蒋村扩3号箱村中刘希晔*********
联系电话:15763077113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08:34:01
具体故障现象:打不开网页，
客户其他诉求:
</t>
  </si>
  <si>
    <t>2024-07-12 08:41:02</t>
  </si>
  <si>
    <t>2024-07-12 08:41:25</t>
  </si>
  <si>
    <t>SD-057-240712-481352-3636</t>
  </si>
  <si>
    <t>2024-07-12 13:26:47</t>
  </si>
  <si>
    <t>(目标)普通区域-青州市-青州盛世华庭-13964761555-300M-宽带上网投诉-次数0-202407120000339101</t>
  </si>
  <si>
    <t>202407120000339101</t>
  </si>
  <si>
    <t>202407120000339101# 宽带账号：13964761555；宽带地址：潍坊青州市王府街道衡王府路盛世华庭1号楼；客户来电反映宽带无法联网，经查询客户侧为质差路由器，请协助上门更换终端并一并处理故障问题，谢谢！联系电话：18863601998；联系人冯**；来电流水：2024071213204628120871953。</t>
  </si>
  <si>
    <t>2024-07-12 13:27:50</t>
  </si>
  <si>
    <t>2024-07-12 13:28:07</t>
  </si>
  <si>
    <t>SD-057-240712-129305-4424</t>
  </si>
  <si>
    <t>2024-07-12 15:12:11</t>
  </si>
  <si>
    <t>【调研】-80+普通-普通区域-奎文区-晨鸿大厦东风东街301号-17853666986-1000M-宽带上网投诉-次数0-202407120000412498</t>
  </si>
  <si>
    <t>202407120000412498</t>
  </si>
  <si>
    <t>202407120000412498#17853666986客户来电反映本机宽带信号弱， 影响使用，查询终端异常，经排障解释不认可，要求尽快处理，请协助谢谢.
联系人：先生   联系电话：13793602789      来电流水: 2024071215090618620815359</t>
  </si>
  <si>
    <t>2024-07-12 15:13:46</t>
  </si>
  <si>
    <t>2024-07-12 15:14:09</t>
  </si>
  <si>
    <t>SD-057-240712-673480-2495</t>
  </si>
  <si>
    <t>2024-07-12 11:41:24</t>
  </si>
  <si>
    <t>普通区域-青州市-核桃园村-13583640650-100M-宽带上网投诉-次数0-20240712114006X606423618</t>
  </si>
  <si>
    <t>2024-07-13 12:42:00</t>
  </si>
  <si>
    <t>20240712114006X606423618</t>
  </si>
  <si>
    <t xml:space="preserve">【农村网络投诉】流程受理流水号：20240712113813135836406501055714
客户号码:13583640650
客户姓名:崔**
投诉地市:潍坊
来话流水:2024071211370370920832659
宽带账号:13583640650
宽带账号归属地市:潍坊
宽带账号归属区县:青州市
故障地址:潍坊青州市益都街道核桃园村核桃园村扩容3号箱（崔德军家）*********
联系电话:15763627778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11:38:39
具体故障现象:客户表示无线不能用    注册闪烁  插紧捋直光纤线  重启未恢复  请协助 谢谢
客户其他诉求:请协助 谢谢
</t>
  </si>
  <si>
    <t>2024-07-12 11:45:27</t>
  </si>
  <si>
    <t>2024-07-12 11:49:06</t>
  </si>
  <si>
    <t>SD-057-240712-287536-2387</t>
  </si>
  <si>
    <t>2024-07-12 11:30:21</t>
  </si>
  <si>
    <t>80+银卡-普通区域-寿光市-一号公馆-18763693128-1000M-宽带上网投诉-次数0-202407120000258011</t>
  </si>
  <si>
    <t>202407120000258011</t>
  </si>
  <si>
    <t>202407120000258011#宽带账号：18763693128；宽带地址：潍坊寿光市圣城街道文圣街一号公馆5号楼*********
；客户来电反映宽带频繁掉线，系统查询客户为质差路由器，已向客户解释说明，客户有路由器办理意向，请协助尽快核实处理！联系电话：18763693128；联系人：先生；来电流水：2024071211281336520824244</t>
  </si>
  <si>
    <t>2024-07-12 11:33:48</t>
  </si>
  <si>
    <t>2024-07-12 11:34:12</t>
  </si>
  <si>
    <t>SD-057-240712-389476-417</t>
  </si>
  <si>
    <t>2024-07-12 08:49:15</t>
  </si>
  <si>
    <t>【调研】-80+普通-(目标)普通区域-昌邑市-东店社区-13964626821-1000M-宽带上网投诉-次数0-202407120000106418</t>
  </si>
  <si>
    <t>202407120000106418</t>
  </si>
  <si>
    <t>202407120000106418#【已关注中国移动10086微信公众号】流程受理流水号：20240712084802139646268211006070
客户号码:13964626821
客户姓名:葛**
投诉地市:潍坊
来话流水:2024071208472458420833919
宽带账号:13964626821
宽带账号归属地市:潍坊
宽带账号归属区县:昌邑市
故障地址:潍坊昌邑市城区富昌街东店社区24号楼*********
联系电话:13964626821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08:48:05
具体故障现象:提示网络无法连接，室外移动网线断了，请核实处理谢谢
客户其他诉求:
;宽带小区$[东店社区]$</t>
  </si>
  <si>
    <t>2024-07-12 09:00:43</t>
  </si>
  <si>
    <t>SD-851-287910-31462-28452</t>
  </si>
  <si>
    <t>SD-057-240712-697243-1514</t>
  </si>
  <si>
    <t>2024-07-12 10:17:23</t>
  </si>
  <si>
    <t>【调研】-(目标)普通区域-诸城市-朝阳花苑-15253649583-300M-宽带上网投诉-次数0-202407120000176748</t>
  </si>
  <si>
    <t>202407120000176748</t>
  </si>
  <si>
    <t xml:space="preserve">202407120000176748#流程受理流水号：20240712101630152536495831032174
客户号码:15253649583
客户姓名:魏**
投诉地市:潍坊
来话流水:2024071210145533720867322
宽带账号:15253649583
宽带账号归属地市:潍坊
宽带账号归属区县:诸城市
故障地址:潍坊诸城市龙都街道人民路朝阳花苑5号楼*********
联系电话:18266461051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光功率:-15.34
故障大类:宽带/电视
故障细类:宽带无法上网
携转原因:
故障时间:2024-07-12 10:39:36
具体故障现象:光猫灯正常但电脑手机无法上网，
客户其他诉求:客户侧为质差终端，要求上门更换终端并一并处理故障问题。
</t>
  </si>
  <si>
    <t>2024-07-12 10:20:58</t>
  </si>
  <si>
    <t>2024-07-12 10:22:12</t>
  </si>
  <si>
    <t>SD-057-240712-138594-2392</t>
  </si>
  <si>
    <t>2024-07-12 11:30:57</t>
  </si>
  <si>
    <t>普通区域-奎文区-凤鸣郡-15163630072-500M-魔百和投诉-次数0-202407120000260391</t>
  </si>
  <si>
    <t>202407120000260391</t>
  </si>
  <si>
    <t>202407120000260391#流程受理流水号：20240712112920151636300721053340
客户号码:15163630072
客户姓名:赵**
投诉地市:潍坊
来话流水:2024071211275086620819414
宽带账号:15163630072
宽带账号归属地市:潍坊
宽带账号归属区县:高新
故障地址:潍坊高新高新城区宝通街凤鸣郡10号楼4单元601
联系电话:15163630072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故障时间:2024-07-12 11:29:43
魔百和单播/组播:组播
具体故障现象:订购电影VIP包但无法使用，
客户其他诉求:修复数据重启都不行，请协助处理回复谢谢。
魔百和单/组播：组播;宽带小区$[凤鸣郡]$</t>
  </si>
  <si>
    <t>2024-07-12 11:34:03</t>
  </si>
  <si>
    <t>2024-07-12 11:34:44</t>
  </si>
  <si>
    <t>SD-057-240712-952184-225</t>
  </si>
  <si>
    <t>2024-07-12 08:32:27</t>
  </si>
  <si>
    <t>普通区域-青州市-富盈家园小区-15753622665-300M-宽带上网投诉-次数0-202407120000096343</t>
  </si>
  <si>
    <t>202407120000096343</t>
  </si>
  <si>
    <t>202407120000096343#【已关注中国移动10086微信公众号】流程受理流水号：20240712083153157536226651001632
客户号码:15753622665
客户姓名:李**
投诉地市:潍坊
来话流水:2024071208313636520819050
宽带账号:15753622665
宽带账号归属地市:潍坊
宽带账号归属区县:青州市
故障地址:潍坊青州市东夏镇益王府北路富盈家园小区16号楼*********
联系电话:15753622665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故障时间:2024-07-12 08:32:06
具体故障现象:频繁掉线，
客户其他诉求:
;宽带小区$[富盈家园小区]$</t>
  </si>
  <si>
    <t>2024-07-12 08:35:30</t>
  </si>
  <si>
    <t>2024-07-12 08:36:02</t>
  </si>
  <si>
    <t>SD-057-240712-791546-261</t>
  </si>
  <si>
    <t>2024-07-12 08:36:13</t>
  </si>
  <si>
    <t>【调研】-(目标)普通区域-青州市-青州卫校宿舍-13295369918-1000M-宽带上网投诉-次数0-20240712083429X469342949</t>
  </si>
  <si>
    <t>20240712083429X469342949</t>
  </si>
  <si>
    <t xml:space="preserve">流程受理流水号：20240712082940132953699181001283
客户号码:13295369918
客户姓名:尚*
投诉地市:潍坊
来话流水:2024071208292366020807172
宽带账号:13295369918
宽带账号归属地市:潍坊
宽带账号归属区县:青州市
故障地址:潍坊青州市潍坊护理职业学院家属院1号楼4单元402
联系电话:13295369918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08:41:30
具体故障现象:用户无法提供具体故障现象，地址：潍坊青州市潍坊护理职业学院家属院1号楼4单元402
客户其他诉求:
</t>
  </si>
  <si>
    <t>2024-07-12 08:49:18</t>
  </si>
  <si>
    <t>2024-07-12 08:49:51</t>
  </si>
  <si>
    <t>SD-851-264300-21701-1043</t>
  </si>
  <si>
    <t>SD-057-240712-763012-301</t>
  </si>
  <si>
    <t>2024-07-12 08:38:43</t>
  </si>
  <si>
    <t>普通区域-寒亭区-大官庄村自然村-13465664441-100M-宽带上网投诉-次数0-202407120000099252 二级督办</t>
  </si>
  <si>
    <t>202407120000099252</t>
  </si>
  <si>
    <t xml:space="preserve">202407120000099252#宽带账号：13465664441；宽带地址：潍坊寒亭区南孙镇大官庄村大官庄村自然村大官庄村东西街东一7号箱*客户来电反映宽带无法上网，经查询客户侧为质差终端，请协助上门更换终端并一并处理故障问题，谢谢！联系电话：13465664441；联系人：；来电流水：2024071208371209420856461。
</t>
  </si>
  <si>
    <t>2024-07-12 08:48:08</t>
  </si>
  <si>
    <t>2024-07-12 08:48:44</t>
  </si>
  <si>
    <t>SD-057-240712-568413-300</t>
  </si>
  <si>
    <t>2024-07-12 08:38:42</t>
  </si>
  <si>
    <t>80+银卡-普通区域-诸城市-明诚花园-15094949518-200M-宽带上网投诉-次数0-20240712083620X580765130</t>
  </si>
  <si>
    <t>20240712083620X580765130</t>
  </si>
  <si>
    <t xml:space="preserve">流程受理流水号：20240712083458150949495181002453
客户号码:15094949518
客户姓名:王*
投诉地市:潍坊
来话流水:2024071208342435620837027
宽带账号:15094949518
宽带账号归属地市:潍坊
宽带账号归属区县:诸城市
故障地址:潍坊诸城市龙都街道纺织街明诚花园11号楼*********
联系电话:13665363878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08:35:41
具体故障现象:光猫灯正常但电脑手机无法上网，
客户其他诉求:
</t>
  </si>
  <si>
    <t>2024-07-12 08:42:27</t>
  </si>
  <si>
    <t>2024-07-12 08:42:51</t>
  </si>
  <si>
    <t>2024-07-12 14:43:36</t>
  </si>
  <si>
    <t>普通区域-寿光市-丁家店子村-15621703813-300M-宽带上网投诉-次数0-202407120000389568 一级督办</t>
  </si>
  <si>
    <t>202407120000389568</t>
  </si>
  <si>
    <t>2024-07-12 15:04:38</t>
  </si>
  <si>
    <t>吕祥</t>
  </si>
  <si>
    <t>15163601115</t>
  </si>
  <si>
    <t>dw3_jk_lvxiang</t>
  </si>
  <si>
    <t>2024-07-12 15:05:07</t>
  </si>
  <si>
    <t>SD-057-240712-938456-1267</t>
  </si>
  <si>
    <t>2024-07-12 10:02:02</t>
  </si>
  <si>
    <t>80+银卡-普通区域-寿光市-杨家庄-15069637666-200M-宽带上网投诉-次数0-20240712095909X549936527</t>
  </si>
  <si>
    <t>2024-07-13 11:03:00</t>
  </si>
  <si>
    <t>20240712095909X549936527</t>
  </si>
  <si>
    <t xml:space="preserve">【农村网络投诉】流程受理流水号：20240712095830150696376661027041
客户号码:15069637666
客户姓名:巩**
投诉地市:潍坊
来话流水:2024071209575652820848103
宽带账号:15069637666
宽带账号归属地市:潍坊
宽带账号归属区县:寿光市
故障地址:潍坊寿光市田马杨家庄村杨家庄杨家庄村14号箱杨广友外墙*********
联系电话:15069637666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09:58:58
具体故障现象:打不开网页，
客户其他诉求:
</t>
  </si>
  <si>
    <t>2024-07-12 10:17:01</t>
  </si>
  <si>
    <t>2024-07-12 10:17:28</t>
  </si>
  <si>
    <t>2024-07-12 08:55:40</t>
  </si>
  <si>
    <t>普通区域-坊子区-前曹村自然村-15684289849-200M-宽带上网投诉-次数0-202407120000111368 一级督办</t>
  </si>
  <si>
    <t>2024-07-13 09:56:00</t>
  </si>
  <si>
    <t>202407120000111368</t>
  </si>
  <si>
    <t>2024-07-12 08:58:30</t>
  </si>
  <si>
    <t>2024-07-12 09:00:05</t>
  </si>
  <si>
    <t>SD-057-240712-578243-4516</t>
  </si>
  <si>
    <t>2024-07-12 15:24:07</t>
  </si>
  <si>
    <t>【调研】-80+银卡-普通区域-奎文区-金马怡园-18463661812-300M-宽带上网投诉-次数0-202407120000423041</t>
  </si>
  <si>
    <t>202407120000423041</t>
  </si>
  <si>
    <t>202407120000423041#流程受理流水号：20240712152318184636618121099979
客户号码:18463661812
客户姓名:侯**
投诉地市:潍坊
来话流水:2024071215214140020875883
宽带账号:18463661812
宽带账号归属地市:潍坊
宽带账号归属区县:高新
故障地址:潍坊高新高新城区东风街金马怡园18号楼*********
联系电话:15005369949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15:23:36
具体故障现象:光猫亮红灯，
客户其他诉求:
;宽带小区$[金马怡园]$</t>
  </si>
  <si>
    <t>2024-07-12 15:26:05</t>
  </si>
  <si>
    <t>2024-07-12 15:26:40</t>
  </si>
  <si>
    <t>SD-057-240712-179420-4586</t>
  </si>
  <si>
    <t>2024-07-12 15:35:18</t>
  </si>
  <si>
    <t>【调研】-80+金卡-(目标)普通区域-寿光市-南王庄村自然村-15006625929-1000M-宽带上网投诉-次数0-20240712153317X597355656</t>
  </si>
  <si>
    <t>20240712153317X597355656</t>
  </si>
  <si>
    <t xml:space="preserve">【农村网络投诉】流程受理流水号：20240712153247150066259291102507
客户号码:15006625929
客户姓名:王**
投诉地市:潍坊
来话流水:2024071215270626520844051
宽带账号:15006625929
宽带账号归属地市:潍坊
宽带账号归属区县:寿光市
故障地址:潍坊寿光市化龙镇南王庄村南王庄村自然村南王庄村4箱(东南）*********
联系电话:15006625929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15:34:24
具体故障现象:光猫亮红灯，
客户其他诉求:
</t>
  </si>
  <si>
    <t>2024-07-12 15:43:30</t>
  </si>
  <si>
    <t>2024-07-12 15:43:58</t>
  </si>
  <si>
    <t>SD-851-223027-10242-15762</t>
  </si>
  <si>
    <t>SD-057-240712-870235-4945</t>
  </si>
  <si>
    <t>2024-07-12 16:11:17</t>
  </si>
  <si>
    <t>普通区域-临朐县-郝赵铺自然村-18263662597-300M-宽带上网投诉-次数0-20240712160908X748402644</t>
  </si>
  <si>
    <t>2024-07-13 17:12:00</t>
  </si>
  <si>
    <t>20240712160908X748402644</t>
  </si>
  <si>
    <t xml:space="preserve">【农村网络投诉】流程受理流水号：20240712160818182636625971111485
客户号码:18263662597
客户姓名:张**
投诉地市:潍坊
来话流水:2024071216070810120854036
宽带账号:18263662597
宽带账号归属地市:潍坊
宽带账号归属区县:临朐县
故障地址:潍坊临朐县蒋峪镇人民政府郝赵铺郝赵铺自然村郝赵铺（扩容）13号箱马谦明（外墙）*********
联系电话:13563648405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故障细类:宽带无法上网
携转原因:
故障时间:2024-07-12 16:08:33
具体故障现象:光猫亮红灯，
客户其他诉求:维修
</t>
  </si>
  <si>
    <t>2024-07-12 16:13:30</t>
  </si>
  <si>
    <t>2024-07-12 16:16:29</t>
  </si>
  <si>
    <t>SD-057-240712-376415-4961</t>
  </si>
  <si>
    <t>2024-07-12 16:12:22</t>
  </si>
  <si>
    <t>80+银卡-普通区域-安丘市-名门世家-15244424467-200M-宽带上网投诉-次数0-202407120000464338</t>
  </si>
  <si>
    <t>2024-07-13 17:13:00</t>
  </si>
  <si>
    <t>202407120000464338</t>
  </si>
  <si>
    <t>202407120000464338#宽带账号：15244424467；宽带地址：潍坊安丘市兴安街道和平路名门世家20号楼1单元603；客户来电反映宽带可以使用，电视不能看，经查询客户侧为质差机顶盒，请协助上门更换终端并一并处理故障问题，谢谢！联系电话：15244424467；联系人：先生；来电流水：2024071216053419320834240</t>
  </si>
  <si>
    <t>2024-07-12 16:15:57</t>
  </si>
  <si>
    <t>2024-07-12 16:16:16</t>
  </si>
  <si>
    <t>SD-057-240712-310759-2986</t>
  </si>
  <si>
    <t>2024-07-12 12:20:51</t>
  </si>
  <si>
    <t>普通区域-昌乐县-桂水湾招待所（小微）-15006667553-100M-宽带上网投诉-次数0-20240712121915X955915668</t>
  </si>
  <si>
    <t>20240712121915X955915668</t>
  </si>
  <si>
    <t xml:space="preserve">流程受理流水号：20240712121710150066675531064660
客户号码:15006667553
客户姓名:李**
投诉地市:潍坊
来话流水:2024071212163463720834055
宽带账号:15006667553
宽带账号归属地市:潍坊
宽带账号归属区县:昌乐县
故障地址:潍坊昌乐县五图街道宝通街桂水湾招待所（小微）10号楼*********
联系电话:15006667553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12:18:44
具体故障现象:电脑无法上网，
客户其他诉求:
</t>
  </si>
  <si>
    <t>2024-07-12 12:23:32</t>
  </si>
  <si>
    <t>2024-07-12 12:24:26</t>
  </si>
  <si>
    <t>SD-057-240712-835260-3054</t>
  </si>
  <si>
    <t>2024-07-12 12:27:05</t>
  </si>
  <si>
    <t>80+金卡-FTTR-普通区域-安丘市-福龙家园-15866163996-1000M-宽带上网投诉-次数0-202407120000310505</t>
  </si>
  <si>
    <t>202407120000310505</t>
  </si>
  <si>
    <t xml:space="preserve">202407120000310505#流程受理流水号：20240712122633158661639961066340
客户号码:15866163996
客户姓名:李**
投诉地市:潍坊
来话流水:2024071212261248120811333
宽带账号:15866163996
宽带账号归属地市:潍坊
宽带账号归属区县:安丘市
故障地址:潍坊安丘市兴安街道建安路福龙家园2号楼*********
联系电话:15866163996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光功率:-13.56
故障大类:宽带/电视
故障细类:宽带无法上网
携转原因:
故障时间:2024-07-12 12:26:42
具体故障现象:无法上网
客户其他诉求:客户侧为质差终端，要求上门更换终端并一并处理故障问题。
</t>
  </si>
  <si>
    <t>2024-07-12 12:32:16</t>
  </si>
  <si>
    <t>2024-07-12 12:33:03</t>
  </si>
  <si>
    <t>SD-851-317225-24109-12172</t>
  </si>
  <si>
    <t>2024-07-12 10:02:16</t>
  </si>
  <si>
    <t>80+金卡-普通区域-潍城区-银河花园b区-15964334898-300M-宽带上网投诉-次数0-202407120000166132 一级督办</t>
  </si>
  <si>
    <t>202407120000166132</t>
  </si>
  <si>
    <t>2024-07-12 10:21:00</t>
  </si>
  <si>
    <t>2024-07-12 10:21:44</t>
  </si>
  <si>
    <t>SD-057-240712-732149-3</t>
  </si>
  <si>
    <t>2024-07-12 01:36:38</t>
  </si>
  <si>
    <t>普通区域-诸城市-朝阳公馆-17753625866-1000M-宽带上网投诉-次数0-202407120000092630</t>
  </si>
  <si>
    <t>202407120000092630</t>
  </si>
  <si>
    <t>202407120000092630#流程受理流水号：20240712013454177536258661000031
客户号码:17753625866
客户姓名:xx潍
投诉地市:菏泽
来话流水:2024071201323844120880832
宽带账号:17753625866
宽带账号归属地市:菏泽
宽带账号归属区县:
故障地址:
联系电话:17753625866
联系人:先生/女士
工单紧急程度:一般
是否有升级投诉倾向:否
是否重复投诉:否
是否携转意向:否
是否投诉倾向:否
是否智能网关:智能网关
当前是否在线:
接入方式:
端到端诊断结果:大面积故障
是否质差终端:无质差信息
光功率:无
故障大类:宽带/电视
故障细类:宽带无法上网
携转原因:
故障时间:2024-07-12 01:35:11
具体故障现象:客户反映家里宽带无法使用，客户表示自己是干电商的，影响自己挣钱了，要求赔偿其损失，请处理，谢谢！
客户其他诉求:客户反映家里宽带无法使用，客户表示自己是干电商的，影响自己挣钱了，要求赔偿其损失，请处理，谢谢！
;宽带小区$[朝阳公馆]$</t>
  </si>
  <si>
    <t>2024-07-12 02:25:39</t>
  </si>
  <si>
    <t>2024-07-12 07:09:00</t>
  </si>
  <si>
    <t>SD-851-265332-6946-19613</t>
  </si>
  <si>
    <t>SD-057-240712-486152-483</t>
  </si>
  <si>
    <t>2024-07-12 08:55:56</t>
  </si>
  <si>
    <t>普通区域-寒亭区-香岸花园-15684330661-300M-宽带上网投诉-次数0-202407120000113332</t>
  </si>
  <si>
    <t>202407120000113332</t>
  </si>
  <si>
    <t>202407120000113332#宽带账号：15684330661；宽带地址：潍坊寒亭区经济开发区鸢飞路香岸花园10号楼*********；客户来电反映移动高清无法观看，未获取MAC地址，要求上门，请协助处理，谢谢！联系电话：本机；联系人：先生；来电流水：2024071208501138920857472</t>
  </si>
  <si>
    <t>2024-07-12 08:58:18</t>
  </si>
  <si>
    <t>2024-07-12 08:58:45</t>
  </si>
  <si>
    <t>SD-057-240712-736580-2167</t>
  </si>
  <si>
    <t>2024-07-12 11:14:32</t>
  </si>
  <si>
    <t>【追1】【调研】-80+普通-普通区域-昌邑市-马家村自然村-13506475492-300M-宽带上网投诉-次数0-20240712111301X981487707</t>
  </si>
  <si>
    <t>20240712111301X981487707</t>
  </si>
  <si>
    <t xml:space="preserve">【农村网络投诉】流程受理流水号：20240712111144135064754921048186
客户号码:13506475492
客户姓名:刘**
投诉地市:潍坊
来话流水:2024071211094125020885613
宽带账号:13506475492
宽带账号归属地市:潍坊
宽带账号归属区县:昌邑市
故障地址:潍坊昌邑市城区马家村马家村自然村扩9号箱苑寿涛
联系电话:18863612961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
故障细类:网速慢
携转原因:
故障时间:2024-07-12 11:14:39
具体故障现象:网速慢卡顿，
客户其他诉求:
</t>
  </si>
  <si>
    <t>2024-07-12 11:37:46</t>
  </si>
  <si>
    <t>2024-07-12 11:38:09</t>
  </si>
  <si>
    <t>SD-851-274030-3144-29708</t>
  </si>
  <si>
    <t>SD-057-240712-980532-4517</t>
  </si>
  <si>
    <t>2024-07-12 15:24:12</t>
  </si>
  <si>
    <t>80+银卡-普通区域-安丘市-西石马村自然村-13963604877-200M-魔百和投诉-次数0-202407120000424109</t>
  </si>
  <si>
    <t>2024-07-13 16:25:00</t>
  </si>
  <si>
    <t>202407120000424109</t>
  </si>
  <si>
    <t>202407120000424109#流程受理流水号：20240712152308139636048771099935
客户号码:13963604877
客户姓名:张**
投诉地市:潍坊
来话流水:2024071215214629620876917
宽带账号:13963604877
宽带账号归属地市:潍坊
宽带账号归属区县:安丘市
故障地址:潍坊安丘市刘家尧镇西石马村西石马村自然村西石马村11号箱李光业*********
联系电话:13963604877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故障细类:移动高清电视故障(专席)
携转原因:
故障时间:2024-07-12 15:23:52
魔百和单播/组播:单播
具体故障现象:电视直播或点播无法观看，
客户其他诉求:
魔百和单/组播：单播;宽带小区$[西石马村自然村]$</t>
  </si>
  <si>
    <t>2024-07-12 15:28:29</t>
  </si>
  <si>
    <t>2024-07-12 15:28:56</t>
  </si>
  <si>
    <t>SD-057-240712-753960-428</t>
  </si>
  <si>
    <t>2024-07-12 08:50:30</t>
  </si>
  <si>
    <t>【调研】-80+银卡-普通区域-寿光市-弥香苑小区-18866711273-1000M-宽带上网投诉-次数0-202407120000109819</t>
  </si>
  <si>
    <t>202407120000109819</t>
  </si>
  <si>
    <t xml:space="preserve">202407120000109819#流程受理流水号：20240712085003188667112731006687
客户号码:18866711273
客户姓名:赵**
投诉地市:潍坊
来话流水:2024071208491258220849214
宽带账号:18866711273
宽带账号归属地市:潍坊
宽带账号归属区县:寿光市
故障地址:潍坊寿光市北洛镇垒村弥香苑小区26号楼*********
联系电话:18866711273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故障时间:2024-07-12 08:50:08
具体故障现象:提示网络无法连接，
客户其他诉求:客户侧为质差终端，要求上门更换终端并一并处理故障问题。
</t>
  </si>
  <si>
    <t>2024-07-12 08:58:25</t>
  </si>
  <si>
    <t>2024-07-12 08:59:25</t>
  </si>
  <si>
    <t>SD-851-298114-8949-29393</t>
  </si>
  <si>
    <t>SD-057-240712-650712-4780</t>
  </si>
  <si>
    <t>2024-07-12 15:59:50</t>
  </si>
  <si>
    <t>【催1】普通区域-寿光市-东庄村自然村-18765654660-1000M-宽带上网投诉-次数0-20240712155848X128980125</t>
  </si>
  <si>
    <t>20240712155848X128980125</t>
  </si>
  <si>
    <t xml:space="preserve">【农村网络投诉】流程受理流水号：20240712155830187656546601109032
客户号码:18765654660
客户姓名:隋**
投诉地市:潍坊
来话流水:2024071215570333620826044
宽带账号:18765654660
宽带账号归属地市:潍坊
宽带账号归属区县:寿光市
故障地址:潍坊寿光市台头镇东庄村东庄村自然村东庄村22箱（隋燕顺母亲外墙）*********
联系电话:18765693660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15:58:01
具体故障现象:打不开网页，
客户其他诉求:
</t>
  </si>
  <si>
    <t>2024-07-12 16:01:31</t>
  </si>
  <si>
    <t>2024-07-12 16:02:20</t>
  </si>
  <si>
    <t>SD-057-240712-835194-1169</t>
  </si>
  <si>
    <t>2024-07-12 09:50:43</t>
  </si>
  <si>
    <t>【重投】-【调研】-80+银卡-(目标)普通区域-潍城区-北季村自然村-15725064566-1000M-宽带上网投诉-次数0-20240712094932X972150787</t>
  </si>
  <si>
    <t>20240712094932X972150787</t>
  </si>
  <si>
    <t xml:space="preserve">【农村网络投诉】流程受理流水号：20240712094822157250645661024162
客户号码:15725064566
客户姓名:季**
投诉地市:潍坊
来话流水:2024071209480228420821982
宽带账号:15725064566
宽带账号归属地市:潍坊
宽带账号归属区县:潍城区
故障地址:潍坊潍城区军埠口综合项目区北季村北季村自然村15号箱在迎椿朝天锅南220米处*********
联系电话:15725064566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09:49:03
具体故障现象:光猫亮红灯，
客户其他诉求:
</t>
  </si>
  <si>
    <t>2024-07-12 10:00:23</t>
  </si>
  <si>
    <t>2024-07-12 10:00:45</t>
  </si>
  <si>
    <t>SD-851-252023-16891-17117</t>
  </si>
  <si>
    <t>SD-057-240712-043571-1211</t>
  </si>
  <si>
    <t>2024-07-12 09:56:20</t>
  </si>
  <si>
    <t>普通区域-寿光市-港苑新空间-13573642159-300M-宽带上网投诉-次数0-20240712095429X269071348</t>
  </si>
  <si>
    <t>20240712095429X269071348</t>
  </si>
  <si>
    <t xml:space="preserve">流程受理流水号：20240712095247135736421591025448
客户号码:13573642159
客户姓名:常**
投诉地市:潍坊
来话流水:2024071209515343420871492
宽带账号:13573642159
宽带账号归属地市:潍坊
宽带账号归属区县:寿光市
故障地址:潍坊寿光市圣城街道建新街港苑新空间22号楼*********
联系电话:19862099330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故障时间:2024-07-12 09:53:02
具体故障现象:PON灯闪，插紧捋顺光纤线重启未恢复 
客户其他诉求:
</t>
  </si>
  <si>
    <t>2024-07-12 09:57:52</t>
  </si>
  <si>
    <t>2024-07-12 09:58:20</t>
  </si>
  <si>
    <t>SD-057-240712-812539-4642</t>
  </si>
  <si>
    <t>2024-07-12 15:44:07</t>
  </si>
  <si>
    <t>普通区域-昌邑市-龙源国际南区-18264418022-300M-宽带上网投诉-次数0-202407120000438917</t>
  </si>
  <si>
    <t>202407120000438917</t>
  </si>
  <si>
    <t>202407120000438917#
受理号码 : 18264418022客户姓名 : 谢**号码归属地 : 潍坊昌邑 － 昌邑用户品牌 : 全球通
客户来电对申请的宽带新装一直没有安装不认可，我处正常解释，客户不认可，请协助处理
先生  本机   2024071215411725220823441</t>
  </si>
  <si>
    <t>2024-07-12 15:46:57</t>
  </si>
  <si>
    <t>2024-07-12 15:47:25</t>
  </si>
  <si>
    <t>SD-851-278399-12220-18805</t>
  </si>
  <si>
    <t>2024-07-12 15:37:06</t>
  </si>
  <si>
    <t>普通区域-临朐县-吴家庙自然村-15153659966-500M-宽带上网投诉-次数0-20240712100434X874939551 一级督办</t>
  </si>
  <si>
    <t>20240712100434X874939551</t>
  </si>
  <si>
    <t>2024-07-12 15:40:58</t>
  </si>
  <si>
    <t>2024-07-12 15:41:45</t>
  </si>
  <si>
    <t>SD-057-240712-678253-4053</t>
  </si>
  <si>
    <t>2024-07-12 14:25:17</t>
  </si>
  <si>
    <t>80+金卡-普通区域-安丘市-农行家属院-18263632282-1000M-魔百和投诉-次数0-20240712132031X631025985</t>
  </si>
  <si>
    <t>20240712132031X631025985</t>
  </si>
  <si>
    <t>流程 ： 
 流程受理流水号：20240712131657182636322821074495; 
手机号码 ：18263632282；
客户姓名 ：马**；
投诉地市 ：潍坊；
来话流水 ：2024071213143133920832061；
宽带账号 ：18263632282；
宽带账号归属地市 ：潍坊；
宽带账号归属区县 ：安丘市；
联系人 ：马**；
故障地址 ：潍坊安丘市兴安街道兴安路农行家属院迁2号楼*********；
联系电话 ：18263632282；
是否升级倾向 ：否；
是否投诉倾向 ：否；
工单内容 ：客户对CCTV-3不能观看，已解释不认同，提及工信部等部门，请协助尽快处理 谢谢 ；
_是否智能网关：否</t>
  </si>
  <si>
    <t>2024-07-12 14:28:04</t>
  </si>
  <si>
    <t>2024-07-12 14:29:24</t>
  </si>
  <si>
    <t>SD-851-269349-22057-5046</t>
  </si>
  <si>
    <t>SD-057-240712-316597-1172</t>
  </si>
  <si>
    <t>2024-07-12 09:50:56</t>
  </si>
  <si>
    <t>普通区域-临朐县-上唐家河-13964714617-200M-宽带上网投诉-次数0-20240712094953X993056175</t>
  </si>
  <si>
    <t>2024-07-13 10:51:00</t>
  </si>
  <si>
    <t>20240712094953X993056175</t>
  </si>
  <si>
    <t xml:space="preserve">【农村网络投诉】流程受理流水号：20240712094809139647146171024094
客户号码:13964714617
客户姓名:刘**
投诉地市:潍坊
来话流水:2024071209465914720808504
宽带账号:13964714617
宽带账号归属地市:潍坊
宽带账号归属区县:临朐县
故障地址:潍坊临朐县柳山镇人民政府上唐家河村上唐家河上唐家河（扩容）7号箱张顺庆（外墙）*********
联系电话:13964714617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09:49:04
具体故障现象:提示网络无法连接，
客户其他诉求:
</t>
  </si>
  <si>
    <t>2024-07-12 09:57:49</t>
  </si>
  <si>
    <t>2024-07-12 09:58:27</t>
  </si>
  <si>
    <t>SD-851-278200-80-22636</t>
  </si>
  <si>
    <t>SD-057-240712-602351-1183</t>
  </si>
  <si>
    <t>2024-07-12 09:53:08</t>
  </si>
  <si>
    <t>普通区域-奎文区-东方天韵-15169603878-200M-宽带上网投诉-次数0-20240712095034X341371750</t>
  </si>
  <si>
    <t>2024-07-13 10:54:00</t>
  </si>
  <si>
    <t>20240712095034X341371750</t>
  </si>
  <si>
    <t xml:space="preserve">流程受理流水号：20240712094951151696038781024588
客户号码:15169603878
客户姓名:吴**
投诉地市:潍坊
来话流水:2024071209480189120821894
宽带账号:15169603878
宽带账号归属地市:潍坊
宽带账号归属区县:奎文区
故障地址:潍坊奎文区高新城区北海路东方天韵12号楼*********
联系电话:15169603878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故障时间:2024-07-12 09:47:30
具体故障现象:网速慢卡顿，线上不接受指导不方便
客户其他诉求:请处理，谢谢
</t>
  </si>
  <si>
    <t>2024-07-12 10:01:05</t>
  </si>
  <si>
    <t>2024-07-12 10:01:23</t>
  </si>
  <si>
    <t>SD-852-233949-613-12160</t>
  </si>
  <si>
    <t>SD-057-240712-943758-4651</t>
  </si>
  <si>
    <t>2024-07-12 15:44:50</t>
  </si>
  <si>
    <t>【调研】-80+金卡-普通区域-青州市-涝洼村自然村-13625367278-1000M-宽带上网投诉-次数0-20240712154352X232498653</t>
  </si>
  <si>
    <t>20240712154352X232498653</t>
  </si>
  <si>
    <t xml:space="preserve">【农村网络投诉】流程受理流水号：20240712154129136253672781104727
客户号码:13625367278
客户姓名:尹**
投诉地市:潍坊
来话流水:2024071215402953020813268
宽带账号:13625367278
宽带账号归属地市:潍坊
宽带账号归属区县:青州市
故障地址:潍坊青州市王坟镇涝洼村涝洼村自然村王坟镇涝洼村4号箱（村南头武中华家西墙）*********
联系电话:13625367278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15:41:50
具体故障现象:PON灯闪，光纤线插紧撸顺，重启未恢复 
客户其他诉求:
</t>
  </si>
  <si>
    <t>2024-07-12 15:48:58</t>
  </si>
  <si>
    <t>2024-07-12 15:51:30</t>
  </si>
  <si>
    <t>SD-057-240712-219068-2170</t>
  </si>
  <si>
    <t>2024-07-12 11:14:36</t>
  </si>
  <si>
    <t>【调研】-(目标)普通区域-青州市-桥李王-18663633765-1000M-宽带上网投诉-次数0-20240712111307X987757868</t>
  </si>
  <si>
    <t>20240712111307X987757868</t>
  </si>
  <si>
    <t xml:space="preserve">【农村网络投诉】流程受理流水号：20240712111244186636337651048502
客户号码:18663633765
客户姓名:冀**
投诉地市:潍坊
来话流水:2024071211105524520801548
宽带账号:18663633765
宽带账号归属地市:潍坊
宽带账号归属区县:青州市
故障地址:潍坊青州市高柳镇桥李王村桥李王10号箱（国税局西墙）*********
联系电话:18663633765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11:09:17
具体故障现象:光猫亮红灯，
客户其他诉求:
</t>
  </si>
  <si>
    <t>2024-07-12 11:17:06</t>
  </si>
  <si>
    <t>2024-07-12 11:17:41</t>
  </si>
  <si>
    <t>SD-057-240712-891206-68</t>
  </si>
  <si>
    <t>2024-07-12 07:29:00</t>
  </si>
  <si>
    <t>【调研】-80+银卡-(目标)普通区域-诸城市-兴华家园-13406624136-200M-宽带上网投诉-次数0-202407120000093870</t>
  </si>
  <si>
    <t>202407120000093870</t>
  </si>
  <si>
    <t>202407120000093870#【已关注中国移动10086微信公众号】流程受理流水号：20240712072817134066241361000361
客户号码:13406624136
客户姓名:荆**
投诉地市:潍坊
来话流水:2024071207261953620890867
宽带账号:13406624136
宽带账号归属地市:潍坊
宽带账号归属区县:诸城市
故障地址:潍坊诸城市密州街道市场街兴华家园8号楼*********
联系电话:15095236161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07:24:08
具体故障现象:光猫亮红灯，
客户其他诉求:
;宽带小区$[兴华家园]$</t>
  </si>
  <si>
    <t>2024-07-12 07:31:07</t>
  </si>
  <si>
    <t>2024-07-12 07:32:57</t>
  </si>
  <si>
    <t>SD-057-240712-835790-5008</t>
  </si>
  <si>
    <t>2024-07-12 16:17:30</t>
  </si>
  <si>
    <t>【调研】-80+银卡-普通区域-奎文区-东盛广场-13792620818-200M-宽带上网投诉-次数0-20240712161539X139239380</t>
  </si>
  <si>
    <t>2024-07-13 17:18:00</t>
  </si>
  <si>
    <t>20240712161539X139239380</t>
  </si>
  <si>
    <t xml:space="preserve">流程受理流水号：20240712161439137926208181113201
客户号码:13792620818
客户姓名:孟**
投诉地市:潍坊
来话流水:2024071216123279720822201
宽带账号:13792620818
宽带账号归属地市:潍坊
宽带账号归属区县:奎文区
故障地址:潍坊市奎文区东关街道东风东街东盛广场东盛广场商务楼*********
联系电话:13053663466
联系人:刘女士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16:14:52
具体故障现象:提示网络无法连接，
客户其他诉求:
</t>
  </si>
  <si>
    <t>2024-07-12 16:20:04</t>
  </si>
  <si>
    <t>2024-07-12 16:20:34</t>
  </si>
  <si>
    <t>SD-057-240712-917843-5000</t>
  </si>
  <si>
    <t>2024-07-12 16:16:55</t>
  </si>
  <si>
    <t>【重投】-80+银卡-普通区域-临朐县-宫家庄自然村-15265680428-300M-宽带上网投诉-次数0-202407120000470184</t>
  </si>
  <si>
    <t>2024-07-13 17:17:00</t>
  </si>
  <si>
    <t>202407120000470184</t>
  </si>
  <si>
    <t>202407120000470184#受理号码 : 15265680428客户姓名 : 宫**号码归属地 : 潍坊临朐 － 临朐海通通讯经营部用户品牌 : 全球通
宽带故障客户情绪激客户拒绝操作动请协助谢谢
先生本机 流水2024071216103516120897903
潍坊临朐县龙山工业园宫家庄宫家庄自然村宫家庄（扩容）扩4#宫志清</t>
  </si>
  <si>
    <t>2024-07-12 16:24:38</t>
  </si>
  <si>
    <t>2024-07-12 16:29:38</t>
  </si>
  <si>
    <t>SD-057-240712-298015-3081</t>
  </si>
  <si>
    <t>2024-07-12 12:29:46</t>
  </si>
  <si>
    <t>【调研】-普通区域-坊子区-西李三村自然村-15753620097-500M-宽带上网投诉-次数0-20240712122851X531163617</t>
  </si>
  <si>
    <t>20240712122851X531163617</t>
  </si>
  <si>
    <t xml:space="preserve">【农村网络投诉】流程受理流水号：20240712122525157536200971066135
客户号码:15753620097
客户姓名:陈**
投诉地市:潍坊
来话流水:2024071212211227220871004
宽带账号:15753620097
宽带账号归属地市:潍坊
宽带账号归属区县:坊子区
故障地址:潍坊坊子区坊子工业发展区（眉村）西李三村西李三村自然村西李三村委对面4号箱
联系电话:15264457306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故障时间:2024-07-12 12:25:40
具体故障现象:光猫灯正常但电脑手机无法上网，按顺序重启后未恢复，请协助谢谢！
客户其他诉求:
</t>
  </si>
  <si>
    <t>2024-07-12 12:32:36</t>
  </si>
  <si>
    <t>2024-07-12 12:33:02</t>
  </si>
  <si>
    <t>SD-057-240712-651403-2963</t>
  </si>
  <si>
    <t>2024-07-12 12:19:56</t>
  </si>
  <si>
    <t>【调研】-80+金卡-普通区域-青州市-西沙营村-13793661689-1000M-宽带上网投诉-次数0-202407120000303893</t>
  </si>
  <si>
    <t>202407120000303893</t>
  </si>
  <si>
    <t>202407120000303893#受理号码 : 13793661689客户姓名 : 王**号码归属地 : 潍坊青州 － 青州市意安通讯器材经销处用户品牌 : 全球通，宽带账号：13793661689；宽带地址：潍坊青州市黄楼街道西沙营村；客户来电反映宽带无法上网，客户不配合排障，要求上门，请协助处理，谢谢！联系电话：15866503222；联系人：先生；来电流水：2024071212165164820836360</t>
  </si>
  <si>
    <t>2024-07-12 12:22:47</t>
  </si>
  <si>
    <t>2024-07-12 12:26:22</t>
  </si>
  <si>
    <t>SD-851-265994-3026-21032</t>
  </si>
  <si>
    <t>SD-057-240712-384617-3020</t>
  </si>
  <si>
    <t>2024-07-12 12:23:40</t>
  </si>
  <si>
    <t>普通区域-安丘市-大石戈村自然村-15763688655-100M-宽带上网投诉-次数0-20240712122237X157537878</t>
  </si>
  <si>
    <t>20240712122237X157537878</t>
  </si>
  <si>
    <t xml:space="preserve">【农村网络投诉】流程受理流水号：20240712122055157636886551065344
客户号码:15763688655
客户姓名:张**
投诉地市:潍坊
来话流水:2024071212201686520863423
宽带账号:15763688655
宽带账号归属地市:潍坊
宽带账号归属区县:安丘市
故障地址:潍坊安丘市白芬子镇曹家楼曹家楼自然村曹家楼村10号箱村西南王洪昌*********
联系电话:15954424678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12:22:16
具体故障现象:光猫亮红灯，
客户其他诉求:
</t>
  </si>
  <si>
    <t>2024-07-12 12:41:29</t>
  </si>
  <si>
    <t>2024-07-12 12:41:49</t>
  </si>
  <si>
    <t>SD-057-240712-012436-4489</t>
  </si>
  <si>
    <t>2024-07-12 15:20:22</t>
  </si>
  <si>
    <t>普通区域-潍城区-郭家庄社区北区（阳光花园）-15963634155-200M-宽带上网投诉-次数0-202407120000419462</t>
  </si>
  <si>
    <t>2024-07-13 16:21:00</t>
  </si>
  <si>
    <t>202407120000419462</t>
  </si>
  <si>
    <t xml:space="preserve">202407120000419462#宽带账号：15963634155；宽带地址：潍坊市潍城区北关街道卧龙西街郭家庄社区北区（阳光花园）客户来电反映宽带无法上网，客户不在现场，无法配合线上指导/客户不配合排障，要求上门，请协助处理，谢谢！联系电话：15963634155联系人：李*来电流水：2024071215125776120864156 
</t>
  </si>
  <si>
    <t>2024-07-12 15:23:10</t>
  </si>
  <si>
    <t>2024-07-12 15:23:35</t>
  </si>
  <si>
    <t>SD-057-240712-065712-4554</t>
  </si>
  <si>
    <t>2024-07-12 15:29:30</t>
  </si>
  <si>
    <t>普通区域-青州市-泰丰购物广场-19526950830-500M-宽带上网投诉-次数0-20240712152823X303292535</t>
  </si>
  <si>
    <t>20240712152823X303292535</t>
  </si>
  <si>
    <t xml:space="preserve">流程受理流水号：20240712152757195269508301101209
客户号码:19526950830
客户姓名:王**
投诉地市:潍坊
来话流水:2024071215273693220850352
宽带账号:19526950830
宽带账号归属地市:潍坊
宽带账号归属区县:青州市
故障地址:潍坊青州市云门山街道范公亭路泰丰购物广场13号（负一层广场通香港街北侧电梯口）*********
联系电话:19526950830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故障时间:2024-07-12 15:28:04
具体故障现象:光猫亮红灯，
客户其他诉求:要求尽快联系维修
</t>
  </si>
  <si>
    <t>2024-07-12 15:32:11</t>
  </si>
  <si>
    <t>2024-07-12 15:32:27</t>
  </si>
  <si>
    <t>SD-057-240712-513402-3848</t>
  </si>
  <si>
    <t>2024-07-12 14:04:14</t>
  </si>
  <si>
    <t>普通区域-诸城市-石门石门村自然村-15949788609-100M-宽带上网投诉-次数1-20240712083728X648631501</t>
  </si>
  <si>
    <t>2024-07-13 15:05:00</t>
  </si>
  <si>
    <t>2024-07-12 14:07:01</t>
  </si>
  <si>
    <t>2024-07-12 14:07:47</t>
  </si>
  <si>
    <t>SD-057-240712-165824-4269</t>
  </si>
  <si>
    <t>2024-07-12 14:57:40</t>
  </si>
  <si>
    <t>普通区域--null--宽带上网投诉-次数0-202407110000430761</t>
  </si>
  <si>
    <t>2024-07-13 14:58:00</t>
  </si>
  <si>
    <t>202407110000430761</t>
  </si>
  <si>
    <t>202407110000430761#受理号码 : 17853675789客户姓名 : 赵**号码归属地 : 潍坊高密 － 高密-张鲁网格-铁通大众直销用户品牌 : 动感地带客户来电反映在7月6日办理的宽带现在无法安装，安装师傅告知目前没有宽带端口，客户要求不满，要求将手机号码销户不用此号码了，请处理，谢谢！联系电话 17853675789流水2024071115392766120894865 地址潍坊高密市阚家镇双羊店双羊店自然村高密双羊店扩容孙世华</t>
  </si>
  <si>
    <t>2024-07-12 15:47:39</t>
  </si>
  <si>
    <t>【催1】80+白金-普通区域-安丘市-null-15106365661-宽带上网投诉-次数0-20240712143519X119595588 一级督办</t>
  </si>
  <si>
    <t>2024-07-13 16:48:00</t>
  </si>
  <si>
    <t>20240712143519X119595588</t>
  </si>
  <si>
    <t>2024-07-13 15:46:40</t>
  </si>
  <si>
    <t>SD-057-240712-831206-520</t>
  </si>
  <si>
    <t>2024-07-12 08:59:12</t>
  </si>
  <si>
    <t>普通区域-坊子区-澳城花园小区-15725633734-300M-宽带上网投诉-次数0-20240712085620X780964998</t>
  </si>
  <si>
    <t>20240712085620X780964998</t>
  </si>
  <si>
    <t xml:space="preserve">流程受理流水号：20240712085513157256337341008264
客户号码:15725633734
客户姓名:张**
投诉地市:潍坊
来话流水:2024071208535992320891069
宽带账号:15725633734
宽带账号归属地市:潍坊
宽带账号归属区县:坊子区
故障地址:潍坊坊子区坊子新区双羊街澳城花园小区坊子区澳城花园小区7号楼*********
联系电话:15725633734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08:55:39
具体故障现象:提示网络无法连接，
客户其他诉求:
</t>
  </si>
  <si>
    <t>2024-07-12 09:02:43</t>
  </si>
  <si>
    <t>2024-07-12 09:03:06</t>
  </si>
  <si>
    <t>SD-851-320326-2328-12474</t>
  </si>
  <si>
    <t>SD-057-240712-076142-5040</t>
  </si>
  <si>
    <t>2024-07-12 16:22:45</t>
  </si>
  <si>
    <t>【调研】-80+普通-(目标)普通区域-寿光市-孟河东-13563634101-1000M-宽带上网投诉-次数0-202407120000475347</t>
  </si>
  <si>
    <t>2024-07-13 17:23:00</t>
  </si>
  <si>
    <t>202407120000475347</t>
  </si>
  <si>
    <t xml:space="preserve">202407120000475347#流程受理流水号：20240712162220135636341011115274
客户号码:13563634101
客户姓名:方**
投诉地市:潍坊
来话流水:2024071216214571020838280
宽带账号:13563634101
宽带账号归属地市:潍坊
宽带账号归属区县:寿光市
故障地址:潍坊寿光市侯镇孟河东村孟河东孟河东18号箱备*********
联系电话:13563634101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光功率:-20.26
故障大类:宽带/电视
故障细类:移动高清电视故障
携转原因:
故障时间:2024-07-12 16:30:27
魔百和单播/组播:单播
具体故障现象:机顶盒无法开机，
客户其他诉求:客户侧为质差终端，要求上门更换终端并一并处理故障问题。
</t>
  </si>
  <si>
    <t>2024-07-12 16:25:52</t>
  </si>
  <si>
    <t>2024-07-12 16:26:24</t>
  </si>
  <si>
    <t>SD-851-275967-129532-15214</t>
  </si>
  <si>
    <t>2024-07-12 16:23:13</t>
  </si>
  <si>
    <t>【调研】-80+金卡-普通区域-昌邑市-吉祥苑-15065632111-1000M-宽带上网投诉-次数0-20240712162131X491015869 一级督办</t>
  </si>
  <si>
    <t>2024-07-13 17:24:00</t>
  </si>
  <si>
    <t>20240712162131X491015869</t>
  </si>
  <si>
    <t>2024-07-12 16:25:03</t>
  </si>
  <si>
    <t>2024-07-12 16:25:34</t>
  </si>
  <si>
    <t>SD-851-226797-16581-16726</t>
  </si>
  <si>
    <t>2024-07-12 14:16:43</t>
  </si>
  <si>
    <t>【调研】-80+银卡-普通区域-青州市-雍和府-18365689689-1000M-宽带上网投诉-次数0-202407120000369512 一级督办</t>
  </si>
  <si>
    <t>202407120000369512</t>
  </si>
  <si>
    <t>2024-07-12 14:19:38</t>
  </si>
  <si>
    <t>2024-07-12 14:19:55</t>
  </si>
  <si>
    <t>SD-851-275710-1700-11666</t>
  </si>
  <si>
    <t>SD-057-240712-297561-486</t>
  </si>
  <si>
    <t>2024-07-12 08:56:09</t>
  </si>
  <si>
    <t>80+普通-FTTR-普通区域-诸城市-诸城盛世名城-13573697600-1000M-魔百和投诉-次数0-20240712085358X638136654</t>
  </si>
  <si>
    <t>20240712085358X638136654</t>
  </si>
  <si>
    <t>流程受理流水号：20240712085308135736976001007646
客户号码:13573697600
客户姓名:张**
投诉地市:潍坊
来话流水:2024071208500526620856637
宽带账号:13573697600
宽带账号归属地市:潍坊
宽带账号归属区县:诸城市
故障地址:潍坊诸城市密州街道东坡街盛世名城12号楼*********
联系电话:13573697600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故障细类:移动高清电视故障(专席)
携转原因:
故障时间:2024-07-12 08:53:59
魔百和单播/组播:单播
具体故障现象:电视提示网络类错误，线上排障未能恢复正常使用，请相关部门人员协助处理，谢谢
客户其他诉求:
魔百和单/组播：单播</t>
  </si>
  <si>
    <t>2024-07-12 08:58:23</t>
  </si>
  <si>
    <t>2024-07-12 08:58:43</t>
  </si>
  <si>
    <t>SD-851-263143-41708-1763</t>
  </si>
  <si>
    <t>SD-057-240712-325604-1201</t>
  </si>
  <si>
    <t>2024-07-12 09:54:31</t>
  </si>
  <si>
    <t>普通区域-青州市-王小安置区-15963608762-500M-宽带上网投诉-次数0-202407120000159250</t>
  </si>
  <si>
    <t>202407120000159250</t>
  </si>
  <si>
    <t>202407120000159250#宽带账号：15963608762；宽带地址：潍坊青州市东夏镇王小村王小安置区8号楼*********
；客户来电反映频繁掉线，系统查询客户侧为质差终端，请协助上门更换终端并一并处理故障问题，谢谢！联系电话：15854880216；联系人：先生；来电流水：2024071209520444020873789</t>
  </si>
  <si>
    <t>2024-07-12 09:59:44</t>
  </si>
  <si>
    <t>2024-07-12 10:00:08</t>
  </si>
  <si>
    <t>SD-057-240712-731609-1339</t>
  </si>
  <si>
    <t>2024-07-12 10:09:14</t>
  </si>
  <si>
    <t>80+银卡-普通区域-诸城市-玉山苑-15253603088-200M-宽带上网投诉-次数0-202407120000173224</t>
  </si>
  <si>
    <t>2024-07-13 11:10:00</t>
  </si>
  <si>
    <t>202407120000173224</t>
  </si>
  <si>
    <t xml:space="preserve">202407120000173224#宽带账号：15253603088；宽带地址潍坊诸城市密州街道和平街玉山苑15号楼：客户来电反映魔百和无法使用，经查询客户侧为质差机顶盒，请协助上门更换终端并一并处理故障问题，谢谢！联系电话：15163646648；联系人：；来电流水：2024071210072531420869358。
</t>
  </si>
  <si>
    <t>2024-07-12 10:22:42</t>
  </si>
  <si>
    <t>2024-07-12 10:23:13</t>
  </si>
  <si>
    <t>SD-057-240712-814036-3067</t>
  </si>
  <si>
    <t>2024-07-12 12:29:06</t>
  </si>
  <si>
    <t>普通区域-奎文区-金茂悦二期-18865365503-300M-魔百和投诉-次数0-20240712113425X265135177</t>
  </si>
  <si>
    <t>20240712113425X265135177</t>
  </si>
  <si>
    <t>流程 ： 
 流程受理流水号：20240712113237188653655031054251; 
手机号码 ：18865365503；
客户姓名 ：黄**；
投诉地市 ：潍坊；
来话流水 ：2024071211310618220860364；
宽带账号 ：18865365503；
宽带账号归属地市 ：潍坊；
宽带账号归属区县 ：奎文区；
联系人 ：黄**；
故障地址 ：潍坊奎文区清池潍安路金茂悦二期14号楼*********；
联系电话 ：18865365503；
是否升级倾向 ：否；
是否投诉倾向 ：否；
工单内容 ：客户来电反映观看魔百和电视时，所有频道无法观看，客户不认可。请协助处理，谢谢。；
_是否智能网关：否</t>
  </si>
  <si>
    <t>2024-07-12 12:32:41</t>
  </si>
  <si>
    <t>2024-07-12 12:48:00</t>
  </si>
  <si>
    <t>SD-851-294809-8775-26806</t>
  </si>
  <si>
    <t>SD-057-240712-517463-4220</t>
  </si>
  <si>
    <t>2024-07-12 14:50:08</t>
  </si>
  <si>
    <t>普通区域-青州市-贾家庄村自然村-18264626924-300M-宽带上网投诉-次数0-20240712144741X861816721</t>
  </si>
  <si>
    <t>20240712144741X861816721</t>
  </si>
  <si>
    <t xml:space="preserve">【农村网络投诉】流程受理流水号：20240712144119182646269241089553
客户号码:18264626924
客户姓名:杨**
投诉地市:潍坊
来话流水:2024071214402850920854415
宽带账号:18264626924
宽带账号归属地市:潍坊
宽带账号归属区县:青州市
故障地址:潍坊青州市谭坊镇贾家庄村贾家庄村自然村2-4号箱（杨文斗）*********
联系电话:18264626924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14:45:31
具体故障现象:光猫亮红灯，引导 重启  光猫  插紧 光钎线
客户其他诉求:谢谢
</t>
  </si>
  <si>
    <t>2024-07-12 14:53:36</t>
  </si>
  <si>
    <t>2024-07-12 14:58:09</t>
  </si>
  <si>
    <t>SD-851-259307-15859-13836</t>
  </si>
  <si>
    <t>SD-057-240712-756314-4284</t>
  </si>
  <si>
    <t>2024-07-12 14:59:25</t>
  </si>
  <si>
    <t>(目标)普通区域-高密市-市委2号宿舍-15853693355-200M-宽带上网投诉-次数0-20240712145722X442961275</t>
  </si>
  <si>
    <t>2024-07-13 16:00:00</t>
  </si>
  <si>
    <t>20240712145722X442961275</t>
  </si>
  <si>
    <t xml:space="preserve">流程受理流水号：20240712145543158536933551092994
客户号码:15853693355
客户姓名:门**
投诉地市:潍坊
来话流水:2024071214550448920837083
宽带账号:15853693355
宽带账号归属地市:潍坊
宽带账号归属区县:高密市
故障地址:潍坊高密市醴泉街道顺河路市委2号宿舍7号楼*********
联系电话:15684348324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14:56:23
具体故障现象:打不开网页，
客户其他诉求:
</t>
  </si>
  <si>
    <t>2024-07-12 15:02:05</t>
  </si>
  <si>
    <t>2024-07-12 15:02:38</t>
  </si>
  <si>
    <t>SD-057-240712-430518-4962</t>
  </si>
  <si>
    <t>2024-07-12 16:12:48</t>
  </si>
  <si>
    <t>普通区域-坊子区-水场官庄-15095131287-500M-宽带上网投诉-次数0-202407120000466026</t>
  </si>
  <si>
    <t>202407120000466026</t>
  </si>
  <si>
    <t>202407120000466026#宽带账号：15095131287；宽带地址：潍坊坊子区黄旗堡街道水厂官庄行政村水场官庄10号箱；客户来电反映宽带卡，经查询客户侧为质差终端，请协助上门更换终端并一并处理故障问题，谢谢！联系电话：；联系人：15863261891；来电流水：2024071216101363120893251</t>
  </si>
  <si>
    <t>2024-07-12 16:17:43</t>
  </si>
  <si>
    <t>2024-07-12 16:22:30</t>
  </si>
  <si>
    <t>SD-057-240712-826743-421</t>
  </si>
  <si>
    <t>2024-07-12 08:50:07</t>
  </si>
  <si>
    <t>【调研】-普通区域-潍城区-西月河小区-18853601015-200M-宽带上网投诉-次数0-20240712084705X225283314</t>
  </si>
  <si>
    <t>2024-07-13 09:51:00</t>
  </si>
  <si>
    <t>20240712084705X225283314</t>
  </si>
  <si>
    <t>【预处理派单】宽带账号：18853601015，宽带地址： 潍坊潍城区北关街道月河路西月河小区15号楼4单元301，故障现象：无法连接，故障现象类型：LOS亮红灯，客户诉求：光猫红灯，联系电话：18853601015，通话流水：2024071208450687620815271。接入方式：FTTH，当前是否在线：不在线，端到端诊断结果：状态正常，是否智能网关：否，光功率。</t>
  </si>
  <si>
    <t>2024-07-12 08:51:41</t>
  </si>
  <si>
    <t>2024-07-12 08:52:04</t>
  </si>
  <si>
    <t>SD-057-240712-859014-427</t>
  </si>
  <si>
    <t>普通区域-奎文区-后门街社区-13863648476-200M-宽带上网投诉-次数0-202407120000109708</t>
  </si>
  <si>
    <t>202407120000109708</t>
  </si>
  <si>
    <t>202407120000109708#导航立单,客户通过语音导航反馈宽带故障问题,经诊断光猫设备性能不佳,要求装维回访处理,请协助.联系电话：13863648476</t>
  </si>
  <si>
    <t>2024-07-12 08:58:57</t>
  </si>
  <si>
    <t>2024-07-12 08:59:17</t>
  </si>
  <si>
    <t>SD-057-240712-146873-4546</t>
  </si>
  <si>
    <t>2024-07-12 15:28:18</t>
  </si>
  <si>
    <t>【调研】-80+银卡-普通区域-高密市-贵和路市场（小微）-15753653888-500M-宽带上网投诉-次数0-20240712082823X103278879</t>
  </si>
  <si>
    <t>20240712082823X103278879</t>
  </si>
  <si>
    <t xml:space="preserve">*YWDZ01
服务号码：15753653888，
号码归属地：潍坊高密 ，
请查原因；
用户品牌：全球通；
是否外呼开通：否；
客户质疑：有线宽带产品包、98+元爱家宽带500M，
接触录音流水号：2024071208124718320840955；联系电话：15753653888；
受理明细：536240524221167316，争议业务名称：98+元爱家宽带500M，周**，15753653888，产品变更，2024-05-24 15:16:00,田宝国(f726106z)，高密-加盟店-高密市呼家庄脉腾移动通信服务部(社区)(SD.LF.07.02.66.11.J1)；
备注：客户对5月份预约的宽带未及时安装要求投诉 </t>
  </si>
  <si>
    <t>2024-07-12 15:49:53</t>
  </si>
  <si>
    <t>2024-07-12 15:50:13</t>
  </si>
  <si>
    <t>SD-851-252977-8789-16409</t>
  </si>
  <si>
    <t>SD-057-240712-918426-4058</t>
  </si>
  <si>
    <t>2024-07-12 14:25:55</t>
  </si>
  <si>
    <t>【调研】-(目标)普通区域-高密市-栾家城子自然村-13853611759-300M-宽带上网投诉-次数0-202407120000376960</t>
  </si>
  <si>
    <t>202407120000376960</t>
  </si>
  <si>
    <t xml:space="preserve">202407120000376960#【已关注中国移动10086微信公众号】流程受理流水号：20240712142525138536117591086084
客户号码:13853611759
客户姓名:王**
投诉地市:潍坊
来话流水:2024071214245985320867143
宽带账号:13853611759
宽带账号归属地市:潍坊
宽带账号归属区县:高密市
故障地址:潍坊高密市姜庄镇栾家城子栾家城子自然村高密栾家城子村委西180米屋东山2号箱*********
联系电话:13853611759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14:25:39
具体故障现象:提示网络无法连接，
客户其他诉求:客户侧为质差终端，要求上门更换终端并一并处理故障问题。
</t>
  </si>
  <si>
    <t>2024-07-12 14:30:48</t>
  </si>
  <si>
    <t>2024-07-12 14:31:11</t>
  </si>
  <si>
    <t>SD-057-240712-254679-2826</t>
  </si>
  <si>
    <t>2024-07-12 12:11:26</t>
  </si>
  <si>
    <t>80+普通-普通区域-高密市-凯宇凤城尚品-13589177266-200M-魔百和投诉-次数0-202407120000299505</t>
  </si>
  <si>
    <t>202407120000299505</t>
  </si>
  <si>
    <t>202407120000299505#【已关注中国移动10086微信公众号】流程受理流水号：20240712120837135891772661063032
客户号码:13589177266
客户姓名:赵*
投诉地市:潍坊
来话流水:2024071212031028120824183
宽带账号:13589177266
宽带账号归属地市:潍坊
宽带账号归属区县:高密市
故障地址:潍坊高密市朝阳街道凤凰大街凯宇凤城尚品46号楼1-101
联系电话:13589177266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光功率:-18.69
故障大类:宽带/电视
故障细类:移动高清电视故障(专席)
携转原因:
故障时间:2024-07-12 12:10:40
魔百和单播/组播:组播
具体故障现象:电视提示网络类错误，重启，重新配置网络无效。
客户其他诉求:
魔百和单/组播：组播;宽带小区$[凯宇凤城尚品]$</t>
  </si>
  <si>
    <t>2024-07-12 12:15:58</t>
  </si>
  <si>
    <t>2024-07-12 12:16:39</t>
  </si>
  <si>
    <t>SD-057-240712-283450-4777</t>
  </si>
  <si>
    <t>2024-07-12 15:59:38</t>
  </si>
  <si>
    <t>普通区域-昌邑市-北兴福村-13506475679-300M-宽带上网投诉-次数0-20240712155803X839473870</t>
  </si>
  <si>
    <t>20240712155803X839473870</t>
  </si>
  <si>
    <t xml:space="preserve">【农村网络投诉】流程受理流水号：20240712155740135064756791108849
客户号码:13506475679
客户姓名:王**
投诉地市:潍坊
来话流水:2024071215560048820812764
宽带账号:13506475679
宽带账号归属地市:潍坊
宽带账号归属区县:昌邑市
故障地址:潍坊昌邑市双台镇北兴福村北兴福村9号箱林新亮*********
联系电话:13506475679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15:57:46
具体故障现象:打不开网页，
客户其他诉求:
</t>
  </si>
  <si>
    <t>2024-07-12 16:01:29</t>
  </si>
  <si>
    <t>2024-07-12 16:14:59</t>
  </si>
  <si>
    <t>SD-057-240712-618023-4244</t>
  </si>
  <si>
    <t>2024-07-12 14:53:25</t>
  </si>
  <si>
    <t>【重投】-【调研】-80+银卡-普通区域-高密市-绿苑小区一期-15053686674-1000M-宽带上网投诉-次数0-20240712145123X832712950</t>
  </si>
  <si>
    <t>20240712145123X832712950</t>
  </si>
  <si>
    <t xml:space="preserve">流程受理流水号：20240712144844150536866741091263
客户号码:15053686674
客户姓名:朱*
投诉地市:潍坊
来话流水:2024071214482626420853599
宽带账号:15053686674
宽带账号归属地市:潍坊
宽带账号归属区县:高密市
故障地址:潍坊高密市朝阳街道镇府街绿苑小区一期一期北楼*********
联系电话:15053686674
联系人:女士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
携转原因:
故障时间:2024-07-12 14:50:35
具体故障现象:不能上网
客户其他诉求:请处理，谢谢。
</t>
  </si>
  <si>
    <t>2024-07-12 14:58:46</t>
  </si>
  <si>
    <t>2024-07-12 14:59:05</t>
  </si>
  <si>
    <t>SD-851-256138-16281-13238</t>
  </si>
  <si>
    <t>SD-057-240712-592738-1158</t>
  </si>
  <si>
    <t>2024-07-12 09:50:11</t>
  </si>
  <si>
    <t>【调研】-80+银卡-普通区域-青州市-石岗头-13563635687-300M-宽带上网投诉-次数0-202407120000156107</t>
  </si>
  <si>
    <t>202407120000156107</t>
  </si>
  <si>
    <t xml:space="preserve">202407120000156107#流程受理流水号：20240712094936135636356871024523
客户号码:13563635687
客户姓名:焦**
投诉地市:潍坊
来话流水:2024071209484139020830356
宽带账号:13563635687
宽带账号归属地市:潍坊
宽带账号归属区县:青州市
故障地址:潍坊青州市王坟镇石岗头石岗头6号箱（东西大街北焦荣正）*********
联系电话:13563635687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故障时间:2024-07-12 09:49:41
具体故障现象:打不开网页，
客户其他诉求:客户侧为质差终端，要求上门更换终端并一并处理故障问题。
</t>
  </si>
  <si>
    <t>2024-07-12 09:58:15</t>
  </si>
  <si>
    <t>2024-07-12 09:58:57</t>
  </si>
  <si>
    <t>SD-057-240712-370986-1254</t>
  </si>
  <si>
    <t>2024-07-12 10:00:46</t>
  </si>
  <si>
    <t>普通区域-诸城市-草营子-15065693387-300M-宽带上网投诉-次数0-202407120000162786</t>
  </si>
  <si>
    <t>202407120000162786</t>
  </si>
  <si>
    <t xml:space="preserve">202407120000162786#宽带账号：15065693387；宽带地址：潍坊诸城市舜王街道草营子村；客户来电反映宽带无法上网，客户不在现场，无法配合线上指导，要求师傅上门，请协助处理，谢谢！联系电话：13854214955；联系人：女士；来电流水：2024071209582146720853514。 </t>
  </si>
  <si>
    <t>2024-07-12 10:03:59</t>
  </si>
  <si>
    <t>2024-07-12 10:05:16</t>
  </si>
  <si>
    <t>SD-851-270739-4618-1146</t>
  </si>
  <si>
    <t>SD-057-240712-278543-2275</t>
  </si>
  <si>
    <t>2024-07-12 11:19:45</t>
  </si>
  <si>
    <t>普通区域-诸城市-中黄疃自然村-13589192412-300M-宽带上网投诉-次数0-202407120000245456</t>
  </si>
  <si>
    <t>202407120000245456</t>
  </si>
  <si>
    <t>202407120000245456#宽带账号：13589192412；宽带地址：潍坊诸城市密州街道中黄疃中黄疃自然村中黄疃村南20#箱*；客户来电反映移动高清看不了，客户不配合线上指导，要求上门，请协助处理，谢谢！联系电话：13563631866；联系人：先生；来电流水：2024071211140233620841799。</t>
  </si>
  <si>
    <t>2024-07-12 11:22:26</t>
  </si>
  <si>
    <t>2024-07-12 11:22:53</t>
  </si>
  <si>
    <t>SD-851-283975-18538-6825</t>
  </si>
  <si>
    <t>SD-057-240712-205746-4063</t>
  </si>
  <si>
    <t>2024-07-12 14:26:09</t>
  </si>
  <si>
    <t>80+普通-普通区域-昌乐县-西尖庄-18253638995-1000M-宽带上网投诉-次数0-20240712142347X427673735</t>
  </si>
  <si>
    <t>20240712142347X427673735</t>
  </si>
  <si>
    <t xml:space="preserve">流程受理流水号：20240712142232182536389951085501
客户号码:18253638995
客户姓名:张**
投诉地市:潍坊
来话流水:2024071214221279020834607
宽带账号:18253638995
宽带账号归属地市:潍坊
宽带账号归属区县:昌乐县
故障地址:潍坊昌乐县经济开发区西尖庄西尖庄西尖庄小区10号楼*********
联系电话:18253638995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故障细类:宽带无法上网
携转原因:
故障时间:2024-07-12 14:23:27
具体故障现象:光猫亮红灯，
客户其他诉求:要求退还无法使用期间的宽带费用，
</t>
  </si>
  <si>
    <t>2024-07-12 14:27:49</t>
  </si>
  <si>
    <t>2024-07-12 14:28:05</t>
  </si>
  <si>
    <t>SD-851-294164-5383-26830</t>
  </si>
  <si>
    <t>SD-057-240712-451260-3023</t>
  </si>
  <si>
    <t>2024-07-12 12:23:47</t>
  </si>
  <si>
    <t>80+金卡-普通区域-安丘市-羊埠村-15863643295-1000M-宽带上网投诉-次数0-20240712122252X172309337</t>
  </si>
  <si>
    <t>20240712122252X172309337</t>
  </si>
  <si>
    <t xml:space="preserve">【农村网络投诉】流程受理流水号：20240712122147158636432951065499
客户号码:15863643295
客户姓名:赵**
投诉地市:潍坊
来话流水:2024071212212599020872895
宽带账号:15863643295
宽带账号归属地市:潍坊
宽带账号归属区县:安丘市
故障地址:潍坊安丘市白芬子镇羊埠羊埠村东羊埠追加2号箱王春庭*********
联系电话:15863643295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12:50:21
具体故障现象:光猫亮红灯，
客户其他诉求:
</t>
  </si>
  <si>
    <t>2024-07-12 12:39:25</t>
  </si>
  <si>
    <t>2024-07-12 12:39:48</t>
  </si>
  <si>
    <t>SD-851-299627-3196-284</t>
  </si>
  <si>
    <t>SD-057-240712-128947-2902</t>
  </si>
  <si>
    <t>2024-07-12 12:14:35</t>
  </si>
  <si>
    <t>【调研】-80+金卡-普通区域-奎文区-浪琴湾-13406609070-500M-宽带上网投诉-次数0-20240712121314X594273813</t>
  </si>
  <si>
    <t>20240712121314X594273813</t>
  </si>
  <si>
    <t xml:space="preserve">流程受理流水号：20240712121142134066090701063659
客户号码:13406609070
客户姓名:张**
投诉地市:潍坊
来话流水:2024071212104524620886804
宽带账号:13406609070
宽带账号归属地市:潍坊
宽带账号归属区县:高新
故障地址:潍坊高新高新城区金马路浪琴湾3号楼*********
联系电话:15615669670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故障细类:宽带无法上网(专席)
携转原因:
故障时间:2024-07-12 12:12:30
具体故障现象:打不开网页，客户来电反映宽带无法上网，我处正常排障未恢复，请协助处理，谢谢
客户其他诉求:
</t>
  </si>
  <si>
    <t>2024-07-12 12:16:23</t>
  </si>
  <si>
    <t>2024-07-12 12:17:22</t>
  </si>
  <si>
    <t>SD-851-244038-19617-12462</t>
  </si>
  <si>
    <t>SD-057-240712-765193-4248</t>
  </si>
  <si>
    <t>2024-07-12 14:53:33</t>
  </si>
  <si>
    <t>【追1】【调研】-(目标)普通区域-诸城市-东顺花园-15069628378-500M-宽带上网投诉-次数0-20240712145229X149370536</t>
  </si>
  <si>
    <t>20240712145229X149370536</t>
  </si>
  <si>
    <t xml:space="preserve">流程受理流水号：20240712145101150696283781091838
客户号码:15069628378
客户姓名:谢**
投诉地市:潍坊
来话流水:2024071214454636220820220
宽带账号:15069628378
宽带账号归属地市:潍坊
宽带账号归属区县:诸城市
故障地址:潍坊诸城市密州街道兴华路东顺花园4号楼*********
联系电话:15206462179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14:49:12
具体故障现象:宽带不在线无法连接，光猫不亮灯，指导未恢复，请协助，谢谢
客户其他诉求:
</t>
  </si>
  <si>
    <t>2024-07-12 14:55:00</t>
  </si>
  <si>
    <t>2024-07-12 14:55:26</t>
  </si>
  <si>
    <t>SD-057-240712-691782-4002</t>
  </si>
  <si>
    <t>2024-07-12 14:17:33</t>
  </si>
  <si>
    <t>【调研】-普通区域-安丘市-为善村自然村-15153646688-1000M-宽带上网投诉-次数0-20240712141620X980197522</t>
  </si>
  <si>
    <t>20240712141620X980197522</t>
  </si>
  <si>
    <t xml:space="preserve">【农村网络投诉】流程受理流水号：20240712141531151536466881084045
客户号码:15153646688
客户姓名:王**
投诉地市:潍坊
来话流水:2024071214142145220843624
宽带账号:15153646688
宽带账号归属地市:潍坊
宽带账号归属区县:安丘市
故障地址:潍坊安丘市贾戈街道为善村为善村自然村为善二次追加11号箱李成强*********
联系电话:15169615533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14:16:04
具体故障现象:光猫灯正常但电脑手机无法上网，
客户其他诉求:
</t>
  </si>
  <si>
    <t>2024-07-12 14:20:14</t>
  </si>
  <si>
    <t>2024-07-12 14:23:37</t>
  </si>
  <si>
    <t>SD-851-292794-1702-20936</t>
  </si>
  <si>
    <t>SD-057-240712-796583-4595</t>
  </si>
  <si>
    <t>2024-07-12 15:36:33</t>
  </si>
  <si>
    <t>【调研】-80+银卡-普通区域-寒亭区-西坡子村自然村-13791682109-300M-宽带上网投诉-次数0-202407120000430969</t>
  </si>
  <si>
    <t>202407120000430969</t>
  </si>
  <si>
    <t>202407120000430969#宽带账号：13791682109；宽带地址：潍坊寒亭区河滩镇西坡子村西坡子村自然村寒亭区河滩镇西坡子村正南4号箱*********；客户来电反映宽带上网慢，客户不配合排障，要求上门，请协助处理，谢谢！联系电话：13806465891；联系人：先生；来电流水：2024071215334131220826754</t>
  </si>
  <si>
    <t>2024-07-12 15:40:20</t>
  </si>
  <si>
    <t>2024-07-12 15:47:45</t>
  </si>
  <si>
    <t>SD-057-240712-871953-4592</t>
  </si>
  <si>
    <t>2024-07-12 15:35:40</t>
  </si>
  <si>
    <t>普通区域-青州市-天泰滟澜公馆-1520536676502-300M-宽带上网投诉-次数0-20240712153408X648951301</t>
  </si>
  <si>
    <t>20240712153408X648951301</t>
  </si>
  <si>
    <t xml:space="preserve">流程受理流水号：2024071215282115205366765021101327
客户号码:1520536676502
客户姓名:王*
投诉地市:潍坊
来话流水:2024071215273116320849178
宽带账号:1520536676502
宽带账号归属地市:潍坊
宽带账号归属区县:青州市
故障地址:潍坊青州市云门山街道凤凰山东路天泰滟澜公馆15号楼1-301*********
联系电话:15205366765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15:33:57
具体故障现象:光猫亮红灯，
客户其他诉求:
</t>
  </si>
  <si>
    <t>2024-07-12 15:39:25</t>
  </si>
  <si>
    <t>2024-07-12 15:40:19</t>
  </si>
  <si>
    <t>SD-851-308699-2889-11335</t>
  </si>
  <si>
    <t>SD-057-240712-468750-4604</t>
  </si>
  <si>
    <t>2024-07-12 15:38:17</t>
  </si>
  <si>
    <t>【调研】-80+银卡-FTTR-普通区域-安丘市-新秀尚庭-18353642678-1000M-宽带上网投诉-次数0-202407120000432033</t>
  </si>
  <si>
    <t>202407120000432033</t>
  </si>
  <si>
    <t xml:space="preserve">202407120000432033#宽带账号：18353642678；宽带地址：潍坊安丘市兴安街道向阳路新秀尚庭高层，客户来电反映宽带无法使用，无法配合线上指导,要求师傅上门，请协助处理，谢谢！联系电话；18353642678联系人：刘**；来电流水：2024071215354463620852473。
</t>
  </si>
  <si>
    <t>2024-07-12 15:41:10</t>
  </si>
  <si>
    <t>2024-07-12 15:41:56</t>
  </si>
  <si>
    <t>SD-851-258379-30413-11390</t>
  </si>
  <si>
    <t>SD-057-240712-624713-5021</t>
  </si>
  <si>
    <t>2024-07-12 16:19:29</t>
  </si>
  <si>
    <t>普通区域-高密市-东桥子村自然村-15006611190-300M-宽带上网投诉-次数0-202407120000473122</t>
  </si>
  <si>
    <t>2024-07-13 17:20:00</t>
  </si>
  <si>
    <t>202407120000473122</t>
  </si>
  <si>
    <t>202407120000473122#流程受理流水号：20240712161900150066111901114382
客户号码:15006611190
客户姓名:赫**
投诉地市:潍坊
来话流水:2024071216181706620894623
宽带账号:15006611190
账号归属区县:高密-初家－片区
联系电话:15006611190
联系人:先生/女士
宽带地址:潍坊
工单紧急程度:非常紧急
是否投诉倾向:否
是否重复投诉:否
是否携转意向:否
是否有升级投诉倾向:否
*业务名称:业务融合开机流程宽带
投诉内容:手机号码：15006611190，【问题描述】客户已办理宽带业务，有开通单，要求装维尽快联系上门，请处理，谢谢。联系电话：15006611190，联系人：先生/女士，录音流水号：2024071216181706620894623。
是否到厅:否
;宽带小区$[东桥子村自然村]$</t>
  </si>
  <si>
    <t>2024-07-12 16:22:01</t>
  </si>
  <si>
    <t>2024-07-12 16:22:39</t>
  </si>
  <si>
    <t>SD-851-320701-364-7458</t>
  </si>
  <si>
    <t>SD-057-240712-148593-2905</t>
  </si>
  <si>
    <t>2024-07-12 12:14:43</t>
  </si>
  <si>
    <t>【重投】-普通区域-寿光市-李二村自然村-15069601688-100M-宽带上网投诉-次数0-20240712121321X601231561</t>
  </si>
  <si>
    <t>20240712121321X601231561</t>
  </si>
  <si>
    <t xml:space="preserve">【农村网络投诉】流程受理流水号：20240712121006150696016881063353
客户号码:15069601688
客户姓名:李**
投诉地市:潍坊
来话流水:2024071212092989520876497
宽带账号:15069601688
宽带账号归属地市:潍坊
宽带账号归属区县:寿光市
故障地址:潍坊寿光市孙家集街道李二村李二村自然村李二村3箱（冯居文外墙）*********
联系电话:15069601688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12:12:35
具体故障现象:电脑无法上网，
客户其他诉求:
</t>
  </si>
  <si>
    <t>2024-07-12 12:16:17</t>
  </si>
  <si>
    <t>2024-07-12 12:16:31</t>
  </si>
  <si>
    <t>SD-057-240712-580126-4257</t>
  </si>
  <si>
    <t>2024-07-12 14:54:57</t>
  </si>
  <si>
    <t>普通区域-奎文区-舜华美食街-17861208456-100M-宽带上网投诉-次数0-202407120000396582</t>
  </si>
  <si>
    <t>2024-07-13 15:55:00</t>
  </si>
  <si>
    <t>202407120000396582</t>
  </si>
  <si>
    <t>202407120000396582#客户来电反映这个号宽带要求拆机客户来电反映现在要求在安装我处已经解释客户来电反映bu认可要求回电处理谢谢17861208456   流水号2024071214472208420840113</t>
  </si>
  <si>
    <t>2024-07-12 14:58:12</t>
  </si>
  <si>
    <t>2024-07-12 14:58:45</t>
  </si>
  <si>
    <t>SD-851-282214-2404-29791</t>
  </si>
  <si>
    <t>SD-057-240712-215346-4670</t>
  </si>
  <si>
    <t>2024-07-12 15:47:34</t>
  </si>
  <si>
    <t>80+银卡-普通区域-临朐县-箕子山-13963699635-1000M-宽带上网投诉-次数0-20240712154617X378000192</t>
  </si>
  <si>
    <t>20240712154617X378000192</t>
  </si>
  <si>
    <t xml:space="preserve">【农村网络投诉】流程受理流水号：20240712154558139636996351105855
客户号码:13963699635
客户姓名:潘**
投诉地市:潍坊
来话流水:2024071215442181720862859
宽带账号:13963699635
宽带账号归属地市:潍坊
宽带账号归属区县:临朐县
故障地址:潍坊临朐县寺头镇人民政府箕子山村箕子山箕子山10号箱高长新（外墙）*********
联系电话:13963699635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故障时间:2024-07-12 16:02:39
具体故障现象:光猫亮红灯，
客户其他诉求:
</t>
  </si>
  <si>
    <t>2024-07-12 15:51:05</t>
  </si>
  <si>
    <t>2024-07-12 15:51:26</t>
  </si>
  <si>
    <t>SD-851-275810-10199-3655</t>
  </si>
  <si>
    <t>SD-057-240712-063197-1342</t>
  </si>
  <si>
    <t>2024-07-12 10:09:39</t>
  </si>
  <si>
    <t>普通区域-寿光市-北纸房村自然村-13589162548-1000M-宽带上网投诉-次数0-202407120000171473</t>
  </si>
  <si>
    <t>202407120000171473</t>
  </si>
  <si>
    <t>202407120000171473#张**13589162548
号码归属地潍坊寿光 
客户来电反映
潍坊寿光市寒桥镇北纸房村北纸房村宽带无法上网，
自己不会操作，要求上门查看一下，请协助处理，谢谢联系电话13589162548
2024071210065020620861790</t>
  </si>
  <si>
    <t>2024-07-12 10:14:01</t>
  </si>
  <si>
    <t>2024-07-12 10:14:27</t>
  </si>
  <si>
    <t>SD-851-302781-15928-4939</t>
  </si>
  <si>
    <t>SD-057-240712-809753-2270</t>
  </si>
  <si>
    <t>2024-07-12 11:18:51</t>
  </si>
  <si>
    <t>普通区域-昌乐县-龙腾金都-18363673291-100M-宽带上网投诉-次数0-202407120000240989</t>
  </si>
  <si>
    <t>2024-07-13 12:19:00</t>
  </si>
  <si>
    <t>202407120000240989</t>
  </si>
  <si>
    <t>202407120000240989#宽带账号：18363673291；宽带地址：潍坊昌乐县城关街道方山路龙腾金都5号楼***客户来电反映宽带不好用，客户不配合排障，要求上门，请协助处理，谢谢！联系电话：18363673291；联系人：冯**；来电流水：2024071211152387420858990</t>
  </si>
  <si>
    <t>2024-07-12 11:22:12</t>
  </si>
  <si>
    <t>2024-07-12 11:22:38</t>
  </si>
  <si>
    <t>SD-057-240712-470821-4559</t>
  </si>
  <si>
    <t>2024-07-12 15:30:27</t>
  </si>
  <si>
    <t>【调研】-普通区域-临朐县-龙苑新村北区-15966119422-300M-魔百和投诉-次数0-20240712152347X271512950</t>
  </si>
  <si>
    <t>20240712152347X271512950</t>
  </si>
  <si>
    <t>【农村网络投诉】流程 ： 
 流程受理流水号：20240712152018159661194221099230; 
手机号码 ：15966119422；
客户姓名 ：冯**；
投诉地市 ：潍坊；
来话流水 ：2024071215192500120846685；
宽带账号 ：15966119422；
宽带账号归属地市 ：潍坊；
宽带账号归属区县 ：临朐县；
联系人 ：冯**；
故障地址 ：潍坊临朐县城关街道黄山路龙苑新村北区3号楼*********；
联系电话 ：15966119081；
是否升级倾向 ：否；
是否投诉倾向 ：否；
工单内容 ：客户来电反映电视无法观看；
_是否智能网关：否</t>
  </si>
  <si>
    <t>SD-057-240712-217053-4716</t>
  </si>
  <si>
    <t>2024-07-12 15:53:20</t>
  </si>
  <si>
    <t>【调研】-普通区域-临朐县-宫家坡自然村-13562648441-200M-宽带上网投诉-次数0-20240712155028X628266866</t>
  </si>
  <si>
    <t>2024-07-13 16:54:00</t>
  </si>
  <si>
    <t>20240712155028X628266866</t>
  </si>
  <si>
    <t xml:space="preserve">【农村网络投诉】流程受理流水号：20240712154719135626484411106224
客户号码:13562648441
客户姓名:郑**
投诉地市:潍坊
来话流水:2024071215303019520886600
宽带账号:13562648441
宽带账号归属地市:潍坊
宽带账号归属区县:临朐县
故障地址:潍坊临朐县冶源镇人民政府宫家坡宫家坡自然村宫家坡（扩容）22号箱冯建国（外墙）*********
联系电话:13562648441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15:48:13
具体故障现象:提示网络无法连接，
客户其他诉求:
</t>
  </si>
  <si>
    <t>2024-07-12 15:55:08</t>
  </si>
  <si>
    <t>2024-07-12 15:55:56</t>
  </si>
  <si>
    <t>SD-057-240712-046793-3066</t>
  </si>
  <si>
    <t>2024-07-12 12:29:05</t>
  </si>
  <si>
    <t>【调研】-80+普通-普通区域-安丘市-河南村自然村-13953661060-1000M-宽带上网投诉-次数0-20240712122637X397391234</t>
  </si>
  <si>
    <t>20240712122637X397391234</t>
  </si>
  <si>
    <t xml:space="preserve">【农村网络投诉】流程受理流水号：20240712122510139536610601066087
客户号码:13953661060
客户姓名:刘**
投诉地市:潍坊
来话流水:2024071212245698720801214
宽带账号:13953661060
宽带账号归属地市:潍坊
宽带账号归属区县:安丘市
故障地址:潍坊安丘市白芬子镇河南村河南村自然村河南追加2号箱罗国荣*********
联系电话:13953661060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12:26:36
具体故障现象:光猫亮红灯，
客户其他诉求:联系13953661060，尽快上门维修
</t>
  </si>
  <si>
    <t>2024-07-12 12:42:44</t>
  </si>
  <si>
    <t>2024-07-12 12:43:02</t>
  </si>
  <si>
    <t>SD-057-240712-238507-2871</t>
  </si>
  <si>
    <t>2024-07-12 12:13:23</t>
  </si>
  <si>
    <t>【调研】-80+金卡-普通区域-昌邑市-新山阴村自然村-15065668473-1000M-宽带上网投诉-次数0-202407120000299497</t>
  </si>
  <si>
    <t>202407120000299497</t>
  </si>
  <si>
    <t xml:space="preserve">202407120000299497#宽带账号：15065668473；宽带地址：潍坊昌邑市饮马镇新山阴村新山阴村自然村山阴村扩容3号箱；客户来电反映宽带网速慢，客户不在现场，无法配合线上指导，要求师傅上门，请协助处理，谢谢！联系电话：15065668473；联系人：先生；来电流水：2024071212072447520859481 </t>
  </si>
  <si>
    <t>2024-07-12 12:15:36</t>
  </si>
  <si>
    <t>2024-07-12 12:19:58</t>
  </si>
  <si>
    <t>SD-851-281531-11097-28628</t>
  </si>
  <si>
    <t>SD-057-240712-892671-3974</t>
  </si>
  <si>
    <t>2024-07-12 14:11:54</t>
  </si>
  <si>
    <t>【调研】-80+白金-(目标)普通区域--null--宽带上网投诉-次数0-202407120000139655</t>
  </si>
  <si>
    <t>2024-07-13 15:12:00</t>
  </si>
  <si>
    <t>202407120000139655</t>
  </si>
  <si>
    <t xml:space="preserve">202407120000139655#用户要求预约宽带，地址：山东省潍坊市潍坊潍城区北关街道北宫西街水清木华二期，无覆盖不认可，要求尽快处理，联系人：女士 联系电话: 18753673416本机 流水号：  2024071208593733220841693     
</t>
  </si>
  <si>
    <t>2024-07-12 16:26:50</t>
  </si>
  <si>
    <t>SD-057-240712-057824-4004</t>
  </si>
  <si>
    <t>2024-07-12 14:18:14</t>
  </si>
  <si>
    <t>普通区域-诸城市-毛家化村-15615769907-300M-宽带上网投诉-次数0-202407120000369612</t>
  </si>
  <si>
    <t>202407120000369612</t>
  </si>
  <si>
    <t xml:space="preserve">202407120000369612#宽带账号：15615769907；宽带地址：潍坊诸城市龙都街道毛家化村毛家化村毛家化村北5#箱********；客户来电反映宽带无法上网，客户不配合排障，要求上门，请协助处理，谢谢！联系电话：本机；联系人：先生；来电流水：2024071214152665320855990。
</t>
  </si>
  <si>
    <t>2024-07-12 14:25:21</t>
  </si>
  <si>
    <t>SD-057-240712-968145-4660</t>
  </si>
  <si>
    <t>2024-07-12 15:46:34</t>
  </si>
  <si>
    <t>80+金卡-普通区域-寒亭区-元和新城-13516385058-1000M-宽带上网投诉-次数0-202407120000439912</t>
  </si>
  <si>
    <t>202407120000439912</t>
  </si>
  <si>
    <t>202407120000439912#宽带账号：13516385058；宽带地址： 潍坊寒亭区寒亭街道益新街元和新城19号楼 3单元5层501；客户来电反映宽带网慢，在指导，客户不配合排障，称自己每天都把光猫和路由器按顺序重启，要求师傅上门，称之前自己联系过师傅，师傅一直未上门，请协助处理，谢谢！联系电话：13953648985；联系人：先生；来电流水：2024071215414925720830278</t>
  </si>
  <si>
    <t>2024-07-12 15:51:53</t>
  </si>
  <si>
    <t>2024-07-12 15:52:13</t>
  </si>
  <si>
    <t>SD-057-240712-976358-2081</t>
  </si>
  <si>
    <t>2024-07-12 11:11:23</t>
  </si>
  <si>
    <t>【调研】-80+银卡-普通区域-青州市-西马兰村-13793603525-300M-宽带上网投诉-次数0-20240712110917X757799812</t>
  </si>
  <si>
    <t>20240712110917X757799812</t>
  </si>
  <si>
    <t xml:space="preserve">【农村网络投诉】流程受理流水号：20240712110706137936035251046874
客户号码:13793603525
客户姓名:邢**
投诉地市:潍坊
来话流水:2024071211063748720846244
宽带账号:13793603525
宽带账号归属地市:潍坊
宽带账号归属区县:青州市
故障地址:潍坊青州市高柳镇西马兰村西马兰村31号箱(村南黄福坤）*********
联系电话:13793603525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11:06:20
具体故障现象:PON灯闪，捋顺光钎线，重启光猫
客户其他诉求:
</t>
  </si>
  <si>
    <t>2024-07-12 11:17:55</t>
  </si>
  <si>
    <t>2024-07-12 11:18:33</t>
  </si>
  <si>
    <t>SD-851-249942-18057-2714</t>
  </si>
  <si>
    <t>SD-057-240712-382957-1293</t>
  </si>
  <si>
    <t>2024-07-12 10:05:06</t>
  </si>
  <si>
    <t>普通区域-高密市-岔河村自然村-13780873625-300M-宽带上网投诉-次数0-20240712100217X737872186</t>
  </si>
  <si>
    <t>20240712100217X737872186</t>
  </si>
  <si>
    <t xml:space="preserve">【农村网络投诉】流程受理流水号：20240712100140137808736251027925
客户号码:13780873625
客户姓名:王**
投诉地市:潍坊
来话流水:2024071210012368720891959
宽带账号:13780873625
宽带账号归属地市:潍坊
宽带账号归属区县:高密市
故障地址:潍坊高密市咸家管委会岔河村岔河村自然村高密岔河村夏振学屋山4号箱*********
联系电话:13780873625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10:02:06
具体故障现象:光猫亮红灯，
客户其他诉求:
</t>
  </si>
  <si>
    <t>2024-07-12 10:07:29</t>
  </si>
  <si>
    <t>2024-07-12 10:08:05</t>
  </si>
  <si>
    <t>SD-057-240712-901486-1310</t>
  </si>
  <si>
    <t>2024-07-12 10:06:18</t>
  </si>
  <si>
    <t>【调研】-80+普通-普通区域-青州市-夏钦园村-15169610163-200M-宽带上网投诉-次数0-20240712100436X876450376</t>
  </si>
  <si>
    <t>2024-07-13 11:07:00</t>
  </si>
  <si>
    <t>20240712100436X876450376</t>
  </si>
  <si>
    <t xml:space="preserve">【农村网络投诉】流程受理流水号：20240712100418151696101631028675
客户号码:15169610163
客户姓名:程**
投诉地市:潍坊
来话流水:2024071210034052420821237
宽带账号:15169610163
宽带账号归属地市:潍坊
宽带账号归属区县:青州市
故障地址:潍坊青州市云门山街道云门山南路夏钦园村K12（粮市街电唐）*********
联系电话:15169610163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故障时间:2024-07-12 10:04:27
具体故障现象:打不开网页，
客户其他诉求:
</t>
  </si>
  <si>
    <t>2024-07-12 10:10:40</t>
  </si>
  <si>
    <t>2024-07-12 10:11:11</t>
  </si>
  <si>
    <t>SD-057-240712-387562-2266</t>
  </si>
  <si>
    <t>2024-07-12 11:18:19</t>
  </si>
  <si>
    <t>【调研】-80+金卡-普通区域-奎文区-中建大观天下（含一三期）-18463601888-200M-宽带上网投诉-次数0-202407120000241876</t>
  </si>
  <si>
    <t>202407120000241876</t>
  </si>
  <si>
    <t>202407120000241876#流程受理流水号：20240712111757184636018881050028
客户号码:18463601888
客户姓名:石**
投诉地市:潍坊
来话流水:2024071211162728720872741
宽带账号:18463601888
宽带账号归属地市:潍坊
宽带账号归属区县:高新
故障地址:潍坊高新高新城区东方路中建大观天下7号楼(三期)*********
联系电话:15169591666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故障细类:宽带无法上网(专席)
携转原因:
故障时间:2024-07-12 11:18:16
具体故障现象:打不开网页，
客户其他诉求:
;宽带小区$[中建大观天下（含一三期）]$</t>
  </si>
  <si>
    <t>2024-07-12 11:25:54</t>
  </si>
  <si>
    <t>2024-07-12 11:26:19</t>
  </si>
  <si>
    <t>SD-057-240712-015673-420</t>
  </si>
  <si>
    <t>2024-07-12 08:50:02</t>
  </si>
  <si>
    <t>【调研】-80+普通-(目标)普通区域-奎文区-供销社宿舍-15269604726-200M-宽带上网投诉-次数0-20240712084701X221912672</t>
  </si>
  <si>
    <t>20240712084701X221912672</t>
  </si>
  <si>
    <t xml:space="preserve">流程受理流水号：20240712084457152696047261005229
客户号码:15269604726
客户姓名:张*
投诉地市:潍坊
来话流水:2024071208433484820803475
宽带账号:15269604726
宽带账号归属地市:潍坊
宽带账号归属区县:奎文区
故障地址:潍坊奎文区北苑街道四平路供销社宿舍6号楼*********
联系电话:15269604726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08:45:56
具体故障现象:los灯闪，线上排障未能恢复正常使用，请相关部门人员协助处理，谢谢
客户其他诉求:
</t>
  </si>
  <si>
    <t>2024-07-12 09:00:12</t>
  </si>
  <si>
    <t>2024-07-12 09:00:33</t>
  </si>
  <si>
    <t>SD-057-240712-840213-469</t>
  </si>
  <si>
    <t>2024-07-12 08:54:07</t>
  </si>
  <si>
    <t>【调研】-普通区域-临朐县-颐景豪庭（檀香园）小区-13589157191-300M-宽带上网投诉-次数0-202407120000108967</t>
  </si>
  <si>
    <t>202407120000108967</t>
  </si>
  <si>
    <t xml:space="preserve">202407120000108967#
宽带账号：13589157191；宽带地址：潍坊临朐县东城街道盘龙路颐景豪庭（檀香园）小区2号楼*********
；客户来电反映宽带无法连接，客户不在现场，无法配合线上指导，要求上门，请协助处理，谢谢！联系电话：本机；联系人：女士；来电流水：2024071208513835420870171
</t>
  </si>
  <si>
    <t>2024-07-12 08:59:55</t>
  </si>
  <si>
    <t>2024-07-12 09:00:18</t>
  </si>
  <si>
    <t>SD-057-240712-793120-523</t>
  </si>
  <si>
    <t>2024-07-12 08:59:15</t>
  </si>
  <si>
    <t>普通区域-奎文区-【潍柴】潍柴东区-15953677421-200M-宽带上网投诉-次数0-20240712085629X789152728</t>
  </si>
  <si>
    <t>2024-07-13 10:00:00</t>
  </si>
  <si>
    <t>20240712085629X789152728</t>
  </si>
  <si>
    <t xml:space="preserve">流程受理流水号：20240712085433159536774211008086
客户号码:15953677421
客户姓名:韩*
投诉地市:潍坊
来话流水:2024071208541632920893537
宽带账号:15953677421
宽带账号归属地市:潍坊
宽带账号归属区县:奎文区
故障地址:潍坊奎文区潍州路街道民生街【潍柴】潍柴东区（代理商独家，办理联系电话17853601088）6路6号楼*********
联系电话:15953677421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08:55:59
具体故障现象:光猫亮红灯，
客户其他诉求:
</t>
  </si>
  <si>
    <t>2024-07-12 09:01:19</t>
  </si>
  <si>
    <t>2024-07-12 09:01:41</t>
  </si>
  <si>
    <t>SD-057-240712-728614-4505</t>
  </si>
  <si>
    <t>2024-07-12 15:23:02</t>
  </si>
  <si>
    <t>80+银卡-普通区域-青州市-黄楼-15065362915-1000M-宽带上网投诉-次数0-20240712152015X815714664</t>
  </si>
  <si>
    <t>20240712152015X815714664</t>
  </si>
  <si>
    <t xml:space="preserve">【农村网络投诉】流程受理流水号：20240712151949150653629151099120
客户号码:15065362915
客户姓名:容**
投诉地市:潍坊
来话流水:2024071215181818020831924
宽带账号:15065362915
宽带账号归属地市:潍坊
宽带账号归属区县:青州市
故障地址:潍坊青州市黄楼街道黄家楼村黄楼杨家庄21K1号西工业园南线杆*********
联系电话:18765711577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光功率:-15.39
故障大类:宽带/电视
故障细类:网速慢/上网掉线(专席)
携转原因:
故障时间:2024-07-12 15:21:19
具体故障现象:网速慢卡顿，
客户其他诉求:
</t>
  </si>
  <si>
    <t>2024-07-12 15:30:39</t>
  </si>
  <si>
    <t>2024-07-12 15:31:14</t>
  </si>
  <si>
    <t>SD-851-273165-13457-27998</t>
  </si>
  <si>
    <t>SD-057-240712-635471-4729</t>
  </si>
  <si>
    <t>2024-07-12 15:54:10</t>
  </si>
  <si>
    <t>普通区域-临朐县-东环路富豪酒店片区-13285366162-200M-宽带上网投诉-次数0-202407120000448553</t>
  </si>
  <si>
    <t>2024-07-13 16:55:00</t>
  </si>
  <si>
    <t>202407120000448553</t>
  </si>
  <si>
    <t>202407120000448553#宽带账号：13285366162；宽带地址：潍坊临朐县东城街道吴家庙社区；客户来电反映宽带不能上网，无法配合线上指导，，请协助处理，谢谢！联系电话；联系人：13285366162；来电流水：2024071215520351820862118</t>
  </si>
  <si>
    <t>2024-07-12 15:58:00</t>
  </si>
  <si>
    <t>2024-07-12 15:58:32</t>
  </si>
  <si>
    <t>SD-057-240712-037849-2976</t>
  </si>
  <si>
    <t>2024-07-12 12:20:30</t>
  </si>
  <si>
    <t>80+银卡-普通区域-潍城区-万特公馆-13806499674-200M-宽带上网投诉-次数0-202407120000302075</t>
  </si>
  <si>
    <t>202407120000302075</t>
  </si>
  <si>
    <t xml:space="preserve">202407120000302075#受理号码 : 13806499674客户姓名 : 王*号码归属地 : 潍坊潍城 － 潍城用户品牌 : 全球通
机顶盒故障客户不在家，质差机顶盒请协助谢谢
潍坊潍城区西关街道东风西街万特公馆2号楼（A区）
女士 本机 流水2024071212033828820828192
</t>
  </si>
  <si>
    <t>2024-07-12 12:27:49</t>
  </si>
  <si>
    <t>2024-07-12 12:28:20</t>
  </si>
  <si>
    <t>SD-057-240712-046721-4235</t>
  </si>
  <si>
    <t>2024-07-12 14:52:18</t>
  </si>
  <si>
    <t>80+金卡-普通区域-诸城市-紫檀文苑-13676363626-500M-宽带上网投诉-次数0-202407120000397261</t>
  </si>
  <si>
    <t>202407120000397261</t>
  </si>
  <si>
    <t>202407120000397261#流程受理流水号：20240712145137136763636261091992
客户号码:13676363626
客户姓名:王**
投诉地市:潍坊
来话流水:2024071214495407220872030
宽带账号:13676363626
宽带账号归属地市:潍坊
宽带账号归属区县:诸城市
故障地址:潍坊诸城市密州街道府前街紫檀文苑4号楼*1-701********
联系电话:18660666522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14:53:23
具体故障现象: 无法上网，
客户其他诉求:
;宽带小区$[紫檀文苑]$</t>
  </si>
  <si>
    <t>2024-07-12 15:00:32</t>
  </si>
  <si>
    <t>SD-057-240712-521397-2062</t>
  </si>
  <si>
    <t>2024-07-12 11:10:43</t>
  </si>
  <si>
    <t>【调研】-80+金卡-普通区域-安丘市-青云花园（青云花园沿街楼）-15005369828-300M-宽带上网投诉-次数0-202407120000232889</t>
  </si>
  <si>
    <t>202407120000232889</t>
  </si>
  <si>
    <t xml:space="preserve">202407120000232889#【已关注中国移动10086微信公众号】流程受理流水号：20240712110936150053698281047591
客户号码:15005369828
客户姓名:李*
投诉地市:潍坊
来话流水:2024071211090459120877734
宽带账号:15005369828
宽带账号归属地市:潍坊
宽带账号归属区县:安丘市
故障地址:潍坊安丘市兴安街道建安路青云花园（青云花园沿街楼）82号楼*********
联系电话:15005369828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11:09:59
具体故障现象:客户需要上门维修，家里网线乱了，导致无法上网了
客户其他诉求:客户侧为质差终端，要求上门更换终端并一并处理故障问题。
</t>
  </si>
  <si>
    <t>2024-07-12 11:17:14</t>
  </si>
  <si>
    <t>2024-07-12 11:17:37</t>
  </si>
  <si>
    <t>SD-057-240712-302458-3448</t>
  </si>
  <si>
    <t>2024-07-12 13:09:20</t>
  </si>
  <si>
    <t>【调研】-80+银卡-普通区域-安丘市-世纪新城-13615364877-100M-宽带上网投诉-次数0-202407120000329744</t>
  </si>
  <si>
    <t>202407120000329744</t>
  </si>
  <si>
    <t>202407120000329744#导航立单,客户通过语音导航反馈宽带故障问题,经诊断光猫设备性能不佳,要求装维回访处理,请协助.联系电话：13615364877</t>
  </si>
  <si>
    <t>2024-07-12 13:13:26</t>
  </si>
  <si>
    <t>2024-07-12 13:14:04</t>
  </si>
  <si>
    <t>SD-851-288282-2593-4068</t>
  </si>
  <si>
    <t>SD-057-240712-793468-5550</t>
  </si>
  <si>
    <t>2024-07-12 17:18:11</t>
  </si>
  <si>
    <t>【PCDN】-普通区域-青州市-盛世东方北区-15965033760-500M-宽带上网投诉-次数0-202407120000522776</t>
  </si>
  <si>
    <t>2024-07-13 18:19:00</t>
  </si>
  <si>
    <t>202407120000522776</t>
  </si>
  <si>
    <t>202407120000522776#流程受理流水号：20240712171634159650337601128958
客户号码:15965033760
客户姓名:范**
投诉地市:潍坊
来话流水:2024071217162091420810494
宽带账号:15965033760
宽带账号归属地市:潍坊
宽带账号归属区县:青州市
故障地址:潍坊青州市王府街道青都街盛世东方北区6号楼*********
联系电话:15965033760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17:16:50
具体故障现象:提示网络无法连接，
客户其他诉求:
;宽带小区$[盛世东方北区]$</t>
  </si>
  <si>
    <t>2024-07-12 17:21:07</t>
  </si>
  <si>
    <t>2024-07-12 17:28:32</t>
  </si>
  <si>
    <t>SD-057-240712-297435-5483</t>
  </si>
  <si>
    <t>2024-07-12 17:12:49</t>
  </si>
  <si>
    <t>普通区域-高密市-凯宇凤城尚品-13589166720-300M-宽带上网投诉-次数0-202407120000520642</t>
  </si>
  <si>
    <t>2024-07-13 18:13:00</t>
  </si>
  <si>
    <t>202407120000520642</t>
  </si>
  <si>
    <t>202407120000520642#流程受理流水号：20240712171212135891667201127937
客户号码:13589166720
客户姓名:郭**
投诉地市:潍坊
来话流水:2024071217102362720839831
宽带账号:13589166720
宽带账号归属地市:潍坊
宽带账号归属区县:高密市
故障地址:潍坊高密市朝阳街道凤凰大街凯宇凤城尚品19号楼*********
联系电话:13589166720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故障细类:宽带无法上网(专席)
携转原因:
故障时间:2024-07-12 17:12:33
具体故障现象:打不开网页，
客户其他诉求:
;宽带小区$[凯宇凤城尚品]$</t>
  </si>
  <si>
    <t>2024-07-12 17:47:01</t>
  </si>
  <si>
    <t>2024-07-12 19:47:29</t>
  </si>
  <si>
    <t>SD-057-240712-019827-201</t>
  </si>
  <si>
    <t>2024-07-12 08:27:32</t>
  </si>
  <si>
    <t>80+普通-普通区域-安丘市-金山村自然村-13455630988-1000M-魔百和投诉-次数0-202407120000095325</t>
  </si>
  <si>
    <t>202407120000095325</t>
  </si>
  <si>
    <t>202407120000095325#【已关注中国移动10086微信公众号】流程受理流水号：20240712082646134556309881001088
客户号码:13455630988
客户姓名:张**
投诉地市:潍坊
来话流水:2024071208263140020894543
宽带账号:13455630988
宽带账号归属地市:潍坊
宽带账号归属区县:安丘市
故障地址:潍坊安丘市白芬子镇金山村金山村1号箱宋锡全西山0号楼*********
联系电话:13455630988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
携转原因:
故障时间:2024-07-12 08:27:10
魔百和单播/组播:单播
具体故障现象:机顶盒无法开机，
客户其他诉求:
魔百和单/组播：单播;宽带小区$[金山村自然村]$</t>
  </si>
  <si>
    <t>2024-07-12 08:38:35</t>
  </si>
  <si>
    <t>2024-07-12 08:39:01</t>
  </si>
  <si>
    <t>SD-851-262826-5877-29002</t>
  </si>
  <si>
    <t>SD-057-240712-817509-1896</t>
  </si>
  <si>
    <t>2024-07-12 10:53:03</t>
  </si>
  <si>
    <t>80+普通-FTTR-普通区域-诸城市-正道园小区-18053679967-1000M-宽带上网投诉-次数0-20240712105004X604750557</t>
  </si>
  <si>
    <t>20240712105004X604750557</t>
  </si>
  <si>
    <t xml:space="preserve">流程受理流水号：20240712104801180536799671041373
客户号码:18053679967
客户姓名:马**
投诉地市:潍坊
来话流水:2024071210472051420893069
宽带账号:18053679967
宽带账号归属地市:潍坊
宽带账号归属区县:诸城市
故障地址:潍坊诸城市龙都街道潍徐街正道园小区2号楼*********
联系电话:15965044731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光功率:-15.15
故障大类:宽带/电视
故障细类:网速慢/上网掉线(专席)
携转原因:
故障时间:2024-07-12 10:48:23
具体故障现象:网速慢卡顿，测速不达标FTTR
客户其他诉求:
</t>
  </si>
  <si>
    <t>2024-07-12 11:01:32</t>
  </si>
  <si>
    <t>2024-07-12 11:03:06</t>
  </si>
  <si>
    <t>SD-851-260407-232-15284</t>
  </si>
  <si>
    <t>2024-07-12 16:56:35</t>
  </si>
  <si>
    <t>80+金卡-普通区域-安丘市-邵家埠村自然村-15224409971-100M-宽带上网投诉-次数0-20240712165445X485849894 一级督办</t>
  </si>
  <si>
    <t>2024-07-13 17:57:00</t>
  </si>
  <si>
    <t>20240712165445X485849894</t>
  </si>
  <si>
    <t>2024-07-12 17:00:51</t>
  </si>
  <si>
    <t>2024-07-12 17:03:03</t>
  </si>
  <si>
    <t>SD-057-240712-482765-5350</t>
  </si>
  <si>
    <t>2024-07-12 17:02:57</t>
  </si>
  <si>
    <t>【调研】-(目标)普通区域-高密市-守信官庄自然村-15094987215-200M-宽带上网投诉-次数0-202407120000508536</t>
  </si>
  <si>
    <t>2024-07-13 18:03:00</t>
  </si>
  <si>
    <t>202407120000508536</t>
  </si>
  <si>
    <t xml:space="preserve">202407120000508536#宽带账号：15094987215；宽带地址：潍坊高密市阚家镇守信官庄守信官庄自然村守信官庄239号11#箱*********客户来电反映宽带/魔百盒无法观看，客户不配合排障，要求上门，请协助处理，谢谢！联系电话：15065651653；来电流水2024071216594456620811693
</t>
  </si>
  <si>
    <t>2024-07-12 17:07:17</t>
  </si>
  <si>
    <t>2024-07-12 17:09:12</t>
  </si>
  <si>
    <t>SD-057-240712-406572-5503</t>
  </si>
  <si>
    <t>2024-07-12 17:13:44</t>
  </si>
  <si>
    <t>普通区域--null--宽带上网投诉-次数0-202407120000131715</t>
  </si>
  <si>
    <t>2024-07-13 18:14:00</t>
  </si>
  <si>
    <t>202407120000131715</t>
  </si>
  <si>
    <t>202407120000131715#*YWDZ01
服务号码：19553638333，
号码归属地：潍坊坊子 ，
请查原因；
用户品牌：全球通；
是否外呼开通：否；
客户质疑：有线宽带服务产品、全家享套餐0元500M优惠，
接触录音流水号：2024071208565292620816595；联系电话：19558500555；
受理明细：536231102040815966，争议业务名称：全家享套餐0元500M优惠，于**，19553638333，产品变更，2023-11-02 17:01:01,王协春(fgblb017)，峡山区太保庄佳佳手机电脑超市（王协春）(SD.LF.0A.02.66.14.MF)；
备注：用户再次来电表示办理宽带的工作人员承诺可以安装宽带才办理的此手机号码，现在手机号码办理了，但是宽带无覆盖一直没安装，已经半年多的时间一直wei解决，要求尽快帮忙安装宽带;宽带小区$[滨湖绿城]$</t>
  </si>
  <si>
    <t>2024-07-13 14:37:05</t>
  </si>
  <si>
    <t>SD-057-240712-469852-1893</t>
  </si>
  <si>
    <t>2024-07-12 10:52:47</t>
  </si>
  <si>
    <t>【调研】-80+银卡-普通区域-安丘市-大坡庄村自然村-15065623373-300M-魔百和投诉-次数0-202407120000217463</t>
  </si>
  <si>
    <t>202407120000217463</t>
  </si>
  <si>
    <t>202407120000217463#流程受理流水号：20240712104810150656233731041405
客户号码:15065623373
客户姓名:李**
投诉地市:潍坊
来话流水:2024071210475426320800633
宽带账号:15065623373
宽带账号归属地市:潍坊
宽带账号归属区县:安丘市
故障地址:潍坊安丘市石堆镇大坡庄村大坡庄村自然村大坡庄村追加5号箱马光明*********
联系电话:15963678229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故障细类:移动高清电视故障(专席)
携转原因:
故障时间:2024-07-12 10:45:47
魔百和单播/组播:组播
具体故障现象:电视机提示无信号，
客户其他诉求:
魔百和单/组播：组播;宽带小区$[大坡庄村自然村]$</t>
  </si>
  <si>
    <t>2024-07-12 11:06:54</t>
  </si>
  <si>
    <t>2024-07-12 11:07:17</t>
  </si>
  <si>
    <t>SD-057-240712-021867-1950</t>
  </si>
  <si>
    <t>2024-07-12 10:59:16</t>
  </si>
  <si>
    <t>【调研】-80+银卡-(目标)普通区域-临朐县-大楼自然村-13963653264-100M-宽带上网投诉-次数0-202407120000224259</t>
  </si>
  <si>
    <t>2024-07-13 12:00:00</t>
  </si>
  <si>
    <t>202407120000224259</t>
  </si>
  <si>
    <t xml:space="preserve">202407120000224259#流程受理流水号：20240712105834139636532641044497
客户号码:13963653264
客户姓名:高**
投诉地市:潍坊
来话流水:2024071210581754520838042
宽带账号:13963653264
宽带账号归属地市:潍坊
宽带账号归属区县:临朐县
故障地址:潍坊临朐县五井镇人民政府大楼临朐五井大楼村扩容1-1号箱（张政）0号楼*********
联系电话:13963653264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11:01:41
具体故障现象:打不开网页，
客户其他诉求:客户侧为质差终端，要求上门更换终端并一并处理故障问题。
</t>
  </si>
  <si>
    <t>2024-07-12 11:01:55</t>
  </si>
  <si>
    <t>2024-07-12 11:02:30</t>
  </si>
  <si>
    <t>SD-057-240712-482560-5366</t>
  </si>
  <si>
    <t>2024-07-12 17:05:39</t>
  </si>
  <si>
    <t>【调研】-80+银卡-(目标)普通区域-青州市-曲于村-13695366925-1000M-宽带上网投诉-次数0-20240712170419X590172050</t>
  </si>
  <si>
    <t>2024-07-13 18:06:00</t>
  </si>
  <si>
    <t>20240712170419X590172050</t>
  </si>
  <si>
    <t xml:space="preserve">【农村网络投诉】流程受理流水号：20240712170253136953669251125605
客户号码:13695366925
客户姓名:王**
投诉地市:潍坊
来话流水:2024071217020732220840925
宽带账号:13695366925
宽带账号归属地市:潍坊
宽带账号归属区县:青州市
故障地址:潍坊青州市东夏镇曲于村曲于村东夏镇曲于村2号箱（村东南潘风义）*********
联系电话:13963615561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17:01:33
具体故障现象:PON灯闪，已经屡线重启
客户其他诉求:
</t>
  </si>
  <si>
    <t>2024-07-12 17:11:32</t>
  </si>
  <si>
    <t>2024-07-12 17:20:00</t>
  </si>
  <si>
    <t>SD-851-256548-7785-29056</t>
  </si>
  <si>
    <t>SD-057-240712-462957-4116</t>
  </si>
  <si>
    <t>2024-07-12 14:35:11</t>
  </si>
  <si>
    <t>80+普通-普通区域-诸城市-天和小区-15053663137-200M-宽带上网投诉-次数0-202407120000380834</t>
  </si>
  <si>
    <t>2024-07-13 15:36:00</t>
  </si>
  <si>
    <t>202407120000380834</t>
  </si>
  <si>
    <t xml:space="preserve">202407120000380834#流程受理流水号：20240712143003150536631371087094
客户号码:15053663137
客户姓名:曹**
投诉地市:潍坊
来话流水:2024071214290398020814609
宽带账号:15053663137
宽带账号归属地市:潍坊
宽带账号归属区县:诸城市
故障地址:潍坊诸城市密州街道兴华路天和小区9号楼*********
联系电话:15163653647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故障时间:2024-07-12 14:41:10
具体故障现象:电脑无法上网，
客户其他诉求:客户侧为质差终端，要求上门更换终端并一并处理故障问题。
</t>
  </si>
  <si>
    <t>2024-07-12 14:43:12</t>
  </si>
  <si>
    <t>SD-057-240712-038159-4147</t>
  </si>
  <si>
    <t>2024-07-12 14:38:43</t>
  </si>
  <si>
    <t>【调研】-80+银卡-普通区域-诸城市-兴华居委会北沿街-18264655598-300M-宽带上网投诉-次数0-20240712143756X276911860</t>
  </si>
  <si>
    <t>20240712143756X276911860</t>
  </si>
  <si>
    <t xml:space="preserve">流程受理流水号：20240712143712182646555981088648
客户号码:18264655598
客户姓名:安**
投诉地市:潍坊
来话流水:2024071214344052020881990
宽带账号:18264655598
宽带账号归属地市:潍坊
宽带账号归属区县:诸城市
故障地址:潍坊诸城市密州街道东关大街兴华居委会北沿街兴华居委会北沿街22号箱
联系电话:18264655598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14:37:38
具体故障现象:光猫亮红灯，插紧，捋直光纤后重启光猫无法恢复，请协助尽快处理并回复电话，谢谢。
客户其他诉求:
</t>
  </si>
  <si>
    <t>2024-07-12 14:44:47</t>
  </si>
  <si>
    <t>2024-07-12 14:45:16</t>
  </si>
  <si>
    <t>SD-851-289338-12783-6678</t>
  </si>
  <si>
    <t>SD-057-240712-496205-101</t>
  </si>
  <si>
    <t>2024-07-12 07:48:09</t>
  </si>
  <si>
    <t>普通区域-安丘市-石庙子村自然村-13406613177-100M-宽带上网投诉-次数0-202407120000090988</t>
  </si>
  <si>
    <t>202407120000090988</t>
  </si>
  <si>
    <t>202407120000090988#流程受理流水号：20240712074713134066131771000460
客户号码:13406613177
客户姓名:蒲*
投诉地市:潍坊
来话流水:2024071207462102020896802
宽带账号:13406613177
宽带账号归属地市:潍坊
宽带账号归属区县:安丘市
故障地址:潍坊安丘市大城埠石庙子村石庙子村自然村石庙子村5号箱王立华*********
联系电话:13964760886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故障时间:2024-07-12 07:47:25
具体故障现象:打不开网页，
客户其他诉求:
;宽带小区$[石庙子村自然村]$</t>
  </si>
  <si>
    <t>2024-07-12 07:55:47</t>
  </si>
  <si>
    <t>2024-07-12 07:56:33</t>
  </si>
  <si>
    <t>SD-057-240712-812470-1956</t>
  </si>
  <si>
    <t>2024-07-12 10:59:28</t>
  </si>
  <si>
    <t>【调研】-80+金卡-(目标)普通区域-青州市-西高村-15863267358-1000M-宽带上网投诉-次数0-20240712105727X472482460</t>
  </si>
  <si>
    <t>20240712105727X472482460</t>
  </si>
  <si>
    <t xml:space="preserve">【农村网络投诉】流程受理流水号：20240712105655158632673581044002
客户号码:15863267358
客户姓名:李**
投诉地市:潍坊
来话流水:2024071210540219020881978
宽带账号:15863267358
宽带账号归属地市:潍坊
宽带账号归属区县:青州市
故障地址:潍坊青州市益都街道西高村西高村扩容10号箱（李光美家）*********
联系电话:15863267358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故障时间:2024-07-12 11:00:31
具体故障现象:光猫亮红灯，
客户其他诉求:
</t>
  </si>
  <si>
    <t>2024-07-12 11:01:25</t>
  </si>
  <si>
    <t>2024-07-12 11:01:47</t>
  </si>
  <si>
    <t>SD-851-225221-40062-5940</t>
  </si>
  <si>
    <t>SD-057-240712-063782-3776</t>
  </si>
  <si>
    <t>2024-07-12 13:50:25</t>
  </si>
  <si>
    <t>【调研】-(目标)普通区域-临朐县-双泉-13563684923-100M-宽带上网投诉-次数0-20240712134829X309178217</t>
  </si>
  <si>
    <t>20240712134829X309178217</t>
  </si>
  <si>
    <t xml:space="preserve">流程受理流水号：20240712134622135636849231078429
客户号码:13563684923
客户姓名:刘**
投诉地市:潍坊
来话流水:2024071213442922720846701
宽带账号:13563684923
宽带账号归属地市:潍坊
宽带账号归属区县:临朐县
故障地址:潍坊临朐县寺头镇人民政府双泉双泉双泉5号箱高得利（外墙）*********
联系电话:18263687037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13:46:34
具体故障现象:提示网络无法连接，客户光猫注册灯闪烁，已指导客户将光纤线捋直插紧、重启光猫，注册灯还是闪烁。请协助处理谢谢。
客户其他诉求:
</t>
  </si>
  <si>
    <t>2024-07-12 13:52:30</t>
  </si>
  <si>
    <t>2024-07-12 13:52:54</t>
  </si>
  <si>
    <t>SD-057-240712-947312-3811</t>
  </si>
  <si>
    <t>2024-07-12 13:57:03</t>
  </si>
  <si>
    <t>【重投】-80+普通-普通区域-奎文区-盛得花园-15753676838-300M-宽带上网投诉-次数0-202407120000355078</t>
  </si>
  <si>
    <t>202407120000355078</t>
  </si>
  <si>
    <t>202407120000355078#宽带账号：15753676838；宽带地址：潍坊奎文区北苑街道玄武街盛得花园9号楼*********；接入方式：FTTH，当前是否在线：在线，端到端诊断结果：客户侧设备问题，是否智能网关：，客户反映电视无法观看，显示质差，要求尽快处理回复！来电流水：2024071213485737820886793联系电话：15763609327</t>
  </si>
  <si>
    <t>2024-07-12 14:01:45</t>
  </si>
  <si>
    <t>2024-07-12 14:05:09</t>
  </si>
  <si>
    <t>SD-057-240712-567149-4855</t>
  </si>
  <si>
    <t>2024-07-12 16:05:29</t>
  </si>
  <si>
    <t>【调研】-普通区域-安丘市-东友戈村自然村-13864664975-300M-魔百和投诉-次数0-20240712160307X387591866</t>
  </si>
  <si>
    <t>2024-07-13 17:06:00</t>
  </si>
  <si>
    <t>20240712160307X387591866</t>
  </si>
  <si>
    <t>【农村网络投诉】流程受理流水号：20240712160127138646649751109757
客户号码:13864664975
客户姓名:傅**
投诉地市:潍坊
来话流水:2024071215563437620819997
宽带账号:13864664975
宽带账号归属地市:潍坊
宽带账号归属区县:安丘市
故障地址:潍坊安丘市贾戈街道东友戈村东友戈村自然村东友戈村2号箱村东北付世国*********
联系电话:13142331840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故障时间:2024-07-12 16:02:14
魔百和单播/组播:组播
具体故障现象:遥控器不能使用
客户其他诉求:
魔百和单/组播：组播</t>
  </si>
  <si>
    <t>2024-07-12 16:31:32</t>
  </si>
  <si>
    <t>2024-07-12 16:31:58</t>
  </si>
  <si>
    <t>SD-851-308433-1025-28350</t>
  </si>
  <si>
    <t>SD-057-240712-385724-4472</t>
  </si>
  <si>
    <t>2024-07-12 15:17:33</t>
  </si>
  <si>
    <t>【调研】-80+普通-普通区域-昌邑市-北孟商业街-13475686066-200M-宽带上网投诉-次数0-20240712151619X579599618</t>
  </si>
  <si>
    <t>2024-07-13 16:18:00</t>
  </si>
  <si>
    <t>20240712151619X579599618</t>
  </si>
  <si>
    <t xml:space="preserve">流程受理流水号：20240712151036134756860661096831
客户号码:13475686066
客户姓名:吴**
投诉地市:潍坊
来话流水:2024071215100563120827955
宽带账号:13475686066
宽带账号归属地市:潍坊
宽带账号归属区县:昌邑市
故障地址:潍坊昌邑市北孟镇北孟街北孟商业街1号箱中华火锅*********
联系电话:13475686066
联系人:先生/女士
工单紧急程度:非常紧急
是否有升级投诉倾向:是
是否重复投诉:否
是否携转意向:否
是否投诉倾向:是
是否智能网关:智能网关
当前是否在线:否
接入方式:FTTH
端到端诊断结果:状态正常
是否质差终端:无质差信息
光功率:无
故障大类:宽带/电视
故障细类:宽带无法上网
携转原因:
故障时间:2024-07-12 15:11:06
具体故障现象:光猫亮红灯，表示光纤坏了 线断了 要求投诉 导致家里人的手机都流量超出了，再不处理就打12345投诉。交着钱宽带电视不能使用，手机流量不能使用，导致都超出 了 要求立即投诉处理。
客户其他诉求:光猫亮红灯，表示光纤坏了 线断了 要求投诉 导致家里人的手机都流量超出了，再不处理就打12345投诉。交着钱宽带电视不能使用，手机流量不能使用，导致都超出 了 要求立即投诉处理。
</t>
  </si>
  <si>
    <t>2024-07-12 15:26:52</t>
  </si>
  <si>
    <t>2024-07-12 15:30:16</t>
  </si>
  <si>
    <t>SD-057-240712-825719-4800</t>
  </si>
  <si>
    <t>2024-07-12 16:02:32</t>
  </si>
  <si>
    <t>【调研】-(目标)普通区域-奎文区-紫筑雅园-15066703391-1000M-宽带上网投诉-次数0-202407120000456634</t>
  </si>
  <si>
    <t>2024-07-13 17:03:00</t>
  </si>
  <si>
    <t>202407120000456634</t>
  </si>
  <si>
    <t xml:space="preserve">202407120000456634#用户表示宽带不能正常使用，要求上门维修，请工作人员协助处理，谢谢！流水号2024071216003127620870071，联系人先生，联系电话18805362260！
</t>
  </si>
  <si>
    <t>2024-07-12 16:07:05</t>
  </si>
  <si>
    <t>2024-07-12 16:08:18</t>
  </si>
  <si>
    <t>SD-851-266311-16308-20069</t>
  </si>
  <si>
    <t>SD-057-240712-356910-5307</t>
  </si>
  <si>
    <t>2024-07-12 16:57:17</t>
  </si>
  <si>
    <t>【调研】-普通区域-昌乐县-昌乐书香门第-13573625668-300M-宽带上网投诉-次数0-202407120000503934</t>
  </si>
  <si>
    <t>2024-07-13 17:58:00</t>
  </si>
  <si>
    <t>202407120000503934</t>
  </si>
  <si>
    <t>202407120000503934#宽带账号：13573625668；宽带地址；潍坊昌乐县城关街道新昌路书香门第31号楼*；客户来电反映宽带上网慢，客户无法配合线上指导/客户不配合排障，要求去家里，请协助处理，谢谢！联系电话：13573625668；联系人：先生；来电流水：2024071216523730920825339。</t>
  </si>
  <si>
    <t>2024-07-12 17:03:09</t>
  </si>
  <si>
    <t>2024-07-12 17:03:32</t>
  </si>
  <si>
    <t>SD-057-240712-867342-3361</t>
  </si>
  <si>
    <t>2024-07-12 13:01:15</t>
  </si>
  <si>
    <t>80+普通-FTTR-普通区域-安丘市-世纪铭城-15610251143-1000M-宽带上网投诉-次数0-202407120000327402</t>
  </si>
  <si>
    <t>202407120000327402</t>
  </si>
  <si>
    <t xml:space="preserve">202407120000327402#用户表示魔百合不能正常使用，要求上门维修，请工作人员协助处理，谢谢！流水号2024071212592032320833519，联系人女士，联系电话15553602737！
</t>
  </si>
  <si>
    <t>2024-07-12 13:04:50</t>
  </si>
  <si>
    <t>2024-07-12 13:05:22</t>
  </si>
  <si>
    <t>SD-851-294218-62022-22774</t>
  </si>
  <si>
    <t>SD-057-240712-987250-1902</t>
  </si>
  <si>
    <t>2024-07-12 10:53:22</t>
  </si>
  <si>
    <t>【调研】-80+普通-(目标)普通区域-青州市-大陈村自然村-15966070068-300M-宽带上网投诉-次数0-202407120000215238</t>
  </si>
  <si>
    <t>202407120000215238</t>
  </si>
  <si>
    <t>202407120000215238#导航立单,客户通过语音导航反馈宽带故障问题,经诊断光猫设备性能不佳,要求装维回访处理,请协助.联系电话：15966070068</t>
  </si>
  <si>
    <t>2024-07-12 11:00:13</t>
  </si>
  <si>
    <t>2024-07-12 11:00:46</t>
  </si>
  <si>
    <t>SD-057-240712-768342-1954</t>
  </si>
  <si>
    <t>2024-07-12 10:59:21</t>
  </si>
  <si>
    <t>普通区域-坊子区-潍坊海运宿舍-13235366144-200M-宽带上网投诉-次数0-202407120000222617</t>
  </si>
  <si>
    <t>202407120000222617</t>
  </si>
  <si>
    <t>202407120000222617#宽带账号：13235366144；宽带地址：潍坊坊子区坊子新区龙泉街潍坊海运宿舍海运宿舍1号楼；客户来电反映宽带不好用，客户不在现场，无法配合线上指导，要求上门，请协助处理，谢谢！联系电话：13235366144；联系人：袁**；来电流水：2024071210563235320815109</t>
  </si>
  <si>
    <t>2024-07-12 11:04:18</t>
  </si>
  <si>
    <t>2024-07-12 11:04:37</t>
  </si>
  <si>
    <t>SD-057-240712-456012-5515</t>
  </si>
  <si>
    <t>2024-07-12 17:14:12</t>
  </si>
  <si>
    <t>普通区域-寿光市-李营村自然村-13455692443-300M-宽带上网投诉-次数0-20240712171328X608937539</t>
  </si>
  <si>
    <t>2024-07-13 18:15:00</t>
  </si>
  <si>
    <t>20240712171328X608937539</t>
  </si>
  <si>
    <t xml:space="preserve">【农村网络投诉】流程受理流水号：20240712171213134556924431127941
客户号码:13455692443
客户姓名:李**
投诉地市:潍坊
来话流水:2024071217114317820855670
宽带账号:13455692443
宽带账号归属地市:潍坊
宽带账号归属区县:寿光市
故障地址:潍坊寿光市稻田镇李营村李营村西北20号楼*********
联系电话:13455692443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17:13:13
具体故障现象:光猫亮红灯，
客户其他诉求:
</t>
  </si>
  <si>
    <t>2024-07-12 17:17:46</t>
  </si>
  <si>
    <t>2024-07-12 17:18:08</t>
  </si>
  <si>
    <t>SD-057-240712-914327-1908</t>
  </si>
  <si>
    <t>2024-07-12 10:53:42</t>
  </si>
  <si>
    <t>普通区域-青州市-王小安置区-15963608762-500M-宽带上网投诉-次数0-202407120000216917</t>
  </si>
  <si>
    <t>202407120000216917</t>
  </si>
  <si>
    <t xml:space="preserve">202407120000216917#【已关注中国移动10086微信公众号】流程受理流水号：20240712105316159636087621042910
客户号码:15963608762
客户姓名:王**
投诉地市:潍坊
来话流水:2024071210523890520863564
宽带账号:15963608762
宽带账号归属地市:潍坊
宽带账号归属区县:青州市
故障地址:潍坊青州市东夏镇王小村王小安置区8号楼*********
联系电话:15854880216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
故障大类:宽带/电视
故障细类:宽带无法上网
携转原因:
故障时间:2024-07-12 10:55:21
具体故障现象:提示网络无法连接，
客户其他诉求:客户侧为质差终端，要求上门更换终端并一并处理故障问题。
</t>
  </si>
  <si>
    <t>2024-07-12 10:58:58</t>
  </si>
  <si>
    <t>SD-057-240712-173054-5035</t>
  </si>
  <si>
    <t>2024-07-12 16:21:50</t>
  </si>
  <si>
    <t>【调研】-80+银卡-FTTR-(目标)普通区域-奎文区-交通局宿舍-13863631981-1000M-宽带上网投诉-次数0-202407120000471262</t>
  </si>
  <si>
    <t>2024-07-13 17:22:00</t>
  </si>
  <si>
    <t>202407120000471262</t>
  </si>
  <si>
    <t xml:space="preserve">202407120000471262#宽带账号：13863631981；宽带地址：潍坊高新高新城区北海路交通局宿舍1号楼1单元502；客户来电反映宽带/移动高清*****，客户不在现场，无法配合线上指导/客户不配合排障，要求上门，请协助处理，谢谢！联系电话：18253633438；联系人：女士；来电流水：2024071216191047920805666。 </t>
  </si>
  <si>
    <t>2024-07-12 16:32:54</t>
  </si>
  <si>
    <t>2024-07-12 16:33:26</t>
  </si>
  <si>
    <t>SD-851-300580-33089-14535</t>
  </si>
  <si>
    <t>SD-057-240712-876052-5526</t>
  </si>
  <si>
    <t>2024-07-12 17:15:04</t>
  </si>
  <si>
    <t>80+金卡-普通区域-昌乐县-前皇村自然村（含前皇村、北河洼、南河、康家庄、涝洼、姚家庄）-15065620376-1000M-宽带上网投诉-次数0-202407120000516825</t>
  </si>
  <si>
    <t>2024-07-13 18:16:00</t>
  </si>
  <si>
    <t>202407120000516825</t>
  </si>
  <si>
    <t>202407120000516825#用户表示魔百合不能正常使用，要求上门维修，请工作人员协助处理，谢谢！流水号2024071217104574720844183，联系人先生，联系电话15065620376！</t>
  </si>
  <si>
    <t>2024-07-12 17:19:04</t>
  </si>
  <si>
    <t>2024-07-12 17:19:28</t>
  </si>
  <si>
    <t>SD-851-326963-13448-5754</t>
  </si>
  <si>
    <t>SD-057-240712-943567-3393</t>
  </si>
  <si>
    <t>2024-07-12 13:06:45</t>
  </si>
  <si>
    <t>【调研】-普通区域-奎文区-陈家庄居民区-13563671087-300M-宽带上网投诉-次数0-202407120000329512</t>
  </si>
  <si>
    <t>202407120000329512</t>
  </si>
  <si>
    <t>202407120000329512#宽带账号：13563671087；宽带地址：潍坊奎文区东关街道福寿街陈家庄居民区4号楼*********；客户来电反映宽带网速慢卡顿，客户不配合排障，要求上门，请协助处理，谢谢！
联系电话：13563671087；联系人：先生；来电流水：2024071213040845720864037</t>
  </si>
  <si>
    <t>2024-07-12 13:24:26</t>
  </si>
  <si>
    <t>2024-07-12 13:24:47</t>
  </si>
  <si>
    <t>SD-851-302947-12892-9743</t>
  </si>
  <si>
    <t>SD-057-240712-408621-1891</t>
  </si>
  <si>
    <t>2024-07-12 10:52:16</t>
  </si>
  <si>
    <t>普通区域-青州市-盛世家园一组团-18706545566-1000M-宽带上网投诉-次数0-202407120000216281</t>
  </si>
  <si>
    <t>202407120000216281</t>
  </si>
  <si>
    <t>202407120000216281#流程受理流水号：20240712105117187065455661042360
客户号码:18706545566
客户姓名:蔡**
投诉地市:潍坊
来话流水:2024071210502156920833060
宽带账号:18706545566
宽带账号归属地市:潍坊
宽带账号归属区县:青州市
故障地址:潍坊青州市东夏镇巴黎路盛世家园一组团1号楼*********
联系电话:18706545566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故障细类:网速慢/上网掉线(专席)
携转原因:
故障时间:2024-07-12 10:51:30
具体故障现象:网速慢卡顿，千兆路由器重启没有效果，摆放位置没有问题
客户其他诉求:
;宽带小区$[盛世家园一组团]$</t>
  </si>
  <si>
    <t>2024-07-12 11:01:57</t>
  </si>
  <si>
    <t>2024-07-12 11:02:35</t>
  </si>
  <si>
    <t>SD-851-240240-15993-6390</t>
  </si>
  <si>
    <t>SD-057-240712-350179-1962</t>
  </si>
  <si>
    <t>2024-07-12 10:59:43</t>
  </si>
  <si>
    <t>【调研】-普通区域-昌邑市-盛泰商城宿舍-15169662909-1000M-宽带上网投诉-次数0-202407120000219038</t>
  </si>
  <si>
    <t>202407120000219038</t>
  </si>
  <si>
    <t>202407120000219038#：宽带账号：15169662909；宽带地址：潍坊昌邑市城区解放路盛泰商城宿舍宿舍1号楼*******客户来电反映宽带/移动高清无法使用，要求师傅帮忙尽快处理，请协助处理，谢谢！联系电话：15065679723联系人：***；来电流水：2024071210573544720828962</t>
  </si>
  <si>
    <t>2024-07-12 11:01:19</t>
  </si>
  <si>
    <t>2024-07-12 11:01:40</t>
  </si>
  <si>
    <t>SD-851-279327-8011-20947</t>
  </si>
  <si>
    <t>SD-057-240712-971563-4928</t>
  </si>
  <si>
    <t>2024-07-12 16:09:40</t>
  </si>
  <si>
    <t>【调研】-80+银卡-FTTR-普通区域--null--宽带上网投诉-次数0-202407120000150694</t>
  </si>
  <si>
    <t>2024-07-13 17:10:00</t>
  </si>
  <si>
    <t>202407120000150694</t>
  </si>
  <si>
    <t>202407120000150694#客户对前期工单202406260000237385不认可  要求尽快处理    客户有投诉意向  请协助处理   谢谢   联系人  女士  联系电话13516364444  流水2024071209420645620845682正常解释不认可</t>
  </si>
  <si>
    <t>2024-07-12 16:56:19</t>
  </si>
  <si>
    <t>SD-057-240712-793451-5047</t>
  </si>
  <si>
    <t>2024-07-12 16:23:31</t>
  </si>
  <si>
    <t>【重投】-普通区域-寿光市-文化名园-18263653353-200M-宽带上网投诉-次数0-20240712162216X536610235</t>
  </si>
  <si>
    <t>20240712162216X536610235</t>
  </si>
  <si>
    <t xml:space="preserve">流程受理流水号：20240712162102182636533531114931
客户号码:18263653353
客户姓名:高*
投诉地市:潍坊
来话流水:2024071216204490520825342
宽带账号:18263653353
宽带账号归属地市:潍坊
宽带账号归属区县:寿光市
故障地址:潍坊寿光市圣城街道渤海路文化名园10号楼*********
联系电话:18263653353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16:21:46
具体故障现象:电脑无法上网，
客户其他诉求:
</t>
  </si>
  <si>
    <t>2024-07-12 16:43:01</t>
  </si>
  <si>
    <t>2024-07-12 16:43:25</t>
  </si>
  <si>
    <t>SD-057-240712-087432-5461</t>
  </si>
  <si>
    <t>2024-07-12 17:11:50</t>
  </si>
  <si>
    <t>【调研】-80+普通-普通区域-青州市-青州市玲珑路衡王府大集活禽市场（小微）-13562678336-1000M-宽带上网投诉-次数0-202407120000519986</t>
  </si>
  <si>
    <t>2024-07-13 18:12:00</t>
  </si>
  <si>
    <t>202407120000519986</t>
  </si>
  <si>
    <t>202407120000519986#客户来电反映宽带亮红灯，地址：潍坊青州市益都街道驼山路衡王府大集3号箱（西北1排），经查询客户侧为质差路由器导致宽带使用不畅，请参考处理，谢谢！联系电话：13793652858；联系人：女士；来电流水：2024071217092049820827046。</t>
  </si>
  <si>
    <t>2024-07-12 17:13:29</t>
  </si>
  <si>
    <t>2024-07-12 17:13:50</t>
  </si>
  <si>
    <t>SD-851-232362-9560-23074</t>
  </si>
  <si>
    <t>SD-057-240712-268459-3384</t>
  </si>
  <si>
    <t>2024-07-12 13:05:24</t>
  </si>
  <si>
    <t>80+普通-普通区域-安丘市-建安花园-13563651449-300M-宽带上网投诉-次数0-20240712130411X651392110</t>
  </si>
  <si>
    <t>20240712130411X651392110</t>
  </si>
  <si>
    <t xml:space="preserve">流程受理流水号：20240712130328135636514491072568
客户号码:13563651449
客户姓名:贾**
投诉地市:潍坊
来话流水:2024071213025225720855584
宽带账号:13563651449
宽带账号归属地市:潍坊
宽带账号归属区县:安丘市
故障地址:潍坊安丘市兴安街道长安路建安花园19号楼*********
联系电话:19558761607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13:03:42
具体故障现象:光猫亮红灯，
客户其他诉求:
</t>
  </si>
  <si>
    <t>2024-07-12 13:11:03</t>
  </si>
  <si>
    <t>2024-07-12 13:13:25</t>
  </si>
  <si>
    <t>SD-851-316183-16528-20920</t>
  </si>
  <si>
    <t>SD-057-240712-485712-3399</t>
  </si>
  <si>
    <t>2024-07-12 13:07:27</t>
  </si>
  <si>
    <t>普通区域-诸城市-null-17853691721-宽带上网投诉-次数0-202407120000330692</t>
  </si>
  <si>
    <t>202407120000330692</t>
  </si>
  <si>
    <t>202407120000330692#客户来电反映要求师傅上门维修，济南历下区绿地华彤苑2单元1号楼3204，我处已经解释客户bu认可要求回电处理，要求投诉，我处已经多次客户bu知道那个号码办理宽带，谢谢，联系人17853691721  流水号2024071212574143420823374</t>
  </si>
  <si>
    <t>2024-07-12 13:10:02</t>
  </si>
  <si>
    <t>SD-057-240712-012834-3397</t>
  </si>
  <si>
    <t>2024-07-12 13:07:23</t>
  </si>
  <si>
    <t>普通区域-寿光市-巨能嘉园-18763605326-500M-宽带上网投诉-次数0-202407120000331710</t>
  </si>
  <si>
    <t>202407120000331710</t>
  </si>
  <si>
    <t>202407120000331710#宽带账号：18763605326；宽带地址：潍坊寿光市圣城街道北环路巨能嘉园2号楼；客户来电反映移动高清机顶盒电视网络不通，客户不配合排障，要求上门，请协助处理，谢谢！联系电话：18763605326；联系人：先生；来电流水：2024071213012833920846737</t>
  </si>
  <si>
    <t>2024-07-12 13:10:11</t>
  </si>
  <si>
    <t>2024-07-12 13:10:29</t>
  </si>
  <si>
    <t>SD-057-240712-762849-4868</t>
  </si>
  <si>
    <t>2024-07-12 16:05:59</t>
  </si>
  <si>
    <t>普通区域-诸城市-大桥西-15621695115-1000M-宽带上网投诉-次数0-202407120000457400</t>
  </si>
  <si>
    <t>202407120000457400</t>
  </si>
  <si>
    <t>202407120000457400#宽带账号：15621695115；宽带地址：潍坊诸城市林家村镇大桥西大桥西大桥西村西南6号；客户来电反映宽带卡，无法配合线上指导，，请协助处理，谢谢！联系电话；联系人15621695115：；来电流水：2024071216012519820881485</t>
  </si>
  <si>
    <t>2024-07-12 16:07:58</t>
  </si>
  <si>
    <t>2024-07-12 16:08:26</t>
  </si>
  <si>
    <t>SD-851-314767-22763-24083</t>
  </si>
  <si>
    <t>SD-057-240712-706849-5065</t>
  </si>
  <si>
    <t>2024-07-12 16:26:05</t>
  </si>
  <si>
    <t>FTTR-普通区域-高密市-水岸东方-19806362510-1000M-宽带上网投诉-次数0-20240712162316X596690820</t>
  </si>
  <si>
    <t>2024-07-13 17:27:00</t>
  </si>
  <si>
    <t>20240712162316X596690820</t>
  </si>
  <si>
    <t xml:space="preserve">流程受理流水号：20240712162204198063625101115200
客户号码:19806362510
客户姓名:王**
投诉地市:潍坊
来话流水:2024071216211069220830937
宽带账号:19806362510
宽带账号归属地市:潍坊
宽带账号归属区县:高密市
故障地址:潍坊高密市朝阳街道康城大街水岸东方高密水岸东方1-27-2单元62号箱*********
联系电话:19806362510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16:22:47
具体故障现象:光信号注册闪烁
客户其他诉求:
</t>
  </si>
  <si>
    <t>2024-07-12 16:58:04</t>
  </si>
  <si>
    <t>2024-07-12 17:00:58</t>
  </si>
  <si>
    <t>SD-851-297209-32025-26453</t>
  </si>
  <si>
    <t>SD-057-240712-874032-5084</t>
  </si>
  <si>
    <t>2024-07-12 16:29:17</t>
  </si>
  <si>
    <t>【调研】-普通区域-潍城区-张家官庄村自然村-15662562717-1000M-宽带上网投诉-次数0-20240712162714X834761398</t>
  </si>
  <si>
    <t>2024-07-13 17:30:00</t>
  </si>
  <si>
    <t>20240712162714X834761398</t>
  </si>
  <si>
    <t xml:space="preserve">【农村网络投诉】流程受理流水号：20240712162620156625627171116317
客户号码:15662562717
客户姓名:张**
投诉地市:潍坊
来话流水:2024071216245079520877215
宽带账号:15662562717
宽带账号归属地市:潍坊
宽带账号归属区县:潍城区
故障地址:潍坊潍城区军埠口综合项目区张家官庄村张家官庄村自然村K1号箱在潍城就业扶贫基地西墙*********
联系电话:13863634112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16:26:55
具体故障现象:光猫亮红灯，
客户其他诉求:
</t>
  </si>
  <si>
    <t>2024-07-12 16:31:06</t>
  </si>
  <si>
    <t>2024-07-12 16:31:33</t>
  </si>
  <si>
    <t>SD-851-319388-26464-29807</t>
  </si>
  <si>
    <t>SD-057-240712-968327-5089</t>
  </si>
  <si>
    <t>2024-07-12 16:29:32</t>
  </si>
  <si>
    <t>【调研】-80+金卡-(目标)普通区域-奎文区-华光精工北宿舍-18706690916-300M-宽带上网投诉-次数0-20240712162827X907911596</t>
  </si>
  <si>
    <t>20240712162827X907911596</t>
  </si>
  <si>
    <t xml:space="preserve">流程受理流水号：20240712162758187066909161116719
客户号码:18706690916
客户姓名:刘**
投诉地市:潍坊
来话流水:2024071216260030820891589
宽带账号:18706690916
宽带账号归属地市:潍坊
宽带账号归属区县:奎文区
故障地址:潍坊奎文区大虞街道北宫街华光精工北宿舍3号楼*********
联系电话:13070770755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16:27:26
具体故障现象:10080转回： 光猫亮红灯，
客户其他诉求:
</t>
  </si>
  <si>
    <t>2024-07-12 16:32:27</t>
  </si>
  <si>
    <t>2024-07-12 16:32:58</t>
  </si>
  <si>
    <t>SD-057-240712-018253-139</t>
  </si>
  <si>
    <t>2024-07-12 08:05:24</t>
  </si>
  <si>
    <t>80+钻石-普通区域-奎文区-寨子社区-18863628006-1000M-宽带上网投诉-次数0-202407120000091665</t>
  </si>
  <si>
    <t>202407120000091665</t>
  </si>
  <si>
    <t>202407120000091665#流程受理流水号：20240712080043188636280061000574
客户号码:18863628006
客户姓名:张**
投诉地市:潍坊
来话流水:2024071207592870620801759
宽带账号:18863628006
宽带账号归属地市:潍坊
宽带账号归属区县:奎文区
故障地址:潍坊奎文区高新城区健康街寨子社区16号楼*********
联系电话:18863628006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08:03:54
具体故障现象:光猫亮红灯，要求师傅上门维修，请协助，谢谢
客户其他诉求:
;宽带小区$[寨子社区]$</t>
  </si>
  <si>
    <t>2024-07-12 08:12:48</t>
  </si>
  <si>
    <t>2024-07-12 08:15:04</t>
  </si>
  <si>
    <t>SD-851-332926-5278-8918</t>
  </si>
  <si>
    <t>SD-057-240712-152039-4822</t>
  </si>
  <si>
    <t>2024-07-12 16:03:59</t>
  </si>
  <si>
    <t>普通区域-诸城市-杨春家园-18366567333-300M-宽带上网投诉-次数0-202407120000457747</t>
  </si>
  <si>
    <t>2024-07-13 17:04:00</t>
  </si>
  <si>
    <t>202407120000457747</t>
  </si>
  <si>
    <t>202407120000457747#要求装维上门服务：宽带账号：18366567333宽带地址：*潍坊诸城市龙都街道人民路杨春家园23号楼*客户来电反映宽带连不上，客户不在现场，无法配合线上指导/客户不配合排障，要求上门，请协助处理，谢谢！联系电话：18366567333*；联系人：18366567333；来电流水2024071215581031220840072</t>
  </si>
  <si>
    <t>2024-07-12 16:06:39</t>
  </si>
  <si>
    <t>2024-07-12 16:07:50</t>
  </si>
  <si>
    <t>SD-057-240712-167523-4921</t>
  </si>
  <si>
    <t>2024-07-12 16:08:48</t>
  </si>
  <si>
    <t>普通区域-诸城市-卧龙小区-15098174790-300M-宽带上网投诉-次数0-20240712160705X625589907</t>
  </si>
  <si>
    <t>2024-07-13 17:09:00</t>
  </si>
  <si>
    <t>20240712160705X625589907</t>
  </si>
  <si>
    <t xml:space="preserve">流程受理流水号：20240712160139150981747901109814
客户号码:15098174790
客户姓名:王**
投诉地市:潍坊
来话流水:2024071216005411220875004
宽带账号:15098174790
宽带账号归属地市:潍坊
宽带账号归属区县:诸城市
故障地址:潍坊诸城市舜王街道舜都路卧龙小区1号楼（别墅）*********
联系电话:15098174790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故障细类:电脑上网出现故障(专席)
携转原因:
故障时间:2024-07-12 16:06:36
具体故障现象:电脑无法上网，
客户其他诉求:
</t>
  </si>
  <si>
    <t>2024-07-12 16:10:38</t>
  </si>
  <si>
    <t>2024-07-12 16:11:10</t>
  </si>
  <si>
    <t>SD-057-240712-627138-1898</t>
  </si>
  <si>
    <t>2024-07-12 10:53:07</t>
  </si>
  <si>
    <t>【调研】-普通区域-青州市-赵家崖坡村自然村-13455688021-1000M-宽带上网投诉-次数0-20240712105008X608951919</t>
  </si>
  <si>
    <t>20240712105008X608951919</t>
  </si>
  <si>
    <t xml:space="preserve">【农村网络投诉】流程受理流水号：20240712104923134556880211041757
客户号码:13455688021
客户姓名:赵*
投诉地市:潍坊
来话流水:2024071210464919720886126
宽带账号:13455688021
宽带账号归属地市:潍坊
宽带账号归属区县:青州市
故障地址:潍坊青州市庙子镇赵家崖坡村赵家崖坡村自然村扩容3号箱（赵文生电表盒子处）*********
联系电话:13455688021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10:49:00
具体故障现象:提示网络无法连接，光猫自带wifi无法使用，引导重启表示已操作未恢复，谢谢
客户其他诉求:
</t>
  </si>
  <si>
    <t>2024-07-12 10:55:11</t>
  </si>
  <si>
    <t>2024-07-12 10:57:12</t>
  </si>
  <si>
    <t>SD-851-285392-12906-18812</t>
  </si>
  <si>
    <t>SD-057-240712-731852-1904</t>
  </si>
  <si>
    <t>2024-07-12 10:53:25</t>
  </si>
  <si>
    <t>【调研】-80+普通-普通区域-青州市-富盈家园小区-15169450367-1000M-宽带上网投诉-次数0-202407120000216808</t>
  </si>
  <si>
    <t>202407120000216808</t>
  </si>
  <si>
    <t>202407120000216808#流程受理流水号：20240712105233151694503671042713
客户号码:15169450367
客户姓名:徐**
投诉地市:潍坊
来话流水:2024071210504072220837308
宽带账号:15169450367
宽带账号归属地市:潍坊
宽带账号归属区县:青州市
故障地址:潍坊青州市东夏镇益王府北路富盈家园小区15号楼*********
联系电话:15854485386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故障时间:2024-07-12 10:53:07
具体故障现象:光猫亮红灯，
客户其他诉求:
;宽带小区$[富盈家园小区]$</t>
  </si>
  <si>
    <t>2024-07-12 10:56:57</t>
  </si>
  <si>
    <t>2024-07-12 10:57:40</t>
  </si>
  <si>
    <t>SD-851-237604-14615-6268</t>
  </si>
  <si>
    <t>SD-057-240712-693024-1958</t>
  </si>
  <si>
    <t>2024-07-12 10:59:32</t>
  </si>
  <si>
    <t>普通区域-青州市-迟家村-15244445252-200M-宽带上网投诉-次数0-20240712105742X628794700</t>
  </si>
  <si>
    <t>20240712105742X628794700</t>
  </si>
  <si>
    <t xml:space="preserve">【农村网络投诉】流程受理流水号：20240712105510152444452521043468
客户号码:15244445252
客户姓名:王**
投诉地市:潍坊
来话流水:2024071210544969020892488
宽带账号:15244445252
宽带账号归属地市:潍坊
宽带账号归属区县:青州市
故障地址:潍坊青州市黄楼街道迟家村迟家村4号箱（黄金楼)*********
联系电话:15244445252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10:57:17
具体故障现象:光猫亮红灯，
客户其他诉求:
</t>
  </si>
  <si>
    <t>2024-07-12 11:11:15</t>
  </si>
  <si>
    <t>2024-07-12 11:11:41</t>
  </si>
  <si>
    <t>SD-057-240712-425186-1916</t>
  </si>
  <si>
    <t>2024-07-12 10:54:03</t>
  </si>
  <si>
    <t>80+金卡-普通区域-潍城区-陈家油坊-13793670986-300M-宽带上网投诉-次数0-20240712105235X755313118</t>
  </si>
  <si>
    <t>20240712105235X755313118</t>
  </si>
  <si>
    <t xml:space="preserve">流程受理流水号：20240712105053137936709861042222
客户号码:13793670986
客户姓名:李*
投诉地市:潍坊
来话流水:2024071210501732220832192
宽带账号:13793670986
宽带账号归属地市:潍坊
宽带账号归属区县:潍城区
故障地址:潍坊潍城区城关街道向阳路陈家油坊南区31号楼*********
联系电话:18253678082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10:59:15
具体故障现象:提示网络无法连接，
客户其他诉求:
</t>
  </si>
  <si>
    <t>2024-07-12 11:02:14</t>
  </si>
  <si>
    <t>2024-07-12 11:06:18</t>
  </si>
  <si>
    <t>SD-057-240712-169042-4476</t>
  </si>
  <si>
    <t>2024-07-12 15:17:40</t>
  </si>
  <si>
    <t>【调研】-普通区域-青州市-马驿山东区-15063696464-100M-宽带上网投诉-次数0-20240712151639X599538803</t>
  </si>
  <si>
    <t>20240712151639X599538803</t>
  </si>
  <si>
    <t xml:space="preserve">流程受理流水号：20240712151538150636964641098144
客户号码:15063696464
客户姓名:王*
投诉地市:潍坊
来话流水:2024071215140031320877273
宽带账号:15063696464
宽带账号归属地市:潍坊
宽带账号归属区县:青州市
故障地址:潍坊青州市王府街道后营子街马驿山东区赵家3号楼*********
联系电话:15063696464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故障细类:网速慢/上网掉线(专席)
携转原因:
故障时间:2024-07-12 15:16:16
具体故障现象:网速慢卡顿，
客户其他诉求:
</t>
  </si>
  <si>
    <t>2024-07-12 15:21:02</t>
  </si>
  <si>
    <t>2024-07-12 15:21:54</t>
  </si>
  <si>
    <t>SD-851-316402-14817-13508</t>
  </si>
  <si>
    <t>SD-057-240712-015843-4917</t>
  </si>
  <si>
    <t>2024-07-12 16:08:41</t>
  </si>
  <si>
    <t>【调研】-80+普通-普通区域-潍城区-银河花园C区-15763001358-300M-宽带上网投诉-次数0-20240712160645X605500287</t>
  </si>
  <si>
    <t>20240712160645X605500287</t>
  </si>
  <si>
    <t xml:space="preserve">流程受理流水号：20240712160539157630013581110843
客户号码:15763001358
客户姓名:姚**
投诉地市:潍坊
来话流水:2024071216052566120832397
宽带账号:15763001358
宽带账号归属地市:潍坊
宽带账号归属区县:潍城区
故障地址:潍坊潍城区经济开发区管理委员会北宫西街银河花园C区5号楼*********
联系电话:18863123369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16:06:14
具体故障现象:光猫亮红灯，
客户其他诉求:要求上门维修，谢谢
</t>
  </si>
  <si>
    <t>2024-07-12 16:12:36</t>
  </si>
  <si>
    <t>2024-07-12 16:15:34</t>
  </si>
  <si>
    <t>SD-851-277622-16208-6722</t>
  </si>
  <si>
    <t>SD-057-240712-059236-1918</t>
  </si>
  <si>
    <t>2024-07-12 10:54:34</t>
  </si>
  <si>
    <t>80+普通-普通区域-青州市-英大洗车城-17863687322-300M-宽带上网投诉-次数0-202407120000215316</t>
  </si>
  <si>
    <t>202407120000215316</t>
  </si>
  <si>
    <t>202407120000215316#导航立单,客户通过语音导航反馈宽带故障问题,经诊断光猫设备性能不佳,要求装维回访处理,请协助.联系电话：17863687322</t>
  </si>
  <si>
    <t>2024-07-12 10:58:19</t>
  </si>
  <si>
    <t>2024-07-12 10:58:37</t>
  </si>
  <si>
    <t>SD-851-267017-25232-6065</t>
  </si>
  <si>
    <t>SD-057-240712-271406-3821</t>
  </si>
  <si>
    <t>2024-07-12 13:59:09</t>
  </si>
  <si>
    <t>【调研】-80+普通-普通区域-寿光市-广一村自然村-13791689387-300M-宽带上网投诉-次数0-20240712135753X873893971</t>
  </si>
  <si>
    <t>20240712135753X873893971</t>
  </si>
  <si>
    <t xml:space="preserve">【农村网络投诉】流程受理流水号：20240712135734137916893871080329
客户号码:13791689387
客户姓名:陈*
投诉地市:潍坊
来话流水:2024071213563432820855554
宽带账号:13791689387
宽带账号归属地市:潍坊
宽带账号归属区县:寿光市
故障地址:潍坊寿光市上口镇广一村广一村自然村广一村扩容22号箱*********
联系电话:13791689387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故障细类:网速慢/上网掉线(专席)
携转原因:
故障时间:2024-07-12 14:00:11
具体故障现象:网速慢卡顿，
客户其他诉求:
</t>
  </si>
  <si>
    <t>2024-07-12 14:01:06</t>
  </si>
  <si>
    <t>2024-07-12 14:01:23</t>
  </si>
  <si>
    <t>SD-057-240712-462587-1874</t>
  </si>
  <si>
    <t>2024-07-12 10:50:31</t>
  </si>
  <si>
    <t>(目标)普通区域-安丘市-逄家庄村自然村-13573696113-300M-宽带上网投诉-次数0-20240712104837X517350984</t>
  </si>
  <si>
    <t>20240712104837X517350984</t>
  </si>
  <si>
    <t xml:space="preserve">【农村网络投诉】流程受理流水号：20240712104719135736961131041122
客户号码:13573696113
客户姓名:宫**
投诉地市:潍坊
来话流水:2024071210451894920866047
宽带账号:13573696113
宽带账号归属地市:潍坊
宽带账号归属区县:安丘市
故障地址:潍坊安丘市景芝镇逄家庄村逄家庄村自然村逄家庄追加5号箱李玉娟*********
联系电话:15095200290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10:47:27
具体故障现象:光猫亮红灯，光钎线插紧捋直重启未恢复
客户其他诉求:
</t>
  </si>
  <si>
    <t>2024-07-12 10:52:23</t>
  </si>
  <si>
    <t>2024-07-12 10:52:57</t>
  </si>
  <si>
    <t>SD-057-240712-304869-1926</t>
  </si>
  <si>
    <t>2024-07-12 10:56:15</t>
  </si>
  <si>
    <t>80+银卡-普通区域-寿光市-北城西村自然村-15244426351-300M-宽带上网投诉-次数0-20240712105312X792945418</t>
  </si>
  <si>
    <t>20240712105312X792945418</t>
  </si>
  <si>
    <t xml:space="preserve">【农村网络投诉】流程受理流水号：20240712105129152444263511042425
客户号码:15244426351
客户姓名:刘**
投诉地市:潍坊
来话流水:2024071210505002620839337
宽带账号:15244426351
宽带账号归属地市:潍坊
宽带账号归属区县:寿光市
故障地址:潍坊寿光市留吕北城西村北城西村自然村北城西村扩容17号箱孙龙祥外墙*********
联系电话:15244426351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10:51:46
具体故障现象:打不开网页，
客户其他诉求:上门维护
</t>
  </si>
  <si>
    <t>2024-07-12 10:59:04</t>
  </si>
  <si>
    <t>SD-851-258374-269-11974</t>
  </si>
  <si>
    <t>SD-057-240712-675039-3822</t>
  </si>
  <si>
    <t>2024-07-12 13:59:12</t>
  </si>
  <si>
    <t>(目标)普通区域-奎文区-车站社区-15069663095-200M-魔百和投诉-次数0-20240712135811X891644585</t>
  </si>
  <si>
    <t>20240712135811X891644585</t>
  </si>
  <si>
    <t>流程受理流水号：20240712135708150696630951080249
客户号码:15069663095
客户姓名:牛**
投诉地市:潍坊
来话流水:2024071213543024720836868
宽带账号:15069663095
宽带账号归属地市:潍坊
宽带账号归属区县:奎文区
故障地址:潍坊奎文区廿里堡街道文化路车站社区3号楼*********
联系电话:15069663095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故障大类:/电视
故障细类:移动高清电视故障(专席)
携转原因:
故障时间:2024-07-12 14:01:02
魔百和单播/组播:单播
具体故障现象:电视提示网络类错误，重启未恢复，请协助谢谢
客户其他诉求:
魔百和单/组播：单播</t>
  </si>
  <si>
    <t>2024-07-12 14:06:07</t>
  </si>
  <si>
    <t>2024-07-12 14:06:53</t>
  </si>
  <si>
    <t>SD-851-312927-37202-9996</t>
  </si>
  <si>
    <t>SD-057-240712-967284-4861</t>
  </si>
  <si>
    <t>2024-07-12 16:05:41</t>
  </si>
  <si>
    <t>FTTR-普通区域-潍城区-增福堂-13361575312-500M-宽带上网投诉-次数0-20240712160443X483073332</t>
  </si>
  <si>
    <t>20240712160443X483073332</t>
  </si>
  <si>
    <t xml:space="preserve">流程受理流水号：20240712160319133615753121110228
客户号码:13361575312
客户姓名:姜**
投诉地市:潍坊
来话流水:2024071216020632720890091
宽带账号:13361575312
宽带账号归属地市:潍坊
宽带账号归属区县:潍城区
故障地址:潍坊潍城区城关街道东风西街增福堂44号楼-4-101*********
联系电话:18906364312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16:03:44
具体故障现象:光猫亮红灯，
客户其他诉求:
</t>
  </si>
  <si>
    <t>2024-07-12 16:07:26</t>
  </si>
  <si>
    <t>2024-07-12 16:08:14</t>
  </si>
  <si>
    <t>SD-851-336967-6719-13665</t>
  </si>
  <si>
    <t>SD-057-240712-408915-5030</t>
  </si>
  <si>
    <t>2024-07-12 16:20:54</t>
  </si>
  <si>
    <t>普通区域-寿光市-袁刘村自然村-19558562360-500M-宽带上网投诉-次数0-202407120000470393</t>
  </si>
  <si>
    <t>2024-07-13 17:21:00</t>
  </si>
  <si>
    <t>202407120000470393</t>
  </si>
  <si>
    <t>202407120000470393#宽带账号：19558562360；宽带地址：潍坊寿光市营里镇袁刘村袁刘村自然村客户来电反映宽带无法上网，客户不在现场，无法配合线上指导，要求师傅上门，请协助处理，谢谢！联系电话：13953636315*；联系人：先生；来电流水：2024071216133748220835775</t>
  </si>
  <si>
    <t>2024-07-12 16:23:02</t>
  </si>
  <si>
    <t>2024-07-12 16:27:21</t>
  </si>
  <si>
    <t>SD-057-240712-065397-5329</t>
  </si>
  <si>
    <t>2024-07-12 17:00:56</t>
  </si>
  <si>
    <t>普通区域-奎文区-五洲家苑-15965062416-100M-宽带上网投诉-次数0-202407120000510894</t>
  </si>
  <si>
    <t>2024-07-13 18:01:00</t>
  </si>
  <si>
    <t>202407120000510894</t>
  </si>
  <si>
    <t xml:space="preserve">202407120000510894#【已关注中国移动10086微信公众号】流程受理流水号：20240712170001159650624161124872
客户号码:15965062416
客户姓名:李**
投诉地市:潍坊
来话流水:2024071216592529520807922
宽带账号:15965062416
宽带账号归属地市:潍坊
宽带账号归属区县:高新
故障地址:潍坊高新高新城区蓉花路五洲家苑1号楼*********
联系电话:15965062416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故障时间:2024-07-12 17:00:21
具体故障现象:上网特别的慢
客户其他诉求:客户侧为质差终端，要求上门更换终端并一并处理故障问题。
</t>
  </si>
  <si>
    <t>2024-07-12 17:07:25</t>
  </si>
  <si>
    <t>2024-07-12 17:07:53</t>
  </si>
  <si>
    <t>SD-057-240712-051634-5398</t>
  </si>
  <si>
    <t>2024-07-12 17:09:05</t>
  </si>
  <si>
    <t>普通区域--null--魔百和投诉-次数0-202407120000183859</t>
  </si>
  <si>
    <t>2024-07-13 18:10:00</t>
  </si>
  <si>
    <t>202407120000183859</t>
  </si>
  <si>
    <t>202407120000183859#*YWDZ01
服务号码：13665361751，
号码归属地：潍坊奎文 ，
要求取消：移动高清（智能版）13元/月业务；
用户品牌：全球通；
是否外呼开通：否；
客户质疑：有线宽带融合套餐免预存协议在网2年，2年内取消需补交180元初装费、移动高清（智能版）13元/月，
接触录音流水号：2024071210171541320897817；联系电话：13665361751；
受理明细：536220731434562214，争议业务名称：移动高清（智能版）13元/月，赵**，13665361751，产品变更，2022-07-31 14:32:42,(fe21504l)，奎文城区-潍坊永恒电子通讯器材有限公司(SD.LF.0E.02.a1.55.08)；
备注：客户来电对移动高清（智能版）13元/月不认可，要求落实订购情况，请协助，谢谢;宽带小区$[和扬英郡]$</t>
  </si>
  <si>
    <t>2024-07-12 17:40:28</t>
  </si>
  <si>
    <t>SD-057-240712-647205-5381</t>
  </si>
  <si>
    <t>2024-07-12 17:07:37</t>
  </si>
  <si>
    <t>普通区域-高密市-前沙泊自然村-13963619265-200M-宽带上网投诉-次数0-202407120000515263</t>
  </si>
  <si>
    <t>2024-07-13 18:08:00</t>
  </si>
  <si>
    <t>202407120000515263</t>
  </si>
  <si>
    <t xml:space="preserve">202407120000515263#流程受理流水号：20240712170439139636192651126055
客户号码:13963619265
客户姓名:马**
投诉地市:潍坊
来话流水:2024071217041238720866085
宽带账号:13963619265
宽带账号归属地市:潍坊
宽带账号归属区县:高密市
故障地址:潍坊高密市胶河生态园前沙泊前沙泊自然村高密前沙泊土路东4号箱*********
联系电话:13963619265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光功率:-24.68
故障大类:宽带/电视
故障细类:宽带无法上网
携转原因:
故障时间:2024-07-12 17:04:57
具体故障现象:打不开网页，
客户其他诉求:客户侧为质差终端，要求上门更换终端并一并处理故障问题。客户要求投诉15706307310的机主，是移动的宽带装维人员，一直不安装路由器，请尽快处理
</t>
  </si>
  <si>
    <t>2024-07-12 17:16:15</t>
  </si>
  <si>
    <t>2024-07-12 17:16:39</t>
  </si>
  <si>
    <t>SD-057-240712-075264-189</t>
  </si>
  <si>
    <t>2024-07-12 08:21:04</t>
  </si>
  <si>
    <t>普通区域-安丘市-王家彭旺村自然村-13863641243-200M-宽带上网投诉-次数0-202407120000091501</t>
  </si>
  <si>
    <t>2024-07-13 09:22:00</t>
  </si>
  <si>
    <t>202407120000091501</t>
  </si>
  <si>
    <t>202407120000091501#流程受理流水号：20240712082027138636412431000907
客户号码:13863641243
客户姓名:李**
投诉地市:潍坊
来话流水:2024071208200445720868213
宽带账号:13863641243
宽带账号归属地市:潍坊
宽带账号归属区县:安丘市
故障地址:潍坊安丘市景芝镇王家彭旺村王家彭旺村自然村7#王店功*********
联系电话:13863641243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08:20:47
具体故障现象:光猫亮红灯，
客户其他诉求:
;宽带小区$[王家彭旺村自然村]$</t>
  </si>
  <si>
    <t>2024-07-12 08:31:06</t>
  </si>
  <si>
    <t>2024-07-12 08:31:29</t>
  </si>
  <si>
    <t>SD-851-284101-20441-760</t>
  </si>
  <si>
    <t>SD-057-240712-896273-91</t>
  </si>
  <si>
    <t>2024-07-12 07:42:42</t>
  </si>
  <si>
    <t>普通区域-临朐县-平安峪自然村-15095289386-100M-宽带上网投诉-次数0-202407120000091850</t>
  </si>
  <si>
    <t>202407120000091850</t>
  </si>
  <si>
    <t>202407120000091850#流程受理流水号：20240712074138150952893861000423
客户号码:15095289386
客户姓名:张**
投诉地市:潍坊
来话流水:2024071207404450320894904
宽带账号:15095289386
宽带账号归属地市:潍坊
宽带账号归属区县:临朐县
故障地址:潍坊临朐县冶源镇人民政府平安峪平安峪自然村平安峪（扩容4次）61号箱刘东庆（外墙）*********
联系电话:15264677022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07:42:11
具体故障现象:光猫亮红灯，
客户其他诉求:
;宽带小区$[平安峪自然村]$</t>
  </si>
  <si>
    <t>2024-07-12 07:43:53</t>
  </si>
  <si>
    <t>2024-07-12 07:45:52</t>
  </si>
  <si>
    <t>SD-057-240712-984360-5261</t>
  </si>
  <si>
    <t>2024-07-12 16:53:03</t>
  </si>
  <si>
    <t>普通区域-青州市-冯家村自然村-18266362255-200M-宽带上网投诉-次数0-20240712165002X202751220</t>
  </si>
  <si>
    <t>2024-07-13 17:54:00</t>
  </si>
  <si>
    <t>20240712165002X202751220</t>
  </si>
  <si>
    <t xml:space="preserve">【农村网络投诉】流程受理流水号：20240712164856182663622551122074
客户号码:18266362255
客户姓名:崔**
投诉地市:潍坊
来话流水:2024071216473713520862735
宽带账号:18266362255
宽带账号归属地市:潍坊
宽带账号归属区县:青州市
故障地址:潍坊青州市高柳镇冯家村冯家村
联系电话:18266362255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故障细类:网速慢/上网掉线(专席)
携转原因:
故障时间:2024-07-12 16:49:06
具体故障现象:客户来电反映宽带网速慢刷新重启未恢复请协助谢谢
客户其他诉求:
</t>
  </si>
  <si>
    <t>2024-07-12 16:55:34</t>
  </si>
  <si>
    <t>2024-07-12 16:56:02</t>
  </si>
  <si>
    <t>SD-057-240712-174803-5351</t>
  </si>
  <si>
    <t>2024-07-12 17:03:15</t>
  </si>
  <si>
    <t>【调研】-普通区域-青州市-花都社区-18765660088-300M-宽带上网投诉-次数0-202407120000510097</t>
  </si>
  <si>
    <t>2024-07-13 18:04:00</t>
  </si>
  <si>
    <t>202407120000510097</t>
  </si>
  <si>
    <t>202407120000510097#宽带账号：18765660088；宽带地址：潍坊青州市黄楼街道花都大道花都社区西院28号楼*********；接入方式：FTTH，当前是否在线：在线，端到端诊断结果：客户侧设备问题，是否智能网关：，客户反映无法上网，要求尽快处理回复！来电流水2024071216564986420876925，联系电话：13465657998</t>
  </si>
  <si>
    <t>2024-07-12 17:14:22</t>
  </si>
  <si>
    <t>2024-07-12 17:21:47</t>
  </si>
  <si>
    <t>SD-057-240712-579418-4091</t>
  </si>
  <si>
    <t>2024-07-12 14:30:01</t>
  </si>
  <si>
    <t>80+银卡-普通区域-寿光市-大唐芙蓉局-15206998927-100M-宽带上网投诉-次数0-202407120000376231</t>
  </si>
  <si>
    <t>2024-07-13 15:31:00</t>
  </si>
  <si>
    <t>202407120000376231</t>
  </si>
  <si>
    <t xml:space="preserve">202407120000376231#流程受理流水号：20240712142938152069989271087001
客户号码:15206998927
客户姓名:吴**
投诉地市:潍坊
来话流水:2024071214290207520814250
宽带账号:15206998927
宽带账号归属地市:潍坊
宽带账号归属区县:寿光市
故障地址:潍坊寿光市圣城街道圣城街大唐芙蓉局2号楼*********
联系电话:15206998927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故障时间:2024-07-12 14:29:45
具体故障现象:打不开网页，
客户其他诉求:客户侧为质差终端，要求上门更换终端并一并处理故障问题。
</t>
  </si>
  <si>
    <t>2024-07-12 14:34:23</t>
  </si>
  <si>
    <t>2024-07-12 14:35:41</t>
  </si>
  <si>
    <t>SD-851-324430-18016-7089</t>
  </si>
  <si>
    <t>SD-057-240712-019683-207</t>
  </si>
  <si>
    <t>2024-07-12 08:28:39</t>
  </si>
  <si>
    <t>80+银卡-普通区域-青州市-盛世家园一组团-15053628563-1000M-宽带上网投诉-次数0-202407120000096683</t>
  </si>
  <si>
    <t>202407120000096683</t>
  </si>
  <si>
    <t>202407120000096683#流程受理流水号：20240712082759150536285631001155
客户号码:15053628563
客户姓名:刘**
投诉地市:潍坊
来话流水:2024071208274757920899960
宽带账号:15053628563
宽带账号归属地市:潍坊
宽带账号归属区县:青州市
故障地址:潍坊青州市东夏镇巴黎路盛世家园一组团8号楼*********
联系电话:15053628563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08:28:26
具体故障现象:光猫亮红灯，
客户其他诉求:
;宽带小区$[盛世家园一组团]$</t>
  </si>
  <si>
    <t>2024-07-12 08:32:46</t>
  </si>
  <si>
    <t>2024-07-12 08:33:07</t>
  </si>
  <si>
    <t>SD-851-310602-7147-2584</t>
  </si>
  <si>
    <t>SD-057-240712-568409-98</t>
  </si>
  <si>
    <t>2024-07-12 07:45:27</t>
  </si>
  <si>
    <t>(目标)普通区域-奎文区-北海明珠-13583690616-200M-宽带上网投诉-次数0-202407120000094169</t>
  </si>
  <si>
    <t>202407120000094169</t>
  </si>
  <si>
    <t>202407120000094169#流程受理流水号：20240712074256135836906161000426
客户号码:13583690616
客户姓名:张**
投诉地市:潍坊
来话流水:2024071207422457320895434
宽带账号:13583690616
宽带账号归属地市:潍坊
宽带账号归属区县:高新
故障地址:潍坊高新高新城区北海路北海明珠2号楼*********
联系电话:13153685888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07:39:41
具体故障现象:光猫亮红灯，
客户其他诉求:
;宽带小区$[北海明珠]$</t>
  </si>
  <si>
    <t>2024-07-12 07:50:36</t>
  </si>
  <si>
    <t>2024-07-12 07:50:55</t>
  </si>
  <si>
    <t>SD-057-240712-913806-5039</t>
  </si>
  <si>
    <t>2024-07-12 16:22:38</t>
  </si>
  <si>
    <t>80+银卡-普通区域-昌邑市-中央御景-13562618591-300M-宽带上网投诉-次数0-202407120000473661</t>
  </si>
  <si>
    <t>202407120000473661</t>
  </si>
  <si>
    <t>202407120000473661#【已关注中国移动10086微信公众号】流程受理流水号：20240712162115135626185911114993
客户号码:13562618591
客户姓名:张**
投诉地市:潍坊
来话流水:2024071216173112420884949
宽带账号:13562618591
宽带账号归属地市:潍坊
宽带账号归属区县:昌邑市
故障地址:潍坊昌邑市城区市府街中央华府20号楼1单元4
联系电话:15953657616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光功率:-18.47
故障大类:宽带/电视
故障细类:网速慢/上网掉线(专席)
携转原因:
故障时间:2024-07-12 16:21:23
具体故障现象:网速慢卡顿，
客户其他诉求:客户表示打12315
;宽带小区$[中央御景]$</t>
  </si>
  <si>
    <t>2024-07-12 16:24:52</t>
  </si>
  <si>
    <t>2024-07-12 16:25:10</t>
  </si>
  <si>
    <t>SD-057-240712-329164-5444</t>
  </si>
  <si>
    <t>2024-07-12 17:11:24</t>
  </si>
  <si>
    <t>普通区域-奎文区-潍大花园-15963637518-100M-宽带上网投诉-次数0-20240712170852X332672727</t>
  </si>
  <si>
    <t>20240712170852X332672727</t>
  </si>
  <si>
    <t xml:space="preserve">流程受理流水号：20240712170616159636375181126454
客户号码:15963637518
客户姓名:杜**
投诉地市:潍坊
来话流水:2024071217033655820858944
宽带账号:15963637518
宽带账号归属地市:潍坊
宽带账号归属区县:高新
故障地址:潍坊高新高新城区东风街潍大花园(代理商独家电话13721973232)B21号楼*********
联系电话:15963637518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17:06:31
具体故障现象:提示网络无法连接，亮灯正常，重启设备没有效果
客户其他诉求:
</t>
  </si>
  <si>
    <t>2024-07-12 17:12:47</t>
  </si>
  <si>
    <t>2024-07-12 17:14:56</t>
  </si>
  <si>
    <t>SD-057-240712-915367-5459</t>
  </si>
  <si>
    <t>2024-07-12 17:11:49</t>
  </si>
  <si>
    <t>80+银卡-普通区域-高密市-大迟家自然村-13475687150-1000M-宽带上网投诉-次数0-20240712171046X446526665</t>
  </si>
  <si>
    <t>20240712171046X446526665</t>
  </si>
  <si>
    <t>【农村网络投诉】【预处理派单】宽带账号：13475687150，宽带地址： 潍坊高密市大牟家镇大迟家大迟家自然村高密大迟家迟坤峰32号箱*********，故障现象：无法连接，故障现象类型：LOS亮红灯，客户诉求：客户要求上门维修 谢谢，联系电话：13475687150，通话流水：2024071217075120120809548。接入方式：FTTH，当前是否在线：不在线，端到端诊断结果：状态正常，是否智能网关：是，光功率。</t>
  </si>
  <si>
    <t>2024-07-12 17:13:30</t>
  </si>
  <si>
    <t>2024-07-12 17:13:52</t>
  </si>
  <si>
    <t>SD-057-240712-236854-3676</t>
  </si>
  <si>
    <t>2024-07-12 13:35:02</t>
  </si>
  <si>
    <t>80+银卡-普通区域-安丘市-山东金鸿集团-15964599066-1000M-宽带上网投诉-次数0-20240712133209X329881942</t>
  </si>
  <si>
    <t>20240712133209X329881942</t>
  </si>
  <si>
    <t xml:space="preserve">流程受理流水号：20240712133048159645990661076284
客户号码:15964599066
客户姓名:于**
投诉地市:潍坊
来话流水:2024071213293335120828993
宽带账号:15964599066
宽带账号归属地市:潍坊
宽带账号归属区县:安丘市
故障地址:潍坊安丘市新安街道黄山街山东金鸿集团1号箱*********
联系电话:15964599066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故障细类:宽带无法上网(专席)
携转原因:
故障时间:2024-07-12 13:31:00
具体故障现象:提示网络无法连接，
客户其他诉求:15964599066用户来电反映宽带出现故障，无法上网，已向用户解释此宽带是在线的状态，用户不认可，称就是无法上网，断电重启也不管用，用户要求尽快处理解决
</t>
  </si>
  <si>
    <t>2024-07-12 13:37:57</t>
  </si>
  <si>
    <t>SD-851-290558-20806-24313</t>
  </si>
  <si>
    <t>SD-057-240712-365748-3686</t>
  </si>
  <si>
    <t>2024-07-12 13:35:29</t>
  </si>
  <si>
    <t>普通区域-临朐县-南店自然村-1361646623202-300M-宽带上网投诉-次数0-20240712133316X396230555</t>
  </si>
  <si>
    <t>20240712133316X396230555</t>
  </si>
  <si>
    <t xml:space="preserve">【农村网络投诉】流程受理流水号：2024071213312513616466232021076382
客户号码:1361646623202
客户姓名:剑**
投诉地市:潍坊
来话流水:2024071213295946320831818
宽带账号:1361646623202
宽带账号归属地市:潍坊
宽带账号归属区县:临朐县
故障地址:潍坊临朐县蒋峪镇人民政府南店南店自然村南店沿街（扩容3）13号箱刘金科（外墙-路西）*********
联系电话:13616466232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13:31:15
具体故障现象:注册灯闪烁，引导客户将光纤线插紧，将弯折的位置捋直后重启无效，请协助处理，谢谢。
客户其他诉求:
</t>
  </si>
  <si>
    <t>2024-07-12 13:38:03</t>
  </si>
  <si>
    <t>2024-07-12 13:40:15</t>
  </si>
  <si>
    <t>SD-851-332094-384-9674</t>
  </si>
  <si>
    <t>SD-057-240712-732159-3687</t>
  </si>
  <si>
    <t>2024-07-12 13:35:32</t>
  </si>
  <si>
    <t>【调研】-普通区域-寿光市-北马疃-13863642644-300M-宽带上网投诉-次数0-20240712133345X425370486</t>
  </si>
  <si>
    <t>20240712133345X425370486</t>
  </si>
  <si>
    <t>【农村网络投诉】【预处理派单】宽带账号：13863642644，宽带地址： 潍坊寿光市孙家集街道北马疃村北马疃3号楼东单元502，故障现象：无法连接，故障现象类型：频繁出现故障，客户诉求：wifi信号弱，已换路由器，联系电话：13863642644，通话流水：2024071213290834620826208。接入方式：FTTH，当前是否在线：在线，端到端诊断结果：客户侧设备问题，是否智能网关：是，光功率-17.695510786217262。</t>
  </si>
  <si>
    <t>2024-07-12 13:39:49</t>
  </si>
  <si>
    <t>2024-07-12 13:40:19</t>
  </si>
  <si>
    <t>SD-057-240712-587942-5529</t>
  </si>
  <si>
    <t>2024-07-12 17:15:39</t>
  </si>
  <si>
    <t>80+银卡-普通区域-寿光市-北关沿街-18453619552-1000M-宽带上网投诉-次数0-202407120000522719</t>
  </si>
  <si>
    <t>202407120000522719</t>
  </si>
  <si>
    <t>202407120000522719#宽带账号：18453619552；宽带地址：潍坊寿光市圣城街道渤海路北关沿街16号箱；客户来电反映电视无法观看，请协助处理，谢谢！联系电话：18453619552；联系人：先生；来电流水：2024071217131944120874571。</t>
  </si>
  <si>
    <t>2024-07-12 17:31:03</t>
  </si>
  <si>
    <t>2024-07-12 17:31:27</t>
  </si>
  <si>
    <t>SD-851-228082-37996-21881</t>
  </si>
  <si>
    <t>SD-057-240712-572906-6089</t>
  </si>
  <si>
    <t>2024-07-12 18:11:02</t>
  </si>
  <si>
    <t>80+普通-普通区域-安丘市-西辛兴村自然村-15095197666-1000M-宽带上网投诉-次数0-20240712180801X881717297</t>
  </si>
  <si>
    <t>20240712180801X881717297</t>
  </si>
  <si>
    <t xml:space="preserve">【农村网络投诉】流程受理流水号：20240712180606150951976661140315
客户号码:15095197666
客户姓名:娄**
投诉地市:潍坊
来话流水:2024071218045997320826974
宽带账号:15095197666
宽带账号归属地市:潍坊
宽带账号归属区县:安丘市
故障地址:潍坊安丘市大盛镇西辛兴村
联系电话:15263655470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18:06:16
具体故障现象:光猫亮红灯，插紧捋直重启未恢复
客户其他诉求:
</t>
  </si>
  <si>
    <t>2024-07-12 18:18:02</t>
  </si>
  <si>
    <t>2024-07-12 18:21:28</t>
  </si>
  <si>
    <t>SD-851-291297-16649-9349</t>
  </si>
  <si>
    <t>SD-057-240712-472956-5595</t>
  </si>
  <si>
    <t>2024-07-12 17:25:00</t>
  </si>
  <si>
    <t>【调研】-80+白金-普通区域-寿光市-怡景花园-18863633208-1000M-宽带上网投诉-次数0-202407120000532685</t>
  </si>
  <si>
    <t>2024-07-13 18:26:00</t>
  </si>
  <si>
    <t>202407120000532685</t>
  </si>
  <si>
    <t xml:space="preserve">202407120000532685#【已关注中国移动10086微信公众号】流程受理流水号：20240712172412188636332081130715
客户号码:18863633208
客户姓名:王*
投诉地市:潍坊
来话流水:2024071217224531720885916
宽带账号:18863633208
宽带账号归属地市:潍坊
宽带账号归属区县:寿光市
故障地址:潍坊寿光市圣城街道金海路怡景花园B15号楼*********
联系电话:18363662791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故障细类:移动高清电视故障
携转原因:
故障时间:2024-07-12 17:24:28
魔百和单播/组播:组播
具体故障现象:机顶盒无法开机，
客户其他诉求:客户侧为质差终端，要求上门更换终端并一并处理故障问题。
</t>
  </si>
  <si>
    <t>2024-07-12 17:28:08</t>
  </si>
  <si>
    <t>2024-07-12 17:28:25</t>
  </si>
  <si>
    <t>SD-852-265196-380-25121</t>
  </si>
  <si>
    <t>SD-057-240712-849062-5914</t>
  </si>
  <si>
    <t>2024-07-12 17:59:20</t>
  </si>
  <si>
    <t>80+银卡-普通区域-昌邑市-世纪华城-13562681400-300M-宽带上网投诉-次数0-20240712175724X244256140</t>
  </si>
  <si>
    <t>20240712175724X244256140</t>
  </si>
  <si>
    <t xml:space="preserve">流程受理流水号：20240712175337135626814001137576
客户号码:13562681400
客户姓名:张**
投诉地市:潍坊
来话流水:2024071217530929320816044
宽带账号:13562681400
宽带账号归属地市:潍坊
宽带账号归属区县:昌邑市
故障地址:潍坊昌邑市城区都昌路世纪华城11号楼*********
联系电话:18754455012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17:56:45
具体故障现象:光猫亮红灯，
客户其他诉求:
</t>
  </si>
  <si>
    <t>2024-07-12 18:01:10</t>
  </si>
  <si>
    <t>2024-07-12 18:01:44</t>
  </si>
  <si>
    <t>SD-057-240712-581273-71</t>
  </si>
  <si>
    <t>2024-07-12 07:31:34</t>
  </si>
  <si>
    <t>【调研】-80+金卡-普通区域-坊子区-鲁光家园-18264419988-1000M-宽带上网投诉-次数0-202407120000093324</t>
  </si>
  <si>
    <t>202407120000093324</t>
  </si>
  <si>
    <t xml:space="preserve">202407120000093324#流程受理流水号：20240712073115182644199881000372
客户号码:18264419988
客户姓名:刘**
投诉地市:潍坊
来话流水:2024071207310086620892040
宽带账号:18264419988
宽带账号归属地市:潍坊
宽带账号归属区县:坊子区
故障地址:潍坊坊子区坊子老区行政街鲁光家园鲁光家园13号楼*********
联系电话:18264419988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光功率:-18.29
故障大类:宽带/电视
故障细类:宽带无法上网
携转原因:
故障时间:2024-07-12 07:31:23
具体故障现象:打不开网页，
客户其他诉求:客户侧为质差终端，要求上门更换终端并一并处理故障问题。
</t>
  </si>
  <si>
    <t>2024-07-12 07:35:52</t>
  </si>
  <si>
    <t>2024-07-12 07:36:23</t>
  </si>
  <si>
    <t>SD-057-240712-674589-5746</t>
  </si>
  <si>
    <t>2024-07-12 17:41:35</t>
  </si>
  <si>
    <t>80+银卡-普通区域-寿光市-怡和苑小区-15966196449-1000M-宽带上网投诉-次数0-20240712173912X152416799</t>
  </si>
  <si>
    <t>2024-07-13 18:42:00</t>
  </si>
  <si>
    <t>20240712173912X152416799</t>
  </si>
  <si>
    <t xml:space="preserve">流程受理流水号：20240712173500159661964491133288
客户号码:15966196449
客户姓名:王**
投诉地市:潍坊
来话流水:2024071217335420520811597
宽带账号:15966196449
宽带账号归属地市:潍坊
宽带账号归属区县:寿光市
故障地址:潍坊寿光市北洛镇特钢路怡和苑小区6号楼*********
联系电话:17852760603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故障时间:2024-07-12 17:36:42
具体故障现象:提示网络无法连接，
客户其他诉求:
</t>
  </si>
  <si>
    <t>2024-07-12 17:42:53</t>
  </si>
  <si>
    <t>2024-07-12 17:43:10</t>
  </si>
  <si>
    <t>SD-851-261845-11319-5714</t>
  </si>
  <si>
    <t>SD-057-240712-059682-80</t>
  </si>
  <si>
    <t>2024-07-12 07:36:24</t>
  </si>
  <si>
    <t>普通区域-奎文区-北海明珠-15589691163-1000M-宽带上网投诉-次数0-202407120000094346</t>
  </si>
  <si>
    <t>202407120000094346</t>
  </si>
  <si>
    <t>202407120000094346#流程受理流水号：20240712073503155896911631000388
客户号码:15589691163
客户姓名:邓**
投诉地市:潍坊
来话流水:2024071207342005920892967
宽带账号:15589691163
宽带账号归属地市:潍坊
宽带账号归属区县:奎文区
故障地址:潍坊奎文区高新城区北海路北海明珠4号楼*********
联系电话:15589691163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07:39:59
具体故障现象:提示网络无法连接，
客户其他诉求:要求上门维修
;宽带小区$[北海明珠]$</t>
  </si>
  <si>
    <t>2024-07-12 07:40:15</t>
  </si>
  <si>
    <t>2024-07-12 07:40:53</t>
  </si>
  <si>
    <t>SD-851-279156-14689-11183</t>
  </si>
  <si>
    <t>SD-057-240712-860531-5112</t>
  </si>
  <si>
    <t>80+金卡-普通区域-安丘市-长安路西段沿街-15863261726-1000M-宽带上网投诉-次数0-20240712163059X595531460</t>
  </si>
  <si>
    <t>2024-07-13 17:33:00</t>
  </si>
  <si>
    <t>20240712163059X595531460</t>
  </si>
  <si>
    <t xml:space="preserve">【农村网络投诉】流程受理流水号：20240712162956158632617261117213
客户号码:15863261726
客户姓名:凌**
投诉地市:潍坊
来话流水:2024071216274223420813095
宽带账号:15863261726
宽带账号归属地市:潍坊
宽带账号归属区县:安丘市
故障地址:潍坊安丘市兴安街道长安路长安路西段沿街韩家村路口4号箱*********
联系电话:15863261726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16:31:00
具体故障现象:光猫亮红灯，重启设备无效
客户其他诉求:
</t>
  </si>
  <si>
    <t>2024-07-12 16:36:20</t>
  </si>
  <si>
    <t>2024-07-12 16:36:48</t>
  </si>
  <si>
    <t>SD-851-288059-6580-9639</t>
  </si>
  <si>
    <t>SD-057-240712-207953-5977</t>
  </si>
  <si>
    <t>2024-07-12 18:05:45</t>
  </si>
  <si>
    <t>【调研】-普通区域-青州市-青州申明亭-15964309658-300M-宽带上网投诉-次数0-20240712180329X609914139</t>
  </si>
  <si>
    <t>20240712180329X609914139</t>
  </si>
  <si>
    <t xml:space="preserve">【农村网络投诉】流程受理流水号：20240712180120159643096581139295
客户号码:15964309658
客户姓名:王*
投诉地市:潍坊
来话流水:2024071218010496420892623
宽带账号:15964309658
宽带账号归属地市:潍坊
宽带账号归属区县:青州市
故障地址:潍坊青州市王坟镇申明亭村申明亭扩容+1号箱（王申三屋墙）*********
联系电话:15964309658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18:01:19
具体故障现象:提示网络无法连接，
客户其他诉求:要求尽快处理
</t>
  </si>
  <si>
    <t>2024-07-12 18:07:03</t>
  </si>
  <si>
    <t>2024-07-12 18:13:05</t>
  </si>
  <si>
    <t>SD-851-297103-21754-11858</t>
  </si>
  <si>
    <t>SD-057-240712-895314-19</t>
  </si>
  <si>
    <t>2024-07-12 06:47:02</t>
  </si>
  <si>
    <t>80+金卡-FTTR-普通区域-临朐县-东朱封安置楼-18366363111-1000M-宽带上网投诉-次数0-20240712064606X966989989</t>
  </si>
  <si>
    <t>20240712064606X966989989</t>
  </si>
  <si>
    <t>【预处理派单】宽带账号：18366363111，宽带地址： 潍坊临朐县城关街道东朱封东朱封安置楼9号楼*********，故障现象：无法连接，故障现象类型：LOS亮红灯，客户诉求：客户反映本机号码电视无法观看无法使用，重启光猫和路由器和机顶盒也不管用，要求工作人员回电，联系电话本机，联系人先生。，联系电话：15863413028，通话流水：2024071206444854420884735。接入方式：FTTH，当前是否在线：在线，端到端诊断结果：客户侧设备问题，是否智能网关：是，光功率-18.416375079047505。</t>
  </si>
  <si>
    <t>2024-07-12 07:17:48</t>
  </si>
  <si>
    <t>2024-07-12 07:20:41</t>
  </si>
  <si>
    <t>SD-851-295209-7451-28954</t>
  </si>
  <si>
    <t>SD-057-240712-261975-5611</t>
  </si>
  <si>
    <t>2024-07-12 17:27:56</t>
  </si>
  <si>
    <t>普通区域-安丘市-安丘市福满园(含太阳城18、25、28号楼)-15906366288-100M-宽带上网投诉-次数0-202407120000533157</t>
  </si>
  <si>
    <t>2024-07-13 18:28:00</t>
  </si>
  <si>
    <t>202407120000533157</t>
  </si>
  <si>
    <t xml:space="preserve">202407120000533157#流程受理流水号：20240712172733159063662881131543
客户号码:15906366288
客户姓名:崔**
投诉地市:潍坊
来话流水:2024071217215239920875621
宽带账号:15906366288
宽带账号归属地市:潍坊
宽带账号归属区县:安丘市
故障地址:潍坊安丘市兴安街道双丰大道金水岸花园高层福满园8号楼*********
联系电话:15906366288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故障时间:2024-07-12 17:27:41
具体故障现象:电脑无法上网，
客户其他诉求:客户侧为质差终端，要求上门更换终端并一并处理故障问题。
</t>
  </si>
  <si>
    <t>2024-07-12 17:34:17</t>
  </si>
  <si>
    <t>2024-07-12 17:36:45</t>
  </si>
  <si>
    <t>SD-057-240712-165287-83</t>
  </si>
  <si>
    <t>2024-07-12 07:38:35</t>
  </si>
  <si>
    <t>普通区域-奎文区-北海明珠-13853633872-100M-宽带上网投诉-次数0-202407120000090250</t>
  </si>
  <si>
    <t>202407120000090250</t>
  </si>
  <si>
    <t>202407120000090250#【已关注中国移动10086微信公众号】流程受理流水号：20240712073604138536338721000394
客户号码:13853633872
客户姓名:祝**
投诉地市:潍坊
来话流水:2024071207355093620893410
宽带账号:13853633872
宽带账号归属地市:潍坊
宽带账号归属区县:高新
故障地址:潍坊高新高新城区北海路北海明珠3号楼*********
联系电话:13853633872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07:36:57
具体故障现象:光猫亮红灯，
客户其他诉求:
;宽带小区$[北海明珠]$</t>
  </si>
  <si>
    <t>2024-07-12 07:41:27</t>
  </si>
  <si>
    <t>2024-07-12 07:42:01</t>
  </si>
  <si>
    <t>SD-057-240712-487263-82</t>
  </si>
  <si>
    <t>2024-07-12 07:37:44</t>
  </si>
  <si>
    <t>【调研】-(目标)普通区域-安丘市-辛家庄村自然村-15063624295-200M-宽带上网投诉-次数0-202407120000090979</t>
  </si>
  <si>
    <t>202407120000090979</t>
  </si>
  <si>
    <t>202407120000090979#流程受理流水号：20240712073553150636242951000392
客户号码:15063624295
客户姓名:辛**
投诉地市:潍坊
来话流水:2024071207353940720893363
宽带账号:15063624295
宽带账号归属地市:潍坊
宽带账号归属区县:安丘市
故障地址:潍坊安丘市刘家尧镇辛家庄村辛家庄村自然村辛家庄村辛国秀*********
联系电话:15063624295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07:36:09
具体故障现象:提示网络无法连接，
客户其他诉求:
;宽带小区$[辛家庄村自然村]$</t>
  </si>
  <si>
    <t>2024-07-12 07:44:06</t>
  </si>
  <si>
    <t>2024-07-12 07:44:31</t>
  </si>
  <si>
    <t>SD-057-240712-917630-5199</t>
  </si>
  <si>
    <t>2024-07-12 16:44:23</t>
  </si>
  <si>
    <t>80+普通-普通区域-寿光市-福瑞家园-15762437727-300M-宽带上网投诉-次数0-20240712164149X709193728</t>
  </si>
  <si>
    <t>2024-07-13 17:45:00</t>
  </si>
  <si>
    <t>20240712164149X709193728</t>
  </si>
  <si>
    <t xml:space="preserve">流程受理流水号：20240712164111157624377271120108
客户号码:15762437727
客户姓名:田*
投诉地市:潍坊
来话流水:2024071216394444820864225
宽带账号:15762437727
宽带账号归属地市:潍坊
宽带账号归属区县:寿光市
故障地址:潍坊寿光市田柳田柳中心街福瑞家园6号楼*********
联系电话:15762437727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16:38:48
具体故障现象:光信号红灯，指导捋直插紧光纤线未恢复，请协助，谢谢
客户其他诉求:
</t>
  </si>
  <si>
    <t>2024-07-12 16:47:00</t>
  </si>
  <si>
    <t>2024-07-12 16:52:04</t>
  </si>
  <si>
    <t>2024-07-12 16:44:35</t>
  </si>
  <si>
    <t>普通区域-坊子区-刘家庄村自然村-13863630644-300M-宽带上网投诉-次数0-20240712164253X773987629 一级督办</t>
  </si>
  <si>
    <t>20240712164253X773987629</t>
  </si>
  <si>
    <t>2024-07-12 16:46:13</t>
  </si>
  <si>
    <t>2024-07-12 16:46:42</t>
  </si>
  <si>
    <t>SD-057-240712-760215-5126</t>
  </si>
  <si>
    <t>2024-07-12 16:34:54</t>
  </si>
  <si>
    <t>普通区域-安丘市-孙家十里河村自然村-15253676916-100M-宽带上网投诉-次数0-202407120000483146</t>
  </si>
  <si>
    <t>2024-07-13 17:35:00</t>
  </si>
  <si>
    <t>202407120000483146</t>
  </si>
  <si>
    <t>202407120000483146#宽带账号：15253676916 ；宽带地址：潍坊安丘市贾戈街道孙家十里河村孙家十里河村自然村孙家十里河5号箱村；客户来电反映宽带无法上网，经查询客户侧为质差终端，请协助上门更换终端并一并处理故障问题，谢谢！联系电话：18663661310；联系人:先生；来电流水：
2024071216305127320852916</t>
  </si>
  <si>
    <t>2024-07-12 16:36:47</t>
  </si>
  <si>
    <t>2024-07-12 16:38:46</t>
  </si>
  <si>
    <t>SD-057-240712-819024-5628</t>
  </si>
  <si>
    <t>2024-07-12 17:30:16</t>
  </si>
  <si>
    <t>【调研】-普通区域-高密市-卣坊自然村-18253639249-1000M-宽带上网投诉-次数0-202407120000532370</t>
  </si>
  <si>
    <t>2024-07-13 18:31:00</t>
  </si>
  <si>
    <t>202407120000532370</t>
  </si>
  <si>
    <t xml:space="preserve">202407120000532370#宽带账号：18253639249；宽带地址：潍坊高密市朝阳街道卣坊卣坊自然村高密卣坊7号箱浩源超市*********
；客户来电反映宽带电视不能看，经查询客户侧为质差机顶盒，请协助上门更换终端并一并处理故障问题，谢谢！联系电话：18253639249；联系人：先生；来电流水：2024071217241641920803745。 
</t>
  </si>
  <si>
    <t>2024-07-12 17:33:48</t>
  </si>
  <si>
    <t>2024-07-12 17:34:27</t>
  </si>
  <si>
    <t>SD-851-329253-12828-9366</t>
  </si>
  <si>
    <t>SD-057-240712-472908-5710</t>
  </si>
  <si>
    <t>2024-07-12 17:38:41</t>
  </si>
  <si>
    <t>普通区域-寒亭区-龙居家园-18863668088-300M-宽带上网投诉-次数0-20240712173734X544272870</t>
  </si>
  <si>
    <t>2024-07-13 18:39:00</t>
  </si>
  <si>
    <t>20240712173734X544272870</t>
  </si>
  <si>
    <t xml:space="preserve">流程受理流水号：20240712173643188636680881133678
客户号码:18863668088
客户姓名:李*
投诉地市:潍坊
来话流水:2024071217362819720840022
宽带账号:18863668088
宽带账号归属地市:潍坊
宽带账号归属区县:寒亭区
故障地址:潍坊寒亭区寒亭街道渤海路龙居家园4号楼*********
联系电话:18863668088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17:37:14
具体故障现象:光猫亮红灯，
客户其他诉求:
</t>
  </si>
  <si>
    <t>2024-07-12 17:40:21</t>
  </si>
  <si>
    <t>2024-07-12 17:40:38</t>
  </si>
  <si>
    <t>SD-851-307672-10788-24078</t>
  </si>
  <si>
    <t>SD-057-240712-028531-4289</t>
  </si>
  <si>
    <t>2024-07-12 15:00:30</t>
  </si>
  <si>
    <t>80+普通-普通区域-高密市-大赵家庄自然村-18765688790-200M-宽带上网投诉-次数0-202407120000399361</t>
  </si>
  <si>
    <t>2024-07-13 16:01:00</t>
  </si>
  <si>
    <t>202407120000399361</t>
  </si>
  <si>
    <t xml:space="preserve">202407120000399361#宽带账号：18765688790；宽带地址：潍坊高密市夏庄镇大赵家庄大赵家庄自然村高密大赵家庄15门牌号；客户来电反映宽带/移动高清*****，客户不在现场，无法配合线上指导/客户不配合排障，要求上门，请协助处理，谢谢！联系电话：18765688790*；联系人：女士；来电流水：2024071214572938220867868。 
</t>
  </si>
  <si>
    <t>2024-07-12 15:06:16</t>
  </si>
  <si>
    <t>2024-07-12 15:06:44</t>
  </si>
  <si>
    <t>SD-057-240712-283067-5226</t>
  </si>
  <si>
    <t>2024-07-12 16:47:26</t>
  </si>
  <si>
    <t>FTTR-普通区域-滨海-龙威小区-13963600218-1000M-宽带上网投诉-次数0-202407120000496872</t>
  </si>
  <si>
    <t>2024-07-13 17:48:00</t>
  </si>
  <si>
    <t>202407120000496872</t>
  </si>
  <si>
    <t>202407120000496872#宽带账号：13963600218；宽带地址：潍坊滨海大家洼街道海源街龙威小区4号楼；客户来电反映宽带使用不畅，客户不在现场，无法配合线上指导，要求上门，请协助处理，谢谢！联系电话：本机；联系人：先生；来电流水2024071216452236320834378</t>
  </si>
  <si>
    <t>2024-07-12 16:50:11</t>
  </si>
  <si>
    <t>2024-07-12 16:51:10</t>
  </si>
  <si>
    <t>SD-851-318629-3149-10926</t>
  </si>
  <si>
    <t>SD-057-240712-394625-5853</t>
  </si>
  <si>
    <t>2024-07-12 17:53:04</t>
  </si>
  <si>
    <t>【调研】-普通区域-寿光市-东浊北村自然村-15853663650-300M-宽带上网投诉-次数0-202407120000553370</t>
  </si>
  <si>
    <t>2024-07-13 18:54:00</t>
  </si>
  <si>
    <t>202407120000553370</t>
  </si>
  <si>
    <t xml:space="preserve">202407120000553370#宽带账号：15853663650；宽带地址：潍坊寿光市营里镇东浊北村东浊北村自然村东浊北52号箱*********；客户来电反映宽带/移动高清*****，客户不在现场，无法配合线上指导/客户不配合排障，要求上门，请协助处理，谢谢！联系电话：13656364577；联系人：女士；来电流水：2024071217495521120882725。 </t>
  </si>
  <si>
    <t>2024-07-12 17:55:14</t>
  </si>
  <si>
    <t>2024-07-12 17:55:34</t>
  </si>
  <si>
    <t>SD-057-240712-401975-5141</t>
  </si>
  <si>
    <t>2024-07-12 16:36:19</t>
  </si>
  <si>
    <t>普通区域-坊子区-潍泉村自然村-15965034206-200M-宽带上网投诉-次数0-202407120000485519</t>
  </si>
  <si>
    <t>2024-07-13 17:37:00</t>
  </si>
  <si>
    <t>202407120000485519</t>
  </si>
  <si>
    <t>202407120000485519#15965034206：客户表示电视不能观看，要求上门处理，具体提示客户不提供，地址：潍坊峡山区王家庄街道（赵戈）潍泉村潍泉村自然村峡山区潍泉村三次扩容3号箱*********
联系人先生，联系本机，2024071216351039720806947</t>
  </si>
  <si>
    <t>2024-07-12 16:40:17</t>
  </si>
  <si>
    <t>2024-07-12 16:45:59</t>
  </si>
  <si>
    <t>SD-057-240712-127635-1980</t>
  </si>
  <si>
    <t>2024-07-12 11:02:06</t>
  </si>
  <si>
    <t>80+普通-普通区域-寿光市-二黄村-13573612345-300M-宽带上网投诉-次数0-20240712105901X141092191</t>
  </si>
  <si>
    <t>20240712105901X141092191</t>
  </si>
  <si>
    <t xml:space="preserve">【农村网络投诉】流程受理流水号：20240712105823135736123451044442
客户号码:13573612345
客户姓名:耿**
投诉地市:潍坊
来话流水:2024071210570562920822365
宽带账号:13573612345
宽带账号归属地市:潍坊
宽带账号归属区县:寿光市
故障地址:潍坊寿光市马店二黄二黄村二黄村31号箱*********
联系电话:13864665313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11:02:22
具体故障现象:光猫亮红灯，请协助处理
客户其他诉求:
</t>
  </si>
  <si>
    <t>2024-07-12 11:09:22</t>
  </si>
  <si>
    <t>2024-07-12 11:09:59</t>
  </si>
  <si>
    <t>SD-851-231045-795-19053</t>
  </si>
  <si>
    <t>SD-057-240712-896032-1995</t>
  </si>
  <si>
    <t>2024-07-12 11:02:56</t>
  </si>
  <si>
    <t>【调研】-80+白金-普通区域-寿光市-粮管所家属院-13406617888-300M-宽带上网投诉-次数0-202407120000223916</t>
  </si>
  <si>
    <t>202407120000223916</t>
  </si>
  <si>
    <t>202407120000223916#宽带账号：13406617888；宽带地址：潍坊寿光市稻田镇稻田路稻田沿街稻田沿街2箱（水产粮油外墙）；客户来电反映宽带使用不畅，客户不在现场，无法配合线上指导，要求上门，请协助处理，谢谢！联系电话：13864696515；联系人：先生；来电流水2024071211011639320877087</t>
  </si>
  <si>
    <t>2024-07-12 11:13:05</t>
  </si>
  <si>
    <t>2024-07-12 11:13:29</t>
  </si>
  <si>
    <t>SD-057-240712-564921-5711</t>
  </si>
  <si>
    <t>2024-07-12 17:38:45</t>
  </si>
  <si>
    <t>【调研】-普通区域-寿光市-颐和园-15966128977-300M-宽带上网投诉-次数0-20240712173749X690303300</t>
  </si>
  <si>
    <t>20240712173749X690303300</t>
  </si>
  <si>
    <t xml:space="preserve">流程受理流水号：20240712173651159661289771133707
客户号码:15966128977
客户姓名:刘*
投诉地市:潍坊
来话流水:2024071217363830820841946
宽带账号:15966128977
宽带账号归属地市:潍坊
宽带账号归属区县:寿光市
故障地址:潍坊寿光市圣城街道龙泉街颐和园南高层*********
联系电话:15966128977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17:37:09
具体故障现象:光猫亮红灯，
客户其他诉求:
</t>
  </si>
  <si>
    <t>2024-07-12 17:40:23</t>
  </si>
  <si>
    <t>2024-07-12 17:40:39</t>
  </si>
  <si>
    <t>SD-057-240712-178923-6042</t>
  </si>
  <si>
    <t>2024-07-12 18:08:19</t>
  </si>
  <si>
    <t>【调研】-80+银卡-普通区域-寿光市-楼子李-13791663782-1000M-宽带上网投诉-次数0-20240712180648X808834901</t>
  </si>
  <si>
    <t>20240712180648X808834901</t>
  </si>
  <si>
    <t xml:space="preserve">【农村网络投诉】流程受理流水号：20240712180609137916637821140324
客户号码:13791663782
客户姓名:李**
投诉地市:潍坊
来话流水:2024071218023742720806274
宽带账号:13791663782
宽带账号归属地市:潍坊
宽带账号归属区县:寿光市
故障地址:潍坊寿光市孙家集街道楼子李村楼子李楼子李村16号箱*********
联系电话:13791663782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光功率:-15.71
故障大类:宽带/电视
故障细类:宽带无法上网(专席)
携转原因:
故障时间:2024-07-12 18:06:24
具体故障现象:光猫灯正常但电脑手机无法上网，
客户其他诉求:线上指导插好网口，按顺序重启光猫和路由器未恢复
</t>
  </si>
  <si>
    <t>2024-07-12 18:19:47</t>
  </si>
  <si>
    <t>2024-07-12 18:20:31</t>
  </si>
  <si>
    <t>SD-851-298693-1504-11031</t>
  </si>
  <si>
    <t>SD-057-240712-193256-6014</t>
  </si>
  <si>
    <t>2024-07-12 18:07:26</t>
  </si>
  <si>
    <t>普通区域-奎文区-虞景家园-15094938556-300M-宽带上网投诉-次数0-202407120000568696</t>
  </si>
  <si>
    <t>202407120000568696</t>
  </si>
  <si>
    <t xml:space="preserve">202407120000568696#【已关注中国移动10086微信公众号】流程受理流水号：20240712180633150949385561140411
客户号码:15094938556
客户姓名:王**
投诉地市:潍坊
来话流水:2024071218061679820838074
宽带账号:15094938556
宽带账号归属地市:潍坊
宽带账号归属区县:奎文区
故障地址:潍坊奎文区广文街道民生东街虞景家园10号楼*********
联系电话:15094938556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故障时间:2024-07-12 18:13:59
具体故障现象:光猫灯正常但电脑手机无法上网，
客户其他诉求:客户侧为质差终端，要求上门更换终端并一并处理故障问题。
</t>
  </si>
  <si>
    <t>2024-07-12 18:11:45</t>
  </si>
  <si>
    <t>2024-07-12 18:12:57</t>
  </si>
  <si>
    <t>SD-057-240712-239756-5819</t>
  </si>
  <si>
    <t>2024-07-12 17:49:38</t>
  </si>
  <si>
    <t>普通区域-坊子区-盛世虞河湾-13869668779-100M-宽带上网投诉-次数0-202407120000530056</t>
  </si>
  <si>
    <t>2024-07-13 18:50:00</t>
  </si>
  <si>
    <t>202407120000530056</t>
  </si>
  <si>
    <t xml:space="preserve">202407120000530056#受理号码 : 13869668779客户姓名 : 李**号码归属地 : 潍坊坊子 － 坊子用户品牌 : 全球通吧   用户来电反映宽带问题，历史工单202405300000209605，202407090000544428，用户对历史工单处理结果不满意，要求重新处理。有升级12345投诉倾向.联系人:先生  联系电话:13869668779  录音流水：2024071217160940620808180
</t>
  </si>
  <si>
    <t>2024-07-12 17:58:10</t>
  </si>
  <si>
    <t>2024-07-12 18:01:00</t>
  </si>
  <si>
    <t>SD-057-240712-152407-5161</t>
  </si>
  <si>
    <t>2024-07-12 16:38:28</t>
  </si>
  <si>
    <t>FTTR-普通区域-高密市-自来水宿舍2-15069631124-1000M-宽带上网投诉-次数0-20240712163712X432436510</t>
  </si>
  <si>
    <t>2024-07-13 17:39:00</t>
  </si>
  <si>
    <t>20240712163712X432436510</t>
  </si>
  <si>
    <t xml:space="preserve">流程受理流水号：20240712163528150696311241118612
客户号码:15069631124
客户姓名:姜**
投诉地市:潍坊
来话流水:2024071216344494520801788
宽带账号:15069631124
宽带账号归属地市:潍坊
宽带账号归属区县:高密市
故障地址:潍坊高密市醴泉街道镇府街自来水宿舍2自来水宿舍（2）1号楼*********
联系电话:15069631124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光功率:-11.75
故障大类:宽带/电视
故障细类:宽带无法上网
携转原因:
故障时间:2024-07-12 16:35:48
具体故障现象:打不开网页，
客户其他诉求:客户要求师傅上门分机
</t>
  </si>
  <si>
    <t>2024-07-12 16:39:49</t>
  </si>
  <si>
    <t>2024-07-12 16:40:06</t>
  </si>
  <si>
    <t>SD-851-278118-8354-9033</t>
  </si>
  <si>
    <t>SD-057-240712-261890-5166</t>
  </si>
  <si>
    <t>2024-07-12 16:39:40</t>
  </si>
  <si>
    <t>普通区域-滨海-大成小区-18763695679-1000M-宽带上网投诉-次数0-202407120000486113</t>
  </si>
  <si>
    <t>2024-07-13 17:40:00</t>
  </si>
  <si>
    <t>202407120000486113</t>
  </si>
  <si>
    <t>202407120000486113#宽带账号：18763695679；宽带地址：潍坊滨海大家洼街道禧源路大成小区4号楼1-402；客户来电反映宽带卡顿，要求师傅上门，请协助处理，谢谢！联系电话：18763695679；来电流水：2024071216373157220836421</t>
  </si>
  <si>
    <t>2024-07-12 16:41:27</t>
  </si>
  <si>
    <t>2024-07-12 16:41:49</t>
  </si>
  <si>
    <t>SD-057-240712-795413-5646</t>
  </si>
  <si>
    <t>2024-07-12 17:32:35</t>
  </si>
  <si>
    <t>【调研】-普通区域-潍城区-大崖头自然村-15163650664-500M-宽带上网投诉-次数0-20240712173100X660547341</t>
  </si>
  <si>
    <t>2024-07-13 18:33:00</t>
  </si>
  <si>
    <t>20240712173100X660547341</t>
  </si>
  <si>
    <t xml:space="preserve">【农村网络投诉】流程受理流水号：20240712172933151636506641132016
客户号码:15163650664
客户姓名:王**
投诉地市:潍坊
来话流水:2024071217283985720854171
宽带账号:15163650664
宽带账号归属地市:潍坊
宽带账号归属区县:潍城区
故障地址:潍坊潍城区军埠口综合项目区大崖头大崖头自然村大崖头扩容24#南环北西1路北5排*********
联系电话:13406612367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17:29:56
具体故障现象:光猫亮红灯，
客户其他诉求:客户要求五分钟之内给自己打电话
</t>
  </si>
  <si>
    <t>2024-07-12 17:34:37</t>
  </si>
  <si>
    <t>2024-07-12 17:36:05</t>
  </si>
  <si>
    <t>SD-057-240712-073269-1052</t>
  </si>
  <si>
    <t>2024-07-12 09:38:22</t>
  </si>
  <si>
    <t>80+金卡-普通区域-寿光市-凯马小区-15105366333-1000M-宽带上网投诉-次数0-20240712093623X183167959</t>
  </si>
  <si>
    <t>20240712093623X183167959</t>
  </si>
  <si>
    <t xml:space="preserve">流程受理流水号：20240712093550151053663331020550
客户号码:15105366333
客户姓名:王**
投诉地市:潍坊
来话流水:2024071209345205120854572
宽带账号:15105366333
宽带账号归属地市:潍坊
宽带账号归属区县:寿光市
故障地址:潍坊寿光市洛城街道富士街凯马小区5号楼*********
联系电话:15105366333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光功率:-15.70
故障大类:宽带/电视
故障细类:网速慢/上网掉线(专席)
携转原因:
故障时间:2024-07-12 09:37:27
具体故障现象:网速慢卡顿，
客户其他诉求:
</t>
  </si>
  <si>
    <t>2024-07-12 09:42:33</t>
  </si>
  <si>
    <t>2024-07-12 09:42:56</t>
  </si>
  <si>
    <t>SD-851-281891-5073-28505</t>
  </si>
  <si>
    <t>SD-057-240712-304718-4357</t>
  </si>
  <si>
    <t>2024-07-12 15:09:33</t>
  </si>
  <si>
    <t>【调研】-80+普通-普通区域-奎文区-恒信阳光假日主区-13563626881-200M-宽带上网投诉-次数0-202407120000409804</t>
  </si>
  <si>
    <t>2024-07-13 16:10:00</t>
  </si>
  <si>
    <t>202407120000409804</t>
  </si>
  <si>
    <t>202407120000409804#宽带账号：13563626881；宽带地址：潍坊奎文区北苑街道玉清街恒信阳光假日主区恒信阳光假日12号楼**；客户来电反映宽带无法上网，客户不在现场，要求上门，请协助处理，谢谢！联系电话：13563626881；联系人：先生；来电流水：2024071215043225620857691</t>
  </si>
  <si>
    <t>2024-07-12 15:14:38</t>
  </si>
  <si>
    <t>2024-07-12 15:17:48</t>
  </si>
  <si>
    <t>SD-057-240712-715683-5626</t>
  </si>
  <si>
    <t>2024-07-12 17:29:47</t>
  </si>
  <si>
    <t>80+银卡-普通区域-奎文区-金华丽-18265678567-200M-宽带上网投诉-次数0-202407120000536338</t>
  </si>
  <si>
    <t>2024-07-13 18:30:00</t>
  </si>
  <si>
    <t>202407120000536338</t>
  </si>
  <si>
    <t>202407120000536338#流程受理流水号：20240712172829182656785671131755
客户号码:18265678567
客户姓名:张**
投诉地市:潍坊
来话流水:2024071217273702420842385
宽带账号:18265678567
宽带账号归属地市:潍坊
宽带账号归属区县:寒亭区
故障地址:潍坊寒亭区经济开发区月河路帝景国际小区2号楼*********
联系电话:18660689282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17:29:29
具体故障现象:提示网络无法连接，
客户其他诉求:
;宽带小区$[金华丽]$</t>
  </si>
  <si>
    <t>2024-07-12 17:31:16</t>
  </si>
  <si>
    <t>2024-07-12 17:33:07</t>
  </si>
  <si>
    <t>SD-057-240712-283495-177</t>
  </si>
  <si>
    <t>2024-07-12 08:16:50</t>
  </si>
  <si>
    <t>80+普通-普通区域-奎文区-北海明珠-13964781409-1000M-宽带上网投诉-次数0-202407120000091799</t>
  </si>
  <si>
    <t>202407120000091799</t>
  </si>
  <si>
    <t>202407120000091799#流程受理流水号：20240712081536139647814091000810
客户号码:13964781409
客户姓名:王**
投诉地市:潍坊
来话流水:2024071208143502020847454
宽带账号:13964781409
宽带账号归属地市:潍坊
宽带账号归属区县:奎文区
故障地址:潍坊奎文区高新城区北海路北海明珠2号楼*********
联系电话:13964781409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08:17:00
具体故障现象:打不开网页，
客户其他诉求:客户反映网络连接不上，提示22002
;宽带小区$[北海明珠]$</t>
  </si>
  <si>
    <t>2024-07-12 08:19:14</t>
  </si>
  <si>
    <t>2024-07-12 08:19:45</t>
  </si>
  <si>
    <t>SD-851-308598-11586-24312</t>
  </si>
  <si>
    <t>SD-057-240712-784623-5786</t>
  </si>
  <si>
    <t>2024-07-12 17:46:22</t>
  </si>
  <si>
    <t>【调研】-普通区域-诸城市-枫香小镇-15853656708-300M-宽带上网投诉-次数0-202407120000548328</t>
  </si>
  <si>
    <t>2024-07-13 18:47:00</t>
  </si>
  <si>
    <t>202407120000548328</t>
  </si>
  <si>
    <t>202407120000548328#宽带账号：15853656708；宽带地址：潍坊诸城市密州街道南外环枫香小镇凤庭园34号楼1单元802；客户来电反映宽带无法上网/移动高清无法观看，客户不在现场，无法配合线上指导/客户不配合排障，要求上门，请协助处理，
谢谢！联系电话：15853656708；联系人：女士；来电流水
2024071217420434120800803</t>
  </si>
  <si>
    <t>2024-07-12 17:50:08</t>
  </si>
  <si>
    <t>2024-07-12 17:50:36</t>
  </si>
  <si>
    <t>SD-851-256074-29865-19248</t>
  </si>
  <si>
    <t>SD-057-240712-105238-5827</t>
  </si>
  <si>
    <t>2024-07-12 17:50:25</t>
  </si>
  <si>
    <t>80+普通-普通区域-高密市-金色河滨-18365657117-300M-宽带上网投诉-次数0-20240712174751X671839670</t>
  </si>
  <si>
    <t>2024-07-13 18:51:00</t>
  </si>
  <si>
    <t>20240712174751X671839670</t>
  </si>
  <si>
    <t xml:space="preserve">流程受理流水号：20240712174336183656571171135290
客户号码:18365657117
客户姓名:栾**
投诉地市:潍坊
来话流水:2024071217395562720877782
宽带账号:18365657117
宽带账号归属地市:潍坊
宽带账号归属区县:高密市
故障地址:潍坊高密市朝密水街道教科院宿舍
联系电话:18365657117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故障细类:宽带无法上网(专席)
携转原因:
故障时间:2024-07-12 17:43:13
具体故障现象:指示灯正常，已指导重启未恢复，客户之前办理过移机新地址潍坊高密市朝密水街道教科院宿舍
客户其他诉求:
</t>
  </si>
  <si>
    <t>2024-07-12 17:52:54</t>
  </si>
  <si>
    <t>2024-07-12 17:53:25</t>
  </si>
  <si>
    <t>SD-852-313915-769-7221</t>
  </si>
  <si>
    <t>SD-057-240712-712068-5829</t>
  </si>
  <si>
    <t>2024-07-12 17:50:29</t>
  </si>
  <si>
    <t>【调研】-80+普通-普通区域-寿光市-英伦公馆-15762556389-200M-宽带上网投诉-次数0-202407120000553057</t>
  </si>
  <si>
    <t>202407120000553057</t>
  </si>
  <si>
    <t xml:space="preserve">202407120000553057#【已关注中国移动10086微信公众号】流程受理流水号：20240712175009157625563891136761
客户号码:15762556389
客户姓名:杨**
投诉地市:潍坊
来话流水:2024071217492349620877116
宽带账号:15762556389
宽带账号归属地市:潍坊
宽带账号归属区县:寿光市
故障地址:潍坊寿光市文家街道北环路英伦公馆B8号楼*********
联系电话:15762556389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光功率:-23.18
故障大类:宽带/电视
故障细类:宽带无法上网
携转原因:
故障时间:2024-07-12 17:50:16
具体故障现象:提示网络无法连接，
客户其他诉求:客户侧为质差终端，要求上门更换终端并一并处理故障问题。
</t>
  </si>
  <si>
    <t>2024-07-12 17:51:56</t>
  </si>
  <si>
    <t>2024-07-12 17:52:18</t>
  </si>
  <si>
    <t>SD-851-239586-50171-3969</t>
  </si>
  <si>
    <t>SD-057-240712-291673-5103</t>
  </si>
  <si>
    <t>2024-07-12 16:32:06</t>
  </si>
  <si>
    <t>【重投】-80+银卡-普通区域-昌邑市-文昌苑-15064484266-300M-宽带上网投诉-次数0-20240712162921X961540821</t>
  </si>
  <si>
    <t>20240712162921X961540821</t>
  </si>
  <si>
    <t xml:space="preserve">流程受理流水号：20240712162854150644842661116938
客户号码:15064484266
客户姓名:曹**
投诉地市:潍坊
来话流水:2024071216261802020895264
宽带账号:15064484266
宽带账号归属地市:潍坊
宽带账号归属区县:昌邑市
故障地址:潍坊昌邑市城区都昌路文昌苑3号楼*********
联系电话:15064484266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故障时间:2024-07-12 16:30:30
具体故障现象:打不开网页，
客户其他诉求:
</t>
  </si>
  <si>
    <t>2024-07-12 16:34:11</t>
  </si>
  <si>
    <t>2024-07-12 16:34:30</t>
  </si>
  <si>
    <t>SD-851-306038-14231-21651</t>
  </si>
  <si>
    <t>SD-057-240712-427368-2013</t>
  </si>
  <si>
    <t>2024-07-12 11:05:26</t>
  </si>
  <si>
    <t>FTTR-普通区域-诸城市-紫檀文苑-17853660508-1000M-宽带上网投诉-次数0-202407120000226793</t>
  </si>
  <si>
    <t>202407120000226793</t>
  </si>
  <si>
    <t xml:space="preserve">202407120000226793#宽带账号：17853660508；宽带地址：潍坊诸城市密州街道府前街紫檀文苑2号楼；客户来电反映宽带无法连网，，要求上门，请协助处理，谢谢！联系电话：13562680926；联系人：***；来电流水：2024071211012846020879741。 </t>
  </si>
  <si>
    <t>2024-07-12 11:20:08</t>
  </si>
  <si>
    <t>SD-851-280813-10101-26460</t>
  </si>
  <si>
    <t>SD-057-240712-935802-5944</t>
  </si>
  <si>
    <t>2024-07-12 18:02:27</t>
  </si>
  <si>
    <t>普通区域-昌乐县-刘宣家村自然村-13515362667-100M-宽带上网投诉-次数0-20240712180139X499863241</t>
  </si>
  <si>
    <t>20240712180139X499863241</t>
  </si>
  <si>
    <t xml:space="preserve">【农村网络投诉】流程受理流水号：20240712175947135153626671138953
客户号码:13515362667
客户姓名:刘**
投诉地市:潍坊
来话流水:2024071217593520920878796
宽带账号:13515362667
宽带账号归属地市:潍坊
宽带账号归属区县:昌乐县
故障地址:潍坊昌乐县朱刘街道刘宣家村刘宣家村自然村刘宣家村3#（中心街南刘兴华东墙）*********
联系电话:13515362667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故障时间:2024-07-12 18:00:49
具体故障现象:光猫亮红灯，
客户其他诉求:
</t>
  </si>
  <si>
    <t>2024-07-12 18:03:58</t>
  </si>
  <si>
    <t>2024-07-12 18:06:29</t>
  </si>
  <si>
    <t>SD-057-240712-761348-1024</t>
  </si>
  <si>
    <t>2024-07-12 09:35:06</t>
  </si>
  <si>
    <t>【调研】-80+金卡-(目标)普通区域-潍城区-金碧广场-15006684562-1000M-宽带上网投诉-次数0-20240712093310X990443931</t>
  </si>
  <si>
    <t>20240712093310X990443931</t>
  </si>
  <si>
    <t xml:space="preserve">流程受理流水号：20240712093217150066845621019491
客户号码:15006684562
客户姓名:于**
投诉地市:潍坊
来话流水:2024071209311127720808878
宽带账号:15006684562
宽带账号归属地市:潍坊
宽带账号归属区县:潍城区
故障地址:潍坊潍城区北关街道月河路金碧广场3号楼*********
联系电话:18369676103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故障时间:2024-07-12 09:33:55
具体故障现象:网速慢卡顿，
客户其他诉求:
</t>
  </si>
  <si>
    <t>2024-07-12 09:43:49</t>
  </si>
  <si>
    <t>2024-07-12 09:44:18</t>
  </si>
  <si>
    <t>SD-851-291042-26799-23799</t>
  </si>
  <si>
    <t>SD-057-240712-124086-4330</t>
  </si>
  <si>
    <t>2024-07-12 15:08:05</t>
  </si>
  <si>
    <t>【调研】-80+普通-(目标)普通区域-坊子区-黄旗堡车埠村沿街-13780855921-500M-宽带上网投诉-次数0-20240712150619X979977757</t>
  </si>
  <si>
    <t>20240712150619X979977757</t>
  </si>
  <si>
    <t xml:space="preserve">【农村网络投诉】流程受理流水号：20240712150508137808559211095391
客户号码:13780855921
客户姓名:侯*
投诉地市:潍坊
来话流水:2024071215042424420855990
宽带账号:13780855921
宽带账号归属地市:潍坊
宽带账号归属区县:坊子区
故障地址:潍坊坊子区黄旗堡街道车埠村车埠村自然村车埠3次扩容*********
联系电话:13780855921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15:05:48
具体故障现象:家里是老人不会操作提示网络无法连接，
客户其他诉求:
</t>
  </si>
  <si>
    <t>2024-07-12 15:10:28</t>
  </si>
  <si>
    <t>2024-07-12 15:10:52</t>
  </si>
  <si>
    <t>SD-057-240712-963842-5181</t>
  </si>
  <si>
    <t>2024-07-12 16:41:20</t>
  </si>
  <si>
    <t>普通区域-潍城区-金都北苑南区-13406670582-1000M-宽带上网投诉-次数0-20240712163916X556382597</t>
  </si>
  <si>
    <t>2024-07-13 17:42:00</t>
  </si>
  <si>
    <t>20240712163916X556382597</t>
  </si>
  <si>
    <t xml:space="preserve">流程受理流水号：20240712163635134066705821118915
客户号码:13406670582
客户姓名:刘**
投诉地市:潍坊
来话流水:2024071216280344220817521
宽带账号:13406670582
宽带账号归属地市:潍坊
宽带账号归属区县:潍城区
故障地址:潍坊潍城区北关街道卧龙西街金都北苑南区15号楼*********
联系电话:15224487287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故障时间:2024-07-12 16:38:51
具体故障现象:网速慢卡顿，
客户其他诉求:
</t>
  </si>
  <si>
    <t>2024-07-12 16:47:51</t>
  </si>
  <si>
    <t>2024-07-12 16:48:22</t>
  </si>
  <si>
    <t>SD-851-285398-12240-28401</t>
  </si>
  <si>
    <t>SD-057-240712-746935-5234</t>
  </si>
  <si>
    <t>2024-07-12 16:48:48</t>
  </si>
  <si>
    <t>【调研】-80+普通-普通区域-诸城市-紫檀文苑-15854441166-1000M-宽带上网投诉-次数0-202407120000497233</t>
  </si>
  <si>
    <t>2024-07-13 17:49:00</t>
  </si>
  <si>
    <t>202407120000497233</t>
  </si>
  <si>
    <t>202407120000497233#宽带账号：15854441166；宽带地址：潍坊诸城市密州街道府前街紫檀文苑16号楼；客户来电反映昨晚网线掉线，光猫注册灯闪烁，后期自动恢复，客户本机来电报修，要求上门处理,联系电话：15854441166来电流水：2024071216442141220821719</t>
  </si>
  <si>
    <t>2024-07-12 16:52:32</t>
  </si>
  <si>
    <t>2024-07-12 16:53:06</t>
  </si>
  <si>
    <t>SD-851-265177-15275-12443</t>
  </si>
  <si>
    <t>SD-057-240712-216495-5824</t>
  </si>
  <si>
    <t>2024-07-12 17:50:13</t>
  </si>
  <si>
    <t>普通区域-昌乐县-世纪花园-15053676614-200M-宽带上网投诉-次数0-20240712174727X647939215</t>
  </si>
  <si>
    <t>20240712174727X647939215</t>
  </si>
  <si>
    <t xml:space="preserve">流程受理流水号：20240712174607150536766141135836
客户号码:15053676614
客户姓名:刘**
投诉地市:潍坊
来话流水:2024071217430590620811729
宽带账号:15053676614
宽带账号归属地市:潍坊
宽带账号归属区县:昌乐县
故障地址:潍坊昌乐县城关街道方山路世纪花园30号楼*********
联系电话:15053676614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故障细类:网速慢/上网掉线(专席)
携转原因:
故障时间:2024-07-12 17:46:19
具体故障现象:网速慢卡顿，路由器为千兆，重启光猫路由器未恢复
客户其他诉求:
</t>
  </si>
  <si>
    <t>2024-07-12 17:52:07</t>
  </si>
  <si>
    <t>2024-07-12 17:52:33</t>
  </si>
  <si>
    <t>SD-851-275858-9127-21106</t>
  </si>
  <si>
    <t>SD-057-240712-371954-6147</t>
  </si>
  <si>
    <t>2024-07-12 18:17:32</t>
  </si>
  <si>
    <t>【调研】-普通区域-奎文区-秋月园-13964693160-300M-宽带上网投诉-次数0-20240712181606X366003331</t>
  </si>
  <si>
    <t>20240712181606X366003331</t>
  </si>
  <si>
    <t xml:space="preserve">流程受理流水号：20240712181447139646931601141919
客户号码:13964693160
客户姓名:李**
投诉地市:潍坊
来话流水:2024071218105920420877565
宽带账号:13964693160
宽带账号归属地市:潍坊
宽带账号归属区县:高新
故障地址:潍坊高新高新城区福寿街秋月园2号楼1-501
联系电话:13964693160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18:14:58
具体故障现象:光猫灯正常但电脑手机无法上网，
客户其他诉求:请协助谢谢
</t>
  </si>
  <si>
    <t>2024-07-12 18:18:50</t>
  </si>
  <si>
    <t>2024-07-12 18:20:51</t>
  </si>
  <si>
    <t>SD-057-240712-036257-5104</t>
  </si>
  <si>
    <t>2024-07-12 16:32:10</t>
  </si>
  <si>
    <t>普通区域-青州市-望岳府-13864627815-300M-宽带上网投诉-次数0-202407120000481937</t>
  </si>
  <si>
    <t>202407120000481937</t>
  </si>
  <si>
    <t>202407120000481937#流程受理流水号：20240712162953138646278151117197
客户号码:13864627815
客户姓名:王**
投诉地市:潍坊
来话流水:2024071216284321620825918
宽带账号:13864627815
宽带账号归属地市:潍坊
宽带账号归属区县:青州市
故障地址:潍坊青州市云门山街道海岱路望岳府2号楼
联系电话:13864627815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16:30:07
具体故障现象:客户来电反映宽带无法上网光猫亮红灯插紧捋直未恢复请协助谢谢
客户其他诉求:
;宽带小区$[望岳府]$</t>
  </si>
  <si>
    <t>2024-07-12 16:34:03</t>
  </si>
  <si>
    <t>2024-07-12 16:34:25</t>
  </si>
  <si>
    <t>SD-852-255637-309-9455</t>
  </si>
  <si>
    <t>SD-057-240712-961872-1055</t>
  </si>
  <si>
    <t>2024-07-12 09:38:29</t>
  </si>
  <si>
    <t>普通区域-安丘市-曹家楼村-15054488336-100M-宽带上网投诉-次数0-20240712093651X211455412</t>
  </si>
  <si>
    <t>2024-07-13 10:39:00</t>
  </si>
  <si>
    <t>20240712093651X211455412</t>
  </si>
  <si>
    <t xml:space="preserve">【农村网络投诉】流程受理流水号：20240712093556150544883361020581
客户号码:15054488336
客户姓名:谭**
投诉地市:潍坊
来话流水:2024071209352081220860574
宽带账号:15054488336
宽带账号归属地市:潍坊
宽带账号归属区县:安丘市
故障地址:潍坊安丘市刘家尧镇田家庄曹家楼村大城埠田家庄3号箱田峰玉*********
联系电话:15054488336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09:36:35
具体故障现象:光猫亮红灯，
客户其他诉求:
</t>
  </si>
  <si>
    <t>2024-07-12 09:40:59</t>
  </si>
  <si>
    <t>2024-07-12 09:44:08</t>
  </si>
  <si>
    <t>SD-057-240712-568732-4336</t>
  </si>
  <si>
    <t>2024-07-12 15:08:22</t>
  </si>
  <si>
    <t>普通区域-寿光市-赵家井子-15064494455-100M-宽带上网投诉-次数0-202407120000406694</t>
  </si>
  <si>
    <t>2024-07-13 16:09:00</t>
  </si>
  <si>
    <t>202407120000406694</t>
  </si>
  <si>
    <t xml:space="preserve">202407120000406694#宽带账号：15064494455；宽带地址：潍坊寿光市古城赵家井子村赵家井子8号箱*********；客户来电反映移动高清电视无法观看，出现错误码22002，客户不在现场，无法配合线上指导/客户不配合排障，要求上门，请协助处理，谢谢！联系电话：13863602833；联系人：先生；来电流水：2024071215033346420845191。 
</t>
  </si>
  <si>
    <t>2024-07-12 15:11:50</t>
  </si>
  <si>
    <t>2024-07-12 15:13:05</t>
  </si>
  <si>
    <t>SD-057-240712-597128-184</t>
  </si>
  <si>
    <t>2024-07-12 08:18:23</t>
  </si>
  <si>
    <t>【调研】-(目标)普通区域-坊子区-天同绿城-13406611752-300M-魔百和投诉-次数0-202407110000640743</t>
  </si>
  <si>
    <t>202407110000640743</t>
  </si>
  <si>
    <t>202407110000640743#【已关注中国移动10086微信公众号】流程 ： 
 流程受理流水号：20240711214206134066117521155955; 
手机号码 ：13406611752；
客户姓名 ：蒋**；
投诉地市 ：潍坊；
来话流水 ：2024071121411816820816406；
宽带账号 ：13406611752；
宽带账号归属地市 ：潍坊；
宽带账号归属区县 ：坊子区；
联系人 ：蒋**；
故障地址 ：潍坊坊子区坊子老区长宁街天同绿城天同绿城6*********；
联系电话 ：13406611752；
是否升级倾向 ：否；
是否投诉倾向 ：否；
工单内容 ：电视不能正常观看，打不开；
_是否智能网关：否;宽带小区$[天同绿城]$</t>
  </si>
  <si>
    <t>2024-07-12 08:21:49</t>
  </si>
  <si>
    <t>2024-07-12 08:24:22</t>
  </si>
  <si>
    <t>SD-057-240712-071458-2023</t>
  </si>
  <si>
    <t>2024-07-12 11:06:59</t>
  </si>
  <si>
    <t>80+金卡-普通区域-诸城市-鑫城大厦-13964687958-1000M-魔百和投诉-次数0-202407120000232715</t>
  </si>
  <si>
    <t>202407120000232715</t>
  </si>
  <si>
    <t>202407120000232715#流程受理流水号：20240712110353139646879581045977
客户号码:13964687958
客户姓名:徐**
投诉地市:潍坊
来话流水:2024071211023126820893488
宽带账号:13964687958
宽带账号归属地市:潍坊
宽带账号归属区县:诸城市
故障地址:潍坊诸城市密州街道密州路鑫城大厦3号楼2单元402*********
联系电话:19862659585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故障细类:移动高清电视故障(专席)
携转原因:
故障时间:2024-07-12 11:09:39
魔百和单播/组播:组播
具体故障现象:电视机提示无信号，
客户其他诉求:
魔百和单/组播：组播;宽带小区$[鑫城大厦]$</t>
  </si>
  <si>
    <t>2024-07-12 11:13:11</t>
  </si>
  <si>
    <t>2024-07-12 11:13:58</t>
  </si>
  <si>
    <t>2024-07-12 17:34:48</t>
  </si>
  <si>
    <t>80+金卡-普通区域-坊子区-嘉禾未来城二期-15953647326-1000M-宽带上网投诉-次数0-202407120000150808 一级督办</t>
  </si>
  <si>
    <t>2024-07-13 18:35:00</t>
  </si>
  <si>
    <t>202407120000150808</t>
  </si>
  <si>
    <t>2024-07-12 17:40:24</t>
  </si>
  <si>
    <t>2024-07-12 17:40:48</t>
  </si>
  <si>
    <t>SD-057-240712-765042-5664</t>
  </si>
  <si>
    <t>2024-07-12 17:35:01</t>
  </si>
  <si>
    <t>普通区域-昌乐县-相府锦苑-18365623389-200M-宽带上网投诉-次数0-202407120000539598</t>
  </si>
  <si>
    <t>2024-07-13 18:36:00</t>
  </si>
  <si>
    <t>202407120000539598</t>
  </si>
  <si>
    <t>202407120000539598#宽带账号：18365623389；宽带地址：潍坊昌乐县城关街道恒安街相府锦苑22号楼*********
；客户来电反映电脑无法连接宽带wifi，经查询客户侧为质差终端，请协助上门更换终端并一并处理故障问题，谢谢！联系电话：本机；联系人：先生；来电流水：2024071217311533420882667</t>
  </si>
  <si>
    <t>2024-07-12 17:38:00</t>
  </si>
  <si>
    <t>2024-07-12 17:38:22</t>
  </si>
  <si>
    <t>SD-057-240712-814960-5948</t>
  </si>
  <si>
    <t>2024-07-12 18:03:05</t>
  </si>
  <si>
    <t>普通区域-安丘市-河北张排村自然村-13780853036-1000M-宽带上网投诉-次数0-202407120000563742</t>
  </si>
  <si>
    <t>202407120000563742</t>
  </si>
  <si>
    <t>202407120000563742#宽带账号：13780853036；宽带地址：潍坊安丘市刘家尧镇河北张排村河北张排村自然村河北；客户来电反映宽带/移动高清无信号，客户不配合排障，要求师傅上门，请协助处理，谢谢！联系电话：13780853036；联系人：先生；来电流水：2024071217565826020853678</t>
  </si>
  <si>
    <t>2024-07-12 18:07:21</t>
  </si>
  <si>
    <t>SD-851-235613-25589-538</t>
  </si>
  <si>
    <t>SD-057-240712-471835-5983</t>
  </si>
  <si>
    <t>2024-07-12 18:05:59</t>
  </si>
  <si>
    <t>普通区域-高密市-老木田自然村-13583624546-300M-宽带上网投诉-次数0-202407120000567057</t>
  </si>
  <si>
    <t>202407120000567057</t>
  </si>
  <si>
    <t>202407120000567057#流程受理流水号：20240712180515135836245461140120
客户号码:13583624546
客户姓名:吕**
投诉地市:潍坊
来话流水:2024071218042836020822431
宽带账号:13583624546
宽带账号归属地市:潍坊
宽带账号归属区县:高密市
故障地址:潍坊高密市醴泉街道老木田老木田自然村高密老木田暂世友40号箱*********
联系电话:13583624545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18:05:50
具体故障现象:光猫灯正常但电脑手机无法上网，
客户其他诉求:
;宽带小区$[老木田自然村]$</t>
  </si>
  <si>
    <t>2024-07-12 18:11:41</t>
  </si>
  <si>
    <t>2024-07-12 18:12:21</t>
  </si>
  <si>
    <t>SD-057-240712-970134-1005</t>
  </si>
  <si>
    <t>2024-07-12 09:33:14</t>
  </si>
  <si>
    <t>普通区域-高密市-索家村自然村-15963618444-300M-魔百和投诉-次数0-202407120000125564</t>
  </si>
  <si>
    <t>202407120000125564</t>
  </si>
  <si>
    <t>202407120000125564#流程 ： 
 流程受理流水号：20240712091037159636184441012673; 
手机号码 ：15963618444；
客户姓名 ：杨**；
投诉地市 ：潍坊；
来话流水 ：2024071209091894620843560；
宽带账号 ：15963618444；
宽带账号归属地市 ：潍坊；
宽带账号归属区县 ：高密市；
联系人 ：杨**；
故障地址 ：潍坊高密市密水街道索家村索家村自然村王有秋西墙扩容1号分纤箱*********；
联系电话 ：15963618444；
是否升级倾向 ：否；
是否投诉倾向 ：否；
工单内容 ：客户反映电视无法观看，要求尽快维修，烦请回电；
_是否智能网关：否;宽带小区$[索家村自然村]$</t>
  </si>
  <si>
    <t>2024-07-12 09:40:36</t>
  </si>
  <si>
    <t>2024-07-12 09:41:13</t>
  </si>
  <si>
    <t>SD-851-302720-6882-5155</t>
  </si>
  <si>
    <t>SD-057-240712-352176-3710</t>
  </si>
  <si>
    <t>2024-07-12 13:38:23</t>
  </si>
  <si>
    <t>【调研】-80+银卡-(目标)普通区域-安丘市-青云郡-15253641688-300M-宽带上网投诉-次数0-20240712133756X676298289</t>
  </si>
  <si>
    <t>20240712133756X676298289</t>
  </si>
  <si>
    <t xml:space="preserve">流程受理流水号：20240712133553152536416881076980
客户号码:15253641688
客户姓名:王**
投诉地市:潍坊
来话流水:2024071213354355020873720
宽带账号:15253641688
宽带账号归属地市:潍坊
宽带账号归属区县:安丘市
故障地址:潍坊安丘市兴安街道顺安路青云郡C16号楼*********
联系电话:15253641688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13:37:45
具体故障现象:打不开网页，
客户其他诉求:要求退还无法使用期间的宽带费用，
</t>
  </si>
  <si>
    <t>2024-07-12 13:44:57</t>
  </si>
  <si>
    <t>2024-07-12 13:45:52</t>
  </si>
  <si>
    <t>SD-057-240712-205891-5227</t>
  </si>
  <si>
    <t>2024-07-12 16:47:29</t>
  </si>
  <si>
    <t>普通区域--null-15725650305-宽带上网投诉-次数0-20240712164617X977153909</t>
  </si>
  <si>
    <t>20240712164617X977153909</t>
  </si>
  <si>
    <t>【预处理派单】宽带账号：15725650305，宽带地址： 潍坊市高新00高新东风街金马往西250米路北(北海学校西)2号楼2单元3楼302*********，故障现象：，故障现象类型：，客户诉求：好几天了，也不联系客户安装宽带，客户不满，要求反映，联系电话：13869652525，通话流水：2024071216401287820870090。接入方式：，当前是否在线：不在线，端到端诊断结果：宽带业务状态未激活，是否智能网关：否，光功率。</t>
  </si>
  <si>
    <t>2024-07-12 18:59:23</t>
  </si>
  <si>
    <t>SD-057-240712-765012-5236</t>
  </si>
  <si>
    <t>2024-07-12 16:49:24</t>
  </si>
  <si>
    <t>普通区域-诸城市-繁华新城-15095153608-1000M-宽带上网投诉-次数0-202407120000497198</t>
  </si>
  <si>
    <t>2024-07-13 17:50:00</t>
  </si>
  <si>
    <t>202407120000497198</t>
  </si>
  <si>
    <t xml:space="preserve">202407120000497198#宽带账号：15095153608；宽带地址：潍坊诸城市密州街道凤凰路繁华新城西区6号楼，客户来电反映宽带网速慢，无法配合线上指导,要求师傅上门，请协助处理，谢谢！联系电话；15095153608联系人：管**；来电流水：2024071216465641520854306。
</t>
  </si>
  <si>
    <t>2024-07-12 16:53:56</t>
  </si>
  <si>
    <t>2024-07-12 16:54:13</t>
  </si>
  <si>
    <t>SD-851-306882-1281-439</t>
  </si>
  <si>
    <t>SD-057-240712-298603-2609</t>
  </si>
  <si>
    <t>2024-07-12 11:53:11</t>
  </si>
  <si>
    <t>80+银卡-普通区域-奎文区-奎文盛世华府-15288817506-1000M-宽带上网投诉-次数0-202407120000280164</t>
  </si>
  <si>
    <t>202407120000280164</t>
  </si>
  <si>
    <t>202407120000280164#流程受理流水号：20240712115226152888175061059285
客户号码:15288817506
客户姓名:戴**
投诉地市:潍坊
来话流水:2024071211491400620877319
宽带账号:15288817506
宽带账号归属地市:潍坊
宽带账号归属区县:奎文区
故障地址:潍坊奎文区广文街道健康街盛世华府11号楼
联系电话:13963625168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故障细类:宽带网速慢/卡顿
携转原因:
故障时间:2024-07-12 11:55:05
具体故障现象:网速慢卡顿，
客户其他诉求:
;宽带小区$[奎文盛世华府]$</t>
  </si>
  <si>
    <t>SD-851-239032-375-11329</t>
  </si>
  <si>
    <t>2024-07-12 17:20:12</t>
  </si>
  <si>
    <t>【重投】-80+金卡-普通区域-青州市-阳河文和苑-13455688249-1000M-宽带上网投诉-次数0-202407120000527891 一级督办</t>
  </si>
  <si>
    <t>2024-07-13 18:21:00</t>
  </si>
  <si>
    <t>202407120000527891</t>
  </si>
  <si>
    <t>2024-07-12 17:22:00</t>
  </si>
  <si>
    <t>2024-07-12 17:22:24</t>
  </si>
  <si>
    <t>2024-07-12 17:41:51</t>
  </si>
  <si>
    <t>80+银卡-普通区域-寿光市-西稻田村自然村-15169555215-1000M-宽带上网投诉-次数0-20240712174031X231131125 一级督办</t>
  </si>
  <si>
    <t>20240712174031X231131125</t>
  </si>
  <si>
    <t>2024-07-12 17:44:24</t>
  </si>
  <si>
    <t>2024-07-12 17:45:18</t>
  </si>
  <si>
    <t>SD-057-240712-847132-5808</t>
  </si>
  <si>
    <t>2024-07-12 17:47:41</t>
  </si>
  <si>
    <t>普通区域-安丘市-金冢子林家屯村-15095213523-200M-宽带上网投诉-次数0-202407120000553291</t>
  </si>
  <si>
    <t>2024-07-13 18:48:00</t>
  </si>
  <si>
    <t>202407120000553291</t>
  </si>
  <si>
    <t>202407120000553291#流程受理流水号：20240712174658150952135231136033
客户号码:15095213523
客户姓名:袁**
投诉地市:潍坊
来话流水:2024071217455511320841369
宽带账号:15095213523
宽带账号归属地市:潍坊
宽带账号归属区县:安丘市
故障地址:潍坊安丘市金冢子镇林家屯
联系电话:15095213523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故障时间:2024-07-12 17:46:48
具体故障现象:提示网络无法连接，
客户其他诉求:
;宽带小区$[金冢子林家屯村]$</t>
  </si>
  <si>
    <t>2024-07-12 17:51:40</t>
  </si>
  <si>
    <t>2024-07-12 17:52:20</t>
  </si>
  <si>
    <t>SD-057-240712-745826-5923</t>
  </si>
  <si>
    <t>2024-07-12 17:59:53</t>
  </si>
  <si>
    <t>80+金卡-普通区域-临朐县-滨河花园富山集团东沿街-13863639333-300M-宽带上网投诉-次数0-20240712175816X296704940</t>
  </si>
  <si>
    <t>20240712175816X296704940</t>
  </si>
  <si>
    <t xml:space="preserve">流程受理流水号：20240712175751138636393331138534
客户号码:13863639333
客户姓名:曾**
投诉地市:潍坊
来话流水:2024071217565693720853474
宽带账号:13863639333
宽带账号归属地市:潍坊
宽带账号归属区县:临朐县
故障地址:潍坊临朐县东城街道粟山东路滨河花园富山集团东沿街2号箱独一味油饼*********
联系电话:13863661587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17:57:58
具体故障现象:提示网络无法连接，
客户其他诉求:维修
</t>
  </si>
  <si>
    <t>2024-07-12 18:02:14</t>
  </si>
  <si>
    <t>2024-07-12 18:02:36</t>
  </si>
  <si>
    <t>SD-057-240712-473865-2016</t>
  </si>
  <si>
    <t>2024-07-12 11:05:42</t>
  </si>
  <si>
    <t>80+普通-普通区域-寿光市-孙集营子小区沿街-15244448199-1000M-宽带上网投诉-次数0-20240712110433X473413891</t>
  </si>
  <si>
    <t>20240712110433X473413891</t>
  </si>
  <si>
    <t xml:space="preserve">【农村网络投诉】流程受理流水号：20240712110339152444481991045895
客户号码:15244448199
客户姓名:王**
投诉地市:潍坊
来话流水:2024071211031122820802139
宽带账号:15244448199
宽带账号归属地市:潍坊
宽带账号归属区县:寿光市
故障地址:潍坊寿光市孙家集街道高阜营子村孙集营子小区沿街3号箱沿街*********
联系电话:15863669186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故障时间:2024-07-12 11:04:02
具体故障现象:网速慢卡顿，频繁掉线，
客户其他诉求:
</t>
  </si>
  <si>
    <t>2024-07-12 11:21:41</t>
  </si>
  <si>
    <t>SD-851-259135-9481-10628</t>
  </si>
  <si>
    <t>SD-057-240712-827015-6153</t>
  </si>
  <si>
    <t>2024-07-12 18:18:46</t>
  </si>
  <si>
    <t>【调研】-80+金卡-普通区域-奎文区-帝景苑-13506470033-1000M-宽带上网投诉-次数0-202407120000575947</t>
  </si>
  <si>
    <t>202407120000575947</t>
  </si>
  <si>
    <t xml:space="preserve">202407120000575947#宽带账号：13506470033；宽带地址：潍坊奎文区广文街道民生东街帝景苑26号；客户来电反映宽带/移动高清不能使用；客户不配合排障，要求上门，请协助处理，谢谢！联系电话：13455612129；联系人：***；来电流水：2024071218153543720814256。 
</t>
  </si>
  <si>
    <t>2024-07-12 18:25:18</t>
  </si>
  <si>
    <t>2024-07-12 18:25:40</t>
  </si>
  <si>
    <t>SD-057-240712-240786-5206</t>
  </si>
  <si>
    <t>2024-07-12 16:44:43</t>
  </si>
  <si>
    <t>【调研】-80+普通-普通区域-青州市-上庄村自然村-13964708184-300M-宽带上网投诉-次数0-202407120000495147</t>
  </si>
  <si>
    <t>202407120000495147</t>
  </si>
  <si>
    <t xml:space="preserve">202407120000495147#流程受理流水号：20240712164247139647081841120530
客户号码:13964708184
客户姓名:刘**
投诉地市:潍坊
来话流水:2024071216414763920889814
宽带账号:13964708184
宽带账号归属地市:潍坊
宽带账号归属区县:青州市
故障地址:潍坊青州市庙子镇上庄村上庄村自然村庙子镇上庄村1号箱（村东大松树赵俊河家南墙）*********
联系电话:15244446768
联系人:先生/女士
工单紧急程度:一般
是否有升级投诉倾向:否
是否重复投诉:否
是否携转意向:否
是否投诉倾向:否
是否智能网关:智能网关
当前是否在线:
接入方式:
端到端诊断结果:状态正常
是否质差终端:是
光功率:无
故障大类:宽带/电视
故障细类:宽带无法上网
携转原因:
故障时间:2024-07-12 16:34:56
具体故障现象:光猫亮红灯，请一定回电15244446768
客户其他诉求:客户侧为质差终端，要求上门更换终端并一并处理故障问题。
</t>
  </si>
  <si>
    <t>2024-07-12 16:45:52</t>
  </si>
  <si>
    <t>2024-07-12 16:46:22</t>
  </si>
  <si>
    <t>SD-057-240712-980136-5223</t>
  </si>
  <si>
    <t>2024-07-12 16:47:20</t>
  </si>
  <si>
    <t>FTTR-普通区域-坊子区-天同双羊新城-15866176999-1000M-宽带上网投诉-次数0-202407120000494965</t>
  </si>
  <si>
    <t>202407120000494965</t>
  </si>
  <si>
    <t>202407120000494965#宽带账号：15866176999；宽带地址：潍坊坊子区坊子新区双羊街天同双羊新城双羊新城76号箱*；客户来电反映宽带无法上网，注册灯闪烁，引导客户将光纤线插紧，将弯折的位置捋直后重启无效，要求上门，请协助处理，谢谢！联系电话：18765759555；联系人：先生；来电流水：2024071216435735520816765</t>
  </si>
  <si>
    <t>2024-07-12 16:52:18</t>
  </si>
  <si>
    <t>2024-07-12 16:52:36</t>
  </si>
  <si>
    <t>SD-851-303101-5733-23729</t>
  </si>
  <si>
    <t>SD-057-240712-097835-5757</t>
  </si>
  <si>
    <t>2024-07-12 17:42:44</t>
  </si>
  <si>
    <t>普通区域-高密市-后宋戈庄自然村-15069626213-100M-魔百和投诉-次数0-202407110000634835</t>
  </si>
  <si>
    <t>2024-07-13 18:43:00</t>
  </si>
  <si>
    <t>202407110000634835</t>
  </si>
  <si>
    <t>202407110000634835#流程 ： 
 流程受理流水号：20240711210122150696262131153846; 
手机号码 ：15069626213；
客户姓名 ：于**；
投诉地市 ：潍坊；
来话流水 ：2024071120563188820878633；
宽带账号 ：15069626213；
宽带账号归属地市 ：潍坊；
宽带账号归属区县 ：高密市；
联系人 ：于**；
故障地址 ：潍坊高密市井沟镇后宋戈庄后宋戈庄自然村高密后宋戈庄董安强1号箱*********；
联系电话 ：15069626213；
是否升级倾向 ：否；
是否投诉倾向 ：否；
工单内容 ：客户来电反映观看魔百和电视时，所有频道无法观看或回看，客户不认可。请协助处理，谢谢。；
_是否智能网关：否;宽带小区$[后宋戈庄自然村]$</t>
  </si>
  <si>
    <t>2024-07-12 17:45:59</t>
  </si>
  <si>
    <t>SD-057-240712-586901-3707</t>
  </si>
  <si>
    <t>2024-07-12 13:38:12</t>
  </si>
  <si>
    <t>80+普通-普通区域-寿光市-官桥村-15169626869-1000M-宽带上网投诉-次数0-20240712133612X572032760</t>
  </si>
  <si>
    <t>20240712133612X572032760</t>
  </si>
  <si>
    <t xml:space="preserve">【农村网络投诉】流程受理流水号：20240712133543151696268691076949
客户号码:15169626869
客户姓名:王*
投诉地市:潍坊
来话流水:2024071213323029020849353
宽带账号:15169626869
宽带账号归属地市:潍坊
宽带账号归属区县:寿光市
故障地址:潍坊寿光市洛城街道官桥官桥村官桥村7号箱*********
联系电话:15169626869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13:35:54
具体故障现象:提示网络无法连接，客户光猫注册灯闪烁，已指导客户将光纤线捋直插紧、重启光猫，注册灯还是闪烁。请协助处理谢谢。
客户其他诉求:
</t>
  </si>
  <si>
    <t>2024-07-12 13:44:21</t>
  </si>
  <si>
    <t>2024-07-12 13:46:02</t>
  </si>
  <si>
    <t>SD-851-317375-14886-19891</t>
  </si>
  <si>
    <t>SD-057-240712-730486-3705</t>
  </si>
  <si>
    <t>2024-07-12 13:38:05</t>
  </si>
  <si>
    <t>80+普通-普通区域-青州市-南马兰村自然村-13153649591-1000M-宽带上网投诉-次数0-20240712133545X545769481</t>
  </si>
  <si>
    <t>20240712133545X545769481</t>
  </si>
  <si>
    <t xml:space="preserve">【农村网络投诉】流程受理流水号：20240712133412131536495911076751
客户号码:13153649591
客户姓名:王**
投诉地市:潍坊
来话流水:2024071213305157320837482
宽带账号:13153649591
宽带账号归属地市:潍坊
宽带账号归属区县:青州市
故障地址:潍坊青州市高柳镇南马兰村南马兰村自然村高柳镇南马兰2号（孙成发家）*********
联系电话:13153649591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13:33:29
具体故障现象:光猫亮红灯，将光纤线两头插紧，将弯折的位置捋直后重启一下光猫，未恢复
客户其他诉求:
</t>
  </si>
  <si>
    <t>2024-07-12 13:41:12</t>
  </si>
  <si>
    <t>2024-07-12 13:41:39</t>
  </si>
  <si>
    <t>SD-851-309900-21207-9000</t>
  </si>
  <si>
    <t>SD-057-240712-891347-2660</t>
  </si>
  <si>
    <t>2024-07-12 11:59:23</t>
  </si>
  <si>
    <t>【调研】-80+普通-普通区域-安丘市-南小庄-13562638657-200M-宽带上网投诉-次数0-20240712115658X618087775</t>
  </si>
  <si>
    <t>20240712115658X618087775</t>
  </si>
  <si>
    <t xml:space="preserve">【农村网络投诉】流程受理流水号：20240712115532135626386571060083
客户号码:13562638657
客户姓名:马**
投诉地市:潍坊
来话流水:2024071211544037320839319
宽带账号:13562638657
宽带账号归属地市:潍坊
宽带账号归属区县:安丘市
故障地址:潍坊安丘市景芝镇南小庄村南小庄南小庄村1号箱王俊凯*********
联系电话:13562638657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11:56:11
具体故障现象:光猫亮红灯，
客户其他诉求:
</t>
  </si>
  <si>
    <t>2024-07-12 12:01:24</t>
  </si>
  <si>
    <t>2024-07-12 12:01:57</t>
  </si>
  <si>
    <t>SD-057-240712-193648-187</t>
  </si>
  <si>
    <t>2024-07-12 08:19:17</t>
  </si>
  <si>
    <t>80+银卡-普通区域-诸城市-聚和苑北区-15253601788-100M-宽带上网投诉-次数0-202407120000096069</t>
  </si>
  <si>
    <t>2024-07-13 09:20:00</t>
  </si>
  <si>
    <t>202407120000096069</t>
  </si>
  <si>
    <t>202407120000096069#【已关注中国移动10086微信公众号】流程受理流水号：20240712081723152536017881000844
客户号码:15253601788
客户姓名:陈**
投诉地市:潍坊
来话流水:2024071208170178120856656
宽带账号:15253601788
宽带账号归属地市:潍坊
宽带账号归属区县:诸城市
故障地址:潍坊诸城市枳沟镇枳沟镇驻地聚和苑北区4号楼*********
联系电话:15253601788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08:18:21
具体故障现象:光猫亮红灯，
客户其他诉求:
;宽带小区$[聚和苑北区]$</t>
  </si>
  <si>
    <t>2024-07-12 08:23:05</t>
  </si>
  <si>
    <t>2024-07-12 08:23:28</t>
  </si>
  <si>
    <t>SD-057-240712-726840-2008</t>
  </si>
  <si>
    <t>2024-07-12 11:05:06</t>
  </si>
  <si>
    <t>80+银卡-普通区域-安丘市-安丘市景芝镇工贸城路口沿街（小微）-13468497158-200M-宽带上网投诉-次数0-20240712110224X344523176</t>
  </si>
  <si>
    <t>2024-07-13 12:06:00</t>
  </si>
  <si>
    <t>20240712110224X344523176</t>
  </si>
  <si>
    <t xml:space="preserve">【农村网络投诉】流程受理流水号：20240712105941134684971581044803
客户号码:13468497158
客户姓名:孙**
投诉地市:潍坊
来话流水:2024071210584618420844236
宽带账号:13468497158
宽带账号归属地市:潍坊
宽带账号归属区县:安丘市
故障地址:潍坊安丘市景芝镇景芝村安丘市景芝镇工贸城路口沿街（小微）景芝镇工贸城路口沿街（小微）28号箱*********
联系电话:15910052560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11:01:11
具体故障现象:无法上网
客户其他诉求:客户要求今天12点之前联系上门维修
</t>
  </si>
  <si>
    <t>2024-07-12 11:13:54</t>
  </si>
  <si>
    <t>2024-07-12 11:14:20</t>
  </si>
  <si>
    <t>SD-851-304281-6065-25882</t>
  </si>
  <si>
    <t>SD-057-240712-625418-5938</t>
  </si>
  <si>
    <t>2024-07-12 18:02:05</t>
  </si>
  <si>
    <t>80+银卡-普通区域-寿光市-文盛家园新村-15053625362-1000M-宽带上网投诉-次数0-20240712180004X404554678</t>
  </si>
  <si>
    <t>20240712180004X404554678</t>
  </si>
  <si>
    <t xml:space="preserve">【农村网络投诉】流程受理流水号：20240712175828150536253621138682
客户号码:15053625362
客户姓名:贾**
投诉地市:潍坊
来话流水:2024071217574636320861690
宽带账号:15053625362
宽带账号归属地市:潍坊
宽带账号归属区县:寿光市
故障地址:潍坊寿光市文家街道黄海路文盛家园新村12号楼*********
联系电话:18253611884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故障时间:2024-07-12 17:59:18
具体故障现象:光猫亮红灯
客户其他诉求:
</t>
  </si>
  <si>
    <t>2024-07-12 18:14:47</t>
  </si>
  <si>
    <t>2024-07-12 18:15:18</t>
  </si>
  <si>
    <t>SD-851-307534-6995-27880</t>
  </si>
  <si>
    <t>SD-057-240712-862709-6182</t>
  </si>
  <si>
    <t>2024-07-12 18:21:15</t>
  </si>
  <si>
    <t>【调研】-80+银卡-普通区域-奎文区-虞河生活城二期-15269665782-300M-宽带上网投诉-次数0-20240712181958X598251801</t>
  </si>
  <si>
    <t>20240712181958X598251801</t>
  </si>
  <si>
    <t xml:space="preserve">流程受理流水号：20240712181634152696657821142212
客户号码:15269665782
客户姓名:付**
投诉地市:潍坊
来话流水:2024071218162734220820985
宽带账号:15269665782
宽带账号归属地市:潍坊
宽带账号归属区县:奎文区
故障地址:潍坊奎文区广文街道健康街华府一品20号楼*********
联系电话:15269665782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故障细类:宽带无法上网(专席)
携转原因:
故障时间:2024-07-12 18:18:25
具体故障现象:客户表示无线不能用  重启光猫路由器未恢复  请协助 谢谢  
客户其他诉求:请协助 谢谢
</t>
  </si>
  <si>
    <t>2024-07-12 18:24:33</t>
  </si>
  <si>
    <t>2024-07-12 18:24:48</t>
  </si>
  <si>
    <t>SD-852-295954-1063-9538</t>
  </si>
  <si>
    <t>SD-057-240712-642105-6238</t>
  </si>
  <si>
    <t>2024-07-12 18:29:09</t>
  </si>
  <si>
    <t>【调研】-80+普通-普通区域-诸城市-刘河岔-13280158242-1000M-宽带上网投诉-次数0-20240712182616X976494730</t>
  </si>
  <si>
    <t>20240712182616X976494730</t>
  </si>
  <si>
    <t xml:space="preserve">【农村网络投诉】流程受理流水号：20240712182547132801582421143747
客户号码:13280158242
客户姓名:李*
投诉地市:潍坊
来话流水:2024071218235519720878263
宽带账号:13280158242
宽带账号归属地市:潍坊
宽带账号归属区县:诸城市
故障地址:潍坊诸城市昌城镇刘家河岔刘河岔刘河岔村东南19#箱*********
联系电话:13280158242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光功率:-15.86
故障大类:宽带/电视
故障细类:宽带无法上网
携转原因:
故障时间:2024-07-12 18:25:57
具体故障现象:光猫亮红灯，
客户其他诉求:要求退还无法使用期间的宽带费用，
</t>
  </si>
  <si>
    <t>2024-07-12 18:38:06</t>
  </si>
  <si>
    <t>2024-07-12 18:38:59</t>
  </si>
  <si>
    <t>SD-851-289821-20063-25284</t>
  </si>
  <si>
    <t>SD-057-240712-879134-4310</t>
  </si>
  <si>
    <t>2024-07-12 15:05:31</t>
  </si>
  <si>
    <t>【调研】-普通区域-寿光市-绿源小区新-13853681910-200M-魔百和投诉-次数0-20240712150240X760700396</t>
  </si>
  <si>
    <t>2024-07-13 16:06:00</t>
  </si>
  <si>
    <t>20240712150240X760700396</t>
  </si>
  <si>
    <t>流程受理流水号：20240712150209138536819101094552
客户号码:13853681910
客户姓名:张**
投诉地市:潍坊
来话流水:2024071214573463020869027
宽带账号:13853681910
宽带账号归属地市:潍坊
宽带账号归属区县:寿光市
故障地址:潍坊寿光市孙家集街道绿源路绿源小区新1号楼*********
联系电话:13853681910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光功率:-15.57
故障大类:宽带/电视
故障细类:移动高清电视故障(专席)
携转原因:
故障时间:2024-07-12 15:02:21
魔百和单播/组播:组播
具体故障现象:电视直播或点播无法观看，
客户其他诉求:
魔百和单/组播：组播</t>
  </si>
  <si>
    <t>2024-07-12 15:15:10</t>
  </si>
  <si>
    <t>2024-07-12 15:15:32</t>
  </si>
  <si>
    <t>SD-851-316858-94-18183</t>
  </si>
  <si>
    <t>SD-057-240712-546287-5537</t>
  </si>
  <si>
    <t>2024-07-12 17:17:10</t>
  </si>
  <si>
    <t>【调研】-80+普通-普通区域-安丘市-贾戈村自然村-13371046897-300M-宽带上网投诉-次数0-20240712171433X673239582</t>
  </si>
  <si>
    <t>2024-07-13 18:18:00</t>
  </si>
  <si>
    <t>20240712171433X673239582</t>
  </si>
  <si>
    <t xml:space="preserve">流程受理流水号：20240712171219133710468971127970
客户号码:13371046897
客户姓名:李**
投诉地市:潍坊
来话流水:2024071217112031620851116
宽带账号:13371046897
宽带账号归属地市:潍坊
宽带账号归属区县:安丘市
故障地址:潍坊安丘市贾戈街道青云国际城
联系电话:13361453978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故障时间:2024-07-12 17:12:31
具体故障现象:客户来电反映宽带网速慢重启未恢复请协助谢谢
客户其他诉求:
</t>
  </si>
  <si>
    <t>2024-07-12 17:28:20</t>
  </si>
  <si>
    <t>2024-07-12 17:28:42</t>
  </si>
  <si>
    <t>SD-851-323027-3628-21489</t>
  </si>
  <si>
    <t>SD-057-240712-917504-5769</t>
  </si>
  <si>
    <t>2024-07-12 17:44:03</t>
  </si>
  <si>
    <t>普通区域-潍城区-西城名邸-17515207172-1000M-魔百和投诉-次数0-20240712174108X268287335</t>
  </si>
  <si>
    <t>2024-07-13 18:45:00</t>
  </si>
  <si>
    <t>20240712174108X268287335</t>
  </si>
  <si>
    <t>流程受理流水号：20240712174047175152071721134620
客户号码:17515207172
客户姓名:李**
投诉地市:潍坊
来话流水:2024071217395294720877317
宽带账号:17515207172
宽带账号归属地市:潍坊
宽带账号归属区县:潍城区
故障地址:潍坊潍城区经济开发区管理委员会卧龙西街西城名邸11号楼*********
联系电话:17515207172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故障细类:移动高清电视故障
携转原因:
故障时间:2024-07-12 17:40:57
魔百和单播/组播:单播
具体故障现象:电视直播或点播无法观看，
客户其他诉求:
魔百和单/组播：单播</t>
  </si>
  <si>
    <t>2024-07-12 17:48:24</t>
  </si>
  <si>
    <t>2024-07-12 17:49:01</t>
  </si>
  <si>
    <t>SD-852-255487-2669-20204</t>
  </si>
  <si>
    <t>SD-057-240712-465329-5906</t>
  </si>
  <si>
    <t>2024-07-12 17:58:53</t>
  </si>
  <si>
    <t>(目标)普通区域-昌乐县-上海花园-13506490928-200M-宽带上网投诉-次数0-202407120000556300</t>
  </si>
  <si>
    <t>2024-07-13 18:59:00</t>
  </si>
  <si>
    <t>202407120000556300</t>
  </si>
  <si>
    <t>202407120000556300#宽带账号：13506490928；宽带地址：潍坊昌乐县城关街道方山路上海花园24号楼；客户来电反映移动高清看不了，客户是老人，客户无法配合线上指导，要求上门，请协助处理，谢谢！联系电话：13506490928；联系人：先生；来电流水：2024071217541530120827035。</t>
  </si>
  <si>
    <t>2024-07-12 18:01:23</t>
  </si>
  <si>
    <t>2024-07-12 18:01:48</t>
  </si>
  <si>
    <t>SD-057-240712-038492-5635</t>
  </si>
  <si>
    <t>2024-07-12 17:31:54</t>
  </si>
  <si>
    <t>普通区域-奎文区-金宝生态花园-13561413566-300M-宽带上网投诉-次数0-202407120000538442</t>
  </si>
  <si>
    <t>2024-07-13 18:32:00</t>
  </si>
  <si>
    <t>202407120000538442</t>
  </si>
  <si>
    <t>202407120000538442#宽带账号：13561413566；宽带地址：潍坊奎文区廿里堡街道潍州路金宝生态花园；客户来电反映移动高清看不了，客户不配合线上指导，要求上门，请协助处理，谢谢！联系电话：13561413566；联系人：先生；来电流水：2024071217302432720873393。</t>
  </si>
  <si>
    <t>2024-07-12 18:06:58</t>
  </si>
  <si>
    <t>2024-07-12 18:07:31</t>
  </si>
  <si>
    <t>SD-057-240712-630218-6192</t>
  </si>
  <si>
    <t>2024-07-12 18:23:02</t>
  </si>
  <si>
    <t>【调研】-80+普通-普通区域-临朐县-耿家沟村-18563052529-500M-宽带上网投诉-次数0-20240712182006X606876871</t>
  </si>
  <si>
    <t>20240712182006X606876871</t>
  </si>
  <si>
    <t xml:space="preserve">【农村网络投诉】流程受理流水号：20240712181703185630525291142305
客户号码:18563052529
客户姓名:王*
投诉地市:潍坊
来话流水:2024071218160258220817750
宽带账号:18563052529
宽带账号归属地市:潍坊
宽带账号归属区县:临朐县
故障地址:潍坊市临朐县九山镇人民政府耿家沟耿家沟村耿家沟村4号箱王春红（外墙）*********
联系电话:18563052529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故障时间:2024-07-12 18:19:29
具体故障现象:光猫灯正常但电脑手机无法上网，请协助谢谢
客户其他诉求:
</t>
  </si>
  <si>
    <t>2024-07-12 18:25:09</t>
  </si>
  <si>
    <t>2024-07-12 18:25:32</t>
  </si>
  <si>
    <t>SD-057-240712-026485-3671</t>
  </si>
  <si>
    <t>2024-07-12 13:32:49</t>
  </si>
  <si>
    <t>普通区域-青州市-涝洼村自然村-18706549278-300M-宽带上网投诉-次数0-202407120000341263</t>
  </si>
  <si>
    <t>202407120000341263</t>
  </si>
  <si>
    <t>202407120000341263#宽带账号：18706549278；宽带地址：潍坊青州市王坟镇涝洼村王坟镇涝洼村4号箱（村南头武中华家西墙）0号楼**；客户来电反映宽
带无法上网 客户不配合排障，要求
上门，请协助处理，谢谢！联系电话：18706549278；联系人：   ；来电流水：
 2024071213305857120838294</t>
  </si>
  <si>
    <t>2024-07-12 13:38:45</t>
  </si>
  <si>
    <t>2024-07-12 13:40:54</t>
  </si>
  <si>
    <t>SD-851-298359-1967-12813</t>
  </si>
  <si>
    <t>2024-07-12 15:05:56</t>
  </si>
  <si>
    <t>【调研】-80+金卡-普通区域-奎文区-四平佳园-15006660218-1000M-宽带上网投诉-次数0-20240712150339X819186317 一级督办</t>
  </si>
  <si>
    <t>20240712150339X819186317</t>
  </si>
  <si>
    <t>2024-07-12 15:07:31</t>
  </si>
  <si>
    <t>SD-851-302100-6667-24713</t>
  </si>
  <si>
    <t>SD-057-240712-576493-4306</t>
  </si>
  <si>
    <t>80+普通-普通区域-临朐县-泉庄自然村-15095286992-500M-宽带上网投诉-次数0-20240712150211X731544387</t>
  </si>
  <si>
    <t>20240712150211X731544387</t>
  </si>
  <si>
    <t xml:space="preserve">流程受理流水号：20240712150004150952869921094025
客户号码:15095286992
客户姓名:王**
投诉地市:潍坊
来话流水:2024071214561327020851584
宽带账号:15095286992
宽带账号归属地市:潍坊
宽带账号归属区县:临朐县
故障地址:潍坊临朐县冶源镇人民政府泉庄
联系电话:15963685802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故障细类:宽带无法上网(专席)
携转原因:
故障时间:2024-07-12 15:00:30
具体故障现象:打不开网页，客户来电反映宽带无法上网，我处正常排障未恢复请协助处理谢谢
客户其他诉求:
</t>
  </si>
  <si>
    <t>2024-07-12 15:11:13</t>
  </si>
  <si>
    <t>2024-07-12 15:11:36</t>
  </si>
  <si>
    <t>SD-057-240712-718405-5130</t>
  </si>
  <si>
    <t>2024-07-12 16:35:19</t>
  </si>
  <si>
    <t>80+银卡-普通区域-潍城区-万锦国际公寓-15163665612-1000M-宽带上网投诉-次数0-20240712163256X176338812 三级督办</t>
  </si>
  <si>
    <t>2024-07-13 17:36:00</t>
  </si>
  <si>
    <t>20240712163256X176338812</t>
  </si>
  <si>
    <t xml:space="preserve">流程受理流水号：20240712162917151636656121117048
客户号码:15163665612
客户姓名:李**
投诉地市:潍坊
来话流水:2024071216275942420816654
宽带账号:15163665612
宽带账号归属地市:潍坊
宽带账号归属区县:潍城区
故障地址:潍坊潍城区南关街道健康街万锦国际公寓万锦国际公寓*********
联系电话:15169539880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故障时间:2024-07-12 16:29:28
具体故障现象:网速慢卡顿，客户设备都换了，并将宽带提升千兆，但为改善，客户提及投诉，如再不解决客户要求走法律程序，赔偿损失，请尽快处理
客户其他诉求:
</t>
  </si>
  <si>
    <t>2024-07-12 16:40:48</t>
  </si>
  <si>
    <t>2024-07-12 16:42:07</t>
  </si>
  <si>
    <t>SD-851-287125-12060-25055</t>
  </si>
  <si>
    <t>SD-057-240712-765831-5931</t>
  </si>
  <si>
    <t>2024-07-12 18:00:51</t>
  </si>
  <si>
    <t>【调研】-80+银卡-普通区域-寒亭区-湖淋埠村自然村-15953664036-1000M-宽带上网投诉-次数0-202407120000558624</t>
  </si>
  <si>
    <t>202407120000558624</t>
  </si>
  <si>
    <t>202407120000558624#宽带账号：15953664036；宽带地址：潍坊寒亭区双杨镇湖淋埠村湖淋埠村自然村湖淋埠村东二南北街北二18号箱（WLAN箱扩容）；客户来电反映宽带网络无法使用，客户不在现场，无法配合线上指导，要求上门，请协助处理，谢谢！联系电话：13468469506；联系人：先生；来电流水：2024071217580725220865116</t>
  </si>
  <si>
    <t>2024-07-12 18:07:59</t>
  </si>
  <si>
    <t>2024-07-12 18:08:48</t>
  </si>
  <si>
    <t>SD-851-242631-22484-29798</t>
  </si>
  <si>
    <t>SD-057-240712-086473-5932</t>
  </si>
  <si>
    <t>2024-07-12 18:00:54</t>
  </si>
  <si>
    <t>80+银卡-普通区域-奎文区-东三甲-15964595298-1000M-宽带上网投诉-次数0-202407120000560867</t>
  </si>
  <si>
    <t>202407120000560867</t>
  </si>
  <si>
    <t>202407120000560867#宽带账号   15964595298
宽带地址   潍坊高新高新城区梨园街东三甲3号楼【南边第二栋】****
客户表示宽带网速慢  测速不达标  请协助 谢谢
联系电话  先生18366508120
流水号  2024071217510916320895468</t>
  </si>
  <si>
    <t>2024-07-12 18:09:59</t>
  </si>
  <si>
    <t>2024-07-12 18:11:25</t>
  </si>
  <si>
    <t>SD-851-301045-11481-17737</t>
  </si>
  <si>
    <t>SD-057-240712-964320-6196</t>
  </si>
  <si>
    <t>2024-07-12 18:23:21</t>
  </si>
  <si>
    <t>(目标)普通区域-诸城市-东鲁家园-15063633920-100M-魔百和投诉-次数0-20240712182206X726128613</t>
  </si>
  <si>
    <t>20240712182206X726128613</t>
  </si>
  <si>
    <t>流程受理流水号：20240712181846150636339201142583
客户号码:15063633920
客户姓名:邱**
投诉地市:潍坊
来话流水:2024071218153934420814740
宽带账号:15063633920
宽带账号归属地市:潍坊
宽带账号归属区县:诸城市
故障地址:潍坊诸城市密州街道东武街东鲁家园14号楼2单元502
联系电话:15063633920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故障细类:移动高清电视故障(专席)
携转原因:
故障时间:2024-07-12 18:20:41
魔百和单播/组播:组播
具体故障现象:电视提示网络类错误，我处已多次尝试指导但客户是老人听不懂，请协助处理并回电
客户其他诉求:
魔百和单/组播：组播</t>
  </si>
  <si>
    <t>2024-07-12 18:24:50</t>
  </si>
  <si>
    <t>2024-07-12 18:25:27</t>
  </si>
  <si>
    <t>SD-057-240712-846135-4319</t>
  </si>
  <si>
    <t>2024-07-12 15:06:04</t>
  </si>
  <si>
    <t>80+银卡-普通区域-高密市-莳戈庄自然村-13589152901-1000M-宽带上网投诉-次数0-202407120000404889</t>
  </si>
  <si>
    <t>202407120000404889</t>
  </si>
  <si>
    <t xml:space="preserve">202407120000404889#宽带账号：13589152901；宽带地址：潍坊高密市密水街道莳戈庄莳戈庄自然村莳戈庄栾杰6号箱；客户来电反映宽带连接不了，客户不配合线上指导，要求上门，请协助处理，谢谢！联系电话：13589152901；联系人：先生；来电流水：2024071215041033820853053。
</t>
  </si>
  <si>
    <t>2024-07-12 15:10:39</t>
  </si>
  <si>
    <t>2024-07-12 15:11:00</t>
  </si>
  <si>
    <t>SD-851-275493-7773-10380</t>
  </si>
  <si>
    <t>SD-057-240712-265378-4323</t>
  </si>
  <si>
    <t>2024-07-12 15:06:18</t>
  </si>
  <si>
    <t>FTTR-普通区域-安丘市-丽景云著-15263600222-500M-宽带上网投诉-次数0-202407120000403753</t>
  </si>
  <si>
    <t>202407120000403753</t>
  </si>
  <si>
    <t xml:space="preserve">202407120000403753#宽带账号：15263600222；宽带地址：潍坊安丘市兴安街道永安路丽景云著仁和府A1楼*********；客户来电反映宽带无法使用，办理的全光wifi设备，重启后未恢复，要求上门，请协助处理，谢谢！联系电话：本机；联系人：先生/女士；来电流水：2024071215023825620833349。
</t>
  </si>
  <si>
    <t>2024-07-12 15:11:11</t>
  </si>
  <si>
    <t>2024-07-12 15:11:32</t>
  </si>
  <si>
    <t>SD-851-260170-12848-1799</t>
  </si>
  <si>
    <t>SD-057-240712-784529-2663</t>
  </si>
  <si>
    <t>2024-07-12 11:59:31</t>
  </si>
  <si>
    <t>80+普通-普通区域-潍城区-圣菲漫步A-15966097637-1000M-宽带上网投诉-次数0-20240712115716X636644312 一级督办</t>
  </si>
  <si>
    <t>20240712115716X636644312</t>
  </si>
  <si>
    <t xml:space="preserve">流程受理流水号：20240712115454159660976371059918
客户号码:15966097637
客户姓名:徐*
投诉地市:潍坊
来话流水:2024071211521327420811371
宽带账号:15966097637
宽带账号归属地市:潍坊
宽带账号归属区县:潍城区
故障地址:潍坊潍城区西关街道北宫西街圣菲漫步A28号楼*********
联系电话:19953657719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故障细类:网速慢/上网掉线(专席)
携转原因:
故障时间:2024-07-12 11:55:43
具体故障现象:网速慢卡顿，连接光猫路由器的网线可能不是CAT6类网线，一号端口检测为100M，线上排障未能恢复正常使用，请相关部门人员协助处理，谢谢
客户其他诉求:
</t>
  </si>
  <si>
    <t>2024-07-12 12:02:16</t>
  </si>
  <si>
    <t>2024-07-12 12:03:32</t>
  </si>
  <si>
    <t>SD-057-240712-826457-5743</t>
  </si>
  <si>
    <t>2024-07-12 17:41:28</t>
  </si>
  <si>
    <t>【调研】-80+银卡-FTTR-普通区域-寿光市-金顿云著-19806237930-1000M-宽带上网投诉-次数0-20240712173853X133351881</t>
  </si>
  <si>
    <t>20240712173853X133351881</t>
  </si>
  <si>
    <t xml:space="preserve">流程受理流水号：20240712173832198062379301134106
客户号码:19806237930
客户姓名:王*
投诉地市:潍坊
来话流水:2024071217322140320894555
宽带账号:19806237930
宽带账号归属地市:潍坊
宽带账号归属区县:寿光市
故障地址:潍坊寿光市圣城街道迎宾路金顿云著7号楼*********
联系电话:19806237930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故障时间:2024-07-12 17:38:07
具体故障现象:光猫灯正常但电脑手机无法上网，
客户其他诉求:
</t>
  </si>
  <si>
    <t>2024-07-12 17:46:13</t>
  </si>
  <si>
    <t>2024-07-12 17:46:31</t>
  </si>
  <si>
    <t>SD-851-312929-5665-26136</t>
  </si>
  <si>
    <t>SD-057-240712-183764-5925</t>
  </si>
  <si>
    <t>2024-07-12 17:59:56</t>
  </si>
  <si>
    <t>【调研】-80+金卡-普通区域-诸城市-得利斯世纪城-18353627111-100M-宽带上网投诉-次数0-20240712175835X315292550</t>
  </si>
  <si>
    <t>20240712175835X315292550</t>
  </si>
  <si>
    <t xml:space="preserve">流程受理流水号：20240712175638183536271111138286
客户号码:18353627111
客户姓名:苏**
投诉地市:潍坊
来话流水:2024071217560323420844854
宽带账号:18353627111
宽带账号归属地市:潍坊
宽带账号归属区县:诸城市
故障地址:潍坊诸城市密州街道繁荣路得利斯世纪城新华家园9号楼*********
联系电话:18353627111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故障时间:2024-07-12 17:51:56
具体故障现象:网速慢卡顿，
客户其他诉求:
</t>
  </si>
  <si>
    <t>2024-07-12 18:01:28</t>
  </si>
  <si>
    <t>2024-07-12 18:01:47</t>
  </si>
  <si>
    <t>SD-057-240712-176492-5908</t>
  </si>
  <si>
    <t>2024-07-12 17:59:02</t>
  </si>
  <si>
    <t>普通区域-诸城市-阳光河畔-13953682552-500M-宽带上网投诉-次数0-20240712175608X168475747</t>
  </si>
  <si>
    <t>20240712175608X168475747</t>
  </si>
  <si>
    <t xml:space="preserve">流程受理流水号：20240712175528139536825521138007
客户号码:13953682552
客户姓名:尚**
投诉地市:潍坊
来话流水:2024071217540849520825870
宽带账号:13953682552
宽带账号归属地市:潍坊
宽带账号归属区县:诸城市
故障地址:潍坊诸城市龙都街道纺织街阳光河畔46号楼*********
联系电话:13953682552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光功率:-14.88
故障大类:宽带/电视
故障细类:网速慢/上网掉线(专席)
携转原因:
故障时间:2024-07-12 17:56:33
具体故障现象:网速慢卡顿，已排查有千兆路由器。连接光猫1口。摆放位置无遮挡。已指导重启未恢复
客户其他诉求:
</t>
  </si>
  <si>
    <t>2024-07-12 18:01:17</t>
  </si>
  <si>
    <t>2024-07-12 18:01:38</t>
  </si>
  <si>
    <t>2024-07-12 17:33:54</t>
  </si>
  <si>
    <t>普通区域-坊子区-宋家村扩容自然村-15963632526-300M-宽带上网投诉-次数0-202407120000539463 一级督办</t>
  </si>
  <si>
    <t>2024-07-13 18:34:00</t>
  </si>
  <si>
    <t>202407120000539463</t>
  </si>
  <si>
    <t>2024-07-12 17:37:07</t>
  </si>
  <si>
    <t>2024-07-12 17:37:23</t>
  </si>
  <si>
    <t>SD-057-240713-906518-4784</t>
  </si>
  <si>
    <t>2024-07-13 15:08:19</t>
  </si>
  <si>
    <t>80+普通-普通区域-安丘市-丽景云著-15653687897-1000M-宽带上网投诉-次数0-202407130000394737</t>
  </si>
  <si>
    <t>2024-07-14 08:00:00</t>
  </si>
  <si>
    <t>202407130000394737</t>
  </si>
  <si>
    <t xml:space="preserve">202407130000394737#宽带账号：15653687897；联系电话：15653687897宽带地址：潍坊安丘市兴安街道华安路丽景云著A2号楼；客户来电反映网速慢，线上指导无法配合操，要求上门处理, 来电流水：2024071315051217320866913
 </t>
  </si>
  <si>
    <t>2024-07-13 15:09:48</t>
  </si>
  <si>
    <t>2024-07-13 15:10:06</t>
  </si>
  <si>
    <t>SD-851-272455-15982-18134</t>
  </si>
  <si>
    <t>SD-057-240713-798265-63</t>
  </si>
  <si>
    <t>2024-07-13 07:15:35</t>
  </si>
  <si>
    <t>FTTR-普通区域-安丘市-景芝阳光花园-15253657677-1000M-宽带上网投诉-次数0-202407130000092264</t>
  </si>
  <si>
    <t>202407130000092264</t>
  </si>
  <si>
    <t xml:space="preserve">202407130000092264#【已关注中国移动10086微信公众号】流程受理流水号：20240713071510152536576771000158
客户号码:15253657677
客户姓名:于**
投诉地市:潍坊
来话流水:2024071307144873420806636
宽带账号:15253657677
宽带账号归属地市:潍坊
宽带账号归属区县:安丘市
故障地址:潍坊安丘市景芝镇景芝206国道景芝阳光花园迁8号楼*********
联系电话:15253657677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故障细类:宽带无法上网
携转原因:
故障时间:2024-07-13 07:15:25
具体故障现象:光猫亮红灯，
客户其他诉求:客户侧为质差终端，要求上门更换终端并一并处理故障问题。
</t>
  </si>
  <si>
    <t>2024-07-13 07:31:19</t>
  </si>
  <si>
    <t>2024-07-13 07:31:50</t>
  </si>
  <si>
    <t>SD-851-326817-20580-11114</t>
  </si>
  <si>
    <t>2024-07-13 15:08:22</t>
  </si>
  <si>
    <t>【调研】-80+银卡-普通区域-昌乐县-郑王村自然村-18706588567-200M-宽带上网投诉-次数0-202407130000397040 一级督办</t>
  </si>
  <si>
    <t>2024-07-14 16:09:00</t>
  </si>
  <si>
    <t>202407130000397040</t>
  </si>
  <si>
    <t>2024-07-13 15:10:02</t>
  </si>
  <si>
    <t>2024-07-13 15:11:07</t>
  </si>
  <si>
    <t>SD-057-240713-687392-8534</t>
  </si>
  <si>
    <t>2024-07-13 23:03:38</t>
  </si>
  <si>
    <t>【调研】-普通区域-安丘市-状元府小区-15589651345-300M-宽带上网投诉-次数0-202407130000632489</t>
  </si>
  <si>
    <t>2024-07-14 19:00:00</t>
  </si>
  <si>
    <t>202407130000632489</t>
  </si>
  <si>
    <t>202407130000632489#流程受理流水号：20240713230309155896513451153906
客户号码:15589651345
客户姓名:刘**
投诉地市:潍坊
来话流水:2024071323013530720837258
宽带账号:15589651345
宽带账号归属地市:潍坊
宽带账号归属区县:安丘市
故障地址:潍坊安丘市景芝镇景芝206国道状元府小区状元府5号楼*********
联系电话:15589651345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
携转原因:
故障时间:2024-07-13 23:03:19
具体故障现象:网速慢卡顿，
客户其他诉求:
;宽带小区$[状元府小区]$</t>
  </si>
  <si>
    <t>2024-07-13 23:41:25</t>
  </si>
  <si>
    <t>2024-07-14 07:11:59</t>
  </si>
  <si>
    <t>SD-851-263195-13379-9505</t>
  </si>
  <si>
    <t>SD-057-240713-469018-4794</t>
  </si>
  <si>
    <t>2024-07-13 15:08:34</t>
  </si>
  <si>
    <t>80+金卡-(目标)普通区域-安丘市-银华小区-13806476310-1000M-宽带上网投诉-次数0-20240713150715X435986193 二级督办</t>
  </si>
  <si>
    <t>20240713150715X435986193</t>
  </si>
  <si>
    <t xml:space="preserve">流程受理流水号：20240713150646138064763101088670
客户号码:13806476310
客户姓名:游**
投诉地市:潍坊
来话流水:2024071315024701920838848
宽带账号:13806476310
宽带账号归属地市:潍坊
宽带账号归属区县:安丘市
故障地址:潍坊安丘市兴安街道人民路银华小区东北楼*********
联系电话:13869643566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15:16:18
具体故障现象:提示网络无法连接，
客户其他诉求:
</t>
  </si>
  <si>
    <t>2024-07-13 15:10:12</t>
  </si>
  <si>
    <t>2024-07-13 15:11:45</t>
  </si>
  <si>
    <t>SD-057-240713-863421-8538</t>
  </si>
  <si>
    <t>2024-07-13 23:04:58</t>
  </si>
  <si>
    <t>【调研】-(目标)普通区域-寿光市-黄疃村自然村-15854400922-300M-宽带上网投诉-次数0-202407130000630019</t>
  </si>
  <si>
    <t>202407130000630019</t>
  </si>
  <si>
    <t>202407130000630019#流程受理流水号：20240713230259158544009221153905
客户号码:15854400922
客户姓名:郭**
投诉地市:潍坊
来话流水:2024071323015331720837285
宽带账号:15854400922
宽带账号归属地市:潍坊
宽带账号归属区县:寿光市
故障地址:潍坊寿光市侯镇黄疃村黄疃村自然村孟家黄疃扩2号箱*********
联系电话:15854400922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23:05:27
具体故障现象:光猫亮红灯，宽带不能用，用户表示不满，请 协助处理， 谢谢！
客户其他诉求:
;宽带小区$[黄疃村自然村]$</t>
  </si>
  <si>
    <t>2024-07-13 23:41:11</t>
  </si>
  <si>
    <t>15706307774</t>
  </si>
  <si>
    <t>SD-057-240713-471650-3183</t>
  </si>
  <si>
    <t>2024-07-13 12:21:35</t>
  </si>
  <si>
    <t>【调研】-80+金卡-普通区域-潍城区-鸢都新城-15163642652-1000M-宽带上网投诉-次数0-202407130000299590</t>
  </si>
  <si>
    <t>202407130000299590</t>
  </si>
  <si>
    <t>202407130000299590#流程受理流水号：20240713121956151636426521060299
客户号码:15163642652
客户姓名:李*
投诉地市:潍坊
来话流水:2024071312184878620860483
宽带账号:15163642652
宽带账号归属地市:潍坊
宽带账号归属区县:潍城区
故障地址:潍坊潍城区北关街道北宫西街鸢都新城22号楼*********
联系电话:15866193392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12:20:49
具体故障现象:PON灯闪，引导客户将光纤线插紧，将弯折的位置捋直后重启无效，请协助处理，谢谢。
客户其他诉求:
;宽带小区$[鸢都新城]$</t>
  </si>
  <si>
    <t>2024-07-13 12:26:05</t>
  </si>
  <si>
    <t>2024-07-13 12:26:23</t>
  </si>
  <si>
    <t>SD-057-240713-876350-3196</t>
  </si>
  <si>
    <t>2024-07-13 12:23:20</t>
  </si>
  <si>
    <t>【调研】-普通区域-诸城市-万兴新城·海棠园-19577735887-300M-宽带上网投诉-次数0-20240713122126X486492540</t>
  </si>
  <si>
    <t>20240713122126X486492540</t>
  </si>
  <si>
    <t xml:space="preserve">流程受理流水号：20240713122007195777358871060325
客户号码:19577735887
客户姓名:李**
投诉地市:潍坊
来话流水:2024071312190484820862476
宽带账号:19577735887
宽带账号归属地市:潍坊
宽带账号归属区县:诸城市
故障地址:潍坊诸城市龙都街道常山大道万兴新城·海棠园小郝家12号楼*********
联系电话:15153674850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
携转原因:
故障时间:2024-07-13 12:20:55
具体故障现象:视频无法播放，
客户其他诉求:
</t>
  </si>
  <si>
    <t>2024-07-13 12:35:17</t>
  </si>
  <si>
    <t>2024-07-13 12:35:40</t>
  </si>
  <si>
    <t>SD-852-302948-1713-21049</t>
  </si>
  <si>
    <t>SD-057-240713-160243-2071</t>
  </si>
  <si>
    <t>2024-07-13 10:48:07</t>
  </si>
  <si>
    <t>普通区域-潍城区-营子自然村-15063654735-100M-宽带上网投诉-次数0-20240713104653X813709442</t>
  </si>
  <si>
    <t>2024-07-14 11:49:00</t>
  </si>
  <si>
    <t>20240713104653X813709442</t>
  </si>
  <si>
    <t xml:space="preserve">【农村网络投诉】流程受理流水号：20240713104434150636547351037707
客户号码:15063654735
客户姓名:赵*
投诉地市:潍坊
来话流水:2024071310441847720840935
宽带账号:15063654735
宽带账号归属地市:潍坊
宽带账号归属区县:潍城区
故障地址:潍坊潍城区经济开发区管理委员会营子营子自然村营子村 5中营子南数3排路西东山*********
联系电话:13854401097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10:46:05
具体故障现象:光猫亮红灯，捋直重启未恢复
客户其他诉求:请协助，谢谢
</t>
  </si>
  <si>
    <t>2024-07-13 10:52:13</t>
  </si>
  <si>
    <t>2024-07-13 10:52:42</t>
  </si>
  <si>
    <t>SD-057-240713-571240-3190</t>
  </si>
  <si>
    <t>2024-07-13 12:22:45</t>
  </si>
  <si>
    <t>【调研】-80+白金-普通区域-寿光市-美林花园-18366501606-300M-宽带上网投诉-次数0-202407130000297217</t>
  </si>
  <si>
    <t>202407130000297217</t>
  </si>
  <si>
    <t>202407130000297217#18366501606 客户要求师傅上门安装设备，请协助谢谢 联系人：先生 联系电话：本机来电流水：2024071312184575620860123</t>
  </si>
  <si>
    <t>2024-07-13 12:24:57</t>
  </si>
  <si>
    <t>2024-07-13 12:26:43</t>
  </si>
  <si>
    <t>SD-057-240713-763592-2046</t>
  </si>
  <si>
    <t>2024-07-13 10:47:02</t>
  </si>
  <si>
    <t>【调研】-80+银卡-(目标)普通区域-潍城区-万合华庭-13561440092-500M-宽带上网投诉-次数0-20240713104400X640571803</t>
  </si>
  <si>
    <t>20240713104400X640571803</t>
  </si>
  <si>
    <t xml:space="preserve">流程受理流水号：20240713104223135614400921037102
客户号码:13561440092
客户姓名:吴**
投诉地市:潍坊
来话流水:2024071310421049120815477
宽带账号:13561440092
宽带账号归属地市:潍坊
宽带账号归属区县:潍城区
故障地址:潍坊潍城区西关街道胜利西街万合华庭8号楼*********
联系电话:13561440092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10:45:34
具体故障现象:打不开网页，
客户其他诉求:
</t>
  </si>
  <si>
    <t>2024-07-13 10:49:21</t>
  </si>
  <si>
    <t>2024-07-13 10:49:44</t>
  </si>
  <si>
    <t>SD-852-298180-1217-4953</t>
  </si>
  <si>
    <t>SD-057-240713-361789-3201</t>
  </si>
  <si>
    <t>2024-07-13 12:23:38</t>
  </si>
  <si>
    <t>普通区域-坊子区-鲁光家园-15753615921-100M-宽带上网投诉-次数0-202407130000296442</t>
  </si>
  <si>
    <t>2024-07-14 13:00:00</t>
  </si>
  <si>
    <t>202407130000296442</t>
  </si>
  <si>
    <t>202407130000296442#宽带账号：15753615921宽带地址：潍坊坊子区坊子老区行政街鲁光家园
客户来电反映宽带机顶盒无法使用，客户不会操作，无法配合线上指导，要求上门服务，请协助处理，谢谢！联系电话：本机联系人：女士来电流水：2024071312212660020879940</t>
  </si>
  <si>
    <t>2024-07-13 12:25:09</t>
  </si>
  <si>
    <t>2024-07-13 12:27:13</t>
  </si>
  <si>
    <t>SD-057-240713-875920-4821</t>
  </si>
  <si>
    <t>2024-07-13 15:09:45</t>
  </si>
  <si>
    <t>【调研】-普通区域--null--宽带上网投诉-次数0-202407120000513389</t>
  </si>
  <si>
    <t>2024-07-14 16:10:00</t>
  </si>
  <si>
    <t>202407120000513389</t>
  </si>
  <si>
    <t>202407120000513389#客户来电反映摄像头不管用，解释不认可，提及投诉，联系人刘*联系电话18866462223录音2024071217003419320821851</t>
  </si>
  <si>
    <t>2024-07-14 14:50:45</t>
  </si>
  <si>
    <t>家庭咨询-&gt;产品质量-&gt;家庭安防-&gt;全局流转-&gt;功能使用-&gt;通电无反应-&gt;全局流转</t>
  </si>
  <si>
    <t>SD-057-240713-061429-4761</t>
  </si>
  <si>
    <t>2024-07-13 15:07:36</t>
  </si>
  <si>
    <t>80+银卡-普通区域-奎文区-骏龙花园（代理商保护，开户联系19819652007）-13863680969-100M-宽带上网投诉-次数0-202407130000391765</t>
  </si>
  <si>
    <t>2024-07-14 16:08:00</t>
  </si>
  <si>
    <t>202407130000391765</t>
  </si>
  <si>
    <t>202407130000391765#13863680969客户来电反映电视直播不能观看，机顶盒的电源灯不亮，重启不管用，这边查询质差机顶盒，需要师傅上门去看一下，请协助处理 谢谢
联系人先生 联系电话本机 来话流水号2024071315043284520859230</t>
  </si>
  <si>
    <t>2024-07-13 15:23:04</t>
  </si>
  <si>
    <t>2024-07-13 15:23:42</t>
  </si>
  <si>
    <t>SD-851-267102-22768-3076</t>
  </si>
  <si>
    <t>SD-057-240713-198754-4765</t>
  </si>
  <si>
    <t>2024-07-13 15:07:46</t>
  </si>
  <si>
    <t>【调研】-80+金卡-(目标)普通区域-高密市-新贵家苑-15863696109-100M-宽带上网投诉-次数0-202407130000394486</t>
  </si>
  <si>
    <t>202407130000394486</t>
  </si>
  <si>
    <t xml:space="preserve">202407130000394486#流程受理流水号：20240713150724158636961091088807
客户号码:15863696109
客户姓名:姜*
投诉地市:潍坊
来话流水:2024071315071103520889594
宽带账号:15863696109
宽带账号归属地市:潍坊
宽带账号归属区县:高密市
故障地址:潍坊高密市醴泉街道振兴街新贵家苑1号楼*********
联系电话:15863696109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15:07:29
具体故障现象:打不开网页，
客户其他诉求:客户侧为质差终端，要求上门更换终端并一并处理故障问题。
</t>
  </si>
  <si>
    <t>2024-07-13 15:10:13</t>
  </si>
  <si>
    <t>2024-07-13 15:13:42</t>
  </si>
  <si>
    <t>SD-057-240713-184603-8524</t>
  </si>
  <si>
    <t>2024-07-13 22:55:59</t>
  </si>
  <si>
    <t>【调研】-80+普通-普通区域-诸城市-王富庄村-18763693956-1000M-宽带上网投诉-次数0-202407130000629838</t>
  </si>
  <si>
    <t>202407130000629838</t>
  </si>
  <si>
    <t>202407130000629838#流程受理流水号：20240713225437187636939561153886
客户号码:18763693956
客户姓名:吉*
投诉地市:潍坊
来话流水:2024071322541094920836154
宽带账号:18763693956
宽带账号归属地市:潍坊
宽带账号归属区县:诸城市
故障地址:潍坊诸城市相州镇王富庄王富庄村王富庄村26#箱*********
联系电话:18763693956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22:54:07
具体故障现象:线断了，客户要求尽快处理
客户其他诉求:
;宽带小区$[王富庄村]$</t>
  </si>
  <si>
    <t>2024-07-13 23:48:13</t>
  </si>
  <si>
    <t>2024-07-14 07:48:40</t>
  </si>
  <si>
    <t>SD-851-274901-5395-13419</t>
  </si>
  <si>
    <t>SD-057-240713-029751-1976</t>
  </si>
  <si>
    <t>2024-07-13 10:41:45</t>
  </si>
  <si>
    <t>【调研】-普通区域-昌邑市-一品苑-15095192886-300M-宽带上网投诉-次数0-202407130000175487</t>
  </si>
  <si>
    <t>202407130000175487</t>
  </si>
  <si>
    <t>202407130000175487# 宽带账号：15095192886；宽带地址：潍坊昌邑市城区都昌路一品苑中区B1楼；客户来电反映网络掉线，百兆路由器，客户异机来电报修，要求上门处理,联系电话：15866535062来电流水：2024071310370727320854252</t>
  </si>
  <si>
    <t>2024-07-13 10:43:00</t>
  </si>
  <si>
    <t>2024-07-13 10:43:23</t>
  </si>
  <si>
    <t>2024-07-13 10:41:52</t>
  </si>
  <si>
    <t>【调研】-普通区域-奎文区-东海花园-13791616292-100M-宽带上网投诉-次数0-202407130000210132 一级督办</t>
  </si>
  <si>
    <t>2024-07-14 11:42:00</t>
  </si>
  <si>
    <t>202407130000210132</t>
  </si>
  <si>
    <t>2024-07-13 10:43:04</t>
  </si>
  <si>
    <t>2024-07-13 10:45:10</t>
  </si>
  <si>
    <t>SD-057-240713-903526-4782</t>
  </si>
  <si>
    <t>2024-07-13 15:08:17</t>
  </si>
  <si>
    <t>80+银卡-普通区域-诸城市-王家我乐村-18853670008-300M-宽带上网投诉-次数0-20240713150619X379460122</t>
  </si>
  <si>
    <t>20240713150619X379460122</t>
  </si>
  <si>
    <t xml:space="preserve">【农村网络投诉】流程受理流水号：20240713150506188536700081088316
客户号码:18853670008
客户姓名:孙**
投诉地市:潍坊
来话流水:2024071315043003720858722
宽带账号:18853670008
宽带账号归属地市:潍坊
宽带账号归属区县:诸城市
故障地址:潍坊诸城市密州街道王家我乐王家我乐村王家我乐村中南10号箱*********
联系电话:15069675533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15:06:15
具体故障现象:PON灯闪，重启设备
按顺序重启设备
客户其他诉求:
</t>
  </si>
  <si>
    <t>SD-057-240713-548296-48</t>
  </si>
  <si>
    <t>2024-07-13 06:55:09</t>
  </si>
  <si>
    <t>80+普通-FTTR-普通区域-奎文区-樱园西区-15762618677-1000M-宽带上网投诉-次数0-202407130000091255</t>
  </si>
  <si>
    <t>202407130000091255</t>
  </si>
  <si>
    <t xml:space="preserve">202407130000091255#流程受理流水号：20240713065439157626186771000099
客户号码:15762618677
客户姓名:李*
投诉地市:潍坊
来话流水:2024071306541436220803898
宽带账号:15762618677
宽带账号归属地市:潍坊
宽带账号归属区县:奎文区
故障地址:潍坊奎文区梨园街道文化路樱园西区25号楼*********
联系电话:15762618677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光功率:-20.55
故障大类:宽带/电视
故障细类:宽带无法上网
携转原因:
故障时间:2024-07-13 06:54:49
具体故障现象:打不开网页，
客户其他诉求:客户侧为质差终端，要求上门更换终端并一并处理故障问题。
</t>
  </si>
  <si>
    <t>2024-07-13 07:12:29</t>
  </si>
  <si>
    <t>2024-07-13 07:12:53</t>
  </si>
  <si>
    <t>SD-851-256936-2667-14440</t>
  </si>
  <si>
    <t>SD-057-240713-237501-50</t>
  </si>
  <si>
    <t>2024-07-13 06:59:44</t>
  </si>
  <si>
    <t>普通区域-安丘市-北王家庄村自然村-13863670502-100M-宽带上网投诉-次数0-202407130000093103</t>
  </si>
  <si>
    <t>202407130000093103</t>
  </si>
  <si>
    <t>202407130000093103#流程受理流水号：20240713065852138636705021000108
客户号码:13863670502
客户姓名:黄**
投诉地市:潍坊
来话流水:2024071306582160520804012
宽带账号:13863670502
宽带账号归属地市:潍坊
宽带账号归属区县:安丘市
故障地址:潍坊安丘市石埠子镇北王家庄村北王家庄村自然村北王家庄紧急扩容1#箱刘月宝*********
联系电话:13863670502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06:59:17
具体故障现象:光猫亮红灯，
客户其他诉求:
;宽带小区$[北王家庄村自然村]$</t>
  </si>
  <si>
    <t>2024-07-13 07:20:19</t>
  </si>
  <si>
    <t>2024-07-13 07:20:50</t>
  </si>
  <si>
    <t>SD-057-240713-346890-2867</t>
  </si>
  <si>
    <t>2024-07-13 11:56:58</t>
  </si>
  <si>
    <t>【调研】-普通区域-安丘市-绪泉村、李家沟村-15763072770-200M-宽带上网投诉-次数0-202407130000280850</t>
  </si>
  <si>
    <t>2024-07-14 12:57:00</t>
  </si>
  <si>
    <t>202407130000280850</t>
  </si>
  <si>
    <t xml:space="preserve">202407130000280850#流程受理流水号：20240713115602157630727701055938
客户号码:15763072770
客户姓名:刘**
投诉地市:潍坊
来话流水:2024071311552803720866650
宽带账号:15763072770
宽带账号归属地市:潍坊
宽带账号归属区县:安丘市
故障地址:潍坊安丘市辉渠镇绪泉村辉渠绪泉绪泉村16#王文江*********
联系电话:15763072770
联系人:先生/女士
工单紧急程度:紧急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故障时间:2024-07-13 11:56:42
具体故障现象:打不开网页，
客户其他诉求:客户侧为质差终端，要求上门更换终端并一并处理故障问题。
</t>
  </si>
  <si>
    <t>2024-07-13 12:01:13</t>
  </si>
  <si>
    <t>2024-07-13 12:03:16</t>
  </si>
  <si>
    <t>SD-057-240713-897123-8493</t>
  </si>
  <si>
    <t>2024-07-13 22:20:37</t>
  </si>
  <si>
    <t>普通区域-昌乐县-昌乐县宝石城-15866196025-200M-宽带上网投诉-次数0-202407130000631782</t>
  </si>
  <si>
    <t>202407130000631782</t>
  </si>
  <si>
    <t>202407130000631782#流程受理流水号：20240713221933158661960251153750
客户号码:15866196025
客户姓名:王*
投诉地市:潍坊
来话流水:2024071322174460420826795
宽带账号:15866196025
宽带账号归属地市:潍坊
宽带账号归属区县:昌乐县
故障地址:潍坊昌乐县宝城街道方山路昌乐县宝石城利伟国际40#*********
联系电话:18206468690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故障时间:2024-07-13 22:19:45
具体故障现象:打不开网页，
客户其他诉求:
;宽带小区$[昌乐县宝石城]$</t>
  </si>
  <si>
    <t>2024-07-13 23:00:51</t>
  </si>
  <si>
    <t>2024-07-14 07:01:17</t>
  </si>
  <si>
    <t>SD-057-240713-685024-8446</t>
  </si>
  <si>
    <t>2024-07-13 22:02:55</t>
  </si>
  <si>
    <t>80+金卡-普通区域-安丘市-河北张排村自然村-18763617770-1000M-宽带上网投诉-次数0-202407130000629727</t>
  </si>
  <si>
    <t>202407130000629727</t>
  </si>
  <si>
    <t xml:space="preserve">202407130000629727#流程受理流水号：20240713220102187636177701153648
客户号码:18763617770
客户姓名:王*
投诉地市:潍坊
来话流水:2024071322004779620818606
宽带账号:18763617770
宽带账号归属地市:潍坊
宽带账号归属区县:安丘市
故障地址:潍坊安丘市刘家尧镇河北张排村河北张排村自然村河北张排村44号箱王玉光*********
联系电话:18763617770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故障细类:宽带无法上网
携转原因:
故障时间:2024-07-13 22:00:06
具体故障现象:宽带无法上网
客户其他诉求:客户侧为质差终端，要求上门更换终端并一并处理故障问题。
</t>
  </si>
  <si>
    <t>2024-07-13 23:02:09</t>
  </si>
  <si>
    <t>2024-07-14 07:02:32</t>
  </si>
  <si>
    <t>SD-851-238194-10072-13084</t>
  </si>
  <si>
    <t>SD-057-240713-145769-2851</t>
  </si>
  <si>
    <t>2024-07-13 11:56:14</t>
  </si>
  <si>
    <t>普通区域-寿光市-绿源小区新-15863618538-300M-魔百和投诉-次数0-20240713115328X808477491</t>
  </si>
  <si>
    <t>20240713115328X808477491</t>
  </si>
  <si>
    <t>流程受理流水号：20240713115202158636185381054989
客户号码:15863618538
客户姓名:孙**
投诉地市:潍坊
来话流水:2024071311505217120816727
宽带账号:15863618538
宽带账号归属地市:潍坊
宽带账号归属区县:寿光市
故障地址:潍坊寿光市孙家集街道绿源路绿源小区新4号楼*********
联系电话:15863618538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故障细类:移动高清电视故障(专席)
携转原因:
故障时间:2024-07-13 11:46:52
魔百和单播/组播:单播
具体故障现象:点播和直播观看都出现卡顿缓冲，
客户其他诉求:
魔百和单/组播：单播</t>
  </si>
  <si>
    <t>2024-07-13 12:27:21</t>
  </si>
  <si>
    <t>2024-07-13 12:39:42</t>
  </si>
  <si>
    <t>SD-057-240713-248679-8455</t>
  </si>
  <si>
    <t>2024-07-13 22:08:23</t>
  </si>
  <si>
    <t>普通区域-昌乐县-白塔村自然村-17853668516-1000M-宽带上网投诉-次数0-202407130000630799</t>
  </si>
  <si>
    <t>202407130000630799</t>
  </si>
  <si>
    <t>202407130000630799#流程受理流水号：20240713220620178536685161153681
客户号码:17853668516
客户姓名:王*
投诉地市:潍坊
来话流水:2024071322055688120822166
宽带账号:17853668516
宽带账号归属地市:潍坊
宽带账号归属区县:昌乐县
故障地址:潍坊昌乐县白塔镇白塔村白塔村自然村白塔村1#（村东张召成）*********
联系电话:17853668516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22:06:34
具体故障现象:光猫亮红灯，
客户其他诉求:
;宽带小区$[白塔村自然村]$</t>
  </si>
  <si>
    <t>2024-07-13 22:21:46</t>
  </si>
  <si>
    <t>2024-07-14 07:30:01</t>
  </si>
  <si>
    <t>SD-851-312614-32266-4908</t>
  </si>
  <si>
    <t>SD-057-240713-481953-2887</t>
  </si>
  <si>
    <t>2024-07-13 11:59:09</t>
  </si>
  <si>
    <t>80+金卡-普通区域-临朐县-解家河自然村-15965077857-1000M-宽带上网投诉-次数0-20240713115629X989495894</t>
  </si>
  <si>
    <t>20240713115629X989495894</t>
  </si>
  <si>
    <t xml:space="preserve">【农村网络投诉】流程受理流水号：20240713115545159650778571055870
客户号码:15965077857
客户姓名:刘**
投诉地市:潍坊
来话流水:2024071311550434920862454
宽带账号:15965077857
宽带账号归属地市:潍坊
宽带账号归属区县:临朐县
故障地址:潍坊临朐县山旺镇人民政府解家河解家河自然村解家河村（扩容2次）18号箱刘文升（外墙）*********
联系电话:15965077857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11:56:08
具体故障现象:光猫亮红灯，家里无法上网，请处理，谢谢
客户其他诉求:
</t>
  </si>
  <si>
    <t>2024-07-13 12:01:33</t>
  </si>
  <si>
    <t>2024-07-13 12:02:10</t>
  </si>
  <si>
    <t>SD-851-300529-6121-26409</t>
  </si>
  <si>
    <t>SD-057-240713-014876-2840</t>
  </si>
  <si>
    <t>2024-07-13 11:54:43</t>
  </si>
  <si>
    <t>【调研】-80+普通-(目标)普通区域-寿光市-朱家小区-15053610562-500M-宽带上网投诉-次数0-202407130000279702</t>
  </si>
  <si>
    <t>202407130000279702</t>
  </si>
  <si>
    <t>202407130000279702#宽带账号：15053610562；宽带地址：潍坊寿光市田柳朱家村朱家小区朱家2号楼*********； ，具体现象：客户反映网速慢，要求师傅联系维修，要求尽快处理回复！来电流水：2024071311523113920834792，联系电话： 15053610562</t>
  </si>
  <si>
    <t>2024-07-13 11:57:30</t>
  </si>
  <si>
    <t>2024-07-13 11:58:04</t>
  </si>
  <si>
    <t>SD-057-240713-023615-2899</t>
  </si>
  <si>
    <t>2024-07-13 11:59:43</t>
  </si>
  <si>
    <t>FTTR-普通区域-寿光市-黄孟-18706589068-1000M-宽带上网投诉-次数0-20240713115836X116485376</t>
  </si>
  <si>
    <t>20240713115836X116485376</t>
  </si>
  <si>
    <t xml:space="preserve">【农村网络投诉】流程受理流水号：20240713115651187065890681056133
客户号码:18706589068
客户姓名:房**
投诉地市:潍坊
来话流水:2024071311562675720876724
宽带账号:18706589068
宽带账号归属地市:潍坊
宽带账号归属区县:寿光市
故障地址:潍坊寿光市纪台镇黄孟村黄孟黄孟6号箱*
联系电话:18706589068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11:57:27
具体故障现象:光猫亮红灯，
客户其他诉求:
</t>
  </si>
  <si>
    <t>2024-07-13 12:01:36</t>
  </si>
  <si>
    <t>2024-07-13 12:02:04</t>
  </si>
  <si>
    <t>SD-851-265727-28679-24328</t>
  </si>
  <si>
    <t>SD-057-240713-604823-2872</t>
  </si>
  <si>
    <t>2024-07-13 11:57:17</t>
  </si>
  <si>
    <t>80+银卡-FTTR-普通区域-潍城区-安顺东区-13666365958-1000M-宽带上网投诉-次数0-20240713115530X930920490</t>
  </si>
  <si>
    <t>20240713115530X930920490</t>
  </si>
  <si>
    <t xml:space="preserve">流程受理流水号：20240713115410136663659581055514
客户号码:13666365958
客户姓名:刘**
投诉地市:潍坊
来话流水:2024071311531894120843297
宽带账号:13666365958
宽带账号归属地市:潍坊
宽带账号归属区县:潍城区
故障地址:潍坊潍城区城关街道东风西街安顺东区26号楼*********
联系电话:18660600793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故障时间:2024-07-13 11:54:40
具体故障现象:全光WIFI网速慢，请协助处理，谢谢
客户其他诉求:
</t>
  </si>
  <si>
    <t>2024-07-13 12:03:34</t>
  </si>
  <si>
    <t>2024-07-13 12:03:51</t>
  </si>
  <si>
    <t>SD-851-318319-4655-7144</t>
  </si>
  <si>
    <t>SD-057-240713-135860-2829</t>
  </si>
  <si>
    <t>2024-07-13 11:53:19</t>
  </si>
  <si>
    <t>80+普通-普通区域-青州市-温庄-15054844639-100M-宽带上网投诉-次数0-202407130000278734</t>
  </si>
  <si>
    <t>2024-07-14 12:54:00</t>
  </si>
  <si>
    <t>202407130000278734</t>
  </si>
  <si>
    <t xml:space="preserve">202407130000278734#流程受理流水号：20240713115214150548446391055030
客户号码:15054844639
客户姓名:李**
投诉地市:潍坊
来话流水:2024071311515874320828919
宽带账号:15054844639
宽带账号归属地市:潍坊
宽带账号归属区县:青州市
故障地址:潍坊青州市邵庄镇温庄村温庄10号箱（篮球场东浩浩家电）*********
联系电话:18366518687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11:52:54
具体故障现象:光猫亮红灯，
客户其他诉求:客户侧为质差终端，要求上门更换终端并一并处理故障问题。
</t>
  </si>
  <si>
    <t>2024-07-13 12:03:37</t>
  </si>
  <si>
    <t>2024-07-13 12:04:05</t>
  </si>
  <si>
    <t>SD-057-240713-127398-2796</t>
  </si>
  <si>
    <t>2024-07-13 11:50:08</t>
  </si>
  <si>
    <t>【调研】-普通区域-奎文区-欣泰盛和苑-13791886526-200M-宽带上网投诉-次数0-202407130000270615</t>
  </si>
  <si>
    <t>2024-07-14 12:51:00</t>
  </si>
  <si>
    <t>202407130000270615</t>
  </si>
  <si>
    <t>202407130000270615#
宽带账号：13791886526；宽带地址：潍坊奎文区北苑街道乐川街欣泰盛和苑4号楼*********；客户来电反映宽带/无法连网，/客户不配合排障，要求上门，请协助处理，谢谢！！来电流水：2024071311485631020895455，联系电话：13791886526</t>
  </si>
  <si>
    <t>2024-07-13 11:52:41</t>
  </si>
  <si>
    <t>2024-07-13 11:53:14</t>
  </si>
  <si>
    <t>2024-07-13 11:56:38</t>
  </si>
  <si>
    <t>80+普通-普通区域-潍城区-马家村-18863656631-1000M-宽带上网投诉-次数0-20240713115426X866902997 一级督办</t>
  </si>
  <si>
    <t>20240713115426X866902997</t>
  </si>
  <si>
    <t>2024-07-13 12:02:17</t>
  </si>
  <si>
    <t>2024-07-13 12:02:34</t>
  </si>
  <si>
    <t>SD-851-323571-17588-24562</t>
  </si>
  <si>
    <t>SD-057-240713-975268-2808</t>
  </si>
  <si>
    <t>2024-07-13 11:51:10</t>
  </si>
  <si>
    <t>普通区域-临朐县-石家河岸青-15866129123-300M-宽带上网投诉-次数0-202407130000276396</t>
  </si>
  <si>
    <t>202407130000276396</t>
  </si>
  <si>
    <t>202407130000276396#宽带账号：15866129123；宽带地址：潍坊临朐县寺头镇人民政府石家河岸青石家河岸青石家河岸青；客户来电反映宽带无法连接，无法配合线上指导/客户不配合排障，请协助处理，谢谢！联系电话：15910057551；联系人：先生；来电流水：2024071311463647420870052</t>
  </si>
  <si>
    <t>2024-07-13 11:57:40</t>
  </si>
  <si>
    <t>2024-07-13 11:58:34</t>
  </si>
  <si>
    <t>SD-057-240713-513904-2308</t>
  </si>
  <si>
    <t>2024-07-13 11:10:52</t>
  </si>
  <si>
    <t>普通区域-昌邑市-沟北村自然村-13964601007-100M-宽带上网投诉-次数0-202407130000238620</t>
  </si>
  <si>
    <t>2024-07-14 12:11:00</t>
  </si>
  <si>
    <t>202407130000238620</t>
  </si>
  <si>
    <t>202407130000238620#宽带账号：13964601007；宽带地址：潍坊昌邑市李家埠镇沟北村卫生室；客户来电反映宽带无法上网，经查询客户侧为质差终端，请协助上门更换终端并一并处理故障问题，谢谢！联系电话：13964601007；联系人：先生；来电流水：2024071311070242120813580。</t>
  </si>
  <si>
    <t>2024-07-13 11:13:09</t>
  </si>
  <si>
    <t>2024-07-13 11:13:52</t>
  </si>
  <si>
    <t>SD-057-240713-498062-2467</t>
  </si>
  <si>
    <t>2024-07-13 11:17:13</t>
  </si>
  <si>
    <t>【调研】-普通区域-潍城区-银河花园a区-13792682672-1000M-宽带上网投诉-次数0-20240713111435X475754872</t>
  </si>
  <si>
    <t>20240713111435X475754872</t>
  </si>
  <si>
    <t xml:space="preserve">流程受理流水号：20240713111409137926826721045445
客户号码:13792682672
客户姓名:崔**
投诉地市:潍坊
来话流水:2024071311075091620822950
宽带账号:13792682672
宽带账号归属地市:潍坊
宽带账号归属区县:潍城区
故障地址:潍坊潍城区经济开发区管理委员会北宫西街银河花园a区沿街西门 北第1个箱（移动营业厅）*********
联系电话:18264635886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故障时间:2024-07-13 11:13:43
具体故障现象:光猫灯正常但电脑手机无法上网，
客户其他诉求:
</t>
  </si>
  <si>
    <t>2024-07-13 11:21:57</t>
  </si>
  <si>
    <t>2024-07-13 11:22:19</t>
  </si>
  <si>
    <t>SD-851-292193-9800-14477</t>
  </si>
  <si>
    <t>SD-057-240713-891023-940</t>
  </si>
  <si>
    <t>2024-07-13 09:20:22</t>
  </si>
  <si>
    <t>(目标)普通区域-昌邑市-董家村自然村-13563620560-100M-宽带上网投诉-次数0-20240713091715X435886882</t>
  </si>
  <si>
    <t>2024-07-14 10:21:00</t>
  </si>
  <si>
    <t>20240713091715X435886882</t>
  </si>
  <si>
    <t xml:space="preserve">【农村网络投诉】流程受理流水号：20240713091540135636205601013088
客户号码:13563620560
客户姓名:董**
投诉地市:潍坊
来话流水:2024071309151918720895090
宽带账号:13563620560
宽带账号归属地市:潍坊
宽带账号归属区县:昌邑市
故障地址:潍坊昌邑市围子镇董家村董家村自然村11号箱扩容*********
联系电话:13563620560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09:14:04
具体故障现象:提示网络无法连接，
客户其他诉求:
</t>
  </si>
  <si>
    <t>2024-07-13 09:30:55</t>
  </si>
  <si>
    <t>2024-07-13 09:31:20</t>
  </si>
  <si>
    <t>SD-057-240713-760951-3428</t>
  </si>
  <si>
    <t>2024-07-13 12:53:17</t>
  </si>
  <si>
    <t>80+银卡-普通区域-安丘市-青云御景园-15069689866-1000M-魔百和投诉-次数0-20240713125152X312220709</t>
  </si>
  <si>
    <t>20240713125152X312220709</t>
  </si>
  <si>
    <t>流程受理流水号：20240713125001150696898661064906
客户号码:15069689866
客户姓名:刘**
投诉地市:潍坊
来话流水:2024071312443722820835559
宽带账号:15069689866
宽带账号归属地市:潍坊
宽带账号归属区县:安丘市
故障地址:潍坊安丘市兴安街道建安路青云御景园31B号楼*********
联系电话:15069689866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故障时间:2024-07-13 12:53:48
魔百和单播/组播:单播
具体故障现象:电视直播或点播无法观看，线上无法操作
客户其他诉求:
魔百和单/组播：单播</t>
  </si>
  <si>
    <t>2024-07-13 12:57:15</t>
  </si>
  <si>
    <t>家庭业务-&gt;产品质量-&gt;互联网电视(移动高清)-&gt;全局流转-&gt;功能使用-&gt;无法升级、升级后无法正常使用-&gt;全局流转</t>
  </si>
  <si>
    <t>2024-07-13 12:57:41</t>
  </si>
  <si>
    <t>SD-851-291162-49488-5144</t>
  </si>
  <si>
    <t>SD-057-240713-029347-3445</t>
  </si>
  <si>
    <t>2024-07-13 12:55:34</t>
  </si>
  <si>
    <t>普通区域-临朐县-吕匣临街商铺聚类市场-18765619866-100M-宽带上网投诉-次数0-202407130000313745</t>
  </si>
  <si>
    <t>202407130000313745</t>
  </si>
  <si>
    <t>202407130000313745#宽带账号：18765619866；宽带地址：潍坊临朐县寺头镇人民政府吕匣中心街吕匣临街商铺聚类市场吕匣临街商铺聚；客户来电反映移动高清无法观看，客户不配合排障，要求上门，请协助处理，谢谢！联系电话：本机；联系人：先生；来电流水：2024071312492600820866273</t>
  </si>
  <si>
    <t>2024-07-13 12:59:36</t>
  </si>
  <si>
    <t>2024-07-13 13:00:06</t>
  </si>
  <si>
    <t>SD-057-240713-435762-1250</t>
  </si>
  <si>
    <t>2024-07-13 09:44:48</t>
  </si>
  <si>
    <t>【调研】-普通区域-滨海-裕源花园一区-13405361933-300M-宽带上网投诉-次数0-202407130000157306</t>
  </si>
  <si>
    <t>202407130000157306</t>
  </si>
  <si>
    <t xml:space="preserve">202407130000157306#流程受理流水号：20240713094312134053619331021111
客户号码:13405361933
客户姓名:张**
投诉地市:潍坊
来话流水:2024071309422493620899379
宽带账号:13405361933
宽带账号归属地市:潍坊
宽带账号归属区县:滨海
故障地址:潍坊滨海大家洼街道海源街裕源花园一区12号楼*********
联系电话:13405361933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光功率:-18.63
故障大类:宽带/电视
故障细类:宽带无法上网
携转原因:
故障时间:2024-07-13 09:45:17
具体故障现象:打不开网页，
客户其他诉求:客户侧为质差终端，要求上门更换终端并一并处理故障问题。
</t>
  </si>
  <si>
    <t>2024-07-13 09:47:13</t>
  </si>
  <si>
    <t>2024-07-13 09:47:52</t>
  </si>
  <si>
    <t>SD-057-240713-957340-3423</t>
  </si>
  <si>
    <t>2024-07-13 12:53:02</t>
  </si>
  <si>
    <t>FTTR-普通区域-寿光市-中南花城-18805369053-500M-宽带上网投诉-次数0-20240713125045X245402487</t>
  </si>
  <si>
    <t>20240713125045X245402487</t>
  </si>
  <si>
    <t xml:space="preserve">流程受理流水号：20240713124759188053690531064646
客户号码:18805369053
客户姓名:桑**
投诉地市:潍坊
来话流水:2024071312472049620853001
宽带账号:18805369053
宽带账号归属地市:潍坊
宽带账号归属区县:寿光市
故障地址:潍坊寿光市洛城街道洛兴街中南花城4号楼*********
联系电话:18805369053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13:49:05
具体故障现象:注册灯闪烁捋直插紧光纤线重启光猫未恢复
客户其他诉求:
</t>
  </si>
  <si>
    <t>2024-07-13 12:55:25</t>
  </si>
  <si>
    <t>2024-07-13 12:55:52</t>
  </si>
  <si>
    <t>SD-851-267426-19639-13825</t>
  </si>
  <si>
    <t>SD-057-240713-193867-2663</t>
  </si>
  <si>
    <t>2024-07-13 11:35:06</t>
  </si>
  <si>
    <t>80+金卡-普通区域-寒亭区-大官庄村自然村-13406649116-1000M-宽带上网投诉-次数0-20240713113304X584844625</t>
  </si>
  <si>
    <t>20240713113304X584844625</t>
  </si>
  <si>
    <t xml:space="preserve">【农村网络投诉】流程受理流水号：20240713113237134066491161050261
客户号码:13406649116
客户姓名:李**
投诉地市:潍坊
来话流水:2024071311321695220809760
宽带账号:13406649116
宽带账号归属地市:潍坊
宽带账号归属区县:寒亭区
故障地址:潍坊寒亭区南孙镇大官庄村大官庄村自然村大官庄村东一南北街北一10号箱卫生室*********
联系电话:13406649116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11:05:19
具体故障现象:提示网络无法连接，
客户其他诉求:
</t>
  </si>
  <si>
    <t>2024-07-13 11:36:28</t>
  </si>
  <si>
    <t>2024-07-13 11:36:42</t>
  </si>
  <si>
    <t>SD-057-240713-206395-1557</t>
  </si>
  <si>
    <t>2024-07-13 10:11:13</t>
  </si>
  <si>
    <t>普通区域-寒亭区-欧洲小镇小区-15763087958-1000M-宽带上网投诉-次数0-202407130000183366</t>
  </si>
  <si>
    <t>202407130000183366</t>
  </si>
  <si>
    <t>202407130000183366#流程受理流水号：20240713101029157630879581028423
客户号码:15763087958
客户姓名:王*
投诉地市:潍坊
来话流水:2024071310100953220827698
宽带账号:15763087958
宽带账号归属地市:潍坊
宽带账号归属区县:寒亭区
故障地址:潍坊寒亭区开元街道通亭街欧洲小镇小区通亭街沿街楼西区（公建楼）*********
联系电话:15763087958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10:10:48
具体故障现象:光猫亮红灯，
客户其他诉求:客户要求明天上午去维修
;宽带小区$[欧洲小镇小区]$</t>
  </si>
  <si>
    <t>2024-07-13 10:14:22</t>
  </si>
  <si>
    <t>2024-07-13 10:16:23</t>
  </si>
  <si>
    <t>SD-851-280878-19709-27959</t>
  </si>
  <si>
    <t>SD-057-240713-586310-52</t>
  </si>
  <si>
    <t>2024-07-13 07:02:02</t>
  </si>
  <si>
    <t>80+普通-(目标)普通区域-寒亭区-湾头老村自然村-13869676691-300M-宽带上网投诉-次数0-20240713065631X991076398</t>
  </si>
  <si>
    <t>20240713065631X991076398</t>
  </si>
  <si>
    <t>【农村网络投诉】问题描述：山东省18863662652客户来电反映，13869676691号码绑定的宽带，宽带安装地址：潍坊寒亭区经济开发区湾头老村湾头老村自然村湾头老村10号箱*********，宽带出现故障，故障现象：光猫LOS亮红灯，无法上网
客服查证：无割接影响公告：默认显示“经查证无升级影响口径”
客户要求：要求上门维修   上门前联系  
备注：联系电话17515232805</t>
  </si>
  <si>
    <t>2024-07-13 07:12:09</t>
  </si>
  <si>
    <t>2024-07-13 07:12:46</t>
  </si>
  <si>
    <t>SD-057-240713-197835-976</t>
  </si>
  <si>
    <t>2024-07-13 09:23:16</t>
  </si>
  <si>
    <t>普通区域-寒亭区-爱悦城鸿府-17353662290-300M-宽带上网投诉-次数0-20240713092032X632053983</t>
  </si>
  <si>
    <t>20240713092032X632053983</t>
  </si>
  <si>
    <t xml:space="preserve">流程受理流水号：20240713091840173536622901013987
客户号码:17353662290
客户姓名:白**
投诉地市:潍坊
来话流水:2024071309171549520816120
宽带账号:17353662290
宽带账号归属地市:潍坊
宽带账号归属区县:寒亭区
故障地址:潍坊寒亭区寒亭街道友谊路爱悦城鸿府24号楼*********
联系电话:17353662290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故障时间:2024-07-13 09:19:03
具体故障现象:网速慢卡顿，千兆路由器，连接光猫1口，重启过了，请协助处理，谢谢
客户其他诉求:
</t>
  </si>
  <si>
    <t>2024-07-13 09:28:51</t>
  </si>
  <si>
    <t>2024-07-13 09:29:10</t>
  </si>
  <si>
    <t>SD-851-266730-14551-3184</t>
  </si>
  <si>
    <t>SD-057-240713-652039-3471</t>
  </si>
  <si>
    <t>2024-07-13 12:58:46</t>
  </si>
  <si>
    <t>【调研】-普通区域-奎文区-欣泰盛和苑-15966090912-100M-宽带上网投诉-次数0-202407130000318480</t>
  </si>
  <si>
    <t>202407130000318480</t>
  </si>
  <si>
    <t xml:space="preserve">202407130000318480#流程受理流水号：20240713125653159660909121065995
客户号码:15966090912
客户姓名:史**
投诉地市:潍坊
来话流水:2024071312562088120809865
宽带账号:15966090912
宽带账号归属地市:潍坊
宽带账号归属区县:奎文区
故障地址:潍坊奎文区北苑街道乐川街欣泰盛和苑6号楼*********
联系电话:15966090912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故障时间:2024-07-13 12:56:29
具体故障现象:提示网络无法连接，
客户其他诉求:客户侧为质差终端，要求上门更换终端并一并处理故障问题。
</t>
  </si>
  <si>
    <t>2024-07-13 13:01:35</t>
  </si>
  <si>
    <t>2024-07-13 13:01:57</t>
  </si>
  <si>
    <t>SD-057-240713-896537-368</t>
  </si>
  <si>
    <t>2024-07-13 08:42:22</t>
  </si>
  <si>
    <t>普通区域-青州市-迟家村-18263622966-300M-宽带上网投诉-次数0-202407130000102065</t>
  </si>
  <si>
    <t>202407130000102065</t>
  </si>
  <si>
    <t xml:space="preserve">202407130000102065#宽带账号：18263622966；宽带地址：潍坊青州市黄楼街道迟家村迟家村；客户来电反映宽带无法上网，客户不配合排障，要求师傅上门，请协助处理，谢谢！联系电话：17560684930；联系人：先生；来电流水：2024071308381901220876807。 
</t>
  </si>
  <si>
    <t>2024-07-13 08:49:34</t>
  </si>
  <si>
    <t>2024-07-13 08:49:50</t>
  </si>
  <si>
    <t>SD-057-240713-926730-191</t>
  </si>
  <si>
    <t>2024-07-13 08:14:33</t>
  </si>
  <si>
    <t>80+金卡-普通区域-高密市-碾头小区D区-15963602366-1000M-宽带上网投诉-次数0-202407130000094985</t>
  </si>
  <si>
    <t>202407130000094985</t>
  </si>
  <si>
    <t>202407130000094985#流程受理流水号：20240713081011159636023661000641
客户号码:15963602366
客户姓名:张**
投诉地市:潍坊
来话流水:2024071308091898320846721
宽带账号:15963602366
宽带账号归属地市:潍坊
宽带账号归属区县:高密市
故障地址:潍坊高密市密水街道顺河路碾头小区D区5号楼*********
联系电话:15963602366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08:14:21
具体故障现象:光猫亮红灯，
客户其他诉求:
;宽带小区$[碾头小区D区]$</t>
  </si>
  <si>
    <t>2024-07-13 08:16:06</t>
  </si>
  <si>
    <t>2024-07-13 08:16:32</t>
  </si>
  <si>
    <t>SD-851-306396-14983-29626</t>
  </si>
  <si>
    <t>SD-057-240713-092586-54</t>
  </si>
  <si>
    <t>2024-07-13 07:02:13</t>
  </si>
  <si>
    <t>80+金卡-FTTR-普通区域-安丘市-大华中央城-13505368002-1000M-宽带上网投诉-次数0-202407130000091130</t>
  </si>
  <si>
    <t>202407130000091130</t>
  </si>
  <si>
    <t xml:space="preserve">202407130000091130#流程受理流水号：20240713070142135053680021000113
客户号码:13505368002
客户姓名:葛*
投诉地市:潍坊
来话流水:2024071307012731520804221
宽带账号:13505368002
宽带账号归属地市:潍坊
宽带账号归属区县:安丘市
故障地址:潍坊安丘市兴安街道永安路大华中央城和园R41至48和56至57号*********
联系电话:13505368002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07:01:49
具体故障现象:宽带无法上网
客户其他诉求:客户侧为质差终端，要求上门更换终端并一并处理故障问题。
</t>
  </si>
  <si>
    <t>2024-07-13 07:22:44</t>
  </si>
  <si>
    <t>2024-07-13 07:23:17</t>
  </si>
  <si>
    <t>SD-852-291063-585-4019</t>
  </si>
  <si>
    <t>SD-057-240713-134925-1028</t>
  </si>
  <si>
    <t>2024-07-13 09:27:30</t>
  </si>
  <si>
    <t>普通区域-临朐县-华府兰庭-13953638220-1000M-宽带上网投诉-次数0-202407130000140814</t>
  </si>
  <si>
    <t>202407130000140814</t>
  </si>
  <si>
    <t>202407130000140814#宽带账号：13953638220；宽带地址：潍坊临朐县东城街道沂山路华府兰庭14号楼沿街吕学霞卫生室；客户来电反映宽带无法上网，无法配合线上指导/客户不配合排障，要求师傅上门，请协助处理，谢谢！联系电话：15863658117；联系人：女士；来电流水：2024071309205952320856631</t>
  </si>
  <si>
    <t>2024-07-13 09:32:01</t>
  </si>
  <si>
    <t>2024-07-13 09:32:39</t>
  </si>
  <si>
    <t>SD-851-322424-20198-13716</t>
  </si>
  <si>
    <t>SD-057-240713-278469-8549</t>
  </si>
  <si>
    <t>2024-07-13 23:23:41</t>
  </si>
  <si>
    <t>80+金卡-普通区域-坊子区-坊子解家庄-15254414512-100M-魔百和投诉-次数0-202407130000630146</t>
  </si>
  <si>
    <t>202407130000630146</t>
  </si>
  <si>
    <t>202407130000630146#流程受理流水号：20240713231802152544145121153926
客户号码:15254414512
客户姓名:李**
投诉地市:潍坊
来话流水:2024071323172748420838088
宽带账号:15254414512
宽带账号归属地市:潍坊
宽带账号归属区县:坊子区
故障地址:潍坊坊子区太堡庄街道（太堡庄）解家庄解家庄解家7号箱*********
联系电话:15254414512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
携转原因:
故障时间:2024-07-13 23:18:19
魔百和单播/组播:单播
具体故障现象:电视直播或点播无法观看，
客户其他诉求:对扣费不认可
魔百和单/组播：单播;宽带小区$[坊子解家庄]$</t>
  </si>
  <si>
    <t>2024-07-13 23:57:28</t>
  </si>
  <si>
    <t>2024-07-13 23:29:04</t>
  </si>
  <si>
    <t>普通区域-高密市-青岛花园-18353603225-300M-宽带上网投诉-次数0-20240713232755X475524807 一级督办</t>
  </si>
  <si>
    <t>20240713232755X475524807</t>
  </si>
  <si>
    <t>2024-07-14 00:10:39</t>
  </si>
  <si>
    <t>2024-07-14 07:12:30</t>
  </si>
  <si>
    <t>SD-057-240713-203576-362</t>
  </si>
  <si>
    <t>2024-07-13 08:42:08</t>
  </si>
  <si>
    <t>【调研】-普通区域-潍城区-西寺村自然村-18365696691-200M-宽带上网投诉-次数0-20240713084019X219986144</t>
  </si>
  <si>
    <t>2024-07-14 09:43:00</t>
  </si>
  <si>
    <t>20240713084019X219986144</t>
  </si>
  <si>
    <t xml:space="preserve">【农村网络投诉】流程受理流水号：20240713083922183656966911003297
客户号码:18365696691
客户姓名:李**
投诉地市:潍坊
来话流水:2024071308382113220877063
宽带账号:18365696691
宽带账号归属地市:潍坊
宽带账号归属区县:潍城区
故障地址:潍坊潍城区望留街道西寺村西寺村自然村6#东二胡同南数12排房子东户西山*********
联系电话:18365696691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故障时间:2024-07-13 08:39:58
具体故障现象:光猫亮红灯，
客户其他诉求:
</t>
  </si>
  <si>
    <t>2024-07-13 08:46:23</t>
  </si>
  <si>
    <t>2024-07-13 08:46:47</t>
  </si>
  <si>
    <t>SD-057-240713-658943-377</t>
  </si>
  <si>
    <t>2024-07-13 08:43:04</t>
  </si>
  <si>
    <t>80+普通-普通区域-高密市-初家社区自然村-13793647707-300M-宽带上网投诉-次数0-202407130000104764</t>
  </si>
  <si>
    <t>202407130000104764</t>
  </si>
  <si>
    <t>202407130000104764#流程受理流水号：20240713084156137936477071003955
客户号码:13793647707
客户姓名:谭**
投诉地市:潍坊
来话流水:2024071308413538620899745
宽带账号:13793647707
宽带账号归属地市:潍坊
宽带账号归属区县:高密市
故障地址:潍坊高密市密水街道利群路密水田园4号楼*********
联系电话:13793647707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08:42:25
具体故障现象:光猫亮红灯，
客户其他诉求:
;宽带小区$[初家社区自然村]$</t>
  </si>
  <si>
    <t>2024-07-13 08:46:50</t>
  </si>
  <si>
    <t>SD-852-270914-1460-5502</t>
  </si>
  <si>
    <t>SD-057-240713-028645-3392</t>
  </si>
  <si>
    <t>2024-07-13 12:47:19</t>
  </si>
  <si>
    <t>【调研】-(目标)普通区域-青州市-旗风居二期-13696367397-300M-宽带上网投诉-次数0-202407130000310915</t>
  </si>
  <si>
    <t>202407130000310915</t>
  </si>
  <si>
    <t xml:space="preserve">202407130000310915#【已关注中国移动10086微信公众号】流程受理流水号：20240713124523136963673971064241
客户号码:13696367397
客户姓名:李*
投诉地市:潍坊
来话流水:2024071312444118920835979
宽带账号:13696367397
宽带账号归属地市:潍坊
宽带账号归属区县:青州市
故障地址:潍坊青州市益都街道旗城路旗风居二期12号楼4单元501
联系电话:18366560926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故障时间:2024-07-13 12:45:29
具体故障现象:光猫亮红灯。
客户其他诉求:客户侧为质差终端，要求上门更换终端并一并处理故障问题。
</t>
  </si>
  <si>
    <t>2024-07-13 12:52:18</t>
  </si>
  <si>
    <t>2024-07-13 12:52:41</t>
  </si>
  <si>
    <t>SD-851-290868-29939-10683</t>
  </si>
  <si>
    <t>SD-057-240713-430165-3461</t>
  </si>
  <si>
    <t>2024-07-13 12:56:33</t>
  </si>
  <si>
    <t>普通区域-寒亭区-早立村-15263686495-300M-宽带上网投诉-次数0-20240713125545X545069540</t>
  </si>
  <si>
    <t>20240713125545X545069540</t>
  </si>
  <si>
    <t xml:space="preserve">【农村网络投诉】流程受理流水号：20240713125415152636864951065558
客户号码:15263686495
客户姓名:冯**
投诉地市:潍坊
来话流水:2024071312540037320895341
宽带账号:15263686495
宽带账号归属地市:潍坊
宽带账号归属区县:寒亭区
故障地址:潍坊寒亭区河滩镇早立村行政村早立村早立村5号箱*********
联系电话:15863265557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12:55:59
具体故障现象:提示网络无法连接，
客户其他诉求:
</t>
  </si>
  <si>
    <t>2024-07-13 12:58:41</t>
  </si>
  <si>
    <t>2024-07-13 12:59:07</t>
  </si>
  <si>
    <t>SD-851-316485-2388-3747</t>
  </si>
  <si>
    <t>SD-057-240713-879516-347</t>
  </si>
  <si>
    <t>2024-07-13 08:41:17</t>
  </si>
  <si>
    <t>80+金卡-普通区域-安丘市-吾山镇徐家沟-13792657832-200M-宽带上网投诉-次数0-20240713083829X109337326</t>
  </si>
  <si>
    <t>2024-07-14 09:42:00</t>
  </si>
  <si>
    <t>20240713083829X109337326</t>
  </si>
  <si>
    <t xml:space="preserve">【农村网络投诉】流程受理流水号：20240713083756137926578321002949
客户号码:13792657832
客户姓名:徐**
投诉地市:潍坊
来话流水:2024071308364004720865796
宽带账号:13792657832
宽带账号归属地市:潍坊
宽带账号归属区县:安丘市
故障地址:潍坊安丘市吾山镇徐家沟村吾山镇徐家沟徐家沟村12号箱何庆中*********
联系电话:18660668332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08:38:13
具体故障现象:光猫亮红灯，拔插光纤线未恢复
客户其他诉求:
</t>
  </si>
  <si>
    <t>2024-07-13 08:43:31</t>
  </si>
  <si>
    <t>2024-07-13 08:44:55</t>
  </si>
  <si>
    <t>SD-057-240713-023815-1538</t>
  </si>
  <si>
    <t>2024-07-13 10:10:37</t>
  </si>
  <si>
    <t>普通区域-潍城区-永安花园-13626362176-300M-宽带上网投诉-次数0-202407130000180734</t>
  </si>
  <si>
    <t>202407130000180734</t>
  </si>
  <si>
    <t>202407130000180734#宽带账号：13626362176；宽带地址：潍坊潍城区北关街道北宫西街永安家园（花园）永安花园3号楼*********；客户来电反映移动高清******，经查询客户侧为质差机顶盒，请协助上门更换设备并一并处理故障问题，谢谢！联系电话：***；联系人13626362176；来电流水：2024071310040143120853864</t>
  </si>
  <si>
    <t>2024-07-13 10:17:34</t>
  </si>
  <si>
    <t>2024-07-13 10:18:23</t>
  </si>
  <si>
    <t>SD-057-240713-015478-1706</t>
  </si>
  <si>
    <t>2024-07-13 10:18:24</t>
  </si>
  <si>
    <t>普通区域-昌邑市-仓街沿街-18763658118-100M-宽带上网投诉-次数0-202407130000187647</t>
  </si>
  <si>
    <t>2024-07-14 11:19:00</t>
  </si>
  <si>
    <t>202407130000187647</t>
  </si>
  <si>
    <t xml:space="preserve">202407130000187647#宽带账号：18763658118；宽带地址：潍坊昌邑市仓街镇仓街街仓街沿街；客户来电反映网线断了，要求师傅上门，请协助处理，谢谢！联系电话：18763658118；联系人：先生；来电流水：2024071310160717120899873。
</t>
  </si>
  <si>
    <t>2024-07-13 10:23:34</t>
  </si>
  <si>
    <t>2024-07-13 10:24:01</t>
  </si>
  <si>
    <t>SD-057-240713-912670-2456</t>
  </si>
  <si>
    <t>2024-07-13 11:16:53</t>
  </si>
  <si>
    <t>普通区域-高密市-郝家楼子自然村-13616366446-500M-魔百和投诉-次数0-202407130000247276</t>
  </si>
  <si>
    <t>202407130000247276</t>
  </si>
  <si>
    <t>202407130000247276#流程受理流水号：20240713111620136163664461046016
客户号码:13616366446
客户姓名:史**
投诉地市:潍坊
来话流水:2024071311145327120805699
宽带账号:13616366446
宽带账号归属地市:潍坊
宽带账号归属区县:高密市
故障地址:潍坊高密市柴沟镇郝家楼子郝家楼子自然村郝家楼子朱学翔13号箱*********
联系电话:13616366446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故障时间:2024-07-13 11:18:03
魔百和单播/组播:组播
具体故障现象:点播和直播观看都出现卡顿缓冲，
客户其他诉求:
魔百和单/组播：组播;宽带小区$[郝家楼子自然村]$</t>
  </si>
  <si>
    <t>2024-07-13 11:19:24</t>
  </si>
  <si>
    <t>2024-07-13 11:19:57</t>
  </si>
  <si>
    <t>SD-851-309653-26438-24754</t>
  </si>
  <si>
    <t>SD-057-240713-637051-2472</t>
  </si>
  <si>
    <t>2024-07-13 11:17:17</t>
  </si>
  <si>
    <t>【重投】-80+银卡-普通区域-安丘市-安丘韩家埠村自然村-15154491986-300M-宽带上网投诉-次数0-202407130000247572</t>
  </si>
  <si>
    <t>202407130000247572</t>
  </si>
  <si>
    <t>202407130000247572#流程受理流水号：20240713111426151544919861045512
客户号码:15154491986
客户姓名:于**
投诉地市:潍坊
来话流水:2024071311132048620887322
宽带账号:15154491986
宽带账号归属地市:潍坊
宽带账号归属区县:安丘市
故障地址:潍坊安丘市大城埠韩家埠村韩家埠村自然村韩家埠追加刘海星*********
联系电话:15154491986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11:15:02
具体故障现象:光猫亮红灯，引导 重启  光猫 插紧 光钎线
客户其他诉求:谢谢
;宽带小区$[安丘韩家埠村自然村]$</t>
  </si>
  <si>
    <t>2024-07-13 11:19:25</t>
  </si>
  <si>
    <t>2024-07-13 11:31:45</t>
  </si>
  <si>
    <t>SD-851-258274-21075-17703</t>
  </si>
  <si>
    <t>SD-057-240713-763591-1203</t>
  </si>
  <si>
    <t>2024-07-13 09:41:47</t>
  </si>
  <si>
    <t>(目标)普通区域-滨海-央子大社区(北海明珠）-13280769769-1000M-宽带上网投诉-次数0-20240713093912X752109583</t>
  </si>
  <si>
    <t>20240713093912X752109583</t>
  </si>
  <si>
    <t xml:space="preserve">流程受理流水号：20240713093843132807697691019887
客户号码:13280769769
客户姓名:蔡**
投诉地市:潍坊
来话流水:2024071309382154520852042
宽带账号:13280769769
宽带账号归属地市:潍坊
宽带账号归属区县:滨海
故障地址:潍坊滨海央子街道北海路央子大社区(北海明珠）A11号楼*********
联系电话:13280769769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故障细类:宽带网速慢/卡顿
携转原因:
故障时间:2024-07-13 09:38:50
网站/APP/游戏名称:0
具体故障现象:提示网络无法连接，
客户其他诉求:要求维修
</t>
  </si>
  <si>
    <t>2024-07-13 09:44:03</t>
  </si>
  <si>
    <t>2024-07-13 09:44:40</t>
  </si>
  <si>
    <t>SD-851-246928-1385-14885</t>
  </si>
  <si>
    <t>SD-057-240713-059283-3354</t>
  </si>
  <si>
    <t>2024-07-13 12:44:09</t>
  </si>
  <si>
    <t>80+金卡-FTTR-普通区域-奎文区-苇湾社区-15966182182-500M-宽带上网投诉-次数0-20240713124137X697442309</t>
  </si>
  <si>
    <t>20240713124137X697442309</t>
  </si>
  <si>
    <t xml:space="preserve">流程受理流水号：20240713124036159661821821063498
客户号码:15966182182
客户姓名:王*
投诉地市:潍坊
来话流水:2024071312381036920894446
宽带账号:15966182182
宽带账号归属地市:潍坊
宽带账号归属区县:奎文区
故障地址:潍坊奎文区东关街道东风街四平路苇湾社区42号楼*********
联系电话:18866736171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故障细类:宽带无法上网(专席)
携转原因:
故障时间:2024-07-13 12:40:28
具体故障现象:光猫灯正常但电脑手机无法上网，刷新网络 重启设备 线上指导未恢复 请协助处理  
客户其他诉求:谢谢处理
</t>
  </si>
  <si>
    <t>2024-07-13 12:47:09</t>
  </si>
  <si>
    <t>2024-07-13 12:47:30</t>
  </si>
  <si>
    <t>SD-851-269104-79725-24652</t>
  </si>
  <si>
    <t>SD-057-240713-706524-3394</t>
  </si>
  <si>
    <t>2024-07-13 12:47:24</t>
  </si>
  <si>
    <t>普通区域-昌乐县-北周家庄-15065644649-300M-宽带上网投诉-次数0-20240713124630X990326998</t>
  </si>
  <si>
    <t>20240713124630X990326998</t>
  </si>
  <si>
    <t xml:space="preserve">【农村网络投诉】流程受理流水号：20240713124412150656446491064054
客户号码:15065644649
客户姓名:周**
投诉地市:潍坊
来话流水:2024071312433543820829188
宽带账号:15065644649
宽带账号归属地市:潍坊
宽带账号归属区县:昌乐县
故障地址:潍坊昌乐县红河镇北周家庄北周家庄北周家庄村1#*********
联系电话:17206368873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12:46:52
具体故障现象:光猫亮红灯，
客户其他诉求:
</t>
  </si>
  <si>
    <t>2024-07-13 12:51:36</t>
  </si>
  <si>
    <t>2024-07-13 12:56:50</t>
  </si>
  <si>
    <t>SD-851-249810-18062-15888</t>
  </si>
  <si>
    <t>SD-057-240713-517409-1567</t>
  </si>
  <si>
    <t>2024-07-13 10:11:29</t>
  </si>
  <si>
    <t>普通区域-青州市-郭集-15264420738-100M-魔百和投诉-次数0-202407120000576818</t>
  </si>
  <si>
    <t>2024-07-14 11:12:00</t>
  </si>
  <si>
    <t>202407120000576818</t>
  </si>
  <si>
    <t>202407120000576818#流程 ： 
 流程受理流水号：20240712182051152644207381142923; 
手机号码 ：15264420738；
客户姓名 ：王**；
投诉地市 ：潍坊；
来话流水 ：2024071218202957020852131；
宽带账号 ：15264420738；
宽带账号归属地市 ：潍坊；
宽带账号归属区县 ：青州市；
联系人 ：王**；
故障地址 ：潍坊青州市何官镇郭集村郭集扩容3号箱（王保宗）*********；
联系电话 ：15264420738；
是否升级倾向 ：否；
是否投诉倾向 ：否；
工单内容 ：客户来电反映观看魔百和电视时，电视无法观看或回看，客户不认可。请协助处理，谢谢。；
_是否智能网关：否;宽带小区$[郭集]$</t>
  </si>
  <si>
    <t>2024-07-13 10:17:52</t>
  </si>
  <si>
    <t>2024-07-13 10:20:24</t>
  </si>
  <si>
    <t>SD-057-240713-796825-1665</t>
  </si>
  <si>
    <t>2024-07-13 10:15:03</t>
  </si>
  <si>
    <t>【调研】-80+普通-(目标)普通区域-临朐县-徐家河自然村-13563648622-500M-宽带上网投诉-次数0-202407130000186060</t>
  </si>
  <si>
    <t>202407130000186060</t>
  </si>
  <si>
    <t>202407130000186060#宽带账号：13563648622；宽带地址：潍坊临朐县柳山镇人民政府徐家河徐家河自然村柳山徐家河村11号徐永福；客户来电反映宽带上网掉线，无法配合线上指导，请协助处理，谢谢！联系电话；13465674626，联系人：；来电流水2024071310120867620851603：。</t>
  </si>
  <si>
    <t>2024-07-13 10:21:12</t>
  </si>
  <si>
    <t>2024-07-13 10:23:50</t>
  </si>
  <si>
    <t>SD-851-299275-13520-28109</t>
  </si>
  <si>
    <t>SD-057-240713-352480-2435</t>
  </si>
  <si>
    <t>2024-07-13 11:16:08</t>
  </si>
  <si>
    <t>【调研】-80+银卡-普通区域--null--宽带上网投诉-次数0-202407120000564126</t>
  </si>
  <si>
    <t>2024-07-14 12:17:00</t>
  </si>
  <si>
    <t>202407120000564126</t>
  </si>
  <si>
    <t>202407120000564126#客户反映想办理宽带，一直没有信号覆盖，具体位置潍坊奎文健康东街与潍州路贵隆华府。要求尽快覆盖，请协助查询联系电话：17865642002流水号：2024071218025168020808359</t>
  </si>
  <si>
    <t>2024-07-13 16:24:56</t>
  </si>
  <si>
    <t>SD-057-240713-346957-5131</t>
  </si>
  <si>
    <t>2024-07-13 15:39:16</t>
  </si>
  <si>
    <t>【调研】-80+银卡-FTTR-普通区域-寿光市-挑沟村自然村-13792678881-1000M-宽带上网投诉-次数0-20240713153743X263172777</t>
  </si>
  <si>
    <t>20240713153743X263172777</t>
  </si>
  <si>
    <t xml:space="preserve">【农村网络投诉】流程受理流水号：20240713153619137926788811095279
客户号码:13792678881
客户姓名:韩**
投诉地市:潍坊
来话流水:2024071315351077820806484
宽带账号:13792678881
宽带账号归属地市:潍坊
宽带账号归属区县:寿光市
故障地址:潍坊寿光市侯镇挑沟村挑沟村自然村挑沟村6号箱（李志鹏家外墙）*********
联系电话:13583679773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故障时间:2024-07-13 15:34:39
具体故障现象:打不开网页，
客户其他诉求:请审核
</t>
  </si>
  <si>
    <t>2024-07-13 15:43:06</t>
  </si>
  <si>
    <t>2024-07-13 15:43:26</t>
  </si>
  <si>
    <t>SD-851-292342-24812-26601</t>
  </si>
  <si>
    <t>2024-07-13 09:23:04</t>
  </si>
  <si>
    <t>普通区域-昌邑市-常家沿街村-17515205905-1000M-宽带上网投诉-次数0-20240713092003X603626349 一级督办</t>
  </si>
  <si>
    <t>20240713092003X603626349</t>
  </si>
  <si>
    <t>2024-07-13 09:25:31</t>
  </si>
  <si>
    <t>2024-07-13 09:26:22</t>
  </si>
  <si>
    <t>SD-057-240713-946085-1221</t>
  </si>
  <si>
    <t>2024-07-13 09:42:35</t>
  </si>
  <si>
    <t>(目标)普通区域-高密市-和家园-13583638227-100M-宽带上网投诉-次数0-202407130000155359</t>
  </si>
  <si>
    <t>2024-07-14 10:43:00</t>
  </si>
  <si>
    <t>202407130000155359</t>
  </si>
  <si>
    <t xml:space="preserve">202407130000155359#宽带账号：13583638227；宽带地址：潍坊高密市阚家镇双羊驻地和家园高密和家园3号箱*****；客户来电反映宽带故障，经查询客户侧为质差终端，请协助上门更换终端并一并处理故障问题，谢谢！联系电话：13583638227；联系人：慕**；来电流水：2024071309385389020858394。 </t>
  </si>
  <si>
    <t>2024-07-13 09:48:39</t>
  </si>
  <si>
    <t>2024-07-13 09:49:12</t>
  </si>
  <si>
    <t>SD-057-240713-576239-2622</t>
  </si>
  <si>
    <t>2024-07-13 11:30:08</t>
  </si>
  <si>
    <t>普通区域-奎文区-盛福园小区-13791869021-300M-宽带上网投诉-次数0-202407130000254427</t>
  </si>
  <si>
    <t>202407130000254427</t>
  </si>
  <si>
    <t>202407130000254427#宽带账号：13791869021；宽带地址：潍坊奎文区北苑街道潍州路卧龙街盛福园小区；客户来电反映宽带/移动高清无法正常观看客户不配合请协助谢谢，客户不在现场，无法配合线上指导/客户不配合排障，要求师傅上门，请协助处理，谢谢！联系电话：13791869021；联系人：先生；来电流水：2024071311213110520884528</t>
  </si>
  <si>
    <t>2024-07-13 11:37:11</t>
  </si>
  <si>
    <t>2024-07-13 11:37:37</t>
  </si>
  <si>
    <t>SD-057-240713-815467-398</t>
  </si>
  <si>
    <t>2024-07-13 08:44:34</t>
  </si>
  <si>
    <t>【调研】-(目标)普通区域-青州市-弥河商业街-13854499528-200M-宽带上网投诉-次数0-20240713084322X402761718</t>
  </si>
  <si>
    <t>2024-07-14 09:45:00</t>
  </si>
  <si>
    <t>20240713084322X402761718</t>
  </si>
  <si>
    <t xml:space="preserve">【农村网络投诉】流程受理流水号：20240713084154138544995281003950
客户号码:13854499528
客户姓名:王**
投诉地市:潍坊
来话流水:2024071308410244020895794
宽带账号:13854499528
宽带账号归属地市:潍坊
宽带账号归属区县:青州市
故障地址:潍坊青州市弥河镇小官庄村弥河商业街2扩3号箱商业街南弥河供电所*********
联系电话:13854499528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故障时间:2024-07-10 08:42:25
具体故障现象:光猫亮红灯，客户表示家里门口的线杆倒了，给装维师傅打电话一直不去维修，请尽快回电13854499528处理，谢谢！
客户其他诉求:
</t>
  </si>
  <si>
    <t>2024-07-13 08:46:09</t>
  </si>
  <si>
    <t>2024-07-13 08:46:27</t>
  </si>
  <si>
    <t>SD-851-274480-19512-1339</t>
  </si>
  <si>
    <t>SD-057-240713-128573-5074</t>
  </si>
  <si>
    <t>2024-07-13 15:35:27</t>
  </si>
  <si>
    <t>80+银卡-普通区域-昌邑市-（铁通）昌邑沁园春小区-15953649369-1000M-宽带上网投诉-次数0-20240713153234X954386379</t>
  </si>
  <si>
    <t>20240713153234X954386379</t>
  </si>
  <si>
    <t xml:space="preserve">流程受理流水号：20240713152954159536493691093781
客户号码:15953649369
客户姓名:苑**
投诉地市:潍坊
来话流水:2024071315274337320821373
宽带账号:15953649369
宽带账号归属地市:潍坊
宽带账号归属区县:昌邑市
故障地址:潍坊昌邑市都昌街道山前街（铁通）昌邑沁园春小区昌邑沁园春小区B15（迁改）*********
联系电话:15953649369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故障时间:2024-07-13 15:29:23
具体故障现象:客户表示已经测速不达标 已经多次测试 未恢复 要求管事的回电处理 有投诉意向
客户其他诉求:
</t>
  </si>
  <si>
    <t>2024-07-13 15:37:09</t>
  </si>
  <si>
    <t>2024-07-13 15:37:34</t>
  </si>
  <si>
    <t>SD-851-255072-22216-12543</t>
  </si>
  <si>
    <t>SD-057-240713-130267-5075</t>
  </si>
  <si>
    <t>2024-07-13 15:35:31</t>
  </si>
  <si>
    <t>普通区域-奎文区-奎文阳光嘉园-1576362998902-300M-宽带上网投诉-次数0-20240713153245X965599222</t>
  </si>
  <si>
    <t>20240713153245X965599222</t>
  </si>
  <si>
    <t xml:space="preserve">流程受理流水号：2024071315320515763629989021094263
客户号码:1576362998902
客户姓名:
投诉地市:潍坊
来话流水:2024071315295806420846830
宽带账号:1576362998902
宽带账号归属地市:潍坊
宽带账号归属区县:奎文区
故障地址:潍坊奎文区高新城区潍县中路奎文阳光嘉园9号楼1单元801*********
联系电话:15763629989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15:30:28
具体故障现象:打不开网页，
客户其他诉求:请审核
</t>
  </si>
  <si>
    <t>2024-07-13 15:37:32</t>
  </si>
  <si>
    <t>2024-07-13 15:37:58</t>
  </si>
  <si>
    <t>SD-851-321945-1396-19034</t>
  </si>
  <si>
    <t>SD-057-240713-869723-410</t>
  </si>
  <si>
    <t>2024-07-13 08:45:40</t>
  </si>
  <si>
    <t>【调研】-普通区域-青州市-南镇头村自然村-13589176585-100M-宽带上网投诉-次数0-202407130000103086</t>
  </si>
  <si>
    <t>2024-07-14 09:46:00</t>
  </si>
  <si>
    <t>202407130000103086</t>
  </si>
  <si>
    <t xml:space="preserve">202407130000103086# 宽带账号：13589176585；宽带地址：潍坊青州市王坟镇南镇头村南镇头村自然村王坟镇南镇头村2号；客户来电反映宽带******/*****，经查询客户侧为质差终端，请协助上门更换终端并一并处理故障问题，谢谢！联系电话：13589176585；联系人：女生；来电流水：2024071308423999820807351。 
</t>
  </si>
  <si>
    <t>2024-07-13 08:49:30</t>
  </si>
  <si>
    <t>2024-07-13 08:49:56</t>
  </si>
  <si>
    <t>SD-057-240713-396142-5076</t>
  </si>
  <si>
    <t>2024-07-13 15:35:36</t>
  </si>
  <si>
    <t>(目标)普通区域-寿光市-丰城东西集街-15966166063-300M-宽带上网投诉-次数0-20240713153258X978690662</t>
  </si>
  <si>
    <t>20240713153258X978690662</t>
  </si>
  <si>
    <t xml:space="preserve">流程受理流水号：20240713153110159661660631094071
客户号码:15966166063
客户姓名:张**
投诉地市:潍坊
来话流水:2024071315301617420850201
宽带账号:15966166063
宽带账号归属地市:潍坊
宽带账号归属区县:寿光市
故障地址:潍坊寿光市丰城镇中心街丰城东西集街7号箱*********
联系电话:15966166063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15:32:17
具体故障现象:PON灯闪，重启设备
按顺序重启设备
客户其他诉求:
</t>
  </si>
  <si>
    <t>2024-07-13 15:36:54</t>
  </si>
  <si>
    <t>2024-07-13 15:37:15</t>
  </si>
  <si>
    <t>SD-057-240713-893750-987</t>
  </si>
  <si>
    <t>2024-07-13 09:23:47</t>
  </si>
  <si>
    <t>【调研】-80+金卡-FTTR-普通区域-青州市-政法街商业街-13853644544-300M-宽带上网投诉-次数0-20240713092140X700130522</t>
  </si>
  <si>
    <t>20240713092140X700130522</t>
  </si>
  <si>
    <t xml:space="preserve">流程受理流水号：20240713091625138536445441013321
客户号码:13853644544
客户姓名:张**
投诉地市:潍坊
来话流水:2024071309124823020867898
宽带账号:13853644544
宽带账号归属地市:潍坊
宽带账号归属区县:青州市
故障地址:潍坊青州市云门山街道政法街政法街商业街扩容24号箱（园林超市）*********
联系电话:13853644544
联系人:先生/女士
工单紧急程度:紧急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故障时间:2024-07-13 09:16:51
具体故障现象:打不开网页，引导 重启  光猫  路由器  
客户其他诉求:谢谢
</t>
  </si>
  <si>
    <t>2024-07-13 09:25:33</t>
  </si>
  <si>
    <t>2024-07-13 09:31:59</t>
  </si>
  <si>
    <t>SD-851-258985-13406-2347</t>
  </si>
  <si>
    <t>SD-057-240713-374689-997</t>
  </si>
  <si>
    <t>2024-07-13 09:24:16</t>
  </si>
  <si>
    <t>【调研】-普通区域-高密市-范家小庄村-15054498730-500M-宽带上网投诉-次数0-202407130000137016</t>
  </si>
  <si>
    <t>202407130000137016</t>
  </si>
  <si>
    <t xml:space="preserve">202407130000137016#宽带账号：15054498730；宽带地址：潍坊高密市柴沟镇范家小庄村范家小庄村范家小庄村范作智屋山；客户来电反映宽带，要求上门，请协助处理，谢谢！联系电话：15054498730；联系人：先生；来电流水：2024071309180949520825988
</t>
  </si>
  <si>
    <t>2024-07-13 09:27:42</t>
  </si>
  <si>
    <t>王世永</t>
  </si>
  <si>
    <t>15706307297</t>
  </si>
  <si>
    <t>dw3_jk_wangshiyong</t>
  </si>
  <si>
    <t>2024-07-13 09:29:20</t>
  </si>
  <si>
    <t>SD-057-240713-906841-2662</t>
  </si>
  <si>
    <t>2024-07-13 11:35:02</t>
  </si>
  <si>
    <t>(目标)普通区域-青州市-前黄马村-15965050905-200M-宽带上网投诉-次数0-20240713113218X538308946</t>
  </si>
  <si>
    <t>2024-07-14 12:36:00</t>
  </si>
  <si>
    <t>20240713113218X538308946</t>
  </si>
  <si>
    <t xml:space="preserve">【农村网络投诉】流程受理流水号：20240713113044159650509051049827
客户号码:15965050905
客户姓名:苏*
投诉地市:潍坊
来话流水:2024071311284551320868995
宽带账号:15965050905
宽带账号归属地市:潍坊
宽带账号归属区县:青州市
故障地址:潍坊青州市王坟镇前黄马村前黄马村扩5号箱（后庄下街尹则深）*********
联系电话:13465712762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11:31:28
具体故障现象:光猫亮红灯，
客户其他诉求:
</t>
  </si>
  <si>
    <t>2024-07-13 11:42:37</t>
  </si>
  <si>
    <t>2024-07-13 11:42:58</t>
  </si>
  <si>
    <t>SD-057-240713-074826-1249</t>
  </si>
  <si>
    <t>2024-07-13 09:44:46</t>
  </si>
  <si>
    <t>80+普通-普通区域-昌邑市-张家车道村自然村-17888368211-300M-宽带上网投诉-次数0-20240713094235X955316441</t>
  </si>
  <si>
    <t>20240713094235X955316441</t>
  </si>
  <si>
    <t xml:space="preserve">【农村网络投诉】流程受理流水号：20240713094011178883682111020271
客户号码:17888368211
客户姓名:张**
投诉地市:潍坊
来话流水:2024071309394946020869165
宽带账号:17888368211
宽带账号归属地市:潍坊
宽带账号归属区县:昌邑市
故障地址:潍坊昌邑市青乡镇张家车道村张家车道村自然村张家车道村2号箱张天旭*********
联系电话:17888368211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09:42:26
具体故障现象:打不开网页，
客户其他诉求:
</t>
  </si>
  <si>
    <t>2024-07-13 09:48:28</t>
  </si>
  <si>
    <t>2024-07-13 09:48:52</t>
  </si>
  <si>
    <t>SD-057-240713-501637-1252</t>
  </si>
  <si>
    <t>2024-07-13 09:44:50</t>
  </si>
  <si>
    <t>【调研】-80+普通-普通区域-安丘市-汶水绿洲-15006635363-200M-宽带上网投诉-次数0-20240713094239X959686313</t>
  </si>
  <si>
    <t>2024-07-14 10:45:00</t>
  </si>
  <si>
    <t>20240713094239X959686313</t>
  </si>
  <si>
    <t xml:space="preserve">流程受理流水号：20240713094124150066353631020609
客户号码:15006635363
客户姓名:张**
投诉地市:潍坊
来话流水:2024071309401062520873300
宽带账号:15006635363
宽带账号归属地市:潍坊
宽带账号归属区县:安丘市
故障地址:潍坊安丘市兴安街道永安路汶水绿洲汶水绿洲15号楼*********
联系电话:15163603850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光功率:-14.67
故障大类:宽带/电视
故障细类:宽带无法上网(专席)
携转原因:
故障时间:2024-07-13 09:41:46
具体故障现象:宽带无法上网，已引导客户将光猫路由器按照顺序启动，未恢复
客户其他诉求:
</t>
  </si>
  <si>
    <t>2024-07-13 09:48:30</t>
  </si>
  <si>
    <t>2024-07-13 09:51:42</t>
  </si>
  <si>
    <t>SD-057-240713-953081-3409</t>
  </si>
  <si>
    <t>2024-07-13 12:50:07</t>
  </si>
  <si>
    <t>【调研】-普通区域-奎文区-十甲花园B区-13405369669-1000M-宽带上网投诉-次数0-202407130000310364</t>
  </si>
  <si>
    <t>202407130000310364</t>
  </si>
  <si>
    <t>202407130000310364#宽带账号13405369669；宽带地址：潍坊高新高新城区金马路十甲花园B区10号楼，客户来电反映宽带：连不上网，要求上门，线上指导无法操作，联系电话：13405369669；联系人：***；来电流水：2024071312480497020857640</t>
  </si>
  <si>
    <t>2024-07-13 12:53:56</t>
  </si>
  <si>
    <t>2024-07-13 12:54:57</t>
  </si>
  <si>
    <t>SD-851-309723-5786-21301</t>
  </si>
  <si>
    <t>SD-057-240713-249637-432</t>
  </si>
  <si>
    <t>2024-07-13 08:47:18</t>
  </si>
  <si>
    <t>普通区域-诸城市-舜德帝景二期-15966164550-200M-宽带上网投诉-次数0-202407130000105896</t>
  </si>
  <si>
    <t>2024-07-14 09:48:00</t>
  </si>
  <si>
    <t>202407130000105896</t>
  </si>
  <si>
    <t>202407130000105896#宽带账号：15966164550；宽带地址：潍坊诸城市舜王街道万兴路舜德帝景二期3号楼；客户来电反映宽带慢移动高清电视看不了，客户不在现场，无法配合线上指导，要求上门，请协助处理，谢谢！联系电话：15288831053；联系人：先生；来电流水：2024071308441676320819231</t>
  </si>
  <si>
    <t>2024-07-13 08:49:07</t>
  </si>
  <si>
    <t>2024-07-13 08:50:39</t>
  </si>
  <si>
    <t>SD-851-329624-350-19895</t>
  </si>
  <si>
    <t>SD-057-240713-963720-2668</t>
  </si>
  <si>
    <t>2024-07-13 11:35:23</t>
  </si>
  <si>
    <t>80+白金-FTTR-普通区域-奎文区-铭海花园-18765197999-1000M-魔百和投诉-次数0-20240713113343X623064146 一级督办</t>
  </si>
  <si>
    <t>20240713113343X623064146</t>
  </si>
  <si>
    <t>流程受理流水号：20240713112933187651979991049518
客户号码:18765197999
客户姓名:魏**
投诉地市:潍坊
来话流水:2024071311241054420815676
宽带账号:18765197999
宽带账号归属地市:潍坊
宽带账号归属区县:高新
故障地址:潍坊高新高新城区福寿街铭海花园12号楼*********
联系电话:18765197999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故障时间:2024-07-13 11:30:10
魔百和单播/组播:组播
具体故障现象:电视提示网络类错误，引导客户操作未恢复，请协助谢谢
客户其他诉求:
魔百和单/组播：组播</t>
  </si>
  <si>
    <t>2024-07-13 11:37:45</t>
  </si>
  <si>
    <t>2024-07-13 11:38:37</t>
  </si>
  <si>
    <t>SD-851-307276-23048-20740</t>
  </si>
  <si>
    <t>SD-057-240713-695437-1207</t>
  </si>
  <si>
    <t>2024-07-13 09:41:54</t>
  </si>
  <si>
    <t>【重投】-普通区域-奎文区-加州世纪尊品三期-13791886377-300M-宽带上网投诉-次数0-20240713093920X760998747</t>
  </si>
  <si>
    <t>20240713093920X760998747</t>
  </si>
  <si>
    <t xml:space="preserve">流程受理流水号：20240713093815137918863771019743
客户号码:13791886377
客户姓名:王**
投诉地市:潍坊
来话流水:2024071309373246020842527
宽带账号:13791886377
宽带账号归属地市:潍坊
宽带账号归属区县:高新
故障地址:潍坊高新高新城区北海路加州世纪尊品三期12号楼*********
联系电话:18765183777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故障细类:网速慢/上网掉线(专席)
携转原因:
故障时间:2024-07-13 09:32:28
具体故障现象:网速慢卡顿，
客户其他诉求:客户来电反映宽带网速慢，线上排障不认可
</t>
  </si>
  <si>
    <t>2024-07-13 09:43:03</t>
  </si>
  <si>
    <t>2024-07-13 09:43:26</t>
  </si>
  <si>
    <t>SD-057-240713-174563-3387</t>
  </si>
  <si>
    <t>80+金卡-普通区域-诸城市-魏家岭自然村-18263616625-200M-宽带上网投诉-次数0-202407130000310551</t>
  </si>
  <si>
    <t>202407130000310551</t>
  </si>
  <si>
    <t>202407130000310551# 宽带账号：18263616625；联系电话：18263616625宽带地址：潍坊诸城市舜王街道魏家岭魏家岭自然村魏家岭村中心街东1号箱*；客户来电反映网速慢，线上指导无法配合操作，要求上门处理, 来电流水：
 2024071312412904120815928</t>
  </si>
  <si>
    <t>2024-07-13 12:48:43</t>
  </si>
  <si>
    <t>SD-057-240713-983617-2650</t>
  </si>
  <si>
    <t>2024-07-13 11:32:34</t>
  </si>
  <si>
    <t>【调研】-80+白金-普通区域-奎文区-樱北小区-18866178899-1000M-宽带上网投诉-次数0-202407130000260956</t>
  </si>
  <si>
    <t>202407130000260956</t>
  </si>
  <si>
    <t>202407130000260956#流程受理流水号：20240713113147188661788991050082
客户号码:18866178899
客户姓名:齐*
投诉地市:潍坊
来话流水:2024071311312228620899274
宽带账号:18866178899
宽带账号归属地市:潍坊
宽带账号归属区县:奎文区
故障地址:潍坊奎文区梨园街道樱前街樱北小区12号楼
联系电话:18866178899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故障细类:宽带无法上网
携转原因:
故障时间:2024-07-13 11:32:08
具体故障现象:光猫亮红灯，
客户其他诉求:要求退还无法使用期间的宽带费用，
;宽带小区$[樱北小区]$</t>
  </si>
  <si>
    <t>2024-07-13 11:35:34</t>
  </si>
  <si>
    <t>2024-07-13 11:35:50</t>
  </si>
  <si>
    <t>SD-057-240713-916432-5089</t>
  </si>
  <si>
    <t>2024-07-13 15:36:14</t>
  </si>
  <si>
    <t>普通区域-安丘市-华夏天元-18763629555-300M-宽带上网投诉-次数0-20240713153431X716417550</t>
  </si>
  <si>
    <t>20240713153431X716417550</t>
  </si>
  <si>
    <t xml:space="preserve">流程受理流水号：20240713153331187636295551094623
客户号码:18763629555
客户姓名:徐**
投诉地市:潍坊
来话流水:2024071315313737420865685
宽带账号:18763629555
宽带账号归属地市:潍坊
宽带账号归属区县:安丘市
故障地址:潍坊安丘市新安街道青云大街华夏天元华夏天元26号楼
联系电话:18763629555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故障时间:2024-07-13 15:33:43
具体故障现象:客户来电反映宽带网速慢刷新重启未恢复请协助谢谢
客户其他诉求:
</t>
  </si>
  <si>
    <t>2024-07-13 15:40:20</t>
  </si>
  <si>
    <t>2024-07-13 15:41:23</t>
  </si>
  <si>
    <t>SD-057-240713-192856-1661</t>
  </si>
  <si>
    <t>2024-07-13 10:14:56</t>
  </si>
  <si>
    <t>【调研】-普通区域-青州市-益正佳苑-18365626655-300M-宽带上网投诉-次数0-202407130000185645</t>
  </si>
  <si>
    <t>202407130000185645</t>
  </si>
  <si>
    <t>202407130000185645#流程受理流水号：20240713101357183656266551029391
客户号码:18365626655
客户姓名:王*
投诉地市:潍坊
来话流水:2024071310132397220866643
宽带账号:18365626655
宽带账号归属地市:潍坊
宽带账号归属区县:青州市
故障地址:潍坊青州市云门山街道圣水路益正佳苑7号楼*********
联系电话:18365626655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光功率:-27.95
故障大类:宽带/电视
故障细类:网速慢/上网掉线(专席)
携转原因:
故障时间:2024-07-13 10:14:50
具体故障现象:家庭WiFi信号弱，请协助谢谢
客户其他诉求:
;宽带小区$[益正佳苑]$</t>
  </si>
  <si>
    <t>2024-07-13 10:16:47</t>
  </si>
  <si>
    <t>2024-07-13 10:17:11</t>
  </si>
  <si>
    <t>SD-057-240713-685794-2500</t>
  </si>
  <si>
    <t>2024-07-13 11:18:02</t>
  </si>
  <si>
    <t>80+金卡-普通区域-寒亭区-大官庄村自然村-15266469387-1000M-宽带上网投诉-次数0-202407130000248084</t>
  </si>
  <si>
    <t>202407130000248084</t>
  </si>
  <si>
    <t>202407130000248084#宽带账号：15266469387；宽带地址：潍坊寒亭区南孙镇大官庄村，客户来电反映宽带无法上网，客户不配合排障，要求师傅上门，请协助处理，谢谢！联系电话：15266469387；联系人：先生；来电流水：2024071311121113920873857</t>
  </si>
  <si>
    <t>2024-07-13 11:22:23</t>
  </si>
  <si>
    <t>2024-07-13 11:22:50</t>
  </si>
  <si>
    <t>SD-851-292049-6574-28449</t>
  </si>
  <si>
    <t>SD-057-240713-271438-1032</t>
  </si>
  <si>
    <t>2024-07-13 09:28:00</t>
  </si>
  <si>
    <t>普通区域--null--宽带上网投诉-次数0-202407120000218853</t>
  </si>
  <si>
    <t>2024-07-14 10:29:00</t>
  </si>
  <si>
    <t>202407120000218853</t>
  </si>
  <si>
    <t>202407120000218853#受理号码 : 19819423123客户姓名 : 杨**号码归属地 : 潍坊寿光 － 寿光-古城网格-铁通大众直销用户品牌 : 动感地带
对前期工单处理不满，安装工作人员回复客户还是不能安装，且态度恶劣，客户不认可；要求投诉工作人员，请核实处理
电话；19819423123姓名：先生 流水： 
2024071210513372220849041</t>
  </si>
  <si>
    <t>2024-07-13 16:17:40</t>
  </si>
  <si>
    <t>2024-07-13 12:43:10</t>
  </si>
  <si>
    <t>80+金卡-普通区域-昌邑市-印染宿舍区-15963452020-200M-魔百和投诉-次数0-202407130000191249 一级督办</t>
  </si>
  <si>
    <t>202407130000191249</t>
  </si>
  <si>
    <t>2024-07-13 12:46:13</t>
  </si>
  <si>
    <t>2024-07-13 12:46:37</t>
  </si>
  <si>
    <t>SD-057-240713-632417-2642</t>
  </si>
  <si>
    <t>2024-07-13 11:32:18</t>
  </si>
  <si>
    <t>【调研】-普通区域-高密市-东注沟-13506460128-100M-宽带上网投诉-次数0-20240713113023X423459999</t>
  </si>
  <si>
    <t>2024-07-14 12:33:00</t>
  </si>
  <si>
    <t>20240713113023X423459999</t>
  </si>
  <si>
    <t xml:space="preserve">【农村网络投诉】流程受理流水号：20240713112931135064601281049512
客户号码:13506460128
客户姓名:郑**
投诉地市:潍坊
来话流水:2024071311284919320869715
宽带账号:13506460128
宽带账号归属地市:潍坊
宽带账号归属区县:高密市
故障地址:潍坊高密市柴沟镇东注沟行政村东注沟高密东注沟王海斗58号箱*********
联系电话:13506460128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11:29:22
具体故障现象:光猫亮红灯，插紧屡直光纤线重启未恢复
客户其他诉求:
</t>
  </si>
  <si>
    <t>2024-07-13 11:34:16</t>
  </si>
  <si>
    <t>2024-07-13 11:34:36</t>
  </si>
  <si>
    <t>SD-057-240713-604159-458</t>
  </si>
  <si>
    <t>2024-07-13 08:49:54</t>
  </si>
  <si>
    <t>【调研】-普通区域-奎文区-金都时代新城-15215367895-500M-宽带上网投诉-次数0-202407130000108499</t>
  </si>
  <si>
    <t>202407130000108499</t>
  </si>
  <si>
    <t xml:space="preserve">202407130000108499#宽带账号：15215367895；宽带地址：潍坊奎文区北苑街道北宫街金都时代新城50号楼，客户来电反映宽带网速慢，客户不在现场，要求师傅上门，请协助处理，谢谢！联系电话；15215367895联系人：刘*；来电流水：2024071308463966120836620。
</t>
  </si>
  <si>
    <t>2024-07-13 08:50:52</t>
  </si>
  <si>
    <t>2024-07-13 08:51:13</t>
  </si>
  <si>
    <t>SD-057-240713-941628-5056</t>
  </si>
  <si>
    <t>2024-07-13 15:33:07</t>
  </si>
  <si>
    <t>【调研】-80+普通-(目标)普通区域-寿光市-寿光西关村-15269622276-1000M-魔百和投诉-次数0-202407130000414083</t>
  </si>
  <si>
    <t>202407130000414083</t>
  </si>
  <si>
    <t>202407130000414083#流程受理流水号：20240713152730152696222761093235
客户号码:15269622276
客户姓名:付**
投诉地市:潍坊
来话流水:2024071315251180320893045
宽带账号:15269622276
宽带账号归属地市:潍坊
宽带账号归属区县:寿光市
故障地址:潍坊寿光市圣城街道金光街西关村西关村10号箱*********
联系电话:15269622276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故障细类:移动高清电视故障(专席)
携转原因:
故障时间:2024-07-13 15:32:39
魔百和单播/组播:组播
具体故障现象:电视直播或点播无法观看，
客户其他诉求:请协助处理，谢谢
魔百和单/组播：组播;宽带小区$[寿光西关村]$</t>
  </si>
  <si>
    <t>2024-07-13 15:48:21</t>
  </si>
  <si>
    <t>2024-07-13 15:48:38</t>
  </si>
  <si>
    <t>SD-851-251095-11802-19433</t>
  </si>
  <si>
    <t>SD-057-240713-421975-444</t>
  </si>
  <si>
    <t>2024-07-13 08:47:55</t>
  </si>
  <si>
    <t>普通区域-青州市-青州市冯巩小区-15953679319-200M-宽带上网投诉-次数0-202407130000103934</t>
  </si>
  <si>
    <t>202407130000103934</t>
  </si>
  <si>
    <t xml:space="preserve">202407130000103934#宽带账号：15953679319；宽带地址：潍坊青州市王府街道玲珑山南路青州市冯巩小区2号楼；客户来电反映宽带无法上网，客户不配合排障，要求上门，请协助处理，谢谢！联系电话：13573618918；联系人：先生；来电流水：2024071308452125520827072
</t>
  </si>
  <si>
    <t>2024-07-13 08:53:51</t>
  </si>
  <si>
    <t>2024-07-13 08:54:16</t>
  </si>
  <si>
    <t>SD-057-240713-081947-1588</t>
  </si>
  <si>
    <t>2024-07-13 10:12:21</t>
  </si>
  <si>
    <t>80+普通-普通区域-寿光市-延庆寺村-15854499991-1000M-宽带上网投诉-次数0-202407130000180452</t>
  </si>
  <si>
    <t>202407130000180452</t>
  </si>
  <si>
    <t xml:space="preserve">202407130000180452#宽带账号：15854499991；宽带地址：潍坊寿光市圣城街道北海路延庆寺村3号；客户来电反映宽带电视看不了，客户不配合排障，要求师傅上门，请协助处理，谢谢！联系电话：15854499991；联系人：女士；来电流水：2024071310012932620823563。 
</t>
  </si>
  <si>
    <t>2024-07-13 10:21:21</t>
  </si>
  <si>
    <t>2024-07-13 10:21:38</t>
  </si>
  <si>
    <t>SD-851-280691-19761-27620</t>
  </si>
  <si>
    <t>SD-057-240713-425689-3463</t>
  </si>
  <si>
    <t>2024-07-13 12:56:38</t>
  </si>
  <si>
    <t>【调研】-80+银卡-(目标)普通区域-奎文区-金玉豪庭-18353681371-200M-宽带上网投诉-次数0-202407130000314925</t>
  </si>
  <si>
    <t>202407130000314925</t>
  </si>
  <si>
    <t>202407130000314925#导航立单,客户通过语音导航反馈宽带故障问题,经诊断光猫设备性能不佳,要求装维回访处理,请协助.联系电话：18353681371</t>
  </si>
  <si>
    <t>2024-07-13 12:58:26</t>
  </si>
  <si>
    <t>2024-07-13 13:00:57</t>
  </si>
  <si>
    <t>SD-851-316518-4675-11402</t>
  </si>
  <si>
    <t>SD-057-240713-095147-3476</t>
  </si>
  <si>
    <t>2024-07-13 12:59:15</t>
  </si>
  <si>
    <t>【调研】-80+银卡-普通区域-安丘市-大华名府-15098176368-1000M-宽带上网投诉-次数0-20240713125721X641447214</t>
  </si>
  <si>
    <t>20240713125721X641447214</t>
  </si>
  <si>
    <t xml:space="preserve">流程受理流水号：20240713125551150981763681065817
客户号码:15098176368
客户姓名:李**
投诉地市:潍坊
来话流水:2024071312551783220803527
宽带账号:15098176368
宽带账号归属地市:潍坊
宽带账号归属区县:安丘市
故障地址:潍坊安丘市兴安街道商场路大华名府大华名府6号楼D栋*********
联系电话:15098176368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13:12:34
具体故障现象:光猫亮红灯，
客户其他诉求:
</t>
  </si>
  <si>
    <t>2024-07-13 13:00:47</t>
  </si>
  <si>
    <t>2024-07-13 13:01:06</t>
  </si>
  <si>
    <t>SD-851-286693-11556-7124</t>
  </si>
  <si>
    <t>SD-057-240713-698724-2659</t>
  </si>
  <si>
    <t>2024-07-13 11:34:43</t>
  </si>
  <si>
    <t>普通区域-坊子区-七里兰埠村-15053668990-100M-宽带上网投诉-次数0-202407130000264154</t>
  </si>
  <si>
    <t>2024-07-14 12:35:00</t>
  </si>
  <si>
    <t>202407130000264154</t>
  </si>
  <si>
    <t xml:space="preserve">202407130000264154#流程受理流水号：20240713113326150536689901050465
客户号码:15053668990
客户姓名:王**
投诉地市:潍坊
来话流水:2024071311323706220813497
宽带账号:15053668990
宽带账号归属地市:潍坊
宽带账号归属区县:坊子区
故障地址:潍坊坊子区太堡庄街道（太堡庄）七里兰埠村行政村七里兰埠村9号箱*********
联系电话:18763625520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11:33:56
具体故障现象:光猫亮红灯，
客户其他诉求:客户侧为质差终端，要求上门更换终端并一并处理故障问题。
</t>
  </si>
  <si>
    <t>2024-07-13 12:02:24</t>
  </si>
  <si>
    <t>2024-07-13 12:02:50</t>
  </si>
  <si>
    <t>SD-057-240713-937658-959</t>
  </si>
  <si>
    <t>2024-07-13 09:21:26</t>
  </si>
  <si>
    <t>80+银卡-普通区域-奎文区-祥瑞家园-15866514065-1000M-宽带上网投诉-次数0-20240713091944X584300858</t>
  </si>
  <si>
    <t>20240713091944X584300858</t>
  </si>
  <si>
    <t xml:space="preserve">流程受理流水号：20240713091912158665140651014152
客户号码:15866514065
客户姓名:曹**
投诉地市:潍坊
来话流水:2024071309182848020829489
宽带账号:15866514065
宽带账号归属地市:潍坊
宽带账号归属区县:奎文区
故障地址:潍坊奎文区北苑街道玄武街祥瑞家园9号楼*********
联系电话:15866514065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
故障大类:宽带/电视
故障细类:宽带无法上网(专席)
携转原因:
故障时间:2024-07-13 09:22:55
具体故障现象:打不开网页，
客户其他诉求:
</t>
  </si>
  <si>
    <t>2024-07-13 09:28:07</t>
  </si>
  <si>
    <t>2024-07-13 09:29:48</t>
  </si>
  <si>
    <t>SD-851-277162-23820-18402</t>
  </si>
  <si>
    <t>SD-057-240713-486703-1253</t>
  </si>
  <si>
    <t>2024-07-13 09:44:54</t>
  </si>
  <si>
    <t>80+银卡-普通区域-高密市-孙家长村-13864691390-300M-宽带上网投诉-次数0-20240713094302X982043704</t>
  </si>
  <si>
    <t>20240713094302X982043704</t>
  </si>
  <si>
    <t xml:space="preserve">【农村网络投诉】流程受理流水号：20240713094134138646913901020653
客户号码:13864691390
客户姓名:孙**
投诉地市:潍坊
来话流水:2024071309402177620875504
宽带账号:13864691390
宽带账号归属地市:潍坊
宽带账号归属区县:高密市
故障地址:潍坊高密市姜庄镇孙家长村孙家长村
联系电话:18753608572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故障细类:宽带无法上网(专席)
携转原因:
故障时间:2024-07-13 09:41:48
具体故障现象:提示网络无法连接，已将设备断电重启后未恢复，请协助谢谢
客户其他诉求:
</t>
  </si>
  <si>
    <t>2024-07-13 09:46:35</t>
  </si>
  <si>
    <t>2024-07-13 09:47:14</t>
  </si>
  <si>
    <t>SD-057-240713-713580-2685</t>
  </si>
  <si>
    <t>2024-07-13 11:38:02</t>
  </si>
  <si>
    <t>80+普通-普通区域-奎文区-游麟大院-15610586218-300M-宽带上网投诉-次数0-20240713113506X706162651</t>
  </si>
  <si>
    <t>20240713113506X706162651</t>
  </si>
  <si>
    <t xml:space="preserve">流程受理流水号：20240713113137156105862181050043
客户号码:15610586218
客户姓名:王**
投诉地市:潍坊
来话流水:2024071311310495420895944
宽带账号:15610586218
宽带账号归属地市:潍坊
宽带账号归属区县:奎文区
故障地址:潍坊奎文区东关街道四平路游麟大院1号楼*********
联系电话:15610586218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11:34:59
具体故障现象:PON灯闪，经排障未恢复
客户其他诉求:
</t>
  </si>
  <si>
    <t>2024-07-13 11:43:24</t>
  </si>
  <si>
    <t>2024-07-13 11:43:45</t>
  </si>
  <si>
    <t>SD-057-240713-539120-2670</t>
  </si>
  <si>
    <t>2024-07-13 11:35:30</t>
  </si>
  <si>
    <t>【调研】-80+金卡-普通区域-昌邑市-三生花园-13468488006-1000M-宽带上网投诉-次数0-20240713113423X663282716</t>
  </si>
  <si>
    <t>20240713113423X663282716</t>
  </si>
  <si>
    <t xml:space="preserve">流程受理流水号：20240713113358134684880061050592
客户号码:13468488006
客户姓名:马**
投诉地市:潍坊
来话流水:2024071311330999620819674
宽带账号:13468488006
宽带账号归属地市:潍坊
宽带账号归属区县:昌邑市
故障地址:潍坊昌邑市城区交通街三生花园1号楼*********
联系电话:13468488006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故障细类:网速慢/上网掉线(专席)
携转原因:
故障时间:2024-07-13 11:31:35
具体故障现象:打不开网页，
客户其他诉求:
</t>
  </si>
  <si>
    <t>2024-07-13 11:37:16</t>
  </si>
  <si>
    <t>2024-07-13 11:39:35</t>
  </si>
  <si>
    <t>SD-851-232907-17952-20081</t>
  </si>
  <si>
    <t>SD-057-240713-537241-344</t>
  </si>
  <si>
    <t>2024-07-13 08:41:06</t>
  </si>
  <si>
    <t>【调研】-80+金卡-普通区域-青州市-朱李王-15753627333-1000M-宽带上网投诉-次数0-20240713083811X912579400</t>
  </si>
  <si>
    <t>20240713083811X912579400</t>
  </si>
  <si>
    <t xml:space="preserve">【农村网络投诉】流程受理流水号：20240713083543157536273331002390
客户号码:15753627333
客户姓名:朱**
投诉地市:潍坊
来话流水:2024071308315733020836075
宽带账号:15753627333
宽带账号归属地市:潍坊
宽带账号归属区县:青州市
故障地址:潍坊青州市邵庄镇李王孔村朱李王26号#朱新建家#*********
联系电话:18264426178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08:35:58
具体故障现象:光猫亮红灯，
客户其他诉求:请协助处理，谢谢
</t>
  </si>
  <si>
    <t>2024-07-13 08:48:47</t>
  </si>
  <si>
    <t>2024-07-13 08:49:14</t>
  </si>
  <si>
    <t>SD-851-281812-1268-23489</t>
  </si>
  <si>
    <t>SD-057-240713-970863-439</t>
  </si>
  <si>
    <t>2024-07-13 08:47:33</t>
  </si>
  <si>
    <t>普通区域-临朐县-北马庄自然村-15865360870-300M-宽带上网投诉-次数0-20240713084558X558714879</t>
  </si>
  <si>
    <t>20240713084558X558714879</t>
  </si>
  <si>
    <t xml:space="preserve">【农村网络投诉】流程受理流水号：20240713084330158653608701004323
客户号码:15865360870
客户姓名:侯**
投诉地市:潍坊
来话流水:2024071308431416020811502
宽带账号:15865360870
宽带账号归属地市:潍坊
宽带账号归属区县:临朐县
故障地址:潍坊临朐县柳山镇人民政府北马庄北马庄自然村北马庄（扩容2）28号箱侯爱昌（外墙）*********
联系电话:15866468537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08:44:42
具体故障现象:提示网络无法连接
客户其他诉求:客户来电要求装维师傅上门检测
</t>
  </si>
  <si>
    <t>2024-07-13 08:51:39</t>
  </si>
  <si>
    <t>2024-07-13 08:52:58</t>
  </si>
  <si>
    <t>SD-057-240713-378920-6813</t>
  </si>
  <si>
    <t>2024-07-13 18:40:02</t>
  </si>
  <si>
    <t>【调研】-普通区域-高新区-null-18763608372-宽带上网投诉-次数0-20240713162830X310247195</t>
  </si>
  <si>
    <t>20240713162830X310247195</t>
  </si>
  <si>
    <t>我是潍坊高新区兰溪学府7#楼业主，已开通宽带，安装师傅告知该楼未接入宽带，开发商告知三网已验收合格，通讯公司还未更新，要求移动共识尽快办理网络开通。</t>
  </si>
  <si>
    <t>2024-07-14 11:05:21</t>
  </si>
  <si>
    <t>SD-057-240713-350761-35</t>
  </si>
  <si>
    <t>2024-07-13 05:54:45</t>
  </si>
  <si>
    <t>普通区域-高密市-青岛花园-18353603225-300M-宽带上网投诉-次数0-202407130000091841</t>
  </si>
  <si>
    <t>202407130000091841</t>
  </si>
  <si>
    <t>202407130000091841#流程受理流水号：20240713055310183536032251000042
客户号码:18353603225
客户姓名:冷*
投诉地市:潍坊
来话流水:2024071305524509620802723
宽带账号:18353603225
宽带账号归属地市:潍坊
宽带账号归属区县:高密市
故障地址:潍坊高密市醴泉街道夷安大道青岛花园8号楼*********
联系电话:18353603225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故障时间:2024-07-13 05:54:06
具体故障现象:用户无法提供具体故障现象，
客户其他诉求:
;宽带小区$[青岛花园]$</t>
  </si>
  <si>
    <t>2024-07-13 06:38:41</t>
  </si>
  <si>
    <t>2024-07-13 07:09:11</t>
  </si>
  <si>
    <t>SD-057-240713-705186-6818</t>
  </si>
  <si>
    <t>2024-07-13 18:40:47</t>
  </si>
  <si>
    <t>80+普通-普通区域-昌邑市-辛安庄自然村-15949757449-200M-宽带上网投诉-次数0-202407130000564475</t>
  </si>
  <si>
    <t>202407130000564475</t>
  </si>
  <si>
    <t>202407130000564475#宽带帐号： 15949757449
宽带地址：潍坊昌邑市柳疃镇辛安庄辛安庄自然村王振能14号箱****
客户来电表示宽带不能用，经查询客户侧为质差终端，请协助上门更换终端并一并处理故障问题，谢谢！联系电话：15949757449，联系人：来电流水：2024071318382359520869447</t>
  </si>
  <si>
    <t>2024-07-13 18:42:50</t>
  </si>
  <si>
    <t>2024-07-13 18:43:27</t>
  </si>
  <si>
    <t>SD-057-240713-913465-5702</t>
  </si>
  <si>
    <t>2024-07-13 16:41:06</t>
  </si>
  <si>
    <t>(目标)普通区域-高密市-小柴家庄自然村-13791607279-200M-宽带上网投诉-次数0-20240713163816X896923499</t>
  </si>
  <si>
    <t>2024-07-14 17:42:00</t>
  </si>
  <si>
    <t>20240713163816X896923499</t>
  </si>
  <si>
    <t xml:space="preserve">流程受理流水号：20240713163401137916072791108490
客户号码:13791607279
客户姓名:张**
投诉地市:潍坊
来话流水:2024071316332154720875376
宽带账号:13791607279
宽带账号归属地市:潍坊
宽带账号归属区县:高密市
故障地址:潍坊高密市井沟镇吴家庄362号
联系电话:13791607279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故障细类:宽带无法上网(专席)
携转原因:
故障时间:2024-07-13 16:37:58
具体故障现象:宽带无法上网，
客户其他诉求:
</t>
  </si>
  <si>
    <t>2024-07-13 16:42:59</t>
  </si>
  <si>
    <t>2024-07-13 16:44:13</t>
  </si>
  <si>
    <t>SD-057-240713-964038-5703</t>
  </si>
  <si>
    <t>2024-07-13 16:41:10</t>
  </si>
  <si>
    <t>普通区域-寒亭区-江樾府-18754412321-300M-宽带上网投诉-次数0-20240713163819X899721129</t>
  </si>
  <si>
    <t>20240713163819X899721129</t>
  </si>
  <si>
    <t xml:space="preserve">流程受理流水号：20240713163649187544123211109192
客户号码:18754412321
客户姓名:吕**
投诉地市:潍坊
来话流水:2024071316363764120812647
宽带账号:18754412321
宽带账号归属地市:潍坊
宽带账号归属区县:寒亭区
故障地址:潍坊寒亭区经济开发区月河路江樾府2号楼*********
联系电话:18754412321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16:37:51
具体故障现象:无法上网，
客户其他诉求:
</t>
  </si>
  <si>
    <t>2024-07-13 16:43:01</t>
  </si>
  <si>
    <t>2024-07-13 16:43:26</t>
  </si>
  <si>
    <t>SD-852-245374-1097-14569</t>
  </si>
  <si>
    <t>SD-057-240713-936782-75</t>
  </si>
  <si>
    <t>2024-07-13 07:29:10</t>
  </si>
  <si>
    <t>【调研】-80+银卡-普通区域-寿光市-南刘-13583608197-200M-宽带上网投诉-次数0-202407130000091950</t>
  </si>
  <si>
    <t>202407130000091950</t>
  </si>
  <si>
    <t>202407130000091950#流程受理流水号：20240713072703135836081971000204
客户号码:13583608197
客户姓名:汤**
投诉地市:潍坊
来话流水:2024071307254140520809111
宽带账号:13583608197
宽带账号归属地市:潍坊
宽带账号归属区县:寿光市
故障地址:潍坊寿光市孙家集街道南刘村南刘南刘村18号箱*********
联系电话:15095250129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07:27:44
具体故障现象:打不开网页，
客户其他诉求:宽带无法上网，客户要求报修，请核实受理谢谢
;宽带小区$[南刘]$</t>
  </si>
  <si>
    <t>2024-07-13 07:31:09</t>
  </si>
  <si>
    <t>2024-07-13 07:31:52</t>
  </si>
  <si>
    <t>SD-057-240713-412759-6912</t>
  </si>
  <si>
    <t>2024-07-13 18:49:22</t>
  </si>
  <si>
    <t>普通区域-坊子区-新方新怡园（保护小区）-13225366486-1000M-宽带上网投诉-次数0-202407130000571110</t>
  </si>
  <si>
    <t>202407130000571110</t>
  </si>
  <si>
    <t>202407130000571110#宽带账号：13225366486；联系电话：13225366486宽带地址：潍坊坊子区坊子新区凤凰街新方新怡园；客户来电反映电视无信号，要求上门处理, 来电流水：2024071318442203320806291</t>
  </si>
  <si>
    <t>2024-07-13 18:51:21</t>
  </si>
  <si>
    <t>2024-07-13 18:51:48</t>
  </si>
  <si>
    <t>SD-057-240713-723194-84</t>
  </si>
  <si>
    <t>2024-07-13 07:35:18</t>
  </si>
  <si>
    <t>(目标)普通区域-高密市-兴隆官庄自然村-15163693894-200M-宽带上网投诉-次数0-202407130000091569</t>
  </si>
  <si>
    <t>202407130000091569</t>
  </si>
  <si>
    <t>202407130000091569#流程受理流水号：20240713073427151636938941000238
客户号码:15163693894
客户姓名:王**
投诉地市:潍坊
来话流水:2024071307341263420811271
宽带账号:15163693894
宽带账号归属地市:潍坊
宽带账号归属区县:高密市
故障地址:潍坊高密市阚家镇兴隆官庄兴隆官庄自然村高密兴隆官庄新加王雪岭1号箱*********
联系电话:15163693894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07:41:45
具体故障现象:光猫亮红灯，
客户其他诉求:
;宽带小区$[兴隆官庄自然村]$</t>
  </si>
  <si>
    <t>2024-07-13 07:36:54</t>
  </si>
  <si>
    <t>2024-07-13 07:37:20</t>
  </si>
  <si>
    <t>SD-057-240713-437526-88</t>
  </si>
  <si>
    <t>2024-07-13 07:36:52</t>
  </si>
  <si>
    <t>80+金卡-普通区域-坊子区-坊子祥和家园-15866135512-1000M-宽带上网投诉-次数0-202407130000090142</t>
  </si>
  <si>
    <t>202407130000090142</t>
  </si>
  <si>
    <t>202407130000090142#流程受理流水号：20240713073528158661355121000247
客户号码:15866135512
客户姓名:郎**
投诉地市:潍坊
来话流水:2024071307351069320811534
宽带账号:15866135512
宽带账号归属地市:潍坊
宽带账号归属区县:坊子区
故障地址:潍坊坊子区九龙街办（穆村）九龙大道坊子祥和家园14号楼*********
联系电话:15866135512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07:35:58
具体故障现象:打不开网页，
客户其他诉求:
;宽带小区$[坊子祥和家园]$</t>
  </si>
  <si>
    <t>2024-07-13 07:40:19</t>
  </si>
  <si>
    <t>2024-07-13 07:40:44</t>
  </si>
  <si>
    <t>SD-851-323589-1573-21550</t>
  </si>
  <si>
    <t>SD-057-240713-315098-5709</t>
  </si>
  <si>
    <t>2024-07-13 16:41:25</t>
  </si>
  <si>
    <t>普通区域-青州市-孟古村-1568919293202-300M-宽带上网投诉-次数0-20240713163954X994367623</t>
  </si>
  <si>
    <t>20240713163954X994367623</t>
  </si>
  <si>
    <t xml:space="preserve">【农村网络投诉】流程受理流水号：2024071316391615689192932021109814
客户号码:1568919293202
客户姓名:张*
投诉地市:潍坊
来话流水:2024071316365885120816760
宽带账号:1568919293202
宽带账号归属地市:潍坊
宽带账号归属区县:青州市
故障地址:潍坊青州市东夏镇孟古村孟古村3号箱（村西北房显旺）*********
联系电话:13325253162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光功率:-32.21
故障大类:宽带
故障细类:网速慢
携转原因:
故障时间:2024-07-13 16:38:54
具体故障现象:网速慢卡顿
客户其他诉求:
</t>
  </si>
  <si>
    <t>2024-07-13 16:46:28</t>
  </si>
  <si>
    <t>2024-07-13 16:47:58</t>
  </si>
  <si>
    <t>SD-851-284892-12596-17929</t>
  </si>
  <si>
    <t>SD-057-240713-927184-5758</t>
  </si>
  <si>
    <t>2024-07-13 16:47:23</t>
  </si>
  <si>
    <t>FTTR-普通区域-高密市-华玺园-13791669662-500M-宽带上网投诉-次数0-20240713164525X325393141</t>
  </si>
  <si>
    <t>2024-07-14 17:48:00</t>
  </si>
  <si>
    <t>20240713164525X325393141</t>
  </si>
  <si>
    <t xml:space="preserve">流程受理流水号：20240713164008137916696621110035
客户号码:13791669662
客户姓名:张**
投诉地市:潍坊
来话流水:2024071316395020220849098
宽带账号:13791669662
宽带账号归属地市:潍坊
宽带账号归属区县:高密市
故障地址:潍坊高密市醴泉街道立新街华玺园1号楼*********
联系电话:13791669662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16:44:43
具体故障现象:提示网络无法连接，
客户其他诉求:
</t>
  </si>
  <si>
    <t>2024-07-13 16:52:36</t>
  </si>
  <si>
    <t>2024-07-13 16:52:56</t>
  </si>
  <si>
    <t>SD-851-243476-9900-6665</t>
  </si>
  <si>
    <t>SD-057-240713-895014-5760</t>
  </si>
  <si>
    <t>2024-07-13 16:47:31</t>
  </si>
  <si>
    <t>【重投】-【调研】-80+普通-普通区域-安丘市-伏留-15610199380-500M-宽带上网投诉-次数0-20240713164553X353136506</t>
  </si>
  <si>
    <t>20240713164553X353136506</t>
  </si>
  <si>
    <t xml:space="preserve">【农村网络投诉】流程受理流水号：20240713164501156101993801111226
客户号码:15610199380
客户姓名:王**
投诉地市:潍坊
来话流水:2024071316425391820883569
宽带账号:15610199380
宽带账号归属地市:潍坊
宽带账号归属区县:安丘市
故障地址:潍坊安丘市景芝镇伏留村伏留伏留村7号箱邹艳光
联系电话:15610199380
联系人:先生/女士
工单紧急程度:紧急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故障时间:2024-07-13 16:45:08
具体故障现象:频繁掉线，网速慢，重启未恢复，请协助，谢谢。
客户其他诉求:
</t>
  </si>
  <si>
    <t>2024-07-13 16:49:29</t>
  </si>
  <si>
    <t>2024-07-13 16:49:59</t>
  </si>
  <si>
    <t>SD-057-240713-738416-6832</t>
  </si>
  <si>
    <t>2024-07-13 18:41:47</t>
  </si>
  <si>
    <t>普通区域-寿光市-圈子村自然村-15954482556-300M-宽带上网投诉-次数0-20240713184024X224093196</t>
  </si>
  <si>
    <t>20240713184024X224093196</t>
  </si>
  <si>
    <t xml:space="preserve">【农村网络投诉】流程受理流水号：20240713183932159544825561134600
客户号码:15954482556
客户姓名:董**
投诉地市:潍坊
来话流水:2024071318390574220873927
宽带账号:15954482556
宽带账号归属地市:潍坊
宽带账号归属区县:寿光市
故障地址:潍坊寿光市田马圈子村圈子村自然村圈子村扩容7号箱沿街李连玉外墙*********
联系电话:15064494488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18:40:11
具体故障现象:PON灯闪，
客户其他诉求:
</t>
  </si>
  <si>
    <t>2024-07-13 18:56:09</t>
  </si>
  <si>
    <t>2024-07-13 18:56:45</t>
  </si>
  <si>
    <t>SD-057-240713-381562-5769</t>
  </si>
  <si>
    <t>2024-07-13 16:48:33</t>
  </si>
  <si>
    <t>FTTR-普通区域-寿光市-百丽澜庭-15244444067-1000M-宽带上网投诉-次数0-202407130000480581</t>
  </si>
  <si>
    <t>2024-07-14 17:49:00</t>
  </si>
  <si>
    <t>202407130000480581</t>
  </si>
  <si>
    <t>202407130000480581#宽带账号：15244444067；宽带地址潍坊寿光市圣城街道圣阳街百丽澜庭39号楼*********；客户来电反映宽带 不能用客户不配合排障，要求上门，请协助处理，谢谢！联系电话：15244444067；联系人：***；来电流水：2024071316413609320868902</t>
  </si>
  <si>
    <t>2024-07-13 16:54:52</t>
  </si>
  <si>
    <t>2024-07-13 16:55:25</t>
  </si>
  <si>
    <t>SD-851-267349-2651-17481</t>
  </si>
  <si>
    <t>SD-057-240713-321956-6839</t>
  </si>
  <si>
    <t>2024-07-13 18:42:23</t>
  </si>
  <si>
    <t>80+普通-普通区域-寒亭区-前杭埠村自然村-15866556478-1000M-宽带上网投诉-次数0-202407130000567550</t>
  </si>
  <si>
    <t>202407130000567550</t>
  </si>
  <si>
    <t>202407130000567550#宽带账号：15866556478；宽带地址：潍坊寒亭区经济开发区前杭埠村顺丰宾馆；客户来电反映宽带无法上网，客户不在现场，客户不会配合线上排障，要求师傅上门，请协助处理，谢谢！联系电话：13336362139；联系人：女士；来电流水：2024071318381227420868317</t>
  </si>
  <si>
    <t>2024-07-13 18:48:39</t>
  </si>
  <si>
    <t>2024-07-13 18:49:05</t>
  </si>
  <si>
    <t>SD-851-308746-19361-19671</t>
  </si>
  <si>
    <t>SD-057-240713-691538-5729</t>
  </si>
  <si>
    <t>2024-07-13 16:44:15</t>
  </si>
  <si>
    <t>【调研】-(目标)普通区域-奎文区-恒大名都-15094950503-100M-宽带上网投诉-次数0-202407130000477046</t>
  </si>
  <si>
    <t>2024-07-14 17:45:00</t>
  </si>
  <si>
    <t>202407130000477046</t>
  </si>
  <si>
    <t>202407130000477046# 宽带账号：15094950503；宽带地址：潍坊奎文区高新城区潍县中路恒大名都13号楼；客户来电反映宽带电视不能连接网络 无法投屏；客户不配合排障，要求上门，请协助处理，谢谢！联系电话：15094950503；联系人：***；来电流水： 2024071316412167720866330。</t>
  </si>
  <si>
    <t>2024-07-13 16:45:51</t>
  </si>
  <si>
    <t>2024-07-13 16:47:05</t>
  </si>
  <si>
    <t>SD-852-316154-1909-6060</t>
  </si>
  <si>
    <t>SD-057-240713-603489-6856</t>
  </si>
  <si>
    <t>2024-07-13 18:43:49</t>
  </si>
  <si>
    <t>【调研】-80+普通-普通区域-潍城区-金鸢铭都-13854417455-200M-宽带上网投诉-次数0-202407130000568245</t>
  </si>
  <si>
    <t>202407130000568245</t>
  </si>
  <si>
    <t xml:space="preserve">202407130000568245#宽带账号：13854417455；宽带地址：潍坊潍城区南关街道仓南街金鸢铭都1号楼；客户来电反映宽带无法上网，客户不在现场，无法配合线上指导，要求师傅上门，请协助处理，谢谢！联系电话：13854417455；联系人：先生；来电流水：2024071318410938420886638。 </t>
  </si>
  <si>
    <t>2024-07-13 19:26:42</t>
  </si>
  <si>
    <t>2024-07-13 19:57:36</t>
  </si>
  <si>
    <t>SD-057-240713-018435-6886</t>
  </si>
  <si>
    <t>2024-07-13 18:47:10</t>
  </si>
  <si>
    <t>80+金卡-FTTR-普通区域-坊子区-坊子恒信领海-15169632106-1000M-宽带上网投诉-次数0-202407130000567512</t>
  </si>
  <si>
    <t>202407130000567512</t>
  </si>
  <si>
    <t>202407130000567512#用户来电宽带无法正常使用，要求师傅上门，烦请协助谢谢
联系人:男士  联系电话:本机   录音流水：2024071318452031920812346</t>
  </si>
  <si>
    <t>2024-07-13 18:49:54</t>
  </si>
  <si>
    <t>2024-07-13 18:50:16</t>
  </si>
  <si>
    <t>SD-851-261144-11360-7861</t>
  </si>
  <si>
    <t>SD-057-240713-651403-5739</t>
  </si>
  <si>
    <t>2024-07-13 16:44:54</t>
  </si>
  <si>
    <t>80+普通-普通区域-临朐县-新王庄自然村-13793682528-1000M-宽带上网投诉-次数0-20240713164252X172325824</t>
  </si>
  <si>
    <t>20240713164252X172325824</t>
  </si>
  <si>
    <t xml:space="preserve">【农村网络投诉】流程受理流水号：20240713164213137936825281110552
客户号码:13793682528
客户姓名:夏**
投诉地市:潍坊
来话流水:2024071316410960320864125
宽带账号:13793682528
宽带账号归属地市:潍坊
宽带账号归属区县:临朐县
故障地址:潍坊临朐县辛寨镇人民政府新王庄新王庄自然村新王庄5号朱先喜*********
联系电话:13793682528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故障时间:2024-07-13 16:45:57
具体故障现象:打不开网页，
客户其他诉求:
</t>
  </si>
  <si>
    <t>2024-07-13 17:01:32</t>
  </si>
  <si>
    <t>2024-07-13 17:02:23</t>
  </si>
  <si>
    <t>SD-851-326023-25563-22495</t>
  </si>
  <si>
    <t>SD-057-240713-597086-5745</t>
  </si>
  <si>
    <t>2024-07-13 16:46:07</t>
  </si>
  <si>
    <t>80+普通-普通区域--null--宽带上网投诉-次数0-202407120000599857</t>
  </si>
  <si>
    <t>2024-07-14 17:47:00</t>
  </si>
  <si>
    <t>202407120000599857</t>
  </si>
  <si>
    <t>202407120000599857#受理号码 : 15864563280客户姓名 : 曹*号码归属地 : 潍坊奎文 － 奎文用户品牌 : 全球通用户来电反映要求办理宽带，地址奎文区金鼎世家南区未覆盖，要求安装500M宽带，经解释不认可，要求回电。联系人：先生，联系电话本机，来电流水2024071218514716820867384</t>
  </si>
  <si>
    <t>2024-07-14 14:53:56</t>
  </si>
  <si>
    <t>2024-07-13 13:09:59</t>
  </si>
  <si>
    <t>【重投】-普通区域-奎文区-奎文肉联厂宿舍-15165601692-300M-宽带上网投诉-次数0-202407130000323729 一级督办</t>
  </si>
  <si>
    <t>202407130000323729</t>
  </si>
  <si>
    <t>2024-07-13 13:15:50</t>
  </si>
  <si>
    <t>SD-057-240713-759863-3605</t>
  </si>
  <si>
    <t>2024-07-13 13:08:32</t>
  </si>
  <si>
    <t>80+普通-普通区域-寿光市-怡锦苑-18363669548-300M-宽带上网投诉-次数0-202407130000321327</t>
  </si>
  <si>
    <t>202407130000321327</t>
  </si>
  <si>
    <t>202407130000321327#18363669548潍坊客户来电要求本机宽带下单后无人给客户联系安装，客户着急使用，现客户十分不满，请协助处理  联系电话：本机 联系人：先生流水：2024071312593680820829651</t>
  </si>
  <si>
    <t>2024-07-13 13:11:21</t>
  </si>
  <si>
    <t>2024-07-13 13:13:27</t>
  </si>
  <si>
    <t>SD-851-286188-1384-9278</t>
  </si>
  <si>
    <t>SD-057-240713-837196-1083</t>
  </si>
  <si>
    <t>2024-07-13 09:32:25</t>
  </si>
  <si>
    <t>【追1】普通区域-奎文区-盈隆广场-13070775647-100M-宽带上网投诉-次数0-20240713093010X210052175</t>
  </si>
  <si>
    <t>2024-07-14 10:33:00</t>
  </si>
  <si>
    <t>20240713093010X210052175</t>
  </si>
  <si>
    <t xml:space="preserve">流程受理流水号：20240713092926130707756471017176
客户号码:13070775647
客户姓名:邓**
投诉地市:潍坊
来话流水:2024071309273931920830456
宽带账号:13070775647
宽带账号归属地市:潍坊
宽带账号归属区县:奎文区
故障地址:潍坊奎文区大虞街道虞河路盈隆广场盈隆广场*********
联系电话:13070775647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故障时间:2024-07-13 09:32:10
具体故障现象:光猫亮红灯，
客户其他诉求:
</t>
  </si>
  <si>
    <t>2024-07-13 09:35:29</t>
  </si>
  <si>
    <t>2024-07-13 09:36:26</t>
  </si>
  <si>
    <t>SD-057-240713-528637-1086</t>
  </si>
  <si>
    <t>2024-07-13 09:32:33</t>
  </si>
  <si>
    <t>普通区域-潍城区-市区郭宅街沿街-13371095048-500M-宽带上网投诉-次数0-20240713093027X227369994</t>
  </si>
  <si>
    <t>20240713093027X227369994</t>
  </si>
  <si>
    <t xml:space="preserve">流程受理流水号：20240713092816133710950481016819
客户号码:13371095048
客户姓名:赵*
投诉地市:潍坊
来话流水:2024071309225415120877579
宽带账号:13371095048
宽带账号归属地市:潍坊
宽带账号归属区县:潍城区
故障地址:潍坊潍城区城关街道向阳路市区郭宅街沿街我家川菜2号箱*********
联系电话:15966159018
联系人:先生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故障时间:2024-07-13 09:26:54
具体故障现象:PON灯闪，
客户其他诉求:请协助处理，谢谢
</t>
  </si>
  <si>
    <t>2024-07-13 09:37:01</t>
  </si>
  <si>
    <t>2024-07-13 09:37:20</t>
  </si>
  <si>
    <t>SD-057-240713-092718-1801</t>
  </si>
  <si>
    <t>2024-07-13 10:26:57</t>
  </si>
  <si>
    <t>80+普通-普通区域-高密市-新新家园-18253660098-300M-宽带上网投诉-次数0-202407130000196597</t>
  </si>
  <si>
    <t>202407130000196597</t>
  </si>
  <si>
    <t>202407130000196597#宽带账号：18253660098；宽带地址：潍坊高密市醴泉街道顺河路（铁通）新新家园新新家园25号楼*********；客户来电反映宽带无法连网，客户不在现场，无法配合线上指导，要求上门，请协助处理，谢谢！！来电流水：2024071310234298120892767联系电话：18206366698</t>
  </si>
  <si>
    <t>2024-07-13 10:32:16</t>
  </si>
  <si>
    <t>2024-07-13 10:32:44</t>
  </si>
  <si>
    <t>SD-057-240713-069231-1731</t>
  </si>
  <si>
    <t>2024-07-13 10:20:39</t>
  </si>
  <si>
    <t>(目标)普通区域-昌乐县-台东官庄村自然村-18265652712-300M-宽带上网投诉-次数0-20240713101902X142894515</t>
  </si>
  <si>
    <t>20240713101902X142894515</t>
  </si>
  <si>
    <t xml:space="preserve">【农村网络投诉】流程受理流水号：20240713101751182656527121030425
客户号码:18265652712
客户姓名:郑**
投诉地市:潍坊
来话流水:2024071310154147920894659
宽带账号:18265652712
宽带账号归属地市:潍坊
宽带账号归属区县:昌乐县
故障地址:潍坊昌乐县红河镇台东官庄村台东官庄村自然村台东官庄村二期6#（村东北郑玉成西墙）*********
联系电话:18265652712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故障时间:2024-07-13 10:18:06
具体故障现象:提示网络无法连接，线上指导检查网线，未恢复请协助谢谢
客户其他诉求:谢谢
</t>
  </si>
  <si>
    <t>2024-07-13 10:24:07</t>
  </si>
  <si>
    <t>刘明军</t>
  </si>
  <si>
    <t>15706307160</t>
  </si>
  <si>
    <t>dw3_jk_liumingjun</t>
  </si>
  <si>
    <t>2024-07-13 10:26:03</t>
  </si>
  <si>
    <t>SD-057-240713-051782-227</t>
  </si>
  <si>
    <t>2024-07-13 08:28:39</t>
  </si>
  <si>
    <t>【调研】-普通区域-昌邑市-辛庄村自然村-13506469680-200M-宽带上网投诉-次数0-202407130000096508</t>
  </si>
  <si>
    <t>2024-07-14 09:29:00</t>
  </si>
  <si>
    <t>202407130000096508</t>
  </si>
  <si>
    <t xml:space="preserve">202407130000096508#流程受理流水号：20240713082807135064696801001045
客户号码:13506469680
客户姓名:刘**
投诉地市:潍坊
来话流水:2024071308274881820815334
宽带账号:13506469680
宽带账号归属地市:潍坊
宽带账号归属区县:昌邑市
故障地址:潍坊昌邑市卜庄镇辛庄村卜庄辛庄村郑学礼0号楼*********
联系电话:13506469680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故障时间:2024-07-13 08:28:24
具体故障现象:打不开网页，
客户其他诉求:客户侧为质差终端，要求上门更换终端并一并处理故障问题。
</t>
  </si>
  <si>
    <t>2024-07-13 08:30:48</t>
  </si>
  <si>
    <t>2024-07-13 08:32:07</t>
  </si>
  <si>
    <t>SD-057-240713-218096-3485</t>
  </si>
  <si>
    <t>2024-07-13 13:01:58</t>
  </si>
  <si>
    <t>【调研】-80+银卡-(目标)普通区域-奎文区-金玉豪庭-18353681371-200M-宽带上网投诉-次数0-202407130000317615</t>
  </si>
  <si>
    <t>202407130000317615</t>
  </si>
  <si>
    <t xml:space="preserve">202407130000317615#流程受理流水号：20240713125832183536813711066232
客户号码:18353681371
客户姓名:赵**
投诉地市:潍坊
来话流水:2024071312571334220815244
宽带账号:18353681371
宽带账号归属地市:潍坊
宽带账号归属区县:高新
故障地址:潍坊高新高新城区玉清街金玉豪庭1号楼*********
联系电话:18353681371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12:59:28
具体故障现象:打不开网页，
客户其他诉求:客户侧为质差终端，要求上门更换终端并一并处理故障问题。要求补偿流量费，
</t>
  </si>
  <si>
    <t>2024-07-13 13:08:27</t>
  </si>
  <si>
    <t>2024-07-13 13:08:47</t>
  </si>
  <si>
    <t>SD-057-240713-165408-3521</t>
  </si>
  <si>
    <t>2024-07-13 13:05:39</t>
  </si>
  <si>
    <t>普通区域-潍城区-长胜社区-15264608301-1000M-宽带上网投诉-次数0-202407130000319331</t>
  </si>
  <si>
    <t>202407130000319331</t>
  </si>
  <si>
    <t>202407130000319331#流程受理流水号：20240713130302152646083011066886
客户号码:15264608301
客户姓名:朱**
投诉地市:潍坊
来话流水:2024071312595955820832053
宽带账号:15264608301
宽带账号归属地市:潍坊
宽带账号归属区县:潍城区
故障地址:潍坊潍城区城关街道福寿西街长胜社区10号楼
联系电话:15264608301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13:03:19
具体故障现象:PON灯闪，插紧捋直光纤线未恢复，重启未恢复，请协助，谢谢。
客户其他诉求:
;宽带小区$[长胜社区]$</t>
  </si>
  <si>
    <t>2024-07-13 13:07:40</t>
  </si>
  <si>
    <t>2024-07-13 13:08:21</t>
  </si>
  <si>
    <t>SD-851-287696-251-2877</t>
  </si>
  <si>
    <t>SD-057-240713-731962-4103</t>
  </si>
  <si>
    <t>2024-07-13 14:07:45</t>
  </si>
  <si>
    <t>【调研】-80+普通-(目标)普通区域-滨海-裕源花园（消防队后临）-15853601501-1000M-宽带上网投诉-次数0-202407130000349862</t>
  </si>
  <si>
    <t>202407130000349862</t>
  </si>
  <si>
    <t xml:space="preserve">202407130000349862#流程受理流水号：20240713140656158536015011076488
客户号码:15853601501
客户姓名:李**
投诉地市:潍坊
来话流水:2024071314063855320825242
宽带账号:15853601501
宽带账号归属地市:潍坊
宽带账号归属区县:滨海
故障地址:潍坊滨海大家洼街道海化街裕源花园（消防队后临）5号楼*********
联系电话:15853601501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光功率:-24.08
故障大类:宽带/电视
故障细类:移动高清电视故障
携转原因:
故障时间:2024-07-13 14:07:08
魔百和单播/组播:单播
具体故障现象:电视提示网络类错误，
客户其他诉求:客户侧为质差终端，要求上门更换终端并一并处理故障问题。提示错误代码22002
</t>
  </si>
  <si>
    <t>2024-07-13 14:12:32</t>
  </si>
  <si>
    <t>2024-07-13 14:12:58</t>
  </si>
  <si>
    <t>SD-851-291588-16817-208</t>
  </si>
  <si>
    <t>SD-057-240713-974658-1721</t>
  </si>
  <si>
    <t>2024-07-13 10:20:07</t>
  </si>
  <si>
    <t>普通区域-诸城市-北潘家庄-13562604328-100M-宽带上网投诉-次数0-20240713101752X721448440</t>
  </si>
  <si>
    <t>2024-07-14 11:21:00</t>
  </si>
  <si>
    <t>20240713101752X721448440</t>
  </si>
  <si>
    <t xml:space="preserve">【农村网络投诉】流程受理流水号：20240713101702135626043281030212
客户号码:13562604328
客户姓名:刘**
投诉地市:潍坊
来话流水:2024071310161985820802457
宽带账号:13562604328
宽带账号归属地市:潍坊
宽带账号归属区县:诸城市
故障地址:潍坊诸城市林家村镇北潘家庄村北潘家庄北潘家庄村东头11#箱*********
联系电话:13562604328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10:17:31
具体故障现象:光猫亮红灯，
客户其他诉求:
</t>
  </si>
  <si>
    <t>2024-07-13 10:22:28</t>
  </si>
  <si>
    <t>2024-07-13 10:23:06</t>
  </si>
  <si>
    <t>SD-057-240713-136492-1060</t>
  </si>
  <si>
    <t>2024-07-13 09:30:18</t>
  </si>
  <si>
    <t>【调研】-80+金卡-普通区域-诸城市-日丰小区-15763018816-1000M-宽带上网投诉-次数0-202407130000142274</t>
  </si>
  <si>
    <t>202407130000142274</t>
  </si>
  <si>
    <t>202407130000142274#宽带账号：15763018816；宽带地址：潍坊诸城市密州街道繁荣路日丰小区3号楼*********
；客户来电反映宽带频繁掉线无法上网，系统查询客户为质差路由器，已向客户解释说明，客户有路由器办理意向，请协助尽快核实处理！联系电话：15763018816；联系人：先生；来电流水：2024071309265639120822443</t>
  </si>
  <si>
    <t>2024-07-13 09:35:16</t>
  </si>
  <si>
    <t>2024-07-13 09:35:51</t>
  </si>
  <si>
    <t>SD-852-274672-1738-11957</t>
  </si>
  <si>
    <t>SD-057-240713-842769-3592</t>
  </si>
  <si>
    <t>2024-07-13 13:08:13</t>
  </si>
  <si>
    <t>普通区域-青州市-文华佳苑小区-13583668559-100M-宽带上网投诉-次数0-202407130000322738</t>
  </si>
  <si>
    <t>202407130000322738</t>
  </si>
  <si>
    <t xml:space="preserve">202407130000322738#流程受理流水号：20240713130532135836685591067244
客户号码:13583668559
客户姓名:张*
投诉地市:潍坊
来话流水:2024071313034593320855048
宽带账号:13583668559
宽带账号归属地市:潍坊
宽带账号归属区县:青州市
故障地址:潍坊青州市王府街道北联街文华佳苑小区7号楼*********
联系电话:13717880916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13:06:19
具体故障现象:客户来电反映宽带无法使用，7月12号开始出现此问题，要求尽快核实回复！谢谢！
客户其他诉求:客户侧为质差终端，要求上门更换终端并一并处理故障问题。
</t>
  </si>
  <si>
    <t>2024-07-13 13:11:39</t>
  </si>
  <si>
    <t>2024-07-13 13:12:07</t>
  </si>
  <si>
    <t>SD-057-240713-567840-1079</t>
  </si>
  <si>
    <t>2024-07-13 09:32:09</t>
  </si>
  <si>
    <t>普通区域-奎文区-胶东调水宿舍-15553613031-1000M-宽带上网投诉-次数0-20240713092949X189365416</t>
  </si>
  <si>
    <t>20240713092949X189365416</t>
  </si>
  <si>
    <t xml:space="preserve">流程受理流水号：20240713092816155536130311016820
客户号码:15553613031
客户姓名:张**
投诉地市:潍坊
来话流水:2024071309240776720891079
宽带账号:15553613031
宽带账号归属地市:潍坊
宽带账号归属区县:高新
故障地址:潍坊高新高新城区北海路胶东调水宿舍麒麟公馆D座*********
联系电话:15553613031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故障细类:网速慢/上网掉线(专席)
携转原因:
故障时间:2024-07-13 09:28:26
具体故障现象:网速慢卡顿，测速不达标
客户其他诉求:
</t>
  </si>
  <si>
    <t>2024-07-13 09:34:02</t>
  </si>
  <si>
    <t>2024-07-13 09:42:53</t>
  </si>
  <si>
    <t>SD-851-314827-24472-11271</t>
  </si>
  <si>
    <t>SD-057-240713-046359-1808</t>
  </si>
  <si>
    <t>2024-07-13 10:28:13</t>
  </si>
  <si>
    <t>【调研】-80+普通-普通区域-奎文区-酒水市场J-13854422886-200M-宽带上网投诉-次数0-202407130000196416</t>
  </si>
  <si>
    <t>2024-07-14 11:29:00</t>
  </si>
  <si>
    <t>202407130000196416</t>
  </si>
  <si>
    <t>202407130000196416#宽带账号：13854422886；宽带地址：潍坊奎文区潍州路街道潍州路酒水市场J酒水市场2#箱往南西山3#箱*********； 具体现象：客户反映宽带不能上网，要求师傅 10分钟内联系维修，要求尽快处理回复！来电流水： 2024071310244829120805920联系电话： 13325250532</t>
  </si>
  <si>
    <t>2024-07-13 10:37:51</t>
  </si>
  <si>
    <t>2024-07-13 10:38:31</t>
  </si>
  <si>
    <t>SD-057-240713-184702-3625</t>
  </si>
  <si>
    <t>2024-07-13 13:09:20</t>
  </si>
  <si>
    <t>80+金卡-普通区域-寿光市-西刘营社区-15266618852-500M-魔百和投诉-次数0-202407130000321885</t>
  </si>
  <si>
    <t>202407130000321885</t>
  </si>
  <si>
    <t>202407130000321885#流程受理流水号：20240713130812152666188521067618
客户号码:15266618852
客户姓名:刘**
投诉地市:潍坊
来话流水:2024071312554942820806621
宽带账号:15266618852
宽带账号归属地市:潍坊
宽带账号归属区县:寿光市
故障地址:潍坊寿光市稻田镇西刘营村西刘营社区2号楼3-3楼东户
联系电话:15266618852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故障时间:2024-07-13 13:08:29
魔百和单播/组播:单播
具体故障现象:电视提示网络类错误，修复重启，配置网络无效。
客户其他诉求:
魔百和单/组播：单播;宽带小区$[西刘营社区]$</t>
  </si>
  <si>
    <t>2024-07-13 13:15:06</t>
  </si>
  <si>
    <t>2024-07-13 13:15:28</t>
  </si>
  <si>
    <t>SD-851-237727-33090-26182</t>
  </si>
  <si>
    <t>SD-057-240713-871036-1820</t>
  </si>
  <si>
    <t>2024-07-13 10:29:17</t>
  </si>
  <si>
    <t>【调研】-80+银卡-普通区域-青州市-东建德村-18706546250-200M-宽带上网投诉-次数0-20240713102713X633570721</t>
  </si>
  <si>
    <t>2024-07-14 11:30:00</t>
  </si>
  <si>
    <t>20240713102713X633570721</t>
  </si>
  <si>
    <t xml:space="preserve">【农村网络投诉】流程受理流水号：20240713102629187065462501032773
客户号码:18706546250
客户姓名:刘*
投诉地市:潍坊
来话流水:2024071310253010320814463
宽带账号:18706546250
宽带账号归属地市:潍坊
宽带账号归属区县:青州市
故障地址:潍坊青州市黄楼街道东建德村东建德村西建德村27号#王继刚）*********
联系电话:15006640092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
携转原因:
故障时间:2024-07-13 10:26:39
具体故障现象:提示网络无法连接，
客户其他诉求:
</t>
  </si>
  <si>
    <t>2024-07-13 10:31:18</t>
  </si>
  <si>
    <t>2024-07-13 10:31:36</t>
  </si>
  <si>
    <t>SD-851-258662-21188-3791</t>
  </si>
  <si>
    <t>SD-057-240713-268913-4078</t>
  </si>
  <si>
    <t>2024-07-13 14:05:06</t>
  </si>
  <si>
    <t>普通区域-寒亭区-耿家村自然村-15054496143-300M-宽带上网投诉-次数0-20240713140222X542272249</t>
  </si>
  <si>
    <t>20240713140222X542272249</t>
  </si>
  <si>
    <t xml:space="preserve">【农村网络投诉】流程受理流水号：20240713140044150544961431075457
客户号码:15054496143
客户姓名:朱**
投诉地市:潍坊
来话流水:2024071313595179920860229
宽带账号:15054496143
宽带账号归属地市:潍坊
宽带账号归属区县:寒亭区
故障地址:潍坊寒亭区双杨镇耿家村耿家村自然村耿家村东南*********
联系电话:15054496143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14:01:53
具体故障现象:光猫亮红灯，
客户其他诉求:
</t>
  </si>
  <si>
    <t>2024-07-13 14:11:51</t>
  </si>
  <si>
    <t>2024-07-13 14:12:29</t>
  </si>
  <si>
    <t>SD-851-245387-28494-19633</t>
  </si>
  <si>
    <t>SD-057-240713-572493-3540</t>
  </si>
  <si>
    <t>2024-07-13 13:06:09</t>
  </si>
  <si>
    <t>【追1】【调研】-80+金卡-普通区域-安丘市-西营村自然村-18765728305-1000M-宽带上网投诉-次数0-20240713130410X506755820 三级督办</t>
  </si>
  <si>
    <t>20240713130410X506755820</t>
  </si>
  <si>
    <t xml:space="preserve">【农村网络投诉】流程受理流水号：20240713130243187657283051066831
客户号码:18765728305
客户姓名:李**
投诉地市:潍坊
来话流水:2024071313012714320840993
宽带账号:18765728305
宽带账号归属地市:潍坊
宽带账号归属区县:安丘市
故障地址:潍坊安丘市白芬子镇西营村西营村自然村西营村7号箱王永亮*********
联系电话:18765728305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13:02:54
具体故障现象:PON灯闪，客户不在现场，无法配合线上指导，请协助处理谢谢。
客户其他诉求:
</t>
  </si>
  <si>
    <t>2024-07-13 13:30:47</t>
  </si>
  <si>
    <t>2024-07-13 13:31:37</t>
  </si>
  <si>
    <t>SD-057-240713-601592-3488</t>
  </si>
  <si>
    <t>2024-07-13 13:02:09</t>
  </si>
  <si>
    <t>普通区域-临朐县-郭家庄-15963689529-300M-宽带上网投诉-次数0-20240713125926X766367925</t>
  </si>
  <si>
    <t>20240713125926X766367925</t>
  </si>
  <si>
    <t xml:space="preserve">【农村网络投诉】流程受理流水号：20240713125853159636895291066287
客户号码:15963689529
客户姓名:王**
投诉地市:潍坊
来话流水:2024071312575161220819054
宽带账号:15963689529
宽带账号归属地市:潍坊
宽带账号归属区县:临朐县
故障地址:潍坊临朐县辛寨镇人民政府郭家庄村郭家庄郭家庄6号箱王来永（外墙）*********
联系电话:18366311597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12:59:06
具体故障现象:光猫亮红灯，
客户其他诉求:
</t>
  </si>
  <si>
    <t>2024-07-13 13:05:19</t>
  </si>
  <si>
    <t>2024-07-13 13:05:41</t>
  </si>
  <si>
    <t>SD-057-240713-812673-4084</t>
  </si>
  <si>
    <t>2024-07-13 14:05:33</t>
  </si>
  <si>
    <t>【调研】-80+普通-普通区域-昌乐县-崔家庄村自然村-13465697237-1000M-宽带上网投诉-次数0-20240713140331X611499586</t>
  </si>
  <si>
    <t>20240713140331X611499586</t>
  </si>
  <si>
    <t xml:space="preserve">【农村网络投诉】流程受理流水号：20240713140113134656972371075550
客户号码:13465697237
客户姓名:臧**
投诉地市:潍坊
来话流水:2024071314003425920866629
宽带账号:13465697237
宽带账号归属地市:潍坊
宽带账号归属区县:昌乐县
故障地址:潍坊昌乐县城南街道崔家庄村崔家庄村自然村崔家庄子村扩容7号*********
联系电话:13721964663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14:02:33
具体故障现象:光猫亮红灯，
客户其他诉求:请尽快处理，谢谢
</t>
  </si>
  <si>
    <t>2024-07-13 14:11:19</t>
  </si>
  <si>
    <t>2024-07-13 14:12:36</t>
  </si>
  <si>
    <t>SD-851-287589-10744-7742</t>
  </si>
  <si>
    <t>SD-057-240713-185263-1105</t>
  </si>
  <si>
    <t>2024-07-13 09:35:27</t>
  </si>
  <si>
    <t>80+银卡-普通区域-高密市-邱家洼村-15264600122-300M-宽带上网投诉-次数0-20240713093248X368900897</t>
  </si>
  <si>
    <t>20240713093248X368900897</t>
  </si>
  <si>
    <t xml:space="preserve">【农村网络投诉】流程受理流水号：20240713093004152646001221017382
客户号码:15264600122
客户姓名:刘*
投诉地市:潍坊
来话流水:2024071309291454120848227
宽带账号:15264600122
宽带账号归属地市:潍坊
宽带账号归属区县:高密市
故障地址:潍坊高密市朝阳街道家纺路邱家洼村14#赵振华屋山*********
联系电话:13793622127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09:31:35
具体故障现象:提示网络无法连接，
客户其他诉求:客户要求维修师傅上门，谢谢
</t>
  </si>
  <si>
    <t>2024-07-13 09:42:22</t>
  </si>
  <si>
    <t>2024-07-13 09:42:56</t>
  </si>
  <si>
    <t>SD-057-240713-983207-1119</t>
  </si>
  <si>
    <t>2024-07-13 09:36:03</t>
  </si>
  <si>
    <t>【调研】-80+银卡-普通区域-诸城市-当代地中海-18765661515-500M-魔百和投诉-次数0-202407130000149255</t>
  </si>
  <si>
    <t>202407130000149255</t>
  </si>
  <si>
    <t>202407130000149255#流程受理流水号：20240713093412187656615151018617
客户号码:18765661515
客户姓名:张**
投诉地市:潍坊
来话流水:2024071309333729320897253
宽带账号:18765661515
宽带账号归属地市:潍坊
宽带账号归属区县:诸城市
故障地址:潍坊诸城市当代帝中海B3号楼1单元602
联系电话:18765661515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故障大类:电视
故障细类:移动高清电视故障(专席)
携转原因:
故障时间:2024-07-13 09:34:06
魔百和单播/组播:组播
具体故障现象:电视直播或点播无法观看，
客户其他诉求:
魔百和单/组播：组播;宽带小区$[当代地中海]$</t>
  </si>
  <si>
    <t>2024-07-13 09:41:02</t>
  </si>
  <si>
    <t>2024-07-13 09:41:33</t>
  </si>
  <si>
    <t>2024-07-13 10:27:54</t>
  </si>
  <si>
    <t>普通区域-昌邑市-董隅村自然村-15095192622-200M-宽带上网投诉-次数0-202407130000198897 一级督办</t>
  </si>
  <si>
    <t>2024-07-14 11:28:00</t>
  </si>
  <si>
    <t>202407130000198897</t>
  </si>
  <si>
    <t>2024-07-13 10:32:38</t>
  </si>
  <si>
    <t>2024-07-13 10:33:16</t>
  </si>
  <si>
    <t>SD-057-240713-725049-6329</t>
  </si>
  <si>
    <t>2024-07-13 17:50:40</t>
  </si>
  <si>
    <t>【调研】-(目标)普通区域-安丘市-怡然居(含商业局家属院)-15964588236-500M-宽带上网投诉-次数0-20240713174835X115674387</t>
  </si>
  <si>
    <t>2024-07-14 18:51:00</t>
  </si>
  <si>
    <t>20240713174835X115674387</t>
  </si>
  <si>
    <t xml:space="preserve">流程受理流水号：20240713174718159645882361125593
客户号码:15964588236
客户姓名:刘**
投诉地市:潍坊
来话流水:2024071317460572220854632
宽带账号:15964588236
宽带账号归属地市:潍坊
宽带账号归属区县:安丘市
故障地址:潍坊安丘市兴安街道潍安路怡然居商业局家属院南楼*********
联系电话:15964588236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17:48:24
具体故障现象:光猫亮红灯，
客户其他诉求:
</t>
  </si>
  <si>
    <t>2024-07-13 17:54:57</t>
  </si>
  <si>
    <t>2024-07-13 17:55:20</t>
  </si>
  <si>
    <t>SD-851-269635-7993-27460</t>
  </si>
  <si>
    <t>SD-057-240713-827913-5377</t>
  </si>
  <si>
    <t>2024-07-13 16:10:33</t>
  </si>
  <si>
    <t>普通区域-青州市-翡翠城-15854477333-1000M-宽带上网投诉-次数0-20240713152327X407890451</t>
  </si>
  <si>
    <t>2024-07-14 17:11:00</t>
  </si>
  <si>
    <t>20240713152327X407890451</t>
  </si>
  <si>
    <t>客户反映新装宽带不能安装，师傅上门说没法装，客户不认可，要求尽快解决问题，联系电话：15854477333  流水号：2024071315184344120819906</t>
  </si>
  <si>
    <t>2024-07-13 16:12:49</t>
  </si>
  <si>
    <t>2024-07-13 16:13:29</t>
  </si>
  <si>
    <t>SD-851-334359-6961-8087</t>
  </si>
  <si>
    <t>SD-057-240713-852796-37</t>
  </si>
  <si>
    <t>2024-07-13 06:08:38</t>
  </si>
  <si>
    <t>【调研】-普通区域-奎文区-恒信阳光假日主区-13573606389-1000M-宽带上网投诉-次数0-202407130000090657</t>
  </si>
  <si>
    <t>202407130000090657</t>
  </si>
  <si>
    <t>202407130000090657#【已关注中国移动10086微信公众号】流程受理流水号：20240713060718135736063891000052
客户号码:13573606389
客户姓名:刘**
投诉地市:潍坊
来话流水:2024071306065825920802918
宽带账号:13573606389
宽带账号归属地市:潍坊
宽带账号归属区县:奎文区
故障地址:潍坊奎文区北苑街道玉清街恒信阳光假日主区恒信阳光假日12号楼*********
联系电话:13573606389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06:08:28
具体故障现象:用户无法提供具体故障现象，
客户其他诉求:
;宽带小区$[恒信阳光假日主区]$</t>
  </si>
  <si>
    <t>2024-07-13 06:39:30</t>
  </si>
  <si>
    <t>2024-07-13 06:39:58</t>
  </si>
  <si>
    <t>SD-851-252994-5817-5406</t>
  </si>
  <si>
    <t>SD-057-240713-165439-6332</t>
  </si>
  <si>
    <t>2024-07-13 17:50:47</t>
  </si>
  <si>
    <t>普通区域-潍城区-崔家小区C区-18865365211-1000M-宽带上网投诉-次数0-20240713174840X120618382</t>
  </si>
  <si>
    <t>20240713174840X120618382</t>
  </si>
  <si>
    <t xml:space="preserve">流程受理流水号：20240713174720188653652111125602
客户号码:18865365211
客户姓名:王*
投诉地市:潍坊
来话流水:2024071317462590420857877
宽带账号:18865365211
宽带账号归属地市:潍坊
宽带账号归属区县:潍城区
故障地址:潍坊潍城区经济开发区管理委员会北宫西街银河花园小区C区16号楼*********
联系电话:15726461122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故障细类:网速慢/上网掉线(专席)
携转原因:
故障时间:2024-07-13 17:48:58
具体故障现象:网速慢卡顿，
客户其他诉求:
</t>
  </si>
  <si>
    <t>2024-07-13 17:58:42</t>
  </si>
  <si>
    <t>2024-07-13 17:59:02</t>
  </si>
  <si>
    <t>SD-057-240713-826153-5381</t>
  </si>
  <si>
    <t>2024-07-13 16:11:06</t>
  </si>
  <si>
    <t>80+普通-普通区域-安丘市-庄头居民区-13853608965-200M-宽带上网投诉-次数0-20240713160819X998287550</t>
  </si>
  <si>
    <t>2024-07-14 17:12:00</t>
  </si>
  <si>
    <t>20240713160819X998287550</t>
  </si>
  <si>
    <t xml:space="preserve">流程受理流水号：20240713160600138536089651101923
客户号码:13853608965
客户姓名:程*
投诉地市:潍坊
来话流水:2024071316051497220851883
宽带账号:13853608965
宽带账号归属地市:潍坊
宽带账号归属区县:安丘市
故障地址:潍坊安丘市兴安街道人民路庄头居民区庄头居民区14号箱马世发*********
联系电话:15264616521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16:07:10
具体故障现象:光猫灯正常但电脑手机无法上网，
客户其他诉求:线路断裂
</t>
  </si>
  <si>
    <t>2024-07-13 16:14:26</t>
  </si>
  <si>
    <t>2024-07-13 16:15:31</t>
  </si>
  <si>
    <t>SD-057-240713-698743-6336</t>
  </si>
  <si>
    <t>2024-07-13 17:50:59</t>
  </si>
  <si>
    <t>普通区域-昌乐县-东庄王村自然村-13853610190-300M-宽带上网投诉-次数0-20240713174923X163881452</t>
  </si>
  <si>
    <t>20240713174923X163881452</t>
  </si>
  <si>
    <t xml:space="preserve">【农村网络投诉】流程受理流水号：20240713174827138536101901125829
客户号码:13853610190
客户姓名:周**
投诉地市:潍坊
来话流水:2024071317474012920869536
宽带账号:13853610190
宽带账号归属地市:潍坊
宽带账号归属区县:昌乐县
故障地址:潍坊昌乐县尧沟镇东庄王村东庄王村自然村东庄王村村西4#（王德喜家）
联系电话:13656461762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17:48:56
具体故障现象:光猫亮红灯，
客户其他诉求:
</t>
  </si>
  <si>
    <t>2024-07-13 17:56:09</t>
  </si>
  <si>
    <t>2024-07-13 17:56:34</t>
  </si>
  <si>
    <t>SD-851-266132-6458-407</t>
  </si>
  <si>
    <t>SD-057-240713-796405-5514</t>
  </si>
  <si>
    <t>2024-07-13 16:18:31</t>
  </si>
  <si>
    <t>普通区域-寿光市-李二村自然村-13963684537-300M-宽带上网投诉-次数0-202407130000454514</t>
  </si>
  <si>
    <t>2024-07-14 17:19:00</t>
  </si>
  <si>
    <t>202407130000454514</t>
  </si>
  <si>
    <t>202407130000454514#要求装维上门服务：宽带账号：13963684537；宽带地址：潍坊寿光市孙家集街道李二村；客户来电反映宽带无法正常上网，客户不配合排障，要求上门，请协助处理，谢谢！联系电话：15069639295；联系人：先生；来电流水：2024071316152484020867289</t>
  </si>
  <si>
    <t>2024-07-13 16:20:55</t>
  </si>
  <si>
    <t>2024-07-13 16:21:40</t>
  </si>
  <si>
    <t>SD-057-240713-940783-8552</t>
  </si>
  <si>
    <t>2024-07-13 23:48:41</t>
  </si>
  <si>
    <t>【调研】-80+金卡-FTTR-普通区域-高密市-星河樱苑-13686366591-1000M-宽带上网投诉-次数0-202407130000629320</t>
  </si>
  <si>
    <t>202407130000629320</t>
  </si>
  <si>
    <t>202407130000629320#【已关注中国移动10086微信公众号】流程受理流水号：20240713234611136863665911153947
客户号码:13686366591
客户姓名:臧*
投诉地市:潍坊
来话流水:2024071323452958320839135
宽带账号:13686366591
宽带账号归属地市:潍坊
宽带账号归属区县:高密市
故障地址:潍坊高密市醴泉街道环城路星河樱苑2号楼*********
联系电话:13686366591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23:48:47
具体故障现象:打不开网页，
客户其他诉求:
;宽带小区$[星河樱苑]$</t>
  </si>
  <si>
    <t>2024-07-13 23:51:43</t>
  </si>
  <si>
    <t>2024-07-13 23:52:18</t>
  </si>
  <si>
    <t>SD-851-279909-26626-5103</t>
  </si>
  <si>
    <t>SD-057-240713-407218-3685</t>
  </si>
  <si>
    <t>2024-07-13 13:14:05</t>
  </si>
  <si>
    <t>80+银卡-普通区域-安丘市-周院庄-18264673506-1000M-宽带上网投诉-次数0-20240713131108X468823695</t>
  </si>
  <si>
    <t>20240713131108X468823695</t>
  </si>
  <si>
    <t>【农村网络投诉】【预处理派单】宽带账号：18264673506，宽带地址： 潍坊安丘市担山镇周院庄村周院庄1#箱村东南周绍礼*********，故障现象：无法连接，故障现象类型：LOS亮红灯，客户诉求：室外线路给刮断了，要求前去维修，联系电话：15866409439，通话流水：2024071313093248620889599。接入方式：FTTH，当前是否在线：不在线，端到端诊断结果：用户终端认证失败，是否智能网关：是，光功率-20.809219076239263。</t>
  </si>
  <si>
    <t>2024-07-13 13:23:59</t>
  </si>
  <si>
    <t>2024-07-13 13:24:15</t>
  </si>
  <si>
    <t>SD-057-240713-491258-5626</t>
  </si>
  <si>
    <t>2024-07-13 16:32:09</t>
  </si>
  <si>
    <t>【调研】-80+银卡-普通区域-青州市-石古岭村-13406630059-300M-宽带上网投诉-次数0-20240713162952X392937449</t>
  </si>
  <si>
    <t>2024-07-14 17:33:00</t>
  </si>
  <si>
    <t>20240713162952X392937449</t>
  </si>
  <si>
    <t xml:space="preserve">【农村网络投诉】流程受理流水号：20240713162835134066300591107099
客户号码:13406630059
客户姓名:李**
投诉地市:潍坊
来话流水:2024071316235311720865569
宽带账号:13406630059
宽带账号归属地市:潍坊
宽带账号归属区县:青州市
故障地址:潍坊青州市邵庄镇石古岭石古岭村22K4号村北养殖区线杆*********
联系电话:13406630059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16:29:45
具体故障现象:光猫亮红灯，重启设备
按顺序重启设备；
客户其他诉求:
</t>
  </si>
  <si>
    <t>2024-07-13 16:38:44</t>
  </si>
  <si>
    <t>2024-07-13 16:40:52</t>
  </si>
  <si>
    <t>SD-851-287692-659-29513</t>
  </si>
  <si>
    <t>SD-057-240713-591204-6561</t>
  </si>
  <si>
    <t>2024-07-13 18:14:19</t>
  </si>
  <si>
    <t>普通区域-昌邑市-十字路-13455691907-300M-魔百和投诉-次数0-202407130000552196</t>
  </si>
  <si>
    <t>202407130000552196</t>
  </si>
  <si>
    <t>202407130000552196#流程受理流水号：20240713181317134556919071130649
客户号码:13455691907
客户姓名:范**
投诉地市:潍坊
来话流水:2024071318122785920885592
宽带账号:13455691907
宽带账号归属地市:潍坊
宽带账号归属区县:昌邑市
故障地址:潍坊昌邑市李家埠镇十字路村十字路村自然村十字路村3号箱李鹏举*********
联系电话:13791681922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故障时间:2024-07-13 18:15:09
魔百和单播/组播:组播
具体故障现象:电视直播或点播无法观看，账户不存在
客户其他诉求:
魔百和单/组播：组播;宽带小区$[十字路]$</t>
  </si>
  <si>
    <t>2024-07-13 18:16:15</t>
  </si>
  <si>
    <t>2024-07-13 18:16:34</t>
  </si>
  <si>
    <t>SD-851-297082-3968-12072</t>
  </si>
  <si>
    <t>SD-057-240713-810245-6342</t>
  </si>
  <si>
    <t>2024-07-13 17:51:14</t>
  </si>
  <si>
    <t>【调研】-普通区域-高密市-初家庄自然村-13884701784-1000M-宽带上网投诉-次数0-20240713174944X184839479</t>
  </si>
  <si>
    <t>2024-07-14 18:52:00</t>
  </si>
  <si>
    <t>20240713174944X184839479</t>
  </si>
  <si>
    <t xml:space="preserve">【农村网络投诉】流程受理流水号：20240713174858138847017841125928
客户号码:13884701784
客户姓名:李**
投诉地市:潍坊
来话流水:2024071317455034320852136
宽带账号:13884701784
宽带账号归属地市:潍坊
宽带账号归属区县:高密市
故障地址:潍坊高密市阚家镇初家庄自然村初家庄自然村阚家初家村6号箱李玉明*********
联系电话:13884701784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17:49:11
具体故障现象:PON灯不亮指导操作未恢复请协助谢谢
客户其他诉求:
</t>
  </si>
  <si>
    <t>2024-07-13 17:55:30</t>
  </si>
  <si>
    <t>2024-07-13 17:56:04</t>
  </si>
  <si>
    <t>SD-851-280842-12664-23660</t>
  </si>
  <si>
    <t>SD-057-240713-176420-4021</t>
  </si>
  <si>
    <t>2024-07-13 13:56:34</t>
  </si>
  <si>
    <t>【调研】-80+银卡-普通区域-奎文区-书香铭郡-15269662696-300M-宽带上网投诉-次数0-20240713135454X940391190</t>
  </si>
  <si>
    <t>20240713135454X940391190</t>
  </si>
  <si>
    <t xml:space="preserve">流程受理流水号：20240713135407152696626961074155
客户号码:15269662696
客户姓名:于**
投诉地市:潍坊
来话流水:2024071313510320920882675
宽带账号:15269662696
宽带账号归属地市:潍坊
宽带账号归属区县:高新
故障地址:潍坊高新高新城区宝通街书香铭郡13号楼*********
联系电话:15269662696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故障细类:宽带无法上网(专席)
携转原因:
故障时间:2024-07-13 13:51:53
具体故障现象:宽带正常在线，网口灯正常，线路连接正常，指导重启未恢复，请协助，谢谢
客户其他诉求:
</t>
  </si>
  <si>
    <t>2024-07-13 14:01:31</t>
  </si>
  <si>
    <t>2024-07-13 14:01:58</t>
  </si>
  <si>
    <t>SD-851-311871-7883-28363</t>
  </si>
  <si>
    <t>SD-057-240713-867513-4040</t>
  </si>
  <si>
    <t>2024-07-13 13:59:17</t>
  </si>
  <si>
    <t>【调研】-80+银卡-普通区域-诸城市-红星家园B区-13780891652-100M-宽带上网投诉-次数0-20240713135833X313236729</t>
  </si>
  <si>
    <t>20240713135833X313236729</t>
  </si>
  <si>
    <t xml:space="preserve">流程受理流水号：20240713135641137808916521074665
客户号码:13780891652
客户姓名:刘**
投诉地市:潍坊
来话流水:2024071313544429920815120
宽带账号:13780891652
宽带账号归属地市:潍坊
宽带账号归属区县:诸城市
故障地址:潍坊诸城市舜王街道四平路红星家园B区1号楼2单元1101
联系电话:13780891652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13:56:51
具体故障现象:光猫亮红灯，插紧捋直光纤线未恢复，重启未恢复，请协助，谢谢。
客户其他诉求:
</t>
  </si>
  <si>
    <t>2024-07-13 14:01:30</t>
  </si>
  <si>
    <t>2024-07-13 14:03:47</t>
  </si>
  <si>
    <t>SD-057-240713-362854-5632</t>
  </si>
  <si>
    <t>2024-07-13 16:32:26</t>
  </si>
  <si>
    <t>80+金卡-普通区域-坊子区-东王家村-15169431967-1000M-宽带上网投诉-次数0-202407130000466539</t>
  </si>
  <si>
    <t>202407130000466539</t>
  </si>
  <si>
    <t xml:space="preserve">202407130000466539#宽带账号：15169431967
宽带地址：潍坊坊子区坊子老区东王村行政村东王家村17号楼*
客户来电反映无法上网 ，客户不在家或者不方便线上指导，要求师傅上门  谢谢！
联系电话：15169431967
联系人：先生
来电流水2024071316304396320845052
</t>
  </si>
  <si>
    <t>2024-07-13 16:34:38</t>
  </si>
  <si>
    <t>2024-07-13 16:35:21</t>
  </si>
  <si>
    <t>SD-852-316650-1774-20789</t>
  </si>
  <si>
    <t>SD-057-240713-014852-6632</t>
  </si>
  <si>
    <t>2024-07-13 18:17:37</t>
  </si>
  <si>
    <t>【调研】-80+银卡-(目标)普通区域-临朐县-三友丽锦园二期-13606479787-500M-宽带上网投诉-次数0-202407130000554906</t>
  </si>
  <si>
    <t>202407130000554906</t>
  </si>
  <si>
    <t>202407130000554906#流程受理流水号：20240713181631136064797871131215
客户号码:13606479787
客户姓名:吕**
投诉地市:潍坊
来话流水:2024071318160979320813877
宽带账号:13606479787
宽带账号归属地市:潍坊
宽带账号归属区县:临朐县
故障地址:潍坊临朐县城关街道龙泉路三友丽锦园二期25号楼*********
联系电话:13606479787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18:17:08
具体故障现象:光猫亮红灯，
客户其他诉求:
;宽带小区$[三友丽锦园二期]$</t>
  </si>
  <si>
    <t>2024-07-13 18:19:23</t>
  </si>
  <si>
    <t>2024-07-13 18:19:42</t>
  </si>
  <si>
    <t>SD-851-264162-30114-19376</t>
  </si>
  <si>
    <t>SD-057-240713-145327-3715</t>
  </si>
  <si>
    <t>2024-07-13 13:17:28</t>
  </si>
  <si>
    <t>80+普通-普通区域-临朐县-刘家广尧自然村-15264666558-300M-宽带上网投诉-次数0-20240713131606X766115248</t>
  </si>
  <si>
    <t>20240713131606X766115248</t>
  </si>
  <si>
    <t xml:space="preserve">【农村网络投诉】流程受理流水号：20240713131507152646665581068554
客户号码:15264666558
客户姓名:刘**
投诉地市:潍坊
来话流水:2024071313132418320813679
宽带账号:15264666558
宽带账号归属地市:潍坊
宽带账号归属区县:临朐县
故障地址:潍坊临朐县冶源镇人民政府刘家广尧刘家广尧自然村刘家广尧西北2号箱（刘瑞祥）*********
联系电话:15264666558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13:13:45
具体故障现象:光猫亮红灯，
客户其他诉求:尽快处理  谢谢 
</t>
  </si>
  <si>
    <t>2024-07-13 13:19:27</t>
  </si>
  <si>
    <t>2024-07-13 13:20:02</t>
  </si>
  <si>
    <t>SD-851-232708-4243-26845</t>
  </si>
  <si>
    <t>SD-057-240713-708953-145</t>
  </si>
  <si>
    <t>2024-07-13 08:03:15</t>
  </si>
  <si>
    <t>【调研】-(目标)普通区域-滨海-昊海花园-15069680106-300M-宽带上网投诉-次数0-202407130000091402</t>
  </si>
  <si>
    <t>202407130000091402</t>
  </si>
  <si>
    <t>202407130000091402#流程受理流水号：20240713080103150696801061000443
客户号码:15069680106
客户姓名:朱**
投诉地市:潍坊
来话流水:2024071307595497720820095
宽带账号:15069680106
宽带账号归属地市:潍坊
宽带账号归属区县:滨海
故障地址:潍坊滨海央子街道北海路昊海花园1号楼*********
联系电话:13791682759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08:01:11
具体故障现象:光猫亮红灯，
客户其他诉求:
;宽带小区$[昊海花园]$</t>
  </si>
  <si>
    <t>2024-07-13 08:07:45</t>
  </si>
  <si>
    <t>2024-07-13 08:08:45</t>
  </si>
  <si>
    <t>SD-851-268944-12738-17944</t>
  </si>
  <si>
    <t>SD-057-240713-714925-4020</t>
  </si>
  <si>
    <t>2024-07-13 13:56:31</t>
  </si>
  <si>
    <t>普通区域-寿光市-清河小区-15165444169-100M-宽带上网投诉-次数0-20240713135431X719276890</t>
  </si>
  <si>
    <t>20240713135431X719276890</t>
  </si>
  <si>
    <t xml:space="preserve">流程受理流水号：20240713135355151654441691074103
客户号码:15165444169
客户姓名:徐**
投诉地市:潍坊
来话流水:2024071313481146020858573
宽带账号:15165444169
宽带账号归属地市:潍坊
宽带账号归属区县:寿光市
故障地址:潍坊寿光市羊口镇太平路清河小区南楼*********
联系电话:15165444169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13:53:07
具体故障现象:光猫亮灯正常但手机无法上网，路由器未恢复出厂，重启光猫路由器未恢复，请协助处理，谢谢
客户其他诉求:
</t>
  </si>
  <si>
    <t>2024-07-13 13:58:21</t>
  </si>
  <si>
    <t>2024-07-13 14:00:16</t>
  </si>
  <si>
    <t>SD-057-240713-035786-3683</t>
  </si>
  <si>
    <t>2024-07-13 13:14:02</t>
  </si>
  <si>
    <t>普通区域-高密市-新贵领地-13963619277-300M-宽带上网投诉-次数0-20240713131359X639911428</t>
  </si>
  <si>
    <t>20240713131359X639911428</t>
  </si>
  <si>
    <t xml:space="preserve">流程受理流水号：20240713131252139636192771068250
客户号码:13963619277
客户姓名:赵**
投诉地市:潍坊
来话流水:2024071313120509020805219
宽带账号:13963619277
宽带账号归属地市:潍坊
宽带账号归属区县:高密市
故障地址:潍坊高密市醴泉街道利群路新贵领地9号楼*********
联系电话:18678077156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13:13:25
具体故障现象:光猫亮红灯，
客户其他诉求:
</t>
  </si>
  <si>
    <t>2024-07-13 13:16:07</t>
  </si>
  <si>
    <t>2024-07-13 13:16:41</t>
  </si>
  <si>
    <t>SD-057-240713-215674-148</t>
  </si>
  <si>
    <t>2024-07-13 08:03:32</t>
  </si>
  <si>
    <t>80+普通-普通区域-青州市-尚宸华庭小区-18765666199-200M-宽带上网投诉-次数0-202407130000093921</t>
  </si>
  <si>
    <t>2024-07-14 09:04:00</t>
  </si>
  <si>
    <t>202407130000093921</t>
  </si>
  <si>
    <t>202407130000093921#【已关注中国移动10086微信公众号】流程受理流水号：20240713080303187656661991000493
客户号码:18765666199
客户姓名:曲*
投诉地市:潍坊
来话流水:2024071308022153020824838
宽带账号:18765666199
宽带账号归属地市:潍坊
宽带账号归属区县:青州市
故障地址:潍坊青州市云门山街道海岱中路尚宸华庭小区1号楼*********
联系电话:18765666199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08:12:23
具体故障现象:提示网络无法连接，
客户其他诉求:
;宽带小区$[尚宸华庭小区]$</t>
  </si>
  <si>
    <t>2024-07-13 08:11:49</t>
  </si>
  <si>
    <t>2024-07-13 08:12:07</t>
  </si>
  <si>
    <t>SD-057-240713-197468-147</t>
  </si>
  <si>
    <t>2024-07-13 08:03:27</t>
  </si>
  <si>
    <t>普通区域-奎文区-北王社区-15095216831-100M-宽带上网投诉-次数0-202407130000091264</t>
  </si>
  <si>
    <t>202407130000091264</t>
  </si>
  <si>
    <t>202407130000091264#流程受理流水号：20240713080142150952168311000465
客户号码:15095216831
客户姓名:夏**
投诉地市:潍坊
来话流水:2024071308010856220821919
宽带账号:15095216831
宽带账号归属地市:潍坊
宽带账号归属区县:奎文区
故障地址:潍坊奎文区潍洲路街道潍洲路北王社区南区6号楼*********
联系电话:13721973728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故障时间:2024-07-13 08:02:19
具体故障现象:宽带无法上网，要求报修，烦请尽快联系，谢谢。联系13721973728
客户其他诉求:
;宽带小区$[北王社区]$</t>
  </si>
  <si>
    <t>2024-07-13 08:19:44</t>
  </si>
  <si>
    <t>2024-07-13 08:20:13</t>
  </si>
  <si>
    <t>SD-057-240713-378254-3676</t>
  </si>
  <si>
    <t>2024-07-13 13:13:01</t>
  </si>
  <si>
    <t>【调研】-(目标)普通区域-青州市-苏峪-15054426962-100M-魔百和投诉-次数0-202407130000323278</t>
  </si>
  <si>
    <t>202407130000323278</t>
  </si>
  <si>
    <t>202407130000323278#流程受理流水号：20240713131228150544269621068192
客户号码:15054426962
客户姓名:刘**
投诉地市:潍坊
来话流水:2024071313073608520877910
宽带账号:15054426962
宽带账号归属地市:潍坊
宽带账号归属区县:青州市
故障地址:潍坊青州市王坟镇苏峪村苏峪3号箱（王文孔门口电线杆）*********
联系电话:15054426962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故障时间:2024-07-13 13:10:52
魔百和单播/组播:组播
具体故障现象:电视直播或点播无法观看，
客户其他诉求:请审核
魔百和单/组播：组播;宽带小区$[苏峪]$</t>
  </si>
  <si>
    <t>2024-07-13 13:21:08</t>
  </si>
  <si>
    <t>2024-07-13 13:21:34</t>
  </si>
  <si>
    <t>SD-057-240713-185734-3707</t>
  </si>
  <si>
    <t>2024-07-13 13:16:45</t>
  </si>
  <si>
    <t>普通区域-安丘市-安丘金水岸花园-15864319994-200M-宽带上网投诉-次数0-202407130000325305</t>
  </si>
  <si>
    <t>202407130000325305</t>
  </si>
  <si>
    <t>202407130000325305#宽带账号：15864319994；宽带地址：潍坊安丘市兴安街道健康街福满园小区金水岸花园6号楼   联系电话：15864319994 客户来电反映宽带不在线 线上指导无法操作   来电流水2024071313083135720883404</t>
  </si>
  <si>
    <t>2024-07-13 13:20:15</t>
  </si>
  <si>
    <t>2024-07-13 13:20:36</t>
  </si>
  <si>
    <t>SD-057-240713-061897-5432</t>
  </si>
  <si>
    <t>2024-07-13 16:14:13</t>
  </si>
  <si>
    <t>普通区域-昌邑市-邹家楼区-15864585358-300M-宽带上网投诉-次数0-20240713161209X329352825</t>
  </si>
  <si>
    <t>2024-07-14 17:15:00</t>
  </si>
  <si>
    <t>20240713161209X329352825</t>
  </si>
  <si>
    <t xml:space="preserve">【农村网络投诉】流程受理流水号：20240713161133158645853581103100
客户号码:15864585358
客户姓名:马**
投诉地市:潍坊
来话流水:2024071316085615120893634
宽带账号:15864585358
宽带账号归属地市:潍坊
宽带账号归属区县:昌邑市
故障地址:潍坊昌邑市宋庄镇邹家村邹家楼区1号楼*********
联系电话:13563672135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故障时间:2024-07-13 16:09:27
具体故障现象:提示网络无法连接，
客户其他诉求:
</t>
  </si>
  <si>
    <t>2024-07-13 16:18:47</t>
  </si>
  <si>
    <t>2024-07-13 16:19:12</t>
  </si>
  <si>
    <t>SD-851-257266-677-29926</t>
  </si>
  <si>
    <t>SD-057-240713-340956-4039</t>
  </si>
  <si>
    <t>2024-07-13 13:59:13</t>
  </si>
  <si>
    <t>【调研】-普通区域-坊子区-坊子凤凰商贸城沿街-13455658078-1000M-宽带上网投诉-次数0-20240713135737X257155443</t>
  </si>
  <si>
    <t>20240713135737X257155443</t>
  </si>
  <si>
    <t xml:space="preserve">流程受理流水号：20240713135653134556580781074698
客户号码:13455658078
客户姓名:张**
投诉地市:潍坊
来话流水:2024071313561526020828430
宽带账号:13455658078
宽带账号归属地市:潍坊
宽带账号归属区县:坊子区
故障地址:潍坊坊子区坊子新区凤凰大街坊子凤凰商贸城沿街（福鑫旅馆）3楼楼梯间2号箱*********
联系电话:13455658078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13:57:18
具体故障现象:光猫亮红灯，
客户其他诉求:
</t>
  </si>
  <si>
    <t>2024-07-13 14:02:10</t>
  </si>
  <si>
    <t>2024-07-13 14:02:27</t>
  </si>
  <si>
    <t>SD-851-291497-839-9883</t>
  </si>
  <si>
    <t>SD-057-240713-068291-5439</t>
  </si>
  <si>
    <t>2024-07-13 16:14:23</t>
  </si>
  <si>
    <t>80+银卡-普通区域-青州市-赵家坡村自然村-13853600990-1000M-宽带上网投诉-次数0-202407130000448228</t>
  </si>
  <si>
    <t>202407130000448228</t>
  </si>
  <si>
    <t>202407130000448228#宽带账号：13853600990；宽带地址：潍坊青州市高柳镇赵家坡村赵家坡村自然村高柳镇赵家坡村3号箱（；客户来电反映宽带无法使用，无法配合线上指导/客户不配合排障，要求上门，请协助处理，谢谢！联系电话：13853600990；联系人：先生；来电流水：2024071316114871920826020。</t>
  </si>
  <si>
    <t>2024-07-13 16:16:52</t>
  </si>
  <si>
    <t>2024-07-13 16:17:16</t>
  </si>
  <si>
    <t>SD-057-240713-341872-5668</t>
  </si>
  <si>
    <t>2024-07-13 16:36:05</t>
  </si>
  <si>
    <t>【调研】-80+白金-普通区域-昌邑市-大院村自然村-18369609646-1000M-宽带上网投诉-次数0-20240713163449X689621839</t>
  </si>
  <si>
    <t>2024-07-14 17:37:00</t>
  </si>
  <si>
    <t>20240713163449X689621839</t>
  </si>
  <si>
    <t xml:space="preserve">【农村网络投诉】流程受理流水号：20240713163326183696096461108352
客户号码:18369609646
客户姓名:吕**
投诉地市:潍坊
来话流水:2024071316323566220866419
宽带账号:18369609646
宽带账号归属地市:潍坊
宽带账号归属区县:昌邑市
故障地址:潍坊昌邑市下营镇大院村大院村自然村大院村吕家3号箱李登海*********
联系电话:18369609646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16:34:27
具体故障现象:PON灯闪，
客户其他诉求:
</t>
  </si>
  <si>
    <t>2024-07-13 16:41:05</t>
  </si>
  <si>
    <t>2024-07-13 16:41:26</t>
  </si>
  <si>
    <t>SD-851-249706-664-18991</t>
  </si>
  <si>
    <t>SD-057-240713-048297-5373</t>
  </si>
  <si>
    <t>2024-07-13 16:10:03</t>
  </si>
  <si>
    <t>普通区域-临朐县-凤凰新城（清华园）-15954429789-1000M-宽带上网投诉-次数0-202407130000444361</t>
  </si>
  <si>
    <t>202407130000444361</t>
  </si>
  <si>
    <t xml:space="preserve">202407130000444361#宽带账号：15954429789；宽带地址：潍坊临朐县城关街道沂山路凤凰新城；客户来电反映宽带，要求上门，请协助处理，谢谢！联系电话：15954429789；联系人：先生；来电流水：2024071316082690220888159
</t>
  </si>
  <si>
    <t>2024-07-13 16:17:45</t>
  </si>
  <si>
    <t>2024-07-13 16:18:05</t>
  </si>
  <si>
    <t>SD-851-312859-9229-7388</t>
  </si>
  <si>
    <t>SD-057-240713-709641-5442</t>
  </si>
  <si>
    <t>2024-07-13 16:14:27</t>
  </si>
  <si>
    <t>80+银卡-普通区域-坊子区-石头崖自然村-13964652356-200M-宽带上网投诉-次数0-20240713161247X367689404</t>
  </si>
  <si>
    <t>20240713161247X367689404</t>
  </si>
  <si>
    <t xml:space="preserve">【农村网络投诉】流程受理流水号：20240713161209139646523561103243
客户号码:13964652356
客户姓名:田**
投诉地市:潍坊
来话流水:2024071316091994220898032
宽带账号:13964652356
宽带账号归属地市:潍坊
宽带账号归属区县:坊子区
故障地址:潍坊坊子区王家庄街道（赵戈）石头崖村石头崖自然村石头崖扩容5号箱田仁祥*********
联系电话:15762526995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16:06:24
具体故障现象:光猫亮红灯，
客户其他诉求:
客户来电反映宽带无法使用，线上排障不认可
</t>
  </si>
  <si>
    <t>2024-07-13 16:18:43</t>
  </si>
  <si>
    <t>SD-057-240713-146803-3912</t>
  </si>
  <si>
    <t>2024-07-13 13:44:20</t>
  </si>
  <si>
    <t>【调研】-普通区域-临朐县-王家庙自然村-15263692132-100M-宽带上网投诉-次数0-20240713134208X328394441</t>
  </si>
  <si>
    <t>20240713134208X328394441</t>
  </si>
  <si>
    <t xml:space="preserve">【农村网络投诉】流程受理流水号：20240713134137152636921321072144
客户号码:15263692132
客户姓名:王**
投诉地市:潍坊
来话流水:2024071313373890620872579
宽带账号:15263692132
宽带账号归属地市:潍坊
宽带账号归属区县:临朐县
故障地址:潍坊临朐县山旺镇人民政府王家庙王家庙自然村王家庙（扩容）16号箱张秀美（外墙）*********
联系电话:15263692132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13:41:46
具体故障现象:光猫亮红灯，
客户其他诉求:
</t>
  </si>
  <si>
    <t>2024-07-13 13:47:45</t>
  </si>
  <si>
    <t>2024-07-13 13:48:12</t>
  </si>
  <si>
    <t>SD-057-240713-964238-3878</t>
  </si>
  <si>
    <t>2024-07-13 13:41:02</t>
  </si>
  <si>
    <t>FTTR-普通区域-昌邑市-昌邑翠峰御景二-17861293588-1000M-宽带上网投诉-次数0-20240713133833X113236877</t>
  </si>
  <si>
    <t>20240713133833X113236877</t>
  </si>
  <si>
    <t xml:space="preserve">流程受理流水号：20240713132815178612935881070244
客户号码:17861293588
客户姓名:张**
投诉地市:潍坊
来话流水:2024071313280105120805474
宽带账号:17861293588
宽带账号归属地市:潍坊
宽带账号归属区县:昌邑市
故障地址:潍坊昌邑市城区富昌街昌邑翠峰御景二6号楼*********
联系电话:17861293588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13:37:29
具体故障现象:提示网络无法连接，
客户其他诉求:要求退还无法使用期间的宽带费用，
</t>
  </si>
  <si>
    <t>2024-07-13 13:43:18</t>
  </si>
  <si>
    <t>2024-07-13 13:44:00</t>
  </si>
  <si>
    <t>SD-851-265912-15403-12576</t>
  </si>
  <si>
    <t>SD-057-240713-956483-3911</t>
  </si>
  <si>
    <t>2024-07-13 13:44:16</t>
  </si>
  <si>
    <t>80+金卡-FTTR-普通区域-寒亭区-邦盛书香苑小区-15169443399-1000M-宽带上网投诉-次数0-20240713134203X323294679</t>
  </si>
  <si>
    <t>20240713134203X323294679</t>
  </si>
  <si>
    <t xml:space="preserve">流程受理流水号：20240713134100151694433991072041
客户号码:15169443399
客户姓名:孙**
投诉地市:潍坊
来话流水:2024071313395517720890409
宽带账号:15169443399
宽带账号归属地市:潍坊
宽带账号归属区县:寒亭区
故障地址:潍坊寒亭区开元街道祥亭街邦盛书香苑小区24号楼*********
联系电话:15169443399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故障细类:宽带无法上网(专席)
携转原因:
故障时间:2024-07-13 13:41:13
具体故障现象:家庭WiFi信号弱，客户表示师傅给其办理的全屋覆盖
客户其他诉求:
</t>
  </si>
  <si>
    <t>2024-07-13 13:47:14</t>
  </si>
  <si>
    <t>2024-07-13 13:48:43</t>
  </si>
  <si>
    <t>SD-851-293818-32921-11402</t>
  </si>
  <si>
    <t>SD-057-240713-350481-7476</t>
  </si>
  <si>
    <t>2024-07-13 19:41:28</t>
  </si>
  <si>
    <t>普通区域-青州市-青州市朱良西良孟蔬菜市场（小微）-15964325276-1000M-宽带上网投诉-次数0-20240713193935X775452960</t>
  </si>
  <si>
    <t>20240713193935X775452960</t>
  </si>
  <si>
    <t xml:space="preserve">【农村网络投诉】流程受理流水号：20240713193839159643252761142317
客户号码:15964325276
客户姓名:武**
投诉地市:潍坊
来话流水:2024071319373132620802530
宽带账号:15964325276
宽带账号归属地市:潍坊
宽带账号归属区县:青州市
故障地址:潍坊青州市高柳镇西良孟村青州市朱良西良孟蔬菜市场（小微）23H2号箱线杆*********
联系电话:15964325276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19:38:36
具体故障现象:光猫光信号亮红灯：拔插捋直光纤线未恢复，有上网课的，请协助
客户其他诉求:
</t>
  </si>
  <si>
    <t>2024-07-13 19:43:12</t>
  </si>
  <si>
    <t>2024-07-13 19:43:45</t>
  </si>
  <si>
    <t>SD-851-303789-7092-5990</t>
  </si>
  <si>
    <t>SD-057-240713-438105-7523</t>
  </si>
  <si>
    <t>2024-07-13 19:47:28</t>
  </si>
  <si>
    <t>普通区域-诸城市-朱泮自然村-13573637901-200M-宽带上网投诉-次数0-20240713194624X184685987</t>
  </si>
  <si>
    <t>20240713194624X184685987</t>
  </si>
  <si>
    <t>【农村网络投诉】【预处理派单】宽带账号：13573637901，宽带地址： 潍坊诸城市皇华镇朱泮村，故障现象：无法连接，故障现象类型：LOS亮红灯，客户诉求：光猫亮红灯，将光纤线捋直插紧未恢复，请协助，谢谢！，联系电话：13573637901，通话流水：2024071319423662320828003。接入方式：FTTH，当前是否在线：不在线，端到端诊断结果：状态正常，是否智能网关：是，光功率。</t>
  </si>
  <si>
    <t>2024-07-13 19:50:00</t>
  </si>
  <si>
    <t>2024-07-13 19:52:09</t>
  </si>
  <si>
    <t>SD-057-240713-739568-7532</t>
  </si>
  <si>
    <t>2024-07-13 19:48:48</t>
  </si>
  <si>
    <t>80+银卡-普通区域-寿光市-窝松台村自然村-13863642336-300M-宽带上网投诉-次数0-202407130000595571</t>
  </si>
  <si>
    <t>202407130000595571</t>
  </si>
  <si>
    <t xml:space="preserve">202407130000595571#流程受理流水号：20240713194609138636423361143212
客户号码:13863642336
客户姓名:杨**
投诉地市:潍坊
来话流水:2024071319454865920844055
宽带账号:13863642336
宽带账号归属地市:潍坊
宽带账号归属区县:寿光市
故障地址:潍坊寿光市胡营窝松台村窝松台村自然村窝松台村4箱(杨佃德）*********
联系电话:13863642336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故障时间:2024-07-13 19:46:42
具体故障现象:提示网络无法连接，
客户其他诉求:客户侧为质差终端，要求上门更换终端并一并处理故障问题。
</t>
  </si>
  <si>
    <t>2024-07-13 20:13:38</t>
  </si>
  <si>
    <t>2024-07-13 20:14:09</t>
  </si>
  <si>
    <t>SD-057-240713-871492-3885</t>
  </si>
  <si>
    <t>2024-07-13 13:41:24</t>
  </si>
  <si>
    <t>【调研】-普通区域-高密市-北大王庄自然村-18953624801-300M-宽带上网投诉-次数0-20240713133940X180952200</t>
  </si>
  <si>
    <t>20240713133940X180952200</t>
  </si>
  <si>
    <t xml:space="preserve">【农村网络投诉】流程受理流水号：20240713133857189536248011071753
客户号码:18953624801
客户姓名:薛*
投诉地市:潍坊
来话流水:2024071313372612220870901
宽带账号:18953624801
宽带账号归属地市:潍坊
宽带账号归属区县:高密市
故障地址:潍坊高密市醴泉街道北大王庄北大王庄自然村12# 5号楼7-201
联系电话:18953624801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故障时间:2024-07-13 13:39:13
具体故障现象:频繁掉线，
客户其他诉求:
</t>
  </si>
  <si>
    <t>2024-07-13 13:43:04</t>
  </si>
  <si>
    <t>2024-07-13 13:47:05</t>
  </si>
  <si>
    <t>SD-057-240713-149038-3901</t>
  </si>
  <si>
    <t>2024-07-13 13:43:19</t>
  </si>
  <si>
    <t>普通区域-寿光市-西河村-18053609444-500M-宽带上网投诉-次数0-202407130000338382</t>
  </si>
  <si>
    <t>202407130000338382</t>
  </si>
  <si>
    <t xml:space="preserve">202407130000338382#宽带账号：18053609444  ；宽带地址：潍坊寿光市文家街道西河西河村19号箱*********  ；客户来电反映宽带不能用，光信号亮红灯，客户不配合排障，要求上门，请协助处理，谢谢！联系电话：本机；联系人：先生；来电流水：2024071313412341720802313
</t>
  </si>
  <si>
    <t>2024-07-13 13:46:57</t>
  </si>
  <si>
    <t>2024-07-13 13:47:32</t>
  </si>
  <si>
    <t>SD-851-258720-98756-14016</t>
  </si>
  <si>
    <t>SD-057-240713-217584-3960</t>
  </si>
  <si>
    <t>2024-07-13 13:49:26</t>
  </si>
  <si>
    <t>【调研】-普通区域-寿光市-姚屯-15908026858-100M-宽带上网投诉-次数0-202407130000341389</t>
  </si>
  <si>
    <t>202407130000341389</t>
  </si>
  <si>
    <t>202407130000341389#宽带账号：15908026858；宽带地址：潍坊寿光市化龙镇姚屯村姚屯姚屯村4号箱姚佃文外墙* ；联系电话：15908026858 客户来电反映宽带电视无法观看 ，经查询客户侧为质差机顶盒，请协助更换终端并一并处理故障问题，谢谢！联系电话：15908026858 联系人：姚** ；来电流水：2024071313454725220838369</t>
  </si>
  <si>
    <t>2024-07-13 13:52:58</t>
  </si>
  <si>
    <t>2024-07-13 13:53:30</t>
  </si>
  <si>
    <t>SD-057-240713-360874-7502</t>
  </si>
  <si>
    <t>2024-07-13 19:44:02</t>
  </si>
  <si>
    <t>(目标)普通区域-诸城市-舜邦时代广场-13573698292-1000M-宽带上网投诉-次数0-20240713194121X881455775</t>
  </si>
  <si>
    <t>20240713194121X881455775</t>
  </si>
  <si>
    <t xml:space="preserve">流程受理流水号：20240713193949135736982921142469
客户号码:13573698292
客户姓名:孙**
投诉地市:潍坊
来话流水:2024071319391194120810934
宽带账号:13573698292
宽带账号归属地市:潍坊
宽带账号归属区县:诸城市
故障地址:潍坊诸城市密州街道人民东路舜邦时代广场1号楼1503*********
联系电话:13573698292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19:40:19
具体故障现象:光猫亮红灯，光纤线插紧撸顺，重启未恢复
客户其他诉求:
</t>
  </si>
  <si>
    <t>2024-07-13 19:47:41</t>
  </si>
  <si>
    <t>2024-07-13 19:48:03</t>
  </si>
  <si>
    <t>SD-851-275272-26-17843</t>
  </si>
  <si>
    <t>SD-057-240713-738092-8509</t>
  </si>
  <si>
    <t>2024-07-13 22:38:02</t>
  </si>
  <si>
    <t>【调研】-80+金卡-普通区域-临朐县-水岸弘庭小区-13905369765-200M-宽带上网投诉-次数0-20240713223736X456846863</t>
  </si>
  <si>
    <t>20240713223736X456846863</t>
  </si>
  <si>
    <t>【预处理派单】宽带账号：13905369765，宽带地址： 潍坊临朐县东城街道滨河东路水岸弘庭小区21号楼*********，故障现象：，故障现象类型：，客户诉求：客户来电要求尽快上门安装，联系电话：18266075159，通话流水：2024071322360910820832112。接入方式：FTTH，当前是否在线：不在线，端到端诊断结果：状态正常，是否智能网关：是，光功率。</t>
  </si>
  <si>
    <t>2024-07-13 22:51:21</t>
  </si>
  <si>
    <t>2024-07-13 22:51:50</t>
  </si>
  <si>
    <t>SD-057-240713-325641-3939</t>
  </si>
  <si>
    <t>2024-07-13 13:47:29</t>
  </si>
  <si>
    <t>80+银卡-普通区域-寿光市-裴岭社区-13573689968-200M-宽带上网投诉-次数0-202407130000338334</t>
  </si>
  <si>
    <t>202407130000338334</t>
  </si>
  <si>
    <t xml:space="preserve">202407130000338334#流程受理流水号：20240713134633135736899681072855
客户号码:13573689968
客户姓名:裴**
投诉地市:潍坊
来话流水:2024071313454796120838476
宽带账号:13573689968
宽带账号归属地市:潍坊
宽带账号归属区县:寿光市
故障地址:潍坊寿光市化龙镇裴岭村裴岭社区20号楼*********
联系电话:18369623591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故障时间:2024-07-13 13:47:06
具体故障现象:打不开网页，
客户其他诉求:客户侧为质差终端，要求上门更换终端并一并处理故障问题。
</t>
  </si>
  <si>
    <t>2024-07-13 13:48:58</t>
  </si>
  <si>
    <t>2024-07-13 13:52:06</t>
  </si>
  <si>
    <t>SD-057-240713-096143-3897</t>
  </si>
  <si>
    <t>2024-07-13 13:42:32</t>
  </si>
  <si>
    <t>80+普通-普通区域-昌乐县-前孔自然村（含前孔、南刘家沟）-15863297152-1000M-宽带上网投诉-次数0-202407130000336348</t>
  </si>
  <si>
    <t>202407130000336348</t>
  </si>
  <si>
    <t xml:space="preserve">202407130000336348#【已关注中国移动10086微信公众号】流程受理流水号：20240713134117158632971521072087
客户号码:15863297152
客户姓名:吴**
投诉地市:潍坊
来话流水:2024071313404487920897111
宽带账号:15863297152
宽带账号归属地市:潍坊
宽带账号归属区县:昌乐县
故障地址:潍坊昌乐县鄌郚镇前孔前孔自然村前孔村2-7#*********
联系电话:15169571207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14:43:36
具体故障现象:提示网络无法连接，
客户其他诉求:客户侧为质差终端，要求上门更换终端并一并处理故障问题。
</t>
  </si>
  <si>
    <t>2024-07-13 13:48:06</t>
  </si>
  <si>
    <t>2024-07-13 13:51:56</t>
  </si>
  <si>
    <t>SD-851-286760-8859-19831</t>
  </si>
  <si>
    <t>SD-057-240713-504196-3904</t>
  </si>
  <si>
    <t>2024-07-13 13:43:57</t>
  </si>
  <si>
    <t>【调研】-普通区域-诸城市-东升龙华园C区-15244410144-300M-宽带上网投诉-次数0-202407130000336709</t>
  </si>
  <si>
    <t>202407130000336709</t>
  </si>
  <si>
    <t xml:space="preserve">202407130000336709#流程受理流水号：20240713134218152444101441072235
客户号码:15244410144
客户姓名:吴*
投诉地市:潍坊
来话流水:2024071313411558620801248
宽带账号:15244410144
宽带账号归属地市:潍坊
宽带账号归属区县:诸城市
故障地址:潍坊诸城市龙都街道潍徐街东升龙华园C区20号楼*********
联系电话:15244410144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光功率:-15.73
故障大类:宽带/电视
故障细类:宽带无法上网
携转原因:
故障时间:2024-07-13 14:45:44
具体故障现象:频繁掉线，
客户其他诉求:客户侧为质差终端，要求上门更换终端并一并处理故障问题。
</t>
  </si>
  <si>
    <t>2024-07-13 13:56:03</t>
  </si>
  <si>
    <t>2024-07-13 13:56:47</t>
  </si>
  <si>
    <t>SD-057-240713-421378-7504</t>
  </si>
  <si>
    <t>2024-07-13 19:44:10</t>
  </si>
  <si>
    <t>【调研】-普通区域-奎文区-中南熙悦-18805362927-200M-宽带上网投诉-次数0-20240713194229X949354617</t>
  </si>
  <si>
    <t>20240713194229X949354617</t>
  </si>
  <si>
    <t xml:space="preserve">流程受理流水号：20240713194043188053629271142589
客户号码:18805362927
客户姓名:张**
投诉地市:潍坊
来话流水:2024071319382586320807127
宽带账号:18805362927
宽带账号归属地市:潍坊
宽带账号归属区县:奎文区
故障地址:潍坊奎文区高新城区潍县中路中南熙悦21号楼*********
联系电话:18805362927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故障时间:2024-07-13 19:44:14
具体故障现象:网络无法连接，
客户其他诉求:
</t>
  </si>
  <si>
    <t>2024-07-13 19:46:06</t>
  </si>
  <si>
    <t>2024-07-13 19:48:00</t>
  </si>
  <si>
    <t>SD-852-296390-1390-28890</t>
  </si>
  <si>
    <t>SD-057-240713-719586-875</t>
  </si>
  <si>
    <t>2024-07-13 09:17:44</t>
  </si>
  <si>
    <t>普通区域-寿光市-稻田镇张营社区-13465692150-1000M-宽带上网投诉-次数0-20240713091600X360139537</t>
  </si>
  <si>
    <t>20240713091600X360139537</t>
  </si>
  <si>
    <t xml:space="preserve">【农村网络投诉】流程受理流水号：20240713091503134656921501012934
客户号码:13465692150
客户姓名:魏**
投诉地市:潍坊
来话流水:2024071309131123420871999
宽带账号:13465692150
宽带账号归属地市:潍坊
宽带账号归属区县:寿光市
故障地址:潍坊寿光市稻田镇张营村稻田镇张营社区11号楼*********
联系电话:19953344084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故障时间:2024-07-13 09:14:51
具体故障现象:提示网络无法连接，大面积故障不认可   要求投诉   必须今天修好
客户其他诉求:
</t>
  </si>
  <si>
    <t>2024-07-13 09:21:38</t>
  </si>
  <si>
    <t>2024-07-13 09:22:19</t>
  </si>
  <si>
    <t>SD-851-281650-9207-3912</t>
  </si>
  <si>
    <t>SD-057-240713-198625-7103</t>
  </si>
  <si>
    <t>2024-07-13 19:08:12</t>
  </si>
  <si>
    <t>80+银卡-普通区域-寿光市-口子村自然村-15953663603-300M-宽带上网投诉-次数0-20240713190704X824029176</t>
  </si>
  <si>
    <t>20240713190704X824029176</t>
  </si>
  <si>
    <t xml:space="preserve">【农村网络投诉】流程受理流水号：20240713190609159536636031138238
客户号码:15953663603
客户姓名:郭**
投诉地市:潍坊
来话流水:2024071319053985020833029
宽带账号:15953663603
宽带账号归属地市:潍坊
宽带账号归属区县:寿光市
故障地址:潍坊寿光市上口镇口子村口子村自然村口子村107号箱
联系电话:15953663603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19:07:38
具体故障现象:光猫灯正常但电脑手机无法上网，要求宽带工作人员上门处理
客户其他诉求:
</t>
  </si>
  <si>
    <t>2024-07-13 19:11:55</t>
  </si>
  <si>
    <t>2024-07-13 19:12:32</t>
  </si>
  <si>
    <t>SD-851-293773-24383-13757</t>
  </si>
  <si>
    <t>SD-057-240713-401629-5340</t>
  </si>
  <si>
    <t>2024-07-13 16:05:07</t>
  </si>
  <si>
    <t>普通区域-奎文区-张家庄园-15244402782-100M-宽带上网投诉-次数0-202407130000442725</t>
  </si>
  <si>
    <t>2024-07-14 17:06:00</t>
  </si>
  <si>
    <t>202407130000442725</t>
  </si>
  <si>
    <t xml:space="preserve">202407130000442725#流程受理流水号：20240713160427152444027821101600
客户号码:15244402782
客户姓名:张**
投诉地市:潍坊
来话流水:2024071316035683620837210
宽带账号:15244402782
宽带账号归属地市:潍坊
宽带账号归属区县:高新
故障地址:潍坊高新高新城区北海路张家庄园10号楼*********
联系电话:15965077797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16:04:36
具体故障现象:客户来电反映本机账号的有线宽带无法使用，要求回电处理，谢谢
客户其他诉求:客户侧为质差终端，要求上门更换终端并一并处理故障问题。
</t>
  </si>
  <si>
    <t>2024-07-13 16:10:24</t>
  </si>
  <si>
    <t>2024-07-13 16:10:44</t>
  </si>
  <si>
    <t>SD-057-240713-387156-6658</t>
  </si>
  <si>
    <t>2024-07-13 18:20:39</t>
  </si>
  <si>
    <t>普通区域-临朐县-东崖-15063638202-1000M-宽带上网投诉-次数0-202407130000553851</t>
  </si>
  <si>
    <t>202407130000553851</t>
  </si>
  <si>
    <t>202407130000553851#用户来电表示宽带无法使用，要求装维师傅上门维修，烦请处理谢谢
联系人：先生 联系电话：本机来话流水：2024071318164999120819137</t>
  </si>
  <si>
    <t>2024-07-13 18:24:40</t>
  </si>
  <si>
    <t>2024-07-13 18:25:04</t>
  </si>
  <si>
    <t>SD-057-240713-067845-5343</t>
  </si>
  <si>
    <t>2024-07-13 16:05:29</t>
  </si>
  <si>
    <t>普通区域-寿光市-张僧疃-15864326473-1000M-宽带上网投诉-次数0-20240713160310X790309408</t>
  </si>
  <si>
    <t>20240713160310X790309408</t>
  </si>
  <si>
    <t xml:space="preserve">【农村网络投诉】流程受理流水号：20240713160213158643264731101113
客户号码:15864326473
客户姓名:苗**
投诉地市:潍坊
来话流水:2024071316012986520809370
宽带账号:15864326473
宽带账号归属地市:潍坊
宽带账号归属区县:寿光市
故障地址:潍坊寿光市田柳张僧疃村张丰疃张丰疃村扩容21号箱*********
联系电话:19954461618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16:02:36
具体故障现象:光猫亮红灯，
客户其他诉求:
</t>
  </si>
  <si>
    <t>2024-07-13 16:11:48</t>
  </si>
  <si>
    <t>2024-07-13 16:13:58</t>
  </si>
  <si>
    <t>SD-851-289770-8644-12994</t>
  </si>
  <si>
    <t>SD-057-240713-725634-722</t>
  </si>
  <si>
    <t>2024-07-13 09:11:31</t>
  </si>
  <si>
    <t>80+普通-FTTR-普通区域-奎文区-金福苑公安局宿舍-13869699997-1000M-宽带上网投诉-次数0-20240713090842X922903565</t>
  </si>
  <si>
    <t>20240713090842X922903565</t>
  </si>
  <si>
    <t xml:space="preserve">流程受理流水号：20240713090721138696999971010761
客户号码:13869699997
客户姓名:孙**
投诉地市:潍坊
来话流水:2024071309044062120885285
宽带账号:13869699997
宽带账号归属地市:潍坊
宽带账号归属区县:高新
故障地址:潍坊高新高新城区胜利街金福苑公安局宿舍8号楼4-502*********
联系电话:13053682866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故障细类:宽带无法上网(专席)
携转原因:
故障时间:2024-07-13 09:09:01
具体故障现象:无法上网，
客户其他诉求:
</t>
  </si>
  <si>
    <t>2024-07-13 09:13:15</t>
  </si>
  <si>
    <t>2024-07-13 09:13:41</t>
  </si>
  <si>
    <t>SD-851-251597-3034-25314</t>
  </si>
  <si>
    <t>SD-057-240713-926103-723</t>
  </si>
  <si>
    <t>2024-07-13 09:11:35</t>
  </si>
  <si>
    <t>【调研】-80+普通-普通区域-潍城区-步家村自然村-17863671585-300M-魔百和投诉-次数0-20240713090847X927900629</t>
  </si>
  <si>
    <t>20240713090847X927900629</t>
  </si>
  <si>
    <t>【农村网络投诉】流程受理流水号：20240713090732178636715851010810
客户号码:17863671585
客户姓名:王*
投诉地市:潍坊
来话流水:2024071309071571420810816
宽带账号:17863671585
宽带账号归属地市:潍坊
宽带账号归属区县:潍城区
故障地址:潍坊潍城区军埠口综合项目区步家村步家村自然村扩容4#箱村内第3条南北大街南头第3排东*********
联系电话:15689888868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故障时间:2024-07-13 09:01:49
魔百和单播/组播:组播
具体故障现象:电视机提示无信号，
客户其他诉求:
魔百和单/组播：组播</t>
  </si>
  <si>
    <t>2024-07-13 09:14:54</t>
  </si>
  <si>
    <t>2024-07-13 09:16:15</t>
  </si>
  <si>
    <t>SD-851-288206-27700-19941</t>
  </si>
  <si>
    <t>SD-057-240713-823647-739</t>
  </si>
  <si>
    <t>2024-07-13 09:12:29</t>
  </si>
  <si>
    <t>普通区域-青州市-苏桥新居-13371093612-300M-宽带上网投诉-次数0-20240713091044X444608980</t>
  </si>
  <si>
    <t>20240713091044X444608980</t>
  </si>
  <si>
    <t xml:space="preserve">流程受理流水号：20240713090800133710936121010948
客户号码:13371093612
客户姓名:徐**
投诉地市:潍坊
来话流水:2024071308561364620810128
宽带账号:13371093612
宽带账号归属地市:潍坊
宽带账号归属区县:青州市
故障地址:潍坊青州市云门山街道范公亭东路苏桥新居西区3号楼*********
联系电话:13371093612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故障细类:网速慢/上网掉线(专席)
携转原因:
故障时间:2024-07-13 09:10:42
具体故障现象:网速慢卡顿，客户来电反映家里网速慢。已告知客户是光功率弱导致。解释不认可，客户强烈表示是师傅上门给设置导致这种情况，限制网速，解释不认可要求核实处理，请核对地址电话
客户其他诉求:
</t>
  </si>
  <si>
    <t>2024-07-13 09:16:53</t>
  </si>
  <si>
    <t>2024-07-13 09:21:47</t>
  </si>
  <si>
    <t>2024-07-13 03:23:03</t>
  </si>
  <si>
    <t>普通区域-安丘市-七里庄-15064699850-100M-宽带上网投诉-次数0-20240713032208X128553278 一级督办</t>
  </si>
  <si>
    <t>20240713032208X128553278</t>
  </si>
  <si>
    <t>2024-07-13 04:20:11</t>
  </si>
  <si>
    <t>家宽业务-&gt;网络质量-&gt;家庭宽带-&gt;全局流转-&gt;功能使用-&gt;所有网页速度慢-&gt;全局流转</t>
  </si>
  <si>
    <t>2024-07-13 07:20:36</t>
  </si>
  <si>
    <t>SD-057-240713-695217-8288</t>
  </si>
  <si>
    <t>2024-07-13 21:17:22</t>
  </si>
  <si>
    <t>【调研】-普通区域-诸城市-大寨自然村-15628718700-300M-魔百和投诉-次数0-20240713211624X584068591</t>
  </si>
  <si>
    <t>20240713211624X584068591</t>
  </si>
  <si>
    <t>【农村网络投诉】流程受理流水号：20240713211347156287187001151902
客户号码:15628718700
客户姓名:管**
投诉地市:潍坊
来话流水:2024071321130071820802674
宽带账号:15628718700
宽带账号归属地市:潍坊
宽带账号归属区县:诸城市
故障地址:潍坊诸城市林家村镇大寨大寨自然村大寨村东北8号箱*********
联系电话:15628715903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故障细类:移动高清电视故障(专席)
携转原因:
故障时间:2024-07-13 21:15:05
魔百和单播/组播:组播
具体故障现象:电视看不了，自动跳转机顶盒首页
客户其他诉求:
魔百和单/组播：组播</t>
  </si>
  <si>
    <t>2024-07-13 21:18:57</t>
  </si>
  <si>
    <t>2024-07-13 21:19:18</t>
  </si>
  <si>
    <t>SD-851-281349-10412-25853</t>
  </si>
  <si>
    <t>2024-07-13 13:30:27</t>
  </si>
  <si>
    <t>普通区域-昌邑市-陶埠自然村-15863416551-100M-宽带上网投诉-次数0-202407130000331135 一级督办</t>
  </si>
  <si>
    <t>202407130000331135</t>
  </si>
  <si>
    <t>2024-07-13 13:33:54</t>
  </si>
  <si>
    <t>2024-07-13 13:34:20</t>
  </si>
  <si>
    <t>SD-057-240713-024715-6732</t>
  </si>
  <si>
    <t>2024-07-13 18:28:54</t>
  </si>
  <si>
    <t>【调研】-80+普通-普通区域-高密市-八里庄-15166466674-300M-宽带上网投诉-次数0-202407130000560878</t>
  </si>
  <si>
    <t>202407130000560878</t>
  </si>
  <si>
    <t>202407130000560878#【已关注中国移动10086微信公众号】流程受理流水号：20240713182805151664666741132991
客户号码:15166466674
客户姓名:张**
投诉地市:潍坊
来话流水:2024071318273300620898291
宽带账号:15166466674
宽带账号归属地市:潍坊
宽带账号归属区县:高密市
故障地址:潍坊高密市密水街道八里庄行政村八里庄高密八里庄张书记71号箱*********
联系电话:15166466674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18:28:21
具体故障现象:打不开网页，
客户其他诉求:
;宽带小区$[八里庄]$</t>
  </si>
  <si>
    <t>2024-07-13 18:31:28</t>
  </si>
  <si>
    <t>2024-07-13 18:32:06</t>
  </si>
  <si>
    <t>SD-057-240713-290458-3839</t>
  </si>
  <si>
    <t>2024-07-13 13:35:08</t>
  </si>
  <si>
    <t>普通区域-临朐县-朱壁店子自然村-15206301796-300M-宽带上网投诉-次数0-20240713133218X738431192 二级督办</t>
  </si>
  <si>
    <t>20240713133218X738431192</t>
  </si>
  <si>
    <t xml:space="preserve">【农村网络投诉】流程受理流水号：20240713133008152063017961070489
客户号码:15206301796
客户姓名:刘*
投诉地市:潍坊
来话流水:2024071313223316020871850
宽带账号:15206301796
宽带账号归属地市:潍坊
宽带账号归属区县:临朐县
故障地址:潍坊临朐县东城街道朱壁店子朱壁店子村
联系电话:15206301796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故障细类:网速慢/上网掉线(专席)
携转原因:
故障时间:2024-07-13 13:30:21
具体故障现象:网速慢卡顿  ，重启设备无效
客户其他诉求:
</t>
  </si>
  <si>
    <t>2024-07-13 13:40:55</t>
  </si>
  <si>
    <t>2024-07-13 13:41:16</t>
  </si>
  <si>
    <t>SD-057-240713-486251-6678</t>
  </si>
  <si>
    <t>2024-07-13 18:23:21</t>
  </si>
  <si>
    <t>80+金卡-普通区域-寿光市-南胡村-18754404555-1000M-宽带上网投诉-次数0-20240713182117X774174520</t>
  </si>
  <si>
    <t>20240713182117X774174520</t>
  </si>
  <si>
    <t xml:space="preserve">【农村网络投诉】流程受理流水号：20240713181932187544045551131691
客户号码:18754404555
客户姓名:孙**
投诉地市:潍坊
来话流水:2024071318183086620831831
宽带账号:18754404555
宽带账号归属地市:潍坊
宽带账号归属区县:寿光市
故障地址:潍坊寿光市孙家集街道南胡村南胡村南胡村15号箱*********
联系电话:18765657135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18:20:55
具体故障现象:外面网线断了，家里上不去网了，要求师傅上门处理
客户其他诉求:
</t>
  </si>
  <si>
    <t>2024-07-13 18:31:11</t>
  </si>
  <si>
    <t>2024-07-13 18:31:44</t>
  </si>
  <si>
    <t>SD-057-240713-201584-787</t>
  </si>
  <si>
    <t>2024-07-13 09:14:13</t>
  </si>
  <si>
    <t>80+普通-普通区域-奎文区-高新恒信昆仑公馆-15094966782-300M-宽带上网投诉-次数0-20240713091129X895809840</t>
  </si>
  <si>
    <t>20240713091129X895809840</t>
  </si>
  <si>
    <t xml:space="preserve">流程受理流水号：20240713091057150949667821011780
客户号码:15094966782
客户姓名:王**
投诉地市:潍坊
来话流水:2024071309085543820827468
宽带账号:15094966782
宽带账号归属地市:潍坊
宽带账号归属区县:高新
故障地址:潍坊高新高新城区健康街高新恒信昆仑公馆7号楼*********
联系电话:15269607030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故障时间:2024-07-13 09:10:08
具体故障现象:频繁掉线
客户其他诉求:谢谢
</t>
  </si>
  <si>
    <t>2024-07-13 09:17:29</t>
  </si>
  <si>
    <t>2024-07-13 09:17:57</t>
  </si>
  <si>
    <t>SD-057-240713-502791-793</t>
  </si>
  <si>
    <t>2024-07-13 09:14:20</t>
  </si>
  <si>
    <t>80+普通-普通区域-高密市-新新家园-13465720347-500M-宽带上网投诉-次数0-20240713091134X949957820</t>
  </si>
  <si>
    <t>20240713091134X949957820</t>
  </si>
  <si>
    <t xml:space="preserve">流程受理流水号：20240713091047134657203471011738
客户号码:13465720347
客户姓名:栾**
投诉地市:潍坊
来话流水:2024071309084896820826339
宽带账号:13465720347
宽带账号归属地市:潍坊
宽带账号归属区县:高密市
故障地址:潍坊高密市醴泉街道顺河路（铁通）新新家园新新家园11号楼*********
联系电话:15069638439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09:11:24
具体故障现象:光猫亮红灯，
客户其他诉求:
</t>
  </si>
  <si>
    <t>2024-07-13 09:17:00</t>
  </si>
  <si>
    <t>2024-07-13 09:17:56</t>
  </si>
  <si>
    <t>SD-057-240713-458329-8298</t>
  </si>
  <si>
    <t>2024-07-13 21:19:49</t>
  </si>
  <si>
    <t>普通区域-诸城市-东鲁家园-18706547630-300M-宽带上网投诉-次数0-202407130000625932</t>
  </si>
  <si>
    <t>202407130000625932</t>
  </si>
  <si>
    <t>202407130000625932#宽带账号：18706547630；宽带地址：潍坊诸城市密州街道东武街东鲁家园1号楼***；客户来电反映宽带上网慢，刷新重启未恢复，要求上门，请协助处理，谢谢！联系电话：18706547630；联系人：先生；来电流水：2024071321162606620813514</t>
  </si>
  <si>
    <t>2024-07-13 21:23:30</t>
  </si>
  <si>
    <t>2024-07-13 21:39:08</t>
  </si>
  <si>
    <t>SD-851-256900-13617-22669</t>
  </si>
  <si>
    <t>SD-057-240713-217056-5365</t>
  </si>
  <si>
    <t>2024-07-13 16:08:15</t>
  </si>
  <si>
    <t>【重投】-【调研】-80+银卡-FTTR-普通区域-坊子区-小吴家社区-13173165513-1000M-宽带上网投诉-次数0-20240713160539X939918615</t>
  </si>
  <si>
    <t>2024-07-14 17:09:00</t>
  </si>
  <si>
    <t>20240713160539X939918615</t>
  </si>
  <si>
    <t xml:space="preserve">流程受理流水号：20240713160400131731655131101493
客户号码:13173165513
客户姓名:牟**
投诉地市:潍坊
来话流水:2024071316023059920820653
宽带账号:13173165513
宽带账号归属地市:潍坊
宽带账号归属区县:坊子区
故障地址:潍坊坊子区坊子新区北海路小吴家社区29号楼*********
联系电话:13173165513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15:59:58
具体故障现象:提示网络无法连接，
客户其他诉求:无
</t>
  </si>
  <si>
    <t>2024-07-13 16:13:53</t>
  </si>
  <si>
    <t>2024-07-13 16:14:44</t>
  </si>
  <si>
    <t>SD-851-250300-27895-14029</t>
  </si>
  <si>
    <t>SD-057-240713-106527-7145</t>
  </si>
  <si>
    <t>2024-07-13 19:09:55</t>
  </si>
  <si>
    <t>【调研】-80+金卡-普通区域-寿光市-嘉禾园-13863625969-1000M-宽带上网投诉-次数0-202407130000580195</t>
  </si>
  <si>
    <t>202407130000580195</t>
  </si>
  <si>
    <t xml:space="preserve">202407130000580195#宽带账号：13863625969；宽带地址：潍坊寿光市圣城街道圣城街国税局家属院4号楼；客户来电反映宽带无网络，客户不配合排障，要求师傅上门，请协助处理，谢谢！联系电话：13863625969；联系人：女士；来电流水：2024071319045282120828584。
</t>
  </si>
  <si>
    <t>2024-07-13 19:18:18</t>
  </si>
  <si>
    <t>2024-07-13 19:18:38</t>
  </si>
  <si>
    <t>SD-851-324832-9752-7212</t>
  </si>
  <si>
    <t>SD-057-240713-075689-791</t>
  </si>
  <si>
    <t>2024-07-13 09:14:16</t>
  </si>
  <si>
    <t>普通区域-安丘市-张家楼-19530030379-500M-宽带上网投诉-次数0-20240713091132X920341290</t>
  </si>
  <si>
    <t>20240713091132X920341290</t>
  </si>
  <si>
    <t xml:space="preserve">【农村网络投诉】流程受理流水号：20240713091038195300303791011699
客户号码:19530030379
客户姓名:王**
投诉地市:潍坊
来话流水:2024071309102145220842157
宽带账号:19530030379
宽带账号归属地市:潍坊
宽带账号归属区县:安丘市
故障地址:潍坊安丘市大城埠张家楼村张家楼张家楼追加2号箱王金玲*********
联系电话:15966078914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09:10:58
具体故障现象:光猫亮红灯，拔插光纤线未恢复
客户其他诉求:
</t>
  </si>
  <si>
    <t>2024-07-13 09:17:26</t>
  </si>
  <si>
    <t>SD-851-251975-8638-14724</t>
  </si>
  <si>
    <t>SD-057-240713-830745-796</t>
  </si>
  <si>
    <t>2024-07-13 09:14:29</t>
  </si>
  <si>
    <t>普通区域-青州市-康家庄村-18853615631-300M-宽带上网投诉-次数0-20240713091211X131005306</t>
  </si>
  <si>
    <t>20240713091211X131005306</t>
  </si>
  <si>
    <t xml:space="preserve">【农村网络投诉】流程受理流水号：20240713090927188536156311011374
客户号码:18853615631
客户姓名:李*
投诉地市:潍坊
来话流水:2024071309080610720819162
宽带账号:18853615631
宽带账号归属地市:潍坊
宽带账号归属区县:青州市
故障地址:潍坊青州市邵庄镇康家庄村康家庄村扩容4号箱（拥军超市东墙）*********
联系电话:18853615631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故障时间:2024-07-13 09:11:42
具体故障现象:网速慢卡顿，拒绝排障
客户其他诉求:
</t>
  </si>
  <si>
    <t>2024-07-13 09:16:11</t>
  </si>
  <si>
    <t>2024-07-13 09:16:46</t>
  </si>
  <si>
    <t>SD-057-240713-964081-859</t>
  </si>
  <si>
    <t>2024-07-13 09:17:12</t>
  </si>
  <si>
    <t>【调研】-80+普通-普通区域-诸城市-樱花国际-13963642502-300M-宽带上网投诉-次数0-20240713091435X275371840</t>
  </si>
  <si>
    <t>20240713091435X275371840</t>
  </si>
  <si>
    <t xml:space="preserve">流程受理流水号：20240713091124139636425021011896
客户号码:13963642502
客户姓名:曹**
投诉地市:潍坊
来话流水:2024071309104287720845898
宽带账号:13963642502
宽带账号归属地市:潍坊
宽带账号归属区县:诸城市
故障地址:潍坊诸城市密州街道东武街樱花国际北沿街38号箱*********
联系电话:13963642502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09:09:36
具体故障现象:光猫不亮，拔插电源重启未恢复，汉堡店用，请尽快
客户其他诉求:
</t>
  </si>
  <si>
    <t>2024-07-13 09:23:11</t>
  </si>
  <si>
    <t>2024-07-13 09:23:29</t>
  </si>
  <si>
    <t>SD-851-264339-11031-4967</t>
  </si>
  <si>
    <t>SD-057-240713-068235-7077</t>
  </si>
  <si>
    <t>2024-07-13 19:06:09</t>
  </si>
  <si>
    <t>【调研】-80+普通-(目标)普通区域-坊子区-驸马营村自然村-15863616072-300M-魔百和投诉-次数0-202407130000577703</t>
  </si>
  <si>
    <t>202407130000577703</t>
  </si>
  <si>
    <t>202407130000577703#流程受理流水号：20240713190526158636160721138150
客户号码:15863616072
客户姓名:王**
投诉地市:潍坊
来话流水:2024071319011992620808648
宽带账号:15863616072
宽带账号归属地市:潍坊
宽带账号归属区县:坊子区
故障地址:潍坊坊子区坊子工业发展区（眉村）驸马营村驸马营村自然村驸马营扩容15号箱*********
联系电话:15854420983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故障细类:移动高清电视故障(专席)
携转原因:
故障时间:2024-07-13 19:06:12
魔百和单播/组播:组播
具体故障现象:电视直播或点播无法观看，
客户其他诉求:
魔百和单/组播：组播;宽带小区$[驸马营村自然村]$</t>
  </si>
  <si>
    <t>2024-07-13 19:09:54</t>
  </si>
  <si>
    <t>2024-07-13 19:10:27</t>
  </si>
  <si>
    <t>SD-851-287942-7907-20795</t>
  </si>
  <si>
    <t>SD-057-240713-459386-804</t>
  </si>
  <si>
    <t>2024-07-13 09:14:40</t>
  </si>
  <si>
    <t>80+金卡-普通区域-诸城市-金东世纪城-13853615711-300M-宽带上网投诉-次数0-202407130000128304</t>
  </si>
  <si>
    <t>202407130000128304</t>
  </si>
  <si>
    <t xml:space="preserve">202407130000128304#宽带账号：13853615711；宽带地址：潍坊诸城市密州街道东武街金东世纪城；客户来电反映宽带无法上网，客户不在现场，无法配合线上指导/客户不配合排障，要求上门，请协助处理，谢谢！联系电话：13853615711；联系人：先生；来电流水：2024071309100901020840042
</t>
  </si>
  <si>
    <t>2024-07-13 09:16:33</t>
  </si>
  <si>
    <t>2024-07-13 09:16:52</t>
  </si>
  <si>
    <t>SD-057-240713-173428-811</t>
  </si>
  <si>
    <t>2024-07-13 09:14:56</t>
  </si>
  <si>
    <t>【调研】-80+银卡-普通区域-滨海-太平西区（太平村北）-13953615627-1000M-宽带上网投诉-次数0-202407130000130444</t>
  </si>
  <si>
    <t>202407130000130444</t>
  </si>
  <si>
    <t xml:space="preserve">202407130000130444#流程受理流水号：20240713091352139536156271012620
客户号码:13953615627
客户姓名:任**
投诉地市:潍坊
来话流水:2024071309134074220877320
宽带账号:13953615627
宽带账号归属地市:潍坊
宽带账号归属区县:滨海
故障地址:潍坊滨海大家洼街道海源街太平西区（太平村北）4号楼*********
联系电话:13953615627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09:14:32
具体故障现象:打不开网页，
客户其他诉求:客户侧为质差终端，要求上门更换终端并一并处理故障问题。
</t>
  </si>
  <si>
    <t>2024-07-13 09:15:46</t>
  </si>
  <si>
    <t>2024-07-13 09:16:09</t>
  </si>
  <si>
    <t>SD-057-240713-285403-5371</t>
  </si>
  <si>
    <t>2024-07-13 16:09:55</t>
  </si>
  <si>
    <t>80+金卡-普通区域-寿光市-仉家村自然村-15864562695-1000M-宽带上网投诉-次数0-202407130000444613</t>
  </si>
  <si>
    <t>2024-07-14 17:10:00</t>
  </si>
  <si>
    <t>202407130000444613</t>
  </si>
  <si>
    <t xml:space="preserve">202407130000444613#宽带账号：15864562695；宽带地址：潍坊寿光市侯镇仉家村；客户来电反映宽带无法上网，更换插座后，光猫电源灯未恢复，请协助处理，谢谢！联系电话：18363617311；联系人：女士；来电流水：2024071316023290220821078。 </t>
  </si>
  <si>
    <t>2024-07-13 16:13:16</t>
  </si>
  <si>
    <t>2024-07-13 16:14:02</t>
  </si>
  <si>
    <t>SD-851-298529-9371-1807</t>
  </si>
  <si>
    <t>SD-057-240713-386104-3834</t>
  </si>
  <si>
    <t>2024-07-13 13:32:58</t>
  </si>
  <si>
    <t>【调研】-普通区域-寿光市-董家营子村自然村-13054784956-1000M-宽带上网投诉-次数0-202407130000333731</t>
  </si>
  <si>
    <t>202407130000333731</t>
  </si>
  <si>
    <t>202407130000333731#宽带账号：13054784956；宽带地址：潍坊寿光市寒桥镇董家营子村董家营子村自然村董家营子村32号箱*********；客户来电反映宽带无法上网，客户不配合排障，要求师傅上门，请协助处理，谢谢！联系电话：13054784956；联系人：先生；来电流水：2024071313310135520824649</t>
  </si>
  <si>
    <t>2024-07-13 13:34:38</t>
  </si>
  <si>
    <t>2024-07-13 13:34:55</t>
  </si>
  <si>
    <t>SD-057-240713-169378-3817</t>
  </si>
  <si>
    <t>2024-07-13 13:31:41</t>
  </si>
  <si>
    <t>普通区域-高密市-青岛花园-15863436548-100M-宽带上网投诉-次数0-202407130000333325</t>
  </si>
  <si>
    <t>202407130000333325</t>
  </si>
  <si>
    <t>202407130000333325#王**15863436548
号码归属地潍坊高密 － 高密
客户来电反映潍坊高密市醴泉街道夷安大道青岛花园2号楼宽带无法上网，电视无法观看，自己是老年人不会操作，请协助处理，谢谢联系电话15863436548
2024071313281613320806974</t>
  </si>
  <si>
    <t>2024-07-13 13:34:05</t>
  </si>
  <si>
    <t>2024-07-13 13:34:28</t>
  </si>
  <si>
    <t>SD-057-240713-820754-5327</t>
  </si>
  <si>
    <t>2024-07-13 16:02:58</t>
  </si>
  <si>
    <t>普通区域-潍城区-(铁通)油坊村-15054495800-200M-宽带上网投诉-次数0-20240713160153X713487719</t>
  </si>
  <si>
    <t>2024-07-14 17:03:00</t>
  </si>
  <si>
    <t>20240713160153X713487719</t>
  </si>
  <si>
    <t xml:space="preserve">【农村网络投诉】流程受理流水号：20240713155951150544958001100624
客户号码:15054495800
客户姓名:李**
投诉地市:潍坊
来话流水:2024071315584581020878531
宽带账号:15054495800
宽带账号归属地市:潍坊
宽带账号归属区县:潍城区
故障地址:潍坊潍城区符山镇油坊村油坊村油坊村3号箱*********
联系电话:15053669575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故障时间:2024-07-13 16:01:19
具体故障现象:光猫亮红灯，
客户其他诉求:
</t>
  </si>
  <si>
    <t>2024-07-13 16:12:17</t>
  </si>
  <si>
    <t>2024-07-13 16:12:47</t>
  </si>
  <si>
    <t>SD-057-240713-169487-6699</t>
  </si>
  <si>
    <t>2024-07-13 18:26:04</t>
  </si>
  <si>
    <t>普通区域-诸城市-后莲池自然村-13646465009-200M-宽带上网投诉-次数0-202407130000557246</t>
  </si>
  <si>
    <t>202407130000557246</t>
  </si>
  <si>
    <t xml:space="preserve">202407130000557246#宽带账号：13646465009；宽带地址：潍坊诸城市相州镇后莲池村；客户来电反映宽带无法上网，光信号亮红灯，客户不在现场，无法配合线上指导/客户不配合排障，请协助处理，谢谢！联系电话：13646465009；联系人：先生；来电流水：2024071318173486620824859。 </t>
  </si>
  <si>
    <t>2024-07-13 18:28:52</t>
  </si>
  <si>
    <t>2024-07-13 18:29:33</t>
  </si>
  <si>
    <t>SD-057-240713-709843-7094</t>
  </si>
  <si>
    <t>2024-07-13 19:08:02</t>
  </si>
  <si>
    <t>【重投】-80+银卡-普通区域-高密市-初家庄自然村-13583674018-200M-魔百和投诉-次数0-20240713190505X705188174</t>
  </si>
  <si>
    <t>20240713190505X705188174</t>
  </si>
  <si>
    <t>【农村网络投诉】流程受理流水号：20240713185838135836740181137269
客户号码:13583674018
客户姓名:初**
投诉地市:潍坊
来话流水:2024071318573764520887113
宽带账号:13583674018
宽带账号归属地市:潍坊
宽带账号归属区县:高密市
故障地址:潍坊高密市阚家镇初家庄初家庄自然村李季武5号箱（于庄）*********
联系电话:13583674018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故障时间:2024-07-13 19:03:24
魔百和单播/组播:组播
具体故障现象:电视提示网络类错误，客户来电反映电视无法观看，我处正常排障未恢复请协助处理谢谢
客户其他诉求:
魔百和单/组播：组播</t>
  </si>
  <si>
    <t>2024-07-13 19:09:58</t>
  </si>
  <si>
    <t>2024-07-13 19:11:44</t>
  </si>
  <si>
    <t>SD-057-240713-790468-732</t>
  </si>
  <si>
    <t>2024-07-13 09:12:03</t>
  </si>
  <si>
    <t>【追2】【重投】-80+普通-普通区域-安丘市-金山村自然村-15762671788-1000M-宽带上网投诉-次数0-20240713090954X994399310</t>
  </si>
  <si>
    <t>20240713090954X994399310</t>
  </si>
  <si>
    <t xml:space="preserve">【农村网络投诉】流程受理流水号：20240713090747157626717881010882
客户号码:15762671788
客户姓名:邹**
投诉地市:潍坊
来话流水:2024071309073348520813746
宽带账号:15762671788
宽带账号归属地市:潍坊
宽带账号归属区县:安丘市
故障地址:潍坊安丘市白芬子镇金山村金山村自然村金山二次追加2号箱周玉祥*********
联系电话:15762671788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09:09:28
具体故障现象:提示网络无法连接，
客户其他诉求:
</t>
  </si>
  <si>
    <t>2024-07-13 09:24:56</t>
  </si>
  <si>
    <t>2024-07-13 09:25:35</t>
  </si>
  <si>
    <t>SD-851-241477-16102-2578</t>
  </si>
  <si>
    <t>SD-057-240713-708623-5334</t>
  </si>
  <si>
    <t>2024-07-13 16:04:27</t>
  </si>
  <si>
    <t>普通区域-高密市-郑家庄村-15165626337-300M-宽带上网投诉-次数0-202407130000438825</t>
  </si>
  <si>
    <t>2024-07-14 17:05:00</t>
  </si>
  <si>
    <t>202407130000438825</t>
  </si>
  <si>
    <t>202407130000438825#宽带账号：15165626337；宽带地址：潍坊高密市密水街道健康路郑家庄村杜志星9号箱 ；联系电话：15689191531客户来电反映宽带不在线   不在家 来电流水2024071316010318420804418</t>
  </si>
  <si>
    <t>2024-07-13 16:18:48</t>
  </si>
  <si>
    <t>2024-07-13 16:19:18</t>
  </si>
  <si>
    <t>SD-851-332183-2904-10885</t>
  </si>
  <si>
    <t>SD-057-240713-785129-1348</t>
  </si>
  <si>
    <t>2024-07-13 09:52:08</t>
  </si>
  <si>
    <t>80+普通-普通区域-诸城市-六和小区-15169673182-300M-宽带上网投诉-次数0-202407130000163076</t>
  </si>
  <si>
    <t>202407130000163076</t>
  </si>
  <si>
    <t>202407130000163076#15169673182客户来电反映家里宽带不好用频繁掉线，客户要求师傅上门维修，请协助谢谢 联系人：女士 联系电话：15763049236来电流水：  2024071309473172820858580</t>
  </si>
  <si>
    <t>2024-07-13 10:00:45</t>
  </si>
  <si>
    <t>2024-07-13 10:01:12</t>
  </si>
  <si>
    <t>SD-057-240713-274016-4469</t>
  </si>
  <si>
    <t>2024-07-13 14:38:22</t>
  </si>
  <si>
    <t>普通区域-坊子区-才子官庄村自然村-13854452493-100M-宽带上网投诉-次数0-20240713143608X568161226</t>
  </si>
  <si>
    <t>2024-07-14 15:39:00</t>
  </si>
  <si>
    <t>20240713143608X568161226</t>
  </si>
  <si>
    <t xml:space="preserve">【农村网络投诉】流程受理流水号：20240713143406138544524931081777
客户号码:13854452493
客户姓名:蒋**
投诉地市:潍坊
来话流水:2024071314333089520809718
宽带账号:13854452493
宽带账号归属地市:潍坊
宽带账号归属区县:坊子区
故障地址:潍坊坊子老区荆山洼经济发展区才子官庄村才子官庄村自然村才子官庄扩容6号箱*********
联系电话:15624119587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14:28:29
具体故障现象:光猫亮红灯，
客户其他诉求:
</t>
  </si>
  <si>
    <t>2024-07-13 14:39:55</t>
  </si>
  <si>
    <t>2024-07-13 14:40:46</t>
  </si>
  <si>
    <t>SD-057-240713-592108-4470</t>
  </si>
  <si>
    <t>2024-07-13 14:38:25</t>
  </si>
  <si>
    <t>【调研】-80+普通-(目标)普通区域-昌乐县-小白塔-13583667041-1000M-宽带上网投诉-次数0-20240713143629X589079761</t>
  </si>
  <si>
    <t>20240713143629X589079761</t>
  </si>
  <si>
    <t xml:space="preserve">【农村网络投诉】流程受理流水号：20240713143558135836670411082132
客户号码:13583667041
客户姓名:吕**
投诉地市:潍坊
来话流水:2024071314331199020806172
宽带账号:13583667041
宽带账号归属地市:潍坊
宽带账号归属区县:昌乐县
故障地址:潍坊昌乐县高崖库区建新村小白塔14号楼*********
联系电话:13583667041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
故障细类:宽带无法上网(专席)
携转原因:
故障时间:2024-07-13 14:35:45
具体故障现象:光猫亮红灯
客户其他诉求:
</t>
  </si>
  <si>
    <t>2024-07-13 14:40:30</t>
  </si>
  <si>
    <t>2024-07-13 14:40:50</t>
  </si>
  <si>
    <t>SD-057-240713-865710-4518</t>
  </si>
  <si>
    <t>2024-07-13 14:44:47</t>
  </si>
  <si>
    <t>【调研】-普通区域-潍城区-鲁发公园道1号-13864638805-300M-宽带上网投诉-次数0-20240713144249X969989155</t>
  </si>
  <si>
    <t>20240713144249X969989155</t>
  </si>
  <si>
    <t xml:space="preserve">流程受理流水号：20240713144218138646388051083440
客户号码:13864638805
客户姓名:符**
投诉地市:潍坊
来话流水:2024071314384891920868389
宽带账号:13864638805
宽带账号归属地市:潍坊
宽带账号归属区县:潍城区
故障地址:潍坊潍城区西关街道长松路鲁发公园道1号19号楼*********
联系电话:13864638805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故障细类:网速慢/上网掉线(专席)
携转原因:
故障时间:2024-07-13 14:42:29
具体故障现象:网速慢卡顿，重启未恢复，请协助，谢谢。
客户其他诉求:
</t>
  </si>
  <si>
    <t>2024-07-13 14:45:57</t>
  </si>
  <si>
    <t>2024-07-13 14:46:14</t>
  </si>
  <si>
    <t>SD-851-312435-17387-8983</t>
  </si>
  <si>
    <t>SD-057-240713-571260-5296</t>
  </si>
  <si>
    <t>2024-07-13 15:59:14</t>
  </si>
  <si>
    <t>【调研】-普通区域-寒亭区-蔡家栏子小区-15205361145-1000M-宽带上网投诉-次数0-20240713155708X428563637</t>
  </si>
  <si>
    <t>20240713155708X428563637</t>
  </si>
  <si>
    <t xml:space="preserve">流程受理流水号：20240713155604152053611451099823
客户号码:15205361145
客户姓名:张**
投诉地市:潍坊
来话流水:2024071315544998220833695
宽带账号:15205361145
宽带账号归属地市:潍坊
宽带账号归属区县:寒亭区
故障地址:潍坊寒亭区泊子镇泊南路蔡家栏子小区五期西楼*********
联系电话:15205361145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故障细类:网速慢/上网掉线(专席)
携转原因:
故障时间:2024-07-13 15:56:31
具体故障现象:频繁掉线，请协助谢谢！
客户其他诉求:
</t>
  </si>
  <si>
    <t>2024-07-13 16:02:03</t>
  </si>
  <si>
    <t>2024-07-13 16:02:41</t>
  </si>
  <si>
    <t>SD-851-270147-8678-20257</t>
  </si>
  <si>
    <t>SD-057-240713-240716-5297</t>
  </si>
  <si>
    <t>2024-07-13 15:59:18</t>
  </si>
  <si>
    <t>80+普通-FTTR-普通区域-滨海-筏子口村（1-22号箱）-13678663332-1000M-宽带上网投诉-次数0-20240713155804X484098165</t>
  </si>
  <si>
    <t>20240713155804X484098165</t>
  </si>
  <si>
    <t xml:space="preserve">【农村网络投诉】流程受理流水号：20240713155655136786633321099994
客户号码:13678663332
客户姓名:王**
投诉地市:潍坊
来话流水:2024071315560842220848505
宽带账号:13678663332
宽带账号归属地市:潍坊
宽带账号归属区县:滨海
故障地址:潍坊滨海大家洼街道筏子口村筏子口村（1-22号箱）1号箱*********
联系电话:17515217531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16:11:05
具体故障现象:打不开网页，
客户其他诉求:
</t>
  </si>
  <si>
    <t>2024-07-13 16:21:29</t>
  </si>
  <si>
    <t>2024-07-13 16:21:56</t>
  </si>
  <si>
    <t>SD-851-320173-947-16929</t>
  </si>
  <si>
    <t>2024-07-13 16:52:00</t>
  </si>
  <si>
    <t>【调研】-80+普通-普通区域-临朐县-于家庄自然村-13905362319-300M-宽带上网投诉-次数0-202407130000481858 一级督办</t>
  </si>
  <si>
    <t>2024-07-14 17:52:00</t>
  </si>
  <si>
    <t>202407130000481858</t>
  </si>
  <si>
    <t>2024-07-13 16:56:49</t>
  </si>
  <si>
    <t>2024-07-13 16:57:22</t>
  </si>
  <si>
    <t>SD-057-240713-046915-5825</t>
  </si>
  <si>
    <t>2024-07-13 16:57:28</t>
  </si>
  <si>
    <t>80+普通-普通区域-临朐县-茹家庄自然村-15864309628-300M-宽带上网投诉-次数0-202407130000488886</t>
  </si>
  <si>
    <t>2024-07-14 17:58:00</t>
  </si>
  <si>
    <t>202407130000488886</t>
  </si>
  <si>
    <t>202407130000488886#导航立单,客户通过语音导航反馈宽带故障问题,经诊断光猫设备性能不佳,要求装维回访处理,请协助.联系电话：15864309628</t>
  </si>
  <si>
    <t>2024-07-13 17:02:11</t>
  </si>
  <si>
    <t>2024-07-13 17:26:07</t>
  </si>
  <si>
    <t>SD-057-240713-215876-5845</t>
  </si>
  <si>
    <t>2024-07-13 16:59:28</t>
  </si>
  <si>
    <t>【调研】-普通区域-高密市-初家庄自然村-18853684655-100M-宽带上网投诉-次数0-20240713165841X121476388</t>
  </si>
  <si>
    <t>2024-07-14 18:00:00</t>
  </si>
  <si>
    <t>20240713165841X121476388</t>
  </si>
  <si>
    <t xml:space="preserve">【农村网络投诉】流程受理流水号：20240713165649188536846551114076
客户号码:18853684655
客户姓名:李**
投诉地市:潍坊
来话流水:2024071316555885520828979
宽带账号:18853684655
宽带账号归属地市:潍坊
宽带账号归属区县:高密市
故障地址:潍坊高密市阚家镇初家庄初家庄自然村王德忠3号箱（于庄）*********
联系电话:13853635092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16:57:45
具体故障现象:提示网络无法连接，
客户其他诉求:
</t>
  </si>
  <si>
    <t>2024-07-13 17:01:00</t>
  </si>
  <si>
    <t>2024-07-13 17:01:26</t>
  </si>
  <si>
    <t>SD-851-279303-7428-7741</t>
  </si>
  <si>
    <t>SD-057-240713-124765-6924</t>
  </si>
  <si>
    <t>2024-07-13 18:50:47</t>
  </si>
  <si>
    <t>【调研】-80+普通-(目标)普通区域-高密市-青岛花园-15064400567-300M-宽带上网投诉-次数0-20240713184856X736543525 三级督办</t>
  </si>
  <si>
    <t>20240713184856X736543525</t>
  </si>
  <si>
    <t xml:space="preserve">流程受理流水号：20240713184633150644005671135594
客户号码:15064400567
客户姓名:刘**
投诉地市:潍坊
来话流水:2024071318455850520816353
宽带账号:15064400567
宽带账号归属地市:潍坊
宽带账号归属区县:高密市
故障地址:潍坊高密市醴泉街道夷安大道青岛花园8号楼*********
联系电话:15610201199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18:47:34
具体故障现象:光猫亮红灯，请协助谢谢
客户其他诉求:
</t>
  </si>
  <si>
    <t>2024-07-13 18:56:47</t>
  </si>
  <si>
    <t>2024-07-13 18:57:30</t>
  </si>
  <si>
    <t>SD-057-240713-259804-6926</t>
  </si>
  <si>
    <t>2024-07-13 18:50:55</t>
  </si>
  <si>
    <t>80+银卡-普通区域-潍城区-顺通花园-15169633538-1000M-宽带上网投诉-次数0-20240713184907X747617661</t>
  </si>
  <si>
    <t>20240713184907X747617661</t>
  </si>
  <si>
    <t xml:space="preserve">流程受理流水号：20240713184808151696335381135832
客户号码:15169633538
客户姓名:辛**
投诉地市:潍坊
来话流水:2024071318450286320810483
宽带账号:15169633538
宽带账号归属地市:潍坊
宽带账号归属区县:潍城区
故障地址:潍坊潍城区南关街道春鸢路顺通花园1号楼*********
联系电话:15169633538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故障细类:宽带无法上网(专席)
携转原因:
故障时间:2024-07-13 18:50:24
具体故障现象:打不开网页，
客户其他诉求:请审核
</t>
  </si>
  <si>
    <t>2024-07-13 18:51:53</t>
  </si>
  <si>
    <t>2024-07-13 18:52:26</t>
  </si>
  <si>
    <t>SD-851-253482-29488-3802</t>
  </si>
  <si>
    <t>SD-057-240713-921870-5191</t>
  </si>
  <si>
    <t>2024-07-13 15:47:07</t>
  </si>
  <si>
    <t>80+金卡-FTTR-普通区域-昌邑市-政亨小区1-13589158293-1000M-宽带上网投诉-次数0-20240713154408X648641697</t>
  </si>
  <si>
    <t>20240713154408X648641697</t>
  </si>
  <si>
    <t xml:space="preserve">流程受理流水号：20240713154204135891582931096661
客户号码:13589158293
客户姓名:明**
投诉地市:潍坊
来话流水:2024071315343391320899396
宽带账号:13589158293
宽带账号归属地市:潍坊
宽带账号归属区县:昌邑市
故障地址:潍坊昌邑市柳疃镇柳疃街政亨小区113号楼*********
联系电话:15848601308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故障细类:宽带无法上网
携转原因:
故障时间:2024-07-13 15:43:12
具体故障现象:光猫灯正常但电脑手机无法上网，
客户其他诉求:
</t>
  </si>
  <si>
    <t>2024-07-13 15:49:07</t>
  </si>
  <si>
    <t>2024-07-13 15:50:29</t>
  </si>
  <si>
    <t>SD-851-284705-6480-25782</t>
  </si>
  <si>
    <t>SD-057-240713-293614-6419</t>
  </si>
  <si>
    <t>2024-07-13 18:00:49</t>
  </si>
  <si>
    <t>【调研】-80+银卡-普通区域-安丘市-西田庄村自然村-13864607288-300M-宽带上网投诉-次数0-202407130000539332</t>
  </si>
  <si>
    <t>202407130000539332</t>
  </si>
  <si>
    <t>202407130000539332#客户反馈宽带不能用提示质差信息请协助处理联系19861314072</t>
  </si>
  <si>
    <t>2024-07-13 18:07:16</t>
  </si>
  <si>
    <t>2024-07-13 18:07:37</t>
  </si>
  <si>
    <t>SD-057-240713-869321-2776</t>
  </si>
  <si>
    <t>2024-07-13 11:47:41</t>
  </si>
  <si>
    <t>【调研】-80+银卡-普通区域-寿光市-清河垄塬-15624185015-1000M-宽带上网投诉-次数0-20240713114624X384096369</t>
  </si>
  <si>
    <t>20240713114624X384096369</t>
  </si>
  <si>
    <t xml:space="preserve">流程受理流水号：20240713114449156241850151053287
客户号码:15624185015
客户姓名:苗**
投诉地市:潍坊
来话流水:2024071311440211020841520
宽带账号:15624185015
宽带账号归属地市:潍坊
宽带账号归属区县:寿光市
故障地址:潍坊寿光市洛城街道洛兴街清河垄塬10号楼*********
联系电话:15624185015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故障细类:网速慢/上网掉线(专席)
携转原因:
故障时间:2024-07-13 11:44:59
具体故障现象:网速慢卡顿，测速不达标要求处理
客户其他诉求:
</t>
  </si>
  <si>
    <t>2024-07-13 11:53:00</t>
  </si>
  <si>
    <t>2024-07-13 11:53:22</t>
  </si>
  <si>
    <t>SD-851-261333-30444-5132</t>
  </si>
  <si>
    <t>SD-057-240713-456293-1358</t>
  </si>
  <si>
    <t>2024-07-13 09:53:27</t>
  </si>
  <si>
    <t>80+普通-普通区域-临朐县-水磨自然村-15169481833-100M-宽带上网投诉-次数0-20240713095150X510529424</t>
  </si>
  <si>
    <t>2024-07-14 10:54:00</t>
  </si>
  <si>
    <t>20240713095150X510529424</t>
  </si>
  <si>
    <t xml:space="preserve">【农村网络投诉】流程受理流水号：20240713094913151694818331022670
客户号码:15169481833
客户姓名:赵**
投诉地市:潍坊
来话流水:2024071309463318120847093
宽带账号:15169481833
宽带账号归属地市:潍坊
宽带账号归属区县:临朐县
故障地址:潍坊临朐县城关街道南五里庄南五里庄自然村南五里庄（扩容2）10号箱刘正喜*********
联系电话:15169481833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09:48:44
具体故障现象:光猫亮红灯，线上指导未恢复 请师傅协助处理谢谢
客户其他诉求:谢谢
</t>
  </si>
  <si>
    <t>2024-07-13 09:54:58</t>
  </si>
  <si>
    <t>2024-07-13 09:55:22</t>
  </si>
  <si>
    <t>SD-057-240713-469058-3286</t>
  </si>
  <si>
    <t>2024-07-13 12:35:28</t>
  </si>
  <si>
    <t>普通区域-寿光市-孙家-19862641323-300M-宽带上网投诉-次数0-20240713123308X188109970</t>
  </si>
  <si>
    <t>20240713123308X188109970</t>
  </si>
  <si>
    <t xml:space="preserve">流程受理流水号：20240713123229198626413231062209
客户号码:19862641323
客户姓名:孙**
投诉地市:潍坊
来话流水:2024071312310831220848723
宽带账号:19862641323
宽带账号归属地市:潍坊
宽带账号归属区县:寿光市
故障地址:潍坊寿光市纪台镇孙家孙家11号箱*********
联系电话:19862641322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12:26:44
具体故障现象:打不开网页，
客户其他诉求:客户来电反映宽带无法使用，线上排障不认
</t>
  </si>
  <si>
    <t>2024-07-13 12:41:44</t>
  </si>
  <si>
    <t>2024-07-13 12:43:34</t>
  </si>
  <si>
    <t>SD-057-240713-315742-646</t>
  </si>
  <si>
    <t>2024-07-13 09:06:04</t>
  </si>
  <si>
    <t>普通区域-寒亭区-引黄家园-15006361858-1000M-宽带上网投诉-次数0-20240713090415X655889594</t>
  </si>
  <si>
    <t>20240713090415X655889594</t>
  </si>
  <si>
    <t xml:space="preserve">流程受理流水号：20240713090301150063618581009544
客户号码:15006361858
客户姓名:纪**
投诉地市:潍坊
来话流水:2024071309012996120854971
宽带账号:15006361858
宽带账号归属地市:潍坊
宽带账号归属区县:寒亭区
故障地址:潍坊寒亭区寒亭街道益新街引黄家园引黄家园小区2号楼*********
联系电话:15006361858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故障细类:网速慢/上网掉线(专席)
携转原因:
故障时间:2024-07-13 09:03:51
具体故障现象:频繁掉线，客户对于线上排障流程不认可，请相关部门人员协助处理，谢谢
客户其他诉求:
</t>
  </si>
  <si>
    <t>2024-07-13 09:11:18</t>
  </si>
  <si>
    <t>2024-07-13 09:11:50</t>
  </si>
  <si>
    <t>SD-851-263534-396-19912</t>
  </si>
  <si>
    <t>SD-057-240713-904182-4580</t>
  </si>
  <si>
    <t>2024-07-13 14:49:40</t>
  </si>
  <si>
    <t>普通区域--null--宽带上网投诉-次数0-202407120000615547</t>
  </si>
  <si>
    <t>2024-07-14 15:50:00</t>
  </si>
  <si>
    <t>202407120000615547</t>
  </si>
  <si>
    <t>202407120000615547#18264653551客户来电表示并没有申请过报修宽带，但是在6月30号有一名称是移动宽带维修工人到客户家里修理宽带，客户要求移动落实一下上门维修的工作人员是否是移动的，客户提供的上门维修的工人电话18264653551工人的名字王勇，请协助处理谢谢。
联系人：女士 联系电话：本机 录音流水：2024071219273021920877420</t>
  </si>
  <si>
    <t>2024-07-13 16:23:35</t>
  </si>
  <si>
    <t>SD-057-240713-548037-5809</t>
  </si>
  <si>
    <t>2024-07-13 16:56:06</t>
  </si>
  <si>
    <t>【调研】-80+金卡-FTTR-普通区域-奎文区-北王茶城J-13468495656-1000M-宽带上网投诉-次数0-202407130000487752</t>
  </si>
  <si>
    <t>2024-07-14 17:57:00</t>
  </si>
  <si>
    <t>202407130000487752</t>
  </si>
  <si>
    <t>202407130000487752#流程受理流水号：20240713162446134684956561106204n客户号码:13468495656n客户姓名:徐**n投诉地市:潍坊n来话流水:2024071316235401120865721n宽带账号:13468495656n宽带账号归属地市:潍坊n宽带账号归属区县:奎文区n故障地址:潍坊奎文区潍州路街道潍州路北王茶城片区14#根据地土菜馆西北25米*********n联系电话:17616700193n联系人:先生/女士n工单紧急程度:一般n是否有升级投诉倾向:否n是否重复投诉:否n是否携转意向:否n是否投诉倾向:否n是否智能网关:智能网关n当前是否在线:是n接入方式:FTTHn端到端诊断结果:客户侧设备问题n是否质差终端:是n光功率:-22.59n故障大类:宽带/电视n故障细类:宽带无法上网n携转原因:n故障时间:2024-07-13 16:23:59n具体故障现象:光猫亮红灯，n客户其他诉求:客户侧为质差终端，要求上门更换终端并一并处理故障问题。n</t>
  </si>
  <si>
    <t>2024-07-13 16:58:02</t>
  </si>
  <si>
    <t>2024-07-13 16:58:48</t>
  </si>
  <si>
    <t>SD-851-282975-11014-2079</t>
  </si>
  <si>
    <t>SD-057-240713-684029-5869</t>
  </si>
  <si>
    <t>2024-07-13 17:03:02</t>
  </si>
  <si>
    <t>80+普通-普通区域-高密市-北大王庄自然村-13285366837-500M-宽带上网投诉-次数0-202407130000492650</t>
  </si>
  <si>
    <t>2024-07-14 18:04:00</t>
  </si>
  <si>
    <t>202407130000492650</t>
  </si>
  <si>
    <t>202407130000492650#宽带账号：13285366837 ；宽带地址：潍坊高密市密水街道顺河路西凤城小区高密西凤城小区2号楼 ；客户来电反映 注册闪 ，客户本机来电报修，线上指导无法配合操作，要求上门处理来电流水：2024071316581308720853921  联系电话：13285366837</t>
  </si>
  <si>
    <t>2024-07-13 17:13:08</t>
  </si>
  <si>
    <t>2024-07-13 18:39:14</t>
  </si>
  <si>
    <t>SD-852-299808-634-6219</t>
  </si>
  <si>
    <t>SD-057-240713-938172-6932</t>
  </si>
  <si>
    <t>2024-07-13 18:52:04</t>
  </si>
  <si>
    <t>FTTR-普通区域-高密市-康桥馨城-19538083547-500M-宽带上网投诉-次数0-202407130000572011</t>
  </si>
  <si>
    <t>202407130000572011</t>
  </si>
  <si>
    <t xml:space="preserve">202407130000572011#宽带账号：19538083547；宽带地址：潍坊高密市醴泉街道顺河路康桥馨城高密康桥馨城12号楼；客户来电反映宽带网速慢，/客户不配合排障，要求师傅上门，请协助处理，谢谢！联系电话：19538083547；联系人：女士；来电流水：2024071318491528120836874。 </t>
  </si>
  <si>
    <t>2024-07-13 18:58:03</t>
  </si>
  <si>
    <t>2024-07-13 18:59:12</t>
  </si>
  <si>
    <t>SD-851-325630-15027-4842</t>
  </si>
  <si>
    <t>SD-057-240713-107482-1488</t>
  </si>
  <si>
    <t>2024-07-13 10:06:07</t>
  </si>
  <si>
    <t>80+银卡-FTTR-普通区域-奎文区-晟景花园-18366326951-1000M-宽带上网投诉-次数0-202407130000159752</t>
  </si>
  <si>
    <t>202407130000159752</t>
  </si>
  <si>
    <t xml:space="preserve">202407130000159752#
 宽带账号：18366326951；宽带地址：潍坊高新高新城区金马路晟景花园1号楼******；客户来电反映宽带 不能用，经查询客户侧为质差终端，请协助上门更换终端并一并处理故障问题，谢谢！联系电话：***；联系人：15169546502；来电流水：2024071309463788020847990 </t>
  </si>
  <si>
    <t>2024-07-13 10:10:20</t>
  </si>
  <si>
    <t>2024-07-13 10:11:57</t>
  </si>
  <si>
    <t>SD-851-287189-12372-8319</t>
  </si>
  <si>
    <t>SD-057-240713-146738-583</t>
  </si>
  <si>
    <t>2024-07-13 09:00:01</t>
  </si>
  <si>
    <t>【调研】-80+普通-普通区域-安丘市-保安-15265813637-300M-宽带上网投诉-次数0-202407130000116308</t>
  </si>
  <si>
    <t>202407130000116308</t>
  </si>
  <si>
    <t>202407130000116308#流程受理流水号：20240713085848152658136371008324
客户号码:15265813637
客户姓名:荆**
投诉地市:潍坊
来话流水:2024071308560833620809406
宽带账号:15265813637
宽带账号归属地市:潍坊
宽带账号归属区县:安丘市
故障地址:潍坊安丘市景芝镇平安街金足道店内
联系电话:15265813637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故障时间:2024-07-13 09:00:49
具体故障现象:家庭WiFi信号弱，重启无效
客户其他诉求:
;宽带小区$[保安]$</t>
  </si>
  <si>
    <t>2024-07-13 09:04:09</t>
  </si>
  <si>
    <t>2024-07-13 09:06:41</t>
  </si>
  <si>
    <t>SD-852-315635-961-11860</t>
  </si>
  <si>
    <t>SD-057-240713-823701-652</t>
  </si>
  <si>
    <t>2024-07-13 09:06:20</t>
  </si>
  <si>
    <t>【调研】-普通区域-高密市-店子自然村-15095226883-300M-魔百和投诉-次数0-20240713090449X689264293</t>
  </si>
  <si>
    <t>20240713090449X689264293</t>
  </si>
  <si>
    <t>【农村网络投诉】流程受理流水号：20240713090416150952268831009889
客户号码:15095226883
客户姓名:王*
投诉地市:潍坊
来话流水:2024071309032609920873438
宽带账号:15095226883
宽带账号归属地市:潍坊
宽带账号归属区县:高密市
故障地址:潍坊高密市柏城镇店子店子自然村店子村付喜亮9号箱*********
联系电话:13791872499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故障时间:2024-07-13 09:04:30
魔百和单播/组播:组播
具体故障现象:机顶盒无法开机，
客户其他诉求:
魔百和单/组播：组播</t>
  </si>
  <si>
    <t>2024-07-13 09:10:05</t>
  </si>
  <si>
    <t>2024-07-13 09:10:35</t>
  </si>
  <si>
    <t>SD-057-240713-836170-669</t>
  </si>
  <si>
    <t>2024-07-13 09:08:02</t>
  </si>
  <si>
    <t>【调研】-80+普通-(目标)普通区域-诸城市-东河崖村-13869673572-300M-宽带上网投诉-次数0-20240713090511X711855616</t>
  </si>
  <si>
    <t>20240713090511X711855616</t>
  </si>
  <si>
    <t xml:space="preserve">【农村网络投诉】流程受理流水号：20240713090300138696735721009539
客户号码:13869673572
客户姓名:王**
投诉地市:潍坊
来话流水:2024071309010860520851698
宽带账号:13869673572
宽带账号归属地市:潍坊
宽带账号归属区县:诸城市
故障地址:潍坊诸城市林家村镇东河崖东河崖村东河崖村西北1#箱*********
联系电话:13869673572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09:03:10
具体故障现象:提示网络无法连接，客户光猫亮红灯，已指导客户将光纤线捋直插紧、重启光猫，还是红灯。请协助处理谢谢。
客户其他诉求:
</t>
  </si>
  <si>
    <t>2024-07-13 09:10:52</t>
  </si>
  <si>
    <t>2024-07-13 09:11:28</t>
  </si>
  <si>
    <t>SD-057-240713-451293-1421</t>
  </si>
  <si>
    <t>2024-07-13 09:59:26</t>
  </si>
  <si>
    <t>普通区域-诸城市-振祥家园-18265688188-300M-宽带上网投诉-次数0-20240713095726X846425968</t>
  </si>
  <si>
    <t>20240713095726X846425968</t>
  </si>
  <si>
    <t xml:space="preserve">流程受理流水号：20240713095634182656881881024617
客户号码:18265688188
客户姓名:杨**
投诉地市:潍坊
来话流水:2024071309542839920840044
宽带账号:18265688188
宽带账号归属地市:潍坊
宽带账号归属区县:诸城市
故障地址:潍坊诸城市皇华镇皇华镇驻地振祥家园南沿街3#箱*********
联系电话:18265688188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光功率:-15.21
故障大类:宽带/电视
故障细类:宽带无法上网(专席)
携转原因:
故障时间:2024-07-13 09:57:05
具体故障现象:打不开网页，
客户其他诉求:
</t>
  </si>
  <si>
    <t>2024-07-13 10:03:12</t>
  </si>
  <si>
    <t>2024-07-13 10:03:32</t>
  </si>
  <si>
    <t>SD-057-240713-903286-571</t>
  </si>
  <si>
    <t>2024-07-13 08:59:31</t>
  </si>
  <si>
    <t>普通区域-安丘市-西苇园村-15095264121-500M-宽带上网投诉-次数0-20240713085625X185466322</t>
  </si>
  <si>
    <t>20240713085625X185466322</t>
  </si>
  <si>
    <t xml:space="preserve">【农村网络投诉】流程受理流水号：20240713085354150952641211006995
客户号码:15095264121
客户姓名:王**
投诉地市:潍坊
来话流水:2024071308532541820887806
宽带账号:15095264121
宽带账号归属地市:潍坊
宽带账号归属区县:安丘市
故障地址:潍坊安丘市白芬子镇西苇园西苇园村西苇园2#周瑞明西山*********
联系电话:18863628012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故障时间:2024-07-13 08:51:27
具体故障现象:光猫灯正常但电脑手机无法上网，网口指示灯正常，网线连接正确，外接路由器未操作恢复出厂或者换新，指导断电重启设备无效。
客户其他诉求:请处理，谢谢
</t>
  </si>
  <si>
    <t>2024-07-13 09:08:22</t>
  </si>
  <si>
    <t>2024-07-13 09:09:01</t>
  </si>
  <si>
    <t>SD-057-240713-509461-4385</t>
  </si>
  <si>
    <t>2024-07-13 14:29:35</t>
  </si>
  <si>
    <t>【调研】-80+金卡-FTTR-普通区域-安丘市-天源新都、天源华府-13505368308-1000M-宽带上网投诉-次数0-20240713142848X128339131</t>
  </si>
  <si>
    <t>20240713142848X128339131</t>
  </si>
  <si>
    <t xml:space="preserve">流程受理流水号：20240713142535135053683081080027
客户号码:13505368308
客户姓名:孙**
投诉地市:潍坊
来话流水:2024071314221103020887624
宽带账号:13505368308
宽带账号归属地市:潍坊
宽带账号归属区县:安丘市
故障地址:潍坊安丘市兴安街道人民路天源华府6号楼*********
联系电话:13505368308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故障细类:宽带无法上网(专席)
携转原因:
故障时间:2024-07-13 14:25:24
具体故障现象:光猫灯正常但电脑手机无法上网，
客户其他诉求:
</t>
  </si>
  <si>
    <t>2024-07-13 14:32:23</t>
  </si>
  <si>
    <t>2024-07-13 14:32:39</t>
  </si>
  <si>
    <t>SD-851-280051-24281-13730</t>
  </si>
  <si>
    <t>SD-057-240713-458630-1873</t>
  </si>
  <si>
    <t>2024-07-13 10:31:20</t>
  </si>
  <si>
    <t>【调研】-80+普通-FTTR-普通区域-高密市-碾头小区B区-15863607308-1000M-宽带上网投诉-次数0-202407130000203659</t>
  </si>
  <si>
    <t>202407130000203659</t>
  </si>
  <si>
    <t>202407130000203659#流程受理流水号：20240713102940158636073081033652
客户号码:15863607308
客户姓名:曲**
投诉地市:潍坊
来话流水:2024071310280190620845244
宽带账号:15863607308
宽带账号归属地市:潍坊
宽带账号归属区县:高密市
故障地址:潍坊高密市密水街道创业街碾头小区B区8号楼*********
联系电话:15264692696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10:27:12
具体故障现象:8-1-201  光猫亮红灯，
客户其他诉求:
;宽带小区$[碾头小区B区]$</t>
  </si>
  <si>
    <t>2024-07-13 10:34:31</t>
  </si>
  <si>
    <t>2024-07-13 10:34:55</t>
  </si>
  <si>
    <t>SD-851-304386-9576-7700</t>
  </si>
  <si>
    <t>SD-057-240713-154983-1525</t>
  </si>
  <si>
    <t>2024-07-13 10:09:05</t>
  </si>
  <si>
    <t>普通区域-诸城市-得利斯世纪城-18363654243-100M-宽带上网投诉-次数0-202407130000182114</t>
  </si>
  <si>
    <t>2024-07-14 11:10:00</t>
  </si>
  <si>
    <t>202407130000182114</t>
  </si>
  <si>
    <t xml:space="preserve">202407130000182114#【已关注中国移动10086微信公众号】流程受理流水号：20240713100815183636542431027789
客户号码:18363654243
客户姓名:惠**
投诉地市:潍坊
来话流水:2024071310080052220801551
宽带账号:18363654243
宽带账号归属地市:潍坊
宽带账号归属区县:诸城市
故障地址:潍坊诸城市密州街道繁荣路得利斯世纪城1号楼*********
联系电话:18363654243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故障时间:2024-07-13 10:07:15
具体故障现象:提示网络无法连接，
客户其他诉求:客户侧为质差终端，要求上门更换终端并一并处理故障问题。
</t>
  </si>
  <si>
    <t>2024-07-13 10:11:44</t>
  </si>
  <si>
    <t>2024-07-13 10:13:33</t>
  </si>
  <si>
    <t>SD-057-240713-403572-6083</t>
  </si>
  <si>
    <t>2024-07-13 17:22:36</t>
  </si>
  <si>
    <t>80+普通-普通区域-青州市-盛世家园二组团-13465360857-300M-宽带上网投诉-次数0-202407130000510711</t>
  </si>
  <si>
    <t>2024-07-14 18:23:00</t>
  </si>
  <si>
    <t>202407130000510711</t>
  </si>
  <si>
    <t>202407130000510711#流程受理流水号：20240713172131134653608571119960
客户号码:13465360857
客户姓名:韩**
投诉地市:潍坊
来话流水:2024071317202506720894411
宽带账号:13465360857
宽带账号归属地市:潍坊
宽带账号归属区县:青州市
故障地址:潍坊青州市东夏镇巴黎路盛世家园二组团16号楼*********
联系电话:13863678180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故障时间:2024-07-13 17:21:32
具体故障现象:频繁掉线，光功率弱
 后台显示光猫频繁启动，客户表示 没有起动过 
客户其他诉求:
;宽带小区$[盛世家园二组团]$</t>
  </si>
  <si>
    <t>2024-07-13 17:30:06</t>
  </si>
  <si>
    <t>2024-07-13 17:30:34</t>
  </si>
  <si>
    <t>SD-057-240713-186425-657</t>
  </si>
  <si>
    <t>2024-07-13 09:06:35</t>
  </si>
  <si>
    <t>【调研】-普通区域-寿光市-牟东-15963668777-100M-宽带上网投诉-次数0-202407130000121329</t>
  </si>
  <si>
    <t>2024-07-14 10:07:00</t>
  </si>
  <si>
    <t>202407130000121329</t>
  </si>
  <si>
    <t>202407130000121329#宽带账号：15963668777；宽带地址：潍坊寿光市上口镇后牟家邵村；客户来电反映宽带无法上网客户不配合排障，要求上门，请协助处理，谢谢！联系电话：15963668777；联系人：先生；来电流水：2024071309034065820875621</t>
  </si>
  <si>
    <t>2024-07-13 09:10:29</t>
  </si>
  <si>
    <t>2024-07-13 09:10:53</t>
  </si>
  <si>
    <t>SD-057-240713-376859-1388</t>
  </si>
  <si>
    <t>2024-07-13 09:56:27</t>
  </si>
  <si>
    <t>【调研】-80+银卡-普通区域-青州市-李宝峪村-18863622989-1000M-宽带上网投诉-次数0-202407130000166862</t>
  </si>
  <si>
    <t>202407130000166862</t>
  </si>
  <si>
    <t>202407130000166862#宽带账号：18863622989宽带地址：潍坊青州市王府街道李宝峪李宝峪村2号箱（郝传升家后墙）；客户来电反映宽带使用不畅，客户不在现场，无法配合线上指导，要求上门，请协助处理，谢谢！联系电话：15726465515；联系人：先生；来电流水2024071309523600520817946</t>
  </si>
  <si>
    <t>2024-07-13 09:58:43</t>
  </si>
  <si>
    <t>2024-07-13 10:04:17</t>
  </si>
  <si>
    <t>SD-057-240713-412870-1408</t>
  </si>
  <si>
    <t>2024-07-13 09:57:57</t>
  </si>
  <si>
    <t>普通区域-临朐县-沂秀家园-15265666130-500M-宽带上网投诉-次数0-202407130000168383</t>
  </si>
  <si>
    <t>202407130000168383</t>
  </si>
  <si>
    <t>202407130000168383#宽带账号：15265666130；宽带地址：潍坊临朐县沂山管理委员会沂山大道；客户来电反映宽带******/*****，经查询客户侧为质差机顶盒，请协助上门更换终端并一并处理故障问题，谢谢！联系电话：15265666130；联系人：女士；来电流水：2024071309530833820824444</t>
  </si>
  <si>
    <t>2024-07-13 10:01:46</t>
  </si>
  <si>
    <t>2024-07-13 10:13:07</t>
  </si>
  <si>
    <t>SD-851-312829-11008-3235</t>
  </si>
  <si>
    <t>SD-057-240713-190287-5911</t>
  </si>
  <si>
    <t>2024-07-13 17:08:14</t>
  </si>
  <si>
    <t>80+银卡-普通区域-昌邑市-密埠店三村自然村-15706463561-1000M-宽带上网投诉-次数0-20240713170611X571299585</t>
  </si>
  <si>
    <t>2024-07-14 18:09:00</t>
  </si>
  <si>
    <t>20240713170611X571299585</t>
  </si>
  <si>
    <t xml:space="preserve">【农村网络投诉】流程受理流水号：20240713170409157064635611115830
客户号码:15706463561
客户姓名:王**
投诉地市:潍坊
来话流水:2024071317023321720801703
宽带账号:15706463561
宽带账号归属地市:潍坊
宽带账号归属区县:昌邑市
故障地址:潍坊昌邑市仓街镇密埠店三村密埠店二村
联系电话:15706463561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17:06:49
具体故障现象:无法上网，
客户其他诉求:
</t>
  </si>
  <si>
    <t>2024-07-13 17:16:56</t>
  </si>
  <si>
    <t>2024-07-13 17:18:19</t>
  </si>
  <si>
    <t>SD-851-274750-13716-13784</t>
  </si>
  <si>
    <t>SD-057-240713-805739-1911</t>
  </si>
  <si>
    <t>2024-07-13 10:35:06</t>
  </si>
  <si>
    <t>FTTR-普通区域-高密市-兰亭御墅-15964306691-1000M-宽带上网投诉-次数0-20240713103242X962388824</t>
  </si>
  <si>
    <t>20240713103242X962388824</t>
  </si>
  <si>
    <t xml:space="preserve">流程受理流水号：20240713103147159643066911034210
客户号码:15964306691
客户姓名:徐*
投诉地市:潍坊
来话流水:2024071310291565020860152
宽带账号:15964306691
宽带账号归属地市:潍坊
宽带账号归属区县:高密市
故障地址:潍坊高密市朝阳街道凤凰大街兰亭御墅高密兰亭御墅75号楼1单元14层1芯*********
联系电话:15964306691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故障细类:网速慢/上网掉线(专席)
携转原因:
故障时间:2024-07-13 10:31:37
具体故障现象:频繁掉线，路由器无遮挡   路由器新换的    插口无问题  重启未恢复
客户其他诉求:
</t>
  </si>
  <si>
    <t>2024-07-13 10:42:11</t>
  </si>
  <si>
    <t>2024-07-13 10:42:47</t>
  </si>
  <si>
    <t>SD-851-331604-9730-21816</t>
  </si>
  <si>
    <t>SD-057-240713-154038-6424</t>
  </si>
  <si>
    <t>2024-07-13 18:01:05</t>
  </si>
  <si>
    <t>普通区域-安丘市-香山小镇1-8号楼-15265650016-300M-宽带上网投诉-次数0-202407130000541785</t>
  </si>
  <si>
    <t>202407130000541785</t>
  </si>
  <si>
    <t>202407130000541785#宽带账号：15265650016；宽带地址：潍坊安丘市贾戈街道马家庄村香山小镇1-8号楼香山小镇4号楼*********客户来电反映宽带/无法连接，/客户不配合排障，要求上门，请协助处理，谢谢！联系电话：13793651807；来电流水2024071317593224920880356</t>
  </si>
  <si>
    <t>2024-07-13 18:04:06</t>
  </si>
  <si>
    <t>2024-07-13 18:05:56</t>
  </si>
  <si>
    <t>SD-851-270027-20000-10059</t>
  </si>
  <si>
    <t>SD-057-240713-162730-6124</t>
  </si>
  <si>
    <t>2024-07-13 17:26:52</t>
  </si>
  <si>
    <t>【重投】-普通区域-滨海-梧桐园小区-15069655069-300M-宽带上网投诉-次数0-202407130000512435</t>
  </si>
  <si>
    <t>2024-07-14 18:27:00</t>
  </si>
  <si>
    <t>202407130000512435</t>
  </si>
  <si>
    <t xml:space="preserve">202407130000512435#宽带账号：15069655069***；宽带地址：潍坊滨海大家洼街道港营街梧桐园小区107号楼*********
****；客户来电反映宽带/无法使用****，导/客户不配合排障，要求师傅上门，请协助处理，谢谢！联系电话：13869630320***；联系人：先生***；来电流水：2024071317234285120828730****。 
</t>
  </si>
  <si>
    <t>2024-07-13 17:31:04</t>
  </si>
  <si>
    <t>2024-07-13 17:31:29</t>
  </si>
  <si>
    <t>SD-057-240713-471062-697</t>
  </si>
  <si>
    <t>2024-07-13 09:09:34</t>
  </si>
  <si>
    <t>【调研】-(目标)普通区域-临朐县-寺头安置楼-18369682763-200M-宽带上网投诉-次数0-202407130000123753</t>
  </si>
  <si>
    <t>2024-07-14 10:10:00</t>
  </si>
  <si>
    <t>202407130000123753</t>
  </si>
  <si>
    <t>202407130000123753#宽带账号：18369682763；宽带地址：潍坊临朐县寺头镇；客户来电反映移动高清无法观看，客户不在现场，无法配合线上指导/客户不配合排障，要求上门，请协助处理，谢谢！联系电话：18369682763；联系人：女士；来电流水：2024071309022921620864322</t>
  </si>
  <si>
    <t>2024-07-13 09:11:24</t>
  </si>
  <si>
    <t>2024-07-13 09:12:14</t>
  </si>
  <si>
    <t>SD-852-262544-523-27969</t>
  </si>
  <si>
    <t>SD-057-240713-915284-1393</t>
  </si>
  <si>
    <t>2024-07-13 09:56:42</t>
  </si>
  <si>
    <t>【调研】-普通区域-青州市-孙家庄-15863284232-300M-宽带上网投诉-次数0-20240713095432X672996161</t>
  </si>
  <si>
    <t>20240713095432X672996161</t>
  </si>
  <si>
    <t xml:space="preserve">【农村网络投诉】流程受理流水号：20240713095334158632842321023828
客户号码:15863284232
客户姓名:苏**
投诉地市:潍坊
来话流水:2024071309531560020825868
宽带账号:15863284232
宽带账号归属地市:潍坊
宽带账号归属区县:青州市
故障地址:潍坊青州市谭坊镇孙家庄孙家庄（苏家）8号箱（村北苏佃增西墙）*********
联系电话:15863284232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09:53:42
具体故障现象:光猫亮红灯，线上指导检查光纤线未恢复请协助谢谢
客户其他诉求:谢谢
</t>
  </si>
  <si>
    <t>2024-07-13 09:57:45</t>
  </si>
  <si>
    <t>2024-07-13 09:58:11</t>
  </si>
  <si>
    <t>SD-057-240713-012563-4433</t>
  </si>
  <si>
    <t>2024-07-13 14:34:42</t>
  </si>
  <si>
    <t>普通区域-诸城市-东升公园印象-19558534134-300M-宽带上网投诉-次数0-202407130000371088</t>
  </si>
  <si>
    <t>202407130000371088</t>
  </si>
  <si>
    <t>202407130000371088#【已关注中国移动10086微信公众号】流程受理流水号：20240713143354195585341341081736
客户号码:19558534134
客户姓名:孙**
投诉地市:潍坊
来话流水:2024071314324183620800813
宽带账号:19558534134
宽带账号归属地市:潍坊
宽带账号归属区县:诸城市
故障地址:潍坊诸城市龙都街道龙都街东升公园印象1号楼*********
联系电话:19558534134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光功率:-13.64
故障大类:宽带/电视
故障细类:网速慢/上网掉线(专席)
携转原因:
故障时间:2024-07-13 14:35:32
具体故障现象:网速慢卡顿，要求师傅直接上门，请协助，谢谢
客户其他诉求:
;宽带小区$[东升公园印象]$</t>
  </si>
  <si>
    <t>2024-07-13 14:45:00</t>
  </si>
  <si>
    <t>2024-07-13 14:45:22</t>
  </si>
  <si>
    <t>SD-057-240713-370481-5853</t>
  </si>
  <si>
    <t>2024-07-13 17:01:15</t>
  </si>
  <si>
    <t>普通区域-坊子区-华丽世家-13516381978-300M-宽带上网投诉-次数0-202407130000489742</t>
  </si>
  <si>
    <t>2024-07-14 18:02:00</t>
  </si>
  <si>
    <t>202407130000489742</t>
  </si>
  <si>
    <t xml:space="preserve">202407130000489742#流程受理流水号：20240713170047135163819781114999
客户号码:13516381978
客户姓名:荣**
投诉地市:潍坊
来话流水:2024071317003636320880010
宽带账号:13516381978
宽带账号归属地市:潍坊
宽带账号归属区县:坊子区
故障地址:潍坊坊子区坊子新区龙泉街华丽世家2号楼*********
联系电话:13516381978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故障时间:2024-07-13 17:00:49
具体故障现象:光猫亮红灯，
客户其他诉求:客户侧为质差终端，要求上门更换终端并一并处理故障问题。
</t>
  </si>
  <si>
    <t>2024-07-13 17:09:31</t>
  </si>
  <si>
    <t>2024-07-13 17:10:12</t>
  </si>
  <si>
    <t>SD-057-240713-273485-5856</t>
  </si>
  <si>
    <t>2024-07-13 17:01:41</t>
  </si>
  <si>
    <t>80+普通-普通区域-高密市-凯宇凤城尚品-13573630599-200M-宽带上网投诉-次数0-202407130000491515</t>
  </si>
  <si>
    <t>202407130000491515</t>
  </si>
  <si>
    <t>202407130000491515#宽带账号：13573630599，宽带地址：潍坊潍城区万特公馆B区12号楼2单元2602，客户来电反映宽带无法连接，客户不会配合线上排障，要求师傅上门，请协助处理，谢谢！联系电话：本机；联系人：女士；来电流水：2024071316564886820838487</t>
  </si>
  <si>
    <t>2024-07-13 17:15:19</t>
  </si>
  <si>
    <t>2024-07-13 17:15:44</t>
  </si>
  <si>
    <t>SD-057-240713-061835-2155</t>
  </si>
  <si>
    <t>2024-07-13 10:56:18</t>
  </si>
  <si>
    <t>【调研】-80+银卡-普通区域-诸城市-东盆渠自然村-15853673209-1000M-宽带上网投诉-次数0-20240713105352X232141745</t>
  </si>
  <si>
    <t>20240713105352X232141745</t>
  </si>
  <si>
    <t xml:space="preserve">【农村网络投诉】流程受理流水号：20240713105139158536732091039531
客户号码:15853673209
客户姓名:沈**
投诉地市:潍坊
来话流水:2024071310511228120824086
宽带账号:15853673209
宽带账号归属地市:潍坊
宽带账号归属区县:诸城市
故障地址:潍坊诸城市百尺河镇东盆渠东盆渠自然村东盆渠村东南6号箱*********
联系电话:15853673209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10:53:06
具体故障现象:光猫灯正常但电脑手机无法上网，
客户其他诉求:
</t>
  </si>
  <si>
    <t>2024-07-13 11:05:59</t>
  </si>
  <si>
    <t>2024-07-13 11:06:29</t>
  </si>
  <si>
    <t>SD-057-240713-417205-5149</t>
  </si>
  <si>
    <t>2024-07-13 15:41:22</t>
  </si>
  <si>
    <t>【调研】-普通区域-安丘市-夏王庄村自然村-13964698467-300M-宽带上网投诉-次数0-20240713153909X349541889</t>
  </si>
  <si>
    <t>20240713153909X349541889</t>
  </si>
  <si>
    <t xml:space="preserve">【农村网络投诉】流程受理流水号：20240713153703139646984671095441
客户号码:13964698467
客户姓名:吕**
投诉地市:潍坊
来话流水:2024071315355619320815367
宽带账号:13964698467
宽带账号归属地市:潍坊
宽带账号归属区县:安丘市
故障地址:潍坊安丘市担山镇夏王庄村夏王庄村自然村夏王庄追加3号箱夏召亮
联系电话:15762514270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15:36:53
具体故障现象:光猫亮红灯，插紧屡直光纤线重启未恢复
客户其他诉求:
</t>
  </si>
  <si>
    <t>2024-07-13 15:45:25</t>
  </si>
  <si>
    <t>2024-07-13 15:46:02</t>
  </si>
  <si>
    <t>SD-851-313936-6736-6739</t>
  </si>
  <si>
    <t>SD-057-240713-615738-6428</t>
  </si>
  <si>
    <t>2024-07-13 18:01:28</t>
  </si>
  <si>
    <t>普通区域-潍城区-新天地-18553659104-1000M-宽带上网投诉-次数0-202407130000543213</t>
  </si>
  <si>
    <t>202407130000543213</t>
  </si>
  <si>
    <t>202407130000543213#流程受理流水号：20240713180046185536591041128351
客户号码:18553659104
客户姓名:代**
投诉地市:潍坊
来话流水:2024071317590481620876327
宽带账号:18553659104
宽带账号归属地市:潍坊
宽带账号归属区县:潍城区
故障地址:潍坊潍城区城关街道胜利西街新天地新天地7单元1404*********
联系电话:18553659104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18:02:01
具体故障现象:光猫亮红灯，
客户其他诉求:
;宽带小区$[新天地]$</t>
  </si>
  <si>
    <t>2024-07-13 18:04:28</t>
  </si>
  <si>
    <t>2024-07-13 18:04:51</t>
  </si>
  <si>
    <t>SD-852-324388-2466-3513</t>
  </si>
  <si>
    <t>SD-057-240713-205836-2766</t>
  </si>
  <si>
    <t>2024-07-13 11:47:16</t>
  </si>
  <si>
    <t>【调研】-普通区域-青州市-圣水花园-13792637566-300M-宽带上网投诉-次数0-202407130000270551</t>
  </si>
  <si>
    <t>202407130000270551</t>
  </si>
  <si>
    <t>202407130000270551#宽带账号：13792637566；宽带地址：潍坊青州市云门山街道圣水路圣水花园中区32号楼*********客户来电反映宽带卡顿/客户不配合排障，要求上门，请协助处理，谢谢！联系电话15610291558：；来电流水2024071311424360220827064</t>
  </si>
  <si>
    <t>2024-07-13 11:49:12</t>
  </si>
  <si>
    <t>2024-07-13 11:49:34</t>
  </si>
  <si>
    <t>SD-057-240713-179684-7403</t>
  </si>
  <si>
    <t>2024-07-13 19:35:30</t>
  </si>
  <si>
    <t>普通区域-寿光市-梁武赵村自然村-13465699428-1000M-宽带上网投诉-次数0-20240713193324X404550935</t>
  </si>
  <si>
    <t>20240713193324X404550935</t>
  </si>
  <si>
    <t xml:space="preserve">【农村网络投诉】流程受理流水号：20240713193016134656994281141324
客户号码:13465699428
客户姓名:武**
投诉地市:潍坊
来话流水:2024071319293344120862168
宽带账号:13465699428
宽带账号归属地市:潍坊
宽带账号归属区县:寿光市
故障地址:潍坊寿光市稻田镇梁武赵村梁武赵村自然村58号箱*********
联系电话:13869660698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19:30:20
具体故障现象:提示网络无法连接，
客户其他诉求:
</t>
  </si>
  <si>
    <t>2024-07-13 19:38:28</t>
  </si>
  <si>
    <t>2024-07-13 19:38:54</t>
  </si>
  <si>
    <t>SD-851-317172-1676-25722</t>
  </si>
  <si>
    <t>SD-057-240713-865931-695</t>
  </si>
  <si>
    <t>2024-07-13 09:09:25</t>
  </si>
  <si>
    <t>普通区域-安丘市-大华名府-13465361044-300M-宽带上网投诉-次数0-202407130000122947</t>
  </si>
  <si>
    <t>202407130000122947</t>
  </si>
  <si>
    <t>202407130000122947#宽带账号：13465361044；宽带地址：潍坊安丘市兴安街道商场路大华名府大华名府6号楼D栋*********； ，具体现象：客户反映光猫红灯操作未恢复，要求师傅联系维修，要求尽快处理回复！来电流水： 2024071309070833520809572，联系电话： 15863684769</t>
  </si>
  <si>
    <t>2024-07-13 09:14:00</t>
  </si>
  <si>
    <t>2024-07-13 09:14:24</t>
  </si>
  <si>
    <t>SD-057-240713-618409-4491</t>
  </si>
  <si>
    <t>2024-07-13 14:41:21</t>
  </si>
  <si>
    <t>【调研】-80+金卡-普通区域-寿光市-坤龙宾馆后小区-18363668654-1000M-魔百和投诉-次数0-20240713143852X732444668</t>
  </si>
  <si>
    <t>20240713143852X732444668</t>
  </si>
  <si>
    <t>流程受理流水号：20240713143423183636686541081816
客户号码:18363668654
客户姓名:闫*
投诉地市:潍坊
来话流水:2024071314323948520800455
宽带账号:18363668654
宽带账号归属地市:潍坊
宽带账号归属区县:寿光市
故障地址:潍坊寿光市羊口镇沂源小区
联系电话:15963695428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故障细类:移动高清电视故障(专席)
携转原因:
故障时间:2024-07-13 14:38:05
魔百和单播/组播:组播
具体故障现象:电视直播或点播无法观看，
客户其他诉求:请协助处理，谢谢
魔百和单/组播：组播</t>
  </si>
  <si>
    <t>2024-07-13 14:55:48</t>
  </si>
  <si>
    <t>2024-07-13 14:56:14</t>
  </si>
  <si>
    <t>SD-851-279371-18786-11970</t>
  </si>
  <si>
    <t>2024-07-13 14:56:10</t>
  </si>
  <si>
    <t>普通区域-诸城市-怡秀园小区-13346368666-1000M-宽带上网投诉-次数0-20240713145416X656039478 一级督办</t>
  </si>
  <si>
    <t>20240713145416X656039478</t>
  </si>
  <si>
    <t>2024-07-13 15:05:19</t>
  </si>
  <si>
    <t>2024-07-13 15:06:07</t>
  </si>
  <si>
    <t>SD-851-325436-13265-8734</t>
  </si>
  <si>
    <t>SD-057-240713-947365-464</t>
  </si>
  <si>
    <t>2024-07-13 08:50:15</t>
  </si>
  <si>
    <t>80+普通-FTTR-普通区域-奎文区-康城小区（多层）-13805368737-1000M-宽带上网投诉-次数0-202407130000108386</t>
  </si>
  <si>
    <t>202407130000108386</t>
  </si>
  <si>
    <t xml:space="preserve">202407130000108386#宽带账号：13805368737；宽带地址：潍坊高新高新城区健康街康城小区（多层）7号楼*********
；客户来电反映宽带网络无法连接，客户不在现场，无法配合线上指导，要求上门，请协助处理，谢谢！联系电话：18053705125；联系人：先生；来电流水：2024071308480513520847366 
</t>
  </si>
  <si>
    <t>2024-07-13 08:52:37</t>
  </si>
  <si>
    <t>2024-07-13 08:58:10</t>
  </si>
  <si>
    <t>SD-851-252312-24748-19822</t>
  </si>
  <si>
    <t>SD-057-240713-170486-522</t>
  </si>
  <si>
    <t>2024-07-13 08:53:37</t>
  </si>
  <si>
    <t>普通区域-诸城市-东升.龙华园A区-15253613605-1000M-宽带上网投诉-次数0-20240713085118X878518820</t>
  </si>
  <si>
    <t>20240713085118X878518820</t>
  </si>
  <si>
    <t xml:space="preserve">流程受理流水号：20240713084809152536136051005502
客户号码:15253613605
客户姓名:孙**
投诉地市:潍坊
来话流水:2024071308475411520845933
宽带账号:15253613605
宽带账号归属地市:潍坊
宽带账号归属区县:诸城市
故障地址:潍坊诸城市龙都街道兴华路东升.龙华园A区8号楼*********
联系电话:15253613605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08:50:37
具体故障现象:光猫亮红灯，
客户其他诉求:客户表示亮红灯，要求装维尽快上门查看，谢谢
</t>
  </si>
  <si>
    <t>2024-07-13 09:01:37</t>
  </si>
  <si>
    <t>2024-07-13 09:01:58</t>
  </si>
  <si>
    <t>SD-851-277952-22544-17849</t>
  </si>
  <si>
    <t>SD-057-240713-574231-4295</t>
  </si>
  <si>
    <t>2024-07-13 14:17:37</t>
  </si>
  <si>
    <t>【调研】-普通区域-安丘市-长安路东段路北沿街双鹏机电-川味活鱼馆-15689871815-300M-宽带上网投诉-次数0-20240713141613X373690914</t>
  </si>
  <si>
    <t>20240713141613X373690914</t>
  </si>
  <si>
    <t xml:space="preserve">流程受理流水号：20240713141551156898718151078146
客户号码:15689871815
客户姓名:刘**
投诉地市:潍坊
来话流水:2024071314102523320863755
宽带账号:15689871815
宽带账号归属地市:潍坊
宽带账号归属区县:安丘市
故障地址:潍坊安丘市兴安街道长安路长安路东段路北沿街双鹏机电-川味活鱼馆鑫江装饰2号箱*********
联系电话:15689871815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故障细类:宽带无法上网
携转原因:
故障时间:2024-07-13 14:16:01
具体故障现象:光猫亮红灯，
客户其他诉求:要求退还无法使用期间的宽带费用，
</t>
  </si>
  <si>
    <t>2024-07-13 14:20:54</t>
  </si>
  <si>
    <t>2024-07-13 14:21:19</t>
  </si>
  <si>
    <t>SD-057-240713-756381-5873</t>
  </si>
  <si>
    <t>2024-07-13 17:04:36</t>
  </si>
  <si>
    <t>80+银卡-普通区域-滨海-禧源东区-15006697053-1000M-宽带上网投诉-次数0-202407130000492552</t>
  </si>
  <si>
    <t>2024-07-14 18:05:00</t>
  </si>
  <si>
    <t>202407130000492552</t>
  </si>
  <si>
    <t>202407130000492552#宽带账号   15006697053
宽带地址   潍坊滨海大家洼街道禧源路禧源东区1号乙楼*********
客户表示宽带断断续续  重启没效果  不配合操作  请协助 谢谢
联系电话  15006697053先生
流水号  2024071316593589320868881</t>
  </si>
  <si>
    <t>2024-07-13 17:07:45</t>
  </si>
  <si>
    <t>2024-07-13 17:08:05</t>
  </si>
  <si>
    <t>SD-851-300499-17592-16292</t>
  </si>
  <si>
    <t>SD-057-240713-950174-5914</t>
  </si>
  <si>
    <t>2024-07-13 17:08:17</t>
  </si>
  <si>
    <t>【调研】-80+银卡-普通区域-潍城区-韩家村自然村-15966163397-200M-宽带上网投诉-次数0-20240713170617X577539570</t>
  </si>
  <si>
    <t>20240713170617X577539570</t>
  </si>
  <si>
    <t xml:space="preserve">【农村网络投诉】流程受理流水号：20240713170420159661633971115877
客户号码:15966163397
客户姓名:韩**
投诉地市:潍坊
来话流水:2024071317031761820809727
宽带账号:15966163397
宽带账号归属地市:潍坊
宽带账号归属区县:潍城区
故障地址:潍坊潍城区望留街道韩家村韩家村自然村韩家5#箱光交箱东*********
联系电话:15966163397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故障时间:2024-07-13 17:05:26
具体故障现象:提示网络无法连接，光猫灯正常重启光猫未恢复
客户其他诉求:
</t>
  </si>
  <si>
    <t>2024-07-13 17:12:36</t>
  </si>
  <si>
    <t>2024-07-13 17:12:54</t>
  </si>
  <si>
    <t>SD-851-230912-20640-10010</t>
  </si>
  <si>
    <t>SD-057-240713-867532-7378</t>
  </si>
  <si>
    <t>2024-07-13 19:33:12</t>
  </si>
  <si>
    <t>普通区域-潍城区-辛庄村自然村-18265624586-200M-宽带上网投诉-次数0-202407130000591780</t>
  </si>
  <si>
    <t>202407130000591780</t>
  </si>
  <si>
    <t xml:space="preserve">202407130000591780#流程受理流水号：20240713193247182656245861141622
客户号码:18265624586
客户姓名:季**
投诉地市:潍坊
来话流水:2024071319323578420877737
宽带账号:18265624586
宽带账号归属地市:潍坊
宽带账号归属区县:潍城区
故障地址:潍坊潍城区军埠口综合项目区辛庄村辛庄村自然村14#东数第二条胡同北数第一排东户*********
联系电话:18265624586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19:33:00
具体故障现象:打不开网页，
客户其他诉求:客户侧为质差终端，要求上门更换终端并一并处理故障问题。
</t>
  </si>
  <si>
    <t>SD-057-240713-721564-3271</t>
  </si>
  <si>
    <t>2024-07-13 12:32:51</t>
  </si>
  <si>
    <t>【调研】-80+普通-普通区域-青州市-盛世东方南区-13721959329-100M-宽带上网投诉-次数0-202407130000302268</t>
  </si>
  <si>
    <t>202407130000302268</t>
  </si>
  <si>
    <t>202407130000302268#宽带账号：13721959329；宽带地址：潍坊青州市王府街道青都街盛世东方南区9号楼，客户来电反映宽带：连不上网，要求上门，线上指导未恢复，联系电话：15864591819；联系人：***；来电流水：2024071312275196520825713</t>
  </si>
  <si>
    <t>2024-07-13 12:35:35</t>
  </si>
  <si>
    <t>2024-07-13 12:36:31</t>
  </si>
  <si>
    <t>SD-057-240713-905461-1448</t>
  </si>
  <si>
    <t>2024-07-13 10:02:55</t>
  </si>
  <si>
    <t>【重投】-普通区域-昌乐县-英才花园二期-18660612774-200M-宽带上网投诉-次数0-20240713100034X345531530</t>
  </si>
  <si>
    <t>2024-07-14 11:03:00</t>
  </si>
  <si>
    <t>20240713100034X345531530</t>
  </si>
  <si>
    <t xml:space="preserve">流程受理流水号：20240713095225186606127741023522
客户号码:18660612774
客户姓名:候**
投诉地市:潍坊
来话流水:2024071309493802220883179
宽带账号:18660612774
宽带账号归属地市:潍坊
宽带账号归属区县:昌乐县
故障地址:潍坊昌乐县经济开发区英轩街英才花园二期9号楼*********
联系电话:18660612774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故障时间:2024-07-13 09:53:13
具体故障现象:提示网络无法连接，客户对于线上排障流程不认可，请相关部门人员协助处理，谢谢
客户其他诉求:
</t>
  </si>
  <si>
    <t>2024-07-13 10:04:11</t>
  </si>
  <si>
    <t>2024-07-13 10:04:45</t>
  </si>
  <si>
    <t>SD-851-300743-15130-5871</t>
  </si>
  <si>
    <t>SD-057-240713-412357-1399</t>
  </si>
  <si>
    <t>2024-07-13 09:56:57</t>
  </si>
  <si>
    <t>80+银卡-普通区域-寿光市-黄家庄子村自然村-13646468897-500M-宽带上网投诉-次数0-20240713095454X694019973</t>
  </si>
  <si>
    <t>20240713095454X694019973</t>
  </si>
  <si>
    <t xml:space="preserve">【农村网络投诉】流程受理流水号：20240713095405136464688971023969
客户号码:13646468897
客户姓名:黄**
投诉地市:潍坊
来话流水:2024071309511898920802933
宽带账号:13646468897
宽带账号归属地市:潍坊
宽带账号归属区县:寿光市
故障地址:潍坊寿光市侯镇黄家庄子村黄家庄子村自然村黄家庄子村扩容8号箱徐美信外墙*********
联系电话:13963685293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故障时间:2024-07-13 09:54:39
具体故障现象:打不开网页，
客户其他诉求:
</t>
  </si>
  <si>
    <t>2024-07-13 09:59:07</t>
  </si>
  <si>
    <t>2024-07-13 09:59:38</t>
  </si>
  <si>
    <t>SD-057-240713-860254-1390</t>
  </si>
  <si>
    <t>2024-07-13 09:56:37</t>
  </si>
  <si>
    <t>【调研】-(目标)普通区域-临朐县-红新自然村-13864671093-300M-宽带上网投诉-次数0-20240713095417X657804687 二级督办</t>
  </si>
  <si>
    <t>20240713095417X657804687</t>
  </si>
  <si>
    <t xml:space="preserve">【农村网络投诉】流程受理流水号：20240713095156138646710931023401
客户号码:13864671093
客户姓名:钮**
投诉地市:潍坊
来话流水:2024071309441763020820917
宽带账号:13864671093
宽带账号归属地市:潍坊
宽带账号归属区县:临朐县
故障地址:潍坊临朐县冶源镇人民政府红新红新自然村红新（扩容）15号箱冯永学（外墙）*********
联系电话:15954419870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09:51:16
具体故障现象:提示网络无法连接，光猫正常在线，按顺序重启，未恢复，请协助处理，谢谢
客户其他诉求:
</t>
  </si>
  <si>
    <t>2024-07-13 09:58:30</t>
  </si>
  <si>
    <t>2024-07-13 09:59:32</t>
  </si>
  <si>
    <t>SD-057-240713-165498-4438</t>
  </si>
  <si>
    <t>2024-07-13 14:35:06</t>
  </si>
  <si>
    <t>【调研】-普通区域-诸城市-金都南-东小区-15621793678-300M-宽带上网投诉-次数0-20240713143207X327980605</t>
  </si>
  <si>
    <t>20240713143207X327980605</t>
  </si>
  <si>
    <t xml:space="preserve">流程受理流水号：20240713143144156217936781081330
客户号码:15621793678
客户姓名:都**
投诉地市:潍坊
来话流水:2024071314312056920886088
宽带账号:15621793678
宽带账号归属地市:潍坊
宽带账号归属区县:诸城市
故障地址:潍坊诸城市密州街道西关大街金都南-东小区西沿街22号箱*********
联系电话:15621793678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14:31:56
具体故障现象:光猫亮红灯，
客户其他诉求:
</t>
  </si>
  <si>
    <t>2024-07-13 14:37:18</t>
  </si>
  <si>
    <t>2024-07-13 14:37:41</t>
  </si>
  <si>
    <t>SD-057-240713-205931-4493</t>
  </si>
  <si>
    <t>2024-07-13 14:41:29</t>
  </si>
  <si>
    <t>80+普通-FTTR-普通区域-寿光市-领世郡小区-13589162297-1000M-宽带上网投诉-次数0-20240713143909X749364707</t>
  </si>
  <si>
    <t>20240713143909X749364707</t>
  </si>
  <si>
    <t xml:space="preserve">流程受理流水号：20240713143835135891622971082648
客户号码:13589162297
客户姓名:郑**
投诉地市:潍坊
来话流水:2024071314375280820857930
宽带账号:13589162297
宽带账号归属地市:潍坊
宽带账号归属区县:寿光市
故障地址:潍坊寿光市圣城街道农圣街领世郡小区S2号楼*********
联系电话:13589162297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故障时间:2024-07-13 14:38:53
具体故障现象:打不开网页，
客户其他诉求:要求退还无法使用期间的宽带费用，
</t>
  </si>
  <si>
    <t>2024-07-13 14:45:54</t>
  </si>
  <si>
    <t>2024-07-13 14:49:47</t>
  </si>
  <si>
    <t>SD-851-243862-15655-5284</t>
  </si>
  <si>
    <t>SD-057-240713-841723-4299</t>
  </si>
  <si>
    <t>2024-07-13 14:19:11</t>
  </si>
  <si>
    <t>【调研】-80+银卡-普通区域-寿光市-张家寨子村自然村-15054402888-1000M-宽带上网投诉-次数0-202407130000357600</t>
  </si>
  <si>
    <t>202407130000357600</t>
  </si>
  <si>
    <t>202407130000357600#宽带账号：15054402888；宽带地址：潍坊寿光市孙家集街道张家寨子村张家寨子村自然村张家寨子7箱（张德治外墙）；客户来电反映宽带：连不上网，经查询客户侧为质差路由器，请协助上门更换终端并一并处理故障问题，谢谢！联系电话：15054402888；联系人：***；来电流水：2024071314164276020829953</t>
  </si>
  <si>
    <t>2024-07-13 14:25:27</t>
  </si>
  <si>
    <t>2024-07-13 14:25:46</t>
  </si>
  <si>
    <t>SD-851-232846-26783-20575</t>
  </si>
  <si>
    <t>SD-057-240713-146257-6945</t>
  </si>
  <si>
    <t>2024-07-13 18:53:19</t>
  </si>
  <si>
    <t>普通区域-寿光市-董家屯村自然村-17861210122-300M-宽带上网投诉-次数0-20240713185111X871438603</t>
  </si>
  <si>
    <t>20240713185111X871438603</t>
  </si>
  <si>
    <t>【农村网络投诉】【预处理派单】宽带账号：17861210122，宽带地址： 潍坊寿光市文家街道董家屯村，故障现象：无法连接，故障现象类型：LOS亮红灯，客户诉求：光猫亮红灯，将光纤线捋直插紧未恢复，请协助，谢谢！，联系电话：17861210122，通话流水：2024071318484690720834005。接入方式：FTTH，当前是否在线：不在线，端到端诊断结果：状态正常，是否智能网关：是，光功率。</t>
  </si>
  <si>
    <t>2024-07-13 19:00:51</t>
  </si>
  <si>
    <t>2024-07-13 19:01:15</t>
  </si>
  <si>
    <t>SD-057-240713-192745-6952</t>
  </si>
  <si>
    <t>2024-07-13 18:53:43</t>
  </si>
  <si>
    <t>【调研】-80+普通-普通区域-高密市-青岛花园-15853694881-300M-宽带上网投诉-次数0-20240713185201X921436454</t>
  </si>
  <si>
    <t>20240713185201X921436454</t>
  </si>
  <si>
    <t xml:space="preserve">流程受理流水号：20240713185130158536948811136287
客户号码:15853694881
客户姓名:郝**
投诉地市:潍坊
来话流水:2024071318510076220847468
宽带账号:15853694881
宽带账号归属地市:潍坊
宽带账号归属区县:高密市
故障地址:潍坊高密市醴泉街道夷安大道青岛花园8号楼*********
联系电话:15853694881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19:08:13
具体故障现象:光猫亮红灯，
客户其他诉求:
</t>
  </si>
  <si>
    <t>2024-07-13 18:58:28</t>
  </si>
  <si>
    <t>2024-07-13 18:58:50</t>
  </si>
  <si>
    <t>SD-851-329052-15981-20166</t>
  </si>
  <si>
    <t>SD-057-240713-763524-6961</t>
  </si>
  <si>
    <t>2024-07-13 18:54:05</t>
  </si>
  <si>
    <t>【调研】-80+银卡-普通区域-寒亭区-金海岸商贸城二期-15863290011-300M-宽带上网投诉-次数0-20240713185254X974959395</t>
  </si>
  <si>
    <t>20240713185254X974959395</t>
  </si>
  <si>
    <t xml:space="preserve">流程受理流水号：20240713185058158632900111136210
客户号码:15863290011
客户姓名:潘**
投诉地市:潍坊
来话流水:2024071318502877820844286
宽带账号:15863290011
宽带账号归属地市:潍坊
宽带账号归属区县:寒亭区
故障地址:潍坊寒亭区寒亭街道海龙路金海岸商贸城二期5号1单元601
联系电话:18765183409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故障时间:2024-07-13 18:52:11
具体故障现象:网速慢卡顿，
客户其他诉求:
</t>
  </si>
  <si>
    <t>2024-07-13 18:56:52</t>
  </si>
  <si>
    <t>2024-07-13 18:57:29</t>
  </si>
  <si>
    <t>SD-057-240713-834567-4444</t>
  </si>
  <si>
    <t>2024-07-13 14:35:24</t>
  </si>
  <si>
    <t>【追1】【调研】-普通区域-昌乐县-紫御华庭-13562619168-500M-宽带上网投诉-次数0-20240713143312X392407765</t>
  </si>
  <si>
    <t>20240713143312X392407765</t>
  </si>
  <si>
    <t xml:space="preserve">流程受理流水号：20240713143243135626191681081510
客户号码:13562619168
客户姓名:赵**
投诉地市:潍坊
来话流水:2024071314320778720894634
宽带账号:13562619168
宽带账号归属地市:潍坊
宽带账号归属区县:昌乐县
故障地址:潍坊昌乐县城关街道洪阳街紫御华庭1号楼*********
联系电话:13562619168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14:31:01
具体故障现象:用户无法提供具体故障现象，
客户其他诉求:
</t>
  </si>
  <si>
    <t>2024-07-13 14:41:02</t>
  </si>
  <si>
    <t>2024-07-13 14:41:19</t>
  </si>
  <si>
    <t>SD-057-240713-263419-4494</t>
  </si>
  <si>
    <t>2024-07-13 14:41:38</t>
  </si>
  <si>
    <t>【调研】-80+普通-(目标)普通区域-寿光市-野虎村自然村-13964675827-500M-宽带上网投诉-次数0-20240713143942X782761107</t>
  </si>
  <si>
    <t>20240713143942X782761107</t>
  </si>
  <si>
    <t xml:space="preserve">【农村网络投诉】流程受理流水号：20240713143800139646758271082536
客户号码:13964675827
客户姓名:张**
投诉地市:潍坊
来话流水:2024071314350396920826796
宽带账号:13964675827
宽带账号归属地市:潍坊
宽带账号归属区县:寿光市
故障地址:潍坊寿光市北洛镇野虎村野虎村自然村野虎村扩容13号箱*********
联系电话:13964675827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14:37:10
具体故障现象:光猫亮红灯，线上指导未恢复 请师傅协助处理谢谢
客户其他诉求:谢谢
</t>
  </si>
  <si>
    <t>2024-07-13 14:42:51</t>
  </si>
  <si>
    <t>2024-07-13 14:43:20</t>
  </si>
  <si>
    <t>SD-057-240713-840391-4496</t>
  </si>
  <si>
    <t>2024-07-13 14:41:42</t>
  </si>
  <si>
    <t>普通区域-奎文区-宝通家园-13780801263-500M-宽带上网投诉-次数0-20240713143951X791264889</t>
  </si>
  <si>
    <t>20240713143951X791264889</t>
  </si>
  <si>
    <t xml:space="preserve">流程受理流水号：20240713143815137808012631082590
客户号码:13780801263
客户姓名:赵**
投诉地市:潍坊
来话流水:2024071314372586120853126
宽带账号:13780801263
宽带账号归属地市:潍坊
宽带账号归属区县:奎文区
故障地址:潍坊奎文区廿里堡街道鸢飞路宝通家园14号楼2单元302
联系电话:13287692485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故障细类:网速慢/上网掉线(专席)
携转原因:
故障时间:2024-07-13 14:38:48
具体故障现象:网速慢卡顿，
客户其他诉求:
</t>
  </si>
  <si>
    <t>2024-07-13 14:42:57</t>
  </si>
  <si>
    <t>2024-07-13 14:43:18</t>
  </si>
  <si>
    <t>SD-057-240713-890627-4542</t>
  </si>
  <si>
    <t>2024-07-13 14:46:28</t>
  </si>
  <si>
    <t>普通区域-潍城区-机电公司片区-15163683837-100M-宽带上网投诉-次数0-202407130000376894</t>
  </si>
  <si>
    <t>2024-07-14 15:47:00</t>
  </si>
  <si>
    <t>202407130000376894</t>
  </si>
  <si>
    <t xml:space="preserve">202407130000376894#流程受理流水号：20240713144529151636838371084115
客户号码:15163683837
客户姓名:李**
投诉地市:潍坊
来话流水:2024071314441381220829682
宽带账号:15163683837
宽带账号归属地市:潍坊
宽带账号归属区县:潍城区
故障地址:潍坊潍城区南关街道健康街机电公司片区木市街1号楼*********
联系电话:13188852892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故障时间:2024-07-13 14:46:06
魔百和单播/组播:组播
具体故障现象:电视直播或点播无法观看，
客户其他诉求:客户侧为质差终端，要求上门更换终端并一并处理故障问题。
</t>
  </si>
  <si>
    <t>2024-07-13 14:51:38</t>
  </si>
  <si>
    <t>2024-07-13 14:53:58</t>
  </si>
  <si>
    <t>SD-057-240713-962385-480</t>
  </si>
  <si>
    <t>2024-07-13 08:50:56</t>
  </si>
  <si>
    <t>【调研】-(目标)普通区域-青州市-大华新村-13791875078-300M-宽带上网投诉-次数0-20240713084838X718261881</t>
  </si>
  <si>
    <t>20240713084838X718261881</t>
  </si>
  <si>
    <t xml:space="preserve">【农村网络投诉】流程受理流水号：20240713084703137918750781005221
客户号码:13791875078
客户姓名:赵**
投诉地市:潍坊
来话流水:2024071308464040520836718
宽带账号:13791875078
宽带账号归属地市:潍坊
宽带账号归属区县:青州市
故障地址:潍坊青州市益都街道海岱北路大华新村4号箱（青州北路西一巷东第5排）*********
联系电话:13791875078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08:47:41
具体故障现象:打不开网页，
客户其他诉求:客户怀疑家里网线断了
</t>
  </si>
  <si>
    <t>2024-07-13 08:53:22</t>
  </si>
  <si>
    <t>2024-07-13 08:53:47</t>
  </si>
  <si>
    <t>SD-057-240713-417905-556</t>
  </si>
  <si>
    <t>2024-07-13 08:56:49</t>
  </si>
  <si>
    <t>【调研】-普通区域-奎文区-东海花园-13583606317-300M-宽带上网投诉-次数0-202407130000105838</t>
  </si>
  <si>
    <t>202407130000105838</t>
  </si>
  <si>
    <t>202407130000105838#宽带账号：13583606317；宽带地址：潍坊高新高新城区潍县中路东海花园10号楼(高层)*********；客户来电反映移动高清无信号，客户不在现场，无法配合线上指导，要求上门，请协助处理，谢谢！联系人：先生；联系电话：13583606317；来电流水：2024071308461520120833622</t>
  </si>
  <si>
    <t>2024-07-13 09:02:43</t>
  </si>
  <si>
    <t>2024-07-13 09:03:08</t>
  </si>
  <si>
    <t>SD-851-320555-22865-13937</t>
  </si>
  <si>
    <t>SD-057-240713-843091-5779</t>
  </si>
  <si>
    <t>2024-07-13 16:50:38</t>
  </si>
  <si>
    <t>80+银卡-普通区域-奎文区-歌尔绿城-13515367257-300M-宽带上网投诉-次数0-20240713164921X561196531</t>
  </si>
  <si>
    <t>2024-07-14 17:51:00</t>
  </si>
  <si>
    <t>20240713164921X561196531</t>
  </si>
  <si>
    <t xml:space="preserve">流程受理流水号：20240713164335135153672571110871
客户号码:13515367257
客户姓名:王**
投诉地市:潍坊
来话流水:2024071316432692820889640
宽带账号:13515367257
宽带账号归属地市:潍坊
宽带账号归属区县:潍城区
故障地址:潍坊潍城区南关街道青年路丽景苑4号楼**歌尔绿城桂花园260-1-1201*******
联系电话:13515367257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故障时间:2024-07-13 16:53:34
具体故障现象:提示网络无法连接，
客户其他诉求:客户来电反映家里宽带无法连接使用，光猫灯不亮，线上排障不认可，请协助处理，谢谢
</t>
  </si>
  <si>
    <t>2024-07-13 16:52:28</t>
  </si>
  <si>
    <t>2024-07-13 16:52:48</t>
  </si>
  <si>
    <t>SD-852-252142-449-11962</t>
  </si>
  <si>
    <t>SD-057-240713-941530-6312</t>
  </si>
  <si>
    <t>2024-07-13 17:48:48</t>
  </si>
  <si>
    <t>80+金卡-普通区域-寿光市-辛店-15762651000-200M-宽带上网投诉-次数0-202407130000528093</t>
  </si>
  <si>
    <t>2024-07-14 18:49:00</t>
  </si>
  <si>
    <t>202407130000528093</t>
  </si>
  <si>
    <t>202407130000528093#宽带账号：15762651000；宽带地址：潍坊寿光市化龙镇辛店辛店辛店13箱（王志远外墙）*********；客户来电反映宽带无法连网，客户不在现场，无法配合线上指导，要求上门，请协助处理，谢谢！！来电流水：2024071317441800020837062，联系电话：15762651000</t>
  </si>
  <si>
    <t>2024-07-13 18:02:44</t>
  </si>
  <si>
    <t>2024-07-13 18:03:09</t>
  </si>
  <si>
    <t>SD-057-240713-918264-1894</t>
  </si>
  <si>
    <t>2024-07-13 10:32:42</t>
  </si>
  <si>
    <t>普通区域-青州市-北于村自然村-15263672259-100M-宽带上网投诉-次数0-202407130000202473</t>
  </si>
  <si>
    <t>2024-07-14 11:33:00</t>
  </si>
  <si>
    <t>202407130000202473</t>
  </si>
  <si>
    <t xml:space="preserve">202407130000202473#宽带账号：15263672259；宽带地址：潍坊青州市东夏镇北于村北于村自然村扩4号箱（杜家中街南杜成元）*********；客户来电反映宽带/移动高清*****，客户不在现场，无法配合线上指导/客户不配合排障，要求上门，请协助处理，谢谢！联系电话：13792652987；联系人：先生；来电流水：2024071310241249720898551。 </t>
  </si>
  <si>
    <t>2024-07-13 10:35:09</t>
  </si>
  <si>
    <t>2024-07-13 10:35:33</t>
  </si>
  <si>
    <t>SD-057-240713-091826-2123</t>
  </si>
  <si>
    <t>2024-07-13 10:52:40</t>
  </si>
  <si>
    <t>80+普通-普通区域-潍城区-(铁通)杨家庄村-13963656920-300M-宽带上网投诉-次数0-202407130000219479</t>
  </si>
  <si>
    <t>202407130000219479</t>
  </si>
  <si>
    <t xml:space="preserve">202407130000219479#流程受理流水号：20240713105214139636569201039670
客户号码:13963656920
客户姓名:于**
投诉地市:潍坊
来话流水:2024071310513395620828451
宽带账号:13963656920
宽带账号归属地市:潍坊
宽带账号归属区县:潍城区
故障地址:潍坊潍城区于河镇杨家庄村杨家庄村0号楼*********
联系电话:13606362164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10:47:11
具体故障现象:提示网络无法连接，
客户其他诉求:客户侧为质差终端，要求上门更换终端并一并处理故障问题。
</t>
  </si>
  <si>
    <t>2024-07-13 10:54:57</t>
  </si>
  <si>
    <t>2024-07-13 10:55:31</t>
  </si>
  <si>
    <t>SD-057-240713-465819-2130</t>
  </si>
  <si>
    <t>2024-07-13 10:53:11</t>
  </si>
  <si>
    <t>80+银卡-普通区域-奎文区-金宝片区-13455671768-200M-宽带上网投诉-次数0-20240713105049X493229050</t>
  </si>
  <si>
    <t>2024-07-14 11:54:00</t>
  </si>
  <si>
    <t>20240713105049X493229050</t>
  </si>
  <si>
    <t xml:space="preserve">流程受理流水号：20240713104931134556717681038990
客户号码:13455671768
客户姓名:郭*
投诉地市:潍坊
来话流水:2024071310472143120877990
宽带账号:13455671768
宽带账号归属地市:潍坊
宽带账号归属区县:奎文区
故障地址:潍坊奎文区廿里堡街道潍州路金宝片区双裕世纪城3号楼*********
联系电话:18706561226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10:49:01
具体故障现象:提示网络无法连接，指导光猫指示灯情况 老人眼花未操作
客户其他诉求:
</t>
  </si>
  <si>
    <t>2024-07-13 11:03:23</t>
  </si>
  <si>
    <t>2024-07-13 11:03:47</t>
  </si>
  <si>
    <t>SD-057-240713-921453-6471</t>
  </si>
  <si>
    <t>2024-07-13 18:07:32</t>
  </si>
  <si>
    <t>普通区域-青州市-平章府-13705368333-300M-宽带上网投诉-次数0-202407130000545758</t>
  </si>
  <si>
    <t>202407130000545758</t>
  </si>
  <si>
    <t>202407130000545758#宽带账号：13705368333；宽带地址：潍坊青州市云门山街道益王府平章府西区51号楼*********；客户来电反映宽带卡顿，客户要求师傅上门，请协助处理，谢谢！联系电话：13705368333；联系人：先生/女士；来电流水：2024071318043919020823545</t>
  </si>
  <si>
    <t>2024-07-13 18:09:36</t>
  </si>
  <si>
    <t>2024-07-13 18:09:56</t>
  </si>
  <si>
    <t>SD-851-243652-18330-18163</t>
  </si>
  <si>
    <t>SD-057-240713-248763-6473</t>
  </si>
  <si>
    <t>2024-07-13 18:07:47</t>
  </si>
  <si>
    <t>80+银卡-FTTR-普通区域-奎文区-博悦世家-13563682247-1000M-宽带上网投诉-次数0-202407130000547656</t>
  </si>
  <si>
    <t>202407130000547656</t>
  </si>
  <si>
    <t xml:space="preserve">202407130000547656#宽带账号：13563682247，客户位置：潍坊奎文区北苑街道乐川街博悦世家8号楼1-902，办理的移动宽带业务，客户宽带无法上网，拒接线上排障要求上门处理，请处理，联系电话：17685846702，联系人：本人，谢谢，来电流水：2024071318045461320825580
</t>
  </si>
  <si>
    <t>2024-07-13 18:10:49</t>
  </si>
  <si>
    <t>2024-07-13 18:11:13</t>
  </si>
  <si>
    <t>SD-852-314905-2739-23209</t>
  </si>
  <si>
    <t>SD-057-240713-784039-2777</t>
  </si>
  <si>
    <t>2024-07-13 11:47:45</t>
  </si>
  <si>
    <t>80+普通-普通区域-安丘市-东大庄村自然村-13563641852-300M-宽带上网投诉-次数0-20240713114641X401529382</t>
  </si>
  <si>
    <t>20240713114641X401529382</t>
  </si>
  <si>
    <t xml:space="preserve">【农村网络投诉】流程受理流水号：20240713114613135636418521053637
客户号码:13563641852
客户姓名:李**
投诉地市:潍坊
来话流水:2024071311432311920834417
宽带账号:13563641852
宽带账号归属地市:潍坊
宽带账号归属区县:安丘市
故障地址:潍坊安丘市大城埠东大庄村东大庄村自然村东大庄二次追加5号箱张贵华*********
联系电话:13563641852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11:44:29
具体故障现象:PON灯闪，光猫注册灯/pon灯闪烁 捋顺插紧光钎线 重启设备没有恢复  
客户其他诉求:
</t>
  </si>
  <si>
    <t>2024-07-13 11:59:21</t>
  </si>
  <si>
    <t>2024-07-13 11:59:45</t>
  </si>
  <si>
    <t>SD-851-261895-2914-13484</t>
  </si>
  <si>
    <t>SD-057-240713-750419-6264</t>
  </si>
  <si>
    <t>2024-07-13 17:44:24</t>
  </si>
  <si>
    <t>80+白金-普通区域-昌乐县-黄埠子村自然村-13780882004-1000M-宽带上网投诉-次数0-20240713174324X804264423</t>
  </si>
  <si>
    <t>2024-07-14 18:45:00</t>
  </si>
  <si>
    <t>20240713174324X804264423</t>
  </si>
  <si>
    <t xml:space="preserve">【农村网络投诉】流程受理流水号：20240713174018137808820041124097
客户号码:13780882004
客户姓名:谢**
投诉地市:潍坊
来话流水:2024071317394678720892006
宽带账号:13780882004
宽带账号归属地市:潍坊
宽带账号归属区县:昌乐县
故障地址:潍坊昌乐县城南街道黄埠子村黄埠子村自然村黄埠子二期1#*********
联系电话:13780882004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17:42:35
具体故障现象:光猫亮红灯，
客户其他诉求:无
</t>
  </si>
  <si>
    <t>2024-07-13 17:47:14</t>
  </si>
  <si>
    <t>2024-07-13 17:47:32</t>
  </si>
  <si>
    <t>SD-851-240883-11888-14867</t>
  </si>
  <si>
    <t>SD-057-240713-862470-6980</t>
  </si>
  <si>
    <t>2024-07-13 18:56:11</t>
  </si>
  <si>
    <t>80+银卡-普通区域-滨海-榆园新村-18264483335-1000M-宽带上网投诉-次数0-202407130000574730</t>
  </si>
  <si>
    <t>202407130000574730</t>
  </si>
  <si>
    <t>202407130000574730#宽带账号：18264483335；宽带地址：潍坊滨海大家洼街道渝园路榆园新村211号楼 ；联系电话：18264483335客户来电反映宽带不在线 线上指导无法操作  来电流水2024071318531812720861185</t>
  </si>
  <si>
    <t>2024-07-13 18:59:39</t>
  </si>
  <si>
    <t>SD-851-314087-1096-4159</t>
  </si>
  <si>
    <t>SD-057-240713-061893-1943</t>
  </si>
  <si>
    <t>2024-07-13 10:38:17</t>
  </si>
  <si>
    <t>普通区域-寿光市-弥香苑小区-13964772379-300M-宽带上网投诉-次数0-20240713103548X148252729</t>
  </si>
  <si>
    <t>20240713103548X148252729</t>
  </si>
  <si>
    <t xml:space="preserve">【农村网络投诉】流程受理流水号：20240713103410139647723791034899
客户号码:13964772379
客户姓名:刘*
投诉地市:潍坊
来话流水:2024071310323163120899761
宽带账号:13964772379
宽带账号归属地市:潍坊
宽带账号归属区县:寿光市
故障地址:潍坊寿光市北洛镇垒村弥香苑小区10号楼*********
联系电话:18364680330
联系人:先生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故障时间:2024-07-13 10:35:03
具体故障现象:光猫灯正常但电脑手机无法上网，线上排障未能恢复正常使用，请相关部门人员协助处理，谢谢
客户其他诉求:
</t>
  </si>
  <si>
    <t>2024-07-13 10:41:29</t>
  </si>
  <si>
    <t>2024-07-13 10:41:54</t>
  </si>
  <si>
    <t>SD-057-240713-651748-2191</t>
  </si>
  <si>
    <t>2024-07-13 10:59:26</t>
  </si>
  <si>
    <t>(目标)普通区域-昌乐县-董孟村自然村-18263679099-1000M-宽带上网投诉-次数0-202407130000227940 二级督办</t>
  </si>
  <si>
    <t>202407130000227940</t>
  </si>
  <si>
    <t xml:space="preserve">202407130000227940#【已关注中国移动10086微信公众号】流程受理流水号：20240713105837182636790991041466
客户号码:18263679099
客户姓名:孟*
投诉地市:潍坊
来话流水:2024071310574220420802951
宽带账号:18263679099
宽带账号归属地市:潍坊
宽带账号归属区县:昌乐县
故障地址:潍坊昌乐县营丘镇董孟村董孟村自然村董孟村二期1#*********
联系电话:15949784516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10:58:57
具体故障现象:提示网络无法连接，
客户其他诉求:客户侧为质差终端，要求上门更换终端并一并处理故障问题。
</t>
  </si>
  <si>
    <t>2024-07-13 11:09:44</t>
  </si>
  <si>
    <t>2024-07-13 11:10:14</t>
  </si>
  <si>
    <t>SD-057-240713-196735-6490</t>
  </si>
  <si>
    <t>2024-07-13 18:09:04</t>
  </si>
  <si>
    <t>普通区域-高密市-湖滨花园-13625361077-200M-宽带上网投诉-次数0-202407130000549154</t>
  </si>
  <si>
    <t>202407130000549154</t>
  </si>
  <si>
    <t>202407130000549154#【已关注中国移动10086微信公众号】流程受理流水号：20240713180839136253610771129833
客户号码:13625361077
客户姓名:王**
投诉地市:潍坊
来话流水:2024071318011008420894548
宽带账号:13625361077
宽带账号归属地市:潍坊
宽带账号归属区县:高密市
故障地址:潍坊高密市密水街道密水大街湖滨花园31号楼*********
联系电话:13625361077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故障时间:2024-07-13 18:08:28
具体故障现象:光猫灯正常但电脑手机无法上网，
客户其他诉求:
;宽带小区$[湖滨花园]$</t>
  </si>
  <si>
    <t>2024-07-13 18:13:11</t>
  </si>
  <si>
    <t>2024-07-13 18:14:36</t>
  </si>
  <si>
    <t>SD-057-240713-684012-5222</t>
  </si>
  <si>
    <t>2024-07-13 15:50:33</t>
  </si>
  <si>
    <t>80+普通-普通区域-昌乐县-碧桂园-13054736777-300M-宽带上网投诉-次数0-20240713154842X922340907</t>
  </si>
  <si>
    <t>20240713154842X922340907</t>
  </si>
  <si>
    <t xml:space="preserve">流程受理流水号：20240713154442130547367771097265
客户号码:13054736777
客户姓名:陈*
投诉地市:潍坊
来话流水:2024071315421841120889480
宽带账号:13054736777
宽带账号归属地市:潍坊
宽带账号归属区县:昌乐县
故障地址:潍坊昌乐县城关街道方山路碧桂园铂玥府
联系电话:13054736777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15:44:56
具体故障现象:光猫亮红灯，插紧捋直光纤线未恢复，请协助，谢谢。
客户其他诉求:请协助，谢谢。
</t>
  </si>
  <si>
    <t>2024-07-13 16:01:18</t>
  </si>
  <si>
    <t>2024-07-13 16:01:43</t>
  </si>
  <si>
    <t>SD-851-244325-29181-16501</t>
  </si>
  <si>
    <t>SD-057-240713-576014-661</t>
  </si>
  <si>
    <t>2024-07-13 09:06:47</t>
  </si>
  <si>
    <t>【调研】-80+普通-FTTR-普通区域-奎文区-兰溪学府-15863666166-1000M-宽带上网投诉-次数0-202407130000118484</t>
  </si>
  <si>
    <t>202407130000118484</t>
  </si>
  <si>
    <t>202407130000118484#宽带账号：15863666166；宽带地址：潍坊高新高新城区健康街兰溪学府18号楼*********；客户来电反映宽带无法上网，客户不配合排障，要求上门，请协助处理，谢谢！联系人：先生；联系电话：13608957635；来电流水：2024071308522514220880247</t>
  </si>
  <si>
    <t>2024-07-13 09:10:11</t>
  </si>
  <si>
    <t>2024-07-13 09:11:32</t>
  </si>
  <si>
    <t>SD-851-286407-23959-28948</t>
  </si>
  <si>
    <t>SD-057-240713-592761-4549</t>
  </si>
  <si>
    <t>2024-07-13 14:47:18</t>
  </si>
  <si>
    <t>普通区域-奎文区-紫瑞园-15866556071-200M-宽带上网投诉-次数0-20240713144501X101629633</t>
  </si>
  <si>
    <t>2024-07-14 15:48:00</t>
  </si>
  <si>
    <t>20240713144501X101629633</t>
  </si>
  <si>
    <t xml:space="preserve">流程受理流水号：20240713144426158665560711083883
客户号码:15866556071
客户姓名:施**
投诉地市:潍坊
来话流水:2024071314423420720810463
宽带账号:15866556071
宽带账号归属地市:潍坊
宽带账号归属区县:高新
故障地址:潍坊高新高新城区东方路紫瑞园27号楼*********
联系电话:15866556071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故障细类:网速慢/上网掉线(专席)
携转原因:
故障时间:2024-07-13 14:44:10
具体故障现象:频繁掉线，
 后台显示光猫频繁启动，客户表示 没有起动过 
客户其他诉求:
</t>
  </si>
  <si>
    <t>2024-07-13 14:49:31</t>
  </si>
  <si>
    <t>2024-07-13 14:49:57</t>
  </si>
  <si>
    <t>SD-057-240713-289140-4649</t>
  </si>
  <si>
    <t>2024-07-13 14:57:25</t>
  </si>
  <si>
    <t>普通区域-奎文区-奎文区公安局西家属院（新富水岸佳苑）-13563633171-200M-宽带上网投诉-次数0-202407130000385837</t>
  </si>
  <si>
    <t>2024-07-14 15:58:00</t>
  </si>
  <si>
    <t>202407130000385837</t>
  </si>
  <si>
    <t xml:space="preserve">202407130000385837#宽带账号：13563633171***；宽带地址：潍坊奎文区广文街道新华路奎文区公安局西家属院2号楼***********；客户来电反映宽带*无法使用*****，经查询客户侧为质差终端，请协助上门更换终端并一并处理故障问题，谢谢！联系电话：13563633171***；联系人：先生***；来电流水：2024071314474924920870116****。 </t>
  </si>
  <si>
    <t>2024-07-13 15:00:26</t>
  </si>
  <si>
    <t>2024-07-13 15:00:52</t>
  </si>
  <si>
    <t>SD-851-238995-4793-6575</t>
  </si>
  <si>
    <t>SD-057-240713-071694-565</t>
  </si>
  <si>
    <t>2024-07-13 08:59:10</t>
  </si>
  <si>
    <t>【重投】-【调研】-(目标)普通区域-昌邑市-池后村-15065694938-200M-宽带上网投诉-次数0-20240713085603X163129789</t>
  </si>
  <si>
    <t>2024-07-14 10:00:00</t>
  </si>
  <si>
    <t>20240713085603X163129789</t>
  </si>
  <si>
    <t xml:space="preserve">【农村网络投诉】流程受理流水号：20240713085516150656949381007367
客户号码:15065694938
客户姓名:陈**
投诉地市:潍坊
来话流水:2024071308522156420879842
宽带账号:15065694938
宽带账号归属地市:潍坊
宽带账号归属区县:昌邑市
故障地址:潍坊昌邑市北孟镇池后村池后村4号箱*********
联系电话:15064449878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08:54:49
具体故障现象:光猫亮红灯，插紧屡直光纤线 重启光猫 未恢复
客户其他诉求:
</t>
  </si>
  <si>
    <t>2024-07-13 09:00:59</t>
  </si>
  <si>
    <t>2024-07-13 09:03:22</t>
  </si>
  <si>
    <t>SD-057-240713-123865-4356</t>
  </si>
  <si>
    <t>2024-07-13 14:26:54</t>
  </si>
  <si>
    <t>【调研】-80+银卡-(目标)普通区域-临朐县-下河自然村-15853616755-1000M-宽带上网投诉-次数0-20240713142537X937473868</t>
  </si>
  <si>
    <t>20240713142537X937473868</t>
  </si>
  <si>
    <t xml:space="preserve">【农村网络投诉】流程受理流水号：20240713142415158536167551079750
客户号码:15853616755
客户姓名:王**
投诉地市:潍坊
来话流水:2024071314240150520807216
宽带账号:15853616755
宽带账号归属地市:潍坊
宽带账号归属区县:临朐县
故障地址:潍坊临朐县辛寨镇人民政府下河下河自然村辛寨下河村3号箱（王庆忠）*********
联系电话:15853616755
联系人:先生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故障时间:2024-07-13 14:25:11
具体故障现象:电脑无法上网，
客户其他诉求:
</t>
  </si>
  <si>
    <t>2024-07-13 14:27:49</t>
  </si>
  <si>
    <t>2024-07-13 14:28:11</t>
  </si>
  <si>
    <t>SD-851-300751-13285-29449</t>
  </si>
  <si>
    <t>2024-07-13 17:47:35</t>
  </si>
  <si>
    <t>【追1】80+银卡-普通区域-高密市-刘四村自然村-18364690555-1000M-宽带上网投诉-次数0-20240713174521X921688307 一级督办</t>
  </si>
  <si>
    <t>2024-07-14 18:48:00</t>
  </si>
  <si>
    <t>20240713174521X921688307</t>
  </si>
  <si>
    <t>2024-07-13 17:49:58</t>
  </si>
  <si>
    <t>2024-07-13 17:50:33</t>
  </si>
  <si>
    <t>SD-851-253353-13114-16222</t>
  </si>
  <si>
    <t>SD-057-240713-896274-2189</t>
  </si>
  <si>
    <t>2024-07-13 10:59:21</t>
  </si>
  <si>
    <t>普通区域-青州市-金家楼村-18366514052-1000M-宽带上网投诉-次数0-20240713105729X449111887</t>
  </si>
  <si>
    <t>20240713105729X449111887</t>
  </si>
  <si>
    <t xml:space="preserve">【农村网络投诉】流程受理流水号：20240713105639183665140521040928
客户号码:18366514052
客户姓名:李**
投诉地市:潍坊
来话流水:2024071310534922020855816
宽带账号:18366514052
宽带账号归属地市:潍坊
宽带账号归属区县:青州市
故障地址:潍坊青州市王坟镇金家楼村金家楼村6号箱（中心街中间西墙张凤军）
联系电话:18366514052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故障时间:2024-07-13 10:56:49
具体故障现象:光猫亮红灯，插紧捋直光纤线未恢复，重启未恢复，请协助，谢谢。
客户其他诉求:
</t>
  </si>
  <si>
    <t>2024-07-13 11:01:02</t>
  </si>
  <si>
    <t>2024-07-13 11:06:00</t>
  </si>
  <si>
    <t>SD-851-248090-10769-6175</t>
  </si>
  <si>
    <t>SD-057-240713-458291-7213</t>
  </si>
  <si>
    <t>2024-07-13 19:13:17</t>
  </si>
  <si>
    <t>80+普通-普通区域-昌乐县-新城宸居小区-13792606199-300M-宽带上网投诉-次数0-202407130000581550</t>
  </si>
  <si>
    <t>202407130000581550</t>
  </si>
  <si>
    <t>202407130000581550#【已关注中国移动10086微信公众号】流程受理流水号：20240713191238137926061991139093
客户号码:13792606199
客户姓名:戴**
投诉地市:潍坊
来话流水:2024071319115686820867574
宽带账号:13792606199
宽带账号归属地市:潍坊
宽带账号归属区县:昌乐县
故障地址:潍坊昌乐县城关街道利民街新城宸居小区1号楼*********
联系电话:13792606199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19:13:04
具体故障现象:PON灯闪，
客户其他诉求:
;宽带小区$[新城宸居小区]$</t>
  </si>
  <si>
    <t>2024-07-13 19:18:29</t>
  </si>
  <si>
    <t>2024-07-13 19:19:09</t>
  </si>
  <si>
    <t>SD-057-240713-780324-7221</t>
  </si>
  <si>
    <t>2024-07-13 19:14:05</t>
  </si>
  <si>
    <t>80+银卡-普通区域-坊子区-夹河套村自然村-15153602973-300M-宽带上网投诉-次数0-20240713191123X839528560</t>
  </si>
  <si>
    <t>20240713191123X839528560</t>
  </si>
  <si>
    <t xml:space="preserve">【农村网络投诉】流程受理流水号：20240713190922151536029731138661
客户号码:15153602973
客户姓名:刘**
投诉地市:潍坊
来话流水:2024071319052180920831424
宽带账号:15153602973
宽带账号归属地市:潍坊
宽带账号归属区县:坊子区
故障地址:潍坊坊子区黄旗堡街道夹河套村夹河套村自然村夹河套7号箱*********
联系电话:15726363923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19:09:43
具体故障现象:客户表示无线不能用  光信号闪红灯    插紧捋直光纤线  重启未恢复  请协助 谢谢
客户其他诉求:请协助 谢谢
</t>
  </si>
  <si>
    <t>2024-07-13 19:18:40</t>
  </si>
  <si>
    <t>2024-07-13 19:19:05</t>
  </si>
  <si>
    <t>SD-057-240713-780452-7223</t>
  </si>
  <si>
    <t>2024-07-13 19:14:12</t>
  </si>
  <si>
    <t>80+金卡-普通区域-寒亭区-怡海花园小区-18764623332-300M-宽带上网投诉-次数0-20240713191149X109149708</t>
  </si>
  <si>
    <t>20240713191149X109149708</t>
  </si>
  <si>
    <t xml:space="preserve">流程受理流水号：20240713190539187646233321138172
客户号码:18764623332
客户姓名:徐*
投诉地市:潍坊
来话流水:2024071319025957820818124
宽带账号:18764623332
宽带账号归属地市:潍坊
宽带账号归属区县:寒亭区
故障地址:潍坊寒亭区开元街道白云路怡海花园小区19号楼*********
联系电话:18764623332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故障细类:电脑上网出现故障(专席)
携转原因:
故障时间:2024-07-13 19:09:37
具体故障现象:电脑连不上，经排障未恢复
客户其他诉求:
</t>
  </si>
  <si>
    <t>2024-07-13 19:16:28</t>
  </si>
  <si>
    <t>2024-07-13 19:19:20</t>
  </si>
  <si>
    <t>2024-07-13 15:44:15</t>
  </si>
  <si>
    <t>【调研】-80+银卡-普通区域-潍城区-华府名城-13573655444-200M-宽带上网投诉-次数0-20240713154135X495555424 一级督办</t>
  </si>
  <si>
    <t>2024-07-14 16:45:00</t>
  </si>
  <si>
    <t>20240713154135X495555424</t>
  </si>
  <si>
    <t>2024-07-13 15:56:06</t>
  </si>
  <si>
    <t>2024-07-13 15:56:27</t>
  </si>
  <si>
    <t>SD-057-240713-026375-1493</t>
  </si>
  <si>
    <t>2024-07-13 10:06:29</t>
  </si>
  <si>
    <t>【调研】-80+金卡-FTTR-普通区域-坊子区-雷沃花园（保护小区）-13561448624-200M-宽带上网投诉-次数0-20240713100428X268720635</t>
  </si>
  <si>
    <t>2024-07-14 11:07:00</t>
  </si>
  <si>
    <t>20240713100428X268720635</t>
  </si>
  <si>
    <t xml:space="preserve">流程受理流水号：20240713100408135614486241026663
客户号码:13561448624
客户姓名:牟**
投诉地市:潍坊
来话流水:2024071310030498320842656
宽带账号:13561448624
宽带账号归属地市:潍坊
宽带账号归属区县:坊子区
故障地址:潍坊坊子区坊子新区龙泉街雷沃花园坊子凤凰街道雷沃花园3号楼*********
联系电话:13561448624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
携转原因:
故障时间:2024-07-13 10:20:48
具体故障现象:光猫亮红灯，
客户其他诉求:
</t>
  </si>
  <si>
    <t>2024-07-13 10:09:53</t>
  </si>
  <si>
    <t>2024-07-13 10:12:41</t>
  </si>
  <si>
    <t>SD-851-265596-20810-28469</t>
  </si>
  <si>
    <t>SD-057-240713-570196-671</t>
  </si>
  <si>
    <t>2024-07-13 09:08:05</t>
  </si>
  <si>
    <t>普通区域-昌邑市-邑城水岸南区-15094976455-100M-宽带上网投诉-次数0-20240713090515X715901791</t>
  </si>
  <si>
    <t>2024-07-14 10:09:00</t>
  </si>
  <si>
    <t>20240713090515X715901791</t>
  </si>
  <si>
    <t xml:space="preserve">流程受理流水号：20240713090357150949764551009810
客户号码:15094976455
客户姓名:王**
投诉地市:潍坊
来话流水:2024071309022392720863403
宽带账号:15094976455
宽带账号归属地市:潍坊
宽带账号归属区县:昌邑市
故障地址:潍坊昌邑市城区和平大街邑城水岸39号西单元501
联系电话:15094976455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09:05:58
具体故障现象:PON灯闪，
客户其他诉求:
</t>
  </si>
  <si>
    <t>2024-07-13 09:09:57</t>
  </si>
  <si>
    <t>2024-07-13 09:11:56</t>
  </si>
  <si>
    <t>SD-851-327064-19753-14463</t>
  </si>
  <si>
    <t>SD-057-240713-083697-1332</t>
  </si>
  <si>
    <t>2024-07-13 09:50:26</t>
  </si>
  <si>
    <t>80+普通-普通区域-高密市-十里堡自然村-13506460378-1000M-宽带上网投诉-次数0-20240713094836X316394852</t>
  </si>
  <si>
    <t>20240713094836X316394852</t>
  </si>
  <si>
    <t xml:space="preserve">【农村网络投诉】流程受理流水号：20240713094804135064603781022366
客户号码:13506460378
客户姓名:綦**
投诉地市:潍坊
来话流水:2024071309465143120850668
宽带账号:13506460378
宽带账号归属地市:潍坊
宽带账号归属区县:高密市
故障地址:潍坊高密市夏庄镇十里堡十里堡自然村高密十里堡34号箱綦晓强*********
联系电话:13506460378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故障细类:网速慢/上网掉线(专席)
携转原因:
故障时间:2024-07-13 09:46:21
具体故障现象:频繁掉线，上网清单出现掉网情况 重启没有恢复
客户其他诉求:
</t>
  </si>
  <si>
    <t>2024-07-13 09:55:48</t>
  </si>
  <si>
    <t>2024-07-13 09:56:09</t>
  </si>
  <si>
    <t>SD-057-240713-975842-1423</t>
  </si>
  <si>
    <t>普通区域-高密市-邱家洼村-17888368771-1000M-宽带上网投诉-次数0-20240713095805X885057470 二级督办</t>
  </si>
  <si>
    <t>20240713095805X885057470</t>
  </si>
  <si>
    <t xml:space="preserve">【农村网络投诉】流程受理流水号：20240713095744178883687711024891
客户号码:17888368771
客户姓名:毛**
投诉地市:潍坊
来话流水:2024071309555436320857015
宽带账号:17888368771
宽带账号归属地市:潍坊
宽带账号归属区县:高密市
故障地址:潍坊高密市朝阳街道家纺路邱家洼村10#于嘉诚屋山*********
联系电话:17888368771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故障细类:网速慢/上网掉线(专席)
携转原因:
故障时间:2024-07-13 10:00:24
具体故障现象:网速慢卡顿，光功率弱
客户其他诉求:
</t>
  </si>
  <si>
    <t>2024-07-13 10:01:52</t>
  </si>
  <si>
    <t>2024-07-13 10:03:56</t>
  </si>
  <si>
    <t>SD-057-240713-374620-4506</t>
  </si>
  <si>
    <t>2024-07-13 14:43:08</t>
  </si>
  <si>
    <t>80+普通-普通区域-寿光市-五台台后村自然村-15063695987-1000M-宽带上网投诉-次数0-202407130000375575</t>
  </si>
  <si>
    <t>202407130000375575</t>
  </si>
  <si>
    <t>202407130000375575#客户来电反映电视无法正常观看，经查询客户侧为质差机顶盒终端，请协助上门更换终端并一并处理故障问题，谢谢！联系电话：本机；联系人：女士；来电流水： 
2024071314415192820802669</t>
  </si>
  <si>
    <t>2024-07-13 14:51:30</t>
  </si>
  <si>
    <t>2024-07-13 14:51:52</t>
  </si>
  <si>
    <t>SD-852-325678-2199-21966</t>
  </si>
  <si>
    <t>SD-057-240713-438567-4551</t>
  </si>
  <si>
    <t>2024-07-13 14:47:25</t>
  </si>
  <si>
    <t>【调研】-80+普通-普通区域-坊子区-荆山洼马司村-15105365678-300M-宽带上网投诉-次数0-20240713144515X115805621</t>
  </si>
  <si>
    <t>20240713144515X115805621</t>
  </si>
  <si>
    <t xml:space="preserve">【农村网络投诉】流程受理流水号：20240713144325151053656781083673
客户号码:15105365678
客户姓名:刘*
投诉地市:潍坊
来话流水:2024071314431566820818337
宽带账号:15105365678
宽带账号归属地市:潍坊
宽带账号归属区县:坊子区
故障地址:潍坊坊子区荆山洼经济发展区荆山洼马司村荆山洼马司村潍坊坊子荆山洼马司村扩容10号分纤箱*********
联系电话:15105365678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14:44:08
具体故障现象:光猫亮红灯，引导客户将光纤线插紧，将弯折的位置捋直后重启无效，请协助处理，谢谢。
客户其他诉求:
</t>
  </si>
  <si>
    <t>2024-07-13 14:49:24</t>
  </si>
  <si>
    <t>2024-07-13 14:49:55</t>
  </si>
  <si>
    <t>SD-057-240713-451098-4123</t>
  </si>
  <si>
    <t>2024-07-13 14:11:21</t>
  </si>
  <si>
    <t>普通区域-寒亭区-大官庄村自然村-15064436588-100M-宽带上网投诉-次数0-20240713140901X941853639</t>
  </si>
  <si>
    <t>2024-07-14 15:12:00</t>
  </si>
  <si>
    <t>20240713140901X941853639</t>
  </si>
  <si>
    <t xml:space="preserve">【农村网络投诉】流程受理流水号：20240713140554150644365881076311
客户号码:15064436588
客户姓名:任**
投诉地市:潍坊
来话流水:2024071314043574420804959
宽带账号:15064436588
宽带账号归属地市:潍坊
宽带账号归属区县:寒亭区
故障地址:潍坊寒亭区南孙镇大官庄村大官庄村自然村大官庄村15号箱*********
联系电话:18765756861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14:08:10
具体故障现象:PON灯闪，
客户其他诉求:客户来电要求尽快处理，谢谢
</t>
  </si>
  <si>
    <t>2024-07-13 14:13:37</t>
  </si>
  <si>
    <t>2024-07-13 14:14:08</t>
  </si>
  <si>
    <t>SD-057-240713-104275-4194</t>
  </si>
  <si>
    <t>2024-07-13 14:14:01</t>
  </si>
  <si>
    <t>【调研】-80+金卡-(目标)普通区域-奎文区-华文苑(顺德居)-18365650088-1000M-宽带上网投诉-次数0-202407130000352289</t>
  </si>
  <si>
    <t>202407130000352289</t>
  </si>
  <si>
    <t xml:space="preserve">202407130000352289#宽带账号：18365650088宽带地址：潍坊奎文区北苑街道文化路华文苑4号楼
客户来电反映宽带机顶盒无法使用，客户不会操作，无法配合线上指导，要求上门服务，请协助处理，谢谢！联系电话：15153673333联系人：女士来电流水：2024071314080584920839853
</t>
  </si>
  <si>
    <t>2024-07-13 14:17:26</t>
  </si>
  <si>
    <t>2024-07-13 14:18:21</t>
  </si>
  <si>
    <t>SD-851-233739-17625-26992</t>
  </si>
  <si>
    <t>SD-057-240713-961054-6246</t>
  </si>
  <si>
    <t>2024-07-13 17:42:16</t>
  </si>
  <si>
    <t>【调研】-普通区域-寿光市-三居委小区-18363600681-200M-宽带上网投诉-次数0-202407130000527548</t>
  </si>
  <si>
    <t>2024-07-14 18:43:00</t>
  </si>
  <si>
    <t>202407130000527548</t>
  </si>
  <si>
    <t xml:space="preserve">202407130000527548#流程受理流水号：20240713174121183636006811124338
客户号码:18363600681
客户姓名:付*
投诉地市:潍坊
来话流水:2024071317410861920805513
宽带账号:18363600681
宽带账号归属地市:潍坊
宽带账号归属区县:寿光市
故障地址:潍坊寿光市羊口镇太平路三居委小区5号楼*********
联系电话:18363600681
联系人:女士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故障时间:2024-07-13 17:41:56
具体故障现象:提示网络无法连接，
客户其他诉求:客户侧为质差终端，要求上门更换终端并一并处理故障问题。
</t>
  </si>
  <si>
    <t>2024-07-13 17:48:21</t>
  </si>
  <si>
    <t>2024-07-13 17:48:50</t>
  </si>
  <si>
    <t>SD-057-240713-123548-1942</t>
  </si>
  <si>
    <t>2024-07-13 10:38:14</t>
  </si>
  <si>
    <t>普通区域-高密市-潍坊市高密市醴泉街道顺河路新新家园-15095111809-100M-宽带上网投诉-次数0-202407130000207311</t>
  </si>
  <si>
    <t>2024-07-14 11:39:00</t>
  </si>
  <si>
    <t>202407130000207311</t>
  </si>
  <si>
    <t>202407130000207311#宽带账号：15095111809*；宽带地址：潍坊高密市醴泉街道顺河路潍坊市高密市醴泉街道顺河路新新家园19号楼*；客户来电反映宽带无法上网，经查询客户侧为质差终端，请协助上门更换终端并一并处理故障问题，谢谢！联系电话：本机；联系人：先生；来电流水2024071310354495220837978</t>
  </si>
  <si>
    <t>2024-07-13 10:40:39</t>
  </si>
  <si>
    <t>2024-07-13 10:44:02</t>
  </si>
  <si>
    <t>SD-057-240713-748106-2154</t>
  </si>
  <si>
    <t>2024-07-13 10:56:14</t>
  </si>
  <si>
    <t>普通区域-潍城区-金沙城市广场-18366329797-300M-宽带上网投诉-次数0-20240713105347X227824716</t>
  </si>
  <si>
    <t>20240713105347X227824716</t>
  </si>
  <si>
    <t xml:space="preserve">流程受理流水号：20240713105309183663297971039936
客户号码:18366329797
客户姓名:李**
投诉地市:潍坊
来话流水:2024071310504349420818432
宽带账号:18366329797
宽带账号归属地市:潍坊
宽带账号归属区县:潍城区
故障地址:潍坊潍城区南关街道青年路金沙城市广场1号楼B座*********
联系电话:17637505860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故障时间:2024-07-13 10:54:40
具体故障现象:光猫亮红灯，
客户其他诉求:
</t>
  </si>
  <si>
    <t>2024-07-13 10:58:20</t>
  </si>
  <si>
    <t>2024-07-13 10:59:04</t>
  </si>
  <si>
    <t>SD-851-265545-11633-29936</t>
  </si>
  <si>
    <t>SD-057-240713-273598-7259</t>
  </si>
  <si>
    <t>2024-07-13 19:17:19</t>
  </si>
  <si>
    <t>【调研】-80+金卡-普通区域-坊子区-坊子恒信领海-15169499888-300M-宽带上网投诉-次数0-202407130000584026</t>
  </si>
  <si>
    <t>202407130000584026</t>
  </si>
  <si>
    <t>202407130000584026#宽带账号：15169499888；宽带地址：潍坊坊子区坊子新区北海路坊子恒信领海88号楼*********；接入方式：FTTH，当前是否在线：在线，端到端诊断结果：客户侧设备问题，是否智能网关：，客户反映从**时间开始****无法使用，具体现象：连不上网，已告知延伸服务，要求尽快处理回复！来电流水：2024071319134013720876897，联系电话：本机</t>
  </si>
  <si>
    <t>2024-07-13 19:19:27</t>
  </si>
  <si>
    <t>2024-07-13 19:19:54</t>
  </si>
  <si>
    <t>SD-851-281757-21486-21453</t>
  </si>
  <si>
    <t>SD-057-240713-869123-7260</t>
  </si>
  <si>
    <t>2024-07-13 19:17:20</t>
  </si>
  <si>
    <t>普通区域-坊子区-永旺屯村自然村-13626363608-300M-宽带上网投诉-次数0-20240713191546X346760646</t>
  </si>
  <si>
    <t>20240713191546X346760646</t>
  </si>
  <si>
    <t xml:space="preserve">【农村网络投诉】流程受理流水号：20240713191417136263636081139288
客户号码:13626363608
客户姓名:张*
投诉地市:潍坊
来话流水:2024071319133599420876485
宽带账号:13626363608
宽带账号归属地市:潍坊
宽带账号归属区县:峡山区
故障地址:潍坊峡山区太堡庄街道（太堡庄）永旺屯村永旺屯村自然村永旺屯扩容5号箱*********
联系电话:15054493578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19:14:48
具体故障现象:光猫亮红灯，
客户其他诉求:
</t>
  </si>
  <si>
    <t>2024-07-13 19:21:27</t>
  </si>
  <si>
    <t>2024-07-13 19:21:57</t>
  </si>
  <si>
    <t>SD-057-240713-860752-6426</t>
  </si>
  <si>
    <t>2024-07-13 18:01:06</t>
  </si>
  <si>
    <t>【调研】-普通区域-高密市-湖滨花园-15254415810-300M-宽带上网投诉-次数0-202407130000540855</t>
  </si>
  <si>
    <t>202407130000540855</t>
  </si>
  <si>
    <t>202407130000540855#流程受理流水号：20240713180021152544158101128283
客户号码:15254415810
客户姓名:赵**
投诉地市:潍坊
来话流水:2024071317593844720881267
宽带账号:15254415810
宽带账号归属地市:潍坊
宽带账号归属区县:高密市
故障地址:潍坊高密市密水街道密水大街湖滨花园31号楼*********
联系电话:13863653011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18:00:38
具体故障现象:光猫亮红灯，
客户其他诉求:
;宽带小区$[湖滨花园]$</t>
  </si>
  <si>
    <t>2024-07-13 18:05:48</t>
  </si>
  <si>
    <t>2024-07-13 18:06:43</t>
  </si>
  <si>
    <t>SD-057-240713-026584-5248</t>
  </si>
  <si>
    <t>2024-07-13 15:53:42</t>
  </si>
  <si>
    <t>80+金卡-普通区域-潍城区-金马熙园-18853671809-1000M-宽带上网投诉-次数0-20240713155241X161376289</t>
  </si>
  <si>
    <t>20240713155241X161376289</t>
  </si>
  <si>
    <t xml:space="preserve">流程受理流水号：20240713154829188536718091098136
客户号码:18853671809
客户姓名:孟**
投诉地市:潍坊
来话流水:2024071315473390020850026
宽带账号:18853671809
宽带账号归属地市:潍坊
宽带账号归属区县:潍城区
故障地址:潍坊潍城区西关街道东风西街金马熙园5号楼*********
联系电话:18853671809
联系人:先生
工单紧急程度:一般
是否有升级投诉倾向:否
是否重复投诉:否
是否携转意向:否
是否投诉倾向:否
是否智能网关:智能网关
当前是否在线:是
接入方式:FTTH
端到端诊断结果:光猫掉电
是否质差终端:无质差信息
光功率:无
故障大类:宽带
故障细类:宽带无法上网(专席)
携转原因:
故障时间:2024-07-13 15:51:20
具体故障现象:打不开网页，
客户其他诉求:网口指示灯正常，网线连接正确，外接路由器，未操作恢复出厂或者换新，指导断电重启设备无效，请协助处理，谢谢。
</t>
  </si>
  <si>
    <t>2024-07-13 15:57:24</t>
  </si>
  <si>
    <t>2024-07-13 15:57:42</t>
  </si>
  <si>
    <t>SD-851-258151-24946-2550</t>
  </si>
  <si>
    <t>SD-057-240713-701564-4460</t>
  </si>
  <si>
    <t>【调研】-80+白金-普通区域-寿光市-岳庄村自然村-13806497585-300M-宽带上网投诉-次数0-202407130000371038</t>
  </si>
  <si>
    <t>202407130000371038</t>
  </si>
  <si>
    <t>202407130000371038#宽带账号：13806497585；宽带地址：潍坊寿光市侯镇岳庄村岳庄村自然村岳庄村39号箱*********；客户来电反映宽带无法连网导/客户不配合排障，要求上门，请协助处理，谢谢！来电流水：2024071314350913220827743，联系电话：13806497585</t>
  </si>
  <si>
    <t>2024-07-13 14:39:41</t>
  </si>
  <si>
    <t>2024-07-13 14:40:03</t>
  </si>
  <si>
    <t>2024-07-13 14:51:56</t>
  </si>
  <si>
    <t>普通区域-奎文区-南胡东村南区-13678663819-300M-宽带上网投诉-次数0-202407130000381187 一级督办</t>
  </si>
  <si>
    <t>202407130000381187</t>
  </si>
  <si>
    <t>2024-07-13 14:54:47</t>
  </si>
  <si>
    <t>2024-07-13 14:55:11</t>
  </si>
  <si>
    <t>SD-852-305829-8-7579</t>
  </si>
  <si>
    <t>SD-057-240713-802763-4317</t>
  </si>
  <si>
    <t>2024-07-13 14:21:48</t>
  </si>
  <si>
    <t>80+普通-普通区域-潍城区-怡馨家园-18705362320-1000M-宽带上网投诉-次数0-202407130000359396</t>
  </si>
  <si>
    <t>202407130000359396</t>
  </si>
  <si>
    <t>202407130000359396#宽带账号：18705362320；宽带地址：潍坊潍城区城关街道胜利西街怡馨家园11号楼*********；客户来电反映宽带网速慢，客户不配合排障，要求上门，请协助处理，谢谢！联系人：先生；联系电话：18705362320；来电流水：2024071314192789520858886</t>
  </si>
  <si>
    <t>2024-07-13 14:25:51</t>
  </si>
  <si>
    <t>2024-07-13 14:26:13</t>
  </si>
  <si>
    <t>SD-851-334570-12369-21081</t>
  </si>
  <si>
    <t>SD-057-240713-563948-4364</t>
  </si>
  <si>
    <t>2024-07-13 14:27:53</t>
  </si>
  <si>
    <t>普通区域-安丘市-小朱聊村自然村-13406676717-100M-宽带上网投诉-次数0-202407130000359754</t>
  </si>
  <si>
    <t>2024-07-14 15:28:00</t>
  </si>
  <si>
    <t>202407130000359754</t>
  </si>
  <si>
    <t>202407130000359754#宽带账号：13406676717；宽带地址：潍坊安丘市担山镇小朱聊村小朱聊村自然村小朱聊追加5号箱张志华；客户来电反映宽带慢，提及投诉，客户不在现场，客户不配合排障，要求上门，请协助处理，谢谢！联系电话：13406676717；联系人：先生；来电流水：2024071314213888320881830。</t>
  </si>
  <si>
    <t>2024-07-13 14:29:52</t>
  </si>
  <si>
    <t>2024-07-13 14:47:15</t>
  </si>
  <si>
    <t>SD-851-231013-13198-26744</t>
  </si>
  <si>
    <t>SD-057-240713-407361-6274</t>
  </si>
  <si>
    <t>2024-07-13 17:45:40</t>
  </si>
  <si>
    <t>普通区域-诸城市-侯家屯-13562638380-200M-宽带上网投诉-次数0-202407130000529569</t>
  </si>
  <si>
    <t>2024-07-14 18:46:00</t>
  </si>
  <si>
    <t>202407130000529569</t>
  </si>
  <si>
    <t>202407130000529569#宽带账号：13562638380；宽带地址：潍坊诸城市枳沟镇侯家屯村侯家屯侯家屯村中12号箱*********；接入方式：FTTH，当前是否在线：不在线，端到端诊断结果：状态正常，是否智能网关：，客户反映宽带无法使用，要求上门要求尽快处理回复！来电流水2024071317430921820825679联系电话13562638380</t>
  </si>
  <si>
    <t>2024-07-13 17:51:37</t>
  </si>
  <si>
    <t>2024-07-13 17:54:55</t>
  </si>
  <si>
    <t>SD-851-292083-3036-18111</t>
  </si>
  <si>
    <t>SD-057-240713-298163-7354</t>
  </si>
  <si>
    <t>2024-07-13 19:30:12</t>
  </si>
  <si>
    <t>80+普通-普通区域-奎文区-恒大名都-15006652977-200M-宽带上网投诉-次数0-202407130000587984</t>
  </si>
  <si>
    <t>202407130000587984</t>
  </si>
  <si>
    <t>202407130000587984#受理号码 : 15006652977客户姓名 : 汤**号码归属地 : 潍坊奎文 － 奎文用户品牌 : 全球通
机顶盒故障客户拒绝指导操作请协助谢谢
潍坊高新高新城区潍县中路恒大名都13号楼*
先生 本机 流水2024071319251842620839426</t>
  </si>
  <si>
    <t>2024-07-13 19:34:07</t>
  </si>
  <si>
    <t>2024-07-13 19:37:32</t>
  </si>
  <si>
    <t>SD-057-240713-963840-1953</t>
  </si>
  <si>
    <t>2024-07-13 10:39:09</t>
  </si>
  <si>
    <t>80+金卡-普通区域-诸城市-星月满庭-13863646676-1000M-魔百和投诉-次数0-202407130000211307</t>
  </si>
  <si>
    <t>202407130000211307</t>
  </si>
  <si>
    <t>202407130000211307#流程受理流水号：20240713103815138636466761036010
客户号码:13863646676
客户姓名:刘**
投诉地市:潍坊
来话流水:2024071310344865220826943
宽带账号:13863646676
宽带账号归属地市:潍坊
宽带账号归属区县:诸城市
故障地址:潍坊诸城市龙都街道龙都街星月满庭6号楼*********
联系电话:13780879426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光功率:-14.65
故障大类:宽带/电视
故障细类:移动高清电视故障(专席)
携转原因:
故障时间:2024-07-13 10:39:01
魔百和单播/组播:组播
具体故障现象:电视直播或点播无法观看，
客户其他诉求:
魔百和单/组播：组播;宽带小区$[星月满庭]$</t>
  </si>
  <si>
    <t>2024-07-13 10:45:05</t>
  </si>
  <si>
    <t>2024-07-13 10:46:45</t>
  </si>
  <si>
    <t>SD-851-330161-12754-13794</t>
  </si>
  <si>
    <t>SD-057-240713-841063-2177</t>
  </si>
  <si>
    <t>2024-07-13 10:57:53</t>
  </si>
  <si>
    <t>普通区域-安丘市-名门世家-18866773255-300M-宽带上网投诉-次数0-202407130000223807</t>
  </si>
  <si>
    <t>202407130000223807</t>
  </si>
  <si>
    <t>202407130000223807#宽带账号   18866773255
宽带地址   潍坊安丘市兴安街道和平路名门世家26号楼*********
客户表示电视不能看  无法配合操作 客户要求上门请协助 谢谢
联系电话  18866773255
流水号  2024071310561761020886136</t>
  </si>
  <si>
    <t>2024-07-13 11:01:06</t>
  </si>
  <si>
    <t>2024-07-13 11:01:43</t>
  </si>
  <si>
    <t>SD-057-240713-312896-7366</t>
  </si>
  <si>
    <t>2024-07-13 19:32:14</t>
  </si>
  <si>
    <t>普通区域-高密市-索家村自然村-18660659492-300M-宽带上网投诉-次数0-20240713193025X225131151</t>
  </si>
  <si>
    <t>20240713193025X225131151</t>
  </si>
  <si>
    <t xml:space="preserve">【农村网络投诉】流程受理流水号：20240713192906186606594921141174
客户号码:18660659492
客户姓名:管**
投诉地市:潍坊
来话流水:2024071319273954220851949
宽带账号:18660659492
宽带账号归属地市:潍坊
宽带账号归属区县:高密市
故障地址:潍坊高密市密水街道索家村索家村自然村高密索家村146号5号箱*********
联系电话:15966103173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光功率:-11.94
故障大类:宽带/电视
故障细类:宽带无法上网
携转原因:
故障时间:2024-07-13 19:29:19
具体故障现象:视频无法播放，
客户其他诉求:
</t>
  </si>
  <si>
    <t>2024-07-13 19:37:37</t>
  </si>
  <si>
    <t>2024-07-13 19:38:08</t>
  </si>
  <si>
    <t>SD-851-260556-10399-22101</t>
  </si>
  <si>
    <t>SD-057-240713-217964-5178</t>
  </si>
  <si>
    <t>2024-07-13 15:44:42</t>
  </si>
  <si>
    <t>【调研】-80+银卡-普通区域-青州市-大袁村-18764723583-500M-宽带上网投诉-次数0-20240713154358X638999348</t>
  </si>
  <si>
    <t>20240713154358X638999348</t>
  </si>
  <si>
    <t xml:space="preserve">【农村网络投诉】流程受理流水号：20240713153834187647235831095810
客户号码:18764723583
客户姓名:崔**
投诉地市:潍坊
来话流水:2024071315381406320842106
宽带账号:18764723583
宽带账号归属地市:潍坊
宽带账号归属区县:青州市
故障地址:潍坊青州市东夏镇大袁大袁村21号箱(村中街东南中崔宁）*********
联系电话:18764723583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故障时间:2024-07-13 15:50:42
具体故障现象:提示网络无法连接，
客户其他诉求:客户来电反映家里宽带无法连接使用，线上排障不配合，请协助处理，谢谢
</t>
  </si>
  <si>
    <t>2024-07-13 15:46:24</t>
  </si>
  <si>
    <t>2024-07-13 15:46:39</t>
  </si>
  <si>
    <t>SD-057-240713-946031-3793</t>
  </si>
  <si>
    <t>2024-07-13 13:27:40</t>
  </si>
  <si>
    <t>80+金卡-普通区域-青州市-雍和府-15963472092-200M-宽带上网投诉-次数0-202407130000330055</t>
  </si>
  <si>
    <t>202407130000330055</t>
  </si>
  <si>
    <t>202407130000330055#马*15963472092
号码归属地潍坊青州 － 青州-青州代理商管理中心
客户来电反映潍坊青州市益都街道海岱北路雍和府北区44号楼宽带无法上网，电视无法观看，自己是老年人不会操作，请协助处理，谢谢联系电话18363678559
2024071313231012320875574</t>
  </si>
  <si>
    <t>2024-07-13 13:31:01</t>
  </si>
  <si>
    <t>2024-07-13 13:31:21</t>
  </si>
  <si>
    <t>SD-057-240713-127345-3744</t>
  </si>
  <si>
    <t>2024-07-13 13:21:58</t>
  </si>
  <si>
    <t>【调研】-80+银卡-FTTR-普通区域-奎文区-世嘉名园【农行宿舍】-13583666307-1000M-宽带上网投诉-次数0-202407130000328407</t>
  </si>
  <si>
    <t>202407130000328407</t>
  </si>
  <si>
    <t>202407130000328407#宽带账号：13583666307；宽带地址：潍坊高新高新城区东风街世嘉名园【农行宿舍】28号楼2单元401；客户来电反映宽带无法使用，客户不在现场，无法配合线上指导，要求师傅上门，请协助处理，谢谢！联系电话：13583666307；联系人：先生；来电流水：2024071313141673120819180</t>
  </si>
  <si>
    <t>2024-07-13 13:25:12</t>
  </si>
  <si>
    <t>2024-07-13 13:25:29</t>
  </si>
  <si>
    <t>SD-851-276656-24289-23293</t>
  </si>
  <si>
    <t>SD-057-240713-479521-3749</t>
  </si>
  <si>
    <t>2024-07-13 13:22:18</t>
  </si>
  <si>
    <t>【调研】-80+银卡-普通区域-奎文区-晨晟世纪城片区-18605361616-1000M-宽带上网投诉-次数0-202407130000329388</t>
  </si>
  <si>
    <t>202407130000329388</t>
  </si>
  <si>
    <t>202407130000329388#流程受理流水号：20240713131959186053616161069184
客户号码:18605361616
客户姓名:孟**
投诉地市:潍坊
来话流水:2024071313190478320849794
宽带账号:18605361616
宽带账号归属地市:潍坊
宽带账号归属区县:奎文区
故障地址:潍坊奎文区北苑街道虞河路晨晟世纪城片区阳光假日B区6号楼*********
联系电话:15063152809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故障细类:宽带网速慢/卡顿
携转原因:
故障时间:2024-07-13 13:20:48
具体故障现象:家庭WiFi信号弱，
客户其他诉求:
;宽带小区$[晨晟世纪城片区]$</t>
  </si>
  <si>
    <t>2024-07-13 13:25:49</t>
  </si>
  <si>
    <t>SD-851-242583-24643-20359</t>
  </si>
  <si>
    <t>SD-057-240713-017625-4268</t>
  </si>
  <si>
    <t>2024-07-13 14:16:15</t>
  </si>
  <si>
    <t>【调研】-(目标)普通区域-安丘市-河南村自然村-13656464876-200M-宽带上网投诉-次数0-202407130000353098</t>
  </si>
  <si>
    <t>2024-07-14 15:17:00</t>
  </si>
  <si>
    <t>202407130000353098</t>
  </si>
  <si>
    <t xml:space="preserve">202407130000353098#宽带账号：13656464876；宽带地址：潍坊安丘市白芬子镇南营南营村东南6#徐佳*********；客户来电反映宽带/移动高清*****，客户不在现场，无法配合线上指导/客户不配合排障，要求上门，请协助处理，谢谢！联系电话：15263655685；联系人：女士；来电流水：2024071314141956920804623。 </t>
  </si>
  <si>
    <t>2024-07-13 15:02:33</t>
  </si>
  <si>
    <t>2024-07-13 15:03:10</t>
  </si>
  <si>
    <t>SD-057-240713-691307-7293</t>
  </si>
  <si>
    <t>2024-07-13 19:23:10</t>
  </si>
  <si>
    <t>【调研】-80+银卡-普通区域-寿光市-赵旺铺-18553633007-1000M-宽带上网投诉-次数0-20240713192011X611558501</t>
  </si>
  <si>
    <t>20240713192011X611558501</t>
  </si>
  <si>
    <t xml:space="preserve">流程受理流水号：20240713191638185536330071139604
客户号码:18553633007
客户姓名:张*
投诉地市:潍坊
来话流水:2024071319161759220891214
宽带账号:18553633007
宽带账号归属地市:潍坊
宽带账号归属区县:寿光市
故障地址:潍坊寿光市圣城街道幸福路赵旺铺扩容33号箱*********
联系电话:18553633007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19:19:51
具体故障现象:光猫亮红灯，
客户其他诉求:
</t>
  </si>
  <si>
    <t>2024-07-13 19:27:44</t>
  </si>
  <si>
    <t>2024-07-13 19:28:10</t>
  </si>
  <si>
    <t>SD-057-240713-793582-5182</t>
  </si>
  <si>
    <t>2024-07-13 15:45:27</t>
  </si>
  <si>
    <t>【调研】-80+银卡-普通区域-青州市-营子花园小区-13573618795-300M-宽带上网投诉-次数0-202407130000425648</t>
  </si>
  <si>
    <t>202407130000425648</t>
  </si>
  <si>
    <t>202407130000425648#流程受理流水号：20240713154422135736187951097182
客户号码:13573618795
客户姓名:崔**
投诉地市:潍坊
来话流水:2024071315405266920872802
宽带账号:13573618795
宽带账号归属地市:潍坊
宽带账号归属区县:青州市
故障地址:潍坊青州市王府街道青都街营子花园小区西区13号楼*********
联系电话:13573618795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故障时间:2024-07-13 15:41:16
具体故障现象:光猫只亮电源，插紧捋直光纤，重启未恢复
客户其他诉求:
;宽带小区$[营子花园小区]$</t>
  </si>
  <si>
    <t>2024-07-13 15:48:41</t>
  </si>
  <si>
    <t>2024-07-13 15:49:08</t>
  </si>
  <si>
    <t>SD-851-306479-7337-4705</t>
  </si>
  <si>
    <t>SD-057-240713-018492-1456</t>
  </si>
  <si>
    <t>2024-07-13 10:03:29</t>
  </si>
  <si>
    <t>FTTR-普通区域--null--宽带上网投诉-次数0-202407120000564814</t>
  </si>
  <si>
    <t>2024-07-14 11:04:00</t>
  </si>
  <si>
    <t>202407120000564814</t>
  </si>
  <si>
    <t>202407120000564814#客户表示对办理30元/月千兆宽带移动高清礼包， 399/499享全光WiFi1 1，合约期36个月，到期后千兆宽带移动高清礼包按照30元/月收费不认可 请协助处理</t>
  </si>
  <si>
    <t>2024-07-13 13:22:59</t>
  </si>
  <si>
    <t>SD-057-240713-498210-1487</t>
  </si>
  <si>
    <t>2024-07-13 10:06:04</t>
  </si>
  <si>
    <t>80+金卡-普通区域-寿光市-北孙村-15263640222-1000M-宽带上网投诉-次数0-20240713100400X240453480</t>
  </si>
  <si>
    <t>20240713100400X240453480</t>
  </si>
  <si>
    <t xml:space="preserve">【农村网络投诉】流程受理流水号：20240713100310152636402221026394
客户号码:15263640222
客户姓名:吴*
投诉地市:潍坊
来话流水:2024071310024789920839278
宽带账号:15263640222
宽带账号归属地市:潍坊
宽带账号归属区县:寿光市
故障地址:潍坊寿光市台头镇北孙村北孙村39号箱*********
联系电话:15263640222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10:19:38
具体故障现象:光猫亮红灯，
客户其他诉求:
</t>
  </si>
  <si>
    <t>2024-07-13 10:11:56</t>
  </si>
  <si>
    <t>2024-07-13 10:13:08</t>
  </si>
  <si>
    <t>SD-057-240713-524368-3743</t>
  </si>
  <si>
    <t>2024-07-13 13:21:36</t>
  </si>
  <si>
    <t>普通区域-安丘市-大埠后村自然村-18663684968-1000M-宽带上网投诉-次数0-202407130000329585</t>
  </si>
  <si>
    <t>202407130000329585</t>
  </si>
  <si>
    <t>202407130000329585# 宽带账号：18663684968；宽带地址：潍坊安丘市贾戈街道大埠后村大埠后村自然村大埠后追加10号箱吕；客户来电反映宽带不能用，要求师傅上门，请协助处理，谢谢！联系电话：18663684968；联系人：；来电流水：。 2024071313192720220852231</t>
  </si>
  <si>
    <t>2024-07-13 13:28:11</t>
  </si>
  <si>
    <t>2024-07-13 13:28:31</t>
  </si>
  <si>
    <t>SD-851-281100-26099-12586</t>
  </si>
  <si>
    <t>SD-057-240713-290416-3782</t>
  </si>
  <si>
    <t>2024-07-13 13:26:24</t>
  </si>
  <si>
    <t>【调研】-普通区域-高密市-新贵领地-15264694520-500M-宽带上网投诉-次数0-20240713132359X239338295</t>
  </si>
  <si>
    <t>20240713132359X239338295</t>
  </si>
  <si>
    <t xml:space="preserve">流程受理流水号：20240713132317152646945201069620
客户号码:15264694520
客户姓名:于*
投诉地市:潍坊
来话流水:2024071313230394320874892
宽带账号:15264694520
宽带账号归属地市:潍坊
宽带账号归属区县:高密市
故障地址:潍坊高密市醴泉街道利群路新贵领地16号楼*********
联系电话:15264694520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13:25:21
具体故障现象:提示网络无法连接，
客户其他诉求:
</t>
  </si>
  <si>
    <t>2024-07-13 13:27:47</t>
  </si>
  <si>
    <t>2024-07-13 13:28:25</t>
  </si>
  <si>
    <t>SD-057-240713-678491-5271</t>
  </si>
  <si>
    <t>2024-07-13 15:56:28</t>
  </si>
  <si>
    <t>普通区域-昌邑市-大院村自然村-18763658406-300M-宽带上网投诉-次数0-202407130000432455</t>
  </si>
  <si>
    <t>202407130000432455</t>
  </si>
  <si>
    <t xml:space="preserve">202407130000432455#流程受理流水号：20240713155538187636584061099730
客户号码:18763658406
客户姓名:张**
投诉地市:潍坊
来话流水:2024071315552263820839756
宽带账号:18763658406
宽带账号归属地市:潍坊
宽带账号归属区县:昌邑市
故障地址:潍坊昌邑市下营镇吕家村吕家自然村新20号箱吕国涛*********
联系电话:18763658406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15:55:55
具体故障现象:打不开网页，
客户其他诉求:客户侧为质差终端，要求上门更换终端并一并处理故障问题。
</t>
  </si>
  <si>
    <t>2024-07-13 15:58:04</t>
  </si>
  <si>
    <t>2024-07-13 15:58:27</t>
  </si>
  <si>
    <t>SD-057-240713-072593-598</t>
  </si>
  <si>
    <t>2024-07-13 09:02:06</t>
  </si>
  <si>
    <t>(目标)普通区域-坊子区-王家石埠村沿街（小微）-18365611168-200M-宽带上网投诉-次数0-20240713085926X366696694</t>
  </si>
  <si>
    <t>2024-07-14 10:03:00</t>
  </si>
  <si>
    <t>20240713085926X366696694</t>
  </si>
  <si>
    <t xml:space="preserve">【农村网络投诉】流程受理流水号：20240713085825183656111681008215
客户号码:18365611168
客户姓名:王**
投诉地市:潍坊
来话流水:2024071308575308620823727
宽带账号:18365611168
宽带账号归属地市:潍坊
宽带账号归属区县:坊子区
故障地址:潍坊坊子区坊安街办王家石埠村王家石埠村自然村王家石埠村西南北街北头13号箱（王培西）*********
联系电话:18365611168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08:59:04
具体故障现象:电脑无法上网，
客户其他诉求:
</t>
  </si>
  <si>
    <t>2024-07-13 09:04:14</t>
  </si>
  <si>
    <t>2024-07-13 09:04:32</t>
  </si>
  <si>
    <t>SD-851-326400-17906-26240</t>
  </si>
  <si>
    <t>SD-057-240713-015967-622</t>
  </si>
  <si>
    <t>2024-07-13 09:04:15</t>
  </si>
  <si>
    <t>【调研】-80+银卡-普通区域--null--宽带上网投诉-次数0-202407120000353158</t>
  </si>
  <si>
    <t>2024-07-14 10:05:00</t>
  </si>
  <si>
    <t>202407120000353158</t>
  </si>
  <si>
    <t>202407120000353158#15265633098号码归属地：潍坊昌邑 客户质疑：2024年一季度宽带提速预存产品、240元智能组网调测费出库业务，接触录音流水号：2024071012193441720870657；联系电话：15265633098；受理明细：536240326795396582 闫** 15265633098  产品变更   详情2024-03-26 09:05:21 智汇随身厅   (f626204m)   昌邑-围子-随销泛渠道-中移铁通 (SD.LF.06.02.66.02.342)  是 480.00  在网   短信随机码   否 电子单据 TT，原工单202407100000311666，系统原因无法更改类型转派网络，工号：r16z0159</t>
  </si>
  <si>
    <t>2024-07-13 14:50:27</t>
  </si>
  <si>
    <t>SD-057-240713-438795-691</t>
  </si>
  <si>
    <t>2024-07-13 09:09:00</t>
  </si>
  <si>
    <t>【调研】-80+白金-(目标)普通区域-寿光市-名仕豪庭-13792625109-1000M-宽带上网投诉-次数0-20240713090750X870131318</t>
  </si>
  <si>
    <t>20240713090750X870131318</t>
  </si>
  <si>
    <t xml:space="preserve">流程受理流水号：20240713090652137926251091010614
客户号码:13792625109
客户姓名:赵**
投诉地市:潍坊
来话流水:2024071309012598020854364
宽带账号:13792625109
宽带账号归属地市:潍坊
宽带账号归属区县:寿光市
故障地址:潍坊寿光市圣城街道学院路名仕豪庭2号楼*********
联系电话:13792625109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故障时间:2024-07-13 09:07:03
具体故障现象:搜索不到WiFi名字，设备底部初始名字也找不到，请协助，谢谢。
客户其他诉求:
</t>
  </si>
  <si>
    <t>2024-07-13 09:23:00</t>
  </si>
  <si>
    <t>2024-07-13 09:23:30</t>
  </si>
  <si>
    <t>SD-057-240713-732064-4412</t>
  </si>
  <si>
    <t>2024-07-13 14:32:02</t>
  </si>
  <si>
    <t>普通区域-坊子区-刘家石桥-15253674371-500M-宽带上网投诉-次数0-202407130000366410</t>
  </si>
  <si>
    <t>202407130000366410</t>
  </si>
  <si>
    <t>202407130000366410#要求装维上门服务：宽带账号：15253674371；宽带地址：潍坊坊子区黄旗堡街道刘家石桥行政村刘家石桥；客户来电反映宽带无法正常上网，客户不配合排障，要求上门，请协助处理，谢谢！联系电话：15253674371；联系人：先生；来电流水：2024071314252731320822650</t>
  </si>
  <si>
    <t>2024-07-13 14:43:22</t>
  </si>
  <si>
    <t>SD-851-338855-11466-2074</t>
  </si>
  <si>
    <t>SD-057-240713-927861-4413</t>
  </si>
  <si>
    <t>2024-07-13 14:32:10</t>
  </si>
  <si>
    <t>普通区域-昌邑市-前陶村自然村-13280111487-100M-宽带上网投诉-次数0-20240713143009X209787166</t>
  </si>
  <si>
    <t>2024-07-14 15:33:00</t>
  </si>
  <si>
    <t>20240713143009X209787166</t>
  </si>
  <si>
    <t xml:space="preserve">【农村网络投诉】流程受理流水号：20240713142841132801114871080706
客户号码:13280111487
客户姓名:邢**
投诉地市:潍坊
来话流水:2024071314282082120853816
宽带账号:13280111487
宽带账号归属地市:潍坊
宽带账号归属区县:昌邑市
故障地址:潍坊昌邑市围子镇前陶村前陶村自然村前陶村8号箱徐志勇*********
联系电话:13280111487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14:29:10
具体故障现象:光猫亮红灯，
客户其他诉求:客户要求尽快上门维修
</t>
  </si>
  <si>
    <t>2024-07-13 14:43:58</t>
  </si>
  <si>
    <t>2024-07-13 14:44:24</t>
  </si>
  <si>
    <t>SD-057-240713-427658-4371</t>
  </si>
  <si>
    <t>2024-07-13 14:28:40</t>
  </si>
  <si>
    <t>【调研】-80+银卡-(目标)普通区域-安丘市-夏王庄村自然村-15006622910-300M-宽带上网投诉-次数0-202407130000363859</t>
  </si>
  <si>
    <t>202407130000363859</t>
  </si>
  <si>
    <t xml:space="preserve">202407130000363859#宽带账号：15006622910；宽带地址：潍坊安丘市担山镇夏王庄村夏王庄村自然村夏王庄村4号箱村北王学秀；客户来电反映宽带无法连网，要求上门，请协助处理，谢谢！联系电话：15006622910；联系人：***；来电流水：2024071314245304020816680。 
</t>
  </si>
  <si>
    <t>2024-07-13 14:37:10</t>
  </si>
  <si>
    <t>2024-07-13 14:38:35</t>
  </si>
  <si>
    <t>SD-057-240713-907164-7219</t>
  </si>
  <si>
    <t>2024-07-13 19:14:03</t>
  </si>
  <si>
    <t>80+银卡-普通区域-潍城区-苗圃三路社区-15064478256-1000M-宽带上网投诉-次数0-202407130000583109</t>
  </si>
  <si>
    <t>202407130000583109</t>
  </si>
  <si>
    <t>202407130000583109#宽带账号：15064478256；宽带地址：潍坊潍城区北关街道苗圃四路苗圃四路社区9号楼*********；客户来电反映宽带无法上网，客户不配合排障，要求师傅上门，请协助处理，谢谢！联系电话：本机；联系人：女士；来电流水2024071319120674820868427</t>
  </si>
  <si>
    <t>2024-07-13 19:19:50</t>
  </si>
  <si>
    <t>2024-07-13 19:20:08</t>
  </si>
  <si>
    <t>SD-852-320512-1339-9934</t>
  </si>
  <si>
    <t>SD-057-240713-048623-7231</t>
  </si>
  <si>
    <t>2024-07-13 19:14:32</t>
  </si>
  <si>
    <t>80+普通-普通区域-高密市-高密东苑小区-13780808779-300M-宽带上网投诉-次数0-20240713191242X162499468</t>
  </si>
  <si>
    <t>20240713191242X162499468</t>
  </si>
  <si>
    <t xml:space="preserve">流程受理流水号：20240713191028137808087791138798
客户号码:13780808779
客户姓名:姜*
投诉地市:潍坊
来话流水:2024071319093328920854424
宽带账号:13780808779
宽带账号归属地市:潍坊
宽带账号归属区县:高密市
故障地址:潍坊高密市密水街道夷安大道东苑小区8号楼*********
联系电话:13780808779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19:11:55
具体故障现象:光猫亮红灯，已指导捋顺插紧光纤线未恢复，请协助处理，谢谢。
客户其他诉求:
</t>
  </si>
  <si>
    <t>2024-07-13 19:19:07</t>
  </si>
  <si>
    <t>2024-07-13 19:19:34</t>
  </si>
  <si>
    <t>SD-057-240713-876134-1862</t>
  </si>
  <si>
    <t>2024-07-13 10:30:45</t>
  </si>
  <si>
    <t>80+普通-普通区域-高密市-西付家庄自然村-13625361989-100M-宽带上网投诉-次数0-202407130000203356</t>
  </si>
  <si>
    <t>2024-07-14 11:31:00</t>
  </si>
  <si>
    <t>202407130000203356</t>
  </si>
  <si>
    <t xml:space="preserve">202407130000203356#【已关注中国移动10086微信公众号】流程受理流水号：20240713102932136253619891033619
客户号码:13625361989
客户姓名:崔**
投诉地市:潍坊
来话流水:2024071310275795620844485
宽带账号:13625361989
宽带账号归属地市:潍坊
宽带账号归属区县:高密市
故障地址:潍坊高密市井沟镇西付家庄西付家庄自然村高密西付家庄付炳奎4号箱*********
联系电话:13625361989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10:30:01
具体故障现象:提示网络无法连接，
客户其他诉求:客户侧为质差终端，要求上门更换终端并一并处理故障问题。
</t>
  </si>
  <si>
    <t>2024-07-13 10:35:32</t>
  </si>
  <si>
    <t>2024-07-13 10:36:04</t>
  </si>
  <si>
    <t>SD-851-255078-2026-15802</t>
  </si>
  <si>
    <t>SD-057-240713-584036-1874</t>
  </si>
  <si>
    <t>2024-07-13 10:31:29</t>
  </si>
  <si>
    <t>普通区域-寿光市-郞家南邵村自然村-15244427114-300M-宽带上网投诉-次数0-202407130000200549</t>
  </si>
  <si>
    <t>202407130000200549</t>
  </si>
  <si>
    <t>202407130000200549#宽带账号：15244427114；宽带地址：潍坊寿光市上口镇郞家南邵村郞家南邵村自然村；客户来电反映宽带/移动高清无法观看，无法配合线上指导/客户不配合排障。请协助处理，谢谢！联系电话：15853661500；联系人：女生；来电流水：2024071310235462420894995。</t>
  </si>
  <si>
    <t>2024-07-13 10:49:46</t>
  </si>
  <si>
    <t>2024-07-13 10:51:14</t>
  </si>
  <si>
    <t>SD-057-240713-016432-7320</t>
  </si>
  <si>
    <t>2024-07-13 19:26:13</t>
  </si>
  <si>
    <t>80+银卡-FTTR-普通区域-奎文区-金叶樱海园-17865658989-1000M-宽带上网投诉-次数0-20240713192359X839633447</t>
  </si>
  <si>
    <t>20240713192359X839633447</t>
  </si>
  <si>
    <t xml:space="preserve">流程受理流水号：20240713192124178656589891140224
客户号码:17865658989
客户姓名:高*
投诉地市:潍坊
来话流水:2024071319180910720801452
宽带账号:17865658989
宽带账号归属地市:潍坊
宽带账号归属区县:高新
故障地址:潍坊高新高新城区北海路金叶樱海园2号楼3单元602*********
联系电话:17865658989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故障时间:2024-07-13 19:23:10
具体故障现象:光猫网口灯插上路由器网线不亮，换口插也不亮，请协助，谢谢
客户其他诉求:
</t>
  </si>
  <si>
    <t>2024-07-13 19:28:45</t>
  </si>
  <si>
    <t>2024-07-13 19:32:39</t>
  </si>
  <si>
    <t>SD-851-315408-11804-4695</t>
  </si>
  <si>
    <t>SD-057-240713-483672-7321</t>
  </si>
  <si>
    <t>2024-07-13 19:26:17</t>
  </si>
  <si>
    <t>【调研】-普通区域-昌乐县-魏家庄社区-18754448685-500M-魔百和投诉-次数0-20240713192420X860934360</t>
  </si>
  <si>
    <t>20240713192420X860934360</t>
  </si>
  <si>
    <t>【农村网络投诉】流程受理流水号：20240713191936187544486851140012
客户号码:18754448685
客户姓名:邱**
投诉地市:潍坊
来话流水:2024071319155700420889345
宽带账号:18754448685
宽带账号归属地市:潍坊
宽带账号归属区县:昌乐县
故障地址:潍坊昌乐县朱刘街道魏家庄村魏家庄社区3号楼*********
联系电话:18754448685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故障时间:2024-07-13 19:19:40
魔百和单播/组播:组播
具体故障现象:电视提示网络类错误，
客户其他诉求:
魔百和单/组播：组播</t>
  </si>
  <si>
    <t>2024-07-13 19:30:42</t>
  </si>
  <si>
    <t>2024-07-13 19:31:20</t>
  </si>
  <si>
    <t>SD-851-289208-4886-28032</t>
  </si>
  <si>
    <t>SD-057-240713-076391-7327</t>
  </si>
  <si>
    <t>2024-07-13 19:26:32</t>
  </si>
  <si>
    <t>【调研】-普通区域-安丘市-小庵子村自然村-15628741612-300M-宽带上网投诉-次数0-20240713192559X959041526</t>
  </si>
  <si>
    <t>20240713192559X959041526</t>
  </si>
  <si>
    <t xml:space="preserve">【农村网络投诉】流程受理流水号：20240713192335156287416121140465
客户号码:15628741612
客户姓名:李**
投诉地市:潍坊
来话流水:2024071319231670920828635
宽带账号:15628741612
宽带账号归属地市:潍坊
宽带账号归属区县:安丘市
故障地址:潍坊安丘市大盛镇小庵子村小庵子村自然村追加1号箱李晓辉*********
联系电话:15628741612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19:22:04
具体故障现象:光猫亮红灯，
客户其他诉求:请协助处理，谢谢
</t>
  </si>
  <si>
    <t>2024-07-13 19:30:39</t>
  </si>
  <si>
    <t>2024-07-13 19:31:02</t>
  </si>
  <si>
    <t>SD-057-240713-506428-6412</t>
  </si>
  <si>
    <t>2024-07-13 18:00:19</t>
  </si>
  <si>
    <t>80+普通-普通区域-昌邑市-城市金典-13953698391-200M-宽带上网投诉-次数0-202407130000540726</t>
  </si>
  <si>
    <t>202407130000540726</t>
  </si>
  <si>
    <t>202407130000540726#流程受理流水号：20240713175826139536983911127880
客户号码:13953698391
客户姓名:蔡**
投诉地市:潍坊
来话流水:2024071317563907120854351
宽带账号:13953698391
宽带账号归属地市:潍坊
宽带账号归属区县:昌邑市
故障地址:潍坊昌邑市城区奎聚路城市金典29号楼*********
联系电话:13953698391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17:58:42
具体故障现象:PON灯不亮指导操作未恢复请协助谢谢
客户其他诉求:
;宽带小区$[城市金典]$</t>
  </si>
  <si>
    <t>2024-07-13 18:04:23</t>
  </si>
  <si>
    <t>2024-07-13 18:04:57</t>
  </si>
  <si>
    <t>SD-057-240713-065423-6118</t>
  </si>
  <si>
    <t>2024-07-13 17:26:27</t>
  </si>
  <si>
    <t>【调研】-80+白金-普通区域-寿光市-圣东大厦-13608958216-1000M-宽带上网投诉-次数0-202407130000511957</t>
  </si>
  <si>
    <t>202407130000511957</t>
  </si>
  <si>
    <t>202407130000511957#流程受理流水号：20240713172338136089582161120462
客户号码:13608958216
客户姓名:郑**
投诉地市:潍坊
来话流水:2024071317223791820817554
宽带账号:13608958216
宽带账号归属地市:潍坊
宽带账号归属区县:寿光市
故障地址:潍坊寿光市圣城街道银海路圣东大厦南高层*********
联系电话:13608958216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故障时间:2024-07-13 17:23:18
具体故障现象:光猫亮红灯，光纤线插紧捋直,重启 ,未恢复
客户其他诉求:
;宽带小区$[圣东大厦]$</t>
  </si>
  <si>
    <t>2024-07-13 17:27:36</t>
  </si>
  <si>
    <t>2024-07-13 17:28:05</t>
  </si>
  <si>
    <t>SD-852-275634-3004-4737</t>
  </si>
  <si>
    <t>SD-057-240713-402536-3799</t>
  </si>
  <si>
    <t>2024-07-13 13:28:55</t>
  </si>
  <si>
    <t>80+普通-普通区域-青州市-竹林-15954411280-500M-宽带上网投诉-次数0-202407130000329437</t>
  </si>
  <si>
    <t>202407130000329437</t>
  </si>
  <si>
    <t>202407130000329437#宽带账号：15954411280；宽带地址：潍坊青州市高柳镇竹林村竹林k2号段广兴；客户来电反映宽带：连不上网，要求上门，经查询客户侧为质差路由器，请协助上门更换终端并一并处理故障问题，谢谢！联系电话：15963407067；联系人：***；来电流水：2024071313270185920899343</t>
  </si>
  <si>
    <t>2024-07-13 13:31:13</t>
  </si>
  <si>
    <t>2024-07-13 13:31:54</t>
  </si>
  <si>
    <t>SD-057-240713-586312-5258</t>
  </si>
  <si>
    <t>2024-07-13 15:55:36</t>
  </si>
  <si>
    <t>【调研】-80+普通-普通区域-昌乐县-玫瑰园-15153612987-500M-宽带上网投诉-次数0-202407130000431950</t>
  </si>
  <si>
    <t>202407130000431950</t>
  </si>
  <si>
    <t>202407130000431950#宽带账号：15153612987；宽带地址：潍坊昌乐县城关街道孤山街玫瑰园5号楼，客户来电反映宽带：网慢，要求上门，线上指导未恢复，联系电话：15153612987；联系人：***；来电流水：2024071315512719920894437</t>
  </si>
  <si>
    <t>2024-07-13 16:00:02</t>
  </si>
  <si>
    <t>2024-07-13 16:00:39</t>
  </si>
  <si>
    <t>SD-851-320580-66-9</t>
  </si>
  <si>
    <t>SD-057-240713-601254-682</t>
  </si>
  <si>
    <t>2024-07-13 09:08:41</t>
  </si>
  <si>
    <t>普通区域-寒亭区-耿家村自然村-15964597076-500M-宽带上网投诉-次数0-20240713090625X785397185</t>
  </si>
  <si>
    <t>20240713090625X785397185</t>
  </si>
  <si>
    <t xml:space="preserve">【农村网络投诉】流程受理流水号：20240713084922159645970761005783
客户号码:15964597076
客户姓名:侯**
投诉地市:潍坊
来话流水:2024071308480079520846804
宽带账号:15964597076
宽带账号归属地市:潍坊
宽带账号归属区县:寒亭区
故障地址:潍坊寒亭区双杨镇耿家村耿家村自然村耿家村西一南北街南一19号箱扩容*********
联系电话:15964597076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光功率:-27.95
故障大类:宽带/电视
故障细类:网速慢/上网掉线(专席)
携转原因:
故障时间:2024-07-13 08:49:26
具体故障现象:网速慢卡顿，光功率小于-27，重启未恢复，
客户其他诉求:
</t>
  </si>
  <si>
    <t>2024-07-13 09:10:42</t>
  </si>
  <si>
    <t>2024-07-13 09:11:33</t>
  </si>
  <si>
    <t>SD-057-240713-834176-4672</t>
  </si>
  <si>
    <t>2024-07-13 14:59:30</t>
  </si>
  <si>
    <t>【调研】-80+银卡-(目标)普通区域-寿光市-清华名园-15169489203-200M-宽带上网投诉-次数0-20240713145757X877992768</t>
  </si>
  <si>
    <t>2024-07-14 16:00:00</t>
  </si>
  <si>
    <t>20240713145757X877992768</t>
  </si>
  <si>
    <t xml:space="preserve">流程受理流水号：20240713145550151694892031086310
客户号码:15169489203
客户姓名:刘**
投诉地市:潍坊
来话流水:2024071314551190020852981
宽带账号:15169489203
宽带账号归属地市:潍坊
宽带账号归属区县:寿光市
故障地址:潍坊寿光市圣城街道金海路清华名园17号楼3-101*********
联系电话:15169489203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故障细类:宽带无法上网(专席)
携转原因:
故障时间:2024-07-13 14:51:01
具体故障现象:光猫灯正常但电脑手机无法上网，
客户其他诉求:
</t>
  </si>
  <si>
    <t>2024-07-13 15:02:32</t>
  </si>
  <si>
    <t>2024-07-13 15:03:17</t>
  </si>
  <si>
    <t>SD-057-240713-750843-508</t>
  </si>
  <si>
    <t>2024-07-13 08:53:02</t>
  </si>
  <si>
    <t>【调研】-80+银卡-普通区域-潍城区-茂华紫苑公馆-15854447536-1000M-宽带上网投诉-次数0-20240713085012X812550444</t>
  </si>
  <si>
    <t>20240713085012X812550444</t>
  </si>
  <si>
    <t xml:space="preserve">流程受理流水号：20240713084921158544475361005782
客户号码:15854447536
客户姓名:贾**
投诉地市:潍坊
来话流水:2024071308445763320824217
宽带账号:15854447536
宽带账号归属地市:潍坊
宽带账号归属区县:潍城区
故障地址:潍坊潍城区西关街道东风西街茂华紫苑公馆4号楼*********
联系电话:15963615381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故障细类:宽带无法上网(专席)
携转原因:
故障时间:2024-07-13 08:48:05
具体故障现象:提示网络无法连接
客户其他诉求:尽快处理  谢谢 
</t>
  </si>
  <si>
    <t>2024-07-13 08:59:03</t>
  </si>
  <si>
    <t>2024-07-13 09:05:08</t>
  </si>
  <si>
    <t>SD-851-242340-8478-2916</t>
  </si>
  <si>
    <t>SD-057-240713-793824-540</t>
  </si>
  <si>
    <t>2024-07-13 08:55:42</t>
  </si>
  <si>
    <t>80+普通-普通区域-安丘市-西张排村-15863608251-100M-宽带上网投诉-次数0-202407130000111770</t>
  </si>
  <si>
    <t>2024-07-14 09:56:00</t>
  </si>
  <si>
    <t>202407130000111770</t>
  </si>
  <si>
    <t xml:space="preserve">202407130000111770#宽带账号：15863608251；宽带地址：潍坊安丘市担山镇西张排西张排村西张排村3号箱谭兴才；客户来电反映宽带不能上网；客户不配合排障，要求上门，请协助处理，谢谢！联系电话：15863608251；联系人：***；来电流水：2024071308512670920872725。 </t>
  </si>
  <si>
    <t>2024-07-13 08:59:02</t>
  </si>
  <si>
    <t>2024-07-13 09:02:09</t>
  </si>
  <si>
    <t>SD-057-240713-170843-6261</t>
  </si>
  <si>
    <t>2024-07-13 17:44:15</t>
  </si>
  <si>
    <t>80+白金-普通区域-青州市-大益华府-15966168973-1000M-宽带上网投诉-次数0-202407130000525231</t>
  </si>
  <si>
    <t>202407130000525231</t>
  </si>
  <si>
    <t>202407130000525231#宽带账号：15966168973；宽带地址：潍坊青州市云门山街道昭德南路大益华府西苑6号楼2单元602；客户来电反映宽带，经查询客户侧为质差终端，请协助上门更换终端并一并处理故障问题，谢谢！
联系电话：15264698727；联系人：女士；来电流水：。 
2024071317333089320828901</t>
  </si>
  <si>
    <t>2024-07-13 17:46:29</t>
  </si>
  <si>
    <t>2024-07-13 17:46:51</t>
  </si>
  <si>
    <t>SD-057-240713-205648-7324</t>
  </si>
  <si>
    <t>2024-07-13 19:26:27</t>
  </si>
  <si>
    <t>【调研】-80+金卡-普通区域-寿光市-南魏钢材市场北沿街-15165606999-1000M-宽带上网投诉-次数0-202407130000585500</t>
  </si>
  <si>
    <t>202407130000585500</t>
  </si>
  <si>
    <t xml:space="preserve">202407130000585500#流程受理流水号：20240713192515151656069991140678
客户号码:15165606999
客户姓名:温**
投诉地市:潍坊
来话流水:2024071319245045820837077
宽带账号:15165606999
宽带账号归属地市:潍坊
宽带账号归属区县:寿光市
故障地址:潍坊寿光市洛城街道农圣街南魏钢材市场北沿街6号箱*********
联系电话:15165606999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故障细类:移动高清电视故障
携转原因:
故障时间:2024-07-13 19:25:33
魔百和单播/组播:组播
具体故障现象:电视直播或点播无法观看，
客户其他诉求:客户侧为质差终端，要求上门更换终端并一并处理故障问题。
</t>
  </si>
  <si>
    <t>2024-07-13 19:30:19</t>
  </si>
  <si>
    <t>2024-07-13 19:31:10</t>
  </si>
  <si>
    <t>SD-852-305769-1736-2800</t>
  </si>
  <si>
    <t>SD-057-240713-784152-7332</t>
  </si>
  <si>
    <t>2024-07-13 19:27:32</t>
  </si>
  <si>
    <t>80+普通-普通区域-高密市-沂塘自然村-13791669011-300M-宽带上网投诉-次数0-202407130000586306</t>
  </si>
  <si>
    <t>202407130000586306</t>
  </si>
  <si>
    <t xml:space="preserve">202407130000586306#宽带账号：13791669011；宽带地址：潍坊高密市醴泉街道沂塘沂塘自然村高密沂塘西村焦有法27号箱*；客户来电反映宽带不能正常使用客户不配合排障，要求上门，请协助处理，谢谢！联系电话：13791669011；联系人先生；来电流水：2024071319252816020840305
</t>
  </si>
  <si>
    <t>2024-07-13 19:31:36</t>
  </si>
  <si>
    <t>SD-057-240713-912437-7375</t>
  </si>
  <si>
    <t>2024-07-13 19:32:46</t>
  </si>
  <si>
    <t>80+普通-普通区域-寿光市-吴家营-15095267309-300M-宽带上网投诉-次数0-202407130000589254</t>
  </si>
  <si>
    <t>202407130000589254</t>
  </si>
  <si>
    <t xml:space="preserve">202407130000589254#宽带账号：15095267309；宽带地址：潍坊寿光市营里镇吴家营吴家营吴家营村23箱(吴国海外墙）*********
   ；客户来电反映移动高清无法观看，电视网络未连接，宽带正常使用，帐号排查正确，网口灯正常，网线无问题，指导网线换口，对应指导网络配置无效，要求上门，请协助处理，谢谢！联系电话：15095267309；联系人：先生；来电流水：2024071319231230820828239
</t>
  </si>
  <si>
    <t>2024-07-13 19:34:22</t>
  </si>
  <si>
    <t>2024-07-13 19:34:55</t>
  </si>
  <si>
    <t>SD-057-240713-830264-7393</t>
  </si>
  <si>
    <t>2024-07-13 19:35:02</t>
  </si>
  <si>
    <t>普通区域-寿光市-宅科一村自然村-15264678899-200M-宽带上网投诉-次数0-202407130000591891</t>
  </si>
  <si>
    <t>202407130000591891</t>
  </si>
  <si>
    <t>202407130000591891#宽带账号：15264678899；宽带地址：潍坊寿光市杨庄宅科一村宅科一村自然村宅科一村西南箱（黄学亮家外墙）******；客户来电反映宽带卡顿，经查询客户侧为质差终端，请协助上门更换终端并一并处理故障问题，谢谢！联系电话：15264678899；联系人：先生/女士；来电流水：2024071319330462820880166</t>
  </si>
  <si>
    <t>2024-07-13 19:40:22</t>
  </si>
  <si>
    <t>2024-07-13 19:40:43</t>
  </si>
  <si>
    <t>SD-057-240713-547312-5185</t>
  </si>
  <si>
    <t>2024-07-13 15:46:21</t>
  </si>
  <si>
    <t>【调研】-普通区域-奎文区-道口二印宿舍（齐荣家园）-15063602910-300M-魔百和投诉-次数0-202407130000427470</t>
  </si>
  <si>
    <t>202407130000427470</t>
  </si>
  <si>
    <t>202407130000427470#流程受理流水号：20240713154548150636029101097512
客户号码:15063602910
客户姓名:高*
投诉地市:潍坊
来话流水:2024071315371499020830708
宽带账号:15063602910
宽带账号归属地市:潍坊
宽带账号归属区县:奎文区
故障地址:潍坊奎文区潍州路街道潍州路道口二印宿舍（齐荣家园）8号楼*********
联系电话:15063602910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故障时间:2024-07-13 15:45:30
魔百和单播/组播:组播
具体故障现象:电视机提示无信号，
客户其他诉求:
魔百和单/组播：组播;宽带小区$[道口二印宿舍（齐荣家园）]$</t>
  </si>
  <si>
    <t>2024-07-13 15:49:32</t>
  </si>
  <si>
    <t>2024-07-13 15:50:11</t>
  </si>
  <si>
    <t>SD-851-294168-20800-29650</t>
  </si>
  <si>
    <t>SD-057-240713-308921-5186</t>
  </si>
  <si>
    <t>2024-07-13 15:46:35</t>
  </si>
  <si>
    <t>80+银卡-普通区域-寿光市-中南世纪星城B-15853669289-1000M-宽带上网投诉-次数0-202407130000426454</t>
  </si>
  <si>
    <t>202407130000426454</t>
  </si>
  <si>
    <t>202407130000426454#宽带账号：15853669289；宽带地址：潍坊寿光市洛城街道洛兴街中南世纪星城B4号楼*********；客户来电反映宽带网速慢，客户不在现场，客户不配合排障，要求师傅上门，请协助处理，谢谢！联系电话：本机；联系人先生；来电流水：2024071315444441220818112</t>
  </si>
  <si>
    <t>2024-07-13 15:51:20</t>
  </si>
  <si>
    <t>2024-07-13 15:51:50</t>
  </si>
  <si>
    <t>SD-851-235070-36591-15668</t>
  </si>
  <si>
    <t>SD-057-240713-309412-6070</t>
  </si>
  <si>
    <t>2024-07-13 17:20:10</t>
  </si>
  <si>
    <t>80+银卡-普通区域-安丘市-电力局家属院-13646462873-300M-宽带上网投诉-次数0-202407130000506555</t>
  </si>
  <si>
    <t>2024-07-14 18:21:00</t>
  </si>
  <si>
    <t>202407130000506555</t>
  </si>
  <si>
    <t>202407130000506555#宽带账号：13646462873；宽带地址：潍坊安丘市兴安街道向阳路电力局家属院迁12号楼；客户来电反映电视机顶盒卡顿，要求师傅上门，请协助处理，谢谢！联系电话：13646462873；来电流水：2024071317162549020851903</t>
  </si>
  <si>
    <t>2024-07-13 17:27:27</t>
  </si>
  <si>
    <t>2024-07-13 17:28:02</t>
  </si>
  <si>
    <t>SD-057-240713-374956-6445</t>
  </si>
  <si>
    <t>2024-07-13 18:02:52</t>
  </si>
  <si>
    <t>【调研】-80+普通-普通区域-高密市-尧头自然村-18763661428-300M-宽带上网投诉-次数0-20240713180109X869993633</t>
  </si>
  <si>
    <t>20240713180109X869993633</t>
  </si>
  <si>
    <t xml:space="preserve">【农村网络投诉】流程受理流水号：20240713175855187636614281127971
客户号码:18763661428
客户姓名:张**
投诉地市:潍坊
来话流水:2024071317582931320871121
宽带账号:18763661428
宽带账号归属地市:潍坊
宽带账号归属区县:高密市
故障地址:潍坊高密市醴泉街道尧头尧头自然村高密尧头孙少强53号箱*********
联系电话:18763661428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故障时间:2024-07-13 18:00:36
具体故障现象:无法上网
客户其他诉求:
</t>
  </si>
  <si>
    <t>2024-07-13 18:04:44</t>
  </si>
  <si>
    <t>2024-07-13 18:05:13</t>
  </si>
  <si>
    <t>SD-057-240713-968420-6479</t>
  </si>
  <si>
    <t>2024-07-13 18:08:18</t>
  </si>
  <si>
    <t>【调研】-普通区域-寿光市-青邱村自然村-13791862766-300M-宽带上网投诉-次数0-20240713180559X159186133</t>
  </si>
  <si>
    <t>20240713180559X159186133</t>
  </si>
  <si>
    <t xml:space="preserve">【农村网络投诉】流程受理流水号：20240713180442137918627661129144
客户号码:13791862766
客户姓名:刘**
投诉地市:潍坊
来话流水:2024071317591077520877230
宽带账号:13791862766
宽带账号归属地市:潍坊
宽带账号归属区县:寿光市
故障地址:潍坊寿光市纪台镇青邱村青邱村自然村34号箱*********
联系电话:18753631288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18:07:16
具体故障现象:光猫注册灯闪烁
客户其他诉求:
</t>
  </si>
  <si>
    <t>2024-07-13 18:14:22</t>
  </si>
  <si>
    <t>2024-07-13 18:18:31</t>
  </si>
  <si>
    <t>SD-851-241413-21-20138</t>
  </si>
  <si>
    <t>SD-057-240713-876124-2723</t>
  </si>
  <si>
    <t>2024-07-13 11:41:26</t>
  </si>
  <si>
    <t>【调研】-80+金卡-普通区域-诸城市-后官庄自然村-13791687722-1000M-宽带上网投诉-次数0-20240713113951X991389518</t>
  </si>
  <si>
    <t>20240713113951X991389518</t>
  </si>
  <si>
    <t xml:space="preserve">【农村网络投诉】流程受理流水号：20240713113847137916877221051777
客户号码:13791687722
客户姓名:宋*
投诉地市:潍坊
来话流水:2024071311382979420879384
宽带账号:13791687722
宽带账号归属地市:潍坊
宽带账号归属区县:诸城市
故障地址:潍坊诸城市昌城镇后官庄后官庄自然村后官庄村15号箱*********
联系电话:13791687722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11:39:34
具体故障现象:提示网络无法连接，
客户其他诉求:
</t>
  </si>
  <si>
    <t>2024-07-13 11:43:20</t>
  </si>
  <si>
    <t>SD-057-240713-648935-8322</t>
  </si>
  <si>
    <t>2024-07-13 21:23:17</t>
  </si>
  <si>
    <t>普通区域-高密市-杨家屯自然村-18765704187-300M-宽带上网投诉-次数0-20240713212127X887819942</t>
  </si>
  <si>
    <t>20240713212127X887819942</t>
  </si>
  <si>
    <t xml:space="preserve">【农村网络投诉】流程受理流水号：20240713211629187657041871152091
客户号码:18765704187
客户姓名:毛**
投诉地市:潍坊
来话流水:2024071321151761020809883
宽带账号:18765704187
宽带账号归属地市:潍坊
宽带账号归属区县:高密市
故障地址:潍坊高密市胶河生态园杨家屯杨家屯自然村高密杨家屯21号箱*********
联系电话:18765704187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21:20:32
具体故障现象:用户无法提供具体故障现象，
客户其他诉求:
</t>
  </si>
  <si>
    <t>2024-07-13 21:25:08</t>
  </si>
  <si>
    <t>2024-07-13 21:26:52</t>
  </si>
  <si>
    <t>SD-057-240713-952864-7815</t>
  </si>
  <si>
    <t>2024-07-13 20:14:38</t>
  </si>
  <si>
    <t>80+普通-普通区域-奎文区-梨园小区-13791617226-300M-宽带上网投诉-次数0-20240713201316X796444261</t>
  </si>
  <si>
    <t>20240713201316X796444261</t>
  </si>
  <si>
    <t xml:space="preserve">流程受理流水号：20240713200959137916172261145850
客户号码:13791617226
客户姓名:王**
投诉地市:潍坊
来话流水:2024071320092076320855627
宽带账号:13791617226
宽带账号归属地市:潍坊
宽带账号归属区县:高新
故障地址:潍坊高新高新城区新华路梨园小区4号楼*********
联系电话:13791617226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20:12:31
具体故障现象:用户无法提供具体故障现象，
客户其他诉求:
</t>
  </si>
  <si>
    <t>2024-07-13 20:16:30</t>
  </si>
  <si>
    <t>2024-07-13 20:17:00</t>
  </si>
  <si>
    <t>SD-057-240713-085471-7816</t>
  </si>
  <si>
    <t>2024-07-13 20:14:41</t>
  </si>
  <si>
    <t>80+普通-FTTR-普通区域-安丘市-东方明珠-15006657456-1000M-魔百和投诉-次数0-20240713201324X804947414</t>
  </si>
  <si>
    <t>20240713201324X804947414</t>
  </si>
  <si>
    <t>流程受理流水号：20240713200656150066574561145544
客户号码:15006657456
客户姓名:付**
投诉地市:潍坊
来话流水:2024071320064274420844075
宽带账号:15006657456
宽带账号归属地市:潍坊
宽带账号归属区县:安丘市
故障地址:潍坊安丘市兴安街道商场路东方明珠东方明珠23号楼3单元504
联系电话:15006657456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故障时间:2024-07-13 20:07:14
魔百和单播/组播:组播
具体故障现象:登陆超时，线上未恢复。
客户其他诉求:请审核谢谢
魔百和单/组播：组播</t>
  </si>
  <si>
    <t>2024-07-13 20:17:18</t>
  </si>
  <si>
    <t>2024-07-13 20:17:37</t>
  </si>
  <si>
    <t>SD-851-255549-11814-21905</t>
  </si>
  <si>
    <t>SD-057-240713-376142-8376</t>
  </si>
  <si>
    <t>2024-07-13 21:32:12</t>
  </si>
  <si>
    <t>普通区域-临朐县-洛庄自然村-15095102785-300M-宽带上网投诉-次数0-202407130000625286</t>
  </si>
  <si>
    <t>202407130000625286</t>
  </si>
  <si>
    <t>202407130000625286#流程受理流水号：20240713213053150951027851153195
客户号码:15095102785
客户姓名:王**
投诉地市:潍坊
来话流水:2024071321303359120856016
宽带账号:15095102785
宽带账号归属地市:潍坊
宽带账号归属区县:临朐县
故障地址:潍坊临朐县寺头镇人民政府洛庄洛庄自然村洛庄（扩容）16号箱王兴来（外墙）*********
联系电话:15095102785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21:31:55
具体故障现象:光猫亮红灯，
客户其他诉求:
;宽带小区$[洛庄自然村]$</t>
  </si>
  <si>
    <t>2024-07-13 21:37:45</t>
  </si>
  <si>
    <t>2024-07-13 21:41:23</t>
  </si>
  <si>
    <t>SD-057-240713-987240-2234</t>
  </si>
  <si>
    <t>2024-07-13 11:02:56</t>
  </si>
  <si>
    <t>【调研】-80+普通-普通区域-诸城市-世家豪情-13793615301-300M-宽带上网投诉-次数0-202407130000228517</t>
  </si>
  <si>
    <t>202407130000228517</t>
  </si>
  <si>
    <t>202407130000228517# 宽带账号：13793615301；宽带地址：潍坊诸城市密州街道繁荣路世家豪情；客户来电反映宽带无法上网，经查询客户侧为质差终端，请协助上门更换终端并一并处理故障问题，谢谢！联系电话：15264614927；联系人：女士；来电流水：2024071310574997520804491</t>
  </si>
  <si>
    <t>2024-07-13 11:07:58</t>
  </si>
  <si>
    <t>2024-07-13 11:08:42</t>
  </si>
  <si>
    <t>SD-057-240713-867413-7817</t>
  </si>
  <si>
    <t>2024-07-13 20:14:42</t>
  </si>
  <si>
    <t>80+普通-普通区域-昌邑市-小南孟村-15866116605-1000M-宽带上网投诉-次数0-202407130000606851</t>
  </si>
  <si>
    <t>202407130000606851</t>
  </si>
  <si>
    <t>202407130000606851#宽带账号：15866116605；宽带地址：潍坊昌邑市北孟镇小南孟村小南孟村35号箱；客户来电反映电视网络故障，经查询客户侧为机顶盒质差终端，请协助上门更换终端并一并处理故障问题，谢谢！联系电话：15866116605；联系人：先生；来电流水： 2024071320113814320865602。</t>
  </si>
  <si>
    <t>2024-07-13 20:15:57</t>
  </si>
  <si>
    <t>2024-07-13 20:17:22</t>
  </si>
  <si>
    <t>SD-851-244944-19913-25455</t>
  </si>
  <si>
    <t>SD-057-240713-693104-3065</t>
  </si>
  <si>
    <t>2024-07-13 12:12:21</t>
  </si>
  <si>
    <t>普通区域-高密市-黑王家自然村-15265655572-1000M-宽带上网投诉-次数0-202407130000292440</t>
  </si>
  <si>
    <t>202407130000292440</t>
  </si>
  <si>
    <t>202407130000292440#宽带账号：15265655572宽带地址：潍坊高密市大牟家镇黑王家
客户来电反映宽带机顶盒无法使用，光猫亮红灯客户不会操作，无法配合线上指导，要求上门服务，请协助处理，谢谢！联系电话：13173165102联系人：女士来电流水：2024071312095669820892569</t>
  </si>
  <si>
    <t>2024-07-13 12:17:46</t>
  </si>
  <si>
    <t>2024-07-13 12:18:32</t>
  </si>
  <si>
    <t>SD-851-308376-722-26297</t>
  </si>
  <si>
    <t>SD-057-240713-948172-8515</t>
  </si>
  <si>
    <t>2024-07-13 22:45:46</t>
  </si>
  <si>
    <t>【调研】-80+普通-FTTR-普通区域-奎文区-供电公司五洲花园二期-13336360678-1000M-宽带上网投诉-次数0-202407130000631954</t>
  </si>
  <si>
    <t>202407130000631954</t>
  </si>
  <si>
    <t>202407130000631954#流程受理流水号：20240713224449133363606781153849
客户号码:13336360678
客户姓名:张**
投诉地市:潍坊
来话流水:2024071322443573620834232
宽带账号:13336360678
宽带账号归属地市:潍坊
宽带账号归属区县:奎文区
故障地址:潍坊奎文区北苑街道乐川街供电公司五洲花园二期5号楼*********
联系电话:13336360678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光功率:-13.60
故障大类:宽带/电视
故障细类:宽带无法上网
携转原因:
故障时间:2024-07-13 22:45:29
具体故障现象:光猫灯正常但电脑手机无法上网，
客户其他诉求:
;宽带小区$[供电公司五洲花园二期]$</t>
  </si>
  <si>
    <t>2024-07-13 22:53:14</t>
  </si>
  <si>
    <t>2024-07-14 07:27:24</t>
  </si>
  <si>
    <t>SD-851-292810-36001-29671</t>
  </si>
  <si>
    <t>SD-057-240713-418906-8518</t>
  </si>
  <si>
    <t>2024-07-13 22:49:49</t>
  </si>
  <si>
    <t>普通区域-奎文区-光明小区南区-15169562888-200M-宽带上网投诉-次数0-202407130000630902</t>
  </si>
  <si>
    <t>202407130000630902</t>
  </si>
  <si>
    <t xml:space="preserve">202407130000630902#流程受理流水号：20240713224901151695628881153860
客户号码:15169562888
客户姓名:代**
投诉地市:潍坊
来话流水:2024071322484543220835098
宽带账号:15169562888
宽带账号归属地市:潍坊
宽带账号归属区县:奎文区
故障地址:潍坊奎文区潍洲路街道光明街光明小区南区光明南区14号楼*********
联系电话:15169562888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22:49:37
具体故障现象:提示网络无法连接，
客户其他诉求:客户侧为质差终端，要求上门更换终端并一并处理故障问题。
</t>
  </si>
  <si>
    <t>2024-07-13 23:39:18</t>
  </si>
  <si>
    <t>2024-07-14 07:09:39</t>
  </si>
  <si>
    <t>SD-057-240713-812567-2209</t>
  </si>
  <si>
    <t>2024-07-13 11:00:47</t>
  </si>
  <si>
    <t>普通区域-奎文区-鼎邦丽池（代理商保护，开户联系19819652007）-13721975985-300M-宽带上网投诉-次数0-202407130000227605</t>
  </si>
  <si>
    <t>202407130000227605</t>
  </si>
  <si>
    <t xml:space="preserve">202407130000227605#宽带账号：13721975985；宽带地址：潍坊高新高新城区蓉花路鼎邦丽池（代理商保护，开户联系19819652007）D11203；客户来电反映移动高清电视无法观看，客户不在现场，无法配合线上指导/客户不配合排障，要求上门，请协助处理，谢谢！联系电话：13721975985；联系人：先生；来电流水：2024071310571532720897593。 
</t>
  </si>
  <si>
    <t>2024-07-13 11:07:41</t>
  </si>
  <si>
    <t>SD-057-240713-654931-8333</t>
  </si>
  <si>
    <t>2024-07-13 21:26:02</t>
  </si>
  <si>
    <t>80+金卡-普通区域-安丘市-被服厂家属院(含供销社2号楼)-15054848677-1000M-魔百和投诉-次数0-20240713212323X393520900</t>
  </si>
  <si>
    <t>20240713212323X393520900</t>
  </si>
  <si>
    <t>流程受理流水号：20240713212137150548486771152461
客户号码:15054848677
客户姓名:谭**
投诉地市:潍坊
来话流水:2024071321212021320828804
宽带账号:15054848677
宽带账号归属地市:潍坊
宽带账号归属区县:安丘市
故障地址:潍坊安丘市兴安街道商场路被服厂家属院3号楼4-408*********
联系电话:15054848677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故障时间:2024-07-13 21:24:02
魔百和单播/组播:单播
具体故障现象:电视直播或点播无法观看，
客户其他诉求:
魔百和单/组播：单播</t>
  </si>
  <si>
    <t>2024-07-13 21:31:40</t>
  </si>
  <si>
    <t>2024-07-13 21:32:06</t>
  </si>
  <si>
    <t>SD-851-289434-2568-5135</t>
  </si>
  <si>
    <t>SD-057-240713-531094-8336</t>
  </si>
  <si>
    <t>2024-07-13 21:26:09</t>
  </si>
  <si>
    <t>普通区域-临朐县-张阁店自然村-18265659026-200M-宽带上网投诉-次数0-20240713212345X254567000</t>
  </si>
  <si>
    <t>20240713212345X254567000</t>
  </si>
  <si>
    <t xml:space="preserve">【农村网络投诉】流程受理流水号：20240713212322182656590261152603
客户号码:18265659026
客户姓名:张**
投诉地市:潍坊
来话流水:2024071321222825420832416
宽带账号:18265659026
宽带账号归属地市:潍坊
宽带账号归属区县:临朐县
故障地址:潍坊临朐县山旺镇人民政府张阁店张阁店自然村张阁店（扩容）6号箱张子民（外墙）*********
联系电话:18265659026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21:25:17
具体故障现象:光猫亮红灯，
客户其他诉求:请审核
</t>
  </si>
  <si>
    <t>2024-07-13 21:30:10</t>
  </si>
  <si>
    <t>2024-07-13 21:35:30</t>
  </si>
  <si>
    <t>SD-057-240713-692814-7773</t>
  </si>
  <si>
    <t>2024-07-13 20:10:14</t>
  </si>
  <si>
    <t>80+普通-普通区域-青州市-沟岔村-15954420391-500M-宽带上网投诉-次数0-202407130000604953</t>
  </si>
  <si>
    <t>202407130000604953</t>
  </si>
  <si>
    <t xml:space="preserve">202407130000604953#流程受理流水号：20240713200921159544203911145799
客户号码:15954420391
客户姓名:赵**
投诉地市:潍坊
来话流水:2024071320090819220854735
宽带账号:15954420391
宽带账号归属地市:潍坊
宽带账号归属区县:青州市
故障地址:潍坊青州市谭坊镇沟岔沟岔村1号箱（赵静墙头）*********
联系电话:15954420391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故障时间:2024-07-13 20:09:41
魔百和单播/组播:单播
具体故障现象:电视直播或点播无法观看，
客户其他诉求:客户侧为质差终端，要求上门更换终端并一并处理故障问题。用户要求明天上门检测。
</t>
  </si>
  <si>
    <t>2024-07-13 20:12:49</t>
  </si>
  <si>
    <t>2024-07-13 20:13:09</t>
  </si>
  <si>
    <t>SD-057-240713-039864-7593</t>
  </si>
  <si>
    <t>2024-07-13 19:56:17</t>
  </si>
  <si>
    <t>【调研】-80+普通-FTTR-普通区域-坊子区-凤栖桃源-13626360389-200M-宽带上网投诉-次数0-20240713195338X618946643 二级督办</t>
  </si>
  <si>
    <t>20240713195338X618946643</t>
  </si>
  <si>
    <t xml:space="preserve">流程受理流水号：20240713195238136263603891143990
客户号码:13626360389
客户姓名:许**
投诉地市:潍坊
来话流水:2024071319425919220829817
宽带账号:13626360389
宽带账号归属地市:潍坊
宽带账号归属区县:坊子区
故障地址:潍坊坊子区坊子新区凤凰街凤栖桃源4号楼*********
联系电话:13626360389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光功率:-14.88
故障大类:宽带/电视
故障细类:网速慢/上网掉线(专席)
携转原因:
故障时间:2024-07-13 19:51:50
具体故障现象:频繁掉线，客户来电反映网络频繁掉线，有投诉倾向，请尽快的处理，谢谢
客户其他诉求:
</t>
  </si>
  <si>
    <t>2024-07-13 19:59:14</t>
  </si>
  <si>
    <t>2024-07-13 19:59:40</t>
  </si>
  <si>
    <t>SD-057-240713-102594-3021</t>
  </si>
  <si>
    <t>2024-07-13 12:10:47</t>
  </si>
  <si>
    <t>普通区域-寿光市-信桥-13721945780-300M-宽带上网投诉-次数0-202407130000289639</t>
  </si>
  <si>
    <t>202407130000289639</t>
  </si>
  <si>
    <t>202407130000289639#宽带账号：13721945780；宽带地址：潍坊寿光市化龙镇信桥信桥信桥村18号箱*********；客户来电反映移动高清无法观看，客户为老人不会操作，要求师傅上门，请协助处理，谢谢！联系电话：18264695960；联系人先生；来电流水：2024071312075121120876360</t>
  </si>
  <si>
    <t>2024-07-13 12:21:24</t>
  </si>
  <si>
    <t>2024-07-13 12:22:10</t>
  </si>
  <si>
    <t>SD-057-240713-462570-7865</t>
  </si>
  <si>
    <t>2024-07-13 20:20:30</t>
  </si>
  <si>
    <t>普通区域-寿光市-陈家马村自然村-13573656737-100M-宽带上网投诉-次数0-202407130000607077</t>
  </si>
  <si>
    <t>202407130000607077</t>
  </si>
  <si>
    <t>202407130000607077#宽带账号：13573656737；宽带地址：潍坊寿光市王高镇陈家马村陈家马村自然村陈家马村扩容13号箱陈光德外墙**；客户来电反映宽带无法上网，经查询客户侧为质差路由器，请协助上门更换终端并一并处理故障问题，谢谢！联系电话18615912007；联系人：刘*；来电流水：2024071320171490020890132。</t>
  </si>
  <si>
    <t>2024-07-13 20:30:42</t>
  </si>
  <si>
    <t>2024-07-13 20:31:31</t>
  </si>
  <si>
    <t>SD-057-240713-087149-8042</t>
  </si>
  <si>
    <t>2024-07-13 20:47:05</t>
  </si>
  <si>
    <t>80+普通-普通区域-安丘市-中孙家庄村-13780884366-500M-宽带上网投诉-次数0-20240713204424X664515869</t>
  </si>
  <si>
    <t>20240713204424X664515869</t>
  </si>
  <si>
    <t xml:space="preserve">【农村网络投诉】流程受理流水号：20240713204323137808843661149395
客户号码:13780884366
客户姓名:孙**
投诉地市:潍坊
来话流水:2024071320423576220894799
宽带账号:13780884366
宽带账号归属地市:潍坊
宽带账号归属区县:安丘市
故障地址:潍坊安丘市石埠子镇中孙家庄中孙家庄村2#王进功*********
联系电话:13780884366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20:43:59
具体故障现象:光猫亮红灯，捋直插紧重启
客户其他诉求:
</t>
  </si>
  <si>
    <t>2024-07-13 20:52:11</t>
  </si>
  <si>
    <t>2024-07-13 20:57:40</t>
  </si>
  <si>
    <t>SD-851-253913-7133-8603</t>
  </si>
  <si>
    <t>SD-057-240713-706593-8339</t>
  </si>
  <si>
    <t>2024-07-13 21:26:13</t>
  </si>
  <si>
    <t>普通区域-诸城市-芦山家园二期-13561443875-300M-宽带上网投诉-次数0-202407130000627056</t>
  </si>
  <si>
    <t>202407130000627056</t>
  </si>
  <si>
    <t>202407130000627056#宽带账号：13561443875；宽带地址：潍坊诸城市密州街道芦山芦山家园二期26号楼*********客户来电反映宽带卡顿/客户不配合排障，要求上门，请协助处理，谢谢！联系电话13561443875：；来电流水2024071321200233320824763</t>
  </si>
  <si>
    <t>2024-07-13 21:28:28</t>
  </si>
  <si>
    <t>2024-07-13 21:29:10</t>
  </si>
  <si>
    <t>SD-851-274633-456-874</t>
  </si>
  <si>
    <t>SD-057-240713-458726-6158</t>
  </si>
  <si>
    <t>2024-07-13 17:30:47</t>
  </si>
  <si>
    <t>普通区域-青州市-世纪星城-13563693662-1000M-宽带上网投诉-次数0-202407130000514492</t>
  </si>
  <si>
    <t>2024-07-14 18:31:00</t>
  </si>
  <si>
    <t>202407130000514492</t>
  </si>
  <si>
    <t>202407130000514492#流程受理流水号：20240713172934135636936621121724
客户号码:13563693662
客户姓名:彭*
投诉地市:潍坊
来话流水:2024071317290445920883730
宽带账号:13563693662
宽带账号归属地市:潍坊
宽带账号归属区县:青州市
故障地址:潍坊青州市云门山街道海岱南路世纪星城8号楼*********
联系电话:19953761104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故障时间:2024-07-13 17:19:12
具体故障现象:光猫亮红灯，
客户其他诉求:要求退还无法使用期间的宽带费用，
;宽带小区$[世纪星城]$</t>
  </si>
  <si>
    <t>2024-07-13 17:43:08</t>
  </si>
  <si>
    <t>2024-07-13 17:44:21</t>
  </si>
  <si>
    <t>SD-851-330680-4852-4922</t>
  </si>
  <si>
    <t>SD-057-240713-803971-2240</t>
  </si>
  <si>
    <t>2024-07-13 11:03:15</t>
  </si>
  <si>
    <t>普通区域-青州市-程辛村-19862618808-300M-宽带上网投诉-次数0-20240713110151X711625479</t>
  </si>
  <si>
    <t>20240713110151X711625479</t>
  </si>
  <si>
    <t xml:space="preserve">【农村网络投诉】流程受理流水号：20240713110034198626188081041961
客户号码:19862618808
客户姓名:张*
投诉地市:潍坊
来话流水:2024071310594329820826706
宽带账号:19862618808
宽带账号归属地市:潍坊
宽带账号归属区县:青州市
故障地址:潍坊青州市谭坊镇程辛程辛村商业街扩10（程辛社区服务中心）*********
联系电话:18253663666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11:01:38
具体故障现象:提示网络无法连接，
客户其他诉求:
</t>
  </si>
  <si>
    <t>2024-07-13 11:06:24</t>
  </si>
  <si>
    <t>2024-07-13 11:07:03</t>
  </si>
  <si>
    <t>SD-851-285174-2164-1729</t>
  </si>
  <si>
    <t>SD-057-240713-605413-7549</t>
  </si>
  <si>
    <t>2024-07-13 19:50:45</t>
  </si>
  <si>
    <t>80+银卡-普通区域-安丘市-石山子-15963609098-300M-宽带上网投诉-次数0-20240713194932X372216649</t>
  </si>
  <si>
    <t>20240713194932X372216649</t>
  </si>
  <si>
    <t>【农村网络投诉】流程受理流水号：20240713194836159636090981143519
客户号码:15963609098
客户姓名:赵**
投诉地市:潍坊
来话流水:2024071319471896420851594
宽带账号:15963609098
宽带账号归属地市:潍坊
宽带账号归属区县:安丘市
故障地址:潍坊安丘市辉渠镇石山子村石山子石山子9号箱赵青栾*********
联系电话:18763614653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光功率:-30.96
故障大类:宽带/电视
故障细类:网速慢/上网掉线(专席)
携转原因:
故障时间:2024-07-13 19:49:16
具体故障现象:家庭WiFi信号弱，请协助谢谢
客户</t>
  </si>
  <si>
    <t>2024-07-13 19:53:18</t>
  </si>
  <si>
    <t>2024-07-13 19:54:07</t>
  </si>
  <si>
    <t>SD-851-326175-6227-20642</t>
  </si>
  <si>
    <t>SD-057-240713-860251-7604</t>
  </si>
  <si>
    <t>2024-07-13 19:57:19</t>
  </si>
  <si>
    <t>80+银卡-普通区域-昌邑市-顾仙村自然村-15169696348-300M-宽带上网投诉-次数0-202407130000599506</t>
  </si>
  <si>
    <t>202407130000599506</t>
  </si>
  <si>
    <t xml:space="preserve">202407130000599506#流程受理流水号：20240713195534151696963481144325
客户号码:15169696348
客户姓名:陆**
投诉地市:潍坊
来话流水:2024071319551508420890989
宽带账号:15169696348
宽带账号归属地市:潍坊
宽带账号归属区县:昌邑市
故障地址:潍坊昌邑市饮马镇顾仙村顾仙村自然村14号箱于子江*********
联系电话:15169696348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19:56:02
具体故障现象:光猫亮红灯，
客户其他诉求:客户侧为质差终端，要求上门更换终端并一并处理故障问题。
</t>
  </si>
  <si>
    <t>2024-07-13 20:01:05</t>
  </si>
  <si>
    <t>2024-07-13 20:01:57</t>
  </si>
  <si>
    <t>SD-057-240713-386175-3009</t>
  </si>
  <si>
    <t>2024-07-13 12:10:07</t>
  </si>
  <si>
    <t>80+金卡-FTTR-普通区域-奎文区-中建大观天下（含一三期）-13402264365-1000M-宽带上网投诉-次数0-202407130000289156</t>
  </si>
  <si>
    <t>202407130000289156</t>
  </si>
  <si>
    <t>202407130000289156#宽带账号：13402264365宽带地址：潍坊高新高新城区东方路中建大观天下5号楼
客户来电反映宽带机顶盒无法使用，客户不会操作，无法配合线上指导，要求上门服务，请协助处理，谢谢！联系电话：本机联系人：女士来电流水：2024071312025769820837109</t>
  </si>
  <si>
    <t>2024-07-13 12:13:48</t>
  </si>
  <si>
    <t>2024-07-13 12:14:21</t>
  </si>
  <si>
    <t>SD-851-315069-31348-559</t>
  </si>
  <si>
    <t>SD-057-240713-659147-6200</t>
  </si>
  <si>
    <t>2024-07-13 17:37:13</t>
  </si>
  <si>
    <t>【重投】-普通区域-潍城区-城隍庙片区-15094969990-100M-宽带上网投诉-次数0-202407130000523137</t>
  </si>
  <si>
    <t>2024-07-14 18:38:00</t>
  </si>
  <si>
    <t>202407130000523137</t>
  </si>
  <si>
    <t xml:space="preserve">202407130000523137#流程受理流水号：20240713173255150949699901122449
客户号码:15094969990
客户姓名:张*
投诉地市:潍坊
来话流水:2024071317322436820817715
宽带账号:15094969990
宽带账号归属地市:潍坊
宽带账号归属区县:潍城区
故障地址:潍坊潍城区城关街道东风西街城隍庙片区4#向阳路沿街潍县青萝卜*********
联系电话:15094969990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17:36:24
具体故障现象:提示网络无法连接，
客户其他诉求:客户侧为质差终端，要求上门更换终端并一并处理故障问题。
</t>
  </si>
  <si>
    <t>2024-07-13 17:40:04</t>
  </si>
  <si>
    <t>2024-07-13 17:40:39</t>
  </si>
  <si>
    <t>SD-851-275729-26694-18465</t>
  </si>
  <si>
    <t>SD-057-240713-259870-6201</t>
  </si>
  <si>
    <t>2024-07-13 17:37:22</t>
  </si>
  <si>
    <t>【调研】-80+金卡-FTTR-普通区域-昌乐县-大东庄村沿街自然村-15853625888-1000M-宽带上网投诉-次数0-202407130000519842</t>
  </si>
  <si>
    <t>202407130000519842</t>
  </si>
  <si>
    <t xml:space="preserve">202407130000519842#宽带账号：15853625888宽带地址：潍坊昌乐县朱刘街道大东庄村
客户来电反映机顶盒无法使用，客户不会操作，无法进行线上指导，经查询客户侧为质差机顶盒终端，请协助处理故障问题，谢谢！联系电话：18706533088联系人：先生；来电流水：2024071317320999520815294
</t>
  </si>
  <si>
    <t>2024-07-13 17:41:06</t>
  </si>
  <si>
    <t>2024-07-13 17:41:37</t>
  </si>
  <si>
    <t>SD-851-235183-27092-12166</t>
  </si>
  <si>
    <t>SD-057-240713-307546-7789</t>
  </si>
  <si>
    <t>2024-07-13 20:11:43</t>
  </si>
  <si>
    <t>【调研】-80+普通-普通区域-寿光市-苏州园北区-13406677888-300M-宽带上网投诉-次数0-202407130000606621</t>
  </si>
  <si>
    <t>202407130000606621</t>
  </si>
  <si>
    <t>202407130000606621#宽带账号：13406677888；宽带地址：潍坊寿光市圣城街道晨鸣路苏州园北区16号楼*********；接入方式：FTTH，当前是否在线：在线，端到端诊断结果：客户侧设备问题，是否智能网关：，客户反映电视无法观看，显示质差，要求尽快处理回复！来电流水：2024071320042919220834468联系电话：13406677888</t>
  </si>
  <si>
    <t>2024-07-13 20:14:53</t>
  </si>
  <si>
    <t>2024-07-13 20:15:20</t>
  </si>
  <si>
    <t>SD-851-320026-8750-13472</t>
  </si>
  <si>
    <t>SD-057-240713-714028-7844</t>
  </si>
  <si>
    <t>2024-07-13 20:18:01</t>
  </si>
  <si>
    <t>普通区域-高密市-郝家村自然村-13561403882-100M-宽带上网投诉-次数0-202407130000606909</t>
  </si>
  <si>
    <t>202407130000606909</t>
  </si>
  <si>
    <t xml:space="preserve">202407130000606909#流程受理流水号：20240713201703135614038821146642
客户号码:13561403882
客户姓名:范***********
投诉地市:潍坊
来话流水:2024071320162059920886114
宽带账号:13561403882
宽带账号归属地市:潍坊
宽带账号归属区县:高密市
故障地址:潍坊高密市柴沟镇郝家村郝家村自然村郝家村15号箱范立强*********
联系电话:13561403882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故障时间:2024-07-13 20:17:13
魔百和单播/组播:组播
具体故障现象:电视提示网络类错误，
客户其他诉求:客户侧为质差终端，要求上门更换终端并一并处理故障问题。
</t>
  </si>
  <si>
    <t>2024-07-13 20:21:56</t>
  </si>
  <si>
    <t>2024-07-13 20:22:20</t>
  </si>
  <si>
    <t>SD-057-240713-078361-7551</t>
  </si>
  <si>
    <t>2024-07-13 19:50:52</t>
  </si>
  <si>
    <t>80+普通-普通区域-寿光市-温家-15963449380-300M-宽带上网投诉-次数0-20240713194951X391271217</t>
  </si>
  <si>
    <t>20240713194951X391271217</t>
  </si>
  <si>
    <t xml:space="preserve">【农村网络投诉】流程受理流水号：20240713194758159634493801143443
客户号码:15963449380
客户姓名:杨**
投诉地市:潍坊
来话流水:2024071319473819220853143
宽带账号:15963449380
宽带账号归属地市:潍坊
宽带账号归属区县:寿光市
故障地址:潍坊寿光市侯镇温家村温家温家村2号箱*********
联系电话:15963449380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19:49:34
具体故障现象:光猫亮红灯，
客户其他诉求:
</t>
  </si>
  <si>
    <t>2024-07-13 19:52:28</t>
  </si>
  <si>
    <t>2024-07-13 19:52:45</t>
  </si>
  <si>
    <t>SD-851-276224-4477-18799</t>
  </si>
  <si>
    <t>SD-057-240713-940713-3054</t>
  </si>
  <si>
    <t>2024-07-13 12:11:52</t>
  </si>
  <si>
    <t>普通区域-安丘市-青云瑞景园(含锦绣上河园)-13506498848-200M-宽带上网投诉-次数0-202407130000283439</t>
  </si>
  <si>
    <t>202407130000283439</t>
  </si>
  <si>
    <t>202407130000283439#宽带账号：13506498848；宽带地址：潍坊安丘市兴安街道翠微路青云瑞景园20号楼*；客户来电反映宽带无法使用 ，无法配合线上指导/客户不配合排障，要求上门，请协助处理，谢谢！联系电话：13506498848；联系人：女士；来电流水：2024071312101877620895455。</t>
  </si>
  <si>
    <t>2024-07-13 12:13:00</t>
  </si>
  <si>
    <t>2024-07-13 12:13:23</t>
  </si>
  <si>
    <t>SD-057-240713-874391-6169</t>
  </si>
  <si>
    <t>2024-07-13 17:32:06</t>
  </si>
  <si>
    <t>80+白金-普通区域-潍城区-银河花园d区-18366305259-1000M-宽带上网投诉-次数0-20240713172916X956930165</t>
  </si>
  <si>
    <t>2024-07-14 18:33:00</t>
  </si>
  <si>
    <t>20240713172916X956930165</t>
  </si>
  <si>
    <t xml:space="preserve">流程受理流水号：20240713172738183663052591121320
客户号码:18366305259
客户姓名:夏**
投诉地市:潍坊
来话流水:2024071317253532620847957
宽带账号:18366305259
宽带账号归属地市:潍坊
宽带账号归属区县:潍城区
故障地址:潍坊潍城区经济开发区管理委员会北宫西街银河花园d区5号楼*********
联系电话:13721979761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17:26:47
具体故障现象:光猫亮红灯，插紧捋直光前线
客户其他诉求:
</t>
  </si>
  <si>
    <t>2024-07-13 17:37:20</t>
  </si>
  <si>
    <t>2024-07-13 17:37:39</t>
  </si>
  <si>
    <t>SD-851-328781-26721-28562</t>
  </si>
  <si>
    <t>SD-057-240713-245803-7879</t>
  </si>
  <si>
    <t>2024-07-13 20:23:03</t>
  </si>
  <si>
    <t>【调研】-FTTR-普通区域-奎文区-风筝协会宿舍-13863600838-1000M-宽带上网投诉-次数0-20240713202013X213387998</t>
  </si>
  <si>
    <t>20240713202013X213387998</t>
  </si>
  <si>
    <t xml:space="preserve">流程受理流水号：20240713201711138636008381146656
客户号码:13863600838
客户姓名:李**
投诉地市:潍坊
来话流水:2024071320163000220886824
宽带账号:13863600838
宽带账号归属地市:潍坊
宽带账号归属区县:奎文区
故障地址:潍坊奎文区高新城区东风街风筝协会宿舍1号楼*********
联系电话:13863600838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故障时间:2024-07-13 20:18:07
具体故障现象:PON灯闪，引导 重启 光猫 插紧 光钎线
客户其他诉求:谢谢
</t>
  </si>
  <si>
    <t>2024-07-13 20:25:07</t>
  </si>
  <si>
    <t>2024-07-13 20:27:23</t>
  </si>
  <si>
    <t>SD-851-327679-18615-21469</t>
  </si>
  <si>
    <t>SD-057-240713-034982-2285</t>
  </si>
  <si>
    <t>2024-07-13 11:08:22</t>
  </si>
  <si>
    <t>80+普通-普通区域-高密市-后院头自然村-13506460662-200M-宽带上网投诉-次数0-20240713110622X982204401</t>
  </si>
  <si>
    <t>2024-07-14 12:09:00</t>
  </si>
  <si>
    <t>20240713110622X982204401</t>
  </si>
  <si>
    <t xml:space="preserve">【农村网络投诉】流程受理流水号：20240713110519135064606621043179
客户号码:13506460662
客户姓名:王**
投诉地市:潍坊
来话流水:2024071311031326520868362
宽带账号:13506460662
宽带账号归属地市:潍坊
宽带账号归属区县:高密市
故障地址:潍坊高密市井沟镇后院头村
联系电话:17864410662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11:05:32
具体故障现象:光猫亮红灯，插紧捋直光纤线未恢复，请协助，谢谢。
客户其他诉求:请协助，谢谢。
</t>
  </si>
  <si>
    <t>2024-07-13 11:08:41</t>
  </si>
  <si>
    <t>2024-07-13 11:09:47</t>
  </si>
  <si>
    <t>SD-057-240713-489631-7998</t>
  </si>
  <si>
    <t>2024-07-13 20:40:34</t>
  </si>
  <si>
    <t>【调研】-(目标)普通区域-诸城市-皇家半岛小区-15725666101-200M-魔百和投诉-次数0-202407130000614751</t>
  </si>
  <si>
    <t>202407130000614751</t>
  </si>
  <si>
    <t>202407130000614751#流程受理流水号：20240713203244157256661011148306
客户号码:15725666101
客户姓名:孙**
投诉地市:潍坊
来话流水:2024071320305454220847991
宽带账号:15725666101
宽带账号归属地市:潍坊
宽带账号归属区县:诸城市
故障地址:潍坊诸城市龙都街道沿河路皇家半岛小区21号楼*********
联系电话:15725666101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故障时间:2024-07-13 20:37:44
魔百和单播/组播:组播
具体故障现象:客户表示机顶盒遥控器开关键不好用，引导恢复出厂，换电池试过未恢复，客户还表示家里的网速慢，客户的路由器使用3年了，给客户解释不认可，请核实处理谢谢
客户其他诉求:
魔百和单/组播：组播;宽带小区$[皇家半岛小区]$</t>
  </si>
  <si>
    <t>2024-07-13 20:43:12</t>
  </si>
  <si>
    <t>2024-07-13 20:44:02</t>
  </si>
  <si>
    <t>SD-057-240713-268504-8057</t>
  </si>
  <si>
    <t>2024-07-13 20:49:00</t>
  </si>
  <si>
    <t>【调研】-80+普通-普通区域-昌乐县-蓝宝石花园-13506490610-100M-宽带上网投诉-次数0-202407130000617581</t>
  </si>
  <si>
    <t>202407130000617581</t>
  </si>
  <si>
    <t xml:space="preserve">202407130000617581#流程受理流水号：20240713204755135064906101149817
客户号码:13506490610
客户姓名:宇**
投诉地市:潍坊
来话流水:2024071320474099820814835
宽带账号:13506490610
宽带账号归属地市:潍坊
宽带账号归属区县:昌乐县
故障地址:潍坊昌乐县城关街道孤山街蓝宝石花园27号楼*********
联系电话:13506490610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20:48:06
具体故障现象:光猫亮红灯，
客户其他诉求:客户侧为质差终端，要求上门更换终端并一并处理故障问题。
</t>
  </si>
  <si>
    <t>2024-07-13 20:51:05</t>
  </si>
  <si>
    <t>2024-07-13 20:51:25</t>
  </si>
  <si>
    <t>SD-057-240713-749213-8490</t>
  </si>
  <si>
    <t>2024-07-13 22:16:01</t>
  </si>
  <si>
    <t>【调研】-80+普通-普通区域-安丘市-景芝党委家属院-13573676168-200M-宽带上网投诉-次数0-202407130000631688</t>
  </si>
  <si>
    <t>202407130000631688</t>
  </si>
  <si>
    <t>202407130000631688#流程受理流水号：20240713221351135736761681153715
客户号码:13573676168
客户姓名:傅**
投诉地市:潍坊
来话流水:2024071322130603420825110
宽带账号:13573676168
宽带账号归属地市:潍坊
宽带账号归属区县:安丘市
故障地址:潍坊安丘市景芝镇景酒大道景芝党委家属院1号楼*********
联系电话:13583609968
联系人:先生/女士
工单紧急程度:紧急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故障时间:2024-07-13 22:15:40
具体故障现象:频繁掉线，
客户其他诉求:
;宽带小区$[景芝党委家属院]$</t>
  </si>
  <si>
    <t>2024-07-13 23:00:29</t>
  </si>
  <si>
    <t>2024-07-14 06:31:05</t>
  </si>
  <si>
    <t>SD-057-240713-406712-8458</t>
  </si>
  <si>
    <t>2024-07-13 22:11:06</t>
  </si>
  <si>
    <t>【调研】-80+普通-(目标)普通区域-潍城区-柳北村自然村-17865999921-300M-宽带上网投诉-次数0-202407130000628005</t>
  </si>
  <si>
    <t>202407130000628005</t>
  </si>
  <si>
    <t>202407130000628005#流程受理流水号：20240713220940178659999211153700
客户号码:17865999921
客户姓名:刘**
投诉地市:潍坊
来话流水:2024071322092101720823707
宽带账号:17865999921
宽带账号归属地市:潍坊
宽带账号归属区县:潍城区
故障地址:潍坊潍城区望留街道柳北村柳北村自然村5#中心南北街向南4排路东*********
联系电话:17865999921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
携转原因:
故障时间:2024-07-13 22:10:25
具体故障现象:打不开网页，
客户其他诉求:
;宽带小区$[柳北村自然村]$</t>
  </si>
  <si>
    <t>2024-07-13 22:55:37</t>
  </si>
  <si>
    <t>2024-07-14 07:53:38</t>
  </si>
  <si>
    <t>SD-057-240713-890654-2270</t>
  </si>
  <si>
    <t>2024-07-13 11:05:57</t>
  </si>
  <si>
    <t>【调研】-80+金卡-普通区域-奎文区-景慧佳园-18353629471-1000M-宽带上网投诉-次数0-20240713110349X829182811</t>
  </si>
  <si>
    <t>20240713110349X829182811</t>
  </si>
  <si>
    <t xml:space="preserve">流程受理流水号：20240713110325183536294711042689
客户号码:18353629471
客户姓名:庄**
投诉地市:潍坊
来话流水:2024071311015639120853249
宽带账号:18353629471
宽带账号归属地市:潍坊
宽带账号归属区县:高新
故障地址:潍坊高新高新城区福寿街景慧佳园4号楼*********
联系电话:18353629471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故障时间:2024-07-13 11:03:34
具体故障现象:提示网络无法连接，
客户其他诉求:维修
</t>
  </si>
  <si>
    <t>2024-07-13 11:12:20</t>
  </si>
  <si>
    <t>2024-07-13 11:13:45</t>
  </si>
  <si>
    <t>SD-851-265675-13346-3853</t>
  </si>
  <si>
    <t>SD-057-240713-814375-8003</t>
  </si>
  <si>
    <t>2024-07-13 20:41:09</t>
  </si>
  <si>
    <t>【调研】-80+普通-(目标)普通区域-坊子区-下寨村-15853633765-300M-宽带上网投诉-次数0-20240713203847X327924297</t>
  </si>
  <si>
    <t>20240713203847X327924297</t>
  </si>
  <si>
    <t xml:space="preserve">【农村网络投诉】流程受理流水号：20240713203655158536337651148722
客户号码:15853633765
客户姓名:李**
投诉地市:潍坊
来话流水:2024071320352451320866338
宽带账号:15853633765
宽带账号归属地市:潍坊
宽带账号归属区县:坊子区
故障地址:潍坊坊子区坊子老区七马路下寨村坊子坊城街道下寨村
联系电话:13406653313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20:36:00
具体故障现象:光猫亮红灯
客户其他诉求:
</t>
  </si>
  <si>
    <t>2024-07-13 20:43:04</t>
  </si>
  <si>
    <t>2024-07-13 20:43:45</t>
  </si>
  <si>
    <t>SD-851-277946-9291-27232</t>
  </si>
  <si>
    <t>SD-057-240713-047593-8060</t>
  </si>
  <si>
    <t>2024-07-13 20:49:27</t>
  </si>
  <si>
    <t>80+银卡-普通区域-青州市-西朱鹿村自然村-13964703861-1000M-宽带上网投诉-次数0-202407130000618836</t>
  </si>
  <si>
    <t>202407130000618836</t>
  </si>
  <si>
    <t>202407130000618836#宽带账号：13964703861；宽带地址：潍坊青州市高柳镇西朱鹿村西朱鹿村；客户来电反映机顶盒反复重启，经查询客户侧为质差机顶盒，请协助上门更换终端并一并处理故障问题，谢谢！联系电话：13964703861；联系人：；来电流水： 2024071320441147220801230</t>
  </si>
  <si>
    <t>2024-07-13 20:51:11</t>
  </si>
  <si>
    <t>SD-057-240713-364785-7797</t>
  </si>
  <si>
    <t>2024-07-13 20:12:33</t>
  </si>
  <si>
    <t>普通区域-昌邑市-一品苑-13806471067-1000M-宽带上网投诉-次数0-202407130000604785</t>
  </si>
  <si>
    <t>202407130000604785</t>
  </si>
  <si>
    <t>202407130000604785#流程受理流水号：20240713201136138064710671146036
客户号码:13806471067
客户姓名:任**
投诉地市:潍坊
来话流水:2024071320094414920857403
宽带账号:13806471067
宽带账号归属地市:潍坊
宽带账号归属区县:昌邑市
故障地址:潍坊昌邑市城区都昌路一品苑南区A13*********
联系电话:15163616065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故障时间:2024-07-13 20:11:58
具体故障现象:光猫亮红灯，已按大面积故障解释
客户其他诉求:
;宽带小区$[一品苑]$</t>
  </si>
  <si>
    <t>2024-07-13 20:15:44</t>
  </si>
  <si>
    <t>2024-07-13 20:16:02</t>
  </si>
  <si>
    <t>SD-851-310075-20910-4132</t>
  </si>
  <si>
    <t>SD-057-240713-976201-3130</t>
  </si>
  <si>
    <t>2024-07-13 12:14:54</t>
  </si>
  <si>
    <t>普通区域-坊子区-车埠村自然村-15064419591-500M-宽带上网投诉-次数0-20240713121320X300913000</t>
  </si>
  <si>
    <t>20240713121320X300913000</t>
  </si>
  <si>
    <t xml:space="preserve">【农村网络投诉】流程受理流水号：20240713121157150644195911059082
客户号码:15064419591
客户姓名:禹**
投诉地市:潍坊
来话流水:2024071312113434620805141
宽带账号:15064419591
宽带账号归属地市:潍坊
宽带账号归属区县:坊子区
故障地址:潍坊坊子区黄旗堡街道车埠村车埠村自然村车埠3次扩容*********
联系电话:15064419591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12:12:45
具体故障现象:光猫亮红灯，
客户其他诉求:客户来电要求尽快派人过去维修宽带   谢谢
</t>
  </si>
  <si>
    <t>2024-07-13 12:16:30</t>
  </si>
  <si>
    <t>2024-07-13 12:16:55</t>
  </si>
  <si>
    <t>SD-851-263120-14084-9621</t>
  </si>
  <si>
    <t>SD-057-240713-124375-8005</t>
  </si>
  <si>
    <t>2024-07-13 20:41:21</t>
  </si>
  <si>
    <t>(目标)普通区域-诸城市-良丰家属院-13406677751-300M-宽带上网投诉-次数0-20240713203954X394368937</t>
  </si>
  <si>
    <t>20240713203954X394368937</t>
  </si>
  <si>
    <t xml:space="preserve">流程受理流水号：20240713203836134066777511148895
客户号码:13406677751
客户姓名:丁*
投诉地市:潍坊
来话流水:2024071320382472920878352
宽带账号:13406677751
宽带账号归属地市:潍坊
宽带账号归属区县:诸城市
故障地址:潍坊诸城市密州街道兴华路良丰家属院2号楼*********
联系电话:13406677751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20:39:31
具体故障现象:提示网络无法连接，
客户其他诉求:
</t>
  </si>
  <si>
    <t>2024-07-13 20:42:53</t>
  </si>
  <si>
    <t>2024-07-13 20:44:23</t>
  </si>
  <si>
    <t>SD-851-300474-13804-3225</t>
  </si>
  <si>
    <t>SD-057-240713-207134-7798</t>
  </si>
  <si>
    <t>2024-07-13 20:12:52</t>
  </si>
  <si>
    <t>普通区域-诸城市-金屋小区北区-15053675228-300M-宽带上网投诉-次数0-202407130000182285</t>
  </si>
  <si>
    <t>202407130000182285</t>
  </si>
  <si>
    <t>202407130000182285#【已关注中国移动10086微信公众号】流程受理流水号：20240713100908150536752281028042
客户号码:15053675228
客户姓名:王**
投诉地市:潍坊
来话流水:2024071310075052120899609
宽带账号:15053675228
宽带账号归属地市:潍坊
宽带账号归属区县:诸城市
故障地址:潍坊诸城市密州街道南外环金屋小区北区4号楼*********
联系电话:15053675228
联系人:先生
工单紧急程度:紧急
是否有升级投诉倾向:否
是否重复投诉:否
是否携转意向:否
是否投诉倾向:否
是否智能网关:智能网关
当前是否在线:是
接入方式:FTTH
是否质差终端:无质差信息
光功率:-22.29
故障大类:宽带/电视
故障细类:宽带延伸服务
携转原因:
故障时间:2024-07-13 10:09:38
具体故障现象:表示下雨导致的路由器和网线损坏了 对更换路由器收费不认可</t>
  </si>
  <si>
    <t>2024-07-13 20:16:40</t>
  </si>
  <si>
    <t>2024-07-13 20:17:13</t>
  </si>
  <si>
    <t>SD-851-285505-19800-8512</t>
  </si>
  <si>
    <t>SD-057-240713-206843-3144</t>
  </si>
  <si>
    <t>2024-07-13 12:17:05</t>
  </si>
  <si>
    <t>【调研】-80+金卡-普通区域-坊子区-高家小区-18363630040-300M-宽带上网投诉-次数0-202407130000295839</t>
  </si>
  <si>
    <t>202407130000295839</t>
  </si>
  <si>
    <t>202407130000295839#宽带账号：18363630040；宽带地址：潍坊坊子区坊子新区北海路高家小区坊子区老区高家小区1号楼*********；客户来电反映宽带上网慢，客户不配合排障，要求师傅上门，请协助处理，谢谢！联系电话：18363630040；联系人：先生；来电流水：2024071312110611920801610</t>
  </si>
  <si>
    <t>2024-07-13 12:21:47</t>
  </si>
  <si>
    <t>2024-07-13 12:22:28</t>
  </si>
  <si>
    <t>SD-851-235002-16628-14811</t>
  </si>
  <si>
    <t>SD-057-240713-195308-7803</t>
  </si>
  <si>
    <t>2024-07-13 20:13:35</t>
  </si>
  <si>
    <t>【调研】-80+银卡-普通区域-诸城市-宝龙花园-13953666298-200M-魔百和投诉-次数0-202407130000607538</t>
  </si>
  <si>
    <t>202407130000607538</t>
  </si>
  <si>
    <t>202407130000607538#【已关注中国移动10086微信公众号】流程受理流水号：20240713201215139536662981146112
客户号码:13953666298
客户姓名:张**
投诉地市:潍坊
来话流水:2024071320044198020835410
宽带账号:13953666298
宽带账号归属地市:潍坊
宽带账号归属区县:诸城市
故障地址:潍坊诸城市龙都街道繁荣路宝龙花园
联系电话:13953666298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故障时间:2024-07-13 20:11:42
魔百和单播/组播:组播
具体故障现象:电视直播无法观看，
客户其他诉求:
魔百和单/组播：组播;宽带小区$[宝龙花园]$</t>
  </si>
  <si>
    <t>2024-07-13 20:16:01</t>
  </si>
  <si>
    <t>2024-07-13 20:16:19</t>
  </si>
  <si>
    <t>SD-057-240713-387194-8364</t>
  </si>
  <si>
    <t>2024-07-13 21:30:34</t>
  </si>
  <si>
    <t>80+白金-普通区域-青州市-柳树湾小区-15953611789-1000M-宽带上网投诉-次数0-202407130000628068</t>
  </si>
  <si>
    <t>202407130000628068</t>
  </si>
  <si>
    <t>202407130000628068#流程受理流水号：20240713212912159536117891153088
客户号码:15953611789
客户姓名:赵**
投诉地市:潍坊
来话流水:2024071321270131420846042
宽带账号:15953611789
宽带账号归属地市:潍坊
宽带账号归属区县:青州市
故障地址:潍坊青州市益都街道旗城路柳树湾小区3号楼*********
联系电话:15953611789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
故障细类:宽带无法上网(专席)
携转原因:
故障时间:2024-07-13 21:29:31
具体故障现象:打不开网页，
客户其他诉求:网口指示灯正常，网线连接正确，外接路由器，未操作恢复出厂或者换新，指导断电重启设备无效，请协助处理，谢谢。
;宽带小区$[柳树湾小区]$</t>
  </si>
  <si>
    <t>2024-07-13 21:39:22</t>
  </si>
  <si>
    <t>2024-07-13 21:40:58</t>
  </si>
  <si>
    <t>SD-057-240713-085423-8365</t>
  </si>
  <si>
    <t>2024-07-13 21:30:42</t>
  </si>
  <si>
    <t>普通区域-寿光市-崔家-13573644187-100M-宽带上网投诉-次数0-202407130000628254</t>
  </si>
  <si>
    <t>202407130000628254</t>
  </si>
  <si>
    <t xml:space="preserve">202407130000628254#宽带账号：13573644187宽带地址：潍坊寿光市田柳崔家村
客户来电反映宽带机顶盒无法使用，客户不会操作，无法配合线上指导，要求上门服务，请协助处理，谢谢！联系电话：13583655211联系人：女士来电流水：2024071321262677520844332
</t>
  </si>
  <si>
    <t>2024-07-13 21:34:14</t>
  </si>
  <si>
    <t>2024-07-13 21:35:03</t>
  </si>
  <si>
    <t>SD-851-263647-18181-17448</t>
  </si>
  <si>
    <t>SD-057-240713-653981-3143</t>
  </si>
  <si>
    <t>2024-07-13 12:17:02</t>
  </si>
  <si>
    <t>80+金卡-普通区域-青州市-高柳村-13964701119-1000M-宽带上网投诉-次数0-20240713121404X440512750</t>
  </si>
  <si>
    <t>20240713121404X440512750</t>
  </si>
  <si>
    <t xml:space="preserve">【农村网络投诉】流程受理流水号：20240713120654139647011191058247
客户号码:13964701119
客户姓名:房**
投诉地市:潍坊
来话流水:2024071312061114120863190
宽带账号:13964701119
宽带账号归属地市:潍坊
宽带账号归属区县:青州市
故障地址:潍坊青州市高柳镇高柳村高柳村19号箱（冯怀东）*********
联系电话:18053104176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12:08:28
具体故障现象:电脑无法上网，
客户其他诉求:请提前联系18053104176
</t>
  </si>
  <si>
    <t>2024-07-13 12:22:29</t>
  </si>
  <si>
    <t>2024-07-13 12:22:53</t>
  </si>
  <si>
    <t>SD-057-240713-756104-6213</t>
  </si>
  <si>
    <t>2024-07-13 17:38:34</t>
  </si>
  <si>
    <t>普通区域--null-15269654084-魔百和投诉-次数0-202407130000523876</t>
  </si>
  <si>
    <t>2024-07-14 18:39:00</t>
  </si>
  <si>
    <t>202407130000523876</t>
  </si>
  <si>
    <t>202407130000523876#流程 ： 
 流程受理流水号：20240713173604152696540841123176; 
手机号码 ：15269654084；
客户姓名 ：翟**；
投诉地市 ：潍坊；
来话流水 ：2024071317321299920815805；
宽带账号 ：15269654084；
宽带账号归属地市 ：潍坊；
宽带账号归属区县 ：潍坊；
联系人 ：翟**；
联系电话 ：15269654084；
是否升级倾向 ：是；
是否投诉倾向 ：否；
工单内容 ：客户来电对只有开通看电视的会员才能看会员内容不认可，表示没有会员就不能看电视吗，要求投诉，有升级投诉意向，升级渠道：12345，非常紧急，谢谢！；
_是否智能网关：否</t>
  </si>
  <si>
    <t>SD-057-240713-596172-8311</t>
  </si>
  <si>
    <t>2024-07-13 21:21:29</t>
  </si>
  <si>
    <t>普通区域-临朐县-李家庄子-15966101921-200M-宽带上网投诉-次数0-202407130000627041</t>
  </si>
  <si>
    <t>202407130000627041</t>
  </si>
  <si>
    <t xml:space="preserve">202407130000627041#流程受理流水号：20240713212032159661019211152379
客户号码:15966101921
客户姓名:李**
投诉地市:潍坊
来话流水:2024071321195888520824582
宽带账号:15966101921
宽带账号归属地市:潍坊
宽带账号归属区县:临朐县
故障地址:潍坊临朐县冶源镇人民政府李家庄子村李家庄子李家庄子7号箱李树森（外墙）*********
联系电话:15966101921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光功率:-19.24
故障大类:宽带/电视
故障细类:宽带无法上网
携转原因:
故障时间:2024-07-13 21:20:48
具体故障现象:提示网络无法连接，
客户其他诉求:客户侧为质差终端，要求上门更换终端并一并处理故障问题。
</t>
  </si>
  <si>
    <t>2024-07-13 21:26:41</t>
  </si>
  <si>
    <t>2024-07-13 21:28:57</t>
  </si>
  <si>
    <t>SD-057-240713-647093-7928</t>
  </si>
  <si>
    <t>2024-07-13 20:29:45</t>
  </si>
  <si>
    <t>80+普通-普通区域-高密市-张鲁寺自然村-13645365502-500M-宽带上网投诉-次数0-20240713202856X736771647</t>
  </si>
  <si>
    <t>20240713202856X736771647</t>
  </si>
  <si>
    <t xml:space="preserve">【农村网络投诉】流程受理流水号：20240713202816136453655021147820
客户号码:13645365502
客户姓名:刘**
投诉地市:潍坊
来话流水:2024071320271718320832698
宽带账号:13645365502
宽带账号归属地市:潍坊
宽带账号归属区县:高密市
故障地址:潍坊高密市朝阳街道张鲁寺张鲁寺自然村高密张鲁寺刘军屋山21#*********
联系电话:13645365502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20:44:41
具体故障现象:光猫亮红灯，
客户其他诉求:
</t>
  </si>
  <si>
    <t>2024-07-13 20:31:16</t>
  </si>
  <si>
    <t>2024-07-13 20:31:38</t>
  </si>
  <si>
    <t>SD-057-240713-185642-3138</t>
  </si>
  <si>
    <t>2024-07-13 12:16:02</t>
  </si>
  <si>
    <t>80+银卡-普通区域-高密市-绿苑小区二期-13964786360-1000M-宽带上网投诉-次数0-202407130000293780</t>
  </si>
  <si>
    <t>202407130000293780</t>
  </si>
  <si>
    <t>202407130000293780#宽带账号：13964786360；宽带地址：潍坊高密市朝阳街道镇府街绿苑小区二期13号楼；客户来电反映宽带：连不上网，，经查询客户侧为质差路由器，请协助上门更换终端并一并处理故障问题，谢谢！联系电话：15908051317；联系人：***；来电流水：2024071312130739920817394</t>
  </si>
  <si>
    <t>2024-07-13 12:29:47</t>
  </si>
  <si>
    <t>2024-07-13 12:30:10</t>
  </si>
  <si>
    <t>SD-057-240713-891260-7903</t>
  </si>
  <si>
    <t>2024-07-13 20:26:24</t>
  </si>
  <si>
    <t>【调研】-80+银卡-普通区域-奎文区-万达广场片区-18265651153-1000M-宽带上网投诉-次数0-20240713202447X487268394</t>
  </si>
  <si>
    <t>20240713202447X487268394</t>
  </si>
  <si>
    <t xml:space="preserve">流程受理流水号：20240713202257182656511531147251
客户号码:18265651153
客户姓名:马**
投诉地市:潍坊
来话流水:2024071320192202620899233
宽带账号:18265651153
宽带账号归属地市:潍坊
宽带账号归属区县:奎文区
故障地址:潍坊奎文区东关街道福寿街万达广场片区盐务局宿舍2号楼1单元301
联系电话:18265651153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20:24:56
具体故障现象:PON灯闪，
客户其他诉求:
</t>
  </si>
  <si>
    <t>2024-07-13 20:29:10</t>
  </si>
  <si>
    <t>2024-07-13 20:29:31</t>
  </si>
  <si>
    <t>SD-852-301942-426-19395</t>
  </si>
  <si>
    <t>SD-057-240713-139452-6055</t>
  </si>
  <si>
    <t>2024-07-13 17:17:55</t>
  </si>
  <si>
    <t>80+普通-普通区域-滨海-尚书房小区-17861255005-1000M-宽带上网投诉-次数0-202407130000505964</t>
  </si>
  <si>
    <t>2024-07-14 18:18:00</t>
  </si>
  <si>
    <t>202407130000505964</t>
  </si>
  <si>
    <t>202407130000505964#流程受理流水号：20240713171638178612550051118817
客户号码:17861255005
客户姓名:孙**
投诉地市:潍坊
来话流水:2024071317154018920843877
宽带账号:17861255005
宽带账号归属地市:潍坊
宽带账号归属区县:滨海
故障地址:潍坊滨海央子街道北海路尚书房小区3号楼3楼（8号箱）
联系电话:18871132134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故障细类:上网掉线(专席)
携转原因:
故障时间:2024-07-13 17:19:39
具体故障现象:频繁掉线，
客户其他诉求:
;宽带小区$[尚书房小区]$</t>
  </si>
  <si>
    <t>2024-07-13 17:18:58</t>
  </si>
  <si>
    <t>2024-07-13 17:20:17</t>
  </si>
  <si>
    <t>SD-851-268329-13913-5193</t>
  </si>
  <si>
    <t>SD-057-240713-120763-7951</t>
  </si>
  <si>
    <t>2024-07-13 20:33:06</t>
  </si>
  <si>
    <t>【调研】-80+金卡-普通区域-安丘市-前付岗村自然村-18706670888-300M-宽带上网投诉-次数0-202407130000610933</t>
  </si>
  <si>
    <t>202407130000610933</t>
  </si>
  <si>
    <t>202407130000610933#宽带账号：18706670888；宽带地址：潍坊安丘市景芝镇前付岗村；客户来电反映宽带无法上网/移动高清无法观看，客户不在现场，无法配合线上指导/客户不配合排障，要求上门，请协助处理，
谢谢！联系电话：18706670888；联系人：先生；来电流水
2024071320275076020835180</t>
  </si>
  <si>
    <t>2024-07-13 20:52:54</t>
  </si>
  <si>
    <t>2024-07-13 20:53:34</t>
  </si>
  <si>
    <t>SD-851-330014-26814-29198</t>
  </si>
  <si>
    <t>SD-057-240713-921743-7953</t>
  </si>
  <si>
    <t>2024-07-13 20:33:54</t>
  </si>
  <si>
    <t>【调研】-80+银卡-FTTR-普通区域-高密市-青岛馨苑-13953653963-1000M-宽带上网投诉-次数0-202407130000610652</t>
  </si>
  <si>
    <t>202407130000610652</t>
  </si>
  <si>
    <t>202407130000610652#【已关注中国移动10086微信公众号】流程受理流水号：20240713203143139536539631148186
客户号码:13953653963
客户姓名:孙**
投诉地市:潍坊
来话流水:2024071320305149620847763
宽带账号:13953653963
宽带账号归属地市:潍坊
宽带账号归属区县:高密市
故障地址:潍坊高密市密水街道立新街青岛馨苑高密青岛馨苑2号楼1单元*********
联系电话:13953653963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20:27:56
具体故障现象:注册闪烁：引导客户将光纤线插紧，将弯折的位置捋直后重启无效
客户其他诉求:
;宽带小区$[青岛馨苑]$</t>
  </si>
  <si>
    <t>2024-07-13 20:40:31</t>
  </si>
  <si>
    <t>2024-07-13 20:41:08</t>
  </si>
  <si>
    <t>SD-851-253227-29916-9441</t>
  </si>
  <si>
    <t>SD-057-240713-018956-7725</t>
  </si>
  <si>
    <t>2024-07-13 20:06:12</t>
  </si>
  <si>
    <t>【调研】-普通区域-青州市-边线店子-15069618295-100M-宽带上网投诉-次数0-202407130000602520</t>
  </si>
  <si>
    <t>202407130000602520</t>
  </si>
  <si>
    <t>202407130000602520#宽带账号：15069618295；宽带地址：潍坊青州市东夏镇边线店子边线店子扩容4号箱**；联系电话：15069618295客户来电反映宽带电视无法观看 线上指导无法操作   来电流水2024071319565223720899012</t>
  </si>
  <si>
    <t>2024-07-13 20:14:17</t>
  </si>
  <si>
    <t>2024-07-13 20:14:43</t>
  </si>
  <si>
    <t>SD-057-240713-398452-5545</t>
  </si>
  <si>
    <t>2024-07-13 16:23:07</t>
  </si>
  <si>
    <t>FTTR-普通区域-高密市-青岛馨苑-13864677867-1000M-宽带上网投诉-次数0-20240713162050X850442323</t>
  </si>
  <si>
    <t>2024-07-14 17:24:00</t>
  </si>
  <si>
    <t>20240713162050X850442323</t>
  </si>
  <si>
    <t xml:space="preserve">流程受理流水号：20240713161916138646778671104886
客户号码:13864677867
客户姓名:李*
投诉地市:潍坊
来话流水:2024071316181085320899483
宽带账号:13864677867
宽带账号归属地市:潍坊
宽带账号归属区县:高密市
故障地址:潍坊高密市密水街道立新街青岛馨苑高密青岛馨苑2号楼1单元*********
联系电话:15063659045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16:17:42
具体故障现象:光猫亮红灯，
客户其他诉求:已经正常排障还未恢复  请协助处理   谢谢
</t>
  </si>
  <si>
    <t>2024-07-13 16:25:09</t>
  </si>
  <si>
    <t>2024-07-13 16:27:07</t>
  </si>
  <si>
    <t>SD-851-338613-10771-18974</t>
  </si>
  <si>
    <t>SD-057-240713-948703-8422</t>
  </si>
  <si>
    <t>2024-07-13 21:50:58</t>
  </si>
  <si>
    <t>普通区域-坊子区-双埠子村自然村-13793672857-300M-宽带上网投诉-次数0-202407130000630076</t>
  </si>
  <si>
    <t>202407130000630076</t>
  </si>
  <si>
    <t>202407130000630076#【已关注中国移动10086微信公众号】流程受理流水号：20240713215011137936728571153532
客户号码:13793672857
客户姓名:黄**
投诉地市:潍坊
来话流水:2024071321495655820800243
宽带账号:13793672857
宽带账号归属地市:潍坊
宽带账号归属区县:峡山区
故障地址:潍坊峡山区岞山街道双埠子村双埠子村自然村潍坊市坊子区岞山双埠子村委东南*********
联系电话:15753426651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21:50:38
具体故障现象:光猫亮红灯，
客户其他诉求:要求上门
;宽带小区$[双埠子村自然村]$</t>
  </si>
  <si>
    <t>2024-07-13 21:51:52</t>
  </si>
  <si>
    <t>2024-07-13 21:53:10</t>
  </si>
  <si>
    <t>SD-851-253792-25273-24553</t>
  </si>
  <si>
    <t>SD-057-240713-296157-248</t>
  </si>
  <si>
    <t>2024-07-13 08:32:48</t>
  </si>
  <si>
    <t>80+钻石-普通区域-高密市-窝铺自然村-13963676365-1000M-宽带上网投诉-次数0-202407130000097112</t>
  </si>
  <si>
    <t>202407130000097112</t>
  </si>
  <si>
    <t xml:space="preserve">202407130000097112#流程受理流水号：20240713083154139636763651001473
客户号码:13963676365
客户姓名:张**
投诉地市:潍坊
来话流水:2024071308311817720832097
宽带账号:13963676365
宽带账号归属地市:潍坊
宽带账号归属区县:高密市
故障地址:潍坊高密市夏庄镇窝铺窝铺自然村高密窝铺10号箱张可真*********
联系电话:18678032137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08:32:09
具体故障现象:提示网络无法连接，
客户其他诉求:客户侧为质差终端，要求上门更换终端并一并处理故障问题。
</t>
  </si>
  <si>
    <t>2024-07-13 08:34:28</t>
  </si>
  <si>
    <t>2024-07-13 08:35:03</t>
  </si>
  <si>
    <t>SD-057-240713-420637-299</t>
  </si>
  <si>
    <t>2024-07-13 08:38:09</t>
  </si>
  <si>
    <t>【重投】-【调研】-80+普通-(目标)普通区域-安丘市-青云御景园二期-13573672799-500M-宽带上网投诉-次数0-20240713083538X938426644</t>
  </si>
  <si>
    <t>20240713083538X938426644</t>
  </si>
  <si>
    <t xml:space="preserve">流程受理流水号：20240713083438135736727991002116
客户号码:13573672799
客户姓名:杨**
投诉地市:潍坊
来话流水:2024071308340797920849612
宽带账号:13573672799
宽带账号归属地市:潍坊
宽带账号归属区县:安丘市
故障地址:潍坊安丘市兴安街道商场路青云御景园二期青云御景园二区21号楼*********
联系电话:13573672799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08:35:01
具体故障现象:打不开网页，
客户其他诉求:
</t>
  </si>
  <si>
    <t>2024-07-13 08:43:23</t>
  </si>
  <si>
    <t>2024-07-13 08:49:03</t>
  </si>
  <si>
    <t>SD-851-299809-21027-26651</t>
  </si>
  <si>
    <t>SD-057-240713-307561-6064</t>
  </si>
  <si>
    <t>2024-07-13 17:19:12</t>
  </si>
  <si>
    <t>【调研】-80+金卡-(目标)普通区域-昌邑市-公安局宿舍-13705369828-300M-宽带上网投诉-次数0-202407130000506201</t>
  </si>
  <si>
    <t>2024-07-14 18:20:00</t>
  </si>
  <si>
    <t>202407130000506201</t>
  </si>
  <si>
    <t xml:space="preserve">202407130000506201#【已关注中国移动10086微信公众号】流程受理流水号：20240713171829137053698281119263
客户号码:13705369828
客户姓名:张**
投诉地市:潍坊
来话流水:2024071317170164820858422
宽带账号:13705369828
宽带账号归属地市:潍坊
宽带账号归属区县:昌邑市
故障地址:潍坊昌邑市城区北海路公安局宿舍4号箱东2单元*********
联系电话:13780807711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故障时间:2024-07-13 17:46:46
具体故障现象:光猫亮红灯，
客户其他诉求:客户侧为质差终端，要求上门更换终端并一并处理故障问题。
</t>
  </si>
  <si>
    <t>2024-07-13 17:22:02</t>
  </si>
  <si>
    <t>2024-07-13 17:22:26</t>
  </si>
  <si>
    <t>2024-07-13 20:06:25</t>
  </si>
  <si>
    <t>80+金卡-FTTR-普通区域-奎文区-怡新苑-13864629839-1000M-宽带上网投诉-次数0-202407130000602942 一级督办</t>
  </si>
  <si>
    <t>202407130000602942</t>
  </si>
  <si>
    <t>2024-07-13 20:11:22</t>
  </si>
  <si>
    <t>2024-07-13 20:12:05</t>
  </si>
  <si>
    <t>SD-851-236021-14562-3923</t>
  </si>
  <si>
    <t>SD-057-240713-975381-300</t>
  </si>
  <si>
    <t>2024-07-13 08:38:13</t>
  </si>
  <si>
    <t>80+白金-FTTR-普通区域-寿光市-巨能华府供电宿舍楼-15063696778-1000M-魔百和投诉-次数0-202407130000101719</t>
  </si>
  <si>
    <t>202407130000101719</t>
  </si>
  <si>
    <t>202407130000101719#【已关注中国移动10086微信公众号】流程受理流水号：20240713083713150636967781002765
客户号码:15063696778
客户姓名:杨*
投诉地市:潍坊
来话流水:2024071308362801720864494
宽带账号:15063696778
宽带账号归属地市:潍坊
宽带账号归属区县:寿光市
故障地址:潍坊寿光市圣城街道圣阳街巨能华府供电宿舍楼14号楼*********
联系电话:18263690966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故障时间:2024-07-13 08:39:01
魔百和单播/组播:组播
具体故障现象:电视提示网络类错误，
客户其他诉求:
魔百和单/组播：组播;宽带小区$[巨能华府供电宿舍楼]$</t>
  </si>
  <si>
    <t>2024-07-13 08:41:07</t>
  </si>
  <si>
    <t>2024-07-13 08:42:39</t>
  </si>
  <si>
    <t>SD-851-312683-24378-11575</t>
  </si>
  <si>
    <t>SD-057-240713-619234-7958</t>
  </si>
  <si>
    <t>2024-07-13 20:34:48</t>
  </si>
  <si>
    <t>80+普通-普通区域-潍城区-恒信永祥苑-13562641951-100M-宽带上网投诉-次数0-202407130000612349</t>
  </si>
  <si>
    <t>202407130000612349</t>
  </si>
  <si>
    <t xml:space="preserve">202407130000612349#流程受理流水号：20240713203411135626419511148446
客户号码:13562641951
客户姓名:陈*
投诉地市:潍坊
来话流水:2024071320325999720856449
宽带账号:13562641951
宽带账号归属地市:潍坊
宽带账号归属区县:潍城区
故障地址:潍坊潍城区北关街道永安路恒信永祥苑12号楼*********
联系电话:13562627591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故障时间:2024-07-13 20:34:17
具体故障现象:光猫亮红灯，
客户其他诉求:客户侧为质差终端，要求上门更换终端并一并处理故障问题。
</t>
  </si>
  <si>
    <t>2024-07-13 20:37:22</t>
  </si>
  <si>
    <t>2024-07-13 20:38:18</t>
  </si>
  <si>
    <t>SD-057-240713-298631-4942</t>
  </si>
  <si>
    <t>2024-07-13 15:20:10</t>
  </si>
  <si>
    <t>【调研】-(目标)普通区域-安丘市-为善村自然村-18366585160-200M-宽带上网投诉-次数0-20240713151803X835377440</t>
  </si>
  <si>
    <t>2024-07-14 16:21:00</t>
  </si>
  <si>
    <t>20240713151803X835377440</t>
  </si>
  <si>
    <t xml:space="preserve">【农村网络投诉】流程受理流水号：20240713151635183665851601090779
客户号码:18366585160
客户姓名:周**
投诉地市:潍坊
来话流水:2024071315161577720892001
宽带账号:18366585160
宽带账号归属地市:潍坊
宽带账号归属区县:安丘市
故障地址:潍坊安丘市贾戈街道为善村为善村自然村为善二次追加1号箱周兴*********
联系电话:18366585160
联系人:先生/女士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
携转原因:
故障时间:2024-07-13 15:17:58
具体故障现象:系统提示光功率弱
客户其他诉求:
</t>
  </si>
  <si>
    <t>2024-07-13 15:21:58</t>
  </si>
  <si>
    <t>2024-07-13 15:22:32</t>
  </si>
  <si>
    <t>SD-057-240713-890623-2529</t>
  </si>
  <si>
    <t>2024-07-13 11:20:41</t>
  </si>
  <si>
    <t>普通区域-寿光市-威尼斯小镇-13275365321-500M-宽带上网投诉-次数0-20240713111810X690501213</t>
  </si>
  <si>
    <t>20240713111810X690501213</t>
  </si>
  <si>
    <t xml:space="preserve">【农村网络投诉】流程受理流水号：20240713111747132753653211046418
客户号码:13275365321
客户姓名:董*
投诉地市:潍坊
来话流水:2024071311171118020832953
宽带账号:13275365321
宽带账号归属地市:潍坊
宽带账号归属区县:寿光市
故障地址:潍坊寿光市洛城街道小尧村威尼斯小镇E7楼*********
联系电话:13275365321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故障细类:宽带无法上网(专席)
携转原因:
故障时间:2024-07-13 11:21:26
具体故障现象:打不开网页，
客户其他诉求:
</t>
  </si>
  <si>
    <t>2024-07-13 11:22:12</t>
  </si>
  <si>
    <t>2024-07-13 11:22:27</t>
  </si>
  <si>
    <t>SD-851-256075-86896-20</t>
  </si>
  <si>
    <t>SD-057-240713-935184-4997</t>
  </si>
  <si>
    <t>2024-07-13 15:26:28</t>
  </si>
  <si>
    <t>【调研】-(目标)普通区域-诸城市-得利斯世纪城-18364669766-100M-宽带上网投诉-次数0-20240713152350X430408963</t>
  </si>
  <si>
    <t>2024-07-14 16:27:00</t>
  </si>
  <si>
    <t>20240713152350X430408963</t>
  </si>
  <si>
    <t xml:space="preserve">流程受理流水号：20240713152330183646697661092257
客户号码:18364669766
客户姓名:石**
投诉地市:潍坊
来话流水:2024071315231070520870317
宽带账号:18364669766
宽带账号归属地市:潍坊
宽带账号归属区县:诸城市
故障地址:潍坊诸城市密州街道繁荣路得利斯世纪城1号楼*********
联系电话:18364669766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15:23:40
具体故障现象:光猫亮红灯，
客户其他诉求:
</t>
  </si>
  <si>
    <t>2024-07-13 15:31:27</t>
  </si>
  <si>
    <t>2024-07-13 15:34:52</t>
  </si>
  <si>
    <t>SD-057-240713-409682-8410</t>
  </si>
  <si>
    <t>2024-07-13 21:44:09</t>
  </si>
  <si>
    <t>【重投】-80+白金-普通区域-寿光市-兴业家园-18706681501-300M-宽带上网投诉-次数0-202407130000628792</t>
  </si>
  <si>
    <t>202407130000628792</t>
  </si>
  <si>
    <t>202407130000628792#流程受理流水号：20240713214347187066815011153458
客户号码:18706681501
客户姓名:吴**
投诉地市:潍坊
来话流水:2024071321431153820885984
宽带账号:18706681501
宽带账号归属地市:潍坊
宽带账号归属区县:寿光市
故障地址:潍坊寿光市上口镇东风大街兴业家园2号楼*********
联系电话:18706681501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
携转原因:
故障时间:2024-07-13 21:43:56
具体故障现象:打不开网页，
客户其他诉求:
;宽带小区$[兴业家园]$</t>
  </si>
  <si>
    <t>2024-07-13 21:47:04</t>
  </si>
  <si>
    <t>2024-07-13 21:50:41</t>
  </si>
  <si>
    <t>SD-057-240713-143786-2976</t>
  </si>
  <si>
    <t>2024-07-13 12:08:06</t>
  </si>
  <si>
    <t>80+普通-普通区域-坊子区-刘家沟村自然村-13963676217-300M-宽带上网投诉-次数0-20240713120504X504596568</t>
  </si>
  <si>
    <t>20240713120504X504596568</t>
  </si>
  <si>
    <t xml:space="preserve">【农村网络投诉】流程受理流水号：20240713120319139636762171057550
客户号码:13963676217
客户姓名:刘**
投诉地市:潍坊
来话流水:2024071312005352620819737
宽带账号:13963676217
宽带账号归属地市:潍坊
宽带账号归属区县:峡山区
故障地址:潍坊峡山区郑公街道刘家沟村刘家沟村自然村12号箱*********
联系电话:13963676217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故障细类:宽带无法上网(专席)
携转原因:
故障时间:2024-07-13 12:03:33
具体故障现象:提示网络无法连接，线上指导重启修复未恢复请协助谢谢
客户其他诉求:谢谢
</t>
  </si>
  <si>
    <t>2024-07-13 12:11:47</t>
  </si>
  <si>
    <t>2024-07-13 12:12:09</t>
  </si>
  <si>
    <t>SD-057-240713-152630-7672</t>
  </si>
  <si>
    <t>2024-07-13 20:04:27</t>
  </si>
  <si>
    <t>普通区域-坊子区-鲍家营村自然村-17865604258-300M-宽带上网投诉-次数0-202407130000604093</t>
  </si>
  <si>
    <t>202407130000604093</t>
  </si>
  <si>
    <t>202407130000604093#宽带账号17865604258；联系电话：15053696385宽带地址潍坊坊子区太堡庄街道（太堡庄）鲍家营村鲍家营村自然村鲍家营18新15#；客户来电反映无法联网，线上指导无法配合操作，要求上门处理, 来电流水：2024071320002158720815790</t>
  </si>
  <si>
    <t>2024-07-13 20:07:51</t>
  </si>
  <si>
    <t>2024-07-13 20:08:18</t>
  </si>
  <si>
    <t>SD-851-334338-15960-24385</t>
  </si>
  <si>
    <t>SD-057-240713-617024-273</t>
  </si>
  <si>
    <t>2024-07-13 08:35:30</t>
  </si>
  <si>
    <t>【调研】-普通区域-高密市-菲达新公馆-15725640304-1000M-宽带上网投诉-次数0-20240713083355X835934771</t>
  </si>
  <si>
    <t>20240713083355X835934771</t>
  </si>
  <si>
    <t xml:space="preserve">流程受理流水号：20240713083302157256403041001702
客户号码:15725640304
客户姓名:于**
投诉地市:潍坊
来话流水:2024071308320396020836726
宽带账号:15725640304
宽带账号归属地市:潍坊
宽带账号归属区县:高密市
故障地址:潍坊高密市密水街道凤凰大街菲达新公馆3号楼*********
联系电话:15725640304
联系人:先生/女士
工单紧急程度:非常紧急
是否有升级投诉倾向:否
是否重复投诉:否
是否携转意向:否
是否投诉倾向:否
是否智能网关:智能网关
当前是否在线:否
接入方式:FTTH
端到端诊断结果:光功率弱
是否质差终端:无质差信息
光功率:无
故障大类:宽带/电视
故障细类:网速慢/上网掉线(专席)
携转原因:
故障时间:2024-07-13 08:32:00
具体故障现象:网速慢卡顿，光功率弱
客户其他诉求:
</t>
  </si>
  <si>
    <t>2024-07-13 08:37:10</t>
  </si>
  <si>
    <t>2024-07-13 08:37:35</t>
  </si>
  <si>
    <t>SD-057-240713-689275-5558</t>
  </si>
  <si>
    <t>2024-07-13 16:24:24</t>
  </si>
  <si>
    <t>【调研】-80+普通-普通区域-安丘市-双庙子村自然村-18369646708-200M-宽带上网投诉-次数0-202407130000457556</t>
  </si>
  <si>
    <t>2024-07-14 17:25:00</t>
  </si>
  <si>
    <t>202407130000457556</t>
  </si>
  <si>
    <t>202407130000457556#宽带账号：18369646708；宽带地址：潍坊安丘市金冢子镇双庙子村前双庙子村；客户来电反映宽带无法使用，客户不配合排障，要求师傅上门，请协助处理，谢谢！联系电话：13863670154；联系人：先生；来电流水：2024071316213796820839608</t>
  </si>
  <si>
    <t>2024-07-13 16:28:42</t>
  </si>
  <si>
    <t>2024-07-13 16:29:20</t>
  </si>
  <si>
    <t>SD-851-317567-70098-20247</t>
  </si>
  <si>
    <t>SD-057-240713-427156-7964</t>
  </si>
  <si>
    <t>2024-07-13 20:35:22</t>
  </si>
  <si>
    <t>【调研】-(目标)普通区域-青州市-庙子商业街-13964713073-500M-宽带上网投诉-次数0-202407130000614801</t>
  </si>
  <si>
    <t>202407130000614801</t>
  </si>
  <si>
    <t xml:space="preserve">202407130000614801#流程受理流水号：20240713203453139647130731148510
客户号码:13964713073
客户姓名:田**
投诉地市:潍坊
来话流水:2024071320343589020862942
宽带账号:13964713073
宽带账号归属地市:潍坊
宽带账号归属区县:青州市
故障地址:潍坊青州市庙子镇庙子村庙子商业街扩容8号箱（艺萱村点北邻北墙）*********
联系电话:13964713073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故障细类:宽带无法上网
携转原因:
故障时间:2024-07-13 20:35:06
具体故障现象:打不开网页，
客户其他诉求:客户侧为质差终端，要求上门更换终端并一并处理故障问题。
</t>
  </si>
  <si>
    <t>2024-07-13 20:37:53</t>
  </si>
  <si>
    <t>2024-07-13 20:38:41</t>
  </si>
  <si>
    <t>SD-851-242280-8996-9509</t>
  </si>
  <si>
    <t>SD-057-240713-412679-7966</t>
  </si>
  <si>
    <t>2024-07-13 20:35:28</t>
  </si>
  <si>
    <t>【调研】-80+银卡-普通区域-奎文区-置城世贸小区（光谷SOHO）-15966092768-1000M-宽带上网投诉-次数0-20240713203308X988603679</t>
  </si>
  <si>
    <t>20240713203308X988603679</t>
  </si>
  <si>
    <t xml:space="preserve">流程受理流水号：20240713203209159660927681148239
客户号码:15966092768
客户姓名:高*
投诉地市:潍坊
来话流水:2024071320311098220849120
宽带账号:15966092768
宽带账号归属地市:潍坊
宽带账号归属区县:高新
故障地址:潍坊高新高新城区潍县中路置城世贸小区K1号楼*********
联系电话:15953629753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故障时间:2024-07-13 20:32:54
具体故障现象:网速慢卡顿，
客户其他诉求:
</t>
  </si>
  <si>
    <t>2024-07-13 20:37:58</t>
  </si>
  <si>
    <t>2024-07-13 20:38:24</t>
  </si>
  <si>
    <t>SD-057-240713-091783-8122</t>
  </si>
  <si>
    <t>2024-07-13 20:58:52</t>
  </si>
  <si>
    <t>【调研】-普通区域-坊子区-前凉台村自然村-15153692838-100M-宽带上网投诉-次数0-202407130000620095</t>
  </si>
  <si>
    <t>202407130000620095</t>
  </si>
  <si>
    <t>202407130000620095#宽带账号：15153692838；宽带地址：潍坊坊子区王家庄街道（王家庄）前凉台村前凉台村自然村坊子区前凉台村西北角**；客户来电反映移动高清无网络，客户不配合排障，要求师傅上门，请协助处理，谢谢！联系电话：15153692838；联系人：先生；来电流水：2024071320541398420839370。</t>
  </si>
  <si>
    <t>2024-07-13 21:10:43</t>
  </si>
  <si>
    <t>2024-07-13 21:11:07</t>
  </si>
  <si>
    <t>SD-851-280220-17631-17482</t>
  </si>
  <si>
    <t>SD-057-240713-910584-8124</t>
  </si>
  <si>
    <t>2024-07-13 20:58:56</t>
  </si>
  <si>
    <t>80+白金-普通区域-安丘市-8070厂西宿舍-15866152612-100M-宽带上网投诉-次数0-202407130000620207</t>
  </si>
  <si>
    <t>202407130000620207</t>
  </si>
  <si>
    <t>202407130000620207#宽带账号：15866152612；宽带地址：潍坊安丘市兴安街道永安路8070厂西宿舍迁7号楼*********；接入方式：FTTH，当前是否在线：在线，端到端诊断结果：客户侧设备问题，是否智能网关：，客户反映电视无法观看，要求尽快处理回复！来电流水：2024071320522276620832547联系电话：18906363196</t>
  </si>
  <si>
    <t>2024-07-13 21:00:58</t>
  </si>
  <si>
    <t>2024-07-13 21:01:36</t>
  </si>
  <si>
    <t>SD-057-240713-523719-4998</t>
  </si>
  <si>
    <t>2024-07-13 15:26:32</t>
  </si>
  <si>
    <t>80+普通-普通区域-安丘市-中南戈庄村-15863437665-300M-宽带上网投诉-次数0-20240713152355X435009520</t>
  </si>
  <si>
    <t>20240713152355X435009520</t>
  </si>
  <si>
    <t xml:space="preserve">【农村网络投诉】流程受理流水号：20240713152131158634376651091841
客户号码:15863437665
客户姓名:梁**
投诉地市:潍坊
来话流水:2024071315190019520823047
宽带账号:15863437665
宽带账号归属地市:潍坊
宽带账号归属区县:安丘市
故障地址:潍坊安丘市金冢子镇中南戈庄中南戈庄村中南戈7号箱孙希宝*********
联系电话:15063661277
联系人:先生/
工单紧急程度:一般
是否有升级投诉倾向:否
是否重复投诉:否
是否携转意向:否
是否投诉倾向:否
工单内容:宽带账号：15863437665；宽带地址：潍坊安丘市金冢子镇中南戈庄中南戈庄村中南戈7号箱孙希宝；接入方式：FTTH，当前是否在线：不在线，端到端诊断结果：状态正常，是否智能网关：，客户表示室内宽带网线断了要求工作人员上门维修要求尽快处理回复！来电流水：2024071315190019520823047，联系电话：15063661277
</t>
  </si>
  <si>
    <t>2024-07-13 15:28:11</t>
  </si>
  <si>
    <t>2024-07-13 15:29:08</t>
  </si>
  <si>
    <t>SD-851-318105-26725-4310</t>
  </si>
  <si>
    <t>SD-057-240713-246057-318</t>
  </si>
  <si>
    <t>2024-07-13 08:38:59</t>
  </si>
  <si>
    <t>80+银卡-普通区域-寿光市-马庄（别墅区）-15269622555-100M-宽带上网投诉-次数0-20240713083736X563462160</t>
  </si>
  <si>
    <t>2024-07-14 09:39:00</t>
  </si>
  <si>
    <t>20240713083736X563462160</t>
  </si>
  <si>
    <t xml:space="preserve">【农村网络投诉】流程受理流水号：20240713083710152696225551002751
客户号码:15269622555
客户姓名:刘**
投诉地市:潍坊
来话流水:2024071308361631620863285
宽带账号:15269622555
宽带账号归属地市:潍坊
宽带账号归属区县:寿光市
故障地址:潍坊寿光市化龙镇马庄村马庄（别墅区）7号箱*********
联系电话:15269622555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08:37:19
具体故障现象:提示网络无法连接，
客户其他诉求:维修
</t>
  </si>
  <si>
    <t>2024-07-13 08:39:50</t>
  </si>
  <si>
    <t>2024-07-13 08:41:18</t>
  </si>
  <si>
    <t>SD-851-244866-23833-11632</t>
  </si>
  <si>
    <t>SD-057-240713-231790-291</t>
  </si>
  <si>
    <t>2024-07-13 08:36:48</t>
  </si>
  <si>
    <t>普通区域-高密市-水岸东方-15069660442-200M-宽带上网投诉-次数0-202407130000096144</t>
  </si>
  <si>
    <t>2024-07-14 09:37:00</t>
  </si>
  <si>
    <t>202407130000096144</t>
  </si>
  <si>
    <t>202407130000096144#【已关注中国移动10086微信公众号】流程受理流水号：20240713083419150696604421002032
客户号码:15069660442
客户姓名:郭**
投诉地市:潍坊
来话流水:2024071308322966120839247
宽带账号:15069660442
宽带账号归属地市:潍坊
宽带账号归属区县:高密市
故障地址:潍坊高密市朝阳街道康成大街水岸东方高密水岸东方小区5-9号楼1单元702
联系电话:15684199162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08:34:35
具体故障现象:注册灯闪烁，插紧捋直光纤线重启设备未恢复，请协助，谢谢。
客户其他诉求:请协助，谢谢。
;宽带小区$[水岸东方]$</t>
  </si>
  <si>
    <t>2024-07-13 08:54:22</t>
  </si>
  <si>
    <t>2024-07-13 08:55:06</t>
  </si>
  <si>
    <t>SD-852-261175-160-5407</t>
  </si>
  <si>
    <t>SD-057-240713-018725-4911</t>
  </si>
  <si>
    <t>2024-07-13 15:15:50</t>
  </si>
  <si>
    <t>【调研】-80+银卡-普通区域-昌乐县-东南庄子村自然村-15153633702-200M-宽带上网投诉-次数0-202407130000399307</t>
  </si>
  <si>
    <t>2024-07-14 16:16:00</t>
  </si>
  <si>
    <t>202407130000399307</t>
  </si>
  <si>
    <t>202407130000399307#宽带账号：15153633702；宽带地址：潍坊昌乐县朱刘街道东南庄子村东南庄子村自然村东南庄子村18#（李清泉家西墙）*********
；客户来电反映宽带无法使用，经查询客户侧为质差终端，请协助上门更换终端并一并处理故障问题，谢谢！联系电话：本机；联系人：先生；来电流水：2024071315095989420821503</t>
  </si>
  <si>
    <t>2024-07-13 15:18:44</t>
  </si>
  <si>
    <t>2024-07-13 15:22:05</t>
  </si>
  <si>
    <t>SD-057-240713-386940-6020</t>
  </si>
  <si>
    <t>2024-07-13 17:14:05</t>
  </si>
  <si>
    <t>普通区域-诸城市-枳沟一二村自然村-15065691382-1000M-宽带上网投诉-次数0-20240713171235X955113639</t>
  </si>
  <si>
    <t>2024-07-14 18:15:00</t>
  </si>
  <si>
    <t>20240713171235X955113639</t>
  </si>
  <si>
    <t xml:space="preserve">【农村网络投诉】流程受理流水号：20240713170958150656913821117269
客户号码:15065691382
客户姓名:李**
投诉地市:潍坊
来话流水:2024071317090604620873524
宽带账号:15065691382
宽带账号归属地市:潍坊
宽带账号归属区县:诸城市
故障地址:潍坊诸城市枳沟镇枳沟一二村枳沟一二村自然村枳沟一二村扩容村东北26号箱*********
联系电话:15065691382
联系人:先生/女士
工单紧急程度:非常紧急
是否有升级投诉倾向:否
是否重复投诉:是
是否携转意向:否
是否投诉倾向:否
是否智能网关:智能网关
当前是否在线:是
接入方式:FTTH
端到端诊断结果:客户侧设备问题（新增）
是否质差终端:无质差信息
光功率:-29.20
故障大类:宽带/电视
故障细类:网速慢/上网掉线(专席)
携转原因:
故障时间:2024-07-13 17:10:59
具体故障现象:网速慢卡顿，光功率弱  重启  要求彻底恢复
客户其他诉求:
</t>
  </si>
  <si>
    <t>2024-07-13 17:20:40</t>
  </si>
  <si>
    <t>2024-07-13 17:23:51</t>
  </si>
  <si>
    <t>SD-851-241061-2833-25540</t>
  </si>
  <si>
    <t>SD-057-240713-342097-8129</t>
  </si>
  <si>
    <t>2024-07-13 20:59:09</t>
  </si>
  <si>
    <t>普通区域-安丘市-新凌花园-15264628521-300M-宽带上网投诉-次数0-20240713205608X368522201</t>
  </si>
  <si>
    <t>20240713205608X368522201</t>
  </si>
  <si>
    <t>【预处理派单】宽带账号：15264628521，宽带地址： 潍坊安丘市凌河街道凌通路新凌花园5-4-202，故障现象：无法连接，故障现象类型：LOS亮红灯，客户诉求：光猫亮红灯，将光纤线捋直插紧未恢复，请协助，谢谢！，联系电话：15264628521，通话流水：2024071320532307120836294。接入方式：FTTH，当前是否在线：不在线，端到端诊断结果：状态正常，是否智能网关：是，光功率。</t>
  </si>
  <si>
    <t>2024-07-13 21:00:54</t>
  </si>
  <si>
    <t>2024-07-13 21:01:14</t>
  </si>
  <si>
    <t>SD-851-271646-3686-10920</t>
  </si>
  <si>
    <t>SD-057-240713-647953-6796</t>
  </si>
  <si>
    <t>2024-07-13 18:38:09</t>
  </si>
  <si>
    <t>【调研】-80+银卡-FTTR-普通区域-寿光市-未来城-18763675285-1000M-宽带上网投诉-次数0-20240713183539X939921176</t>
  </si>
  <si>
    <t>20240713183539X939921176</t>
  </si>
  <si>
    <t xml:space="preserve">流程受理流水号：20240713183500187636752851133916
客户号码:18763675285
客户姓名:李*
投诉地市:潍坊
来话流水:2024071318342649020844448
宽带账号:18763675285
宽带账号归属地市:潍坊
宽带账号归属区县:寿光市
故障地址:潍坊寿光市圣城街道学院路未来城2号楼*********
联系电话:18763675285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18:51:24
具体故障现象:光猫亮红灯，
客户其他诉求:
</t>
  </si>
  <si>
    <t>2024-07-13 18:39:37</t>
  </si>
  <si>
    <t>2024-07-13 18:39:53</t>
  </si>
  <si>
    <t>SD-851-245464-126854-11679</t>
  </si>
  <si>
    <t>SD-057-240713-985340-6799</t>
  </si>
  <si>
    <t>2024-07-13 18:38:20</t>
  </si>
  <si>
    <t>普通区域-高密市-天润保翠园-18765684807-300M-宽带上网投诉-次数0-20240713183653X137016810</t>
  </si>
  <si>
    <t>20240713183653X137016810</t>
  </si>
  <si>
    <t xml:space="preserve">流程受理流水号：20240713183139187656848071133461
客户号码:18765684807
客户姓名:郭**
投诉地市:潍坊
来话流水:2024071318295781020814961
宽带账号:18765684807
宽带账号归属地市:潍坊
宽带账号归属区县:高密市
故障地址:潍坊高密市朝阳街道孚日街天润保翠园高密天润宝翠园1号楼*********
联系电话:18765684807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故障时间:2024-07-13 18:31:34
具体故障现象:宽带正常在线，网口灯正常，线路连接正常，指导重启未恢复，请协助，谢谢
客户其他诉求:
</t>
  </si>
  <si>
    <t>2024-07-13 18:39:50</t>
  </si>
  <si>
    <t>2024-07-13 18:40:19</t>
  </si>
  <si>
    <t>SD-057-240713-236197-2575</t>
  </si>
  <si>
    <t>2024-07-13 11:26:12</t>
  </si>
  <si>
    <t>【调研】-普通区域-寿光市-洛西小区-15863666819-200M-宽带上网投诉-次数0-20240713112527X127084149</t>
  </si>
  <si>
    <t>2024-07-14 12:27:00</t>
  </si>
  <si>
    <t>20240713112527X127084149</t>
  </si>
  <si>
    <t xml:space="preserve">流程受理流水号：20240713112454158636668191048313
客户号码:15863666819
客户姓名:韩**
投诉地市:潍坊
来话流水:2024071311211022320880414
宽带账号:15863666819
宽带账号归属地市:潍坊
宽带账号归属区县:寿光市
故障地址:潍坊寿光市洛城街道洛城街洛西小区高层8号楼*********
联系电话:15863666819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11:25:33
具体故障现象:提示网络无法连接，
客户其他诉求:
</t>
  </si>
  <si>
    <t>2024-07-13 11:38:57</t>
  </si>
  <si>
    <t>2024-07-13 11:39:38</t>
  </si>
  <si>
    <t>SD-057-240713-697825-5564</t>
  </si>
  <si>
    <t>2024-07-13 16:25:29</t>
  </si>
  <si>
    <t>【调研】-80+金卡-FTTR-普通区域-奎文区-北王茶城J-13468495656-1000M-宽带上网投诉-次数0-202407130000459686</t>
  </si>
  <si>
    <t>2024-07-14 17:26:00</t>
  </si>
  <si>
    <t>202407130000459686</t>
  </si>
  <si>
    <t xml:space="preserve">202407130000459686#流程受理流水号：20240713162446134684956561106204
客户号码:13468495656
客户姓名:徐**
投诉地市:潍坊
来话流水:2024071316235401120865721
宽带账号:13468495656
宽带账号归属地市:潍坊
宽带账号归属区县:奎文区
故障地址:潍坊奎文区潍州路街道潍州路北王茶城片区14#根据地土菜馆西北25米*********
联系电话:17616700193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故障时间:2024-07-13 16:23:59
具体故障现象:光猫亮红灯，
客户其他诉求:客户侧为质差终端，要求上门更换终端并一并处理故障问题。
</t>
  </si>
  <si>
    <t>2024-07-13 16:30:11</t>
  </si>
  <si>
    <t>2024-07-13 16:30:36</t>
  </si>
  <si>
    <t>SD-057-240713-180473-5965</t>
  </si>
  <si>
    <t>2024-07-13 17:10:27</t>
  </si>
  <si>
    <t>【调研】-普通区域-寿光市-工商银行家属院-15963449604-100M-宽带上网投诉-次数0-202407130000496894</t>
  </si>
  <si>
    <t>2024-07-14 18:11:00</t>
  </si>
  <si>
    <t>202407130000496894</t>
  </si>
  <si>
    <t>202407130000496894#宽带账号：15963449604；宽带地址：潍坊寿光市圣城街道银海路工商银行家属院3号楼西单元4楼西户；客户来电反映宽带无法上网/移动高清无法观看，客户不在现场，无法配合线上指导/客户不配合排障，要求上门，请协助处理，
谢谢！联系电话：15965052231；联系人：先生；来电流水
2024071317041291320820018</t>
  </si>
  <si>
    <t>2024-07-13 17:13:50</t>
  </si>
  <si>
    <t>2024-07-13 17:15:33</t>
  </si>
  <si>
    <t>SD-057-240713-724681-7971</t>
  </si>
  <si>
    <t>2024-07-13 20:35:40</t>
  </si>
  <si>
    <t>普通区域-奎文区-和扬紫金名都-18863033669-500M-魔百和投诉-次数0-20240713203353X339428730</t>
  </si>
  <si>
    <t>20240713203353X339428730</t>
  </si>
  <si>
    <t>流程受理流水号：20240713203054188630336691148094
客户号码:18863033669
客户姓名:张**
投诉地市:潍坊
来话流水:2024071320250534120823451
宽带账号:18863033669
宽带账号归属地市:潍坊
宽带账号归属区县:奎文区
故障地址:潍坊奎文区高新城区北海路和扬晶立方
联系电话:18863033669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故障大类:电视
故障细类:移动高清电视故障
携转原因:
故障时间:2024-07-13 20:34:38
魔百和单播/组播:组播
具体故障现象:电视提示网络类错误，
客户其他诉求:
魔百和单/组播：组播</t>
  </si>
  <si>
    <t>2024-07-13 20:37:07</t>
  </si>
  <si>
    <t>2024-07-13 20:51:13</t>
  </si>
  <si>
    <t>SD-851-338585-5363-2185</t>
  </si>
  <si>
    <t>SD-057-240713-510367-7684</t>
  </si>
  <si>
    <t>2024-07-13 20:04:52</t>
  </si>
  <si>
    <t>普通区域-青州市-八里-13884715630-200M-宽带上网投诉-次数0-202407130000600248</t>
  </si>
  <si>
    <t>202407130000600248</t>
  </si>
  <si>
    <t>202407130000600248#宽带账号：13884715630；宽带地址：潍坊青州市谭坊镇八里村八里3号箱（村南广场东）*********；客户来电反映宽带/无法连接，/客户不配合排障，要求上门，请协助处理，谢谢！联系电话15853671141：；来电流水2024071320011895620820159</t>
  </si>
  <si>
    <t>2024-07-13 20:06:53</t>
  </si>
  <si>
    <t>2024-07-13 20:07:26</t>
  </si>
  <si>
    <t>SD-057-240713-651790-2600</t>
  </si>
  <si>
    <t>2024-07-13 11:29:14</t>
  </si>
  <si>
    <t>【调研】-80+银卡-普通区域-诸城市-新郎商贸城-15963650657-300M-宽带上网投诉-次数0-20240713112617X177531469</t>
  </si>
  <si>
    <t>20240713112617X177531469</t>
  </si>
  <si>
    <t xml:space="preserve">流程受理流水号：20240713112251159636506571047781
客户号码:15963650657
客户姓名:丁**
投诉地市:潍坊
来话流水:2024071311222655920895451
宽带账号:15963650657
宽带账号归属地市:潍坊
宽带账号归属区县:诸城市
故障地址:潍坊诸城市密州街道人民东路新郎希努尔商贸城新郎商贸城25#箱*********
联系电话:15963650657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故障时间:2024-07-13 11:18:32
具体故障现象:频繁掉线，
客户其他诉求:
</t>
  </si>
  <si>
    <t>2024-07-13 11:31:57</t>
  </si>
  <si>
    <t>2024-07-13 11:32:21</t>
  </si>
  <si>
    <t>SD-057-240713-604152-6025</t>
  </si>
  <si>
    <t>2024-07-13 17:14:20</t>
  </si>
  <si>
    <t>80+金卡-普通区域-青州市-林语山庄-13665361222-1000M-宽带上网投诉-次数0-20240713171331X116474300</t>
  </si>
  <si>
    <t>20240713171331X116474300</t>
  </si>
  <si>
    <t xml:space="preserve">流程受理流水号：20240713171252136653612221117969
客户号码:13665361222
客户姓名:张**
投诉地市:潍坊
来话流水:2024071317115548920803832
宽带账号:13665361222
宽带账号归属地市:潍坊
宽带账号归属区县:青州市
故障地址:潍坊青州市王府街道云门山路林语山庄3号箱*********
联系电话:13665361222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17:13:15
具体故障现象:光猫亮红灯，线上指导插紧捋直未恢复
客户其他诉求:
</t>
  </si>
  <si>
    <t>2024-07-13 17:17:41</t>
  </si>
  <si>
    <t>2024-07-13 17:18:38</t>
  </si>
  <si>
    <t>SD-057-240713-026154-4955</t>
  </si>
  <si>
    <t>2024-07-13 15:21:32</t>
  </si>
  <si>
    <t>【调研】-80+银卡-普通区域-潍城区-东何自然村-13792670401-200M-宽带上网投诉-次数0-202407130000403352</t>
  </si>
  <si>
    <t>2024-07-14 16:22:00</t>
  </si>
  <si>
    <t>202407130000403352</t>
  </si>
  <si>
    <t xml:space="preserve">202407130000403352#流程受理流水号：20240713152102137926704011091757
客户号码:13792670401
客户姓名:陈**
投诉地市:潍坊
来话流水:2024071315203081720840241
宽带账号:13792670401
宽带账号归属地市:潍坊
宽带账号归属区县:潍城区
故障地址:潍坊潍城区于河街道东何东何自然村12#村西1街南第2排路西*********
联系电话:13792670401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故障时间:2024-07-13 15:21:14
具体故障现象:提示网络无法连接，
客户其他诉求:客户侧为质差终端，要求上门更换终端并一并处理故障问题。
</t>
  </si>
  <si>
    <t>2024-07-13 15:26:26</t>
  </si>
  <si>
    <t>2024-07-13 15:27:40</t>
  </si>
  <si>
    <t>SD-852-294422-531-10265</t>
  </si>
  <si>
    <t>SD-057-240713-734215-4956</t>
  </si>
  <si>
    <t>2024-07-13 15:21:51</t>
  </si>
  <si>
    <t>【调研】-80+银卡-普通区域-青州市-青州中央华府-13853606905-1000M-宽带上网投诉-次数0-202407130000406179</t>
  </si>
  <si>
    <t>202407130000406179</t>
  </si>
  <si>
    <t>202407130000406179#流程受理流水号：20240713152056138536069051091734
客户号码:13853606905
客户姓名:崔**
投诉地市:潍坊
来话流水:2024071315190387620823731
宽带账号:13853606905
宽带账号归属地市:潍坊
宽带账号归属区县:青州市
故障地址:潍坊青州市王府街道衡王府路中央华府1号楼*********
联系电话:13853606905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故障细类:网速慢/上网掉线(专席)
携转原因:
故障时间:2024-07-13 15:21:09
具体故障现象:家庭WiFi信号弱，客户要求师傅带个新路由器给客户安装上
客户其他诉求:
;宽带小区$[青州中央华府]$</t>
  </si>
  <si>
    <t>2024-07-13 15:26:23</t>
  </si>
  <si>
    <t>2024-07-13 15:26:56</t>
  </si>
  <si>
    <t>SD-057-240713-793865-5010</t>
  </si>
  <si>
    <t>普通区域-昌邑市-张家庄-15954430789-300M-宽带上网投诉-次数0-202407130000409520</t>
  </si>
  <si>
    <t>202407130000409520</t>
  </si>
  <si>
    <t>202407130000409520#宽带账号：15954430789；联系电话：15954430789宽带地址：潍坊昌邑市李家埠镇张家庄村张家庄张家村8号；客户来电反映宽带无法使用，客户异机来电报修，线上指导无法配合操作，要求上门处理，来电流水：2024071315213991220853200</t>
  </si>
  <si>
    <t>2024-07-13 15:31:47</t>
  </si>
  <si>
    <t>2024-07-13 15:32:12</t>
  </si>
  <si>
    <t>SD-851-311263-4383-20617</t>
  </si>
  <si>
    <t>SD-057-240713-182047-5011</t>
  </si>
  <si>
    <t>2024-07-13 15:28:15</t>
  </si>
  <si>
    <t>80+银卡-FTTR-普通区域-奎文区-金河园-13964607454-1000M-宽带上网投诉-次数0-202407130000410060</t>
  </si>
  <si>
    <t>202407130000410060</t>
  </si>
  <si>
    <t>202407130000410060#流程受理流水号：20240713151735139646074541090969
客户号码:13964607454
客户姓名:徐**
投诉地市:潍坊
来话流水:2024071315110690220834275
宽带账号:13964607454
宽带账号归属地市:潍坊
宽带账号归属区县:奎文区
故障地址:潍坊奎文区广文街道文化路金河园1号楼
联系电话:18863666398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
故障细类:宽带无法上网(专席)
携转原因:
故障时间:2024-07-13 15:26:07
具体故障现象:提示网络无法连接
客户其他诉求:
;宽带小区$[金河园]$</t>
  </si>
  <si>
    <t>2024-07-13 15:37:30</t>
  </si>
  <si>
    <t>SD-851-325011-29361-8703</t>
  </si>
  <si>
    <t>SD-057-240713-635247-5012</t>
  </si>
  <si>
    <t>2024-07-13 15:28:50</t>
  </si>
  <si>
    <t>80+普通-普通区域-青州市-null--魔百和投诉-次数0-20240712205736X565382020</t>
  </si>
  <si>
    <t>2024-07-14 16:29:00</t>
  </si>
  <si>
    <t>20240712205736X565382020</t>
  </si>
  <si>
    <t>流程受理流水号：20240712205515139647673391162008
客户号码:13964767339
客户姓名:黄**
投诉地市:潍坊
来话流水:2024071220505363520875651
宽带账号:13964767339
宽带账号归属地市:潍坊
宽带账号归属区县:青州市
故障地址:潍坊青州市高柳镇黄岭村黄岭村自然村高柳镇黄岭村5号箱（村西北陈吉祥家南墙）*********
联系电话:13964767339
联系人:先生
工单紧急程度:一般
是否有升级投诉倾向:否
是否重复投诉:是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故障时间:2024-07-12 20:55:54
魔百和单播/组播:组播
具体故障现象:用户本机办理了移动高清影视黄金会员（预存年包），但是无法观看，提示收费，前期工单流水202407060000228420，用户表示此问题一直没有解决，要求尽快处理并要求退费，请协助回复电话，谢谢	
客户其他诉求:
魔百和单/组播：组播</t>
  </si>
  <si>
    <t>2024-07-14 11:09:13</t>
  </si>
  <si>
    <t>家庭业务-&gt;业务营销-&gt;互联网电视(移动高清)-&gt;全局流转-&gt;业务规则-&gt;叠加消费不认可-&gt;全局流转</t>
  </si>
  <si>
    <t>SD-057-240713-732950-7688</t>
  </si>
  <si>
    <t>2024-07-13 20:05:02</t>
  </si>
  <si>
    <t>80+普通-普通区域-潍城区-西北董自然村-15666880891-500M-宽带上网投诉-次数0-20240713200213X133952739</t>
  </si>
  <si>
    <t>20240713200213X133952739</t>
  </si>
  <si>
    <t xml:space="preserve">【农村网络投诉】流程受理流水号：20240713195741156668808911144574
客户号码:15666880891
客户姓名:王**
投诉地市:潍坊
来话流水:2024071319571250820800643
宽带账号:15666880891
宽带账号归属地市:潍坊
宽带账号归属区县:潍城区
故障地址:潍坊潍城区军埠口综合项目区西北董西北董自然村8#西数第3条胡同北数第8排东户*********
联系电话:15666880891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19:59:42
具体故障现象:注册灯闪烁，缕直插紧重启未恢复
客户其他诉求:谢谢
</t>
  </si>
  <si>
    <t>2024-07-13 20:18:30</t>
  </si>
  <si>
    <t>2024-07-13 20:19:15</t>
  </si>
  <si>
    <t>SD-851-319550-8588-28914</t>
  </si>
  <si>
    <t>SD-057-240713-413659-6758</t>
  </si>
  <si>
    <t>2024-07-13 18:32:39</t>
  </si>
  <si>
    <t>【调研】-普通区域-潍城区-颐园社区-15806360550-1000M-宽带上网投诉-次数0-202407130000563801</t>
  </si>
  <si>
    <t>202407130000563801</t>
  </si>
  <si>
    <t>202407130000563801#【已关注中国移动10086微信公众号】流程受理流水号：20240713183113158063605501133402
客户号码:15806360550
客户姓名:朱**
投诉地市:潍坊
来话流水:2024071318304687120820456
宽带账号:15806360550
宽带账号归属地市:潍坊
宽带账号归属区县:潍城区
故障地址:潍坊潍城区城关街道东风西街颐园社区35号楼5-602*********
联系电话:15806360550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故障细类:网速慢/上网掉线(专席)
携转原因:
故障时间:2024-07-13 18:32:32
具体故障现象:网速慢卡顿，
客户其他诉求:
;宽带小区$[颐园社区]$</t>
  </si>
  <si>
    <t>2024-07-13 18:34:34</t>
  </si>
  <si>
    <t>SD-851-279353-8241-5965</t>
  </si>
  <si>
    <t>SD-057-240713-716035-6806</t>
  </si>
  <si>
    <t>2024-07-13 18:38:43</t>
  </si>
  <si>
    <t>普通区域-安丘市-null-13468499466-宽带上网投诉-次数0-202407130000561374</t>
  </si>
  <si>
    <t>202407130000561374</t>
  </si>
  <si>
    <t>202407130000561374#客户来电表示宽带安装人员15706307089服务态度恶劣，表示今天不解决明天要携号转网并要求把预存的话费退回，并表示会通过12315和工信部反馈此问题，客户不要求我处记录投诉，但通话中涉及升级投诉敏感信息按照流程我处需要上报，故派单，烦请尽快核实并回复谢谢！</t>
  </si>
  <si>
    <t>2024-07-14 16:06:56</t>
  </si>
  <si>
    <t>SD-057-240713-675302-296</t>
  </si>
  <si>
    <t>2024-07-13 08:38:02</t>
  </si>
  <si>
    <t>普通区域-潍城区-锦泰小区-13563600256-300M-宽带上网投诉-次数0-20240713083505X905442669</t>
  </si>
  <si>
    <t>20240713083505X905442669</t>
  </si>
  <si>
    <t xml:space="preserve">流程受理流水号：20240713083234135636002561001606
客户号码:13563600256
客户姓名:于**
投诉地市:潍坊
来话流水:2024071308314560220834844
宽带账号:13563600256
宽带账号归属地市:潍坊
宽带账号归属区县:潍城区
故障地址:潍坊潍城区北关街道月河路锦泰小区2号楼*********
联系电话:13563600256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08:34:11
具体故障现象:光猫亮红灯，网络连接不上
客户其他诉求:
</t>
  </si>
  <si>
    <t>2024-07-13 09:00:36</t>
  </si>
  <si>
    <t>2024-07-13 09:01:02</t>
  </si>
  <si>
    <t>SD-851-280684-5062-8152</t>
  </si>
  <si>
    <t>2024-07-13 20:37:02</t>
  </si>
  <si>
    <t>【调研】-普通区域-潍城区-恒信永祥苑-18353652379-1000M-宽带上网投诉-次数0-202407130000613162 一级督办</t>
  </si>
  <si>
    <t>202407130000613162</t>
  </si>
  <si>
    <t>2024-07-13 20:44:51</t>
  </si>
  <si>
    <t>2024-07-13 20:45:33</t>
  </si>
  <si>
    <t>SD-851-272125-17033-9397</t>
  </si>
  <si>
    <t>SD-057-240713-932708-7981</t>
  </si>
  <si>
    <t>2024-07-13 20:37:19</t>
  </si>
  <si>
    <t>普通区域-安丘市-石埠子北孙社区-18753695326-100M-宽带上网投诉-次数0-202407130000613178</t>
  </si>
  <si>
    <t>202407130000613178</t>
  </si>
  <si>
    <t>202407130000613178#受理号码：18753695326；  内容：客户来电宽带上不了网，我处正常排查未恢复，系统显示质差路由器，请协助处理谢谢    联系电话：18753695326；联系人：先生；来电流水：2024071320353104520866836；</t>
  </si>
  <si>
    <t>2024-07-13 20:39:51</t>
  </si>
  <si>
    <t>2024-07-13 20:45:21</t>
  </si>
  <si>
    <t>SD-057-240713-345928-6761</t>
  </si>
  <si>
    <t>2024-07-13 18:32:48</t>
  </si>
  <si>
    <t>80+钻石-普通区域-临朐县-东方丽景小区-13869600278-1000M-宽带上网投诉-次数0-20240713183140X700362379 二级督办</t>
  </si>
  <si>
    <t>20240713183140X700362379</t>
  </si>
  <si>
    <t xml:space="preserve">流程受理流水号：20240713183105138696002781133385
客户号码:13869600278
客户姓名:魏**
投诉地市:潍坊
来话流水:2024071318302057220817478
宽带账号:13869600278
宽带账号归属地市:潍坊
宽带账号归属区县:临朐县
故障地址:潍坊临朐县东城街道朐阳路东方丽景小区3号楼*********
联系电话:13869600278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故障细类:宽带无法上网(专席)
携转原因:
故障时间:2024-07-13 18:31:12
具体故障现象:一个网站上不去
客户其他诉求:
</t>
  </si>
  <si>
    <t>2024-07-13 18:38:15</t>
  </si>
  <si>
    <t>源站引入</t>
  </si>
  <si>
    <t>2024-07-13 18:52:09</t>
  </si>
  <si>
    <t>SD-057-240713-537896-6809</t>
  </si>
  <si>
    <t>2024-07-13 18:39:32</t>
  </si>
  <si>
    <t>普通区域-青州市-南蒋村-13583685844-100M-宽带上网投诉-次数0-202407130000562063</t>
  </si>
  <si>
    <t>202407130000562063</t>
  </si>
  <si>
    <t>202407130000562063#导航立单,客户通过语音导航反馈宽带故障问题,经诊断光猫设备性能不佳,要求装维回访处理,请协助.联系电话：13583685844</t>
  </si>
  <si>
    <t>2024-07-13 18:46:51</t>
  </si>
  <si>
    <t>2024-07-13 18:47:29</t>
  </si>
  <si>
    <t>SD-057-240713-821973-259</t>
  </si>
  <si>
    <t>2024-07-13 08:35:02</t>
  </si>
  <si>
    <t>80+金卡-普通区域-潍城区-南乐埠自然村-13791679117-200M-宽带上网投诉-次数0-202407130000095325</t>
  </si>
  <si>
    <t>2024-07-14 09:36:00</t>
  </si>
  <si>
    <t>202407130000095325</t>
  </si>
  <si>
    <t>202407130000095325#导航立单,客户通过语音导航反馈宽带故障问题,经诊断光猫设备性能不佳,要求装维回访处理,请协助.联系电话：13791679117</t>
  </si>
  <si>
    <t>2024-07-13 08:37:48</t>
  </si>
  <si>
    <t>2024-07-13 08:38:31</t>
  </si>
  <si>
    <t>SD-057-240713-961420-2549</t>
  </si>
  <si>
    <t>2024-07-13 11:23:19</t>
  </si>
  <si>
    <t>【调研】-80+普通-普通区域-寿光市-北洛医院沿街-13573644330-1000M-宽带上网投诉-次数0-20240713112058X858356746</t>
  </si>
  <si>
    <t>20240713112058X858356746</t>
  </si>
  <si>
    <t xml:space="preserve">流程受理流水号：20240713111955135736443301047041
客户号码:13573644330
客户姓名:杨**
投诉地市:潍坊
来话流水:2024071311191294320856975
宽带账号:13573644330
宽带账号归属地市:潍坊
宽带账号归属区县:寿光市
故障地址:潍坊寿光市北洛镇特钢路北洛医院沿街5号箱钢城宾馆沿街*********
联系电话:15053608706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11:20:33
具体故障现象:光猫灯正常但电脑手机无法上网，
客户其他诉求:
</t>
  </si>
  <si>
    <t>2024-07-13 11:25:19</t>
  </si>
  <si>
    <t>2024-07-13 11:25:38</t>
  </si>
  <si>
    <t>SD-851-269404-2307-485</t>
  </si>
  <si>
    <t>SD-057-240713-023894-5573</t>
  </si>
  <si>
    <t>2024-07-13 16:26:36</t>
  </si>
  <si>
    <t>普通区域-坊子区-新村-17753635238-300M-魔百和投诉-次数0-20240713162537X137059964</t>
  </si>
  <si>
    <t>2024-07-14 17:27:00</t>
  </si>
  <si>
    <t>20240713162537X137059964</t>
  </si>
  <si>
    <t>【农村网络投诉】流程受理流水号：20240713162458177536352381106248
客户号码:17753635238
客户姓名:崔**
投诉地市:潍坊
来话流水:2024071316241756020870171
宽带账号:17753635238
宽带账号归属地市:潍坊
宽带账号归属区县:峡山区
故障地址:潍坊峡山区王家庄街道（赵戈）新村
联系电话:17753635238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故障大类:电视
故障细类:移动高清电视故障(专席)
携转原因:
故障时间:2024-07-13 16:24:50
魔百和单播/组播:组播
具体故障现象:电视直播或点播无法观看，
客户其他诉求:
魔百和单/组播：组播</t>
  </si>
  <si>
    <t>2024-07-13 16:32:19</t>
  </si>
  <si>
    <t>2024-07-13 16:40:02</t>
  </si>
  <si>
    <t>SD-851-235664-17432-11599</t>
  </si>
  <si>
    <t>SD-057-240713-218537-8084</t>
  </si>
  <si>
    <t>2024-07-13 20:53:09</t>
  </si>
  <si>
    <t>普通区域-寒亭区-南柴埠营村自然村-18364672968-1000M-宽带上网投诉-次数0-20240713205044X446829900</t>
  </si>
  <si>
    <t>20240713205044X446829900</t>
  </si>
  <si>
    <t xml:space="preserve">【农村网络投诉】流程受理流水号：20240713204816183646729681149849
客户号码:18364672968
客户姓名:王**
投诉地市:潍坊
来话流水:2024071320463708620810625
宽带账号:18364672968
宽带账号归属地市:潍坊
宽带账号归属区县:寒亭区
故障地址:潍坊寒亭区寒亭街道南柴埠营村南柴埠营村自然村南柴埠营（瀛春园小区）3号楼*********
联系电话:18364672968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故障时间:2024-07-13 20:47:29
具体故障现象:光猫灯正常但电脑手机无法上网，
客户其他诉求:请协助处理，谢谢
</t>
  </si>
  <si>
    <t>2024-07-13 21:01:39</t>
  </si>
  <si>
    <t>2024-07-13 21:03:59</t>
  </si>
  <si>
    <t>SD-057-240713-738412-8142</t>
  </si>
  <si>
    <t>2024-07-13 20:59:45</t>
  </si>
  <si>
    <t>【调研】-80+银卡-普通区域-高密市-绿苑小区3期-13563656665-200M-宽带上网投诉-次数0-20240713205855X535261307</t>
  </si>
  <si>
    <t>20240713205855X535261307</t>
  </si>
  <si>
    <t xml:space="preserve">流程受理流水号：20240713205741135636566651150720
客户号码:13563656665
客户姓名:孙**
投诉地市:潍坊
来话流水:2024071320563074620847439
宽带账号:13563656665
宽带账号归属地市:潍坊
宽带账号归属区县:高密市
故障地址:潍坊高密市朝阳街道梓潼路绿苑小区3期22号楼
联系电话:13793622534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故障时间:2024-07-13 20:59:09
具体故障现象:频繁掉线，
客户其他诉求:
</t>
  </si>
  <si>
    <t>2024-07-13 21:04:08</t>
  </si>
  <si>
    <t>2024-07-13 21:04:45</t>
  </si>
  <si>
    <t>SD-057-240713-719256-4961</t>
  </si>
  <si>
    <t>2024-07-13 15:23:02</t>
  </si>
  <si>
    <t>80+银卡-普通区域-临朐县-李家沟自然村-18863637192-300M-宽带上网投诉-次数0-20240713152018X218873394</t>
  </si>
  <si>
    <t>20240713152018X218873394</t>
  </si>
  <si>
    <t xml:space="preserve">【农村网络投诉】流程受理流水号：20240713151652188636371921090838
客户号码:18863637192
客户姓名:李**
投诉地市:潍坊
来话流水:2024071315151082820879823
宽带账号:18863637192
宽带账号归属地市:潍坊
宽带账号归属区县:潍城
故障地址:潍坊潍城区马家黄土埠子村
联系电话:18364627910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15:17:55
具体故障现象:光猫灯正常但手机无法上网，重启设备无效
客户其他诉求:
</t>
  </si>
  <si>
    <t>2024-07-13 15:27:54</t>
  </si>
  <si>
    <t>2024-07-13 15:28:22</t>
  </si>
  <si>
    <t>SD-057-240713-019257-4928</t>
  </si>
  <si>
    <t>2024-07-13 15:17:40</t>
  </si>
  <si>
    <t>【调研】-普通区域-诸城市-怡秀园小区-13605361883-1000M-宽带上网投诉-次数0-20240713151613X973048354</t>
  </si>
  <si>
    <t>20240713151613X973048354</t>
  </si>
  <si>
    <t xml:space="preserve">流程受理流水号：20240713151540136053618831090576
客户号码:13605361883
客户姓名:冯**
投诉地市:潍坊
来话流水:2024071315120579420845267
宽带账号:13605361883
宽带账号归属地市:潍坊
宽带账号归属区县:诸城市
故障地址:潍坊诸城市龙都街道繁荣路怡秀园小区7号楼*********
联系电话:13605361883
联系人:先生/女士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故障时间:2024-07-13 15:15:49
具体故障现象:光猫灯正常但电脑手机无法上网，
客户其他诉求:谢谢
</t>
  </si>
  <si>
    <t>2024-07-13 15:22:08</t>
  </si>
  <si>
    <t>2024-07-13 15:24:55</t>
  </si>
  <si>
    <t>SD-851-282289-11575-4276</t>
  </si>
  <si>
    <t>SD-057-240713-107286-5600</t>
  </si>
  <si>
    <t>2024-07-13 16:29:16</t>
  </si>
  <si>
    <t>80+银卡-普通区域-寿光市-南关小区二期-13406607181-1000M-宽带上网投诉-次数0-20240713162646X206493905</t>
  </si>
  <si>
    <t>2024-07-14 17:30:00</t>
  </si>
  <si>
    <t>20240713162646X206493905</t>
  </si>
  <si>
    <t xml:space="preserve">流程受理流水号：20240713162429134066071811106147
客户号码:13406607181
客户姓名:魏**
投诉地市:潍坊
来话流水:2024071316204504320829318
宽带账号:13406607181
宽带账号归属地市:潍坊
宽带账号归属区县:寿光市
故障地址:潍坊寿光市圣城街道公园街南关小区二期9号楼*********
联系电话:13406607181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故障细类:宽带无法上网(专席)
携转原因:
故障时间:2024-07-13 16:25:06
具体故障现象:提示网络无法连接，亮灯正常重启设备没有效果
客户其他诉求:
</t>
  </si>
  <si>
    <t>2024-07-13 16:32:10</t>
  </si>
  <si>
    <t>2024-07-13 16:32:46</t>
  </si>
  <si>
    <t>SD-057-240713-752603-6767</t>
  </si>
  <si>
    <t>2024-07-13 18:34:57</t>
  </si>
  <si>
    <t>普通区域-奎文区-苇湾社区-18853637152-300M-宽带上网投诉-次数0-202407130000562768</t>
  </si>
  <si>
    <t>202407130000562768</t>
  </si>
  <si>
    <t>202407130000562768#宽带账号：18853637152；宽带地址：潍坊奎文区东关街道东风街四平路苇湾社区2号楼*********；接入方式：FTTH，当前是否在线：在线，端到端诊断结果：客户侧设备问题，是否智能网关：，客户反映宽带网速慢，要求尽快处理回复！来电流水：2024071318322362120831059联系电话：15757980573</t>
  </si>
  <si>
    <t>2024-07-13 18:38:08</t>
  </si>
  <si>
    <t>2024-07-13 18:38:41</t>
  </si>
  <si>
    <t>SD-851-317229-1475-9201</t>
  </si>
  <si>
    <t>SD-057-240713-823146-288</t>
  </si>
  <si>
    <t>2024-07-13 08:36:40</t>
  </si>
  <si>
    <t>【调研】-80+金卡-普通区域-寿光市-联盟第三生活区-13792639911-1000M-宽带上网投诉-次数0-202407130000098633</t>
  </si>
  <si>
    <t>202407130000098633</t>
  </si>
  <si>
    <t>202407130000098633#宽带账号13792639911：；宽带地址：潍坊寿光市圣城街道晨鸣路联盟第三生活区6号楼；客户来电反映宽带卡，无法配合线上指导，，请协助处理，谢谢！联系电话；联系人：13792639911；来电流水2024071308324896020841236</t>
  </si>
  <si>
    <t>2024-07-13 08:40:23</t>
  </si>
  <si>
    <t>SD-851-256540-13328-7018</t>
  </si>
  <si>
    <t>SD-057-240713-237065-5522</t>
  </si>
  <si>
    <t>2024-07-13 16:20:08</t>
  </si>
  <si>
    <t>80+金卡-普通区域-诸城市-东坡小区.环翠区-13854439962-1000M-宽带上网投诉-次数0-20240713161739X659656810</t>
  </si>
  <si>
    <t>2024-07-14 17:21:00</t>
  </si>
  <si>
    <t>20240713161739X659656810</t>
  </si>
  <si>
    <t xml:space="preserve">流程受理流水号：20240713161629138544399621104233
客户号码:13854439962
客户姓名:赵**
投诉地市:潍坊
来话流水:2024071316143541420857983
宽带账号:13854439962
宽带账号归属地市:潍坊
宽带账号归属区县:诸城市
故障地址:潍坊诸城市密州街道东坡街东坡小区.环翠区12号楼*********
联系电话:13854439962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故障时间:2024-07-13 16:18:17
具体故障现象:光猫灯正常但电脑手机无法上网，
客户其他诉求:
</t>
  </si>
  <si>
    <t>2024-07-13 16:21:50</t>
  </si>
  <si>
    <t>2024-07-13 16:22:17</t>
  </si>
  <si>
    <t>SD-851-261896-38854-25176</t>
  </si>
  <si>
    <t>SD-057-240713-871542-5524</t>
  </si>
  <si>
    <t>2024-07-13 16:20:20</t>
  </si>
  <si>
    <t>普通区域-高密市-女人街对面建委宿舍-13561429388-300M-宽带上网投诉-次数0-20240713161800X680931402</t>
  </si>
  <si>
    <t>20240713161800X680931402</t>
  </si>
  <si>
    <t xml:space="preserve">流程受理流水号：20240713161533135614293881104032
客户号码:13561429388
客户姓名:贾**
投诉地市:潍坊
来话流水:2024071316144987120860784
宽带账号:13561429388
宽带账号归属地市:潍坊
宽带账号归属区县:高密市
故障地址:潍坊高密市密水街道创业街女人街对面建委宿舍16号宏昇广告后*********
联系电话:13506460576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故障时间:2024-07-13 16:17:42
具体故障现象:打不开网页，
客户其他诉求:
</t>
  </si>
  <si>
    <t>2024-07-13 16:22:12</t>
  </si>
  <si>
    <t>2024-07-13 16:26:51</t>
  </si>
  <si>
    <t>SD-851-296917-22561-7825</t>
  </si>
  <si>
    <t>SD-057-240713-123607-5525</t>
  </si>
  <si>
    <t>2024-07-13 16:20:24</t>
  </si>
  <si>
    <t>【调研】-80+银卡-普通区域-奎文区-渭水苑-13583692886-1000M-宽带上网投诉-次数0-20240713161808X688258105</t>
  </si>
  <si>
    <t>20240713161808X688258105</t>
  </si>
  <si>
    <t xml:space="preserve">流程受理流水号：20240713161610135836928861104177
客户号码:13583692886
客户姓名:林**
投诉地市:潍坊
来话流水:2024071316154199420870588
宽带账号:13583692886
宽带账号归属地市:潍坊
宽带账号归属区县:高新
故障地址:潍坊高新清池潍安路渭水苑10号楼
联系电话:13583692886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16:19:56
具体故障现象:PON灯闪，
客户其他诉求:
</t>
  </si>
  <si>
    <t>2024-07-13 16:22:15</t>
  </si>
  <si>
    <t>2024-07-13 16:24:01</t>
  </si>
  <si>
    <t>SD-851-240275-13611-12934</t>
  </si>
  <si>
    <t>SD-057-240713-045938-5583</t>
  </si>
  <si>
    <t>2024-07-13 16:27:13</t>
  </si>
  <si>
    <t>普通区域-奎文区-南胡东村南区-13678663819-300M-宽带上网投诉-次数0-202407130000457719</t>
  </si>
  <si>
    <t>2024-07-14 17:28:00</t>
  </si>
  <si>
    <t>202407130000457719</t>
  </si>
  <si>
    <t>202407130000457719#客户来电对前期工单结果处理不满，表示自己只是想核实问题，对扣罚宽带装维师傅200元不满 要求再次上报。请协助处理。联系电话：13678663819 录音流水：2024071316210881320833950 前期工单流水：202407130000381187</t>
  </si>
  <si>
    <t>2024-07-13 16:35:35</t>
  </si>
  <si>
    <t>2024-07-13 16:36:08</t>
  </si>
  <si>
    <t>SD-057-240713-097463-6039</t>
  </si>
  <si>
    <t>2024-07-13 17:16:41</t>
  </si>
  <si>
    <t>【调研】-普通区域-青州市-高柳村-15053634385-200M-宽带上网投诉-次数0-202407130000505918</t>
  </si>
  <si>
    <t>2024-07-14 18:17:00</t>
  </si>
  <si>
    <t>202407130000505918</t>
  </si>
  <si>
    <t>202407130000505918#宽带账号：15053634385；宽带地址：潍坊青州市高柳镇高柳村；客户来电反映宽带无法上网/移动高清无法观看，客户不在现场，无法配合线上指导/客户不配合排障，要求上门，请协助处理，
谢谢！联系电话：15053634385；联系人：先生；来电流水
2024071317103788320890144</t>
  </si>
  <si>
    <t>2024-07-13 17:19:06</t>
  </si>
  <si>
    <t>2024-07-13 17:19:23</t>
  </si>
  <si>
    <t>SD-057-240713-724019-7938</t>
  </si>
  <si>
    <t>2024-07-13 20:30:58</t>
  </si>
  <si>
    <t>80+金卡-FTTR-普通区域-高密市-高密吴家营自然村-18853685565-300M-宽带上网投诉-次数0-202407130000611717</t>
  </si>
  <si>
    <t>202407130000611717</t>
  </si>
  <si>
    <t>202407130000611717#要求装维上门服务：宽带账号：18853685565；宽带地址：潍坊高密市阚家镇吴家营吴家营自然村高密吴家营；客户来电反映宽带无法连接，客户不在现场，无法配合线上指导/客户不配合排障，要求上门，请协助处理，谢谢！联系电话：13626367321；联系人：女生；来电流水：2024071320290642220840517。</t>
  </si>
  <si>
    <t>2024-07-13 20:34:58</t>
  </si>
  <si>
    <t>2024-07-13 20:35:15</t>
  </si>
  <si>
    <t>SD-851-267238-31101-24003</t>
  </si>
  <si>
    <t>SD-057-240713-915478-7940</t>
  </si>
  <si>
    <t>2024-07-13 20:32:02</t>
  </si>
  <si>
    <t>普通区域-临朐县-马家沟-18264600170-300M-宽带上网投诉-次数0-20240713203159X919874571</t>
  </si>
  <si>
    <t>20240713203159X919874571</t>
  </si>
  <si>
    <t xml:space="preserve">【农村网络投诉】流程受理流水号：20240713202730182646001701147739
客户号码:18264600170
客户姓名:周**
投诉地市:潍坊
来话流水:2024071320265977420831468
宽带账号:18264600170
宽带账号归属地市:潍坊
宽带账号归属区县:临朐县
故障地址:潍坊临朐县九山镇人民政府马家沟村马家沟马家沟
联系电话:18264600170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20:30:11
具体故障现象:
客户来电表示宽带上不了网，我处核实到光信号灯亮红灯，，将光纤线插紧捋直后重启未恢复，请协助谢谢
客户其他诉求:
</t>
  </si>
  <si>
    <t>2024-07-13 20:34:24</t>
  </si>
  <si>
    <t>2024-07-13 20:34:57</t>
  </si>
  <si>
    <t>SD-057-240713-284751-7991</t>
  </si>
  <si>
    <t>【调研】-普通区域-昌邑市-刘埠社区-13780868239-1000M-宽带上网投诉-次数0-202407130000612527</t>
  </si>
  <si>
    <t>202407130000612527</t>
  </si>
  <si>
    <t>202407130000612527#宽带账号：13780868239；宽带地址：潍坊昌邑市城区都昌路刘埠社区11号楼*****；客户来电反映移动高清故障，，无法配合线上指导/客户不配合排障，要求上门，请协助处理，谢谢！联系电话：13780868239；联系人：女士；来电流水：2024071320312760020850298。</t>
  </si>
  <si>
    <t>2024-07-13 20:40:35</t>
  </si>
  <si>
    <t>2024-07-13 20:41:00</t>
  </si>
  <si>
    <t>SD-851-317556-24721-12443</t>
  </si>
  <si>
    <t>SD-057-240713-538072-8092</t>
  </si>
  <si>
    <t>80+银卡-FTTR-普通区域-坊子区-坊子欧美佳苑-15908051076-1000M-宽带上网投诉-次数0-20240713205202X122112244</t>
  </si>
  <si>
    <t>20240713205202X122112244</t>
  </si>
  <si>
    <t xml:space="preserve">流程受理流水号：20240713204705159080510761149733
客户号码:15908051076
客户姓名:王**
投诉地市:潍坊
来话流水:2024071320463814120810700
宽带账号:15908051076
宽带账号归属地市:潍坊
宽带账号归属区县:坊子区
故障地址:潍坊坊子区坊子新区凤凰大街坊子欧美佳苑坊子欧美佳苑2号楼
联系电话:15908051076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20:52:11
具体故障现象:宽带无法上网，
客户其他诉求:
</t>
  </si>
  <si>
    <t>2024-07-13 20:57:08</t>
  </si>
  <si>
    <t>2024-07-13 20:57:26</t>
  </si>
  <si>
    <t>SD-851-290012-20911-24923</t>
  </si>
  <si>
    <t>SD-057-240713-241765-5024</t>
  </si>
  <si>
    <t>2024-07-13 15:29:37</t>
  </si>
  <si>
    <t>【催1-追1】【调研】-80+银卡-(目标)普通区域-安丘市-大里岗-18353696753-500M-宽带上网投诉-次数0-20240713152754X674601994</t>
  </si>
  <si>
    <t>20240713152754X674601994</t>
  </si>
  <si>
    <t xml:space="preserve">【农村网络投诉】流程受理流水号：20240713152442183536967531092572
客户号码:18353696753
客户姓名:李**
投诉地市:潍坊
来话流水:2024071315233587920874982
宽带账号:18353696753
宽带账号归属地市:潍坊
宽带账号归属区县:安丘市
故障地址:潍坊安丘市临浯镇大里岗村行政村大里岗大里岗村12号箱李代元*********
联系电话:18353696753
联系人:先生/女士
工单紧急程度:非常紧急
是否有升级投诉倾向:是
是否重复投诉:否
是否携转意向:否
是否投诉倾向:是
是否智能网关:智能网关
当前是否在线:否
接入方式:FTTH
端到端诊断结果:设备告警
是否质差终端:无质差信息
光功率:无
故障大类:宽带/电视
故障细类:宽带无法上网(专席)
携转原因:
故障时间:2024-07-13 15:27:39
具体故障现象:频繁掉线，
客户其他诉求:
</t>
  </si>
  <si>
    <t>SD-057-240713-732459-7706</t>
  </si>
  <si>
    <t>2024-07-13 20:05:27</t>
  </si>
  <si>
    <t>80+普通-普通区域-安丘市-名门世家-18763616766-300M-宽带上网投诉-次数0-20240713200245X165611415</t>
  </si>
  <si>
    <t>20240713200245X165611415</t>
  </si>
  <si>
    <t xml:space="preserve">流程受理流水号：20240713200211187636167661145057
客户号码:18763616766
客户姓名:韩**
投诉地市:潍坊
来话流水:2024071319554516920893379
宽带账号:18763616766
宽带账号归属地市:潍坊
宽带账号归属区县:安丘市
故障地址:潍坊安丘市兴安街道和平路名门世家23号楼*********
联系电话:18763616766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故障时间:2024-07-13 20:02:19
具体故障现象:频繁掉线，
客户其他诉求:线上指导插好网口，按顺序重启光猫和路由器未恢复
</t>
  </si>
  <si>
    <t>2024-07-13 20:11:16</t>
  </si>
  <si>
    <t>2024-07-13 20:11:35</t>
  </si>
  <si>
    <t>SD-851-303773-8460-22716</t>
  </si>
  <si>
    <t>SD-057-240713-407631-6769</t>
  </si>
  <si>
    <t>2024-07-13 18:35:06</t>
  </si>
  <si>
    <t>【重投】-【调研】-80+银卡-普通区域-寿光市-东玉村-18766899908-1000M-宽带上网投诉-次数0-20240713183232X752710507</t>
  </si>
  <si>
    <t>20240713183232X752710507</t>
  </si>
  <si>
    <t xml:space="preserve">【农村网络投诉】流程受理流水号：20240713183054187668999081133363
客户号码:18766899908
客户姓名:崔*
投诉地市:潍坊
来话流水:2024071318302299320817743
宽带账号:18766899908
宽带账号归属地市:潍坊
宽带账号归属区县:寿光市
故障地址:潍坊寿光市圣城街道学院路东玉村东玉村1号箱杨景祥外墙*********
联系电话:18766899908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18:33:44
具体故障现象:光猫亮红灯，
客户其他诉求:
</t>
  </si>
  <si>
    <t>2024-07-13 18:41:44</t>
  </si>
  <si>
    <t>2024-07-13 18:42:22</t>
  </si>
  <si>
    <t>SD-852-336966-22-20178</t>
  </si>
  <si>
    <t>SD-057-240713-721689-6043</t>
  </si>
  <si>
    <t>2024-07-13 17:17:10</t>
  </si>
  <si>
    <t>80+普通-普通区域-昌邑市-姜家自然村-15006614629-100M-宽带上网投诉-次数0-20240713171505X105652747</t>
  </si>
  <si>
    <t>20240713171505X105652747</t>
  </si>
  <si>
    <t xml:space="preserve">【农村网络投诉】流程受理流水号：20240713171349150066146291118191
客户号码:15006614629
客户姓名:任**
投诉地市:潍坊
来话流水:2024071317131756120818464
宽带账号:15006614629
宽带账号归属地市:潍坊
宽带账号归属区县:昌邑市
故障地址:潍坊昌邑市卜庄镇姜家村姜家自然村3号箱姜宋军*********
联系电话:15006614629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故障时间:2024-07-13 17:14:37
具体故障现象:打不开网页，
客户其他诉求:
</t>
  </si>
  <si>
    <t>2024-07-13 17:19:29</t>
  </si>
  <si>
    <t>2024-07-13 17:21:44</t>
  </si>
  <si>
    <t>SD-057-240713-760821-7942</t>
  </si>
  <si>
    <t>2024-07-13 20:32:11</t>
  </si>
  <si>
    <t>【调研】-普通区域-临朐县-冯家王舍自然村-15095196634-500M-宽带上网投诉-次数0-20240713203034X834043149</t>
  </si>
  <si>
    <t>20240713203034X834043149</t>
  </si>
  <si>
    <t xml:space="preserve">【农村网络投诉】流程受理流水号：20240713202215150951966341147165
客户号码:15095196634
客户姓名:杨**
投诉地市:潍坊
来话流水:2024071320215858320810188
宽带账号:15095196634
宽带账号归属地市:潍坊
宽带账号归属区县:临朐县
故障地址:潍坊临朐县冶源镇人民政府冯家王舍冯家王舍自然村冯家王舍3号冯建磊*********
联系电话:15095196634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20:24:16
具体故障现象:客户表示家里的网络无法使用，表示要求师傅今天晚上上门维修，并表示对网线收费不认可，表示收费工信部投诉。请协助处理，谢谢
客户其他诉求:要求退还无法使用期间的宽带费用，
</t>
  </si>
  <si>
    <t>2024-07-13 20:34:21</t>
  </si>
  <si>
    <t>2024-07-13 20:34:55</t>
  </si>
  <si>
    <t>SD-057-240713-918623-8095</t>
  </si>
  <si>
    <t>2024-07-13 20:53:41</t>
  </si>
  <si>
    <t>普通区域-安丘市-大盛娄子自然村-15095221593-500M-宽带上网投诉-次数0-20240713205230X150272651</t>
  </si>
  <si>
    <t>20240713205230X150272651</t>
  </si>
  <si>
    <t xml:space="preserve">【农村网络投诉】流程受理流水号：20240713204736150952215931149784
客户号码:15095221593
客户姓名:房**
投诉地市:潍坊
来话流水:2024071320464087120810879
宽带账号:15095221593
宽带账号归属地市:潍坊
宽带账号归属区县:安丘市
故障地址:潍坊安丘市大盛镇楼子村大盛娄子自然村2#辛安庆东山*********
联系电话:15095221593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20:49:39
具体故障现象:光猫灯正常但电脑手机无法上网，刷新网络 重启设备 线上指导未恢复 请协助处理  
客户其他诉求:谢谢处理
</t>
  </si>
  <si>
    <t>2024-07-13 20:55:34</t>
  </si>
  <si>
    <t>2024-07-13 20:56:18</t>
  </si>
  <si>
    <t>SD-057-240713-926074-2936</t>
  </si>
  <si>
    <t>2024-07-13 12:03:50</t>
  </si>
  <si>
    <t>【调研】-80+银卡-普通区域-临朐县-圆润文华园-13853629250-300M-宽带上网投诉-次数0-202407130000287023</t>
  </si>
  <si>
    <t>202407130000287023</t>
  </si>
  <si>
    <t>202407130000287023#【已关注中国移动10086微信公众号】流程受理流水号：20240713120311138536292501057517
客户号码:13853629250
客户姓名:黄*
投诉地市:潍坊
来话流水:2024071312025415820836627
宽带账号:13853629250
宽带账号归属地市:潍坊
宽带账号归属区县:临朐县
故障地址:潍坊临朐县冶源镇人民政府巨洋路圆润文华园9号楼*********
联系电话:13853629250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
携转原因:
故障时间:2024-07-13 12:03:32
具体故障现象:打不开网页，
客户其他诉求:
;宽带小区$[圆润文华园]$</t>
  </si>
  <si>
    <t>2024-07-13 12:07:08</t>
  </si>
  <si>
    <t>2024-07-13 12:09:19</t>
  </si>
  <si>
    <t>SD-057-240713-053698-2989</t>
  </si>
  <si>
    <t>2024-07-13 12:08:47</t>
  </si>
  <si>
    <t>【调研】-80+银卡-(目标)普通区域-高密市-广安花园二期-15006611308-500M-宽带上网投诉-次数0-202407130000288937</t>
  </si>
  <si>
    <t>202407130000288937</t>
  </si>
  <si>
    <t>202407130000288937#15006611308 客户反映宽带无法上网经检测是质差光猫，请协助谢谢 联系人：先生 联系电话：本机来电流水：2024071312051252220855194</t>
  </si>
  <si>
    <t>2024-07-13 12:17:12</t>
  </si>
  <si>
    <t>2024-07-13 12:17:42</t>
  </si>
  <si>
    <t>SD-851-329452-22362-11020</t>
  </si>
  <si>
    <t>SD-057-240713-731956-6774</t>
  </si>
  <si>
    <t>2024-07-13 18:35:19</t>
  </si>
  <si>
    <t>【调研】-普通区域-诸城市-金东世纪城-13863641032-1000M-宽带上网投诉-次数0-202407130000562165</t>
  </si>
  <si>
    <t>202407130000562165</t>
  </si>
  <si>
    <t>202407130000562165#流程受理流水号：20240713183335138636410321133712
客户号码:13863641032
客户姓名:王**
投诉地市:潍坊
来话流水:2024071318323544420832304
宽带账号:13863641032
宽带账号归属地市:潍坊
宽带账号归属区县:诸城市
故障地址:潍坊诸城市密州街道东武街金东世纪城30号楼2单元703
联系电话:13964677430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故障细类:宽带无法上网(专席)
携转原因:
故障时间:2024-07-13 18:34:53
具体故障现象:光猫灯正常但电脑手机无法上网，
客户其他诉求:
;宽带小区$[金东世纪城]$</t>
  </si>
  <si>
    <t>2024-07-13 18:43:19</t>
  </si>
  <si>
    <t>2024-07-13 18:43:45</t>
  </si>
  <si>
    <t>SD-851-297390-120032-15132</t>
  </si>
  <si>
    <t>SD-057-240713-562104-7645</t>
  </si>
  <si>
    <t>2024-07-13 20:03:02</t>
  </si>
  <si>
    <t>【调研】-80+普通-普通区域-青州市-云门春小区-15964576710-500M-宽带上网投诉-次数0-202407130000601132</t>
  </si>
  <si>
    <t>202407130000601132</t>
  </si>
  <si>
    <t xml:space="preserve">202407130000601132#流程受理流水号：20240713200123159645767101144981
客户号码:15964576710
客户姓名:贺**
投诉地市:潍坊
来话流水:2024071320005979320818677
宽带账号:15964576710
宽带账号归属地市:潍坊
宽带账号归属区县:青州市
故障地址:潍坊青州市王府街道尧王山西路云门春小区西1号楼*********
联系电话:15964576710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故障时间:2024-07-13 20:00:43
具体故障现象:提示网络无法连接，
客户其他诉求:客户侧为质差终端，要求上门更换终端并一并处理故障问题。
</t>
  </si>
  <si>
    <t>2024-07-13 20:10:55</t>
  </si>
  <si>
    <t>2024-07-13 20:11:39</t>
  </si>
  <si>
    <t>SD-057-240713-872491-7647</t>
  </si>
  <si>
    <t>2024-07-13 20:03:03</t>
  </si>
  <si>
    <t>【调研】-普通区域-青州市-红庙新区-13011697510-1000M-宽带上网投诉-次数0-202407130000601684</t>
  </si>
  <si>
    <t>202407130000601684</t>
  </si>
  <si>
    <t>202407130000601684#宽带账号：13011697510；宽带地址：潍坊市青州市云门山街道范公亭路红庙新区老区9号楼*********；客户来电反映移动高清无法观看，客户表示都操作过了，客户不配合排障，要求师傅上门，请协助处理，谢谢！联系电话：本机；联系人先生；来电流水：2024071319572880920801999</t>
  </si>
  <si>
    <t>2024-07-13 20:07:36</t>
  </si>
  <si>
    <t>SD-851-260467-41240-2791</t>
  </si>
  <si>
    <t>SD-057-240713-507612-7715</t>
  </si>
  <si>
    <t>2024-07-13 20:05:45</t>
  </si>
  <si>
    <t>80+金卡-普通区域-奎文区-四季园筑-13884717717-200M-魔百和投诉-次数0-20240713200430X270224755</t>
  </si>
  <si>
    <t>20240713200430X270224755</t>
  </si>
  <si>
    <t xml:space="preserve">流程受理流水号：20240713200320138847177171145177
客户号码:13884717717
客户姓名:李**
投诉地市:潍坊
来话流水:2024071320014123520821841
宽带账号:13884717717
宽带账号归属地市:潍坊
宽带账号归属区县:高新
故障地址:潍坊高新高新城区蓉花路四季园筑6号楼*********
联系电话:13884717717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故障细类:移动高清电视故障
携转原因:
故障时间:2024-07-13 20:03:42
魔百和单播/组播:
具体故障现象:13884717717 客户对于机顶盒无法使用不认可  现在没有设备 需要师傅上门安装设备 调测 要求上报
客户其他诉求:
</t>
  </si>
  <si>
    <t>2024-07-13 20:11:52</t>
  </si>
  <si>
    <t>SD-057-240713-491562-324</t>
  </si>
  <si>
    <t>2024-07-13 08:39:22</t>
  </si>
  <si>
    <t>80+银卡-普通区域-寿光市-成家-15169659797-100M-宽带上网投诉-次数0-20240713083749X698334870</t>
  </si>
  <si>
    <t>2024-07-14 09:40:00</t>
  </si>
  <si>
    <t>20240713083749X698334870</t>
  </si>
  <si>
    <t xml:space="preserve">【农村网络投诉】流程受理流水号：20240713083602151696597971002458
客户号码:15169659797
客户姓名:成**
投诉地市:潍坊
来话流水:2024071308351523220856777
宽带账号:15169659797
宽带账号归属地市:潍坊
宽带账号归属区县:寿光市
故障地址:潍坊寿光市留吕成家成家成家村2箱(成永福外墙）*********
联系电话:15966083886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
携转原因:
故障时间:2024-07-13 08:37:20
具体故障现象:光猫亮红灯，
客户其他诉求:
</t>
  </si>
  <si>
    <t>2024-07-13 08:42:45</t>
  </si>
  <si>
    <t>2024-07-13 08:43:27</t>
  </si>
  <si>
    <t>SD-057-240713-523780-321</t>
  </si>
  <si>
    <t>2024-07-13 08:39:10</t>
  </si>
  <si>
    <t>普通区域-奎文区-圣荣广场西区-18663624934-1000M-宽带上网投诉-次数0-20240713083740X606552860</t>
  </si>
  <si>
    <t>20240713083740X606552860</t>
  </si>
  <si>
    <t xml:space="preserve">流程受理流水号：20240713083630186636249341002585
客户号码:18663624934
客户姓名:杨**
投诉地市:潍坊
来话流水:2024071308353434620858811
宽带账号:18663624934
宽带账号归属地市:潍坊
宽带账号归属区县:奎文区
故障地址:潍坊奎文区高新城区福寿街圣荣广场西区5号楼*********
联系电话:18663624934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故障时间:2024-07-13 08:34:35
具体故障现象:光猫亮红灯，
客户其他诉求:
</t>
  </si>
  <si>
    <t>2024-07-13 08:42:01</t>
  </si>
  <si>
    <t>2024-07-13 08:42:57</t>
  </si>
  <si>
    <t>SD-851-297466-1916-1292</t>
  </si>
  <si>
    <t>SD-057-240713-527063-5533</t>
  </si>
  <si>
    <t>2024-07-13 16:20:52</t>
  </si>
  <si>
    <t>【追1】【调研】-80+普通-普通区域-高密市-绿苑小区四期-13884701671-1000M-宽带上网投诉-次数0-20240713161942X782157600</t>
  </si>
  <si>
    <t>20240713161942X782157600</t>
  </si>
  <si>
    <t xml:space="preserve">流程受理流水号：20240713161850138847016711104775
客户号码:13884701671
客户姓名:李*
投诉地市:潍坊
来话流水:2024071316083266320889277
宽带账号:13884701671
宽带账号归属地市:潍坊
宽带账号归属区县:高密市
故障地址:潍坊高密市朝阳街道镇府街绿苑小区四期23号楼*********
联系电话:13884701671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光功率:-24.94
故障大类:宽带/电视
故障细类:宽带无法上网(专席)
携转原因:
故障时间:2024-07-13 16:19:02
具体故障现象:光猫灯正常但电脑手机无法上网，
客户其他诉求:
</t>
  </si>
  <si>
    <t>2024-07-13 16:31:23</t>
  </si>
  <si>
    <t>2024-07-13 16:31:40</t>
  </si>
  <si>
    <t>SD-851-247392-16783-8046</t>
  </si>
  <si>
    <t>SD-057-240713-354926-2576</t>
  </si>
  <si>
    <t>2024-07-13 11:26:14</t>
  </si>
  <si>
    <t>普通区域-青州市-黄楼街道新花卉市场-18765713006-100M-宽带上网投诉-次数0-202407130000254559</t>
  </si>
  <si>
    <t>202407130000254559</t>
  </si>
  <si>
    <t>202407130000254559#18765713006客户来电反映宽带不能上网，光猫的注册灯闪烁，这边查询质差路由器，需要师傅上门去看一下，请协助处理 谢谢
联系人女士 联系电话本机 来话流水号2024071311240317720814269</t>
  </si>
  <si>
    <t>2024-07-13 11:34:44</t>
  </si>
  <si>
    <t>2024-07-13 11:35:03</t>
  </si>
  <si>
    <t>SD-057-240713-197830-5539</t>
  </si>
  <si>
    <t>2024-07-13 16:21:51</t>
  </si>
  <si>
    <t>普通区域-潍城区-华实小区-13455699044-1000M-宽带上网投诉-次数0-202407130000455074</t>
  </si>
  <si>
    <t>2024-07-14 17:22:00</t>
  </si>
  <si>
    <t>202407130000455074</t>
  </si>
  <si>
    <t>202407130000455074#宽带账号：13455699044  ；宽带地址： 潍坊潍城区北关街道永安路华实小区4号楼*********
  ；客户来电反映宽带不能用，指导操作未恢复，要求上门，请协助处理，谢谢！联系电话：本机；联系人：先生；来电流水：2024071316163611620881189</t>
  </si>
  <si>
    <t>2024-07-13 16:24:46</t>
  </si>
  <si>
    <t>2024-07-13 16:28:07</t>
  </si>
  <si>
    <t>SD-851-275085-10102-29928</t>
  </si>
  <si>
    <t>2024-07-13 16:29:00</t>
  </si>
  <si>
    <t>【调研】-普通区域-寿光市-董前社区-13081650399-500M-宽带上网投诉-次数0-202407130000462332 一级督办</t>
  </si>
  <si>
    <t>2024-07-14 17:29:00</t>
  </si>
  <si>
    <t>202407130000462332</t>
  </si>
  <si>
    <t>2024-07-13 16:31:14</t>
  </si>
  <si>
    <t>2024-07-13 16:31:47</t>
  </si>
  <si>
    <t>SD-057-240713-953684-7949</t>
  </si>
  <si>
    <t>2024-07-13 20:32:53</t>
  </si>
  <si>
    <t>普通区域-坊子区-澳博莱-15864568508-200M-魔百和投诉-次数0-202407130000613796</t>
  </si>
  <si>
    <t>202407130000613796</t>
  </si>
  <si>
    <t>202407130000613796#流程受理流水号：20240713203148158645685081148194
客户号码:15864568508
客户姓名:杜**
投诉地市:潍坊
来话流水:2024071320252366720824704
宽带账号:15864568508
宽带账号归属地市:潍坊
宽带账号归属区县:坊子区
故障地址:潍坊坊子区坊子新区澳博莱澳博莱坊子奥博莱小区2号楼2单元102
联系电话:15864568508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光功率:-16.12
故障大类:宽带/电视
故障细类:移动高清电视故障(专席)
携转原因:
故障时间:2024-07-13 20:33:43
魔百和单播/组播:组播
具体故障现象:电视机提示无信号，
客户其他诉求:
魔百和单/组播：组播;宽带小区$[澳博莱]$</t>
  </si>
  <si>
    <t>2024-07-13 20:55:51</t>
  </si>
  <si>
    <t>2024-07-13 20:56:08</t>
  </si>
  <si>
    <t>SD-851-292572-6668-23490</t>
  </si>
  <si>
    <t>SD-057-240713-193768-7950</t>
  </si>
  <si>
    <t>2024-07-13 20:32:59</t>
  </si>
  <si>
    <t>普通区域-寿光市-杭州嘉园-18660699227-300M-宽带上网投诉-次数0-202407130000608123</t>
  </si>
  <si>
    <t>202407130000608123</t>
  </si>
  <si>
    <t>202407130000608123#宽带账号：18660699227；宽带地址：潍坊寿光市文家街道黄海路杭州嘉园14号楼*********
****；客户来电反映宽带/无法用**，客户，无法配合线上指导/，要求师傅上门，请协助处理，谢谢！联系电话：18660699227；联系人：***；来电流水：2024071320294612120843290</t>
  </si>
  <si>
    <t>2024-07-13 20:34:06</t>
  </si>
  <si>
    <t>2024-07-13 20:34:23</t>
  </si>
  <si>
    <t>SD-057-240713-957162-327</t>
  </si>
  <si>
    <t>2024-07-13 08:39:29</t>
  </si>
  <si>
    <t>普通区域-坊子区-大庄科村自然村-13573617355-300M-宽带上网投诉-次数0-202407130000101042</t>
  </si>
  <si>
    <t>202407130000101042</t>
  </si>
  <si>
    <t xml:space="preserve">202407130000101042#要求装维上门服务：宽带账号：13573617355；宽带地址：潍坊坊子区黄旗堡街道大庄科村大庄科村自然村大庄科村委东2号箱*********
；客户来电反映宽带/移动高清*****，客户不在现场，无法配合线上指导/客户不配合排障，要求上门，请协助处理，谢谢！联系电话：15169562736；联系人：先生；来电流水：202407130000101042。 </t>
  </si>
  <si>
    <t>2024-07-13 08:44:40</t>
  </si>
  <si>
    <t>2024-07-13 08:45:23</t>
  </si>
  <si>
    <t>SD-057-240714-902637-5888</t>
  </si>
  <si>
    <t>2024-07-14 17:05:04</t>
  </si>
  <si>
    <t>80+钻石-普通区域-高密市-北杨家庄自然村-15253607099-1000M-宽带上网投诉-次数0-20240714170230X750991517</t>
  </si>
  <si>
    <t>2024-07-15 18:06:00</t>
  </si>
  <si>
    <t>20240714170230X750991517</t>
  </si>
  <si>
    <t xml:space="preserve">【农村网络投诉】流程受理流水号：20240714165856152536070991109618
客户号码:15253607099
客户姓名:凌**
投诉地市:潍坊
来话流水:2024071416561055120822242
宽带账号:15253607099
宽带账号归属地市:潍坊
宽带账号归属区县:高密市
故障地址:潍坊高密市大牟家镇北杨家庄北杨家庄自然村北杨家庄杨永峰5号箱*********
联系电话:15065683100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16:59:08
具体故障现象:光猫亮红灯，光纤线捋直插紧未恢复，请协助处理谢谢
客户其他诉求:
</t>
  </si>
  <si>
    <t>2024-07-14 17:16:20</t>
  </si>
  <si>
    <t>2024-07-14 17:16:46</t>
  </si>
  <si>
    <t>SD-057-240714-670458-7528</t>
  </si>
  <si>
    <t>2024-07-14 19:50:02</t>
  </si>
  <si>
    <t>80+银卡-普通区域-青州市-张庄村-15063681226-500M-宽带上网投诉-次数0-20240714194702X622507906</t>
  </si>
  <si>
    <t>2024-07-15 19:00:00</t>
  </si>
  <si>
    <t>20240714194702X622507906</t>
  </si>
  <si>
    <t xml:space="preserve">【农村网络投诉】流程受理流水号：20240714194624150636812261137356
客户号码:15063681226
客户姓名:张*
投诉地市:潍坊
来话流水:2024071419445237020821026
宽带账号:15063681226
宽带账号归属地市:潍坊
宽带账号归属区县:青州市
故障地址:潍坊青州市邵庄镇张庄村张庄村扩1号(村扩口)*********
联系电话:15063681226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
故障细类:宽带无法上网(专席)
携转原因:
故障时间:2024-07-14 19:47:29
具体故障现象:光猫灯正常但电脑手机无法上网，
客户其他诉求:
</t>
  </si>
  <si>
    <t>2024-07-14 20:10:30</t>
  </si>
  <si>
    <t>2024-07-14 20:10:52</t>
  </si>
  <si>
    <t>SD-057-240714-096153-7532</t>
  </si>
  <si>
    <t>2024-07-14 19:50:21</t>
  </si>
  <si>
    <t>【调研】-80+普通-FTTR-普通区域-奎文区-景苑小区-13953608866-1000M-宽带上网投诉-次数0-20240714194709X629332491</t>
  </si>
  <si>
    <t>20240714194709X629332491</t>
  </si>
  <si>
    <t xml:space="preserve">流程受理流水号：20240714194615139536088661137338
客户号码:13953608866
客户姓名:刘*
投诉地市:潍坊
来话流水:2024071419462518720828119
宽带账号:13953608866
宽带账号归属地市:潍坊
宽带账号归属区县:奎文区
故障地址:潍坊奎文区广文街道虞河路防疫站宿舍4号楼*********
联系电话:13953608866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光功率:-12.29
故障大类:宽带/电视
故障细类:宽带无法上网(专席)
携转原因:
故障时间:2024-07-14 19:46:10
具体故障现象:宽带在线无法使用，网口指示灯正常，网线连接正确，外接路由器，未操作恢复出厂或者换新，指导断电重启设备无效，请协助处理，谢谢。
客户其他诉求:
</t>
  </si>
  <si>
    <t>2024-07-14 19:52:57</t>
  </si>
  <si>
    <t>2024-07-14 19:53:46</t>
  </si>
  <si>
    <t>SD-851-262058-30404-23139</t>
  </si>
  <si>
    <t>SD-057-240714-248516-7587</t>
  </si>
  <si>
    <t>2024-07-14 19:58:48</t>
  </si>
  <si>
    <t>【调研】-(目标)普通区域-诸城市-岳旺店子-18705440093-1000M-魔百和投诉-次数0-202407140000566586</t>
  </si>
  <si>
    <t>202407140000566586</t>
  </si>
  <si>
    <t>202407140000566586#流程受理流水号：20240714195622187054400931138581
客户号码:18705440093
客户姓名:王**
投诉地市:潍坊
来话流水:2024071419540008220862539
宽带账号:18705440093
宽带账号归属地市:潍坊
宽带账号归属区县:诸城市
故障地址:潍坊诸城市石桥子镇岳旺店子村岳旺店子岳旺店子村西北7#箱*********
联系电话:18705440093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故障时间:2024-07-14 19:56:47
魔百和单播/组播:单播
具体故障现象:语音遥控器语音无法使用，以配置遥控器，重启设备未恢复
客户其他诉求:
魔百和单/组播：单播;宽带小区$[岳旺店子]$</t>
  </si>
  <si>
    <t>2024-07-14 20:02:17</t>
  </si>
  <si>
    <t>2024-07-14 20:03:37</t>
  </si>
  <si>
    <t>SD-851-328775-3564-9143</t>
  </si>
  <si>
    <t>SD-057-240714-671489-5895</t>
  </si>
  <si>
    <t>2024-07-14 17:05:26</t>
  </si>
  <si>
    <t>普通区域-安丘市-保元村自然村-15953671280-100M-宽带上网投诉-次数0-20240714170311X791541426</t>
  </si>
  <si>
    <t>20240714170311X791541426</t>
  </si>
  <si>
    <t xml:space="preserve">【农村网络投诉】流程受理流水号：20240714170228159536712801110373
客户号码:15953671280
客户姓名:孙**
投诉地市:潍坊
来话流水:2024071417020744820882244
宽带账号:15953671280
宽带账号归属地市:潍坊
宽带账号归属区县:安丘市
故障地址:潍坊安丘市景芝镇保元村保元村自然村保元村二次追加2#张志涛*********
联系电话:15953671280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17:02:55
具体故障现象:光猫亮红灯，
客户其他诉求:请处理， 谢谢~！
</t>
  </si>
  <si>
    <t>2024-07-14 17:25:54</t>
  </si>
  <si>
    <t>2024-07-14 17:26:20</t>
  </si>
  <si>
    <t>SD-057-240714-972031-7592</t>
  </si>
  <si>
    <t>2024-07-14 19:59:19</t>
  </si>
  <si>
    <t>80+普通-普通区域-临朐县-大广饶自然村-13721972875-1000M-宽带上网投诉-次数0-20240714195706X226298379</t>
  </si>
  <si>
    <t>20240714195706X226298379</t>
  </si>
  <si>
    <t xml:space="preserve">【农村网络投诉】流程受理流水号：20240714195632137219728751138597
客户号码:13721972875
客户姓名:李**
投诉地市:潍坊
来话流水:2024071419561230220872424
宽带账号:13721972875
宽带账号归属地市:潍坊
宽带账号归属区县:临朐县
故障地址:潍坊临朐县冶源镇人民政府大广饶大广饶自然村大广饶村扩容扩4号箱（高世田）*********
联系电话:13721972875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19:56:53
具体故障现象:光猫亮红灯，
客户其他诉求:要求尽快回复处理，谢谢
</t>
  </si>
  <si>
    <t>2024-07-14 20:01:07</t>
  </si>
  <si>
    <t>2024-07-14 20:05:10</t>
  </si>
  <si>
    <t>SD-851-257285-2982-918</t>
  </si>
  <si>
    <t>SD-057-240714-627053-5904</t>
  </si>
  <si>
    <t>2024-07-14 17:06:29</t>
  </si>
  <si>
    <t>【调研】-80+普通-(目标)普通区域-昌邑市-白玉自然村-15094935782-300M-宽带上网投诉-次数0-202407140000469732</t>
  </si>
  <si>
    <t>2024-07-15 18:07:00</t>
  </si>
  <si>
    <t>202407140000469732</t>
  </si>
  <si>
    <t>202407140000469732#受理号码：15094935782；  内容：客户来电宽带上不了网，我处正常排查未恢复，系统显示质差路由器，请协助处理谢谢    联系电话：15094935782；联系人：先生；来电流水：2024071417042357620805174；</t>
  </si>
  <si>
    <t>2024-07-14 17:12:04</t>
  </si>
  <si>
    <t>2024-07-14 17:12:46</t>
  </si>
  <si>
    <t>SD-851-274925-23733-3540</t>
  </si>
  <si>
    <t>SD-057-240714-427903-7598</t>
  </si>
  <si>
    <t>2024-07-14 19:59:37</t>
  </si>
  <si>
    <t>普通区域-安丘市-东方明珠-13589156119-300M-宽带上网投诉-次数0-20240714195824X304455111</t>
  </si>
  <si>
    <t>20240714195824X304455111</t>
  </si>
  <si>
    <t xml:space="preserve">流程受理流水号：20240714195748135891561191138742
客户号码:13589156119
客户姓名:朱**
投诉地市:潍坊
来话流水:2024071419563702320874175
宽带账号:13589156119
宽带账号归属地市:潍坊
宽带账号归属区县:安丘市
故障地址:潍坊安丘市兴安街道商场路东方明珠迁3号楼*********
联系电话:13589156119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19:57:58
具体故障现象:光猫亮红灯，指导操作未恢复请协助谢谢
客户其他诉求:
</t>
  </si>
  <si>
    <t>2024-07-14 20:05:47</t>
  </si>
  <si>
    <t>2024-07-14 20:06:11</t>
  </si>
  <si>
    <t>SD-851-246016-20569-1509</t>
  </si>
  <si>
    <t>SD-057-240714-689345-8111</t>
  </si>
  <si>
    <t>2024-07-14 21:03:53</t>
  </si>
  <si>
    <t>普通区域-安丘市-河南东张排村自然村-15965066533-100M-宽带上网投诉-次数0-202407140000586393</t>
  </si>
  <si>
    <t>202407140000586393</t>
  </si>
  <si>
    <t xml:space="preserve">202407140000586393#流程受理流水号：20240714210313159650665331145089
客户号码:15965066533
客户姓名:潘**
投诉地市:潍坊
来话流水:2024071421025398920831746
宽带账号:15965066533
宽带账号归属地市:潍坊
宽带账号归属区县:安丘市
故障地址:潍坊安丘市担山镇河南东张排村河南东张排村自然村河南东张排村4号箱村西北曹宏文*********
联系电话:15965066533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21:03:20
具体故障现象:提示网络无法连接，
客户其他诉求:客户侧为质差终端，要求上门更换终端并一并处理故障问题。
</t>
  </si>
  <si>
    <t>2024-07-14 21:07:02</t>
  </si>
  <si>
    <t>2024-07-14 21:07:24</t>
  </si>
  <si>
    <t>SD-057-240714-859276-8113</t>
  </si>
  <si>
    <t>2024-07-14 21:04:03</t>
  </si>
  <si>
    <t>80+金卡-普通区域-奎文区-领秀华城-15953607988-1000M-宽带上网投诉-次数0-202407140000588556</t>
  </si>
  <si>
    <t>202407140000588556</t>
  </si>
  <si>
    <t>202407140000588556#宽带账号：15953607988；宽带地址：潍坊奎文区潍州路街道健康街领秀华城54号楼；客户来电反映宽带网络无法使用，光猫电源灯闪烁，客户不配合排障，要求上门，请协助处理，谢谢！联系电话：15953607988；联系人：先生；来电流水：2024071420590849120819497</t>
  </si>
  <si>
    <t>2024-07-14 21:08:37</t>
  </si>
  <si>
    <t>2024-07-14 21:09:09</t>
  </si>
  <si>
    <t>SD-851-232161-13879-29430</t>
  </si>
  <si>
    <t>SD-057-240714-492018-8164</t>
  </si>
  <si>
    <t>2024-07-14 21:08:59</t>
  </si>
  <si>
    <t>普通区域-潍城区-卧龙社区(新区)-13361576390-300M-宽带上网投诉-次数0-202407140000588800</t>
  </si>
  <si>
    <t>202407140000588800</t>
  </si>
  <si>
    <t xml:space="preserve">202407140000588800#宽带账号：13361576390；联系电话：13361576390宽带地址：潍坊潍城区北关街道向阳路卧龙社区(新区)9号楼客户来电反映网速慢，线上指导无法配合操作，要求上门处理, 来电流水：2024071421045550120838420
 </t>
  </si>
  <si>
    <t>2024-07-14 21:10:55</t>
  </si>
  <si>
    <t>2024-07-14 21:11:35</t>
  </si>
  <si>
    <t>SD-851-251437-3702-20781</t>
  </si>
  <si>
    <t>SD-057-240714-065329-8332</t>
  </si>
  <si>
    <t>2024-07-14 21:37:37</t>
  </si>
  <si>
    <t>【调研】-80+普通-普通区域-潍城区-冯家村自然村-15288834251-200M-魔百和投诉-次数0-202407140000594255</t>
  </si>
  <si>
    <t>202407140000594255</t>
  </si>
  <si>
    <t>202407140000594255#流程受理流水号：20240714213656152888342511146951
客户号码:15288834251
客户姓名:冯**
投诉地市:潍坊
来话流水:2024071421364807020829434
宽带账号:15288834251
宽带账号归属地市:潍坊
宽带账号归属区县:潍城区
故障地址:潍坊潍城区于河街道冯家村冯家村自然村冯家2#箱最西南北街南起第8排房路西*********
联系电话:15288834251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
携转原因:
故障时间:2024-07-14 21:37:09
魔百和单播/组播:单播
具体故障现象:机顶盒无法开机，
客户其他诉求:客户要求上门维修，请协助处理
魔百和单/组播：单播;宽带小区$[冯家村自然村]$</t>
  </si>
  <si>
    <t>2024-07-14 22:25:53</t>
  </si>
  <si>
    <t>2024-07-14 22:26:18</t>
  </si>
  <si>
    <t>SD-057-240714-481279-7544</t>
  </si>
  <si>
    <t>2024-07-14 19:53:02</t>
  </si>
  <si>
    <t>80+银卡-普通区域-寿光市-港苑新空间-18706686499-200M-宽带上网投诉-次数0-20240714195022X822424164</t>
  </si>
  <si>
    <t>20240714195022X822424164</t>
  </si>
  <si>
    <t xml:space="preserve">流程受理流水号：20240714194904187066864991137687
客户号码:18706686499
客户姓名:李**
投诉地市:潍坊
来话流水:2024071419484918220838985
宽带账号:18706686499
宽带账号归属地市:潍坊
宽带账号归属区县:寿光市
故障地址:潍坊寿光市圣城街道建新街港苑新空间21号楼*********
联系电话:18706686499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19:50:05
具体故障现象:光猫亮红灯，
客户其他诉求:请协助处理 谢谢 
</t>
  </si>
  <si>
    <t>2024-07-14 19:54:39</t>
  </si>
  <si>
    <t>2024-07-14 19:54:58</t>
  </si>
  <si>
    <t>SD-057-240714-725098-7601</t>
  </si>
  <si>
    <t>2024-07-14 19:59:48</t>
  </si>
  <si>
    <t>【追1】80+普通-普通区域-寿光市-南王庄村自然村-15963449039-1000M-宽带上网投诉-次数0-20240714195838X318939130</t>
  </si>
  <si>
    <t>20240714195838X318939130</t>
  </si>
  <si>
    <t xml:space="preserve">【农村网络投诉】流程受理流水号：20240714195705159634490391138654
客户号码:15963449039
客户姓名:王**
投诉地市:潍坊
来话流水:2024071419563319420873904
宽带账号:15963449039
宽带账号归属地市:潍坊
宽带账号归属区县:寿光市
故障地址:潍坊寿光市化龙镇南王庄村南王庄村自然村南王庄村扩容9号箱王梦秋外墙*********
联系电话:15908029661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19:56:33
具体故障现象:提示网络无法连接，光信号红灯     ，已指导捋顺插紧光纤线未恢复，请协助处理，谢谢
客户其他诉求:
</t>
  </si>
  <si>
    <t>2024-07-14 20:01:29</t>
  </si>
  <si>
    <t>2024-07-14 20:01:59</t>
  </si>
  <si>
    <t>SD-851-238015-1729-24462</t>
  </si>
  <si>
    <t>SD-057-240714-052341-8336</t>
  </si>
  <si>
    <t>2024-07-14 21:39:07</t>
  </si>
  <si>
    <t>FTTR-普通区域-奎文区-德润天辰二期-18764712995-1000M-宽带上网投诉-次数0-202407140000595152</t>
  </si>
  <si>
    <t>202407140000595152</t>
  </si>
  <si>
    <t>202407140000595152#【已关注中国移动10086微信公众号】流程受理流水号：20240714213825187647129951146986
客户号码:18764712995
客户姓名:于**
投诉地市:潍坊
来话流水:2024071421355962420827529
宽带账号:18764712995
宽带账号归属地市:潍坊
宽带账号归属区县:奎文区
故障地址:潍坊奎文区潍州路街道潍州路德润天辰二期31号楼*********
联系电话:18764712995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故障时间:2024-07-14 21:38:39
具体故障现象:提示网络无法连接，
客户其他诉求:
;宽带小区$[德润天辰二期]$</t>
  </si>
  <si>
    <t>2024-07-14 21:41:50</t>
  </si>
  <si>
    <t>2024-07-14 21:42:13</t>
  </si>
  <si>
    <t>SD-851-315854-6171-29372</t>
  </si>
  <si>
    <t>2024-07-14 21:05:19</t>
  </si>
  <si>
    <t>【调研】-80+白金-FTTR-普通区域-坊子区-民生家园-15095288667-1000M-宽带上网投诉-次数0-202407140000586271 一级督办</t>
  </si>
  <si>
    <t>202407140000586271</t>
  </si>
  <si>
    <t>2024-07-14 21:12:34</t>
  </si>
  <si>
    <t>2024-07-14 21:13:01</t>
  </si>
  <si>
    <t>SD-851-307814-20542-21394</t>
  </si>
  <si>
    <t>SD-057-240714-415986-7549</t>
  </si>
  <si>
    <t>2024-07-14 19:53:18</t>
  </si>
  <si>
    <t>普通区域-高密市-南高戈庄自然村-18763665400-100M-宽带上网投诉-次数0-20240714195110X870585730</t>
  </si>
  <si>
    <t>20240714195110X870585730</t>
  </si>
  <si>
    <t xml:space="preserve">【农村网络投诉】流程受理流水号：20240714194906187636654001137692
客户号码:18763665400
客户姓名:丁**
投诉地市:潍坊
来话流水:2024071419481783920836528
宽带账号:18763665400
宽带账号归属地市:潍坊
宽带账号归属区县:高密市
故障地址:潍坊高密市井沟镇南高戈庄南高戈庄自然村高密南高戈庄栗惠竟5号箱*********
联系电话:15963637254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19:50:12
具体故障现象:光猫亮红灯，
客户其他诉求:
</t>
  </si>
  <si>
    <t>2024-07-14 19:55:00</t>
  </si>
  <si>
    <t>2024-07-14 19:55:19</t>
  </si>
  <si>
    <t>SD-057-240714-860934-7552</t>
  </si>
  <si>
    <t>2024-07-14 19:53:33</t>
  </si>
  <si>
    <t>80+普通-普通区域-寿光市-桂三村自然村-13869649559-300M-宽带上网投诉-次数0-202407140000567130</t>
  </si>
  <si>
    <t>202407140000567130</t>
  </si>
  <si>
    <t>202407140000567130#宽带账号：13869649559；宽带地址：潍坊寿光市田马桂三村桂三村自然村桂河三村扩容2箱（杨守和外墙）*********；客户来电反映电视看不了，线上指导无法配合，要求师傅上门请协助上门处理故障问题，谢谢！联系电话：13869649559；联系人：杨**；来电流水：2024071419460717120826712
。</t>
  </si>
  <si>
    <t>2024-07-14 20:04:21</t>
  </si>
  <si>
    <t>2024-07-14 20:04:40</t>
  </si>
  <si>
    <t>SD-057-240714-980356-5862</t>
  </si>
  <si>
    <t>2024-07-14 17:02:02</t>
  </si>
  <si>
    <t>普通区域-高密市-颜家太洛自然村-15166463964-300M-宽带上网投诉-次数0-20240714165903X543617132</t>
  </si>
  <si>
    <t>2024-07-15 18:03:00</t>
  </si>
  <si>
    <t>20240714165903X543617132</t>
  </si>
  <si>
    <t xml:space="preserve">【农村网络投诉】流程受理流水号：20240714165810151664639641109426
客户号码:15166463964
客户姓名:颜**
投诉地市:潍坊
来话流水:2024071416571112620832397
宽带账号:15166463964
宽带账号归属地市:潍坊
宽带账号归属区县:高密市
故障地址:潍坊高密市胶河生态园颜家太洛颜家太洛自然村高密颜家太洛颜丙爱2号箱*********
联系电话:15166463964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16:54:54
具体故障现象:打不开网页，
客户其他诉求:
</t>
  </si>
  <si>
    <t>2024-07-14 17:08:39</t>
  </si>
  <si>
    <t>2024-07-14 17:10:56</t>
  </si>
  <si>
    <t>SD-057-240714-961738-5863</t>
  </si>
  <si>
    <t>2024-07-14 17:02:06</t>
  </si>
  <si>
    <t>普通区域-坊子区-张家村-13165366582-200M-魔百和投诉-次数0-20240714165910X550409996</t>
  </si>
  <si>
    <t>20240714165910X550409996</t>
  </si>
  <si>
    <t>【农村网络投诉】流程受理流水号：20240714165625131653665821109020
客户号码:13165366582
客户姓名:张*
投诉地市:潍坊
来话流水:2024071416554885820818661
宽带账号:13165366582
宽带账号归属地市:潍坊
宽带账号归属区县:坊子区
故障地址:潍坊坊子区坊安街办张家村张家村张家村西二街北6号箱（郭怀强)*********
联系电话:13165366582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光功率:-17.47
故障大类:宽带/电视
故障细类:移动高清电视故障
携转原因:
故障时间:2024-07-14 16:58:09
魔百和单播/组播:组播
具体故障现象:电视直播或点播无法观看，
客户其他诉求:
魔百和单/组播：组播</t>
  </si>
  <si>
    <t>2024-07-14 17:08:35</t>
  </si>
  <si>
    <t>2024-07-14 17:10:41</t>
  </si>
  <si>
    <t>SD-852-234907-1801-6106</t>
  </si>
  <si>
    <t>SD-057-240714-795012-8125</t>
  </si>
  <si>
    <t>2024-07-14 21:07:10</t>
  </si>
  <si>
    <t>普通区域-奎文区-盛福园小区-13455671743-200M-宽带上网投诉-次数0-202407140000587210</t>
  </si>
  <si>
    <t>202407140000587210</t>
  </si>
  <si>
    <t xml:space="preserve">202407140000587210#宽带账号：13455671743；宽带地址：潍坊奎文区北苑街道潍州路卧龙街盛福园小区；客户来电反映宽带无法上网，经查询客户侧为质差终端，请协助上门更换终端并一并处理故障问题，谢谢！联系电话：13455671743；联系人：女士；来电流水：2024071420563524420810578。 </t>
  </si>
  <si>
    <t>2024-07-14 21:10:18</t>
  </si>
  <si>
    <t>2024-07-14 21:10:37</t>
  </si>
  <si>
    <t>SD-057-240714-429351-7562</t>
  </si>
  <si>
    <t>2024-07-14 19:55:44</t>
  </si>
  <si>
    <t>80+金卡-FTTR-普通区域-奎文区-恒大名都-15263636598-1000M-宽带上网投诉-次数0-202407140000565799</t>
  </si>
  <si>
    <t>202407140000565799</t>
  </si>
  <si>
    <t>202407140000565799#流程受理流水号：20240714195451152636365981138396
客户号码:15263636598
客户姓名:朱**
投诉地市:潍坊
来话流水:2024071419521428020854553
宽带账号:15263636598
宽带账号归属地市:潍坊
宽带账号归属区县:高新
故障地址:潍坊高新高新城区潍县中路恒大名都29号楼*********
联系电话:15263632852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故障细类:宽带无法上网(专席)
携转原因:
故障时间:2024-07-14 19:54:59
具体故障现象:全屋WIFI重启未恢复
客户其他诉求:
;宽带小区$[恒大名都]$</t>
  </si>
  <si>
    <t>2024-07-14 19:57:53</t>
  </si>
  <si>
    <t>SD-851-282687-19314-19908</t>
  </si>
  <si>
    <t>SD-057-240714-872095-5868</t>
  </si>
  <si>
    <t>2024-07-14 17:02:31</t>
  </si>
  <si>
    <t>普通区域-寿光市-北洋头小区2期-18263626179-300M-宽带上网投诉-次数0-20240714170103X663728776</t>
  </si>
  <si>
    <t>20240714170103X663728776</t>
  </si>
  <si>
    <t xml:space="preserve">【农村网络投诉】流程受理流水号：20240714165959182636261791109855
客户号码:18263626179
客户姓名:隋**
投诉地市:潍坊
来话流水:2024071416575887420840406
宽带账号:18263626179
宽带账号归属地市:潍坊
宽带账号归属区县:寿光市
故障地址:潍坊寿光市台头镇北洋头村北洋头小区2期14号楼*********
联系电话:18263626179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故障细类:宽带无法上网(专席)
携转原因:
故障时间:2024-07-14 16:58:39
具体故障现象:PON灯闪，
客户其他诉求:请协助处理，谢谢
</t>
  </si>
  <si>
    <t>2024-07-14 17:07:12</t>
  </si>
  <si>
    <t>2024-07-14 17:07:32</t>
  </si>
  <si>
    <t>SD-057-240714-560784-8094</t>
  </si>
  <si>
    <t>2024-07-14 21:00:49</t>
  </si>
  <si>
    <t>80+银卡-普通区域-诸城市-诸城丽都花园-13562601719-1000M-宽带上网投诉-次数0-202407140000587190</t>
  </si>
  <si>
    <t>202407140000587190</t>
  </si>
  <si>
    <t>202407140000587190#流程受理流水号：20240714205836135626017191144743
客户号码:13562601719
客户姓名:崔**
投诉地市:潍坊
来话流水:2024071420525512020897536
宽带账号:13562601719
宽带账号归属地市:潍坊
宽带账号归属区县:诸城市
故障地址:潍坊诸城市龙都街道龙都街丽都花园丽都花园沿街1号箱*********
联系电话:13562601719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20:59:12
具体故障现象:光猫亮红灯，已经指导操作光纤线插紧捋直光猫重启未恢复
客户其他诉求:
;宽带小区$[诸城丽都花园]$</t>
  </si>
  <si>
    <t>2024-07-14 21:40:21</t>
  </si>
  <si>
    <t>2024-07-14 21:40:41</t>
  </si>
  <si>
    <t>SD-057-240714-720198-8098</t>
  </si>
  <si>
    <t>2024-07-14 21:01:25</t>
  </si>
  <si>
    <t>【调研】-(目标)普通区域-寒亭区-实验中学宿舍小区-13964600211-200M-宽带上网投诉-次数0-202407140000586081</t>
  </si>
  <si>
    <t>202407140000586081</t>
  </si>
  <si>
    <t xml:space="preserve">202407140000586081#【已关注中国移动10086微信公众号】流程受理流水号：20240714205957139646002111144841
客户号码:13964600211
客户姓名:秦**
投诉地市:潍坊
来话流水:2024071420585542720818755
宽带账号:13964600211
宽带账号归属地市:潍坊
宽带账号归属区县:寒亭区
故障地址:潍坊寒亭区寒亭街道渤海路渤海路沿街商铺益新街渤海路沿街鸿运火烧1号箱*********
联系电话:13863651655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21:00:49
具体故障现象:光猫亮红灯，
客户其他诉求:客户侧为质差终端，要求上门更换终端并一并处理故障问题。
</t>
  </si>
  <si>
    <t>2024-07-14 21:11:00</t>
  </si>
  <si>
    <t>2024-07-14 21:11:25</t>
  </si>
  <si>
    <t>SD-057-240714-061487-7571</t>
  </si>
  <si>
    <t>2024-07-14 19:56:23</t>
  </si>
  <si>
    <t>80+银卡-FTTR-普通区域-昌乐县-龙腾金都-13573682805-500M-宽带上网投诉-次数0-20240714195542X142453333 一级督办</t>
  </si>
  <si>
    <t>20240714195542X142453333</t>
  </si>
  <si>
    <t xml:space="preserve">流程受理流水号：20240714195510135736828051138432
客户号码:13573682805
客户姓名:张**
投诉地市:潍坊
来话流水:2024071419460481820826509
宽带账号:13573682805
宽带账号归属地市:潍坊
宽带账号归属区县:昌乐县
故障地址:潍坊昌乐县城关街道方山路龙腾金都5号楼*********
联系电话:17867169001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故障细类:宽带无法上网(专席)
携转原因:
故障时间:2024-07-14 19:59:19
具体故障现象:提示网络无法连接，请协助处理
客户其他诉求:
</t>
  </si>
  <si>
    <t>2024-07-14 20:04:56</t>
  </si>
  <si>
    <t>2024-07-14 20:05:24</t>
  </si>
  <si>
    <t>SD-851-292743-2993-22081</t>
  </si>
  <si>
    <t>SD-057-240714-718523-7574</t>
  </si>
  <si>
    <t>2024-07-14 19:56:31</t>
  </si>
  <si>
    <t>普通区域-青州市-南蒋村-15169649258-300M-宽带上网投诉-次数0-20240714195547X147774527</t>
  </si>
  <si>
    <t>20240714195547X147774527</t>
  </si>
  <si>
    <t xml:space="preserve">【农村网络投诉】流程受理流水号：20240714195331151696492581138240
客户号码:15169649258
客户姓名:霰**
投诉地市:潍坊
来话流水:2024071419531311020858990
宽带账号:15169649258
宽带账号归属地市:潍坊
宽带账号归属区县:青州市
故障地址:潍坊青州市弥河镇南蒋南蒋村11号箱（东北蒋月喜）*********
联系电话:15169649258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19:53:57
具体故障现象:提示网络无法连接，
客户其他诉求:
</t>
  </si>
  <si>
    <t>2024-07-14 20:04:47</t>
  </si>
  <si>
    <t>2024-07-14 20:05:18</t>
  </si>
  <si>
    <t>SD-057-240714-609382-5882</t>
  </si>
  <si>
    <t>2024-07-14 17:04:37</t>
  </si>
  <si>
    <t>【调研】-80+银卡-普通区域-青州市-心寺街自然村-15206302582-1000M-宽带上网投诉-次数0-202407140000466994</t>
  </si>
  <si>
    <t>2024-07-15 18:05:00</t>
  </si>
  <si>
    <t>202407140000466994</t>
  </si>
  <si>
    <t>202407140000466994#宽带账号15206302582；宽带地址：潍坊青州市云门山街道心寺街心寺街自然村云门山街道心寺街4号箱（南环路北二街29号白中华家后墙）*********；客户来电反映宽带用不了 ，线上指导无法配合，要求师傅上门请协助上门处理故障问题，谢谢！联系电话：15206302582；联系人：李*；来电流水：2024071417011105720872710。</t>
  </si>
  <si>
    <t>2024-07-14 17:10:20</t>
  </si>
  <si>
    <t>2024-07-14 17:10:39</t>
  </si>
  <si>
    <t>SD-851-329421-6130-6138</t>
  </si>
  <si>
    <t>SD-057-240714-859136-5885</t>
  </si>
  <si>
    <t>2024-07-14 17:04:52</t>
  </si>
  <si>
    <t>【调研】-普通区域-潍城区-恒信永祥苑-18353652379-1000M-宽带上网投诉-次数1-202407130000613162 一级督办</t>
  </si>
  <si>
    <t>2024-07-14 17:11:35</t>
  </si>
  <si>
    <t>2024-07-14 17:15:38</t>
  </si>
  <si>
    <t>SD-057-240714-281973-8224</t>
  </si>
  <si>
    <t>2024-07-14 21:13:40</t>
  </si>
  <si>
    <t>80+金卡-普通区域-诸城市-瓦屋自然村-13676367032-1000M-宽带上网投诉-次数0-202407140000589721</t>
  </si>
  <si>
    <t>202407140000589721</t>
  </si>
  <si>
    <t>202407140000589721#
宽带账号：13676367032；宽带地址：潍坊诸城市桃林镇瓦屋瓦屋自然村瓦屋村东南6号箱（金文业）*；客户来电反映宽带无法上网，刷新重启未恢复，要求上门，请协助处理，谢谢！联系电话：13964697630；联系人：先生；来电流水：2024071421085335420851017。</t>
  </si>
  <si>
    <t>2024-07-14 21:16:12</t>
  </si>
  <si>
    <t>2024-07-14 21:16:39</t>
  </si>
  <si>
    <t>SD-851-269303-33644-5960</t>
  </si>
  <si>
    <t>SD-057-240714-168402-4338</t>
  </si>
  <si>
    <t>2024-07-14 14:33:48</t>
  </si>
  <si>
    <t>80+普通-普通区域-昌邑市-刘家车道自然村-15624110716-300M-宽带上网投诉-次数0-202407140000353319</t>
  </si>
  <si>
    <t>2024-07-15 08:00:00</t>
  </si>
  <si>
    <t>202407140000353319</t>
  </si>
  <si>
    <t>202407140000353319#用户来电宽带无法正常使用，要求师傅上门，烦请协助谢谢
联系人:女士  联系电话:本机   录音流水：2024071414311817220810372</t>
  </si>
  <si>
    <t>2024-07-14 14:38:21</t>
  </si>
  <si>
    <t>2024-07-14 14:43:50</t>
  </si>
  <si>
    <t>SD-851-264269-122337-7104</t>
  </si>
  <si>
    <t>SD-057-240714-654790-4026</t>
  </si>
  <si>
    <t>2024-07-14 14:05:49</t>
  </si>
  <si>
    <t>80+银卡-普通区域-安丘市-马朗沟自然村-13646468340-300M-宽带上网投诉-次数0-202407140000334659</t>
  </si>
  <si>
    <t>202407140000334659</t>
  </si>
  <si>
    <t>202407140000334659#宽带账号：13646468340；宽带地址：潍坊安丘市郚山镇马朗沟马朗沟自然村马郎沟追加1#村西商店*********；接入方式：FTTH，当前是否在线：在线，端到端诊断结果：客户侧设备问题，是否智能网关：，客户反映宽带无法上网，要求上门，要求尽快处理回复！来电流水：2024071414040814520842328，联系电话：13625368810</t>
  </si>
  <si>
    <t>2024-07-14 14:11:52</t>
  </si>
  <si>
    <t>2024-07-14 14:12:58</t>
  </si>
  <si>
    <t>SD-851-290586-16511-4964</t>
  </si>
  <si>
    <t>SD-057-240714-751492-952</t>
  </si>
  <si>
    <t>2024-07-14 09:30:34</t>
  </si>
  <si>
    <t>【调研】-80+普通-普通区域-滨海-横里路南头-15763608611-1000M-魔百和投诉-次数0-202407140000140545</t>
  </si>
  <si>
    <t>202407140000140545</t>
  </si>
  <si>
    <t>202407140000140545#【已关注中国移动10086微信公众号】流程受理流水号：20240714092855157636086111015665
客户号码:15763608611
客户姓名:徐**
投诉地市:潍坊
来话流水:2024071409284180720862305
宽带账号:15763608611
宽带账号归属地市:潍坊
宽带账号归属区县:滨海
故障地址:潍坊滨海央子街道横里路村横里路自然村新增2号箱（0-4-1）*********
联系电话:17853608617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故障大类:电视
故障细类:移动高清电视故障(专席)
携转原因:
故障时间:2024-07-14 09:29:11
魔百和单播/组播:单播
具体故障现象:机顶盒无法开机，
客户其他诉求:不亮灯，拔插重启无效
魔百和单/组播：单播;宽带小区$[横里路南头]$</t>
  </si>
  <si>
    <t>2024-07-14 09:34:32</t>
  </si>
  <si>
    <t>2024-07-14 09:37:16</t>
  </si>
  <si>
    <t>SD-851-247060-4407-28659</t>
  </si>
  <si>
    <t>SD-057-240714-593748-2282</t>
  </si>
  <si>
    <t>2024-07-14 11:12:43</t>
  </si>
  <si>
    <t>普通区域-安丘市-游家庄村自然村-19558509789-1000M-宽带上网投诉-次数0-202407140000228220</t>
  </si>
  <si>
    <t>202407140000228220</t>
  </si>
  <si>
    <t xml:space="preserve">202407140000228220#1955850978919558509789客户来电反映对前期移机业务维修人员的工作不满，要求上报核实开通原因，我处已按口径解释，客户不认可，联系人先生，联系电话19558509789
</t>
  </si>
  <si>
    <t>2024-07-14 11:17:40</t>
  </si>
  <si>
    <t>2024-07-14 11:18:22</t>
  </si>
  <si>
    <t>SD-851-289530-10421-14162</t>
  </si>
  <si>
    <t>SD-057-240714-982605-381</t>
  </si>
  <si>
    <t>2024-07-14 08:50:02</t>
  </si>
  <si>
    <t>普通区域-青州市-政法街商业街-18706515987-200M-宽带上网投诉-次数0-20240714084708X282675450</t>
  </si>
  <si>
    <t>2024-07-15 09:51:00</t>
  </si>
  <si>
    <t>20240714084708X282675450</t>
  </si>
  <si>
    <t xml:space="preserve">流程受理流水号：20240714084536187065159871004502
客户号码:18706515987
客户姓名:赵**
投诉地市:潍坊
来话流水:2024071408450081820861551
宽带账号:18706515987
宽带账号归属地市:潍坊
宽带账号归属区县:青州市
故障地址:潍坊青州市云门山街道政法街政法街商业街15号箱（粮食街移动代办点西临）*********
联系电话:15065608708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08:44:47
具体故障现象:客户来电反映光猫的光钎线断了，导致宽带无法上网，请协助谢谢
客户其他诉求:
</t>
  </si>
  <si>
    <t>2024-07-14 08:52:13</t>
  </si>
  <si>
    <t>2024-07-14 08:57:10</t>
  </si>
  <si>
    <t>SD-057-240714-912543-430</t>
  </si>
  <si>
    <t>2024-07-14 08:53:44</t>
  </si>
  <si>
    <t>80+普通-普通区域-寿光市-美林花园-13563644621-1000M-魔百和投诉-次数0-202407140000107935</t>
  </si>
  <si>
    <t>202407140000107935</t>
  </si>
  <si>
    <t>202407140000107935#流程受理流水号：20240714085224135636446211006056
客户号码:13563644621
客户姓名:郝**
投诉地市:潍坊
来话流水:2024071408515826620813355
宽带账号:13563644621
宽带账号归属地市:潍坊
宽带账号归属区县:寿光市
故障地址:潍坊寿光市圣城街道金海路美林花园6区18号楼*********
联系电话:13563644621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光功率:-16.10
故障大类:宽带/电视
故障细类:移动高清电视故障(专席)
携转原因:
故障时间:2024-07-14 08:53:42
魔百和单播/组播:组播
具体故障现象:机顶盒无法开机，检查电源拔插电源线，按电源开关按钮未恢复，请协助处理，谢谢
客户其他诉求:
魔百和单/组播：组播;宽带小区$[美林花园]$</t>
  </si>
  <si>
    <t>2024-07-14 08:56:01</t>
  </si>
  <si>
    <t>2024-07-14 08:56:56</t>
  </si>
  <si>
    <t>SD-852-271170-790-9921</t>
  </si>
  <si>
    <t>SD-057-240714-651237-2340</t>
  </si>
  <si>
    <t>2024-07-14 11:17:48</t>
  </si>
  <si>
    <t>普通区域-高密市-碾头小区B区-18765687299-200M-宽带上网投诉-次数0-202407140000236858</t>
  </si>
  <si>
    <t>2024-07-15 12:18:00</t>
  </si>
  <si>
    <t>202407140000236858</t>
  </si>
  <si>
    <t xml:space="preserve">202407140000236858#流程受理流水号：20240714111722187656872991042952
客户号码:18765687299
客户姓名:刘**
投诉地市:潍坊
来话流水:2024071411164991320858078
宽带账号:18765687299
宽带账号归属地市:潍坊
宽带账号归属区县:高密市
故障地址:潍坊高密市密水街道创业街碾头小区B区5号楼*********
联系电话:13869676826
联系人:先生/女士
工单紧急程度:非常紧急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故障时间:2024-07-14 11:17:29
具体故障现象:提示网络无法连接，
客户其他诉求:客户侧为质差终端，要求上门更换终端并一并处理故障问题。
</t>
  </si>
  <si>
    <t>2024-07-14 11:19:31</t>
  </si>
  <si>
    <t>2024-07-14 11:21:08</t>
  </si>
  <si>
    <t>SD-057-240714-298716-4345</t>
  </si>
  <si>
    <t>2024-07-14 14:35:02</t>
  </si>
  <si>
    <t>【调研】-普通区域-临朐县-下河自然村-13806364118-100M-宽带上网投诉-次数0-20240714143212X732793983</t>
  </si>
  <si>
    <t>2024-07-15 15:36:00</t>
  </si>
  <si>
    <t>20240714143212X732793983</t>
  </si>
  <si>
    <t xml:space="preserve">【农村网络投诉】流程受理流水号：20240714142824138063641181077170
客户号码:13806364118
客户姓名:王**
投诉地市:潍坊
来话流水:2024071414264803920864651
宽带账号:13806364118
宽带账号归属地市:潍坊
宽带账号归属区县:临朐县
故障地址:潍坊临朐县辛寨镇人民政府下河下河自然村辛寨下河村3号箱（王庆忠）*********
联系电话:13806364118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14:28:36
具体故障现象:PON灯闪，线上指导检查光纤线重启未恢复请协助谢谢
客户其他诉求:谢谢
</t>
  </si>
  <si>
    <t>2024-07-14 14:37:33</t>
  </si>
  <si>
    <t>2024-07-14 14:38:08</t>
  </si>
  <si>
    <t>SD-851-268552-8620-18567</t>
  </si>
  <si>
    <t>SD-057-240714-264803-436</t>
  </si>
  <si>
    <t>2024-07-14 08:54:18</t>
  </si>
  <si>
    <t>普通区域-坊子区-坊子双羊新城-15065362662-500M-宽带上网投诉-次数0-202407140000106241</t>
  </si>
  <si>
    <t>202407140000106241</t>
  </si>
  <si>
    <t>202407140000106241#宽带账号   15065362662
宽带地址   潍坊坊子区坊子新区凤凰大街坊子双羊新城15号楼*
客户表示宽带无法连网  路由器移动的 不通电 拔插电源线 未恢复  客户要求上门请协助 谢谢
联系电话  15065362662先生
流水号  2024071408513779320810754</t>
  </si>
  <si>
    <t>2024-07-14 09:01:53</t>
  </si>
  <si>
    <t>2024-07-14 09:02:23</t>
  </si>
  <si>
    <t>SD-057-240714-369852-3063</t>
  </si>
  <si>
    <t>2024-07-14 12:20:07</t>
  </si>
  <si>
    <t>【重投】-【调研】-80+银卡-普通区域-潍城区-新城花园-15853680119-1000M-魔百和投诉-次数0-20240714121711X631568870</t>
  </si>
  <si>
    <t>20240714121711X631568870</t>
  </si>
  <si>
    <t>流程受理流水号：20240714121625158536801191055951
客户号码:15853680119
客户姓名:邱**
投诉地市:潍坊
来话流水:2024071412081255820864024
宽带账号:15853680119
宽带账号归属地市:潍坊
宽带账号归属区县:潍城区
故障地址:潍坊潍城区经济开发区管理委员会卧龙西街新城花园8号楼*********
联系电话:15853680119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故障细类:移动高清电视故障(专席)
携转原因:
故障时间:2024-07-14 12:16:48
魔百和单播/组播:单播
具体故障现象:22002，宽带正常使用，帐号排查正确，网口灯正常，网线无问题，指导网线换口，对应指导网络配置无效
客户其他诉求:
魔百和单/组播：单播</t>
  </si>
  <si>
    <t>2024-07-14 12:26:03</t>
  </si>
  <si>
    <t>2024-07-14 12:26:28</t>
  </si>
  <si>
    <t>SD-851-253457-2725-24253</t>
  </si>
  <si>
    <t>2024-07-14 12:20:16</t>
  </si>
  <si>
    <t>【调研】-80+银卡-普通区域-奎文区-南胡住南社区-13583690578-300M-宽带上网投诉-次数0-20240714121722X642672431 一级督办</t>
  </si>
  <si>
    <t>20240714121722X642672431</t>
  </si>
  <si>
    <t xml:space="preserve">流程受理流水号：20240714121337135836905781055487
客户号码:13583690578
客户姓名:徐*
投诉地市:潍坊
来话流水:2024071412132725620802273
宽带账号:13583690578
宽带账号归属地市:潍坊
宽带账号归属区县:高新
故障地址:潍坊高新高新城区胜利街南胡住南社区8号楼*********
联系电话:13583690578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12:16:01
具体故障现象:光猫亮红灯，
客户其他诉求:宽带无法上网，要求安排师傅上门，烦请协助处理谢谢！
</t>
  </si>
  <si>
    <t>2024-07-14 12:24:10</t>
  </si>
  <si>
    <t>2024-07-14 12:24:35</t>
  </si>
  <si>
    <t>SD-851-288061-2110-4568</t>
  </si>
  <si>
    <t>SD-057-240714-627901-3119</t>
  </si>
  <si>
    <t>2024-07-14 12:26:38</t>
  </si>
  <si>
    <t>普通区域-临朐县-营龙社区-15753661423-300M-宽带上网投诉-次数0-20240714122425X657997550</t>
  </si>
  <si>
    <t>20240714122425X657997550</t>
  </si>
  <si>
    <t xml:space="preserve">流程受理流水号：20240714122251157536614231057047
客户号码:15753661423
客户姓名:石**
投诉地市:潍坊
来话流水:2024071412223842820866963
宽带账号:15753661423
宽带账号归属地市:潍坊
宽带账号归属区县:临朐县
故障地址:潍坊临朐县东城街道营龙路营龙社区（东区）11号楼*********
联系电话:15753661423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12:23:54
具体故障现象:电脑无法上网，
客户其他诉求:
</t>
  </si>
  <si>
    <t>2024-07-14 12:28:17</t>
  </si>
  <si>
    <t>2024-07-14 12:28:50</t>
  </si>
  <si>
    <t>SD-851-280649-593-15012</t>
  </si>
  <si>
    <t>SD-057-240714-621097-4169</t>
  </si>
  <si>
    <t>2024-07-14 14:19:52</t>
  </si>
  <si>
    <t>【调研】-(目标)普通区域-寿光市-文汇苑-15053626218-1000M-魔百和投诉-次数0-202407140000234497</t>
  </si>
  <si>
    <t>202407140000234497</t>
  </si>
  <si>
    <t>202407140000234497#流程 ： 
 流程受理流水号：20240714111109150536262181041375; 
手机号码 ：15053626218；
客户姓名 ：马**；
投诉地市 ：潍坊；
来话流水 ：2024071411095393420881983；
宽带账号 ：15053626218；
宽带账号归属地市 ：潍坊；
宽带账号归属区县 ：寿光市；
联系人 ：马**；
故障地址 ：潍坊寿光市圣城街道公园街文汇苑4号楼*********；
联系电话 ：15053626218；
是否升级倾向 ：否；
是否投诉倾向 ：否；
工单内容 ：客户来电反映观看魔百和电视时，精灵梦叶罗丽无法观看或回看，客户不认可。请协助处理，谢谢。；
_是否智能网关：否;宽带小区$[文汇苑]$</t>
  </si>
  <si>
    <t>2024-07-14 14:24:13</t>
  </si>
  <si>
    <t>2024-07-14 14:24:35</t>
  </si>
  <si>
    <t>SD-851-278880-15891-21835</t>
  </si>
  <si>
    <t>SD-057-240714-017859-4038</t>
  </si>
  <si>
    <t>2024-07-14 14:08:02</t>
  </si>
  <si>
    <t>【调研】-80+银卡-普通区域-寿光市-信桥-13806362783-300M-宽带上网投诉-次数0-20240714140529X129821835</t>
  </si>
  <si>
    <t>20240714140529X129821835</t>
  </si>
  <si>
    <t xml:space="preserve">【农村网络投诉】流程受理流水号：20240714140404138063627831072830
客户号码:13806362783
客户姓名:李**
投诉地市:潍坊
来话流水:2024071414034834120839365
宽带账号:13806362783
宽带账号归属地市:潍坊
宽带账号归属区县:寿光市
故障地址:潍坊寿光市化龙镇信桥信桥信桥村5号箱*********
联系电话:13385360650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14:04:44
具体故障现象:提示网络无法连接，
客户其他诉求:要求尽快处理，
</t>
  </si>
  <si>
    <t>2024-07-14 14:11:39</t>
  </si>
  <si>
    <t>2024-07-14 14:14:29</t>
  </si>
  <si>
    <t>SD-057-240714-918256-444</t>
  </si>
  <si>
    <t>2024-07-14 08:55:14</t>
  </si>
  <si>
    <t>普通区域-昌邑市-山水圣城-15065698618-100M-宽带上网投诉-次数0-202407140000111013</t>
  </si>
  <si>
    <t>2024-07-15 09:56:00</t>
  </si>
  <si>
    <t>202407140000111013</t>
  </si>
  <si>
    <t xml:space="preserve">202407140000111013#流程受理流水号：20240714085437150656986181006626
客户号码:15065698618
客户姓名:高**
投诉地市:潍坊
来话流水:2024071408541718620832132
宽带账号:15065698618
宽带账号归属地市:潍坊
宽带账号归属区县:昌邑市
故障地址:潍坊昌邑市城区城区东北山水圣城2*********
联系电话:15065698618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故障时间:2024-07-14 08:54:44
具体故障现象:电脑无法上网，
客户其他诉求:客户侧为质差终端，要求上门更换终端并一并处理故障问题。
</t>
  </si>
  <si>
    <t>2024-07-14 08:57:59</t>
  </si>
  <si>
    <t>2024-07-14 08:58:48</t>
  </si>
  <si>
    <t>SD-057-240714-478902-4063</t>
  </si>
  <si>
    <t>2024-07-14 14:11:32</t>
  </si>
  <si>
    <t>【调研】-80+普通-普通区域-寿光市-彭家道口村自然村-18866754981-500M-宽带上网投诉-次数0-202407140000335218</t>
  </si>
  <si>
    <t>202407140000335218</t>
  </si>
  <si>
    <t>202407140000335218#宽带账号：18866754981；宽带地址：潍坊寿光市台头镇彭家道口村；客户来电反映宽带无法上网/移动高清无法观看，客户不在现场，无法配合线上指导/客户不配合排障，要求上门，请协助处理，
谢谢！联系电话：15964577587；联系人：先生；来电流水
2024071414080908420880700</t>
  </si>
  <si>
    <t>2024-07-14 14:12:51</t>
  </si>
  <si>
    <t>2024-07-14 14:13:35</t>
  </si>
  <si>
    <t>SD-057-240714-845263-4351</t>
  </si>
  <si>
    <t>2024-07-14 14:35:30</t>
  </si>
  <si>
    <t>普通区域-高密市-坊岭村自然村-18615368407-1000M-宽带上网投诉-次数0-20240714143347X827351159</t>
  </si>
  <si>
    <t>20240714143347X827351159</t>
  </si>
  <si>
    <t xml:space="preserve">【农村网络投诉】流程受理流水号：20240714143219186153684071077938
客户号码:18615368407
客户姓名:荆**
投诉地市:潍坊
来话流水:2024071414305189720805978
宽带账号:18615368407
宽带账号归属地市:潍坊
宽带账号归属区县:高密市
故障地址:潍坊高密市阚家镇坊岭村坊岭村自然村坊岭二村116号K20号箱*********
联系电话:18615368407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光功率:-13.42
故障大类:宽带/电视
故障细类:网速慢/上网掉线(专席)
携转原因:
故障时间:2024-07-14 14:34:20
具体故障现象:网速慢卡顿，
客户其他诉求:请审核谢谢
</t>
  </si>
  <si>
    <t>2024-07-14 14:37:09</t>
  </si>
  <si>
    <t>2024-07-14 14:37:37</t>
  </si>
  <si>
    <t>SD-851-262998-1444-10466</t>
  </si>
  <si>
    <t>SD-057-240714-428537-481</t>
  </si>
  <si>
    <t>2024-07-14 08:57:57</t>
  </si>
  <si>
    <t>【调研】-普通区域-昌邑市-沙岭子村自然村-13780823376-300M-宽带上网投诉-次数0-202407140000110958</t>
  </si>
  <si>
    <t>202407140000110958</t>
  </si>
  <si>
    <t>202407140000110958#宽带账号：13780823376宽带地址：潍坊昌邑市龙池镇沙岭子村沙岭子村自然村沙岭子村1号箱；客户来电反映家里电视没网，线上指导无法配合操作，请协助处理  ，联系电话：13780823376来电流水：2024071408514397620811579</t>
  </si>
  <si>
    <t>2024-07-14 09:28:43</t>
  </si>
  <si>
    <t>2024-07-14 09:29:14</t>
  </si>
  <si>
    <t>SD-851-258979-3676-368</t>
  </si>
  <si>
    <t>SD-057-240714-270384-3125</t>
  </si>
  <si>
    <t>2024-07-14 12:27:01</t>
  </si>
  <si>
    <t>普通区域-诸城市-繁华丽景苑-15165650078-100M-宽带上网投诉-次数0-202407140000286582</t>
  </si>
  <si>
    <t>2024-07-15 13:00:00</t>
  </si>
  <si>
    <t>202407140000286582</t>
  </si>
  <si>
    <t>202407140000286582#宽带账号：15165650078；宽带地址：潍坊诸城市密州街道人民东路繁华丽景苑1号楼1单元101；客户来电反映宽带网速慢，客户不配合排障，要求师傅上门，请协助处理，谢谢！联系电话：15165650078；联系人：先生；来电流水：2024071412182838620838343</t>
  </si>
  <si>
    <t>2024-07-14 12:31:17</t>
  </si>
  <si>
    <t>2024-07-14 12:31:44</t>
  </si>
  <si>
    <t>SD-057-240714-628541-8342</t>
  </si>
  <si>
    <t>2024-07-14 21:41:00</t>
  </si>
  <si>
    <t>80+金卡-普通区域-寿光市-弥河玉城二期-13562635302-1000M-魔百和投诉-次数0-202407140000596422</t>
  </si>
  <si>
    <t>202407140000596422</t>
  </si>
  <si>
    <t>202407140000596422#流程受理流水号：20240714213949135626353021147008
客户号码:13562635302
客户姓名:孙**
投诉地市:潍坊
来话流水:2024071421391423020834693
宽带账号:13562635302
宽带账号归属地市:潍坊
宽带账号归属区县:寿光市
故障地址:潍坊寿光市圣城街道圣阳街弥河玉城二期10号楼*********
联系电话:13562635302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光功率:-15.33
故障大类:宽带/电视
故障细类:移动高清电视故障
携转原因:
故障时间:2024-07-14 21:40:01
魔百和单播/组播:单播
具体故障现象:机顶盒无法开机，
客户其他诉求:
魔百和单/组播：单播;宽带小区$[弥河玉城二期]$</t>
  </si>
  <si>
    <t>2024-07-14 21:48:16</t>
  </si>
  <si>
    <t>2024-07-14 21:48:45</t>
  </si>
  <si>
    <t>SD-851-318164-7936-18602</t>
  </si>
  <si>
    <t>SD-057-240714-610258-2233</t>
  </si>
  <si>
    <t>2024-07-14 11:10:35</t>
  </si>
  <si>
    <t>普通区域-寿光市-王牟村自然村-15263663478-200M-宽带上网投诉-次数0-202407140000228868</t>
  </si>
  <si>
    <t>2024-07-15 12:11:00</t>
  </si>
  <si>
    <t>202407140000228868</t>
  </si>
  <si>
    <t>202407140000228868#流程受理流水号：20240714110723152636634781040374
客户号码:15263663478
客户姓名:史**
投诉地市:潍坊
来话流水:2024071411065740120848958
宽带账号:15263663478
宽带账号归属地市:潍坊
宽带账号归属区县:寿光市
故障地址:潍坊寿光市纪台镇王牟村王牟村自然村王牟村东北*********
联系电话:15263663478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11:11:06
具体故障现象:光猫亮红灯，
客户其他诉求:
;宽带小区$[王牟村自然村]$</t>
  </si>
  <si>
    <t>2024-07-14 11:13:59</t>
  </si>
  <si>
    <t>2024-07-14 11:15:02</t>
  </si>
  <si>
    <t>SD-057-240714-703542-2294</t>
  </si>
  <si>
    <t>2024-07-14 11:14:02</t>
  </si>
  <si>
    <t>普通区域-昌邑市-榆林自然村-18366310804-200M-宽带上网投诉-次数0-202407140000233230</t>
  </si>
  <si>
    <t>2024-07-15 12:15:00</t>
  </si>
  <si>
    <t>202407140000233230</t>
  </si>
  <si>
    <t>202407140000233230#导航立单,客户通过语音导航反馈宽带故障问题,经诊断光猫设备性能不佳,要求装维回访处理,请协助.联系电话：18366310804</t>
  </si>
  <si>
    <t>2024-07-14 11:27:49</t>
  </si>
  <si>
    <t>2024-07-14 11:28:17</t>
  </si>
  <si>
    <t>SD-057-240714-925168-4048</t>
  </si>
  <si>
    <t>2024-07-14 14:08:53</t>
  </si>
  <si>
    <t>【调研】-普通区域-潍城区-瑞景嘉苑-15763603202-1000M-宽带上网投诉-次数0-202407140000337279</t>
  </si>
  <si>
    <t>202407140000337279</t>
  </si>
  <si>
    <t xml:space="preserve">202407140000337279#【已关注中国移动10086微信公众号】流程受理流水号：20240714140816157636032021073548
客户号码:15763603202
客户姓名:苏*
投诉地市:潍坊
来话流水:2024071414075995420879240
宽带账号:15763603202
宽带账号归属地市:潍坊
宽带账号归属区县:潍城区
故障地址:潍坊潍城区西关街道胜利西街瑞景嘉苑7号楼*********
联系电话:15763603202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14:08:33
具体故障现象:打不开网页，
客户其他诉求:客户侧为质差终端，要求上门更换终端并一并处理故障问题。
</t>
  </si>
  <si>
    <t>2024-07-14 14:11:38</t>
  </si>
  <si>
    <t>2024-07-14 14:12:03</t>
  </si>
  <si>
    <t>SD-851-263958-22348-28152</t>
  </si>
  <si>
    <t>SD-057-240714-916574-8243</t>
  </si>
  <si>
    <t>2024-07-14 21:17:43</t>
  </si>
  <si>
    <t>【调研】-80+普通-普通区域-临朐县-古城自然村-13465367882-200M-宽带上网投诉-次数0-202407140000589629</t>
  </si>
  <si>
    <t>202407140000589629</t>
  </si>
  <si>
    <t>202407140000589629#宽带账号：13465367882；宽带地址潍坊临朐县辛寨镇人民政府古城古城自然村古城8号于兴金家前；客户来电反映移动高清*****，客户不在现场，无法配合线上指导，要求上门，请协助处理，谢谢！联系电话：13964716001；联系人：先生：来电流水：2024071421115744420860508</t>
  </si>
  <si>
    <t>2024-07-14 21:21:10</t>
  </si>
  <si>
    <t>2024-07-14 21:21:37</t>
  </si>
  <si>
    <t>SD-057-240714-916534-8245</t>
  </si>
  <si>
    <t>2024-07-14 21:18:18</t>
  </si>
  <si>
    <t>【调研】-(目标)普通区域-昌邑市-圣泽苑-15163679373-200M-宽带上网投诉-次数0-202407140000591232</t>
  </si>
  <si>
    <t>202407140000591232</t>
  </si>
  <si>
    <t>202407140000591232#流程受理流水号：20240714211701151636793731146003
客户号码:15163679373
客户姓名:吕**
投诉地市:潍坊
来话流水:2024071421161645920873283
宽带账号:15163679373
宽带账号归属地市:潍坊
宽带账号归属区县:昌邑市
故障地址:潍坊昌邑市城区建设路圣泽苑2号楼3单元箱*********
联系电话:15163679373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故障细类:宽带网速慢/卡顿
携转原因:
故障时间:2024-07-14 21:18:07
具体故障现象:提示网络无法连接，
客户其他诉求:
;宽带小区$[圣泽苑]$</t>
  </si>
  <si>
    <t>2024-07-14 21:21:07</t>
  </si>
  <si>
    <t>2024-07-14 21:21:27</t>
  </si>
  <si>
    <t>SD-057-240714-945832-3073</t>
  </si>
  <si>
    <t>2024-07-14 12:20:48</t>
  </si>
  <si>
    <t>【调研】-80+银卡-普通区域-寒亭区-技校家属院小区-13695361176-200M-魔百和投诉-次数0-202407140000284030</t>
  </si>
  <si>
    <t>202407140000284030</t>
  </si>
  <si>
    <t>202407140000284030#流程受理流水号：20240714121744136953611761056179
客户号码:13695361176
客户姓名:张**
投诉地市:潍坊
来话流水:2024071412164234020825777
宽带账号:13695361176
宽带账号归属地市:潍坊
宽带账号归属区县:寒亭区
故障地址:潍坊寒亭区寒亭街道幸福路技校家属院小区4号楼*********
联系电话:13695361176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故障细类:移动高清电视故障(专席)
携转原因:
故障时间:2024-07-14 12:19:31
魔百和单播/组播:组播
具体故障现象:电视直播或点播无法观看，错误代码22002
客户其他诉求:
魔百和单/组播：组播;宽带小区$[技校家属院小区]$</t>
  </si>
  <si>
    <t>2024-07-14 12:34:15</t>
  </si>
  <si>
    <t>2024-07-14 12:35:05</t>
  </si>
  <si>
    <t>SD-057-240714-865742-4067</t>
  </si>
  <si>
    <t>2024-07-14 14:12:11</t>
  </si>
  <si>
    <t>普通区域-潍城区-正邦颐和花园-15169643000-1000M-宽带上网投诉-次数0-202407140000337429</t>
  </si>
  <si>
    <t>202407140000337429</t>
  </si>
  <si>
    <t>202407140000337429#流程受理流水号：20240714140956151696430001073827
客户号码:15169643000
客户姓名:赵**
投诉地市:潍坊
来话流水:2024071414084567020886483
宽带账号:15169643000
账号归属区县:奎文四平路营业厅
联系电话:15169643000
联系人:先生/女士
宽带地址:潍坊
工单紧急程度:非常紧急
是否投诉倾向:否
是否重复投诉:否
是否携转意向:否
是否有升级投诉倾向:否
*业务名称:业务融合开机流程OTT+小微宽带+FTTR组网
投诉内容:10080转回手机号码：15169643000，【问题描述】客户已办理宽带业务，有开通单，要求装维尽快联系上门，请处理，谢谢。联系电话：15169643000，联系人：先生/女士，录音流水号：2024071414084567020886483。
是否到厅:否
;宽带小区$[正邦颐和花园]$</t>
  </si>
  <si>
    <t>2024-07-14 14:16:11</t>
  </si>
  <si>
    <t>2024-07-14 14:16:31</t>
  </si>
  <si>
    <t>SD-851-283638-5119-29878</t>
  </si>
  <si>
    <t>SD-057-240714-716984-4115</t>
  </si>
  <si>
    <t>2024-07-14 14:14:26</t>
  </si>
  <si>
    <t>80+银卡-普通区域-诸城市-孔戈庄一村自然村-13963647672-300M-宽带上网投诉-次数0-202407140000340099</t>
  </si>
  <si>
    <t>202407140000340099</t>
  </si>
  <si>
    <t>202407140000340099#客户来电反映宽带不能用，经查询客户侧为质差路由器，请协助上门一并处理故障问题，谢谢！联系电话：17853149892；联系人：先生；来电流水：。2024071414124831920825966</t>
  </si>
  <si>
    <t>2024-07-14 14:36:38</t>
  </si>
  <si>
    <t>2024-07-14 14:36:54</t>
  </si>
  <si>
    <t>SD-851-234046-13126-16758</t>
  </si>
  <si>
    <t>SD-057-240714-517643-3998</t>
  </si>
  <si>
    <t>2024-07-14 14:02:10</t>
  </si>
  <si>
    <t>(目标)普通区域-高密市-付家口子自然村-13054794097-200M-宽带上网投诉-次数0-20240714135959X799879422</t>
  </si>
  <si>
    <t>2024-07-15 15:03:00</t>
  </si>
  <si>
    <t>20240714135959X799879422</t>
  </si>
  <si>
    <t xml:space="preserve">【农村网络投诉】流程受理流水号：20240714135754130547940971071742
客户号码:13054794097
客户姓名:李**
投诉地市:潍坊
来话流水:2024071413572466120884644
宽带账号:13054794097
宽带账号归属地市:潍坊
宽带账号归属区县:高密市
故障地址:潍坊高密市姜庄镇付家口子付家口子自然村高密付家口子张艳芝9号箱*********
联系电话:15092018688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故障时间:2024-07-14 13:58:41
具体故障现象:光猫亮红灯，
客户其他诉求:
</t>
  </si>
  <si>
    <t>2024-07-14 14:08:54</t>
  </si>
  <si>
    <t>2024-07-14 14:09:19</t>
  </si>
  <si>
    <t>SD-057-240714-478605-3135</t>
  </si>
  <si>
    <t>2024-07-14 12:28:12</t>
  </si>
  <si>
    <t>80+金卡-普通区域-昌乐县-西圈村自然村-13884713272-200M-宽带上网投诉-次数0-202407140000287029</t>
  </si>
  <si>
    <t>202407140000287029</t>
  </si>
  <si>
    <t>202407140000287029#受理号码 : 13884713272客户姓名 : 张**号码归属地 : 潍坊昌乐 － 昌乐用户品牌 : 全球通客户来电要求移动公司免费给其更换一个光猫设备，地址潍坊昌乐县朱刘街道西圈村西圈村自然村西圈村二期，请处理，谢谢！联系电话13884713272流水
2024071412204340120853769</t>
  </si>
  <si>
    <t>2024-07-14 12:30:58</t>
  </si>
  <si>
    <t>2024-07-14 12:31:22</t>
  </si>
  <si>
    <t>SD-057-240714-593428-8353</t>
  </si>
  <si>
    <t>2024-07-14 21:48:52</t>
  </si>
  <si>
    <t>【重投】-普通区域-昌邑市-中密村自然村-15864305085-300M-宽带上网投诉-次数0-202407140000593756</t>
  </si>
  <si>
    <t>202407140000593756</t>
  </si>
  <si>
    <t>202407140000593756#流程受理流水号：20240714214733158643050851147117
客户号码:15864305085
客户姓名:张**
投诉地市:潍坊
来话流水:2024071421464369120850472
宽带账号:15864305085
宽带账号归属地市:潍坊
宽带账号归属区县:昌邑市
故障地址:潍坊昌邑市围子镇中密村中密村自然村8号箱*********
联系电话:15288832223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21:48:40
具体故障现象:光猫亮红灯，
客户其他诉求:
;宽带小区$[中密村自然村]$</t>
  </si>
  <si>
    <t>2024-07-14 21:52:32</t>
  </si>
  <si>
    <t>2024-07-14 21:52:55</t>
  </si>
  <si>
    <t>SD-851-312753-1055-17554</t>
  </si>
  <si>
    <t>SD-057-240714-295130-2302</t>
  </si>
  <si>
    <t>2024-07-14 11:14:29</t>
  </si>
  <si>
    <t>80+银卡-普通区域-青州市-代楼-13583612466-1000M-宽带上网投诉-次数0-20240714111237X757031721</t>
  </si>
  <si>
    <t>20240714111237X757031721</t>
  </si>
  <si>
    <t xml:space="preserve">【农村网络投诉】流程受理流水号：20240714111132135836124661041468
客户号码:13583612466
客户姓名:庄**
投诉地市:潍坊
来话流水:2024071411070401820850238
宽带账号:13583612466
宽带账号归属地市:潍坊
宽带账号归属区县:青州市
故障地址:潍坊青州市何官镇代楼代楼39号箱（村东南代国勇）*********
联系电话:13583612466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
故障细类:宽带无法上网(专席)
携转原因:
故障时间:2024-07-14 12:12:39
具体故障现象:光猫灯正常但手机无法上网，
客户其他诉求:
</t>
  </si>
  <si>
    <t>2024-07-14 11:17:11</t>
  </si>
  <si>
    <t>2024-07-14 11:17:30</t>
  </si>
  <si>
    <t>SD-851-233540-120442-5182</t>
  </si>
  <si>
    <t>SD-057-240714-714865-8374</t>
  </si>
  <si>
    <t>2024-07-14 22:08:11</t>
  </si>
  <si>
    <t>普通区域-昌邑市-李家埠村自然村-15069666821-300M-宽带上网投诉-次数0-202407140000597734</t>
  </si>
  <si>
    <t>202407140000597734</t>
  </si>
  <si>
    <t>202407140000597734#流程受理流水号：20240714220624150696668211147297
客户号码:15069666821
客户姓名:杨**
投诉地市:潍坊
来话流水:2024071422061147720877834
宽带账号:15069666821
宽带账号归属地市:潍坊
宽带账号归属区县:昌邑市
故障地址:潍坊昌邑市李家埠镇李家埠村李家埠村自然村扩容5号分线箱*********
联系电话:15069666821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22:07:39
具体故障现象:光猫亮红灯，
客户其他诉求:
;宽带小区$[李家埠村自然村]$</t>
  </si>
  <si>
    <t>2024-07-14 22:10:51</t>
  </si>
  <si>
    <t>2024-07-14 22:11:13</t>
  </si>
  <si>
    <t>SD-851-272920-22784-28654</t>
  </si>
  <si>
    <t>SD-057-240714-910564-427</t>
  </si>
  <si>
    <t>2024-07-14 08:53:40</t>
  </si>
  <si>
    <t>【调研】-80+金卡-普通区域-高密市-礼让屯自然村-15006613996-1000M-宽带上网投诉-次数0-20240714085210X330925486</t>
  </si>
  <si>
    <t>20240714085210X330925486</t>
  </si>
  <si>
    <t xml:space="preserve">【农村网络投诉】流程受理流水号：20240714085041150066139961005668
客户号码:15006613996
客户姓名:李**
投诉地市:潍坊
来话流水:2024071408502391520801271
宽带账号:15006613996
宽带账号归属地市:潍坊
宽带账号归属区县:高密市
故障地址:潍坊高密市大牟家镇礼让屯礼让屯自然村礼让屯张同俊13号箱1芯*********
联系电话:15006613996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08:51:00
具体故障现象:光猫亮红灯，
客户其他诉求:要求退还无法使用期间的宽带费用，
</t>
  </si>
  <si>
    <t>2024-07-14 08:57:49</t>
  </si>
  <si>
    <t>2024-07-14 08:58:15</t>
  </si>
  <si>
    <t>SD-851-297759-19931-15206</t>
  </si>
  <si>
    <t>SD-057-240714-782946-956</t>
  </si>
  <si>
    <t>2024-07-14 09:30:56</t>
  </si>
  <si>
    <t>80+银卡-普通区域-奎文区-名门现代城-13626361398-1000M-魔百和投诉-次数0-202407140000140563</t>
  </si>
  <si>
    <t>202407140000140563</t>
  </si>
  <si>
    <t>202407140000140563#流程受理流水号：20240714092914136263613981015763
客户号码:13626361398
客户姓名:李*
投诉地市:潍坊
来话流水:2024071409285081720863894
宽带账号:13626361398
宽带账号归属地市:潍坊
宽带账号归属区县:奎文区
故障地址:潍坊奎文区东关街道东风东街名门现代城4号楼4单元1401
联系电话:13626361398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故障细类:移动高清电视故障(专席)
携转原因:
故障时间:2024-07-14 09:30:53
魔百和单播/组播:组播
具体故障现象:电视直播或点播无法观看，老人不会操作
客户其他诉求:
魔百和单/组播：组播;宽带小区$[名门现代城]$</t>
  </si>
  <si>
    <t>2024-07-14 09:36:05</t>
  </si>
  <si>
    <t>2024-07-14 09:42:11</t>
  </si>
  <si>
    <t>SD-851-318523-7174-14894</t>
  </si>
  <si>
    <t>SD-057-240714-576910-1035</t>
  </si>
  <si>
    <t>2024-07-14 09:38:41</t>
  </si>
  <si>
    <t>【重投】-80+普通-普通区域-奎文区-盛世豪庭豪景苑-15053611208-100M-宽带上网投诉-次数0-20240714093659X197658010</t>
  </si>
  <si>
    <t>2024-07-15 10:39:00</t>
  </si>
  <si>
    <t>20240714093659X197658010</t>
  </si>
  <si>
    <t xml:space="preserve">流程受理流水号：20240714093240150536112081016658
客户号码:15053611208
客户姓名:姜**
投诉地市:潍坊
来话流水:2024071409280554420855981
宽带账号:15053611208
宽带账号归属地市:潍坊
宽带账号归属区县:奎文区
故障地址:潍坊奎文区广文街道民生东街盛世豪庭豪景苑4号楼三单元502
联系电话:15053611209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故障时间:2024-07-14 09:33:16
具体故障现象:光猫灯正常但电脑手机无法上网，重启未恢复。请协助谢谢。
客户其他诉求:
</t>
  </si>
  <si>
    <t>2024-07-14 09:40:37</t>
  </si>
  <si>
    <t>2024-07-14 09:41:19</t>
  </si>
  <si>
    <t>SD-057-240714-387195-4372</t>
  </si>
  <si>
    <t>【调研】-普通区域-奎文区-（铁通）恒信丽都苑-13869636832-300M-魔百和投诉-次数0-20240714113914X354575720</t>
  </si>
  <si>
    <t>20240714113914X354575720</t>
  </si>
  <si>
    <t>流程 ： 
 流程受理流水号：20240714113519138696368321047282; 
手机号码 ：13869636832；
客户姓名 ：徐**；
投诉地市 ：潍坊；
来话流水 ：2024071411343537420848711；
宽带账号 ：13869636832；
宽带账号归属地市 ：潍坊；
宽带账号归属区县 ：奎文区；
联系人 ：徐**；
故障地址 ：潍坊奎文区北苑街道四平路（铁通）恒信丽都苑恒信丽都苑1号楼*********；
联系电话 ：13869636832；
是否升级倾向 ：否；
是否投诉倾向 ：否；
工单内容 ：电视无法观看显示未连接网络，老人不会连接。请协助处理谢谢。；
_是否智能网关：否</t>
  </si>
  <si>
    <t>2024-07-14 14:40:01</t>
  </si>
  <si>
    <t>2024-07-14 14:40:20</t>
  </si>
  <si>
    <t>SD-851-285560-8159-26274</t>
  </si>
  <si>
    <t>SD-057-240714-574360-4374</t>
  </si>
  <si>
    <t>2024-07-14 14:38:02</t>
  </si>
  <si>
    <t>普通区域-寿光市-崔家小区-15853601851-1000M-宽带上网投诉-次数0-20240714143507X907055979</t>
  </si>
  <si>
    <t>20240714143507X907055979</t>
  </si>
  <si>
    <t xml:space="preserve">【农村网络投诉】流程受理流水号：20240714143358158536018511078280
客户号码:15853601851
客户姓名:杨**
投诉地市:潍坊
来话流水:2024071414312319820811255
宽带账号:15853601851
宽带账号归属地市:潍坊
宽带账号归属区县:寿光市
故障地址:潍坊寿光市田柳崔家村银海SHOU14号楼*********
联系电话:15853601851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故障细类:宽带无法上网(专席)
携转原因:
故障时间:2024-07-14 14:34:12
具体故障现象:线上指导未恢复 客户无法完成线上指导
客户其他诉求:
</t>
  </si>
  <si>
    <t>2024-07-14 14:42:03</t>
  </si>
  <si>
    <t>2024-07-14 14:43:14</t>
  </si>
  <si>
    <t>SD-057-240714-572816-8370</t>
  </si>
  <si>
    <t>2024-07-14 22:06:24</t>
  </si>
  <si>
    <t>【调研】-80+金卡-FTTR-普通区域-寿光市-怡馨园小区-15864333580-1000M-宽带上网投诉-次数0-202407140000596162</t>
  </si>
  <si>
    <t>202407140000596162</t>
  </si>
  <si>
    <t>202407140000596162#【已关注中国移动10086微信公众号】流程受理流水号：20240714220221158643335801147263
客户号码:15864333580
客户姓名:张**
投诉地市:潍坊
来话流水:2024071422015952920875305
宽带账号:15864333580
宽带账号归属地市:潍坊
宽带账号归属区县:寿光市
故障地址:潍坊寿光市北洛镇幸福北路怡馨园小区32号楼*********
联系电话:15864333580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故障细类:宽带网速慢/卡顿
携转原因:
故障时间:2024-07-14 22:03:13
具体故障现象:网速慢卡顿，
客户其他诉求:
;宽带小区$[怡馨园小区]$</t>
  </si>
  <si>
    <t>2024-07-14 23:01:33</t>
  </si>
  <si>
    <t>2024-07-15 07:15:39</t>
  </si>
  <si>
    <t>SD-851-313094-7129-28003</t>
  </si>
  <si>
    <t>SD-057-240714-247693-443</t>
  </si>
  <si>
    <t>2024-07-14 08:55:11</t>
  </si>
  <si>
    <t>80+普通-普通区域-安丘市-天虹花园C区-13406618086-500M-宽带上网投诉-次数0-202407140000110839</t>
  </si>
  <si>
    <t>202407140000110839</t>
  </si>
  <si>
    <t>202407140000110839#流程受理流水号：20240714085358134066180861006454
客户号码:13406618086
客户姓名:王*
投诉地市:潍坊
来话流水:2024071408530563520822453
宽带账号:13406618086
宽带账号归属地市:潍坊
宽带账号归属区县:安丘市
故障地址:潍坊安丘市新安街道秀水街天虹花园C区9号楼1单元501
联系电话:13406618086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08:54:05
具体故障现象:室内光纤断了，客户要求记录反馈，请尽快给其联系，谢谢;
客户其他诉求:
;宽带小区$[天虹花园C区]$</t>
  </si>
  <si>
    <t>2024-07-14 08:58:09</t>
  </si>
  <si>
    <t>2024-07-14 08:58:37</t>
  </si>
  <si>
    <t>SD-851-248649-5458-17131</t>
  </si>
  <si>
    <t>SD-057-240714-856247-3146</t>
  </si>
  <si>
    <t>2024-07-14 12:29:21</t>
  </si>
  <si>
    <t>【调研】-80+普通-普通区域-奎文区-圣荣广场西区-15866555600-300M-宽带上网投诉-次数0-20240714122731X251870130</t>
  </si>
  <si>
    <t>20240714122731X251870130</t>
  </si>
  <si>
    <t xml:space="preserve">流程受理流水号：20240714122643158665556001057697
客户号码:15866555600
客户姓名:王**
投诉地市:潍坊
来话流水:2024071412255435720889597
宽带账号:15866555600
宽带账号归属地市:潍坊
宽带账号归属区县:高新
故障地址:潍坊高新高新城区福寿街圣荣广场西区23号楼
联系电话:15866555600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故障时间:2024-07-14 12:28:08
具体故障现象:网速慢卡顿，
客户其他诉求:
</t>
  </si>
  <si>
    <t>2024-07-14 12:31:30</t>
  </si>
  <si>
    <t>2024-07-14 12:32:29</t>
  </si>
  <si>
    <t>SD-057-240714-142875-2253</t>
  </si>
  <si>
    <t>2024-07-14 11:11:21</t>
  </si>
  <si>
    <t>【调研】-80+银卡-普通区域-寿光市-寿光朝阳小区-18765655779-1000M-宽带上网投诉-次数0-20240714110822X502914910</t>
  </si>
  <si>
    <t>20240714110822X502914910</t>
  </si>
  <si>
    <t xml:space="preserve">流程受理流水号：20240714110550187656557791039994
客户号码:18765655779
客户姓名:刘**
投诉地市:潍坊
来话流水:2024071411043301920822142
宽带账号:18765655779
宽带账号归属地市:潍坊
宽带账号归属区县:寿光市
故障地址:潍坊寿光市圣城街道圣城街朝阳小区4号楼*********
联系电话:15866128651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11:07:08
具体故障现象:光猫亮红灯，
客户其他诉求:
</t>
  </si>
  <si>
    <t>2024-07-14 11:13:27</t>
  </si>
  <si>
    <t>2024-07-14 11:13:54</t>
  </si>
  <si>
    <t>SD-851-270368-28866-3978</t>
  </si>
  <si>
    <t>SD-057-240714-628035-2308</t>
  </si>
  <si>
    <t>2024-07-14 11:14:57</t>
  </si>
  <si>
    <t>80+金卡-FTTR-普通区域-临朐县-五井东村自然村-15966126309-1000M-宽带上网投诉-次数0-20240714111313X793553543</t>
  </si>
  <si>
    <t>20240714111313X793553543</t>
  </si>
  <si>
    <t xml:space="preserve">【农村网络投诉】流程受理流水号：20240714111232159661263091041704
客户号码:15966126309
客户姓名:翟**
投诉地市:潍坊
来话流水:2024071411051192520829460
宽带账号:15966126309
宽带账号归属地市:潍坊
宽带账号归属区县:临朐县
故障地址:潍坊临朐县五井镇人民政府五井东村五井东村自然村五井东村（扩容3次）17号箱冯树森（外墙）*********
联系电话:15966126309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故障细类:宽带无法上网(专席)
携转原因:
故障时间:2024-07-14 11:12:51
具体故障现象:光猫灯正常但电脑手机无法上网，
客户其他诉求:
</t>
  </si>
  <si>
    <t>2024-07-14 11:17:27</t>
  </si>
  <si>
    <t>2024-07-14 11:17:47</t>
  </si>
  <si>
    <t>SD-851-283535-829-9826</t>
  </si>
  <si>
    <t>SD-057-240714-849302-4375</t>
  </si>
  <si>
    <t>普通区域-昌邑市-盛和苑-15866115185-300M-宽带上网投诉-次数0-20240714143759X793671930</t>
  </si>
  <si>
    <t>20240714143759X793671930</t>
  </si>
  <si>
    <t xml:space="preserve">流程受理流水号：20240714143703158661151851078840
客户号码:15866115185
客户姓名:姜**
投诉地市:潍坊
来话流水:2024071414362443820862802
宽带账号:15866115185
宽带账号归属地市:潍坊
宽带账号归属区县:昌邑市
故障地址:潍坊昌邑市城区天水路盛和苑2号楼2单元箱*********
联系电话:13964633513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14:37:36
具体故障现象:打不开网页，
客户其他诉求:
</t>
  </si>
  <si>
    <t>2024-07-14 14:41:34</t>
  </si>
  <si>
    <t>2024-07-14 14:41:50</t>
  </si>
  <si>
    <t>SD-852-304557-705-5191</t>
  </si>
  <si>
    <t>SD-057-240714-905674-440</t>
  </si>
  <si>
    <t>2024-07-14 08:54:41</t>
  </si>
  <si>
    <t>【调研】-80+普通-普通区域-高密市-湖光金色-13953633219-300M-宽带上网投诉-次数0-202407140000108310</t>
  </si>
  <si>
    <t>202407140000108310</t>
  </si>
  <si>
    <t>202407140000108310#宽带账号13953633219：宽带地址：潍坊高密市密水街道密水大街湖光金色9号楼*** ，客户反映路由器较大，要求换个小路由器放到多媒体箱里，线上解释影响信号，客户要求师傅联系，，请协助处理，联系电话：13953633219，联系人：先生，来电流水：2024071408470466320876882</t>
  </si>
  <si>
    <t>2024-07-14 08:57:05</t>
  </si>
  <si>
    <t>2024-07-14 08:59:24</t>
  </si>
  <si>
    <t>SD-057-240714-475231-8211</t>
  </si>
  <si>
    <t>2024-07-14 21:11:14</t>
  </si>
  <si>
    <t>普通区域-诸城市-车家庄自然村-18765683279-200M-宽带上网投诉-次数0-20240714210848X528478458</t>
  </si>
  <si>
    <t>20240714210848X528478458</t>
  </si>
  <si>
    <t xml:space="preserve">【农村网络投诉】流程受理流水号：20240714210807187656832791145471
客户号码:18765683279
客户姓名:李**
投诉地市:潍坊
来话流水:2024071421033248220833894
宽带账号:18765683279
宽带账号归属地市:潍坊
宽带账号归属区县:诸城市
故障地址:潍坊诸城市百尺河镇车家庄车家庄自然村车家庄村东南3#箱*********
联系电话:18765683279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故障时间:2024-07-14 21:08:13
具体故障现象:打不开网页，
客户其他诉求:
</t>
  </si>
  <si>
    <t>2024-07-14 21:13:10</t>
  </si>
  <si>
    <t>2024-07-14 21:14:13</t>
  </si>
  <si>
    <t>SD-851-309724-16420-29526</t>
  </si>
  <si>
    <t>SD-057-240714-709342-3095</t>
  </si>
  <si>
    <t>2024-07-14 12:23:29</t>
  </si>
  <si>
    <t>普通区域-寿光市-赵仕小区-13616462678-200M-宽带上网投诉-次数0-20240714122231X951020537</t>
  </si>
  <si>
    <t>20240714122231X951020537</t>
  </si>
  <si>
    <t xml:space="preserve">流程受理流水号：20240714122046136164626781056696
客户号码:13616462678
客户姓名:崔**
投诉地市:潍坊
来话流水:2024071412172903620831307
宽带账号:13616462678
宽带账号归属地市:潍坊
宽带账号归属区县:寿光市
故障地址:潍坊寿光市圣城街道兴仕路赵仕小区3号楼*********
联系电话:13616462678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故障细类:宽带无法上网
携转原因:
故障时间:2024-07-14 12:19:02
具体故障现象:更换上网盒子
客户其他诉求:客户来电要更换光猫盒子，咨询是否需要费用，请协助谢谢
</t>
  </si>
  <si>
    <t>2024-07-14 12:25:38</t>
  </si>
  <si>
    <t>2024-07-14 12:26:04</t>
  </si>
  <si>
    <t>SD-057-240714-216493-1020</t>
  </si>
  <si>
    <t>2024-07-14 09:37:48</t>
  </si>
  <si>
    <t>【调研】-80+普通-普通区域-寿光市-城投悦府-18866180606-500M-宽带上网投诉-次数0-202407140000144897</t>
  </si>
  <si>
    <t>202407140000144897</t>
  </si>
  <si>
    <t>202407140000144897#宽带账号：18866180606 ；宽带地址：潍坊寿光市洛城街道金光街城君悦府22号楼2单元802；客户来电反映宽带无法使用，客户不配合排障，要求师傅上门，请协助处理，谢谢！联系电话：13853602506 ；联系人：先生；来电流水：2024071409343472820824871</t>
  </si>
  <si>
    <t>2024-07-14 09:42:21</t>
  </si>
  <si>
    <t>2024-07-14 09:42:54</t>
  </si>
  <si>
    <t>SD-851-263173-84644-27652</t>
  </si>
  <si>
    <t>SD-057-240714-931852-4143</t>
  </si>
  <si>
    <t>2024-07-14 14:16:19</t>
  </si>
  <si>
    <t>普通区域-寿光市-岔河丰台岭小区（迎宾）-13791856405-200M-宽带上网投诉-次数0-202407140000339016</t>
  </si>
  <si>
    <t>2024-07-15 15:17:00</t>
  </si>
  <si>
    <t>202407140000339016</t>
  </si>
  <si>
    <t>202407140000339016#宽带账号：13791856405；宽带地址：潍坊寿光市圣城街道迎宾路岔河丰台岭小区（迎宾）迎宾小区；客户来电反映宽带不能正常使用客户不配合排障，要求10分钟上门，请协助处理，谢谢！联系电话：13791856405；联系人：女士来电流水：2024071414121620020820773</t>
  </si>
  <si>
    <t>2024-07-14 14:21:02</t>
  </si>
  <si>
    <t>2024-07-14 14:27:38</t>
  </si>
  <si>
    <t>2024-07-14 11:11:38</t>
  </si>
  <si>
    <t>80+普通-普通区域-安丘市-万戈庄村自然村-15064661609-100M-宽带上网投诉-次数0-20240714110943X583918925 一级督办</t>
  </si>
  <si>
    <t>2024-07-15 12:12:00</t>
  </si>
  <si>
    <t>20240714110943X583918925</t>
  </si>
  <si>
    <t>2024-07-14 11:13:23</t>
  </si>
  <si>
    <t>2024-07-14 11:14:03</t>
  </si>
  <si>
    <t>SD-057-240714-683174-4321</t>
  </si>
  <si>
    <t>2024-07-14 14:32:30</t>
  </si>
  <si>
    <t>【调研】-普通区域-奎文区-栋盛苑小区-18866759600-1000M-宽带上网投诉-次数0-202407140000352535</t>
  </si>
  <si>
    <t>202407140000352535</t>
  </si>
  <si>
    <t xml:space="preserve">202407140000352535#流程受理流水号：20240714143045188667596001077610
客户号码:18866759600
客户姓名:刘**
投诉地市:潍坊
来话流水:2024071414300388220897885
宽带账号:18866759600
宽带账号归属地市:潍坊
宽带账号归属区县:高新
故障地址:潍坊高新高新城区胜利街栋盛苑小区2号楼*********
联系电话:18866759600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故障时间:2024-07-14 14:30:59
具体故障现象:网速慢卡顿，
客户其他诉求:受理号码 : 18866759600客户姓名 : 刘**号码归属地 : 潍坊奎文 － 奎文用户品牌 : 全球通客户来电反映：客户侧为质差终端，要求上门更换终端并一并处理故障问题。请尽快核实处理，谢谢！
联系人：女士，联系电话：18866759600录音流水号：2024071414300388220897885
</t>
  </si>
  <si>
    <t>2024-07-14 14:37:40</t>
  </si>
  <si>
    <t>2024-07-14 14:38:20</t>
  </si>
  <si>
    <t>SD-851-268969-5139-26310</t>
  </si>
  <si>
    <t>SD-057-240714-926137-4017</t>
  </si>
  <si>
    <t>2024-07-14 14:05:19</t>
  </si>
  <si>
    <t>80+普通-普通区域-潍城区-庙子村自然村-15966092617-300M-宽带上网投诉-次数0-20240714140329X950194700</t>
  </si>
  <si>
    <t>20240714140329X950194700</t>
  </si>
  <si>
    <t xml:space="preserve">【农村网络投诉】流程受理流水号：20240714140255159660926171072637
客户号码:15966092617
客户姓名:孙**
投诉地市:潍坊
来话流水:2024071414003087420810166
宽带账号:15966092617
宽带账号归属地市:潍坊
宽带账号归属区县:潍城区
故障地址:潍坊潍城区望留街道庙子村庙子村自然村庙子村扩容10#刘东房子旁*********
联系电话:15966092617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故障细类:网速慢/上网掉线(专席)
携转原因:
故障时间:2024-07-14 14:04:01
具体故障现象:网速慢卡顿，不方便操作
客户其他诉求:
</t>
  </si>
  <si>
    <t>2024-07-14 14:14:16</t>
  </si>
  <si>
    <t>2024-07-14 14:14:43</t>
  </si>
  <si>
    <t>SD-851-253519-10861-15725</t>
  </si>
  <si>
    <t>SD-057-240714-741935-4020</t>
  </si>
  <si>
    <t>2024-07-14 14:05:25</t>
  </si>
  <si>
    <t>普通区域-诸城市-纺织厂第一小区-18765707556-300M-宽带上网投诉-次数0-20240714140407X472495810</t>
  </si>
  <si>
    <t>20240714140407X472495810</t>
  </si>
  <si>
    <t xml:space="preserve">流程受理流水号：20240714140201187657075561072475
客户号码:18765707556
客户姓名:徐**
投诉地市:潍坊
来话流水:2024071413593105120801795
宽带账号:18765707556
宽带账号归属地市:潍坊
宽带账号归属区县:诸城市
故障地址:潍坊诸城市龙都街道龙都街西郊花园2号楼*********
联系电话:18765707556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14:03:41
具体故障现象:光猫亮红灯，
客户其他诉求:客户表示家里网线断裂无法上网，请求维修人员上门维修，谢谢
</t>
  </si>
  <si>
    <t>2024-07-14 14:12:16</t>
  </si>
  <si>
    <t>2024-07-14 14:12:34</t>
  </si>
  <si>
    <t>SD-057-240714-712984-398</t>
  </si>
  <si>
    <t>2024-07-14 08:50:44</t>
  </si>
  <si>
    <t>FTTR-普通区域-坊子区-店东自然村-18306462023-1000M-宽带上网投诉-次数0-20240714084903X143576645</t>
  </si>
  <si>
    <t>20240714084903X143576645</t>
  </si>
  <si>
    <t xml:space="preserve">【农村网络投诉】流程受理流水号：20240714084748183064620231004992
客户号码:18306462023
客户姓名:刘*
投诉地市:潍坊
来话流水:2024071408465078620875101
宽带账号:18306462023
宽带账号归属地市:潍坊
宽带账号归属区县:坊子区
故障地址:潍坊坊子区郑公街道后店东村店东自然村后店东扩5*********
联系电话:13793668915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08:47:59
具体故障现象:PON灯闪，已引导客户将光纤线插紧捋直，并重启设备，未恢复
客户其他诉求:
</t>
  </si>
  <si>
    <t>2024-07-14 08:57:32</t>
  </si>
  <si>
    <t>SD-851-287802-18696-17609</t>
  </si>
  <si>
    <t>SD-057-240714-873524-3101</t>
  </si>
  <si>
    <t>2024-07-14 12:24:34</t>
  </si>
  <si>
    <t>【调研】-普通区域-安丘市-西夹埠村自然村-18366340286-300M-宽带上网投诉-次数0-202407140000279760</t>
  </si>
  <si>
    <t>202407140000279760</t>
  </si>
  <si>
    <t>202407140000279760#宽带账号：18366340286；宽带地址：潍坊安丘市刘家尧镇西夹埠村西夹埠村自然村西夹埠追加1号箱刘长征，客户来电反映宽带：连不上网，要求上门，线上指导无法操作，联系电话：15106365134；联系人：***；来电流水：2024071412154975920819708</t>
  </si>
  <si>
    <t>2024-07-14 12:26:44</t>
  </si>
  <si>
    <t>2024-07-14 12:27:10</t>
  </si>
  <si>
    <t>SD-851-313987-11372-21235</t>
  </si>
  <si>
    <t>SD-057-240714-023167-997</t>
  </si>
  <si>
    <t>2024-07-14 09:35:35</t>
  </si>
  <si>
    <t>FTTR-普通区域-安丘市-徐家庄小区-18363677222-500M-宽带上网投诉-次数0-20240714093329X809675525</t>
  </si>
  <si>
    <t>20240714093329X809675525</t>
  </si>
  <si>
    <t xml:space="preserve">【农村网络投诉】流程受理流水号：20240714092926183636772221015814
客户号码:18363677222
客户姓名:毛**
投诉地市:潍坊
来话流水:2024071409245814820822922
宽带账号:18363677222
宽带账号归属地市:潍坊
宽带账号归属区县:安丘市
故障地址:潍坊安丘市关王镇北徐家庄村徐家庄小区徐家庄小区1号楼*********
联系电话:18363677222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故障细类:宽带无法上网(专席)
携转原因:
故障时间:2024-07-14 09:33:03
具体故障现象:全光WIFI无法使用，请协助处理
客户其他诉求:
</t>
  </si>
  <si>
    <t>2024-07-14 09:37:47</t>
  </si>
  <si>
    <t>2024-07-14 09:38:17</t>
  </si>
  <si>
    <t>SD-851-242228-12186-6957</t>
  </si>
  <si>
    <t>SD-057-240714-309864-4392</t>
  </si>
  <si>
    <t>2024-07-14 14:38:56</t>
  </si>
  <si>
    <t>普通区域-坊子区-上房村自然村-18366322090-300M-魔百和投诉-次数0-202407140000357181</t>
  </si>
  <si>
    <t>202407140000357181</t>
  </si>
  <si>
    <t>202407140000357181#流程受理流水号：20240714143807183663220901079058
客户号码:18366322090
客户姓名:杨**
投诉地市:潍坊
来话流水:2024071414371211220870903
宽带账号:18366322090
宽带账号归属地市:潍坊
宽带账号归属区县:坊子区
故障地址:潍坊坊子区坊子工业发展区（眉村）上房村上房村自然村上房村5号箱（房益学）*********
联系电话:15865060998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故障细类:移动高清电视故障(专席)
携转原因:
故障时间:2024-07-14 14:36:27
魔百和单播/组播:组播
具体故障现象:电视直播或点播无法观看，
客户其他诉求:请审核
魔百和单/组播：组播;宽带小区$[上房村自然村]$</t>
  </si>
  <si>
    <t>2024-07-14 14:39:56</t>
  </si>
  <si>
    <t>2024-07-14 14:40:25</t>
  </si>
  <si>
    <t>SD-851-303695-5562-15791</t>
  </si>
  <si>
    <t>SD-057-240714-208431-4024</t>
  </si>
  <si>
    <t>2024-07-14 14:05:32</t>
  </si>
  <si>
    <t>【追4】【调研】-80+白金-普通区域-诸城市-凤凰城二期-15965033064-1000M-宽带上网投诉-次数0-20240714140423X633208380</t>
  </si>
  <si>
    <t>20240714140423X633208380</t>
  </si>
  <si>
    <t xml:space="preserve">流程受理流水号：20240714140209159650330641072512
客户号码:15965033064
客户姓名:高*
投诉地市:潍坊
来话流水:2024071414001140320807407
宽带账号:15965033064
宽带账号归属地市:潍坊
宽带账号归属区县:诸城市
故障地址:潍坊诸城市龙都街道繁荣路凤凰城二期25号楼902
联系电话:15965033064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14:02:26
具体故障现象:提示网络无法连接，客户光猫注册灯闪烁，已指导客户将光纤线捋直插紧、重启光猫，注册灯还是闪烁。请协助处理谢谢。
客户其他诉求:
</t>
  </si>
  <si>
    <t>2024-07-14 14:14:25</t>
  </si>
  <si>
    <t>2024-07-14 14:15:35</t>
  </si>
  <si>
    <t>SD-057-240714-523098-393</t>
  </si>
  <si>
    <t>2024-07-14 08:50:31</t>
  </si>
  <si>
    <t>【调研】-80+普通-普通区域-诸城市-山钢碧桂园·翡翠城-15563613557-300M-宽带上网投诉-次数0-20240714084833X113934919</t>
  </si>
  <si>
    <t>20240714084833X113934919</t>
  </si>
  <si>
    <t xml:space="preserve">流程受理流水号：20240714084542155636135571004522
客户号码:15563613557
客户姓名:范*
投诉地市:潍坊
来话流水:2024071408450967320862616
宽带账号:15563613557
宽带账号归属地市:潍坊
宽带账号归属区县:诸城市
故障地址:潍坊诸城市密州街道南外环山钢碧桂园·翡翠城11号楼
联系电话:15563613557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08:46:16
具体故障现象:注册灯闪烁，缕直插紧重启未恢复
客户其他诉求:谢谢
</t>
  </si>
  <si>
    <t>2024-07-14 08:52:53</t>
  </si>
  <si>
    <t>2024-07-14 08:53:25</t>
  </si>
  <si>
    <t>SD-057-240714-068437-4105</t>
  </si>
  <si>
    <t>2024-07-14 14:14:10</t>
  </si>
  <si>
    <t>【调研】-(目标)普通区域-寿光市-孙家庄村自然村-13792622273-300M-宽带上网投诉-次数0-202407140000340327</t>
  </si>
  <si>
    <t>202407140000340327</t>
  </si>
  <si>
    <t xml:space="preserve">202407140000340327#流程受理流水号：20240714141319137926222731074410
客户号码:13792622273
客户姓名:杨**
投诉地市:潍坊
来话流水:2024071414123892420824418
宽带账号:13792622273
宽带账号归属地市:潍坊
宽带账号归属区县:寿光市
故障地址:潍坊寿光市营里镇孙家庄村孙家庄村自然村孙家庄村10箱(杨明河外墙）*********
联系电话:13589191150
联系人:女士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14:13:34
具体故障现象:光猫亮红灯，
客户其他诉求:客户侧为质差终端，要求上门更换终端并一并处理故障问题。
</t>
  </si>
  <si>
    <t>2024-07-14 14:16:43</t>
  </si>
  <si>
    <t>2024-07-14 14:17:05</t>
  </si>
  <si>
    <t>SD-057-240714-435729-4025</t>
  </si>
  <si>
    <t>2024-07-14 14:05:41</t>
  </si>
  <si>
    <t>普通区域-昌乐县-移动公司沿街商铺自然村-18866702913-200M-宽带上网投诉-次数0-20240714140446X864691890</t>
  </si>
  <si>
    <t>2024-07-15 15:06:00</t>
  </si>
  <si>
    <t>20240714140446X864691890</t>
  </si>
  <si>
    <t xml:space="preserve">【农村网络投诉】流程受理流水号：20240714140225188667029131072549
客户号码:18866702913
客户姓名:梁**
投诉地市:潍坊
来话流水:2024071414010610220815242
宽带账号:18866702913
宽带账号归属地市:潍坊
宽带账号归属区县:昌乐县
故障地址:潍坊昌乐县城关街恒通维修道移动公司沿街商铺移动公司沿街商铺自然村通讯城沿街K1#*********
联系电话:19806219555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故障时间:2024-07-14 14:04:06
具体故障现象:客户不在家，老人在家不会操作
客户其他诉求:
</t>
  </si>
  <si>
    <t>2024-07-14 14:12:48</t>
  </si>
  <si>
    <t>2024-07-14 14:13:14</t>
  </si>
  <si>
    <t>SD-057-240714-069428-6035</t>
  </si>
  <si>
    <t>2024-07-14 17:14:03</t>
  </si>
  <si>
    <t>【调研】-80+普通-(目标)普通区域-诸城市-纺织厂第一小区-13031677910-1000M-宽带上网投诉-次数0-20240714171127X287063134</t>
  </si>
  <si>
    <t>2024-07-15 18:15:00</t>
  </si>
  <si>
    <t>20240714171127X287063134</t>
  </si>
  <si>
    <t xml:space="preserve">流程受理流水号：20240714171046130316779101112224
客户号码:13031677910
客户姓名:王**
投诉地市:潍坊
来话流水:2024071417085225320850386
宽带账号:13031677910
宽带账号归属地市:潍坊
宽带账号归属区县:诸城市
故障地址:潍坊诸城市龙都街道纺织街纺织厂第一小区14号楼*********
联系电话:15005365218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17:10:01
具体故障现象:光猫亮红灯，已经插紧光纤线重启设备未恢复
客户其他诉求:谢谢
</t>
  </si>
  <si>
    <t>2024-07-14 17:25:11</t>
  </si>
  <si>
    <t>2024-07-14 17:25:36</t>
  </si>
  <si>
    <t>2024-07-14 17:17:47</t>
  </si>
  <si>
    <t>【调研】-80+白金-普通区域-寿光市-东付社区-18353697888-200M-宽带上网投诉-次数0-20240714171648X608633296 一级督办</t>
  </si>
  <si>
    <t>2024-07-15 18:18:00</t>
  </si>
  <si>
    <t>20240714171648X608633296</t>
  </si>
  <si>
    <t>2024-07-14 17:22:05</t>
  </si>
  <si>
    <t>2024-07-14 17:22:30</t>
  </si>
  <si>
    <t>2024-07-14 19:08:15</t>
  </si>
  <si>
    <t>80+银卡-普通区域-安丘市-青云花园（青云花园沿街楼）-13455673228-300M-宽带上网投诉-次数0-202407140000548908 一级督办</t>
  </si>
  <si>
    <t>202407140000548908</t>
  </si>
  <si>
    <t>2024-07-14 19:12:45</t>
  </si>
  <si>
    <t>2024-07-14 19:16:11</t>
  </si>
  <si>
    <t>SD-057-240714-871269-7821</t>
  </si>
  <si>
    <t>2024-07-14 20:20:25</t>
  </si>
  <si>
    <t>【调研】-80+普通-普通区域-高密市-前宋戈庄自然村-15963477355-1000M-宽带上网投诉-次数0-20240714201906X546947872</t>
  </si>
  <si>
    <t>20240714201906X546947872</t>
  </si>
  <si>
    <t xml:space="preserve">【农村网络投诉】流程受理流水号：20240714201506159634773551140570
客户号码:15963477355
客户姓名:董*
投诉地市:潍坊
来话流水:2024071420140281120848093
宽带账号:15963477355
宽带账号归属地市:潍坊
宽带账号归属区县:高密市
故障地址:潍坊高密市井沟镇前宋戈庄前宋戈庄自然村高密前宋戈庄沿街爱心超市28号杆16号箱*********
联系电话:17860588193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20:18:50
具体故障现象:电脑无法上网，
客户其他诉求:恢复正常上网
</t>
  </si>
  <si>
    <t>2024-07-14 20:21:49</t>
  </si>
  <si>
    <t>2024-07-14 20:22:07</t>
  </si>
  <si>
    <t>SD-851-290424-23033-28798</t>
  </si>
  <si>
    <t>SD-057-240714-124639-7822</t>
  </si>
  <si>
    <t>2024-07-14 20:20:28</t>
  </si>
  <si>
    <t>80+金卡-普通区域-临朐县-蔡家董庄-13589157575-300M-宽带上网投诉-次数0-20240714201932X572745272</t>
  </si>
  <si>
    <t>20240714201932X572745272</t>
  </si>
  <si>
    <t xml:space="preserve">【农村网络投诉】流程受理流水号：20240714201854135891575751140946
客户号码:13589157575
客户姓名:刘**
投诉地市:潍坊
来话流水:2024071420155347120855803
宽带账号:13589157575
宽带账号归属地市:潍坊
宽带账号归属区县:临朐县
故障地址:潍坊临朐县东城街道蔡家董庄村蔡家董庄蔡家董庄3号箱刘文河（外墙）*********
联系电话:15553669607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20:19:31
具体故障现象:提示网络无法连接，
客户其他诉求:
</t>
  </si>
  <si>
    <t>2024-07-14 20:22:34</t>
  </si>
  <si>
    <t>2024-07-14 20:25:06</t>
  </si>
  <si>
    <t>SD-057-240714-137865-7842</t>
  </si>
  <si>
    <t>2024-07-14 20:23:20</t>
  </si>
  <si>
    <t>【调研】-普通区域-青州市-后黄马-18264498917-300M-宽带上网投诉-次数0-20240714202214X734107231</t>
  </si>
  <si>
    <t>20240714202214X734107231</t>
  </si>
  <si>
    <t xml:space="preserve">【农村网络投诉】流程受理流水号：20240714202128182644989171141243
客户号码:18264498917
客户姓名:张**
投诉地市:潍坊
来话流水:2024071420195507720872337
宽带账号:18264498917
宽带账号归属地市:潍坊
宽带账号归属区县:青州市
故障地址:潍坊青州市王坟镇后黄马后黄马扩容1号箱（村南牌坊进庄300米拐弯处）*********
联系电话:18264498917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故障时间:2024-07-14 20:24:14
具体故障现象:光猫亮红灯，
客户其他诉求:
</t>
  </si>
  <si>
    <t>2024-07-14 20:26:55</t>
  </si>
  <si>
    <t>2024-07-14 20:27:14</t>
  </si>
  <si>
    <t>SD-057-240714-543910-7829</t>
  </si>
  <si>
    <t>2024-07-14 20:21:39</t>
  </si>
  <si>
    <t>(目标)普通区域-寒亭区-信佳花园小区-15054460670-300M-宽带上网投诉-次数0-202407140000576029</t>
  </si>
  <si>
    <t>202407140000576029</t>
  </si>
  <si>
    <t xml:space="preserve">202407140000576029#宽带账号：15054460670；宽带地址：潍坊寒亭区经济开发区民主街信佳花园小区二期17号楼，客户来电反映宽带不能用，经查询客户侧为质差路由器导致宽带使用不畅，请参考处理，谢谢！联系电话：15054460670；联系人：先生；来电流水：2024071420184033320867296。 
</t>
  </si>
  <si>
    <t>2024-07-14 20:24:50</t>
  </si>
  <si>
    <t>2024-07-14 20:25:09</t>
  </si>
  <si>
    <t>SD-057-240714-649218-17</t>
  </si>
  <si>
    <t>2024-07-14 05:44:19</t>
  </si>
  <si>
    <t>80+银卡-普通区域-寒亭区-大官庄村自然村-13655367172-1000M-宽带上网投诉-次数0-202407140000090922</t>
  </si>
  <si>
    <t>202407140000090922</t>
  </si>
  <si>
    <t>202407140000090922#流程受理流水号：20240714054241136553671721000049
客户号码:13655367172
客户姓名:林**
投诉地市:潍坊
来话流水:2024071405422588120842630
宽带账号:13655367172
宽带账号归属地市:潍坊
宽带账号归属区县:寒亭区
故障地址:潍坊寒亭区南孙镇大官庄村大官庄村自然村23号箱*********
联系电话:13655367172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05:45:31
具体故障现象:光猫亮红灯，
客户其他诉求:
;宽带小区$[大官庄村自然村]$</t>
  </si>
  <si>
    <t>2024-07-14 06:38:35</t>
  </si>
  <si>
    <t>2024-07-14 06:39:17</t>
  </si>
  <si>
    <t>SD-057-240714-854021-7863</t>
  </si>
  <si>
    <t>2024-07-14 20:26:34</t>
  </si>
  <si>
    <t>普通区域-青州市-王盘石-15965032601-300M-宽带上网投诉-次数0-20240714202513X913054815</t>
  </si>
  <si>
    <t>20240714202513X913054815</t>
  </si>
  <si>
    <t xml:space="preserve">【农村网络投诉】流程受理流水号：20240714202422159650326011141558
客户号码:15965032601
客户姓名:王**
投诉地市:潍坊
来话流水:2024071420234912020888076
宽带账号:15965032601
宽带账号归属地市:潍坊
宽带账号归属区县:青州市
故障地址:潍坊青州市谭坊镇王盘石王盘石3号箱（村西南王奉涛)*********
联系电话:18753612100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故障时间:2024-07-14 20:28:10
具体故障现象:提示网络无法连接，
客户其他诉求:
</t>
  </si>
  <si>
    <t>2024-07-14 20:27:26</t>
  </si>
  <si>
    <t>2024-07-14 20:28:15</t>
  </si>
  <si>
    <t>SD-851-314150-2603-27525</t>
  </si>
  <si>
    <t>SD-057-240714-784315-1789</t>
  </si>
  <si>
    <t>2024-07-14 10:35:58</t>
  </si>
  <si>
    <t>80+金卡-普通区域-寿光市-牟西-15910111128-300M-宽带上网投诉-次数0-20240714103403X443501282</t>
  </si>
  <si>
    <t>20240714103403X443501282</t>
  </si>
  <si>
    <t xml:space="preserve">【农村网络投诉】流程受理流水号：20240714103336159101111281031962
客户号码:15910111128
客户姓名:张*
投诉地市:潍坊
来话流水:2024071410321233320862892
宽带账号:15910111128
宽带账号归属地市:潍坊
宽带账号归属区县:寿光市
故障地址:潍坊寿光市寒桥镇贤村牟西贤东村牟西5号箱*********
联系电话:15966084423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10:30:01
具体故障现象:光猫亮红灯，
客户其他诉求:
</t>
  </si>
  <si>
    <t>2024-07-14 10:37:32</t>
  </si>
  <si>
    <t>2024-07-14 10:38:01</t>
  </si>
  <si>
    <t>SD-057-240714-819207-7007</t>
  </si>
  <si>
    <t>2024-07-14 19:02:26</t>
  </si>
  <si>
    <t>普通区域-安丘市-大埠后居民楼-18678048482-300M-宽带上网投诉-次数0-20240714190005X805271328</t>
  </si>
  <si>
    <t>20240714190005X805271328</t>
  </si>
  <si>
    <t xml:space="preserve">【农村网络投诉】流程受理流水号：20240714185930186780484821131553
客户号码:18678048482
客户姓名:曹**
投诉地市:潍坊
来话流水:2024071418551118420871552
宽带账号:18678048482
宽带账号归属地市:潍坊
宽带账号归属区县:安丘市
故障地址:潍坊安丘市贾戈街道大埠后村大埠后村自然村大埠后村路北10号箱村东北周子武*********
联系电话:18678048482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故障时间:2024-07-14 18:55:13
具体故障现象:提示网络无法连接，
客户其他诉求:无
</t>
  </si>
  <si>
    <t>2024-07-14 19:08:07</t>
  </si>
  <si>
    <t>2024-07-14 19:08:35</t>
  </si>
  <si>
    <t>SD-852-307468-1615-11366</t>
  </si>
  <si>
    <t>SD-057-240714-758243-67</t>
  </si>
  <si>
    <t>2024-07-14 07:25:45</t>
  </si>
  <si>
    <t>普通区域-诸城市-奥韵花园二期-18364696481-200M-宽带上网投诉-次数0-202407140000091133</t>
  </si>
  <si>
    <t>202407140000091133</t>
  </si>
  <si>
    <t xml:space="preserve">202407140000091133#【已关注中国移动10086微信公众号】流程受理流水号：20240714072445183646964811000178
客户号码:18364696481
客户姓名:张*
投诉地市:潍坊
来话流水:2024071407243214520848855
宽带账号:18364696481
宽带账号归属地市:潍坊
宽带账号归属区县:诸城市
故障地址:潍坊诸城市密州街道东坡街奥韵花园二期6号楼*********
联系电话:18364696481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07:22:41
具体故障现象:打不开网页，
客户其他诉求:客户侧为质差终端，要求上门更换终端并一并处理故障问题。
</t>
  </si>
  <si>
    <t>2024-07-14 07:30:55</t>
  </si>
  <si>
    <t>2024-07-14 07:35:20</t>
  </si>
  <si>
    <t>SD-057-240714-192085-7855</t>
  </si>
  <si>
    <t>2024-07-14 20:26:05</t>
  </si>
  <si>
    <t>80+银卡-普通区域-寒亭区-元和新城-13515369254-300M-宽带上网投诉-次数0-20240714202336X816138144</t>
  </si>
  <si>
    <t>20240714202336X816138144</t>
  </si>
  <si>
    <t xml:space="preserve">流程受理流水号：20240714201907135153692541140964
客户号码:13515369254
客户姓名:韩*
投诉地市:潍坊
来话流水:2024071420164818720859547
宽带账号:13515369254
宽带账号归属地市:潍坊
宽带账号归属区县:寒亭区
故障地址:潍坊寒亭区寒亭街道益新街元和新城29号楼1单元*********
联系电话:13515369254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故障时间:2024-07-14 20:21:12
具体故障现象:光猫灯正常但电脑手机无法上网，
客户其他诉求:
</t>
  </si>
  <si>
    <t>2024-07-14 20:29:44</t>
  </si>
  <si>
    <t>2024-07-14 20:30:12</t>
  </si>
  <si>
    <t>SD-057-240714-864052-7872</t>
  </si>
  <si>
    <t>2024-07-14 20:26:58</t>
  </si>
  <si>
    <t>【调研】-80+普通-普通区域-寿光市-后张村-19508459638-1000M-宽带上网投诉-次数0-202407140000576180</t>
  </si>
  <si>
    <t>202407140000576180</t>
  </si>
  <si>
    <t xml:space="preserve">202407140000576180#宽带账号：19508459638；宽带地址：潍坊寿光市圣城街道西城后张村后张村；客户来电反映宽带，要求上门，请协助处理，谢谢！联系电话：19508459638；联系人：女士；来电流水：2024071420161597720857322
</t>
  </si>
  <si>
    <t>2024-07-14 20:28:30</t>
  </si>
  <si>
    <t>2024-07-14 20:28:55</t>
  </si>
  <si>
    <t>SD-851-328545-6029-13451</t>
  </si>
  <si>
    <t>SD-057-240714-547168-6048</t>
  </si>
  <si>
    <t>2024-07-14 17:14:45</t>
  </si>
  <si>
    <t>【调研】-(目标)普通区域-临朐县-大成新文华苑一期-15853664617-300M-宽带上网投诉-次数0-20240714171247X367598827</t>
  </si>
  <si>
    <t>20240714171247X367598827</t>
  </si>
  <si>
    <t xml:space="preserve">流程受理流水号：20240714171213158536646171112528
客户号码:15853664617
客户姓名:史**
投诉地市:潍坊
来话流水:2024071417094913520860162
宽带账号:15853664617
宽带账号归属地市:潍坊
宽带账号归属区县:临朐县
故障地址:潍坊临朐县城关街道秦池路大成新文华苑一期5号楼*********
联系电话:15853664617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故障时间:2024-07-14 17:11:58
具体故障现象:光猫不亮灯，
客户其他诉求:
</t>
  </si>
  <si>
    <t>2024-07-14 17:17:08</t>
  </si>
  <si>
    <t>2024-07-14 17:17:27</t>
  </si>
  <si>
    <t>SD-057-240714-374912-151</t>
  </si>
  <si>
    <t>2024-07-14 08:15:46</t>
  </si>
  <si>
    <t>【调研】-80+普通-普通区域-奎文区-金鼎华府-18253691228-300M-宽带上网投诉-次数0-202407140000092591</t>
  </si>
  <si>
    <t>202407140000092591</t>
  </si>
  <si>
    <t xml:space="preserve">202407140000092591#流程受理流水号：20240714081504182536912281000613
客户号码:18253691228
客户姓名:庚**
投诉地市:潍坊
来话流水:2024071408144995520804943
宽带账号:18253691228
宽带账号归属地市:潍坊
宽带账号归属区县:奎文区
故障地址:潍坊奎文区大虞街道鸢飞路金鼎华府6号楼*********
联系电话:18253691228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08:15:30
具体故障现象:打不开网页，
客户其他诉求:客户侧为质差终端，要求上门更换终端并一并处理故障问题。
</t>
  </si>
  <si>
    <t>2024-07-14 08:21:31</t>
  </si>
  <si>
    <t>2024-07-14 08:24:32</t>
  </si>
  <si>
    <t>SD-057-240714-104892-3750</t>
  </si>
  <si>
    <t>2024-07-14 13:32:02</t>
  </si>
  <si>
    <t>【调研】-80+金卡-普通区域-临朐县-黄家洼自然村-15053683688-1000M-宽带上网投诉-次数0-20240714132904X944163814</t>
  </si>
  <si>
    <t>20240714132904X944163814</t>
  </si>
  <si>
    <t xml:space="preserve">【农村网络投诉】流程受理流水号：20240714132814150536836881066989
客户号码:15053683688
客户姓名:刘**
投诉地市:潍坊
来话流水:2024071413253977320851213
宽带账号:15053683688
宽带账号归属地市:潍坊
宽带账号归属区县:临朐县
故障地址:潍坊临朐县东城街道黄家洼黄家洼自然村黄家洼（扩容3次）34号箱安国力（外墙）*********
联系电话:15053683688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故障细类:宽带无法上网(专席)
携转原因:
故障时间:2024-07-14 13:26:53
具体故障现象:用户终端认证失败
客户其他诉求:
</t>
  </si>
  <si>
    <t>2024-07-14 13:35:06</t>
  </si>
  <si>
    <t>2024-07-14 13:36:05</t>
  </si>
  <si>
    <t>SD-851-322196-14202-3443</t>
  </si>
  <si>
    <t>2024-07-14 17:14:57</t>
  </si>
  <si>
    <t>普通区域-高密市-后宋戈庄自然村-15069626213-100M-魔百和投诉-次数0-202407140000369619 一级督办</t>
  </si>
  <si>
    <t>202407140000369619</t>
  </si>
  <si>
    <t>2024-07-14 17:16:09</t>
  </si>
  <si>
    <t>2024-07-14 17:16:35</t>
  </si>
  <si>
    <t>SD-057-240714-984235-3802</t>
  </si>
  <si>
    <t>2024-07-14 13:38:14</t>
  </si>
  <si>
    <t>【调研】-(目标)普通区域-寒亭区-大官庄村自然村-15966139293-100M-宽带上网投诉-次数0-20240714133545X345977552 二级督办</t>
  </si>
  <si>
    <t>20240714133545X345977552</t>
  </si>
  <si>
    <t xml:space="preserve">【农村网络投诉】流程受理流水号：20240714133436159661392931067859
客户号码:15966139293
客户姓名:牟**
投诉地市:潍坊
来话流水:2024071413282073120867273
宽带账号:15966139293
宽带账号归属地市:潍坊
宽带账号归属区县:寒亭区
故障地址:潍坊寒亭区南孙镇大官庄村大官庄村自然村大官庄村东一南北街北三8号箱*********
联系电话:13563389297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13:33:10
具体故障现象:光猫亮红灯，
客户其他诉求:客户多次来电反映此问题一直未得解决，请协助处理，谢谢
</t>
  </si>
  <si>
    <t>2024-07-14 14:01:38</t>
  </si>
  <si>
    <t>2024-07-14 14:02:03</t>
  </si>
  <si>
    <t>2024-07-14 17:11:08</t>
  </si>
  <si>
    <t>普通区域-安丘市-张靳村自然村-13562614730-1000M-魔百和投诉-次数0-20240714170849X129011335 一级督办</t>
  </si>
  <si>
    <t>2024-07-15 18:12:00</t>
  </si>
  <si>
    <t>20240714170849X129011335</t>
  </si>
  <si>
    <t>2024-07-14 17:28:45</t>
  </si>
  <si>
    <t>2024-07-14 17:29:08</t>
  </si>
  <si>
    <t>SD-851-244380-28504-5329</t>
  </si>
  <si>
    <t>SD-057-240714-895147-6057</t>
  </si>
  <si>
    <t>2024-07-14 17:15:09</t>
  </si>
  <si>
    <t>80+普通-普通区域-诸城市-胡西院-15954407675-200M-宽带上网投诉-次数0-20240714171347X427218566</t>
  </si>
  <si>
    <t>2024-07-15 18:16:00</t>
  </si>
  <si>
    <t>20240714171347X427218566</t>
  </si>
  <si>
    <t xml:space="preserve">【农村网络投诉】流程受理流水号：20240714171323159544076751112769
客户号码:15954407675
客户姓名:李**
投诉地市:潍坊
来话流水:2024071417124110020889422
宽带账号:15954407675
宽带账号归属地市:潍坊
宽带账号归属区县:诸城市
故障地址:潍坊诸城市石桥子镇胡家西院胡西院胡西院村东北3号箱*********
联系电话:15954407675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17:23:39
具体故障现象:打不开网页，
客户其他诉求:
</t>
  </si>
  <si>
    <t>2024-07-14 17:19:15</t>
  </si>
  <si>
    <t>2024-07-14 17:20:47</t>
  </si>
  <si>
    <t>SD-057-240714-657912-1705</t>
  </si>
  <si>
    <t>2024-07-14 10:30:18</t>
  </si>
  <si>
    <t>(目标)普通区域-寒亭区-彩虹小区-13583698077-300M-宽带上网投诉-次数0-202407140000191760</t>
  </si>
  <si>
    <t>202407140000191760</t>
  </si>
  <si>
    <t>202407140000191760#宽带账号：13583698077；宽带地址：潍坊寒亭区寒亭街道通亭街彩虹小区11号楼；客户来电反映宽带/移动高清无法使用，要求师傅上门，请协助处理，谢谢！联系电话：13583698077；联系人：刘**；来电流水：2024071410261747620896199。</t>
  </si>
  <si>
    <t>2024-07-14 10:45:32</t>
  </si>
  <si>
    <t>2024-07-14 10:45:59</t>
  </si>
  <si>
    <t>SD-057-240714-963012-1817</t>
  </si>
  <si>
    <t>2024-07-14 10:38:03</t>
  </si>
  <si>
    <t>【调研】-普通区域-寒亭区-孙家村自然村-15689186885-1000M-宽带上网投诉-次数0-20240714103534X534220863</t>
  </si>
  <si>
    <t>20240714103534X534220863</t>
  </si>
  <si>
    <t xml:space="preserve">【农村网络投诉】流程受理流水号：20240714103500156891868851032315
客户号码:15689186885
客户姓名:于**
投诉地市:潍坊
来话流水:2024071410344036020890174
宽带账号:15689186885
宽带账号归属地市:潍坊
宽带账号归属区县:寒亭区
故障地址:潍坊寒亭区双杨镇孙家村孙家村自然村寒亭区双杨镇孙家村村委8号箱扩容*********
联系电话:15689186885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10:35:13
具体故障现象:光猫亮红灯，
客户其他诉求:要求尽快回复处理，谢谢
</t>
  </si>
  <si>
    <t>2024-07-14 10:41:09</t>
  </si>
  <si>
    <t>2024-07-14 10:41:29</t>
  </si>
  <si>
    <t>SD-851-291336-12835-361</t>
  </si>
  <si>
    <t>SD-057-240714-471562-7032</t>
  </si>
  <si>
    <t>2024-07-14 19:05:23</t>
  </si>
  <si>
    <t>【调研】-80+普通-普通区域-奎文区-华苑小区-15263682828-300M-宽带上网投诉-次数0-20240714190329X965253200</t>
  </si>
  <si>
    <t>20240714190329X965253200</t>
  </si>
  <si>
    <t xml:space="preserve">流程受理流水号：20240714190129152636828281131815
客户号码:15263682828
客户姓名:王**
投诉地市:潍坊
来话流水:2024071419012103220804284
宽带账号:15263682828
宽带账号归属地市:潍坊
宽带账号归属区县:高新
故障地址:潍坊高新高新城区新华路华苑小区8号楼*********
联系电话:13616366770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19:01:54
具体故障现象:光猫亮红灯，
客户其他诉求:要求退还无法使用期间的宽带费用，
</t>
  </si>
  <si>
    <t>2024-07-14 19:08:58</t>
  </si>
  <si>
    <t>2024-07-14 19:09:26</t>
  </si>
  <si>
    <t>SD-057-240714-987136-1712</t>
  </si>
  <si>
    <t>2024-07-14 10:30:48</t>
  </si>
  <si>
    <t>【重投】-80+金卡-(目标)普通区域-高密市-锦远御庭-18853680929-100M-宽带上网投诉-次数0-202407140000193837</t>
  </si>
  <si>
    <t>2024-07-15 11:31:00</t>
  </si>
  <si>
    <t>202407140000193837</t>
  </si>
  <si>
    <t>202407140000193837#宽带账号：18853680929；宽带地址：潍坊高密市朝阳街道人民大街锦远御庭；客户来电反映宽带无法上网/移动高清无法观看，客户不在现场，无法配合线上指导/客户不配合排障，要求上门，请协助处理，
谢谢！联系电话：18853680929；联系人：先生；来电流水
2024071410265320720803064</t>
  </si>
  <si>
    <t>2024-07-14 10:35:51</t>
  </si>
  <si>
    <t>SD-851-295815-8436-29820</t>
  </si>
  <si>
    <t>SD-057-240714-013745-1821</t>
  </si>
  <si>
    <t>2024-07-14 10:38:14</t>
  </si>
  <si>
    <t>普通区域-临朐县-石佛自然村-13806364079-300M-宽带上网投诉-次数0-20240714103605X565328151</t>
  </si>
  <si>
    <t>20240714103605X565328151</t>
  </si>
  <si>
    <t xml:space="preserve">【农村网络投诉】流程受理流水号：20240714103522138063640791032393
客户号码:13806364079
客户姓名:王**
投诉地市:潍坊
来话流水:2024071410334096220879147
宽带账号:13806364079
宽带账号归属地市:潍坊
宽带账号归属区县:临朐县
故障地址:潍坊临朐县寺头镇人民政府石佛石佛自然村石佛安置楼南楼2单元7号箱（单元门上侧）*********
联系电话:13806364079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10:44:31
具体故障现象:光猫灯正常但电脑手机无法上网，线上操作未恢复 请协助处理  谢谢
客户其他诉求:
</t>
  </si>
  <si>
    <t>2024-07-14 10:41:32</t>
  </si>
  <si>
    <t>2024-07-14 10:42:03</t>
  </si>
  <si>
    <t>SD-057-240714-461923-3810</t>
  </si>
  <si>
    <t>2024-07-14 13:38:47</t>
  </si>
  <si>
    <t>【调研】-(目标)普通区域--null--宽带上网投诉-次数0-20240714133731X451008661</t>
  </si>
  <si>
    <t>20240714133731X451008661</t>
  </si>
  <si>
    <t>【预处理派单】宽带账号：15966139293，宽带地址： 潍坊寒亭区南孙镇大官庄村大官庄村自然村大官庄村东一南北街北三8号箱*********，故障现象：，故障现象类型：，客户诉求：客户来电表示反映过多次，师傅表示自己处理不了需要上报，但一直未得处理，要求处理责任人，请协助处理，谢谢，联系电话：13563389297，通话流水：2024071413282073120867273。接入方式：FTTH，当前是否在线：不在线，端到端诊断结果：状态正常，是否智能网关：是，光功率。</t>
  </si>
  <si>
    <t>2024-07-15 10:27:09</t>
  </si>
  <si>
    <t>SD-057-240714-670132-7039</t>
  </si>
  <si>
    <t>2024-07-14 19:05:43</t>
  </si>
  <si>
    <t>普通区域-青州市-青州谭坊四座楼-15054842537-200M-魔百和投诉-次数0-20240714190438X789129050</t>
  </si>
  <si>
    <t>20240714190438X789129050</t>
  </si>
  <si>
    <t>【农村网络投诉】流程受理流水号：20240714190341150548425371132118
客户号码:15054842537
客户姓名:董**
投诉地市:潍坊
来话流水:2024071419030711920813775
宽带账号:15054842537
宽带账号归属地市:潍坊
宽带账号归属区县:青州市
故障地址:潍坊青州市谭坊镇四楼村青州谭坊四座楼4号箱（董中方）*********
联系电话:15054842537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故障时间:2024-07-14 19:02:39
魔百和单播/组播:组播
具体故障现象:客户来电反映机顶盒不开机，在线排查未恢复，请协助，谢谢
客户其他诉求:
魔百和单/组播：组播</t>
  </si>
  <si>
    <t>2024-07-14 19:12:48</t>
  </si>
  <si>
    <t>2024-07-14 19:13:07</t>
  </si>
  <si>
    <t>SD-057-240714-701569-1765</t>
  </si>
  <si>
    <t>2024-07-14 10:33:51</t>
  </si>
  <si>
    <t>【调研】-80+银卡-普通区域-安丘市-阜康村自然村-15069672979-1000M-宽带上网投诉-次数0-202407140000194835</t>
  </si>
  <si>
    <t>202407140000194835</t>
  </si>
  <si>
    <t>202407140000194835#流程受理流水号：20240714103049150696729791031312
客户号码:15069672979
客户姓名:谢**
投诉地市:潍坊
来话流水:2024071410301581020841257
宽带账号:15069672979
宽带账号归属地市:潍坊
宽带账号归属区县:安丘市
故障地址:潍坊安丘市景芝镇阜康村阜康村自然村阜康村追加扩4#科龙空调南*********
联系电话:15069672979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故障时间:2024-07-14 10:31:02
具体故障现象:光猫电源灯不亮  
客户其他诉求:已经正常排障还未恢复  请协助处理   谢谢
;宽带小区$[阜康村自然村]$</t>
  </si>
  <si>
    <t>2024-07-14 11:01:41</t>
  </si>
  <si>
    <t>2024-07-14 11:04:59</t>
  </si>
  <si>
    <t>SD-851-238817-12417-21172</t>
  </si>
  <si>
    <t>SD-057-240714-620731-1768</t>
  </si>
  <si>
    <t>2024-07-14 10:34:14</t>
  </si>
  <si>
    <t>80+银卡-普通区域-诸城市-杨春家园-13964604799-1000M-宽带上网投诉-次数0-202407140000196869</t>
  </si>
  <si>
    <t>202407140000196869</t>
  </si>
  <si>
    <t xml:space="preserve">202407140000196869#宽带地址：潍坊诸城市龙都街道人民路杨春家园老区3号楼；客户来电反映电视无法正常观看，经查询客户侧为质差机顶盒终端，请协助上门更换终端并一并处理故障问题，谢谢！联系电话：本机；联系人：女士   来电流水： 2024071410320855120862185
</t>
  </si>
  <si>
    <t>2024-07-14 10:38:36</t>
  </si>
  <si>
    <t>2024-07-14 10:41:04</t>
  </si>
  <si>
    <t>SD-057-240714-286173-6889</t>
  </si>
  <si>
    <t>2024-07-14 18:44:40</t>
  </si>
  <si>
    <t>80+普通-普通区域--null--宽带上网投诉-次数0-202407140000215220</t>
  </si>
  <si>
    <t>202407140000215220</t>
  </si>
  <si>
    <t>202407140000215220#客户来电要求在恒信望岳府19栋安装宽带，但系统查询无覆盖，客户不满，请协助处理，谢谢  联系人：女士 联系电话：13792279999   来电流水：2024071410500187320861351</t>
  </si>
  <si>
    <t>2024-07-15 15:08:05</t>
  </si>
  <si>
    <t>家庭咨询-&gt;基础服务-&gt;商客融合套餐-&gt;家庭宽带-&gt;办理规范-&gt;宽带未覆盖无法办理-&gt;全局流转</t>
  </si>
  <si>
    <t>SD-057-240714-962018-6026</t>
  </si>
  <si>
    <t>2024-07-14 17:11:55</t>
  </si>
  <si>
    <t>普通区域-潍城区-槐香小区片区-13455642971-200M-宽带上网投诉-次数0-202407140000475046</t>
  </si>
  <si>
    <t>202407140000475046</t>
  </si>
  <si>
    <t>202407140000475046#宽带账号：13455642971；联系电话：13455642971宽带地址：潍坊潍城区北关街道和平路槐香小区片区4#皇冠壁纸旁；客户来电反映宽带不能用，客户异机来电报修，线上指导无法配合操作，要求上门处理，来电流水：2024071417094035420858712。</t>
  </si>
  <si>
    <t>2024-07-14 17:16:52</t>
  </si>
  <si>
    <t>秦志伟</t>
  </si>
  <si>
    <t>dw3_jk_wcqinzhiwei</t>
  </si>
  <si>
    <t>2024-07-14 17:17:31</t>
  </si>
  <si>
    <t>SD-057-240714-705623-1836</t>
  </si>
  <si>
    <t>2024-07-14 10:38:55</t>
  </si>
  <si>
    <t>80+普通-普通区域-寿光市-东浊北村自然村-18765657083-100M-宽带上网投诉-次数0-202407140000199511</t>
  </si>
  <si>
    <t>2024-07-15 11:39:00</t>
  </si>
  <si>
    <t>202407140000199511</t>
  </si>
  <si>
    <t>202407140000199511#宽带账号：18765657083；宽带地址：潍坊寿光市营里镇东浊北村东浊北村自然村东浊北23号箱*********； ，具体现象：客户反映光猫红灯，操作未恢复，要求师傅联系维修，要求尽快处理回复！来电流水： 2024071410352104620897571，联系电话： 18765657083</t>
  </si>
  <si>
    <t>2024-07-14 10:40:36</t>
  </si>
  <si>
    <t>2024-07-14 10:41:11</t>
  </si>
  <si>
    <t>SD-851-270421-12631-8800</t>
  </si>
  <si>
    <t>SD-057-240714-423859-3776</t>
  </si>
  <si>
    <t>2024-07-14 13:34:41</t>
  </si>
  <si>
    <t>【调研】-80+普通-普通区域-滨海-寿春园南区（1-18号楼）-13780860035-1000M-宽带上网投诉-次数0-202407140000316912</t>
  </si>
  <si>
    <t>202407140000316912</t>
  </si>
  <si>
    <t xml:space="preserve">202407140000316912#流程受理流水号：20240714133400137808600351067774
客户号码:13780860035
客户姓名:国**
投诉地市:潍坊
来话流水:2024071413332277220899638
宽带账号:13780860035
宽带账号归属地市:潍坊
宽带账号归属区县:滨海
故障地址:潍坊滨海大家洼街道华安路寿春园南区46号箱（12号楼）*********
联系电话:13791682772
联系人:先生/女士
工单紧急程度:紧急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故障时间:2024-07-14 13:34:12
具体故障现象:宽带无法使用
客户其他诉求:客户侧为质差终端，要求上门更换终端并一并处理故障问题。
</t>
  </si>
  <si>
    <t>2024-07-14 13:37:26</t>
  </si>
  <si>
    <t>2024-07-14 13:38:48</t>
  </si>
  <si>
    <t>SD-851-317489-15458-18088</t>
  </si>
  <si>
    <t>SD-057-240714-071546-6033</t>
  </si>
  <si>
    <t>2024-07-14 17:13:48</t>
  </si>
  <si>
    <t>80+普通-普通区域-奎文区-凤怡山庄-15866142614-200M-宽带上网投诉-次数0-202407140000478155</t>
  </si>
  <si>
    <t>2024-07-15 18:14:00</t>
  </si>
  <si>
    <t>202407140000478155</t>
  </si>
  <si>
    <t>202407140000478155#流程受理流水号：20240714171310158661426141112727
客户号码:15866142614
客户姓名:魏**
投诉地市:潍坊
来话流水:2024071417091255320853757
宽带账号:15866142614
宽带账号归属地市:潍坊
宽带账号归属区县:高新
故障地址:潍坊高新高新城区宝通街凤怡山庄C3号楼*********
联系电话:15253667970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17:09:57
具体故障现象:光猫不亮灯，拔插电源重启未恢复
客户其他诉求:
;宽带小区$[凤怡山庄]$</t>
  </si>
  <si>
    <t>2024-07-14 17:15:54</t>
  </si>
  <si>
    <t>SD-851-277525-17088-9497</t>
  </si>
  <si>
    <t>SD-057-240714-214578-1733</t>
  </si>
  <si>
    <t>2024-07-14 10:32:16</t>
  </si>
  <si>
    <t>80+银卡-普通区域-诸城市-杨春家园-13793671279-1000M-宽带上网投诉-次数0-20240714102945X185438453</t>
  </si>
  <si>
    <t>20240714102945X185438453</t>
  </si>
  <si>
    <t xml:space="preserve">流程受理流水号：20240714102745137936712791030556
客户号码:13793671279
客户姓名:冯**
投诉地市:潍坊
来话流水:2024071410260133120893115
宽带账号:13793671279
宽带账号归属地市:潍坊
宽带账号归属区县:诸城市
故障地址:潍坊诸城市龙都街道人民路杨春家园20号楼*********
联系电话:13793671279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10:24:35
具体故障现象:光猫亮灯正常，路由器连接光猫1口，路由器未恢复出厂设置。网灯闪烁。重启未恢复
客户其他诉求:
</t>
  </si>
  <si>
    <t>2024-07-14 10:38:56</t>
  </si>
  <si>
    <t>2024-07-14 10:39:16</t>
  </si>
  <si>
    <t>SD-057-240714-342571-1842</t>
  </si>
  <si>
    <t>2024-07-14 10:39:36</t>
  </si>
  <si>
    <t>【调研】-80+普通-普通区域-奎文区-中颐和园-13721960577-1000M-宽带上网投诉-次数0-202407140000201304</t>
  </si>
  <si>
    <t>202407140000201304</t>
  </si>
  <si>
    <t>202407140000201304#宽带账号：13721960577；宽带地址：潍坊高新清池傅家村中颐和园34号楼，客户来电反映是宽带电视不能用，客户不在家，无法线上指导，要求上门，请协助处理，谢谢！联系电话：13721960577；联系人：先生；来电流水：2024071410364310320812780</t>
  </si>
  <si>
    <t>2024-07-14 10:43:03</t>
  </si>
  <si>
    <t>2024-07-14 10:43:27</t>
  </si>
  <si>
    <t>SD-851-334063-1346-5356</t>
  </si>
  <si>
    <t>SD-057-240714-205697-2102</t>
  </si>
  <si>
    <t>2024-07-14 11:05:19</t>
  </si>
  <si>
    <t>【调研】-普通区域-安丘市-青云国际城-15725659139-500M-魔百和投诉-次数0-202407130000607679</t>
  </si>
  <si>
    <t>202407130000607679</t>
  </si>
  <si>
    <t>202407130000607679#流程 ： 
 流程受理流水号：20240713201726157256591391146682; 
手机号码 ：15725659139；
客户姓名 ：谢**；
投诉地市 ：潍坊；
来话流水 ：2024071320161448420885653；
宽带账号 ：15725659139；
宽带账号归属地市 ：潍坊；
宽带账号归属区县 ：安丘市；
联系人 ：谢**；
故障地址 ：潍坊安丘市兴安街道昌安北路青云国际城8号楼*********；
联系电话 ：15725659139；
是否升级倾向 ：否；
是否投诉倾向 ：否；
工单内容 ：用户称现在看任何电视节目，全部都是提示需要VIP，要求上门看看，请处理，谢谢；
_是否智能网关：否;宽带小区$[青云国际城]$</t>
  </si>
  <si>
    <t>2024-07-14 11:12:40</t>
  </si>
  <si>
    <t>2024-07-14 11:13:21</t>
  </si>
  <si>
    <t>SD-852-339657-1736-5600</t>
  </si>
  <si>
    <t>SD-057-240714-275946-161</t>
  </si>
  <si>
    <t>2024-07-14 08:23:17</t>
  </si>
  <si>
    <t>80+银卡-普通区域-青州市-南镇头村自然村-18364657075-500M-宽带上网投诉-次数0-202407140000093606</t>
  </si>
  <si>
    <t>202407140000093606</t>
  </si>
  <si>
    <t xml:space="preserve">202407140000093606#流程受理流水号：20240714082205183646570751000741
客户号码:18364657075
客户姓名:张**
投诉地市:潍坊
来话流水:2024071408213813320829525
宽带账号:18364657075
宽带账号归属地市:潍坊
宽带账号归属区县:青州市
故障地址:潍坊青州市王坟镇南镇头村南镇头村自然村扩容4号箱（中心街张成波）*********
联系电话:18364657075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故障时间:2024-07-14 08:22:55
具体故障现象:提示网络无法连接，
客户其他诉求:客户侧为质差终端，要求上门更换终端并一并处理故障问题。
</t>
  </si>
  <si>
    <t>2024-07-14 08:24:34</t>
  </si>
  <si>
    <t>2024-07-14 08:24:51</t>
  </si>
  <si>
    <t>SD-057-240714-265734-162</t>
  </si>
  <si>
    <t>2024-07-14 08:23:56</t>
  </si>
  <si>
    <t>80+普通-普通区域-奎文区-骏龙花园（代理商保护，开户联系19819652007）-13608959011-1000M-宽带上网投诉-次数0-202407140000093409</t>
  </si>
  <si>
    <t>202407140000093409</t>
  </si>
  <si>
    <t>202407140000093409#流程受理流水号：20240714082320136089590111000764
客户号码:13608959011
客户姓名:王*
投诉地市:潍坊
来话流水:2024071408225991620834771
宽带账号:13608959011
宽带账号归属地市:潍坊
宽带账号归属区县:高新
故障地址:潍坊高新高新城区北海路骏龙花园（代理商保护，开户联系19819652007）10号楼*********
联系电话:13608959011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故障细类:宽带网速慢/卡顿
携转原因:
故障时间:2024-07-14 08:23:43
具体故障现象:光猫亮红灯，
客户其他诉求:
;宽带小区$[骏龙花园（代理商保护，开户联系19819652007）]$</t>
  </si>
  <si>
    <t>2024-07-14 08:24:38</t>
  </si>
  <si>
    <t>2024-07-14 08:31:34</t>
  </si>
  <si>
    <t>SD-851-327609-1787-1044</t>
  </si>
  <si>
    <t>SD-057-240714-702539-2593</t>
  </si>
  <si>
    <t>2024-07-14 11:41:26</t>
  </si>
  <si>
    <t>普通区域-昌邑市-巷子小区-15762619856-500M-宽带上网投诉-次数0-202407140000254785</t>
  </si>
  <si>
    <t>202407140000254785</t>
  </si>
  <si>
    <t xml:space="preserve">202407140000254785#宽带账号：15762619856；联系电话：13468498895宽带地址潍坊昌邑市北孟镇北孟街巷子小区新扩容3号箱*；客户来电反映网速慢，线上指导无法配合操作，要求上门处理, 来电流水：2024071411384095720890683
 </t>
  </si>
  <si>
    <t>2024-07-14 11:50:21</t>
  </si>
  <si>
    <t>2024-07-14 11:52:27</t>
  </si>
  <si>
    <t>SD-851-316847-5837-13019</t>
  </si>
  <si>
    <t>SD-057-240714-496503-6384</t>
  </si>
  <si>
    <t>2024-07-14 17:53:11</t>
  </si>
  <si>
    <t>普通区域-安丘市-里戈庄村自然村-13791697122-300M-宽带上网投诉-次数0-20240714175021X621340866</t>
  </si>
  <si>
    <t>2024-07-15 18:54:00</t>
  </si>
  <si>
    <t>20240714175021X621340866</t>
  </si>
  <si>
    <t xml:space="preserve">【农村网络投诉】流程受理流水号：20240714174621137916971221119733
客户号码:13791697122
客户姓名:王**
投诉地市:潍坊
来话流水:2024071417434210520883793
宽带账号:13791697122
宽带账号归属地市:潍坊
宽带账号归属区县:安丘市
故障地址:潍坊安丘市金冢子镇里戈庄村里戈庄村自然村里戈庄村追加17号箱王培洪*********
联系电话:17853632126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故障细类:宽带无法上网(专席)
携转原因:
故障时间:2024-07-14 17:49:51
具体故障现象:光猫灯正常但电脑手机无法上网，
客户其他诉求:
</t>
  </si>
  <si>
    <t>2024-07-14 17:56:42</t>
  </si>
  <si>
    <t>2024-07-14 17:57:11</t>
  </si>
  <si>
    <t>SD-057-240714-410386-3511</t>
  </si>
  <si>
    <t>2024-07-14 13:09:19</t>
  </si>
  <si>
    <t>【调研】-80+金卡-普通区域-安丘市-青云花园（青云花园沿街楼）-13081690312-1000M-宽带上网投诉-次数0-202407140000307368</t>
  </si>
  <si>
    <t>202407140000307368</t>
  </si>
  <si>
    <t>202407140000307368#流程受理流水号：20240714130853130816903121064182
客户号码:13081690312
客户姓名:郑**
投诉地市:潍坊
来话流水:2024071413075878120846525
宽带账号:13081690312
宽带账号归属地市:潍坊
宽带账号归属区县:安丘市
故障地址:潍坊安丘市兴安街道建安路青云花园（青云花园沿街楼）42号楼*********
联系电话:13081690312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13:09:01
具体故障现象:提示网络无法连接，
客户其他诉求:维修
;宽带小区$[青云花园（青云花园沿街楼）]$</t>
  </si>
  <si>
    <t>2024-07-14 13:11:26</t>
  </si>
  <si>
    <t>2024-07-14 13:26:25</t>
  </si>
  <si>
    <t>SD-851-317721-11558-12881</t>
  </si>
  <si>
    <t>SD-057-240714-493107-2153</t>
  </si>
  <si>
    <t>2024-07-14 11:07:43</t>
  </si>
  <si>
    <t>普通区域-坊子区-柳沟社区（保护小区）-13675367709-300M-宽带上网投诉-次数0-202407140000226263</t>
  </si>
  <si>
    <t>202407140000226263</t>
  </si>
  <si>
    <t>202407140000226263#宽带账号：13675367709；宽带地址：潍坊坊子区坊子老区行政街柳沟社区（保护小区）1号楼，客户来电反映宽带：连不上网，要求上门，线上指导无法操作，联系电话：13675365805；联系人：***；来电流水：2024071411041760820819300</t>
  </si>
  <si>
    <t>2024-07-14 11:12:23</t>
  </si>
  <si>
    <t>2024-07-14 11:25:14</t>
  </si>
  <si>
    <t>SD-851-245499-7542-2811</t>
  </si>
  <si>
    <t>SD-057-240714-498630-2469</t>
  </si>
  <si>
    <t>2024-07-14 11:30:01</t>
  </si>
  <si>
    <t>普通区域-诸城市-圣玺华邸-15953639307-1000M-宽带上网投诉-次数0-202407140000244306</t>
  </si>
  <si>
    <t>202407140000244306</t>
  </si>
  <si>
    <t>202407140000244306#宽带账号15953639307；宽带地址：潍坊诸城市舜王街道206国道圣玺华邸19号楼*********；客户来电反映宽带上网慢***，客户不配合排障，要求师傅上门，请协助处理，谢谢！联系电话：本机；联系人先生；来电流水：2024071411274375820876732</t>
  </si>
  <si>
    <t>2024-07-14 11:34:00</t>
  </si>
  <si>
    <t>2024-07-14 11:34:14</t>
  </si>
  <si>
    <t>SD-851-255397-24795-27107</t>
  </si>
  <si>
    <t>SD-057-240714-062981-158</t>
  </si>
  <si>
    <t>2024-07-14 08:20:51</t>
  </si>
  <si>
    <t>【调研】-80+银卡-(目标)普通区域-青州市-崔马-15069669132-100M-宽带上网投诉-次数0-202407140000092212</t>
  </si>
  <si>
    <t>2024-07-15 09:21:00</t>
  </si>
  <si>
    <t>202407140000092212</t>
  </si>
  <si>
    <t xml:space="preserve">202407140000092212#流程受理流水号：20240714081951150696691321000703
客户号码:15069669132
客户姓名:王*
投诉地市:潍坊
来话流水:2024071408193675020822188
宽带账号:15069669132
宽带账号归属地市:潍坊
宽带账号归属区县:青州市
故障地址:潍坊青州市何官镇崔马村崔马5号箱（王昌永）*********
联系电话:15069669132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08:20:16
具体故障现象:打不开网页，
客户其他诉求:客户侧为质差终端，要求上门更换终端并一并处理故障问题。
</t>
  </si>
  <si>
    <t>2024-07-14 08:22:18</t>
  </si>
  <si>
    <t>2024-07-14 08:26:29</t>
  </si>
  <si>
    <t>2024-07-14 11:41:41</t>
  </si>
  <si>
    <t>80+金卡-普通区域-寿光市-清河垄源三期-15244495899-500M-宽带上网投诉-次数0-20240714114001X401055688 一级督办</t>
  </si>
  <si>
    <t>20240714114001X401055688</t>
  </si>
  <si>
    <t xml:space="preserve">流程受理流水号：20240714113919152444958991048239
客户号码:15244495899
客户姓名:赵**
投诉地市:潍坊
来话流水:2024071411361119220865113
宽带账号:15244495899
宽带账号归属地市:潍坊
宽带账号归属区县:寿光市
故障地址:潍坊寿光市洛城街道洛兴街清河垄源三期35号楼*********
联系电话:15244495899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12:42:54
具体故障现象:提示网络无法连接，
客户其他诉求:
</t>
  </si>
  <si>
    <t>2024-07-14 11:53:39</t>
  </si>
  <si>
    <t>2024-07-14 11:54:10</t>
  </si>
  <si>
    <t>SD-057-240714-403765-2522</t>
  </si>
  <si>
    <t>2024-07-14 11:35:39</t>
  </si>
  <si>
    <t>普通区域-诸城市-沙河套村自然村-15864588347-100M-宽带上网投诉-次数0-20240714113332X126316350</t>
  </si>
  <si>
    <t>2024-07-15 12:36:00</t>
  </si>
  <si>
    <t>20240714113332X126316350</t>
  </si>
  <si>
    <t xml:space="preserve">【农村网络投诉】流程受理流水号：20240714113130158645883471046373
客户号码:15864588347
客户姓名:王**
投诉地市:潍坊
来话流水:2024071411311854520814743
宽带账号:15864588347
宽带账号归属地市:潍坊
宽带账号归属区县:诸城市
故障地址:潍坊诸城市相州镇沙河套村沙河套村自然村沙河套村18#箱*********
联系电话:15864588347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11:32:24
具体故障现象:光猫灯正常但电脑手机无法上网，
客户其他诉求:
</t>
  </si>
  <si>
    <t>2024-07-14 11:38:23</t>
  </si>
  <si>
    <t>SD-057-240714-520647-6443</t>
  </si>
  <si>
    <t>2024-07-14 17:58:54</t>
  </si>
  <si>
    <t>普通区域-潍城区-河西岭自然村-13869625705-300M-宽带上网投诉-次数0-202407140000510095</t>
  </si>
  <si>
    <t>2024-07-15 18:59:00</t>
  </si>
  <si>
    <t>202407140000510095</t>
  </si>
  <si>
    <t xml:space="preserve">202407140000510095#宽带账号：13869625705；宽带地址：潍坊潍城区军埠口综合项目区河西岭河西岭自然村；客户来电反映宽带无法上网，客户不在现场，无法配合线上指导/客户不配合排障，要求上门，请协助处理，谢谢！联系电话：18263695888；联系人：先生；来电流水：2024071417533106920868484 
</t>
  </si>
  <si>
    <t>2024-07-14 18:02:10</t>
  </si>
  <si>
    <t>2024-07-14 18:02:42</t>
  </si>
  <si>
    <t>2024-07-14 16:26:11</t>
  </si>
  <si>
    <t>80+普通-FTTR-普通区域-高密市-书香漫步-15069613380-1000M-宽带上网投诉-次数0-20240714162435X475481617 一级督办</t>
  </si>
  <si>
    <t>2024-07-15 17:27:00</t>
  </si>
  <si>
    <t>20240714162435X475481617</t>
  </si>
  <si>
    <t>2024-07-14 16:27:55</t>
  </si>
  <si>
    <t>2024-07-14 16:28:11</t>
  </si>
  <si>
    <t>SD-057-240714-928074-6540</t>
  </si>
  <si>
    <t>2024-07-14 18:11:02</t>
  </si>
  <si>
    <t>80+银卡-普通区域-安丘市-新凌花园-15864302678-200M-宽带上网投诉-次数0-20240714180807X687811270</t>
  </si>
  <si>
    <t>20240714180807X687811270</t>
  </si>
  <si>
    <t xml:space="preserve">【农村网络投诉】流程受理流水号：20240714180438158643026781123318
客户号码:15864302678
客户姓名:任**
投诉地市:潍坊
来话流水:2024071418040822520852375
宽带账号:15864302678
宽带账号归属地市:潍坊
宽带账号归属区县:安丘市
故障地址:潍坊安丘市凌河镇西辛庄子村西辛庄子新凌花园五号楼4单元102
联系电话:15864302678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18:08:04
具体故障现象:光猫灯正常但电脑手机无法上网，
客户其他诉求:
</t>
  </si>
  <si>
    <t>2024-07-14 18:13:10</t>
  </si>
  <si>
    <t>2024-07-14 18:13:33</t>
  </si>
  <si>
    <t>SD-057-240714-130765-6667</t>
  </si>
  <si>
    <t>2024-07-14 18:17:02</t>
  </si>
  <si>
    <t>【追1】(目标)普通区域-奎文区-北王社区-17865629210-1000M-宽带上网投诉-次数0-20240714181400X405763540</t>
  </si>
  <si>
    <t>20240714181400X405763540</t>
  </si>
  <si>
    <t xml:space="preserve">流程受理流水号：20240714181118178656292101124510
客户号码:17865629210
客户姓名:范**
投诉地市:潍坊
来话流水:2024071418105526620801243
宽带账号:17865629210
宽带账号归属地市:潍坊
宽带账号归属区县:奎文区
故障地址:潍坊奎文区潍洲路街道潍洲路北王社区南区11号楼*********
联系电话:17865629210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18:13:47
具体故障现象:链接机顶盒的线坏了 
客户其他诉求:要求今天上门维修
</t>
  </si>
  <si>
    <t>2024-07-14 18:26:39</t>
  </si>
  <si>
    <t>2024-07-14 18:27:04</t>
  </si>
  <si>
    <t>SD-851-285185-796-22005</t>
  </si>
  <si>
    <t>SD-057-240714-318759-6449</t>
  </si>
  <si>
    <t>2024-07-14 17:59:18</t>
  </si>
  <si>
    <t>普通区域-潍城区-颐园社区-15966159023-500M-宽带上网投诉-次数0-202407140000509407</t>
  </si>
  <si>
    <t>202407140000509407</t>
  </si>
  <si>
    <t xml:space="preserve">202407140000509407#宽带账号：15966159023；宽带地址：潍坊潍城区城关街道东风西街颐园社区15号楼；客户来电反映宽带网速慢，客户不配合排障，要求师傅上门，请协助处理，谢谢！联系电话：19506594305；联系人：女士；来电流水：2024071417563109720893145。 
</t>
  </si>
  <si>
    <t>2024-07-14 18:06:18</t>
  </si>
  <si>
    <t>SD-852-289651-2307-20747</t>
  </si>
  <si>
    <t>SD-057-240714-781425-5474</t>
  </si>
  <si>
    <t>2024-07-14 16:20:19</t>
  </si>
  <si>
    <t>普通区域-寿光市-魏家-19862608680-500M-宽带上网投诉-次数0-20240714161803X831151440</t>
  </si>
  <si>
    <t>2024-07-15 17:21:00</t>
  </si>
  <si>
    <t>20240714161803X831151440</t>
  </si>
  <si>
    <t xml:space="preserve">【农村网络投诉】流程受理流水号：20240714161544198626086801099585
客户号码:19862608680
客户姓名:魏**
投诉地市:潍坊
来话流水:2024071416143914520891009
宽带账号:19862608680
宽带账号归属地市:潍坊
宽带账号归属区县:寿光市
故障地址:潍坊寿光市纪台镇魏家魏家管庄村
联系电话:19862608680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光功率:-13.61
故障大类:宽带/电视
故障细类:网速慢/上网掉线(专席)
携转原因:
故障时间:2024-07-14 16:16:09
具体故障现象:客户来电宽带网速慢刷新重启未恢复请协助谢谢
客户其他诉求:
</t>
  </si>
  <si>
    <t>2024-07-14 16:27:49</t>
  </si>
  <si>
    <t>2024-07-14 16:29:25</t>
  </si>
  <si>
    <t>SD-851-251999-20601-26338</t>
  </si>
  <si>
    <t>SD-057-240714-431589-5528</t>
  </si>
  <si>
    <t>2024-07-14 16:26:15</t>
  </si>
  <si>
    <t>普通区域-诸城市-日丰小区-18363680076-500M-宽带上网投诉-次数0-20240714162454X494222795</t>
  </si>
  <si>
    <t>20240714162454X494222795</t>
  </si>
  <si>
    <t xml:space="preserve">流程受理流水号：20240714162254183636800761101250
客户号码:18363680076
客户姓名:宋**
投诉地市:潍坊
来话流水:2024071416211913720861506
宽带账号:18363680076
宽带账号归属地市:潍坊
宽带账号归属区县:诸城市
故障地址:潍坊诸城市密州街道繁荣路日丰小区3号楼*********
联系电话:15053637607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16:22:50
具体故障现象:光猫亮红灯，已排查客户设备指示灯，查询光信号红灯，已指导捋顺插紧光纤线，重启光猫未恢复，记录反馈
客户其他诉求:
</t>
  </si>
  <si>
    <t>2024-07-14 16:28:02</t>
  </si>
  <si>
    <t>2024-07-14 16:28:22</t>
  </si>
  <si>
    <t>SD-057-240714-418639-6610</t>
  </si>
  <si>
    <t>2024-07-14 18:14:36</t>
  </si>
  <si>
    <t>普通区域--null--宽带上网投诉-次数0-202407140000384887</t>
  </si>
  <si>
    <t>202407140000384887</t>
  </si>
  <si>
    <t xml:space="preserve">202407140000384887#用户反映预约好宽带了，师傅告知无覆盖，不能安装，不认可，要求反馈，联系人：女士 联系电话: 15163621254本机 流水号：      2024071414460623820863282 
</t>
  </si>
  <si>
    <t>2024-07-15 09:55:21</t>
  </si>
  <si>
    <t>SD-057-240714-628593-5593</t>
  </si>
  <si>
    <t>2024-07-14 16:33:54</t>
  </si>
  <si>
    <t>FTTR-普通区域-寿光市-中南世纪星城B9-12号楼-18678046369-1000M-宽带上网投诉-次数0-202407140000443545</t>
  </si>
  <si>
    <t>2024-07-15 17:34:00</t>
  </si>
  <si>
    <t>202407140000443545</t>
  </si>
  <si>
    <t xml:space="preserve">202407140000443545#18678046369来电反映家里的宽带不能连网使用了，注册灯闪烁，要求尽快安排师傅上门维修处理，联系电话：18678046369，请处理，谢谢
</t>
  </si>
  <si>
    <t>2024-07-14 16:39:31</t>
  </si>
  <si>
    <t>2024-07-14 16:40:01</t>
  </si>
  <si>
    <t>SD-851-241882-17507-2555</t>
  </si>
  <si>
    <t>SD-057-240714-278561-5594</t>
  </si>
  <si>
    <t>2024-07-14 16:34:03</t>
  </si>
  <si>
    <t>【调研】-80+普通-(目标)普通区域-诸城市-水泥厂家属院-13963681175-200M-魔百和投诉-次数0-202407140000440320</t>
  </si>
  <si>
    <t>2024-07-15 17:35:00</t>
  </si>
  <si>
    <t>202407140000440320</t>
  </si>
  <si>
    <t>202407140000440320#客户来电反映移动高清电视无法观看，找不到机顶盒遥控器，请协助处理谢谢</t>
  </si>
  <si>
    <t>2024-07-14 16:37:35</t>
  </si>
  <si>
    <t>2024-07-14 16:38:08</t>
  </si>
  <si>
    <t>SD-057-240714-812946-3409</t>
  </si>
  <si>
    <t>2024-07-14 13:00:02</t>
  </si>
  <si>
    <t>80+银卡-普通区域-潍城区-陈家官庄自然村-15006686159-100M-宽带上网投诉-次数0-202407140000302567</t>
  </si>
  <si>
    <t>202407140000302567</t>
  </si>
  <si>
    <t>202407140000302567#流程受理流水号：20240714125927150066861591062815
客户号码:15006686159
客户姓名:陈**
投诉地市:潍坊
来话流水:2024071412590700920894114
宽带账号:15006686159
宽带账号归属地市:潍坊
宽带账号归属区县:潍城区
故障地址:潍坊潍城区军埠口综合项目区陈家官庄陈家官庄自然村陈家官庄2#村代销点北100米西*********
联系电话:15006686159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12:59:37
具体故障现象:光猫亮红灯，
客户其他诉求:要求加急处理
;宽带小区$[陈家官庄自然村]$</t>
  </si>
  <si>
    <t>2024-07-14 13:14:22</t>
  </si>
  <si>
    <t>2024-07-14 13:15:06</t>
  </si>
  <si>
    <t>SD-057-240714-564702-5657</t>
  </si>
  <si>
    <t>2024-07-14 16:41:09</t>
  </si>
  <si>
    <t>80+银卡-普通区域-坊子区-龙泉小区-15153635105-1000M-宽带上网投诉-次数0-20240714163957X397776745</t>
  </si>
  <si>
    <t>2024-07-15 17:42:00</t>
  </si>
  <si>
    <t>20240714163957X397776745</t>
  </si>
  <si>
    <t xml:space="preserve">流程受理流水号：20240714163840151536351051104898
客户号码:15153635105
客户姓名:刘**
投诉地市:潍坊
来话流水:2024071416371819820828692
宽带账号:15153635105
宽带账号归属地市:潍坊
宽带账号归属区县:坊子区
故障地址:潍坊坊子区坊子新区龙泉街龙泉小区26号楼*********
联系电话:13395366520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16:32:49
具体故障现象:光猫灯正常但电脑手机无法上网，
客户其他诉求:
</t>
  </si>
  <si>
    <t>2024-07-14 16:43:24</t>
  </si>
  <si>
    <t>2024-07-14 16:43:42</t>
  </si>
  <si>
    <t>SD-851-275009-19437-2166</t>
  </si>
  <si>
    <t>SD-057-240714-682370-2068</t>
  </si>
  <si>
    <t>2024-07-14 11:01:53</t>
  </si>
  <si>
    <t>普通区域-昌邑市-君悦花园-13562687717-200M-宽带上网投诉-次数0-202407140000222921</t>
  </si>
  <si>
    <t>2024-07-15 12:02:00</t>
  </si>
  <si>
    <t>202407140000222921</t>
  </si>
  <si>
    <t xml:space="preserve">202407140000222921#【已关注中国移动10086微信公众号】流程受理流水号：20240714110100135626877171038813
客户号码:13562687717
客户姓名:高**
投诉地市:潍坊
来话流水:2024071411002927620876849
宽带账号:13562687717
宽带账号归属地市:潍坊
宽带账号归属区县:昌邑市
故障地址:潍坊昌邑市城区奎聚路君悦花园14号楼西单元*********
联系电话:13562667627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故障时间:2024-07-14 11:01:13
魔百和单播/组播:单播
具体故障现象:电视提示网络类错误，
客户其他诉求:客户侧为质差终端，要求上门更换终端并一并处理故障问题。
</t>
  </si>
  <si>
    <t>2024-07-14 11:09:23</t>
  </si>
  <si>
    <t>2024-07-14 11:10:04</t>
  </si>
  <si>
    <t>SD-057-240714-589720-2070</t>
  </si>
  <si>
    <t>2024-07-14 11:01:57</t>
  </si>
  <si>
    <t>【调研】-80+金卡-普通区域-奎文区-金福苑水利局宿舍-13953606998-1000M-宽带上网投诉-次数0-202407140000215817</t>
  </si>
  <si>
    <t>202407140000215817</t>
  </si>
  <si>
    <t>202407140000215817#宽带账号13953606998；宽带地址：潍坊高新高新城区福寿街金福苑水利局宿舍水利局3号楼*********；客户来电反映宽带网速慢，线上指导无法配合，要求师傅上门请协助上门处理故障问题，谢谢！联系电话：15165230707；联系人：杨**；来电流水：2024071410532207820898112。</t>
  </si>
  <si>
    <t>2024-07-14 11:08:48</t>
  </si>
  <si>
    <t>2024-07-14 11:11:02</t>
  </si>
  <si>
    <t>SD-851-319756-17821-4909</t>
  </si>
  <si>
    <t>SD-057-240714-207954-2170</t>
  </si>
  <si>
    <t>2024-07-14 11:08:14</t>
  </si>
  <si>
    <t>80+银卡-普通区域-奎文区-奎文国税局宿舍-13953652333-1000M-宽带上网投诉-次数0-20240714110521X321962659</t>
  </si>
  <si>
    <t>20240714110521X321962659</t>
  </si>
  <si>
    <t xml:space="preserve">流程受理流水号：20240714110423139536523331039647
客户号码:13953652333
客户姓名:夏*
投诉地市:潍坊
来话流水:2024071411032207820808974
宽带账号:13953652333
宽带账号归属地市:潍坊
宽带账号归属区县:高新
故障地址:潍坊高新高新城区北海路奎文国税局宿舍2号楼*********
联系电话:13953652333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11:04:51
具体故障现象:光猫亮红灯，已经指导 操作光纤线插紧捋直光猫重启未恢复
客户其他诉求:
</t>
  </si>
  <si>
    <t>2024-07-14 11:17:57</t>
  </si>
  <si>
    <t>2024-07-14 11:18:31</t>
  </si>
  <si>
    <t>SD-851-271555-6177-1491</t>
  </si>
  <si>
    <t>SD-057-240714-865019-2172</t>
  </si>
  <si>
    <t>2024-07-14 11:08:15</t>
  </si>
  <si>
    <t>80+普通-普通区域-高密市-西门家苓芝-15264603870-200M-宽带上网投诉-次数0-202407140000228775</t>
  </si>
  <si>
    <t>2024-07-15 12:09:00</t>
  </si>
  <si>
    <t>202407140000228775</t>
  </si>
  <si>
    <t xml:space="preserve">202407140000228775#流程受理流水号：20240714110533152646038701039934
客户号码:15264603870
客户姓名:郭*
投诉地市:潍坊
来话流水:2024071411000248920871700
宽带账号:15264603870
宽带账号归属地市:潍坊
宽带账号归属区县:高密市
故障地址:潍坊高密市夏庄镇西门家苓芝村242号
联系电话:15264603870
联系人:先生/女士
工单紧急程度:一般
是否有升级投诉倾向:否
是否重复投诉:否
是否携转意向:否
是否投诉倾向:否
是否智能网关:智能网关
当前是否在线:否
接入方式:FTTH
端到端诊断结果:设备告警
是否质差终端:是
光功率:无
故障大类:宽带/电视
故障细类:宽带无法上网
携转原因:
故障时间:2024-07-14 11:06:46
具体故障现象:LOS一直闪红灯
客户其他诉求:LOS一直闪红灯
</t>
  </si>
  <si>
    <t>2024-07-14 11:11:04</t>
  </si>
  <si>
    <t>2024-07-14 11:11:27</t>
  </si>
  <si>
    <t>SD-057-240714-524879-6203</t>
  </si>
  <si>
    <t>2024-07-14 17:30:30</t>
  </si>
  <si>
    <t>80+普通-普通区域-寿光市-前东刘村-15726468903-200M-宽带上网投诉-次数0-202407140000490686</t>
  </si>
  <si>
    <t>2024-07-15 18:31:00</t>
  </si>
  <si>
    <t>202407140000490686</t>
  </si>
  <si>
    <t xml:space="preserve">202407140000490686#【已关注中国移动10086微信公众号】流程受理流水号：20240714172958157264689031116316
客户号码:15726468903
客户姓名:杨**
投诉地市:潍坊
来话流水:2024071417291619820852700
宽带账号:15726468903
宽带账号归属地市:潍坊
宽带账号归属区县:寿光市
故障地址:潍坊寿光市稻田镇前东刘村前东刘村前东刘村4号箱魏道德外墙*********
联系电话:15965069707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光功率:-16.96
故障大类:宽带/电视
故障细类:宽带网速慢/卡顿
携转原因:
故障时间:2024-07-14 17:30:15
具体故障现象:网速慢卡顿，
客户其他诉求:客户侧为质差终端，要求上门更换终端并一并处理故障问题。
</t>
  </si>
  <si>
    <t>2024-07-14 17:38:42</t>
  </si>
  <si>
    <t>2024-07-14 17:39:54</t>
  </si>
  <si>
    <t>SD-057-240714-871362-6256</t>
  </si>
  <si>
    <t>2024-07-14 17:36:09</t>
  </si>
  <si>
    <t>普通区域-昌乐县-乔官-13869636999-100M-宽带上网投诉-次数0-202407140000493586</t>
  </si>
  <si>
    <t>2024-07-15 18:37:00</t>
  </si>
  <si>
    <t>202407140000493586</t>
  </si>
  <si>
    <t xml:space="preserve">202407140000493586#流程受理流水号：20240714173422138696369991117258
客户号码:13869636999
客户姓名:冯**
投诉地市:潍坊
来话流水:2024071417325545520886686
宽带账号:13869636999
宽带账号归属地市:潍坊
宽带账号归属区县:昌乐县
故障地址:潍坊昌乐县乔官镇乔东乔官乔官村1#（全家福超市）*********
联系电话:13869636999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故障细类:宽带无法上网
携转原因:
故障时间:2024-07-14 17:35:09
具体故障现象:提示网络无法连接，客户提及网线断了
客户其他诉求:客户侧为质差终端，要求上门更换终端并一并处理故障问题。
</t>
  </si>
  <si>
    <t>2024-07-14 17:40:17</t>
  </si>
  <si>
    <t>2024-07-14 17:41:11</t>
  </si>
  <si>
    <t>SD-057-240714-025789-6677</t>
  </si>
  <si>
    <t>2024-07-14 18:17:20</t>
  </si>
  <si>
    <t>80+金卡-FTTR-普通区域-奎文区-隆祥花园小区-13963672615-500M-宽带上网投诉-次数0-20240714181559X159915978</t>
  </si>
  <si>
    <t>20240714181559X159915978</t>
  </si>
  <si>
    <t xml:space="preserve">流程受理流水号：20240714181506139636726151125120
客户号码:13963672615
客户姓名:王*
投诉地市:潍坊
来话流水:2024071418142512620825097
宽带账号:13963672615
宽带账号归属地市:潍坊
宽带账号归属区县:高新
故障地址:潍坊高新高新城区金马路隆祥花园小区1号楼*********
联系电话:13963672615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故障时间:2024-07-14 18:15:43
具体故障现象:频繁掉线，
客户其他诉求:
</t>
  </si>
  <si>
    <t>2024-07-14 18:19:57</t>
  </si>
  <si>
    <t>2024-07-14 18:34:25</t>
  </si>
  <si>
    <t>SD-851-327483-17978-15874</t>
  </si>
  <si>
    <t>SD-057-240714-518304-2488</t>
  </si>
  <si>
    <t>2024-07-14 11:32:16</t>
  </si>
  <si>
    <t>普通区域-高密市-南姚村自然村-18763663730-300M-宽带上网投诉-次数0-20240714112951X791370523</t>
  </si>
  <si>
    <t>20240714112951X791370523</t>
  </si>
  <si>
    <t xml:space="preserve">【农村网络投诉】流程受理流水号：20240714112843187636637301045709
客户号码:18763663730
客户姓名:任**
投诉地市:潍坊
来话流水:2024071411275547420878803
宽带账号:18763663730
宽带账号归属地市:潍坊
宽带账号归属区县:高密市
故障地址:潍坊高密市朝阳街道南姚村南姚村自然村南姚村14#赵永军屋山*********
联系电话:15254415027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11:27:45
具体故障现象:光信号亮红灯：拔插捋直光纤线未恢复，请协助，谢谢
客户其他诉求:
</t>
  </si>
  <si>
    <t>2024-07-14 11:38:51</t>
  </si>
  <si>
    <t>SD-057-240714-108243-6261</t>
  </si>
  <si>
    <t>普通区域-奎文区-金茂悦二期-17862866309-300M-宽带上网投诉-次数0-20240714162207X327353378</t>
  </si>
  <si>
    <t>2024-07-15 18:38:00</t>
  </si>
  <si>
    <t>20240714162207X327353378</t>
  </si>
  <si>
    <t>【预处理派单】宽带账号：17862866309，宽带地址： 潍坊奎文区清池潍安路金茂悦二期15号楼*********，故障现象：，故障现象类型：，客户诉求：客户来电要求尽快处理，联系电话：17862866309，通话流水：2024071416204831620856221。接入方式：，当前是否在线：不在线，端到端诊断结果：宽带业务状态未激活，是否智能网关：否，光功率。</t>
  </si>
  <si>
    <t>2024-07-14 17:40:20</t>
  </si>
  <si>
    <t>2024-07-14 17:40:45</t>
  </si>
  <si>
    <t>SD-851-324298-10212-27746</t>
  </si>
  <si>
    <t>SD-057-240714-312584-5541</t>
  </si>
  <si>
    <t>2024-07-14 16:27:45</t>
  </si>
  <si>
    <t>普通区域-寒亭区-null--宽带上网投诉-次数0-20240714123919X959661985</t>
  </si>
  <si>
    <t>2024-07-15 17:28:00</t>
  </si>
  <si>
    <t>20240714123919X959661985</t>
  </si>
  <si>
    <t>宽带安装问题，至今未解决，效率慢，服务差</t>
  </si>
  <si>
    <t>2024-07-14 18:59:32</t>
  </si>
  <si>
    <t>SD-057-240714-963275-5543</t>
  </si>
  <si>
    <t>2024-07-14 16:28:14</t>
  </si>
  <si>
    <t>80+金卡-普通区域-奎文区-华安东方明珠-15169456823-300M-宽带上网投诉-次数0-202407140000387265</t>
  </si>
  <si>
    <t>2024-07-15 17:29:00</t>
  </si>
  <si>
    <t>202407140000387265</t>
  </si>
  <si>
    <t>202407140000387265#客户来电反映宽带不能用，经查询客户侧为质差终端，请协助上门更换终端并一并处理故障问题，谢谢！联系电话：15169456827；联系人：先生；来电流水：2024071416252169620804251。</t>
  </si>
  <si>
    <t>2024-07-14 16:31:13</t>
  </si>
  <si>
    <t>2024-07-14 16:31:57</t>
  </si>
  <si>
    <t>SD-057-240714-412387-3414</t>
  </si>
  <si>
    <t>2024-07-14 13:01:19</t>
  </si>
  <si>
    <t>【调研】-普通区域-青州市-（铁通）清真社区青龙桥-13780884005-100M-宽带上网投诉-次数0-202407140000301638</t>
  </si>
  <si>
    <t>202407140000301638</t>
  </si>
  <si>
    <t xml:space="preserve">202407140000301638# 宽带账号：13780884005；宽带地址：潍坊青州市云门山街道范公亭路（铁通）清真社区青龙桥清真社区青龙桥4巷14号；客户来电反映宽带******/*****，经查询客户侧为质差终端，请协助上门更换终端并一并处理故障问题，谢谢！联系电话：13780884005；联系人：女士；来电流水：2024071412581920820889556。 
</t>
  </si>
  <si>
    <t>2024-07-14 13:04:30</t>
  </si>
  <si>
    <t>2024-07-14 13:04:54</t>
  </si>
  <si>
    <t>SD-057-240714-382591-2108</t>
  </si>
  <si>
    <t>2024-07-14 11:05:40</t>
  </si>
  <si>
    <t>【重投】-【调研】-(目标)普通区域-寿光市-大伦村自然村-15006670081-200M-宽带上网投诉-次数0-20240714110303X183902797</t>
  </si>
  <si>
    <t>2024-07-15 12:06:00</t>
  </si>
  <si>
    <t>20240714110303X183902797</t>
  </si>
  <si>
    <t xml:space="preserve">【农村网络投诉】流程受理流水号：20240714110042150066700811038746
客户号码:15006670081
客户姓名:伦**
投诉地市:潍坊
来话流水:2024071410593148120866129
宽带账号:15006670081
宽带账号归属地市:潍坊
宽带账号归属区县:寿光市
故障地址:潍坊寿光市王望大伦村大伦村自然村大伦村16箱（伦绍宇外墙）*********
联系电话:18363669826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11:01:29
具体故障现象:注册灯闪，已经指导操作光纤线插紧捋直光猫重启未恢复
客户其他诉求:
</t>
  </si>
  <si>
    <t>2024-07-14 11:14:08</t>
  </si>
  <si>
    <t>2024-07-14 11:14:32</t>
  </si>
  <si>
    <t>SD-057-240714-418536-2542</t>
  </si>
  <si>
    <t>2024-07-14 11:38:05</t>
  </si>
  <si>
    <t>【调研】-普通区域-寿光市-新城明珠东区-18053628264-500M-宽带上网投诉-次数0-20240714113503X103833321</t>
  </si>
  <si>
    <t>20240714113503X103833321</t>
  </si>
  <si>
    <t xml:space="preserve">流程受理流水号：20240714113400180536282641046959
客户号码:18053628264
客户姓名:叶**
投诉地市:潍坊
来话流水:2024071411310126120811717
宽带账号:18053628264
宽带账号归属地市:潍坊
宽带账号归属区县:寿光市
故障地址:潍坊寿光市圣城街道公园街新城明珠尊园F122单元501
联系电话:18053628264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11:34:14
具体故障现象:PON灯闪，捋直插紧光纤，重启设备无效
客户其他诉求:
</t>
  </si>
  <si>
    <t>2024-07-14 11:41:09</t>
  </si>
  <si>
    <t>2024-07-14 11:41:32</t>
  </si>
  <si>
    <t>SD-851-328832-26982-27172</t>
  </si>
  <si>
    <t>SD-057-240714-083465-6463</t>
  </si>
  <si>
    <t>2024-07-14 18:01:47</t>
  </si>
  <si>
    <t>普通区域-奎文区-金色九州-13385366511-300M-宽带上网投诉-次数0-202407140000455219</t>
  </si>
  <si>
    <t>202407140000455219</t>
  </si>
  <si>
    <t>202407140000455219#流程 ： 
 流程受理流水号：20240714164112133853665111105503; 
手机号码 ：13385366511；
客户姓名 ：蔡**；
投诉地市 ：潍坊；
来话流水 ：2024071416402768920861532；
宽带账号 ：13385366511；
宽带账号归属地市 ：潍坊；
宽带账号归属区县 ：奎文区；
联系人 ：蔡**；
故障地址 ：潍坊奎文区广文街道健康街金色九州北楼*********；
联系电话 ：13385366511；
是否升级倾向 ：否；
是否投诉倾向 ：否；
工单内容 ：13385366511客户来电反映所有的潍坊台都看不了一个月了，线上解释不太认可，要求回电，谢谢
联系电话：本机 联系人：先生/女士 受理流水号2024071416402768920861532
；
_是否智能网关：否;宽带小区$[金色九州]$</t>
  </si>
  <si>
    <t>2024-07-14 18:04:03</t>
  </si>
  <si>
    <t>2024-07-14 18:04:34</t>
  </si>
  <si>
    <t>SD-851-280733-6524-21196</t>
  </si>
  <si>
    <t>SD-057-240714-469085-6626</t>
  </si>
  <si>
    <t>2024-07-14 18:15:19</t>
  </si>
  <si>
    <t>(目标)普通区域-青州市-石皋村自然村-15963640755-100M-宽带上网投诉-次数0-202407140000521836</t>
  </si>
  <si>
    <t>202407140000521836</t>
  </si>
  <si>
    <t xml:space="preserve">202407140000521836#流程受理流水号：20240714181435159636407551125024
客户号码:15963640755
客户姓名:刘**
投诉地市:潍坊
来话流水:2024071418140612020822920
宽带账号:15963640755
宽带账号归属地市:潍坊
宽带账号归属区县:青州市
故障地址:潍坊青州市王府街道石皋村石皋村自然村扩容12号箱（村北卜范光)*********
联系电话:15762664567
联系人:先生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18:14:38
具体故障现象:打不开网页，
客户其他诉求:客户侧为质差终端，要求上门更换终端并一并处理故障问题。客户反映宽带无法上网，请核实，谢谢
</t>
  </si>
  <si>
    <t>2024-07-14 18:19:14</t>
  </si>
  <si>
    <t>2024-07-14 18:19:48</t>
  </si>
  <si>
    <t>SD-057-240714-648350-5606</t>
  </si>
  <si>
    <t>2024-07-14 16:35:21</t>
  </si>
  <si>
    <t>(目标)普通区域-高密市-城西二村-13455680916-300M-宽带上网投诉-次数0-20240714163257X977612947</t>
  </si>
  <si>
    <t>2024-07-15 17:36:00</t>
  </si>
  <si>
    <t>20240714163257X977612947</t>
  </si>
  <si>
    <t xml:space="preserve">【农村网络投诉】流程受理流水号：20240714163203134556809161103372
客户号码:13455680916
客户姓名:邱*
投诉地市:潍坊
来话流水:2024071416292858420847082
宽带账号:13455680916
宽带账号归属地市:潍坊
宽带账号归属区县:高密市
故障地址:潍坊高密市密水街道城西二村行政村城西二村高密城西二村58#付雨华*********
联系电话:13455680916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故障时间:2024-07-14 16:34:01
具体故障现象:网速慢卡顿，
客户其他诉求:请审核谢谢
</t>
  </si>
  <si>
    <t>2024-07-14 16:37:24</t>
  </si>
  <si>
    <t>2024-07-14 16:37:47</t>
  </si>
  <si>
    <t>SD-057-240714-437085-6513</t>
  </si>
  <si>
    <t>2024-07-14 18:06:39</t>
  </si>
  <si>
    <t>【调研】-80+银卡-普通区域-寿光市-魏方-18766893680-200M-宽带上网投诉-次数0-202407140000516956</t>
  </si>
  <si>
    <t>202407140000516956</t>
  </si>
  <si>
    <t>202407140000516956#流程受理流水号：20240714180540187668936801123515
客户号码:18766893680
客户姓名:魏**
投诉地市:潍坊
来话流水:2024071418050893320859866
宽带账号:18766893680
宽带账号归属地市:潍坊
宽带账号归属区县:寿光市
故障地址:潍坊寿光市稻田镇魏方村魏方魏方村8号箱*********
联系电话:18763663695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18:06:14
具体故障现象:光猫亮红灯，
客户其他诉求:
;宽带小区$[魏方]$</t>
  </si>
  <si>
    <t>2024-07-14 18:11:39</t>
  </si>
  <si>
    <t>2024-07-14 18:12:11</t>
  </si>
  <si>
    <t>SD-057-240714-371246-5722</t>
  </si>
  <si>
    <t>2024-07-14 16:47:09</t>
  </si>
  <si>
    <t>普通区域-青州市-西郑村-18763637799-100M-宽带上网投诉-次数0-20240714164433X673663130</t>
  </si>
  <si>
    <t>2024-07-15 17:48:00</t>
  </si>
  <si>
    <t>20240714164433X673663130</t>
  </si>
  <si>
    <t xml:space="preserve">【农村网络投诉】流程受理流水号：20240714164211187636377991105731
客户号码:18763637799
客户姓名:冀**
投诉地市:潍坊
来话流水:2024071416415400120876374
宽带账号:18763637799
宽带账号归属地市:潍坊
宽带账号归属区县:青州市
故障地址:潍坊青州市谭坊镇西郑村西郑村21号箱（村西冀全法东墙）*********
联系电话:18763637799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16:43:47
具体故障现象:光猫亮红灯，
客户其他诉求:
</t>
  </si>
  <si>
    <t>2024-07-14 16:48:48</t>
  </si>
  <si>
    <t>2024-07-14 16:49:09</t>
  </si>
  <si>
    <t>SD-057-240714-724953-2115</t>
  </si>
  <si>
    <t>2024-07-14 11:05:56</t>
  </si>
  <si>
    <t>普通区域-潍城区-皂户王村-13964798977-100M-宽带上网投诉-次数0-202407140000225774</t>
  </si>
  <si>
    <t>202407140000225774</t>
  </si>
  <si>
    <t xml:space="preserve">202407140000225774#流程受理流水号：20240714110408139647989771039578
客户号码:13964798977
客户姓名:王**
投诉地市:潍坊
来话流水:2024071411033671020811774
宽带账号:13964798977
宽带账号归属地市:潍坊
宽带账号归属区县:潍城区
故障地址:潍坊潍城区于河街道皂户王村皂户王村11#村西第1条路北第4排路东*********
联系电话:15065617482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11:04:05
具体故障现象:提示网络无法连接，
客户其他诉求:客户侧为质差终端，要求上门更换终端并一并处理故障问题。
</t>
  </si>
  <si>
    <t>2024-07-14 11:11:14</t>
  </si>
  <si>
    <t>2024-07-14 11:11:42</t>
  </si>
  <si>
    <t>SD-057-240714-051836-2116</t>
  </si>
  <si>
    <t>2024-07-14 11:05:58</t>
  </si>
  <si>
    <t>普通区域--null--魔百和投诉-次数0-202407130000336532</t>
  </si>
  <si>
    <t>202407130000336532</t>
  </si>
  <si>
    <t>202407130000336532#*YWDZ01
服务号码：15866558158，
号码归属地：潍坊临朐 ，
请查原因；
用户品牌：全球通；
是否外呼开通：否；
客户质疑：无业务名称，
接触录音流水号：2024071313383704320880105；联系电话：15866558158；
受理明细：536180518819597587，争议业务名称：移动高清每月10元，宿**，15866558158，产品变更，2018-05-18 16:28:51,(f42661050)，临朐县龙岗利文通讯经营部(SD.LF.04.02.66.16.w7)；
备注：客户对于移动高清每月10元此业务有疑问;宽带小区$[宿家庄自然村]$</t>
  </si>
  <si>
    <t>2024-07-15 09:30:32</t>
  </si>
  <si>
    <t>SD-057-240714-846739-2551</t>
  </si>
  <si>
    <t>80+银卡-普通区域-奎文区-碧水蓝天-15269665221-300M-魔百和投诉-次数0-20240714113629X189966178</t>
  </si>
  <si>
    <t>20240714113629X189966178</t>
  </si>
  <si>
    <t>流程受理流水号：20240714113350152696652211046931
客户号码:15269665221
客户姓名:范**
投诉地市:潍坊
来话流水:2024071411310737820812781
宽带账号:15269665221
宽带账号归属地市:潍坊
宽带账号归属区县:奎文区
故障地址:潍坊奎文区碧水蓝天
联系电话:19153400947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光功率:-15.10
故障大类:电视
故障细类:移动高清电视故障
携转原因:
故障时间:2024-07-14 11:35:05
魔百和单播/组播:组播
具体故障现象:电视机提示无信号，
客户其他诉求:
魔百和单/组播：组播</t>
  </si>
  <si>
    <t>2024-07-14 11:40:23</t>
  </si>
  <si>
    <t>2024-07-14 11:41:00</t>
  </si>
  <si>
    <t>SD-057-240714-263458-6269</t>
  </si>
  <si>
    <t>2024-07-14 17:38:10</t>
  </si>
  <si>
    <t>【调研】-80+普通-普通区域-寿光市-南孙云子村自然村-15910114955-500M-宽带上网投诉-次数0-20240714173542X742610918</t>
  </si>
  <si>
    <t>2024-07-15 18:39:00</t>
  </si>
  <si>
    <t>20240714173542X742610918</t>
  </si>
  <si>
    <t xml:space="preserve">【农村网络投诉】流程受理流水号：20240714173446159101149551117347
客户号码:15910114955
客户姓名:郭**
投诉地市:潍坊
来话流水:2024071417335228420895508
宽带账号:15910114955
宽带账号归属地市:潍坊
宽带账号归属区县:寿光市
故障地址:潍坊寿光市北洛镇南孙云子村南孙云子村自然村53号箱*********
联系电话:15953663120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故障时间:2024-07-14 17:35:08
具体故障现象:网速慢卡顿，光功率弱
客户其他诉求:
</t>
  </si>
  <si>
    <t>2024-07-14 17:42:12</t>
  </si>
  <si>
    <t>2024-07-14 17:42:35</t>
  </si>
  <si>
    <t>SD-057-240714-526790-5494</t>
  </si>
  <si>
    <t>2024-07-14 16:22:44</t>
  </si>
  <si>
    <t>80+银卡-普通区域-青州市-大尹村-13792659591-1000M-宽带上网投诉-次数0-202407140000434826</t>
  </si>
  <si>
    <t>2024-07-15 17:23:00</t>
  </si>
  <si>
    <t>202407140000434826</t>
  </si>
  <si>
    <t xml:space="preserve">202407140000434826#宽带账号：13792659591；宽带地址：潍坊青州市黄楼街道大尹村大尹村12号箱(尹爱明；客户来电反映宽带掉线，要求上门，请协助处理，谢谢！联系电话：13792659591；联系人：***；来电流水：2024071416201509820850259。 </t>
  </si>
  <si>
    <t>2024-07-14 16:24:50</t>
  </si>
  <si>
    <t>孟旺</t>
  </si>
  <si>
    <t>15706307638</t>
  </si>
  <si>
    <t>dw3_jk_mengwang</t>
  </si>
  <si>
    <t>2024-07-14 16:25:11</t>
  </si>
  <si>
    <t>SD-851-290152-4307-476</t>
  </si>
  <si>
    <t>2024-07-14 16:22:49</t>
  </si>
  <si>
    <t>80+银卡-普通区域-昌邑市-中央御景-13562618591-300M-宽带上网投诉-次数0-202407140000431549 一级督办</t>
  </si>
  <si>
    <t>202407140000431549</t>
  </si>
  <si>
    <t>2024-07-14 16:25:01</t>
  </si>
  <si>
    <t>2024-07-14 16:26:25</t>
  </si>
  <si>
    <t>SD-057-240714-459310-5610</t>
  </si>
  <si>
    <t>2024-07-14 16:35:46</t>
  </si>
  <si>
    <t>80+金卡-FTTR-普通区域-诸城市-繁荣尊府-13475666368-500M-宽带上网投诉-次数0-202407140000444396</t>
  </si>
  <si>
    <t>202407140000444396</t>
  </si>
  <si>
    <t xml:space="preserve">202407140000444396#宽带账号：13475666368；宽带地址：潍坊诸城市密州街道东关大街繁荣尊府6号楼3单元701；客户来电反映宽带不能使用，客户不配合排障，要求上门，请协助处理，谢谢！联系电话13475666368；联系人：女士；来电流水：2024071416340117820894815
</t>
  </si>
  <si>
    <t>2024-07-14 16:37:16</t>
  </si>
  <si>
    <t>2024-07-14 16:37:31</t>
  </si>
  <si>
    <t>SD-851-312580-20913-12871</t>
  </si>
  <si>
    <t>SD-057-240714-124765-3429</t>
  </si>
  <si>
    <t>2024-07-14 13:02:30</t>
  </si>
  <si>
    <t>普通区域-寿光市-岳庄村自然村-13606475985-300M-宽带上网投诉-次数0-20240714125946X186570162</t>
  </si>
  <si>
    <t>20240714125946X186570162</t>
  </si>
  <si>
    <t xml:space="preserve">【农村网络投诉】流程受理流水号：20240714125900136064759851062761
客户号码:13606475985
客户姓名:杨**
投诉地市:潍坊
来话流水:2024071412533971520862997
宽带账号:13606475985
宽带账号归属地市:潍坊
宽带账号归属区县:寿光市
故障地址:潍坊寿光市侯镇岳庄村岳庄村自然村岳庄村40号箱*********
联系电话:13869626967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故障细类:宽带无法上网(专席)
携转原因:
故障时间:2024-07-14 12:58:29
具体故障现象:光猫灯正常但电脑手机无法上网，
客户其他诉求:
</t>
  </si>
  <si>
    <t>2024-07-14 13:04:42</t>
  </si>
  <si>
    <t>2024-07-14 13:05:04</t>
  </si>
  <si>
    <t>SD-851-313594-14406-8742</t>
  </si>
  <si>
    <t>SD-057-240714-984015-5678</t>
  </si>
  <si>
    <t>2024-07-14 16:42:31</t>
  </si>
  <si>
    <t>【重投】-80+普通-普通区域-青州市-石涧-15053661764-300M-宽带上网投诉-次数0-202407140000447160</t>
  </si>
  <si>
    <t>2024-07-15 17:43:00</t>
  </si>
  <si>
    <t>202407140000447160</t>
  </si>
  <si>
    <t xml:space="preserve">202407140000447160#宽带账号：15053661764；宽带地址：潍坊青州市王坟镇石涧村；客户来电反映宽带无法使用，客户无法配合线上指导，要求师傅上门，请协助处理，谢谢！联系电话：15053661764；联系人：先生；来电流水：2024071416344892820802966。 </t>
  </si>
  <si>
    <t>2024-07-14 16:47:30</t>
  </si>
  <si>
    <t>2024-07-14 16:47:53</t>
  </si>
  <si>
    <t>SD-851-306915-13088-24184</t>
  </si>
  <si>
    <t>SD-057-240714-904816-2083</t>
  </si>
  <si>
    <t>2024-07-14 11:02:43</t>
  </si>
  <si>
    <t>普通区域--null--宽带上网投诉-次数0-202407130000611531</t>
  </si>
  <si>
    <t>2024-07-15 12:03:00</t>
  </si>
  <si>
    <t>202407130000611531</t>
  </si>
  <si>
    <t>202407130000611531#15910050019客户表示宽带无法移机问题不认可，申请将宽带移机到颐城华府10号5单元,工作人员告知该地区没有网络覆盖，无法申请移机，用户对此不满意，提及升级投诉工信部
联系电话：13176749456  联系电话：本机  来话流水：2024071320253267520825314</t>
  </si>
  <si>
    <t>2024-07-14 15:34:33</t>
  </si>
  <si>
    <t>SD-057-240714-379642-6215</t>
  </si>
  <si>
    <t>2024-07-14 17:32:06</t>
  </si>
  <si>
    <t>80+普通-普通区域-青州市-三觉庙村-13176362507-1000M-宽带上网投诉-次数0-20240714172923X363908439</t>
  </si>
  <si>
    <t>2024-07-15 18:33:00</t>
  </si>
  <si>
    <t>20240714172923X363908439</t>
  </si>
  <si>
    <t xml:space="preserve">【农村网络投诉】流程受理流水号：20240714172740131763625071115813
客户号码:13176362507
客户姓名:王**
投诉地市:潍坊
来话流水:2024071417271988320834493
宽带账号:13176362507
宽带账号归属地市:潍坊
宽带账号归属区县:青州市
故障地址:潍坊青州市弥河镇三觉庙村三觉庙村8号箱（西2街中间董爱武）*********
联系电话:13176362507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17:29:08
具体故障现象:光猫亮红灯，
客户其他诉求:
</t>
  </si>
  <si>
    <t>2024-07-14 17:35:10</t>
  </si>
  <si>
    <t>2024-07-14 17:35:34</t>
  </si>
  <si>
    <t>SD-057-240714-274068-5613</t>
  </si>
  <si>
    <t>2024-07-14 16:36:44</t>
  </si>
  <si>
    <t>80+白金-普通区域-昌乐县-昌盛花园二期-15963619618-1000M-宽带上网投诉-次数0-202407140000448045</t>
  </si>
  <si>
    <t>2024-07-15 17:37:00</t>
  </si>
  <si>
    <t>202407140000448045</t>
  </si>
  <si>
    <t>202407140000448045#流程受理流水号：20240714163501159636196181104052
客户号码:15963619618
客户姓名:刘**
投诉地市:潍坊
来话流水:2024071416342832420899405
宽带账号:15963619618
宽带账号归属地市:潍坊
宽带账号归属区县:昌乐县
故障地址:潍坊昌乐县城关街道昌盛街昌盛花园二期8号楼*********
联系电话:15266460786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16:36:04
具体故障现象:提示网络无法连接，
客户其他诉求:
;宽带小区$[昌盛花园二期]$</t>
  </si>
  <si>
    <t>2024-07-14 16:40:27</t>
  </si>
  <si>
    <t>2024-07-14 16:40:51</t>
  </si>
  <si>
    <t>SD-851-318975-4070-8378</t>
  </si>
  <si>
    <t>SD-057-240714-875249-6522</t>
  </si>
  <si>
    <t>2024-07-14 18:08:02</t>
  </si>
  <si>
    <t>【调研】-80+金卡-FTTR-普通区域-奎文区-领秀华城片区-15866580118-300M-宽带上网投诉-次数0-20240714180348X428713165</t>
  </si>
  <si>
    <t>20240714180348X428713165</t>
  </si>
  <si>
    <t>手机号：15866580118宽带上不去网 提供不了正确宽带帐号  要求尽快处理联系 解释不认可 地址：潍坊奎文 － 奎文瑞泰南骏 联系电话：15866580118 流水：2024071417543832320877714</t>
  </si>
  <si>
    <t>2024-07-14 18:10:33</t>
  </si>
  <si>
    <t>2024-07-14 18:10:48</t>
  </si>
  <si>
    <t>SD-851-239817-12217-839</t>
  </si>
  <si>
    <t>SD-057-240714-847905-3431</t>
  </si>
  <si>
    <t>2024-07-14 13:02:34</t>
  </si>
  <si>
    <t>80+普通-普通区域-诸城市-孙二村-18765142301-300M-宽带上网投诉-次数0-20240714130016X216943105</t>
  </si>
  <si>
    <t>20240714130016X216943105</t>
  </si>
  <si>
    <t xml:space="preserve">【农村网络投诉】流程受理流水号：20240714125851187651423011062740
客户号码:18765142301
客户姓名:隋**
投诉地市:潍坊
来话流水:2024071412581799220889451
宽带账号:18765142301
宽带账号归属地市:潍坊
宽带账号归属区县:诸城市
故障地址:潍坊诸城市昌城镇孙二孙二村孙二村东南4#箱*********
联系电话:18765142301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12:59:35
具体故障现象:客户来电反映宽带无法使用，表示已经看到网线断了，光猫亮红灯，要求记录反映，请尽快帮助核实回复，谢谢！
客户其他诉求:
</t>
  </si>
  <si>
    <t>2024-07-14 13:07:13</t>
  </si>
  <si>
    <t>2024-07-14 13:08:19</t>
  </si>
  <si>
    <t>SD-057-240714-914253-5729</t>
  </si>
  <si>
    <t>2024-07-14 16:47:29</t>
  </si>
  <si>
    <t>80+普通-普通区域-寿光市-三元王-18264422667-200M-宽带上网投诉-次数0-20240714164620X780030422</t>
  </si>
  <si>
    <t>20240714164620X780030422</t>
  </si>
  <si>
    <t xml:space="preserve">【农村网络投诉】流程受理流水号：20240714164531182644226671106554
客户号码:18264422667
客户姓名:谷**
投诉地市:潍坊
来话流水:2024071416442104420801668
宽带账号:18264422667
宽带账号归属地市:潍坊
宽带账号归属区县:寿光市
故障地址:潍坊寿光市孙家集街道三元王村三元王11号箱*********
联系电话:18264422667
联系人:先生
工单紧急程度:一般
是否有升级投诉倾向:否
是否重复投诉:否
是否携转意向:否
是否投诉倾向:否
工单内容:
</t>
  </si>
  <si>
    <t>2024-07-14 16:57:10</t>
  </si>
  <si>
    <t>2024-07-14 16:57:31</t>
  </si>
  <si>
    <t>SD-057-240714-150643-5730</t>
  </si>
  <si>
    <t>2024-07-14 16:47:33</t>
  </si>
  <si>
    <t>普通区域-临朐县-桥头自然村-15069619055-200M-宽带上网投诉-次数0-20240714164631X791286672</t>
  </si>
  <si>
    <t>20240714164631X791286672</t>
  </si>
  <si>
    <t xml:space="preserve">【农村网络投诉】流程受理流水号：20240714164523150696190551106527
客户号码:15069619055
客户姓名:赵**
投诉地市:潍坊
来话流水:2024071416450057020808428
宽带账号:15069619055
宽带账号归属地市:潍坊
宽带账号归属区县:临朐县
故障地址:潍坊临朐县五井镇人民政府桥头桥头自然村桥头村（紧急扩容）8号箱刘兆福（外墙）*********
联系电话:15069619055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16:46:13
具体故障现象:光猫亮红灯，
客户其他诉求:
</t>
  </si>
  <si>
    <t>2024-07-14 16:49:28</t>
  </si>
  <si>
    <t>2024-07-14 16:54:59</t>
  </si>
  <si>
    <t>SD-851-305951-15985-15453</t>
  </si>
  <si>
    <t>SD-057-240714-531279-2125</t>
  </si>
  <si>
    <t>2024-07-14 11:06:31</t>
  </si>
  <si>
    <t>普通区域-昌乐县-英才花园二期-13656368091-300M-宽带上网投诉-次数0-202407140000225667</t>
  </si>
  <si>
    <t>202407140000225667</t>
  </si>
  <si>
    <t>202407140000225667#导航立单,客户通过语音导航反馈宽带故障问题,经诊断光猫设备性能不佳,要求装维回访处理,请协助.联系电话：13656368091</t>
  </si>
  <si>
    <t>2024-07-14 11:13:47</t>
  </si>
  <si>
    <t>2024-07-14 11:14:14</t>
  </si>
  <si>
    <t>SD-057-240714-719352-2194</t>
  </si>
  <si>
    <t>2024-07-14 11:08:55</t>
  </si>
  <si>
    <t>【调研】-普通区域-诸城市-刘河岔-15165667886-200M-宽带上网投诉-次数0-202407140000227183</t>
  </si>
  <si>
    <t>202407140000227183</t>
  </si>
  <si>
    <t>202407140000227183#宽带账号：15165667886；联系电话：13864626112宽带地址：潍坊诸城市昌城镇刘家河岔刘河岔刘河岔村；客户来电反映宽带不能用，客户异机来电报修，线上指导无法配合操作，要求上门处理，来电流水：2024071410591091020862302。</t>
  </si>
  <si>
    <t>2024-07-14 11:24:42</t>
  </si>
  <si>
    <t>SD-851-327273-5521-2845</t>
  </si>
  <si>
    <t>SD-057-240714-789061-6418</t>
  </si>
  <si>
    <t>2024-07-14 17:56:21</t>
  </si>
  <si>
    <t>【调研】-80+银卡-普通区域-奎文区-铁路樱园-13964728622-200M-宽带上网投诉-次数0-20240714175427X867063672</t>
  </si>
  <si>
    <t>2024-07-15 18:57:00</t>
  </si>
  <si>
    <t>20240714175427X867063672</t>
  </si>
  <si>
    <t xml:space="preserve">流程受理流水号：20240714174717139647286221119918
客户号码:13964728622
客户姓名:杨**
投诉地市:潍坊
来话流水:2024071417450912120896436
宽带账号:13964728622
宽带账号归属地市:潍坊
宽带账号归属区县:奎文区
故障地址:潍坊奎文区梨园街道文化路铁路樱园7号楼2单元302*******
联系电话:13964728622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光功率:-15.85
故障大类:宽带/电视
故障细类:网速慢/上网掉线(专席)
携转原因:
故障时间:2024-07-14 17:52:00
具体故障现象:网速慢卡顿，客户使用千兆双频路由器，摆放位置宽阔，没有遮盖物，连接到光猫1千兆口，断电重启未恢复，请协助谢谢
客户其他诉求:
</t>
  </si>
  <si>
    <t>2024-07-14 17:58:06</t>
  </si>
  <si>
    <t>2024-07-14 17:58:27</t>
  </si>
  <si>
    <t>SD-057-240714-798430-6220</t>
  </si>
  <si>
    <t>2024-07-14 17:32:17</t>
  </si>
  <si>
    <t>80+普通-普通区域-昌乐县-刘家庄子-13806497269-300M-宽带上网投诉-次数0-20240714173004X404434804</t>
  </si>
  <si>
    <t>20240714173004X404434804</t>
  </si>
  <si>
    <t xml:space="preserve">【农村网络投诉】流程受理流水号：20240714172659138064972691115661
客户号码:13806497269
客户姓名:刘**
投诉地市:潍坊
来话流水:2024071417261412920823915
宽带账号:13806497269
宽带账号归属地市:潍坊
宽带账号归属区县:昌乐县
故障地址:潍坊昌乐县乔官镇刘家庄子刘家庄子刘家庄子村19#*********
联系电话:13806497269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17:28:20
具体故障现象:光猫亮红灯，插紧捋顺光纤线，重启未恢复
客户其他诉求:请处理谢谢
</t>
  </si>
  <si>
    <t>2024-07-14 17:34:50</t>
  </si>
  <si>
    <t>2024-07-14 17:36:21</t>
  </si>
  <si>
    <t>SD-057-240714-458670-5501</t>
  </si>
  <si>
    <t>2024-07-14 16:23:21</t>
  </si>
  <si>
    <t>普通区域-临朐县-冯家王舍自然村-18765602505-300M-宽带上网投诉-次数0-20240714162113X273936662</t>
  </si>
  <si>
    <t>2024-07-15 17:24:00</t>
  </si>
  <si>
    <t>20240714162113X273936662</t>
  </si>
  <si>
    <t xml:space="preserve">【农村网络投诉】流程受理流水号：20240714161747187656025051100058
客户号码:18765602505
客户姓名:冯**
投诉地市:潍坊
来话流水:2024071416181166120828396
宽带账号:18765602505
宽带账号归属地市:潍坊
宽带账号归属区县:临朐县
故障地址:潍坊临朐县冶源镇人民政府冯家王舍冯家王舍自然村冯家王舍1号冯建刚*********
联系电话:18765602505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16:18:55
具体故障现象:光猫亮红灯，
客户其他诉求:
</t>
  </si>
  <si>
    <t>2024-07-14 16:30:51</t>
  </si>
  <si>
    <t>2024-07-14 16:31:14</t>
  </si>
  <si>
    <t>SD-057-240714-769432-5562</t>
  </si>
  <si>
    <t>2024-07-14 16:29:51</t>
  </si>
  <si>
    <t>普通区域-诸城市-天一城小区-15154455236-100M-宽带上网投诉-次数0-20240714162838X718976461</t>
  </si>
  <si>
    <t>2024-07-15 17:30:00</t>
  </si>
  <si>
    <t>20240714162838X718976461</t>
  </si>
  <si>
    <t xml:space="preserve">流程受理流水号：20240714162739151544552361102331
客户号码:15154455236
客户姓名:臧**
投诉地市:潍坊
来话流水:2024071416261597020813819
宽带账号:15154455236
宽带账号归属地市:潍坊
宽带账号归属区县:诸城市
故障地址:潍坊诸城市龙都街道潍徐街天一城小区9号楼*********
联系电话:15154455236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16:28:14
具体故障现象:提示网络无法连接，重启未恢复请协助
客户其他诉求:
</t>
  </si>
  <si>
    <t>2024-07-14 16:31:19</t>
  </si>
  <si>
    <t>2024-07-14 16:31:48</t>
  </si>
  <si>
    <t>SD-057-240714-036894-5566</t>
  </si>
  <si>
    <t>2024-07-14 16:31:06</t>
  </si>
  <si>
    <t>普通区域-高密市-和泰嘉园-13285368409-1000M-宽带上网投诉-次数0-202407140000438322</t>
  </si>
  <si>
    <t>2024-07-15 17:32:00</t>
  </si>
  <si>
    <t>202407140000438322</t>
  </si>
  <si>
    <t xml:space="preserve">202407140000438322#宽带账号：13285368409；宽带地址：潍坊高密市密水街道康城大街和泰嘉园高密和泰嘉园1号楼*；客户来电反映移动高清无法观看，表示安装完成没有给遥控器，客户要求去家里，请协助处理，谢谢！联系电话：13285368409；联系人：先生；来电流水：2024071416261311120813324。
</t>
  </si>
  <si>
    <t>2024-07-14 16:32:56</t>
  </si>
  <si>
    <t>2024-07-14 16:33:20</t>
  </si>
  <si>
    <t>SD-851-325589-3534-12283</t>
  </si>
  <si>
    <t>SD-057-240714-960538-2199</t>
  </si>
  <si>
    <t>2024-07-14 11:09:10</t>
  </si>
  <si>
    <t>【调研】-普通区域-奎文区-晨晟世纪城片区-13806461322-200M-宽带上网投诉-次数0-202407140000225911</t>
  </si>
  <si>
    <t>2024-07-15 12:10:00</t>
  </si>
  <si>
    <t>202407140000225911</t>
  </si>
  <si>
    <t>202407140000225911#13806461322客户来电反映家庭网络电视无法观看无法使用，线上排障不认可，要求维修人员上门维修，请尽快协助处理，谢谢  联系人：先生 联系电话：本机 流水：
2024071411040623620817171</t>
  </si>
  <si>
    <t>SD-057-240714-876291-6371</t>
  </si>
  <si>
    <t>2024-07-14 17:50:53</t>
  </si>
  <si>
    <t>80+银卡-普通区域-潍城区-和润城市花园-15065617273-1000M-宽带上网投诉-次数0-202407140000503241</t>
  </si>
  <si>
    <t>2024-07-15 18:51:00</t>
  </si>
  <si>
    <t>202407140000503241</t>
  </si>
  <si>
    <t>202407140000503241#9宽带账号：15065617273；宽带地址：潍坊潍城区西关街道胜利西街和润城市花园1号楼*，客户来电反映是宽带慢，客户不在家，无法线上指导，要求上门，请协助处理，谢谢！联系电话：1677327699；联系人：先生；来电流水：2024071417461011720805409</t>
  </si>
  <si>
    <t>2024-07-14 17:52:51</t>
  </si>
  <si>
    <t>2024-07-14 17:53:16</t>
  </si>
  <si>
    <t>SD-851-274691-21508-27204</t>
  </si>
  <si>
    <t>SD-057-240714-235847-6420</t>
  </si>
  <si>
    <t>2024-07-14 17:56:25</t>
  </si>
  <si>
    <t>普通区域-青州市-香山丽墅-13280160667-1000M-魔百和投诉-次数0-20240714175435X875063220</t>
  </si>
  <si>
    <t>20240714175435X875063220</t>
  </si>
  <si>
    <t>流程受理流水号：20240714175351132801606671121272
客户号码:13280160667
客户姓名:刘**
投诉地市:潍坊
来话流水:2024071417523623620860759
宽带账号:13280160667
宽带账号归属地市:潍坊
宽带账号归属区县:青州市
故障地址:潍坊青州市益都街道旗城路香山丽墅8号楼*********
联系电话:13280160667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故障时间:2024-07-14 18:03:06
魔百和单播/组播:组播
具体故障现象:电视提示网络类错误，线上操作未恢复 请协助处理  谢谢
客户其他诉求:
魔百和单/组播：组播</t>
  </si>
  <si>
    <t>2024-07-14 17:58:25</t>
  </si>
  <si>
    <t>2024-07-14 17:59:09</t>
  </si>
  <si>
    <t>SD-851-270771-20740-11821</t>
  </si>
  <si>
    <t>SD-057-240714-409287-6280</t>
  </si>
  <si>
    <t>2024-07-14 17:38:47</t>
  </si>
  <si>
    <t>80+银卡-普通区域-安丘市-东友戈村自然村-18353621444-300M-魔百和投诉-次数0-20240714173729X849878660</t>
  </si>
  <si>
    <t>20240714173729X849878660</t>
  </si>
  <si>
    <t>【农村网络投诉】流程受理流水号：20240714173229183536214441116852
客户号码:18353621444
客户姓名:陈**
投诉地市:潍坊
来话流水:2024071417320701320879136
宽带账号:18353621444
宽带账号归属地市:潍坊
宽带账号归属区县:安丘市
故障地址:潍坊安丘市贾戈街道东友戈村东友戈村自然村张勇西山10号箱*********
联系电话:18353621444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故障时间:2024-07-14 17:36:20
魔百和单播/组播:组播
具体故障现象:22002，重启机顶盒网络设置未恢复请协助
客户其他诉求:
魔百和单/组播：组播</t>
  </si>
  <si>
    <t>2024-07-14 18:00:38</t>
  </si>
  <si>
    <t>2024-07-14 18:00:56</t>
  </si>
  <si>
    <t>SD-057-240714-497325-5616</t>
  </si>
  <si>
    <t>2024-07-14 16:37:15</t>
  </si>
  <si>
    <t>80+银卡-普通区域--null--宽带上网投诉-次数0-202407140000389085</t>
  </si>
  <si>
    <t>2024-07-15 17:38:00</t>
  </si>
  <si>
    <t>202407140000389085</t>
  </si>
  <si>
    <t>202407140000389085#【已关注中国移动10086微信公众号】*YWDZ01
服务号码：13963668627，
号码归属地：潍坊潍城 ，
请查原因；
用户品牌：全球通；
是否外呼开通：否；
客户质疑：中高端客户家庭安防礼包政策、15元/月家庭安防礼包（含摄像头1台+7天连续云存储+通用流量3GB），协议期24个月，
接触录音流水号：2024071415211772720831903；联系电话：13963668627；
受理明细：536230731531225088，争议业务名称：15元/月家庭安防礼包（含摄像头1台+7天连续云存储+通用流量3GB），协议期24个月，刘**，13963668627，促销奖励活动，2023-07-31 19:53:44,(f111200z)，潍城和平路营业厅(SD.LF.01.01.a1.02)；
备注：客户来电表明说15元/月家庭安防礼包一直有扣费，但是一直没有人安装，客户要求去安装</t>
  </si>
  <si>
    <t>2024-07-15 10:38:41</t>
  </si>
  <si>
    <t>家庭咨询-&gt;基础服务-&gt;家庭安防-&gt;全局流转-&gt;功能使用-&gt;网页端问题-&gt;全局流转</t>
  </si>
  <si>
    <t>SD-057-240714-347015-5617</t>
  </si>
  <si>
    <t>普通区域-昌邑市-同心家园-15169610128-500M-宽带上网投诉-次数0-202407140000442863</t>
  </si>
  <si>
    <t>202407140000442863</t>
  </si>
  <si>
    <t>202407140000442863#宽带账号：15169610128；宽带地址：潍坊昌邑市东郁嘉苑；客户来电反映宽带无法上网/移动高清无法观看，客户不在现场，无法配合线上指导/客户不配合排障，要求上门，请协助处理，
谢谢！联系电话：15169610128；联系人：先生；来电流水
2024071416320435620874314</t>
  </si>
  <si>
    <t>2024-07-14 16:41:22</t>
  </si>
  <si>
    <t>2024-07-14 16:41:43</t>
  </si>
  <si>
    <t>SD-852-331604-76-12901</t>
  </si>
  <si>
    <t>SD-057-240714-578914-3437</t>
  </si>
  <si>
    <t>2024-07-14 13:02:49</t>
  </si>
  <si>
    <t>【调研】-80+普通-普通区域-奎文区-世纪樱园-15953624059-300M-宽带上网投诉-次数0-20240714130139X299315802</t>
  </si>
  <si>
    <t>20240714130139X299315802</t>
  </si>
  <si>
    <t xml:space="preserve">流程受理流水号：20240714130001159536240591062882
客户号码:15953624059
客户姓名:李*
投诉地市:潍坊
来话流水:2024071412590761620894175
宽带账号:15953624059
宽带账号归属地市:潍坊
宽带账号归属区县:奎文区
故障地址:潍坊奎文区梨园街道虞河路世纪樱园11号楼*********
联系电话:15953624059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13:00:18
具体故障现象:光信号红灯，光纤线插紧捋直重启光猫未恢复，请协助处理，谢谢
客户其他诉求:
</t>
  </si>
  <si>
    <t>2024-07-14 13:06:56</t>
  </si>
  <si>
    <t>2024-07-14 13:07:35</t>
  </si>
  <si>
    <t>SD-057-240714-078469-3440</t>
  </si>
  <si>
    <t>2024-07-14 13:03:26</t>
  </si>
  <si>
    <t>普通区域-诸城市-王村自然村-13589193703-300M-宽带上网投诉-次数0-202407140000304852</t>
  </si>
  <si>
    <t>202407140000304852</t>
  </si>
  <si>
    <t xml:space="preserve">202407140000304852#流程受理流水号：20240714130228135891937031063254
客户号码:13589193703
客户姓名:王*
投诉地市:潍坊
来话流水:2024071413015008320810144
宽带账号:13589193703
宽带账号归属地市:潍坊
宽带账号归属区县:诸城市
故障地址:潍坊诸城市枳沟镇王村王村自然村王村西北6号箱*********
联系电话:13465652030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13:02:52
具体故障现象:打不开网页，
客户其他诉求:客户侧为质差终端，要求上门更换终端并一并处理故障问题。
</t>
  </si>
  <si>
    <t>2024-07-14 13:07:40</t>
  </si>
  <si>
    <t>2024-07-14 13:08:59</t>
  </si>
  <si>
    <t>SD-057-240714-973482-2581</t>
  </si>
  <si>
    <t>2024-07-14 11:41:02</t>
  </si>
  <si>
    <t>【调研】-普通区域-寿光市-苏家村自然村-15615261932-300M-宽带上网投诉-次数0-20240714113804X284715562</t>
  </si>
  <si>
    <t>20240714113804X284715562</t>
  </si>
  <si>
    <t xml:space="preserve">【农村网络投诉】流程受理流水号：20240714113644156152619321047640
客户号码:15615261932
客户姓名:刘**
投诉地市:潍坊
来话流水:2024071411362751520867930
宽带账号:15615261932
宽带账号归属地市:潍坊
宽带账号归属区县:寿光市
故障地址:潍坊寿光市马店苏家村苏家村自然村18号箱*********
联系电话:15615261932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11:37:51
具体故障现象:光猫亮红灯，
客户其他诉求:
</t>
  </si>
  <si>
    <t>2024-07-14 11:42:59</t>
  </si>
  <si>
    <t>2024-07-14 11:43:25</t>
  </si>
  <si>
    <t>SD-057-240714-296453-2133</t>
  </si>
  <si>
    <t>2024-07-14 11:06:54</t>
  </si>
  <si>
    <t>普通区域-诸城市-龙苑尚城-15006693380-300M-宽带上网投诉-次数0-202407140000225607</t>
  </si>
  <si>
    <t>202407140000225607</t>
  </si>
  <si>
    <t>202407140000225607#流程受理流水号：20240714110322150066933801039383
客户号码:15006693380
客户姓名:韩*
投诉地市:潍坊
来话流水:2024071411024533520802088
宽带账号:15006693380
宽带账号归属地市:潍坊
宽带账号归属区县:诸城市
故障地址:潍坊诸城市龙都街道兴华路龙苑尚城3号楼1-1804*********
联系电话:13793611082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光功率:-15.98
故障大类:宽带/电视
故障细类:宽带无法上网(专席)
携转原因:
故障时间:2024-07-14 11:06:38
具体故障现象:提示网络无法连接，
客户其他诉求:
;宽带小区$[龙苑尚城]$</t>
  </si>
  <si>
    <t>2024-07-14 11:11:25</t>
  </si>
  <si>
    <t>2024-07-14 11:13:06</t>
  </si>
  <si>
    <t>SD-057-240714-065918-6227</t>
  </si>
  <si>
    <t>2024-07-14 17:33:12</t>
  </si>
  <si>
    <t>【调研】-普通区域-奎文区-北斗山河城-15169572415-500M-宽带上网投诉-次数0-202407140000492186</t>
  </si>
  <si>
    <t>2024-07-15 18:34:00</t>
  </si>
  <si>
    <t>202407140000492186</t>
  </si>
  <si>
    <t xml:space="preserve">202407140000492186#宽带账号15169572415；宽带地址：潍坊高新高新城区宝通街北斗山河城5号楼；客户来电反映宽带无法连接，无法配合线上指导/客户不配合排障，显示质差路由器，请协助处理，谢谢！联系电话：15169572415；联系人：女士；来电流水：2024071417305814120868542。
</t>
  </si>
  <si>
    <t>2024-07-14 18:00:51</t>
  </si>
  <si>
    <t>2024-07-14 18:01:29</t>
  </si>
  <si>
    <t>SD-851-292958-9854-2745</t>
  </si>
  <si>
    <t>SD-057-240714-763148-5622</t>
  </si>
  <si>
    <t>2024-07-14 16:37:56</t>
  </si>
  <si>
    <t>【调研】-(目标)普通区域-青州市-营子花园小区-13963635398-300M-魔百和投诉-次数0-202407140000447787</t>
  </si>
  <si>
    <t>202407140000447787</t>
  </si>
  <si>
    <t>202407140000447787#流程受理流水号：20240714163727139636353981104597
客户号码:13963635398
客户姓名:邓**
投诉地市:潍坊
来话流水:2024071416343573620800699
宽带账号:13963635398
宽带账号归属地市:潍坊
宽带账号归属区县:青州市
故障地址:潍坊青州市王府街道青都街营子花园小区东区15号楼*********
联系电话:13963635398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故障细类:移动高清电视故障(专席)
携转原因:
故障时间:2024-07-14 16:33:56
魔百和单播/组播:组播
具体故障现象:电视机提示无信号，
客户其他诉求:
魔百和单/组播：组播;宽带小区$[营子花园小区]$</t>
  </si>
  <si>
    <t>2024-07-14 16:55:25</t>
  </si>
  <si>
    <t>2024-07-14 16:55:49</t>
  </si>
  <si>
    <t>SD-057-240714-915403-5692</t>
  </si>
  <si>
    <t>2024-07-14 16:44:02</t>
  </si>
  <si>
    <t>【调研】-80+普通-(目标)普通区域-高密市-李家八里庄-13854468828-200M-宽带上网投诉-次数0-20240714164153X513837265</t>
  </si>
  <si>
    <t>2024-07-15 17:45:00</t>
  </si>
  <si>
    <t>20240714164153X513837265</t>
  </si>
  <si>
    <t xml:space="preserve">流程受理流水号：20240714163932138544688281105095
客户号码:13854468828
客户姓名:陈**
投诉地市:潍坊
来话流水:2024071416391441820848700
宽带账号:13854468828
宽带账号归属地市:潍坊
宽带账号归属区县:高密市
故障地址:潍坊高密市密水街道李家八里庄李家八里庄李汝刚东墙K3号*********
联系电话:13854468828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故障时间:2024-07-14 16:39:44
具体故障现象:光猫亮红灯，
客户其他诉求:
</t>
  </si>
  <si>
    <t>2024-07-14 16:46:40</t>
  </si>
  <si>
    <t>2024-07-14 16:47:03</t>
  </si>
  <si>
    <t>SD-057-240714-619428-2511</t>
  </si>
  <si>
    <t>2024-07-14 11:34:49</t>
  </si>
  <si>
    <t>【调研】-普通区域-诸城市-盛元金帝-18366507918-300M-宽带上网投诉-次数0-202407140000249218</t>
  </si>
  <si>
    <t>202407140000249218</t>
  </si>
  <si>
    <t>202407140000249218#宽带账号：18366507918；宽带地址：潍坊诸城市密州街道东坡街盛元金帝2号楼**；客户来电反映移动高清卡顿，客户不配合排障，要求上门，提及投诉，请协助处理，谢谢！联系电话：18366507918；联系人：先生；来电流水：2024071411310555420812477</t>
  </si>
  <si>
    <t>2024-07-14 11:36:54</t>
  </si>
  <si>
    <t>2024-07-14 11:42:18</t>
  </si>
  <si>
    <t>2024-07-14 11:34:55</t>
  </si>
  <si>
    <t>80+金卡-普通区域-高密市-西周阳村自然村-13606477033-300M-宽带上网投诉-次数0-202407140000247522 一级督办</t>
  </si>
  <si>
    <t>202407140000247522</t>
  </si>
  <si>
    <t>2024-07-14 11:37:42</t>
  </si>
  <si>
    <t>2024-07-14 11:38:29</t>
  </si>
  <si>
    <t>SD-057-240714-801927-6378</t>
  </si>
  <si>
    <t>2024-07-14 17:51:38</t>
  </si>
  <si>
    <t>80+普通-普通区域-潍城区-张风潮村自然村-13685369086-300M-魔百和投诉-次数0-202407140000507232</t>
  </si>
  <si>
    <t>2024-07-15 18:52:00</t>
  </si>
  <si>
    <t>202407140000507232</t>
  </si>
  <si>
    <t>202407140000507232#流程受理流水号：20240714174813136853690861120116
客户号码:13685369086
客户姓名:郭**
投诉地市:潍坊
来话流水:2024071417473104320817143
宽带账号:13685369086
宽带账号归属地市:潍坊
宽带账号归属区县:潍城区
故障地址:潍坊潍城区军埠口综合项目区张风潮村张风潮村自然村11#中心街北东起第四排南起第3户张*********
联系电话:15505368288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故障大类:宽带/电视
故障细类:移动高清电视故障(专席)
携转原因:
故障时间:2024-07-14 17:54:17
魔百和单播/组播:单播
具体故障现象:电视直播或点播无法观看，
客户其他诉求:
魔百和单/组播：单播;宽带小区$[张风潮村自然村]$</t>
  </si>
  <si>
    <t>2024-07-14 17:55:34</t>
  </si>
  <si>
    <t>2024-07-14 17:56:43</t>
  </si>
  <si>
    <t>SD-057-240714-741932-6427</t>
  </si>
  <si>
    <t>2024-07-14 17:56:51</t>
  </si>
  <si>
    <t>【调研】-(目标)普通区域-诸城市-南湖公寓-13561439921-300M-宽带上网投诉-次数0-202407140000509387</t>
  </si>
  <si>
    <t>202407140000509387</t>
  </si>
  <si>
    <t>202407140000509387#宽带账号：13561439921宽带地址：潍坊诸城市密州街道文化路南湖公寓4号楼
客户来电反映宽带机顶盒无法使用，客户不会操作，无法配合线上指导，要求上门服务，请协助处理，谢谢！联系电话：本机联系人：女士来电流水：2024071417551403320882544</t>
  </si>
  <si>
    <t>2024-07-14 18:01:03</t>
  </si>
  <si>
    <t>2024-07-14 18:01:37</t>
  </si>
  <si>
    <t>SD-851-239219-12833-19794</t>
  </si>
  <si>
    <t>SD-057-240714-287016-188</t>
  </si>
  <si>
    <t>2024-07-14 08:32:14</t>
  </si>
  <si>
    <t>80+金卡-普通区域-昌邑市-流河沿街-15153681555-500M-宽带上网投诉-次数0-20240714083137X971058340</t>
  </si>
  <si>
    <t>20240714083137X971058340</t>
  </si>
  <si>
    <t xml:space="preserve">流程受理流水号：20240714082928151536815551001013
客户号码:15153681555
客户姓名:董**
投诉地市:潍坊
来话流水:2024071408284627020857550
宽带账号:15153681555
宽带账号归属地市:潍坊
宽带账号归属区县:昌邑市
故障地址:潍坊昌邑市流河镇流河街流河沿街4号箱*********
联系电话:17865512082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08:29:00
具体故障现象:光猫亮红灯，
客户其他诉求:客户催促，请尽快上门维修，谢谢
</t>
  </si>
  <si>
    <t>2024-07-14 08:36:53</t>
  </si>
  <si>
    <t>2024-07-14 08:38:23</t>
  </si>
  <si>
    <t>SD-851-262912-8095-19616</t>
  </si>
  <si>
    <t>SD-057-240714-961548-216</t>
  </si>
  <si>
    <t>2024-07-14 08:35:35</t>
  </si>
  <si>
    <t>【重投】-普通区域-寿光市-新天地广场-13561419389-100M-宽带上网投诉-次数0-20240714083236X156261850</t>
  </si>
  <si>
    <t>2024-07-15 09:36:00</t>
  </si>
  <si>
    <t>20240714083236X156261850</t>
  </si>
  <si>
    <t xml:space="preserve">流程受理流水号：20240714083048135614193891001163
客户号码:13561419389
客户姓名:崔**
投诉地市:潍坊
来话流水:2024071408303640120866355
宽带账号:13561419389
宽带账号归属地市:潍坊
宽带账号归属区县:寿光市
故障地址:潍坊寿光市圣城街道圣城街新天地广场新天地广场扩容1箱*********
联系电话:13561419389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08:31:49
具体故障现象:光猫亮红灯，
客户其他诉求:客户要求装维师傅尽快上门
</t>
  </si>
  <si>
    <t>2024-07-14 08:42:32</t>
  </si>
  <si>
    <t>2024-07-14 08:43:20</t>
  </si>
  <si>
    <t>SD-851-295683-10527-27491</t>
  </si>
  <si>
    <t>SD-057-240714-365487-1889</t>
  </si>
  <si>
    <t>2024-07-14 10:44:22</t>
  </si>
  <si>
    <t>普通区域-寒亭区-李家东庄村自然村-15866572051-300M-宽带上网投诉-次数0-20240714104144X904373883</t>
  </si>
  <si>
    <t>20240714104144X904373883</t>
  </si>
  <si>
    <t xml:space="preserve">【农村网络投诉】流程受理流水号：20240714104104158665720511033897
客户号码:15866572051
客户姓名:王**
投诉地市:潍坊
来话流水:2024071410404240620857936
宽带账号:15866572051
宽带账号归属地市:潍坊
宽带账号归属区县:寒亭区
故障地址:潍坊寒亭区寒亭街道李家东庄村李家东庄村自然村李家东庄村东南北街南一（+8）号箱扩容*********
联系电话:15866572051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10:41:49
具体故障现象:无法上网，室内的光纤线断了，请协助处理，谢谢
客户其他诉求:
</t>
  </si>
  <si>
    <t>2024-07-14 10:50:47</t>
  </si>
  <si>
    <t>2024-07-14 10:51:12</t>
  </si>
  <si>
    <t>SD-851-308508-2312-10330</t>
  </si>
  <si>
    <t>SD-057-240714-240913-1945</t>
  </si>
  <si>
    <t>2024-07-14 10:49:04</t>
  </si>
  <si>
    <t>普通区域-潍城区-北三里南区-13791688826-300M-宽带上网投诉-次数0-202407140000209236</t>
  </si>
  <si>
    <t>202407140000209236</t>
  </si>
  <si>
    <t>202407140000209236#流程受理流水号：20240714104618137916888261035182
客户号码:13791688826
客户姓名:张**
投诉地市:潍坊
来话流水:2024071410460728920818402
宽带账号:13791688826
宽带账号归属地市:潍坊
宽带账号归属区县:潍城区
故障地址:潍坊潍城区北关街道安顺路北三里南区11号楼*********
联系电话:2024071410391
联系人:张先生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
携转原因:
故障时间:2024-07-14 10:47:59
具体故障现象:宽带无法上网
客户其他诉求:
;宽带小区$[北三里南区]$</t>
  </si>
  <si>
    <t>2024-07-14 10:59:07</t>
  </si>
  <si>
    <t>2024-07-14 10:59:33</t>
  </si>
  <si>
    <t>SD-852-240818-148-5063</t>
  </si>
  <si>
    <t>SD-057-240714-576041-1946</t>
  </si>
  <si>
    <t>2024-07-14 10:49:07</t>
  </si>
  <si>
    <t>【调研】-80+普通-普通区域-寒亭区-信佳花园小区-15053666682-1000M-宽带上网投诉-次数0-202407140000211510</t>
  </si>
  <si>
    <t>202407140000211510</t>
  </si>
  <si>
    <t xml:space="preserve">202407140000211510#流程受理流水号：20240714104820150536666821035684
客户号码:15053666682
客户姓名:刘**
投诉地市:潍坊
来话流水:2024071410475879720838918
宽带账号:15053666682
宽带账号归属地市:潍坊
宽带账号归属区县:寒亭区
故障地址:潍坊寒亭区经济开发区民主街信佳花园小区3号楼*********
联系电话:15053666682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故障细类:移动高清电视故障
携转原因:
故障时间:2024-07-14 10:48:40
魔百和单播/组播:组播
具体故障现象:电视提示网络类错误，
客户其他诉求:客户侧为质差终端，要求上门更换终端并一并处理故障问题。
</t>
  </si>
  <si>
    <t>2024-07-14 10:52:02</t>
  </si>
  <si>
    <t>2024-07-14 10:52:23</t>
  </si>
  <si>
    <t>SD-851-289071-25656-26861</t>
  </si>
  <si>
    <t>SD-057-240714-528037-185</t>
  </si>
  <si>
    <t>2024-07-14 08:31:21</t>
  </si>
  <si>
    <t>【调研】-80+普通-普通区域-青州市-尹家庄村自然村-15964580283-300M-宽带上网投诉-次数0-202407140000096175</t>
  </si>
  <si>
    <t>202407140000096175</t>
  </si>
  <si>
    <t>202407140000096175#流程受理流水号：20240714082926159645802831001012
客户号码:15964580283
客户姓名:张**
投诉地市:潍坊
来话流水:2024071408291042720859388
宽带账号:15964580283
宽带账号归属地市:潍坊
宽带账号归属区县:青州市
故障地址:潍坊青州市王府街道尹家庄村尹家庄村自然村扩1号箱（村西北张宗成*********
联系电话:15964580283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08:30:10
具体故障现象:提示网络无法连接，
客户其他诉求:
;宽带小区$[尹家庄村自然村]$</t>
  </si>
  <si>
    <t>2024-07-14 08:43:33</t>
  </si>
  <si>
    <t>2024-07-14 08:43:57</t>
  </si>
  <si>
    <t>SD-851-281934-20245-17425</t>
  </si>
  <si>
    <t>SD-057-240714-701325-220</t>
  </si>
  <si>
    <t>2024-07-14 08:35:42</t>
  </si>
  <si>
    <t>普通区域-昌邑市-南鄑亭村自然村-13869653953-200M-宽带上网投诉-次数0-20240714083307X187361180</t>
  </si>
  <si>
    <t>20240714083307X187361180</t>
  </si>
  <si>
    <t xml:space="preserve">【农村网络投诉】流程受理流水号：20240714083108138696539531001232
客户号码:13869653953
客户姓名:王**
投诉地市:潍坊
来话流水:2024071408293722620861409
宽带账号:13869653953
宽带账号归属地市:潍坊
宽带账号归属区县:昌邑市
故障地址:潍坊昌邑市李家埠镇南鄑亭村南鄑亭村王成都0号楼*********
联系电话:15964573155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08:31:37
具体故障现象:提示网络无法连接，
客户其他诉求:客户来电要求尽快让师傅去看看
</t>
  </si>
  <si>
    <t>2024-07-14 08:41:26</t>
  </si>
  <si>
    <t>2024-07-14 08:42:26</t>
  </si>
  <si>
    <t>SD-851-289889-2685-28599</t>
  </si>
  <si>
    <t>SD-057-240714-573028-243</t>
  </si>
  <si>
    <t>2024-07-14 08:38:09</t>
  </si>
  <si>
    <t>【调研】-普通区域-诸城市-东花园村-13964687612-100M-宽带上网投诉-次数0-20240714083507X307852182</t>
  </si>
  <si>
    <t>2024-07-15 09:39:00</t>
  </si>
  <si>
    <t>20240714083507X307852182</t>
  </si>
  <si>
    <t xml:space="preserve">【农村网络投诉】流程受理流水号：20240714083409139646876121001827
客户号码:13964687612
客户姓名:陈**
投诉地市:潍坊
来话流水:2024071408334704220885351
宽带账号:13964687612
宽带账号归属地市:潍坊
宽带账号归属区县:诸城市
故障地址:潍坊诸城市辛兴镇东花园东花园村东花园村西南1#箱*********
联系电话:13964687612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08:34:45
具体故障现象:光猫亮红灯，
客户其他诉求:
</t>
  </si>
  <si>
    <t>2024-07-14 08:40:08</t>
  </si>
  <si>
    <t>2024-07-14 08:40:29</t>
  </si>
  <si>
    <t>SD-851-295133-2111-29930</t>
  </si>
  <si>
    <t>SD-057-240714-581624-1928</t>
  </si>
  <si>
    <t>2024-07-14 10:47:27</t>
  </si>
  <si>
    <t>(目标)普通区域-奎文区-盛世香榭里-13371458766-100M-宽带上网投诉-次数0-20240714104614X174017434</t>
  </si>
  <si>
    <t>2024-07-15 11:48:00</t>
  </si>
  <si>
    <t>20240714104614X174017434</t>
  </si>
  <si>
    <t xml:space="preserve">流程受理流水号：20240714104446133714587661034790
客户号码:13371458766
客户姓名:张**
投诉地市:潍坊
来话流水:2024071410430448320884551
宽带账号:13371458766
宽带账号归属地市:潍坊
宽带账号归属区县:奎文区
故障地址:潍坊奎文区北苑街道虞河路盛世香榭里28号楼*********
联系电话:13371458766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故障细类:网速慢/上网掉线(专席)
携转原因:
故障时间:2024-07-14 10:38:59
具体故障现象:网速慢卡顿，
客户其他诉求:客户来电反映宽带网速慢，线上排障不认可
</t>
  </si>
  <si>
    <t>2024-07-14 10:51:49</t>
  </si>
  <si>
    <t>2024-07-14 10:52:08</t>
  </si>
  <si>
    <t>SD-851-319317-6021-20588</t>
  </si>
  <si>
    <t>SD-057-240714-724613-1931</t>
  </si>
  <si>
    <t>2024-07-14 10:47:34</t>
  </si>
  <si>
    <t>普通区域-诸城市-麻姑馆自然村-13515365727-100M-魔百和投诉-次数0-202407140000207044</t>
  </si>
  <si>
    <t>202407140000207044</t>
  </si>
  <si>
    <t>202407140000207044#【已关注中国移动10086微信公众号】流程受理流水号：20240714104641135153657271035274
客户号码:13515365727
客户姓名:谢**
投诉地市:潍坊
来话流水:2024071410450045020806068
宽带账号:13515365727
宽带账号归属地市:潍坊
宽带账号归属区县:诸城市
故障地址:潍坊诸城市林家村镇麻姑馆麻姑馆自然村麻姑馆村西南5号箱*********
联系电话:18354285746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
携转原因:
故障时间:2024-07-14 10:46:51
魔百和单播/组播:组播
具体故障现象:客户要求下午尽快联系处理
客户其他诉求:
魔百和单/组播：组播;宽带小区$[麻姑馆自然村]$</t>
  </si>
  <si>
    <t>2024-07-14 10:49:40</t>
  </si>
  <si>
    <t>2024-07-14 10:50:01</t>
  </si>
  <si>
    <t>SD-057-240714-930175-253</t>
  </si>
  <si>
    <t>2024-07-14 08:38:41</t>
  </si>
  <si>
    <t>普通区域-昌乐县-矿机老家属院楼-13964644321-1000M-宽带上网投诉-次数0-20240714083737X457147540</t>
  </si>
  <si>
    <t>20240714083737X457147540</t>
  </si>
  <si>
    <t xml:space="preserve">流程受理流水号：20240714083515139646443211002083
客户号码:13964644321
客户姓名:赵**
投诉地市:潍坊
来话流水:2024071408330321920880766
宽带账号:13964644321
宽带账号归属地市:潍坊
宽带账号归属区县:昌乐县
故障地址:潍坊昌乐县城关街道孤山街矿机老家属院楼昌东新天地17号楼*********
联系电话:13964644321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08:36:09
具体故障现象:光猫亮红灯，
客户其他诉求:
</t>
  </si>
  <si>
    <t>2024-07-14 08:40:27</t>
  </si>
  <si>
    <t>2024-07-14 08:40:45</t>
  </si>
  <si>
    <t>SD-851-289012-241-9633</t>
  </si>
  <si>
    <t>SD-057-240714-403216-1856</t>
  </si>
  <si>
    <t>80+普通-(目标)普通区域-坊子区-荆山洼高村-13583698165-500M-宽带上网投诉-次数0-202407140000201612</t>
  </si>
  <si>
    <t>202407140000201612</t>
  </si>
  <si>
    <t>202407140000201612#宽带账号：13583698165；宽带地址：潍坊坊子区荆山洼经济发展区坊城街道高村194号；客户来电反映电视经常提示播放异常，经查询客户侧为质差终端，请协助上门更换终端并一并处理故障问题，谢谢！联系电话：本机；联系人：女士；来电流水：2024071410302125120842290。</t>
  </si>
  <si>
    <t>2024-07-14 10:43:52</t>
  </si>
  <si>
    <t>2024-07-14 10:44:33</t>
  </si>
  <si>
    <t>SD-851-307407-119949-5639</t>
  </si>
  <si>
    <t>SD-057-240714-635480-1934</t>
  </si>
  <si>
    <t>2024-07-14 10:47:45</t>
  </si>
  <si>
    <t>80+金卡-FTTR-普通区域-安丘市-潘水崖村-15006562363-1000M-宽带上网投诉-次数0-202407140000206104</t>
  </si>
  <si>
    <t>202407140000206104</t>
  </si>
  <si>
    <t>202407140000206104#导航立单,客户通过语音导航反馈宽带故障问题,经诊断光猫设备性能不佳,要求装维回访处理,请协助.联系电话：15006562363</t>
  </si>
  <si>
    <t>2024-07-14 10:50:52</t>
  </si>
  <si>
    <t>2024-07-14 10:51:40</t>
  </si>
  <si>
    <t>SD-851-294578-5676-6200</t>
  </si>
  <si>
    <t>SD-057-240714-813647-254</t>
  </si>
  <si>
    <t>2024-07-14 08:38:44</t>
  </si>
  <si>
    <t>【重投】-【调研】-80+金卡-普通区域-高密市-人民大街西969号醴泉商住城-13583653222-1000M-宽带上网投诉-次数0-202407140000099394</t>
  </si>
  <si>
    <t>202407140000099394</t>
  </si>
  <si>
    <t>202407140000099394#宽带账号：13583653222；宽带地址：潍坊高密市醴泉街道人民大街人民大街西969号醴泉商住城1号楼；客户来电反映，要求师傅上门整理线路，请协助处理，谢谢！联系电话：13583653222；联系人：；来电流水：2024071408363892920803937</t>
  </si>
  <si>
    <t>2024-07-14 08:39:44</t>
  </si>
  <si>
    <t>2024-07-14 08:40:15</t>
  </si>
  <si>
    <t>SD-852-339543-2404-22969</t>
  </si>
  <si>
    <t>SD-057-240714-781659-1878</t>
  </si>
  <si>
    <t>2024-07-14 10:43:26</t>
  </si>
  <si>
    <t>【调研】-80+普通-(目标)普通区域-安丘市-金地太阳城(含小庄子安置楼)-13516384396-300M-宽带上网投诉-次数0-202407140000205362</t>
  </si>
  <si>
    <t>202407140000205362</t>
  </si>
  <si>
    <t xml:space="preserve">202407140000205362#宽带账号：13516384396宽带地址：潍坊安丘市兴安街道潍安路金地太阳城(含小庄子安置楼)32-33号楼********，客户来电反映表示宽带网络网速慢，客户不配合线上指导，要求上门，谢谢！联系电话：13516384396联系人：男士；来电流水：2024071410394206920846568
</t>
  </si>
  <si>
    <t>2024-07-14 10:44:29</t>
  </si>
  <si>
    <t>2024-07-14 10:45:04</t>
  </si>
  <si>
    <t>SD-852-296588-1358-28008</t>
  </si>
  <si>
    <t>SD-057-240714-896235-236</t>
  </si>
  <si>
    <t>2024-07-14 08:37:29</t>
  </si>
  <si>
    <t>80+普通-普通区域-临朐县-榆林店自然村-13465700677-1000M-宽带上网投诉-次数0-202407140000096851</t>
  </si>
  <si>
    <t>202407140000096851</t>
  </si>
  <si>
    <t xml:space="preserve">202407140000096851#宽带账号：13465700677宽带地址：潍坊临朐县东城街道榆林店村
客户来电反映宽带机顶盒无法使用，客户不会操作，无法配合线上指导，要求上门服务，请协助处理，谢谢！联系电话：本机联系人：女士来电流水：2024071408341493720888365
</t>
  </si>
  <si>
    <t>2024-07-14 08:40:09</t>
  </si>
  <si>
    <t>2024-07-14 08:41:57</t>
  </si>
  <si>
    <t>SD-851-282969-924-110</t>
  </si>
  <si>
    <t>SD-057-240714-634579-1684</t>
  </si>
  <si>
    <t>2024-07-14 10:29:06</t>
  </si>
  <si>
    <t>普通区域-安丘市-冢子坡村自然村-13964689433-200M-宽带上网投诉-次数0-20240714102656X165661370</t>
  </si>
  <si>
    <t>2024-07-15 11:30:00</t>
  </si>
  <si>
    <t>20240714102656X165661370</t>
  </si>
  <si>
    <t xml:space="preserve">【农村网络投诉】流程受理流水号：20240714102410139646894331029647
客户号码:13964689433
客户姓名:田**
投诉地市:潍坊
来话流水:2024071410233219520864537
宽带账号:13964689433
宽带账号归属地市:潍坊
宽带账号归属区县:安丘市
故障地址:潍坊安丘市大城埠冢子坡村冢子坡村自然村冢子坡村南1号箱谭耀苗*********
联系电话:18162071103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09:35:08
具体故障现象:光猫灯正常但电脑手机无法上网，
客户其他诉求:
</t>
  </si>
  <si>
    <t>2024-07-14 10:45:51</t>
  </si>
  <si>
    <t>2024-07-14 10:46:23</t>
  </si>
  <si>
    <t>SD-851-271517-14587-19673</t>
  </si>
  <si>
    <t>SD-057-240714-964832-2944</t>
  </si>
  <si>
    <t>2024-07-14 12:13:16</t>
  </si>
  <si>
    <t>80+普通-普通区域-青州市-青州中央华府-17865605086-1000M-宽带上网投诉-次数0-202407140000277253</t>
  </si>
  <si>
    <t>202407140000277253</t>
  </si>
  <si>
    <t>202407140000277253#流程受理流水号：20240714121105178656050861055054
客户号码:17865605086
客户姓名:陈*
投诉地市:潍坊
来话流水:2024071412101426620879000
宽带账号:17865605086
宽带账号归属地市:潍坊
宽带账号归属区县:青州市
故障地址:潍坊青州市王府街道衡王府路中央华府9号楼*********
联系电话:17865605086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12:10:08
具体故障现象:
Pon闪烁：引导客户将光纤线插紧，将弯折的位置捋直后重启无效
客户其他诉求:
;宽带小区$[青州中央华府]$</t>
  </si>
  <si>
    <t>2024-07-14 12:19:15</t>
  </si>
  <si>
    <t>2024-07-14 12:19:39</t>
  </si>
  <si>
    <t>SD-851-314053-6836-8411</t>
  </si>
  <si>
    <t>SD-057-240714-901275-1257</t>
  </si>
  <si>
    <t>2024-07-14 10:00:48</t>
  </si>
  <si>
    <t>80+金卡-普通区域-坊子区-老区河湾村-15953627138-500M-宽带上网投诉-次数0-202407140000167067</t>
  </si>
  <si>
    <t>202407140000167067</t>
  </si>
  <si>
    <t>202407140000167067#受理号码 : 15953627138客户姓名 : 蒋**号码归属地 : 潍坊坊子 － 坊子用户品牌 : 全球通
宽带故障客户要求上门请选择谢谢
潍坊坊子区坊子老区七马路老区河湾村（保护村庄，禁止非凤凰开户）4号箱于洋外墙
先生 本机 流水2024071409563468720862795</t>
  </si>
  <si>
    <t>2024-07-14 10:03:59</t>
  </si>
  <si>
    <t>2024-07-14 10:04:31</t>
  </si>
  <si>
    <t>SD-851-250783-13233-17267</t>
  </si>
  <si>
    <t>SD-057-240714-278541-7974</t>
  </si>
  <si>
    <t>2024-07-14 20:40:27</t>
  </si>
  <si>
    <t>(目标)普通区域-安丘市-小马家庄-18764695320-300M-宽带上网投诉-次数0-202407140000579947</t>
  </si>
  <si>
    <t>202407140000579947</t>
  </si>
  <si>
    <t>202407140000579947#宽带账号：18764695320；联系电话：18764695320宽带地址：潍坊安丘市官庄镇郑家沙沟村郑家沙沟村；客户来电反映网络卡顿，要求上门处理, 来电流水：2024071420382441920845076</t>
  </si>
  <si>
    <t>2024-07-14 20:43:23</t>
  </si>
  <si>
    <t>2024-07-14 20:45:19</t>
  </si>
  <si>
    <t>SD-057-240714-120645-278</t>
  </si>
  <si>
    <t>2024-07-14 08:41:15</t>
  </si>
  <si>
    <t>【调研】-普通区域-高密市-密水田园-17305363079-500M-宽带上网投诉-次数0-20240714083831X511660240</t>
  </si>
  <si>
    <t>20240714083831X511660240</t>
  </si>
  <si>
    <t xml:space="preserve">流程受理流水号：20240714083659173053630791002489
客户号码:17305363079
客户姓名:刘**
投诉地市:潍坊
来话流水:2024071408360591820800320
宽带账号:17305363079
宽带账号归属地市:潍坊
宽带账号归属区县:高密市
故障地址:潍坊高密市密水街道密水大街密水田园4号楼*********
联系电话:17305363079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08:38:00
具体故障现象:提示网络无法连接，
客户其他诉求:
</t>
  </si>
  <si>
    <t>2024-07-14 08:42:46</t>
  </si>
  <si>
    <t>2024-07-14 08:43:06</t>
  </si>
  <si>
    <t>SD-851-245757-49696-20653</t>
  </si>
  <si>
    <t>SD-057-240714-206578-4529</t>
  </si>
  <si>
    <t>2024-07-14 14:57:17</t>
  </si>
  <si>
    <t>80+普通-(目标)普通区域-坊子区-西河下村自然村-18764742850-100M-宽带上网投诉-次数0-20240714114522X722316618</t>
  </si>
  <si>
    <t>2024-07-15 15:58:00</t>
  </si>
  <si>
    <t>20240714114522X722316618</t>
  </si>
  <si>
    <t>平台流水号部转-20240700141417申诉信息流水号部-20240700138299孙敬辞联系电话18866728342申诉涉及号码18764742850潍坊2024-07-13 23:08:147月4日在坊子区凤凰街广场路交叉口移动营业厅办宽带，我跟窗口说是企业办公需要四台台式机办公，营业员郑凤飞说需要安装全屋覆盖，还需要自行购买交换机，我说如果下午去安装我交换机是后买来自己不会装怎么办，郑凤飞说没事交换机到了再让师傅去一趟给你装上连上四台电脑，后来约安装师傅上门说只负责把网开通不负责别的连网线业务，当天7.10日我就联系郑凤飞她说她让网络部同事去给安装下就行，我跟她说我们办公很着急，请她尽快办理，她说可能下午没时间过去了，那我跟她说我们可以等到到晚上8点多都没问题，她说她问问，如果不行就7.11号上午去。7.11日上午8点半我就联系她，她说网络部同事开会，我9点多又打给她，她不接只微信回复我说网络部同事开会，和她说好几次很着急麻烦尽快，一直等到下午也没联系我，我就给她打电话发消息她都不接不回，我就打10086请求督促，10086后台转了安装师傅电话回复，我说不是安装师傅的问题是郑凤飞答应找别人安装网线连接交换机。下午7点多我们公司这边有生意运作急需台式机网络资料，我用办网络的手机号联系她就是不接换号打立即接，态度特别不好还说投诉了不给安了等。我再打10086也没人联系我。
此投诉为工信部自查单，请立即联系客户处理，做好沟通解释工作，并于第3个工作日的17：00前将投诉处理报告上传至工单附件中。</t>
  </si>
  <si>
    <t>2024-07-14 15:02:58</t>
  </si>
  <si>
    <t>2024-07-14 15:03:29</t>
  </si>
  <si>
    <t>SD-852-294213-2405-20709</t>
  </si>
  <si>
    <t>SD-057-240714-465380-4970</t>
  </si>
  <si>
    <t>2024-07-14 15:28:42</t>
  </si>
  <si>
    <t>(目标)普通区域-奎文区-七星之都-18763691785-300M-宽带上网投诉-次数0-202407140000389852</t>
  </si>
  <si>
    <t>202407140000389852</t>
  </si>
  <si>
    <t xml:space="preserve">202407140000389852#宽带账号：18763691785；宽带地址：潍坊高新高新城区东方路七星之都2号楼*********；客户来电反映宽带/移动高清*****，客户不在现场，无法配合线上指导/客户不配合排障，要求上门，请协助处理，谢谢！联系电话：17863679688；联系人：先生；来电流水：2024071415234707320857834 </t>
  </si>
  <si>
    <t>2024-07-14 15:31:22</t>
  </si>
  <si>
    <t>2024-07-14 15:39:01</t>
  </si>
  <si>
    <t>SD-057-240714-380261-4971</t>
  </si>
  <si>
    <t>2024-07-14 15:29:00</t>
  </si>
  <si>
    <t>80+银卡-普通区域-寿光市-碱疃村自然村-15963691799-500M-宽带上网投诉-次数0-202407140000392137</t>
  </si>
  <si>
    <t>202407140000392137</t>
  </si>
  <si>
    <t>202407140000392137#宽带账号15963691799：；宽带地址：潍坊寿光市侯镇碱疃村碱疃村自然村碱疃村扩容4号箱*********客户来电反映宽带电视无法观看，联系电话18763697265来电流水；2024071415193981720814652，经查询客户侧为质差机顶盒，请协助更换终端并一并处理故障问题，谢谢！</t>
  </si>
  <si>
    <t>2024-07-14 15:31:54</t>
  </si>
  <si>
    <t>2024-07-14 15:32:29</t>
  </si>
  <si>
    <t>SD-057-240714-843206-7977</t>
  </si>
  <si>
    <t>2024-07-14 20:40:59</t>
  </si>
  <si>
    <t>(目标)普通区域-高密市-李家山东村-13964725399-200M-宽带上网投诉-次数0-202407140000579734</t>
  </si>
  <si>
    <t>202407140000579734</t>
  </si>
  <si>
    <t>202407140000579734#宽带账号：13964725399；宽带地址：潍坊高密市阚家镇李家山东村行政村李家山东村高密李家山东17号箱；客户来电反映宽带机顶盒电视网络无法连接，经查询客户侧为质差机顶盒，请协助上门更换终端并一并处理故障问题，谢谢！联系电话：15966190756；联系人：先生；来电流水：2024071420374041620842367</t>
  </si>
  <si>
    <t>2024-07-14 20:46:16</t>
  </si>
  <si>
    <t>2024-07-14 20:47:28</t>
  </si>
  <si>
    <t>SD-851-302563-72385-27530</t>
  </si>
  <si>
    <t>SD-057-240714-073426-1633</t>
  </si>
  <si>
    <t>2024-07-14 10:24:01</t>
  </si>
  <si>
    <t>普通区域-潍城区-南季自然村-19953679970-300M-宽带上网投诉-次数0-202407140000185497</t>
  </si>
  <si>
    <t>202407140000185497</t>
  </si>
  <si>
    <t xml:space="preserve">202407140000185497#宽带账号：19953679970  ；宽带地址：潍坊潍城区军埠口综合项目区南季南季自然村10#东数第1条胡同北数第7排西户*********
   ；客户来电反映宽带不能用，光猫亮红灯，拔插捋直光纤线未恢复，要求上门，请协助处理，谢谢！联系电话：18763649133；联系人：先生；来电流水：2024071410183914720809396
</t>
  </si>
  <si>
    <t>2024-07-14 10:26:45</t>
  </si>
  <si>
    <t>2024-07-14 10:27:09</t>
  </si>
  <si>
    <t>SD-057-240714-148062-1288</t>
  </si>
  <si>
    <t>2024-07-14 10:03:38</t>
  </si>
  <si>
    <t>【调研】-普通区域-高密市-凯远宿舍-13953601335-100M-宽带上网投诉-次数0-202407140000169799</t>
  </si>
  <si>
    <t>2024-07-15 11:04:00</t>
  </si>
  <si>
    <t>202407140000169799</t>
  </si>
  <si>
    <t xml:space="preserve">202407140000169799#流程受理流水号：20240714100307139536013351024206
客户号码:13953601335
客户姓名:赵**
投诉地市:潍坊
来话流水:2024071410022091020826047
宽带账号:13953601335
宽带账号归属地市:潍坊
宽带账号归属区县:高密市
故障地址:潍坊高密市朝阳街道夷安大道凯远宿舍高密凯远宿舍1单元8号箱*********
联系电话:13953601335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故障时间:2024-07-14 10:03:15
魔百和单播/组播:组播
具体故障现象:电视直播或点播无法观看，
客户其他诉求:客户侧为质差终端，要求上门更换终端并一并处理故障问题。
</t>
  </si>
  <si>
    <t>2024-07-14 10:07:34</t>
  </si>
  <si>
    <t>2024-07-14 10:09:44</t>
  </si>
  <si>
    <t>SD-057-240714-408597-1344</t>
  </si>
  <si>
    <t>2024-07-14 10:08:25</t>
  </si>
  <si>
    <t>【调研】-普通区域-青州市-西石塔村自然村-15069669635-500M-魔百和投诉-次数0-202407140000173188</t>
  </si>
  <si>
    <t>202407140000173188</t>
  </si>
  <si>
    <t>202407140000173188#流程受理流水号：20240714100743150696696351025426
客户号码:15069669635
客户姓名:尤**
投诉地市:潍坊
来话流水:2024071410053312320862326
宽带账号:15069669635
宽带账号归属地市:潍坊
宽带账号归属区县:青州市
故障地址:潍坊青州市高柳镇西石塔村西石塔村自然村扩容1号箱（冯清海）*********
联系电话:13963695897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光功率:-16.21
故障大类:宽带/电视
故障细类:移动高清电视故障(专席)
携转原因:
故障时间:2024-07-14 10:06:21
魔百和单播/组播:组播
具体故障现象:电视机提示无信号，
客户其他诉求:尽快处理 谢谢 
魔百和单/组播：组播;宽带小区$[西石塔村自然村]$</t>
  </si>
  <si>
    <t>2024-07-14 10:11:38</t>
  </si>
  <si>
    <t>2024-07-14 10:12:13</t>
  </si>
  <si>
    <t>SD-851-243597-14059-15951</t>
  </si>
  <si>
    <t>SD-057-240714-045632-5319</t>
  </si>
  <si>
    <t>2024-07-14 16:11:11</t>
  </si>
  <si>
    <t>80+金卡-普通区域-诸城市-舜邦时代广场-13583616710-300M-宽带上网投诉-次数0-20240714160853X533061449</t>
  </si>
  <si>
    <t>2024-07-15 17:12:00</t>
  </si>
  <si>
    <t>20240714160853X533061449</t>
  </si>
  <si>
    <t xml:space="preserve">流程受理流水号：20240714160825135836167101097966
客户号码:13583616710
客户姓名:姜**
投诉地市:潍坊
来话流水:2024071416080532120821424
宽带账号:13583616710
宽带账号归属地市:潍坊
宽带账号归属区县:诸城市
故障地址:潍坊诸城市密州街道人民东路舜邦时代广场1号楼*********
联系电话:13583616710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16:08:45
具体故障现象:光猫亮红灯，
客户其他诉求:
</t>
  </si>
  <si>
    <t>2024-07-14 16:12:43</t>
  </si>
  <si>
    <t>2024-07-14 16:13:23</t>
  </si>
  <si>
    <t>SD-851-293351-11392-24121</t>
  </si>
  <si>
    <t>SD-057-240714-697581-5379</t>
  </si>
  <si>
    <t>2024-07-14 16:14:02</t>
  </si>
  <si>
    <t>80+普通-普通区域-高密市-八里庄-18353679456-500M-宽带上网投诉-次数0-202407140000427197</t>
  </si>
  <si>
    <t>2024-07-15 17:15:00</t>
  </si>
  <si>
    <t>202407140000427197</t>
  </si>
  <si>
    <t>202407140000427197#宽带账号：18353679456；宽带地址：潍坊高密市密水街道八里庄行政村八里庄高密八里庄李严亮36号箱；客户来电反映宽带不能正常使用客户不配合排障，要求上门，请协助处理，谢谢！联系电话：18353679456；联系人：先生；来电流水：2024071416121803820865897</t>
  </si>
  <si>
    <t>2024-07-14 16:18:27</t>
  </si>
  <si>
    <t>2024-07-14 16:21:12</t>
  </si>
  <si>
    <t>SD-851-317863-11036-13301</t>
  </si>
  <si>
    <t>SD-057-240714-681370-300</t>
  </si>
  <si>
    <t>2024-07-14 08:44:07</t>
  </si>
  <si>
    <t>80+白金-普通区域-青州市-大关营村-13780800188-1000M-宽带上网投诉-次数0-20240714084104X664636991</t>
  </si>
  <si>
    <t>20240714084104X664636991</t>
  </si>
  <si>
    <t>【农村网络投诉】【预处理派单】宽带账号：13780800188，宽带地址： 潍坊青州市弥河镇大关营村大关营村扩24号箱（村卫生室南面）*********，故障现象：无法连接，故障现象类型：频繁出现故障，客户诉求：指示灯正常网络一直无法连接上提示密码错误，因是移动的路由器客户已经输入后面的密码不对，家里也没有其他正在使用已连接的设备，无法核实到密码，请协助受理谢谢！，联系电话：18866183783，通话流水：2024071408332503220882956。接入方式：FTTH，当前是否在线：在线，端到端诊断结果：客户侧设备问题，是否智能网关：是，光功率-23.872161432802645。</t>
  </si>
  <si>
    <t>2024-07-14 08:46:22</t>
  </si>
  <si>
    <t>2024-07-14 08:47:10</t>
  </si>
  <si>
    <t>SD-851-334937-4678-13899</t>
  </si>
  <si>
    <t>SD-057-240714-817653-4476</t>
  </si>
  <si>
    <t>2024-07-14 14:50:11</t>
  </si>
  <si>
    <t>80+普通-普通区域-诸城市-相州二三村自然村-15053618978-1000M-宽带上网投诉-次数0-20240714144750X670983595</t>
  </si>
  <si>
    <t>20240714144750X670983595</t>
  </si>
  <si>
    <t xml:space="preserve">【农村网络投诉】流程受理流水号：20240714144707150536189781080832
客户号码:15053618978
客户姓名:朱**
投诉地市:潍坊
来话流水:2024071414361489220861222
宽带账号:15053618978
宽带账号归属地市:潍坊
宽带账号归属区县:诸城市
故障地址:潍坊诸城市相州镇相州二三村相州二三村自然村诸城相州二三村55号箱*********
联系电话:15053618978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15:50:35
具体故障现象:光猫亮红灯，
客户其他诉求:
</t>
  </si>
  <si>
    <t>2024-07-14 14:51:49</t>
  </si>
  <si>
    <t>2024-07-14 14:54:33</t>
  </si>
  <si>
    <t>SD-851-266438-12286-14681</t>
  </si>
  <si>
    <t>SD-057-240714-597826-1291</t>
  </si>
  <si>
    <t>【调研】-80+银卡-(目标)普通区域-安丘市-岔河子社区（壹号公馆、紫金公馆、水木菁华）-15288839828-300M-宽带上网投诉-次数0-202407140000167020</t>
  </si>
  <si>
    <t>202407140000167020</t>
  </si>
  <si>
    <t>202407140000167020#宽带账号：15288839828；联系电话：15288839828宽带地址：潍坊安丘市刘家尧镇岔河子村岔河子社区；客户来电反映宽带无网络连接，客户异机来电报修，线上指导无法配合操作，要求上门处理，来电流水：2024071410004224720807958</t>
  </si>
  <si>
    <t>2024-07-14 10:09:05</t>
  </si>
  <si>
    <t>2024-07-14 10:09:28</t>
  </si>
  <si>
    <t>SD-057-240714-632089-4978</t>
  </si>
  <si>
    <t>2024-07-14 15:29:27</t>
  </si>
  <si>
    <t>80+普通-FTTR-普通区域-奎文区-梨园小区-13863687882-1000M-宽带上网投诉-次数0-20240714152739X598068540</t>
  </si>
  <si>
    <t>20240714152739X598068540</t>
  </si>
  <si>
    <t xml:space="preserve">流程受理流水号：20240714152635138636878821088867
客户号码:13863687882
客户姓名:刘*
投诉地市:潍坊
来话流水:2024071415242020320863581
宽带账号:13863687882
宽带账号归属地市:潍坊
宽带账号归属区县:高新
故障地址:潍坊高新高新城区新华路梨园小区4号楼*********
联系电话:13863687882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光功率:-13.78
故障大类:宽带/电视
故障细类:宽带无法上网(专席)
携转原因:
故障时间:2024-07-14 15:26:07
具体故障现象:提示网络无法连接，指示灯正常重启未恢复
客户其他诉求:请处理，谢谢
</t>
  </si>
  <si>
    <t>2024-07-14 15:31:33</t>
  </si>
  <si>
    <t>2024-07-14 15:33:21</t>
  </si>
  <si>
    <t>SD-851-239358-21592-15144</t>
  </si>
  <si>
    <t>SD-057-240714-801237-5386</t>
  </si>
  <si>
    <t>2024-07-14 16:14:16</t>
  </si>
  <si>
    <t>普通区域-诸城市-洼里自然村-15853635475-200M-宽带上网投诉-次数0-20240714161147X707040164</t>
  </si>
  <si>
    <t>20240714161147X707040164</t>
  </si>
  <si>
    <t xml:space="preserve">【农村网络投诉】流程受理流水号：20240714160942158536354751098237
客户号码:15853635475
客户姓名:陈**
投诉地市:潍坊
来话流水:2024071416062120820803018
宽带账号:15853635475
宽带账号归属地市:潍坊
宽带账号归属区县:诸城市
故障地址:潍坊诸城市龙都街道洼里洼里自然村洼里村西路南超市2号箱*********
联系电话:15853635475
联系人:先生/女士
工单紧急程度:非常紧急
是否有升级投诉倾向:是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故障时间:2024-07-14 16:09:44
具体故障现象:客户表示光猫亮红灯，已排查客户设备指示灯，查询光信号红灯，已指导捋顺插紧光纤线，重启光猫未恢复，记录反馈，客户要求10分钟联系处理，已经有工单但是客户有投诉工信部意向，所有提交此工单，请核对地址尽快处理谢谢
客户其他诉求:
</t>
  </si>
  <si>
    <t>2024-07-14 16:17:00</t>
  </si>
  <si>
    <t>2024-07-14 16:17:29</t>
  </si>
  <si>
    <t>SD-057-240714-075618-5437</t>
  </si>
  <si>
    <t>2024-07-14 16:15:57</t>
  </si>
  <si>
    <t>普通区域-寿光市-东付社区金光街沿街-18765767959-200M-宽带上网投诉-次数0-202407140000428808</t>
  </si>
  <si>
    <t>2024-07-15 17:16:00</t>
  </si>
  <si>
    <t>202407140000428808</t>
  </si>
  <si>
    <t>202407140000428808#流程受理流水号：20240714161435187657679591099351
客户号码:18765767959
客户姓名:王**
投诉地市:潍坊
来话流水:2024071416140913820885651
宽带账号:18765767959
宽带账号归属地市:潍坊
宽带账号归属区县:寿光市
故障地址:潍坊寿光市圣城街道金光街东付社区金光街沿街1号箱*********
联系电话:13905410393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故障细类:宽带网速慢/卡顿
携转原因:
故障时间:2024-07-14 16:14:47
具体故障现象:提示网络无法连接，
客户其他诉求:
;宽带小区$[东付社区金光街沿街]$</t>
  </si>
  <si>
    <t>2024-07-14 16:19:29</t>
  </si>
  <si>
    <t>2024-07-14 16:19:59</t>
  </si>
  <si>
    <t>SD-057-240714-058269-313</t>
  </si>
  <si>
    <t>2024-07-14 08:44:39</t>
  </si>
  <si>
    <t>普通区域--null-16653653073-宽带上网投诉-次数0-202407140000102855</t>
  </si>
  <si>
    <t>2024-07-15 09:45:00</t>
  </si>
  <si>
    <t>202407140000102855</t>
  </si>
  <si>
    <t xml:space="preserve">202407140000102855#流程受理流水号：20240714083951166536530731003197
客户号码:16653653073
客户姓名:王**
投诉地市:潍坊
来话流水:2024071408383504320816977
宽带账号:16653653073
账号归属区县:高密-专营店-高密市鑫勇手机大卖场
联系电话:16653653073
联系人:先生/女士
宽带地址:潍坊
工单紧急程度:紧急
是否投诉倾向:否
是否重复投诉:否
是否携转意向:否
是否有升级投诉倾向:否
*业务名称:业务融合开机流程宽带+OTT
投诉内容:手机号码：16653653073，【问题描述】客户已办理宽带业务，有开通单，要求装维尽快联系上门，请处理，谢谢。联系电话：16653653073，联系人：先生/女士，录音流水号：2024071408383504320816977。
是否到厅:否
</t>
  </si>
  <si>
    <t>2024-07-15 14:34:49</t>
  </si>
  <si>
    <t>SD-057-240714-974530-1646</t>
  </si>
  <si>
    <t>2024-07-14 10:26:03</t>
  </si>
  <si>
    <t>普通区域-青州市-衡王府花园北区-15253689851-200M-宽带上网投诉-次数0-202407140000185210</t>
  </si>
  <si>
    <t>2024-07-15 11:27:00</t>
  </si>
  <si>
    <t>202407140000185210</t>
  </si>
  <si>
    <t>202407140000185210#要求装维上门服务：宽带账号：15253689851；宽带地址：潍坊青州市王府街道驼山南路衡王府花园北区7号楼；客户来电反映宽带无法连接，无法配合线上指导/客户不配合排障，要求上门，请协助处理，谢谢！联系电话：13518666923；联系人：女士；来电流水：2024071410215250520845757</t>
  </si>
  <si>
    <t>2024-07-14 10:29:17</t>
  </si>
  <si>
    <t>2024-07-14 10:30:23</t>
  </si>
  <si>
    <t>SD-057-240714-356712-1299</t>
  </si>
  <si>
    <t>2024-07-14 10:04:42</t>
  </si>
  <si>
    <t>【调研】-普通区域-诸城市-东姚-13465687808-300M-宽带上网投诉-次数0-202407140000169454</t>
  </si>
  <si>
    <t>202407140000169454</t>
  </si>
  <si>
    <t>202407140000169454#宽带账号：13465687808；宽带地址：潍坊诸城市昌城镇东姚村东姚东姚村北偏东7号箱*；客户来电反映宽带无法上网，无法配合线上指导，请协助处理，谢谢！联系电话；6331939，联系人：；来电流水：2024071410025100920831701。</t>
  </si>
  <si>
    <t>2024-07-14 10:11:40</t>
  </si>
  <si>
    <t>2024-07-14 10:14:13</t>
  </si>
  <si>
    <t>2024-07-14 14:59:13</t>
  </si>
  <si>
    <t>普通区域-寿光市-九巷公寓-13563630489-1000M-魔百和投诉-次数0-20240714145610X170215397 一级督办</t>
  </si>
  <si>
    <t>20240714145610X170215397</t>
  </si>
  <si>
    <t>流程受理流水号：20240714145346135636304891082167
客户号码:13563630489
客户姓名:杨**
投诉地市:潍坊
来话流水:2024071414525847820835313
宽带账号:13563630489
宽带账号归属地市:潍坊
宽带账号归属区县:寿光市
故障地址:潍坊寿光市圣城街道晨鸣路九巷公寓2-2-302
联系电话:13563630489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故障细类:移动高清电视故障(专席)
携转原因:
故障时间:2024-07-14 14:54:44
魔百和单播/组播:单播
具体故障现象:客户称电视不能看，之前有维修人员上门未解决。客户不配合排障，要求上门，请协助处理，谢谢
客户其他诉求:
魔百和单/组播：单播</t>
  </si>
  <si>
    <t>2024-07-14 15:08:08</t>
  </si>
  <si>
    <t>SD-057-240714-684572-5391</t>
  </si>
  <si>
    <t>2024-07-14 16:14:23</t>
  </si>
  <si>
    <t>【调研】-普通区域-寿光市-港苑新空间-15662563797-500M-宽带上网投诉-次数0-20240714161209X729851581</t>
  </si>
  <si>
    <t>20240714161209X729851581</t>
  </si>
  <si>
    <t xml:space="preserve">【农村网络投诉】流程受理流水号：20240714160958156625637971098297
客户号码:15662563797
客户姓名:温**
投诉地市:潍坊
来话流水:2024071416055510920898584
宽带账号:15662563797
宽带账号归属地市:潍坊
宽带账号归属区县:寿光市
故障地址:潍坊寿光市圣城街道椒园村
联系电话:15662563797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故障时间:2024-07-14 16:11:07
具体故障现象:光猫亮红灯，已指导拔插捋直光纤线未恢复，已咨询客户具体地址，客户提供的宽带地址跟系统登录的不一致，客户强烈确定已尾号3797办理的宽带业务，已按客户提供的具体地址上报反馈，请尽快协助处理，谢谢
客户其他诉求:
</t>
  </si>
  <si>
    <t>2024-07-14 16:16:16</t>
  </si>
  <si>
    <t>2024-07-14 16:16:37</t>
  </si>
  <si>
    <t>SD-851-303166-15938-25779</t>
  </si>
  <si>
    <t>SD-057-240714-965438-5393</t>
  </si>
  <si>
    <t>2024-07-14 16:14:27</t>
  </si>
  <si>
    <t>【调研】-普通区域-坊子区-荆山洼马司村-19905360280-300M-宽带上网投诉-次数0-20240714161014X614902680</t>
  </si>
  <si>
    <t>20240714161014X614902680</t>
  </si>
  <si>
    <t>受理号码 : 19905360280客户姓名 : 刘**号码归属地 : 潍坊奎文 － 奎文用户品牌 : 全球通，客户来电表示明确表示办理的是移动宽带，不是本机号码的宽带，客户拒绝提供宽带帐号，在线指导客户不认可，请协助处理，谢谢，联系人：先生，联系电话15095099055，录音流水2024071416052263220892825</t>
  </si>
  <si>
    <t>2024-07-14 16:17:42</t>
  </si>
  <si>
    <t>SD-057-240714-347162-329</t>
  </si>
  <si>
    <t>2024-07-14 08:45:17</t>
  </si>
  <si>
    <t>普通区域-奎文区-风筝协会宿舍-13583673181-200M-宽带上网投诉-次数0-20240714084338X818365263</t>
  </si>
  <si>
    <t>2024-07-15 09:46:00</t>
  </si>
  <si>
    <t>20240714084338X818365263</t>
  </si>
  <si>
    <t xml:space="preserve">流程受理流水号：20240714084140135836731811003599
客户号码:13583673181
客户姓名:赵**
投诉地市:潍坊
来话流水:2024071408412283220836041
宽带账号:13583673181
宽带账号归属地市:潍坊
宽带账号归属区县:高新
故障地址:潍坊高新高新城区东风街风筝协会宿舍1号楼*********
联系电话:13583673181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08:43:23
具体故障现象:打不开网页，
客户其他诉求:
</t>
  </si>
  <si>
    <t>2024-07-14 08:49:17</t>
  </si>
  <si>
    <t>2024-07-14 08:50:10</t>
  </si>
  <si>
    <t>SD-057-240714-978634-1587</t>
  </si>
  <si>
    <t>2024-07-14 10:20:25</t>
  </si>
  <si>
    <t>普通区域-昌乐县-耿家官庄-17663657179-300M-宽带上网投诉-次数0-20240714101758X478766428</t>
  </si>
  <si>
    <t>20240714101758X478766428</t>
  </si>
  <si>
    <t xml:space="preserve">【农村网络投诉】流程受理流水号：20240714101648176636571791027781
客户号码:17663657179
客户姓名:李*
投诉地市:潍坊
来话流水:2024071410152004020872399
宽带账号:17663657179
宽带账号归属地市:潍坊
宽带账号归属区县:昌乐县
故障地址:潍坊昌乐县乔官镇耿家官庄耿家官庄耿家官庄村扩2#*********
联系电话:13964623237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10:17:39
具体故障现象:光猫灯正常但电脑手机无法上网，
客户其他诉求:
</t>
  </si>
  <si>
    <t>2024-07-14 10:22:28</t>
  </si>
  <si>
    <t>2024-07-14 10:24:07</t>
  </si>
  <si>
    <t>SD-851-249003-16994-25261</t>
  </si>
  <si>
    <t>SD-057-240714-483562-3049</t>
  </si>
  <si>
    <t>2024-07-14 12:17:25</t>
  </si>
  <si>
    <t>【调研】-80+金卡-普通区域-潍城区-河口社区-13721947888-1000M-宽带上网投诉-次数0-20240714121456X496431902</t>
  </si>
  <si>
    <t>20240714121456X496431902</t>
  </si>
  <si>
    <t xml:space="preserve">流程受理流水号：20240714121353137219478881055530
客户号码:13721947888
客户姓名:邢**
投诉地市:潍坊
来话流水:2024071412093241920873794
宽带账号:13721947888
宽带账号归属地市:潍坊
宽带账号归属区县:潍城区
故障地址:潍坊潍城区北关街道北宫西街河口路沿街J6#潍坊皮肤病医院*********
联系电话:13573686768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故障细类:网速慢/上网掉线(专席)
携转原因:
故障时间:2024-07-14 12:12:18
具体故障现象:频繁掉线，
客户其他诉求:请协助处理，谢谢
</t>
  </si>
  <si>
    <t>2024-07-14 12:21:26</t>
  </si>
  <si>
    <t>2024-07-14 12:22:31</t>
  </si>
  <si>
    <t>SD-851-274870-11064-14135</t>
  </si>
  <si>
    <t>SD-057-240714-684032-5395</t>
  </si>
  <si>
    <t>2024-07-14 16:14:28</t>
  </si>
  <si>
    <t>80+银卡-普通区域-滨海-横里路自然村-13465689527-1000M-宽带上网投诉-次数0-202407140000424475</t>
  </si>
  <si>
    <t>202407140000424475</t>
  </si>
  <si>
    <t xml:space="preserve">202407140000424475#宽带账号：13465689527；宽带地址：潍坊滨海央子街道横里路村；客户来电反映宽带网速慢，经查询客户侧为质差路由器导致宽带使用不畅，请参考处理，谢谢！联系电话：13465689527；联系人：徐**；来电流水：2024071416104617020849797。
</t>
  </si>
  <si>
    <t>2024-07-14 16:16:45</t>
  </si>
  <si>
    <t>2024-07-14 16:17:20</t>
  </si>
  <si>
    <t>SD-851-264880-2422-3178</t>
  </si>
  <si>
    <t>SD-057-240714-425679-7989</t>
  </si>
  <si>
    <t>2024-07-14 20:43:48</t>
  </si>
  <si>
    <t>80+普通-普通区域-昌乐县-金海文化城-13964694613-500M-宽带上网投诉-次数0-202407140000580551</t>
  </si>
  <si>
    <t>202407140000580551</t>
  </si>
  <si>
    <t xml:space="preserve">202407140000580551#宽带账号：13964694613；宽带地址：潍坊昌乐县宝城街道宝昌路金海文化城10号楼*********；客户来电反映宽带/移动高清*****，客户不在现场，无法配合线上指导/客户不配合排障，要求上门，请协助处理，谢谢！联系电话：18765114811；联系人：先生；来电流水：2024071420412924820856405。 </t>
  </si>
  <si>
    <t>2024-07-14 20:46:43</t>
  </si>
  <si>
    <t>2024-07-14 20:47:22</t>
  </si>
  <si>
    <t>SD-057-240714-678413-142</t>
  </si>
  <si>
    <t>2024-07-14 08:09:01</t>
  </si>
  <si>
    <t>【调研】-普通区域-奎文区-华苑小区-15253611099-100M-宽带上网投诉-次数0-202407140000091284</t>
  </si>
  <si>
    <t>2024-07-15 09:10:00</t>
  </si>
  <si>
    <t>202407140000091284</t>
  </si>
  <si>
    <t xml:space="preserve">202407140000091284#流程受理流水号：20240714080801152536110991000506
客户号码:15253611099
客户姓名:王**
投诉地市:潍坊
来话流水:2024071408071534620879135
宽带账号:15253611099
宽带账号归属地市:潍坊
宽带账号归属区县:高新
故障地址:潍坊高新高新城区新华路华苑小区5号楼*********
联系电话:15153608764
联系人:先生/女士
工单紧急程度:非常紧急
是否有升级投诉倾向:否
是否重复投诉:否
是否携转意向:否
是否投诉倾向:是
是否智能网关:非智能网关
当前是否在线:否
接入方式:FTTH
端到端诊断结果:状态正常
是否质差终端:是
光功率:无
故障大类:宽带/电视
故障细类:宽带无法上网
携转原因:
故障时间:2024-07-14 08:08:07
具体故障现象:打不开网页，
客户其他诉求:客户侧为质差终端，要求上门更换终端并一并处理故障问题。
</t>
  </si>
  <si>
    <t>2024-07-14 08:11:40</t>
  </si>
  <si>
    <t>2024-07-14 08:13:09</t>
  </si>
  <si>
    <t>SD-057-240714-073549-4493</t>
  </si>
  <si>
    <t>2024-07-14 14:53:02</t>
  </si>
  <si>
    <t>普通区域-寿光市-蒋营村-15153641700-1000M-宽带上网投诉-次数0-202407140000362888</t>
  </si>
  <si>
    <t>202407140000362888</t>
  </si>
  <si>
    <t xml:space="preserve">202407140000362888#宽带账号：15153641700；宽带地址：潍坊寿光市稻田镇蒋营蒋营村蒋营村9号箱*********；客户来电反映宽带无法使用，光信号灯红灯闪烁：引导客户将光纤线插紧，将弯折的位置捋直后重启无效，要求上门，请协助处理，谢谢！联系电话：本机；联系人：先生/女士；来电流水：2024071414491220320895965。
</t>
  </si>
  <si>
    <t>2024-07-14 14:59:52</t>
  </si>
  <si>
    <t>2024-07-14 15:01:30</t>
  </si>
  <si>
    <t>SD-851-323154-7454-29637</t>
  </si>
  <si>
    <t>SD-057-240714-560124-4495</t>
  </si>
  <si>
    <t>2024-07-14 14:53:06</t>
  </si>
  <si>
    <t>普通区域-昌邑市-东利商城-13869632475-100M-宽带上网投诉-次数0-20240714145119X879901417</t>
  </si>
  <si>
    <t>2024-07-15 15:54:00</t>
  </si>
  <si>
    <t>20240714145119X879901417</t>
  </si>
  <si>
    <t xml:space="preserve">流程受理流水号：20240714145057138696324751081604
客户号码:13869632475
客户姓名:朱**
投诉地市:潍坊
来话流水:2024071414504005820811445
宽带账号:13869632475
宽带账号归属地市:潍坊
宽带账号归属区县:昌邑市
故障地址:潍坊昌邑市城区交通街东利商城A1号楼*********
联系电话:13863507177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14:51:10
具体故障现象:光猫亮红灯，
客户其他诉求:
</t>
  </si>
  <si>
    <t>2024-07-14 14:55:21</t>
  </si>
  <si>
    <t>2024-07-14 14:58:00</t>
  </si>
  <si>
    <t>SD-057-240714-507469-2916</t>
  </si>
  <si>
    <t>2024-07-14 12:11:38</t>
  </si>
  <si>
    <t>80+普通-普通区域-诸城市-怡秀园小区-13964608758-300M-宽带上网投诉-次数0-20240714121026X226785608</t>
  </si>
  <si>
    <t>20240714121026X226785608</t>
  </si>
  <si>
    <t xml:space="preserve">流程受理流水号：20240714120817139646087581054558
客户号码:13964608758
客户姓名:苏*
投诉地市:潍坊
来话流水:2024071412072596520858097
宽带账号:13964608758
宽带账号归属地市:潍坊
宽带账号归属区县:诸城市
故障地址:潍坊诸城市龙都街道繁荣路怡秀园小区7号楼*********
联系电话:15964579870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12:00:16
具体故障现象:光猫亮红灯，
客户其他诉求:
</t>
  </si>
  <si>
    <t>2024-07-14 12:19:40</t>
  </si>
  <si>
    <t>2024-07-14 12:20:38</t>
  </si>
  <si>
    <t>SD-851-296770-10375-7934</t>
  </si>
  <si>
    <t>SD-057-240714-362971-4935</t>
  </si>
  <si>
    <t>2024-07-14 15:23:52</t>
  </si>
  <si>
    <t>【调研】-80+白金-普通区域-潍城区-殷赫庄-13806491677-1000M-宽带上网投诉-次数0-20240714152249X769235887</t>
  </si>
  <si>
    <t>20240714152249X769235887</t>
  </si>
  <si>
    <t xml:space="preserve">流程受理流水号：20240714152015138064916771087533
客户号码:13806491677
客户姓名:刘**
投诉地市:潍坊
来话流水:2024071415183128120802524
宽带账号:13806491677
宽带账号归属地市:潍坊
宽带账号归属区县:潍城区
故障地址:潍坊潍城区于河街道殷赫庄殷赫庄东北2#箱*********
联系电话:13563643604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15:19:20
具体故障现象:光猫亮红灯，拔插捋直光纤线未恢复
客户其他诉求:
</t>
  </si>
  <si>
    <t>2024-07-14 15:27:09</t>
  </si>
  <si>
    <t>2024-07-14 15:27:44</t>
  </si>
  <si>
    <t>SD-851-259241-33322-27016</t>
  </si>
  <si>
    <t>SD-057-240714-462537-7996</t>
  </si>
  <si>
    <t>2024-07-14 20:44:21</t>
  </si>
  <si>
    <t>【调研】-80+金卡-普通区域-寿光市-四里村自然村-13468491822-1000M-宽带上网投诉-次数0-20240714204232X952380484</t>
  </si>
  <si>
    <t>20240714204232X952380484</t>
  </si>
  <si>
    <t xml:space="preserve">【农村网络投诉】流程受理流水号：20240714203957134684918221143189
客户号码:13468491822
客户姓名:董**
投诉地市:潍坊
来话流水:2024071420393717620849651
宽带账号:13468491822
宽带账号归属地市:潍坊
宽带账号归属区县:寿光市
故障地址:潍坊寿光市洛城街道四里村四里村自然村扩2号箱*********
联系电话:18866141031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20:42:40
具体故障现象:光猫亮红灯，
客户其他诉求:
</t>
  </si>
  <si>
    <t>2024-07-14 21:04:28</t>
  </si>
  <si>
    <t>2024-07-14 21:05:02</t>
  </si>
  <si>
    <t>SD-851-234555-110027-25704</t>
  </si>
  <si>
    <t>SD-057-240714-912538-4497</t>
  </si>
  <si>
    <t>2024-07-14 14:53:10</t>
  </si>
  <si>
    <t>【调研】-(目标)普通区域-奎文区-南胡住南社区-15053615823-1000M-宽带上网投诉-次数0-20240714145127X887704789</t>
  </si>
  <si>
    <t>20240714145127X887704789</t>
  </si>
  <si>
    <t xml:space="preserve">流程受理流水号：20240714144938150536158231081344
客户号码:15053615823
客户姓名:吴**
投诉地市:潍坊
来话流水:2024071414482808420888196
宽带账号:15053615823
宽带账号归属地市:潍坊
宽带账号归属区县:高新
故障地址:潍坊高新高新城区胜利街南胡住南社区1号楼*********
联系电话:15053645793
联系人:先生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故障时间:2024-07-14 14:54:21
具体故障现象:打不开网页，
客户其他诉求:
</t>
  </si>
  <si>
    <t>2024-07-14 14:55:48</t>
  </si>
  <si>
    <t>2024-07-14 14:56:14</t>
  </si>
  <si>
    <t>SD-057-240714-641283-2918</t>
  </si>
  <si>
    <t>2024-07-14 12:11:42</t>
  </si>
  <si>
    <t>普通区域-诸城市-红星家园B区-15621768706-300M-宽带上网投诉-次数0-202407140000277771</t>
  </si>
  <si>
    <t>202407140000277771</t>
  </si>
  <si>
    <t xml:space="preserve">202407140000277771#宽带账号：15621768706；宽带地址：
潍坊诸城市舜王街道四平路红星家园B区B2区18号楼*********；客户来电反映宽带/移动高清*****，客户不在现场，无法配合线上指导/客户不配合排障，要求上门，请协助处理，谢谢！联系电话：15621682890；联系人：先生；来电流水：2024071412083530120866788。 </t>
  </si>
  <si>
    <t>2024-07-14 12:13:03</t>
  </si>
  <si>
    <t>2024-07-14 12:15:33</t>
  </si>
  <si>
    <t>SD-057-240714-162057-4940</t>
  </si>
  <si>
    <t>2024-07-14 15:24:09</t>
  </si>
  <si>
    <t>普通区域-奎文区-北湖社区-15094998672-300M-宽带上网投诉-次数0-202407140000388040</t>
  </si>
  <si>
    <t>202407140000388040</t>
  </si>
  <si>
    <t>202407140000388040#【已关注中国移动10086微信公众号】流程受理流水号：20240714151839150949986721087236
客户号码:15094998672
客户姓名:张**
投诉地市:潍坊
来话流水:2024071415174686120894756
宽带账号:15094998672
宽带账号归属地市:潍坊
宽带账号归属区县:高新
故障地址:潍坊高新高新城区新华路北湖社区6号楼*********
联系电话:15094998672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故障时间:2024-07-14 15:27:12
具体故障现象:光猫不亮灯，请协助谢谢
客户其他诉求:
;宽带小区$[北湖社区]$</t>
  </si>
  <si>
    <t>2024-07-14 15:51:47</t>
  </si>
  <si>
    <t>2024-07-14 18:48:19</t>
  </si>
  <si>
    <t>SD-057-240714-205674-7997</t>
  </si>
  <si>
    <t>80+金卡-普通区域-高密市-水岸东方一期-13455644670-1000M-宽带上网投诉-次数0-202407140000583922</t>
  </si>
  <si>
    <t>202407140000583922</t>
  </si>
  <si>
    <t xml:space="preserve">202407140000583922#【已关注中国移动10086微信公众号】流程受理流水号：20240714204306134556446701143462
客户号码:13455644670
客户姓名:孙**
投诉地市:潍坊
来话流水:2024071420424756120861045
宽带账号:13455644670
宽带账号归属地市:潍坊
宽带账号归属区县:高密市
故障地址:潍坊高密市朝阳街道康城大街水岸东方一期高密水岸东方一期10号楼1单元8号箱*********
联系电话:13455644670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光功率:-23.76
故障大类:宽带/电视
故障细类:移动高清电视故障
携转原因:
故障时间:2024-07-14 20:43:34
魔百和单播/组播:单播
具体故障现象:机顶盒无法开机，
客户其他诉求:客户侧为质差终端，要求上门更换终端并一并处理故障问题。
</t>
  </si>
  <si>
    <t>2024-07-14 20:47:19</t>
  </si>
  <si>
    <t>2024-07-14 21:14:51</t>
  </si>
  <si>
    <t>SD-057-240714-432856-1311</t>
  </si>
  <si>
    <t>2024-07-14 10:05:33</t>
  </si>
  <si>
    <t>普通区域-寿光市-李二村自然村-15163619315-1000M-宽带上网投诉-次数0-20240714100227X547904235</t>
  </si>
  <si>
    <t>20240714100227X547904235</t>
  </si>
  <si>
    <t xml:space="preserve">【农村网络投诉】流程受理流水号：20240714100110151636193151023694
客户号码:15163619315
客户姓名:李*
投诉地市:潍坊
来话流水:2024071410005143720809601
宽带账号:15163619315
宽带账号归属地市:潍坊
宽带账号归属区县:寿光市
故障地址:潍坊寿光市孙家集街道李二村李二村自然村李二村2箱（冯居庆外墙）*********
联系电话:15163619315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10:02:19
具体故障现象:光猫亮红灯，
客户其他诉求:现在宽带不好用，要求师傅尽快上门去维修，谢谢
</t>
  </si>
  <si>
    <t>2024-07-14 10:12:11</t>
  </si>
  <si>
    <t>2024-07-14 10:12:38</t>
  </si>
  <si>
    <t>SD-851-243303-12424-4484</t>
  </si>
  <si>
    <t>SD-057-240714-603958-5143</t>
  </si>
  <si>
    <t>2024-07-14 15:47:06</t>
  </si>
  <si>
    <t>【调研】-80+银卡-普通区域-潍城区-鲁发名城西区-13665369887-200M-宽带上网投诉-次数0-202407140000405605</t>
  </si>
  <si>
    <t>2024-07-15 16:48:00</t>
  </si>
  <si>
    <t>202407140000405605</t>
  </si>
  <si>
    <t>202407140000405605#【已关注中国移动10086微信公众号】流程受理流水号：20240714154533136653698871092955
客户号码:13665369887
客户姓名:钟**
投诉地市:潍坊
来话流水:2024071415451165120880215
宽带账号:13665369887
宽带账号归属地市:潍坊
宽带账号归属区县:潍城区
故障地址:潍坊潍城区西关街道长松路鲁发名城西区D区31号楼*********
联系电话:13665369887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故障细类:宽带网速慢/卡顿
携转原因:
故障时间:2024-07-14 15:58:56
具体故障现象:用户无法提供具体故障现象，
客户其他诉求:客户要求尽快回电处理 
;宽带小区$[鲁发名城西区]$</t>
  </si>
  <si>
    <t>2024-07-14 15:53:33</t>
  </si>
  <si>
    <t>2024-07-14 15:54:11</t>
  </si>
  <si>
    <t>SD-057-240714-917065-5145</t>
  </si>
  <si>
    <t>2024-07-14 15:47:10</t>
  </si>
  <si>
    <t>80+普通-普通区域-奎文区-奎文国税局宿舍-19862671119-200M-宽带上网投诉-次数0-20240714154458X983414920</t>
  </si>
  <si>
    <t>20240714154458X983414920</t>
  </si>
  <si>
    <t xml:space="preserve">流程受理流水号：20240714154220198626711191092244
客户号码:19862671119
客户姓名:西**
投诉地市:潍坊
来话流水:2024071415420659320848295
宽带账号:19862671119
宽带账号归属地市:潍坊
宽带账号归属区县:高新
故障地址:潍坊高新高新城区北海路奎文国税局宿舍2号楼*********
联系电话:19862671119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15:43:31
具体故障现象:光猫亮红灯，
客户其他诉求:
</t>
  </si>
  <si>
    <t>2024-07-14 15:52:04</t>
  </si>
  <si>
    <t>2024-07-14 15:56:38</t>
  </si>
  <si>
    <t>SD-057-240714-706524-1264</t>
  </si>
  <si>
    <t>2024-07-14 10:01:37</t>
  </si>
  <si>
    <t>80+银卡-普通区域-寿光市-王牟村自然村-13863659779-200M-宽带上网投诉-次数0-202407140000169008</t>
  </si>
  <si>
    <t>2024-07-15 11:02:00</t>
  </si>
  <si>
    <t>202407140000169008</t>
  </si>
  <si>
    <t>202407140000169008#【已关注中国移动10086微信公众号】流程受理流水号：20240714095828138636597791023049
客户号码:13863659779
客户姓名:李**
投诉地市:潍坊
来话流水:2024071409573135920873045
宽带账号:13863659779
宽带账号归属地市:潍坊
宽带账号归属区县:寿光市
故障地址:潍坊寿光市纪台镇王牟村王牟村自然村王牟村西南*********
联系电话:15965367589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10:00:11
具体故障现象:光猫亮红灯，插紧捋直光纤线未恢复
客户其他诉求:
;宽带小区$[王牟村自然村]$</t>
  </si>
  <si>
    <t>2024-07-14 10:05:49</t>
  </si>
  <si>
    <t>2024-07-14 10:06:17</t>
  </si>
  <si>
    <t>SD-057-240714-978540-1315</t>
  </si>
  <si>
    <t>2024-07-14 10:05:48</t>
  </si>
  <si>
    <t>普通区域-昌邑市-仓街商业街扩容-18353629337-200M-宽带上网投诉-次数0-20240714100246X566069604</t>
  </si>
  <si>
    <t>2024-07-15 11:06:00</t>
  </si>
  <si>
    <t>20240714100246X566069604</t>
  </si>
  <si>
    <t xml:space="preserve">流程受理流水号：20240714100203183536293371023911
客户号码:18353629337
客户姓名:范**
投诉地市:潍坊
来话流水:2024071410010698220812501
宽带账号:18353629337
宽带账号归属地市:潍坊
宽带账号归属区县:昌邑市
故障地址:潍坊昌邑市围子街道仓街仓街商业街扩容3号箱*********
联系电话:15662561288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10:02:41
具体故障现象:光猫亮红灯，
客户其他诉求:
</t>
  </si>
  <si>
    <t>2024-07-14 10:09:14</t>
  </si>
  <si>
    <t>2024-07-14 10:09:48</t>
  </si>
  <si>
    <t>SD-851-250978-12755-7634</t>
  </si>
  <si>
    <t>SD-057-240714-841537-5147</t>
  </si>
  <si>
    <t>2024-07-14 15:47:17</t>
  </si>
  <si>
    <t>80+银卡-普通区域-安丘市-北仕居园-13625368010-200M-宽带上网投诉-次数0-20240714154521X121036493</t>
  </si>
  <si>
    <t>20240714154521X121036493</t>
  </si>
  <si>
    <t xml:space="preserve">【农村网络投诉】流程受理流水号：20240714154442136253680101092768
客户号码:13625368010
客户姓名:张**
投诉地市:潍坊
来话流水:2024071415442249020871639
宽带账号:13625368010
宽带账号归属地市:潍坊
宽带账号归属区县:安丘市
故障地址:潍坊安丘市庵上镇北仕居园村北仕居园北仕居园7号箱埠廉明*********
联系电话:13625368010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15:45:11
具体故障现象:光猫亮红灯，
客户其他诉求:
</t>
  </si>
  <si>
    <t>2024-07-14 15:57:33</t>
  </si>
  <si>
    <t>2024-07-14 15:57:52</t>
  </si>
  <si>
    <t>SD-057-240714-508296-8006</t>
  </si>
  <si>
    <t>2024-07-14 20:46:23</t>
  </si>
  <si>
    <t>普通区域-寿光市-桑家老庄村自然村-15095225211-300M-宽带上网投诉-次数0-202407140000580448</t>
  </si>
  <si>
    <t>202407140000580448</t>
  </si>
  <si>
    <t xml:space="preserve">202407140000580448#宽带账号：15095225211；宽带地址：潍坊寿光市文家街道桑家老庄村桑家老庄村自然村26号箱；客户来电反映宽带无法上网，刷新重启未恢复，两个路由器其中一个可以使用，连接端口正常，要求上门，请协助处理，谢谢！联系电话：19954466674；联系人：先生；来电流水：2024071420404620620853879。
</t>
  </si>
  <si>
    <t>2024-07-14 20:49:23</t>
  </si>
  <si>
    <t>2024-07-14 20:49:50</t>
  </si>
  <si>
    <t>SD-057-240714-345076-129</t>
  </si>
  <si>
    <t>2024-07-14 08:05:35</t>
  </si>
  <si>
    <t>【重投】-(目标)普通区域-青州市-苗家村-15964339001-200M-宽带上网投诉-次数0-202407140000092890</t>
  </si>
  <si>
    <t>2024-07-15 09:06:00</t>
  </si>
  <si>
    <t>202407140000092890</t>
  </si>
  <si>
    <t>202407140000092890#流程受理流水号：20240714080445159643390011000451
客户号码:15964339001
客户姓名:李**
投诉地市:潍坊
来话流水:2024071408033733520867732
宽带账号:15964339001
宽带账号归属地市:潍坊
宽带账号归属区县:青州市
故障地址:潍坊青州市何官镇苗家苗家村1号箱东西大街最东头蓝屋北*********
联系电话:15964339001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
携转原因:
故障时间:2024-07-14 08:05:40
具体故障现象:光猫亮红灯，
客户其他诉求:联系15964339001，客户要求上门维修，谢谢
;宽带小区$[苗家村]$</t>
  </si>
  <si>
    <t>2024-07-14 08:15:24</t>
  </si>
  <si>
    <t>2024-07-14 08:15:59</t>
  </si>
  <si>
    <t>SD-057-240714-492563-336</t>
  </si>
  <si>
    <t>2024-07-14 08:45:58</t>
  </si>
  <si>
    <t>80+普通-普通区域-青州市-益王府花园安置区-15153633012-300M-宽带上网投诉-次数0-202407140000102964</t>
  </si>
  <si>
    <t>202407140000102964</t>
  </si>
  <si>
    <t>202407140000102964#【已关注中国移动10086微信公众号】流程受理流水号：20240714084329151536330121004033
客户号码:15153633012
客户姓名:杨**
投诉地市:潍坊
来话流水:2024071408381576620814888
宽带账号:15153633012
宽带账号归属地市:潍坊
宽带账号归属区县:青州市
故障地址:潍坊青州市云门山街道益王府路益王府花园安置区1号楼*********
联系电话:15153633012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故障时间:2024-07-14 09:44:40
具体故障现象:光猫灯正常但电脑手机无法上网，
客户其他诉求:
;宽带小区$[益王府花园安置区]$</t>
  </si>
  <si>
    <t>2024-07-14 08:50:07</t>
  </si>
  <si>
    <t>2024-07-14 08:50:45</t>
  </si>
  <si>
    <t>SD-057-240714-067412-1697</t>
  </si>
  <si>
    <t>2024-07-14 10:29:34</t>
  </si>
  <si>
    <t>普通区域--null--宽带上网投诉-次数0-202407140000097405</t>
  </si>
  <si>
    <t>202407140000097405</t>
  </si>
  <si>
    <t>202407140000097405#受理号码 : 15726070007客户姓名 : 王**号码归属地 : 潍坊奎文 － 奎文-广文社区经营部用户品牌 : 神州行客户来电反映在7月3日办理的宽带业务但是至今没有安装，维修师傅告知需要扩容但是具体安装时间不清楚，客户对此不认可要求取消，并且对一而再的更换安装时间客户不认可，请处理，谢谢 ！联系电话15726070007流水2024071408301546720864492</t>
  </si>
  <si>
    <t>2024-07-15 10:14:31</t>
  </si>
  <si>
    <t>SD-057-240714-924517-1669</t>
  </si>
  <si>
    <t>2024-07-14 10:27:25</t>
  </si>
  <si>
    <t>【调研】-普通区域-临朐县-毕家沟自然村-13853676395-300M-宽带上网投诉-次数0-202407130000216918</t>
  </si>
  <si>
    <t>202407130000216918</t>
  </si>
  <si>
    <t>202407130000216918#流程受理流水号：20240713104454138536763951037809
客户号码:13853676395
客户姓名:王**
投诉地市:潍坊
来话流水:2024071310410247020801803
宽带账号:13853676395
宽带账号归属地市:潍坊
宽带账号归属区县:临朐县
故障地址:潍坊临朐县东城街道毕家沟毕家沟自然村毕家沟（扩容3次）24号箱王建义（外墙）*********
联系电话:13853676395
联系人:先生/女士
工单紧急程度:一般
是否有升级投诉倾向:否
是否重复投诉:否
是否携转意向:否
是否投诉倾向:否
是否智能网关:智能网关
当前是否在线:是
接入方式:FTTH
是否质差终端:无质差信息
光功率:-20.22
故障大类:宽带/电视
故障细类:宽带延伸服务
携转原因:
故障时间:2024-07-13 10:45:14
具体故障现象:延长网线，客户来电反映延伸线路收取费用不认可，解释无效，请尽快协助办理，谢谢。</t>
  </si>
  <si>
    <t>2024-07-14 10:32:12</t>
  </si>
  <si>
    <t>家庭咨询-&gt;网络质量-&gt;家庭宽带-&gt;全局流转-&gt;功能使用-&gt;部分游戏运行不流畅-&gt;全局流转</t>
  </si>
  <si>
    <t>2024-07-14 10:33:57</t>
  </si>
  <si>
    <t>SD-851-318722-17442-6305</t>
  </si>
  <si>
    <t>SD-057-240714-174386-4510</t>
  </si>
  <si>
    <t>2024-07-14 14:54:45</t>
  </si>
  <si>
    <t>80+金卡-普通区域-寿光市-宋家村自然村-15966116615-100M-宽带上网投诉-次数0-202407140000366832</t>
  </si>
  <si>
    <t>2024-07-15 15:55:00</t>
  </si>
  <si>
    <t>202407140000366832</t>
  </si>
  <si>
    <t xml:space="preserve">202407140000366832#流程受理流水号：20240714145406159661166151082225
客户号码:15966116615
客户姓名:张**
投诉地市:潍坊
来话流水:2024071414532164120839404
宽带账号:15966116615
宽带账号归属地市:潍坊
宽带账号归属区县:寿光市
故障地址:潍坊寿光市东埠宋家村宋家村自然村宋家村扩容11号箱赵编外墙*********
联系电话:18365672627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14:54:12
具体故障现象:提示网络无法连接，
客户其他诉求:客户侧为质差终端，要求上门更换终端并一并处理故障问题。
</t>
  </si>
  <si>
    <t>2024-07-14 15:00:58</t>
  </si>
  <si>
    <t>2024-07-14 15:01:18</t>
  </si>
  <si>
    <t>SD-057-240714-205983-1323</t>
  </si>
  <si>
    <t>2024-07-14 10:06:18</t>
  </si>
  <si>
    <t>普通区域-潍城区-宏鼎凡尔赛丽都-15269613215-300M-宽带上网投诉-次数0-202407140000171112</t>
  </si>
  <si>
    <t>202407140000171112</t>
  </si>
  <si>
    <t>202407140000171112#宽带账号：15269613215宽带地址：潍坊潍城区经济开发区管理委员会卧龙西街宏鼎凡尔赛丽都1号；客户来电反映家里没网，不在家，请协助处理  ，联系电话：15269613215来电流水：2024071410033687620840368</t>
  </si>
  <si>
    <t>2024-07-14 10:11:49</t>
  </si>
  <si>
    <t>2024-07-14 10:13:33</t>
  </si>
  <si>
    <t>SD-057-240714-617382-5123</t>
  </si>
  <si>
    <t>2024-07-14 15:44:18</t>
  </si>
  <si>
    <t>普通区域-奎文区-东方春天小区-15621755121-200M-宽带上网投诉-次数0-20240714154148X908897943</t>
  </si>
  <si>
    <t>2024-07-15 16:45:00</t>
  </si>
  <si>
    <t>20240714154148X908897943</t>
  </si>
  <si>
    <t xml:space="preserve">流程受理流水号：20240714153816156217551211091413
客户号码:15621755121
客户姓名:王**
投诉地市:潍坊
来话流水:2024071415374860820803525
宽带账号:15621755121
宽带账号归属地市:潍坊
宽带账号归属区县:高新
故障地址:潍坊高新高新城区东风街东方春天小区5号楼A座1002
联系电话:15621755121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15:41:01
具体故障现象:光猫亮红灯，
客户其他诉求:谢谢
</t>
  </si>
  <si>
    <t>2024-07-14 15:47:05</t>
  </si>
  <si>
    <t>2024-07-14 15:49:06</t>
  </si>
  <si>
    <t>SD-057-240714-271508-5472</t>
  </si>
  <si>
    <t>【调研】-普通区域-寿光市-巨能华府供电宿舍楼-15853637351-300M-宽带上网投诉-次数0-202407140000431411</t>
  </si>
  <si>
    <t>2024-07-15 17:20:00</t>
  </si>
  <si>
    <t>202407140000431411</t>
  </si>
  <si>
    <t>202407140000431411#受理号码 : 15853637351客户姓名 : 王**号码归属地 : 潍坊寿光 － 寿光-西城-片区用户品牌 : 全球通
机顶盒故障客户拒绝指导请协助谢谢
女生  联系电话 13792690126  流水2024071416125915320873215
潍坊寿光市圣城街道圣阳街巨能华府供电宿舍楼17号楼</t>
  </si>
  <si>
    <t>2024-07-14 16:24:07</t>
  </si>
  <si>
    <t>SD-851-308890-4542-28973</t>
  </si>
  <si>
    <t>SD-057-240714-021476-8012</t>
  </si>
  <si>
    <t>2024-07-14 20:47:20</t>
  </si>
  <si>
    <t>【调研】-80+银卡-普通区域-寒亭区-帝景国际小区-15953670505-1000M-宽带上网投诉-次数0-202407140000582357</t>
  </si>
  <si>
    <t>202407140000582357</t>
  </si>
  <si>
    <t>202407140000582357#流程受理流水号：20240714204336159536705051143500
客户号码:15953670505
客户姓名:孙**
投诉地市:潍坊
来话流水:2024071420415639120858094
宽带账号:15953670505
宽带账号归属地市:潍坊
宽带账号归属区县:寒亭区
故障地址:潍坊寒亭区经济开发区月河路帝景国际小区16号楼*********
联系电话:15953670505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20:43:57
具体故障现象:PON灯闪，引导 重启  光猫  插紧 光钎线
客户其他诉求:谢谢
;宽带小区$[帝景国际小区]$</t>
  </si>
  <si>
    <t>2024-07-14 20:49:20</t>
  </si>
  <si>
    <t>SD-851-258157-15071-29777</t>
  </si>
  <si>
    <t>SD-057-240714-352704-348</t>
  </si>
  <si>
    <t>2024-07-14 08:47:05</t>
  </si>
  <si>
    <t>【调研】-普通区域-青州市-三觉庙村-15169622978-1000M-宽带上网投诉-次数0-20240714084439X879255448</t>
  </si>
  <si>
    <t>20240714084439X879255448</t>
  </si>
  <si>
    <t xml:space="preserve">【农村网络投诉】流程受理流水号：20240714084113151696229781003503
客户号码:15169622978
客户姓名:冯*
投诉地市:潍坊
来话流水:2024071408394724120825170
宽带账号:15169622978
宽带账号归属地市:潍坊
宽带账号归属区县:青州市
故障地址:潍坊青州市弥河镇三觉庙村三觉庙村1号箱（东南北街中冯其荣）*********
联系电话:15169622978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08:42:53
具体故障现象:客户表示光猫亮红灯，
客户其他诉求:
</t>
  </si>
  <si>
    <t>2024-07-14 08:51:25</t>
  </si>
  <si>
    <t>2024-07-14 08:51:47</t>
  </si>
  <si>
    <t>SD-851-329266-6653-22581</t>
  </si>
  <si>
    <t>SD-057-240714-476391-337</t>
  </si>
  <si>
    <t>【调研】-80+普通-普通区域-临朐县-新天地小区-18365631288-300M-宽带上网投诉-次数0-202407140000103877</t>
  </si>
  <si>
    <t>202407140000103877</t>
  </si>
  <si>
    <t>202407140000103877#【已关注中国移动10086微信公众号】流程受理流水号：20240714084328183656312881004030
客户号码:18365631288
客户姓名:杨**
投诉地市:潍坊
来话流水:2024071408431058820848637
宽带账号:18365631288
宽带账号归属地市:潍坊
宽带账号归属区县:临朐县
故障地址:潍坊临朐县城关街道朐山路新天地小区新天地商品楼12号楼*********
联系电话:18365631288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08:45:10
具体故障现象:PON灯闪，要求更换其他维修人员，客户表示负责此位置的宽带人员已经上门维修好几次，但是一直未恢复，解释不认可，请协助处理，谢谢。
客户其他诉求:
;宽带小区$[新天地小区]$</t>
  </si>
  <si>
    <t>2024-07-14 08:51:45</t>
  </si>
  <si>
    <t>2024-07-14 08:52:08</t>
  </si>
  <si>
    <t>SD-057-240714-347598-1615</t>
  </si>
  <si>
    <t>2024-07-14 10:23:03</t>
  </si>
  <si>
    <t>普通区域-高密市-东张戈庄自然村-15908039405-300M-宽带上网投诉-次数0-20240714102002X602875931</t>
  </si>
  <si>
    <t>20240714102002X602875931</t>
  </si>
  <si>
    <t xml:space="preserve">【农村网络投诉】流程受理流水号：20240714101849159080394051028309
客户号码:15908039405
客户姓名:范**
投诉地市:潍坊
来话流水:2024071410181255520804449
宽带账号:15908039405
宽带账号归属地市:潍坊
宽带账号归属区县:高密市
故障地址:潍坊高密市柴沟镇东张戈庄东张戈庄自然村东张戈庄黄勇7号箱*********
联系电话:15908039405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故障时间:2024-07-14 10:19:46
具体故障现象:提示网络无法连接，
客户其他诉求:
</t>
  </si>
  <si>
    <t>2024-07-14 10:25:18</t>
  </si>
  <si>
    <t>2024-07-14 10:25:50</t>
  </si>
  <si>
    <t>SD-057-240714-564092-1326</t>
  </si>
  <si>
    <t>2024-07-14 10:06:33</t>
  </si>
  <si>
    <t>【调研】-80+银卡-(目标)普通区域-安丘市-丽景苑汶水花园-13793613138-1000M-宽带上网投诉-次数0-202407140000171043</t>
  </si>
  <si>
    <t>202407140000171043</t>
  </si>
  <si>
    <t>202407140000171043#受理号码 : 13793613138客户姓名 : 刘**号码归属地 : 潍坊安丘 － 安丘用户品牌 : 神州行，客户来电反映本机的移动宽带一直无人联系安装，要求记录反映，安装地址： 潍坊安丘市兴安街道华安路丽景苑汶水花园汶水花园1号楼2单元， 请尽快帮助核实回复，谢谢！联系电话： 13793613138，来电流水号：2024071409310298920887291</t>
  </si>
  <si>
    <t>2024-07-14 10:10:19</t>
  </si>
  <si>
    <t>更换板卡</t>
  </si>
  <si>
    <t>2024-07-14 10:10:42</t>
  </si>
  <si>
    <t>SD-851-280459-4193-25065</t>
  </si>
  <si>
    <t>SD-057-240714-374826-5158</t>
  </si>
  <si>
    <t>2024-07-14 15:49:24</t>
  </si>
  <si>
    <t>【重投】-普通区域-青州市-西张村-18253688392-100M-宽带上网投诉-次数0-202407140000407145</t>
  </si>
  <si>
    <t>2024-07-15 16:50:00</t>
  </si>
  <si>
    <t>202407140000407145</t>
  </si>
  <si>
    <t>202407140000407145#宽带账号：18253688392；宽带地址：潍坊青州市益都街道西张村西张村K3号箱（高）*********；接入方式：FTTH，当前是否在线：在线，端到端诊断结果：客户侧设备问题，是否智能网关：，客户反映从**时间开始****无法使用，具体现象：网慢，要求尽快处理回复！来电流水：2024071415451597720880979，联系电话：本机</t>
  </si>
  <si>
    <t>2024-07-14 15:52:07</t>
  </si>
  <si>
    <t>2024-07-14 15:54:13</t>
  </si>
  <si>
    <t>SD-057-240714-491678-371</t>
  </si>
  <si>
    <t>2024-07-14 08:48:18</t>
  </si>
  <si>
    <t>普通区域-高密市-松兴屯居民小区-18765706192-1000M-宽带上网投诉-次数0-202407140000103807</t>
  </si>
  <si>
    <t>202407140000103807</t>
  </si>
  <si>
    <t>202407140000103807#宽带账号：18765706192；宽带地址：潍坊高密市阚家镇松兴屯松兴屯居民小区高密松兴屯19号楼*；客户来电反映宽带无法使用 ，无法配合线上指导/客户不配合排障，要求上门，请协助处理，谢谢！联系电话：15954405047；联系人：先生；来电流水：2024071408435374520853564。</t>
  </si>
  <si>
    <t>2024-07-14 08:51:09</t>
  </si>
  <si>
    <t>2024-07-14 08:53:08</t>
  </si>
  <si>
    <t>SD-057-240714-470269-1618</t>
  </si>
  <si>
    <t>2024-07-14 10:23:10</t>
  </si>
  <si>
    <t>普通区域-安丘市-草店子村自然村-15069689234-300M-宽带上网投诉-次数0-20240714102023X623699409</t>
  </si>
  <si>
    <t>20240714102023X623699409</t>
  </si>
  <si>
    <t xml:space="preserve">【农村网络投诉】流程受理流水号：20240714101939150696892341028502
客户号码:15069689234
客户姓名:孟**
投诉地市:潍坊
来话流水:2024071410192512720817975
宽带账号:15069689234
宽带账号归属地市:潍坊
宽带账号归属区县:安丘市
故障地址:潍坊安丘市金冢子镇草店子村草店子村自然村草店子村东南5号箱胡振发*********
联系电话:15069689234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10:20:19
具体故障现象:无法上网，室外光纤线断了，请协助处理，谢谢
客户其他诉求:
</t>
  </si>
  <si>
    <t>2024-07-14 10:32:02</t>
  </si>
  <si>
    <t>SD-057-240714-208745-4516</t>
  </si>
  <si>
    <t>2024-07-14 14:56:07</t>
  </si>
  <si>
    <t>【调研】-80+金卡-普通区域-奎文区-博悦世家-13964729585-1000M-宽带上网投诉-次数0-20240714145310X990838596</t>
  </si>
  <si>
    <t>20240714145310X990838596</t>
  </si>
  <si>
    <t xml:space="preserve">流程受理流水号：20240714145218139647295851081850
客户号码:13964729585
客户姓名:马**
投诉地市:潍坊
来话流水:2024071414495297220803129
宽带账号:13964729585
宽带账号归属地市:潍坊
宽带账号归属区县:奎文区
故障地址:潍坊奎文区北苑街道乐川街博悦世家6号楼2单元1301
联系电话:13964729585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故障时间:2024-07-14 14:54:55
具体故障现象:网速慢卡顿，
客户其他诉求:
</t>
  </si>
  <si>
    <t>2024-07-14 15:00:37</t>
  </si>
  <si>
    <t>2024-07-14 15:00:56</t>
  </si>
  <si>
    <t>SD-851-311189-14990-11416</t>
  </si>
  <si>
    <t>SD-057-240714-249630-3015</t>
  </si>
  <si>
    <t>2024-07-14 12:15:52</t>
  </si>
  <si>
    <t>普通区域-寿光市-果子园村自然村-13465726088-100M-宽带上网投诉-次数0-202407140000280592</t>
  </si>
  <si>
    <t>202407140000280592</t>
  </si>
  <si>
    <t xml:space="preserve">202407140000280592#要求装维上门服务：宽带账号：13465726088；宽带地址：潍坊寿光市侯镇果子园村果子园村自然村果子园扩容14号箱*********
；客户来电反映宽带，客户不配合排障，要求上门，请协助处理，谢谢！联系电话：13465726088；联系人：先生；来电流水：202407140000280592。 </t>
  </si>
  <si>
    <t>2024-07-14 12:19:06</t>
  </si>
  <si>
    <t>2024-07-14 12:19:42</t>
  </si>
  <si>
    <t>SD-057-240714-831052-1176</t>
  </si>
  <si>
    <t>2024-07-14 09:53:29</t>
  </si>
  <si>
    <t>【调研】-80+金卡-(目标)普通区域-奎文区-聚类-金宝水晶名城-13583623209-200M-宽带上网投诉-次数0-20240714095154X914368989</t>
  </si>
  <si>
    <t>2024-07-15 10:54:00</t>
  </si>
  <si>
    <t>20240714095154X914368989</t>
  </si>
  <si>
    <t xml:space="preserve">流程受理流水号：20240714095057135836232091021241
客户号码:13583623209
客户姓名:肖**
投诉地市:潍坊
来话流水:2024071409503579920897602
宽带账号:13583623209
宽带账号归属地市:潍坊
宽带账号归属区县:高新
故障地址:潍坊高新高新城区东风街聚类-金宝水晶名城办公楼*********
联系电话:13583623209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故障时间:2024-07-14 09:49:21
具体故障现象:光猫亮红灯，
客户其他诉求:
</t>
  </si>
  <si>
    <t>2024-07-14 09:56:56</t>
  </si>
  <si>
    <t>2024-07-14 09:57:14</t>
  </si>
  <si>
    <t>SD-057-240714-125674-7225</t>
  </si>
  <si>
    <t>2024-07-14 19:17:12</t>
  </si>
  <si>
    <t>80+银卡-普通区域-奎文区-华都花园-13562618631-1000M-魔百和投诉-次数0-202407140000550343</t>
  </si>
  <si>
    <t>202407140000550343</t>
  </si>
  <si>
    <t>202407140000550343#流程受理流水号：20240714191558135626186311133675
客户号码:13562618631
客户姓名:丁**
投诉地市:潍坊
来话流水:2024071419144909920875228
宽带账号:13562618631
宽带账号归属地市:潍坊
宽带账号归属区县:奎文区
故障地址:潍坊奎文区东关街道福寿街华都花园3号楼2单元8号车库
联系电话:13562618631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故障时间:2024-07-14 19:17:02
魔百和单播/组播:单播
具体故障现象:点播和直播观看都出现卡顿缓冲，
客户其他诉求:
魔百和单/组播：单播;宽带小区$[华都花园]$</t>
  </si>
  <si>
    <t>2024-07-14 19:19:14</t>
  </si>
  <si>
    <t>2024-07-14 19:19:44</t>
  </si>
  <si>
    <t>SD-851-234188-13059-27722</t>
  </si>
  <si>
    <t>SD-057-240714-930267-7226</t>
  </si>
  <si>
    <t>2024-07-14 19:17:13</t>
  </si>
  <si>
    <t>【调研】-80+银卡-普通区域-寿光市-兆祥小区-13963650615-300M-宽带上网投诉-次数0-202407140000553629</t>
  </si>
  <si>
    <t>202407140000553629</t>
  </si>
  <si>
    <t xml:space="preserve">202407140000553629#流程受理流水号：20240714191622139636506151133724
客户号码:13963650615
客户姓名:王**
投诉地市:潍坊
来话流水:2024071419103739820853350
宽带账号:13963650615
宽带账号归属地市:潍坊
宽带账号归属区县:寿光市
故障地址:潍坊寿光市圣城街道银海路兆祥小区26号楼*********
联系电话:15966166149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光功率:-18.38
故障大类:宽带/电视
故障细类:宽带无法上网
携转原因:
故障时间:2024-07-14 19:16:25
具体故障现象:打不开网页，
客户其他诉求:客户侧为质差终端，要求上门更换终端并一并处理故障问题。
</t>
  </si>
  <si>
    <t>2024-07-14 19:19:08</t>
  </si>
  <si>
    <t>2024-07-14 19:19:30</t>
  </si>
  <si>
    <t>SD-851-287700-2203-16816</t>
  </si>
  <si>
    <t>SD-057-240714-521386-7227</t>
  </si>
  <si>
    <t>【调研】-普通区域-奎文区-翔天园教师公寓-15553616665-500M-宽带上网投诉-次数0-20240714191624X784924623</t>
  </si>
  <si>
    <t>20240714191624X784924623</t>
  </si>
  <si>
    <t xml:space="preserve">流程受理流水号：20240714191535155536166651133628
客户号码:15553616665
客户姓名:白**
投诉地市:潍坊
来话流水:2024071419151570520877444
宽带账号:15553616665
宽带账号归属地市:潍坊
宽带账号归属区县:奎文区
故障地址:潍坊奎文区梨园街道新华路健康街翔天园教师公寓11号楼*********
联系电话:15553616665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19:16:05
具体故障现象:光猫亮红灯，
客户其他诉求:请协助处理，谢谢
</t>
  </si>
  <si>
    <t>2024-07-14 19:26:43</t>
  </si>
  <si>
    <t>2024-07-14 19:27:00</t>
  </si>
  <si>
    <t>SD-057-240714-273864-5803</t>
  </si>
  <si>
    <t>2024-07-14 16:56:29</t>
  </si>
  <si>
    <t>【调研】-普通区域-昌乐县-红河清水河小区-13963643869-100M-宽带上网投诉-次数0-20240714165433X273981817</t>
  </si>
  <si>
    <t>2024-07-15 17:57:00</t>
  </si>
  <si>
    <t>20240714165433X273981817</t>
  </si>
  <si>
    <t xml:space="preserve">【农村网络投诉】流程受理流水号：20240714165326139636438691108337
客户号码:13963643869
客户姓名:孙**
投诉地市:潍坊
来话流水:2024071416530389720891361
宽带账号:13963643869
宽带账号归属地市:潍坊
宽带账号归属区县:昌乐县
故障地址:潍坊昌乐县红河镇红河沿街红河清水河小区老村8号箱*********
联系电话:13963643869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16:53:34
具体故障现象:光猫亮红灯，线上指导检查光纤线未恢复请协助谢谢
客户其他诉求:谢谢
</t>
  </si>
  <si>
    <t>2024-07-14 17:02:29</t>
  </si>
  <si>
    <t>2024-07-14 17:03:15</t>
  </si>
  <si>
    <t>SD-851-266363-11953-27754</t>
  </si>
  <si>
    <t>SD-057-240714-536847-6701</t>
  </si>
  <si>
    <t>2024-07-14 18:20:10</t>
  </si>
  <si>
    <t>80+金卡-普通区域-高密市-空冲水自然村-15095283985-1000M-魔百和投诉-次数0-20240714181732X252927330</t>
  </si>
  <si>
    <t>20240714181732X252927330</t>
  </si>
  <si>
    <t>【农村网络投诉】流程受理流水号：20240714181701150952839851125443
客户号码:15095283985
客户姓名:王**
投诉地市:潍坊
来话流水:2024071418140429720822732
宽带账号:15095283985
宽带账号归属地市:潍坊
宽带账号归属区县:高密市
故障地址:潍坊高密市胶河生态园空冲水空冲水自然村高密空冲水王臻4号箱*********
联系电话:15095283985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故障时间:2024-07-14 18:16:47
魔百和单播/组播:组播
具体故障现象:电视提示网络类错误，
客户其他诉求:
魔百和单/组播：组播</t>
  </si>
  <si>
    <t>2024-07-14 18:22:03</t>
  </si>
  <si>
    <t>2024-07-14 18:23:46</t>
  </si>
  <si>
    <t>SD-851-245212-2797-14820</t>
  </si>
  <si>
    <t>SD-057-240714-062175-3945</t>
  </si>
  <si>
    <t>2024-07-14 13:53:47</t>
  </si>
  <si>
    <t>普通区域-安丘市-温泉西浒崖-13465361298-300M-宽带上网投诉-次数0-20240714135252X372118426</t>
  </si>
  <si>
    <t>20240714135252X372118426</t>
  </si>
  <si>
    <t xml:space="preserve">流程受理流水号：20240714134748134653612981069836
客户号码:13465361298
客户姓名:常**
投诉地市:潍坊
来话流水:2024071413472917020804122
宽带账号:13465361298
宽带账号归属地市:潍坊
宽带账号归属区县:安丘市
故障地址:潍坊安丘市辉渠镇西浒崖温泉西浒崖追加5#刘金城*********
联系电话:13465361298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13:50:27
具体故障现象:光猫亮红灯，
客户其他诉求:客户重启捋顺电线未恢复，要求尽快上门处理，谢谢
</t>
  </si>
  <si>
    <t>2024-07-14 13:56:08</t>
  </si>
  <si>
    <t>2024-07-14 13:56:47</t>
  </si>
  <si>
    <t>SD-851-262272-16083-11394</t>
  </si>
  <si>
    <t>SD-057-240714-537064-3983</t>
  </si>
  <si>
    <t>2024-07-14 13:59:30</t>
  </si>
  <si>
    <t>【调研】-80+银卡-普通区域-寒亭区-大官庄村自然村-15063611788-1000M-宽带上网投诉-次数0-20240714135848X728851463</t>
  </si>
  <si>
    <t>20240714135848X728851463</t>
  </si>
  <si>
    <t xml:space="preserve">【农村网络投诉】流程受理流水号：20240714135738150636117881071686
客户号码:15063611788
客户姓名:牟**
投诉地市:潍坊
来话流水:2024071413540801020857901
宽带账号:15063611788
宽带账号归属地市:潍坊
宽带账号归属区县:寒亭区
故障地址:潍坊寒亭区南孙镇大官庄村大官庄村自然村大官庄村东西街东一7号箱*********
联系电话:15762566369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13:57:58
具体故障现象:光猫亮红灯，
客户其他诉求:要求补偿流量费，
</t>
  </si>
  <si>
    <t>2024-07-14 14:03:49</t>
  </si>
  <si>
    <t>2024-07-14 14:05:51</t>
  </si>
  <si>
    <t>SD-851-294035-16417-3686</t>
  </si>
  <si>
    <t>SD-057-240714-160827-5170</t>
  </si>
  <si>
    <t>2024-07-14 15:50:43</t>
  </si>
  <si>
    <t>普通区域-坊子区-西新村自然村-13562640902-100M-宽带上网投诉-次数0-20240714154903X343021240</t>
  </si>
  <si>
    <t>2024-07-15 16:51:00</t>
  </si>
  <si>
    <t>20240714154903X343021240</t>
  </si>
  <si>
    <t xml:space="preserve">【农村网络投诉】流程受理流水号：20240714154028135626409021091867
客户号码:13562640902
客户姓名:刘**
投诉地市:潍坊
来话流水:2024071415400966820827950
宽带账号:13562640902
宽带账号归属地市:潍坊
宽带账号归属区县:峡山区
故障地址:潍坊峡山区郑公街道西新村西新村自然村西新村扩容*********
联系电话:15621517996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15:45:25
具体故障现象:光猫亮红灯，
客户其他诉求:
</t>
  </si>
  <si>
    <t>2024-07-14 15:56:58</t>
  </si>
  <si>
    <t>2024-07-14 15:57:19</t>
  </si>
  <si>
    <t>SD-057-240714-754283-5219</t>
  </si>
  <si>
    <t>2024-07-14 15:56:36</t>
  </si>
  <si>
    <t>普通区域-寿光市-大伦村自然村-15165654870-200M-宽带上网投诉-次数0-20240714155543X743859865</t>
  </si>
  <si>
    <t>2024-07-15 16:57:00</t>
  </si>
  <si>
    <t>20240714155543X743859865</t>
  </si>
  <si>
    <t xml:space="preserve">【农村网络投诉】流程受理流水号：20240714155337151656548701094762
客户号码:15165654870
客户姓名:伦**
投诉地市:潍坊
来话流水:2024071415511727720844615
宽带账号:15165654870
宽带账号归属地市:潍坊
宽带账号归属区县:寿光市
故障地址:潍坊寿光市稻田大伦村
联系电话:15165654870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15:53:47
具体故障现象:注册登闪烁，插紧捋直光纤线未恢复，请协助，谢谢。
客户其他诉求:请协助，谢谢。
</t>
  </si>
  <si>
    <t>2024-07-14 16:03:28</t>
  </si>
  <si>
    <t>2024-07-14 16:03:48</t>
  </si>
  <si>
    <t>SD-057-240714-729063-6716</t>
  </si>
  <si>
    <t>2024-07-14 18:21:14</t>
  </si>
  <si>
    <t>普通区域--null--宽带上网投诉-次数1-202407130000611531</t>
  </si>
  <si>
    <t>2024-07-14 18:56:16</t>
  </si>
  <si>
    <t>SD-057-240714-926830-6703</t>
  </si>
  <si>
    <t>2024-07-14 18:20:20</t>
  </si>
  <si>
    <t>【调研】-80+银卡-(目标)普通区域-寿光市-城市之光-15063621829-1000M-宽带上网投诉-次数0-20240714181806X286127298</t>
  </si>
  <si>
    <t>20240714181806X286127298</t>
  </si>
  <si>
    <t xml:space="preserve">流程受理流水号：20240714181726150636218291125499
客户号码:15063621829
客户姓名:孙**
投诉地市:潍坊
来话流水:2024071418083603120884806
宽带账号:15063621829
宽带账号归属地市:潍坊
宽带账号归属区县:寿光市
故障地址:潍坊寿光市圣城街道正阳路城市之光11号楼*********
联系电话:15063621778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18:16:57
具体故障现象:光猫灯正常但电脑手机无法上网，
客户其他诉求:
</t>
  </si>
  <si>
    <t>2024-07-14 18:30:00</t>
  </si>
  <si>
    <t>2024-07-14 18:31:10</t>
  </si>
  <si>
    <t>SD-851-303605-241-28942</t>
  </si>
  <si>
    <t>SD-057-240714-186093-5172</t>
  </si>
  <si>
    <t>2024-07-14 15:50:51</t>
  </si>
  <si>
    <t>【重投】-【调研】-80+银卡-普通区域-寿光市-清水家园-18863675966-1000M-宽带上网投诉-次数0-202407140000409289</t>
  </si>
  <si>
    <t>202407140000409289</t>
  </si>
  <si>
    <t>202407140000409289#宽带账号：18863675966；宽带地址：潍坊寿光市圣城街道新兴街清水家园3号楼*********；客户来电反映宽带无法上网，客户不在现场，客户不配合排障，要求师傅上门，请协助处理，谢谢！联系电话：本机；联系人先生；来电流水：2024071415491861220823738</t>
  </si>
  <si>
    <t>2024-07-14 15:54:40</t>
  </si>
  <si>
    <t>2024-07-14 15:55:04</t>
  </si>
  <si>
    <t>SD-851-295566-31063-9611</t>
  </si>
  <si>
    <t>SD-057-240714-708295-6719</t>
  </si>
  <si>
    <t>2024-07-14 18:22:01</t>
  </si>
  <si>
    <t>【调研】-普通区域-安丘市-名门世家-13853629676-300M-宽带上网投诉-次数0-202407140000525983</t>
  </si>
  <si>
    <t>202407140000525983</t>
  </si>
  <si>
    <t>202407140000525983#宽带账号：13853629676；宽带地址：潍坊安丘市兴安街道和平路名门世家12号楼*********客户来电反映宽带/魔百盒无法观看，/客户不配合排障，要求上门，请协助处理，谢谢！联系电话：；来电流水2024071418155726920835627</t>
  </si>
  <si>
    <t>2024-07-14 18:24:59</t>
  </si>
  <si>
    <t>2024-07-14 18:25:19</t>
  </si>
  <si>
    <t>SD-057-240714-487635-45</t>
  </si>
  <si>
    <t>2024-07-14 07:07:03</t>
  </si>
  <si>
    <t>普通区域-安丘市-前李戈村自然村-15064682737-200M-宽带上网投诉-次数0-202407140000090733</t>
  </si>
  <si>
    <t>202407140000090733</t>
  </si>
  <si>
    <t>202407140000090733#流程受理流水号：20240714070602150646827371000109
客户号码:15064682737
客户姓名:王**
投诉地市:潍坊
来话流水:2024071407054316320845109
宽带账号:15064682737
宽带账号归属地市:潍坊
宽带账号归属区县:安丘市
故障地址:潍坊安丘市慈埠镇前李戈村前李戈村自然村前李戈村村中3号箱马修志*********
联系电话:15064682737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07:06:41
具体故障现象:光猫亮红灯，
客户其他诉求:
;宽带小区$[前李戈村自然村]$</t>
  </si>
  <si>
    <t>2024-07-14 07:11:47</t>
  </si>
  <si>
    <t>2024-07-14 07:12:12</t>
  </si>
  <si>
    <t>SD-057-240714-570238-1146</t>
  </si>
  <si>
    <t>2024-07-14 09:50:40</t>
  </si>
  <si>
    <t>普通区域-青州市-青州市大利群商贸-17888369155-200M-宽带上网投诉-次数0-20240714094726X646206785</t>
  </si>
  <si>
    <t>2024-07-15 10:51:00</t>
  </si>
  <si>
    <t>20240714094726X646206785</t>
  </si>
  <si>
    <t xml:space="preserve">流程受理流水号：20240714094340178883691551019444
客户号码:17888369155
客户姓名:于*
投诉地市:潍坊
来话流水:2024071409423308220810363
宽带账号:17888369155
宽带账号归属地市:潍坊
宽带账号归属区县:青州市
故障地址:潍坊青州市王府街道玲珑山中路青州市大利群商贸1层3号箱*********
联系电话:17888369155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故障细类:宽带无法上网(专席)
携转原因:
故障时间:2024-07-14 09:43:44
具体故障现象:光信号闪烁，拔插光钎线，指导断电重启设备无效  
客户其他诉求:
</t>
  </si>
  <si>
    <t>2024-07-14 09:54:10</t>
  </si>
  <si>
    <t>2024-07-14 09:54:50</t>
  </si>
  <si>
    <t>SD-057-240714-695437-2770</t>
  </si>
  <si>
    <t>2024-07-14 11:56:10</t>
  </si>
  <si>
    <t>80+白金-普通区域-青州市-馨通园小区-13953607268-300M-宽带上网投诉-次数0-20240714115320X200997404</t>
  </si>
  <si>
    <t>20240714115320X200997404</t>
  </si>
  <si>
    <t xml:space="preserve">流程受理流水号：20240714115135139536072681051122
客户号码:13953607268
客户姓名:李**
投诉地市:潍坊
来话流水:2024071411512270420818329
宽带账号:13953607268
宽带账号归属地市:潍坊
宽带账号归属区县:青州市
故障地址:潍坊青州市益都街道尧王山路馨通园小区2号楼-东单元*********
联系电话:15265677709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11:59:45
具体故障现象:提示网络无法连接，
客户其他诉求:客户来电反映家里宽带无法连接使用，客户表明家里网络线路断了，线上排障不配合，请协助处理，谢谢
</t>
  </si>
  <si>
    <t>2024-07-14 11:58:27</t>
  </si>
  <si>
    <t>2024-07-14 11:58:59</t>
  </si>
  <si>
    <t>SD-057-240714-176532-3332</t>
  </si>
  <si>
    <t>2024-07-14 12:50:30</t>
  </si>
  <si>
    <t>普通区域-青州市-铁家村-13869692456-300M-宽带上网投诉-次数0-20240714124926X566384681</t>
  </si>
  <si>
    <t>20240714124926X566384681</t>
  </si>
  <si>
    <t xml:space="preserve">【农村网络投诉】流程受理流水号：20240714124840138696924561061210
客户号码:13869692456
客户姓名:铁**
投诉地市:潍坊
来话流水:2024071412472626820825871
宽带账号:13869692456
宽带账号归属地市:潍坊
宽带账号归属区县:青州市
故障地址:潍坊青州市东夏镇铁家村铁家村16号箱（东北铁继翔）*********
联系电话:13869692456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12:52:27
具体故障现象:光猫亮红灯，
客户其他诉求:
</t>
  </si>
  <si>
    <t>2024-07-14 12:52:03</t>
  </si>
  <si>
    <t>2024-07-14 12:52:27</t>
  </si>
  <si>
    <t>SD-057-240714-260473-3385</t>
  </si>
  <si>
    <t>2024-07-14 12:58:00</t>
  </si>
  <si>
    <t>【调研】-普通区域-临朐县-西陡崖-13506466583-300M-魔百和投诉-次数0-202407140000300554</t>
  </si>
  <si>
    <t>202407140000300554</t>
  </si>
  <si>
    <t>202407140000300554#【已关注中国移动10086微信公众号】流程受理流水号：20240714125548135064665831062263
客户号码:13506466583
客户姓名:杜*
投诉地市:潍坊
来话流水:2024071412551948020872600
宽带账号:13506466583
宽带账号归属地市:潍坊
宽带账号归属区县:临朐县
故障地址:潍坊临朐县柳山镇人民政府西陡崖村西陡崖西陡崖3号箱张全太（外墙）
联系电话:13506466583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故障时间:2024-07-14 12:58:14
魔百和单播/组播:组播
具体故障现象:电视直播或点播无法观看，要求宽带工作人员上门处理
客户其他诉求:
魔百和单/组播：组播;宽带小区$[西陡崖]$</t>
  </si>
  <si>
    <t>2024-07-14 13:02:16</t>
  </si>
  <si>
    <t>2024-07-14 13:02:47</t>
  </si>
  <si>
    <t>SD-057-240714-719234-4867</t>
  </si>
  <si>
    <t>2024-07-14 15:15:55</t>
  </si>
  <si>
    <t>【调研】-80+银卡-普通区域-奎文区-将军苑-13605368721-1000M-宽带上网投诉-次数0-202407140000377212</t>
  </si>
  <si>
    <t>202407140000377212</t>
  </si>
  <si>
    <t xml:space="preserve">202407140000377212#
宽带账号：13605368721***；宽带地址：潍坊奎文区广文街道民生东街将军苑3号楼*********
****；客户来电反映宽带网速慢***，客户不在现场，，要求师傅上门，请协助处理，谢谢！联系电话：13605368721***；联系人：先生***；来电流水：2024071415091864620805210****。 </t>
  </si>
  <si>
    <t>2024-07-14 15:19:18</t>
  </si>
  <si>
    <t>2024-07-14 15:19:42</t>
  </si>
  <si>
    <t>SD-851-310229-14031-18083</t>
  </si>
  <si>
    <t>2024-07-14 15:50:56</t>
  </si>
  <si>
    <t>普通区域-安丘市-大成花园-13906362991-300M-宽带上网投诉-次数0-20240714154946X386113449 一级督办</t>
  </si>
  <si>
    <t>20240714154946X386113449</t>
  </si>
  <si>
    <t>2024-07-14 15:57:42</t>
  </si>
  <si>
    <t>2024-07-14 15:58:16</t>
  </si>
  <si>
    <t>SD-851-298774-24078-26260</t>
  </si>
  <si>
    <t>SD-057-240714-259346-2717</t>
  </si>
  <si>
    <t>2024-07-14 11:50:14</t>
  </si>
  <si>
    <t>【调研】-(目标)普通区域-奎文区-华安东方明珠-13864668477-300M-魔百和投诉-次数0-202407140000260724</t>
  </si>
  <si>
    <t>202407140000260724</t>
  </si>
  <si>
    <t>202407140000260724#【已关注中国移动10086微信公众号】流程受理流水号：20240714114332138646684771049286
客户号码:13864668477
客户姓名:郭**
投诉地市:潍坊
来话流水:2024071411415247220823445
宽带账号:13864668477
宽带账号归属地市:潍坊
宽带账号归属区县:高新
故障地址:潍坊高新高新城区玉清街东方明珠40号楼*********
联系电话:18366587822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故障时间:2024-07-14 11:44:18
魔百和单播/组播:组播
具体故障现象:电视直播或点播无法观看，引导 重启  机顶盒  配置 网络
客户其他诉求:谢谢
魔百和单/组播：组播;宽带小区$[华安东方明珠]$</t>
  </si>
  <si>
    <t>2024-07-14 11:52:49</t>
  </si>
  <si>
    <t>2024-07-14 11:53:15</t>
  </si>
  <si>
    <t>SD-851-250628-9568-12011</t>
  </si>
  <si>
    <t>SD-057-240714-395716-6772</t>
  </si>
  <si>
    <t>2024-07-14 18:29:30</t>
  </si>
  <si>
    <t>80+金卡-普通区域-奎文区-宝利家园-13616366770-1000M-宽带上网投诉-次数0-20240714182723X843060783</t>
  </si>
  <si>
    <t>20240714182723X843060783</t>
  </si>
  <si>
    <t xml:space="preserve">流程受理流水号：20240714182207136163667701126209
客户号码:13616366770
客户姓名:刘**
投诉地市:潍坊
来话流水:2024071418214780120874170
宽带账号:13616366770
宽带账号归属地市:潍坊
宽带账号归属区县:奎文区
故障地址:潍坊奎文区东关街道工褔街宝利家园4号楼*********
联系电话:13616366770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18:27:00
具体故障现象:无法上网
客户其他诉求:
</t>
  </si>
  <si>
    <t>2024-07-14 18:31:06</t>
  </si>
  <si>
    <t>2024-07-14 18:33:49</t>
  </si>
  <si>
    <t>SD-851-317857-7570-8191</t>
  </si>
  <si>
    <t>SD-057-240714-713524-6773</t>
  </si>
  <si>
    <t>2024-07-14 18:29:38</t>
  </si>
  <si>
    <t>【调研】-普通区域-安丘市-大城埠七里河-15264660858-500M-宽带上网投诉-次数0-20240714182732X852308514</t>
  </si>
  <si>
    <t>20240714182732X852308514</t>
  </si>
  <si>
    <t xml:space="preserve">【农村网络投诉】流程受理流水号：20240714182513152646608581126668
客户号码:15264660858
客户姓名:李*
投诉地市:潍坊
来话流水:2024071418260523020801800
宽带账号:15264660858
宽带账号归属地市:潍坊
宽带账号归属区县:安丘市
故障地址:潍坊安丘市大城埠七里河村大城埠七里河七里河村2号箱冯金忠*********
联系电话:15264660858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18:26:57
具体故障现象:打不开网页，
客户其他诉求:
</t>
  </si>
  <si>
    <t>2024-07-14 18:30:23</t>
  </si>
  <si>
    <t>2024-07-14 18:38:04</t>
  </si>
  <si>
    <t>2024-07-14 20:38:22</t>
  </si>
  <si>
    <t>普通区域-寿光市-李二村自然村-18663629763-300M-宽带上网投诉-次数0-20240714203632X592168806 一级督办</t>
  </si>
  <si>
    <t>20240714203632X592168806</t>
  </si>
  <si>
    <t>2024-07-14 20:51:49</t>
  </si>
  <si>
    <t>2024-07-14 20:52:18</t>
  </si>
  <si>
    <t>SD-851-299948-3806-26356</t>
  </si>
  <si>
    <t>SD-057-240714-128974-8253</t>
  </si>
  <si>
    <t>2024-07-14 21:20:25</t>
  </si>
  <si>
    <t>【调研】-80+普通-普通区域-安丘市-锦国花园-15263659459-1000M-宽带上网投诉-次数0-202407140000591731</t>
  </si>
  <si>
    <t>202407140000591731</t>
  </si>
  <si>
    <t>202407140000591731#流程受理流水号：20240714211719152636594591146023
客户号码:15263659459
客户姓名:辛**
投诉地市:潍坊
来话流水:2024071421164633120874846
宽带账号:15263659459
宽带账号归属地市:潍坊
宽带账号归属区县:安丘市
故障地址:潍坊安丘市兴安街道华安路锦国花园10号楼*********
联系电话:15169561090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21:19:31
具体故障现象:光猫亮红灯，要求尽快回电
客户其他诉求:
;宽带小区$[锦国花园]$</t>
  </si>
  <si>
    <t>2024-07-14 21:22:35</t>
  </si>
  <si>
    <t>2024-07-14 21:22:58</t>
  </si>
  <si>
    <t>SD-851-254820-5741-24927</t>
  </si>
  <si>
    <t>SD-057-240714-274631-2720</t>
  </si>
  <si>
    <t>2024-07-14 11:50:20</t>
  </si>
  <si>
    <t>【调研】-普通区域-青州市-巨弥村-13864666629-300M-宽带上网投诉-次数0-202407140000262561</t>
  </si>
  <si>
    <t>202407140000262561</t>
  </si>
  <si>
    <t xml:space="preserve">202407140000262561#流程受理流水号：20240714114927138646666291050653
客户号码:13864666629
客户姓名:刘**
投诉地市:潍坊
来话流水:2024071411491578120897280
宽带账号:13864666629
宽带账号归属地市:潍坊
宽带账号归属区县:青州市
故障地址:潍坊青州市黄楼街道巨弥村巨弥村24号箱（顾怀文）*********
联系电话:13864666629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故障细类:宽带网速慢/卡顿
携转原因:
故障时间:2024-07-14 12:52:31
具体故障现象:网速慢卡顿，
客户其他诉求:客户侧为质差终端，要求上门更换终端并一并处理故障问题。
</t>
  </si>
  <si>
    <t>2024-07-14 11:58:13</t>
  </si>
  <si>
    <t>2024-07-14 11:58:51</t>
  </si>
  <si>
    <t>2024-07-14 13:50:23</t>
  </si>
  <si>
    <t>【重投】-【调研】-80+银卡-普通区域-临朐县-宋家官庄自然村-13606366125-300M-宽带上网投诉-次数0-20240714134916X156258481 一级督办</t>
  </si>
  <si>
    <t>20240714134916X156258481</t>
  </si>
  <si>
    <t>2024-07-14 14:02:57</t>
  </si>
  <si>
    <t>2024-07-14 14:03:28</t>
  </si>
  <si>
    <t>SD-057-240714-382195-4813</t>
  </si>
  <si>
    <t>2024-07-14 15:11:44</t>
  </si>
  <si>
    <t>【调研】-80+普通-(目标)普通区域-安丘市-周院庄-13505361130-1000M-宽带上网投诉-次数0-202407140000381589</t>
  </si>
  <si>
    <t>202407140000381589</t>
  </si>
  <si>
    <t>202407140000381589#流程受理流水号：20240714151113135053611301085667
客户号码:13505361130
客户姓名:周**
投诉地市:潍坊
来话流水:2024071415083958820898534
宽带账号:13505361130
宽带账号归属地市:潍坊
宽带账号归属区县:安丘市
故障地址:潍坊安丘市担山镇周院庄村周院庄2#箱村东周学武*********
联系电话:13505361130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故障细类:宽带无法上网(专席)
携转原因:
故障时间:2024-07-14 15:12:01
具体故障现象:光猫灯正常但电脑手机无法上网，客户对于线上排障流程不认可，请相关部门人员协助处理，谢谢
客户其他诉求:
;宽带小区$[周院庄]$</t>
  </si>
  <si>
    <t>2024-07-14 15:13:56</t>
  </si>
  <si>
    <t>2024-07-14 15:14:12</t>
  </si>
  <si>
    <t>SD-057-240714-069584-4876</t>
  </si>
  <si>
    <t>2024-07-14 15:17:02</t>
  </si>
  <si>
    <t>80+银卡-普通区域-诸城市-大于庄东村-18363694737-300M-宽带上网投诉-次数0-20240714151414X254102750</t>
  </si>
  <si>
    <t>20240714151414X254102750</t>
  </si>
  <si>
    <t xml:space="preserve">【农村网络投诉】流程受理流水号：20240714151335183636947371086178
客户号码:18363694737
客户姓名:台**
投诉地市:潍坊
来话流水:2024071415130085920844571
宽带账号:18363694737
宽带账号归属地市:潍坊
宽带账号归属区县:诸城市
故障地址:潍坊诸城市百尺河镇大于庄东大于庄东村于庄东村东南13#箱*********
联系电话:18363694737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15:13:47
具体故障现象:打不开网页，
客户其他诉求:
</t>
  </si>
  <si>
    <t>2024-07-14 15:19:27</t>
  </si>
  <si>
    <t>2024-07-14 15:19:50</t>
  </si>
  <si>
    <t>SD-851-304089-24776-5552</t>
  </si>
  <si>
    <t>SD-057-240714-108526-5180</t>
  </si>
  <si>
    <t>2024-07-14 15:52:02</t>
  </si>
  <si>
    <t>【调研】-80+普通-普通区域-昌邑市-郭家庄村自然村-13806479680-300M-宽带上网投诉-次数0-202407140000408198</t>
  </si>
  <si>
    <t>202407140000408198</t>
  </si>
  <si>
    <t xml:space="preserve">202407140000408198#宽带账号：13806479680
宽带地址：潍坊昌邑市青乡镇郭家庄村郭家庄村自然村1号wlan箱*
客户来电反映 无法上网，客户不在家或者不方便线上指导，要求师傅上门  谢谢！
联系电话：13806479680
联系人：女士
来电流水2024071415494752220828761
</t>
  </si>
  <si>
    <t>2024-07-14 15:55:19</t>
  </si>
  <si>
    <t>2024-07-14 15:55:53</t>
  </si>
  <si>
    <t>SD-851-285862-2402-20108</t>
  </si>
  <si>
    <t>SD-057-240714-831925-7904</t>
  </si>
  <si>
    <t>2024-07-14 20:30:47</t>
  </si>
  <si>
    <t>普通区域-安丘市-周家楼子村自然村-15065688448-100M-宽带上网投诉-次数0-202407140000579048</t>
  </si>
  <si>
    <t>202407140000579048</t>
  </si>
  <si>
    <t xml:space="preserve">202407140000579048#宽带账号：15065688448；宽带地址：潍坊安丘市关王镇周家楼子村周家楼子村自然村周家楼子村2号箱村西北周东兰*********；客户来电反映宽带无法使用，诊断客户侧光功率弱，要求上门，请协助处理，谢谢！联系电话：本机；联系人：先生/女士；来电流水：2024071420262510420898618。
</t>
  </si>
  <si>
    <t>2024-07-14 20:34:14</t>
  </si>
  <si>
    <t>2024-07-14 20:34:36</t>
  </si>
  <si>
    <t>SD-851-304612-12809-21689</t>
  </si>
  <si>
    <t>SD-057-240714-320581-5762</t>
  </si>
  <si>
    <t>2024-07-14 16:51:54</t>
  </si>
  <si>
    <t>【调研】-80+金卡-普通区域-昌邑市-华龙福邸-13721970901-1000M-宽带上网投诉-次数0-202407140000459559</t>
  </si>
  <si>
    <t>2024-07-15 17:52:00</t>
  </si>
  <si>
    <t>202407140000459559</t>
  </si>
  <si>
    <t xml:space="preserve">202407140000459559#宽带账号：13721970901；宽带地址：潍坊昌邑市奎聚街道院校街华龙福邸12号楼，  ；客户来电反映机顶盒不能用 ，经查询客户侧为质差机顶盒，请协助上门更换终端并一并处理故障问题，谢谢！联系电话：13721970901 ；联系人：先生 ；来电流水： 2024071416464987120827504 。 
</t>
  </si>
  <si>
    <t>2024-07-14 16:54:52</t>
  </si>
  <si>
    <t>2024-07-14 16:55:16</t>
  </si>
  <si>
    <t>SD-851-254129-12180-17957</t>
  </si>
  <si>
    <t>SD-057-240714-278134-3905</t>
  </si>
  <si>
    <t>2024-07-14 13:50:27</t>
  </si>
  <si>
    <t>普通区域-寿光市-秀峰小区-15163619964-300M-宽带上网投诉-次数0-202407140000324273</t>
  </si>
  <si>
    <t>202407140000324273</t>
  </si>
  <si>
    <t xml:space="preserve">202407140000324273#宽带账号：15163619964；宽带地址：潍坊寿光市田柳文化街秀峰小区；客户来电反映宽带网速慢，经查询客户侧为质差路由器导致宽带使用不畅，请参考处理，谢谢！联系电话：15163619964；联系人：尹**；来电流水：2024071413473609920805050。
</t>
  </si>
  <si>
    <t>2024-07-14 13:54:07</t>
  </si>
  <si>
    <t>SD-057-240714-327654-4878</t>
  </si>
  <si>
    <t>2024-07-14 15:17:09</t>
  </si>
  <si>
    <t>80+普通-普通区域-安丘市-北韩村自然村-18266464123-300M-宽带上网投诉-次数0-20240714151429X269319377</t>
  </si>
  <si>
    <t>20240714151429X269319377</t>
  </si>
  <si>
    <t xml:space="preserve">【农村网络投诉】流程受理流水号：20240714151127182664641231085717
客户号码:18266464123
客户姓名:刘*
投诉地市:潍坊
来话流水:2024071415095442620811439
宽带账号:18266464123
宽带账号归属地市:潍坊
宽带账号归属区县:安丘市
故障地址:潍坊安丘市关王镇北韩村北韩村自然村北韩二次追加1号箱王中贵*********
联系电话:13793657234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故障细类:宽带无法上网(专席)
携转原因:
故障时间:2024-07-14 15:10:23
具体故障现象:光猫灯正常但电脑手机无法上网，无法进行线上指导，不会操作请协助，谢谢
客户其他诉求:
</t>
  </si>
  <si>
    <t>2024-07-14 15:18:55</t>
  </si>
  <si>
    <t>2024-07-14 15:21:46</t>
  </si>
  <si>
    <t>SD-057-240714-415689-4881</t>
  </si>
  <si>
    <t>2024-07-14 15:17:20</t>
  </si>
  <si>
    <t>【调研】-(目标)普通区域-高密市-任家庄自然村-13455659495-500M-宽带上网投诉-次数0-20240714151507X307102610</t>
  </si>
  <si>
    <t>20240714151507X307102610</t>
  </si>
  <si>
    <t xml:space="preserve">【农村网络投诉】流程受理流水号：20240714151216134556594951085883
客户号码:13455659495
客户姓名:任**
投诉地市:潍坊
来话流水:2024071415113365120829174
宽带账号:13455659495
宽带账号归属地市:潍坊
宽带账号归属区县:高密市
故障地址:潍坊高密市朝阳街道任家庄任家庄自然村高密任家庄10号箱赵修刚*********
联系电话:13455659495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15:14:40
具体故障现象:光猫亮红灯，
客户其他诉求:
</t>
  </si>
  <si>
    <t>2024-07-14 15:21:52</t>
  </si>
  <si>
    <t>2024-07-14 15:23:27</t>
  </si>
  <si>
    <t>SD-057-240714-183795-6723</t>
  </si>
  <si>
    <t>2024-07-14 18:22:50</t>
  </si>
  <si>
    <t>【调研】-80+普通-(目标)普通区域-诸城市-岳沟村扩容-18264689785-300M-宽带上网投诉-次数0-202407140000525766</t>
  </si>
  <si>
    <t>202407140000525766</t>
  </si>
  <si>
    <t>202407140000525766#宽带账号：18264689785；宽带地址：潍坊诸城市百尺河镇岳沟村岳沟村扩容岳沟村东南扩容16号箱：客户来电反映宽带无法使用：经查询客户侧为质差路由器导致宽带使用不畅，请处理，谢谢！联系电话：18264689785联系人：先生；来电流水：2024071418201124720863829</t>
  </si>
  <si>
    <t>2024-07-14 18:27:20</t>
  </si>
  <si>
    <t>SD-057-240714-963547-6778</t>
  </si>
  <si>
    <t>2024-07-14 18:29:54</t>
  </si>
  <si>
    <t>普通区域-潍城区-万科都会公园-13964719621-300M-宽带上网投诉-次数0-20240714182857X937258900</t>
  </si>
  <si>
    <t>20240714182857X937258900</t>
  </si>
  <si>
    <t xml:space="preserve">流程受理流水号：20240714182547139647196211126762
客户号码:13964719621
客户姓名:马**
投诉地市:潍坊
来话流水:2024071418271958920809440
宽带账号:13964719621
宽带账号归属地市:潍坊
宽带账号归属区县:潍城区
故障地址:潍坊潍城区南关街道仓南街万科都会公园8号楼3栋*********
联系电话:13964719621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18:27:42
具体故障现象:打不开网页，
客户其他诉求:
</t>
  </si>
  <si>
    <t>2024-07-14 19:14:11</t>
  </si>
  <si>
    <t>2024-07-14 19:14:45</t>
  </si>
  <si>
    <t>SD-851-308766-9957-2586</t>
  </si>
  <si>
    <t>SD-057-240714-179523-8259</t>
  </si>
  <si>
    <t>2024-07-14 21:22:30</t>
  </si>
  <si>
    <t>普通区域-潍城区-华安庭岸风景-13508961398-100M-宽带上网投诉-次数0-202407140000592246</t>
  </si>
  <si>
    <t>202407140000592246</t>
  </si>
  <si>
    <t xml:space="preserve">202407140000592246#流程受理流水号：20240714211920135089613981146150
客户号码:13508961398
客户姓名:刘**
投诉地市:潍坊
来话流水:2024071421153933620871402
宽带账号:13508961398
宽带账号归属地市:潍坊
宽带账号归属区县:潍城区
故障地址:潍坊潍城区城关街道向阳路华安庭岸风景4号楼*********
联系电话:13508961398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光功率:-19.35
故障大类:宽带/电视
故障细类:移动高清电视故障
携转原因:
故障时间:2024-07-14 21:19:28
魔百和单播/组播:组播
具体故障现象:13508961398客户来电反映对于本机号码电视刚开机时声音太大不认可，已为客户解释可以联系电视品牌方，客户不认可，要求上报处理，客户提及12345，有升级投诉意向，已经向客户正常解释，客户不认可，请协助处理  联系人：先生   联系电话：13508961398  来电流水：   2024071421153933620871402
客户其他诉求:客户侧为质差终端，要求上门更换终端并一并处理故障问题。
</t>
  </si>
  <si>
    <t>2024-07-14 21:28:04</t>
  </si>
  <si>
    <t>2024-07-14 21:29:06</t>
  </si>
  <si>
    <t>SD-851-242736-25344-28345</t>
  </si>
  <si>
    <t>2024-07-14 11:50:46</t>
  </si>
  <si>
    <t>【重投】-80+普通-普通区域-昌邑市-巷子小区-15762619856-500M-宽带上网投诉-次数0-20240714114848X928643889 一级督办</t>
  </si>
  <si>
    <t>20240714114848X928643889</t>
  </si>
  <si>
    <t>2024-07-14 11:51:50</t>
  </si>
  <si>
    <t>2024-07-14 11:54:46</t>
  </si>
  <si>
    <t>SD-057-240714-543217-6727</t>
  </si>
  <si>
    <t>2024-07-14 18:23:13</t>
  </si>
  <si>
    <t>普通区域-高密市-状元府-15963400065-200M-宽带上网投诉-次数0-20240714182041X441809277</t>
  </si>
  <si>
    <t>20240714182041X441809277</t>
  </si>
  <si>
    <t>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在线；故障类型：网络无法连接。故障描述：路由器忘记密码，复位后连不上网络。联系人：王伟。联系电话：15963400065。。</t>
  </si>
  <si>
    <t>2024-07-14 18:27:33</t>
  </si>
  <si>
    <t>2024-07-14 18:28:10</t>
  </si>
  <si>
    <t>2024-07-14 20:38:49</t>
  </si>
  <si>
    <t>80+普通-普通区域-潍城区-姜家庄自然村-15853617706-100M-宽带上网投诉-次数0-202407140000580274 一级督办</t>
  </si>
  <si>
    <t>202407140000580274</t>
  </si>
  <si>
    <t>2024-07-14 20:40:19</t>
  </si>
  <si>
    <t>2024-07-14 20:40:36</t>
  </si>
  <si>
    <t>SD-851-315683-12539-288</t>
  </si>
  <si>
    <t>SD-057-240714-135289-1185</t>
  </si>
  <si>
    <t>2024-07-14 09:53:52</t>
  </si>
  <si>
    <t>【调研】-80+白金-普通区域-青州市-益王府政法小区-15095252222-1000M-宽带上网投诉-次数0-20240714095256X976703381</t>
  </si>
  <si>
    <t>20240714095256X976703381</t>
  </si>
  <si>
    <t xml:space="preserve">流程受理流水号：20240714095140150952522221021406
客户号码:15095252222
客户姓名:宫**
投诉地市:潍坊
来话流水:2024071409505971020801971
宽带账号:15095252222
宽带账号归属地市:潍坊
宽带账号归属区县:青州市
故障地址:潍坊青州市云门山街道益王府路益王府政法小区18号楼*********
联系电话:18753613366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故障细类:宽带无法上网
携转原因:
故障时间:2024-07-14 09:52:31
具体故障现象:打不开网页，
客户其他诉求:请协助处理，上门维修，谢谢
</t>
  </si>
  <si>
    <t>2024-07-14 09:56:55</t>
  </si>
  <si>
    <t>2024-07-14 09:57:13</t>
  </si>
  <si>
    <t>SD-057-240714-347051-1172</t>
  </si>
  <si>
    <t>2024-07-14 09:53:13</t>
  </si>
  <si>
    <t>80+普通-普通区域-青州市-华邦翰林院-18264654890-300M-宽带上网投诉-次数0-20240714095119X879416333</t>
  </si>
  <si>
    <t>20240714095119X879416333</t>
  </si>
  <si>
    <t xml:space="preserve">流程受理流水号：20240714094822182646548901020647
客户号码:18264654890
客户姓名:季**
投诉地市:潍坊
来话流水:2024071409475310620867994
宽带账号:18264654890
宽带账号归属地市:潍坊
宽带账号归属区县:青州市
故障地址:潍坊青州市云门山街道圣水路华邦翰林院北苑7号2单元601  2号弱电井*********
联系电话:18264654890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09:50:39
具体故障现象:PON灯闪，经排障未恢复
客户其他诉求:
</t>
  </si>
  <si>
    <t>2024-07-14 09:57:09</t>
  </si>
  <si>
    <t>2024-07-14 09:57:42</t>
  </si>
  <si>
    <t>SD-851-292026-2901-24678</t>
  </si>
  <si>
    <t>SD-057-240714-730452-1163</t>
  </si>
  <si>
    <t>2024-07-14 09:52:21</t>
  </si>
  <si>
    <t>80+普通-普通区域-奎文区-樱园西区-13475678172-1000M-宽带上网投诉-次数0-202407140000157061</t>
  </si>
  <si>
    <t>202407140000157061</t>
  </si>
  <si>
    <t>202407140000157061#受理号码 : 13475678172客户姓名 : 杜*号码归属地 : 潍坊奎文 － 奎文用户品牌 : 全球通
机顶盒22002，指导操作未恢复显示质差机顶盒请选择谢谢
潍坊奎文区梨园街道文化路樱园西区35号楼
先生 本机 流水2024071409423022220809840</t>
  </si>
  <si>
    <t>2024-07-14 10:01:01</t>
  </si>
  <si>
    <t>2024-07-14 10:01:24</t>
  </si>
  <si>
    <t>SD-057-240714-579681-1240</t>
  </si>
  <si>
    <t>2024-07-14 09:59:25</t>
  </si>
  <si>
    <t>80+金卡-普通区域-潍城区-名仕园-15866157612-300M-宽带上网投诉-次数0-20240714095711X231946763</t>
  </si>
  <si>
    <t>20240714095711X231946763</t>
  </si>
  <si>
    <t xml:space="preserve">流程受理流水号：20240714095519158661576121022283
客户号码:15866157612
客户姓名:郭**
投诉地市:潍坊
来话流水:2024071409541063220836511
宽带账号:15866157612
宽带账号归属地市:潍坊
宽带账号归属区县:潍城区
故障地址:潍坊潍城区北关街道友爱路名仕园3号楼*********
联系电话:18366175188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09:56:49
具体故障现象:光猫亮红灯，
客户其他诉求:
</t>
  </si>
  <si>
    <t>2024-07-14 10:01:08</t>
  </si>
  <si>
    <t>2024-07-14 10:01:29</t>
  </si>
  <si>
    <t>SD-851-263432-34367-6887</t>
  </si>
  <si>
    <t>SD-057-240714-302768-2789</t>
  </si>
  <si>
    <t>2024-07-14 11:57:00</t>
  </si>
  <si>
    <t>普通区域-奎文区-金宝生态花园-13791601028-100M-宽带上网投诉-次数0-202407140000265609</t>
  </si>
  <si>
    <t>2024-07-15 12:58:00</t>
  </si>
  <si>
    <t>202407140000265609</t>
  </si>
  <si>
    <t>202407140000265609#宽带账号：13791601028；宽带地址：潍坊奎文区廿里堡街道潍州路金宝生态花园13号楼3单元401；客户来电反映宽带无法上网/移动高清无法观看，客户不在现场，无法配合线上指导/客户不配合排障，要求上门，请协助处理，
谢谢！联系电话：13869699436；联系人：女士；来电流水
2024071411521047820826410</t>
  </si>
  <si>
    <t>2024-07-14 12:49:54</t>
  </si>
  <si>
    <t>2024-07-14 12:53:43</t>
  </si>
  <si>
    <t>SD-057-240714-890176-5772</t>
  </si>
  <si>
    <t>2024-07-14 16:53:13</t>
  </si>
  <si>
    <t>【调研】-80+白金-普通区域-奎文区-图兰朵-15169664705-500M-宽带上网投诉-次数0-20240714165053X533439790</t>
  </si>
  <si>
    <t>2024-07-15 17:54:00</t>
  </si>
  <si>
    <t>20240714165053X533439790</t>
  </si>
  <si>
    <t xml:space="preserve">流程受理流水号：20240714164725151696647051106989
客户号码:15169664705
客户姓名:扈*
投诉地市:潍坊
来话流水:2024071416462533920823214
宽带账号:15169664705
宽带账号归属地市:潍坊
宽带账号归属区县:高新
故障地址:潍坊高新高新城区福寿街图兰朵10号楼*********
联系电话:13793601987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故障时间:2024-07-14 16:47:07
具体故障现象:光猫只亮电源灯，线上指导未恢复 请师傅协助处理谢谢
客户其他诉求:谢谢
</t>
  </si>
  <si>
    <t>2024-07-14 16:57:26</t>
  </si>
  <si>
    <t>2024-07-14 16:57:45</t>
  </si>
  <si>
    <t>SD-851-241197-21448-11358</t>
  </si>
  <si>
    <t>SD-057-240714-467019-1199</t>
  </si>
  <si>
    <t>2024-07-14 09:55:22</t>
  </si>
  <si>
    <t>【调研】-80+银卡-普通区域-坊子区-张家村-15288995965-1000M-宽带上网投诉-次数0-202407140000157845</t>
  </si>
  <si>
    <t>202407140000157845</t>
  </si>
  <si>
    <t>202407140000157845#宽带账号：15288995965；宽带地址：潍坊坊子区坊安街办张家村张家村张家村；客户来电反映移动高清无法使用，经查询客户侧为质差机顶盒，请协助上门更换设备并一并处理故障问题，谢谢！联系电话：13053610950；联系人：女士；来电流水：2024071409484544420877271</t>
  </si>
  <si>
    <t>2024-07-14 09:59:55</t>
  </si>
  <si>
    <t>2024-07-14 10:00:11</t>
  </si>
  <si>
    <t>SD-851-232031-26041-20962</t>
  </si>
  <si>
    <t>SD-057-240714-014678-2793</t>
  </si>
  <si>
    <t>2024-07-14 11:57:37</t>
  </si>
  <si>
    <t>普通区域-昌乐县-英才花园二期-13563649056-300M-宽带上网投诉-次数0-202407140000266593</t>
  </si>
  <si>
    <t>202407140000266593</t>
  </si>
  <si>
    <t>202407140000266593#宽带账号13563649056：；宽带地址：潍坊昌乐县经济开发区英轩街英才花园二期12号楼*；客户来电反映宽带无法上网客户不配合排障，，请协助处理，谢谢！联系电话：13563649056；联系人先生：；来电流水：2024071411454139320862072</t>
  </si>
  <si>
    <t>2024-07-14 11:59:15</t>
  </si>
  <si>
    <t>2024-07-14 12:02:48</t>
  </si>
  <si>
    <t>SD-851-317809-5573-15887</t>
  </si>
  <si>
    <t>SD-057-240714-975231-5838</t>
  </si>
  <si>
    <t>2024-07-14 16:59:26</t>
  </si>
  <si>
    <t>【调研】-80+金卡-(目标)普通区域-寿光市-玉德园南区-15053608822-1000M-宽带上网投诉-次数0-20240714165652X412837141</t>
  </si>
  <si>
    <t>2024-07-15 18:00:00</t>
  </si>
  <si>
    <t>20240714165652X412837141</t>
  </si>
  <si>
    <t xml:space="preserve">流程受理流水号：20240714165621150536088221109000
客户号码:15053608822
客户姓名:张**
投诉地市:潍坊
来话流水:2024071416545414220809588
宽带账号:15053608822
宽带账号归属地市:潍坊
宽带账号归属区县:寿光市
故障地址:潍坊寿光市圣城街道正阳路玉德园南区9号楼*********
联系电话:15053608822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故障时间:2024-07-14 16:54:40
具体故障现象:网速慢卡顿，
客户其他诉求:请审核
</t>
  </si>
  <si>
    <t>2024-07-14 17:05:57</t>
  </si>
  <si>
    <t>2024-07-14 17:06:16</t>
  </si>
  <si>
    <t>SD-851-251080-14247-18439</t>
  </si>
  <si>
    <t>SD-057-240714-530846-5839</t>
  </si>
  <si>
    <t>2024-07-14 16:59:29</t>
  </si>
  <si>
    <t>【调研】-普通区域-青州市-null-18853640927-魔百和投诉-次数0-202407140000465336</t>
  </si>
  <si>
    <t>202407140000465336</t>
  </si>
  <si>
    <t>202407140000465336#
18853640927客户对前期工单处理结果不满，工单流水：20240618191050X507686480，工单内容：客户质疑：无业务名称，
请一并处理费用：月份、金额；接触录音流水号：2024061818562688620889005；联系电话：18853640927；
受理明细：536190626406655571，争议业务名称：融合移动高清10元/户套餐包月（协议期24个月），王*，18853640927，产品变更，2019-06-26 09:51:41,(f3266317)，青州市东夏金立通讯指定专营店(缪春红)(SD.LF.03.02.66.10.z2)；
备注：客户来电表示本机前期绑定宽带业务，对于每月扣费机顶盒扣费不认可，业务已经取消，但是要求反馈融合移动高清10元/户套餐包月（协议期24个月）扣费问题，</t>
  </si>
  <si>
    <t>2024-07-14 18:57:01</t>
  </si>
  <si>
    <t>SD-057-240714-706342-3920</t>
  </si>
  <si>
    <t>2024-07-14 13:51:57</t>
  </si>
  <si>
    <t>【调研】-80+银卡-普通区域-寿光市-仉西村自然村-15165446933-300M-宽带上网投诉-次数0-202407140000324276</t>
  </si>
  <si>
    <t>202407140000324276</t>
  </si>
  <si>
    <t>202407140000324276#客户来电表示要求投诉当时安装宽带的装维师傅表示服务态度极差，要求上报投诉，请协助处理，谢谢 师傅姓名；王建强手机号15706307795，客户要求不用回电，直接投诉</t>
  </si>
  <si>
    <t>2024-07-14 13:58:40</t>
  </si>
  <si>
    <t>2024-07-14 13:59:17</t>
  </si>
  <si>
    <t>SD-851-260785-4389-4253</t>
  </si>
  <si>
    <t>SD-057-240714-152364-1194</t>
  </si>
  <si>
    <t>2024-07-14 09:55:07</t>
  </si>
  <si>
    <t>80+银卡-普通区域-临朐县-箕子山-13963699635-1000M-宽带上网投诉-次数1-20240712154617X378000192</t>
  </si>
  <si>
    <t>2024-07-14 10:01:49</t>
  </si>
  <si>
    <t>2024-07-14 10:02:11</t>
  </si>
  <si>
    <t>SD-057-240714-614975-5840</t>
  </si>
  <si>
    <t>80+银卡-普通区域-寿光市-庵头小区-15866128712-300M-宽带上网投诉-次数0-20240714165713X433626346</t>
  </si>
  <si>
    <t>20240714165713X433626346</t>
  </si>
  <si>
    <t xml:space="preserve">【农村网络投诉】流程受理流水号：20240714165549158661287121108870
客户号码:15866128712
客户姓名:胡*
投诉地市:潍坊
来话流水:2024071416545817120810250
宽带账号:15866128712
宽带账号归属地市:潍坊
宽带账号归属区县:寿光市
故障地址:潍坊寿光市古城庵头村庵头小区东南楼1*********
联系电话:15762491693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故障细类:网速慢/上网掉线(专席)
携转原因:
故障时间:2024-07-14 16:54:07
具体故障现象:网速慢卡顿，
客户其他诉求:
</t>
  </si>
  <si>
    <t>2024-07-14 17:03:03</t>
  </si>
  <si>
    <t>2024-07-14 17:05:13</t>
  </si>
  <si>
    <t>SD-851-281845-15349-16078</t>
  </si>
  <si>
    <t>SD-057-240714-102874-3957</t>
  </si>
  <si>
    <t>2024-07-14 13:56:06</t>
  </si>
  <si>
    <t>【调研】-80+银卡-普通区域-安丘市-秦家庄子村-15053617901-1000M-宽带上网投诉-次数0-20240714135306X386595308</t>
  </si>
  <si>
    <t>20240714135306X386595308</t>
  </si>
  <si>
    <t xml:space="preserve">【农村网络投诉】流程受理流水号：20240714135231150536179011070634
客户号码:15053617901
客户姓名:秦**
投诉地市:潍坊
来话流水:2024071413505999220832271
宽带账号:15053617901
宽带账号归属地市:潍坊
宽带账号归属区县:安丘市
故障地址:潍坊安丘市大盛镇秦家庄子村行政村秦家庄子村秦家庄子村5号箱张显明*********
联系电话:15065691209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故障时间:2024-07-14 13:50:48
具体故障现象:打不开网页，
客户其他诉求:请审核
</t>
  </si>
  <si>
    <t>2024-07-14 14:01:33</t>
  </si>
  <si>
    <t>2024-07-14 14:01:59</t>
  </si>
  <si>
    <t>SD-851-305359-38485-9129</t>
  </si>
  <si>
    <t>SD-057-240714-174539-3958</t>
  </si>
  <si>
    <t>2024-07-14 13:56:10</t>
  </si>
  <si>
    <t>【调研】-80+金卡-普通区域-临朐县-兴隆路全福元西片区-15264436333-300M-宽带上网投诉-次数0-20240714135322X402023801</t>
  </si>
  <si>
    <t>20240714135322X402023801</t>
  </si>
  <si>
    <t xml:space="preserve">流程受理流水号：20240714135237152644363331070658
客户号码:15264436333
客户姓名:孙**
投诉地市:潍坊
来话流水:2024071413520677120841266
宽带账号:15264436333
宽带账号归属地市:潍坊
宽带账号归属区县:临朐县
故障地址:潍坊临朐县城关街道弥河路兴隆路全福元西片区6号箱24号楼千串百味（楼顶-兴隆路路北）*********
联系电话:15264436333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13:52:52
具体故障现象:光猫亮红灯，
客户其他诉求:客户要求尽快处理并在7月14号回电
</t>
  </si>
  <si>
    <t>2024-07-14 14:06:54</t>
  </si>
  <si>
    <t>2024-07-14 14:07:38</t>
  </si>
  <si>
    <t>SD-057-240714-801263-1235</t>
  </si>
  <si>
    <t>2024-07-14 09:59:00</t>
  </si>
  <si>
    <t>80+银卡-普通区域-高密市-大迟家自然村-13626465979-100M-宽带上网投诉-次数0-202407140000164490</t>
  </si>
  <si>
    <t>2024-07-15 11:00:00</t>
  </si>
  <si>
    <t>202407140000164490</t>
  </si>
  <si>
    <t>202407140000164490#宽带账号：13626465979；宽带地址：潍坊高密市大牟家镇大迟家村；客户来电反映宽带无法上网 经查询客户侧为质差终端，请协助上门更换终端并一并处理故障问题，谢谢！联系电话：本机，联系人：先生；来电流水：2024071409482869720874328</t>
  </si>
  <si>
    <t>2024-07-14 10:03:16</t>
  </si>
  <si>
    <t>2024-07-14 10:07:21</t>
  </si>
  <si>
    <t>SD-057-240714-967130-3357</t>
  </si>
  <si>
    <t>2024-07-14 12:53:59</t>
  </si>
  <si>
    <t>80+金卡-普通区域-坊子区-解戈村-13721965538-1000M-宽带上网投诉-次数0-202407140000299919</t>
  </si>
  <si>
    <t>202407140000299919</t>
  </si>
  <si>
    <t xml:space="preserve">202407140000299919#宽带账号：13721965538；宽带地址：潍坊坊子区王家庄街道（赵戈）解戈村行政村解戈村9号箱；客户来电反映宽带电视无法观看，经查询客户侧为质差机顶盒，请协助上门更换终端并一并处理故障问题，谢谢！联系电话：13721965538；联系人：先生；来电流水：2024071412423750820896698。 </t>
  </si>
  <si>
    <t>2024-07-14 12:58:56</t>
  </si>
  <si>
    <t>2024-07-14 12:59:32</t>
  </si>
  <si>
    <t>SD-851-284820-14264-26724</t>
  </si>
  <si>
    <t>SD-057-240714-401952-7925</t>
  </si>
  <si>
    <t>2024-07-14 20:33:28</t>
  </si>
  <si>
    <t>普通区域-寒亭区-书香世家-536000027144-100M-魔百和投诉-次数0-202407140000580492</t>
  </si>
  <si>
    <t>202407140000580492</t>
  </si>
  <si>
    <t>202407140000580492#流程受理流水号：202407142019515360000271441141042
客户号码:536000027144
客户姓名:张**
投诉地市:潍坊
来话流水:2024071420181250420865393
宽带账号:536000027144
宽带账号归属地市:潍坊
宽带账号归属区县:寒亭区
故障地址:潍坊寒亭区经济开发区民主街书香世家书香世家6号楼*********
联系电话:18764700826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光功率:-16.98
故障大类:宽带/电视
故障细类:移动高清电视故障(专席)
携转原因:
故障时间:2024-07-14 20:31:49
魔百和单播/组播:组播
具体故障现象:电视机提示无信号，在线指导未成功，客户要求下午五点之后上门，表示白天无人在家。要求先电话联系！请协助处理！
客户其他诉求:
魔百和单/组播：组播;宽带小区$[书香世家]$</t>
  </si>
  <si>
    <t>2024-07-14 20:36:45</t>
  </si>
  <si>
    <t>SD-057-240714-208135-7208</t>
  </si>
  <si>
    <t>2024-07-14 19:14:29</t>
  </si>
  <si>
    <t>【调研】-80+普通-普通区域-高密市-天润保翠园-15265646654-100M-宽带上网投诉-次数0-20240714191333X613040330</t>
  </si>
  <si>
    <t>20240714191333X613040330</t>
  </si>
  <si>
    <t xml:space="preserve">流程受理流水号：20240714191244152656466541133299
客户号码:15265646654
客户姓名:秦**
投诉地市:潍坊
来话流水:2024071419104618420854155
宽带账号:15265646654
宽带账号归属地市:潍坊
宽带账号归属区县:高密市
故障地址:潍坊高密市朝阳街道孚日街天润保翠园高密天润宝翠园1号楼*********
联系电话:15265646654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故障细类:网速慢/上网掉线(专席)
携转原因:
故障时间:2024-07-14 19:21:52
具体故障现象:网速慢卡顿，线上操作未恢复 请协助处理  谢谢
客户其他诉求:
</t>
  </si>
  <si>
    <t>2024-07-14 19:17:29</t>
  </si>
  <si>
    <t>2024-07-14 19:18:00</t>
  </si>
  <si>
    <t>SD-851-308106-16904-15891</t>
  </si>
  <si>
    <t>SD-057-240714-892350-7209</t>
  </si>
  <si>
    <t>2024-07-14 19:14:33</t>
  </si>
  <si>
    <t>【调研】-FTTR-普通区域-潍城区-金都世家一期-18353621119-1000M-宽带上网投诉-次数0-20240714191342X623001589</t>
  </si>
  <si>
    <t>20240714191342X623001589</t>
  </si>
  <si>
    <t xml:space="preserve">流程受理流水号：20240714191055183536211191133083
客户号码:18353621119
客户姓名:吴**
投诉地市:潍坊
来话流水:2024071419102420820852212
宽带账号:18353621119
宽带账号归属地市:潍坊
宽带账号归属区县:潍城区
故障地址:潍坊潍城区西关街道胜利西街金都世家一期金都世家二期（福乐苑）11号楼*********
联系电话:18353621119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19:04:10
具体故障现象:打不开网页，
客户其他诉求:
</t>
  </si>
  <si>
    <t>2024-07-14 19:18:06</t>
  </si>
  <si>
    <t>2024-07-14 19:18:33</t>
  </si>
  <si>
    <t>SD-851-252083-28196-20673</t>
  </si>
  <si>
    <t>SD-057-240714-968705-8276</t>
  </si>
  <si>
    <t>2024-07-14 21:26:14</t>
  </si>
  <si>
    <t>普通区域-临朐县-辛庄子新村-15053689310-500M-宽带上网投诉-次数0-20240714212426X466693481</t>
  </si>
  <si>
    <t>20240714212426X466693481</t>
  </si>
  <si>
    <t xml:space="preserve">流程受理流水号：20240714212234150536893101146337
客户号码:15053689310
客户姓名:贾*
投诉地市:潍坊
来话流水:2024071421215151020889776
宽带账号:15053689310
宽带账号归属地市:潍坊
宽带账号归属区县:临朐县
故障地址:潍坊临朐县东城街道黄市场片区6号楼****
联系电话:15053689310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21:21:09
具体故障现象:光猫亮红灯，已经屡线 
客户其他诉求:
</t>
  </si>
  <si>
    <t>2024-07-14 21:28:08</t>
  </si>
  <si>
    <t>2024-07-14 21:29:15</t>
  </si>
  <si>
    <t>SD-852-296626-1803-16790</t>
  </si>
  <si>
    <t>SD-057-240714-147690-2745</t>
  </si>
  <si>
    <t>2024-07-14 11:53:30</t>
  </si>
  <si>
    <t>【调研】-80+普通-普通区域-潍城区-汇轩名城-15064492576-300M-魔百和投诉-次数0-20240714115221X141876664</t>
  </si>
  <si>
    <t>20240714115221X141876664</t>
  </si>
  <si>
    <t>流程受理流水号：20240714114938150644925761050689
客户号码:15064492576
客户姓名:武**
投诉地市:潍坊
来话流水:2024071411455736920864633
宽带账号:15064492576
宽带账号归属地市:潍坊
宽带账号归属区县:潍城区
故障地址:潍坊潍城区南关街道安顺路汇轩名城11号楼*********
联系电话:13573689867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故障时间:2024-07-14 11:51:21
魔百和单播/组播:组播
具体故障现象:客户来电表示机顶盒显示登录超时，请协助，谢谢
客户其他诉求:
魔百和单/组播：组播</t>
  </si>
  <si>
    <t>2024-07-14 11:57:06</t>
  </si>
  <si>
    <t>2024-07-14 11:57:30</t>
  </si>
  <si>
    <t>SD-057-240714-843201-3362</t>
  </si>
  <si>
    <t>2024-07-14 12:54:56</t>
  </si>
  <si>
    <t>普通区域-奎文区-清馨园-13863661841-300M-宽带上网投诉-次数0-202407140000299733</t>
  </si>
  <si>
    <t>202407140000299733</t>
  </si>
  <si>
    <t>202407140000299733#流程受理流水号：20240714125307138636618411061862
客户号码:13863661841
客户姓名:刘**
投诉地市:潍坊
来话流水:2024071412440112420805125
宽带账号:13863661841
宽带账号归属地市:潍坊
宽带账号归属区县:高新
故障地址:潍坊高新高新城区玉清街清馨园2号楼2单元1702室
联系电话:15065659235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12:53:30
具体故障现象:宽带无法上网，客户已经把光猫和路由器重启，但还是无法上网，请尽快给其联系，谢谢！
客户其他诉求:
;宽带小区$[清馨园]$</t>
  </si>
  <si>
    <t>2024-07-14 13:02:03</t>
  </si>
  <si>
    <t>2024-07-14 13:02:24</t>
  </si>
  <si>
    <t>SD-057-240714-865734-6748</t>
  </si>
  <si>
    <t>2024-07-14 18:25:53</t>
  </si>
  <si>
    <t>80+普通-普通区域-安丘市-水丽家园-15863611846-300M-宽带上网投诉-次数0-202407140000527394</t>
  </si>
  <si>
    <t>202407140000527394</t>
  </si>
  <si>
    <t xml:space="preserve">202407140000527394#【已关注中国移动10086微信公众号】流程受理流水号：20240714182513158636118461126667
客户号码:15863611846
客户姓名:孙**
投诉地市:潍坊
来话流水:2024071418242691220891226
宽带账号:15863611846
宽带账号归属地市:潍坊
宽带账号归属区县:安丘市
故障地址:潍坊安丘市兴安街道和平路水丽家园2号楼*********
联系电话:18253691625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18:25:25
具体故障现象:提示网络无法连接，
客户其他诉求:客户侧为质差终端，要求上门更换终端并一并处理故障问题。
</t>
  </si>
  <si>
    <t>2024-07-14 18:29:44</t>
  </si>
  <si>
    <t>2024-07-14 18:30:03</t>
  </si>
  <si>
    <t>SD-851-317609-31418-22920</t>
  </si>
  <si>
    <t>SD-057-240714-103927-1168</t>
  </si>
  <si>
    <t>2024-07-14 09:53:02</t>
  </si>
  <si>
    <t>普通区域-寿光市-圈子村自然村-13561433786-100M-宽带上网投诉-次数0-20240714095000X800584988</t>
  </si>
  <si>
    <t>20240714095000X800584988</t>
  </si>
  <si>
    <t xml:space="preserve">【农村网络投诉】流程受理流水号：20240714094745135614337861020487
客户号码:13561433786
客户姓名:赵**
投诉地市:潍坊
来话流水:2024071409472943720863906
宽带账号:13561433786
宽带账号归属地市:潍坊
宽带账号归属区县:寿光市
故障地址:潍坊寿光市田马圈子村圈子村自然村圈子村扩容8号箱沿街董保军外墙*********
联系电话:18863102289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09:48:52
具体故障现象:提示网络无法连接，
客户其他诉求:
</t>
  </si>
  <si>
    <t>2024-07-14 10:00:44</t>
  </si>
  <si>
    <t>2024-07-14 10:02:27</t>
  </si>
  <si>
    <t>SD-057-240714-231485-8278</t>
  </si>
  <si>
    <t>2024-07-14 21:26:22</t>
  </si>
  <si>
    <t>【调研】-(目标)普通区域-诸城市-华润佳苑-18765159765-200M-宽带上网投诉-次数0-20240714212442X482021814</t>
  </si>
  <si>
    <t>20240714212442X482021814</t>
  </si>
  <si>
    <t xml:space="preserve">流程受理流水号：20240714212258187651597651146361
客户号码:18765159765
客户姓名:岳**
投诉地市:潍坊
来话流水:2024071421223947720892023
宽带账号:18765159765
宽带账号归属地市:潍坊
宽带账号归属区县:诸城市
故障地址:潍坊诸城市龙都街道潍徐街华润佳苑3号楼*********
联系电话:18765159765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21:23:41
具体故障现象:光信号红灯，捋直重启未恢复
客户其他诉求:请协助，谢谢
</t>
  </si>
  <si>
    <t>2024-07-14 21:31:00</t>
  </si>
  <si>
    <t>2024-07-14 21:31:24</t>
  </si>
  <si>
    <t>SD-057-240714-604975-8279</t>
  </si>
  <si>
    <t>2024-07-14 21:26:25</t>
  </si>
  <si>
    <t>【重投】-普通区域-高密市-聂家庄自然村-15906366469-200M-魔百和投诉-次数0-20240714212445X485090663</t>
  </si>
  <si>
    <t>20240714212445X485090663</t>
  </si>
  <si>
    <t>【农村网络投诉】流程受理流水号：20240714212243159063664691146348
客户号码:15906366469
客户姓名:聂**
投诉地市:潍坊
来话流水:2024071421221123420890726
宽带账号:15906366469
宽带账号归属地市:潍坊
宽带账号归属区县:高密市
故障地址:潍坊高密市姜庄镇聂家庄聂家庄自然村高密聂家庄新5号箱*********
联系电话:15906366469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故障时间:2024-07-14 21:24:26
魔百和单播/组播:组播
具体故障现象:电视直播或点播无法观看，
客户其他诉求:
魔百和单/组播：组播</t>
  </si>
  <si>
    <t>2024-07-14 21:28:38</t>
  </si>
  <si>
    <t>2024-07-15 06:49:12</t>
  </si>
  <si>
    <t>SD-057-240714-840132-5789</t>
  </si>
  <si>
    <t>2024-07-14 16:55:35</t>
  </si>
  <si>
    <t>普通区域-青州市-红枕酒店-1528881134502-300M-宽带上网投诉-次数0-202407140000461171</t>
  </si>
  <si>
    <t>2024-07-15 17:56:00</t>
  </si>
  <si>
    <t>202407140000461171</t>
  </si>
  <si>
    <t>202407140000461171#流程受理流水号：2024071416541215288811345021108503
客户号码:1528881134502
客户姓名:杨**
投诉地市:潍坊
来话流水:2024071416533266420896091
宽带账号:1528881134502
宽带账号归属地市:潍坊
宽带账号归属区县:青州市
故障地址:潍坊青州市东夏镇309国道红枕酒店青州市东夏镇红枕酒店5号箱（13楼弱电井）*********
联系电话:15288811345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光功率:-21.80
故障大类:宽带/电视
故障细类:宽带网速慢/卡顿
携转原因:
故障时间:2024-07-14 16:55:21
具体故障现象:网速慢卡顿，
客户其他诉求:
;宽带小区$[红枕酒店]$</t>
  </si>
  <si>
    <t>2024-07-14 17:20:19</t>
  </si>
  <si>
    <t>2024-07-14 17:20:49</t>
  </si>
  <si>
    <t>SD-852-337646-2262-11757</t>
  </si>
  <si>
    <t>SD-057-240714-823596-3936</t>
  </si>
  <si>
    <t>2024-07-14 13:53:13</t>
  </si>
  <si>
    <t>【调研】-普通区域-寒亭区-东杨家埠村自然村-15264661435-100M-宽带上网投诉-次数0-202407140000327577</t>
  </si>
  <si>
    <t>202407140000327577</t>
  </si>
  <si>
    <t>202407140000327577#流程受理流水号：20240714135229152646614351070625
客户号码:15264661435
客户姓名:王**
投诉地市:潍坊
来话流水:2024071413521601420842548
宽带账号:15264661435
宽带账号归属地市:潍坊
宽带账号归属区县:寒亭区
故障地址:潍坊寒亭区寒亭街道东杨家埠东杨家埠村自然村东杨家埠村南4号箱杨兆荣屋山*********
联系电话:15264661435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13:56:16
具体故障现象:提示网络无法连接，
客户其他诉求:
;宽带小区$[东杨家埠村自然村]$</t>
  </si>
  <si>
    <t>2024-07-14 13:54:59</t>
  </si>
  <si>
    <t>2024-07-14 13:55:21</t>
  </si>
  <si>
    <t>SD-057-240714-684130-1151</t>
  </si>
  <si>
    <t>2024-07-14 09:50:59</t>
  </si>
  <si>
    <t>80+普通-普通区域-寒亭区-燃料公司宿舍小区-15165626258-1000M-宽带上网投诉-次数0-20240714094826X706663818</t>
  </si>
  <si>
    <t>20240714094826X706663818</t>
  </si>
  <si>
    <t xml:space="preserve">流程受理流水号：20240714094759151656262581020543
客户号码:15165626258
客户姓名:张**
投诉地市:潍坊
来话流水:2024071409471175720860507
宽带账号:15165626258
宽带账号归属地市:潍坊
宽带账号归属区县:寒亭区
故障地址:潍坊寒亭区寒亭街道益新街燃料公司宿舍小区阳光新城1号楼*********
联系电话:15165626258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09:48:13
具体故障现象:打不开网页，
客户其他诉求:
</t>
  </si>
  <si>
    <t>2024-07-14 09:57:01</t>
  </si>
  <si>
    <t>2024-07-14 09:57:17</t>
  </si>
  <si>
    <t>SD-851-332363-10625-12461</t>
  </si>
  <si>
    <t>SD-057-240714-259471-1155</t>
  </si>
  <si>
    <t>2024-07-14 09:51:07</t>
  </si>
  <si>
    <t>普通区域-安丘市-山徐家庄村-1335536986902-300M-宽带上网投诉-次数0-20240714094918X758302193</t>
  </si>
  <si>
    <t>20240714094918X758302193</t>
  </si>
  <si>
    <t xml:space="preserve">【农村网络投诉】流程受理流水号：2024071409482813355369869021020672
客户号码:1335536986902
客户姓名:宿**
投诉地市:潍坊
来话流水:2024071409475530220868374
宽带账号:1335536986902
宽带账号归属地市:潍坊
宽带账号归属区县:安丘市
故障地址:潍坊安丘市大盛镇山徐家庄山徐家庄村山徐家庄2号箱徐明力*********
联系电话:13780821998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09:48:42
具体故障现象:光猫亮红灯，
客户其他诉求:
</t>
  </si>
  <si>
    <t>2024-07-14 09:57:53</t>
  </si>
  <si>
    <t>2024-07-14 09:58:36</t>
  </si>
  <si>
    <t>SD-851-294127-18899-25067</t>
  </si>
  <si>
    <t>SD-057-240714-012937-1229</t>
  </si>
  <si>
    <t>2024-07-14 09:57:47</t>
  </si>
  <si>
    <t>普通区域-高密市-青岛馨苑-19853620526-300M-宽带上网投诉-次数0-202407140000165456</t>
  </si>
  <si>
    <t>202407140000165456</t>
  </si>
  <si>
    <t>202407140000165456#流程受理流水号：20240714095711198536205261022766
客户号码:19853620526
客户姓名:唐*
投诉地市:潍坊
来话流水:2024071409562919920861830
宽带账号:19853620526
宽带账号归属地市:潍坊
宽带账号归属区县:高密市
故障地址:潍坊高密市密水街道立新街青岛馨苑高密青岛馨苑4号楼2单元*********
联系电话:19853620526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09:57:50
具体故障现象:光猫亮红灯，
客户其他诉求:
;宽带小区$[青岛馨苑]$</t>
  </si>
  <si>
    <t>2024-07-14 10:01:31</t>
  </si>
  <si>
    <t>2024-07-14 10:07:10</t>
  </si>
  <si>
    <t>SD-057-240714-819205-7153</t>
  </si>
  <si>
    <t>2024-07-14 19:11:26</t>
  </si>
  <si>
    <t>普通区域-潍城区-潍城东方家园-13706466435-100M-宽带上网投诉-次数0-20240714191007X407012424</t>
  </si>
  <si>
    <t>20240714191007X407012424</t>
  </si>
  <si>
    <t xml:space="preserve">流程受理流水号：20240714190716137064664351132612
客户号码:13706466435
客户姓名:陈**
投诉地市:潍坊
来话流水:2024071419065835020834371
宽带账号:13706466435
宽带账号归属地市:潍坊
宽带账号归属区县:潍城区
故障地址:潍坊潍城区南关街道春鸢路东方家园北楼*********
联系电话:13706466435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19:09:33
具体故障现象:无法上网
客户其他诉求:
</t>
  </si>
  <si>
    <t>2024-07-14 19:15:36</t>
  </si>
  <si>
    <t>2024-07-14 19:15:55</t>
  </si>
  <si>
    <t>SD-057-240714-591623-7215</t>
  </si>
  <si>
    <t>2024-07-14 19:16:20</t>
  </si>
  <si>
    <t>80+普通-普通区域-高密市-东杨岭庄-13645369878-200M-宽带上网投诉-次数0-202407140000550722</t>
  </si>
  <si>
    <t>202407140000550722</t>
  </si>
  <si>
    <t>202407140000550722#宽带账号：13645369878；宽带地址：潍坊高密市阚家镇东杨岭庄东杨岭庄东杨岭庄201号6号箱；客户来电反映移动高清无法观看，客户不配合排障，要求师傅上门，请协助处理，谢谢！联系电话：13645369878；联系人：先生；来电流水：2024071419125414420865400。</t>
  </si>
  <si>
    <t>2024-07-14 19:18:59</t>
  </si>
  <si>
    <t>2024-07-14 19:20:10</t>
  </si>
  <si>
    <t>SD-057-240714-198203-8281</t>
  </si>
  <si>
    <t>2024-07-14 21:26:45</t>
  </si>
  <si>
    <t>【调研】-普通区域-奎文区-畅溪园（缇香美地保护联系电话15762526652）-19811751518-1000M-宽带上网投诉-次数0-202407140000591752</t>
  </si>
  <si>
    <t>202407140000591752</t>
  </si>
  <si>
    <t>202407140000591752#宽带账号：19811751518；宽带地址：潍坊奎文区高新城区新华路畅溪园（缇香美地保护联系电话15762526652）缇香美地6号楼；客户来电反映宽带网速慢卡顿，客户不配合排障，要求上门，请协助处理，谢谢！联系电话：13046486159；联系人：先生；来电流水：2024071421220632120890488</t>
  </si>
  <si>
    <t>2024-07-14 21:29:36</t>
  </si>
  <si>
    <t>2024-07-14 21:29:59</t>
  </si>
  <si>
    <t>SD-852-331321-738-956</t>
  </si>
  <si>
    <t>2024-07-14 11:59:42</t>
  </si>
  <si>
    <t>普通区域-高密市-高密金地花园二-15169468642-100M-宽带上网投诉-次数0-202407140000270108 一级督办</t>
  </si>
  <si>
    <t>202407140000270108</t>
  </si>
  <si>
    <t>202407140000270108#【已关注中国移动10086微信公众号】流程受理流水号：20240714115620151694686421052140
客户号码:15169468642
客户姓名:石**
投诉地市:潍坊
来话流水:2024071411542402920848395
宽带账号:15169468642
宽带账号归属地市:潍坊
宽带账号归属区县:高密市
故障地址:潍坊高密市朝阳街道立新街金都花园4号楼*********
联系电话:18369604618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11:57:30
具体故障现象:光猫亮红灯，
客户其他诉求:客户要求尽快上门处理
;宽带小区$[高密金地花园二]$</t>
  </si>
  <si>
    <t>2024-07-14 12:05:42</t>
  </si>
  <si>
    <t>2024-07-14 12:06:05</t>
  </si>
  <si>
    <t>SD-057-240714-650873-5211</t>
  </si>
  <si>
    <t>2024-07-14 15:56:02</t>
  </si>
  <si>
    <t>80+普通-普通区域-青州市-大益华府-15169649798-300M-宽带上网投诉-次数0-20240714155308X588411605</t>
  </si>
  <si>
    <t>20240714155308X588411605</t>
  </si>
  <si>
    <t xml:space="preserve">流程受理流水号：20240714155147151696497981094366
客户号码:15169649798
客户姓名:陈**
投诉地市:潍坊
来话流水:2024071415513107120847066
宽带账号:15169649798
宽带账号归属地市:潍坊
宽带账号归属区县:青州市
故障地址:潍坊青州市云门山街道昭德南路大益华府二期10号楼*********
联系电话:15169649798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15:56:23
具体故障现象:光猫亮红灯，
客户其他诉求:
</t>
  </si>
  <si>
    <t>2024-07-14 15:58:55</t>
  </si>
  <si>
    <t>2024-07-14 15:59:17</t>
  </si>
  <si>
    <t>SD-851-296604-5894-11158</t>
  </si>
  <si>
    <t>SD-057-240714-406378-6706</t>
  </si>
  <si>
    <t>2024-07-14 18:20:34</t>
  </si>
  <si>
    <t>【追2】【调研】-普通区域-安丘市-金家庄村自然村-13953647756-1000M-宽带上网投诉-次数0-20240714181843X323918558</t>
  </si>
  <si>
    <t>20240714181843X323918558</t>
  </si>
  <si>
    <t xml:space="preserve">【农村网络投诉】流程受理流水号：20240714181814139536477561125612
客户号码:13953647756
客户姓名:孙*
投诉地市:潍坊
来话流水:2024071418143807320826617
宽带账号:13953647756
宽带账号归属地市:潍坊
宽带账号归属区县:安丘市
故障地址:潍坊安丘市大城埠金家庄村金家庄村自然村金家庄村东金城好*********
联系电话:13953647756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故障时间:2024-07-14 18:19:02
具体故障现象:网速慢卡顿，客户对于线上排障流程不认可，请相关部门人员协助处理，谢谢
客户其他诉求:
</t>
  </si>
  <si>
    <t>2024-07-14 18:29:18</t>
  </si>
  <si>
    <t>SD-852-242456-1317-17818</t>
  </si>
  <si>
    <t>SD-057-240714-132046-6752</t>
  </si>
  <si>
    <t>2024-07-14 18:26:12</t>
  </si>
  <si>
    <t>80+普通-普通区域-诸城市-吴家屯自然村-15806493051-100M-魔百和投诉-次数0-202407140000529176</t>
  </si>
  <si>
    <t>202407140000529176</t>
  </si>
  <si>
    <t>202407140000529176#【已关注中国移动10086微信公众号】流程受理流水号：20240714181623158064930511125333
客户号码:15806493051
客户姓名:张*
投诉地市:潍坊
来话流水:2024071418160910520836973
宽带账号:15806493051
宽带账号归属地市:潍坊
宽带账号归属区县:诸城市
故障地址:潍坊诸城市舜王街道吴家屯吴家屯自然村吴家屯村中北路西18#箱*********
联系电话:18364660660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故障时间:2024-07-14 18:22:31
魔百和单播/组播:单播
具体故障现象:电视机提示无信号，请协助谢谢
客户其他诉求:
魔百和单/组播：单播;宽带小区$[吴家屯自然村]$</t>
  </si>
  <si>
    <t>2024-07-14 18:31:16</t>
  </si>
  <si>
    <t>2024-07-14 18:31:32</t>
  </si>
  <si>
    <t>SD-057-240714-372509-2755</t>
  </si>
  <si>
    <t>2024-07-14 11:54:16</t>
  </si>
  <si>
    <t>普通区域-寒亭区-吉祥家园（益新苑）-13287654859-1000M-宽带上网投诉-次数0-202407140000264744</t>
  </si>
  <si>
    <t>202407140000264744</t>
  </si>
  <si>
    <t>202407140000264744#宽带账号：13287654859宽带地址：潍坊寒亭区开元街道海龙路吉祥家园（益新苑）1号楼
客户来电反映宽带机顶盒无法使用，客户不会操作，无法配合线上指导，要求上门服务，请协助处理，谢谢！联系电话：15763086372联系人：女士来电流水：2024071411475436720883988</t>
  </si>
  <si>
    <t>2024-07-14 11:58:55</t>
  </si>
  <si>
    <t>2024-07-14 12:00:21</t>
  </si>
  <si>
    <t>SD-057-240714-876024-6711</t>
  </si>
  <si>
    <t>2024-07-14 18:20:52</t>
  </si>
  <si>
    <t>【调研】-普通区域-潍城区-龙熙园-13465721818-200M-宽带上网投诉-次数0-202407140000525328</t>
  </si>
  <si>
    <t>202407140000525328</t>
  </si>
  <si>
    <t>202407140000525328#宽带账号：13465721818；宽带地址：潍坊潍城区城关街道福寿西街龙熙园2号楼2单元903；客户来电反映电视机无法观看，客户不配合排障，要求上门，请协助处理，谢谢！联系电话：14763446345；联系人：先生；来电流水：2024071418161805020837959</t>
  </si>
  <si>
    <t>2024-07-14 18:32:53</t>
  </si>
  <si>
    <t>2024-07-14 18:36:02</t>
  </si>
  <si>
    <t>SD-057-240714-974130-34</t>
  </si>
  <si>
    <t>2024-07-14 06:53:26</t>
  </si>
  <si>
    <t>80+普通-普通区域-高密市-蔡站驻地自然村-15253624077-1000M-宽带上网投诉-次数0-202407140000091225</t>
  </si>
  <si>
    <t>202407140000091225</t>
  </si>
  <si>
    <t>202407140000091225#流程受理流水号：20240714065225152536240771000085
客户号码:15253624077
客户姓名:徐**
投诉地市:潍坊
来话流水:2024071406521311820843991
宽带账号:15253624077
宽带账号归属地市:潍坊
宽带账号归属区县:高密市
故障地址:潍坊高密市醴泉街道蔡站驻地蔡站驻地自然村高密蔡站驻地27号箱郭亮青*********
联系电话:15253624077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06:53:32
具体故障现象:客户要求上门维修宽带
客户其他诉求:
;宽带小区$[蔡站驻地自然村]$</t>
  </si>
  <si>
    <t>2024-07-14 07:21:31</t>
  </si>
  <si>
    <t>2024-07-14 07:21:48</t>
  </si>
  <si>
    <t>SD-851-245190-24291-1759</t>
  </si>
  <si>
    <t>SD-057-240714-819273-7222</t>
  </si>
  <si>
    <t>2024-07-14 19:17:03</t>
  </si>
  <si>
    <t>【调研】-80+银卡-普通区域-诸城市-九龙花园-15269663162-1000M-宽带上网投诉-次数0-202407140000551751</t>
  </si>
  <si>
    <t>202407140000551751</t>
  </si>
  <si>
    <t xml:space="preserve">202407140000551751#流程受理流水号：20240714191534152696631621133626
客户号码:15269663162
客户姓名:刘**
投诉地市:潍坊
来话流水:2024071419143212120873819
宽带账号:15269663162
宽带账号归属地市:潍坊
宽带账号归属区县:诸城市
故障地址:潍坊诸城市密州街道繁荣路九龙花园吉祥楼*********
联系电话:15269663162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故障时间:2024-07-14 18:48:45
具体故障现象:频繁掉线，
客户其他诉求:客户侧为质差终端，要求上门更换终端并一并处理故障问题。
</t>
  </si>
  <si>
    <t>2024-07-14 19:21:31</t>
  </si>
  <si>
    <t>SD-057-240714-423578-8290</t>
  </si>
  <si>
    <t>2024-07-14 21:28:52</t>
  </si>
  <si>
    <t>普通区域-诸城市-皇华店自然村-13676365359-300M-宽带上网投诉-次数0-202407140000595202</t>
  </si>
  <si>
    <t>202407140000595202</t>
  </si>
  <si>
    <t xml:space="preserve">202407140000595202#流程受理流水号：20240714212625136763653591146547
客户号码:13676365359
客户姓名:刘**
投诉地市:潍坊
来话流水:2024071421255819020801661
宽带账号:13676365359
宽带账号归属地市:潍坊
宽带账号归属区县:诸城市
故障地址:潍坊诸城市皇华镇皇华店皇华店自然村皇华店村北30#箱*********
联系电话:13589466653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故障细类:宽带无法上网
携转原因:
故障时间:2024-07-14 21:26:41
具体故障现象:光猫亮红灯，
客户其他诉求:客户侧为质差终端，要求上门更换终端并一并处理故障问题。
</t>
  </si>
  <si>
    <t>2024-07-14 21:30:54</t>
  </si>
  <si>
    <t>2024-07-14 21:31:17</t>
  </si>
  <si>
    <t>SD-057-240714-903846-2762</t>
  </si>
  <si>
    <t>2024-07-14 11:55:00</t>
  </si>
  <si>
    <t>【调研】-普通区域-安丘市-安丘西关村-13563603815-100M-魔百和投诉-次数0-202407140000266493</t>
  </si>
  <si>
    <t>2024-07-15 12:55:00</t>
  </si>
  <si>
    <t>202407140000266493</t>
  </si>
  <si>
    <t>202407140000266493#流程受理流水号：20240714115342135636038151051588
客户号码:13563603815
客户姓名:李**
投诉地市:潍坊
来话流水:2024071411512241220818285
宽带账号:13563603815
宽带账号归属地市:潍坊
宽带账号归属区县:安丘市
故障地址:潍坊安丘市兴安街道健康街西关村16#箱沈国庆*********
联系电话:13563603815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故障大类:电视
故障细类:移动高清电视故障(专席)
携转原因:
故障时间:2024-07-14 11:53:59
魔百和单播/组播:单播
具体故障现象:电视提示网络类错误，
客户其他诉求:宽带正常使用，帐号排查正确，网口灯正常，网线无问题，指导网线换口，对应指导网络配置无效，请协助处理，谢谢。
魔百和单/组播：单播;宽带小区$[安丘西关村]$</t>
  </si>
  <si>
    <t>2024-07-14 11:58:00</t>
  </si>
  <si>
    <t>2024-07-14 11:58:21</t>
  </si>
  <si>
    <t>SD-851-276863-314-2518</t>
  </si>
  <si>
    <t>SD-057-240714-074635-6760</t>
  </si>
  <si>
    <t>2024-07-14 18:27:34</t>
  </si>
  <si>
    <t>80+普通-普通区域-安丘市-逄家庄村自然村-15265360958-300M-宽带上网投诉-次数0-202407140000530283</t>
  </si>
  <si>
    <t>202407140000530283</t>
  </si>
  <si>
    <t xml:space="preserve">202407140000530283#宽带账号：15265360958；宽带地址：潍坊安丘市景芝镇逄家庄村逄家庄村自然村8号箱*********；客户来电反映宽带连不上网，客户不配合排障，要求师傅上门，请协助处理，谢谢！联系电话：15265360958；联系人：***；来电流水：2024071418245510720894388 </t>
  </si>
  <si>
    <t>2024-07-14 18:32:18</t>
  </si>
  <si>
    <t>2024-07-14 18:32:44</t>
  </si>
  <si>
    <t>SD-851-239792-15237-9592</t>
  </si>
  <si>
    <t>SD-057-240714-370695-6761</t>
  </si>
  <si>
    <t>2024-07-14 18:27:47</t>
  </si>
  <si>
    <t>80+金卡-普通区域-安丘市-小石泉村自然村-15063637258-300M-宽带上网投诉-次数0-202407140000528058</t>
  </si>
  <si>
    <t>202407140000528058</t>
  </si>
  <si>
    <t>202407140000528058#宽带账号：15063637258；宽带地址：潍坊安丘市大城埠小石泉村小石泉村自然村小石泉村东南4号箱曲义*********；客户来电反映宽带/电脑无法连接/客户不配合排障，要求上门，请协助处理，谢谢！联系电话15063637258：；来电流水2024071418224989420880870</t>
  </si>
  <si>
    <t>2024-07-14 18:30:38</t>
  </si>
  <si>
    <t>SD-851-254502-16937-9580</t>
  </si>
  <si>
    <t>SD-057-240714-981567-6945</t>
  </si>
  <si>
    <t>2024-07-14 18:53:25</t>
  </si>
  <si>
    <t>【调研】-普通区域-高密市-孙家长村-18369679168-300M-魔百和投诉-次数0-202407140000090438</t>
  </si>
  <si>
    <t>202407140000090438</t>
  </si>
  <si>
    <t>202407140000090438#*YWDZ01
服务号码：18369679168，
号码归属地：潍坊高密 ，
请查原因；
用户品牌：全球通；
是否外呼开通：否；
客户质疑：移动高清服务产品、移动高清（智能版）13元/月，
接触录音流水号：2024071407474523320855176；联系电话：18369679168；
受理明细：536230505220983274，争议业务名称：移动高清（智能版）13元/月，杜**，18369679168，产品变更，2023-05-05 09:11:31,曲哲(f7261024)，高密-专卖店-高密市鸿鑫通讯服务部(SD.LF.07.02.66.01.h3)；
备注：客户因不需要使用要求取消魔百盒，表示未安装，要求退费，未承诺，;宽带小区$[孙家长村]$</t>
  </si>
  <si>
    <t>2024-07-14 18:54:56</t>
  </si>
  <si>
    <t>2024-07-14 18:55:37</t>
  </si>
  <si>
    <t>SD-851-261003-1435-23297</t>
  </si>
  <si>
    <t>2024-07-14 19:20:46</t>
  </si>
  <si>
    <t>80+普通-普通区域-坊子区-柏丽花园-13964655626-1000M-魔百和投诉-次数0-202407140000555131 一级督办</t>
  </si>
  <si>
    <t>202407140000555131</t>
  </si>
  <si>
    <t>2024-07-14 19:22:16</t>
  </si>
  <si>
    <t>2024-07-14 19:23:03</t>
  </si>
  <si>
    <t>SD-851-268374-21733-25188</t>
  </si>
  <si>
    <t>SD-057-240714-042673-739</t>
  </si>
  <si>
    <t>2024-07-14 09:11:15</t>
  </si>
  <si>
    <t>普通区域-青州市-关家庄村-13792616463-300M-宽带上网投诉-次数0-20240714090859X339037190</t>
  </si>
  <si>
    <t>20240714090859X339037190</t>
  </si>
  <si>
    <t xml:space="preserve">【农村网络投诉】流程受理流水号：20240714090633137926164631009802
客户号码:13792616463
客户姓名:张**
投诉地市:潍坊
来话流水:2024071409054774420829930
宽带账号:13792616463
宽带账号归属地市:潍坊
宽带账号归属区县:青州市
故障地址:潍坊青州市弥河镇关家庄村关家庄村弥河镇关家庄村3号箱（村西部南张汝俊）*********
联系电话:15706307663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09:06:47
具体故障现象:PON灯闪，引导客户将光纤线插紧，将弯折的位置捋直后重启无效，请协助处理，谢谢
客户其他诉求:
</t>
  </si>
  <si>
    <t>2024-07-14 09:14:43</t>
  </si>
  <si>
    <t>2024-07-14 09:15:41</t>
  </si>
  <si>
    <t>SD-057-240714-367102-6953</t>
  </si>
  <si>
    <t>2024-07-14 18:54:51</t>
  </si>
  <si>
    <t>普通区域-高密市-锦远熙悦-15853679753-300M-魔百和投诉-次数0-202407140000540754</t>
  </si>
  <si>
    <t>202407140000540754</t>
  </si>
  <si>
    <t>202407140000540754#【已关注中国移动10086微信公众号】流程受理流水号：20240714185332158536797531130754
客户号码:15853679753
客户姓名:赵**
投诉地市:潍坊
来话流水:2024071418455307720819708
宽带账号:15853679753
宽带账号归属地市:潍坊
宽带账号归属区县:高密市
故障地址:潍坊高密市密水街道康成大街锦远熙悦6号楼*********
联系电话:15726060533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故障细类:移动高清电视故障(专席)
携转原因:
故障时间:2024-07-14 18:51:09
魔百和单播/组播:组播
具体故障现象:宽带正常，电视卡在中国移动界面，指导配置网络无反应，请协助，谢谢！
客户其他诉求:
魔百和单/组播：组播;宽带小区$[锦远熙悦]$</t>
  </si>
  <si>
    <t>2024-07-14 18:57:30</t>
  </si>
  <si>
    <t>2024-07-14 18:58:03</t>
  </si>
  <si>
    <t>SD-851-252476-5455-27929</t>
  </si>
  <si>
    <t>SD-057-240714-103497-2438</t>
  </si>
  <si>
    <t>2024-07-14 11:27:30</t>
  </si>
  <si>
    <t>【调研】-80+普通-普通区域-坊子区-西于戈村-15966153586-300M-宽带上网投诉-次数0-202407140000241681</t>
  </si>
  <si>
    <t>202407140000241681</t>
  </si>
  <si>
    <t>202407140000241681#宽带账号：15966153586；宽带地址：潍坊坊子区王家庄街道西于戈村；客户来电反映宽带无法上网/移动高清无法观看，客户不在现场，无法配合线上指导/客户不配合排障，要求上门，请协助处理，
谢谢！联系电话：13465696101；联系人：先生；来电流水
2024071411222445520819440</t>
  </si>
  <si>
    <t>2024-07-14 11:31:43</t>
  </si>
  <si>
    <t>2024-07-14 11:32:25</t>
  </si>
  <si>
    <t>SD-057-240714-417865-4419</t>
  </si>
  <si>
    <t>2024-07-14 14:41:36</t>
  </si>
  <si>
    <t>80+银卡-FTTR-普通区域-青州市-新寺街西巷-15966185058-500M-宽带上网投诉-次数0-20240714144040X240286531</t>
  </si>
  <si>
    <t>20240714144040X240286531</t>
  </si>
  <si>
    <t xml:space="preserve">流程受理流水号：20240714143916159661850581079283
客户号码:15966185058
客户姓名:张**
投诉地市:潍坊
来话流水:2024071414385513720888802
宽带账号:15966185058
宽带账号归属地市:潍坊
宽带账号归属区县:青州市
故障地址:潍坊青州市云门山街道政法街新寺街西巷21K7号南环路北二街东2巷墙*********
联系电话:15966185058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14:40:28
具体故障现象:光猫亮红灯，
客户其他诉求:
</t>
  </si>
  <si>
    <t>2024-07-14 14:43:37</t>
  </si>
  <si>
    <t>2024-07-14 14:44:17</t>
  </si>
  <si>
    <t>SD-851-295142-9015-28418</t>
  </si>
  <si>
    <t>SD-057-240714-468032-5246</t>
  </si>
  <si>
    <t>2024-07-14 16:00:45</t>
  </si>
  <si>
    <t>普通区域-诸城市-洼里自然村-15853635475-200M-宽带上网投诉-次数0-202407140000417464</t>
  </si>
  <si>
    <t>2024-07-15 17:01:00</t>
  </si>
  <si>
    <t>202407140000417464</t>
  </si>
  <si>
    <t xml:space="preserve">202407140000417464#【已关注中国移动10086微信公众号】流程受理流水号：20240714155841158536354751095879
客户号码:15853635475
客户姓名:陈**
投诉地市:潍坊
来话流水:2024071415582693120820088
宽带账号:15853635475
宽带账号归属地市:潍坊
宽带账号归属区县:诸城市
故障地址:潍坊诸城市龙都街道洼里洼里自然村洼里村西路南超市2号箱*********
联系电话:15853635475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15:54:35
具体故障现象:电脑无法上网，
客户其他诉求:客户侧为质差终端，要求上门更换终端并一并处理故障问题。要求退还无法使用期间的宽带费用，
</t>
  </si>
  <si>
    <t>2024-07-14 16:04:45</t>
  </si>
  <si>
    <t>2024-07-14 16:10:24</t>
  </si>
  <si>
    <t>SD-057-240714-095638-5248</t>
  </si>
  <si>
    <t>2024-07-14 16:01:45</t>
  </si>
  <si>
    <t>【调研】-80+普通-普通区域-寒亭区-实验中学宿舍小区-13906365872-1000M-宽带上网投诉-次数0-202407140000414371</t>
  </si>
  <si>
    <t>2024-07-15 17:02:00</t>
  </si>
  <si>
    <t>202407140000414371</t>
  </si>
  <si>
    <t>202407140000414371#宽带账号：13906365872；宽带地址：潍坊寒亭区寒亭街道渤海学校家属院；客户来电反映宽带连接不了，客户不配合线上指导，光信号红灯，要求上门，请协助处理，谢谢！联系电话：13906365872；联系人：先生；来电流水：2024071415575107320813906。</t>
  </si>
  <si>
    <t>2024-07-14 16:30:37</t>
  </si>
  <si>
    <t>2024-07-14 16:31:03</t>
  </si>
  <si>
    <t>SD-851-313592-2912-19508</t>
  </si>
  <si>
    <t>SD-057-240714-710925-86</t>
  </si>
  <si>
    <t>2024-07-14 07:46:13</t>
  </si>
  <si>
    <t>普通区域-坊子区-坊子解家庄-15954471019-200M-宽带上网投诉-次数0-202407140000093355</t>
  </si>
  <si>
    <t>202407140000093355</t>
  </si>
  <si>
    <t>202407140000093355#流程受理流水号：20240714074507159544710191000265
客户号码:15954471019
客户姓名:赵**
投诉地市:潍坊
来话流水:2024071407440218720854011
宽带账号:15954471019
宽带账号归属地市:潍坊
宽带账号归属区县:峡山区
故障地址:潍坊峡山区太堡庄街道（太堡庄）解家庄解家庄解家庄扩容2号箱*********
联系电话:15169591437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07:45:33
具体故障现象:频繁掉线，
客户其他诉求:
;宽带小区$[坊子解家庄]$</t>
  </si>
  <si>
    <t>2024-07-14 07:48:49</t>
  </si>
  <si>
    <t>2024-07-14 07:49:33</t>
  </si>
  <si>
    <t>SD-851-324489-26263-4851</t>
  </si>
  <si>
    <t>SD-057-240714-021375-7267</t>
  </si>
  <si>
    <t>2024-07-14 19:23:20</t>
  </si>
  <si>
    <t>普通区域-青州市-姚家台村自然村-15163618039-100M-宽带上网投诉-次数0-20240714192113X738258320</t>
  </si>
  <si>
    <t>20240714192113X738258320</t>
  </si>
  <si>
    <t>【农村网络投诉】【预处理派单】宽带账号：15163618039，宽带地址： 潍坊青州市庙子镇姚家台村，故障现象：无法连接，故障现象类型：频繁出现故障，客户诉求：室外网线断了无法上网，请协助谢谢，联系电话：15163618039，通话流水：2024071419183330520894382。接入方式：FTTH，当前是否在线：不在线，端到端诊断结果：状态正常，是否智能网关：是，光功率。</t>
  </si>
  <si>
    <t>2024-07-14 19:25:02</t>
  </si>
  <si>
    <t>2024-07-14 19:25:39</t>
  </si>
  <si>
    <t>SD-057-240714-491635-11</t>
  </si>
  <si>
    <t>2024-07-14 04:57:55</t>
  </si>
  <si>
    <t>80+普通-普通区域-临朐县-郭泉自然村-15853691951-500M-宽带上网投诉-次数0-202407140000092428</t>
  </si>
  <si>
    <t>202407140000092428</t>
  </si>
  <si>
    <t>202407140000092428#流程受理流水号：20240714045641158536919511000038
客户号码:15853691951
客户姓名:高**
投诉地市:潍坊
来话流水:2024071404562920820842137
宽带账号:15853691951
宽带账号归属地市:潍坊
宽带账号归属区县:临朐县
故障地址:潍坊临朐县寺头镇人民政府郭泉郭泉自然村郭泉（扩容1次）5号箱韩启圣（外墙）*********
联系电话:15853691951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04:57:35
具体故障现象:用户无法提供具体故障现象，
客户其他诉求:
;宽带小区$[郭泉自然村]$</t>
  </si>
  <si>
    <t>2024-07-14 05:47:09</t>
  </si>
  <si>
    <t>2024-07-14 06:47:52</t>
  </si>
  <si>
    <t>SD-057-240714-963542-3874</t>
  </si>
  <si>
    <t>2024-07-14 13:47:26</t>
  </si>
  <si>
    <t>80+银卡-普通区域-坊子区-（铁通）华通园小区-17853609382-300M-宽带上网投诉-次数0-20240714134630X990392167</t>
  </si>
  <si>
    <t>20240714134630X990392167</t>
  </si>
  <si>
    <t xml:space="preserve">流程受理流水号：20240714134507178536093821069356
客户号码:17853609382
客户姓名:孙**
投诉地市:潍坊
来话流水:2024071413445496720883931
宽带账号:17853609382
宽带账号归属地市:潍坊
宽带账号归属区县:坊子区
故障地址:潍坊坊子区凤凰街道郑营路（铁通）华通园小区潍坊坊子华通园小区6号楼*********
联系电话:17853609382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13:46:49
具体故障现象:光猫亮红灯，
客户其他诉求:
</t>
  </si>
  <si>
    <t>2024-07-14 13:50:08</t>
  </si>
  <si>
    <t>2024-07-14 13:50:29</t>
  </si>
  <si>
    <t>SD-852-268367-2583-25712</t>
  </si>
  <si>
    <t>SD-057-240714-529467-727</t>
  </si>
  <si>
    <t>2024-07-14 09:10:15</t>
  </si>
  <si>
    <t>普通区域-高密市-姜庄二村自然村-15153631036-500M-宽带上网投诉-次数0-202407140000122933</t>
  </si>
  <si>
    <t>202407140000122933</t>
  </si>
  <si>
    <t xml:space="preserve">202407140000122933#宽带账号：15153631036；宽带地址：潍坊高密市姜庄镇姜庄*；客户来电反映宽带******/*****，经查询客户侧为质差路由器，请协助上门更换终端并一并处理故障问题，谢谢！联系电话：15153631036；联系人：女士；来电流水：2024071409074251320848248。 
</t>
  </si>
  <si>
    <t>2024-07-14 09:12:40</t>
  </si>
  <si>
    <t>2024-07-14 09:13:12</t>
  </si>
  <si>
    <t>SD-057-240714-821470-734</t>
  </si>
  <si>
    <t>2024-07-14 09:11:01</t>
  </si>
  <si>
    <t>普通区域-寒亭区-中南珑悦-13583672188-1000M-宽带上网投诉-次数0-202407140000122220</t>
  </si>
  <si>
    <t>202407140000122220</t>
  </si>
  <si>
    <t>202407140000122220#宽带账号：13583672188；宽带地址：潍坊奎文区张氏街道中南珑悦12号楼；客户来电反映宽带网速慢，客户不配合排障，要求师傅上门，请协助处理，谢谢！联系电话：13583672188；联系人先生；来电流水：2024071409072002920844488</t>
  </si>
  <si>
    <t>2024-07-14 09:11:42</t>
  </si>
  <si>
    <t>2024-07-14 09:12:55</t>
  </si>
  <si>
    <t>SD-851-263131-25648-20923</t>
  </si>
  <si>
    <t>SD-057-240714-875146-2451</t>
  </si>
  <si>
    <t>2024-07-14 11:29:02</t>
  </si>
  <si>
    <t>普通区域-奎文区-虞景家园-13011666160-300M-宽带上网投诉-次数0-20240714112604X564959418</t>
  </si>
  <si>
    <t>20240714112604X564959418</t>
  </si>
  <si>
    <t xml:space="preserve">流程受理流水号：20240714112455130116661601044795
客户号码:13011666160
客户姓名:胡**
投诉地市:潍坊
来话流水:2024071411232339220830156
宽带账号:13011666160
宽带账号归属地市:潍坊
宽带账号归属区县:奎文区
故障地址:潍坊奎文区广文街道民生东街虞景家园33号楼*********
联系电话:18764335891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11:25:19
具体故障现象:打不开网页，
客户其他诉求:
</t>
  </si>
  <si>
    <t>2024-07-14 11:33:27</t>
  </si>
  <si>
    <t>2024-07-14 11:34:26</t>
  </si>
  <si>
    <t>SD-057-240714-941508-5254</t>
  </si>
  <si>
    <t>2024-07-14 16:02:13</t>
  </si>
  <si>
    <t>普通区域-昌邑市-天保村-13964669719-100M-宽带上网投诉-次数0-20240714160104X640594850</t>
  </si>
  <si>
    <t>2024-07-15 17:03:00</t>
  </si>
  <si>
    <t>20240714160104X640594850</t>
  </si>
  <si>
    <t xml:space="preserve">【农村网络投诉】流程受理流水号：20240714155917139646697191096018
客户号码:13964669719
客户姓名:马**
投诉地市:潍坊
来话流水:2024071415585655120825113
宽带账号:13964669719
宽带账号归属地市:潍坊
宽带账号归属区县:昌邑市
故障地址:潍坊昌邑市围子镇天保村天保村天保村9号箱马友洛*********
联系电话:13964669719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16:00:54
具体故障现象:光猫亮红灯，
客户其他诉求:
</t>
  </si>
  <si>
    <t>2024-07-14 16:05:56</t>
  </si>
  <si>
    <t>2024-07-14 16:06:14</t>
  </si>
  <si>
    <t>SD-057-240714-839614-7274</t>
  </si>
  <si>
    <t>2024-07-14 19:23:36</t>
  </si>
  <si>
    <t>普通区域-诸城市-凤凰城二期-13616363243-300M-魔百和投诉-次数0-20240714192143X103412860</t>
  </si>
  <si>
    <t>20240714192143X103412860</t>
  </si>
  <si>
    <t>流程受理流水号：20240714192009136163632431134169
客户号码:13616363243
客户姓名:丁**
投诉地市:潍坊
来话流水:2024071419104507720854062
宽带账号:13616363243
宽带账号归属地市:潍坊
宽带账号归属区县:诸城市
故障地址:潍坊诸城市龙都街道繁荣路凤凰城二期1号楼*********
联系电话:13616363243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故障时间:2024-07-14 19:20:19
魔百和单播/组播:组播
具体故障现象:点播和直播观看都出现卡顿缓冲，客户来电反映切换电视直播频道时会出现卡顿情况，请协助处理谢谢
客户其他诉求:
魔百和单/组播：组播</t>
  </si>
  <si>
    <t>2024-07-14 19:32:02</t>
  </si>
  <si>
    <t>2024-07-14 19:32:38</t>
  </si>
  <si>
    <t>SD-057-240714-698041-7312</t>
  </si>
  <si>
    <t>2024-07-14 19:26:39</t>
  </si>
  <si>
    <t>【追2】普通区域-昌邑市-北马村-18706533528-300M-宽带上网投诉-次数0-20240714192545X345384759</t>
  </si>
  <si>
    <t>20240714192545X345384759</t>
  </si>
  <si>
    <t xml:space="preserve">【农村网络投诉】流程受理流水号：20240714192522187065335281134776
客户号码:18706533528
客户姓名:宋**
投诉地市:潍坊
来话流水:2024071419222338520813547
宽带账号:18706533528
宽带账号归属地市:潍坊
宽带账号归属区县:昌邑市
故障地址:潍坊昌邑市南逄镇北马村北马村29号箱*********
联系电话:15966183451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19:25:29
具体故障现象:光猫亮红灯，
客户其他诉求:
</t>
  </si>
  <si>
    <t>2024-07-14 19:30:56</t>
  </si>
  <si>
    <t>2024-07-14 19:32:59</t>
  </si>
  <si>
    <t>SD-057-240714-916582-5258</t>
  </si>
  <si>
    <t>2024-07-14 16:02:24</t>
  </si>
  <si>
    <t>【调研】-80+银卡-普通区域-坊子区-宋家村扩容自然村-15966111447-1000M-魔百和投诉-次数0-20240714160115X752031420</t>
  </si>
  <si>
    <t>20240714160115X752031420</t>
  </si>
  <si>
    <t>【农村网络投诉】流程受理流水号：20240714155800159661114471095711
客户号码:15966111447
客户姓名:宋*
投诉地市:潍坊
来话流水:2024071415565409020803646
宽带账号:15966111447
宽带账号归属地市:潍坊
宽带账号归属区县:坊子区
故障地址:潍坊坊子区坊安街办宋家村扩容宋家村扩容自然村宋家二次扩2号村东街南宋培剑*********
联系电话:15966111447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光功率:-15.83
故障大类:宽带/电视
故障细类:移动高清电视故障(专席)
携转原因:
故障</t>
  </si>
  <si>
    <t>2024-07-14 16:04:10</t>
  </si>
  <si>
    <t>SD-851-251109-15046-20742</t>
  </si>
  <si>
    <t>SD-057-240714-920681-815</t>
  </si>
  <si>
    <t>2024-07-14 09:17:59</t>
  </si>
  <si>
    <t>【调研】-普通区域-昌邑市-盛和苑二期-15265673205-300M-宽带上网投诉-次数0-202407140000127260</t>
  </si>
  <si>
    <t>202407140000127260</t>
  </si>
  <si>
    <t xml:space="preserve">202407140000127260#宽带账号：15265673205；宽带地址：潍坊昌邑市奎聚街道育新街盛和苑二期37号楼**；客户来电反映宽带上网慢，客户不配合排障，要求直接上门检测，请协助处理，谢谢！联系电话：15265673205；联系人：先生；来电流水：2024071409135702220809852。
</t>
  </si>
  <si>
    <t>2024-07-14 09:19:23</t>
  </si>
  <si>
    <t>2024-07-14 09:20:31</t>
  </si>
  <si>
    <t>SD-851-232734-25183-24364</t>
  </si>
  <si>
    <t>SD-057-240714-914837-2362</t>
  </si>
  <si>
    <t>2024-07-14 11:19:59</t>
  </si>
  <si>
    <t>普通区域-临朐县-沂山嘉苑-18754437623-300M-宽带上网投诉-次数0-202407140000238775</t>
  </si>
  <si>
    <t>202407140000238775</t>
  </si>
  <si>
    <t>202407140000238775#流程受理流水号：20240714111858187544376231043317
客户号码:18754437623
客户姓名:张**
投诉地市:潍坊
来话流水:2024071411010508520883503
宽带账号:18754437623
宽带账号归属地市:潍坊
宽带账号归属区县:临朐县
故障地址:潍坊临朐县城关街道沂山路沂山嘉苑3号楼*********
联系电话:18754437623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故障细类:宽带无法上网
携转原因:
故障时间:2024-07-14 11:17:34
具体故障现象:客户宽带无法上网要求尽快上门查看请处理谢谢
客户其他诉求:
;宽带小区$[沂山嘉苑]$</t>
  </si>
  <si>
    <t>2024-07-14 11:23:14</t>
  </si>
  <si>
    <t>2024-07-14 11:23:41</t>
  </si>
  <si>
    <t>SD-057-240714-356812-2459</t>
  </si>
  <si>
    <t>2024-07-14 11:29:26</t>
  </si>
  <si>
    <t>【重投】-【调研】-80+金卡-普通区域-寿光市-中央华府二期-18763608889-1000M-宽带上网投诉-次数0-20240714112709X629204781</t>
  </si>
  <si>
    <t>20240714112709X629204781</t>
  </si>
  <si>
    <t xml:space="preserve">流程受理流水号：20240714112633187636088891045178
客户号码:18763608889
客户姓名:陈**
投诉地市:潍坊
来话流水:2024071411244363120844599
宽带账号:18763608889
宽带账号归属地市:潍坊
宽带账号归属区县:寿光市
故障地址:潍坊寿光市圣城街道新兴街中央华府二期7号楼*********
联系电话:18763608887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故障细类:网速慢/上网掉线(专席)
携转原因:
故障时间:2024-07-14 11:24:29
具体故障现象:频繁掉线，
客户其他诉求:
</t>
  </si>
  <si>
    <t>2024-07-14 11:31:11</t>
  </si>
  <si>
    <t>2024-07-14 11:31:30</t>
  </si>
  <si>
    <t>SD-851-241472-20336-11020</t>
  </si>
  <si>
    <t>2024-07-14 16:02:45</t>
  </si>
  <si>
    <t>【追1】【调研】-80+普通-普通区域-昌邑市-马家村自然村-13506475492-300M-宽带上网投诉-次数0-20240714160155X115708972 一级督办</t>
  </si>
  <si>
    <t>20240714160155X115708972</t>
  </si>
  <si>
    <t xml:space="preserve">【农村网络投诉】流程受理流水号：20240714160111135064754921096390
客户号码:13506475492
客户姓名:刘**
投诉地市:潍坊
来话流水:2024071416004929720844622
宽带账号:13506475492
宽带账号归属地市:潍坊
宽带账号归属区县:昌邑市
故障地址:潍坊昌邑市城区马家村马家村自然村扩9号箱苑寿涛*********
联系电话:13506475492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
携转原因:
故障时间:2024-07-14 16:01:22
具体故障现象:打不开网页，
客户其他诉求:10080转回：客户要求尽快茶楼回复
</t>
  </si>
  <si>
    <t>2024-07-14 16:07:04</t>
  </si>
  <si>
    <t>2024-07-14 16:07:29</t>
  </si>
  <si>
    <t>SD-057-240714-032945-5266</t>
  </si>
  <si>
    <t>2024-07-14 16:02:48</t>
  </si>
  <si>
    <t>普通区域-高密市-尤家集自然村-15763003110-300M-宽带上网投诉-次数0-202407140000410234</t>
  </si>
  <si>
    <t>202407140000410234</t>
  </si>
  <si>
    <t xml:space="preserve">202407140000410234#宽带账号：15763003110；宽带地址：潍坊高密市姜庄镇尤家集尤家集自然村高密尤家集张明心11号箱；客户来电反映宽带网络无法连接，请协助处理，谢谢！联系电话：13793626120；联系人：先生；来电流水：2024071416004122320843164。
</t>
  </si>
  <si>
    <t>2024-07-14 16:07:37</t>
  </si>
  <si>
    <t>2024-07-14 16:09:07</t>
  </si>
  <si>
    <t>SD-057-240714-945072-7284</t>
  </si>
  <si>
    <t>2024-07-14 19:24:20</t>
  </si>
  <si>
    <t>【调研】-(目标)普通区域-昌邑市-马芝村自然村-13516389413-100M-宽带上网投诉-次数0-202407140000555361</t>
  </si>
  <si>
    <t>202407140000555361</t>
  </si>
  <si>
    <t>202407140000555361#导航立单,客户通过语音导航反馈宽带故障问题,经诊断光猫设备性能不佳,要求装维回访处理,请协助.联系电话：13516389413</t>
  </si>
  <si>
    <t>2024-07-14 19:28:39</t>
  </si>
  <si>
    <t>2024-07-14 19:29:12</t>
  </si>
  <si>
    <t>SD-057-240714-195273-769</t>
  </si>
  <si>
    <t>2024-07-14 09:14:09</t>
  </si>
  <si>
    <t>普通区域-寒亭区-南王家庄村自然村-15169551332-300M-宽带上网投诉-次数0-20240714091156X516301309</t>
  </si>
  <si>
    <t>20240714091156X516301309</t>
  </si>
  <si>
    <t xml:space="preserve">【农村网络投诉】流程受理流水号：20240714091100151695513321010964
客户号码:15169551332
客户姓名:郝**
投诉地市:潍坊
来话流水:2024071409101940720873264
宽带账号:15169551332
宽带账号归属地市:潍坊
宽带账号归属区县:寒亭区
故障地址:潍坊寒亭区南孙镇南王家庄村南王家庄村自然村南孙镇南王家庄村13号箱*********
联系电话:17663666743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09:11:47
具体故障现象:光猫亮红灯，
客户其他诉求:
</t>
  </si>
  <si>
    <t>2024-07-14 09:17:45</t>
  </si>
  <si>
    <t>2024-07-14 09:18:18</t>
  </si>
  <si>
    <t>SD-057-240714-713952-5269</t>
  </si>
  <si>
    <t>2024-07-14 16:03:16</t>
  </si>
  <si>
    <t>普通区域-诸城市-前进-18265617386-200M-魔百和投诉-次数0-202407140000418105</t>
  </si>
  <si>
    <t>2024-07-15 17:04:00</t>
  </si>
  <si>
    <t>202407140000418105</t>
  </si>
  <si>
    <t>202407140000418105#流程受理流水号：20240714160227182656173861096638
客户号码:18265617386
客户姓名:王**
投诉地市:潍坊
来话流水:2024071415543267820878793
宽带账号:18265617386
宽带账号归属地市:潍坊
宽带账号归属区县:诸城市
故障地址:潍坊诸城市贾悦镇前进村
联系电话:18265617386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光功率:-17.37
故障大类:宽带/电视
故障细类:移动高清电视故障(专席)
携转原因:
故障时间:2024-07-14 16:02:53
魔百和单播/组播:组播
具体故障现象:电视卡顿，线上指导拔插网线重启未恢复，请协助受理谢谢
客户其他诉求:
魔百和单/组播：组播;宽带小区$[前进]$</t>
  </si>
  <si>
    <t>2024-07-14 16:07:00</t>
  </si>
  <si>
    <t>2024-07-14 16:07:35</t>
  </si>
  <si>
    <t>SD-851-256308-1951-28319</t>
  </si>
  <si>
    <t>SD-057-240714-859713-5302</t>
  </si>
  <si>
    <t>2024-07-14 16:07:51</t>
  </si>
  <si>
    <t>【调研】-80+普通-普通区域-高密市-阚东村自然村-15906363636-500M-宽带上网投诉-次数0-202407140000418545</t>
  </si>
  <si>
    <t>2024-07-15 17:08:00</t>
  </si>
  <si>
    <t>202407140000418545</t>
  </si>
  <si>
    <t>202407140000418545#客户来电反映宽带亮红灯，地址：潍坊高密市阚家镇阚东村阚东村自然村阚东59号箱刘善中**，经查询客户侧为质差路由器导致宽带使用不畅，请参考处理，谢谢！联系电话：17865697679；联系人：女士；来电流水：2024071416031022020869286。</t>
  </si>
  <si>
    <t>2024-07-14 16:11:03</t>
  </si>
  <si>
    <t>2024-07-14 16:11:22</t>
  </si>
  <si>
    <t>SD-851-307656-7461-26495</t>
  </si>
  <si>
    <t>SD-057-240714-194872-3699</t>
  </si>
  <si>
    <t>2024-07-14 13:25:21</t>
  </si>
  <si>
    <t>普通区域-潍城区-清荷湾-18863696696-1000M-宽带上网投诉-次数0-202407140000313777</t>
  </si>
  <si>
    <t>202407140000313777</t>
  </si>
  <si>
    <t>202407140000313777#流程受理流水号：20240714132224188636966961066197
客户号码:18863696696
客户姓名:魏**
投诉地市:潍坊
来话流水:2024071413194203820816007
宽带账号:18863696696
宽带账号归属地市:潍坊
宽带账号归属区县:潍城区
故障地址:潍坊潍城区北关街道月河路清荷湾小区12号
联系电话:18863696696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故障时间:2024-07-14 13:22:36
具体故障现象:客户来电反映宽带网速慢刷新重启未恢复请协助谢谢
客户其他诉求:
;宽带小区$[清荷湾]$</t>
  </si>
  <si>
    <t>2024-07-14 13:31:06</t>
  </si>
  <si>
    <t>2024-07-14 13:31:41</t>
  </si>
  <si>
    <t>SD-851-265718-2015-1776</t>
  </si>
  <si>
    <t>SD-057-240714-184795-6927</t>
  </si>
  <si>
    <t>2024-07-14 18:50:24</t>
  </si>
  <si>
    <t>【调研】-(目标)普通区域-潍城区-潍城河滨花园-18764708211-300M-宽带上网投诉-次数0-20240714184809X897491230</t>
  </si>
  <si>
    <t>20240714184809X897491230</t>
  </si>
  <si>
    <t xml:space="preserve">流程受理流水号：20240714184641187647082111129869
客户号码:18764708211
客户姓名:王**
投诉地市:潍坊
来话流水:2024071418461188320821496
宽带账号:18764708211
宽带账号归属地市:潍坊
宽带账号归属区县:潍城区
故障地址:潍坊潍城区北关街道向阳路潍城河滨花园13号楼*********
联系电话:18764708211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18:47:14
具体故障现象:光猫电源不亮，换插排，也不亮
客户其他诉求:谢谢
</t>
  </si>
  <si>
    <t>2024-07-14 18:52:28</t>
  </si>
  <si>
    <t>2024-07-14 18:58:29</t>
  </si>
  <si>
    <t>SD-852-238901-1028-29622</t>
  </si>
  <si>
    <t>SD-057-240714-740935-7332</t>
  </si>
  <si>
    <t>2024-07-14 19:29:14</t>
  </si>
  <si>
    <t>80+钻石-FTTR-普通区域-奎文区-东方名苑-15866593330-1000M-宽带上网投诉-次数0-20240714192658X418435845 一级督办</t>
  </si>
  <si>
    <t>20240714192658X418435845</t>
  </si>
  <si>
    <t xml:space="preserve">流程受理流水号：20240714192507158665933301134747
客户号码:15866593330
客户姓名:秦**
投诉地市:潍坊
来话流水:2024071419230965920817207
宽带账号:15866593330
宽带账号归属地市:潍坊
宽带账号归属区县:奎文区
故障地址:潍坊奎文区广文街道虞河路东方明苑3号楼*********
联系电话:15866593330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光功率:-20.96
故障大类:宽带/电视
故障细类:宽带无法上网(专席)
携转原因:
故障时间:2024-07-14 19:26:50
具体故障现象:光猫灯正常但电脑手机无法上网，
客户其他诉求:
</t>
  </si>
  <si>
    <t>2024-07-14 19:30:54</t>
  </si>
  <si>
    <t>2024-07-14 19:31:51</t>
  </si>
  <si>
    <t>SD-851-287770-13744-12010</t>
  </si>
  <si>
    <t>SD-057-240714-375829-2370</t>
  </si>
  <si>
    <t>2024-07-14 11:20:37</t>
  </si>
  <si>
    <t>【调研】-80+白金-普通区域-昌乐县-泉印名门-13562620654-1000M-宽带上网投诉-次数0-20240714111941X181052221</t>
  </si>
  <si>
    <t>20240714111941X181052221</t>
  </si>
  <si>
    <t xml:space="preserve">流程受理流水号：20240714111738135626206541043012
客户号码:13562620654
客户姓名:扬*
投诉地市:潍坊
来话流水:2024071411172200220864020
宽带账号:13562620654
宽带账号归属地市:潍坊
宽带账号归属区县:昌乐县
故障地址:潍坊昌乐县城关街道利民街泉印名门19号楼*********
联系电话:18765675882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11:18:27
具体故障现象:提示网络无法连接，
客户其他诉求:
</t>
  </si>
  <si>
    <t>2024-07-14 11:23:57</t>
  </si>
  <si>
    <t>2024-07-14 11:24:20</t>
  </si>
  <si>
    <t>SD-057-240714-036187-3845</t>
  </si>
  <si>
    <t>2024-07-14 13:44:08</t>
  </si>
  <si>
    <t>【调研】-普通区域-寿光市-陶然亭养老中心一期-18053686610-1000M-宽带上网投诉-次数0-20240714134146X706100237</t>
  </si>
  <si>
    <t>20240714134146X706100237</t>
  </si>
  <si>
    <t xml:space="preserve">流程受理流水号：20240714133952180536866101068563
客户号码:18053686610
客户姓名:刘*
投诉地市:潍坊
来话流水:2024071413392937220842673
宽带账号:18053686610
宽带账号归属地市:潍坊
宽带账号归属区县:寿光市
故障地址:潍坊寿光市圣城街道文圣街陶然亭养老中心一期6号楼*********
联系电话:18053686610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故障时间:2024-07-14 13:38:11
具体故障现象:光猫亮红灯，
客户其他诉求:
</t>
  </si>
  <si>
    <t>2024-07-14 13:46:49</t>
  </si>
  <si>
    <t>2024-07-14 13:47:04</t>
  </si>
  <si>
    <t>SD-852-335674-1021-5299</t>
  </si>
  <si>
    <t>SD-057-240714-325769-3847</t>
  </si>
  <si>
    <t>2024-07-14 13:44:14</t>
  </si>
  <si>
    <t>普通区域-诸城市-枫香小镇-13793640877-300M-宽带上网投诉-次数0-202407140000321649</t>
  </si>
  <si>
    <t>202407140000321649</t>
  </si>
  <si>
    <t>202407140000321649#流程受理流水号：20240714134256137936408771069048
客户号码:13793640877
客户姓名:隋**
投诉地市:潍坊
来话流水:2024071413414960720860028
宽带账号:13793640877
宽带账号归属地市:潍坊
宽带账号归属区县:诸城市
故障地址:潍坊诸城市密州街道南外环枫香小镇二期75号楼*********
联系电话:13793640877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故障时间:2024-07-14 13:41:56
具体故障现象:网速慢卡顿，检查网线，所有网站都慢，超5类网线，千兆路由器，一号千兆口，重启设备,放在宽阔地方.
客户其他诉求:
;宽带小区$[枫香小镇]$</t>
  </si>
  <si>
    <t>2024-07-14 13:47:55</t>
  </si>
  <si>
    <t>2024-07-14 13:57:22</t>
  </si>
  <si>
    <t>SD-057-240714-126043-5273</t>
  </si>
  <si>
    <t>2024-07-14 16:04:09</t>
  </si>
  <si>
    <t>80+银卡-普通区域-坊子区-穆四村自然村-15054472362-1000M-宽带上网投诉-次数0-202407140000417297</t>
  </si>
  <si>
    <t>2024-07-15 17:05:00</t>
  </si>
  <si>
    <t>202407140000417297</t>
  </si>
  <si>
    <t>202407140000417297#宽带账号：15054472362；宽带地址：潍坊坊子区九龙街办（穆村）穆四村；客户来电反映宽带无法上网，客户不配合排障，要求上门，请协助处理，谢谢！联系电话：15263670196；联系人：女士；来电流水：2024071416010380120847181</t>
  </si>
  <si>
    <t>2024-07-14 16:08:40</t>
  </si>
  <si>
    <t>2024-07-14 16:08:57</t>
  </si>
  <si>
    <t>SD-851-265223-26054-14059</t>
  </si>
  <si>
    <t>SD-057-240714-048517-740</t>
  </si>
  <si>
    <t>2024-07-14 09:11:18</t>
  </si>
  <si>
    <t>【调研】-普通区域-高密市-尧头自然村-15853648580-500M-宽带上网投诉-次数0-20240714090910X350531752</t>
  </si>
  <si>
    <t>20240714090910X350531752</t>
  </si>
  <si>
    <t xml:space="preserve">【农村网络投诉】流程受理流水号：20240714090446158536485801009332
客户号码:15853648580
客户姓名:褚**
投诉地市:潍坊
来话流水:2024071409034361020811145
宽带账号:15853648580
宽带账号归属地市:潍坊
宽带账号归属区县:高密市
故障地址:潍坊高密市醴泉街道尧头尧头自然村高密尧头单洪法22号箱*********
联系电话:15610158658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09:04:29
具体故障现象:光信号闪烁，拔插光钎线，指导断电重启设备无效      
客户其他诉求:
</t>
  </si>
  <si>
    <t>2024-07-14 09:21:58</t>
  </si>
  <si>
    <t>2024-07-14 09:22:29</t>
  </si>
  <si>
    <t>SD-851-256336-4486-29763</t>
  </si>
  <si>
    <t>SD-057-240714-897426-2418</t>
  </si>
  <si>
    <t>2024-07-14 11:26:06</t>
  </si>
  <si>
    <t>【调研】-普通区域-临朐县-泉子崖自然村-13465369156-500M-宽带上网投诉-次数0-20240714112313X393007208</t>
  </si>
  <si>
    <t>20240714112313X393007208</t>
  </si>
  <si>
    <t xml:space="preserve">【农村网络投诉】流程受理流水号：20240714111939134653691561043499
客户号码:13465369156
客户姓名:苏**
投诉地市:潍坊
来话流水:2024071411182279120875342
宽带账号:13465369156
宽带账号归属地市:潍坊
宽带账号归属区县:临朐县
故障地址:潍坊临朐县辛寨镇人民政府泉子崖泉子崖自然村泉子崖扩3苏中华*********
联系电话:18264403373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11:19:50
具体故障现象:光猫亮红灯，
客户其他诉求:
</t>
  </si>
  <si>
    <t>2024-07-14 11:28:32</t>
  </si>
  <si>
    <t>2024-07-14 11:29:12</t>
  </si>
  <si>
    <t>SD-851-268508-16314-5894</t>
  </si>
  <si>
    <t>SD-057-240714-796243-3260</t>
  </si>
  <si>
    <t>2024-07-14 12:41:55</t>
  </si>
  <si>
    <t>普通区域-诸城市-星月满庭-13465363045-300M-宽带上网投诉-次数0-202407140000291147</t>
  </si>
  <si>
    <t>202407140000291147</t>
  </si>
  <si>
    <t xml:space="preserve">202407140000291147#宽带账号：13465363045；宽带地址：潍坊诸城市龙都街道龙都街星月满庭；客户来电反映宽带网速慢，上网卡顿，客户不在现场，无法配合线上指导/客户不配合排障，要求上门，请协助处理，谢谢！联系电话：13465363045；联系人：先生；来电流水：2024071412374752520867297 
</t>
  </si>
  <si>
    <t>2024-07-14 13:01:52</t>
  </si>
  <si>
    <t>2024-07-14 13:02:19</t>
  </si>
  <si>
    <t>SD-057-240714-604728-3706</t>
  </si>
  <si>
    <t>2024-07-14 13:26:16</t>
  </si>
  <si>
    <t>普通区域-寿光市-董家花园-18866468191-200M-宽带上网投诉-次数0-202407140000314875</t>
  </si>
  <si>
    <t>202407140000314875</t>
  </si>
  <si>
    <t>202407140000314875#流程受理流水号：20240714132522188664681911066592
客户号码:18866468191
客户姓名:杨**
投诉地市:潍坊
来话流水:2024071413243709420844931
宽带账号:18866468191
宽带账号归属地市:潍坊
宽带账号归属区县:寿光市
故障地址:潍坊寿光市洛城街道洛兴街董家花园4号楼*********
联系电话:13869609379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故障细类:宽带网速慢/卡顿
携转原因:
故障时间:2024-07-14 13:25:40
具体故障现象:网速慢卡顿，
客户其他诉求:客户要求下午三点之前给自己回复处理
;宽带小区$[董家花园]$</t>
  </si>
  <si>
    <t>2024-07-14 13:29:45</t>
  </si>
  <si>
    <t>2024-07-14 13:30:22</t>
  </si>
  <si>
    <t>SD-057-240714-613240-7344</t>
  </si>
  <si>
    <t>2024-07-14 19:29:50</t>
  </si>
  <si>
    <t>80+银卡-普通区域-青州市-王母宫安置区-15063436613-1000M-宽带上网投诉-次数0-202407140000559047</t>
  </si>
  <si>
    <t>202407140000559047</t>
  </si>
  <si>
    <t>202407140000559047#流程受理流水号：20240714192849150634366131135204
客户号码:15063436613
客户姓名:李**
投诉地市:潍坊
来话流水:2024071419263211820834063
宽带账号:15063436613
宽带账号归属地市:潍坊
宽带账号归属区县:青州市
故障地址:潍坊青州市东夏镇益王府北路王母宫安置区E区6号楼*********
联系电话:15063436613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故障细类:网速慢/上网掉线(专席)
携转原因:
故障时间:2024-07-14 19:31:19
具体故障现象:网速慢卡顿，
客户其他诉求:线上排障客户不认可，客户要求宽带工作人员到现场测速，谢谢！
;宽带小区$[王母宫安置区]$</t>
  </si>
  <si>
    <t>2024-07-14 19:44:00</t>
  </si>
  <si>
    <t>2024-07-14 19:44:24</t>
  </si>
  <si>
    <t>SD-851-261447-1887-894</t>
  </si>
  <si>
    <t>SD-057-240714-673594-756</t>
  </si>
  <si>
    <t>2024-07-14 09:12:34</t>
  </si>
  <si>
    <t>【调研】-普通区域-临朐县-颐景豪庭（檀香园）小区-13589157191-300M-宽带上网投诉-次数1-202407120000108967</t>
  </si>
  <si>
    <t>2024-07-14 09:20:44</t>
  </si>
  <si>
    <t>2024-07-14 09:24:34</t>
  </si>
  <si>
    <t>SD-057-240714-294830-826</t>
  </si>
  <si>
    <t>2024-07-14 09:18:58</t>
  </si>
  <si>
    <t>【调研】-(目标)普通区域-青州市-老营村-13863630821-1000M-宽带上网投诉-次数0-202407140000128444</t>
  </si>
  <si>
    <t>202407140000128444</t>
  </si>
  <si>
    <t>202407140000128444#宽带账号：13863630821；联系电话：15689892213宽带地址：潍坊青州市邵庄镇老营村老营村9号箱（宋若飞家）*********；客户来电反映电视无信号，线上指导无法配合操作，要求上门处理  ，来电流水：2024071409120609620891233</t>
  </si>
  <si>
    <t>2024-07-14 09:25:29</t>
  </si>
  <si>
    <t>2024-07-14 09:25:53</t>
  </si>
  <si>
    <t>SD-851-291231-8465-19443</t>
  </si>
  <si>
    <t>SD-057-240714-368259-2382</t>
  </si>
  <si>
    <t>2024-07-14 11:22:08</t>
  </si>
  <si>
    <t>【调研】-普通区域-奎文区-金都时代新城-15215367895-500M-宽带上网投诉-次数1-202407130000108499</t>
  </si>
  <si>
    <t>2024-07-14 11:24:33</t>
  </si>
  <si>
    <t>2024-07-14 11:25:02</t>
  </si>
  <si>
    <t>SD-057-240714-247163-5285</t>
  </si>
  <si>
    <t>2024-07-14 16:05:37</t>
  </si>
  <si>
    <t>普通区域-昌邑市-保安市场（人保）-15253683727-1000M-宽带上网投诉-次数0-20240714160335X215458487</t>
  </si>
  <si>
    <t>2024-07-15 17:06:00</t>
  </si>
  <si>
    <t>20240714160335X215458487</t>
  </si>
  <si>
    <t xml:space="preserve">流程受理流水号：20240714160215152536837271096596
客户号码:15253683727
客户姓名:高**
投诉地市:潍坊
来话流水:2024071416020472520857872
宽带账号:15253683727
宽带账号归属地市:潍坊
宽带账号归属区县:昌邑市
故障地址:潍坊昌邑市城区保安市场保安市场（人保）10号箱北楼东单元*********
联系电话:15253683727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16:03:00
具体故障现象:客户光猫不亮
客户其他诉求:要求取消宽带并退还费用，
</t>
  </si>
  <si>
    <t>2024-07-14 16:30:47</t>
  </si>
  <si>
    <t>2024-07-14 16:31:05</t>
  </si>
  <si>
    <t>SD-851-239105-2068-7100</t>
  </si>
  <si>
    <t>SD-057-240714-370546-3664</t>
  </si>
  <si>
    <t>2024-07-14 13:20:42</t>
  </si>
  <si>
    <t>普通区域-寿光市-寒东村自然村-15288822729-500M-宽带上网投诉-次数0-20240714131842X322943621</t>
  </si>
  <si>
    <t>20240714131842X322943621</t>
  </si>
  <si>
    <t xml:space="preserve">【农村网络投诉】流程受理流水号：20240714131722152888227291065462
客户号码:15288822729
客户姓名:朱**
投诉地市:潍坊
来话流水:2024071413160722520894676
宽带账号:15288822729
宽带账号归属地市:潍坊
宽带账号归属区县:寿光市
故障地址:潍坊寿光市寒桥镇寒东村寒东村自然村18号箱*********
联系电话:18365655572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13:17:49
具体故障现象:光猫亮红灯，线上指导插紧捋直未恢复
客户其他诉求:
</t>
  </si>
  <si>
    <t>2024-07-14 13:22:09</t>
  </si>
  <si>
    <t>2024-07-14 13:22:39</t>
  </si>
  <si>
    <t>SD-851-268150-8653-3607</t>
  </si>
  <si>
    <t>SD-057-240714-586417-7306</t>
  </si>
  <si>
    <t>2024-07-14 19:26:16</t>
  </si>
  <si>
    <t>FTTR-普通区域-奎文区-枫颂林居-15610217907-1000M-宽带上网投诉-次数0-20240714192446X286561594</t>
  </si>
  <si>
    <t>20240714192446X286561594</t>
  </si>
  <si>
    <t xml:space="preserve">流程受理流水号：20240714192407156102179071134647
客户号码:15610217907
客户姓名:兰**
投诉地市:潍坊
来话流水:2024071419143411720873997
宽带账号:15610217907
宽带账号归属地市:潍坊
宽带账号归属区县:奎文区
故障地址:潍坊奎文区高新城区东方路枫颂林居6号楼*********
联系电话:15610217907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故障时间:2024-07-14 19:23:24
具体故障现象:无法上网已经重启设备未恢复
客户其他诉求:
</t>
  </si>
  <si>
    <t>2024-07-14 19:28:15</t>
  </si>
  <si>
    <t>2024-07-14 19:28:45</t>
  </si>
  <si>
    <t>SD-851-288223-12133-23021</t>
  </si>
  <si>
    <t>SD-057-240714-782154-8471</t>
  </si>
  <si>
    <t>2024-07-14 23:32:02</t>
  </si>
  <si>
    <t>FTTR-普通区域-寿光市-文盛家园新村-15705447789-1000M-魔百和投诉-次数0-20240714232738X858557903</t>
  </si>
  <si>
    <t>20240714232738X858557903</t>
  </si>
  <si>
    <t xml:space="preserve">“（1）问题描述：15705447789客户反映：23点左右网络电视不能看，宽带正常上网，插拔电源尝试还是无法连接网络，宽带绑定的手机号： 15705447789宽带账号：15705447789，地址：山东潍坊,寿光市,文家街道,黄海路,文盛家园新村,12号楼,2单元,5层,502号
（2）客服查证：无故障公告与升级割接口径
（3）客户要求：尽快查询处理并回复
（4）备注：联系电话”15705447789
</t>
  </si>
  <si>
    <t>2024-07-15 00:20:11</t>
  </si>
  <si>
    <t>2024-07-15 07:20:41</t>
  </si>
  <si>
    <t>SD-851-250064-17273-15633</t>
  </si>
  <si>
    <t>SD-057-240714-042736-3823</t>
  </si>
  <si>
    <t>2024-07-14 13:41:05</t>
  </si>
  <si>
    <t>【调研】-80+白金-普通区域-诸城市-善士村自然村-15853647676-1000M-宽带上网投诉-次数0-20240714133851X531273724</t>
  </si>
  <si>
    <t>20240714133851X531273724</t>
  </si>
  <si>
    <t xml:space="preserve">【农村网络投诉】流程受理流水号：20240714133818158536476761068341
客户号码:15853647676
客户姓名:张**
投诉地市:潍坊
来话流水:2024071413372861720828281
宽带账号:15853647676
宽带账号归属地市:潍坊
宽带账号归属区县:诸城市
故障地址:潍坊诸城市龙都街道善士村善士村自然村善士村中南21#箱*********
联系电话:15853647676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故障细类:宽带无法上网(专席)
携转原因:
故障时间:2024-07-14 13:39:50
具体故障现象:客户反映家里宽带无法连接， 线上排障不认可，请协助处理，谢谢
客户其他诉求:
</t>
  </si>
  <si>
    <t>2024-07-14 13:46:30</t>
  </si>
  <si>
    <t>2024-07-14 13:47:13</t>
  </si>
  <si>
    <t>SD-057-240714-095738-3862</t>
  </si>
  <si>
    <t>2024-07-14 13:46:36</t>
  </si>
  <si>
    <t>普通区域-诸城市-潍水怡景园-19862658632-200M-宽带上网投诉-次数0-202407140000321177</t>
  </si>
  <si>
    <t>202407140000321177</t>
  </si>
  <si>
    <t>202407140000321177#宽带账号：19862658632；宽带地址：潍坊安丘市景芝镇景芝206国道潍水怡景园5号楼（高层）；客户来电反映宽带网速慢卡顿，客户不配合排障，要求上门，请协助处理，谢谢！联系电话：19862658632；联系人：女士；来电流水：2024071413424112820866600</t>
  </si>
  <si>
    <t>2024-07-14 13:51:39</t>
  </si>
  <si>
    <t>2024-07-14 13:52:10</t>
  </si>
  <si>
    <t>SD-851-301512-42984-993</t>
  </si>
  <si>
    <t>SD-057-240714-514738-3718</t>
  </si>
  <si>
    <t>2024-07-14 13:26:44</t>
  </si>
  <si>
    <t>80+普通-普通区域-诸城市-永泰家园-13863647000-300M-宽带上网投诉-次数0-20240714132529X729389120</t>
  </si>
  <si>
    <t>20240714132529X729389120</t>
  </si>
  <si>
    <t xml:space="preserve">流程受理流水号：20240714132338138636470001066354
客户号码:13863647000
客户姓名:李**
投诉地市:潍坊
来话流水:2024071413225370620834716
宽带账号:13863647000
宽带账号归属地市:潍坊
宽带账号归属区县:诸城市
故障地址:潍坊诸城市密州街道东武街永泰家园4号楼*********
联系电话:18364668677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13:25:15
具体故障现象:无法上网，检查电源拔插电源线，按电源开关未恢复，请协助处理，谢谢
客户其他诉求:
</t>
  </si>
  <si>
    <t>2024-07-14 13:27:47</t>
  </si>
  <si>
    <t>2024-07-14 13:29:58</t>
  </si>
  <si>
    <t>SD-057-240714-140836-1987</t>
  </si>
  <si>
    <t>2024-07-14 10:53:05</t>
  </si>
  <si>
    <t>普通区域-坊子区-葛家小区-15063685148-100M-宽带上网投诉-次数0-20240714105001X401320824</t>
  </si>
  <si>
    <t>2024-07-15 11:54:00</t>
  </si>
  <si>
    <t>20240714105001X401320824</t>
  </si>
  <si>
    <t xml:space="preserve">流程受理流水号：20240714104612150636851481035155
客户号码:15063685148
客户姓名:王**
投诉地市:潍坊
来话流水:2024071410444200520802673
宽带账号:15063685148
宽带账号归属地市:潍坊
宽带账号归属区县:坊子区
故障地址:潍坊坊子区坊子新区北海路葛家小区葛家小区9号楼*********
联系电话:15063685148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故障细类:宽带无法上网(专席)
携转原因:
故障时间:2024-07-14 10:47:08
具体故障现象:提示网络无法连接，,在线-    ，已正常排查，电源注册光信号，网口灯均正常，为客户刷新网络，请协助处理，谢谢    
客户其他诉求:
</t>
  </si>
  <si>
    <t>2024-07-14 10:55:24</t>
  </si>
  <si>
    <t>2024-07-14 10:56:01</t>
  </si>
  <si>
    <t>SD-057-240714-873415-109</t>
  </si>
  <si>
    <t>2024-07-14 07:59:45</t>
  </si>
  <si>
    <t>80+普通-普通区域-诸城市-华诚悦府-13964770993-300M-宽带上网投诉-次数0-202407140000092162</t>
  </si>
  <si>
    <t>202407140000092162</t>
  </si>
  <si>
    <t>202407140000092162#流程受理流水号：20240714075843139647709931000361
客户号码:13964770993
客户姓名:孙**
投诉地市:潍坊
来话流水:2024071407582217120858893
宽带账号:13964770993
宽带账号归属地市:潍坊
宽带账号归属区县:诸城市
故障地址:潍坊诸城市密州街道繁荣路华诚悦府9号楼*********
联系电话:13964770993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07:58:59
具体故障现象:光猫亮红灯，
客户其他诉求:
;宽带小区$[华诚悦府]$</t>
  </si>
  <si>
    <t>2024-07-14 08:02:17</t>
  </si>
  <si>
    <t>2024-07-14 08:02:38</t>
  </si>
  <si>
    <t>SD-851-261864-6750-7917</t>
  </si>
  <si>
    <t>SD-057-240714-913504-6786</t>
  </si>
  <si>
    <t>2024-07-14 18:31:44</t>
  </si>
  <si>
    <t>普通区域-滨海-碱厂六区（兆祥小区）-13791869429-1000M-宽带上网投诉-次数0-202407140000530639</t>
  </si>
  <si>
    <t>202407140000530639</t>
  </si>
  <si>
    <t>202407140000530639#流程受理流水号：20240714183030137918694291127497
客户号码:13791869429
客户姓名:王*
投诉地市:潍坊
来话流水:2024071418294706120824668
宽带账号:13791869429
宽带账号归属地市:潍坊
宽带账号归属区县:滨海
故障地址:潍坊滨海大家洼街道海源街碱厂六区（兆祥小区）630号楼东103
联系电话:13791869429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故障细类:网速慢/上网掉线(专席)
携转原因:
故障时间:2024-07-14 18:31:09
具体故障现象:网速慢卡顿，
客户其他诉求:有一个手机连不上网
;宽带小区$[碱厂六区（兆祥小区）]$</t>
  </si>
  <si>
    <t>2024-07-14 18:34:28</t>
  </si>
  <si>
    <t>2024-07-14 18:35:02</t>
  </si>
  <si>
    <t>SD-851-269403-9373-16261</t>
  </si>
  <si>
    <t>SD-057-240714-247960-3624</t>
  </si>
  <si>
    <t>2024-07-14 13:16:47</t>
  </si>
  <si>
    <t>(目标)普通区域-临朐县-小庄子-15253650754-300M-宽带上网投诉-次数0-202407140000307644</t>
  </si>
  <si>
    <t>202407140000307644</t>
  </si>
  <si>
    <t>202407140000307644#宽带账号：15253650754；宽带地址：潍坊临朐县柳山镇人民政府小庄子村小庄子小庄子3号箱张世昌；客户来电反映宽带卡顿，客户不在现场，无法配合线上指导，要求上门，请协助处理，谢谢！联系电话：15908005911；联系人：先生；来电流水：2024071413093526220856161</t>
  </si>
  <si>
    <t>2024-07-14 13:20:12</t>
  </si>
  <si>
    <t>2024-07-14 13:21:11</t>
  </si>
  <si>
    <t>SD-057-240714-078162-7450</t>
  </si>
  <si>
    <t>2024-07-14 19:41:31</t>
  </si>
  <si>
    <t>(目标)普通区域-青州市-烟草中专-13863658073-100M-宽带上网投诉-次数0-20240714194050X250377127</t>
  </si>
  <si>
    <t>20240714194050X250377127</t>
  </si>
  <si>
    <t xml:space="preserve">流程受理流水号：20240714193903138636580731136485
客户号码:13863658073
客户姓名:李**
投诉地市:潍坊
来话流水:2024071419303017120853507
宽带账号:13863658073
宽带账号归属地市:潍坊
宽带账号归属区县:青州市
故障地址:潍坊青州市王府街道驼山南路烟草中专教师宿舍3号楼
联系电话:15163656053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19:39:48
具体故障现象:光猫亮红灯，插紧捋直光纤线未恢复，重启未恢复，客户要求今晚上门，请协助，谢谢。
客户其他诉求:
</t>
  </si>
  <si>
    <t>2024-07-14 19:47:42</t>
  </si>
  <si>
    <t>2024-07-14 19:51:59</t>
  </si>
  <si>
    <t>SD-057-240714-951732-4216</t>
  </si>
  <si>
    <t>2024-07-14 14:23:11</t>
  </si>
  <si>
    <t>【调研】-80+银卡-普通区域-临朐县-半截楼自然村-18765739456-300M-宽带上网投诉-次数0-202407140000343766</t>
  </si>
  <si>
    <t>202407140000343766</t>
  </si>
  <si>
    <t xml:space="preserve">202407140000343766#宽带账号：18765739456；宽带地址：潍坊临朐县冶源镇人民政府半截楼村；客户来电反映宽带无法上网，客户不在现场，无法配合线上指导，要求师傅上门，请协助处理，谢谢！联系电话：18765739456；联系人：先生；来电流水：2024071414194510720893885。 </t>
  </si>
  <si>
    <t>2024-07-14 14:26:30</t>
  </si>
  <si>
    <t>2024-07-14 14:26:51</t>
  </si>
  <si>
    <t>SD-057-240714-160372-4262</t>
  </si>
  <si>
    <t>2024-07-14 14:26:53</t>
  </si>
  <si>
    <t>普通区域-寒亭区-青辰国际-13906460763-1000M-宽带上网投诉-次数0-202407140000348472</t>
  </si>
  <si>
    <t>202407140000348472</t>
  </si>
  <si>
    <t>202407140000348472#宽带账号：13906460763；宽带地址：潍坊市寒亭区青辰国际B座802；客户来电反映宽带无法上网/移动高清无法观看，客户不在现场，无法配合线上指导/客户不配合排障，要求上门，请协助处理，
谢谢！联系电话：13475656007；联系人：女士；来电流水
2024071414205022420804706</t>
  </si>
  <si>
    <t>2024-07-14 14:31:22</t>
  </si>
  <si>
    <t>2024-07-14 14:31:45</t>
  </si>
  <si>
    <t>SD-851-290457-11467-17062</t>
  </si>
  <si>
    <t>SD-057-240714-205841-4588</t>
  </si>
  <si>
    <t>2024-07-14 15:02:37</t>
  </si>
  <si>
    <t>80+银卡-普通区域-安丘市-小东庄村-15263604254-1000M-宽带上网投诉-次数0-20240714150158X518342295</t>
  </si>
  <si>
    <t>20240714150158X518342295</t>
  </si>
  <si>
    <t xml:space="preserve">【农村网络投诉】流程受理流水号：20240714150107152636042541083596
客户号码:15263604254
客户姓名:游**
投诉地市:潍坊
来话流水:2024071414594072220804365
宽带账号:15263604254
宽带账号归属地市:潍坊
宽带账号归属区县:安丘市
故障地址:潍坊安丘市景芝镇小东庄村小东庄村小东庄6号箱赵功来*********
联系电话:15063628805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15:01:16
具体故障现象:亮红灯，插紧捋顺光纤线重启还是闪
客户其他诉求:
</t>
  </si>
  <si>
    <t>2024-07-14 15:11:25</t>
  </si>
  <si>
    <t>2024-07-14 15:13:49</t>
  </si>
  <si>
    <t>SD-057-240714-786340-1050</t>
  </si>
  <si>
    <t>2024-07-14 09:40:45</t>
  </si>
  <si>
    <t>80+银卡-普通区域-寿光市-寿光郭家村自然村-13696368984-200M-宽带上网投诉-次数0-202407140000149724</t>
  </si>
  <si>
    <t>2024-07-15 10:41:00</t>
  </si>
  <si>
    <t>202407140000149724</t>
  </si>
  <si>
    <t>202407140000149724#【已关注中国移动10086微信公众号】流程受理流水号：20240714093929136963689841018431
客户号码:13696368984
客户姓名:张**
投诉地市:潍坊
来话流水:2024071409391235220874310
宽带账号:13696368984
宽带账号归属地市:潍坊
宽带账号归属区县:寿光市
故障地址:潍坊寿光市东埠郭家村郭家村自然村郭家村扩容11号箱郭洪明外墙*********
联系电话:13696368984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09:40:14
具体故障现象:提示网络无法连接，
客户其他诉求:
;宽带小区$[寿光郭家村自然村]$</t>
  </si>
  <si>
    <t>2024-07-14 09:47:51</t>
  </si>
  <si>
    <t>2024-07-14 09:49:12</t>
  </si>
  <si>
    <t>SD-057-240714-216387-1054</t>
  </si>
  <si>
    <t>2024-07-14 09:41:10</t>
  </si>
  <si>
    <t>【调研】-80+银卡-普通区域-安丘市-许营河北村自然村（含陈家屋子、石旺庄）-15065666748-300M-宽带上网投诉-次数0-20240714093815X950253270</t>
  </si>
  <si>
    <t>20240714093815X950253270</t>
  </si>
  <si>
    <t xml:space="preserve">【农村网络投诉】流程受理流水号：20240714093743150656667481017949
客户号码:15065666748
客户姓名:程*
投诉地市:潍坊
来话流水:2024071409371504320853332
宽带账号:15065666748
宽带账号归属地市:潍坊
宽带账号归属区县:安丘市
故障地址:潍坊安丘市刘家尧镇许营河北村许营河北村自然村许营河北村3号箱程培建后山*********
联系电话:15065666748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09:38:31
具体故障现象:光猫亮红灯，
客户其他诉求:
</t>
  </si>
  <si>
    <t>2024-07-14 09:43:48</t>
  </si>
  <si>
    <t>2024-07-14 09:44:10</t>
  </si>
  <si>
    <t>SD-851-314024-23605-4138</t>
  </si>
  <si>
    <t>SD-057-240714-456708-6788</t>
  </si>
  <si>
    <t>2024-07-14 18:31:54</t>
  </si>
  <si>
    <t>【调研】-80+普通-(目标)普通区域-安丘市-外贸家属院南院-15064498639-1000M-宽带上网投诉-次数0-202407140000531808</t>
  </si>
  <si>
    <t>202407140000531808</t>
  </si>
  <si>
    <t xml:space="preserve">202407140000531808#流程受理流水号：20240714183106150644986391127583
客户号码:15064498639
客户姓名:郭**
投诉地市:潍坊
来话流水:2024071418304693320830879
宽带账号:15064498639
宽带账号归属地市:潍坊
宽带账号归属区县:安丘市
故障地址:潍坊安丘市兴安街道和平路外贸家属院南院7号楼*********
联系电话:15064498639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18:31:21
具体故障现象:打不开网页，
客户其他诉求:客户侧为质差终端，要求上门更换终端并一并处理故障问题。
</t>
  </si>
  <si>
    <t>2024-07-14 18:53:30</t>
  </si>
  <si>
    <t>2024-07-14 18:55:12</t>
  </si>
  <si>
    <t>SD-851-254625-5544-29446</t>
  </si>
  <si>
    <t>SD-057-240714-821307-2849</t>
  </si>
  <si>
    <t>2024-07-14 12:03:59</t>
  </si>
  <si>
    <t>80+普通-(目标)普通区域-寿光市-北城西村自然村-15964032756-200M-宽带上网投诉-次数0-202407140000269346</t>
  </si>
  <si>
    <t>202407140000269346</t>
  </si>
  <si>
    <t xml:space="preserve">202407140000269346#宽带账号：15964032756；宽带地址：潍坊寿光市留吕北城西村北城西村自然村北城西村扩容13号箱孙建栋外墙；客户来电反映宽带，要求上门，请协助处理，谢谢！联系电话：15964032756；联系人：女士；来电流水：2024071412003093920804722
</t>
  </si>
  <si>
    <t>2024-07-14 12:07:07</t>
  </si>
  <si>
    <t>2024-07-14 12:07:29</t>
  </si>
  <si>
    <t>SD-851-329517-131053-16734</t>
  </si>
  <si>
    <t>SD-057-240714-503284-6144</t>
  </si>
  <si>
    <t>2024-07-14 17:26:07</t>
  </si>
  <si>
    <t>80+普通-普通区域-潍城区-华府名城-15163656857-500M-宽带上网投诉-次数0-202407140000485830</t>
  </si>
  <si>
    <t>2024-07-15 18:27:00</t>
  </si>
  <si>
    <t>202407140000485830</t>
  </si>
  <si>
    <t>202407140000485830#宽带账号：15163656857；宽带地址：潍坊潍城区南关街道青年路华府名城2号楼；客户来电反映电视不能正常使用客户不配合排障，要求上门，请协助处理，谢谢！联系电话：15163656857；联系人：先生；来电流水：2024071417211232120875070</t>
  </si>
  <si>
    <t>2024-07-14 17:28:31</t>
  </si>
  <si>
    <t>2024-07-14 17:28:58</t>
  </si>
  <si>
    <t>SD-851-294856-29150-29119</t>
  </si>
  <si>
    <t>SD-057-240714-164352-4590</t>
  </si>
  <si>
    <t>2024-07-14 15:02:41</t>
  </si>
  <si>
    <t>普通区域-临朐县-毕家沟安置楼-13031676389-300M-宽带上网投诉-次数0-202407140000370267</t>
  </si>
  <si>
    <t>202407140000370267</t>
  </si>
  <si>
    <t>202407140000370267#宽带账号：13031676389；宽带地址：潍坊临朐县东城街道凤凰山小区6号楼2单元602，客户来电反映光猫不通电，经查询客户侧为质差路由器，请协助上门更换终端并一并处理故障问题，谢谢！联系电话：13906368513；联系人：；来电流水：2024071414591395920899725</t>
  </si>
  <si>
    <t>2024-07-14 15:05:05</t>
  </si>
  <si>
    <t>2024-07-14 15:05:55</t>
  </si>
  <si>
    <t>SD-057-240714-498750-6345</t>
  </si>
  <si>
    <t>2024-07-14 17:47:09</t>
  </si>
  <si>
    <t>普通区域-寿光市-郝柳村自然村-18366544005-500M-宽带上网投诉-次数0-20240714174435X275510135</t>
  </si>
  <si>
    <t>2024-07-15 18:48:00</t>
  </si>
  <si>
    <t>20240714174435X275510135</t>
  </si>
  <si>
    <t xml:space="preserve">【农村网络投诉】流程受理流水号：20240714174356183665440051119234
客户号码:18366544005
客户姓名:郝**
投诉地市:潍坊
来话流水:2024071417423162720873432
宽带账号:18366544005
宽带账号归属地市:潍坊
宽带账号归属区县:寿光市
故障地址:潍坊寿光市营里镇郝柳村郝柳村自然村18号箱*********
联系电话:18366544005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故障细类:宽带无法上网(专席)
携转原因:
故障时间:2024-07-14 17:45:30
具体故障现象:客户反映家里宽带无法连接， 线上排障不认可，请协助处理，谢谢
客户其他诉求:
</t>
  </si>
  <si>
    <t>2024-07-14 17:48:42</t>
  </si>
  <si>
    <t>2024-07-14 17:49:06</t>
  </si>
  <si>
    <t>SD-851-262969-18250-11850</t>
  </si>
  <si>
    <t>SD-057-240714-368045-3161</t>
  </si>
  <si>
    <t>2024-07-14 12:30:31</t>
  </si>
  <si>
    <t>80+普通-FTTR-普通区域-寿光市-百丽澜庭-15866199011-1000M-宽带上网投诉-次数0-202407140000287286</t>
  </si>
  <si>
    <t>202407140000287286</t>
  </si>
  <si>
    <t>202407140000287286#【已关注中国移动10086微信公众号】流程受理流水号：20240714122911158661990111058110
客户号码:15866199011
客户姓名:刘**
投诉地市:潍坊
来话流水:2024071412282442520806795
宽带账号:15866199011
宽带账号归属地市:潍坊
宽带账号归属区县:寿光市
故障地址:潍坊寿光市圣城街道圣阳街百丽澜庭15号楼*********
联系电话:18866707366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12:30:03
具体故障现象:注册灯闪烁，捋直重启未恢复
客户其他诉求:请协助，谢谢
;宽带小区$[百丽澜庭]$</t>
  </si>
  <si>
    <t>2024-07-14 12:39:08</t>
  </si>
  <si>
    <t>2024-07-14 12:39:54</t>
  </si>
  <si>
    <t>SD-851-322247-7019-29883</t>
  </si>
  <si>
    <t>SD-057-240714-467981-4665</t>
  </si>
  <si>
    <t>2024-07-14 15:07:19</t>
  </si>
  <si>
    <t>普通区域-诸城市-九龙商贸城-15163699976-200M-宽带上网投诉-次数0-202407140000373776</t>
  </si>
  <si>
    <t>2024-07-15 16:08:00</t>
  </si>
  <si>
    <t>202407140000373776</t>
  </si>
  <si>
    <t xml:space="preserve">202407140000373776#宽带账号：15163699976；宽带地址：潍坊诸城市密州街道市场街九龙商贸城九龙商贸城；客户来电反映宽带无法上网，注册闪，客户要求去家里，请协助处理，谢谢！联系电话：18763644656；联系人：先生；来电流水：2024071414574097320884015。
</t>
  </si>
  <si>
    <t>2024-07-14 15:12:09</t>
  </si>
  <si>
    <t>2024-07-14 15:13:58</t>
  </si>
  <si>
    <t>SD-057-240714-508261-578</t>
  </si>
  <si>
    <t>2024-07-14 09:04:08</t>
  </si>
  <si>
    <t>80+普通-普通区域-诸城市-下洼村-13963655162-300M-宽带上网投诉-次数0-202407140000116399</t>
  </si>
  <si>
    <t>202407140000116399</t>
  </si>
  <si>
    <t>202407140000116399#宽带账号：13963655162；宽带地址潍坊诸城市桃林镇下洼下洼村下洼村中心路北段；客户来电反映宽带/移动高清无法观看，无法配合线上指导/客户不配合排障，请协助处理，谢谢！联系电话：13963655162；联系人：先生；来电流水：2024071408582205620865258。</t>
  </si>
  <si>
    <t>2024-07-14 09:15:14</t>
  </si>
  <si>
    <t>2024-07-14 09:15:57</t>
  </si>
  <si>
    <t>SD-851-254869-5297-15200</t>
  </si>
  <si>
    <t>SD-057-240714-812076-1994</t>
  </si>
  <si>
    <t>2024-07-14 10:53:34</t>
  </si>
  <si>
    <t>【调研】-普通区域-奎文区-虞河公馆-19806363609-200M-宽带上网投诉-次数0-20240714105151X511887649</t>
  </si>
  <si>
    <t>20240714105151X511887649</t>
  </si>
  <si>
    <t xml:space="preserve">流程受理流水号：20240714104630198063636091035231
客户号码:19806363609
客户姓名:李**
投诉地市:潍坊
来话流水:2024071410432837320889006
宽带账号:19806363609
宽带账号归属地市:潍坊
宽带账号归属区县:奎文区
故障地址:潍坊奎文区广文街道院校街虞河公馆虞河公馆1号楼1单元501
联系电话:19806363609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故障时间:2024-07-14 10:50:06
具体故障现象:网速慢，测速不达标，请协助谢谢。
客户其他诉求:
</t>
  </si>
  <si>
    <t>2024-07-14 10:54:35</t>
  </si>
  <si>
    <t>2024-07-14 10:54:57</t>
  </si>
  <si>
    <t>SD-851-274150-8076-29347</t>
  </si>
  <si>
    <t>SD-057-240714-943582-2046</t>
  </si>
  <si>
    <t>2024-07-14 10:58:32</t>
  </si>
  <si>
    <t>【调研】-80+普通-普通区域-寿光市-吴家营-18863663311-200M-宽带上网投诉-次数0-202407140000218480</t>
  </si>
  <si>
    <t>2024-07-15 11:59:00</t>
  </si>
  <si>
    <t>202407140000218480</t>
  </si>
  <si>
    <t>202407140000218480#宽带账号：18863663311；宽带地址：潍坊寿光市营里镇吴家营吴家营吴家营村扩容1号箱高方斋外墙*********；接入方式：FTTH，当前是否在线：在线，端到端诊断结果：客户侧设备问题，是否智能网关：，客户反映无法上网，要求尽快处理回复！来电流水：2024071410554740420825164联系电话：18863663311</t>
  </si>
  <si>
    <t>2024-07-14 11:01:02</t>
  </si>
  <si>
    <t>2024-07-14 11:01:20</t>
  </si>
  <si>
    <t>SD-057-240714-912853-3628</t>
  </si>
  <si>
    <t>2024-07-14 13:17:05</t>
  </si>
  <si>
    <t>普通区域-青州市-时家河村自然村-15264656234-500M-宽带上网投诉-次数0-20240714131409X498249630</t>
  </si>
  <si>
    <t>20240714131409X498249630</t>
  </si>
  <si>
    <t xml:space="preserve">【农村网络投诉】流程受理流水号：20240714131116152646562341064541
客户号码:15264656234
客户姓名:郭**
投诉地市:潍坊
来话流水:2024071413092438720855058
宽带账号:15264656234
宽带账号归属地市:潍坊
宽带账号归属区县:青州市
故障地址:潍坊青州市何官镇时家河村时家河村自然村青州市何官镇时家河村6号箱（村正北张玉春）*********
联系电话:15264656234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13:10:46
具体故障现象:PON闪烁：插紧捋顺光钎线，重启未恢复
客户其他诉求:请处理，谢谢
</t>
  </si>
  <si>
    <t>2024-07-14 13:20:57</t>
  </si>
  <si>
    <t>2024-07-14 13:21:18</t>
  </si>
  <si>
    <t>SD-851-275092-18415-29665</t>
  </si>
  <si>
    <t>SD-057-240714-276319-7507</t>
  </si>
  <si>
    <t>2024-07-14 19:47:51</t>
  </si>
  <si>
    <t>【调研】-普通区域-寿光市-北洋头小区2期-18264667621-300M-宽带上网投诉-次数0-20240714194606X566710567</t>
  </si>
  <si>
    <t>20240714194606X566710567</t>
  </si>
  <si>
    <t xml:space="preserve">流程受理流水号：20240714194513182646676211137222
客户号码:18264667621
客户姓名:赵**
投诉地市:潍坊
来话流水:2024071419364507120882822
宽带账号:18264667621
宽带账号归属地市:潍坊
宽带账号归属区县:寿光市
故障地址:潍坊寿光市台头镇怡馨苑小区西期18号楼3单元501
联系电话:18264667621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光功率:-16.14
故障大类:宽带/电视
故障细类:宽带无法上网(专席)
携转原因:
故障时间:2024-07-14 19:45:25
具体故障现象:光猫灯正常但电脑无法上网，在线指导客户操作，但是未恢复！请尽快给其联系，谢谢; 
客户其他诉求:
</t>
  </si>
  <si>
    <t>2024-07-14 19:51:47</t>
  </si>
  <si>
    <t>2024-07-14 19:52:11</t>
  </si>
  <si>
    <t>SD-057-240714-709358-515</t>
  </si>
  <si>
    <t>2024-07-14 09:00:08</t>
  </si>
  <si>
    <t>【调研】-80+银卡-普通区域-青州市-旗风居-15965050887-1000M-宽带上网投诉-次数0-202407140000111712</t>
  </si>
  <si>
    <t>202407140000111712</t>
  </si>
  <si>
    <t>202407140000111712#流程受理流水号：20240714085811159650508871007585
客户号码:15965050887
客户姓名:刘*
投诉地市:潍坊
来话流水:2024071408562353320849037
宽带账号:15965050887
宽带账号归属地市:潍坊
宽带账号归属区县:青州市
故障地址:潍坊青州市益都街道旗城路旗风居11号楼
联系电话:15965050887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故障细类:网速慢/上网掉线(专席)
携转原因:
故障时间:2024-07-14 08:57:45
具体故障现象:网速慢卡顿，
客户其他诉求:上网卡，重启无效，路由使用好几年，网线连接千兆口，客户怀疑是光猫老化，要求换个光猫
;宽带小区$[旗风居]$</t>
  </si>
  <si>
    <t>2024-07-14 09:15:32</t>
  </si>
  <si>
    <t>2024-07-14 09:16:08</t>
  </si>
  <si>
    <t>SD-851-300370-1949-4491</t>
  </si>
  <si>
    <t>SD-057-240714-849621-1997</t>
  </si>
  <si>
    <t>2024-07-14 10:53:42</t>
  </si>
  <si>
    <t>【调研】-普通区域-奎文区-江山帝景-18353686198-300M-宽带上网投诉-次数0-20240714105231X551914606</t>
  </si>
  <si>
    <t>20240714105231X551914606</t>
  </si>
  <si>
    <t xml:space="preserve">流程受理流水号：20240714105115183536861981036416
客户号码:18353686198
客户姓名:粟*
投诉地市:潍坊
来话流水:2024071410465724820827586
宽带账号:18353686198
宽带账号归属地市:潍坊
宽带账号归属区县:奎文区
故障地址:潍坊奎文区北苑街道玉清街新华医院片区（江山帝景）7号楼*********
联系电话:18353686198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光功率:-15.73
故障大类:宽带
故障细类:网速慢/上网掉线(专席)
携转原因:
故障时间:2024-07-14 10:52:14
具体故障现象:频繁掉线，
客户其他诉求:
</t>
  </si>
  <si>
    <t>2024-07-14 11:04:01</t>
  </si>
  <si>
    <t>2024-07-14 11:04:29</t>
  </si>
  <si>
    <t>SD-057-240714-382715-4277</t>
  </si>
  <si>
    <t>2024-07-14 14:29:06</t>
  </si>
  <si>
    <t>普通区域-高密市-水岸东方-18763666418-1000M-魔百和投诉-次数0-20240714142605X365689476</t>
  </si>
  <si>
    <t>20240714142605X365689476</t>
  </si>
  <si>
    <t>流程受理流水号：20240714142459187636664181076531
客户号码:18763666418
客户姓名:管**
投诉地市:潍坊
来话流水:2024071414225026220824443
宽带账号:18763666418
宽带账号归属地市:潍坊
宽带账号归属区县:高密市
故障地址:潍坊高密市朝阳街道康城大街水岸东方高密水岸东方1-26-1单元58号箱*********
联系电话:18763666418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故障时间:2024-07-14 14:23:56
魔百和单播/组播:组播
具体故障现象:直播黑屏，换端口，重启机顶盒
客户其他诉求:
魔百和单/组播：组播</t>
  </si>
  <si>
    <t>2024-07-14 14:42:48</t>
  </si>
  <si>
    <t>2024-07-14 14:43:09</t>
  </si>
  <si>
    <t>SD-851-316865-20430-13211</t>
  </si>
  <si>
    <t>SD-057-240714-683254-4278</t>
  </si>
  <si>
    <t>2024-07-14 14:29:10</t>
  </si>
  <si>
    <t>【调研】-(目标)普通区域-寿光市-锦绣华城-15866589760-500M-宽带上网投诉-次数0-20240714142716X436740740</t>
  </si>
  <si>
    <t>20240714142716X436740740</t>
  </si>
  <si>
    <t>【预处理派单】宽带账号：15866589760，宽带地址： 潍坊寿光市侯镇南北中心街锦绣华城28号楼*********，故障现象：，故障现象类型：，客户诉求：客户当时办理宽带没有收到机顶盒，现在办理移机提供不了机顶盒，并对移机的费用不认可   请核实处理，联系电话：15866589760，通话流水：2024071414100336420898904。接入方式：FTTH，当前是否在线：不在线，端到端诊断结果：光猫掉电，是否智能网关：是，光功率。</t>
  </si>
  <si>
    <t>2024-07-14 14:31:00</t>
  </si>
  <si>
    <t>2024-07-14 14:32:11</t>
  </si>
  <si>
    <t>SD-852-260936-543-27090</t>
  </si>
  <si>
    <t>SD-057-240714-287406-4280</t>
  </si>
  <si>
    <t>2024-07-14 14:29:13</t>
  </si>
  <si>
    <t>普通区域-寿光市-辛店-13964649783-100M-宽带上网投诉-次数0-20240714142754X474612584</t>
  </si>
  <si>
    <t>2024-07-15 15:30:00</t>
  </si>
  <si>
    <t>20240714142754X474612584</t>
  </si>
  <si>
    <t xml:space="preserve">流程受理流水号：20240714142707139646497831076915
客户号码:13964649783
客户姓名:王**
投诉地市:潍坊
来话流水:2024071414260801620857942
宽带账号:13964649783
宽带账号归属地市:潍坊
宽带账号归属区县:寿光市
故障地址:潍坊寿光市化龙镇辛店辛店19号箱*********
联系电话:13964649783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14:26:14
具体故障现象:电脑无法上网，
客户其他诉求:
</t>
  </si>
  <si>
    <t>2024-07-14 14:30:56</t>
  </si>
  <si>
    <t>2024-07-14 14:31:26</t>
  </si>
  <si>
    <t>SD-851-264170-9995-26871</t>
  </si>
  <si>
    <t>SD-057-240714-965370-6194</t>
  </si>
  <si>
    <t>2024-07-14 17:29:48</t>
  </si>
  <si>
    <t>【调研】-普通区域-诸城市-北朱解自然村-18162082118-300M-宽带上网投诉-次数0-202407140000487798</t>
  </si>
  <si>
    <t>2024-07-15 18:30:00</t>
  </si>
  <si>
    <t>202407140000487798</t>
  </si>
  <si>
    <t>202407140000487798#宽带账号：18162082118；宽带地址：潍坊诸城市密州街道北朱解村扩容村南41号箱；客户来电反映宽带不能使用，客户不配合排障，要求上门，请协助处理，谢谢！联系电话：18162082118；联系人：先生；来电流水：2024071417275770920840537</t>
  </si>
  <si>
    <t>2024-07-14 17:31:59</t>
  </si>
  <si>
    <t>2024-07-14 17:32:25</t>
  </si>
  <si>
    <t>SD-851-237420-21176-8599</t>
  </si>
  <si>
    <t>SD-057-240714-265738-557</t>
  </si>
  <si>
    <t>2024-07-14 09:02:49</t>
  </si>
  <si>
    <t>80+银卡-普通区域-诸城市-紫檀文苑-13864621280-200M-宽带上网投诉-次数0-202407140000114314</t>
  </si>
  <si>
    <t>2024-07-15 10:03:00</t>
  </si>
  <si>
    <t>202407140000114314</t>
  </si>
  <si>
    <t>202407140000114314#宽带账号：13864621280；宽带地址：潍坊诸城市密州街道府前街紫檀文苑1号楼；客户来电反映宽带无法连接，客户不在现场，要求师傅上门，请协助处理，谢谢！联系电话：13864621280；来电流水：2024071408595575820878030</t>
  </si>
  <si>
    <t>2024-07-14 09:08:24</t>
  </si>
  <si>
    <t>2024-07-14 09:08:59</t>
  </si>
  <si>
    <t>SD-057-240714-452961-6805</t>
  </si>
  <si>
    <t>2024-07-14 18:35:05</t>
  </si>
  <si>
    <t>80+银卡-普通区域-安丘市-凌河偕户社区-13869691904-300M-宽带上网投诉-次数0-20240714183219X139295891</t>
  </si>
  <si>
    <t>20240714183219X139295891</t>
  </si>
  <si>
    <t xml:space="preserve">【农村网络投诉】流程受理流水号：20240714182954138696919041127408
客户号码:13869691904
客户姓名:李**
投诉地市:潍坊
来话流水:2024071418290576720820428
宽带账号:13869691904
宽带账号归属地市:潍坊
宽带账号归属区县:安丘市
故障地址:潍坊安丘市凌河镇偕户村凌河偕户社区偕户社区14号箱李增运*********
联系电话:13869691904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18:31:35
具体故障现象:打不开网页，
客户其他诉求:
</t>
  </si>
  <si>
    <t>2024-07-14 18:37:18</t>
  </si>
  <si>
    <t>2024-07-14 18:37:52</t>
  </si>
  <si>
    <t>SD-851-236447-17314-11135</t>
  </si>
  <si>
    <t>SD-057-240714-651489-7500</t>
  </si>
  <si>
    <t>2024-07-14 19:47:32</t>
  </si>
  <si>
    <t>FTTR-普通区域-安丘市-世纪铭城-17852766222-1000M-宽带上网投诉-次数0-20240714194525X525999294</t>
  </si>
  <si>
    <t>20240714194525X525999294</t>
  </si>
  <si>
    <t xml:space="preserve">流程受理流水号：20240714193925178527662221136535
客户号码:17852766222
客户姓名:徐**
投诉地市:潍坊
来话流水:2024071419385858820893131
宽带账号:17852766222
宽带账号归属地市:潍坊
宽带账号归属区县:安丘市
故障地址:潍坊安丘市兴安街道和平路世纪铭城二期9号楼*********
联系电话:17852766222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19:43:49
具体故障现象:光猫亮红灯，
客户其他诉求:
</t>
  </si>
  <si>
    <t>2024-07-14 20:01:04</t>
  </si>
  <si>
    <t>2024-07-14 20:01:44</t>
  </si>
  <si>
    <t>SD-851-232330-16656-16388</t>
  </si>
  <si>
    <t>SD-057-240714-085431-4221</t>
  </si>
  <si>
    <t>2024-07-14 14:23:26</t>
  </si>
  <si>
    <t>普通区域-青州市-东田旺村自然村-15006640265-100M-宽带上网投诉-次数0-20240714142136X964352400</t>
  </si>
  <si>
    <t>2024-07-15 15:24:00</t>
  </si>
  <si>
    <t>20240714142136X964352400</t>
  </si>
  <si>
    <t xml:space="preserve">【农村网络投诉】流程受理流水号：20240714142008150066402651075616
客户号码:15006640265
客户姓名:刘**
投诉地市:潍坊
来话流水:2024071414190853520888039
宽带账号:15006640265
宽带账号归属地市:潍坊
宽带账号归属区县:青州市
故障地址:潍坊青州市谭坊镇东田旺村东田旺村自然村扩容8号箱（村正北刘学兴西墙）*********
联系电话:15964326270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故障时间:2024-07-14 14:21:00
具体故障现象:提示网络无法连接，
客户其他诉求:
</t>
  </si>
  <si>
    <t>2024-07-14 14:28:02</t>
  </si>
  <si>
    <t>2024-07-14 14:30:57</t>
  </si>
  <si>
    <t>SD-057-240714-639027-2006</t>
  </si>
  <si>
    <t>2024-07-14 10:54:40</t>
  </si>
  <si>
    <t>80+金卡-FTTR-普通区域-奎文区-世嘉铭园-18706593851-1000M-宽带上网投诉-次数0-202407140000212301</t>
  </si>
  <si>
    <t>202407140000212301</t>
  </si>
  <si>
    <t>202407140000212301#宽带账号：18706593851；宽带地址：潍坊高新高新城区金马路世嘉铭园；客户来电反映机顶盒无信号，客户异机来电报修，要求上门处理,联系电话：13863612833来电流水：2024071410500795920862511</t>
  </si>
  <si>
    <t>2024-07-14 10:58:59</t>
  </si>
  <si>
    <t>2024-07-14 10:59:43</t>
  </si>
  <si>
    <t>SD-851-326259-9950-8213</t>
  </si>
  <si>
    <t>SD-057-240714-918207-2057</t>
  </si>
  <si>
    <t>2024-07-14 10:59:35</t>
  </si>
  <si>
    <t>【调研】-80+普通-(目标)普通区域-高密市-福润花园（酒厂宿舍、东关殷家屋子）-13583618261-1000M-宽带上网投诉-次数0-20240714105821X901181132</t>
  </si>
  <si>
    <t>20240714105821X901181132</t>
  </si>
  <si>
    <t xml:space="preserve">流程受理流水号：20240714105645135836182611037783
客户号码:13583618261
客户姓名:邱**
投诉地市:潍坊
来话流水:2024071410560276920827986
宽带账号:13583618261
宽带账号归属地市:潍坊
宽带账号归属区县:高密市
故障地址:潍坊高密市密水街道立新街福润花园福润花园4号楼*********
联系电话:19353292543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10:57:33
具体故障现象:光猫亮红灯，
客户其他诉求:
</t>
  </si>
  <si>
    <t>2024-07-14 11:08:23</t>
  </si>
  <si>
    <t>2024-07-14 11:08:46</t>
  </si>
  <si>
    <t>SD-851-253600-16631-1952</t>
  </si>
  <si>
    <t>SD-057-240714-182073-57</t>
  </si>
  <si>
    <t>2024-07-14 07:16:59</t>
  </si>
  <si>
    <t>【调研】-80+普通-普通区域-寿光市-广电小区-13863645225-300M-宽带上网投诉-次数0-202407140000090212</t>
  </si>
  <si>
    <t>202407140000090212</t>
  </si>
  <si>
    <t>202407140000090212#流程受理流水号：20240714071543138636452251000147
客户号码:13863645225
客户姓名:齐**
投诉地市:潍坊
来话流水:2024071407152778420846880
宽带账号:13863645225
宽带账号归属地市:潍坊
宽带账号归属区县:寿光市
故障地址:潍坊寿光市圣城街道银海路广电小区南楼*********
联系电话:13863645225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07:16:01
具体故障现象:光猫亮红灯，
客户其他诉求:
;宽带小区$[广电小区]$</t>
  </si>
  <si>
    <t>2024-07-14 07:19:42</t>
  </si>
  <si>
    <t>2024-07-14 07:20:29</t>
  </si>
  <si>
    <t>SD-851-315158-8885-10269</t>
  </si>
  <si>
    <t>SD-057-240714-102963-560</t>
  </si>
  <si>
    <t>2024-07-14 09:02:54</t>
  </si>
  <si>
    <t>普通区域-昌邑市-三合苑B区-15953662017-500M-宽带上网投诉-次数0-202407140000112988</t>
  </si>
  <si>
    <t>202407140000112988</t>
  </si>
  <si>
    <t>202407140000112988#宽带账号：15953662017；宽带地址：潍坊昌邑市城区解放路三合苑B区A8号楼*；客户来电反映宽带无法使用 /客户不配合排障，要求上门，请协助处理，谢谢！联系电话：15953662017；联系人：女士；来电流水：2024071409004977620885563。</t>
  </si>
  <si>
    <t>2024-07-14 09:04:38</t>
  </si>
  <si>
    <t>2024-07-14 09:05:00</t>
  </si>
  <si>
    <t>SD-057-240714-485721-6835</t>
  </si>
  <si>
    <t>2024-07-14 18:38:33</t>
  </si>
  <si>
    <t>80+银卡-普通区域-寿光市-孙集营子小区-13589195537-200M-宽带上网投诉-次数0-20240714183726X446507275</t>
  </si>
  <si>
    <t>20240714183726X446507275</t>
  </si>
  <si>
    <t xml:space="preserve">【农村网络投诉】流程受理流水号：20240714183527135891955371128227
客户号码:13589195537
客户姓名:张**
投诉地市:潍坊
来话流水:2024071418345186420855377
宽带账号:13589195537
宽带账号归属地市:潍坊
宽带账号归属区县:寿光市
故障地址:潍坊寿光市孙家集街道高阜营子村孙集营子小区13号楼*********
联系电话:13589195537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18:37:25
具体故障现象:光猫亮红灯，
客户其他诉求:
</t>
  </si>
  <si>
    <t>2024-07-14 18:40:01</t>
  </si>
  <si>
    <t>2024-07-14 18:40:36</t>
  </si>
  <si>
    <t>SD-057-240714-326814-7475</t>
  </si>
  <si>
    <t>2024-07-14 19:44:36</t>
  </si>
  <si>
    <t>【调研】-普通区域-昌乐县-濠景海岸-15165683389-300M-宽带上网投诉-次数0-202407140000562639</t>
  </si>
  <si>
    <t>202407140000562639</t>
  </si>
  <si>
    <t xml:space="preserve">202407140000562639#【已关注中国移动10086微信公众号】流程受理流水号：20240714194348151656833891137070
客户号码:15165683389
客户姓名:李**
投诉地市:潍坊
来话流水:2024071419432194020813963
宽带账号:15165683389
宽带账号归属地市:潍坊
宽带账号归属区县:昌乐县
故障地址:潍坊昌乐县城关街道宝昌路濠景海岸65号楼*********
联系电话:15165683389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故障时间:2024-07-14 19:43:56
具体故障现象:15165683389客户称宽带无法使用表示不满，请核实处理，谢谢，联系电话：15165683389联系人：先生
客户其他诉求:
</t>
  </si>
  <si>
    <t>2024-07-14 19:47:52</t>
  </si>
  <si>
    <t>2024-07-14 19:48:49</t>
  </si>
  <si>
    <t>SD-057-240714-248501-7505</t>
  </si>
  <si>
    <t>2024-07-14 19:47:43</t>
  </si>
  <si>
    <t>普通区域-安丘市-马家下坡-15169632126-200M-魔百和投诉-次数0-20240714194533X533867110</t>
  </si>
  <si>
    <t>20240714194533X533867110</t>
  </si>
  <si>
    <t>流程受理流水号：20240714194130151696321261136803
客户号码:15169632126
客户姓名:宿**
投诉地市:潍坊
来话流水:2024071419410098220802738
宽带账号:15169632126
宽带账号归属地市:潍坊
宽带账号归属区县:安丘市
故障地址:潍坊安丘市石堆镇马家下坡周家埠马家下坡4号箱马铭浩*********
联系电话:18866773583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故障时间:2024-07-14 19:41:11
魔百和单播/组播:组播
具体故障现象:电视提示网络类错误，检查网线，配置网络
客户其他诉求:
魔百和单/组播：组播</t>
  </si>
  <si>
    <t>2024-07-14 19:51:35</t>
  </si>
  <si>
    <t>2024-07-14 19:53:08</t>
  </si>
  <si>
    <t>SD-057-240714-798415-3636</t>
  </si>
  <si>
    <t>2024-07-14 13:17:47</t>
  </si>
  <si>
    <t>80+银卡-普通区域-安丘市-御景天城-15069687406-200M-宽带上网投诉-次数0-20240714131527X127068778</t>
  </si>
  <si>
    <t>20240714131527X127068778</t>
  </si>
  <si>
    <t xml:space="preserve">流程受理流水号：20240714131234150696874061064728
客户号码:15069687406
客户姓名:罗**
投诉地市:潍坊
来话流水:2024071413102808020861359
宽带账号:15069687406
宽带账号归属地市:潍坊
宽带账号归属区县:安丘市
故障地址:潍坊安丘市兴安街道和平路御景天城3号楼*********
联系电话:15244435117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故障时间:2024-07-14 13:11:25
具体故障现象:提示网络无法连接，重启光猫
客户其他诉求:
</t>
  </si>
  <si>
    <t>2024-07-14 13:19:08</t>
  </si>
  <si>
    <t>2024-07-14 13:19:33</t>
  </si>
  <si>
    <t>SD-057-240714-372145-4182</t>
  </si>
  <si>
    <t>2024-07-14 14:20:34</t>
  </si>
  <si>
    <t>【调研】-80+金卡-普通区域-临朐县-北安家河自然村-18653626168-1000M-宽带上网投诉-次数0-20240714141822X902239911</t>
  </si>
  <si>
    <t>20240714141822X902239911</t>
  </si>
  <si>
    <t xml:space="preserve">【农村网络投诉】流程受理流水号：20240714141709186536261681075083
客户号码:18653626168
客户姓名:陈**
投诉地市:潍坊
来话流水:2024071414161799820860241
宽带账号:18653626168
宽带账号归属地市:潍坊
宽带账号归属区县:临朐县
故障地址:潍坊临朐县东城街道北安家河北安家河自然村北安家河（扩容）5号箱刘纪昌（外墙）*********
联系电话:18905369392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14:17:46
具体故障现象:无法上网
客户其他诉求:
</t>
  </si>
  <si>
    <t>2024-07-14 14:21:56</t>
  </si>
  <si>
    <t>2024-07-14 14:22:43</t>
  </si>
  <si>
    <t>SD-057-240714-307821-1089</t>
  </si>
  <si>
    <t>2024-07-14 09:44:05</t>
  </si>
  <si>
    <t>【调研】-普通区域-潍城区-槐香小区-15966181992-200M-宽带上网投诉-次数0-20240714094127X287399401</t>
  </si>
  <si>
    <t>2024-07-15 10:45:00</t>
  </si>
  <si>
    <t>20240714094127X287399401</t>
  </si>
  <si>
    <t xml:space="preserve">流程受理流水号：20240714094046159661819921018749
客户号码:15966181992
客户姓名:李**
投诉地市:潍坊
来话流水:2024071409403668020889500
宽带账号:15966181992
宽带账号归属地市:潍坊
宽带账号归属区县:潍城区
故障地址:潍坊潍城区北关街道和平路槐香小区19号楼*********
联系电话:15966181992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09:41:15
具体故障现象:用户无法提供具体故障现象，
客户其他诉求:
</t>
  </si>
  <si>
    <t>2024-07-14 09:51:47</t>
  </si>
  <si>
    <t>2024-07-14 09:53:17</t>
  </si>
  <si>
    <t>SD-852-242171-1135-17367</t>
  </si>
  <si>
    <t>SD-057-240714-146530-530</t>
  </si>
  <si>
    <t>2024-07-14 09:01:22</t>
  </si>
  <si>
    <t>80+普通-FTTR-普通区域-诸城市-玉山苑-15853630001-1000M-宽带上网投诉-次数0-202407140000113491</t>
  </si>
  <si>
    <t>202407140000113491</t>
  </si>
  <si>
    <t>202407140000113491#宽带账号：15853630001；联系电话：15853630001宽带地址：潍坊诸城市密州街道和平街玉山苑15号楼**；客户来电反映无法上网，线上指导无法配合操作，要求上门处理, 来电流水：2024071408580247920862659</t>
  </si>
  <si>
    <t>2024-07-14 09:05:05</t>
  </si>
  <si>
    <t>2024-07-14 09:12:14</t>
  </si>
  <si>
    <t>SD-851-323983-10586-28278</t>
  </si>
  <si>
    <t>SD-057-240714-289163-918</t>
  </si>
  <si>
    <t>2024-07-14 09:26:58</t>
  </si>
  <si>
    <t>普通区域-奎文区-赋海仁居-13963693495-200M-宽带上网投诉-次数0-202407140000138485</t>
  </si>
  <si>
    <t>2024-07-15 10:27:00</t>
  </si>
  <si>
    <t>202407140000138485</t>
  </si>
  <si>
    <t xml:space="preserve">202407140000138485#流程受理流水号：20240714092535139636934951014767
客户号码:13963693495
客户姓名:张**
投诉地市:潍坊
来话流水:2024071409252404520827409
宽带账号:13963693495
宽带账号归属地市:潍坊
宽带账号归属区县:高新
故障地址:潍坊高新高新城区福寿街赋海仁居1号楼*********
联系电话:13963693495
联系人:先生
工单紧急程度:一般
是否有升级投诉倾向:否
是否重复投诉:否
是否携转意向:否
是否投诉倾向:否
是否智能网关:非智能网关
当前是否在线:否
接入方式:FTTH
端到端诊断结果:用户终端认证失败
是否质差终端:是
光功率:无
故障大类:宽带/电视
故障细类:宽带无法上网
携转原因:
故障时间:2024-07-14 09:26:01
具体故障现象:用户无法提供具体故障现象，
客户其他诉求:客户侧为质差终端，要求上门更换终端并一并处理故障问题。
</t>
  </si>
  <si>
    <t>2024-07-14 09:30:11</t>
  </si>
  <si>
    <t>2024-07-14 09:33:29</t>
  </si>
  <si>
    <t>SD-057-240714-316594-7523</t>
  </si>
  <si>
    <t>2024-07-14 19:49:36</t>
  </si>
  <si>
    <t>普通区域-高密市-康庄1村-13573617803-200M-宽带上网投诉-次数0-202407140000563152</t>
  </si>
  <si>
    <t>202407140000563152</t>
  </si>
  <si>
    <t>202407140000563152#宽带账号：13573617803；宽带地址：潍坊高密市醴泉街道康庄1村行政村康庄1村高密康庄1村3号箱刘盛昌*********；接入方式：FTTH，当前是否在线：在线，端到端诊断结果：客户侧设备问题，是否智能网关：，客户反映电视无法观看，要求尽快处理回复！来电流水：2024071419451786120822961  联系电话：13573617803</t>
  </si>
  <si>
    <t>2024-07-14 19:51:38</t>
  </si>
  <si>
    <t>2024-07-14 19:52:13</t>
  </si>
  <si>
    <t>SD-057-240714-601978-2815</t>
  </si>
  <si>
    <t>2024-07-14 12:00:16</t>
  </si>
  <si>
    <t>【重投】-(目标)普通区域-诸城市-西城阳村自然村-13964641106-100M-宽带上网投诉-次数0-202407140000270792</t>
  </si>
  <si>
    <t>202407140000270792</t>
  </si>
  <si>
    <t>202407140000270792#宽带账号：13964641106；宽带地址：潍坊诸城市相州镇西城阳村西城阳村自然村西城阳村11号箱*********；客户来电反映
宽带上网慢，客户不配合排障，要求师傅上门，请协助
处理，谢谢！联系电话：13964641106；联系人：先生；来电
流水：2024071411431342420837178</t>
  </si>
  <si>
    <t>2024-07-14 12:03:48</t>
  </si>
  <si>
    <t>2024-07-14 12:04:09</t>
  </si>
  <si>
    <t>SD-057-240714-403578-2816</t>
  </si>
  <si>
    <t>2024-07-14 12:00:19</t>
  </si>
  <si>
    <t>【调研】-80+普通-(目标)普通区域-青州市-东建德村-13791678755-300M-宽带上网投诉-次数0-202407140000268044</t>
  </si>
  <si>
    <t>202407140000268044</t>
  </si>
  <si>
    <t>202407140000268044#宽带账号：13791678755；宽带地址：潍坊青州市黄楼街道东建德村东建德村二次扩容K5箱（王建涛）；客户来电反映宽带网络无法使用，客户不配合排障，要求上门，请协助处理，谢谢！联系电话：18264498131；联系人：先生；来电流水：2024071411552727220858704</t>
  </si>
  <si>
    <t>2024-07-14 12:16:48</t>
  </si>
  <si>
    <t>2024-07-14 12:17:21</t>
  </si>
  <si>
    <t>SD-057-240714-760231-1113</t>
  </si>
  <si>
    <t>2024-07-14 09:47:10</t>
  </si>
  <si>
    <t>【调研】-普通区域-诸城市-枫香小镇-18678033809-1000M-宽带上网投诉-次数0-202407140000156169</t>
  </si>
  <si>
    <t>202407140000156169</t>
  </si>
  <si>
    <t>202407140000156169#流程受理流水号：20240714094607186780338091020043
客户号码:18678033809
客户姓名:张**
投诉地市:潍坊
来话流水:2024071409453743520843677
宽带账号:18678033809
宽带账号归属地市:潍坊
宽带账号归属区县:诸城市
故障地址:潍坊诸城市密州街道南外环枫香小镇35号楼*********
联系电话:15753696797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故障细类:宽带无法上网(专席)
携转原因:
故障时间:2024-07-14 09:46:47
具体故障现象:提示网络无法连接，
客户其他诉求:
;宽带小区$[枫香小镇]$</t>
  </si>
  <si>
    <t>2024-07-14 09:51:22</t>
  </si>
  <si>
    <t>2024-07-14 09:52:18</t>
  </si>
  <si>
    <t>SD-851-270155-31095-10570</t>
  </si>
  <si>
    <t>SD-057-240714-341965-567</t>
  </si>
  <si>
    <t>2024-07-14 09:03:12</t>
  </si>
  <si>
    <t>普通区域-青州市-西马官村-15863284880-200M-宽带上网投诉-次数0-20240714090157X917682413</t>
  </si>
  <si>
    <t>2024-07-15 10:04:00</t>
  </si>
  <si>
    <t>20240714090157X917682413</t>
  </si>
  <si>
    <t xml:space="preserve">【农村网络投诉】流程受理流水号：20240714090112158632848801008397
客户号码:15863284880
客户姓名:王**
投诉地市:潍坊
来话流水:2024071409002885620882553
宽带账号:15863284880
宽带账号归属地市:潍坊
宽带账号归属区县:青州市
故障地址:潍坊青州市益都街道西马官村西马官村益都街道西马官村3号箱（王广泰东墙）*********
联系电话:18866182122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09:01:36
具体故障现象:光猫亮红灯，
客户其他诉求:
</t>
  </si>
  <si>
    <t>2024-07-14 09:13:01</t>
  </si>
  <si>
    <t>2024-07-14 09:13:33</t>
  </si>
  <si>
    <t>SD-057-240714-970263-673</t>
  </si>
  <si>
    <t>2024-07-14 09:08:02</t>
  </si>
  <si>
    <t>80+普通-普通区域-青州市-东阳城安置区-17660715715-500M-宽带上网投诉-次数0-20240714090500X100377962</t>
  </si>
  <si>
    <t>20240714090500X100377962</t>
  </si>
  <si>
    <t xml:space="preserve">流程受理流水号：20240714090431176607157151009266
客户号码:17660715715
客户姓名:蒋*
投诉地市:潍坊
来话流水:2024071409003819120883894
宽带账号:17660715715
宽带账号归属地市:潍坊
宽带账号归属区县:青州市
故障地址:潍坊青州市王府街道北联街东阳城安置区27号楼*********
联系电话:17660715715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09:04:38
具体故障现象:PON灯闪，
客户其他诉求:
</t>
  </si>
  <si>
    <t>2024-07-14 09:18:38</t>
  </si>
  <si>
    <t>2024-07-14 09:18:57</t>
  </si>
  <si>
    <t>SD-851-296482-1000-2039</t>
  </si>
  <si>
    <t>SD-057-240714-915843-1963</t>
  </si>
  <si>
    <t>2024-07-14 10:50:45</t>
  </si>
  <si>
    <t>【调研】-80+金卡-普通区域-奎文区-金华丽-18764631234-1000M-宽带上网投诉-次数0-20240714104902X342111517</t>
  </si>
  <si>
    <t>20240714104902X342111517</t>
  </si>
  <si>
    <t xml:space="preserve">流程受理流水号：20240714104845187646312341035797
客户号码:18764631234
客户姓名:王*
投诉地市:潍坊
来话流水:2024071410455815920816661
宽带账号:18764631234
宽带账号归属地市:潍坊
宽带账号归属区县:高新
故障地址:潍坊高新高新城区金马路金华丽12号楼*********
联系电话:18764631234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10:48:54
具体故障现象:打不开网页，
客户其他诉求:
</t>
  </si>
  <si>
    <t>2024-07-14 10:53:30</t>
  </si>
  <si>
    <t>2024-07-14 10:58:54</t>
  </si>
  <si>
    <t>SD-851-322561-21829-15349</t>
  </si>
  <si>
    <t>SD-057-240714-186259-1966</t>
  </si>
  <si>
    <t>2024-07-14 10:50:51</t>
  </si>
  <si>
    <t>普通区域-坊子区-车埠村自然村-15263637627-200M-宽带上网投诉-次数0-202407140000206174</t>
  </si>
  <si>
    <t>2024-07-15 11:51:00</t>
  </si>
  <si>
    <t>202407140000206174</t>
  </si>
  <si>
    <t xml:space="preserve">202407140000206174#宽带账号：15263637627；宽带地址：潍坊坊子区黄旗堡街道车埠村车埠村自然村车埠扩容王车埠村西南北街路东2号箱（周金治），客户来电反映宽带网速慢，要求更换师傅上门，请协助处理，谢谢！联系电话；13792683168联系人：周*；来电流水：2024071410394476120847090。
</t>
  </si>
  <si>
    <t>2024-07-14 10:52:44</t>
  </si>
  <si>
    <t>2024-07-14 10:55:50</t>
  </si>
  <si>
    <t>SD-057-240714-870145-2015</t>
  </si>
  <si>
    <t>2024-07-14 10:56:00</t>
  </si>
  <si>
    <t>普通区域-诸城市-东坡小区.百花区-13869669809-100M-宽带上网投诉-次数0-202407140000216013</t>
  </si>
  <si>
    <t>2024-07-15 11:57:00</t>
  </si>
  <si>
    <t>202407140000216013</t>
  </si>
  <si>
    <t xml:space="preserve">202407140000216013#【已关注中国移动10086微信公众号】流程受理流水号：20240714105432138696698091037224
客户号码:13869669809
客户姓名:张**
投诉地市:潍坊
来话流水:2024071410534839320802884
宽带账号:13869669809
宽带账号归属地市:潍坊
宽带账号归属区县:诸城市
故障地址:潍坊诸城市密州街道东坡街东坡小区.百花区10号楼*********
联系电话:13616365971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10:55:19
具体故障现象:打不开网页，
客户其他诉求:客户侧为质差终端，要求上门更换终端并一并处理故障问题。
</t>
  </si>
  <si>
    <t>2024-07-14 10:59:27</t>
  </si>
  <si>
    <t>2024-07-14 10:59:58</t>
  </si>
  <si>
    <t>SD-057-240714-893071-6312</t>
  </si>
  <si>
    <t>2024-07-14 17:44:01</t>
  </si>
  <si>
    <t>普通区域-安丘市-天源新都、天源华府-17663673018-200M-宽带上网投诉-次数0-202407140000500179</t>
  </si>
  <si>
    <t>2024-07-15 18:45:00</t>
  </si>
  <si>
    <t>202407140000500179</t>
  </si>
  <si>
    <t>202407140000500179#宽带账号：17663673018；宽带地址：潍坊安丘市兴安街道人民路天源华府天源新都；客户来电反映宽带网速慢，延迟高，客户不配合排障，要求上门，请协助处理，谢谢！联系电话：13306363477；联系人：先生；来电流水：2024071417383411920838178。</t>
  </si>
  <si>
    <t>2024-07-14 17:47:15</t>
  </si>
  <si>
    <t>2024-07-14 17:47:52</t>
  </si>
  <si>
    <t>SD-851-255640-416-15744</t>
  </si>
  <si>
    <t>SD-057-240714-497231-935</t>
  </si>
  <si>
    <t>2024-07-14 09:28:25</t>
  </si>
  <si>
    <t>80+普通-普通区域-安丘市-天虹花园C区-13406618086-500M-宽带上网投诉-次数0-202407140000137364</t>
  </si>
  <si>
    <t>202407140000137364</t>
  </si>
  <si>
    <t>202407140000137364#流程受理流水号：20240714085358134066180861006454n客户号码:13406618086n客户姓名:王*n投诉地市:潍坊n来话流水:2024071408530563520822453n宽带账号:13406618086n宽带账号归属地市:潍坊n宽带账号归属区县:安丘市n故障地址:潍坊安丘市新安街道秀水街天虹花园C区9号楼1单元501n联系电话:13406618086n联系人:先生/女士n工单紧急程度:一般n是否有升级投诉倾向:否n是否重复投诉:否n是否携转意向:否n是否投诉倾向:否n是否智能网关:智能网关n当前是否在线:否n接入方式:FTTHn端到端诊断结果:状态正常n是否质差终端:无质差信息n光功率:无n故障大类:宽带/电视n故障细类:宽带无法上网(专席)n携转原因:n故障时间:2024-07-14 08:54:05n具体故障现象:室内光纤断了，客户要求记录反馈，请尽快给其联系，谢谢;n客户其他诉求:n;宽带小区$[天虹花园C区]$</t>
  </si>
  <si>
    <t>2024-07-14 09:34:57</t>
  </si>
  <si>
    <t>2024-07-14 09:41:03</t>
  </si>
  <si>
    <t>SD-057-240714-914237-3558</t>
  </si>
  <si>
    <t>2024-07-14 13:11:06</t>
  </si>
  <si>
    <t>普通区域-寿光市-王府村自然村-15263613993-200M-宽带上网投诉-次数0-20240714130828X708049789</t>
  </si>
  <si>
    <t>20240714130828X708049789</t>
  </si>
  <si>
    <t xml:space="preserve">【农村网络投诉】流程受理流水号：20240714130702152636139931063900
客户号码:15263613993
客户姓名:孟**
投诉地市:潍坊
来话流水:2024071413060735520835695
宽带账号:15263613993
宽带账号归属地市:潍坊
宽带账号归属区县:寿光市
故障地址:潍坊寿光市纪台镇王府村王府村自然村王府村西南2*********
联系电话:15263613993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13:05:49
具体故障现象:光猫亮红灯，引导客户将光纤线插紧捋直后重启无效请处理谢谢
客户其他诉求:
</t>
  </si>
  <si>
    <t>2024-07-14 13:13:19</t>
  </si>
  <si>
    <t>2024-07-14 13:14:28</t>
  </si>
  <si>
    <t>SD-057-240714-052476-3561</t>
  </si>
  <si>
    <t>2024-07-14 13:11:12</t>
  </si>
  <si>
    <t>【追1】【调研】-80+普通-(目标)普通区域-寒亭区-大官庄村自然村-15098186377-1000M-宽带上网投诉-次数0-20240714130912X752891173 二级督办</t>
  </si>
  <si>
    <t>20240714130912X752891173</t>
  </si>
  <si>
    <t xml:space="preserve">【农村网络投诉】流程受理流水号：20240714130003150981863771062888
客户号码:15098186377
客户姓名:房**
投诉地市:潍坊
来话流水:2024071412521663320855077
宽带账号:15098186377
宽带账号归属地市:潍坊
宽带账号归属区县:寒亭区
故障地址:潍坊寒亭区南孙镇大官庄村大官庄村自然村大官庄村14号箱*********
联系电话:15098186377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故障时间:2024-07-14 13:08:19
具体故障现象:光猫亮红灯，客户表示自己家的线被剪断了，好几天了都没有维修好
客户其他诉求:
</t>
  </si>
  <si>
    <t>2024-07-14 13:18:27</t>
  </si>
  <si>
    <t>2024-07-14 13:18:55</t>
  </si>
  <si>
    <t>SD-057-240714-718543-4194</t>
  </si>
  <si>
    <t>2024-07-14 14:21:32</t>
  </si>
  <si>
    <t>80+普通-普通区域-寿光市-东岔河自然村-18766898955-500M-宽带上网投诉-次数0-202407140000343568</t>
  </si>
  <si>
    <t>202407140000343568</t>
  </si>
  <si>
    <t>202407140000343568#宽带账号：18766898955；宽带地址：潍坊寿光市岔河东岔河寿光市候镇东岔河东南10号楼；客户来电反映宽带网络无法使用，客户不在现场，无法配合线上指导，要求上门，请协助处理，谢谢！联系电话：18766898955；联系人：先生；来电流水：2024071414192511420890658</t>
  </si>
  <si>
    <t>2024-07-14 14:31:51</t>
  </si>
  <si>
    <t>2024-07-14 14:32:12</t>
  </si>
  <si>
    <t>SD-057-240714-035842-6336</t>
  </si>
  <si>
    <t>2024-07-14 17:46:24</t>
  </si>
  <si>
    <t>普通区域-高密市-赵家官庄自然村-13406603950-300M-宽带上网投诉-次数0-202407140000500737</t>
  </si>
  <si>
    <t>2024-07-15 18:47:00</t>
  </si>
  <si>
    <t>202407140000500737</t>
  </si>
  <si>
    <t>202407140000500737#宽带账号：13406603950；宽带地址：潍坊高密市夏庄镇赵家官庄赵家官庄自然村高密赵家官庄143号25号箱*********；客户来电反映宽带无法上网，客户不配合排障，要求师傅上门，请协助处理，谢谢！联系电话：本机；联系人先生；来电流水：2024071417433605620882931</t>
  </si>
  <si>
    <t>2024-07-14 18:00:17</t>
  </si>
  <si>
    <t>2024-07-14 18:00:43</t>
  </si>
  <si>
    <t>SD-057-240714-894562-925</t>
  </si>
  <si>
    <t>2024-07-14 09:27:17</t>
  </si>
  <si>
    <t>FTTR-普通区域-坊子区-博裕学苑-18763600181-300M-宽带上网投诉-次数0-20240714092554X354824756</t>
  </si>
  <si>
    <t>20240714092554X354824756</t>
  </si>
  <si>
    <t xml:space="preserve">流程受理流水号：20240714092435187636001811014515
客户号码:18763600181
客户姓名:王**
投诉地市:潍坊
来话流水:2024071409233826420808835
宽带账号:18763600181
宽带账号归属地市:潍坊
宽带账号归属区县:坊子区
故障地址:潍坊坊子区凤凰街办凤凰大街博裕学苑1号楼*********
联系电话:18763600181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故障细类:网速慢/上网掉线(专席)
携转原因:
故障时间:2024-07-14 09:18:48
具体故障现象:频繁掉线，
客户其他诉求:
</t>
  </si>
  <si>
    <t>2024-07-14 09:31:33</t>
  </si>
  <si>
    <t>2024-07-14 09:33:02</t>
  </si>
  <si>
    <t>SD-851-241836-7095-28363</t>
  </si>
  <si>
    <t>SD-057-240714-193407-8421</t>
  </si>
  <si>
    <t>2024-07-14 22:20:09</t>
  </si>
  <si>
    <t>普通区域-昌乐县-任疃社区-15165690609-200M-宽带上网投诉-次数0-202407140000598137</t>
  </si>
  <si>
    <t>202407140000598137</t>
  </si>
  <si>
    <t>202407140000598137#流程受理流水号：20240714221916151656906091147349
客户号码:15165690609
客户姓名:肖*
投诉地市:潍坊
来话流水:2024071422190540620882573
宽带账号:15165690609
宽带账号归属地市:潍坊
宽带账号归属区县:昌乐县
故障地址:潍坊昌乐县朱刘街道西任疃村任疃社区1号箱*********
联系电话:15165690609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
携转原因:
故障时间:2024-07-14 22:19:43
具体故障现象:提示网络无法连接</t>
  </si>
  <si>
    <t>2024-07-14 23:03:57</t>
  </si>
  <si>
    <t>2024-07-15 07:04:21</t>
  </si>
  <si>
    <t>SD-057-240714-210837-7665</t>
  </si>
  <si>
    <t>2024-07-14 20:10:10</t>
  </si>
  <si>
    <t>【调研】-80+普通-普通区域-奎文区-盛福园小区-15069682582-300M-宽带上网投诉-次数0-202407140000569142</t>
  </si>
  <si>
    <t>202407140000569142</t>
  </si>
  <si>
    <t>202407140000569142#宽带账号：15069682582；宽带地址：潍坊奎文区东关街道东风街四平路盛福园小区3号楼(盛福园)2单元201；客户来电反映宽带网速慢，客户不配合排障，要求师傅上门，请协助处理，谢谢！联系电话：15069682582；联系人：女士 ；来电流水：2024071420054399020813647</t>
  </si>
  <si>
    <t>2024-07-14 20:11:20</t>
  </si>
  <si>
    <t>2024-07-14 20:11:36</t>
  </si>
  <si>
    <t>SD-852-335331-1969-17302</t>
  </si>
  <si>
    <t>SD-057-240714-543196-6130</t>
  </si>
  <si>
    <t>2024-07-14 17:24:30</t>
  </si>
  <si>
    <t>普通区域-安丘市-丽景云著-18005363663-300M-宽带上网投诉-次数0-202407140000485417</t>
  </si>
  <si>
    <t>2024-07-15 18:25:00</t>
  </si>
  <si>
    <t>202407140000485417</t>
  </si>
  <si>
    <t xml:space="preserve">202407140000485417#宽带账号：18005363663；宽带地址：潍坊安丘市兴安街道永安路丽景宏帆仁和府38楼1单元3202；客户来电反映宽带无法上网，客户不配合排障，要求上门，请协助处理，谢谢！联系电话：15269601909；联系人：女士；来电流水：2024071417203349120868580 
</t>
  </si>
  <si>
    <t>2024-07-14 17:28:06</t>
  </si>
  <si>
    <t>2024-07-14 17:28:37</t>
  </si>
  <si>
    <t>SD-851-255972-17972-23056</t>
  </si>
  <si>
    <t>SD-057-240714-108967-6149</t>
  </si>
  <si>
    <t>2024-07-14 17:26:17</t>
  </si>
  <si>
    <t>80+金卡-普通区域-高密市-中天雅居南区-13863636603-300M-宽带上网投诉-次数0-20240714172514X114422825</t>
  </si>
  <si>
    <t>20240714172514X114422825</t>
  </si>
  <si>
    <t xml:space="preserve">流程受理流水号：20240714172415138636366031115106
客户号码:13863636603
客户姓名:张**
投诉地市:潍坊
来话流水:2024071417214979920881237
宽带账号:13863636603
宽带账号归属地市:潍坊
宽带账号归属区县:高密市
故障地址:潍坊高密市朝阳街道人民大街中天雅居南区
联系电话:15253619370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故障时间:2024-07-14 17:23:38
具体故障现象:提示网络无法连接，
客户其他诉求:
</t>
  </si>
  <si>
    <t>2024-07-14 17:33:17</t>
  </si>
  <si>
    <t>2024-07-14 17:33:46</t>
  </si>
  <si>
    <t>SD-851-259030-5312-28263</t>
  </si>
  <si>
    <t>SD-057-240714-206317-6152</t>
  </si>
  <si>
    <t>2024-07-14 17:26:24</t>
  </si>
  <si>
    <t>80+银卡-普通区域-奎文区-苇湾社区-15898931555-200M-宽带上网投诉-次数0-20240714172530X130812894</t>
  </si>
  <si>
    <t>20240714172530X130812894</t>
  </si>
  <si>
    <t xml:space="preserve">流程受理流水号：20240714172359158989315551115047
客户号码:15898931555
客户姓名:马**
投诉地市:潍坊
来话流水:2024071417225147720891350
宽带账号:15898931555
宽带账号归属地市:潍坊
宽带账号归属区县:奎文区
故障地址:潍坊奎文区东关街道东风街四平路苇湾社区10号楼*********
联系电话:15898931555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17:26:16
具体故障现象:打不开网页，
客户其他诉求:请审核谢谢
</t>
  </si>
  <si>
    <t>2024-07-14 17:29:40</t>
  </si>
  <si>
    <t>2024-07-14 17:30:19</t>
  </si>
  <si>
    <t>SD-057-240714-729816-6171</t>
  </si>
  <si>
    <t>【调研】-普通区域-高密市-尧头自然村-13468473335-1000M-宽带上网投诉-次数0-202407140000486822</t>
  </si>
  <si>
    <t>2024-07-15 18:29:00</t>
  </si>
  <si>
    <t>202407140000486822</t>
  </si>
  <si>
    <t>202407140000486822#宽带账号：13468473335；联系电话：13468473335宽带地址：潍坊高密市醴泉街道尧头尧头自然村高密尧头自然村；客户来电反映网络卡顿，要求上门处理, 来电流水：2024071417252012120815189</t>
  </si>
  <si>
    <t>2024-07-14 17:32:52</t>
  </si>
  <si>
    <t>2024-07-14 17:33:20</t>
  </si>
  <si>
    <t>SD-851-264854-6992-8702</t>
  </si>
  <si>
    <t>SD-057-240714-620471-2888</t>
  </si>
  <si>
    <t>2024-07-14 12:08:10</t>
  </si>
  <si>
    <t>80+普通-普通区域-安丘市-马家寨庄村自然村-15264446175-1000M-宽带上网投诉-次数0-20240714120537X937321760</t>
  </si>
  <si>
    <t>20240714120537X937321760</t>
  </si>
  <si>
    <t xml:space="preserve">【农村网络投诉】流程受理流水号：20240714120408152644461751053795
客户号码:15264446175
客户姓名:王**
投诉地市:潍坊
来话流水:2024071412024840720822818
宽带账号:15264446175
宽带账号归属地市:潍坊
宽带账号归属区县:安丘市
故障地址:潍坊安丘市管公镇马家寨庄村马家寨庄村自然村马家寨庄村2号箱马涛南街*********
联系电话:15264446175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12:05:32
具体故障现象:光猫灯正常但电脑手机无法上网，
客户其他诉求:
</t>
  </si>
  <si>
    <t>2024-07-14 12:11:35</t>
  </si>
  <si>
    <t>2024-07-14 12:12:08</t>
  </si>
  <si>
    <t>SD-851-232097-12723-2093</t>
  </si>
  <si>
    <t>SD-057-240714-480519-4570</t>
  </si>
  <si>
    <t>2024-07-14 15:01:19</t>
  </si>
  <si>
    <t>【调研】-80+白金-普通区域-寿光市-上口二村-15263600012-1000M-宽带上网投诉-次数0-202407140000368226</t>
  </si>
  <si>
    <t>202407140000368226</t>
  </si>
  <si>
    <t>202407140000368226#宽带账号：15263600012；宽带地址：潍坊寿光市上口镇上口二村上口二村45号箱；客户来电反映宽带网速慢，系统查询客户为质差路由器，已向客户解释说明，客户有路由器办理意向，请协助尽快核实处理，联系电话：18764670537；联系人：女士；来电流水：2024071414553001120861725</t>
  </si>
  <si>
    <t>2024-07-14 15:04:07</t>
  </si>
  <si>
    <t>2024-07-14 15:04:31</t>
  </si>
  <si>
    <t>SD-851-309223-9968-11630</t>
  </si>
  <si>
    <t>SD-057-240714-620715-604</t>
  </si>
  <si>
    <t>2024-07-14 09:05:41</t>
  </si>
  <si>
    <t>普通区域-奎文区-樱园东区-13905366079-100M-宽带上网投诉-次数0-202407140000113593</t>
  </si>
  <si>
    <t>2024-07-15 10:06:00</t>
  </si>
  <si>
    <t>202407140000113593</t>
  </si>
  <si>
    <t>202407140000113593#宽带账号：13905366079；宽带地址：潍坊奎文区梨园街道樱前街樱园东区12号楼；客户来电反映宽带无法使用，客户不配合排障，要求师傅上门，请协助处理，谢谢！联系电话：13905366079；联系人：先生；来电流水：2024071409000510520879270</t>
  </si>
  <si>
    <t>2024-07-14 09:06:57</t>
  </si>
  <si>
    <t>2024-07-14 09:08:03</t>
  </si>
  <si>
    <t>SD-851-251464-31834-20597</t>
  </si>
  <si>
    <t>SD-057-240714-938741-1974</t>
  </si>
  <si>
    <t>2024-07-14 10:51:47</t>
  </si>
  <si>
    <t>【调研】-普通区域-安丘市-安丘阳光花园-13176731676-100M-宽带上网投诉-次数0-202407140000212374</t>
  </si>
  <si>
    <t>2024-07-15 11:52:00</t>
  </si>
  <si>
    <t>202407140000212374</t>
  </si>
  <si>
    <t>202407140000212374#流程受理流水号：20240714104934131767316761035994
客户号码:13176731676
客户姓名:代**
投诉地市:潍坊
来话流水:2024071410484674320847792
宽带账号:13176731676
宽带账号归属地市:潍坊
宽带账号归属区县:安丘市
故障地址:潍坊安丘市兴安街道商场路阳光花园4号楼*********
联系电话:15854473666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10:49:50
具体故障现象:PON灯闪，已引导客户将光纤线插紧捋直，并重启设备，未恢复
客户其他诉求:
;宽带小区$[安丘阳光花园]$</t>
  </si>
  <si>
    <t>2024-07-14 10:55:27</t>
  </si>
  <si>
    <t>2024-07-14 10:56:06</t>
  </si>
  <si>
    <t>SD-851-305903-3146-29565</t>
  </si>
  <si>
    <t>SD-057-240714-798241-6343</t>
  </si>
  <si>
    <t>2024-07-14 17:47:06</t>
  </si>
  <si>
    <t>FTTR-普通区域-奎文区-奎文阳光嘉园-15763043801-1000M-宽带上网投诉-次数0-20240714174413X253452848</t>
  </si>
  <si>
    <t>20240714174413X253452848</t>
  </si>
  <si>
    <t xml:space="preserve">流程受理流水号：20240714174206157630438011118883
客户号码:15763043801
客户姓名:李**
投诉地市:潍坊
来话流水:2024071417375620920832430
宽带账号:15763043801
宽带账号归属地市:潍坊
宽带账号归属区县:奎文区
故障地址:潍坊奎文区高新城区潍县中路奎文阳光嘉园13栋*********
联系电话:15854889283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光功率:-12.04
故障大类:宽带/电视
故障细类:宽带无法上网(专席)
携转原因:
故障时间:2024-07-14 17:42:09
具体故障现象:提示网络无法连接，
客户其他诉求:
</t>
  </si>
  <si>
    <t>2024-07-14 17:48:55</t>
  </si>
  <si>
    <t>2024-07-14 17:49:21</t>
  </si>
  <si>
    <t>SD-851-260188-11662-14811</t>
  </si>
  <si>
    <t>SD-057-240714-850263-95</t>
  </si>
  <si>
    <t>2024-07-14 07:52:56</t>
  </si>
  <si>
    <t>80+金卡-普通区域-潍城区-茂华紫苑公馆-13953668762-200M-宽带上网投诉-次数0-202407140000092766</t>
  </si>
  <si>
    <t>202407140000092766</t>
  </si>
  <si>
    <t>202407140000092766#流程受理流水号：20240714075114139536687621000294
客户号码:13953668762
客户姓名:赵**
投诉地市:潍坊
来话流水:2024071407510427320856223
宽带账号:13953668762
宽带账号归属地市:潍坊
宽带账号归属区县:潍城区
故障地址:潍坊潍城区西关街道东风西街茂华紫苑公馆1号楼*********
联系电话:13953668762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故障时间:2024-07-14 07:49:46
具体故障现象:打不开网页，
客户其他诉求:用户要求上门维修，请尽快处理谢谢
;宽带小区$[茂华紫苑公馆]$</t>
  </si>
  <si>
    <t>2024-07-14 07:55:17</t>
  </si>
  <si>
    <t>2024-07-14 07:57:27</t>
  </si>
  <si>
    <t>SD-057-240714-954763-3567</t>
  </si>
  <si>
    <t>2024-07-14 13:11:20</t>
  </si>
  <si>
    <t>普通区域-安丘市-大黑埠子村自然村-13791673444-1000M-宽带上网投诉-次数0-20240714131007X807803866</t>
  </si>
  <si>
    <t>20240714131007X807803866</t>
  </si>
  <si>
    <t xml:space="preserve">【农村网络投诉】流程受理流水号：20240714130931137916734441064278
客户号码:13791673444
客户姓名:王**
投诉地市:潍坊
来话流水:2024071413055546620834495
宽带账号:13791673444
宽带账号归属地市:潍坊
宽带账号归属区县:安丘市
故障地址:潍坊安丘市白芬子镇大黑埠子村大黑埠子村自然村大黑埠子村11号箱村西魏振峰*********
联系电话:13791673444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13:12:20
具体故障现象:光猫亮红灯，
客户其他诉求:
</t>
  </si>
  <si>
    <t>2024-07-14 13:17:07</t>
  </si>
  <si>
    <t>2024-07-14 13:17:36</t>
  </si>
  <si>
    <t>SD-851-330348-19413-23742</t>
  </si>
  <si>
    <t>SD-057-240714-978651-6153</t>
  </si>
  <si>
    <t>2024-07-14 17:26:26</t>
  </si>
  <si>
    <t>80+白金-FTTR-普通区域-寿光市-新城明珠润园-18753663456-100M-宽带上网投诉-次数0-202407140000479605</t>
  </si>
  <si>
    <t>202407140000479605</t>
  </si>
  <si>
    <t>202407140000479605#宽带账号   18753663456
宽带地址   潍坊寿光市圣城街道幸福路幸福新村25号箱*********
客户表示无线网在卧室里信号不好 想继续使用全屋WiFi   请协助 谢谢
联系电话  18753663456先生
流水号  2024071417153406420818521</t>
  </si>
  <si>
    <t>2024-07-14 17:28:05</t>
  </si>
  <si>
    <t>2024-07-14 17:28:28</t>
  </si>
  <si>
    <t>SD-851-299975-33372-14366</t>
  </si>
  <si>
    <t>SD-057-240714-246190-7717</t>
  </si>
  <si>
    <t>2024-07-14 20:14:17</t>
  </si>
  <si>
    <t>80+普通-普通区域-奎文区-宏臻太阳城多层-15863691333-500M-宽带上网投诉-次数0-20240714201227X147267337</t>
  </si>
  <si>
    <t>20240714201227X147267337</t>
  </si>
  <si>
    <t xml:space="preserve">流程受理流水号：20240714201025158636913331140117
客户号码:15863691333
客户姓名:李**
投诉地市:潍坊
来话流水:2024071420093875520830011
宽带账号:15863691333
宽带账号归属地市:潍坊
宽带账号归属区县:高新
故障地址:潍坊高新高新城区健康街宏臻太阳城多层3号楼*********
联系电话:15165368359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20:11:52
具体故障现象:光猫亮红灯，
客户其他诉求:
</t>
  </si>
  <si>
    <t>2024-07-14 20:17:28</t>
  </si>
  <si>
    <t>2024-07-14 20:19:36</t>
  </si>
  <si>
    <t>SD-057-240714-137624-622</t>
  </si>
  <si>
    <t>2024-07-14 09:06:11</t>
  </si>
  <si>
    <t>80+银卡-普通区域-寿光市-汤家庄-15898933839-500M-宽带上网投诉-次数0-202407140000115835</t>
  </si>
  <si>
    <t>202407140000115835</t>
  </si>
  <si>
    <t>202407140000115835#宽带账号：15898933839；宽带地址：潍坊寿光市孙家集街道汤家庄村汤家庄汤家庄村3号；客户来电反映宽带不能上网，无法配合线上指导，，请协助处理，谢谢！联系电话；联系人13906465172：；来电流水2024071409024285320801782</t>
  </si>
  <si>
    <t>2024-07-14 09:10:35</t>
  </si>
  <si>
    <t>2024-07-14 09:12:09</t>
  </si>
  <si>
    <t>SD-057-240714-395472-609</t>
  </si>
  <si>
    <t>2024-07-14 09:05:55</t>
  </si>
  <si>
    <t>普通区域-潍城区-后徐村自然村-1586658032102-300M-宽带上网投诉-次数0-20240714090351X316257810</t>
  </si>
  <si>
    <t>20240714090351X316257810</t>
  </si>
  <si>
    <t xml:space="preserve">【农村网络投诉】流程受理流水号：2024071409000715866580321021008095
客户号码:1586658032102
客户姓名:项*
投诉地市:潍坊
来话流水:2024071408590772920871570
宽带账号:1586658032102
宽带账号归属地市:潍坊
宽带账号归属区县:潍城区
故障地址:潍坊潍城区于河街道后徐村后徐村自然村村西第3条街路西中间8#箱*********
联系电话:13792608128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09:02:02
具体故障现象:提示网络无法连接，
客户其他诉求:
</t>
  </si>
  <si>
    <t>2024-07-14 09:09:03</t>
  </si>
  <si>
    <t>2024-07-14 09:09:30</t>
  </si>
  <si>
    <t>SD-851-241016-11570-7857</t>
  </si>
  <si>
    <t>SD-057-240714-872195-1977</t>
  </si>
  <si>
    <t>2024-07-14 10:52:07</t>
  </si>
  <si>
    <t>普通区域-昌邑市-宝润花园-17763199778-1000M-宽带上网投诉-次数0-202407140000209366</t>
  </si>
  <si>
    <t>202407140000209366</t>
  </si>
  <si>
    <t xml:space="preserve">202407140000209366#宽带账号：17763199778；宽带地址：潍坊昌邑市城区天水路宝润花园a坐*********；客户来电反映宽带无法上网，表示光猫亮红灯，客户不在现场，无法配合线上指导，要求上门，请协助处理，谢谢！联系电话：本机；联系人：女士；来电流水：2024071410491706520853340。
</t>
  </si>
  <si>
    <t>2024-07-14 10:55:25</t>
  </si>
  <si>
    <t>2024-07-14 10:55:46</t>
  </si>
  <si>
    <t>SD-851-281057-6005-23362</t>
  </si>
  <si>
    <t>2024-07-14 10:52:13</t>
  </si>
  <si>
    <t>【调研】-80+白金-普通区域-青州市-北门组团-15964330066-1000M-宽带上网投诉-次数0-202407140000210186 一级督办</t>
  </si>
  <si>
    <t>202407140000210186</t>
  </si>
  <si>
    <t>2024-07-14 10:55:58</t>
  </si>
  <si>
    <t>SD-057-240714-574019-4739</t>
  </si>
  <si>
    <t>2024-07-14 15:09:25</t>
  </si>
  <si>
    <t>普通区域-昌邑市-闫家庵自然村-15064455640-300M-宽带上网投诉-次数0-202407140000377166</t>
  </si>
  <si>
    <t>202407140000377166</t>
  </si>
  <si>
    <t>202407140000377166#流程受理流水号：20240714150741150644556401084955
客户号码:15064455640
客户姓名:闫**
投诉地市:潍坊
来话流水:2024071415071071320882869
宽带账号:15064455640
宽带账号归属地市:潍坊
宽带账号归属区县:昌邑市
故障地址:潍坊昌邑市柳疃镇闫家庵村闫家庵自然村7号箱刘子章*********
联系电话:15064455640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故障时间:2024-07-13 15:08:45
具体故障现象:光猫亮红灯，
客户其他诉求:
;宽带小区$[闫家庵自然村]$</t>
  </si>
  <si>
    <t>2024-07-14 15:20:19</t>
  </si>
  <si>
    <t>2024-07-14 15:21:30</t>
  </si>
  <si>
    <t>SD-057-240714-951703-947</t>
  </si>
  <si>
    <t>2024-07-14 09:29:33</t>
  </si>
  <si>
    <t>【调研】-(目标)普通区域-昌邑市-闫家庵自然村-13793675759-200M-宽带上网投诉-次数0-20240714092833X513272465</t>
  </si>
  <si>
    <t>2024-07-15 10:30:00</t>
  </si>
  <si>
    <t>20240714092833X513272465</t>
  </si>
  <si>
    <t xml:space="preserve">【农村网络投诉】流程受理流水号：20240714092657137936757591015153
客户号码:13793675759
客户姓名:姜**
投诉地市:潍坊
来话流水:2024071409263543920839931
宽带账号:13793675759
宽带账号归属地市:潍坊
宽带账号归属区县:昌邑市
故障地址:潍坊昌邑市柳疃镇闫家庵村闫家庵自然村5号箱闫洪增*********
联系电话:18364610506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09:28:37
具体故障现象:光猫闪灯，
客户其他诉求:
</t>
  </si>
  <si>
    <t>2024-07-14 09:31:03</t>
  </si>
  <si>
    <t>2024-07-14 09:31:42</t>
  </si>
  <si>
    <t>SD-057-240714-237618-7359</t>
  </si>
  <si>
    <t>2024-07-14 19:30:59</t>
  </si>
  <si>
    <t>(目标)普通区域-奎文区-洗衣粉厂宿舍-13465738096-300M-宽带上网投诉-次数0-202407140000556589</t>
  </si>
  <si>
    <t>202407140000556589</t>
  </si>
  <si>
    <t xml:space="preserve">202407140000556589#宽带账号：13465738096；宽带地址：潍坊奎文区大虞街道虞河路洗衣粉厂宿舍1号楼2单元202；客户来电反映宽带/移动高清*****，客户不在现场，无法配合线上指导/客户不配合排障，要求上门，请协助处理，谢谢！联系电话：13465738096；联系人：女士*；来电流水：2024071419271806820837770。 
</t>
  </si>
  <si>
    <t>2024-07-14 19:34:15</t>
  </si>
  <si>
    <t>2024-07-14 19:38:12</t>
  </si>
  <si>
    <t>SD-057-240714-042793-7385</t>
  </si>
  <si>
    <t>2024-07-14 19:32:44</t>
  </si>
  <si>
    <t>【调研】-普通区域-安丘市-安丘大城埠东小关-13589181913-500M-魔百和投诉-次数0-202407140000560864</t>
  </si>
  <si>
    <t>202407140000560864</t>
  </si>
  <si>
    <t>202407140000560864#流程受理流水号：20240714193028135891819131135428
客户号码:13589181913
客户姓名:洪**
投诉地市:潍坊
来话流水:2024071419295611520850716
宽带账号:13589181913
宽带账号归属地市:潍坊
宽带账号归属区县:安丘市
故障地址:潍坊安丘市大城埠东小关村安丘大城埠东小关5号箱祁君磊外墙*********
联系电话:18206470151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故障细类:移动高清电视故障(专席)
携转原因:
故障时间:2024-07-14 19:32:10
魔百和单播/组播:组播
具体故障现象:机顶盒无法开机，请协助谢谢
客户其他诉求:
魔百和单/组播：组播;宽带小区$[安丘大城埠东小关]$</t>
  </si>
  <si>
    <t>2024-07-14 19:38:25</t>
  </si>
  <si>
    <t>2024-07-14 19:44:10</t>
  </si>
  <si>
    <t>SD-851-236527-19863-7041</t>
  </si>
  <si>
    <t>SD-057-240714-172380-3613</t>
  </si>
  <si>
    <t>2024-07-14 13:15:36</t>
  </si>
  <si>
    <t>普通区域-寿光市-弥香苑小区-15866134633-300M-魔百和投诉-次数0-202407140000310092</t>
  </si>
  <si>
    <t>202407140000310092</t>
  </si>
  <si>
    <t>202407140000310092#流程受理流水号：20240714131406158661346331064966
客户号码:15866134633
客户姓名:肖**
投诉地市:潍坊
来话流水:2024071413132505620878743
宽带账号:15866134633
宽带账号归属地市:潍坊
宽带账号归属区县:寿光市
故障地址:潍坊寿光市北洛镇垒村弥香苑小区老年公寓1号楼*********
联系电话:15866134633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故障时间:2024-07-14 13:13:05
魔百和单播/组播:组播
具体故障现象:电视机提示无信号，
客户其他诉求:请协助处理，谢谢
魔百和单/组播：组播;宽带小区$[弥香苑小区]$</t>
  </si>
  <si>
    <t>2024-07-14 13:18:46</t>
  </si>
  <si>
    <t>2024-07-14 13:19:10</t>
  </si>
  <si>
    <t>SD-057-240714-182034-6180</t>
  </si>
  <si>
    <t>2024-07-14 17:29:10</t>
  </si>
  <si>
    <t>FTTR-普通区域-奎文区-加州世纪尊品二期-15553600789-1000M-宽带上网投诉-次数0-20240714172636X196264255</t>
  </si>
  <si>
    <t>20240714172636X196264255</t>
  </si>
  <si>
    <t xml:space="preserve">流程受理流水号：20240714172557155536007891115457
客户号码:15553600789
客户姓名:李*
投诉地市:潍坊
来话流水:2024071417214675320880800
宽带账号:15553600789
宽带账号归属地市:潍坊
宽带账号归属区县:奎文区
故障地址:潍坊奎文区高新城区健康街加州世纪尊品二期25号楼*********
联系电话:15553600789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故障时间:2024-07-14 17:28:43
具体故障现象:LAN灯不亮
客户其他诉求:
</t>
  </si>
  <si>
    <t>2024-07-14 17:31:31</t>
  </si>
  <si>
    <t>2024-07-14 17:31:52</t>
  </si>
  <si>
    <t>SD-851-313522-24020-25462</t>
  </si>
  <si>
    <t>SD-057-240714-461832-6182</t>
  </si>
  <si>
    <t>2024-07-14 17:29:11</t>
  </si>
  <si>
    <t>【调研】-普通区域-潍城区-苗圃二路社区-13964649417-100M-宽带上网投诉-次数0-202407140000489867</t>
  </si>
  <si>
    <t>202407140000489867</t>
  </si>
  <si>
    <t xml:space="preserve">202407140000489867#【已关注中国移动10086微信公众号】流程受理流水号：20240714172826139646494171115985
客户号码:13964649417
客户姓名:韩**
投诉地市:潍坊
来话流水:2024071417280881120842259
宽带账号:13964649417
宽带账号归属地市:潍坊
宽带账号归属区县:潍城区
故障地址:潍坊潍城区北关街道苗圃二路苗圃二路社区南9号楼*********
联系电话:13964649417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17:28:52
具体故障现象:提示网络无法连接，
客户其他诉求:客户侧为质差终端，要求上门更换终端并一并处理故障问题。
</t>
  </si>
  <si>
    <t>2024-07-14 17:39:33</t>
  </si>
  <si>
    <t>2024-07-14 12:02:25</t>
  </si>
  <si>
    <t>【重投】-80+普通-普通区域-高密市-今日星城-15006676722-300M-宽带上网投诉-次数0-20240714120022X622600382 一级督办</t>
  </si>
  <si>
    <t>20240714120022X622600382</t>
  </si>
  <si>
    <t>2024-07-14 12:15:39</t>
  </si>
  <si>
    <t>2024-07-14 12:16:00</t>
  </si>
  <si>
    <t>SD-057-240714-167542-2836</t>
  </si>
  <si>
    <t>2024-07-14 12:02:29</t>
  </si>
  <si>
    <t>80+银卡-普通区域-安丘市-三十里铺村自然村-18206449096-300M-宽带上网投诉-次数0-20240714120032X632784897</t>
  </si>
  <si>
    <t>20240714120032X632784897</t>
  </si>
  <si>
    <t xml:space="preserve">【农村网络投诉】流程受理流水号：20240714120010182064490961052968
客户号码:18206449096
客户姓名:张**
投诉地市:潍坊
来话流水:2024071411573757820879188
宽带账号:18206449096
宽带账号归属地市:潍坊
宽带账号归属区县:安丘市
故障地址:潍坊安丘市白芬子镇三十里铺村三十里铺村自然村三十里铺村5号箱张治中东山*********
联系电话:15908011150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11:59:52
具体故障现象:光猫亮红灯，
客户其他诉求:
</t>
  </si>
  <si>
    <t>2024-07-14 12:08:19</t>
  </si>
  <si>
    <t>2024-07-14 12:09:11</t>
  </si>
  <si>
    <t>SD-057-240714-315682-4204</t>
  </si>
  <si>
    <t>2024-07-14 14:22:25</t>
  </si>
  <si>
    <t>80+银卡-普通区域-寿光市-商业小区-13964770234-500M-宽带上网投诉-次数0-202407140000346240</t>
  </si>
  <si>
    <t>202407140000346240</t>
  </si>
  <si>
    <t>202407140000346240#流程受理流水号：20240714142036139647702341075707
客户号码:13964770234
客户姓名:时**
投诉地市:潍坊
来话流水:2024071414202203620800106
宽带账号:13964770234
宽带账号归属地市:潍坊
宽带账号归属区县:寿光市
故障地址:潍坊寿光市圣城街道金光街商业小区3-2-401
联系电话:13964770234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故障细类:网速慢/上网掉线(专席)
携转原因:
故障时间:2024-07-14 14:23:25
具体故障现象:网速慢卡顿
客户其他诉求:其审核谢谢
;宽带小区$[商业小区]$</t>
  </si>
  <si>
    <t>2024-07-14 14:30:41</t>
  </si>
  <si>
    <t>2024-07-14 14:31:02</t>
  </si>
  <si>
    <t>SD-851-269239-5981-26661</t>
  </si>
  <si>
    <t>SD-057-240714-409321-724</t>
  </si>
  <si>
    <t>2024-07-14 09:09:37</t>
  </si>
  <si>
    <t>80+金卡-普通区域-临朐县-黑山-13964781548-1000M-宽带上网投诉-次数0-202407140000120780</t>
  </si>
  <si>
    <t>202407140000120780</t>
  </si>
  <si>
    <t xml:space="preserve">202407140000120780#流程受理流水号：20240714090840139647815481010368
客户号码:13964781548
客户姓名:袁**
投诉地市:潍坊
来话流水:2024071409081915820853952
宽带账号:13964781548
宽带账号归属地市:潍坊
宽带账号归属区县:临朐县
故障地址:潍坊临朐县东城街道黑山村黑山黑山1号箱袁恩会*********
联系电话:13964781548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故障时间:2024-07-14 09:09:18
具体故障现象:打不开网页，
客户其他诉求:客户侧为质差终端，要求上门更换终端并一并处理故障问题。
</t>
  </si>
  <si>
    <t>2024-07-14 09:11:06</t>
  </si>
  <si>
    <t>2024-07-14 09:12:05</t>
  </si>
  <si>
    <t>SD-851-270703-6194-24654</t>
  </si>
  <si>
    <t>SD-057-240714-978042-4742</t>
  </si>
  <si>
    <t>2024-07-14 15:09:31</t>
  </si>
  <si>
    <t>普通区域-青州市-付家村-13721955619-200M-魔百和投诉-次数0-202407140000376496</t>
  </si>
  <si>
    <t>2024-07-15 16:10:00</t>
  </si>
  <si>
    <t>202407140000376496</t>
  </si>
  <si>
    <t>202407140000376496#【已关注中国移动10086微信公众号】流程受理流水号：20240714150845137219556191085175
客户号码:13721955619
客户姓名:张**
投诉地市:潍坊
来话流水:2024071415014409020825333
宽带账号:13721955619
宽带账号归属地市:潍坊
宽带账号归属区县:青州市
故障地址:潍坊青州市王府街道付家付家村8号箱（刘建）*********
联系电话:13721955619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光功率:-13.36
故障大类:宽带/电视
故障细类:移动高清电视故障(专席)
携转原因:
故障时间:2024-07-14 15:06:28
魔百和单播/组播:组播
具体故障现象:宽带正常使用，电视“无信号”，机顶盒亮绿灯，尝试切换信号源无效，指导拔插高清线，未恢复
客户其他诉求:
魔百和单/组播：组播;宽带小区$[付家村]$</t>
  </si>
  <si>
    <t>2024-07-14 15:13:23</t>
  </si>
  <si>
    <t>2024-07-14 15:14:02</t>
  </si>
  <si>
    <t>SD-851-283688-2856-7395</t>
  </si>
  <si>
    <t>SD-057-240714-326485-834</t>
  </si>
  <si>
    <t>2024-07-14 09:20:07</t>
  </si>
  <si>
    <t>普通区域-寿光市-王高六村-15318999112-100M-宽带上网投诉-次数0-20240714091710X830447922</t>
  </si>
  <si>
    <t>2024-07-15 10:21:00</t>
  </si>
  <si>
    <t>20240714091710X830447922</t>
  </si>
  <si>
    <t xml:space="preserve">【农村网络投诉】流程受理流水号：20240714091318153189991121011576
客户号码:15318999112
客户姓名:王**
投诉地市:潍坊
来话流水:2024071409124821920898388
宽带账号:15318999112
宽带账号归属地市:潍坊
宽带账号归属区县:寿光市
故障地址:潍坊寿光市王高镇王高五村
联系电话:15318998603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故障时间:2024-07-14 09:16:35
具体故障现象:光猫灯正常但电脑手机无法上网，老人不会操作
客户其他诉求:
</t>
  </si>
  <si>
    <t>2024-07-14 09:27:19</t>
  </si>
  <si>
    <t>2024-07-14 09:29:49</t>
  </si>
  <si>
    <t>SD-057-240714-756891-7807</t>
  </si>
  <si>
    <t>2024-07-14 20:17:53</t>
  </si>
  <si>
    <t>【调研】-80+银卡-普通区域-诸城市-交通小区-18264653697-200M-宽带上网投诉-次数0-202407140000573364</t>
  </si>
  <si>
    <t>202407140000573364</t>
  </si>
  <si>
    <t xml:space="preserve">202407140000573364#流程受理流水号：20240714201529182646536971140607
客户号码:18264653697
客户姓名:王**
投诉地市:潍坊
来话流水:2024071420150872820852697
宽带账号:18264653697
宽带账号归属地市:潍坊
宽带账号归属区县:诸城市
故障地址:潍坊诸城市密州街道东关大街交通小区12号楼*********
联系电话:18264653697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20:19:15
具体故障现象:打不开网页，
客户其他诉求:客户侧为质差终端，要求上门更换终端并一并处理故障问题。
</t>
  </si>
  <si>
    <t>2024-07-14 20:20:58</t>
  </si>
  <si>
    <t>2024-07-14 20:21:34</t>
  </si>
  <si>
    <t>SD-057-240714-702614-3206</t>
  </si>
  <si>
    <t>2024-07-14 12:35:25</t>
  </si>
  <si>
    <t>【调研】-80+银卡-普通区域-奎文区-巨龙纺织-13953626530-1000M-宽带上网投诉-次数0-20240714123343X623361644</t>
  </si>
  <si>
    <t>20240714123343X623361644</t>
  </si>
  <si>
    <t xml:space="preserve">流程受理流水号：20240714122925139536265301058152
客户号码:13953626530
客户姓名:程**
投诉地市:潍坊
来话流水:2024071412290400020811220
宽带账号:13953626530
宽带账号归属地市:潍坊
宽带账号归属区县:奎文区
故障地址:潍坊奎文区梨园街道清溪街巨龙纺织13号楼*********
联系电话:13953626530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12:32:36
具体故障现象:光猫亮红灯，注册灯不亮，客户表示好长时间不使用了，要求记录反映，请尽快帮助核实回复，谢谢！
客户其他诉求:
</t>
  </si>
  <si>
    <t>2024-07-14 12:41:14</t>
  </si>
  <si>
    <t>2024-07-14 12:43:36</t>
  </si>
  <si>
    <t>SD-851-268296-15823-26831</t>
  </si>
  <si>
    <t>SD-057-240714-056914-4255</t>
  </si>
  <si>
    <t>2024-07-14 14:26:27</t>
  </si>
  <si>
    <t>普通区域-寒亭区-海盛花苑小区-15763063858-200M-宽带上网投诉-次数0-20240714142447X287867151</t>
  </si>
  <si>
    <t>2024-07-15 15:27:00</t>
  </si>
  <si>
    <t>20240714142447X287867151</t>
  </si>
  <si>
    <t xml:space="preserve">流程受理流水号：20240714142224157630638581076046
客户号码:15763063858
客户姓名:谢**
投诉地市:潍坊
来话流水:2024071414212532620810581
宽带账号:15763063858
宽带账号归属地市:潍坊
宽带账号归属区县:寒亭区
故障地址:潍坊寒亭区寒亭街道丰华路海盛花苑小区7号楼*********
联系电话:18615904116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14:24:06
具体故障现象:光猫亮红灯，
客户其他诉求:
</t>
  </si>
  <si>
    <t>2024-07-14 14:28:19</t>
  </si>
  <si>
    <t>2024-07-14 14:28:39</t>
  </si>
  <si>
    <t>SD-851-324456-29059-24443</t>
  </si>
  <si>
    <t>SD-057-240714-691730-6296</t>
  </si>
  <si>
    <t>2024-07-14 17:41:12</t>
  </si>
  <si>
    <t>【调研】-(目标)普通区域-寿光市-北官庄村自然村-13465709106-300M-宽带上网投诉-次数0-202407140000496462</t>
  </si>
  <si>
    <t>2024-07-15 18:42:00</t>
  </si>
  <si>
    <t>202407140000496462</t>
  </si>
  <si>
    <t xml:space="preserve">202407140000496462#宽带账号：13465709106*；宽带地址：*潍坊寿光市台头镇北官庄村北官庄村自然村北官庄村东南1号箱（王振平）*；客户来电反映宽带网络无法联网，经查询客户侧为质差终端，请协助更换终端并一并处理故障问题，谢谢！联系电话：13869673326；联系人：姚**；来电流水：2024071417373324920829042。
</t>
  </si>
  <si>
    <t>2024-07-14 17:46:37</t>
  </si>
  <si>
    <t>2024-07-14 17:46:57</t>
  </si>
  <si>
    <t>SD-057-240714-276839-6302</t>
  </si>
  <si>
    <t>2024-07-14 17:41:38</t>
  </si>
  <si>
    <t>80+普通-普通区域-临朐县-晨辉丽都城小区-15063620981-300M-宽带上网投诉-次数0-202407140000498077</t>
  </si>
  <si>
    <t>202407140000498077</t>
  </si>
  <si>
    <t>202407140000498077#宽带账号：15063620981；宽带地址：潍坊临朐县城关街道朐山路晨辉丽都城小区8号楼*********客户来电反映宽带/魔百盒无法观看，/客户不配合排障，要求上门，请协助处理，谢谢！联系电话：15063620981；来电流水2024071417391610220844467客户有投诉意向</t>
  </si>
  <si>
    <t>2024-07-14 17:46:21</t>
  </si>
  <si>
    <t>2024-07-14 17:46:55</t>
  </si>
  <si>
    <t>SD-057-240714-249681-1069</t>
  </si>
  <si>
    <t>2024-07-14 09:42:09</t>
  </si>
  <si>
    <t>【调研】-80+金卡-普通区域-诸城市-丁家花园-15964579650-500M-宽带上网投诉-次数0-202407140000146430</t>
  </si>
  <si>
    <t>202407140000146430</t>
  </si>
  <si>
    <t>202407140000146430#宽带账号：15964579650；宽带地址：潍坊诸城市密州街道丁家花园村丁家花园丁家花园村中；客户来电反映电视无信号，经查询客户侧为质差机顶盒，请协助上门更换终端并一并处理故障问题，谢谢！联系电话：15964579650；联系人：；来电流水： 2024071409390096220872244</t>
  </si>
  <si>
    <t>2024-07-14 09:48:34</t>
  </si>
  <si>
    <t>2024-07-14 09:48:57</t>
  </si>
  <si>
    <t>SD-057-240714-075431-1057</t>
  </si>
  <si>
    <t>2024-07-14 09:41:17</t>
  </si>
  <si>
    <t>【调研】-80+银卡-普通区域-昌邑市-门八街村-15762655878-300M-宽带上网投诉-次数0-20240714093837X117501343</t>
  </si>
  <si>
    <t>20240714093837X117501343</t>
  </si>
  <si>
    <t xml:space="preserve">【农村网络投诉】流程受理流水号：20240714093639157626558781017677
客户号码:15762655878
客户姓名:乔**
投诉地市:潍坊
来话流水:2024071409344684820827035
宽带账号:15762655878
宽带账号归属地市:潍坊
宽带账号归属区县:昌邑市
故障地址:潍坊昌邑市柳疃镇门八街村门八街村3号箱孙全辉*********
联系电话:15762655878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09:35:51
具体故障现象:PON灯闪，引导客户将光纤线插紧，屡直，重启光猫，未恢复，请尽快协助处理，谢谢
客户其他诉求:
</t>
  </si>
  <si>
    <t>2024-07-14 09:48:50</t>
  </si>
  <si>
    <t>2024-07-14 09:49:20</t>
  </si>
  <si>
    <t>SD-057-240714-384709-1091</t>
  </si>
  <si>
    <t>2024-07-14 09:44:13</t>
  </si>
  <si>
    <t>80+金卡-普通区域-坊子区-南游村自然村-15253637532-1000M-宽带上网投诉-次数0-20240714094158X318603849</t>
  </si>
  <si>
    <t>20240714094158X318603849</t>
  </si>
  <si>
    <t xml:space="preserve">【农村网络投诉】流程受理流水号：20240714094101152536375321018816
客户号码:15253637532
客户姓名:刘*
投诉地市:潍坊
来话流水:2024071409392036020875683
宽带账号:15253637532
宽带账号归属地市:潍坊
宽带账号归属区县:峡山区
故障地址:潍坊峡山区太堡庄街道（太堡庄）南游村
联系电话:15253637532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09:41:15
具体故障现象:光猫亮红灯，捋直插紧光纤无效
客户其他诉求:
</t>
  </si>
  <si>
    <t>2024-07-14 09:47:25</t>
  </si>
  <si>
    <t>2024-07-14 09:47:52</t>
  </si>
  <si>
    <t>SD-851-277615-1534-11805</t>
  </si>
  <si>
    <t>SD-057-240714-578432-7364</t>
  </si>
  <si>
    <t>2024-07-14 19:31:26</t>
  </si>
  <si>
    <t>80+普通-普通区域-潍城区-颐园社区-13780835282-300M-宽带上网投诉-次数0-202407140000560357</t>
  </si>
  <si>
    <t>202407140000560357</t>
  </si>
  <si>
    <t>202407140000560357#流程受理流水号：20240714192821137808352821135154
客户号码:13780835282
客户姓名:付**
投诉地市:潍坊
来话流水:2024071419270328320836579
宽带账号:13780835282
宽带账号归属地市:潍坊
宽带账号归属区县:潍城区
故障地址:潍坊潍城区城关街道东风西街潍坊潍城区城关街道东风西街颐园社区13号楼*********
联系电话:13792620643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19:28:40
具体故障现象:客户来电反映之前装修上门帮网线撤销现在装修完成需要师傅上门安装，请协助处理，谢谢。
客户其他诉求:
;宽带小区$[颐园社区]$</t>
  </si>
  <si>
    <t>2024-07-14 19:46:41</t>
  </si>
  <si>
    <t>2024-07-14 19:47:06</t>
  </si>
  <si>
    <t>SD-057-240714-896120-944</t>
  </si>
  <si>
    <t>2024-07-14 09:29:21</t>
  </si>
  <si>
    <t>80+普通-普通区域-奎文区-清溪园小区-13864678016-300M-宽带上网投诉-次数0-20240714092813X493461163</t>
  </si>
  <si>
    <t>20240714092813X493461163</t>
  </si>
  <si>
    <t xml:space="preserve">流程受理流水号：20240714092658138646780161015157
客户号码:13864678016
客户姓名:李**
投诉地市:潍坊
来话流水:2024071409261907520837205
宽带账号:13864678016
宽带账号归属地市:潍坊
宽带账号归属区县:奎文区
故障地址:潍坊奎文区梨园街道清溪街清溪园小区8号楼*********
联系电话:13864678016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光功率:-17.77
故障大类:宽带/电视
故障细类:宽带无法上网
携转原因:
故障时间:2024-07-14 09:27:45
具体故障现象:提示网络无法连接，
客户其他诉求:
</t>
  </si>
  <si>
    <t>2024-07-14 09:31:26</t>
  </si>
  <si>
    <t>2024-07-14 09:32:05</t>
  </si>
  <si>
    <t>SD-851-261627-21349-20338</t>
  </si>
  <si>
    <t>SD-057-240714-382654-3619</t>
  </si>
  <si>
    <t>2024-07-14 13:16:04</t>
  </si>
  <si>
    <t>80+银卡-普通区域-寿光市-王牟村自然村-13563608850-1000M-宽带上网投诉-次数0-202407140000307536</t>
  </si>
  <si>
    <t>202407140000307536</t>
  </si>
  <si>
    <t>202407140000307536#流程受理流水号：20240714131428135636088501065031
客户号码:13563608850
客户姓名:史**
投诉地市:潍坊
来话流水:2024071413133054120879273
宽带账号:13563608850
宽带账号归属地市:潍坊
宽带账号归属区县:寿光市
故障地址:潍坊寿光市纪台镇王牟村王牟村自然村王牟村西南*********
联系电话:15965785523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13:15:22
具体故障现象:打不开网页，
客户其他诉求:宽带无法上网
;宽带小区$[王牟村自然村]$</t>
  </si>
  <si>
    <t>2024-07-14 13:19:12</t>
  </si>
  <si>
    <t>2024-07-14 13:19:32</t>
  </si>
  <si>
    <t>SD-851-286220-17677-8446</t>
  </si>
  <si>
    <t>SD-057-240714-864752-1065</t>
  </si>
  <si>
    <t>2024-07-14 09:41:38</t>
  </si>
  <si>
    <t>【调研】-普通区域-奎文区-歌尔绿城14期-15054438085-300M-宽带上网投诉-次数0-202407140000150642</t>
  </si>
  <si>
    <t>202407140000150642</t>
  </si>
  <si>
    <t xml:space="preserve">202407140000150642#流程受理流水号：20240714094113150544380851018865
客户号码:15054438085
客户姓名:徐**
投诉地市:潍坊
来话流水:2024071409384593920869591
宽带账号:15054438085
宽带账号归属地市:潍坊
宽带账号归属区县:奎文区
故障地址:潍坊奎文区清池街道高新二路歌尔绿城14期608号楼*********
联系电话:15054438085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光功率:-21.80
故障大类:宽带/电视
故障细类:宽带无法上网
携转原因:
故障时间:2024-07-14 09:41:11
具体故障现象:提示网络无法连接，
客户其他诉求:客户侧为质差终端，要求上门更换终端并一并处理故障问题。
</t>
  </si>
  <si>
    <t>2024-07-14 09:43:03</t>
  </si>
  <si>
    <t>2024-07-14 09:44:40</t>
  </si>
  <si>
    <t>SD-851-287384-25935-26328</t>
  </si>
  <si>
    <t>SD-057-240714-430985-8078</t>
  </si>
  <si>
    <t>2024-07-14 20:58:44</t>
  </si>
  <si>
    <t>80+钻石-FTTR-普通区域-奎文区-金融广场人行宿舍-19861307777-1000M-宽带上网投诉-次数0-202407140000584070</t>
  </si>
  <si>
    <t>202407140000584070</t>
  </si>
  <si>
    <t xml:space="preserve">202407140000584070#宽带账号：19861307777；联系电话：19861307777宽带地址：潍坊高新高新城区潍县中路金融广场人行宿舍1号楼（南楼）；客户来电反映无法上网，线上指导无法配合操作，要求上门处理, 来电流水：2024071420530627920898179
 </t>
  </si>
  <si>
    <t>2024-07-14 21:04:47</t>
  </si>
  <si>
    <t>2024-07-14 21:05:14</t>
  </si>
  <si>
    <t>SD-851-305667-30243-28095</t>
  </si>
  <si>
    <t>SD-057-240714-824975-8090</t>
  </si>
  <si>
    <t>2024-07-14 20:59:29</t>
  </si>
  <si>
    <t>【调研】-普通区域-临朐县-申家庄自然村-13465707399-200M-宽带上网投诉-次数0-20240714205845X925476290</t>
  </si>
  <si>
    <t>20240714205845X925476290</t>
  </si>
  <si>
    <t xml:space="preserve">【农村网络投诉】流程受理流水号：20240714205817134657073991144717
客户号码:13465707399
客户姓名:申**
投诉地市:潍坊
来话流水:2024071420565353120811616
宽带账号:13465707399
宽带账号归属地市:潍坊
宽带账号归属区县:临朐县
故障地址:潍坊临朐县冶源镇人民政府申家庄申家庄自然村申家庄（扩容）6号箱申家庄养殖区汽修厂（外墙）*********
联系电话:13465707399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20:57:42
具体故障现象:客户网络在线，已正常排查，电源注册光信号，网口灯均正常，为客户刷新网络，未恢复
客户其他诉求:
</t>
  </si>
  <si>
    <t>2024-07-14 21:01:48</t>
  </si>
  <si>
    <t>2024-07-14 21:03:14</t>
  </si>
  <si>
    <t>SD-057-240714-795186-1558</t>
  </si>
  <si>
    <t>2024-07-14 10:17:54</t>
  </si>
  <si>
    <t>80+普通-普通区域-高密市-张鲁寺自然村-15095296841-1000M-宽带上网投诉-次数0-20240714101537X337724371</t>
  </si>
  <si>
    <t>20240714101537X337724371</t>
  </si>
  <si>
    <t xml:space="preserve">【农村网络投诉】流程受理流水号：20240714101453150952968411027336
客户号码:15095296841
客户姓名:方**
投诉地市:潍坊
来话流水:2024071410144234420865505
宽带账号:15095296841
宽带账号归属地市:潍坊
宽带账号归属区县:高密市
故障地址:潍坊高密市朝阳街道张鲁寺张鲁寺自然村高密张鲁寺张恩香屋山26#*********
联系电话:15095296841
联系人:先生/女士
工单紧急程度:非常紧急
是否有升级投诉倾向:否
是否重复投诉:否
是否携转意向:否
是否投诉倾向:否
工单内容:客户来电要求紧急处理
</t>
  </si>
  <si>
    <t>2024-07-14 10:20:55</t>
  </si>
  <si>
    <t>2024-07-14 10:44:39</t>
  </si>
  <si>
    <t>SD-851-290148-12292-24818</t>
  </si>
  <si>
    <t>SD-057-240714-751082-8085</t>
  </si>
  <si>
    <t>2024-07-14 20:59:15</t>
  </si>
  <si>
    <t>【调研】-(目标)普通区域-潍城区-夏家村自然村-18363617137-100M-宽带上网投诉-次数0-20240714205700X820345510</t>
  </si>
  <si>
    <t>20240714205700X820345510</t>
  </si>
  <si>
    <t xml:space="preserve">【农村网络投诉】流程受理流水号：20240714205457183636171371144482
客户号码:18363617137
客户姓名:方**
投诉地市:潍坊
来话流水:2024071420543493620803532
宽带账号:18363617137
宽带账号归属地市:潍坊
宽带账号归属区县:潍城区
故障地址:潍坊潍城区望留街道夏家村夏家村自然村1#箱东面南北街与北面东西街交叉口南面第5排西户房子东山*********
联系电话:13573667665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20:55:54
具体故障现象:光猫亮红灯，
客户其他诉求:
</t>
  </si>
  <si>
    <t>2024-07-14 21:02:31</t>
  </si>
  <si>
    <t>2024-07-14 21:02:48</t>
  </si>
  <si>
    <t>SD-057-240714-207481-5033</t>
  </si>
  <si>
    <t>2024-07-14 15:36:08</t>
  </si>
  <si>
    <t>普通区域-奎文区-恒易熙园-15763653253-300M-宽带上网投诉-次数0-202407140000398057</t>
  </si>
  <si>
    <t>202407140000398057</t>
  </si>
  <si>
    <t>202407140000398057#宽带账号：15763653253；宽带地址：潍坊奎文区潍州路街道民生街恒易熙园6号楼*********；客户来电反映宽带网速慢，客户不配合排障，要求师傅上门，请协助处理，谢谢！联系电话：本机；联系人先生；来电流水：2024071415333183020858504</t>
  </si>
  <si>
    <t>2024-07-14 15:43:40</t>
  </si>
  <si>
    <t>SD-057-240714-510473-1450</t>
  </si>
  <si>
    <t>2024-07-14 10:13:00</t>
  </si>
  <si>
    <t>普通区域-寒亭区-翡翠郡（含锦江公馆）-15762550383-1000M-宽带上网投诉-次数0-202407140000176222</t>
  </si>
  <si>
    <t>202407140000176222</t>
  </si>
  <si>
    <t>202407140000176222#宽带账号：15762550383；宽带地址：潍坊寒亭区寒亭街道通亭街翡翠郡（含锦江公馆）锦江公馆高层1号楼*；客户来电反映宽带不能正常使用客户不配合排障，要求上门，请协助处理，谢谢！联系电话：13081680003；联系人：先生；来电流水：2024071410111705020826938</t>
  </si>
  <si>
    <t>2024-07-14 10:17:28</t>
  </si>
  <si>
    <t>2024-07-14 10:17:57</t>
  </si>
  <si>
    <t>SD-851-331066-5889-1149</t>
  </si>
  <si>
    <t>SD-057-240714-571462-5039</t>
  </si>
  <si>
    <t>2024-07-14 15:36:48</t>
  </si>
  <si>
    <t>【调研】-80+普通-普通区域-奎文区-惠通小区-15064680536-500M-宽带上网投诉-次数0-202407140000391545</t>
  </si>
  <si>
    <t>202407140000391545</t>
  </si>
  <si>
    <t xml:space="preserve">202407140000391545#宽带账号：15064680536；宽带地址：潍坊奎文区北宫街惠通小区6号楼601；客户来电反映宽带无法上网老人在家，客户不在现场，无法配合线上指导/客户不配合排障，要求师傅上门，请协助处理，谢谢！联系电话：15064680536；联系人：先生；来电流水：2024071415234998920858364。 </t>
  </si>
  <si>
    <t>2024-07-14 15:40:05</t>
  </si>
  <si>
    <t>2024-07-14 15:40:27</t>
  </si>
  <si>
    <t>SD-057-240714-962837-5042</t>
  </si>
  <si>
    <t>2024-07-14 15:36:57</t>
  </si>
  <si>
    <t>普通区域-临朐县-null--宽带上网投诉-次数0-202407140000146657</t>
  </si>
  <si>
    <t>2024-07-15 16:37:00</t>
  </si>
  <si>
    <t>202407140000146657</t>
  </si>
  <si>
    <t>202407140000146657#*YWDZ01
服务号码：18853636633，
号码归属地：潍坊临朐 ，
请查原因；
用户品牌：全球通；
是否外呼开通：否；
客户质疑：云安防包预存赠消费券（自办）、10元/月云存储7天回看包，
接触录音流水号：2024071409344323320826414；联系电话：18853636633；
受理明细：536240617813483378，争议业务名称：10元/月云存储7天回看包，张**，18853636633，促销奖励活动，2024-06-17 19:07:02,吕晓滨(f4cl1006)，潍坊-临朐-东城-中移铁通东城随销渠道(SD.LF.04.DC.DLS.11)；
备注：客人来电告知办理的摄像头画面bu清晰，多次联系装维也bu处理，辛苦处理</t>
  </si>
  <si>
    <t>2024-07-15 11:21:52</t>
  </si>
  <si>
    <t>SD-057-240714-648953-4987</t>
  </si>
  <si>
    <t>2024-07-14 15:30:56</t>
  </si>
  <si>
    <t>【调研】-普通区域--null--宽带上网投诉-次数0-202407130000483514</t>
  </si>
  <si>
    <t>2024-07-15 16:31:00</t>
  </si>
  <si>
    <t>202407130000483514</t>
  </si>
  <si>
    <t>202407130000483514#*YWDZ01
服务号码：15269669191，
号码归属地：潍坊寿光 ，
要求取消：千兆提速包10元/月，协议24个月，享智能组网，到期后10元/月业务；
用户品牌：全球通；
是否外呼开通：否；
客户质疑：*，
接触录音流水号：2024071316484789520849441；联系电话：15269669191；
受理明细：536230725432450802，争议业务名称：千兆提速包10元/月，协议24个月，享智能组网，到期后10元/月，刘**，15269669191，产品变更，2023-07-25 15:01:25,张圆圆(f226602y)，寿光市希全通讯器材经营部（社区）(SD.LF.02.02.66.26.0M)；
备注：客户表示办理此业务的工作人员告知给其免费更换光猫，但是一直未更换，要求反馈;宽带小区$[东庄小区]$</t>
  </si>
  <si>
    <t>2024-07-15 18:41:56</t>
  </si>
  <si>
    <t>家庭咨询-&gt;咨询营销-&gt;家庭宽带-&gt;全局流转-&gt;费用质疑-&gt;未按优惠执行-&gt;全局流转</t>
  </si>
  <si>
    <t>SD-057-240714-481097-7609</t>
  </si>
  <si>
    <t>2024-07-14 20:01:17</t>
  </si>
  <si>
    <t>【调研】-80+普通-普通区域-奎文区-城建开发公司宿舍-13964774707-1000M-宽带上网投诉-次数0-202407140000569960</t>
  </si>
  <si>
    <t>202407140000569960</t>
  </si>
  <si>
    <t xml:space="preserve">202407140000569960#13964774707：客户表示电视开机时机顶盒广告声音非常大，但是进入直播频道声音小，客户要求上门排查，同时客户对于有此广告页面不满，要求同时处理，地址：潍坊奎文区广文街道早春园南巷238号院2-1-402，联系人先生，联系本机，2024071419562132220873051
</t>
  </si>
  <si>
    <t>2024-07-14 20:10:32</t>
  </si>
  <si>
    <t>2024-07-14 20:11:06</t>
  </si>
  <si>
    <t>SD-851-282444-25370-27760</t>
  </si>
  <si>
    <t>SD-057-240714-861593-8444</t>
  </si>
  <si>
    <t>2024-07-14 22:47:05</t>
  </si>
  <si>
    <t>【调研】-80+普通-(目标)普通区域-临朐县-刘家庄子村-15169583106-1000M-宽带上网投诉-次数0-20240714224611X371802787</t>
  </si>
  <si>
    <t>20240714224611X371802787</t>
  </si>
  <si>
    <t>【农村网络投诉】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网络不好，速度慢反应慢，信号不好。联系人：刘延华。联系电话：15169583106。。</t>
  </si>
  <si>
    <t>2024-07-14 23:37:20</t>
  </si>
  <si>
    <t>2024-07-15 06:46:54</t>
  </si>
  <si>
    <t>SD-851-300864-29474-27849</t>
  </si>
  <si>
    <t>SD-057-240714-235094-1406</t>
  </si>
  <si>
    <t>2024-07-14 10:11:23</t>
  </si>
  <si>
    <t>80+金卡-普通区域-奎文区-南胡住南社区-15966161179-300M-宽带上网投诉-次数0-20240714100927X967462665</t>
  </si>
  <si>
    <t>20240714100927X967462665</t>
  </si>
  <si>
    <t xml:space="preserve">流程受理流水号：20240714100750159661611791025459
客户号码:15966161179
客户姓名:潘**
投诉地市:潍坊
来话流水:2024071410071546920881593
宽带账号:15966161179
宽带账号归属地市:潍坊
宽带账号归属区县:高新
故障地址:潍坊高新高新城区胜利街南胡住南社区8号楼*********
联系电话:18765652391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10:08:38
具体故障现象:光猫亮红灯，
客户其他诉求:
</t>
  </si>
  <si>
    <t>2024-07-14 10:13:32</t>
  </si>
  <si>
    <t>2024-07-14 10:13:51</t>
  </si>
  <si>
    <t>SD-057-240714-981354-4999</t>
  </si>
  <si>
    <t>2024-07-14 15:32:24</t>
  </si>
  <si>
    <t>普通区域-安丘市-景芝酒厂宿舍(含景芝国税局家属院)-15692362423-1000M-宽带上网投诉-次数0-20240714153040X240912236</t>
  </si>
  <si>
    <t>20240714153040X240912236</t>
  </si>
  <si>
    <t>【预处理派单】宽带账号：15692362423，宽带地址： 潍坊安丘市景芝镇景酒大道景芝酒厂宿舍(含景芝国税局家属院)迁3号楼*********，故障现象：，故障现象类型：，客户诉求：要求今天办理移机，请处理，谢谢，联系电话：15692362423，通话流水：。接入方式：FTTH，当前是否在线：不在线，端到端诊断结果：光猫掉电，是否智能网关：是，光功率。</t>
  </si>
  <si>
    <t>2024-07-14 15:42:20</t>
  </si>
  <si>
    <t>2024-07-14 15:42:46</t>
  </si>
  <si>
    <t>SD-852-322817-898-22237</t>
  </si>
  <si>
    <t>SD-057-240714-657893-5002</t>
  </si>
  <si>
    <t>2024-07-14 15:32:32</t>
  </si>
  <si>
    <t>普通区域-高密市-史庄子村-15806478031-300M-魔百和投诉-次数0-20240714153127X287446549</t>
  </si>
  <si>
    <t>20240714153127X287446549</t>
  </si>
  <si>
    <t>【农村网络投诉】流程受理流水号：20240714153028158064780311089752
客户号码:15806478031
客户姓名:严**
投诉地市:潍坊
来话流水:2024071415301197320823716
宽带账号:15806478031
宽带账号归属地市:潍坊
宽带账号归属区县:高密市
故障地址:潍坊高密市大牟家镇史庄子村史庄子村高密史家庄子王斌廷扩容1号箱*********
联系电话:15806478031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故障细类:移动高清电视故障(专席)
携转原因:
故障时间:2024-07-14 15:29:12
魔百和单播/组播:组播
具体故障现象:电视直播或点播无法观看，已经拔插高清线
客户其他诉求:
魔百和单/组播：组播</t>
  </si>
  <si>
    <t>2024-07-14 15:33:54</t>
  </si>
  <si>
    <t>2024-07-14 15:34:24</t>
  </si>
  <si>
    <t>SD-057-240714-840391-5006</t>
  </si>
  <si>
    <t>2024-07-14 15:33:13</t>
  </si>
  <si>
    <t>80+白金-普通区域-青州市-卢坊村-13806493613-200M-宽带上网投诉-次数0-202407140000394489</t>
  </si>
  <si>
    <t>2024-07-15 16:34:00</t>
  </si>
  <si>
    <t>202407140000394489</t>
  </si>
  <si>
    <t xml:space="preserve">202407140000394489#流程受理流水号：20240714153221138064936131090131
客户号码:13806493613
客户姓名:刘**
投诉地市:潍坊
来话流水:2024071415313501320837937
宽带账号:13806493613
宽带账号归属地市:潍坊
宽带账号归属区县:青州市
故障地址:潍坊青州市黄楼街道卢坊村卢坊村扩容2号箱#宫世刚#*********
联系电话:15763616018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故障时间:2024-07-14 15:32:58
具体故障现象:打不开网页，
客户其他诉求:客户侧为质差终端，要求上门更换终端并一并处理故障问题。
</t>
  </si>
  <si>
    <t>2024-07-14 15:37:27</t>
  </si>
  <si>
    <t>2024-07-14 15:38:54</t>
  </si>
  <si>
    <t>SD-057-240714-861495-7621</t>
  </si>
  <si>
    <t>2024-07-14 20:03:07</t>
  </si>
  <si>
    <t>80+金卡-普通区域-临朐县-申家庄自然村-13516361521-1000M-宽带上网投诉-次数0-202407140000569591</t>
  </si>
  <si>
    <t>202407140000569591</t>
  </si>
  <si>
    <t>202407140000569591#宽带账号：13516361521；宽带地址：潍坊临朐县冶源镇人民政府申家庄申家庄自然村申家庄（扩容2次）7号箱申振（外墙）*********；接入方式：FTTH，当前是否在线：在线，端到端诊断结果：客户侧设备问题，是否智能网关：，客户反映电视无法观看*，要求尽快处理回复！来电流水：2024071420011409320894281，联系电话：13516361521</t>
  </si>
  <si>
    <t>2024-07-14 20:07:45</t>
  </si>
  <si>
    <t>2024-07-14 20:08:09</t>
  </si>
  <si>
    <t>SD-851-233458-25792-29642</t>
  </si>
  <si>
    <t>SD-057-240714-912843-7627</t>
  </si>
  <si>
    <t>2024-07-14 20:04:37</t>
  </si>
  <si>
    <t>80+普通-普通区域-寿光市-柴家村自然村-18853695533-100M-宽带上网投诉-次数0-202407140000568814</t>
  </si>
  <si>
    <t>202407140000568814</t>
  </si>
  <si>
    <t>202407140000568814#宽带账号：18853695533；联系电话：18853695533宽带地址：潍坊寿光市留吕柴家村柴家村自然村柴家村扩容6箱；客户来电反映*网络不能用，客户来电报修，线上指导无法配合操作，要求上门处理, 来电流水：2024071419554827220870681。</t>
  </si>
  <si>
    <t>2024-07-14 20:11:05</t>
  </si>
  <si>
    <t>2024-07-14 20:11:30</t>
  </si>
  <si>
    <t>SD-057-240714-985672-7628</t>
  </si>
  <si>
    <t>2024-07-14 20:04:59</t>
  </si>
  <si>
    <t>【调研】-普通区域-奎文区-奎文凤凰山庄-15069610657-200M-宽带上网投诉-次数0-202407140000571487</t>
  </si>
  <si>
    <t>202407140000571487</t>
  </si>
  <si>
    <t>202407140000571487#宽带账号：15069610657；宽带地址：潍坊高新高新城区宝通街凤凰山庄16号；客户来电反映宽带无法连接，无法配合线上指导/客户不配合排障，请协助处理，谢谢！联系电话：15069610657联系人：***；来电流水：2024071420022487120899253。</t>
  </si>
  <si>
    <t>2024-07-14 20:06:25</t>
  </si>
  <si>
    <t>2024-07-14 20:11:26</t>
  </si>
  <si>
    <t>SD-057-240714-247683-1483</t>
  </si>
  <si>
    <t>2024-07-14 10:14:02</t>
  </si>
  <si>
    <t>【调研】-普通区域-高密市-大刘戈庄自然村-15053658049-500M-宽带上网投诉-次数0-20240714101359X240002652</t>
  </si>
  <si>
    <t>20240714101359X240002652</t>
  </si>
  <si>
    <t xml:space="preserve">【农村网络投诉】流程受理流水号：20240714101309150536580491026885
客户号码:15053658049
客户姓名:邱**
投诉地市:潍坊
来话流水:2024071410124013820842491
宽带账号:15053658049
宽带账号归属地市:潍坊
宽带账号归属区县:高密市
故障地址:潍坊高密市柴沟镇大刘戈庄大刘戈庄自然村高密大刘戈庄赵启曾53号箱*********
联系电话:15053658049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10:13:01
具体故障现象:光猫亮红灯，
客户其他诉求:要求为其补偿gprs流量，
</t>
  </si>
  <si>
    <t>2024-07-14 10:16:10</t>
  </si>
  <si>
    <t>2024-07-14 10:16:34</t>
  </si>
  <si>
    <t>SD-057-240714-127483-8026</t>
  </si>
  <si>
    <t>2024-07-14 20:50:27</t>
  </si>
  <si>
    <t>80+银卡-普通区域-青州市-西逄峪-15216365602-1000M-宽带上网投诉-次数0-20240714204837X317631612</t>
  </si>
  <si>
    <t>20240714204837X317631612</t>
  </si>
  <si>
    <t xml:space="preserve">【农村网络投诉】流程受理流水号：20240714204708152163656021143809
客户号码:15216365602
客户姓名:曾**
投诉地市:潍坊
来话流水:2024071420452596820870591
宽带账号:15216365602
宽带账号归属地市:潍坊
宽带账号归属区县:青州市
故障地址:潍坊青州市王坟镇西逄峪村西逄峪4号箱（公路南德军超市西）*********
联系电话:15216365602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20:47:30
具体故障现象:频繁掉线，
客户其他诉求:
</t>
  </si>
  <si>
    <t>2024-07-14 20:53:06</t>
  </si>
  <si>
    <t>2024-07-14 21:01:08</t>
  </si>
  <si>
    <t>SD-851-315221-7129-1814</t>
  </si>
  <si>
    <t>SD-057-240714-795814-8035</t>
  </si>
  <si>
    <t>2024-07-14 20:50:50</t>
  </si>
  <si>
    <t>80+金卡-FTTR-普通区域-奎文区-宏伟南区-13705369601-1000M-魔百和投诉-次数0-20240714204945X385623821</t>
  </si>
  <si>
    <t>20240714204945X385623821</t>
  </si>
  <si>
    <t>流程受理流水号：20240714204253137053696011143442
客户号码:13705369601
客户姓名:马**
投诉地市:潍坊
来话流水:2024071420415438420857981
宽带账号:13705369601
宽带账号归属地市:潍坊
宽带账号归属区县:潍城区
故障地址:潍坊潍城区南关街道青年路宏伟南区19号楼*********
联系电话:13705369601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光功率:-22.51
故障大类:宽带/电视
故障细类:移动高清电视故障(专席)
携转原因:
故障时间:2024-07-14 20:42:13
魔百和单播/组播:单播
具体故障现象:22002电视显示网络未连接：宽带正常使用，拔插网线，对应指导网络配置无效
客户其他诉求:
魔百和单/组播：单播</t>
  </si>
  <si>
    <t>2024-07-14 20:51:48</t>
  </si>
  <si>
    <t>2024-07-14 20:52:11</t>
  </si>
  <si>
    <t>SD-851-244693-11260-10075</t>
  </si>
  <si>
    <t>2024-07-14 10:14:17</t>
  </si>
  <si>
    <t>普通区域-潍城区-河西岭自然村-15264670787-300M-宽带上网投诉-次数0-20240714101145X105703431 一级督办</t>
  </si>
  <si>
    <t>20240714101145X105703431</t>
  </si>
  <si>
    <t>2024-07-14 10:24:02</t>
  </si>
  <si>
    <t>SD-851-258889-12771-1554</t>
  </si>
  <si>
    <t>SD-057-240714-782549-7657</t>
  </si>
  <si>
    <t>2024-07-14 20:08:17</t>
  </si>
  <si>
    <t>【追1】【调研】-普通区域-寒亭区-怡海花园小区-13793615887-300M-宽带上网投诉-次数0-20240714200702X822098656</t>
  </si>
  <si>
    <t>20240714200702X822098656</t>
  </si>
  <si>
    <t xml:space="preserve">流程受理流水号：20240714200431137936158871139428
客户号码:13793615887
客户姓名:秦**
投诉地市:潍坊
来话流水:2024071420041544420807332
宽带账号:13793615887
宽带账号归属地市:潍坊
宽带账号归属区县:寒亭区
故障地址:潍坊寒亭区开元街道白云路怡海花园小区4号楼*********
联系电话:13793615887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20:05:10
具体故障现象:提示网络无法连接，
客户其他诉求:要求尽快处理，尽快回电
</t>
  </si>
  <si>
    <t>2024-07-14 20:12:38</t>
  </si>
  <si>
    <t>2024-07-14 20:15:18</t>
  </si>
  <si>
    <t>SD-057-240714-591043-8048</t>
  </si>
  <si>
    <t>2024-07-14 20:53:20</t>
  </si>
  <si>
    <t>普通区域-寿光市-巨能嘉园-18253692629-300M-宽带上网投诉-次数0-20240714205220X540602166</t>
  </si>
  <si>
    <t>20240714205220X540602166</t>
  </si>
  <si>
    <t xml:space="preserve">流程受理流水号：20240714204952182536926291144047
客户号码:18253692629
客户姓名:陈**
投诉地市:潍坊
来话流水:2024071420471465320877058
宽带账号:18253692629
宽带账号归属地市:潍坊
宽带账号归属区县:寿光市
故障地址:潍坊寿光市圣城街道北环路巨能嘉园4号楼1—403*********
联系电话:18253692629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20:51:20
具体故障现象:光猫灯正常但电脑手机无法上网，经排障未恢复
客户其他诉求:
</t>
  </si>
  <si>
    <t>2024-07-14 20:54:47</t>
  </si>
  <si>
    <t>2024-07-14 20:55:10</t>
  </si>
  <si>
    <t>SD-057-240714-760519-8065</t>
  </si>
  <si>
    <t>2024-07-14 20:56:17</t>
  </si>
  <si>
    <t>普通区域-青州市-丰收河养殖区-15069614075-300M-宽带上网投诉-次数0-20240714205433X673204361</t>
  </si>
  <si>
    <t>20240714205433X673204361</t>
  </si>
  <si>
    <t xml:space="preserve">【农村网络投诉】流程受理流水号：20240714205345150696140751144380
客户号码:15069614075
客户姓名:张**
投诉地市:潍坊
来话流水:2024071420470483720876499
宽带账号:15069614075
宽带账号归属地市:潍坊
宽带账号归属区县:青州市
故障地址:潍坊青州市黄楼街道东西夏洛村丰收河养殖区4号箱（王伦）*********
联系电话:15763616011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故障时间:2024-07-14 20:53:58
具体故障现象:提示网络无法连接，
客户其他诉求:
</t>
  </si>
  <si>
    <t>2024-07-14 21:01:14</t>
  </si>
  <si>
    <t>2024-07-14 21:01:45</t>
  </si>
  <si>
    <t>SD-851-312793-14390-9855</t>
  </si>
  <si>
    <t>SD-057-240714-513627-1551</t>
  </si>
  <si>
    <t>2024-07-14 10:17:26</t>
  </si>
  <si>
    <t>FTTR-普通区域-高密市-盛世嘉华-15288836112-1000M-宽带上网投诉-次数0-20240714101506X306363665</t>
  </si>
  <si>
    <t>20240714101506X306363665</t>
  </si>
  <si>
    <t xml:space="preserve">流程受理流水号：20240714101334152888361121027001
客户号码:15288836112
客户姓名:王**
投诉地市:潍坊
来话流水:2024071410131437720848976
宽带账号:15288836112
宽带账号归属地市:潍坊
宽带账号归属区县:高密市
故障地址:潍坊高密市朝阳街道夷安大道盛世嘉华盛世嘉华9号楼*********
联系电话:15288836112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10:14:18
具体故障现象:光猫亮红灯，
客户其他诉求:
</t>
  </si>
  <si>
    <t>2024-07-14 10:19:08</t>
  </si>
  <si>
    <t>2024-07-14 10:19:31</t>
  </si>
  <si>
    <t>SD-851-315516-12564-24548</t>
  </si>
  <si>
    <t>SD-057-240714-965072-8023</t>
  </si>
  <si>
    <t>2024-07-14 20:50:02</t>
  </si>
  <si>
    <t>普通区域-安丘市-牛家埠村自然村-13780824082-300M-宽带上网投诉-次数0-20240714204705X225129382</t>
  </si>
  <si>
    <t>20240714204705X225129382</t>
  </si>
  <si>
    <t xml:space="preserve">【农村网络投诉】流程受理流水号：20240714204444137808240821143593
客户号码:13780824082
客户姓名:王**
投诉地市:潍坊
来话流水:2024071420441858720866527
宽带账号:13780824082
宽带账号归属地市:潍坊
宽带账号归属区县:安丘市
故障地址:潍坊安丘市慈埠镇牛家埠村牛家埠村自然村牛家埠村中2号箱王国升*********
联系电话:13780824082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20:45:52
具体故障现象:提示网络无法连接，
客户其他诉求:客户要求维修师傅上门，谢谢
</t>
  </si>
  <si>
    <t>2024-07-14 20:57:01</t>
  </si>
  <si>
    <t>2024-07-14 20:57:26</t>
  </si>
  <si>
    <t>SD-057-240714-908253-5024</t>
  </si>
  <si>
    <t>2024-07-14 15:35:27</t>
  </si>
  <si>
    <t>普通区域-寿光市-辛家-14753609212-300M-宽带上网投诉-次数0-20240714153323X403626135</t>
  </si>
  <si>
    <t>20240714153323X403626135</t>
  </si>
  <si>
    <t xml:space="preserve">【农村网络投诉】流程受理流水号：20240714153231147536092121090166
客户号码:14753609212
客户姓名:李**
投诉地市:潍坊
来话流水:2024071415320390220842977
宽带账号:14753609212
宽带账号归属地市:潍坊
宽带账号归属区县:寿光市
故障地址:潍坊寿光市化龙镇辛家村辛家辛家12号箱*********
联系电话:15069640333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15:32:48
具体故障现象:打不开网页，
客户其他诉求:
</t>
  </si>
  <si>
    <t>2024-07-14 15:48:17</t>
  </si>
  <si>
    <t>2024-07-14 15:48:32</t>
  </si>
  <si>
    <t>SD-057-240714-284715-1499</t>
  </si>
  <si>
    <t>2024-07-14 10:14:26</t>
  </si>
  <si>
    <t>80+金卡-普通区域-安丘市-安丘金水岸花园-15069666996-300M-宽带上网投诉-次数0-202407140000179238</t>
  </si>
  <si>
    <t>202407140000179238</t>
  </si>
  <si>
    <t>202407140000179238#导航立单,客户通过语音导航反馈宽带故障问题,经诊断光猫设备性能不佳,要求装维回访处理,请协助.联系电话：15069666996</t>
  </si>
  <si>
    <t>2024-07-14 10:16:20</t>
  </si>
  <si>
    <t>2024-07-14 10:16:45</t>
  </si>
  <si>
    <t>SD-057-240714-329145-1555</t>
  </si>
  <si>
    <t>2024-07-14 10:17:44</t>
  </si>
  <si>
    <t>80+金卡-普通区域-寿光市-杭州嘉园-15853661450-300M-宽带上网投诉-次数0-202407140000178847</t>
  </si>
  <si>
    <t>202407140000178847</t>
  </si>
  <si>
    <t>202407140000178847#宽带账号：15853661450；宽带地址：潍坊寿光市文家街道黄海路杭州嘉园31号楼；客户来电反映宽带无法联网，经查询客户侧为质差路由器，请协助上门更换终端并一并处理故障问题，谢谢！联系电话：15853661450；联系人：韩*；来电流水：2024071410121778520838215。</t>
  </si>
  <si>
    <t>2024-07-14 10:20:24</t>
  </si>
  <si>
    <t>2024-07-14 10:20:46</t>
  </si>
  <si>
    <t>SD-057-240714-975361-8032</t>
  </si>
  <si>
    <t>2024-07-14 20:50:42</t>
  </si>
  <si>
    <t>【调研】-普通区域-青州市-时家村自然村-13964723318-200M-宽带上网投诉-次数0-20240714204922X362293508</t>
  </si>
  <si>
    <t>20240714204922X362293508</t>
  </si>
  <si>
    <t xml:space="preserve">【农村网络投诉】流程受理流水号：20240714204758139647233181143901
客户号码:13964723318
客户姓名:时**
投诉地市:潍坊
来话流水:2024071420473673320878382
宽带账号:13964723318
宽带账号归属地市:潍坊
宽带账号归属区县:青州市
故障地址:潍坊青州市谭坊镇时家村时家村自然村k5(时万良屋后街西)*********
联系电话:13964723318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故障时间:2024-07-14 20:49:14
具体故障现象:光猫亮红灯，
客户其他诉求:
</t>
  </si>
  <si>
    <t>2024-07-14 20:51:50</t>
  </si>
  <si>
    <t>2024-07-14 20:52:33</t>
  </si>
  <si>
    <t>SD-057-240714-850134-5026</t>
  </si>
  <si>
    <t>2024-07-14 15:35:37</t>
  </si>
  <si>
    <t>普通区域-高密市-珠江帝景-15163687388-300M-宽带上网投诉-次数0-20240714153341X421949756</t>
  </si>
  <si>
    <t>20240714153341X421949756</t>
  </si>
  <si>
    <t>【预处理派单】宽带账号：15163687388，宽带地址： 潍坊高密市柏城镇月潭路珠江帝景高密珠江帝景20号楼*********，故障现象：，故障现象类型：，客户诉求：客户来电要求尽快处理，联系电话：15163687388，通话流水：2024071415302082320825229。接入方式：FTTH，当前是否在线：不在线，端到端诊断结果：状态正常，是否智能网关：是，光功率。</t>
  </si>
  <si>
    <t>2024-07-14 15:37:11</t>
  </si>
  <si>
    <t>2024-07-14 15:37:36</t>
  </si>
  <si>
    <t>SD-852-247011-344-3314</t>
  </si>
  <si>
    <t>SD-057-240714-123679-8059</t>
  </si>
  <si>
    <t>2024-07-14 20:56:02</t>
  </si>
  <si>
    <t>【调研】-普通区域-青州市-夏钦园村-13792659362-1000M-宽带上网投诉-次数0-20240714205311X591139948</t>
  </si>
  <si>
    <t>20240714205311X591139948</t>
  </si>
  <si>
    <t xml:space="preserve">【农村网络投诉】流程受理流水号：20240714204911137926593621144000
客户号码:13792659362
客户姓名:赵**
投诉地市:潍坊
来话流水:2024071420480939320880328
宽带账号:13792659362
宽带账号归属地市:潍坊
宽带账号归属区县:青州市
故障地址:潍坊青州市云门山街道云门山南路夏钦园村K9（三汇巷）*********
联系电话:13792659362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故障时间:2024-07-14 20:48:43
具体故障现象:光猫亮红灯，插紧捋直光纤线重启未恢复，谢谢
客户其他诉求:
</t>
  </si>
  <si>
    <t>2024-07-14 20:58:22</t>
  </si>
  <si>
    <t>2024-07-14 20:58:42</t>
  </si>
  <si>
    <t>SD-851-267602-3660-10820</t>
  </si>
  <si>
    <t>SD-057-240715-678924-8753</t>
  </si>
  <si>
    <t>2024-07-15 19:41:12</t>
  </si>
  <si>
    <t>【调研】-80+银卡-普通区域-寿光市-尹官-18264442260-1000M-宽带上网投诉-次数0-20240715194008X608236550</t>
  </si>
  <si>
    <t>2024-07-16 19:00:00</t>
  </si>
  <si>
    <t>20240715194008X608236550</t>
  </si>
  <si>
    <t xml:space="preserve">【农村网络投诉】流程受理流水号：20240715193812182644422601143204
客户号码:18264442260
客户姓名:常**
投诉地市:潍坊
来话流水:2024071519374812120898423
宽带账号:18264442260
宽带账号归属地市:潍坊
宽带账号归属区县:寿光市
故障地址:潍坊寿光市东埠尹官庄村尹官尹官村5号箱村委外墙*********
联系电话:18264442260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19:41:58
具体故障现象:光猫亮红灯，
客户其他诉求:
</t>
  </si>
  <si>
    <t>2024-07-15 19:43:20</t>
  </si>
  <si>
    <t>2024-07-15 19:47:08</t>
  </si>
  <si>
    <t>SD-057-240715-743129-7043</t>
  </si>
  <si>
    <t>2024-07-15 16:43:15</t>
  </si>
  <si>
    <t>普通区域--null--宽带上网投诉-次数0-202407140000482135</t>
  </si>
  <si>
    <t>2024-07-16 17:44:00</t>
  </si>
  <si>
    <t>202407140000482135</t>
  </si>
  <si>
    <t>202407140000482135#*YWDZ01
服务号码：15169571897，
号码归属地：潍坊昌乐 ，
请查原因；
用户品牌：全球通；
是否外呼开通：否；
客户质疑：有线宽带服务产品、有线宽带融合套餐免预存协议在网2年，2年内取消需补交180元初装费、减免有线宽带初装接入费用，协议期内退网补交180元，
接触录音流水号：2024071415544163620880380；联系电话：15169571897；
受理明细：536240614005908568，争议业务名称：减免有线宽带初装接入费用，协议期内退网补交180元，刘*，15169571897，产品变更，2024-06-14 09:36:17,徐晓杰(f8268026)，安丘市锦祥通讯店(SD.LF.08.02.66.18.z10)；
备注：客户提前两个月就交了宽带的费用，到现在宽带还没安装，客户不满要求投诉，请协助处理;宽带小区$[娄家庄村自然村]$</t>
  </si>
  <si>
    <t>2024-07-16 14:39:41</t>
  </si>
  <si>
    <t>SD-057-240715-429753-7074</t>
  </si>
  <si>
    <t>2024-07-15 16:47:20</t>
  </si>
  <si>
    <t>【重投】-普通区域-诸城市-大山自然村-15206467328-200M-宽带上网投诉-次数0-20240715164624X184084438</t>
  </si>
  <si>
    <t>2024-07-16 17:48:00</t>
  </si>
  <si>
    <t>20240715164624X184084438</t>
  </si>
  <si>
    <t xml:space="preserve">【农村网络投诉】流程受理流水号：20240715164417152064673281111906
客户号码:15206467328
客户姓名:王**
投诉地市:潍坊
来话流水:2024071516435110620891759
宽带账号:15206467328
宽带账号归属地市:潍坊
宽带账号归属区县:诸城市
故障地址:潍坊诸城市皇华镇大山大山自然村大山村西南15#箱*********
联系电话:15206467328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16:45:28
具体故障现象:光猫亮红灯，
客户其他诉求:
</t>
  </si>
  <si>
    <t>2024-07-15 16:49:13</t>
  </si>
  <si>
    <t>2024-07-15 16:49:32</t>
  </si>
  <si>
    <t>SD-057-240715-082134-9464</t>
  </si>
  <si>
    <t>2024-07-15 21:02:15</t>
  </si>
  <si>
    <t>【调研】-(目标)普通区域-昌邑市-（铁通）昌邑沁园春小区-13853633932-300M-宽带上网投诉-次数0-202407150000652451</t>
  </si>
  <si>
    <t>202407150000652451</t>
  </si>
  <si>
    <t xml:space="preserve">202407150000652451#流程受理流水号：20240715210154138536339321152567
客户号码:13853633932
客户姓名:管**
投诉地市:潍坊
来话流水:2024071521013292520862040
宽带账号:13853633932
宽带账号归属地市:潍坊
宽带账号归属区县:昌邑市
故障地址:潍坊昌邑市都昌街道山前街（铁通）昌邑沁园春小区昌邑沁园春小区B6*********
联系电话:13853633932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故障时间:2024-07-15 21:02:08
具体故障现象:打不开网页，
客户其他诉求:客户侧为质差终端，要求上门更换终端并一并处理故障问题。
</t>
  </si>
  <si>
    <t>2024-07-15 21:06:37</t>
  </si>
  <si>
    <t>2024-07-15 21:07:02</t>
  </si>
  <si>
    <t>SD-057-240715-672893-4226</t>
  </si>
  <si>
    <t>2024-07-15 12:44:02</t>
  </si>
  <si>
    <t>【重投】-普通区域-青州市-南镇头村自然村-18264628115-500M-宽带上网投诉-次数0-20240715124114X474445785</t>
  </si>
  <si>
    <t>2024-07-16 08:00:00</t>
  </si>
  <si>
    <t>20240715124114X474445785</t>
  </si>
  <si>
    <t xml:space="preserve">【农村网络投诉】流程受理流水号：20240715124017182646281151063956
客户号码:18264628115
客户姓名:黄**
投诉地市:潍坊
来话流水:2024071512393415520823252
宽带账号:18264628115
宽带账号归属地市:潍坊
宽带账号归属区县:青州市
故障地址:潍坊青州市王坟镇南镇头村南镇头村自然村2次扩容村3号箱（张绍亭）*********
联系电话:15621650285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12:17:08
具体故障现象:光猫亮红灯，
客户其他诉求:
</t>
  </si>
  <si>
    <t>2024-07-15 12:55:37</t>
  </si>
  <si>
    <t>2024-07-15 12:55:56</t>
  </si>
  <si>
    <t>SD-057-240715-489730-7895</t>
  </si>
  <si>
    <t>2024-07-15 18:16:20</t>
  </si>
  <si>
    <t>普通区域--null--宽带上网投诉-次数0-202407150000514342</t>
  </si>
  <si>
    <t>202407150000514342</t>
  </si>
  <si>
    <t>202407150000514342#*YWDZ01
服务号码：18366331709，
号码归属地：潍坊安丘 ，
请查原因；
用户品牌：动感地带；
是否外呼开通：否；
客户质疑：499元华为全光WiFi1+1（V173-50）【Y，有序】、宽带接入费用180元、有线宽带融合套餐免预存协议在网2年，2年内取消需补交180元初装费，
接触录音流水号：2024071516480654620846680；联系电话：18366331709；
受理明细：536240622014309354，争议业务名称：宽带接入费用180元，殷**，18366331709，产品变更，2024-06-22 16:20:38,张春荣(f802100j)，安丘-贾戈网格-铁通大众直销(SD.LF.08.10.02.11)；
受理明细：536240622014309354，争议业务名称：有线宽带融合套餐免预存协议在网2年，2年内取消需补交180元初装费，殷**，18366331709，产品变更，2024-06-22 16:20:38,张春荣(f802100j)，安丘-贾戈网格-铁通大众直销(SD.LF.08.10.02.11)；
备注：： 用户对有线宽带融合套餐业务有疑问 表示家里的宽带都没有安装好，解释不认可 请回复处理
;宽带小区$[董家王封]$</t>
  </si>
  <si>
    <t>2024-07-16 13:59:14</t>
  </si>
  <si>
    <t>SD-057-240715-267380-8671</t>
  </si>
  <si>
    <t>2024-07-15 19:32:52</t>
  </si>
  <si>
    <t>普通区域-奎文区-春景花园-15063680013-1000M-魔百和投诉-次数0-202407150000620278</t>
  </si>
  <si>
    <t>202407150000620278</t>
  </si>
  <si>
    <t>202407150000620278#流程受理流水号：20240715193217150636800131142434
客户号码:15063680013
客户姓名:王**
投诉地市:潍坊
来话流水:2024071519270288420843895
宽带账号:15063680013
宽带账号归属地市:潍坊
宽带账号归属区县:奎文区
故障地址:潍坊奎文区高新城区福寿街春景花园3号楼(高)*********
联系电话:15063680013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故障时间:2024-07-15 19:33:59
魔百和单播/组播:组播
具体故障现象:电视直播或点播无法观看，
客户其他诉求:
魔百和单/组播：组播;宽带小区$[春景花园]$</t>
  </si>
  <si>
    <t>2024-07-15 19:33:43</t>
  </si>
  <si>
    <t>2024-07-15 19:34:03</t>
  </si>
  <si>
    <t>SD-851-315537-7194-13674</t>
  </si>
  <si>
    <t>SD-057-240715-940215-8267</t>
  </si>
  <si>
    <t>2024-07-15 19:00:27</t>
  </si>
  <si>
    <t>【调研】-普通区域-潍城区-恒信永祥苑-18353652379-1000M-宽带上网投诉-次数0-202407150000600829 二级督办</t>
  </si>
  <si>
    <t>202407150000600829</t>
  </si>
  <si>
    <t>202407150000600829#受理号码 : 18353652379客户姓名 : 王**号码归属地 : 潍坊坊子 － 坊子用户品牌 : 全球通
用户来电表示对前期工单处理结果不满意，详见前期工单流水：202407130000613162，要求10086联系，请协助处理，谢谢
联系人：先生   联系电话：18353652379  录音流水：2024071518531053820854297</t>
  </si>
  <si>
    <t>2024-07-15 19:05:37</t>
  </si>
  <si>
    <t>2024-07-15 19:09:41</t>
  </si>
  <si>
    <t>SD-057-240715-184726-8286</t>
  </si>
  <si>
    <t>2024-07-15 19:02:38</t>
  </si>
  <si>
    <t>普通区域-高密市-商业街-18706564979-100M-宽带上网投诉-次数0-20240715190031X231082819</t>
  </si>
  <si>
    <t>20240715190031X231082819</t>
  </si>
  <si>
    <t xml:space="preserve">流程受理流水号：20240715185743187065649791137859
客户号码:18706564979
客户姓名:蒋**
投诉地市:潍坊
来话流水:2024071518572275820879615
宽带账号:18706564979
宽带账号归属地市:潍坊
宽带账号归属区县:高密市
故障地址:潍坊高密市夏庄镇栾家店夏庄商业街市场（小微）28号住户对面杆上1号箱*********
联系电话:18706564979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18:59:22
具体故障现象:光猫亮红灯，
客户其他诉求:
</t>
  </si>
  <si>
    <t>2024-07-15 19:10:26</t>
  </si>
  <si>
    <t>2024-07-15 19:10:48</t>
  </si>
  <si>
    <t>SD-852-287271-208-27601</t>
  </si>
  <si>
    <t>SD-057-240715-379265-9687</t>
  </si>
  <si>
    <t>2024-07-15 21:33:30</t>
  </si>
  <si>
    <t>80+普通-FTTR-普通区域-高密市-盛天名城-15965025060-1000M-宽带上网投诉-次数0-202407150000662369</t>
  </si>
  <si>
    <t>202407150000662369</t>
  </si>
  <si>
    <t>202407150000662369#宽带账号：15965025060；宽带地址：潍坊高密市朝阳街道花园街盛天名城3号楼；客户来电反映移动高清*****，客户不在现场，无法配合线上指导，要求上门，请协助处理，谢谢！联系电话：15965025060；联系人：先生；来电流水：2024071521294621620849975</t>
  </si>
  <si>
    <t>2024-07-15 21:36:51</t>
  </si>
  <si>
    <t>2024-07-15 21:37:18</t>
  </si>
  <si>
    <t>SD-851-247584-8549-11827</t>
  </si>
  <si>
    <t>SD-057-240715-496025-7914</t>
  </si>
  <si>
    <t>2024-07-15 18:17:48</t>
  </si>
  <si>
    <t>普通区域-诸城市-大华社区-15863267300-1000M-宽带上网投诉-次数0-20240715181621X581620974</t>
  </si>
  <si>
    <t>20240715181621X581620974</t>
  </si>
  <si>
    <t xml:space="preserve">流程受理流水号：20240715181405158632673001131321
客户号码:15863267300
客户姓名:徐**
投诉地市:潍坊
来话流水:2024071518124800720881737
宽带账号:15863267300
宽带账号归属地市:潍坊
宽带账号归属区县:诸城市
故障地址:潍坊诸城市密州街道东关大街大华社区城关粮管所家属院北楼*********
联系电话:15863267300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18:15:59
具体故障现象:光猫亮红灯，
客户其他诉求:
</t>
  </si>
  <si>
    <t>2024-07-15 18:19:01</t>
  </si>
  <si>
    <t>SD-852-277967-2329-17234</t>
  </si>
  <si>
    <t>SD-057-240715-087153-8307</t>
  </si>
  <si>
    <t>2024-07-15 19:05:15</t>
  </si>
  <si>
    <t>普通区域-寒亭区-三中小区-13791655896-300M-魔百和投诉-次数0-202407150000608136</t>
  </si>
  <si>
    <t>202407150000608136</t>
  </si>
  <si>
    <t>202407150000608136#流程受理流水号：20240715190439137916558961138779
客户号码:13791655896
客户姓名:解**
投诉地市:潍坊
来话流水:2024071519012176620803159
宽带账号:13791655896
宽带账号归属地市:潍坊
宽带账号归属区县:寒亭区
故障地址:潍坊寒亭区固堤镇坊央路三中小区1号楼*********
联系电话:13791655896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故障时间:2024-07-15 19:04:10
魔百和单播/组播:组播
具体故障现象:电视直播或点播无法观看， 2002 修复不恢复
客户其他诉求:
魔百和单/组播：组播;宽带小区$[三中小区]$</t>
  </si>
  <si>
    <t>2024-07-15 19:09:29</t>
  </si>
  <si>
    <t>2024-07-15 19:09:50</t>
  </si>
  <si>
    <t>SD-057-240715-280791-7433</t>
  </si>
  <si>
    <t>2024-07-15 17:28:47</t>
  </si>
  <si>
    <t>【调研】-80+普通-普通区域-青州市-青州古城-15963638582-200M-宽带上网投诉-次数0-202407150000539806</t>
  </si>
  <si>
    <t>2024-07-16 18:29:00</t>
  </si>
  <si>
    <t>202407150000539806</t>
  </si>
  <si>
    <t xml:space="preserve">202407150000539806#【已关注中国移动10086微信公众号】流程受理流水号：20240715172752159636385821121801
客户号码:15963638582
客户姓名:牛**
投诉地市:潍坊
来话流水:2024071517272024820827640
宽带账号:15963638582
宽带账号归属地市:潍坊
宽带账号归属区县:青州市
故障地址:潍坊青州市王府街道玲珑山南路青州古城57号（穆斯林小区西外墙）*********
联系电话:15963638582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故障时间:2024-07-15 17:28:30
具体故障现象:光猫亮红灯，
客户其他诉求:客户侧为质差终端，要求上门更换终端并一并处理故障问题。
</t>
  </si>
  <si>
    <t>2024-07-15 17:32:26</t>
  </si>
  <si>
    <t>2024-07-15 17:39:39</t>
  </si>
  <si>
    <t>SD-852-298138-1099-27092</t>
  </si>
  <si>
    <t>SD-057-240715-067581-7419</t>
  </si>
  <si>
    <t>2024-07-15 17:26:25</t>
  </si>
  <si>
    <t>【调研】-80+普通-普通区域-青州市-盛世家园二组团-13780803657-500M-宽带上网投诉-次数0-20240715172458X498321662</t>
  </si>
  <si>
    <t>2024-07-16 18:27:00</t>
  </si>
  <si>
    <t>20240715172458X498321662</t>
  </si>
  <si>
    <t xml:space="preserve">流程受理流水号：20240715172238137808036571120669
客户号码:13780803657
客户姓名:王**
投诉地市:潍坊
来话流水:2024071517210482620854556
宽带账号:13780803657
宽带账号归属地市:潍坊
宽带账号归属区县:青州市
故障地址:潍坊青州市东夏镇巴黎路盛世家园二组团22号楼1-401*********
联系电话:18853616361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故障细类:宽带无法上网(专席)
携转原因:
故障时间:2024-07-15 17:23:59
具体故障现象:提示网络无法连接，密码登陆不上，用不了宽带
客户其他诉求:
</t>
  </si>
  <si>
    <t>2024-07-15 17:32:09</t>
  </si>
  <si>
    <t>2024-07-15 17:32:35</t>
  </si>
  <si>
    <t>SD-851-295538-779-25719</t>
  </si>
  <si>
    <t>SD-057-240715-473589-7421</t>
  </si>
  <si>
    <t>2024-07-15 17:26:33</t>
  </si>
  <si>
    <t>80+普通-普通区域-寿光市-文汇苑-15053635764-300M-宽带上网投诉-次数0-20240715172514X514334340</t>
  </si>
  <si>
    <t>20240715172514X514334340</t>
  </si>
  <si>
    <t xml:space="preserve">流程受理流水号：20240715172401150536357641120971
客户号码:15053635764
客户姓名:刘**
投诉地市:潍坊
来话流水:2024071517214766820863071
宽带账号:15053635764
宽带账号归属地市:潍坊
宽带账号归属区县:寿光市
故障地址:潍坊寿光市田柳田柳中心街文汇苑3号楼*********
联系电话:13508968675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
携转原因:
故障时间:2024-07-15 17:24:11
具体故障现象:光猫亮红灯，
客户其他诉求:要求退还无法使用期间的宽带费用，
</t>
  </si>
  <si>
    <t>2024-07-15 17:33:58</t>
  </si>
  <si>
    <t>2024-07-15 17:34:39</t>
  </si>
  <si>
    <t>SD-057-240715-512493-8769</t>
  </si>
  <si>
    <t>2024-07-15 19:42:58</t>
  </si>
  <si>
    <t>【调研】-80+普通-(目标)普通区域-安丘市-大朱旺村自然村-15866137773-300M-宽带上网投诉-次数0-202407150000623543</t>
  </si>
  <si>
    <t>202407150000623543</t>
  </si>
  <si>
    <t xml:space="preserve">202407150000623543#
宽带账号：15866137773；宽带地址：潍坊安丘市刘家尧镇大朱旺村大朱旺村自然村大朱旺村西15号箱韩殿光东；客户来电反映宽带机顶盒电视不能看，点击电视频道进入显示山东IPTV，无法进入，拔插网线重启未恢复，设置DHCP成功未恢复，经查询客户侧为质差机顶盒，请协助上门更换终端并一并处理故障问题，谢谢！联系电话：15866137773；联系人：；来电流水：2024071519313787220867463。
</t>
  </si>
  <si>
    <t>2024-07-15 19:45:54</t>
  </si>
  <si>
    <t>2024-07-15 19:46:16</t>
  </si>
  <si>
    <t>SD-057-240715-420593-9533</t>
  </si>
  <si>
    <t>2024-07-15 21:06:31</t>
  </si>
  <si>
    <t>普通区域-临朐县-朐山国际二期-19806229520-100M-宽带上网投诉-次数0-202407150000654361</t>
  </si>
  <si>
    <t>202407150000654361</t>
  </si>
  <si>
    <t>202407150000654361#流程受理流水号：20240715210413198062295201152751
客户号码:19806229520
客户姓名:刘**
投诉地市:潍坊
来话流水:2024071521032850020868609
宽带账号:19806229520
宽带账号归属地市:潍坊
宽带账号归属区县:临朐县
故障地址:潍坊临朐县东城街道骈邑路朐山国际二期26号楼2单元1702
联系电话:19806229520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故障细类:宽带无法上网(专席)
携转原因:
故障时间:2024-07-15 21:05:52
具体故障现象:光猫灯正常但电脑手机无法上网，
客户其他诉求:
;宽带小区$[朐山国际二期]$</t>
  </si>
  <si>
    <t>2024-07-15 21:10:06</t>
  </si>
  <si>
    <t>2024-07-15 21:10:46</t>
  </si>
  <si>
    <t>SD-057-240715-743825-2578</t>
  </si>
  <si>
    <t>2024-07-15 10:33:36</t>
  </si>
  <si>
    <t>【调研】-普通区域-寿光市-东里新村-15265673913-300M-宽带上网投诉-次数0-202407150000210595</t>
  </si>
  <si>
    <t>202407150000210595</t>
  </si>
  <si>
    <t>202407150000210595#宽带账号：15265673913；宽带地址：潍坊寿光市田马田二村田二村自然村49号箱*********；接入方式：FTTH，当前是否在线：在线，端到端诊断结果：客户侧设备问题，是否智能网关：，客户反映无法上网，要求尽快处理回复！来电流水：2024071510290746320837469联系电话：15265673913</t>
  </si>
  <si>
    <t>2024-07-15 10:42:39</t>
  </si>
  <si>
    <t>2024-07-15 10:43:06</t>
  </si>
  <si>
    <t>SD-852-240799-847-4012</t>
  </si>
  <si>
    <t>SD-057-240715-019854-3968</t>
  </si>
  <si>
    <t>2024-07-15 12:17:35</t>
  </si>
  <si>
    <t>普通区域-诸城市-龙都现代城-13791854415-300M-宽带上网投诉-次数0-20240715121553X953349659</t>
  </si>
  <si>
    <t>20240715121553X953349659</t>
  </si>
  <si>
    <t xml:space="preserve">流程受理流水号：20240715121521137918544151059953
客户号码:13791854415
客户姓名:曹**
投诉地市:潍坊
来话流水:2024071512150807820843923
宽带账号:13791854415
宽带账号归属地市:潍坊
宽带账号归属区县:诸城市
故障地址:潍坊诸城市龙都街道人民路龙都现代城50号楼*********
联系电话:13791854415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12:15:43
具体故障现象:提示网络无法连接，
客户其他诉求:
</t>
  </si>
  <si>
    <t>2024-07-15 12:23:45</t>
  </si>
  <si>
    <t>2024-07-15 12:23:59</t>
  </si>
  <si>
    <t>SD-851-231311-16279-29327</t>
  </si>
  <si>
    <t>SD-057-240715-201534-2621</t>
  </si>
  <si>
    <t>2024-07-15 10:36:08</t>
  </si>
  <si>
    <t>【调研】-80+银卡-普通区域-青州市-高庙村工业园区-13953673296-200M-宽带上网投诉-次数0-20240715103429X869491164</t>
  </si>
  <si>
    <t>2024-07-16 11:37:00</t>
  </si>
  <si>
    <t>20240715103429X869491164</t>
  </si>
  <si>
    <t xml:space="preserve">【农村网络投诉】流程受理流水号：20240715103243139536732961034517
客户号码:13953673296
客户姓名:王**
投诉地市:潍坊
来话流水:2024071510314516320873683
宽带账号:13953673296
宽带账号归属地市:潍坊
宽带账号归属区县:青州市
故障地址:潍坊青州市邵庄镇高庙村高庙村工业园区3号箱（圣润德厂西）*********
联系电话:13686362200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10:33:01
具体故障现象:光猫亮红灯，
客户其他诉求:
</t>
  </si>
  <si>
    <t>2024-07-15 10:40:07</t>
  </si>
  <si>
    <t>2024-07-15 10:40:25</t>
  </si>
  <si>
    <t>SD-851-234135-2621-14839</t>
  </si>
  <si>
    <t>SD-057-240715-748065-7411</t>
  </si>
  <si>
    <t>2024-07-15 17:25:59</t>
  </si>
  <si>
    <t>80+金卡-普通区域-奎文区-北王社区-15153600121-500M-宽带上网投诉-次数0-202407150000537667</t>
  </si>
  <si>
    <t>2024-07-16 18:26:00</t>
  </si>
  <si>
    <t>202407150000537667</t>
  </si>
  <si>
    <t xml:space="preserve">202407150000537667#【已关注中国移动10086微信公众号】流程受理流水号：20240715172501151536001211121172
客户号码:15153600121
客户姓名:曹**
投诉地市:潍坊
来话流水:2024071517243262520895291
宽带账号:15153600121
宽带账号归属地市:潍坊
宽带账号归属区县:奎文区
故障地址:潍坊奎文区潍洲路街道潍洲路北王社区北区平房区东1路南路东第7排22#*********
联系电话:15153600121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故障时间:2024-07-15 17:25:08
具体故障现象:光猫亮红灯，
客户其他诉求:客户侧为质差终端，要求上门更换终端并一并处理故障问题。
</t>
  </si>
  <si>
    <t>2024-07-15 17:31:09</t>
  </si>
  <si>
    <t>2024-07-15 17:41:14</t>
  </si>
  <si>
    <t>SD-057-240715-187396-8693</t>
  </si>
  <si>
    <t>2024-07-15 19:35:41</t>
  </si>
  <si>
    <t>普通区域-诸城市-高强度紧固件家属院-1556360793802-300M-宽带上网投诉-次数0-20240715193410X250685157</t>
  </si>
  <si>
    <t>20240715193410X250685157</t>
  </si>
  <si>
    <t xml:space="preserve">流程受理流水号：2024071519322915563607938021142454
客户号码:1556360793802
客户姓名:
投诉地市:潍坊
来话流水:2024071519273255920846423
宽带账号:1556360793802
宽带账号归属地市:潍坊
宽带账号归属区县:诸城市
故障地址:潍坊诸城市密州街道东武街高强度紧固件家属院3号楼*********
联系电话:15563607938
联系人:先生/女士
工单紧急程度:紧急
是否有升级投诉倾向:否
是否重复投诉:否
是否携转意向:否
是否投诉倾向:否
是否智能网关:智能网关
当前是否在线:是
接入方式:FTTH
端到端诊断结果:客户侧设备问题
是否质差终端:无质差信息
光功率:-20.04
故障大类:宽带/电视
故障细类:宽带无法上网
携转原因:
故障时间:2024-07-15 19:32:38
具体故障现象:打不开网页，
客户其他诉求:表示宽带一直无法使用，但是费用正常扣费，对此不满，要求投诉，提及工信部投诉，要求退还无法使用期间产生的扣费，另外表示前期保修后一直无人上门维修
</t>
  </si>
  <si>
    <t>2024-07-15 19:37:04</t>
  </si>
  <si>
    <t>SD-851-323019-1160-21076</t>
  </si>
  <si>
    <t>SD-057-240715-649012-3973</t>
  </si>
  <si>
    <t>80+普通-普通区域-安丘市-西古庙村自然村-13406680469-300M-宽带上网投诉-次数0-202407150000308226</t>
  </si>
  <si>
    <t>202407150000308226</t>
  </si>
  <si>
    <t xml:space="preserve">202407150000308226#流程受理流水号：20240715121656134066804691060219
客户号码:13406680469
客户姓名:程**
投诉地市:潍坊
来话流水:2024071512152442420846101
宽带账号:13406680469
宽带账号归属地市:潍坊
宽带账号归属区县:安丘市
故障地址:潍坊安丘市柘山镇西古庙村西古庙村自然村西古庙追加8号箱程树温*********
联系电话:13406680469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光功率:-23.01
故障大类:宽带/电视
故障细类:移动高清电视故障
携转原因:
故障时间:2024-07-15 12:17:06
魔百和单播/组播:组播
具体故障现象:电视直播或点播无法观看，
客户其他诉求:客户侧为质差终端，要求上门更换终端并一并处理故障问题。
</t>
  </si>
  <si>
    <t>2024-07-15 12:22:09</t>
  </si>
  <si>
    <t>2024-07-15 12:22:40</t>
  </si>
  <si>
    <t>SD-851-210329-8714-24156</t>
  </si>
  <si>
    <t>SD-057-240715-147236-5299</t>
  </si>
  <si>
    <t>2024-07-15 14:11:22</t>
  </si>
  <si>
    <t>普通区域-寒亭区-东南堤村自然村-15153687984-500M-宽带上网投诉-次数0-20240715140934X774578162</t>
  </si>
  <si>
    <t>20240715140934X774578162</t>
  </si>
  <si>
    <t xml:space="preserve">【农村网络投诉】流程受理流水号：20240715140839151536879841076934
客户号码:15153687984
客户姓名:孙**
投诉地市:潍坊
来话流水:2024071514080169920878827
宽带账号:15153687984
宽带账号归属地市:潍坊
宽带账号归属区县:寒亭区
故障地址:潍坊寒亭区朱里镇东南堤村251号
联系电话:15153687984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14:11:05
具体故障现象:无法上网，
客户其他诉求:
</t>
  </si>
  <si>
    <t>2024-07-15 14:15:43</t>
  </si>
  <si>
    <t>2024-07-15 14:16:04</t>
  </si>
  <si>
    <t>SD-851-328945-3747-2282</t>
  </si>
  <si>
    <t>SD-057-240715-851406-2650</t>
  </si>
  <si>
    <t>2024-07-15 10:38:14</t>
  </si>
  <si>
    <t>普通区域-寿光市-李家坞村自然村-15063692244-200M-宽带上网投诉-次数0-20240715103550X950499243</t>
  </si>
  <si>
    <t>2024-07-16 11:39:00</t>
  </si>
  <si>
    <t>20240715103550X950499243</t>
  </si>
  <si>
    <t xml:space="preserve">【农村网络投诉】流程受理流水号：20240715103508150636922441035194
客户号码:15063692244
客户姓名:徐**
投诉地市:潍坊
来话流水:2024071510342070620808880
宽带账号:15063692244
宽带账号归属地市:潍坊
宽带账号归属区县:寿光市
故障地址:潍坊寿光市卧铺李家坞村李家坞村自然村李家坞村东南扩容*********
联系电话:17865623789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10:34:38
具体故障现象:光信号红灯     ，已指导捋顺插紧光纤线未恢复，请协助处理，谢谢
客户其他诉求:
</t>
  </si>
  <si>
    <t>2024-07-15 10:40:18</t>
  </si>
  <si>
    <t>2024-07-15 10:40:46</t>
  </si>
  <si>
    <t>SD-057-240715-149725-8749</t>
  </si>
  <si>
    <t>2024-07-15 19:41:05</t>
  </si>
  <si>
    <t>普通区域-奎文区-王侯嘉苑西区-13402269976-1000M-宽带上网投诉-次数0-20240715193936X576888659</t>
  </si>
  <si>
    <t>20240715193936X576888659</t>
  </si>
  <si>
    <t xml:space="preserve">流程受理流水号：20240715193851134022699761143291
客户号码:13402269976
客户姓名:彭*
投诉地市:潍坊
来话流水:2024071519372165820896216
宽带账号:13402269976
宽带账号归属地市:潍坊
宽带账号归属区县:奎文区
故障地址:潍坊奎文区清池府清街王侯嘉苑西区15号楼*********
联系电话:13402269976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19:42:30
具体故障现象:光猫亮红灯，
客户其他诉求:
</t>
  </si>
  <si>
    <t>2024-07-15 19:43:21</t>
  </si>
  <si>
    <t>2024-07-15 19:49:30</t>
  </si>
  <si>
    <t>SD-851-319649-13795-10098</t>
  </si>
  <si>
    <t>SD-057-240715-410356-8786</t>
  </si>
  <si>
    <t>2024-07-15 19:44:41</t>
  </si>
  <si>
    <t>80+普通-普通区域-诸城市-西关百盛家属院-15063625673-1000M-宽带上网投诉-次数0-202407150000622970</t>
  </si>
  <si>
    <t>202407150000622970</t>
  </si>
  <si>
    <t>202407150000622970#宽带账号：15063625673；宽带地址：潍坊诸城市密州街道西关大街西关百盛家属院百盛家属楼*********；客户来电反映宽带无法使用，客户不在现场，无法配合线上指导，要求上门，请协助处理，谢谢！！来电流水：2024071519425944320824562，联系电话：15063625673</t>
  </si>
  <si>
    <t>2024-07-15 19:46:32</t>
  </si>
  <si>
    <t>2024-07-15 19:46:57</t>
  </si>
  <si>
    <t>SD-852-300217-104-24510</t>
  </si>
  <si>
    <t>SD-057-240715-504913-3901</t>
  </si>
  <si>
    <t>2024-07-15 12:14:34</t>
  </si>
  <si>
    <t>【调研】-80+银卡-普通区域-潍城区-巴塞小镇-13406696958-300M-宽带上网投诉-次数0-20240715121301X781949969</t>
  </si>
  <si>
    <t>20240715121301X781949969</t>
  </si>
  <si>
    <t xml:space="preserve">流程受理流水号：20240715120911134066969581058911
客户号码:13406696958
客户姓名:高**
投诉地市:潍坊
来话流水:2024071512090293620894275
宽带账号:13406696958
宽带账号归属地市:潍坊
宽带账号归属区县:潍城区
故障地址:潍坊潍城区南关街道水库路巴塞小镇5号楼-3-201*********
联系电话:13406696958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光功率:-15.67
故障大类:宽带/电视
故障细类:网速慢/上网掉线(专席)
携转原因:
故障时间:2024-07-15 12:18:53
具体故障现象:网速慢卡顿，
客户其他诉求:客户来电反映家里宽带上网网速慢卡顿，线上排障不配合，拒绝线上排障，请协助处理，谢谢
</t>
  </si>
  <si>
    <t>2024-07-15 12:18:11</t>
  </si>
  <si>
    <t>2024-07-15 12:18:32</t>
  </si>
  <si>
    <t>SD-057-240715-584917-8373</t>
  </si>
  <si>
    <t>2024-07-15 19:11:20</t>
  </si>
  <si>
    <t>普通区域-寒亭区-卫生局宿舍小区-15853615950-200M-魔百和投诉-次数0-202407150000609940</t>
  </si>
  <si>
    <t>202407150000609940</t>
  </si>
  <si>
    <t>202407150000609940#流程受理流水号：20240715191019158536159501139581
客户号码:15853615950
客户姓名:陈**
投诉地市:潍坊
来话流水:2024071519021662020808316
宽带账号:15853615950
宽带账号归属地市:潍坊
宽带账号归属区县:寒亭区
故障地址:潍坊寒亭区寒亭街道民主东街卫生局宿舍小区卫校宿舍小区3号楼*********
联系电话:15853615950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故障细类:移动高清电视故障(专席)
携转原因:
故障时间:2024-07-15 19:10:48
魔百和单播/组播:组播
具体故障现象:看电视直播的时候卡顿
客户其他诉求:
魔百和单/组播：组播;宽带小区$[卫生局宿舍小区]$</t>
  </si>
  <si>
    <t>2024-07-15 19:18:21</t>
  </si>
  <si>
    <t>2024-07-15 19:19:01</t>
  </si>
  <si>
    <t>SD-057-240715-187306-7404</t>
  </si>
  <si>
    <t>2024-07-15 17:23:19</t>
  </si>
  <si>
    <t>【调研】-80+普通-普通区域-寿光市-现代嘉苑-15965026578-500M-宽带上网投诉-次数0-20240715172214X334995367</t>
  </si>
  <si>
    <t>2024-07-16 18:24:00</t>
  </si>
  <si>
    <t>20240715172214X334995367</t>
  </si>
  <si>
    <t xml:space="preserve">流程受理流水号：20240715172153159650265781120510
客户号码:15965026578
客户姓名:张**
投诉地市:潍坊
来话流水:2024071517205646620852963
宽带账号:15965026578
宽带账号归属地市:潍坊
宽带账号归属区县:寿光市
故障地址:潍坊寿光市圣城街道建新街现代嘉苑3号楼*********
联系电话:15965026578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故障细类:网速慢/上网掉线(专席)
携转原因:
故障时间:2024-07-15 17:24:36
具体故障现象:网速慢卡顿，
客户其他诉求:
</t>
  </si>
  <si>
    <t>2024-07-15 17:25:23</t>
  </si>
  <si>
    <t>2024-07-15 17:26:07</t>
  </si>
  <si>
    <t>SD-057-240715-196342-8814</t>
  </si>
  <si>
    <t>2024-07-15 19:47:47</t>
  </si>
  <si>
    <t>【调研】-普通区域-奎文区-沙窝小区-18053612356-500M-宽带上网投诉-次数0-202407150000627246</t>
  </si>
  <si>
    <t>202407150000627246</t>
  </si>
  <si>
    <t>202407150000627246#宽带账号：18053612356；宽带地址：
潍坊奎文区北苑街道玄武街沙窝小区4号楼；客户来电反映电视无法观看，经查询客户侧为质差路由器，请协助上门更换终端并一并处理故障问题，谢谢！联系电话：18053612356；联系人：杨**；来电流水：2024071519414093620817725。</t>
  </si>
  <si>
    <t>2024-07-15 19:49:09</t>
  </si>
  <si>
    <t>2024-07-15 19:49:35</t>
  </si>
  <si>
    <t>SD-057-240715-372598-9489</t>
  </si>
  <si>
    <t>2024-07-15 21:04:57</t>
  </si>
  <si>
    <t>普通区域-昌邑市-柳疃营业厅-15762662387-200M-宽带上网投诉-次数0-202407150000654064</t>
  </si>
  <si>
    <t>202407150000654064</t>
  </si>
  <si>
    <t>202407150000654064#要求装维上门服务：宽带账号：15762662387；宽带地址：潍坊昌邑市柳疃镇柳疃街柳疃营业厅；客户来电反映宽带无法正常上网，客户不配合排障，要求上门，请协助处理，谢谢！联系电话：15762662387；联系人：先生；来电流水：2024071520585282620852587</t>
  </si>
  <si>
    <t>2024-07-15 21:07:34</t>
  </si>
  <si>
    <t>2024-07-15 21:08:03</t>
  </si>
  <si>
    <t>SD-851-274678-8286-9390</t>
  </si>
  <si>
    <t>SD-057-240715-487603-8356</t>
  </si>
  <si>
    <t>2024-07-15 19:09:58</t>
  </si>
  <si>
    <t>80+白金-普通区域-昌乐县-西崔村自然村-15065637226-1000M-宽带上网投诉-次数0-202407150000608967</t>
  </si>
  <si>
    <t>202407150000608967</t>
  </si>
  <si>
    <t>202407150000608967#宽带账号：15065637226；宽带地址：潍坊昌乐县宝城街道西崔村西崔村自然村西崔村；客户来电反映移动高清无法观看，机顶盒无响应，客户无法配合线上指导/客户不配合排障，要求去家里，请协助处理，谢谢！联系电话：15963630969；联系人：先生；来电流水：2024071519072717420837525。</t>
  </si>
  <si>
    <t>2024-07-15 19:13:14</t>
  </si>
  <si>
    <t>2024-07-15 19:13:33</t>
  </si>
  <si>
    <t>SD-057-240715-086435-8281</t>
  </si>
  <si>
    <t>2024-07-15 19:02:20</t>
  </si>
  <si>
    <t>【调研】-80+银卡-普通区域-奎文区-恒大名都四期-15866131007-300M-宽带上网投诉-次数0-20240715185935X175967932</t>
  </si>
  <si>
    <t>20240715185935X175967932</t>
  </si>
  <si>
    <t xml:space="preserve">流程受理流水号：20240715185851158661310071138010
客户号码:15866131007
客户姓名:孙**
投诉地市:潍坊
来话流水:2024071518492532020831617
宽带账号:15866131007
宽带账号归属地市:潍坊
宽带账号归属区县:高新
故障地址:潍坊高新新城街道潍县中路恒大名都四期恒大名都四期7号楼*********
联系电话:15866131545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19:00:05
具体故障现象:光猫亮红灯，插紧光纤线，重启未恢复
客户其他诉求:
</t>
  </si>
  <si>
    <t>2024-07-15 19:04:56</t>
  </si>
  <si>
    <t>2024-07-15 19:07:24</t>
  </si>
  <si>
    <t>SD-851-308622-23588-15854</t>
  </si>
  <si>
    <t>SD-057-240715-739216-8322</t>
  </si>
  <si>
    <t>2024-07-15 19:07:06</t>
  </si>
  <si>
    <t>80+金卡-普通区域-临朐县-龙泉小区西区-13863639987-1000M-宽带上网投诉-次数0-202407150000605087</t>
  </si>
  <si>
    <t>202407150000605087</t>
  </si>
  <si>
    <t>202407150000605087#流程受理流水号：20240715190445138636399871138792
客户号码:13863639987
客户姓名:王**
投诉地市:潍坊
来话流水:2024071519031068720813570
宽带账号:13863639987
宽带账号归属地市:潍坊
宽带账号归属区县:临朐县
故障地址:潍坊临朐县城关街道站前街龙泉小区西阔区11号楼2单元401
联系电话:15288828228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光功率:-15.65
故障大类:宽带/电视
故障细类:宽带网速慢/卡顿
携转原因:
故障时间:2024-07-15 19:07:18
具体故障现象:家庭WiFi信号弱，测速不达标
客户其他诉求:
;宽带小区$[龙泉小区西区]$</t>
  </si>
  <si>
    <t>2024-07-15 19:14:06</t>
  </si>
  <si>
    <t>2024-07-15 19:14:27</t>
  </si>
  <si>
    <t>SD-851-312469-18135-14120</t>
  </si>
  <si>
    <t>SD-057-240715-651894-2538</t>
  </si>
  <si>
    <t>2024-07-15 10:32:05</t>
  </si>
  <si>
    <t>普通区域-寿光市-首玺-18416828889-200M-宽带上网投诉-次数0-20240715102952X592675976</t>
  </si>
  <si>
    <t>2024-07-16 11:33:00</t>
  </si>
  <si>
    <t>20240715102952X592675976</t>
  </si>
  <si>
    <t xml:space="preserve">流程受理流水号：20240715102921184168288891033494
客户号码:18416828889
客户姓名:张**
投诉地市:潍坊
来话流水:2024071510270614920809462
宽带账号:18416828889
宽带账号归属地市:潍坊
宽带账号归属区县:寿光市
故障地址:潍坊寿光市圣城街道广场街首玺B座*********
联系电话:18416828889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光功率:-12.93
故障大类:宽带/电视
故障细类:宽带无法上网
携转原因:
故障时间:2024-07-15 10:29:30
具体故障现象:光猫亮红灯，
客户其他诉求:要求尽快处理
</t>
  </si>
  <si>
    <t>2024-07-15 10:40:22</t>
  </si>
  <si>
    <t>2024-07-15 10:40:49</t>
  </si>
  <si>
    <t>SD-057-240715-853172-7712</t>
  </si>
  <si>
    <t>2024-07-15 18:03:30</t>
  </si>
  <si>
    <t>【重投】-【调研】-80+银卡-普通区域-诸城市-中骏璟峰-15006563566-1000M-宽带上网投诉-次数0-202407150000569278</t>
  </si>
  <si>
    <t>202407150000569278</t>
  </si>
  <si>
    <t xml:space="preserve">202407150000569278#宽宽带账号：15006563566；宽带地址：潍坊诸城市龙都街道南外环中骏璟峰2号楼********；客户来电反映宽带故障，客户不在现场，无法配合线上指导，要求上门，请协助处理，谢谢！联系电话：15006563566；联系人：张**；来电流水：2024071517592769020870616。 </t>
  </si>
  <si>
    <t>2024-07-15 18:11:45</t>
  </si>
  <si>
    <t>2024-07-15 18:12:13</t>
  </si>
  <si>
    <t>SD-852-242634-1337-13570</t>
  </si>
  <si>
    <t>SD-057-240715-567398-5097</t>
  </si>
  <si>
    <t>2024-07-15 13:58:16</t>
  </si>
  <si>
    <t>FTTR-普通区域-昌邑市-晴埠村-15066365255-1000M-宽带上网投诉-次数0-202407150000359672</t>
  </si>
  <si>
    <t>202407150000359672</t>
  </si>
  <si>
    <t xml:space="preserve">202407150000359672#宽带账号：15066365255；宽带地址：潍坊昌邑市石埠镇晴埠村晴埠村11号箱王玉富，客户来电反映移动高清，客户不在现场，要求师傅上门，请协助处理，谢谢！联系电话；18706571525；联系人：王**；来电流水：2024071513544762020842618。
</t>
  </si>
  <si>
    <t>2024-07-15 14:01:20</t>
  </si>
  <si>
    <t>2024-07-15 14:01:41</t>
  </si>
  <si>
    <t>SD-851-247819-11300-9683</t>
  </si>
  <si>
    <t>SD-057-240715-621753-9622</t>
  </si>
  <si>
    <t>2024-07-15 21:20:08</t>
  </si>
  <si>
    <t>【追1】【调研】-普通区域-临朐县-月庄自然村-15069616892-200M-宽带上网投诉-次数0-20240715211751X471793449</t>
  </si>
  <si>
    <t>20240715211751X471793449</t>
  </si>
  <si>
    <t xml:space="preserve">【农村网络投诉】流程受理流水号：20240715211606150696168921153560
客户号码:15069616892
客户姓名:李**
投诉地市:潍坊
来话流水:2024071521131805720800492
宽带账号:15069616892
宽带账号归属地市:潍坊
宽带账号归属区县:临朐县
故障地址:潍坊临朐县城关街道月庄月庄自然村月庄5号箱（传涛）pos001-1:8*********
联系电话:15069616892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光功率:-16.27
故障大类:宽带/电视
故障细类:网速慢/上网掉线(专席)
携转原因:
故障时间:2024-07-15 21:14:59
具体故障现象:网速慢卡顿，检查网线，所有网站都慢，超5类网线，千兆路由器，一号千兆口，重启设备,放在宽阔地方.
客户其他诉求:客户提到工信部，消费者热线，市长热线，拦截无线，已告知山东服务质量监督电话：15953110086，有投诉倾向，请处理， 谢谢
</t>
  </si>
  <si>
    <t>2024-07-15 21:21:46</t>
  </si>
  <si>
    <t>2024-07-15 21:26:58</t>
  </si>
  <si>
    <t>SD-057-240715-209654-9623</t>
  </si>
  <si>
    <t>2024-07-15 21:20:16</t>
  </si>
  <si>
    <t>【调研】-普通区域-青州市-七里嘉园-18853686257-300M-宽带上网投诉-次数0-20240715211756X476670917</t>
  </si>
  <si>
    <t>20240715211756X476670917</t>
  </si>
  <si>
    <t xml:space="preserve">流程受理流水号：20240715211652188536862571153617
客户号码:18853686257
客户姓名:王**
投诉地市:潍坊
来话流水:2024071521160648720809418
宽带账号:18853686257
宽带账号归属地市:潍坊
宽带账号归属区县:青州市
故障地址:潍坊青州市东夏镇海岱北路七里嘉园D区1号楼3单元401
联系电话:15163694302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21:17:09
具体故障现象:提示网络无法连接，
客户其他诉求:客户要求尽快上门维修
</t>
  </si>
  <si>
    <t>2024-07-15 21:22:23</t>
  </si>
  <si>
    <t>2024-07-15 21:25:01</t>
  </si>
  <si>
    <t>SD-057-240715-625073-8515</t>
  </si>
  <si>
    <t>2024-07-15 19:16:22</t>
  </si>
  <si>
    <t>【调研】-80+银卡-普通区域-寿光市-后下舟村自然村-18754400564-300M-宽带上网投诉-次数0-202407150000611606</t>
  </si>
  <si>
    <t>202407150000611606</t>
  </si>
  <si>
    <t>202407150000611606#宽带账号18754400564：；宽带地址：潍坊寿光市侯镇后下舟村后下舟村自然村后下舟村扩容1号箱；光猫损坏不亮灯，按开关，换电源，未解决，请协助处理，谢谢！联系电话：18754400564；联系人：先生；来电流水：2024071519140273820874208。</t>
  </si>
  <si>
    <t>2024-07-15 19:19:17</t>
  </si>
  <si>
    <t>2024-07-15 19:20:19</t>
  </si>
  <si>
    <t>SD-057-240715-189352-8467</t>
  </si>
  <si>
    <t>2024-07-15 19:14:33</t>
  </si>
  <si>
    <t>普通区域-奎文区-金都时代新城-18369605715-300M-宽带上网投诉-次数0-20240715191330X106008370</t>
  </si>
  <si>
    <t>20240715191330X106008370</t>
  </si>
  <si>
    <t xml:space="preserve">流程受理流水号：20240715191215183696057151139838
客户号码:18369605715
客户姓名:金*
投诉地市:潍坊
来话流水:2024071519112890320859960
宽带账号:18369605715
宽带账号归属地市:潍坊
宽带账号归属区县:奎文区
故障地址:潍坊奎文区北苑街道北宫街金都时代新城58号楼3单元902
联系电话:18369605715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
故障细类:宽带无法上网(专席)
携转原因:
故障时间:2024-07-15 19:12:41
具体故障现象:提示网络无法连接，
客户其他诉求:
</t>
  </si>
  <si>
    <t>2024-07-15 19:20:21</t>
  </si>
  <si>
    <t>2024-07-15 19:24:17</t>
  </si>
  <si>
    <t>SD-057-240715-879203-8789</t>
  </si>
  <si>
    <t>2024-07-15 19:44:46</t>
  </si>
  <si>
    <t>80+银卡-普通区域-奎文区-上河园小区-15206303333-300M-宽带上网投诉-次数0-20240715194245X765245206</t>
  </si>
  <si>
    <t>20240715194245X765245206</t>
  </si>
  <si>
    <t xml:space="preserve">流程受理流水号：20240715194204152063033331143690
客户号码:15206303333
客户姓名:吕*
投诉地市:潍坊
来话流水:2024071519394474020808138
宽带账号:15206303333
宽带账号归属地市:潍坊
宽带账号归属区县:奎文区
故障地址:潍坊奎文区北苑街道则尔庄上河园小区19号楼*********
联系电话:13563637777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19:46:15
具体故障现象:光猫亮红灯，请协助处理
客户其他诉求:
</t>
  </si>
  <si>
    <t>2024-07-15 19:46:10</t>
  </si>
  <si>
    <t>2024-07-15 19:47:31</t>
  </si>
  <si>
    <t>SD-057-240715-786453-5364</t>
  </si>
  <si>
    <t>2024-07-15 14:18:01</t>
  </si>
  <si>
    <t>80+白金-普通区域-奎文区-城郊检察院宿舍-15866593699-1000M-魔百和投诉-次数0-20240715141250X970206692</t>
  </si>
  <si>
    <t>20240715141250X970206692</t>
  </si>
  <si>
    <t>流程 ： 
 流程受理流水号：20240715141034158665936991077296; 
手机号码 ：15866593699；
客户姓名 ：高**；
投诉地市 ：潍坊；
来话流水 ：2024071514092151720894149；
宽带账号 ：15866593699；
宽带账号归属地市 ：潍坊；
宽带账号归属区县 ：高新；
联系人 ：高**；
故障地址 ：潍坊高新高新城区桐荫街城郊检察院宿舍1号楼；
联系电话 ：13963689855；
是否升级倾向 ：否；
是否投诉倾向 ：否；
工单内容 ：客户来电反映观看电视时。电视频道无法回看，电视打开时广告声音大无法关不，客户不认可。请协助处理，谢谢；
_是否智能网关：否</t>
  </si>
  <si>
    <t>2024-07-15 14:22:56</t>
  </si>
  <si>
    <t>2024-07-15 14:23:41</t>
  </si>
  <si>
    <t>SD-851-297657-35818-9637</t>
  </si>
  <si>
    <t>SD-057-240715-382641-8315</t>
  </si>
  <si>
    <t>2024-07-15 19:05:48</t>
  </si>
  <si>
    <t>80+普通-(目标)普通区域-奎文区-北大锦城-13853688926-300M-宽带上网投诉-次数0-20240715190328X408934868</t>
  </si>
  <si>
    <t>20240715190328X408934868</t>
  </si>
  <si>
    <t xml:space="preserve">流程受理流水号：20240715190254138536889261138560
客户号码:13853688926
客户姓名:陶**
投诉地市:潍坊
来话流水:2024071518591454320890675
宽带账号:13853688926
宽带账号归属地市:潍坊
宽带账号归属区县:高新
故障地址:潍坊高新高新城区北宫街北大锦城20号楼*********
联系电话:13853688926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19:03:04
具体故障现象:视频无法播放，
客户其他诉求:
</t>
  </si>
  <si>
    <t>2024-07-15 19:07:39</t>
  </si>
  <si>
    <t>2024-07-15 19:09:12</t>
  </si>
  <si>
    <t>SD-057-240715-567084-7799</t>
  </si>
  <si>
    <t>2024-07-15 18:08:23</t>
  </si>
  <si>
    <t>【追1】80+银卡-普通区域-潍城区-贵和苑三组团-15169664000-300M-宽带上网投诉-次数0-20240715180644X431072000</t>
  </si>
  <si>
    <t>20240715180644X431072000</t>
  </si>
  <si>
    <t xml:space="preserve">流程受理流水号：20240715180426151696640001129584
客户号码:15169664000
客户姓名:陈**
投诉地市:潍坊
来话流水:2024071518031771220804140
宽带账号:15169664000
宽带账号归属地市:潍坊
宽带账号归属区县:潍城区
故障地址:潍坊潍城区经济开发区管理委员会东风西街贵和苑三组团6号楼*********
联系电话:15169664000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18:04:38
具体故障现象:光猫亮红灯，宽带无法使用，请尽快联系处理
客户其他诉求:
</t>
  </si>
  <si>
    <t>2024-07-15 18:10:26</t>
  </si>
  <si>
    <t>2024-07-15 18:10:57</t>
  </si>
  <si>
    <t>SD-057-240715-610329-9646</t>
  </si>
  <si>
    <t>2024-07-15 21:26:05</t>
  </si>
  <si>
    <t>普通区域-青州市-东店富贵苑-13964763197-500M-宽带上网投诉-次数0-20240715212457X897299723</t>
  </si>
  <si>
    <t>20240715212457X897299723</t>
  </si>
  <si>
    <t xml:space="preserve">流程受理流水号：20240715212318139647631971154032
客户号码:13964763197
客户姓名:张**
投诉地市:潍坊
来话流水:2024071521224279520829539
宽带账号:13964763197
宽带账号归属地市:潍坊
宽带账号归属区县:青州市
故障地址:潍坊青州市益都街道衡王府路东店富贵苑11号楼*********
联系电话:13964763947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21:22:13
具体故障现象:光猫亮红灯，
客户其他诉求:已经正常排障还未恢复  请协助处理   谢谢
</t>
  </si>
  <si>
    <t>2024-07-15 21:29:45</t>
  </si>
  <si>
    <t>2024-07-15 21:30:14</t>
  </si>
  <si>
    <t>SD-851-282282-18802-2502</t>
  </si>
  <si>
    <t>SD-057-240715-968105-7067</t>
  </si>
  <si>
    <t>2024-07-15 16:46:37</t>
  </si>
  <si>
    <t>【调研】-80+普通-(目标)普通区域-昌邑市-卜庄工业园（海天宿舍）-17860265922-500M-宽带上网投诉-次数0-202407150000499442</t>
  </si>
  <si>
    <t>2024-07-16 17:47:00</t>
  </si>
  <si>
    <t>202407150000499442</t>
  </si>
  <si>
    <t xml:space="preserve">202407150000499442#宽带账号：17860265922；宽带地址：潍坊昌邑市卜庄镇卜庄街卜庄工业园（海天宿舍）海天家属院2#分线箱，客户来电反映宽带无法使用，要求师傅上门，请协助处理，谢谢！联系电话；17860265922联系人：张*；来电流水：2024071516444757220803790。
</t>
  </si>
  <si>
    <t>2024-07-15 16:48:55</t>
  </si>
  <si>
    <t>2024-07-15 16:50:35</t>
  </si>
  <si>
    <t>SD-057-240715-309684-4255</t>
  </si>
  <si>
    <t>2024-07-15 12:46:49</t>
  </si>
  <si>
    <t>【调研】-80+银卡-普通区域-高密市-曹家村-15244407111-300M-宽带上网投诉-次数0-202407150000323137</t>
  </si>
  <si>
    <t>202407150000323137</t>
  </si>
  <si>
    <t>202407150000323137#宽带账号：15244407111；宽带地址：潍坊高密市醴泉街道曹家村曹家村高密曹家村张三利19号箱；客户来电反映宽带无法联网，经查询客户侧为质差路由器，请协助上门更换终端并一并处理故障问题，谢谢！联系电话：15244407111；联系人：李**；来电流水：2024071512443868720856152。</t>
  </si>
  <si>
    <t>2024-07-15 12:49:37</t>
  </si>
  <si>
    <t>2024-07-15 12:50:31</t>
  </si>
  <si>
    <t>SD-057-240715-430697-2651</t>
  </si>
  <si>
    <t>2024-07-15 10:38:18</t>
  </si>
  <si>
    <t>【调研】-80+白金-普通区域-奎文区-虞河生活城-18366392880-1000M-宽带上网投诉-次数0-20240715103554X954977684</t>
  </si>
  <si>
    <t>20240715103554X954977684</t>
  </si>
  <si>
    <t xml:space="preserve">流程受理流水号：20240715103204183663928801034304
客户号码:18366392880
客户姓名:付*
投诉地市:潍坊
来话流水:2024071510314031720872584
宽带账号:18366392880
宽带账号归属地市:潍坊
宽带账号归属区县:奎文区
故障地址:潍坊奎文区北苑街道鸢飞路虞河生活城19号楼*********
联系电话:18366392880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10:34:38
具体故障现象:光猫灯正常但电脑手机无法上网，
客户其他诉求:
</t>
  </si>
  <si>
    <t>2024-07-15 10:40:12</t>
  </si>
  <si>
    <t>2024-07-15 10:40:34</t>
  </si>
  <si>
    <t>SD-851-224627-8420-18397</t>
  </si>
  <si>
    <t>SD-057-240715-719036-2619</t>
  </si>
  <si>
    <t>2024-07-15 10:36:06</t>
  </si>
  <si>
    <t>【调研】-80+银卡-普通区域-高密市-初家村自然村-15965038465-300M-魔百和投诉-次数0-202407150000216354</t>
  </si>
  <si>
    <t>202407150000216354</t>
  </si>
  <si>
    <t>202407150000216354#流程受理流水号：20240715103354159650384651034848
客户号码:15965038465
客户姓名:魏**
投诉地市:潍坊
来话流水:2024071510332437320896125
宽带账号:15965038465
宽带账号归属地市:潍坊
宽带账号归属区县:高密市
故障地址:潍坊高密市密水街道初家村初家村自然村高密初家村综合商店37号箱
联系电话:13506479444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故障时间:2024-07-15 10:34:14
魔百和单播/组播:组播
具体故障现象:电视无法观看，要求上门
客户其他诉求:
魔百和单/组播：组播;宽带小区$[初家村自然村]$</t>
  </si>
  <si>
    <t>2024-07-15 10:41:03</t>
  </si>
  <si>
    <t>2024-07-15 10:41:40</t>
  </si>
  <si>
    <t>SD-057-240715-459736-7803</t>
  </si>
  <si>
    <t>2024-07-15 18:08:30</t>
  </si>
  <si>
    <t>【调研】-普通区域-昌邑市-凤凰家园-15169611038-1000M-宽带上网投诉-次数0-20240715180732X520043200</t>
  </si>
  <si>
    <t>20240715180732X520043200</t>
  </si>
  <si>
    <t xml:space="preserve">流程受理流水号：20240715180110151696110381128915
客户号码:15169611038
客户姓名:魏**
投诉地市:潍坊
来话流水:2024071518003261020880409
宽带账号:15169611038
宽带账号归属地市:潍坊
宽带账号归属区县:昌邑市
故障地址:潍坊昌邑市奎聚街道解放路凤凰家园7号楼-3-101*********
联系电话:15169611038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18:14:10
具体故障现象:提示网络无法连接，
客户其他诉求:客户来电反映家里宽带无法连接使用，路由器亮红灯，线上排障不认可，请协助处理，谢谢
</t>
  </si>
  <si>
    <t>2024-07-15 18:11:49</t>
  </si>
  <si>
    <t>2024-07-15 18:13:37</t>
  </si>
  <si>
    <t>SD-851-306376-16212-5580</t>
  </si>
  <si>
    <t>SD-057-240715-398760-8451</t>
  </si>
  <si>
    <t>2024-07-15 19:14:11</t>
  </si>
  <si>
    <t>【调研】-80+金卡-普通区域-奎文区-宝通陆号（多层）-13906469000-1000M-宽带上网投诉-次数0-20240715191202X922416197</t>
  </si>
  <si>
    <t>20240715191202X922416197</t>
  </si>
  <si>
    <t xml:space="preserve">流程受理流水号：20240715191043139064690001139623
客户号码:13906469000
客户姓名:王*
投诉地市:潍坊
来话流水:2024071519102576620854258
宽带账号:13906469000
宽带账号归属地市:潍坊
宽带账号归属区县:高新
故障地址:潍坊高新高新城区宝通街宝通陆号（多层）10号楼*********
联系电话:13906469000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19:15:36
具体故障现象:光猫亮红灯，
客户其他诉求:
</t>
  </si>
  <si>
    <t>2024-07-15 19:22:58</t>
  </si>
  <si>
    <t>2024-07-15 19:23:22</t>
  </si>
  <si>
    <t>SD-851-282932-19027-23731</t>
  </si>
  <si>
    <t>SD-057-240715-145073-3829</t>
  </si>
  <si>
    <t>2024-07-15 12:11:54</t>
  </si>
  <si>
    <t>80+银卡-普通区域-奎文区-东方太阳城-13863614706-500M-魔百和投诉-次数0-202407150000304083</t>
  </si>
  <si>
    <t>202407150000304083</t>
  </si>
  <si>
    <t>202407150000304083#【已关注中国移动10086微信公众号】流程受理流水号：20240715120716138636147061058549
客户号码:13863614706
客户姓名:王**
投诉地市:潍坊
来话流水:2024071512044533620858968
宽带账号:13863614706
宽带账号归属地市:潍坊
宽带账号归属区县:奎文区
故障地址:潍坊奎文区北苑街道虞河路东方太阳城19号楼1单元703
联系电话:13863614706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故障时间:2024-07-15 12:11:56
魔百和单播/组播:单播
具体故障现象:电视直播或点播无法观看，要求宽带工作人员上门处理
客户其他诉求:
魔百和单/组播：单播;宽带小区$[东方太阳城]$</t>
  </si>
  <si>
    <t>2024-07-15 12:28:42</t>
  </si>
  <si>
    <t>2024-07-15 12:29:10</t>
  </si>
  <si>
    <t>SD-057-240715-024718-3955</t>
  </si>
  <si>
    <t>2024-07-15 12:17:02</t>
  </si>
  <si>
    <t>【调研】-(目标)普通区域-昌邑市-棉麻公司宿舍区-15963606827-200M-宽带上网投诉-次数0-20240715121414X854268768</t>
  </si>
  <si>
    <t>2024-07-16 13:00:00</t>
  </si>
  <si>
    <t>20240715121414X854268768</t>
  </si>
  <si>
    <t xml:space="preserve">流程受理流水号：20240715121135159636068271059336
客户号码:15963606827
客户姓名:吕**
投诉地市:潍坊
来话流水:2024071512112424620813547
宽带账号:15963606827
宽带账号归属地市:潍坊
宽带账号归属区县:昌邑市
故障地址:潍坊昌邑市城区新兴街棉麻公司宿舍区18号箱奎聚公司沿街西*********
联系电话:13791234063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12:11:58
具体故障现象:光猫亮红灯，
客户其他诉求:客户来电要求下午回电
</t>
  </si>
  <si>
    <t>2024-07-15 12:19:16</t>
  </si>
  <si>
    <t>2024-07-15 12:19:43</t>
  </si>
  <si>
    <t>2024-07-15 21:33:40</t>
  </si>
  <si>
    <t>【调研】-80+银卡-普通区域-诸城市-朱泮自然村-19577761113-300M-宽带上网投诉-次数0-202407150000661398 一级督办</t>
  </si>
  <si>
    <t>202407150000661398</t>
  </si>
  <si>
    <t>2024-07-15 21:37:58</t>
  </si>
  <si>
    <t>2024-07-15 21:38:21</t>
  </si>
  <si>
    <t>SD-057-240715-861549-2594</t>
  </si>
  <si>
    <t>2024-07-15 10:34:54</t>
  </si>
  <si>
    <t>普通区域-安丘市-蒯场村-18763618543-300M-宽带上网投诉-次数0-202407150000213038</t>
  </si>
  <si>
    <t>202407150000213038</t>
  </si>
  <si>
    <t>202407150000213038#宽带账号：18763618543；宽带地址：潍坊安丘市担山镇蒯场蒯场村蒯场9号箱于东风；客户来电反映宽带无法上网，客户不在现场，无法配合线上指导/客户不配合排障，要求去家里，请协助处理，谢谢！联系电话：18763618543；联系人：先生；来电流水：2024071510320345820877801。</t>
  </si>
  <si>
    <t>2024-07-15 10:38:51</t>
  </si>
  <si>
    <t>2024-07-15 10:39:13</t>
  </si>
  <si>
    <t>SD-057-240715-516487-7861</t>
  </si>
  <si>
    <t>2024-07-15 18:11:32</t>
  </si>
  <si>
    <t>80+银卡-普通区域-诸城市-茂庄自然村-15169590200-1000M-宽带上网投诉-次数0-202407150000575586</t>
  </si>
  <si>
    <t>202407150000575586</t>
  </si>
  <si>
    <t>202407150000575586#质差机顶盒：宽带账号：15169590200*；宽带地址：潍坊诸城市相州镇茂庄茂庄自然村茂庄村***；客户来电反映电视看不了*，经查询客户侧为质差机顶盒，请协助上门更换终端并一并处理故障问题，谢谢！联系电话：15169590200*；联系人：15169590200*；来电流水：2024071518083669920848194</t>
  </si>
  <si>
    <t>2024-07-15 18:19:48</t>
  </si>
  <si>
    <t>2024-07-15 18:27:34</t>
  </si>
  <si>
    <t>SD-851-262550-24991-55</t>
  </si>
  <si>
    <t>SD-057-240715-849521-5049</t>
  </si>
  <si>
    <t>2024-07-15 13:53:03</t>
  </si>
  <si>
    <t>普通区域-奎文区-金宸公馆-15853637004-300M-宽带上网投诉-次数0-202407150000355984</t>
  </si>
  <si>
    <t>202407150000355984</t>
  </si>
  <si>
    <t xml:space="preserve">202407150000355984#宽带账号：15853637004；宽带地址：潍坊高新高新城区东风街金宸公馆2号楼；客户来电反映宽带******/*****，经查询客户侧为质差路由器，请协助上门更换终端并一并处理故障问题，谢谢！联系电话：13455676633；联系人：先生；来电流水：2024071513494015920895052。 </t>
  </si>
  <si>
    <t>2024-07-15 13:57:04</t>
  </si>
  <si>
    <t>2024-07-15 14:00:42</t>
  </si>
  <si>
    <t>SD-057-240715-235614-9633</t>
  </si>
  <si>
    <t>2024-07-15 21:23:15</t>
  </si>
  <si>
    <t>【调研】-80+银卡-普通区域-诸城市-恒强小区-18866726222-1000M-宽带上网投诉-次数0-20240715212116X676009338</t>
  </si>
  <si>
    <t>20240715212116X676009338</t>
  </si>
  <si>
    <t xml:space="preserve">流程受理流水号：20240715212009188667262221153836
客户号码:18866726222
客户姓名:孟**
投诉地市:潍坊
来话流水:2024071521194535120820625
宽带账号:18866726222
宽带账号归属地市:潍坊
宽带账号归属区县:诸城市
故障地址:潍坊诸城市昌城镇昌城沿街恒强小区恒强小区2号箱*********
联系电话:18866726222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21:20:33
具体故障现象:光猫亮红灯，
客户其他诉求:
</t>
  </si>
  <si>
    <t>2024-07-15 21:27:56</t>
  </si>
  <si>
    <t>2024-07-15 21:28:16</t>
  </si>
  <si>
    <t>SD-851-295683-54792-16011</t>
  </si>
  <si>
    <t>SD-057-240715-275413-3825</t>
  </si>
  <si>
    <t>2024-07-15 12:11:45</t>
  </si>
  <si>
    <t>普通区域-青州市-口埠村-13793617036-200M-宽带上网投诉-次数0-20240715121038X638166920</t>
  </si>
  <si>
    <t>20240715121038X638166920</t>
  </si>
  <si>
    <t xml:space="preserve">【农村网络投诉】流程受理流水号：20240715121003137936170361059064
客户号码:13793617036
客户姓名:李**
投诉地市:潍坊
来话流水:2024071512062730020873013
宽带账号:13793617036
宽带账号归属地市:潍坊
宽带账号归属区县:青州市
故障地址:潍坊青州市何官镇口埠村口埠村口埠村11号箱（村西南李金元）*********
联系电话:13853601576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12:09:33
具体故障现象:PON灯闪，
客户其他诉求:
</t>
  </si>
  <si>
    <t>2024-07-15 12:18:05</t>
  </si>
  <si>
    <t>2024-07-15 12:18:39</t>
  </si>
  <si>
    <t>SD-057-240715-769802-3970</t>
  </si>
  <si>
    <t>2024-07-15 12:17:42</t>
  </si>
  <si>
    <t>【重投】-【调研】-80+普通-普通区域-青州市-口埠村-13406684006-200M-宽带上网投诉-次数0-20240715121610X970817827</t>
  </si>
  <si>
    <t>20240715121610X970817827</t>
  </si>
  <si>
    <t xml:space="preserve">【农村网络投诉】流程受理流水号：20240715121338134066840061059694
客户号码:13406684006
客户姓名:张**
投诉地市:潍坊
来话流水:2024071512111166820811799
宽带账号:13406684006
宽带账号归属地市:潍坊
宽带账号归属区县:青州市
故障地址:潍坊青州市何官镇口埠村口埠村扩容15号箱张文海南蓝铁皮屋*********
联系电话:13406684006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12:13:40
具体故障现象:光猫亮红灯，
客户其他诉求:请协助处理，谢谢
</t>
  </si>
  <si>
    <t>2024-07-15 12:19:59</t>
  </si>
  <si>
    <t>2024-07-15 12:20:31</t>
  </si>
  <si>
    <t>SD-057-240715-450637-9469</t>
  </si>
  <si>
    <t>2024-07-15 21:03:20</t>
  </si>
  <si>
    <t>80+金卡-普通区域-临朐县-佛崖-18253651197-300M-宽带上网投诉-次数0-202407150000655399</t>
  </si>
  <si>
    <t>202407150000655399</t>
  </si>
  <si>
    <t xml:space="preserve">202407150000655399#宽带账号：18253651197  ；宽带地址：  潍坊临朐县辛寨街道佛崖佛崖佛崖1号箱连玉军（外墙）*********
 ；客户来电反映移动高清无法观看，客户不配合排障，要求上门，请协助处理，谢谢！联系电话：本机；联系人：先生；来电流水：2024071521002008920857805
</t>
  </si>
  <si>
    <t>2024-07-15 21:07:17</t>
  </si>
  <si>
    <t>2024-07-15 21:07:43</t>
  </si>
  <si>
    <t>SD-851-312154-1859-27242</t>
  </si>
  <si>
    <t>SD-057-240715-186547-2573</t>
  </si>
  <si>
    <t>2024-07-15 10:33:18</t>
  </si>
  <si>
    <t>【调研】-80+银卡-普通区域-潍城区-杏埠-13953676901-1000M-宽带上网投诉-次数0-202407150000210822</t>
  </si>
  <si>
    <t>202407150000210822</t>
  </si>
  <si>
    <t>202407150000210822#宽带账号： 13953676901 ；宽带地址：  潍坊潍城区于河街道杏埠村杏埠-2#志文维修部北山墙*********
 ；客户来电反映宽带不能用，光猫亮红灯，客户不配合排障，要求上门，请协助处理，谢谢！联系电话：本机；联系人：先生；来电流水：2024071510312868520869928</t>
  </si>
  <si>
    <t>2024-07-15 10:39:54</t>
  </si>
  <si>
    <t>2024-07-15 10:40:16</t>
  </si>
  <si>
    <t>SD-851-273474-3906-26688</t>
  </si>
  <si>
    <t>SD-057-240715-680495-8711</t>
  </si>
  <si>
    <t>2024-07-15 19:38:02</t>
  </si>
  <si>
    <t>80+金卡-普通区域-诸城市-后岳戈庄村自然村-18705440266-1000M-宽带上网投诉-次数0-20240715193510X310758156</t>
  </si>
  <si>
    <t>20240715193510X310758156</t>
  </si>
  <si>
    <t xml:space="preserve">【农村网络投诉】流程受理流水号：20240715193442187054402661142749
客户号码:18705440266
客户姓名:孟**
投诉地市:潍坊
来话流水:2024071519332131920876307
宽带账号:18705440266
宽带账号归属地市:潍坊
宽带账号归属区县:诸城市
故障地址:潍坊诸城市石桥子镇程戈庄后岳戈庄后岳戈庄村南1号箱（李济良）0号楼*********
联系电话:18705440266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19:32:30
具体故障现象:提示网络无法连接，
客户其他诉求:
</t>
  </si>
  <si>
    <t>2024-07-15 19:39:43</t>
  </si>
  <si>
    <t>2024-07-15 19:40:33</t>
  </si>
  <si>
    <t>SD-851-256519-14227-20611</t>
  </si>
  <si>
    <t>SD-057-240715-417689-9627</t>
  </si>
  <si>
    <t>2024-07-15 21:20:28</t>
  </si>
  <si>
    <t>【调研】-普通区域-奎文区-上河园小区-15066360060-500M-宽带上网投诉-次数0-202407150000660149</t>
  </si>
  <si>
    <t>202407150000660149</t>
  </si>
  <si>
    <t>202407150000660149#用户表示宽带不能正常使用，要求上门维修，请工作人员协助处理，谢谢！流水号2024071521182598120816554，联系人先生，联系电话15066360060！</t>
  </si>
  <si>
    <t>2024-07-15 21:20:58</t>
  </si>
  <si>
    <t>2024-07-15 21:21:16</t>
  </si>
  <si>
    <t>SD-851-272738-68857-10798</t>
  </si>
  <si>
    <t>SD-057-240715-479506-9495</t>
  </si>
  <si>
    <t>2024-07-15 21:05:06</t>
  </si>
  <si>
    <t>80+普通-普通区域-寒亭区-中房幸福名都-15863615668-1000M-魔百和投诉-次数0-20240715210241X561558770</t>
  </si>
  <si>
    <t>20240715210241X561558770</t>
  </si>
  <si>
    <t>流程受理流水号：20240715210053158636156681152484
客户号码:15863615668
客户姓名:孙**
投诉地市:潍坊
来话流水:2024071520574891020848785
宽带账号:15863615668
宽带账号归属地市:潍坊
宽带账号归属区县:寒亭区
故障地址:潍坊寒亭区寒亭街道幸福路中房幸福名都20号楼*********
联系电话:15863615668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故障细类:移动高清电视故障(专席)
携转原因:
故障时间:2024-07-15 20:59:30
魔百和单播/组播:组播
具体故障现象:电视提示网络类错误，
客户其他诉求:已经正常排障还未恢复  请协助处理   谢谢
魔百和单/组播：组播</t>
  </si>
  <si>
    <t>2024-07-15 21:07:33</t>
  </si>
  <si>
    <t>2024-07-15 21:07:59</t>
  </si>
  <si>
    <t>SD-851-317621-15601-11718</t>
  </si>
  <si>
    <t>SD-057-240715-705839-8305</t>
  </si>
  <si>
    <t>2024-07-15 19:05:06</t>
  </si>
  <si>
    <t>普通区域-昌邑市-西金台东北村-15762662991-100M-宽带上网投诉-次数0-20240715190218X338513430</t>
  </si>
  <si>
    <t>20240715190218X338513430</t>
  </si>
  <si>
    <t xml:space="preserve">【农村网络投诉】流程受理流水号：20240715190133157626629911138379
客户号码:15762662991
客户姓名:李**
投诉地市:潍坊
来话流水:2024071519002755320897962
宽带账号:15762662991
宽带账号归属地市:潍坊
宽带账号归属区县:昌邑市
故障地址:潍坊昌邑市石埠镇西金台东北村
联系电话:15762662991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19:01:21
具体故障现象:提示网络无法连接，
客户其他诉求:
</t>
  </si>
  <si>
    <t>2024-07-15 19:07:20</t>
  </si>
  <si>
    <t>SD-057-240715-835147-2661</t>
  </si>
  <si>
    <t>2024-07-15 10:38:42</t>
  </si>
  <si>
    <t>普通区域-安丘市-永和村自然村-15095136083-300M-宽带上网投诉-次数0-20240715103648X803868700</t>
  </si>
  <si>
    <t>20240715103648X803868700</t>
  </si>
  <si>
    <t xml:space="preserve">【农村网络投诉】流程受理流水号：20240715103539150951360831035309
客户号码:15095136083
客户姓名:刘**
投诉地市:潍坊
来话流水:2024071510334614720801086
宽带账号:15095136083
宽带账号归属地市:潍坊
宽带账号归属区县:安丘市
故障地址:潍坊安丘市景芝镇永和村永和村自然村永和村路北4号箱赵有福*********
联系电话:18678005212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故障时间:2024-07-15 10:38:56
具体故障现象:提示网络无法连接，
客户其他诉求:
</t>
  </si>
  <si>
    <t>SD-851-325945-7782-10810</t>
  </si>
  <si>
    <t>SD-057-240715-267159-2565</t>
  </si>
  <si>
    <t>2024-07-15 10:32:45</t>
  </si>
  <si>
    <t>【调研】-(目标)普通区域-奎文区-景泰铭城（高层）-13853650929-300M-宽带上网投诉-次数0-202407150000208953</t>
  </si>
  <si>
    <t>202407150000208953</t>
  </si>
  <si>
    <t>202407150000208953#15621735044客户来电反映：路由器客户想改桥接，想让师傅提供光猫的管理密码。解释不接受，要求师傅上门处理谢谢。账号：13853650929位置：潍坊高新高新城区宝通街景泰铭城（高层）3号楼1单元302，联系电话：15621735044 联系人：先生  流水号：2024071510284618620832635</t>
  </si>
  <si>
    <t>2024-07-15 10:34:16</t>
  </si>
  <si>
    <t>2024-07-15 10:34:48</t>
  </si>
  <si>
    <t>SD-057-240715-604521-7870</t>
  </si>
  <si>
    <t>2024-07-15 18:13:07</t>
  </si>
  <si>
    <t>普通区域-高密市-高密文苑小区-13455617536-100M-宽带上网投诉-次数0-202407150000574457</t>
  </si>
  <si>
    <t>202407150000574457</t>
  </si>
  <si>
    <t>202407150000574457#【已关注中国移动10086微信公众号】流程受理流水号：20240715181147134556175361130885
客户号码:13455617536
客户姓名:高**
投诉地市:潍坊
来话流水:2024071518105475920866791
宽带账号:13455617536
宽带账号归属地市:潍坊
宽带账号归属区县:高密市
故障地址:潍坊高密市密水街道康成大街文苑小区3号楼*********
联系电话:13455617536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18:11:56
具体故障现象:光猫电源灯闪烁
客户其他诉求:
;宽带小区$[高密文苑小区]$</t>
  </si>
  <si>
    <t>2024-07-15 18:18:30</t>
  </si>
  <si>
    <t>2024-07-15 18:20:30</t>
  </si>
  <si>
    <t>SD-057-240715-862537-7412</t>
  </si>
  <si>
    <t>2024-07-15 17:26:02</t>
  </si>
  <si>
    <t>80+金卡-普通区域-安丘市-周家店子村自然村-13792671444-300M-宽带上网投诉-次数0-20240715172322X402483619</t>
  </si>
  <si>
    <t>20240715172322X402483619</t>
  </si>
  <si>
    <t>【预处理派单】宽带账号：13792671444，宽带地址： 潍坊安丘市金冢子镇周家店子村周家店子村自然村周家店子三次追加4号箱刘滨滨*********，故障现象：，故障现象类型：，客户诉求：【10080转回】客户要求投诉无法移机，师傅告知客户没有端口，让客户等待不满，要求扩容端口尽快安装，不然工信部投诉，谢谢，联系电话：13792671444，通话流水：2024071517191051220832144。接入方式：FTTH，当前是否在线：不在线，端到端诊断结果：状态正常，是否智能网关：是，光功率。</t>
  </si>
  <si>
    <t>2024-07-15 17:28:18</t>
  </si>
  <si>
    <t>2024-07-15 17:30:10</t>
  </si>
  <si>
    <t>SD-852-279682-907-10230</t>
  </si>
  <si>
    <t>SD-057-240715-874625-9461</t>
  </si>
  <si>
    <t>2024-07-15 21:02:02</t>
  </si>
  <si>
    <t>(目标)普通区域-寿光市-任家庄村自然村-18264696567-300M-宽带上网投诉-次数0-20240715205913X353825958</t>
  </si>
  <si>
    <t>20240715205913X353825958</t>
  </si>
  <si>
    <t xml:space="preserve">【农村网络投诉】流程受理流水号：20240715205801182646965671152238
客户号码:18264696567
客户姓名:王**
投诉地市:潍坊
来话流水:2024071520554425320841309
宽带账号:18264696567
宽带账号归属地市:潍坊
宽带账号归属区县:寿光市
故障地址:潍坊寿光市羊口镇任家庄村任家庄村自然村任家村扩容14号箱备*********
联系电话:13070767687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21:00:57
具体故障现象:光猫灯正常但电脑手机无法上网，
客户其他诉求:
</t>
  </si>
  <si>
    <t>2024-07-15 21:03:40</t>
  </si>
  <si>
    <t>2024-07-15 21:05:34</t>
  </si>
  <si>
    <t>SD-057-240715-196473-5354</t>
  </si>
  <si>
    <t>2024-07-15 14:17:05</t>
  </si>
  <si>
    <t>80+普通-普通区域-昌乐县-机械厂家属楼-15863660698-300M-宽带上网投诉-次数0-20240715141417X573644350</t>
  </si>
  <si>
    <t>20240715141417X573644350</t>
  </si>
  <si>
    <t xml:space="preserve">流程受理流水号：20240715141338158636606981077873
客户号码:15863660698
客户姓名:黄**
投诉地市:潍坊
来话流水:2024071513585853320881940
宽带账号:15863660698
宽带账号归属地市:潍坊
宽带账号归属区县:昌乐县
故障地址:潍坊昌乐县城关街道利民街机械厂家属楼南楼*********
联系电话:13053682629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故障大类:宽带/电视
故障细类:宽带无法上网(专席)
携转原因:
故障时间:2024-07-15 14:13:08
具体故障现象:光猫灯正常但电脑手机无法上网，
客户其他诉求:
</t>
  </si>
  <si>
    <t>2024-07-15 14:19:14</t>
  </si>
  <si>
    <t>2024-07-15 16:08:47</t>
  </si>
  <si>
    <t>SD-851-253137-10324-27304</t>
  </si>
  <si>
    <t>SD-057-240715-583610-2630</t>
  </si>
  <si>
    <t>2024-07-15 10:36:35</t>
  </si>
  <si>
    <t>【调研】-普通区域-诸城市-良丰家属院-13176748782-1000M-魔百和投诉-次数0-202407150000215359</t>
  </si>
  <si>
    <t>202407150000215359</t>
  </si>
  <si>
    <t>202407150000215359#流程受理流水号：20240715103509131767487821035197
客户号码:13176748782
客户姓名:曹**
投诉地市:潍坊
来话流水:2024071510333838620899311
宽带账号:13176748782
宽带账号归属地市:潍坊
宽带账号归属区县:诸城市
故障地址:潍坊诸城市密州街道兴华路良丰家属院4号楼*********
联系电话:13176748782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故障时间:2024-07-15 10:35:41
魔百和单播/组播:组播
具体故障现象:遥控器不好用    
客户其他诉求:
魔百和单/组播：组播;宽带小区$[良丰家属院]$</t>
  </si>
  <si>
    <t>2024-07-15 10:39:57</t>
  </si>
  <si>
    <t>2024-07-15 10:41:43</t>
  </si>
  <si>
    <t>SD-057-240715-083679-7385</t>
  </si>
  <si>
    <t>2024-07-15 17:20:02</t>
  </si>
  <si>
    <t>【调研】-普通区域-潍城区-鸿禧花园片区（含中和街小区）-18763676183-300M-宽带上网投诉-次数0-20240715171745X652927200</t>
  </si>
  <si>
    <t>2024-07-16 18:21:00</t>
  </si>
  <si>
    <t>20240715171745X652927200</t>
  </si>
  <si>
    <t xml:space="preserve">流程受理流水号：20240715171634187636761831119333
客户号码:18763676183
客户姓名:陈**
投诉地市:潍坊
来话流水:2024071517155835020893967
宽带账号:18763676183
宽带账号归属地市:潍坊
宽带账号归属区县:潍城区
故障地址:潍坊潍城区西关街道永安路鸿禧花园片区（含中和街小区）中和街小区15号楼*********
联系电话:18763676183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17:17:33
具体故障现象:光猫亮红灯，
客户其他诉求:客户要求联系18763676183
</t>
  </si>
  <si>
    <t>2024-07-15 17:26:53</t>
  </si>
  <si>
    <t>2024-07-15 17:31:02</t>
  </si>
  <si>
    <t>SD-057-240715-253916-7388</t>
  </si>
  <si>
    <t>2024-07-15 17:20:22</t>
  </si>
  <si>
    <t>【调研】-80+银卡-普通区域-坊子区-水韵华庭-13516360986-1000M-宽带上网投诉-次数0-202407150000532144</t>
  </si>
  <si>
    <t>202407150000532144</t>
  </si>
  <si>
    <t>202407150000532144#【已关注中国移动10086微信公众号】流程受理流水号：20240715171500135163609861118997
客户号码:13516360986
客户姓名:张**
投诉地市:潍坊
来话流水:2024071517132957920863799
宽带账号:13516360986
宽带账号归属地市:潍坊
宽带账号归属区县:坊子区
故障地址:潍坊坊子区坊子新区双羊街水韵华庭22号楼
联系电话:13516360986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故障细类:网速慢/上网掉线(专席)
携转原因:
故障时间:2024-07-15 17:15:28
具体故障现象:网速慢卡顿，排查无异常，请协助谢谢！
客户其他诉求:客户要求免费更换华为鸿蒙的光猫和华为鸿蒙的千兆路由器
;宽带小区$[水韵华庭]$</t>
  </si>
  <si>
    <t>2024-07-15 17:22:06</t>
  </si>
  <si>
    <t>2024-07-15 17:22:29</t>
  </si>
  <si>
    <t>SD-851-253367-12087-7588</t>
  </si>
  <si>
    <t>SD-057-240715-132064-8691</t>
  </si>
  <si>
    <t>2024-07-15 19:35:34</t>
  </si>
  <si>
    <t>普通区域-寿光市-null-15266619220-宽带上网投诉-次数0-20240715193355X235175130</t>
  </si>
  <si>
    <t>20240715193355X235175130</t>
  </si>
  <si>
    <t xml:space="preserve">【农村网络投诉】流程受理流水号：20240715193306152666192201142537
客户号码:15266619220
客户姓名:宋**
投诉地市:潍坊
来话流水:2024071519283371120851722
宽带账号:15266619220
宽带账号归属地市:潍坊
宽带账号归属区县:寿光市
故障地址:潍坊寿光市侯镇西岔河二村西岔河
联系电话:15266619220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故障时间:2024-07-15 19:33:14
具体故障现象:提示网络无法连接，已将设备断电重启未恢复，请协助谢谢
客户其他诉求:
</t>
  </si>
  <si>
    <t>2024-07-16 16:22:37</t>
  </si>
  <si>
    <t>SD-057-240715-593167-8291</t>
  </si>
  <si>
    <t>2024-07-15 19:02:48</t>
  </si>
  <si>
    <t>普通区域-昌乐县-高家常庄自然村-13656368610-200M-宽带上网投诉-次数0-20240715190105X265369539</t>
  </si>
  <si>
    <t>20240715190105X265369539</t>
  </si>
  <si>
    <t xml:space="preserve">【农村网络投诉】流程受理流水号：20240715185956136563686101138166
客户号码:13656368610
客户姓名:高**
投诉地市:潍坊
来话流水:2024071518583358420886633
宽带账号:13656368610
宽带账号归属地市:潍坊
宽带账号归属区县:昌乐县
故障地址:潍坊昌乐县红河镇高家常庄高家常庄自然村高家常庄村3#（村西北高秀敏东墙）*********
联系电话:13656368610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19:01:34
具体故障现象:光猫亮红灯，
客户其他诉求:
</t>
  </si>
  <si>
    <t>2024-07-15 19:10:24</t>
  </si>
  <si>
    <t>2024-07-15 19:11:06</t>
  </si>
  <si>
    <t>SD-851-273255-7479-10066</t>
  </si>
  <si>
    <t>SD-057-240715-385042-2623</t>
  </si>
  <si>
    <t>2024-07-15 10:36:12</t>
  </si>
  <si>
    <t>普通区域-寒亭区-寒亭绿地城-13791873191-1000M-宽带上网投诉-次数0-20240715103432X872163356</t>
  </si>
  <si>
    <t>20240715103432X872163356</t>
  </si>
  <si>
    <t xml:space="preserve">流程受理流水号：20240715103312137918731911034656
客户号码:13791873191
客户姓名:刘**
投诉地市:潍坊
来话流水:2024071510315879520876742
宽带账号:13791873191
宽带账号归属地市:潍坊
宽带账号归属区县:寒亭区
故障地址:潍坊寒亭区开元街道北海路寒亭绿地城8号楼
联系电话:13583229458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10:33:26
具体故障现象:光猫亮红灯，
客户其他诉求:线上指导插好，捋直光纤，重启设备未恢复
</t>
  </si>
  <si>
    <t>2024-07-15 10:54:27</t>
  </si>
  <si>
    <t>2024-07-15 11:06:59</t>
  </si>
  <si>
    <t>SD-851-269364-14690-9900</t>
  </si>
  <si>
    <t>SD-057-240715-613409-7705</t>
  </si>
  <si>
    <t>2024-07-15 18:02:20</t>
  </si>
  <si>
    <t>80+银卡-普通区域-高密市-东尤村自然村-13645369010-300M-宽带上网投诉-次数0-20240715180048X648211428</t>
  </si>
  <si>
    <t>20240715180048X648211428</t>
  </si>
  <si>
    <t xml:space="preserve">【农村网络投诉】流程受理流水号：20240715175829136453690101128389
客户号码:13645369010
客户姓名:于*
投诉地市:潍坊
来话流水:2024071517574175520854453
宽带账号:13645369010
宽带账号归属地市:潍坊
宽带账号归属区县:高密市
故障地址:潍坊高密市醴泉街道东尤村高密东尤村2号箱157号门牌0号楼*********
联系电话:13645369010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18:02:37
具体故障现象:光猫亮红灯，请协助处理
客户其他诉求:
</t>
  </si>
  <si>
    <t>2024-07-15 18:05:38</t>
  </si>
  <si>
    <t>2024-07-15 18:05:55</t>
  </si>
  <si>
    <t>SD-057-240715-782953-7787</t>
  </si>
  <si>
    <t>2024-07-15 18:08:02</t>
  </si>
  <si>
    <t>普通区域-奎文区-九龙山电业局宿舍(FTTB)-15866500060-200M-宽带上网投诉-次数0-20240715180513X913856920</t>
  </si>
  <si>
    <t>20240715180513X913856920</t>
  </si>
  <si>
    <t xml:space="preserve">流程受理流水号：20240715180124158665000601128960
客户号码:15866500060
客户姓名:王**
投诉地市:潍坊
来话流水:2024071517592775420870631
宽带账号:15866500060
宽带账号归属地市:潍坊
宽带账号归属区县:高新
故障地址:潍坊高新高新城区新华路九龙山电业局宿舍(FTTB)5号楼3单元301*********
联系电话:15866500060
联系人:先生/女士
工单紧急程度:紧急
是否有升级投诉倾向:否
是否重复投诉:否
是否携转意向:否
是否投诉倾向:否
是否智能网关:非智能网关
当前是否在线:否
接入方式:FTTB
端到端诊断结果:用户终端认证失败
是否质差终端:无质差信息
光功率:无
故障大类:宽带/电视
故障细类:宽带无法上网(专席)
携转原因:
故障时间:2024-07-15 18:00:54
具体故障现象:提示网络无法连接，fttb，路由器重启未恢复，谢谢
客户其他诉求:
</t>
  </si>
  <si>
    <t>2024-07-15 18:10:14</t>
  </si>
  <si>
    <t>2024-07-15 18:10:32</t>
  </si>
  <si>
    <t>SD-057-240715-549601-7896</t>
  </si>
  <si>
    <t>2024-07-15 18:16:22</t>
  </si>
  <si>
    <t>【调研】-80+银卡-普通区域-高密市-南小庄村-13468489061-1000M-宽带上网投诉-次数0-202407150000579099</t>
  </si>
  <si>
    <t>202407150000579099</t>
  </si>
  <si>
    <t>202407150000579099#宽带账号：13468489061；宽带地址：潍坊高密市密水街道凤凰大街南小庄村高密凤凰大街南小庄村27号箱*********；客户来电反映
宽带无法上网，客户不配合排障，要求师傅上门，请协助
处理，谢谢！联系电话：13468489061；联系人：先生；来电
流水：2024071518131762420885673</t>
  </si>
  <si>
    <t>2024-07-15 18:19:03</t>
  </si>
  <si>
    <t>2024-07-15 18:19:19</t>
  </si>
  <si>
    <t>SD-851-221985-13160-18679</t>
  </si>
  <si>
    <t>SD-057-240715-835267-3373</t>
  </si>
  <si>
    <t>2024-07-15 11:29:25</t>
  </si>
  <si>
    <t>【调研】-80+普通-普通区域-寒亭区-新泰世纪城小区-18363683707-1000M-宽带上网投诉-次数0-20240715112816X960578730</t>
  </si>
  <si>
    <t>20240715112816X960578730</t>
  </si>
  <si>
    <t>【预处理派单】宽带账号：18363683707，宽带地址： 潍坊寒亭区开元街道通亭街欧洲小镇小区西区70号楼*********，故障现象：，故障现象类型：，客户诉求：18363683707客户来电反映要求移机前期办理过移机再次办理移机不了要求核实处理谢谢，联系电话：18363683707，通话流水：2024071511222221120859919。接入方式：FTTH，当前是否在线：不在线，端到端诊断结果：状态正常，是否智能网关：是，光功率。</t>
  </si>
  <si>
    <t>2024-07-15 11:31:20</t>
  </si>
  <si>
    <t>2024-07-15 11:31:40</t>
  </si>
  <si>
    <t>SD-852-326207-915-22334</t>
  </si>
  <si>
    <t>SD-057-240715-341068-2472</t>
  </si>
  <si>
    <t>2024-07-15 10:29:21</t>
  </si>
  <si>
    <t>普通区域-青州市-蔡家庄-15054458898-300M-宽带上网投诉-次数0-20240715102648X408385140</t>
  </si>
  <si>
    <t>20240715102648X408385140</t>
  </si>
  <si>
    <t xml:space="preserve">【农村网络投诉】流程受理流水号：20240715102420150544588981032121
客户号码:15054458898
客户姓名:王**
投诉地市:潍坊
来话流水:2024071510234745220863606
宽带账号:15054458898
宽带账号归属地市:潍坊
宽带账号归属区县:青州市
故障地址:潍坊青州市东夏镇蔡家庄蔡家庄11号箱（村西王振光）*********
联系电话:15054458898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10:26:51
具体故障现象:光猫亮红灯，
 光纤线插紧捋顺重启未恢复
客户其他诉求:
</t>
  </si>
  <si>
    <t>2024-07-15 10:50:49</t>
  </si>
  <si>
    <t>2024-07-15 10:51:23</t>
  </si>
  <si>
    <t>SD-851-290125-23513-21352</t>
  </si>
  <si>
    <t>SD-057-240715-197520-2753</t>
  </si>
  <si>
    <t>2024-07-15 10:44:33</t>
  </si>
  <si>
    <t>80+普通-FTTR-普通区域-奎文区-宝通陆号（多层）-15006625128-1000M-宽带上网投诉-次数0-20240715104218X338381340</t>
  </si>
  <si>
    <t>20240715104218X338381340</t>
  </si>
  <si>
    <t xml:space="preserve">流程受理流水号：20240715104142150066251281036900
客户号码:15006625128
客户姓名:陈**
投诉地市:潍坊
来话流水:2024071510400132720886355
宽带账号:15006625128
宽带账号归属地市:潍坊
宽带账号归属区县:高新
故障地址:潍坊高新高新城区宝通街宝通陆号（多层）35号楼*********
联系电话:18560223600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光功率:-15.76
故障大类:宽带/电视
故障细类:宽带无法上网(专席)
携转原因:
故障时间:2024-07-15 10:40:08
具体故障现象:打不开网页，
客户其他诉求:已经正常排障还未恢复  请协助处理   谢谢  
</t>
  </si>
  <si>
    <t>2024-07-15 11:00:30</t>
  </si>
  <si>
    <t>2024-07-15 11:01:03</t>
  </si>
  <si>
    <t>SD-851-303522-23683-890</t>
  </si>
  <si>
    <t>SD-057-240715-492031-5939</t>
  </si>
  <si>
    <t>2024-07-15 15:05:35</t>
  </si>
  <si>
    <t>【调研】-普通区域-坊子区-葛家小区-15265678718-200M-宽带上网投诉-次数0-20240715150354X343346400</t>
  </si>
  <si>
    <t>2024-07-16 16:06:00</t>
  </si>
  <si>
    <t>20240715150354X343346400</t>
  </si>
  <si>
    <t xml:space="preserve">流程受理流水号：20240715150222152656787181088235
客户号码:15265678718
客户姓名:刘**
投诉地市:潍坊
来话流水:2024071514591913620823262
宽带账号:15265678718
宽带账号归属地市:潍坊
宽带账号归属区县:坊子区
故障地址:潍坊坊子区坊子新区北海路葛家小区葛家小区9号楼*********
联系电话:15806460866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15:03:42
具体故障现象:提示网络无法连接，
客户其他诉求:
</t>
  </si>
  <si>
    <t>2024-07-15 15:09:01</t>
  </si>
  <si>
    <t>2024-07-15 15:09:17</t>
  </si>
  <si>
    <t>SD-057-240715-371426-3283</t>
  </si>
  <si>
    <t>2024-07-15 11:21:21</t>
  </si>
  <si>
    <t>【调研】-普通区域-高密市-滕家庄自然村-18706565745-300M-宽带上网投诉-次数0-20240715111924X564535240</t>
  </si>
  <si>
    <t>20240715111924X564535240</t>
  </si>
  <si>
    <t xml:space="preserve">【农村网络投诉】流程受理流水号：20240715111816187065657451046692
客户号码:18706565745
客户姓名:曹**
投诉地市:潍坊
来话流水:2024071511174349120897712
宽带账号:18706565745
宽带账号归属地市:潍坊
宽带账号归属区县:高密市
故障地址:潍坊高密市柴沟镇滕家庄滕家庄自然村腾焕晨27号箱*********
联系电话:18706565745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故障时间:2024-07-15 11:21:00
具体故障现象:光猫亮红灯，
客户其他诉求:
</t>
  </si>
  <si>
    <t>2024-07-15 11:24:38</t>
  </si>
  <si>
    <t>2024-07-15 11:25:07</t>
  </si>
  <si>
    <t>SD-057-240715-576830-4376</t>
  </si>
  <si>
    <t>2024-07-15 12:57:35</t>
  </si>
  <si>
    <t>普通区域-安丘市-null-18706558963-宽带上网投诉-次数0-202407150000328513</t>
  </si>
  <si>
    <t>202407150000328513</t>
  </si>
  <si>
    <t>202407150000328513#受理号码 : 18706558963客户姓名 : 刘**号码归属地 : 潍坊安丘 － 安丘-安丘代理商管理中心用户品牌 : 全球通
客户来电对前期工单202407130000351827处理不认可，表示安装师傅说明无机顶盒不给移机客户不认可，未提供具体地址，要求再次回电处理移机请协助谢谢
联系人女士；联系方式本机；录音2024071511575991420896832</t>
  </si>
  <si>
    <t>2024-07-15 14:39:57</t>
  </si>
  <si>
    <t>SD-057-240715-840923-2780</t>
  </si>
  <si>
    <t>2024-07-15 10:46:29</t>
  </si>
  <si>
    <t>【调研】-80+金卡-普通区域-奎文区-新华国际小区-15169696623-1000M-宽带上网投诉-次数0-202407150000225482</t>
  </si>
  <si>
    <t>202407150000225482</t>
  </si>
  <si>
    <t xml:space="preserve">202407150000225482#流程受理流水号：20240715104609151696966231038054
客户号码:15169696623
客户姓名:刘*
投诉地市:潍坊
来话流水:2024071510455154620866079
宽带账号:15169696623
宽带账号归属地市:潍坊
宽带账号归属区县:奎文区
故障地址:潍坊奎文区广文街道新华路新华国际小区2号楼*********
联系电话:15169696623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光功率:-14.35
故障大类:宽带/电视
故障细类:宽带无法上网
携转原因:
故障时间:2024-07-15 10:46:17
具体故障现象:光猫亮红灯，
客户其他诉求:客户侧为质差终端，要求上门更换终端并一并处理故障问题。
</t>
  </si>
  <si>
    <t>2024-07-15 10:48:08</t>
  </si>
  <si>
    <t>2024-07-15 10:50:56</t>
  </si>
  <si>
    <t>SD-851-239758-18851-27312</t>
  </si>
  <si>
    <t>SD-057-240715-425673-4359</t>
  </si>
  <si>
    <t>2024-07-15 12:56:22</t>
  </si>
  <si>
    <t>FTTR-普通区域-高密市-碾头小区D区-15763071222-500M-宽带上网投诉-次数0-20240715125506X306328375</t>
  </si>
  <si>
    <t>20240715125506X306328375</t>
  </si>
  <si>
    <t xml:space="preserve">流程受理流水号：20240715125230157630712221065793
客户号码:15763071222
客户姓名:张*
投诉地市:潍坊
来话流水:2024071512502135520891373
宽带账号:15763071222
宽带账号归属地市:潍坊
宽带账号归属区县:高密市
故障地址:潍坊高密市密水街道顺河路碾头小区D区扩容13号楼*********
联系电话:15763071222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12:53:42
具体故障现象:注册灯闪亮
客户其他诉求:
</t>
  </si>
  <si>
    <t>2024-07-15 13:00:58</t>
  </si>
  <si>
    <t>2024-07-15 13:01:15</t>
  </si>
  <si>
    <t>SD-851-262240-9094-7757</t>
  </si>
  <si>
    <t>SD-057-240715-385792-3369</t>
  </si>
  <si>
    <t>2024-07-15 11:29:20</t>
  </si>
  <si>
    <t>【调研】-80+银卡-普通区域-寿光市-北洋头-15964909117-1000M-宽带上网投诉-次数0-202407150000268676</t>
  </si>
  <si>
    <t>202407150000268676</t>
  </si>
  <si>
    <t xml:space="preserve">202407150000268676#宽带账号：15964909117；宽带地址：潍坊寿光市台头镇付家庄村北洋头北洋头29号箱，客户来电反映宽带频繁掉线，客户不在现场，要求师傅上门，请协助处理，谢谢！联系电话；15964909117联系人：侯**；来电流水：2024071511262075020812419。
</t>
  </si>
  <si>
    <t>2024-07-15 11:31:31</t>
  </si>
  <si>
    <t>2024-07-15 11:32:30</t>
  </si>
  <si>
    <t>SD-851-226007-34014-4264</t>
  </si>
  <si>
    <t>SD-057-240715-178293-2711</t>
  </si>
  <si>
    <t>2024-07-15 10:41:45</t>
  </si>
  <si>
    <t>普通区域-坊子区-丁村孟家村自然村-15006567450-100M-宽带上网投诉-次数0-20240715103943X183791813</t>
  </si>
  <si>
    <t>2024-07-16 11:42:00</t>
  </si>
  <si>
    <t>20240715103943X183791813</t>
  </si>
  <si>
    <t xml:space="preserve">【农村网络投诉】流程受理流水号：20240715103806150065674501035960
客户号码:15006567450
客户姓名:孟**
投诉地市:潍坊
来话流水:2024071510314567120873809
宽带账号:15006567450
宽带账号归属地市:潍坊
宽带账号归属区县:坊子区
故障地址:潍坊坊子区九龙街道丁村孟家村丁村孟家村自然村丁村孟家扩容2次*********
联系电话:18863690815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故障细类:宽带无法上网(专席)
携转原因:
故障时间:2024-07-15 10:36:45
具体故障现象:光猫灯正常但电脑手机无法上网，
客户其他诉求:请协助处理，谢谢
</t>
  </si>
  <si>
    <t>2024-07-15 10:43:16</t>
  </si>
  <si>
    <t>2024-07-15 10:43:45</t>
  </si>
  <si>
    <t>SD-851-292368-12265-13077</t>
  </si>
  <si>
    <t>SD-057-240715-921730-2291</t>
  </si>
  <si>
    <t>2024-07-15 10:23:08</t>
  </si>
  <si>
    <t>【调研】-普通区域-奎文区-翰香苑东区-13573637770-300M-宽带上网投诉-次数0-20240715102115X751586460</t>
  </si>
  <si>
    <t>20240715102115X751586460</t>
  </si>
  <si>
    <t xml:space="preserve">流程受理流水号：20240715101913135736377701030736
客户号码:13573637770
客户姓名:娄*
投诉地市:潍坊
来话流水:2024071510163553620866242
宽带账号:13573637770
宽带账号归属地市:潍坊
宽带账号归属区县:高新
故障地址:潍坊高新高新城区潍县中路翰香苑东区24号楼*********
联系电话:15866138880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10:18:48
具体故障现象:注册灯闪烁    ，已指导重启设备捋顺插紧光纤线未恢复，请协助处理，谢谢
客户其他诉求:
</t>
  </si>
  <si>
    <t>2024-07-15 10:27:05</t>
  </si>
  <si>
    <t>2024-07-15 10:29:32</t>
  </si>
  <si>
    <t>SD-057-240715-801753-3336</t>
  </si>
  <si>
    <t>2024-07-15 11:26:12</t>
  </si>
  <si>
    <t>【调研】-80+金卡-普通区域-青州市-李家峪-13791675409-1000M-魔百和投诉-次数0-20240715112335X815599395</t>
  </si>
  <si>
    <t>20240715112335X815599395</t>
  </si>
  <si>
    <t>【农村网络投诉】流程受理流水号：20240715112225137916754091047743
客户号码:13791675409
客户姓名:王**
投诉地市:潍坊
来话流水:2024071511215536620854148
宽带账号:13791675409
宽带账号归属地市:潍坊
宽带账号归属区县:青州市
故障地址:潍坊青州市庙子镇李家峪村李家峪扩容2号箱（李树福）*********
联系电话:13791675409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故障细类:移动高清电视故障(专席)
携转原因:
故障时间:2024-07-15 11:23:18
魔百和单播/组播:单播
具体故障现象:点播和直播观看都出现卡顿缓冲，
客户其他诉求:
魔百和单/组播：单播</t>
  </si>
  <si>
    <t>2024-07-15 11:28:13</t>
  </si>
  <si>
    <t>2024-07-15 11:29:14</t>
  </si>
  <si>
    <t>SD-851-285468-7976-22219</t>
  </si>
  <si>
    <t>SD-057-240715-023518-3292</t>
  </si>
  <si>
    <t>2024-07-15 11:22:28</t>
  </si>
  <si>
    <t>【调研】-80+银卡-普通区域-寿光市-华宇小区-15762468900-1000M-宽带上网投诉-次数0-202407150000261992</t>
  </si>
  <si>
    <t>202407150000261992</t>
  </si>
  <si>
    <t xml:space="preserve">202407150000261992#宽带账号：15762468900；宽带地址：潍坊寿光市圣城街道光明路华宇小区3号楼；客户来电反映宽带电视无法观看，经查询客户侧为质差机顶盒，请协助上门更换终端并一并处理故障问题，谢谢！联系电话：15762468900；联系人：先生；来电流水：2024071511200134520828257。
</t>
  </si>
  <si>
    <t>2024-07-15 11:25:31</t>
  </si>
  <si>
    <t>2024-07-15 11:26:36</t>
  </si>
  <si>
    <t>SD-851-212275-7745-1693</t>
  </si>
  <si>
    <t>SD-057-240715-175403-6079</t>
  </si>
  <si>
    <t>2024-07-15 15:11:18</t>
  </si>
  <si>
    <t>普通区域-高密市-邱家洼村-15689873517-1000M-宽带上网投诉-次数0-20240715150920X360530650</t>
  </si>
  <si>
    <t>20240715150920X360530650</t>
  </si>
  <si>
    <t xml:space="preserve">【农村网络投诉】流程受理流水号：20240715150901156898735171089753
客户号码:15689873517
客户姓名:陈**
投诉地市:潍坊
来话流水:2024071515080846020839784
宽带账号:15689873517
宽带账号归属地市:潍坊
宽带账号归属区县:高密市
故障地址:潍坊高密市朝阳街道家纺路邱家洼村9#刘成屋山*********
联系电话:15689873517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15:12:43
具体故障现象:打不开网页，
客户其他诉求:
</t>
  </si>
  <si>
    <t>2024-07-15 15:19:27</t>
  </si>
  <si>
    <t>2024-07-15 15:19:56</t>
  </si>
  <si>
    <t>SD-851-287403-10508-28522</t>
  </si>
  <si>
    <t>SD-057-240715-738694-7020</t>
  </si>
  <si>
    <t>2024-07-15 16:38:26</t>
  </si>
  <si>
    <t>FTTR-普通区域-临朐县-佳悦府小区二期-15166467668-1000M-宽带上网投诉-次数0-20240715163756X676482627</t>
  </si>
  <si>
    <t>2024-07-16 17:39:00</t>
  </si>
  <si>
    <t>20240715163756X676482627</t>
  </si>
  <si>
    <t xml:space="preserve">流程受理流水号：20240715163429151664676681109527
客户号码:15166467668
客户姓名:林**
投诉地市:潍坊
来话流水:2024071516333365120858432
宽带账号:15166467668
宽带账号归属地市:潍坊
宽带账号归属区县:临朐县
故障地址:潍坊临朐县城关街道泰茂街佳悦府小区二期5号楼*********
联系电话:15166467668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故障细类:宽带无法上网(专席)
携转原因:
故障时间:2024-07-15 16:28:45
具体故障现象:打不开网页，
客户其他诉求:
客户来电反映宽带无法使用，线上排障不认可    
</t>
  </si>
  <si>
    <t>2024-07-15 16:41:50</t>
  </si>
  <si>
    <t>2024-07-15 16:42:38</t>
  </si>
  <si>
    <t>SD-851-281727-9280-16669</t>
  </si>
  <si>
    <t>SD-057-240715-701236-4361</t>
  </si>
  <si>
    <t>2024-07-15 12:56:29</t>
  </si>
  <si>
    <t>【调研】-(目标)普通区域-奎文区-西虞天城-15264646391-100M-宽带上网投诉-次数0-20240715125527X327121471</t>
  </si>
  <si>
    <t>20240715125527X327121471</t>
  </si>
  <si>
    <t xml:space="preserve">流程受理流水号：20240715125258152646463911065862
客户号码:15264646391
客户姓名:韩*
投诉地市:潍坊
来话流水:2024071512523530720804831
宽带账号:15264646391
宽带账号归属地市:潍坊
宽带账号归属区县:奎文区
故障地址:潍坊奎文区广文街道虞河路富贵田园（西虞天成）2号楼*********
联系电话:15264646391
联系人:女士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12:53:53
具体故障现象:光猫通电不亮灯
客户其他诉求:
</t>
  </si>
  <si>
    <t>2024-07-15 12:59:12</t>
  </si>
  <si>
    <t>2024-07-15 12:59:37</t>
  </si>
  <si>
    <t>SD-057-240715-867432-4399</t>
  </si>
  <si>
    <t>2024-07-15 12:59:24</t>
  </si>
  <si>
    <t>80+金卡-普通区域-高密市-交管所宿舍-13573671925-1000M-宽带上网投诉-次数0-20240715125720X440744881</t>
  </si>
  <si>
    <t>20240715125720X440744881</t>
  </si>
  <si>
    <t xml:space="preserve">流程受理流水号：20240715125217135736719251065757
客户号码:13573671925
客户姓名:单**
投诉地市:潍坊
来话流水:2024071512492940720886268
宽带账号:13573671925
宽带账号归属地市:潍坊
宽带账号归属区县:高密市
故障地址:潍坊高密市北大王庄旗台路兵胜酒行
联系电话:15054498537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12:54:15
具体故障现象:PON灯闪，
客户其他诉求:
</t>
  </si>
  <si>
    <t>2024-07-15 13:01:42</t>
  </si>
  <si>
    <t>2024-07-15 13:02:46</t>
  </si>
  <si>
    <t>SD-851-260910-16152-306</t>
  </si>
  <si>
    <t>SD-057-240715-327045-3275</t>
  </si>
  <si>
    <t>2024-07-15 11:20:56</t>
  </si>
  <si>
    <t>【调研】-80+普通-(目标)普通区域-青州市-中都财富广场-18706680561-1000M-宽带上网投诉-次数0-20240715111826X506200537</t>
  </si>
  <si>
    <t>20240715111826X506200537</t>
  </si>
  <si>
    <t xml:space="preserve">流程受理流水号：20240715111656187066805611046343
客户号码:18706680561
客户姓名:徐**
投诉地市:潍坊
来话流水:2024071511164119620884129
宽带账号:18706680561
宽带账号归属地市:潍坊
宽带账号归属区县:青州市
故障地址:潍坊青州市益都街道尧王山中路中都财富广场7号楼*********
联系电话:18706680561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11:17:16
具体故障现象:光猫亮红灯，
客户其他诉求:要求加急，请处理，谢谢！
</t>
  </si>
  <si>
    <t>2024-07-15 11:27:35</t>
  </si>
  <si>
    <t>2024-07-15 11:27:58</t>
  </si>
  <si>
    <t>SD-851-274237-15095-905</t>
  </si>
  <si>
    <t>SD-057-240715-964827-6052</t>
  </si>
  <si>
    <t>2024-07-15 15:10:25</t>
  </si>
  <si>
    <t>普通区域-诸城市-都吉台自然村-13964739449-300M-宽带上网投诉-次数0-202407150000413794</t>
  </si>
  <si>
    <t>202407150000413794</t>
  </si>
  <si>
    <t xml:space="preserve">202407150000413794#宽带账号：13964739449；宽带地址：潍坊诸城市石桥子镇都吉台都吉台自然村都吉台村扩容37#箱****；客户来电反映宽带无法上网，无法配合线上指导，请协助处理，谢谢！联系电话；15805362665联系人：；来电流水：2024071515074104920833656。
</t>
  </si>
  <si>
    <t>2024-07-15 15:13:31</t>
  </si>
  <si>
    <t>2024-07-15 15:14:06</t>
  </si>
  <si>
    <t>SD-057-240715-579861-3296</t>
  </si>
  <si>
    <t>2024-07-15 11:23:06</t>
  </si>
  <si>
    <t>【调研】-80+银卡-FTTR-普通区域-奎文区-郡王府-19525227302-1000M-宽带上网投诉-次数0-20240715112022X622107820</t>
  </si>
  <si>
    <t>20240715112022X622107820</t>
  </si>
  <si>
    <t xml:space="preserve">流程受理流水号：20240715111924195252273021046999
客户号码:19525227302
客户姓名:吕*
投诉地市:潍坊
来话流水:2024071511183432820808931
宽带账号:19525227302
宽带账号归属地市:潍坊
宽带账号归属区县:奎文区
故障地址:潍坊奎文区潍州路街道潍州路郡王府34号楼(东郡）*********
联系电话:19525227302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
携转原因:
故障时间:2024-07-15 11:19:38
具体故障现象:提示网络无法连接，要求今天中午必须恢复
客户其他诉求:
</t>
  </si>
  <si>
    <t>2024-07-15 11:26:44</t>
  </si>
  <si>
    <t>2024-07-15 11:30:07</t>
  </si>
  <si>
    <t>SD-851-324953-24037-18066</t>
  </si>
  <si>
    <t>SD-057-240715-452763-2705</t>
  </si>
  <si>
    <t>2024-07-15 10:41:25</t>
  </si>
  <si>
    <t>普通区域-青州市-周家村-13780886967-100M-宽带上网投诉-次数0-20240715103901X141761607</t>
  </si>
  <si>
    <t>20240715103901X141761607</t>
  </si>
  <si>
    <t xml:space="preserve">【农村网络投诉】流程受理流水号：20240715103605137808869671035405
客户号码:13780886967
客户姓名:郭*
投诉地市:潍坊
来话流水:2024071510353304320825339
宽带账号:13780886967
宽带账号归属地市:潍坊
宽带账号归属区县:青州市
故障地址:潍坊青州市何官镇周家村周家村4号箱（周玉亭）
联系电话:13780886967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10:39:23
具体故障现象:光猫灯正常但电脑手机无法上网，
客户其他诉求:
</t>
  </si>
  <si>
    <t>2024-07-15 10:43:50</t>
  </si>
  <si>
    <t>2024-07-15 10:44:08</t>
  </si>
  <si>
    <t>SD-057-240715-367598-2305</t>
  </si>
  <si>
    <t>2024-07-15 10:23:32</t>
  </si>
  <si>
    <t>80+普通-普通区域-潍城区-霞坡村自然村-13964729502-200M-宽带上网投诉-次数0-202407150000192706</t>
  </si>
  <si>
    <t>2024-07-16 11:24:00</t>
  </si>
  <si>
    <t>202407150000192706</t>
  </si>
  <si>
    <t xml:space="preserve">202407150000192706#宽带账号：13964729502；宽带地址：潍坊潍城区望留街道霞坡村；客户来电反映宽带无法上网，客户不在现场，无法配合线上指导/客户不配合排障，要求上门，请协助处理，谢谢！联系电话：13964729502；联系人：先生；来电流水：2024071510162528920863948
</t>
  </si>
  <si>
    <t>2024-07-15 10:32:36</t>
  </si>
  <si>
    <t>2024-07-15 10:32:56</t>
  </si>
  <si>
    <t>SD-851-252260-11388-20087</t>
  </si>
  <si>
    <t>SD-057-240715-847210-2464</t>
  </si>
  <si>
    <t>2024-07-15 10:29:13</t>
  </si>
  <si>
    <t>普通区域-高密市-南怡园小区-15954477317-100M-宽带上网投诉-次数0-202407150000204920</t>
  </si>
  <si>
    <t>2024-07-16 11:30:00</t>
  </si>
  <si>
    <t>202407150000204920</t>
  </si>
  <si>
    <t>202407150000204920#宽带账号：15954477317 ；宽带地址：潍坊高密市朝阳街道曙光路南怡园小区高密南怡园小区2号楼7号分纤箱；联系电话：13793627825 客户来电反映宽带电视无法观看  线上指导无法操作   来电流水2024071510220862220841235</t>
  </si>
  <si>
    <t>2024-07-15 10:32:40</t>
  </si>
  <si>
    <t>2024-07-15 10:33:06</t>
  </si>
  <si>
    <t>SD-057-240715-142738-9718</t>
  </si>
  <si>
    <t>2024-07-15 21:45:52</t>
  </si>
  <si>
    <t>80+普通-普通区域-青州市-普利斯花园-13583640639-1000M-宽带上网投诉-次数0-202407150000662893</t>
  </si>
  <si>
    <t>202407150000662893</t>
  </si>
  <si>
    <t>202407150000662893#【已关注中国移动10086微信公众号】流程受理流水号：20240715214401135836406391154740
客户号码:13583640639
客户姓名:刘*
投诉地市:潍坊
来话流水:2024071521431715720883451
宽带账号:13583640639
宽带账号归属地市:潍坊
宽带账号归属区县:青州市
故障地址:潍坊青州市云门山街道瓜市路普利斯花园14号楼*********
联系电话:13963618414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故障细类:宽带无法上网
携转原因:
故障时间:2024-07-15 21:44:32
具体故障现象:客户要求上门维修
客户其他诉求:
;宽带小区$[普利斯花园]$</t>
  </si>
  <si>
    <t>2024-07-15 21:49:53</t>
  </si>
  <si>
    <t>2024-07-15 21:51:23</t>
  </si>
  <si>
    <t>SD-851-298093-18554-355</t>
  </si>
  <si>
    <t>SD-057-240715-168275-9791</t>
  </si>
  <si>
    <t>2024-07-15 22:38:02</t>
  </si>
  <si>
    <t>普通区域-安丘市-景城花园（含景城桂园）-13953621055-200M-宽带上网投诉-次数0-20240715223647X207443688</t>
  </si>
  <si>
    <t>20240715223647X207443688</t>
  </si>
  <si>
    <t>检测结果：1、手机账号余额检测：手机账户余额正常；2、宽带速率检测：宽带速率正常；3、宽带状态检测：宽带状态正常；4、宽带账号登录状态检测：账号登录状态正常；5、群体故障检测：存在大面积群障；6、线路检测：线路状态异常；7、光猫在线检测：光猫不在线；故障类型：光猫LOS红灯，无法上网。故障描述：光猫红灯无法上网！红灯闪烁！ 。联系人：李炳奎。联系电话：13953621055。。</t>
  </si>
  <si>
    <t>2024-07-15 22:47:32</t>
  </si>
  <si>
    <t>2024-07-16 06:53:24</t>
  </si>
  <si>
    <t>SD-851-298040-3828-10</t>
  </si>
  <si>
    <t>SD-057-240715-765038-4328</t>
  </si>
  <si>
    <t>2024-07-15 12:53:30</t>
  </si>
  <si>
    <t>【重投】-普通区域-安丘市-金山村自然村-15054491127-200M-宽带上网投诉-次数0-20240715125107X670271180</t>
  </si>
  <si>
    <t>20240715125107X670271180</t>
  </si>
  <si>
    <t xml:space="preserve">【农村网络投诉】流程受理流水号：20240715124417150544911271064596
客户号码:15054491127
客户姓名:邹**
投诉地市:潍坊
来话流水:2024071512433773820849564
宽带账号:15054491127
宽带账号归属地市:潍坊
宽带账号归属区县:安丘市
故障地址:潍坊安丘市白芬子镇金山村金山村自然村金山村4号箱刘世军西山*********
联系电话:15054491127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12:49:49
具体故障现象:打不开网页，宽带无法上网。
客户其他诉求:客户要求尽快上门处理。
</t>
  </si>
  <si>
    <t>2024-07-15 12:57:26</t>
  </si>
  <si>
    <t>2024-07-15 12:58:13</t>
  </si>
  <si>
    <t>SD-057-240715-097382-3337</t>
  </si>
  <si>
    <t>2024-07-15 11:26:16</t>
  </si>
  <si>
    <t>80+银卡-普通区域-寒亭区-东小营小区-13964653239-300M-魔百和投诉-次数0-20240715112336X816339519</t>
  </si>
  <si>
    <t>20240715112336X816339519</t>
  </si>
  <si>
    <t xml:space="preserve">流程受理流水号：20240715112222139646532391047728
客户号码:13964653239
客户姓名:郭**
投诉地市:潍坊
来话流水:2024071511202900020834512
宽带账号:13964653239
宽带账号归属地市:潍坊
宽带账号归属区县:寒亭区
故障地址:潍坊寒亭区张氏镇民主西街东小营小区43号楼*********
联系电话:13964653239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
携转原因:
故障时间:2024-07-15 11:30:42
魔百和单播/组播:
具体故障现象:电视机提示无信号，
客户其他诉求:
</t>
  </si>
  <si>
    <t>2024-07-15 11:32:40</t>
  </si>
  <si>
    <t>2024-07-15 11:33:22</t>
  </si>
  <si>
    <t>SD-851-318502-3484-10128</t>
  </si>
  <si>
    <t>SD-057-240715-156982-6084</t>
  </si>
  <si>
    <t>2024-07-15 15:11:26</t>
  </si>
  <si>
    <t>普通区域-坊子区-阳光新城-15863650763-500M-宽带上网投诉-次数0-20240715150928X368337196</t>
  </si>
  <si>
    <t>20240715150928X368337196</t>
  </si>
  <si>
    <t xml:space="preserve">流程受理流水号：20240715150744158636507631089473
客户号码:15863650763
客户姓名:李**
投诉地市:潍坊
来话流水:2024071515073447420832221
宽带账号:15863650763
宽带账号归属地市:潍坊
宽带账号归属区县:坊子区
故障地址:潍坊坊子区坊子新区崇文街阳光新城坊子区阳光新城北高层39号*********
联系电话:15863650763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故障细类:网速慢/上网掉线(专席)
携转原因:
故障时间:2024-07-15 15:09:47
具体故障现象:网速慢卡顿，
客户其他诉求:
</t>
  </si>
  <si>
    <t>2024-07-15 15:13:14</t>
  </si>
  <si>
    <t>2024-07-15 15:13:37</t>
  </si>
  <si>
    <t>SD-851-252214-12861-11569</t>
  </si>
  <si>
    <t>SD-057-240715-210534-2296</t>
  </si>
  <si>
    <t>2024-07-15 10:23:15</t>
  </si>
  <si>
    <t>(目标)普通区域-青州市-青州凤凰山庄-13583693502-200M-魔百和投诉-次数0-202407150000200969</t>
  </si>
  <si>
    <t>202407150000200969</t>
  </si>
  <si>
    <t>202407150000200969#流程受理流水号：20240715101856135836935021030661
客户号码:13583693502
客户姓名:王**
投诉地市:潍坊
来话流水:2024071510161561720861735
宽带账号:13583693502
宽带账号归属地市:潍坊
宽带账号归属区县:青州市
故障地址:潍坊青州市云门山街道云门山南路凤凰山庄3号楼*********
联系电话:15169463653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故障时间:2024-07-15 10:21:21
魔百和单播/组播:组播
具体故障现象:51024，网络设置重启机顶盒未恢复请协助
客户其他诉求:
魔百和单/组播：组播;宽带小区$[青州凤凰山庄]$</t>
  </si>
  <si>
    <t>2024-07-15 10:27:55</t>
  </si>
  <si>
    <t>2024-07-15 10:37:46</t>
  </si>
  <si>
    <t>SD-057-240715-806473-7379</t>
  </si>
  <si>
    <t>2024-07-15 17:18:14</t>
  </si>
  <si>
    <t>【调研】-80+银卡-普通区域-诸城市-华诚悦府-13963687757-1000M-宽带上网投诉-次数0-202407150000528507</t>
  </si>
  <si>
    <t>2024-07-16 18:19:00</t>
  </si>
  <si>
    <t>202407150000528507</t>
  </si>
  <si>
    <t xml:space="preserve">202407150000528507#宽带账号：13963687757宽带地址：潍坊诸城市密州街道繁荣路华诚悦府2号楼*********，客户来电反映表示宽带网络网速慢，客户不在配合线上指导，要求上门，谢谢！联系电话：13963687757联系人：男士；来电流水：2024071517144734720879481
</t>
  </si>
  <si>
    <t>2024-07-15 17:21:01</t>
  </si>
  <si>
    <t>2024-07-15 17:24:18</t>
  </si>
  <si>
    <t>SD-851-275184-23630-27517</t>
  </si>
  <si>
    <t>SD-057-240715-026318-4296</t>
  </si>
  <si>
    <t>2024-07-15 12:50:28</t>
  </si>
  <si>
    <t>80+金卡-普通区域-高密市-城里新村-13869678428-1000M-宽带上网投诉-次数0-20240715124910X950041237</t>
  </si>
  <si>
    <t>20240715124910X950041237</t>
  </si>
  <si>
    <t xml:space="preserve">【农村网络投诉】流程受理流水号：20240715124816138696784281065182
客户号码:13869678428
客户姓名:尹**
投诉地市:潍坊
来话流水:2024071512473804120875007
宽带账号:13869678428
宽带账号归属地市:潍坊
宽带账号归属区县:高密市
故障地址:潍坊高密市醴泉街道永吉路香港花园后北关新村王光文16#*********
联系电话:13869678428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12:47:52
具体故障现象:提示网络无法连接，
客户其他诉求:
</t>
  </si>
  <si>
    <t>2024-07-15 12:52:19</t>
  </si>
  <si>
    <t>2024-07-15 12:52:52</t>
  </si>
  <si>
    <t>SD-851-307596-8069-21002</t>
  </si>
  <si>
    <t>SD-057-240715-258074-3264</t>
  </si>
  <si>
    <t>2024-07-15 11:20:07</t>
  </si>
  <si>
    <t>80+银卡-普通区域-奎文区-李家社区-15953647665-1000M-宽带上网投诉-次数0-20240715111721X441937990</t>
  </si>
  <si>
    <t>20240715111721X441937990</t>
  </si>
  <si>
    <t xml:space="preserve">流程受理流水号：20240715111437159536476651045762
客户号码:15953647665
客户姓名:赵**
投诉地市:潍坊
来话流水:2024071511141729620851697
宽带账号:15953647665
宽带账号归属地市:潍坊
宽带账号归属区县:奎文区
故障地址:潍坊奎文区广文街道广文街李家社区9号楼*********
联系电话:15953647665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11:16:52
具体故障现象:提示网络无法连接，
客户其他诉求:
</t>
  </si>
  <si>
    <t>2024-07-15 11:49:53</t>
  </si>
  <si>
    <t>2024-07-15 11:51:13</t>
  </si>
  <si>
    <t>SD-851-295961-11662-7188</t>
  </si>
  <si>
    <t>SD-057-240715-621938-2302</t>
  </si>
  <si>
    <t>2024-07-15 10:23:27</t>
  </si>
  <si>
    <t>【调研】-80+普通-普通区域-安丘市-安成小区-15264623668-1000M-宽带上网投诉-次数0-20240715102236X156459699</t>
  </si>
  <si>
    <t>20240715102236X156459699</t>
  </si>
  <si>
    <t xml:space="preserve">流程受理流水号：20240715102050152646236681031182
客户号码:15264623668
客户姓名:刘**
投诉地市:潍坊
来话流水:2024071510203478920819999
宽带账号:15264623668
宽带账号归属地市:潍坊
宽带账号归属区县:安丘市
故障地址:潍坊安丘市新安街道拥翠街安成小区西楼*********
联系电话:15264623668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11:23:28
具体故障现象:光猫亮红灯，
客户其他诉求:尽快处理，谢谢
</t>
  </si>
  <si>
    <t>2024-07-15 10:25:09</t>
  </si>
  <si>
    <t>2024-07-15 10:26:47</t>
  </si>
  <si>
    <t>SD-851-284973-1419-12648</t>
  </si>
  <si>
    <t>SD-057-240715-760283-7361</t>
  </si>
  <si>
    <t>2024-07-15 17:15:04</t>
  </si>
  <si>
    <t>80+银卡-普通区域-奎文区-欣诚家园-18765115645-300M-宽带上网投诉-次数0-202407150000528080</t>
  </si>
  <si>
    <t>2024-07-16 18:16:00</t>
  </si>
  <si>
    <t>202407150000528080</t>
  </si>
  <si>
    <t xml:space="preserve">202407150000528080#要求装维上门服务：宽带账号：18765115645；宽带地址潍坊高新高新城区宝通街欣诚家园3号楼***；客户来电反映移动高清*看不了*，客户不在现场，无法配合线上指导/客户不配合排障，要求上门，请协助处理，谢谢！联系电话：18765115645；联系人：18765115645；来电流水：*2024071517131969820861830 </t>
  </si>
  <si>
    <t>2024-07-15 17:17:09</t>
  </si>
  <si>
    <t>SD-057-240715-340687-9723</t>
  </si>
  <si>
    <t>2024-07-15 21:49:09</t>
  </si>
  <si>
    <t>普通区域-寿光市-百合大厦（小微）-18766465225-200M-宽带上网投诉-次数0-202407150000662688</t>
  </si>
  <si>
    <t>202407150000662688</t>
  </si>
  <si>
    <t>202407150000662688#流程受理流水号：20240715214633187664652251154772
客户号码:18766465225
客户姓名:尹**
投诉地市:潍坊
来话流水:2024071521443195120886303
宽带账号:18766465225
宽带账号归属地市:潍坊
宽带账号归属区县:寿光市
故障地址:潍坊寿光市圣城街道广场街百合大厦（小微）10号楼*********
联系电话:15863618456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21:48:51
具体故障现象:光猫亮红灯，
客户其他诉求:
;宽带小区$[百合大厦（小微）]$</t>
  </si>
  <si>
    <t>2024-07-15 21:52:12</t>
  </si>
  <si>
    <t>2024-07-15 21:52:39</t>
  </si>
  <si>
    <t>SD-057-240715-856749-9793</t>
  </si>
  <si>
    <t>2024-07-15 22:44:04</t>
  </si>
  <si>
    <t>【调研】-普通区域-诸城市-华都富林北区-15065693591-300M-宽带上网投诉-次数0-202407150000662365</t>
  </si>
  <si>
    <t>202407150000662365</t>
  </si>
  <si>
    <t>202407150000662365#流程受理流水号：20240715224239150656935911155151
客户号码:15065693591
客户姓名:王*
投诉地市:潍坊
来话流水:2024071522422206620832160
宽带账号:15065693591
宽带账号归属地市:潍坊
宽带账号归属区县:诸城市
故障地址:潍坊诸城市密州街道人民东路华都富林北区8号楼*********
联系电话:15863420041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22:43:19
具体故障现象:用户无法提供具体故障现象，
客户其他诉求:
;宽带小区$[华都富林北区]$</t>
  </si>
  <si>
    <t>2024-07-15 22:46:47</t>
  </si>
  <si>
    <t>2024-07-15 22:47:19</t>
  </si>
  <si>
    <t>SD-851-293642-40712-17999</t>
  </si>
  <si>
    <t>SD-057-240715-705241-6002</t>
  </si>
  <si>
    <t>2024-07-15 15:08:29</t>
  </si>
  <si>
    <t>80+普通-普通区域-青州市-南星落村自然村-15763631129-300M-宽带上网投诉-次数0-20240715150651X211039995</t>
  </si>
  <si>
    <t>20240715150651X211039995</t>
  </si>
  <si>
    <t xml:space="preserve">【农村网络投诉】流程受理流水号：20240715150331157636311291088483
客户号码:15763631129
客户姓名:刘**
投诉地市:潍坊
来话流水:2024071515024267120867739
宽带账号:15763631129
宽带账号归属地市:潍坊
宽带账号归属区县:青州市
故障地址:潍坊青州市高柳镇南星落村南星落村自然村扩容12号（郭东明）*********
联系电话:13361565621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故障时间:2024-07-15 15:04:36
具体故障现象:网速慢卡顿，
客户其他诉求:
</t>
  </si>
  <si>
    <t>2024-07-15 15:10:18</t>
  </si>
  <si>
    <t>2024-07-15 15:10:36</t>
  </si>
  <si>
    <t>SD-057-240715-875041-4294</t>
  </si>
  <si>
    <t>2024-07-15 12:50:21</t>
  </si>
  <si>
    <t>普通区域-潍城区-市立医院宿舍-18363631950-100M-宽带上网投诉-次数0-20240715124833X913138271</t>
  </si>
  <si>
    <t>20240715124833X913138271</t>
  </si>
  <si>
    <t xml:space="preserve">流程受理流水号：20240715124740183636319501065086
客户号码:18363631950
客户姓名:李*
投诉地市:潍坊
来话流水:2024071512464728620869730
宽带账号:18363631950
宽带账号归属地市:潍坊
宽带账号归属区县:潍城区
故障地址:潍坊潍城区北关街道北宫西街市立医院宿舍河口路1号楼*********
联系电话:15949789985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12:46:31
具体故障现象:提示网络无法连接，光猫指示灯不亮，按开关，拔插电源线，插排无问题有电，未恢复请处理谢谢
客户其他诉求:
</t>
  </si>
  <si>
    <t>2024-07-15 12:54:38</t>
  </si>
  <si>
    <t>2024-07-15 12:55:16</t>
  </si>
  <si>
    <t>SD-057-240715-342918-6122</t>
  </si>
  <si>
    <t>2024-07-15 15:14:07</t>
  </si>
  <si>
    <t>【调研】-80+普通-FTTR-(目标)普通区域-奎文区-中南樾府-15805360927-1000M-宽带上网投诉-次数0-20240715151235X555526798</t>
  </si>
  <si>
    <t>20240715151235X555526798</t>
  </si>
  <si>
    <t xml:space="preserve">流程受理流水号：20240715151205158053609271090449
客户号码:15805360927
客户姓名:尹**
投诉地市:潍坊
来话流水:2024071515110470220878671
宽带账号:15805360927
宽带账号归属地市:潍坊
宽带账号归属区县:高新
故障地址:潍坊高新新城街道潍县中路中南樾府中南樾府11号楼*********
联系电话:15805360927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15:11:14
具体故障现象:提示网络无法连接，要求尽快处理
客户其他诉求:
</t>
  </si>
  <si>
    <t>2024-07-15 15:18:12</t>
  </si>
  <si>
    <t>2024-07-15 15:18:37</t>
  </si>
  <si>
    <t>SD-851-243672-18550-19066</t>
  </si>
  <si>
    <t>SD-057-240715-239751-2299</t>
  </si>
  <si>
    <t>2024-07-15 10:23:22</t>
  </si>
  <si>
    <t>普通区域--null--魔百和投诉-次数1-202407130000336532</t>
  </si>
  <si>
    <t>2024-07-15 13:16:53</t>
  </si>
  <si>
    <t>SD-057-240715-974218-2216</t>
  </si>
  <si>
    <t>2024-07-15 10:20:37</t>
  </si>
  <si>
    <t>80+金卡-普通区域-寿光市-清河紫云台-15064450334-1000M-宽带上网投诉-次数0-20240715101813X893047287</t>
  </si>
  <si>
    <t>20240715101813X893047287</t>
  </si>
  <si>
    <t xml:space="preserve">流程受理流水号：20240715101737150644503341030323
客户号码:15064450334
客户姓名:刘*
投诉地市:潍坊
来话流水:2024071510132654820823290
宽带账号:15064450334
宽带账号归属地市:潍坊
宽带账号归属区县:寿光市
故障地址:潍坊寿光市洛城街道潍高路清河紫云台9号楼*********
联系电话:15064450334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10:17:49
具体故障现象:光猫不亮灯，换插排未恢复
客户其他诉求:
</t>
  </si>
  <si>
    <t>2024-07-15 10:22:58</t>
  </si>
  <si>
    <t>2024-07-15 10:23:21</t>
  </si>
  <si>
    <t>SD-851-234132-19898-8295</t>
  </si>
  <si>
    <t>SD-057-240715-271659-2235</t>
  </si>
  <si>
    <t>2024-07-15 10:20:56</t>
  </si>
  <si>
    <t>【调研】-80+银卡-普通区域-昌邑市-老官村自然村-15154490150-300M-宽带上网投诉-次数0-20240714112555X555314245</t>
  </si>
  <si>
    <t>20240714112555X555314245</t>
  </si>
  <si>
    <t>客户反映摄像头无法使用，联系电话：15154490150流水号：2024071411240866520838271</t>
  </si>
  <si>
    <t>2024-07-15 10:22:47</t>
  </si>
  <si>
    <t>家庭业务-&gt;网络质量-&gt;家庭安防-&gt;全局流转-&gt;功能使用-&gt;频繁掉线-&gt;全局流转</t>
  </si>
  <si>
    <t>2024-07-15 10:23:11</t>
  </si>
  <si>
    <t>SD-057-240715-236489-3331</t>
  </si>
  <si>
    <t>2024-07-15 11:26:02</t>
  </si>
  <si>
    <t>【调研】-80+金卡-FTTR-普通区域-寿光市-尧水社区-13964719918-1000M-宽带上网投诉-次数0-20240715112307X787286812</t>
  </si>
  <si>
    <t>20240715112307X787286812</t>
  </si>
  <si>
    <t xml:space="preserve">【农村网络投诉】流程受理流水号：20240715112126139647199181047495
客户号码:13964719918
客户姓名:王**
投诉地市:潍坊
来话流水:2024071511205087620839273
宽带账号:13964719918
宽带账号归属地市:潍坊
宽带账号归属区县:寿光市
故障地址:潍坊寿光市洛城街道康家尧水村尧水社区A10号楼*********
联系电话:13964719918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故障时间:2024-07-15 11:22:32
具体故障现象:打不开网页，
客户其他诉求:要求上门维修 ，谢谢
</t>
  </si>
  <si>
    <t>2024-07-15 11:54:22</t>
  </si>
  <si>
    <t>2024-07-15 11:56:31</t>
  </si>
  <si>
    <t>SD-851-240758-3006-24833</t>
  </si>
  <si>
    <t>2024-07-15 10:47:15</t>
  </si>
  <si>
    <t>【调研】-普通区域-高密市-福缘居-15335361398-300M-宽带上网投诉-次数0-20240715104451X491382265 一级督办</t>
  </si>
  <si>
    <t>20240715104451X491382265</t>
  </si>
  <si>
    <t>2024-07-15 10:49:21</t>
  </si>
  <si>
    <t>2024-07-15 10:49:41</t>
  </si>
  <si>
    <t>SD-057-240715-837910-6957</t>
  </si>
  <si>
    <t>2024-07-15 16:30:38</t>
  </si>
  <si>
    <t>普通区域-昌乐县-矿机花园-15069624338-1000M-宽带上网投诉-次数0-202407150000488499</t>
  </si>
  <si>
    <t>2024-07-16 17:31:00</t>
  </si>
  <si>
    <t>202407150000488499</t>
  </si>
  <si>
    <t>202407150000488499#流程受理流水号：20240715162935150696243381108334
客户号码:15069624338
客户姓名:刘**
投诉地市:潍坊
来话流水:2024071516233777020828194
宽带账号:15069624338
宽带账号归属地市:潍坊
宽带账号归属区县:昌乐县
故障地址:潍坊昌乐县城关街道孤山街矿机花园22号楼*********
联系电话:15069624338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故障细类:宽带无法上网(专席)
携转原因:
故障时间:2024-07-15 16:30:08
具体故障现象:光猫灯正常手机无法上网，已经指导操作重启设备未恢复
客户其他诉求:
;宽带小区$[矿机花园]$</t>
  </si>
  <si>
    <t>2024-07-15 16:34:16</t>
  </si>
  <si>
    <t>2024-07-15 16:34:41</t>
  </si>
  <si>
    <t>SD-851-323066-12559-15697</t>
  </si>
  <si>
    <t>SD-057-240715-283965-4358</t>
  </si>
  <si>
    <t>2024-07-15 12:56:19</t>
  </si>
  <si>
    <t>【调研】-80+普通-(目标)普通区域-寒亭区-文化教师公寓-15053690101-500M-宽带上网投诉-次数0-20240715125506X306318921</t>
  </si>
  <si>
    <t>20240715125506X306318921</t>
  </si>
  <si>
    <t xml:space="preserve">流程受理流水号：20240715125321150536901011065925
客户号码:15053690101
客户姓名:陈**
投诉地市:潍坊
来话流水:2024071512524008420805272
宽带账号:15053690101
宽带账号归属地市:潍坊
宽带账号归属区县:寒亭区
故障地址:潍坊寒亭区张氏镇民主西街文化教师公寓31号楼*********
联系电话:15053690101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13:22:36
具体故障现象:光猫亮红灯，
客户其他诉求:
</t>
  </si>
  <si>
    <t>2024-07-15 12:58:09</t>
  </si>
  <si>
    <t>2024-07-15 12:58:25</t>
  </si>
  <si>
    <t>SD-851-263784-30302-1898</t>
  </si>
  <si>
    <t>SD-057-240715-871432-3328</t>
  </si>
  <si>
    <t>2024-07-15 11:25:35</t>
  </si>
  <si>
    <t>【调研】-80+金卡-普通区域-临朐县-三里庄安置楼-15169576677-200M-宽带上网投诉-次数0-202407150000262686</t>
  </si>
  <si>
    <t>2024-07-16 12:26:00</t>
  </si>
  <si>
    <t>202407150000262686</t>
  </si>
  <si>
    <t xml:space="preserve">202407150000262686#宽带账号：15169576677；宽带地址：潍坊临朐县城关街道龙泉路三里庄安置楼3号楼*********；客户来电反映宽带上网慢，客户不在现场，无法配合线上指导/客户不配合排障，要求上门，请协助处理，谢谢！联系电话：18706467123；联系人：女士；来电流水：2024071511222057520859550 
</t>
  </si>
  <si>
    <t>2024-07-15 11:36:24</t>
  </si>
  <si>
    <t>2024-07-15 11:36:51</t>
  </si>
  <si>
    <t>SD-057-240715-847530-2690</t>
  </si>
  <si>
    <t>2024-07-15 10:40:39</t>
  </si>
  <si>
    <t>普通区域-昌乐县-国庆大酒店沿街（小微）-15953631159-300M-宽带上网投诉-次数0-202407150000220193</t>
  </si>
  <si>
    <t>202407150000220193</t>
  </si>
  <si>
    <t xml:space="preserve">202407150000220193#宽带账号：15953631159宽带地址：潍坊昌乐县城关街道方山路国庆大酒店沿街
客户来电反映宽带机顶盒无法使用，客户不会操作，无法配合线上指导，要求上门服务，请协助处理，谢谢！联系电话：本机联系人：女士来电流水：2024071510381970620863284
</t>
  </si>
  <si>
    <t>2024-07-15 10:43:21</t>
  </si>
  <si>
    <t>2024-07-15 10:43:44</t>
  </si>
  <si>
    <t>SD-057-240715-351728-6995</t>
  </si>
  <si>
    <t>2024-07-15 16:35:22</t>
  </si>
  <si>
    <t>【调研】-普通区域-奎文区-银泉广场-17865680996-300M-宽带上网投诉-次数0-20240715163301X381372493</t>
  </si>
  <si>
    <t>2024-07-16 17:36:00</t>
  </si>
  <si>
    <t>20240715163301X381372493</t>
  </si>
  <si>
    <t xml:space="preserve">流程受理流水号：20240715163231178656809961109048
客户号码:17865680996
客户姓名:韩**
投诉地市:潍坊
来话流水:2024071516304867320822743
宽带账号:17865680996
宽带账号归属地市:潍坊
宽带账号归属区县:奎文区
故障地址:潍坊奎文区广文街道健康街银泉广场6号楼*********
联系电话:17865680996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故障细类:网速慢/上网掉线(专席)
携转原因:
故障时间:2024-07-15 16:30:45
具体故障现象:网速慢卡顿，宽带网速慢 千兆路由器 不超过三年 重启光猫路由器没有恢复 
客户其他诉求:
</t>
  </si>
  <si>
    <t>2024-07-15 16:38:38</t>
  </si>
  <si>
    <t>2024-07-15 16:39:03</t>
  </si>
  <si>
    <t>SD-057-240715-302158-1143</t>
  </si>
  <si>
    <t>2024-07-15 09:19:00</t>
  </si>
  <si>
    <t>【调研】-80+普通-普通区域-奎文区-九龙山电业局宿舍-18765631933-500M-魔百和投诉-次数0-202407150000133939</t>
  </si>
  <si>
    <t>202407150000133939</t>
  </si>
  <si>
    <t>202407150000133939#客户来电反映机顶盒反复亮红灯，我处正常排查未恢复，请协助处理谢谢</t>
  </si>
  <si>
    <t>2024-07-15 09:21:57</t>
  </si>
  <si>
    <t>2024-07-15 09:22:20</t>
  </si>
  <si>
    <t>SD-057-240715-109234-3453</t>
  </si>
  <si>
    <t>2024-07-15 11:38:14</t>
  </si>
  <si>
    <t>【调研】-普通区域-临朐县-营子自然村-15666743521-1000M-宽带上网投诉-次数0-20240715113531X531245474</t>
  </si>
  <si>
    <t>20240715113531X531245474</t>
  </si>
  <si>
    <t xml:space="preserve">【农村网络投诉】流程受理流水号：20240715113450156667435211050851
客户号码:15666743521
客户姓名:程**
投诉地市:潍坊
来话流水:2024071511343626520818996
宽带账号:15666743521
宽带账号归属地市:潍坊
宽带账号归属区县:临朐县
故障地址:潍坊临朐县东城街道营子营子自然村营子（扩容）14号箱王军（外墙）*********
联系电话:15666743521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11:35:18
具体故障现象:打不开网页，
客户其他诉求:
</t>
  </si>
  <si>
    <t>2024-07-15 11:48:57</t>
  </si>
  <si>
    <t>2024-07-15 11:49:29</t>
  </si>
  <si>
    <t>SD-852-256217-842-499</t>
  </si>
  <si>
    <t>SD-057-240715-095712-1156</t>
  </si>
  <si>
    <t>2024-07-15 09:19:52</t>
  </si>
  <si>
    <t>【调研】-80+金卡-普通区域-安丘市-安丘韩家埠村自然村-13606473222-1000M-宽带上网投诉-次数0-202407150000137792</t>
  </si>
  <si>
    <t>202407150000137792</t>
  </si>
  <si>
    <t>202407150000137792#流程受理流水号：20240715091804136064732221013768
客户号码:13606473222
客户姓名:刘**
投诉地市:潍坊
来话流水:2024071509170256920880540
宽带账号:13606473222
宽带账号归属地市:潍坊
宽带账号归属区县:安丘市
故障地址:潍坊安丘市大城埠韩家埠村韩家埠村自然村韩家埠村韩福总*********
联系电话:15095297957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09:17:11
具体故障现象:光猫亮红灯，光纤线插紧捋直，重启光猫，未恢复，请协助处理，谢谢
客户其他诉求:
;宽带小区$[安丘韩家埠村自然村]$</t>
  </si>
  <si>
    <t>2024-07-15 09:31:47</t>
  </si>
  <si>
    <t>2024-07-15 09:32:11</t>
  </si>
  <si>
    <t>SD-851-261593-10108-28781</t>
  </si>
  <si>
    <t>SD-057-240715-108564-1108</t>
  </si>
  <si>
    <t>2024-07-15 09:16:50</t>
  </si>
  <si>
    <t>80+银卡-普通区域-寿光市-张家楼村自然村-15266616731-200M-宽带上网投诉-次数0-202407150000133792</t>
  </si>
  <si>
    <t>2024-07-16 10:17:00</t>
  </si>
  <si>
    <t>202407150000133792</t>
  </si>
  <si>
    <t xml:space="preserve">202407150000133792#【已关注中国移动10086微信公众号】流程受理流水号：20240715091620152666167311013247
客户号码:15266616731
客户姓名:魏*
投诉地市:潍坊
来话流水:2024071509155472020866296
宽带账号:15266616731
宽带账号归属地市:潍坊
宽带账号归属区县:寿光市
故障地址:潍坊寿光市纪台镇张家楼村张家楼村自然村张家楼村扩容1箱（张海员外墙）*********
联系电话:15266616731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故障时间:2024-07-15 09:15:44
具体故障现象:连接不上
客户其他诉求:客户侧为质差终端，要求上门更换终端并一并处理故障问题。
</t>
  </si>
  <si>
    <t>2024-07-15 09:19:12</t>
  </si>
  <si>
    <t>2024-07-15 09:19:37</t>
  </si>
  <si>
    <t>SD-057-240715-057864-1072</t>
  </si>
  <si>
    <t>2024-07-15 09:13:59</t>
  </si>
  <si>
    <t>普通区域-高密市-大沟头自然村-15762627838-300M-宽带上网投诉-次数0-202407150000129043</t>
  </si>
  <si>
    <t>202407150000129043</t>
  </si>
  <si>
    <t xml:space="preserve">202407150000129043#宽带账号：15762627838；宽带地址：潍坊高密市柏城镇大沟头大沟头自然村高密大沟头村148号12#箱，客户来电反映宽带不能用，经查询客户侧为质差路由器导致宽带使用不畅，请参考处理，谢谢！联系电话：15762627838；联系人：先生；来电流水：2024071509110203120805590。 
</t>
  </si>
  <si>
    <t>2024-07-15 09:26:01</t>
  </si>
  <si>
    <t>2024-07-15 09:58:51</t>
  </si>
  <si>
    <t>SD-057-240715-165230-1082</t>
  </si>
  <si>
    <t>2024-07-15 09:14:31</t>
  </si>
  <si>
    <t>普通区域-昌邑市-方天颐小区-13964617289-300M-宽带上网投诉-次数0-20240715091224X944877243</t>
  </si>
  <si>
    <t>20240715091224X944877243</t>
  </si>
  <si>
    <t xml:space="preserve">流程受理流水号：20240715091114139646172891011770
客户号码:13964617289
客户姓名:徐**
投诉地市:潍坊
来话流水:2024071509105769920804732
宽带账号:13964617289
宽带账号归属地市:潍坊
宽带账号归属区县:昌邑市
故障地址:潍坊昌邑市城区北海路方天颐小区6号楼*********
联系电话:13964617289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09:11:43
具体故障现象:光猫亮红灯，
客户其他诉求:捋顺并插紧光纤依然红灯，要求尽快上门修复，请及时联系，谢谢。
</t>
  </si>
  <si>
    <t>2024-07-15 09:21:15</t>
  </si>
  <si>
    <t>2024-07-15 09:21:39</t>
  </si>
  <si>
    <t>SD-851-262472-6555-2724</t>
  </si>
  <si>
    <t>SD-057-240715-427635-1054</t>
  </si>
  <si>
    <t>2024-07-15 09:13:09</t>
  </si>
  <si>
    <t>80+金卡-普通区域-寿光市-河沟-18763697173-300M-宽带上网投诉-次数0-202407150000130817</t>
  </si>
  <si>
    <t>202407150000130817</t>
  </si>
  <si>
    <t>202407150000130817#宽带账号：18763697173宽带地址：潍坊寿光市侯镇河沟村
客户来电反映宽带机顶盒无法使用，客户不会操作，无法配合线上指导，要求上门服务，请协助处理，谢谢！联系电话：15095198860联系人：女士来电流水：2024071509103838220800774</t>
  </si>
  <si>
    <t>2024-07-15 09:16:30</t>
  </si>
  <si>
    <t>2024-07-15 09:17:00</t>
  </si>
  <si>
    <t>2024-07-15 09:17:03</t>
  </si>
  <si>
    <t>【调研】-普通区域-潍城区-杨家庄子自然村-13173130750-300M-宽带上网投诉-次数0-20240715091420X606866850 一级督办</t>
  </si>
  <si>
    <t>20240715091420X606866850</t>
  </si>
  <si>
    <t>2024-07-15 09:19:15</t>
  </si>
  <si>
    <t>SD-851-245029-7135-24042</t>
  </si>
  <si>
    <t>SD-057-240715-405297-3766</t>
  </si>
  <si>
    <t>2024-07-15 12:08:34</t>
  </si>
  <si>
    <t>普通区域-寿光市-西关菜市场-13793616616-300M-宽带上网投诉-次数0-20240715120652X412132786</t>
  </si>
  <si>
    <t>20240715120652X412132786</t>
  </si>
  <si>
    <t xml:space="preserve">流程受理流水号：20240715120456137936166161058153
客户号码:13793616616
客户姓名:任**
投诉地市:潍坊
来话流水:2024071512043861020858000
宽带账号:13793616616
宽带账号归属地市:潍坊
宽带账号归属区县:寿光市
故障地址:潍坊寿光市圣城街道广场街西关菜市场新扩容1号箱*********
联系电话:13793616616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12:06:38
具体故障现象:光猫亮红灯，
客户其他诉求:
</t>
  </si>
  <si>
    <t>2024-07-15 12:10:14</t>
  </si>
  <si>
    <t>2024-07-15 12:10:33</t>
  </si>
  <si>
    <t>SD-851-297844-7473-13113</t>
  </si>
  <si>
    <t>SD-057-240715-764508-3739</t>
  </si>
  <si>
    <t>2024-07-15 12:06:36</t>
  </si>
  <si>
    <t>80+普通-普通区域-潍城区-姜家庄自然村-13869649001-200M-宽带上网投诉-次数0-202407150000301035</t>
  </si>
  <si>
    <t>202407150000301035</t>
  </si>
  <si>
    <t xml:space="preserve">202407150000301035#流程受理流水号：20240715120600138696490011058338
客户号码:13869649001
客户姓名:姜**
投诉地市:潍坊
来话流水:2024071512053917620866422
宽带账号:13869649001
宽带账号归属地市:潍坊
宽带账号归属区县:潍城区
故障地址:潍坊潍城区望留街道姜家庄姜家庄自然村18#西数第2条胡同北数第4排东户*********
联系电话:13869649001
联系人:先生/女士
工单紧急程度:紧急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故障时间:2024-07-15 12:06:10
具体故障现象:打不开网页，
客户其他诉求:客户侧为质差终端，要求上门更换终端并一并处理故障问题。
</t>
  </si>
  <si>
    <t>2024-07-15 12:10:05</t>
  </si>
  <si>
    <t>2024-07-15 12:10:26</t>
  </si>
  <si>
    <t>SD-057-240715-609382-1098</t>
  </si>
  <si>
    <t>2024-07-15 09:15:35</t>
  </si>
  <si>
    <t>【调研】-80+银卡-(目标)普通区域-青州市-旭景园-18765664995-200M-宽带上网投诉-次数0-202407150000131071</t>
  </si>
  <si>
    <t>2024-07-16 10:16:00</t>
  </si>
  <si>
    <t>202407150000131071</t>
  </si>
  <si>
    <t>202407150000131071#宽带账号：18765664995；宽带地址：潍坊青州市旭景园西区69号楼3单元601；客户来电反映魔百和卡顿，客户不配合线上指导，要求师傅上门，请协助处理，谢谢！联系电话：本机；联系人：先生；来电流水：2024071509114943720815326</t>
  </si>
  <si>
    <t>2024-07-15 09:19:04</t>
  </si>
  <si>
    <t>2024-07-15 09:19:29</t>
  </si>
  <si>
    <t>SD-057-240715-601738-3458</t>
  </si>
  <si>
    <t>2024-07-15 11:38:32</t>
  </si>
  <si>
    <t>【调研】-80+银卡-(目标)普通区域-寿光市-上口小商品商贸区沿街-13563614221-1000M-宽带上网投诉-次数0-20240715113716X636260600</t>
  </si>
  <si>
    <t>20240715113716X636260600</t>
  </si>
  <si>
    <t xml:space="preserve">流程受理流水号：20240715113549135636142211051105
客户号码:13563614221
客户姓名:王**
投诉地市:潍坊
来话流水:2024071511351019620826123
宽带账号:13563614221
宽带账号归属地市:潍坊
宽带账号归属区县:寿光市
故障地址:潍坊寿光市上口镇东风大街上口小商品商贸区沿街3号箱*********
联系电话:13280763613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11:36:15
具体故障现象:打不开网页，
客户其他诉求:
</t>
  </si>
  <si>
    <t>2024-07-15 11:39:49</t>
  </si>
  <si>
    <t>2024-07-15 11:40:12</t>
  </si>
  <si>
    <t>SD-852-233756-1457-21299</t>
  </si>
  <si>
    <t>SD-057-240715-267531-3722</t>
  </si>
  <si>
    <t>2024-07-15 12:05:20</t>
  </si>
  <si>
    <t>FTTR-普通区域-昌邑市-城后花园A区-18653603329-1000M-宽带上网投诉-次数0-20240715120232X152349208</t>
  </si>
  <si>
    <t>20240715120232X152349208</t>
  </si>
  <si>
    <t xml:space="preserve">流程受理流水号：20240715120115186536033291057455
客户号码:18653603329
客户姓名:唐**
投诉地市:潍坊
来话流水:2024071511591730020810220
宽带账号:18653603329
宽带账号归属地市:潍坊
宽带账号归属区县:昌邑市
故障地址:潍坊昌邑市城区解放路城后花园A区15号楼*********
联系电话:18653603329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
故障细类:宽带无法上网(专席)
携转原因:
故障时间:2024-07-15 12:01:21
具体故障现象:打不开网页，
客户其他诉求:重启无效
</t>
  </si>
  <si>
    <t>2024-07-15 12:06:42</t>
  </si>
  <si>
    <t>2024-07-15 12:06:58</t>
  </si>
  <si>
    <t>SD-851-243542-2316-35</t>
  </si>
  <si>
    <t>SD-057-240715-301967-440</t>
  </si>
  <si>
    <t>2024-07-15 08:41:32</t>
  </si>
  <si>
    <t>80+银卡-普通区域-寿光市-金海花园-15954419252-1000M-宽带上网投诉-次数0-202407150000099688</t>
  </si>
  <si>
    <t>202407150000099688</t>
  </si>
  <si>
    <t>202407150000099688#宽带账号：15954419252*；宽带地址：潍坊寿光市圣城街道金海路金海花园6号楼；客户来电反映宽带网络无法联网*，客户不在现场，无法配合线上指导，请协助处理，谢谢！联系电话：*18453692444；联系人：张**；来电流水：2024071508390378920887343。</t>
  </si>
  <si>
    <t>2024-07-15 08:45:45</t>
  </si>
  <si>
    <t>2024-07-15 08:46:06</t>
  </si>
  <si>
    <t>SD-851-298317-11549-25386</t>
  </si>
  <si>
    <t>SD-057-240715-630914-1080</t>
  </si>
  <si>
    <t>2024-07-15 09:14:26</t>
  </si>
  <si>
    <t>80+银卡-普通区域-寒亭区-欧洲小镇小区-15662552789-1000M-宽带上网投诉-次数0-202407150000132950</t>
  </si>
  <si>
    <t>202407150000132950</t>
  </si>
  <si>
    <t>202407150000132950#流程受理流水号：20240715091307156625527891012303
客户号码:15662552789
客户姓名:阚*
投诉地市:潍坊
来话流水:2024071509124298520826434
宽带账号:15662552789
宽带账号归属地市:潍坊
宽带账号归属区县:寒亭区
故障地址:潍坊寒亭区开元街道通亭街欧洲小镇小区通亭街沿街楼东区（公建楼）*********
联系电话:15662552789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09:14:09
具体故障现象:打不开网页，
客户其他诉求:
;宽带小区$[欧洲小镇小区]$</t>
  </si>
  <si>
    <t>2024-07-15 09:17:25</t>
  </si>
  <si>
    <t>SD-851-261753-2832-16641</t>
  </si>
  <si>
    <t>SD-057-240715-607413-573</t>
  </si>
  <si>
    <t>2024-07-15 08:49:05</t>
  </si>
  <si>
    <t>【调研】-80+银卡-(目标)普通区域-潍城区-名都百盛园-13563666796-200M-宽带上网投诉-次数0-202407150000106702</t>
  </si>
  <si>
    <t>2024-07-16 09:50:00</t>
  </si>
  <si>
    <t>202407150000106702</t>
  </si>
  <si>
    <t>202407150000106702#宽带账号：13563666796；宽带地址：潍坊潍城区南关街道安顺路名都百盛园6号楼；客户来电反映宽带卡 无法配合线上指导，，请协助处理，谢谢！联系电话；联系人13563666796：；来电流水：2024071508442276420828858</t>
  </si>
  <si>
    <t>2024-07-15 08:54:53</t>
  </si>
  <si>
    <t>2024-07-15 08:55:15</t>
  </si>
  <si>
    <t>SD-057-240715-657024-1041</t>
  </si>
  <si>
    <t>2024-07-15 09:11:58</t>
  </si>
  <si>
    <t>【调研】-80+普通-普通区域-高密市-东凤城小区-15908013061-500M-宽带上网投诉-次数0-202407150000128888</t>
  </si>
  <si>
    <t>202407150000128888</t>
  </si>
  <si>
    <t>202407150000128888#宽带账号：15908013061；宽带地址：潍坊高密市醴泉街道人民大街（铁通）东凤城小区东凤城小区2号楼；客户来电反映宽带连接不了，客户不配合线上指导，要求上门，请协助处理，谢谢！联系电话：15908013061；联系人：先生；来电流水：2024071509084836220878116。</t>
  </si>
  <si>
    <t>2024-07-15 09:13:06</t>
  </si>
  <si>
    <t>2024-07-15 09:13:36</t>
  </si>
  <si>
    <t>SD-851-263438-7421-8470</t>
  </si>
  <si>
    <t>SD-057-240715-546183-1130</t>
  </si>
  <si>
    <t>2024-07-15 09:17:53</t>
  </si>
  <si>
    <t>【调研】-80+银卡-(目标)普通区域-安丘市-育英家园-15863632925-1000M-宽带上网投诉-次数0-202407150000135181</t>
  </si>
  <si>
    <t>202407150000135181</t>
  </si>
  <si>
    <t xml:space="preserve">202407150000135181#流程受理流水号：20240715091618158636329251013242
客户号码:15863632925
客户姓名:李**
投诉地市:潍坊
来话流水:2024071509140101320842357
宽带账号:15863632925
宽带账号归属地市:潍坊
宽带账号归属区县:安丘市
故障地址:潍坊安丘市兴安街道南苑路育英家园3号楼*********
联系电话:15244480868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光功率:-15.04
故障大类:宽带/电视
故障细类:宽带无法上网
携转原因:
故障时间:2024-07-15 09:17:22
具体故障现象:提示网络无法连接，
客户其他诉求:客户侧为质差终端，要求上门更换终端并一并处理故障问题。
</t>
  </si>
  <si>
    <t>2024-07-15 09:21:28</t>
  </si>
  <si>
    <t>2024-07-15 09:21:56</t>
  </si>
  <si>
    <t>SD-851-276407-24905-17834</t>
  </si>
  <si>
    <t>SD-057-240715-346207-3727</t>
  </si>
  <si>
    <t>2024-07-15 12:05:35</t>
  </si>
  <si>
    <t>普通区域-安丘市-凌河村自然村-15065666297-300M-宽带上网投诉-次数0-202407150000300797</t>
  </si>
  <si>
    <t>202407150000300797</t>
  </si>
  <si>
    <t xml:space="preserve">202407150000300797#宽带账号：15065666297；宽带地址：潍坊安丘市凌河街道凌河村凌河村自然村凌河北村11号箱孙叶志，客户来电反映宽带不能用，经查询客户侧为质差路由器导致宽带使用不畅，请参考处理，谢谢！联系电话：15163626533；联系人：先生；来电流水：2024071512041253320854275。 
</t>
  </si>
  <si>
    <t>2024-07-15 12:07:13</t>
  </si>
  <si>
    <t>2024-07-15 12:09:50</t>
  </si>
  <si>
    <t>SD-851-263636-11818-14928</t>
  </si>
  <si>
    <t>SD-057-240715-712564-1077</t>
  </si>
  <si>
    <t>2024-07-15 09:14:13</t>
  </si>
  <si>
    <t>普通区域-高密市-高密朝阳小区-15263620051-300M-宽带上网投诉-次数0-20240715091127X887058649</t>
  </si>
  <si>
    <t>20240715091127X887058649</t>
  </si>
  <si>
    <t xml:space="preserve">流程受理流水号：20240715090521152636200511010044
客户号码:15263620051
客户姓名:刘*
投诉地市:潍坊
来话流水:2024071509042444420825793
宽带账号:15263620051
宽带账号归属地市:潍坊
宽带账号归属区县:高密市
故障地址:潍坊市高密市朝阳街道人民大街朝阳小区6号楼*********
联系电话:15263620051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光功率:-23.01
故障大类:宽带/电视
故障细类:网速慢/上网掉线(专席)
携转原因:
故障时间:2024-07-15 09:05:50
具体故障现象:频繁掉线，检查网线，所有网站都慢，超5类网线，千兆路由器，一号千兆口，重启设备,放在宽阔地方.
客户其他诉求:要求取消宽带并退还两年费用，提到法律，12315，黑猫投诉，有投诉倾向，要求补偿自己的工资，要求半个小时回电话，请处理， 谢谢
</t>
  </si>
  <si>
    <t>2024-07-15 09:17:45</t>
  </si>
  <si>
    <t>2024-07-15 09:18:25</t>
  </si>
  <si>
    <t>SD-851-241836-2193-16823</t>
  </si>
  <si>
    <t>SD-057-240715-780145-3741</t>
  </si>
  <si>
    <t>2024-07-15 12:06:50</t>
  </si>
  <si>
    <t>80+普通-普通区域-安丘市-大城埠七里河-15006659738-100M-宽带上网投诉-次数0-202407150000299652</t>
  </si>
  <si>
    <t>202407150000299652</t>
  </si>
  <si>
    <t xml:space="preserve">202407150000299652#流程受理流水号：20240715120609150066597381058362
客户号码:15006659738
客户姓名:张**
投诉地市:潍坊
来话流水:2024071512054184920866775
宽带账号:15006659738
宽带账号归属地市:潍坊
宽带账号归属区县:安丘市
故障地址:潍坊安丘市大城埠七里河村大城埠七里河七里河村3号箱曹里国*********
联系电话:15006659738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故障时间:2024-07-15 12:06:22
具体故障现象:光猫亮红灯，
客户其他诉求:客户侧为质差终端，要求上门更换终端并一并处理故障问题。
</t>
  </si>
  <si>
    <t>2024-07-15 12:18:14</t>
  </si>
  <si>
    <t>2024-07-15 12:18:29</t>
  </si>
  <si>
    <t>SD-057-240715-138756-3702</t>
  </si>
  <si>
    <t>2024-07-15 12:02:33</t>
  </si>
  <si>
    <t>80+白金-普通区域-诸城市-繁华新城三期-13046473268-1000M-宽带上网投诉-次数0-20240715120053X533201850</t>
  </si>
  <si>
    <t>20240715120053X533201850</t>
  </si>
  <si>
    <t xml:space="preserve">流程受理流水号：20240715120021130464732681057263
客户号码:13046473268
客户姓名:刘*
投诉地市:潍坊
来话流水:2024071511564883820884175
宽带账号:13046473268
宽带账号归属地市:潍坊
宽带账号归属区县:诸城市
故障地址:潍坊诸城市密州街道凤凰路繁华新城三期东区11号楼*********
联系电话:13046473268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12:00:36
具体故障现象:光猫灯正常但电脑手机无法上网，
客户其他诉求:
</t>
  </si>
  <si>
    <t>2024-07-15 12:04:23</t>
  </si>
  <si>
    <t>SD-851-304286-19221-3629</t>
  </si>
  <si>
    <t>SD-057-240715-310267-475</t>
  </si>
  <si>
    <t>2024-07-15 08:43:57</t>
  </si>
  <si>
    <t>80+普通-普通区域-安丘市-青云御景园二期-18765136229-200M-宽带上网投诉-次数0-202407150000103964</t>
  </si>
  <si>
    <t>2024-07-16 09:44:00</t>
  </si>
  <si>
    <t>202407150000103964</t>
  </si>
  <si>
    <t>202407150000103964#宽带账号：18765136229；宽带地址：潍坊安丘市兴安街道商场路青云御景园二期青云御景园二区1号楼*********；接入方式：FTTH，当前是否在线：在线，端到端诊断结果：客户侧设备问题，是否智能网关：，客户反映宽带网速慢，要求尽快处理回复！来电流水：2024071508401592720896405联系电话：15095166607</t>
  </si>
  <si>
    <t>2024-07-15 08:47:29</t>
  </si>
  <si>
    <t>2024-07-15 08:48:02</t>
  </si>
  <si>
    <t>SD-057-240715-138274-5483</t>
  </si>
  <si>
    <t>2024-07-15 14:28:26</t>
  </si>
  <si>
    <t>【调研】-80+金卡-(目标)普通区域-青州市-衡王府花园小高层-13853677099-100M-宽带上网投诉-次数0-202407150000381332</t>
  </si>
  <si>
    <t>2024-07-16 15:29:00</t>
  </si>
  <si>
    <t>202407150000381332</t>
  </si>
  <si>
    <t>202407150000381332#宽带账号：13853677099；宽带地址：潍坊青州市王府街道驼山南路衡王府花园小高层16号楼；客户来电反映宽带电视无噶观看，经查询客户侧为质差机顶盒，请协助上门更换终端并一并处理故障问题，谢谢！联系电话：13853677099；联系人：先生；来电流水：2024071514243563220875427。</t>
  </si>
  <si>
    <t>2024-07-15 14:30:51</t>
  </si>
  <si>
    <t>2024-07-15 14:32:34</t>
  </si>
  <si>
    <t>SD-057-240715-093167-5464</t>
  </si>
  <si>
    <t>2024-07-15 14:26:37</t>
  </si>
  <si>
    <t>80+白金-普通区域-青州市-富贵牡丹园-18866789333-1000M-魔百和投诉-次数0-202407150000380317</t>
  </si>
  <si>
    <t>202407150000380317</t>
  </si>
  <si>
    <t>202407150000380317#流程受理流水号：20240715142014188667893331079201
客户号码:18866789333
客户姓名:魏**
投诉地市:潍坊
来话流水:2024071514185571520808346
宽带账号:18866789333
宽带账号归属地市:潍坊
宽带账号归属区县:青州市
故障地址:潍坊青州市云门山街道益王府路富贵牡丹园30号楼*********
联系电话:18866789333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故障细类:移动高清电视故障(专席)
携转原因:
故障时间:2024-07-15 14:23:36
魔百和单播/组播:单播
具体故障现象:电视直播或点播无法观看，拔插网线，配置网络重启未恢复，客户表示上次更换机顶盒没给遥控器，原来的遥控器不能用，要求带个遥控器，谢谢
客户其他诉求:请处理，谢谢
魔百和单/组播：单播;宽带小区$[富贵牡丹园]$</t>
  </si>
  <si>
    <t>2024-07-15 14:27:48</t>
  </si>
  <si>
    <t>2024-07-15 14:28:44</t>
  </si>
  <si>
    <t>SD-851-317959-63-4100</t>
  </si>
  <si>
    <t>SD-057-240715-859603-3697</t>
  </si>
  <si>
    <t>2024-07-15 12:02:13</t>
  </si>
  <si>
    <t>【调研】-80+银卡-普通区域-昌邑市-东方家园北区-18265628732-1000M-宽带上网投诉-次数0-20240715115949X989072929</t>
  </si>
  <si>
    <t>20240715115949X989072929</t>
  </si>
  <si>
    <t xml:space="preserve">流程受理流水号：20240715115814182656287321056781
客户号码:18265628732
客户姓名:吕**
投诉地市:潍坊
来话流水:2024071511574594920894328
宽带账号:18265628732
宽带账号归属地市:潍坊
宽带账号归属区县:昌邑市
故障地址:潍坊昌邑市城区城里街东方家园北区B11号*********
联系电话:18366516336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11:59:24
具体故障现象:提示网络无法连接，
客户其他诉求:
</t>
  </si>
  <si>
    <t>2024-07-15 12:04:32</t>
  </si>
  <si>
    <t>2024-07-15 12:05:06</t>
  </si>
  <si>
    <t>SD-851-254595-34214-26900</t>
  </si>
  <si>
    <t>SD-057-240715-718693-1058</t>
  </si>
  <si>
    <t>2024-07-15 09:13:19</t>
  </si>
  <si>
    <t>【调研】-80+银卡-普通区域-诸城市-华昌文苑-13455667981-1000M-宽带上网投诉-次数0-202407150000127843</t>
  </si>
  <si>
    <t>202407150000127843</t>
  </si>
  <si>
    <t>202407150000127843#宽带账号：13455667981；宽带地址：潍坊诸城市昌城镇昌城沿街华昌文苑10号楼*********
；客户来电反映宽带网络无法连接，客户不在现场，无法配合线上指导，要求上门，请协助处理，谢谢！联系电话：15965065166；联系人：先生；来电流水：2024071509092349320885196。</t>
  </si>
  <si>
    <t>2024-07-15 09:17:15</t>
  </si>
  <si>
    <t>2024-07-15 09:17:48</t>
  </si>
  <si>
    <t>SD-057-240715-253617-5402</t>
  </si>
  <si>
    <t>2024-07-15 14:20:44</t>
  </si>
  <si>
    <t>【重投】-【调研】-80+银卡-普通区域-安丘市-青云世家-13686366717-200M-宽带上网投诉-次数0-20240715141856X336013326</t>
  </si>
  <si>
    <t>2024-07-16 15:21:00</t>
  </si>
  <si>
    <t>20240715141856X336013326</t>
  </si>
  <si>
    <t xml:space="preserve">流程受理流水号：20240715141720136863667171078611
客户号码:13686366717
客户姓名:牟**
投诉地市:潍坊
来话流水:2024071514165255020883888
宽带账号:13686366717
宽带账号归属地市:潍坊
宽带账号归属区县:安丘市
故障地址:潍坊安丘市兴安街道兴安路青云世家2号楼
联系电话:15065671156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14:17:42
具体故障现象:客户来电表示宽带上不了网，我处核实到光信号灯亮红灯，，将光纤线插紧捋直后重启未恢复，请协助谢谢
客户其他诉求:
</t>
  </si>
  <si>
    <t>2024-07-15 14:23:22</t>
  </si>
  <si>
    <t>2024-07-15 14:23:56</t>
  </si>
  <si>
    <t>SD-057-240715-537986-5434</t>
  </si>
  <si>
    <t>2024-07-15 14:23:40</t>
  </si>
  <si>
    <t>80+普通-普通区域-青州市-广德花园-18106362521-1000M-魔百和投诉-次数0-20240715142234X554595545</t>
  </si>
  <si>
    <t>20240715142234X554595545</t>
  </si>
  <si>
    <t>流程受理流水号：20240715142123181063625211079405
客户号码:18106362521
客户姓名:丁**
投诉地市:潍坊
来话流水:2024071514140053520849042
宽带账号:18106362521
宽带账号归属地市:潍坊
宽带账号归属区县:青州市
故障地址:潍坊青州市云门山街道将军山路广德花园6号楼*********
联系电话:18106362521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故障时间:2024-07-15 14:22:48
魔百和单播/组播:组播
具体故障现象:电视提示网络类错误，无线网正常使用。机顶盒绿灯（在机顶盒页面），已指导更换网线连接端口指导设置联网未恢复。
客户其他诉求:
魔百和单/组播：组播</t>
  </si>
  <si>
    <t>2024-07-15 14:24:45</t>
  </si>
  <si>
    <t>2024-07-15 14:25:08</t>
  </si>
  <si>
    <t>SD-057-240715-465981-464</t>
  </si>
  <si>
    <t>2024-07-15 08:42:57</t>
  </si>
  <si>
    <t>【调研】-普通区域-青州市-西刘井村自然村-18765361686-300M-宽带上网投诉-次数0-202407150000100894</t>
  </si>
  <si>
    <t>202407150000100894</t>
  </si>
  <si>
    <t xml:space="preserve">202407150000100894#、要求装维上门服务：宽带账号：18765361686；宽带地址：潍坊青州市王府街道西刘井村西刘井村；客户来电反映宽带无法连接，无法配合线上指导/客户不配合排障，要求上门，请协助处理，谢谢！联系电话：18765361686；联系人：女生；来电流水：2024071508405697320801682 </t>
  </si>
  <si>
    <t>2024-07-15 08:46:15</t>
  </si>
  <si>
    <t>2024-07-15 08:46:40</t>
  </si>
  <si>
    <t>SD-057-240715-160592-449</t>
  </si>
  <si>
    <t>2024-07-15 08:41:48</t>
  </si>
  <si>
    <t>【调研】-80+银卡-普通区域-潍城区-上城国际三期-13468486395-300M-宽带上网投诉-次数0-202407150000098636</t>
  </si>
  <si>
    <t>202407150000098636</t>
  </si>
  <si>
    <t>202407150000098636#用户来电宽带无法正常使用，要求师傅上门，烦请协助谢谢
联系人:女士  联系电话:本机   录音流水：2024071508341336620852225</t>
  </si>
  <si>
    <t>2024-07-15 08:42:53</t>
  </si>
  <si>
    <t>2024-07-15 08:43:27</t>
  </si>
  <si>
    <t>SD-851-287313-4864-11764</t>
  </si>
  <si>
    <t>SD-057-240715-890213-3446</t>
  </si>
  <si>
    <t>2024-07-15 11:37:08</t>
  </si>
  <si>
    <t>普通区域-诸城市-南曹家庄子-15053600175-300M-宽带上网投诉-次数0-202407150000276081</t>
  </si>
  <si>
    <t>202407150000276081</t>
  </si>
  <si>
    <t>202407150000276081#宽带账号：15053600175；宽带地址：潍坊诸城市石桥子镇南曹家庄子村南曹家庄子南曹家庄子村1#箱*********；客户来电反映宽带/魔百盒无法观看，/客户不配合排障，要求上门，请协助处理，谢谢！联系电话：13406630276；来电流水2024071511343114420817956</t>
  </si>
  <si>
    <t>2024-07-15 11:40:22</t>
  </si>
  <si>
    <t>2024-07-15 11:40:55</t>
  </si>
  <si>
    <t>2024-07-15 14:20:03</t>
  </si>
  <si>
    <t>80+普通-普通区域-寿光市-太平村-15169688835-100M-宽带上网投诉-次数0-20240715141705X225458700 一级督办</t>
  </si>
  <si>
    <t>20240715141705X225458700</t>
  </si>
  <si>
    <t>2024-07-15 14:39:33</t>
  </si>
  <si>
    <t>2024-07-15 14:40:36</t>
  </si>
  <si>
    <t>SD-852-254303-1678-5218</t>
  </si>
  <si>
    <t>SD-057-240715-803247-5462</t>
  </si>
  <si>
    <t>2024-07-15 14:26:36</t>
  </si>
  <si>
    <t>普通区域-诸城市-华润佳苑-15963625646-300M-宽带上网投诉-次数0-202407150000379881</t>
  </si>
  <si>
    <t>202407150000379881</t>
  </si>
  <si>
    <t>202407150000379881#宽带账号：15963625646；宽带地址：潍坊诸城市龙都街道潍徐街华润佳苑5号楼**；客户来电反映宽带不好用，慢，客户不配合排障，要求上门，请协助处理，谢谢！联系电话：13573621571；联系人：孙**；来电流水：2024071514205678220832011</t>
  </si>
  <si>
    <t>2024-07-15 14:28:35</t>
  </si>
  <si>
    <t>2024-07-15 14:29:22</t>
  </si>
  <si>
    <t>SD-057-240715-207396-5416</t>
  </si>
  <si>
    <t>2024-07-15 14:22:21</t>
  </si>
  <si>
    <t>80+银卡-普通区域-临朐县-桃李东方-13562676237-1000M-宽带上网投诉-次数0-202407150000375878</t>
  </si>
  <si>
    <t>202407150000375878</t>
  </si>
  <si>
    <t xml:space="preserve">202407150000375878#宽带账号：13562676237；宽带地址：潍坊临朐县东城街道营龙路桃李东方18号楼*********；客户来电反映宽带上网慢，客户表示要求师傅测网速，要求上门，请协助处理，谢谢！联系电话：本机；联系人：先生；来电流水：2024071514192279920813766。
</t>
  </si>
  <si>
    <t>2024-07-15 14:27:37</t>
  </si>
  <si>
    <t>2024-07-15 14:28:03</t>
  </si>
  <si>
    <t>SD-852-272673-1934-12351</t>
  </si>
  <si>
    <t>SD-057-240715-369182-5437</t>
  </si>
  <si>
    <t>【重投】-普通区域-高密市-松兴屯居民小区-18765189013-100M-魔百和投诉-次数0-202407150000377219</t>
  </si>
  <si>
    <t>2024-07-16 15:24:00</t>
  </si>
  <si>
    <t>202407150000377219</t>
  </si>
  <si>
    <t>202407150000377219#流程受理流水号：20240715142043187651890131079273
客户号码:18765189013
客户姓名:牛**
投诉地市:潍坊
来话流水:2024071514190317120809832
宽带账号:18765189013
宽带账号归属地市:潍坊
宽带账号归属区县:高密市
故障地址:潍坊高密市阚家镇松兴屯松兴屯居民小区高密松兴屯42号楼*********
联系电话:15953288690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
携转原因:
故障时间:2024-07-15 14:20:56
魔百和单播/组播:单播
具体故障现象:客户来电表示机顶盒遥控器无法使用，请协助处理，谢谢。
客户其他诉求:
魔百和单/组播：单播;宽带小区$[松兴屯居民小区]$</t>
  </si>
  <si>
    <t>2024-07-15 14:25:27</t>
  </si>
  <si>
    <t>2024-07-15 14:25:54</t>
  </si>
  <si>
    <t>SD-057-240715-152394-129</t>
  </si>
  <si>
    <t>2024-07-15 08:05:06</t>
  </si>
  <si>
    <t>【调研】-80+普通-普通区域-潍城区-长胜社区-15863691119-100M-魔百和投诉-次数0-202407150000091387</t>
  </si>
  <si>
    <t>2024-07-16 09:06:00</t>
  </si>
  <si>
    <t>202407150000091387</t>
  </si>
  <si>
    <t>202407150000091387#流程受理流水号：20240715080249158636911191000385
客户号码:15863691119
客户姓名:赵*
投诉地市:潍坊
来话流水:2024071508014854820818112
宽带账号:15863691119
宽带账号归属地市:潍坊
宽带账号归属区县:潍城区
故障地址:潍坊潍城区城关街道福寿西街长胜社区南4号楼*********
联系电话:15863691119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
携转原因:
故障时间:2024-07-15 08:03:09
魔百和单播/组播:组播
具体故障现象:客户要求反映移动机顶盒开机声音大，要求调整到和电视声音一样。
客户其他诉求:
魔百和单/组播：组播;宽带小区$[长胜社区]$</t>
  </si>
  <si>
    <t>2024-07-15 08:10:56</t>
  </si>
  <si>
    <t>2024-07-15 08:11:18</t>
  </si>
  <si>
    <t>SD-057-240715-497063-439</t>
  </si>
  <si>
    <t>2024-07-15 08:41:31</t>
  </si>
  <si>
    <t>80+普通-普通区域-寿光市-椒园社区-15169536927-300M-宽带上网投诉-次数0-20240715083923X963991295</t>
  </si>
  <si>
    <t>20240715083923X963991295</t>
  </si>
  <si>
    <t xml:space="preserve">流程受理流水号：20240715083703151695369271002879
客户号码:15169536927
客户姓名:朱**
投诉地市:潍坊
来话流水:2024071508332821820847106
宽带账号:15169536927
宽带账号归属地市:潍坊
宽带账号归属区县:寿光市
故障地址:潍坊寿光市圣城街道建桥路椒园社区10号楼三单元302
联系电话:15169536927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08:37:31
具体故障现象:光猫亮红灯，拔插光纤线未恢复，请协助谢谢。
客户其他诉求:
</t>
  </si>
  <si>
    <t>2024-07-15 08:47:03</t>
  </si>
  <si>
    <t>2024-07-15 08:47:20</t>
  </si>
  <si>
    <t>SD-057-240715-269054-554</t>
  </si>
  <si>
    <t>2024-07-15 08:47:58</t>
  </si>
  <si>
    <t>普通区域-昌邑市-富贵家园-19508422205-300M-宽带上网投诉-次数0-20240715084558X358533780</t>
  </si>
  <si>
    <t>20240715084558X358533780</t>
  </si>
  <si>
    <t xml:space="preserve">流程受理流水号：20240715084208195084222051004088
客户号码:19508422205
客户姓名:梁**
投诉地市:潍坊
来话流水:2024071508412991420806005
宽带账号:19508422205
宽带账号归属地市:潍坊
宽带账号归属区县:昌邑市
故障地址:潍坊昌邑市石埠镇石埠镇区富贵家园10号箱*********
联系电话:19508422205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09:43:57
具体故障现象:注册灯闪烁捋直插紧光纤线重启光猫未恢复
客户其他诉求:
</t>
  </si>
  <si>
    <t>2024-07-15 08:49:35</t>
  </si>
  <si>
    <t>2024-07-15 08:51:21</t>
  </si>
  <si>
    <t>SD-851-260310-5168-2348</t>
  </si>
  <si>
    <t>SD-057-240715-516783-526</t>
  </si>
  <si>
    <t>2024-07-15 08:47:02</t>
  </si>
  <si>
    <t>80+银卡-普通区域-奎文区-新富公寓-15853677007-300M-宽带上网投诉-次数0-202407150000104438</t>
  </si>
  <si>
    <t>202407150000104438</t>
  </si>
  <si>
    <t>202407150000104438#
宽带账号：15853677007；宽带地址：潍坊市高新区新富公寓6号楼2单元802；客户来电反映宽带上网慢，客户不配合排障，要求上门，请协助处理，谢谢！联系电话：本机；联系人：先生；来电流水：2024071508420764720810939</t>
  </si>
  <si>
    <t>2024-07-15 08:52:36</t>
  </si>
  <si>
    <t>2024-07-15 08:53:11</t>
  </si>
  <si>
    <t>SD-852-320035-1972-15788</t>
  </si>
  <si>
    <t>SD-057-240715-698713-874</t>
  </si>
  <si>
    <t>2024-07-15 09:06:34</t>
  </si>
  <si>
    <t>80+普通-普通区域-寿光市-市政嘉园-13884820208-300M-宽带上网投诉-次数0-202407150000124759</t>
  </si>
  <si>
    <t>202407150000124759</t>
  </si>
  <si>
    <t>202407150000124759#流程受理流水号：20240715090330138848202081009505
客户号码:13884820208
客户姓名:郭**
投诉地市:潍坊
来话流水:2024071509031907120813408
宽带账号:13884820208
宽带账号归属地市:潍坊
宽带账号归属区县:寿光市
故障地址:潍坊寿光市文家街道广场西街市政嘉园3号楼*********
联系电话:13884820208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09:06:07
具体故障现象:打不开网页，
客户其他诉求:要求退还无法使用期间的宽带费用，
;宽带小区$[市政嘉园]$</t>
  </si>
  <si>
    <t>2024-07-15 09:10:46</t>
  </si>
  <si>
    <t>2024-07-15 09:11:02</t>
  </si>
  <si>
    <t>SD-852-258711-1336-25775</t>
  </si>
  <si>
    <t>SD-057-240715-476852-6451</t>
  </si>
  <si>
    <t>2024-07-15 15:41:02</t>
  </si>
  <si>
    <t>普通区域-青州市-谭中村-15216365735-300M-魔百和投诉-次数0-202407150000443174</t>
  </si>
  <si>
    <t>202407150000443174</t>
  </si>
  <si>
    <t>202407150000443174#流程受理流水号：20240715154019152163657351096913
客户号码:15216365735
客户姓名:张**
投诉地市:潍坊
来话流水:2024071515352994320801204
宽带账号:15216365735
宽带账号归属地市:潍坊
宽带账号归属区县:青州市
故障地址:潍坊青州市谭坊镇谭中村谭中村1号箱（胡传肖家）*********
联系电话:15216365735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故障细类:移动高清电视故障(专席)
携转原因:
故障时间:2024-07-15 15:39:35
魔百和单播/组播:组播
具体故障现象:电视无法观看
客户其他诉求:
魔百和单/组播：组播;宽带小区$[谭中村]$</t>
  </si>
  <si>
    <t>2024-07-15 15:43:12</t>
  </si>
  <si>
    <t>2024-07-15 15:49:10</t>
  </si>
  <si>
    <t>SD-057-240715-082476-6505</t>
  </si>
  <si>
    <t>2024-07-15 15:45:37</t>
  </si>
  <si>
    <t>普通区域-安丘市-大盛村自然村-15264611041-1000M-宽带上网投诉-次数0-202407150000445601</t>
  </si>
  <si>
    <t>202407150000445601</t>
  </si>
  <si>
    <t xml:space="preserve">202407150000445601#宽带账号：15264611041；宽带地址：潍坊安丘市大盛镇大盛村大盛村自然村大盛村追加1号箱汪磊******；客户来电反映移动高清故障，客户不在现场，无法配合线上指导，要求上门，请协助处理，谢谢！联系电话15264611041 ：；联系人：李**；来电流水：2024071515431866320803656。 </t>
  </si>
  <si>
    <t>2024-07-15 15:51:52</t>
  </si>
  <si>
    <t>2024-07-15 15:52:12</t>
  </si>
  <si>
    <t>SD-851-279318-3338-13828</t>
  </si>
  <si>
    <t>SD-057-240715-681523-6467</t>
  </si>
  <si>
    <t>2024-07-15 15:41:44</t>
  </si>
  <si>
    <t>80+普通-普通区域-坊子区-坊子欧美佳苑-13188859268-1000M-宽带上网投诉-次数0-20240715154042X242965774</t>
  </si>
  <si>
    <t>20240715154042X242965774</t>
  </si>
  <si>
    <t xml:space="preserve">流程受理流水号：20240715153841131888592681096542
客户号码:13188859268
客户姓名:陈**
投诉地市:潍坊
来话流水:2024071515382665420839527
宽带账号:13188859268
宽带账号归属地市:潍坊
宽带账号归属区县:坊子区
故障地址:潍坊坊子区坊子新区凤凰大街坊子欧美佳苑34号楼3单元101
联系电话:13188859268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15:41:25
具体故障现象:提示网络无法连接，客户来电反映家里的宽带因外围网线断导致家里的宽带上不去，请协助处理谢谢
客户其他诉求:请审核谢谢
</t>
  </si>
  <si>
    <t>2024-07-15 15:44:57</t>
  </si>
  <si>
    <t>2024-07-15 15:45:23</t>
  </si>
  <si>
    <t>SD-057-240715-813294-4417</t>
  </si>
  <si>
    <t>2024-07-15 13:00:48</t>
  </si>
  <si>
    <t>普通区域-寒亭区-富祥花苑小区-15163657043-300M-魔百和投诉-次数0-202407150000330060</t>
  </si>
  <si>
    <t>202407150000330060</t>
  </si>
  <si>
    <t>202407150000330060#流程受理流水号：20240715125508151636570431066218
客户号码:15163657043
客户姓名:刘**
投诉地市:潍坊
来话流水:2024071512544554220817791
宽带账号:15163657043
宽带账号归属地市:潍坊
宽带账号归属区县:寒亭区
故障地址:潍坊寒亭区寒亭街道幸福路富祥花苑小区4号楼*********
联系电话:15163657043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故障时间:2024-07-15 12:57:52
魔百和单播/组播:组播
具体故障现象:电视直播或点播无法观看，
客户其他诉求:
魔百和单/组播：组播;宽带小区$[富祥花苑小区]$</t>
  </si>
  <si>
    <t>2024-07-15 13:04:18</t>
  </si>
  <si>
    <t>2024-07-15 13:04:45</t>
  </si>
  <si>
    <t>SD-057-240715-975136-6462</t>
  </si>
  <si>
    <t>2024-07-15 15:41:26</t>
  </si>
  <si>
    <t>80+普通-普通区域-奎文区-供销社宿舍-13793670070-1000M-宽带上网投诉-次数0-20240715153850X130194350</t>
  </si>
  <si>
    <t>20240715153850X130194350</t>
  </si>
  <si>
    <t xml:space="preserve">流程受理流水号：20240715153757137936700701096368
客户号码:13793670070
客户姓名:安*
投诉地市:潍坊
来话流水:2024071515370893220822608
宽带账号:13793670070
宽带账号归属地市:潍坊
宽带账号归属区县:潍城区
故障地址:潍坊潍城区城关街道向阳路冠华小区6号楼*********
联系电话:13793670070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15:42:04
具体故障现象:打不开网页，
客户其他诉求:
</t>
  </si>
  <si>
    <t>2024-07-15 15:43:04</t>
  </si>
  <si>
    <t>2024-07-15 15:43:27</t>
  </si>
  <si>
    <t>SD-851-309738-7726-4591</t>
  </si>
  <si>
    <t>SD-057-240715-813206-4531</t>
  </si>
  <si>
    <t>2024-07-15 13:08:32</t>
  </si>
  <si>
    <t>【重投】-【调研】-普通区域-诸城市-红星家园D区-13280712123-1000M-宽带上网投诉-次数0-202407150000336549</t>
  </si>
  <si>
    <t>202407150000336549</t>
  </si>
  <si>
    <t>202407150000336549#流程受理流水号：20240715130641132807121231067866
客户号码:13280712123
客户姓名:牛*
投诉地市:潍坊
来话流水:2024071512574594120835769
宽带账号:13280712123
宽带账号归属地市:潍坊
宽带账号归属区县:诸城市
故障地址:潍坊诸城市舜王街道四平路红星家园D区17号楼*********
联系电话:13280712123
联系人:先生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光功率:-18.89
故障大类:宽带/电视
故障细类:宽带网速慢/卡顿
携转原因:
故障时间:2024-07-15 13:07:00
具体故障现象:网速慢卡顿，
客户其他诉求:用户来电反映宽带上网慢，卡顿，表示前期工单20240129202028X828305280处理人员建议增加设备，用户不认可，要求反馈，通话中提到10080和工信部，并要求不让上次的工作人员去，要求换人
;宽带小区$[红星家园D区]$</t>
  </si>
  <si>
    <t>2024-07-15 13:10:59</t>
  </si>
  <si>
    <t>2024-07-15 13:11:32</t>
  </si>
  <si>
    <t>SD-057-240715-965132-372</t>
  </si>
  <si>
    <t>2024-07-15 08:38:11</t>
  </si>
  <si>
    <t>【重投】-80+普通-普通区域-寿光市-上口南环路专业市场（小微）-13589155675-200M-宽带上网投诉-次数0-20240715083522X722415347</t>
  </si>
  <si>
    <t>2024-07-16 09:39:00</t>
  </si>
  <si>
    <t>20240715083522X722415347</t>
  </si>
  <si>
    <t xml:space="preserve">流程受理流水号：20240715083049135891556751001365
客户号码:13589155675
客户姓名:赵**
投诉地市:潍坊
来话流水:2024071508303602820828578
宽带账号:13589155675
宽带账号归属地市:潍坊
宽带账号归属区县:寿光市
故障地址:潍坊寿光市上口镇南环路上口南环路专业市场（小微）1号箱*********
联系电话:13589155675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08:32:04
具体故障现象:光猫亮红灯，
客户其他诉求:
</t>
  </si>
  <si>
    <t>2024-07-15 08:40:05</t>
  </si>
  <si>
    <t>2024-07-15 08:40:43</t>
  </si>
  <si>
    <t>SD-057-240715-958260-2038</t>
  </si>
  <si>
    <t>2024-07-15 10:14:46</t>
  </si>
  <si>
    <t>普通区域-昌邑市-太平集自然村-15053696153-200M-宽带上网投诉-次数0-202407150000189118</t>
  </si>
  <si>
    <t>2024-07-16 11:15:00</t>
  </si>
  <si>
    <t>202407150000189118</t>
  </si>
  <si>
    <t>202407150000189118#受理号码 : 15053696153客户姓名 : 徐**号码归属地 : 潍坊昌邑 － 昌邑-代理商管理中心用户品牌 : 全球通，客户来电表示前期反馈的宽带无法使用的问题没有处理好，前期流水：202407110000208400 ，现客户要求尽快联系处理。回访电话：本机，来电流水：2024071510103051520884585</t>
  </si>
  <si>
    <t>2024-07-15 10:16:51</t>
  </si>
  <si>
    <t>2024-07-15 10:17:07</t>
  </si>
  <si>
    <t>SD-057-240715-249680-1903</t>
  </si>
  <si>
    <t>2024-07-15 10:10:20</t>
  </si>
  <si>
    <t>【调研】-80+普通-普通区域-安丘市-锦国花园-13953655459-1000M-宽带上网投诉-次数0-202407150000185986</t>
  </si>
  <si>
    <t>202407150000185986</t>
  </si>
  <si>
    <t>202407150000185986#【已关注中国移动10086微信公众号】流程受理流水号：20240715100919139536554591028057
客户号码:13953655459
客户姓名:周**
投诉地市:潍坊
来话流水:2024071510090166920865087
宽带账号:13953655459
宽带账号归属地市:潍坊
宽带账号归属区县:安丘市
故障地址:潍坊安丘市兴安街道华安路锦国花园迁10号楼*********
联系电话:13953655459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10:09:55
具体故障现象:光猫亮红灯，
客户其他诉求:
;宽带小区$[锦国花园]$</t>
  </si>
  <si>
    <t>2024-07-15 10:13:28</t>
  </si>
  <si>
    <t>2024-07-15 10:13:47</t>
  </si>
  <si>
    <t>SD-851-282527-15944-6489</t>
  </si>
  <si>
    <t>SD-057-240715-524716-2938</t>
  </si>
  <si>
    <t>2024-07-15 10:59:48</t>
  </si>
  <si>
    <t>普通区域-寿光市-教授新村-13869670512-200M-宽带上网投诉-次数0-202407150000237739</t>
  </si>
  <si>
    <t>2024-07-16 12:00:00</t>
  </si>
  <si>
    <t>202407150000237739</t>
  </si>
  <si>
    <t xml:space="preserve">202407150000237739#流程受理流水号：20240715105856138696705121041512
客户号码:13869670512
客户姓名:张**
投诉地市:潍坊
来话流水:2024071510583833120840859
宽带账号:13869670512
宽带账号归属地市:潍坊
宽带账号归属区县:寿光市
故障地址:潍坊寿光市圣城街道金光街教授新村南楼*********
联系电话:13869670512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光功率:-25.85
故障大类:宽带/电视
故障细类:宽带无法上网
携转原因:
故障时间:2024-07-15 10:59:07
具体故障现象:频繁掉线，
客户其他诉求:客户侧为质差终端，要求上门更换终端并一并处理故障问题。
</t>
  </si>
  <si>
    <t>2024-07-15 11:01:19</t>
  </si>
  <si>
    <t>2024-07-15 11:01:40</t>
  </si>
  <si>
    <t>SD-057-240715-075623-6465</t>
  </si>
  <si>
    <t>2024-07-15 15:41:35</t>
  </si>
  <si>
    <t>80+银卡-普通区域-诸城市-沿河教师公寓-15866164449-1000M-宽带上网投诉-次数0-20240715153948X188913798</t>
  </si>
  <si>
    <t>20240715153948X188913798</t>
  </si>
  <si>
    <t xml:space="preserve">流程受理流水号：20240715153802158661644491096395
客户号码:15866164449
客户姓名:崔**
投诉地市:潍坊
来话流水:2024071515370283420821243
宽带账号:15866164449
宽带账号归属地市:潍坊
宽带账号归属区县:诸城市
故障地址:潍坊诸城市舜王街道大舜街沿河教师公寓9号楼
联系电话:15866164449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15:41:31
具体故障现象:PON灯闪，
客户其他诉求:
</t>
  </si>
  <si>
    <t>2024-07-15 15:47:21</t>
  </si>
  <si>
    <t>2024-07-15 15:47:43</t>
  </si>
  <si>
    <t>SD-851-256312-8711-13588</t>
  </si>
  <si>
    <t>SD-057-240715-961542-4459</t>
  </si>
  <si>
    <t>2024-07-15 13:05:02</t>
  </si>
  <si>
    <t>(目标)普通区域-昌乐县-土埠村自然村-15963456805-100M-宽带上网投诉-次数0-20240715130228X748116572</t>
  </si>
  <si>
    <t>20240715130228X748116572</t>
  </si>
  <si>
    <t xml:space="preserve">【农村网络投诉】流程受理流水号：20240715125911159634568051066832
客户号码:15963456805
客户姓名:张**
投诉地市:潍坊
来话流水:2024071512582492020839674
宽带账号:15963456805
宽带账号归属地市:潍坊
宽带账号归属区县:昌乐县
故障地址:潍坊昌乐县营丘镇土埠村土埠村自然村土埠村3-1#*********
联系电话:13210765394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12:59:51
具体故障现象:光猫亮红灯，注册闪烁
客户其他诉求:
</t>
  </si>
  <si>
    <t>2024-07-15 13:09:20</t>
  </si>
  <si>
    <t>张善国</t>
  </si>
  <si>
    <t>15706307180</t>
  </si>
  <si>
    <t>dw3_jk_zhangshanguo</t>
  </si>
  <si>
    <t>2024-07-15 13:09:48</t>
  </si>
  <si>
    <t>SD-057-240715-375426-338</t>
  </si>
  <si>
    <t>2024-07-15 08:35:58</t>
  </si>
  <si>
    <t>(目标)普通区域-寿光市-中南世纪星城沿街-15244442824-200M-宽带上网投诉-次数0-20240715083347X627528238</t>
  </si>
  <si>
    <t>2024-07-16 09:36:00</t>
  </si>
  <si>
    <t>20240715083347X627528238</t>
  </si>
  <si>
    <t xml:space="preserve">流程受理流水号：20240715083102152444428241001402
客户号码:15244442824
客户姓名:范**
投诉地市:潍坊
来话流水:2024071508292566020822670
宽带账号:15244442824
宽带账号归属地市:潍坊
宽带账号归属区县:寿光市
故障地址:潍坊寿光市洛城街道洛兴街中南世纪星城沿街东沿街1号箱*********
联系电话:15244442526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08:33:15
具体故障现象:提示网络无法连接，
客户其他诉求:
</t>
  </si>
  <si>
    <t>2024-07-15 08:37:52</t>
  </si>
  <si>
    <t>2024-07-15 08:38:24</t>
  </si>
  <si>
    <t>SD-851-288367-32588-21490</t>
  </si>
  <si>
    <t>SD-057-240715-261374-391</t>
  </si>
  <si>
    <t>2024-07-15 08:38:48</t>
  </si>
  <si>
    <t>80+普通-普通区域-昌邑市-工人新村北区-15953608078-1000M-宽带上网投诉-次数0-202407150000099715</t>
  </si>
  <si>
    <t>202407150000099715</t>
  </si>
  <si>
    <t>202407150000099715#宽带账号：15953608078；宽带地址：潍坊昌邑市城区利民街工人新村北区19号楼*********； ，具体现象：客户反映电视无信号操作未恢复，要求师傅联系维修，要求尽快处理回复！来电流水： 2024071508313928420835122，联系电话： 15953608078</t>
  </si>
  <si>
    <t>2024-07-15 08:40:42</t>
  </si>
  <si>
    <t>2024-07-15 08:41:20</t>
  </si>
  <si>
    <t>SD-851-290851-560-2539</t>
  </si>
  <si>
    <t>SD-057-240715-253684-1914</t>
  </si>
  <si>
    <t>2024-07-15 10:10:55</t>
  </si>
  <si>
    <t>【调研】-80+金卡-普通区域-寿光市-巴龙国际南区-13475662188-1000M-宽带上网投诉-次数0-202407150000187220</t>
  </si>
  <si>
    <t>202407150000187220</t>
  </si>
  <si>
    <t xml:space="preserve">202407150000187220#流程受理流水号：20240715101021134756621881028354
客户号码:13475662188
客户姓名:武**
投诉地市:潍坊
来话流水:2024071510095222620876189
宽带账号:13475662188
宽带账号归属地市:潍坊
宽带账号归属区县:寿光市
故障地址:潍坊寿光市圣城街道建桥路巴龙国际南区C5号楼*********
联系电话:13791612153
联系人:先生/女士
工单紧急程度:一般
是否有升级投诉倾向:否
是否重复投诉:否
是否携转意向:否
是否投诉倾向:否
是否智能网关:智能网关
当前是否在线:
接入方式:
端到端诊断结果:客户侧设备问题
是否质差终端:是
光功率:-22.67
故障大类:宽带/电视
故障细类:宽带无法上网
携转原因:
故障时间:2024-07-15 10:10:40
具体故障现象:提示网络无法连接，
客户其他诉求:客户侧为质差终端，要求上门更换终端并一并处理故障问题。
</t>
  </si>
  <si>
    <t>2024-07-15 10:15:35</t>
  </si>
  <si>
    <t>2024-07-15 10:17:58</t>
  </si>
  <si>
    <t>SD-851-279853-33241-26332</t>
  </si>
  <si>
    <t>SD-057-240715-124673-1928</t>
  </si>
  <si>
    <t>2024-07-15 10:11:31</t>
  </si>
  <si>
    <t>80+普通-普通区域-寿光市-西兴王沿街-15966116760-1000M-魔百和投诉-次数0-20240715100957X397417121</t>
  </si>
  <si>
    <t>20240715100957X397417121</t>
  </si>
  <si>
    <t>【农村网络投诉】流程受理流水号：20240715100909159661167601028017
客户号码:15966116760
客户姓名:马*
投诉地市:潍坊
来话流水:2024071510082400520856690
宽带账号:15966116760
宽带账号归属地市:潍坊
宽带账号归属区县:寿光市
故障地址:潍坊寿光市田柳西兴王村西兴王沿街沿街2号楼*********
联系电话:15154489737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故障时间:2024-07-15 10:09:40
魔百和单播/组播:组播
具体故障现象:电视直播或点播无法观看，
客户其他诉求:请协助处理，谢谢
魔百和单/组播：组播</t>
  </si>
  <si>
    <t>2024-07-15 10:13:40</t>
  </si>
  <si>
    <t>2024-07-15 10:14:06</t>
  </si>
  <si>
    <t>SD-851-236092-1534-21365</t>
  </si>
  <si>
    <t>SD-057-240715-209543-4521</t>
  </si>
  <si>
    <t>2024-07-15 13:08:19</t>
  </si>
  <si>
    <t>【调研】-80+普通-FTTR-(目标)普通区域-寿光市-东稻田村自然村-19577746922-1000M-宽带上网投诉-次数0-20240715130604X964178217</t>
  </si>
  <si>
    <t>20240715130604X964178217</t>
  </si>
  <si>
    <t xml:space="preserve">【农村网络投诉】流程受理流水号：20240715130525195777469221067720
客户号码:19577746922
客户姓名:张**
投诉地市:潍坊
来话流水:2024071513042172920876140
宽带账号:19577746922
宽带账号归属地市:潍坊
宽带账号归属区县:寿光市
故障地址:潍坊寿光市稻田镇东稻田村东稻田村自然村东稻田村扩容48号箱蛋糕之家外墙*********
联系电话:19577746922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故障时间:2024-07-15 13:09:11
具体故障现象:打不开网页，
客户其他诉求:
</t>
  </si>
  <si>
    <t>2024-07-15 13:11:50</t>
  </si>
  <si>
    <t>2024-07-15 13:12:25</t>
  </si>
  <si>
    <t>SD-851-309559-10318-13168</t>
  </si>
  <si>
    <t>SD-057-240715-175432-392</t>
  </si>
  <si>
    <t>普通区域-诸城市-明城园国税小区-15054836022-200M-宽带上网投诉-次数0-20240715083702X822347743</t>
  </si>
  <si>
    <t>20240715083702X822347743</t>
  </si>
  <si>
    <t xml:space="preserve">流程受理流水号：20240715083542150548360221002534
客户号码:15054836022
客户姓名:王**
投诉地市:潍坊
来话流水:2024071508344459420855755
宽带账号:15054836022
宽带账号归属地市:潍坊
宽带账号归属区县:诸城市
故障地址:潍坊诸城市龙都街道纺织街明城园国税小区1号楼*********
联系电话:15910116463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08:29:55
具体故障现象:光猫亮红灯，
客户其他诉求:客户来电反映宽带无法使用，线上排障不认可
</t>
  </si>
  <si>
    <t>2024-07-15 08:43:10</t>
  </si>
  <si>
    <t>2024-07-15 08:43:35</t>
  </si>
  <si>
    <t>SD-057-240715-107498-871</t>
  </si>
  <si>
    <t>2024-07-15 09:06:17</t>
  </si>
  <si>
    <t>【重投】-80+金卡-(目标)普通区域-诸城市-古县社区-18365655258-1000M-宽带上网投诉-次数0-202407150000122907</t>
  </si>
  <si>
    <t>202407150000122907</t>
  </si>
  <si>
    <t>202407150000122907#宽带账号：18365655258；宽带地址：潍坊诸城市相州镇小古县村12号；客户来电反映宽带网速慢，客户不配合线上指导，要求师傅上门，请协助处理，谢谢！联系电话：本机；联系人：先生；来电流水： 2024071508593738320872608</t>
  </si>
  <si>
    <t>2024-07-15 09:12:26</t>
  </si>
  <si>
    <t>2024-07-15 09:12:48</t>
  </si>
  <si>
    <t>SD-851-317415-6454-19903</t>
  </si>
  <si>
    <t>SD-057-240715-172084-6495</t>
  </si>
  <si>
    <t>2024-07-15 15:44:25</t>
  </si>
  <si>
    <t>【调研】-80+银卡-普通区域-奎文区-宝通陆号（高层）-18765657026-1000M-宽带上网投诉-次数0-20240715154302X382061737</t>
  </si>
  <si>
    <t>20240715154302X382061737</t>
  </si>
  <si>
    <t xml:space="preserve">流程受理流水号：20240715153858187656570261096615
客户号码:18765657026
客户姓名:陆**
投诉地市:潍坊
来话流水:2024071515384373520843275
宽带账号:18765657026
宽带账号归属地市:潍坊
宽带账号归属区县:奎文区
故障地址:潍坊奎文区梨园街道宝通街宝通陆号（高层）4号楼*********
联系电话:18765657026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15:42:45
具体故障现象:注册灯闪烁，捋直重启未恢复
客户其他诉求:请协助，谢谢
</t>
  </si>
  <si>
    <t>2024-07-15 16:00:19</t>
  </si>
  <si>
    <t>2024-07-15 16:00:41</t>
  </si>
  <si>
    <t>SD-851-321290-3839-20662</t>
  </si>
  <si>
    <t>SD-057-240715-964125-2912</t>
  </si>
  <si>
    <t>2024-07-15 10:57:38</t>
  </si>
  <si>
    <t>普通区域-奎文区-李家社区-18853686120-300M-宽带上网投诉-次数0-202407150000230873</t>
  </si>
  <si>
    <t>202407150000230873</t>
  </si>
  <si>
    <t>202407150000230873#宽带账号：18853686120；宽带地址：潍坊奎文区广文街道广文街李家社区11号楼*********；（客户拒绝提供地址）客户来电反映宽带无法上网，客户不配合排障，要求上门，请协助处理，谢谢！
联系电话：18853686120；联系人：先生；来电流水：2024071510505848020836493</t>
  </si>
  <si>
    <t>2024-07-15 11:02:23</t>
  </si>
  <si>
    <t>2024-07-15 11:03:34</t>
  </si>
  <si>
    <t>SD-851-275260-8634-10570</t>
  </si>
  <si>
    <t>SD-057-240715-263047-413</t>
  </si>
  <si>
    <t>2024-07-15 08:39:56</t>
  </si>
  <si>
    <t>普通区域-寿光市-北洋头小区2期-13721940737-300M-宽带上网投诉-次数0-202407150000098663</t>
  </si>
  <si>
    <t>202407150000098663</t>
  </si>
  <si>
    <t>202407150000098663#宽带账号：13721940737；宽带地址：潍坊寿光市台头镇北洋头村北洋头小区2期16号楼*********；客户来电反映宽带连不上网，客户不在现场，无法配合线上指导，要求师傅上门，请协助处理，谢谢！联系电话：17661046653；联系人：***；来电流水：2024071508351547820859288</t>
  </si>
  <si>
    <t>2024-07-15 08:42:33</t>
  </si>
  <si>
    <t>SD-057-240715-256984-8599</t>
  </si>
  <si>
    <t>2024-07-15 19:25:32</t>
  </si>
  <si>
    <t>普通区域-安丘市-马家楼小区-15095199994-300M-宽带上网投诉-次数0-202407150000617846</t>
  </si>
  <si>
    <t>202407150000617846</t>
  </si>
  <si>
    <t>202407150000617846#宽带账号：15095199994宽带地址：潍坊安丘市兴安街道和平路马家楼小区3号楼
客户来电反映宽带机顶盒无法使用，客户不会操作，无法配合线上指导，要求上门服务，请协助处理，谢谢！联系电话：18853661191联系人：女士来电流水：2024071519215619820816832</t>
  </si>
  <si>
    <t>2024-07-15 19:28:21</t>
  </si>
  <si>
    <t>2024-07-15 19:28:53</t>
  </si>
  <si>
    <t>SD-057-240715-763108-285</t>
  </si>
  <si>
    <t>2024-07-15 08:32:09</t>
  </si>
  <si>
    <t>普通区域-高密市-null-13589166671-宽带上网投诉-次数0-20240715083053X453869811</t>
  </si>
  <si>
    <t>2024-07-16 09:33:00</t>
  </si>
  <si>
    <t>20240715083053X453869811</t>
  </si>
  <si>
    <t xml:space="preserve">流程受理流水号：20240715082620135891666711001019
客户号码:13589166671
客户姓名:刘*
投诉地市:潍坊
来话流水:2024071508183287220877144
宽带账号:13589166671
宽带账号归属地市:潍坊
宽带账号归属区县:高密市
故障地址:坊高密市朝阳街道康成大街水岸东方二期小区39号楼
联系电话:13589166671
联系人:女士
工单紧急程度:一般
是否有升级投诉倾向:否
是否重复投诉:否
是否携转意向:否
是否投诉倾向:否
工单内容:客户来电表示潍坊高密市朝阳街道康成大街水岸东方二期没有网络接口，进行宽带移机不成功，经客服解释不认可，要求尽快处理谢谢
</t>
  </si>
  <si>
    <t>2024-07-15 10:39:21</t>
  </si>
  <si>
    <t>SD-057-240715-361840-937</t>
  </si>
  <si>
    <t>2024-07-15 09:08:39</t>
  </si>
  <si>
    <t>普通区域-临朐县-九杰自然村-15065364541-100M-宽带上网投诉-次数0-20240715090619X579971519</t>
  </si>
  <si>
    <t>2024-07-16 10:09:00</t>
  </si>
  <si>
    <t>20240715090619X579971519</t>
  </si>
  <si>
    <t xml:space="preserve">【农村网络投诉】流程受理流水号：20240715090429150653645411009779
客户号码:15065364541
客户姓名:李**
投诉地市:潍坊
来话流水:2024071509015959320898419
宽带账号:15065364541
宽带账号归属地市:潍坊
宽带账号归属区县:临朐县
故障地址:潍坊临朐县五井镇人民政府九杰九杰自然村九杰（扩容）16号箱刘世海（外墙）*********
联系电话:15065364541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故障细类:宽带无法上网(专席)
携转原因:
故障时间:2024-07-15 09:06:07
具体故障现象:光猫灯正常但电脑手机无法上网，重启未恢复
客户其他诉求:
</t>
  </si>
  <si>
    <t>2024-07-15 09:10:23</t>
  </si>
  <si>
    <t>2024-07-15 09:21:03</t>
  </si>
  <si>
    <t>2024-07-15 09:05:39</t>
  </si>
  <si>
    <t>80+银卡-普通区域-昌邑市-沟北村自然村-18706576660-300M-宽带上网投诉-次数0-202407150000121207 一级督办</t>
  </si>
  <si>
    <t>202407150000121207</t>
  </si>
  <si>
    <t>2024-07-15 09:08:54</t>
  </si>
  <si>
    <t>2024-07-15 09:09:13</t>
  </si>
  <si>
    <t>SD-851-272399-21030-2990</t>
  </si>
  <si>
    <t>SD-057-240715-290683-800</t>
  </si>
  <si>
    <t>2024-07-15 09:02:24</t>
  </si>
  <si>
    <t>普通区域-寿光市-圣海花园-13465669433-300M-宽带上网投诉-次数0-20240715090046X246268721</t>
  </si>
  <si>
    <t>20240715090046X246268721</t>
  </si>
  <si>
    <t xml:space="preserve">流程受理流水号：20240715085813134656694331008093
客户号码:13465669433
客户姓名:慈**
投诉地市:潍坊
来话流水:2024071508573848320852221
宽带账号:13465669433
宽带账号归属地市:潍坊
宽带账号归属区县:寿光市
故障地址:潍坊寿光市圣城街道北海路圣海花园1号楼*********
联系电话:13563651265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09:01:27
具体故障现象:PON灯闪，插紧缕直光钎线 重启光猫  未恢复 请协助处理 谢谢
客户其他诉求:无
</t>
  </si>
  <si>
    <t>2024-07-15 09:11:42</t>
  </si>
  <si>
    <t>2024-07-15 09:12:37</t>
  </si>
  <si>
    <t>SD-057-240715-720314-405</t>
  </si>
  <si>
    <t>2024-07-15 08:39:14</t>
  </si>
  <si>
    <t>80+普通-普通区域-青州市-大益华府二期-13721948990-300M-宽带上网投诉-次数0-202407150000102552</t>
  </si>
  <si>
    <t>202407150000102552</t>
  </si>
  <si>
    <t>202407150000102552#流程受理流水号：20240715083642137219489901002791
客户号码:13721948990
客户姓名:王**
投诉地市:潍坊
来话流水:2024071508344748720856100
宽带账号:13721948990
宽带账号归属地市:潍坊
宽带账号归属区县:青州市
故障地址:潍坊青州市云门山街道昭德南路大益华府二期13号楼*********
联系电话:13721948990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08:37:52
具体故障现象:用户无法提供具体故障现象，无法上网
客户其他诉求:
;宽带小区$[大益华府二期]$</t>
  </si>
  <si>
    <t>2024-07-15 08:43:19</t>
  </si>
  <si>
    <t>2024-07-15 08:44:27</t>
  </si>
  <si>
    <t>SD-851-303924-6715-28743</t>
  </si>
  <si>
    <t>SD-057-240715-456378-8089</t>
  </si>
  <si>
    <t>2024-07-15 18:41:41</t>
  </si>
  <si>
    <t>80+银卡-普通区域-昌乐县-南寨村自然村-15065620277-200M-宽带上网投诉-次数0-202407150000595413</t>
  </si>
  <si>
    <t>202407150000595413</t>
  </si>
  <si>
    <t xml:space="preserve">202407150000595413#宽带账号：15065620277；宽带地址：2024071518380461820861070；客户来电反映宽带无法上网，客户不配合排障，要求上门，请协助处理，谢谢！联系电话：15065620277；联系人：先生；来电流水：2024071518380461820861070 
</t>
  </si>
  <si>
    <t>2024-07-15 18:48:07</t>
  </si>
  <si>
    <t>2024-07-15 18:53:08</t>
  </si>
  <si>
    <t>SD-057-240715-290546-820</t>
  </si>
  <si>
    <t>2024-07-15 09:03:07</t>
  </si>
  <si>
    <t>【调研】-80+银卡-普通区域-昌乐县-昌乐国际花园-15853674325-1000M-宽带上网投诉-次数0-202407150000121336</t>
  </si>
  <si>
    <t>202407150000121336</t>
  </si>
  <si>
    <t>202407150000121336#流程受理流水号：20240715085942158536743251008488
客户号码:15853674325
客户姓名:杨**
投诉地市:潍坊
来话流水:2024071508584936720864434
宽带账号:15853674325
宽带账号归属地市:潍坊
宽带账号归属区县:昌乐县
故障地址:潍坊昌乐县城关街道方山路国际花园18号楼*********
联系电话:15853674325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08:59:58
具体故障现象:光猫亮红灯，
客户其他诉求:请协助处理，谢谢
;宽带小区$[昌乐国际花园]$</t>
  </si>
  <si>
    <t>2024-07-15 09:06:29</t>
  </si>
  <si>
    <t>2024-07-15 09:06:57</t>
  </si>
  <si>
    <t>SD-851-312068-9383-1441</t>
  </si>
  <si>
    <t>SD-057-240715-359840-919</t>
  </si>
  <si>
    <t>2024-07-15 09:08:08</t>
  </si>
  <si>
    <t>80+银卡-普通区域-寿光市-南半截河村自然村-15954428635-300M-宽带上网投诉-次数0-20240715090520X520192782</t>
  </si>
  <si>
    <t>20240715090520X520192782</t>
  </si>
  <si>
    <t xml:space="preserve">【农村网络投诉】流程受理流水号：20240715090059159544286351008818
客户号码:15954428635
客户姓名:郝**
投诉地市:潍坊
来话流水:2024071508592705420870819
宽带账号:15954428635
宽带账号归属地市:潍坊
宽带账号归属区县:寿光市
故障地址:潍坊寿光市上口镇南半截河村南半截河村自然村南半截河村沿街27箱(448号外墙）*********
联系电话:15165621024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09:05:35
具体故障现象:光猫亮红灯
客户其他诉求:
</t>
  </si>
  <si>
    <t>2024-07-15 09:21:02</t>
  </si>
  <si>
    <t>2024-07-15 09:21:25</t>
  </si>
  <si>
    <t>SD-057-240715-084367-2831</t>
  </si>
  <si>
    <t>2024-07-15 10:50:41</t>
  </si>
  <si>
    <t>普通区域-寿光市-南柴村自然村-15965055376-300M-宽带上网投诉-次数0-20240715104844X724888129</t>
  </si>
  <si>
    <t>20240715104844X724888129</t>
  </si>
  <si>
    <t xml:space="preserve">【农村网络投诉】流程受理流水号：20240715104720159650553761038392
客户号码:15965055376
客户姓名:刘**
投诉地市:潍坊
来话流水:2024071510451260120857064
宽带账号:15965055376
宽带账号归属地市:潍坊
宽带账号归属区县:寿光市
故障地址:潍坊寿光市化龙镇南柴村
联系电话:17864488168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10:46:31
具体故障现象:光猫亮红灯，
客户其他诉求:已经正常排障还未恢复  请协助处理   谢谢
</t>
  </si>
  <si>
    <t>2024-07-15 10:53:08</t>
  </si>
  <si>
    <t>2024-07-15 10:54:47</t>
  </si>
  <si>
    <t>SD-057-240715-049562-6455</t>
  </si>
  <si>
    <t>2024-07-15 15:41:15</t>
  </si>
  <si>
    <t>【调研】-80+普通-普通区域-寿光市-中南花城二期-18863627656-300M-宽带上网投诉-次数0-20240715153835X115620584</t>
  </si>
  <si>
    <t>20240715153835X115620584</t>
  </si>
  <si>
    <t xml:space="preserve">流程受理流水号：20240715153803188636276561096401
客户号码:18863627656
客户姓名:王**
投诉地市:潍坊
来话流水:2024071515334377020877835
宽带账号:18863627656
宽带账号归属地市:潍坊
宽带账号归属区县:寿光市
故障地址:潍坊寿光市洛城街道洛兴街中南花城二期D10号楼*********
联系电话:18863627656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15:36:15
具体故障现象:光猫亮红灯，光猫光信号/los闪红灯 捋顺插紧光钎线重启设备没有恢复
客户其他诉求:
</t>
  </si>
  <si>
    <t>2024-07-15 15:43:30</t>
  </si>
  <si>
    <t>2024-07-15 15:43:57</t>
  </si>
  <si>
    <t>SD-057-240715-827135-766</t>
  </si>
  <si>
    <t>2024-07-15 09:00:13</t>
  </si>
  <si>
    <t>普通区域-临朐县-新酒厂家属楼-15264448871-100M-宽带上网投诉-次数0-202407150000117188</t>
  </si>
  <si>
    <t>2024-07-16 10:01:00</t>
  </si>
  <si>
    <t>202407150000117188</t>
  </si>
  <si>
    <t xml:space="preserve">202407150000117188#宽带账号：***；宽带地址：潍坊临朐县新世家园21号楼东单元701；客户来电反映移动高清无法观看，出现错误码22002，客户不在现场，无法配合线上指导/客户不配合排障，要求上门，请协助处理，谢谢！联系电话：15264448871；联系人：女士；来电流水：2024071508502129620881381
</t>
  </si>
  <si>
    <t>2024-07-15 09:06:05</t>
  </si>
  <si>
    <t>2024-07-15 09:06:25</t>
  </si>
  <si>
    <t>SD-057-240715-716984-2881</t>
  </si>
  <si>
    <t>2024-07-15 10:54:20</t>
  </si>
  <si>
    <t>普通区域-坊子区-天同双羊新城-19862696157-300M-宽带上网投诉-次数0-202407150000231494</t>
  </si>
  <si>
    <t>202407150000231494</t>
  </si>
  <si>
    <t>202407150000231494#流程受理流水号：20240715105327198626961571040076
客户号码:19862696157
客户姓名:刘**
投诉地市:潍坊
来话流水:2024071510531365320867226
宽带账号:19862696157
宽带账号归属地市:潍坊
宽带账号归属区县:坊子区
故障地址:潍坊坊子区坊子新区双羊街天同双羊新城双羊新城59号楼*********
联系电话:19862696157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10:54:11
具体故障现象:光猫亮红灯，
客户其他诉求:
;宽带小区$[天同双羊新城]$</t>
  </si>
  <si>
    <t>2024-07-15 10:59:00</t>
  </si>
  <si>
    <t>2024-07-15 10:59:22</t>
  </si>
  <si>
    <t>SD-057-240715-810245-4428</t>
  </si>
  <si>
    <t>2024-07-15 13:02:06</t>
  </si>
  <si>
    <t>普通区域-诸城市-劳动局家属院-18266465537-300M-宽带上网投诉-次数0-20240715125940X580984377</t>
  </si>
  <si>
    <t>20240715125940X580984377</t>
  </si>
  <si>
    <t xml:space="preserve">流程受理流水号：20240715125849182664655371066780
客户号码:18266465537
客户姓名:李**
投诉地市:潍坊
来话流水:2024071512491181120884495
宽带账号:18266465537
宽带账号归属地市:潍坊
宽带账号归属区县:诸城市
故障地址:潍坊诸城市密州街道东关大街劳动局家属院1号楼
联系电话:18266465537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故障时间:2024-07-15 12:59:03
具体故障现象:网速慢卡顿，重启未恢复
客户其他诉求:
</t>
  </si>
  <si>
    <t>2024-07-15 13:06:10</t>
  </si>
  <si>
    <t>2024-07-15 13:08:16</t>
  </si>
  <si>
    <t>SD-851-317402-50571-11173</t>
  </si>
  <si>
    <t>SD-057-240715-273980-6496</t>
  </si>
  <si>
    <t>2024-07-15 15:44:39</t>
  </si>
  <si>
    <t>80+普通-普通区域-潍城区-福安家园-18863638383-300M-魔百和投诉-次数0-20240715154321X401994540</t>
  </si>
  <si>
    <t>20240715154321X401994540</t>
  </si>
  <si>
    <t>流程受理流水号：20240715154226188636383831097401
客户号码:18863638383
客户姓名:刘**
投诉地市:潍坊
来话流水:2024071515364544020817550
宽带账号:18863638383
宽带账号归属地市:潍坊
宽带账号归属区县:潍城区
故障地址:潍坊潍城区北关街道福寿西街福安家园西区56号楼*********
联系电话:18863638383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故障细类:移动高清电视故障(专席)
携转原因:
故障时间:2024-07-15 15:42:44
魔百和单播/组播:单播
具体故障现象:电视直播或点播无法观看，出现黑屏，电视是能发出节目的声音的请求协助处理谢谢
客户其他诉求:
魔百和单/组播：单播</t>
  </si>
  <si>
    <t>2024-07-15 15:46:24</t>
  </si>
  <si>
    <t>2024-07-15 15:48:26</t>
  </si>
  <si>
    <t>2024-07-15 08:32:45</t>
  </si>
  <si>
    <t>【重投】-80+银卡-普通区域-安丘市-安丘韩家埠村自然村-15154491986-300M-宽带上网投诉-次数0-202407150000094910 一级督办</t>
  </si>
  <si>
    <t>202407150000094910</t>
  </si>
  <si>
    <t>2024-07-15 08:33:55</t>
  </si>
  <si>
    <t>2024-07-15 08:35:11</t>
  </si>
  <si>
    <t>SD-057-240715-387961-8079</t>
  </si>
  <si>
    <t>2024-07-15 18:40:53</t>
  </si>
  <si>
    <t>FTTR-普通区域-安丘市-孙家沙浯村自然村-17861296678-1000M-宽带上网投诉-次数0-202407150000592518</t>
  </si>
  <si>
    <t>202407150000592518</t>
  </si>
  <si>
    <t>202407150000592518#宽带账号：17861296678*；宽带地址：潍坊安丘市景芝镇孙家沙浯村孙家沙浯村自然村三次追加4号箱孙建强***；客户来电反映网络不能用客户不在现场，要求上门，请协助处理，谢谢！联系电话：17861296678；联系人来电流水：
2024071518371776920856215</t>
  </si>
  <si>
    <t>2024-07-15 18:45:02</t>
  </si>
  <si>
    <t>2024-07-15 18:45:22</t>
  </si>
  <si>
    <t>SD-851-297162-16959-28355</t>
  </si>
  <si>
    <t>SD-057-240715-987062-2027</t>
  </si>
  <si>
    <t>2024-07-15 10:14:28</t>
  </si>
  <si>
    <t>【调研】-80+普通-普通区域-寿光市-化龙镇北柴西村-13964619816-200M-宽带上网投诉-次数0-20240715101231X551584468</t>
  </si>
  <si>
    <t>20240715101231X551584468</t>
  </si>
  <si>
    <t xml:space="preserve">【农村网络投诉】流程受理流水号：20240715101126139646198161028662
客户号码:13964619816
客户姓名:刘**
投诉地市:潍坊
来话流水:2024071510102550120883498
宽带账号:13964619816
宽带账号归属地市:潍坊
宽带账号归属区县:寿光市
故障地址:潍坊寿光市化龙镇西柴村化龙镇北柴西村8号楼
联系电话:18366529021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
携转原因:
故障时间:2024-07-15 10:12:10
具体故障现象:光猫亮红灯，
客户其他诉求:要求退还无法使用期间的宽带费用，
</t>
  </si>
  <si>
    <t>2024-07-15 10:18:51</t>
  </si>
  <si>
    <t>SD-057-240715-354821-8082</t>
  </si>
  <si>
    <t>2024-07-15 18:41:06</t>
  </si>
  <si>
    <t>普通区域-寿光市-南范村-15063621603-1000M-宽带上网投诉-次数0-20240715183850X930410866</t>
  </si>
  <si>
    <t>20240715183850X930410866</t>
  </si>
  <si>
    <t xml:space="preserve">【农村网络投诉】流程受理流水号：20240715183814150636216031135046
客户号码:15063621603
客户姓名:赵**
投诉地市:潍坊
来话流水:2024071518373403620857901
宽带账号:15063621603
宽带账号归属地市:潍坊
宽带账号归属区县:寿光市
故障地址:潍坊寿光市洛城街道南范村南范村扩容20号箱*********
联系电话:15063621603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18:38:27
具体故障现象:光猫亮红灯，
客户其他诉求:
</t>
  </si>
  <si>
    <t>2024-07-15 18:47:38</t>
  </si>
  <si>
    <t>2024-07-15 18:48:08</t>
  </si>
  <si>
    <t>SD-851-247510-481-21768</t>
  </si>
  <si>
    <t>SD-057-240715-208914-2840</t>
  </si>
  <si>
    <t>2024-07-15 10:51:07</t>
  </si>
  <si>
    <t>80+银卡-普通区域-潍城区-宏鼎凡尔赛丽都-15908017693-300M-宽带上网投诉-次数0-20240715104942X782091503</t>
  </si>
  <si>
    <t>20240715104942X782091503</t>
  </si>
  <si>
    <t xml:space="preserve">流程受理流水号：20240715104516159080176931037819
客户号码:15908017693
客户姓名:张**
投诉地市:潍坊
来话流水:2024071510410323020800588
宽带账号:15908017693
宽带账号归属地市:潍坊
宽带账号归属区县:潍城区
故障地址:潍坊潍城区经济开发区管理委员会卧龙西街宏鼎凡尔赛丽都5号楼*********
联系电话:18765635894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故障时间:2024-07-15 10:54:01
具体故障现象:提示网络无法连接，
客户其他诉求:客户来电反映家里宽带无法连接使用，线上排障不配合，拒绝线上排障，请协助处理，谢谢
</t>
  </si>
  <si>
    <t>2024-07-15 10:56:22</t>
  </si>
  <si>
    <t>2024-07-15 10:56:41</t>
  </si>
  <si>
    <t>SD-057-240715-796481-2897</t>
  </si>
  <si>
    <t>2024-07-15 10:56:13</t>
  </si>
  <si>
    <t>【调研】-80+普通-普通区域-寿光市-辛家-15169521964-300M-宽带上网投诉-次数0-20240715105501X101354794</t>
  </si>
  <si>
    <t>20240715105501X101354794</t>
  </si>
  <si>
    <t xml:space="preserve">【农村网络投诉】流程受理流水号：20240715105230151695219641039801
客户号码:15169521964
客户姓名:辛**
投诉地市:潍坊
来话流水:2024071510510545420838156
宽带账号:15169521964
宽带账号归属地市:潍坊
宽带账号归属区县:寿光市
故障地址:潍坊寿光市化龙镇辛家村辛家43号箱*********
联系电话:15169521964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10:51:03
具体故障现象:光猫亮红灯，
客户其他诉求:加急   联系电话：15054425083
</t>
  </si>
  <si>
    <t>2024-07-15 10:57:37</t>
  </si>
  <si>
    <t>2024-07-15 11:01:48</t>
  </si>
  <si>
    <t>SD-851-262866-8878-13234</t>
  </si>
  <si>
    <t>SD-057-240715-394127-370</t>
  </si>
  <si>
    <t>2024-07-15 08:38:08</t>
  </si>
  <si>
    <t>(目标)普通区域-寿光市-中南世纪星城沿街-15244442824-200M-宽带上网投诉-次数0-20240715083512X712399441</t>
  </si>
  <si>
    <t>20240715083512X712399441</t>
  </si>
  <si>
    <t xml:space="preserve">流程受理流水号：20240715083432152444428241002241
客户号码:15244442824
客户姓名:范**
投诉地市:潍坊
来话流水:2024071508292566020822670
宽带账号:15244442824
宽带账号归属地市:潍坊
宽带账号归属区县:寿光市
故障地址:潍坊寿光市洛城街道洛兴街中南世纪星城沿街东沿街1号箱*********
联系电话:15244442526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08:34:46
具体故障现象:提示网络无法连接，
客户其他诉求:
</t>
  </si>
  <si>
    <t>2024-07-15 08:54:26</t>
  </si>
  <si>
    <t>2024-07-15 08:55:04</t>
  </si>
  <si>
    <t>SD-057-240715-361472-922</t>
  </si>
  <si>
    <t>2024-07-15 09:08:11</t>
  </si>
  <si>
    <t>普通区域-青州市-东台头村自然村-13589174235-500M-宽带上网投诉-次数0-20240715090523X523915423</t>
  </si>
  <si>
    <t>20240715090523X523915423</t>
  </si>
  <si>
    <t xml:space="preserve">【农村网络投诉】流程受理流水号：20240715090501135891742351009934
客户号码:13589174235
客户姓名:邵**
投诉地市:潍坊
来话流水:2024071509034190320817701
宽带账号:13589174235
宽带账号归属地市:潍坊
宽带账号归属区县:青州市
故障地址:潍坊青州市邵庄镇东台头村东台头村自然村2批扩3号箱（湾东北贾守敏）*********
联系电话:13589174235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故障时间:2024-07-15 09:05:18
具体故障现象:打不开网页，
客户其他诉求:
</t>
  </si>
  <si>
    <t>2024-07-15 09:10:26</t>
  </si>
  <si>
    <t>2024-07-15 09:21:45</t>
  </si>
  <si>
    <t>2024-07-15 19:26:59</t>
  </si>
  <si>
    <t>80+普通-普通区域-寿光市-原交警大队家属院-18563611047-1000M-宽带上网投诉-次数0-20240715192555X755103829 一级督办</t>
  </si>
  <si>
    <t>20240715192555X755103829</t>
  </si>
  <si>
    <t>2024-07-15 19:30:46</t>
  </si>
  <si>
    <t>2024-07-15 19:31:10</t>
  </si>
  <si>
    <t>SD-851-255699-2975-3795</t>
  </si>
  <si>
    <t>SD-057-240715-145732-8138</t>
  </si>
  <si>
    <t>2024-07-15 18:47:24</t>
  </si>
  <si>
    <t>普通区域-高密市-郭家南直自然村（夏庄南直家园）-15963614984-200M-宽带上网投诉-次数0-20240715184452X292417211</t>
  </si>
  <si>
    <t>20240715184452X292417211</t>
  </si>
  <si>
    <t xml:space="preserve">【农村网络投诉】流程受理流水号：20240715184420159636149841135947
客户号码:15963614984
客户姓名:李**
投诉地市:潍坊
来话流水:2024071518411777220881372
宽带账号:15963614984
宽带账号归属地市:潍坊
宽带账号归属区县:高密市
故障地址:潍坊高密市夏庄镇郭家南直郭家南直自然村（夏庄南直家园）郭家南直林萧15号箱*********
联系电话:15963614984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18:45:33
具体故障现象:光猫亮红灯，插紧光纤线，重启未恢复
客户其他诉求:
</t>
  </si>
  <si>
    <t>2024-07-15 18:51:38</t>
  </si>
  <si>
    <t>2024-07-15 18:52:01</t>
  </si>
  <si>
    <t>SD-851-300730-5076-20714</t>
  </si>
  <si>
    <t>SD-057-240715-704129-8131</t>
  </si>
  <si>
    <t>2024-07-15 18:46:58</t>
  </si>
  <si>
    <t>【调研】-80+普通-普通区域-奎文区-东方世纪城-15165696126-1000M-宽带上网投诉-次数0-202407150000597449</t>
  </si>
  <si>
    <t>202407150000597449</t>
  </si>
  <si>
    <t xml:space="preserve">202407150000597449#流程受理流水号：20240715184622151656961261136232
客户号码:15165696126
客户姓名:乔**
投诉地市:潍坊
来话流水:2024071518460390720811148
宽带账号:15165696126
宽带账号归属地市:潍坊
宽带账号归属区县:高新
故障地址:潍坊高新高新城区福寿街东方世纪城9号楼*********
联系电话:15165696126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故障时间:2024-07-15 18:46:38
具体故障现象:打不开网页，
客户其他诉求:客户侧为质差终端，要求上门更换终端并一并处理故障问题。
</t>
  </si>
  <si>
    <t>2024-07-15 18:48:53</t>
  </si>
  <si>
    <t>2024-07-15 18:54:22</t>
  </si>
  <si>
    <t>SD-851-238751-2834-28979</t>
  </si>
  <si>
    <t>SD-057-240715-403627-8146</t>
  </si>
  <si>
    <t>2024-07-15 18:47:46</t>
  </si>
  <si>
    <t>80+银卡-普通区域-寒亭区-马家村自然村-15966140082-1000M-宽带上网投诉-次数0-20240715184546X346048475</t>
  </si>
  <si>
    <t>20240715184546X346048475</t>
  </si>
  <si>
    <t xml:space="preserve">【农村网络投诉】流程受理流水号：20240715184455159661400821136024
客户号码:15966140082
客户姓名:于**
投诉地市:潍坊
来话流水:2024071518440754420899169
宽带账号:15966140082
宽带账号归属地市:潍坊
宽带账号归属区县:寒亭区
故障地址:潍坊寒亭区双杨镇马家村马家村自然村马家村村委西150米2号箱*********
联系电话:15966140082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19:13:33
具体故障现象:光猫亮红灯，
客户其他诉求:
</t>
  </si>
  <si>
    <t>2024-07-15 18:53:17</t>
  </si>
  <si>
    <t>2024-07-15 18:53:41</t>
  </si>
  <si>
    <t>SD-851-272329-52080-24738</t>
  </si>
  <si>
    <t>SD-057-240715-268705-8117</t>
  </si>
  <si>
    <t>2024-07-15 18:44:42</t>
  </si>
  <si>
    <t>普通区域-奎文区-丹桂里-18615360690-300M-魔百和投诉-次数0-20240715184257X177458832</t>
  </si>
  <si>
    <t>20240715184257X177458832</t>
  </si>
  <si>
    <t>流程受理流水号：20240715184205186153606901135624
客户号码:18615360690
客户姓名:侯**
投诉地市:潍坊
来话流水:2024071518381274120861927
宽带账号:18615360690
宽带账号归属地市:潍坊
宽带账号归属区县:奎文区
故障地址:潍坊奎文区广文街道新华路丹桂里21号楼*********
联系电话:18615360690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故障细类:移动高清电视故障(专席)
携转原因:
故障时间:2024-07-15 18:42:15
魔百和单播/组播:组播
具体故障现象:电视直播或点播无法观看，重启魔百盒，拔插高清线
客户其他诉求:
魔百和单/组播：组播</t>
  </si>
  <si>
    <t>2024-07-15 18:56:04</t>
  </si>
  <si>
    <t>2024-07-15 18:56:29</t>
  </si>
  <si>
    <t>SD-851-248383-30697-8328</t>
  </si>
  <si>
    <t>SD-057-240715-830942-243</t>
  </si>
  <si>
    <t>2024-07-15 08:26:46</t>
  </si>
  <si>
    <t>普通区域-潍城区-威尼斯科技市场J-13792686517-200M-宽带上网投诉-次数0-202407150000093986</t>
  </si>
  <si>
    <t>2024-07-16 09:27:00</t>
  </si>
  <si>
    <t>202407150000093986</t>
  </si>
  <si>
    <t>202407150000093986#【已关注中国移动10086微信公众号】流程受理流水号：20240715082605137926865171001009
客户号码:13792686517
客户姓名:鞠**
投诉地市:潍坊
来话流水:2024071508241304820800046
宽带账号:13792686517
宽带账号归属地市:潍坊
宽带账号归属区县:潍城区
故障地址:潍坊潍城区南关街道青年路威尼斯科技市场J威尼斯科技市场*********
联系电话:15953690228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08:26:25
具体故障现象:用户无法提供具体故障现象，
客户其他诉求:
;宽带小区$[威尼斯科技市场J]$</t>
  </si>
  <si>
    <t>2024-07-15 08:28:49</t>
  </si>
  <si>
    <t>2024-07-15 08:29:14</t>
  </si>
  <si>
    <t>SD-057-240715-196485-331</t>
  </si>
  <si>
    <t>2024-07-15 08:35:36</t>
  </si>
  <si>
    <t>【调研】-80+银卡-普通区域-昌邑市-北马村-13583614060-300M-宽带上网投诉-次数0-20240715083318X598142771</t>
  </si>
  <si>
    <t>20240715083318X598142771</t>
  </si>
  <si>
    <t xml:space="preserve">【农村网络投诉】流程受理流水号：20240715083111135836140601001436
客户号码:13583614060
客户姓名:韩**
投诉地市:潍坊
来话流水:2024071508305788820830773
宽带账号:13583614060
宽带账号归属地市:潍坊
宽带账号归属区县:昌邑市
故障地址:潍坊昌邑市南逄镇北马村北马埠村16号箱韩福坤*********
联系电话:13583614060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08:31:32
具体故障现象:光猫亮红灯，
客户其他诉求:用户表示已经5天不能用了，联系当地维修师傅光答应着但是不处理，用户对此不满，要求投诉并要求赔偿
</t>
  </si>
  <si>
    <t>2024-07-15 08:43:59</t>
  </si>
  <si>
    <t>2024-07-15 08:44:47</t>
  </si>
  <si>
    <t>SD-057-240715-649132-8142</t>
  </si>
  <si>
    <t>2024-07-15 18:47:31</t>
  </si>
  <si>
    <t>【调研】-80+普通-FTTR-普通区域-滨海-学府新城(大社区三期)-13287657770-1000M-宽带上网投诉-次数0-20240715184508X308613868</t>
  </si>
  <si>
    <t>20240715184508X308613868</t>
  </si>
  <si>
    <t xml:space="preserve">流程受理流水号：20240715184212132876577701135638
客户号码:13287657770
客户姓名:袁**
投诉地市:潍坊
来话流水:2024071518413729620883457
宽带账号:13287657770
宽带账号归属地市:潍坊
宽带账号归属区县:滨海
故障地址:潍坊滨海大家洼街道禧源路学府新城(大社区三期)学府新城2号楼*********
联系电话:13287657770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18:44:17
具体故障现象:PON灯闪，
客户其他诉求:
</t>
  </si>
  <si>
    <t>2024-07-15 18:49:58</t>
  </si>
  <si>
    <t>2024-07-15 18:50:56</t>
  </si>
  <si>
    <t>SD-851-316408-20363-8511</t>
  </si>
  <si>
    <t>2024-07-15 18:41:17</t>
  </si>
  <si>
    <t>【调研】-80+普通-普通区域-青州市-刁庄-13854412362-300M-宽带上网投诉-次数0-20240715184023X239731930 一级督办</t>
  </si>
  <si>
    <t>20240715184023X239731930</t>
  </si>
  <si>
    <t>2024-07-15 19:00:58</t>
  </si>
  <si>
    <t>2024-07-15 19:02:17</t>
  </si>
  <si>
    <t>SD-851-267194-5300-22088</t>
  </si>
  <si>
    <t>SD-057-240715-429365-8140</t>
  </si>
  <si>
    <t>2024-07-15 18:47:27</t>
  </si>
  <si>
    <t>80+普通-普通区域-寿光市-红庙-13854456462-1000M-宽带上网投诉-次数0-20240715184500X300231114</t>
  </si>
  <si>
    <t>20240715184500X300231114</t>
  </si>
  <si>
    <t xml:space="preserve">【农村网络投诉】流程受理流水号：20240715184248138544564621135732
客户号码:13854456462
客户姓名:张**
投诉地市:潍坊
来话流水:2024071518383568120864330
宽带账号:13854456462
宽带账号归属地市:潍坊
宽带账号归属区县:寿光市
故障地址:潍坊寿光市侯镇红庙子村红庙红庙村1号箱*********
联系电话:18366380821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故障时间:2024-07-15 18:42:58
具体故障现象:光功率弱，频繁掉线，重启未恢复，请协助，谢谢。
客户其他诉求:
</t>
  </si>
  <si>
    <t>2024-07-15 18:48:59</t>
  </si>
  <si>
    <t>2024-07-15 18:49:46</t>
  </si>
  <si>
    <t>SD-851-296076-6159-24416</t>
  </si>
  <si>
    <t>SD-057-240715-953104-2010</t>
  </si>
  <si>
    <t>2024-07-15 10:14:05</t>
  </si>
  <si>
    <t>【调研】-80+银卡-普通区域-安丘市-朱家沙窝村自然村-18706678972-300M-宽带上网投诉-次数0-202407150000186123</t>
  </si>
  <si>
    <t>202407150000186123</t>
  </si>
  <si>
    <t xml:space="preserve">202407150000186123#宽带账号：18706678972；宽带地址：潍坊安丘市景芝镇朱家沙窝村朱家沙窝村；客户来电反映宽带无法上网，客户不在现场，无法配合线上指导/客户不配合排障，要求上门，请协助处理，谢谢！联系电话：18706678972；联系人：先生；来电流水：2024071510102621620883657
</t>
  </si>
  <si>
    <t>2024-07-15 10:17:36</t>
  </si>
  <si>
    <t>2024-07-15 10:18:02</t>
  </si>
  <si>
    <t>SD-851-242594-25911-4716</t>
  </si>
  <si>
    <t>2024-07-15 18:44:20</t>
  </si>
  <si>
    <t>80+金卡-普通区域-寒亭区-大官庄村自然村-13864696211-1000M-宽带上网投诉-次数0-20240715184151X111346207 一级督办</t>
  </si>
  <si>
    <t>20240715184151X111346207</t>
  </si>
  <si>
    <t>2024-07-15 18:49:25</t>
  </si>
  <si>
    <t>SD-851-238639-3815-8740</t>
  </si>
  <si>
    <t>SD-057-240715-162034-8134</t>
  </si>
  <si>
    <t>2024-07-15 18:47:08</t>
  </si>
  <si>
    <t>【调研】-普通区域--null--宽带上网投诉-次数0-202407150000511161</t>
  </si>
  <si>
    <t>202407150000511161</t>
  </si>
  <si>
    <t>202407150000511161#受理号码 : 18053666113客户姓名 : 韩**号码归属地 : 潍坊奎文 .客户来电表示本机2023-06-01办理魔百盒时，装维人员wei提供设备( 预留号码 15065669985),已经自行联系无效，表示装维人员互相推诿，对此不满，导致移机无法处理，要求核实处理，谢谢.流水2024071208510570320865464 联系：本机 提单原因：202407120000135095 提单工号：r16z3165
丢单\超48小时</t>
  </si>
  <si>
    <t>2024-07-16 14:23:56</t>
  </si>
  <si>
    <t>SD-057-240715-971082-8853</t>
  </si>
  <si>
    <t>2024-07-15 19:53:05</t>
  </si>
  <si>
    <t>80+银卡-普通区域-安丘市-大朱旺村自然村-15265688401-100M-宽带上网投诉-次数0-20240715195009X209557538</t>
  </si>
  <si>
    <t>20240715195009X209557538</t>
  </si>
  <si>
    <t xml:space="preserve">【农村网络投诉】流程受理流水号：20240715194840152656884011144524
客户号码:15265688401
客户姓名:韩**
投诉地市:潍坊
来话流水:2024071519481452020850608
宽带账号:15265688401
宽带账号归属地市:潍坊
宽带账号归属区县:安丘市
故障地址:潍坊安丘市刘家尧镇大朱旺村大朱旺村自然村大朱旺村西北22号箱追加韩国栋后山*********
联系电话:15265688401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故障时间:2024-07-15 19:50:17
具体故障现象:光猫亮红灯，
客户其他诉求:
</t>
  </si>
  <si>
    <t>2024-07-15 19:54:47</t>
  </si>
  <si>
    <t>SD-057-240715-704283-8884</t>
  </si>
  <si>
    <t>2024-07-15 19:56:30</t>
  </si>
  <si>
    <t>【调研】-80+普通-普通区域-奎文区-王谭小区-13356365992-300M-宽带上网投诉-次数0-20240715195518X518149202</t>
  </si>
  <si>
    <t>20240715195518X518149202</t>
  </si>
  <si>
    <t xml:space="preserve">流程受理流水号：20240715195404133563659921145238
客户号码:13356365992
客户姓名:张**
投诉地市:潍坊
来话流水:2024071519532213320875812
宽带账号:13356365992
宽带账号归属地市:潍坊
宽带账号归属区县:高新
故障地址:潍坊高新高新城区东风街王谭小区12号楼3单元602室
联系电话:17865362225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故障时间:2024-07-15 19:54:16
具体故障现象:网速慢卡顿，客户已经把光猫和路由器重启，但还是网速慢，请尽快给其联系，谢谢！
客户其他诉求:
</t>
  </si>
  <si>
    <t>2024-07-15 20:01:18</t>
  </si>
  <si>
    <t>2024-07-15 20:01:34</t>
  </si>
  <si>
    <t>SD-057-240715-480293-609</t>
  </si>
  <si>
    <t>2024-07-15 08:51:17</t>
  </si>
  <si>
    <t>【调研】-(目标)普通区域-奎文区-李家社区-18363633756-1000M-宽带上网投诉-次数0-202407150000110338</t>
  </si>
  <si>
    <t>202407150000110338</t>
  </si>
  <si>
    <t>202407150000110338#宽带账号：18363633756；宽带地址：潍坊奎文区广文街道广文街李家社区9号楼*********；接入方式：FTTH，当前是否在线：不在线，端到端诊断结果：状态正常，是否智能网关：，客户反映从**时间开始****无法使用，具体现象：光猫电源灯自动灭，要求尽快处理回复！来电流水：2024071508464485920848743，联系电话：本机</t>
  </si>
  <si>
    <t>2024-07-15 08:59:30</t>
  </si>
  <si>
    <t>2024-07-15 08:59:56</t>
  </si>
  <si>
    <t>SD-851-235549-19008-1305</t>
  </si>
  <si>
    <t>2024-07-15 20:44:17</t>
  </si>
  <si>
    <t>普通区域-奎文区-苇湾社区-15762408803-1000M-宽带上网投诉-次数0-20240715204157X317141178 一级督办</t>
  </si>
  <si>
    <t>20240715204157X317141178</t>
  </si>
  <si>
    <t>2024-07-15 20:47:25</t>
  </si>
  <si>
    <t>2024-07-15 20:47:45</t>
  </si>
  <si>
    <t>SD-851-313678-9421-23320</t>
  </si>
  <si>
    <t>SD-057-240715-238946-618</t>
  </si>
  <si>
    <t>2024-07-15 08:51:45</t>
  </si>
  <si>
    <t>【调研】-普通区域-高密市-高密河西村自然村-15963423599-1000M-宽带上网投诉-次数0-202407150000108399</t>
  </si>
  <si>
    <t>202407150000108399</t>
  </si>
  <si>
    <t>202407150000108399#要求装维上门服务：宽带账号15963423599；宽带地址：潍坊高密市夏庄镇河西村河西村自然村高密河西51号；客户来电反映宽带/移动高清连不上，客户不在现场，无法配合线上指导/客户不配合排障，要求上门，请协助处理，谢谢！联系电话：15963423599；联系人：**15963423599；来电流水：*2024071508450312820834349</t>
  </si>
  <si>
    <t>2024-07-15 08:58:10</t>
  </si>
  <si>
    <t>2024-07-15 08:58:32</t>
  </si>
  <si>
    <t>SD-851-319890-19675-29574</t>
  </si>
  <si>
    <t>SD-057-240715-783652-646</t>
  </si>
  <si>
    <t>2024-07-15 08:53:25</t>
  </si>
  <si>
    <t>80+普通-普通区域-奎文区-翰香苑东区-18763625520-300M-宽带上网投诉-次数0-202407150000110470</t>
  </si>
  <si>
    <t>202407150000110470</t>
  </si>
  <si>
    <t xml:space="preserve">202407150000110470#用户来电宽带无法正常使用，要求师傅上门，烦请协助谢谢
联系人:女士  联系电话:本机   录音流水：2024071508502983420882733
</t>
  </si>
  <si>
    <t>2024-07-15 08:55:41</t>
  </si>
  <si>
    <t>2024-07-15 08:56:00</t>
  </si>
  <si>
    <t>SD-057-240715-249501-9311</t>
  </si>
  <si>
    <t>2024-07-15 20:38:02</t>
  </si>
  <si>
    <t>【调研】-普通区域-潍城区-恒信御峰南区-17861283933-300M-宽带上网投诉-次数0-20240715203521X921357861</t>
  </si>
  <si>
    <t>20240715203521X921357861</t>
  </si>
  <si>
    <t xml:space="preserve">【农村网络投诉】流程受理流水号：20240715203451178612839331149978
客户号码:17861283933
客户姓名:张**
投诉地市:潍坊
来话流水:2024071520301470020841317
宽带账号:17861283933
宽带账号归属地市:潍坊
宽带账号归属区县:潍城区
故障地址:潍坊潍城区于河街道陈平村恒信御峰南区29号楼*********
联系电话:18765691125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20:32:32
具体故障现象:宽带在线无法使用：网口指示灯正常，网线连接正确，外接路由器，未操作恢复出厂或者换新，指导断电重启设备无效，请协助处理，谢谢。
客户其他诉求:
</t>
  </si>
  <si>
    <t>2024-07-15 20:40:25</t>
  </si>
  <si>
    <t>2024-07-15 20:40:45</t>
  </si>
  <si>
    <t>SD-851-244828-6699-14918</t>
  </si>
  <si>
    <t>SD-057-240715-236107-8627</t>
  </si>
  <si>
    <t>2024-07-15 19:28:42</t>
  </si>
  <si>
    <t>【调研】-(目标)普通区域-昌乐县-田家木庄-15949784694-300M-宽带上网投诉-次数0-202407150000616602</t>
  </si>
  <si>
    <t>202407150000616602</t>
  </si>
  <si>
    <t>202407150000616602#用户表示宽带不能正常使用，要求上门维修，请工作人员协助处理，谢谢！流水号2024071519220195020817386，联系人先生，联系电话15949784694！</t>
  </si>
  <si>
    <t>2024-07-15 19:32:49</t>
  </si>
  <si>
    <t>2024-07-15 19:33:22</t>
  </si>
  <si>
    <t>SD-851-263562-154-28018</t>
  </si>
  <si>
    <t>SD-057-240715-253146-105</t>
  </si>
  <si>
    <t>2024-07-15 07:45:54</t>
  </si>
  <si>
    <t>【调研】-80+金卡-(目标)普通区域-寿光市-钦西村自然村-15966114203-300M-宽带上网投诉-次数0-202407150000090737</t>
  </si>
  <si>
    <t>202407150000090737</t>
  </si>
  <si>
    <t>202407150000090737#流程受理流水号：20240715074413159661142031000252
客户号码:15966114203
客户姓名:高**
投诉地市:潍坊
来话流水:2024071507431190920808352
宽带账号:15966114203
宽带账号归属地市:潍坊
宽带账号归属区县:寿光市
故障地址:潍坊寿光市丰城镇钦西村钦西村自然村钦西村东5箱（高守峰外墙）*********
联系电话:15854885115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07:45:28
具体故障现象:光猫亮红灯，
客户其他诉求:
;宽带小区$[钦西村自然村]$</t>
  </si>
  <si>
    <t>2024-07-15 07:56:53</t>
  </si>
  <si>
    <t>2024-07-15 07:57:25</t>
  </si>
  <si>
    <t>SD-057-240715-780164-1188</t>
  </si>
  <si>
    <t>2024-07-15 09:21:08</t>
  </si>
  <si>
    <t>普通区域-临朐县-东白沙自然村-18765198901-300M-宽带上网投诉-次数0-202407150000134435</t>
  </si>
  <si>
    <t>202407150000134435</t>
  </si>
  <si>
    <t>202407150000134435#宽带账号：18765198901；宽带地址：潍坊临朐县辛寨镇人民政府东白沙东白沙自然村东白沙村（优化）5号箱蒋新波 ；联系电话：18765198901   客户来电反映宽带不在线 线上指导无法操作   来电流水2024071509175087320890837</t>
  </si>
  <si>
    <t>2024-07-15 09:23:35</t>
  </si>
  <si>
    <t>2024-07-15 09:24:00</t>
  </si>
  <si>
    <t>SD-851-274582-7836-25463</t>
  </si>
  <si>
    <t>SD-057-240715-801592-9363</t>
  </si>
  <si>
    <t>2024-07-15 20:44:13</t>
  </si>
  <si>
    <t>80+普通-普通区域-寿光市-巴龙国际北区二期-15910114001-200M-魔百和投诉-次数0-20240715204156X316205416</t>
  </si>
  <si>
    <t>20240715204156X316205416</t>
  </si>
  <si>
    <t>流程受理流水号：20240715204058159101140011150646
客户号码:15910114001
客户姓名:刘**
投诉地市:潍坊
来话流水:2024071520363892620867421
宽带账号:15910114001
宽带账号归属地市:潍坊
宽带账号归属区县:寿光市
故障地址:潍坊寿光市圣城街道建桥路巴龙国际北区二期24号楼*********
联系电话:15910114001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故障时间:2024-07-15 20:45:30
魔百和单播/组播:单播
具体故障现象:系统无法升级/升级后无法使用，请协助处理
客户其他诉求:
魔百和单/组播：单播</t>
  </si>
  <si>
    <t>2024-07-15 20:46:08</t>
  </si>
  <si>
    <t>2024-07-15 20:48:50</t>
  </si>
  <si>
    <t>SD-057-240715-957428-1228</t>
  </si>
  <si>
    <t>2024-07-15 09:24:15</t>
  </si>
  <si>
    <t>普通区域-潍城区-上城国际三期-15063636330-300M-宽带上网投诉-次数0-202407150000139750</t>
  </si>
  <si>
    <t>202407150000139750</t>
  </si>
  <si>
    <t>202407150000139750#宽带账号：15063636330；宽带地址：潍坊潍城区西关街道福寿西街上城国际三期上城国际北三里名城16号楼；客户来电反映宽带无法连接，客户不在现场，要求师傅上门，请协助处理，谢谢！联系电话：15006360614；来电流水：2024071509210040720831588</t>
  </si>
  <si>
    <t>2024-07-15 09:28:23</t>
  </si>
  <si>
    <t>2024-07-15 09:31:12</t>
  </si>
  <si>
    <t>SD-057-240715-410589-1473</t>
  </si>
  <si>
    <t>2024-07-15 09:41:47</t>
  </si>
  <si>
    <t>普通区域-寿光市-西北河-18264483352-200M-宽带上网投诉-次数0-202407150000157688</t>
  </si>
  <si>
    <t>2024-07-16 10:42:00</t>
  </si>
  <si>
    <t>202407150000157688</t>
  </si>
  <si>
    <t>202407150000157688#宽带账号：18264483352；宽带地址：潍坊寿光市营里镇西北河村西北河27号；客户来电反映电视无法观看，请协助处理，谢谢！联系电话：18264483352；联系人：先生；来电流水：2024071509394938820877612。</t>
  </si>
  <si>
    <t>2024-07-15 09:43:32</t>
  </si>
  <si>
    <t>2024-07-15 09:44:06</t>
  </si>
  <si>
    <t>SD-057-240715-482905-106</t>
  </si>
  <si>
    <t>80+普通-普通区域-高密市-老木田自然村-19806365552-200M-宽带上网投诉-次数0-202407150000091774</t>
  </si>
  <si>
    <t>202407150000091774</t>
  </si>
  <si>
    <t xml:space="preserve">202407150000091774#流程受理流水号：20240715074449198063655521000260
客户号码:19806365552
客户姓名:徐*
投诉地市:潍坊
来话流水:2024071507435798720808595
宽带账号:19806365552
宽带账号归属地市:潍坊
宽带账号归属区县:高密市
故障地址:潍坊高密市醴泉街道老木田老木田自然村高密老木田村49号箱*********
联系电话:19811782924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故障时间:2024-07-15 07:45:31
具体故障现象:光猫亮红灯，
客户其他诉求:客户侧为质差终端，要求上门更换终端并一并处理故障问题。
</t>
  </si>
  <si>
    <t>2024-07-15 07:49:11</t>
  </si>
  <si>
    <t>2024-07-15 07:49:41</t>
  </si>
  <si>
    <t>SD-057-240715-782309-7152</t>
  </si>
  <si>
    <t>2024-07-15 16:59:52</t>
  </si>
  <si>
    <t>80+普通-普通区域-高密市-大王庄社区-17861232185-500M-宽带上网投诉-次数0-202407150000515917</t>
  </si>
  <si>
    <t>2024-07-16 18:00:00</t>
  </si>
  <si>
    <t>202407150000515917</t>
  </si>
  <si>
    <t>202407150000515917#流程受理流水号：20240715165912178612321851115497
客户号码:17861232185
客户姓名:万*
投诉地市:潍坊
来话流水:2024071516571683020863018
宽带账号:17861232185
宽带账号归属地市:潍坊
宽带账号归属区县:高密市
故障地址:潍坊高密市朝阳街道大王家庄大王家庄自然村高密大王家庄村委楼北60米5号箱*********
联系电话:17861232185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16:58:25
具体故障现象:光信号红灯，光纤线两头插紧，将弯折的位置捋直后重启光猫未恢复，请协助处理，谢谢
客户其他诉求:
;宽带小区$[大王庄社区]$</t>
  </si>
  <si>
    <t>2024-07-15 17:01:24</t>
  </si>
  <si>
    <t>2024-07-15 17:01:53</t>
  </si>
  <si>
    <t>SD-057-240715-928530-8579</t>
  </si>
  <si>
    <t>2024-07-15 19:23:13</t>
  </si>
  <si>
    <t>80+银卡-普通区域-潍城区-金都南苑-13963676636-300M-宽带上网投诉-次数0-202407150000615874</t>
  </si>
  <si>
    <t>202407150000615874</t>
  </si>
  <si>
    <t>202407150000615874#流程受理流水号：20240715192232139636766361141201
客户号码:13963676636
客户姓名:南**
投诉地市:潍坊
来话流水:2024071519203843320809860
宽带账号:13963676636
宽带账号归属地市:潍坊
宽带账号归属区县:潍城区
故障地址:潍坊潍城区南关街道仓南街金都南苑13号楼*********
联系电话:13605363263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
故障细类:宽带无法上网(专席)
携转原因:
故障时间:2024-07-15 19:26:11
具体故障现象:光猫灯正常但电脑手机无法上网，
客户其他诉求:
;宽带小区$[金都南苑]$</t>
  </si>
  <si>
    <t>2024-07-15 19:26:40</t>
  </si>
  <si>
    <t>2024-07-15 19:32:32</t>
  </si>
  <si>
    <t>SD-057-240715-078521-1176</t>
  </si>
  <si>
    <t>2024-07-15 09:20:34</t>
  </si>
  <si>
    <t>【调研】-普通区域-昌邑市-八里庄自然村-15095202479-300M-魔百和投诉-次数0-20240715091853X333728149</t>
  </si>
  <si>
    <t>20240715091853X333728149</t>
  </si>
  <si>
    <t>【农村网络投诉】流程受理流水号：20240715091815150952024791013834
客户号码:15095202479
客户姓名:孙**
投诉地市:潍坊
来话流水:2024071509081539220871664
宽带账号:15095202479
宽带账号归属地市:潍坊
宽带账号归属区县:昌邑市
故障地址:潍坊昌邑市饮马镇八里庄村八里庄自然村1号箱孙立祥*********
联系电话:15095202479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故障时间:2024-07-15 09:17:47
魔百和单播/组播:组播
具体故障现象:电视提示网络类错误，，指导客户插拔网线，重启设备配置网络未恢复请协助处理，谢谢
客户其他诉求:
魔百和单/组播：单播</t>
  </si>
  <si>
    <t>2024-07-15 09:25:23</t>
  </si>
  <si>
    <t>2024-07-15 09:27:48</t>
  </si>
  <si>
    <t>SD-057-240715-950634-714</t>
  </si>
  <si>
    <t>2024-07-15 08:57:00</t>
  </si>
  <si>
    <t>【调研】-80+银卡-普通区域-青州市-红庙新区-18866646644-1000M-宽带上网投诉-次数0-20240715085522X922434202</t>
  </si>
  <si>
    <t>20240715085522X922434202</t>
  </si>
  <si>
    <t xml:space="preserve">流程受理流水号：20240715085436188666466441007141
客户号码:18866646644
客户姓名:李**
投诉地市:潍坊
来话流水:2024071508534014120813253
宽带账号:18866646644
宽带账号归属地市:潍坊
宽带账号归属区县:青州市
故障地址:潍坊青州市云门山街道范公亭路红庙新区新区8号楼*********
联系电话:18866646644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光功率:-15.04
故障大类:宽带/电视
故障细类:宽带无法上网(专席)
携转原因:
故障时间:2024-07-15 08:56:10
具体故障现象:客户反映家里宽带无法连接， 线上排障不认可，请协助处理，谢谢
客户其他诉求:
</t>
  </si>
  <si>
    <t>2024-07-15 09:00:58</t>
  </si>
  <si>
    <t>2024-07-15 09:01:20</t>
  </si>
  <si>
    <t>SD-851-271357-2004-15710</t>
  </si>
  <si>
    <t>SD-057-240715-721406-3469</t>
  </si>
  <si>
    <t>2024-07-15 11:40:13</t>
  </si>
  <si>
    <t>【调研】-80+银卡-FTTR-普通区域-青州市-涝埠村自然村-18264626958-1000M-宽带上网投诉-次数0-202407150000278241</t>
  </si>
  <si>
    <t>202407150000278241</t>
  </si>
  <si>
    <t xml:space="preserve">202407150000278241#流程受理流水号：20240715113937182646269581052097
客户号码:18264626958
客户姓名:冯**
投诉地市:潍坊
来话流水:2024071511392504220878565
宽带账号:18264626958
宽带账号归属地市:潍坊
宽带账号归属区县:青州市
故障地址:潍坊青州市王府街道涝埠村涝埠村自然村13号箱（杨广波家西墙）*********
联系电话:18264626958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故障时间:2024-07-15 11:39:45
具体故障现象:用户无法提供具体故障现象，
客户其他诉求:客户侧为质差终端，要求上门更换终端并一并处理故障问题。
</t>
  </si>
  <si>
    <t>2024-07-15 12:00:53</t>
  </si>
  <si>
    <t>2024-07-15 12:01:26</t>
  </si>
  <si>
    <t>SD-851-284144-21376-18061</t>
  </si>
  <si>
    <t>SD-057-240715-364012-1467</t>
  </si>
  <si>
    <t>2024-07-15 09:41:35</t>
  </si>
  <si>
    <t>普通区域-寒亭区-经委宿舍小区-13465722649-500M-宽带上网投诉-次数0-20240715093934X574682322</t>
  </si>
  <si>
    <t>20240715093934X574682322</t>
  </si>
  <si>
    <t xml:space="preserve">流程受理流水号：20240715093807134657226491019540
客户号码:13465722649
客户姓名:慈**
投诉地市:潍坊
来话流水:2024071509360972520829651
宽带账号:13465722649
宽带账号归属地市:潍坊
宽带账号归属区县:寒亭区
故障地址:潍坊寒亭区寒亭街道民主东街经委宿舍小区玫瑰花园1号楼*********
联系电话:15866545322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故障细类:网速慢/上网掉线(专席)
携转原因:
故障时间:2024-07-15 09:38:42
具体故障现象:网速慢：路由器年限未超过，位置开阔，重启未恢复，光猫自带WIFI未开启，网线支持，排查未恢复，请协助处理，谢谢。
客户其他诉求:
</t>
  </si>
  <si>
    <t>2024-07-15 09:48:12</t>
  </si>
  <si>
    <t>2024-07-15 09:50:37</t>
  </si>
  <si>
    <t>SD-057-240715-523679-657</t>
  </si>
  <si>
    <t>2024-07-15 08:53:49</t>
  </si>
  <si>
    <t>普通区域-寿光市-清河垄源三期-18678040655-300M-宽带上网投诉-次数0-20240715085134X694046321</t>
  </si>
  <si>
    <t>20240715085134X694046321</t>
  </si>
  <si>
    <t xml:space="preserve">流程受理流水号：20240715085004186780406551005947
客户号码:18678040655
客户姓名:王**
投诉地市:潍坊
来话流水:2024071508484625820866783
宽带账号:18678040655
宽带账号归属地市:潍坊
宽带账号归属区县:寿光市
故障地址:潍坊寿光市洛城街道洛兴街清河垄源三期37号楼1单元502*********
联系电话:18678040655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故障细类:网速慢/上网掉线(专席)
携转原因:
故障时间:2024-07-15 08:48:50
具体故障现象:网速慢卡顿，
客户其他诉求:请协助处理，谢谢
</t>
  </si>
  <si>
    <t>2024-07-15 08:56:17</t>
  </si>
  <si>
    <t>2024-07-15 08:57:10</t>
  </si>
  <si>
    <t>SD-851-241227-18538-20793</t>
  </si>
  <si>
    <t>SD-057-240715-025137-701</t>
  </si>
  <si>
    <t>2024-07-15 08:56:27</t>
  </si>
  <si>
    <t>【调研】-(目标)普通区域-坊子区-荒里-13906461294-300M-宽带上网投诉-次数0-20240715085431X871219941</t>
  </si>
  <si>
    <t>20240715085431X871219941</t>
  </si>
  <si>
    <t xml:space="preserve">【农村网络投诉】流程受理流水号：20240715085341139064612941006911
客户号码:13906461294
客户姓名:谭**
投诉地市:潍坊
来话流水:2024071508513750820893415
宽带账号:13906461294
宽带账号归属地市:潍坊
宽带账号归属区县:坊子区
故障地址:潍坊坊子区坊安街办荒里行政村荒里4号箱*********
联系电话:13963657603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08:50:15
具体故障现象:打不开网页，
客户其他诉求:
</t>
  </si>
  <si>
    <t>2024-07-15 08:57:42</t>
  </si>
  <si>
    <t>2024-07-15 08:58:08</t>
  </si>
  <si>
    <t>SD-057-240715-935217-9377</t>
  </si>
  <si>
    <t>2024-07-15 20:46:03</t>
  </si>
  <si>
    <t>80+钻石-普通区域-诸城市-舜耕花园-13953622731-1000M-魔百和投诉-次数0-202407150000649095</t>
  </si>
  <si>
    <t>202407150000649095</t>
  </si>
  <si>
    <t>202407150000649095#流程受理流水号：20240715203951139536227311150532
客户号码:13953622731
客户姓名:王**
投诉地市:潍坊
来话流水:2024071520385011720876074
宽带账号:13953622731
宽带账号归属地市:潍坊
宽带账号归属区县:诸城市
故障地址:潍坊诸城市舜王街道舜都路舜耕花园11号楼*********
联系电话:13953622731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光功率:-8.00
故障大类:宽带/电视
故障细类:移动高清电视故障(专席)
携转原因:
故障时间:2024-07-15 20:40:32
魔百和单播/组播:组播
具体故障现象:切换不到机顶盒主页，切换信号源
客户其他诉求:
魔百和单/组播：组播;宽带小区$[舜耕花园]$</t>
  </si>
  <si>
    <t>2024-07-15 20:48:59</t>
  </si>
  <si>
    <t>2024-07-15 20:50:14</t>
  </si>
  <si>
    <t>SD-851-267880-18762-20415</t>
  </si>
  <si>
    <t>SD-057-240715-120567-1295</t>
  </si>
  <si>
    <t>2024-07-15 09:29:16</t>
  </si>
  <si>
    <t>80+银卡-普通区域-昌邑市-北马村-13869608926-100M-宽带上网投诉-次数0-20240715092711X831709502</t>
  </si>
  <si>
    <t>2024-07-16 10:30:00</t>
  </si>
  <si>
    <t>20240715092711X831709502</t>
  </si>
  <si>
    <t xml:space="preserve">【农村网络投诉】流程受理流水号：20240715092625138696089261016147
客户号码:13869608926
客户姓名:徐**
投诉地市:潍坊
来话流水:2024071509214680920841871
宽带账号:13869608926
宽带账号归属地市:潍坊
宽带账号归属区县:昌邑市
故障地址:潍坊昌邑市南逄镇北马村北马村16号箱韩福坤*********
联系电话:13869608926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09:26:38
具体故障现象:提示网络无法连接，
客户其他诉求:
</t>
  </si>
  <si>
    <t>2024-07-15 09:39:40</t>
  </si>
  <si>
    <t>2024-07-15 09:41:49</t>
  </si>
  <si>
    <t>SD-057-240715-423165-1214</t>
  </si>
  <si>
    <t>2024-07-15 09:23:24</t>
  </si>
  <si>
    <t>【调研】-80+银卡-普通区域-安丘市-实验中学家属院-13705363625-200M-魔百和投诉-次数0-20240715092054X454672802</t>
  </si>
  <si>
    <t>2024-07-16 10:24:00</t>
  </si>
  <si>
    <t>20240715092054X454672802</t>
  </si>
  <si>
    <t>流程受理流水号：20240715091943137053636251014259
客户号码:13705363625
客户姓名:刘**
投诉地市:潍坊
来话流水:2024071509191338220808634
宽带账号:13705363625
宽带账号归属地市:潍坊
宽带账号归属区县:安丘市
故障地址:潍坊安丘市兴安街道兴安路印台园小区10号楼*********
联系电话:13705363625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故障细类:移动高清电视故障(专席)
携转原因:
故障时间:2024-07-15 09:20:10
魔百和单播/组播:组播
具体故障现象:51024，换口修复未恢复
客户其他诉求:
魔百和单/组播：组播</t>
  </si>
  <si>
    <t>2024-07-15 09:25:49</t>
  </si>
  <si>
    <t>SD-057-240715-786241-689</t>
  </si>
  <si>
    <t>2024-07-15 08:56:06</t>
  </si>
  <si>
    <t>80+普通-FTTR-普通区域-奎文区-博观熙岸-19853611099-1000M-宽带上网投诉-次数0-20240715085327X807904551</t>
  </si>
  <si>
    <t>20240715085327X807904551</t>
  </si>
  <si>
    <t xml:space="preserve">流程受理流水号：20240715085235198536110991006619
客户号码:19853611099
客户姓名:吕*
投诉地市:潍坊
来话流水:2024071508470195820851211
宽带账号:19853611099
宽带账号归属地市:潍坊
宽带账号归属区县:奎文区
故障地址:潍坊奎文区高新城区金马路博观熙岸18号楼1单元1501*********
联系电话:19853611099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故障细类:宽带无法上网(专席)
携转原因:
故障时间:2024-07-15 08:52:56
具体故障现象:提示网络无法连接，
客户其他诉求:请协助处理，谢谢
</t>
  </si>
  <si>
    <t>2024-07-15 08:58:28</t>
  </si>
  <si>
    <t>2024-07-15 09:00:00</t>
  </si>
  <si>
    <t>SD-851-299656-23164-19562</t>
  </si>
  <si>
    <t>SD-057-240715-607891-9396</t>
  </si>
  <si>
    <t>2024-07-15 20:49:18</t>
  </si>
  <si>
    <t>80+白金-FTTR-普通区域-诸城市-枫香湖畔-13863658511-200M-魔百和投诉-次数0-202407150000648824</t>
  </si>
  <si>
    <t>202407150000648824</t>
  </si>
  <si>
    <t>202407150000648824#流程受理流水号：20240715204737138636585111151297
客户号码:13863658511
客户姓名:张**
投诉地市:潍坊
来话流水:2024071520460711320804388
宽带账号:13863658511
宽带账号归属地市:潍坊
宽带账号归属区县:诸城市
故障地址:潍坊诸城市密州街道南外环枫香湖畔16号楼*********
联系电话:13863658511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光功率:-15.25
故障大类:宽带/电视
故障细类:移动高清电视故障(专席)
携转原因:
故障时间:2024-07-15 20:48:25
魔百和单播/组播:组播
具体故障现象:电视机提示无信号，
客户其他诉求:
魔百和单/组播：组播;宽带小区$[枫香湖畔]$</t>
  </si>
  <si>
    <t>2024-07-15 20:51:06</t>
  </si>
  <si>
    <t>2024-07-15 20:51:39</t>
  </si>
  <si>
    <t>SD-851-260086-26250-15568</t>
  </si>
  <si>
    <t>SD-057-240715-591648-9338</t>
  </si>
  <si>
    <t>2024-07-15 20:41:20</t>
  </si>
  <si>
    <t>【调研】-(目标)普通区域-昌邑市-西南村-18765133766-300M-宽带上网投诉-次数0-20240715203900X140661979</t>
  </si>
  <si>
    <t>20240715203900X140661979</t>
  </si>
  <si>
    <t xml:space="preserve">【农村网络投诉】流程受理流水号：20240715203656187651337661150206
客户号码:18765133766
客户姓名:李**
投诉地市:潍坊
来话流水:2024071520351455820861856
宽带账号:18765133766
宽带账号归属地市:潍坊
宽带账号归属区县:昌邑市
故障地址:潍坊昌邑市饮马镇西南村西南村
联系电话:15336461119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20:37:16
具体故障现象:光猫亮红灯，已将光纤线捋直插紧未恢复，请协助谢谢
客户其他诉求:
</t>
  </si>
  <si>
    <t>2024-07-15 20:43:05</t>
  </si>
  <si>
    <t>2024-07-15 20:47:35</t>
  </si>
  <si>
    <t>SD-851-243876-29288-25809</t>
  </si>
  <si>
    <t>SD-057-240715-819326-3478</t>
  </si>
  <si>
    <t>普通区域-临朐县-东大河自然村-15265366939-200M-宽带上网投诉-次数0-202407150000278115</t>
  </si>
  <si>
    <t>2024-07-16 12:41:00</t>
  </si>
  <si>
    <t>202407150000278115</t>
  </si>
  <si>
    <t>202407150000278115#宽带账号：15265366939；宽带地址：潍坊临朐县五井镇人民政府东大河东大河自然村东大河（优化）8号箱张成禄（外墙）*********；客户来电反映
宽带无法上网，经查询客户侧为质差终端，请协助上
门更换终端并一并处理故障问题，谢谢！联系电
话：15064621061；联系人：先生；来电流水：2024071511381108120863481</t>
  </si>
  <si>
    <t>2024-07-15 11:43:32</t>
  </si>
  <si>
    <t>2024-07-15 11:44:24</t>
  </si>
  <si>
    <t>SD-057-240715-176248-6724</t>
  </si>
  <si>
    <t>2024-07-15 16:11:37</t>
  </si>
  <si>
    <t>普通区域-高密市-北大王庄自然村-13225368823-1000M-宽带上网投诉-次数0-20240715160952X992705860</t>
  </si>
  <si>
    <t>2024-07-16 17:12:00</t>
  </si>
  <si>
    <t>20240715160952X992705860</t>
  </si>
  <si>
    <t xml:space="preserve">【农村网络投诉】流程受理流水号：20240715160856132253688231103395
客户号码:13225368823
客户姓名:姜**
投诉地市:潍坊
来话流水:2024071516083096320831393
宽带账号:13225368823
宽带账号归属地市:潍坊
宽带账号归属区县:高密市
故障地址:潍坊高密市醴泉街道北大王庄北大王庄自然村天猫快递南墙K1号*********
联系电话:13225368823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16:09:32
具体故障现象:光猫亮红灯，要求派人
客户其他诉求:
</t>
  </si>
  <si>
    <t>2024-07-15 16:17:18</t>
  </si>
  <si>
    <t>2024-07-15 16:23:03</t>
  </si>
  <si>
    <t>SD-851-308174-4709-9687</t>
  </si>
  <si>
    <t>SD-057-240715-407516-602</t>
  </si>
  <si>
    <t>2024-07-15 08:51:00</t>
  </si>
  <si>
    <t>【追1】80+银卡-(目标)普通区域-寿光市-宅科二村自然村-13853631633-200M-魔百和投诉-次数0-20240715084836X516865396</t>
  </si>
  <si>
    <t>2024-07-16 09:52:00</t>
  </si>
  <si>
    <t>20240715084836X516865396</t>
  </si>
  <si>
    <t>【农村网络投诉】流程受理流水号：20240715084810138536316331005524
客户号码:13853631633
客户姓名:卢**
投诉地市:潍坊
来话流水:2024071508422138220812699
宽带账号:13853631633
宽带账号归属地市:潍坊
宽带账号归属区县:寿光市
故障地址:潍坊寿光市杨庄宅科二村宅科二村自然村宅科二村扩容30箱（黄百志外墙）*********
联系电话:13853631633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故障细类:移动高清电视故障(专席)
携转原因:
故障时间:2024-07-15 08:49:02
魔百和单播/组播:组播
具体故障现象:电视机提示无信号，
客户其他诉求:
魔百和单/组播：组播</t>
  </si>
  <si>
    <t>2024-07-15 08:55:37</t>
  </si>
  <si>
    <t>2024-07-15 08:56:02</t>
  </si>
  <si>
    <t>SD-851-231790-416-2376</t>
  </si>
  <si>
    <t>2024-07-15 08:56:47</t>
  </si>
  <si>
    <t>80+普通-普通区域-诸城市-大黑龙沟自然村-15165694257-300M-宽带上网投诉-次数0-202407150000112415 一级督办</t>
  </si>
  <si>
    <t>202407150000112415</t>
  </si>
  <si>
    <t>2024-07-15 08:59:26</t>
  </si>
  <si>
    <t>2024-07-15 09:00:03</t>
  </si>
  <si>
    <t>SD-057-240715-980517-3499</t>
  </si>
  <si>
    <t>2024-07-15 11:42:21</t>
  </si>
  <si>
    <t>【调研】-普通区域-奎文区-煤气公司宿舍-15898947032-300M-宽带上网投诉-次数0-202407150000280593</t>
  </si>
  <si>
    <t>202407150000280593</t>
  </si>
  <si>
    <t>202407150000280593#宽带账号： 15898947032；宽带地址：潍坊奎文区广文街道新华路煤气公司宿舍4号楼；客户来电反映宽带网慢 ，经查询客户侧为质差路由器导致宽带使用不畅，请参考处理，谢谢！联系电话：15069610569 ；；来电流水：2024071511353239320830636</t>
  </si>
  <si>
    <t>2024-07-15 11:44:47</t>
  </si>
  <si>
    <t>2024-07-15 11:45:21</t>
  </si>
  <si>
    <t>SD-057-240715-489523-8588</t>
  </si>
  <si>
    <t>2024-07-15 19:23:35</t>
  </si>
  <si>
    <t>【重投】-【调研】-80+普通-(目标)普通区域-诸城市-万兴新城·海棠园-13964625561-300M-宽带上网投诉-次数0-20240715192222X542702898</t>
  </si>
  <si>
    <t>20240715192222X542702898</t>
  </si>
  <si>
    <t xml:space="preserve">流程受理流水号：20240715192147139646255611141101
客户号码:13964625561
客户姓名:陈**
投诉地市:潍坊
来话流水:2024071519201456820807760
宽带账号:13964625561
宽带账号归属地市:潍坊
宽带账号归属区县:诸城市
故障地址:潍坊诸城市龙都街道常山大道万兴新城·海棠园小郝家8号楼*********
联系电话:13964625561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故障细类:电脑上网出现故障(专席)
携转原因:
故障时间:2024-07-15 19:22:33
具体故障现象:网速慢卡顿，
客户其他诉求:
</t>
  </si>
  <si>
    <t>2024-07-15 19:29:13</t>
  </si>
  <si>
    <t>2024-07-15 19:29:44</t>
  </si>
  <si>
    <t>SD-851-302205-13403-5299</t>
  </si>
  <si>
    <t>SD-057-240715-908163-6689</t>
  </si>
  <si>
    <t>2024-07-15 16:06:12</t>
  </si>
  <si>
    <t>【调研】-普通区域--null--宽带上网投诉-次数0-202407150000301483</t>
  </si>
  <si>
    <t>2024-07-16 17:07:00</t>
  </si>
  <si>
    <t>202407150000301483</t>
  </si>
  <si>
    <t xml:space="preserve">202407150000301483#15963446909客户来电对于办理宽带移机后一直未联系安装不满，解释不认可，要求投诉，请受理，谢谢，联系电话：15963446909  联系人：先生  录音流水：2024071512090014420893872
</t>
  </si>
  <si>
    <t>2024-07-16 17:48:46</t>
  </si>
  <si>
    <t>SD-057-240715-943561-604</t>
  </si>
  <si>
    <t>2024-07-15 08:51:04</t>
  </si>
  <si>
    <t>【调研】-(目标)普通区域-安丘市-老庄子居民楼-13280770119-1000M-宽带上网投诉-次数0-20240715084837X517623674</t>
  </si>
  <si>
    <t>20240715084837X517623674</t>
  </si>
  <si>
    <t xml:space="preserve">流程受理流水号：20240715084812132807701191005529
客户号码:13280770119
客户姓名:杨**
投诉地市:潍坊
来话流水:2024071508461543520844346
宽带账号:13280770119
宽带账号归属地市:潍坊
宽带账号归属区县:安丘市
故障地址:潍坊安丘市兴安街道和平路老庄子居民楼迁老庄子翔远楼*********
联系电话:13280770119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08:47:56
具体故障现象:光猫灯正常但电脑手机无法上网，
客户其他诉求:
</t>
  </si>
  <si>
    <t>2024-07-15 08:57:17</t>
  </si>
  <si>
    <t>2024-07-15 08:57:35</t>
  </si>
  <si>
    <t>SD-057-240715-096587-728</t>
  </si>
  <si>
    <t>2024-07-15 08:58:05</t>
  </si>
  <si>
    <t>【调研】-80+银卡-普通区域-寒亭区-前吉家村自然村-13791617936-100M-宽带上网投诉-次数0-202407150000116580</t>
  </si>
  <si>
    <t>2024-07-16 09:59:00</t>
  </si>
  <si>
    <t>202407150000116580</t>
  </si>
  <si>
    <t>202407150000116580#宽带账号：*13791617936；宽带地址：潍坊寒亭区河滩镇前吉家村前吉家村自然村前吉家村东南；客户来电反映移动高清无法观看，客户不在现场，无法配合线上指导，要求师傅上门，请协助处理，谢谢！联系电话：13791617936；联系人：先生*；来电流水：2024071508563137720840954</t>
  </si>
  <si>
    <t>2024-07-15 08:59:08</t>
  </si>
  <si>
    <t>2024-07-15 08:59:32</t>
  </si>
  <si>
    <t>SD-057-240715-601782-3535</t>
  </si>
  <si>
    <t>2024-07-15 11:47:35</t>
  </si>
  <si>
    <t>【重投】-80+银卡-普通区域-寿光市-鸿润华府-18363665728-500M-宽带上网投诉-次数0-202407150000282047</t>
  </si>
  <si>
    <t>202407150000282047</t>
  </si>
  <si>
    <t xml:space="preserve">202407150000282047#【网络电视】宽带账号：18363665728；宽带地址：潍坊寿光市洛城街道豪源路鸿润华府16号楼一单元701；客户来电反映观看的是网络电视无法观看，客户找不到机顶盒，无法配合线上排障，请协助处理，谢谢！联系电话：18363665728；联系人：女士；来电流水：2024071511420131420810433。 </t>
  </si>
  <si>
    <t>2024-07-15 11:59:43</t>
  </si>
  <si>
    <t>2024-07-15 12:00:13</t>
  </si>
  <si>
    <t>SD-057-240715-685931-1261</t>
  </si>
  <si>
    <t>2024-07-15 09:26:36</t>
  </si>
  <si>
    <t>【调研】-80+银卡-普通区域-寿光市-北洋头小区-13563630319-1000M-宽带上网投诉-次数0-202407150000110469</t>
  </si>
  <si>
    <t>202407150000110469</t>
  </si>
  <si>
    <t xml:space="preserve">202407150000110469#宽带账号：13563630319；宽带地址：潍坊寿光市台头镇北洋头村北洋头小区6号楼；客户来电反映网络卡顿，千兆路由器，客户本机来电报修，要求上门处理,联系电话：13563630319来电流水：2024071509211436120834687
</t>
  </si>
  <si>
    <t>2024-07-15 09:31:56</t>
  </si>
  <si>
    <t>2024-07-15 09:32:20</t>
  </si>
  <si>
    <t>SD-851-307204-27363-1911</t>
  </si>
  <si>
    <t>SD-057-240715-109563-1455</t>
  </si>
  <si>
    <t>2024-07-15 09:41:11</t>
  </si>
  <si>
    <t>【调研】-80+银卡-普通区域-奎文区-中海大观天下二期-13563658336-300M-宽带上网投诉-次数0-20240715093821X501636748</t>
  </si>
  <si>
    <t>20240715093821X501636748</t>
  </si>
  <si>
    <t xml:space="preserve">流程受理流水号：20240715093717135636583361019304
客户号码:13563658336
客户姓名:孙*
投诉地市:潍坊
来话流水:2024071509301448120851807
宽带账号:13563658336
宽带账号归属地市:潍坊
宽带账号归属区县:高新
故障地址:潍坊高新高新城区东方路中海大观天下二期74号楼*********
联系电话:13953922833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09:38:04
具体故障现象:光猫亮红灯，
客户其他诉求:
</t>
  </si>
  <si>
    <t>2024-07-15 09:43:23</t>
  </si>
  <si>
    <t>2024-07-15 09:45:58</t>
  </si>
  <si>
    <t>SD-851-271605-8533-8914</t>
  </si>
  <si>
    <t>SD-057-240715-810264-6720</t>
  </si>
  <si>
    <t>2024-07-15 16:11:19</t>
  </si>
  <si>
    <t>【重投】-普通区域-潍城区-水库路两侧聚类-15063687588-300M-宽带上网投诉-次数0-20240715160938X978327842</t>
  </si>
  <si>
    <t>20240715160938X978327842</t>
  </si>
  <si>
    <t xml:space="preserve">【农村网络投诉】流程受理流水号：20240715160751150636875881103173
客户号码:15063687588
客户姓名:王*
投诉地市:潍坊
来话流水:2024071516064555720808568
宽带账号:15063687588
宽带账号归属地市:潍坊
宽带账号归属区县:潍城区
故障地址:潍坊潍城区军埠口大崖头村
联系电话:15253685656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故障细类:网速慢/上网掉线(专席)
携转原因:
故障时间:2024-07-15 16:08:02
具体故障现象:网速慢卡顿，客户来电反映宽带上网慢，我处正常排障未恢复，请协助处理谢谢
客户其他诉求:
</t>
  </si>
  <si>
    <t>2024-07-15 16:13:09</t>
  </si>
  <si>
    <t>2024-07-15 16:13:38</t>
  </si>
  <si>
    <t>SD-851-312153-3950-13260</t>
  </si>
  <si>
    <t>SD-057-240715-461972-7188</t>
  </si>
  <si>
    <t>2024-07-15 17:05:33</t>
  </si>
  <si>
    <t>(目标)普通区域-安丘市-外贸家属院南院-15265361389-500M-宽带上网投诉-次数0-20240715170420X260882445</t>
  </si>
  <si>
    <t>2024-07-16 18:06:00</t>
  </si>
  <si>
    <t>20240715170420X260882445</t>
  </si>
  <si>
    <t xml:space="preserve">流程受理流水号：20240715170106152653613891115944
客户号码:15265361389
客户姓名:刘**
投诉地市:潍坊
来话流水:2024071517002971720802960
宽带账号:15265361389
宽带账号归属地市:潍坊
宽带账号归属区县:安丘市
故障地址:潍坊安丘市兴安街道和平路外贸家属院南院10号楼*********
联系电话:15265361389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17:01:40
具体故障现象:光猫亮红灯，
客户其他诉求:请协助处理，谢谢
</t>
  </si>
  <si>
    <t>2024-07-15 17:11:54</t>
  </si>
  <si>
    <t>2024-07-15 17:12:15</t>
  </si>
  <si>
    <t>SD-057-240715-483059-8855</t>
  </si>
  <si>
    <t>2024-07-15 19:53:12</t>
  </si>
  <si>
    <t>80+白金-FTTR-普通区域-高密市-碾头小区D区-18265626666-1000M-宽带上网投诉-次数0-20240715195112X272929498</t>
  </si>
  <si>
    <t>20240715195112X272929498</t>
  </si>
  <si>
    <t xml:space="preserve">流程受理流水号：20240715194828182656266661144489
客户号码:18265626666
客户姓名:毛**
投诉地市:潍坊
来话流水:2024071519473986120847710
宽带账号:18265626666
宽带账号归属地市:潍坊
宽带账号归属区县:高密市
故障地址:潍坊高密市密水街道顺河路碾头小区D区14号楼*********
联系电话:17853617316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19:48:23
具体故障现象:PON灯闪，插紧屡直光纤线重启未恢复
客户其他诉求:
</t>
  </si>
  <si>
    <t>2024-07-15 19:57:13</t>
  </si>
  <si>
    <t>2024-07-15 19:57:44</t>
  </si>
  <si>
    <t>SD-851-276055-18567-5411</t>
  </si>
  <si>
    <t>SD-057-240715-673940-8866</t>
  </si>
  <si>
    <t>2024-07-15 19:53:38</t>
  </si>
  <si>
    <t>【调研】-80+金卡-普通区域-奎文区-盛华明园-13792625811-1000M-宽带上网投诉-次数0-202407150000625085</t>
  </si>
  <si>
    <t>202407150000625085</t>
  </si>
  <si>
    <t xml:space="preserve">202407150000625085#宽带账号：13792625811宽带地址：潍坊高新高新城区银枫路盛华明园5号楼【西】********；客户来电反映电视无法观看，经查询客户侧为质差机顶盒，请协助上门更换终端并一并处理故障问题，谢谢！联系电话：13792625811；联系人：先生，来电流水：2024071519504452820862803
</t>
  </si>
  <si>
    <t>2024-07-15 19:55:13</t>
  </si>
  <si>
    <t>2024-07-15 19:55:42</t>
  </si>
  <si>
    <t>SD-851-236872-23391-15633</t>
  </si>
  <si>
    <t>SD-057-240715-074835-6661</t>
  </si>
  <si>
    <t>2024-07-15 16:03:22</t>
  </si>
  <si>
    <t>普通区域-奎文区-上河园小区-13869660218-300M-宽带上网投诉-次数0-202407150000461679</t>
  </si>
  <si>
    <t>2024-07-16 17:04:00</t>
  </si>
  <si>
    <t>202407150000461679</t>
  </si>
  <si>
    <t xml:space="preserve">202407150000461679#受理号码 : 13869660218客户姓名 : 杜**号码归属地 : 潍坊奎文 － 奎文用户品牌 : 全球通
 客户反映自己位置：潍坊奎文区北苑街道则尔庄上河园小区19号楼*********，宽带不好用，亮红灯，请受理，谢谢！联系电话：本机  流水：  2024071515593700020816323
 </t>
  </si>
  <si>
    <t>2024-07-15 16:06:57</t>
  </si>
  <si>
    <t>2024-07-15 16:07:22</t>
  </si>
  <si>
    <t>SD-057-240715-985302-6727</t>
  </si>
  <si>
    <t>2024-07-15 16:11:52</t>
  </si>
  <si>
    <t>80+金卡-普通区域-青州市-裴坡商业街-15263656539-1000M-宽带上网投诉-次数0-20240715161042X423827970</t>
  </si>
  <si>
    <t>20240715161042X423827970</t>
  </si>
  <si>
    <t xml:space="preserve">流程受理流水号：20240715160911152636565391103447
客户号码:15263656539
客户姓名:裴**
投诉地市:潍坊
来话流水:2024071516084523920834592
宽带账号:15263656539
宽带账号归属地市:潍坊
宽带账号归属区县:青州市
故障地址:潍坊青州市谭坊镇赵坡商业街赵坡商业街9号箱（裴德宝墙头）*********
联系电话:15263656539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16:10:04
具体故障现象:光猫亮红灯，客户来电网络连接不上了
客户其他诉求:
</t>
  </si>
  <si>
    <t>2024-07-15 16:13:13</t>
  </si>
  <si>
    <t>2024-07-15 16:13:32</t>
  </si>
  <si>
    <t>SD-851-227534-17095-16010</t>
  </si>
  <si>
    <t>SD-057-240715-645039-8581</t>
  </si>
  <si>
    <t>2024-07-15 19:23:18</t>
  </si>
  <si>
    <t>80+银卡-普通区域-潍城区-高家社区-18253647245-100M-宽带上网投诉-次数0-202407150000615455</t>
  </si>
  <si>
    <t>202407150000615455</t>
  </si>
  <si>
    <t xml:space="preserve">202407150000615455#宽带账号：18253647245；宽带地址：潍坊潍城区西关街道胜利西街高家社区高家庄锁厂宿舍；客户来电反映宽带光猫问题；客户不配合排障，要求上门，请协助处理，谢谢！联系电话：18253647245；联系人：***；来电流水：2024071519153773320882841。 
</t>
  </si>
  <si>
    <t>2024-07-15 19:25:30</t>
  </si>
  <si>
    <t>2024-07-15 19:25:55</t>
  </si>
  <si>
    <t>SD-057-240715-281935-8555</t>
  </si>
  <si>
    <t>2024-07-15 19:20:01</t>
  </si>
  <si>
    <t>80+银卡-普通区域-潍城区-贵和苑三组团-15169664000-300M-宽带上网投诉-次数0-202407150000612671</t>
  </si>
  <si>
    <t>202407150000612671</t>
  </si>
  <si>
    <t>202407150000612671# 客户来电：要求投诉山东潍坊宽带一直不给处理，要求投诉，解释不认可，请协助处理，谢谢贵和苑三组团</t>
  </si>
  <si>
    <t>2024-07-15 19:22:13</t>
  </si>
  <si>
    <t>2024-07-15 19:22:34</t>
  </si>
  <si>
    <t>SD-057-240715-372840-675</t>
  </si>
  <si>
    <t>2024-07-15 08:54:55</t>
  </si>
  <si>
    <t>80+金卡-普通区域-青州市-懒柳树村自然村-15169412228-300M-魔百和投诉-次数0-202407150000112108 一级督办</t>
  </si>
  <si>
    <t>202407150000112108</t>
  </si>
  <si>
    <t>202407150000112108#【已关注中国移动10086微信公众号】流程受理流水号：20240715085341151694122281006912
客户号码:15169412228
客户姓名:王**
投诉地市:潍坊
来话流水:2024071508484334520866315
宽带账号:15169412228
宽带账号归属地市:潍坊
宽带账号归属区县:青州市
故障地址:潍坊青州市东夏镇懒柳树村懒柳树村自然村扩容2号箱（段连森家后墙）*********
联系电话:15169412228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故障细类:移动高清电视故障(专席)
携转原因:
故障时间:2024-07-15 08:53:58
魔百和单播/组播:组播
具体故障现象:电视机提示无信号，
客户其他诉求:谢谢
魔百和单/组播：组播;宽带小区$[懒柳树村自然村]$</t>
  </si>
  <si>
    <t>2024-07-15 09:07:02</t>
  </si>
  <si>
    <t>2024-07-15 09:07:18</t>
  </si>
  <si>
    <t>SD-057-240715-258401-671</t>
  </si>
  <si>
    <t>2024-07-15 08:54:31</t>
  </si>
  <si>
    <t>【调研】-80+普通-普通区域-青州市-张高-15863412432-300M-宽带上网投诉-次数0-202407150000111761</t>
  </si>
  <si>
    <t>202407150000111761</t>
  </si>
  <si>
    <t>202407150000111761#宽带账号：15863412432；宽带地址：
潍坊青州市何官镇张高村张高2018扩容6号箱（王宝义东1巷）*** ；客户来电反映 宽带无法连接  ，经查询客户侧为质差路由器
，请协助并处理故障问题，谢谢！联系电话：15863412432 ；联系人
：；来电流水2024071508511412720889705</t>
  </si>
  <si>
    <t>2024-07-15 08:58:46</t>
  </si>
  <si>
    <t>2024-07-15 08:59:12</t>
  </si>
  <si>
    <t>SD-851-286450-22484-16123</t>
  </si>
  <si>
    <t>SD-057-240715-259837-7142</t>
  </si>
  <si>
    <t>2024-07-15 16:58:04</t>
  </si>
  <si>
    <t>80+普通-普通区域-寿光市-南关小区二期-13686361928-100M-宽带上网投诉-次数0-202407150000512318</t>
  </si>
  <si>
    <t>2024-07-16 17:59:00</t>
  </si>
  <si>
    <t>202407150000512318</t>
  </si>
  <si>
    <t xml:space="preserve">202407150000512318#【已关注中国移动10086微信公众号】流程受理流水号：20240715165725136863619281115090
客户号码:13686361928
客户姓名:郝**
投诉地市:潍坊
来话流水:2024071516571164320861939
宽带账号:13686361928
宽带账号归属地市:潍坊
宽带账号归属区县:寿光市
故障地址:潍坊寿光市圣城街道公园街南关小区二期1号楼*********
联系电话:13686361928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故障时间:2024-07-15 16:57:49
具体故障现象:网速慢卡顿，
客户其他诉求:客户侧为质差终端，要求上门更换终端并一并处理故障问题。
</t>
  </si>
  <si>
    <t>2024-07-15 17:02:03</t>
  </si>
  <si>
    <t>2024-07-15 17:03:37</t>
  </si>
  <si>
    <t>SD-057-240715-720894-3474</t>
  </si>
  <si>
    <t>2024-07-15 11:40:36</t>
  </si>
  <si>
    <t>普通区域-寒亭区-帝景国际小区-13964703293-300M-宽带上网投诉-次数0-202407150000278611</t>
  </si>
  <si>
    <t>202407150000278611</t>
  </si>
  <si>
    <t>202407150000278611#【已关注中国移动10086微信公众号】流程受理流水号：20240715113921139647032931052025
客户号码:13964703293
客户姓名:邵**
投诉地市:潍坊
来话流水:2024071511390931620875426
宽带账号:13964703293
宽带账号归属地市:潍坊
宽带账号归属区县:寒亭区
故障地址:潍坊寒亭区经济开发区月河路帝景国际小区茅埠小区3号楼*********
联系电话:13964703293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11:40:16
具体故障现象:光猫亮红灯，
客户其他诉求:
;宽带小区$[帝景国际小区]$</t>
  </si>
  <si>
    <t>2024-07-15 11:43:23</t>
  </si>
  <si>
    <t>2024-07-15 11:43:44</t>
  </si>
  <si>
    <t>SD-057-240715-768912-7150</t>
  </si>
  <si>
    <t>2024-07-15 16:59:13</t>
  </si>
  <si>
    <t>普通区域-坊子区-西孙孟村-15763058800-300M-魔百和投诉-次数0-20240715165725X845509425</t>
  </si>
  <si>
    <t>20240715165725X845509425</t>
  </si>
  <si>
    <t>【农村网络投诉】流程受理流水号：20240715165615157630588001114807
客户号码:15763058800
客户姓名:刘**
投诉地市:潍坊
来话流水:2024071516550878720835944
宽带账号:15763058800
宽带账号归属地市:潍坊
宽带账号归属区县:坊子区
故障地址:潍坊坊子区王家庄街道（王家庄）西孙孟村西孙孟村西孙孟11号箱*********
联系电话:15169568291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故障时间:2024-07-15 16:50:40
魔百和单播/组播:单播
具体故障现象:电视直播或点播无法观看，
客户其他诉求:
客户来电反映家里电视无法观看  线上排障不认可
魔百和单/组播：单播</t>
  </si>
  <si>
    <t>2024-07-15 17:12:02</t>
  </si>
  <si>
    <t>2024-07-15 17:15:11</t>
  </si>
  <si>
    <t>SD-057-240715-837295-1465</t>
  </si>
  <si>
    <t>2024-07-15 09:41:31</t>
  </si>
  <si>
    <t>【调研】-普通区域-昌邑市-富康居宿舍区-15288832284-200M-魔百和投诉-次数0-20240715093920X560056666</t>
  </si>
  <si>
    <t>20240715093920X560056666</t>
  </si>
  <si>
    <t>流程受理流水号：20240715093842152888322841019690
客户号码:15288832284
客户姓名:于**
投诉地市:潍坊
来话流水:2024071509354023520823131
宽带账号:15288832284
宽带账号归属地市:潍坊
宽带账号归属区县:昌邑市
故障地址:潍坊昌邑市城区利民街富康居宿舍区老纺机周围平房1#号箱*********
联系电话:15288832284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光功率:-16.19
故障大类:宽带/电视
故障细类:移动高清电视故障(专席)
携转原因:
故障时间:2024-07-15 09:41:36
魔百和单播/组播:组播
具体故障现象:内容页面无法载入图片，
客户其他诉求:
魔百和单/组播：组播</t>
  </si>
  <si>
    <t>2024-07-15 09:43:54</t>
  </si>
  <si>
    <t>2024-07-15 09:44:17</t>
  </si>
  <si>
    <t>SD-851-311071-14401-12955</t>
  </si>
  <si>
    <t>SD-057-240715-782536-6861</t>
  </si>
  <si>
    <t>2024-07-15 16:19:10</t>
  </si>
  <si>
    <t>【调研】-(目标)普通区域-寿光市-口子村自然村-18753668239-300M-宽带上网投诉-次数0-202407150000477883</t>
  </si>
  <si>
    <t>2024-07-16 17:20:00</t>
  </si>
  <si>
    <t>202407150000477883</t>
  </si>
  <si>
    <t xml:space="preserve">202407150000477883#流程受理流水号：20240715161738187536682391105501
客户号码:18753668239
客户姓名:李**
投诉地市:潍坊
来话流水:2024071516164920820838307
宽带账号:18753668239
宽带账号归属地市:潍坊
宽带账号归属区县:寿光市
故障地址:潍坊寿光市上口镇口子村口子村自然村口子村18号箱(690号外墙）*********
联系电话:15953609415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故障时间:2024-07-15 16:18:18
具体故障现象:客户来电反映宽带无法使用，此问题已经一个多月了，要求记录反映，请尽快帮助核实回复，谢谢！
客户其他诉求:客户侧为质差终端，要求上门更换终端并一并处理故障问题。
</t>
  </si>
  <si>
    <t>2024-07-15 16:21:09</t>
  </si>
  <si>
    <t>2024-07-15 16:21:41</t>
  </si>
  <si>
    <t>SD-057-240715-360184-8863</t>
  </si>
  <si>
    <t>2024-07-15 19:53:30</t>
  </si>
  <si>
    <t>普通区域-青州市-赵小河-13188842740-500M-宽带上网投诉-次数0-20240715195136X296833713</t>
  </si>
  <si>
    <t>20240715195136X296833713</t>
  </si>
  <si>
    <t xml:space="preserve">【农村网络投诉】流程受理流水号：20240715194720131888427401144343
客户号码:13188842740
客户姓名:王**
投诉地市:潍坊
来话流水:2024071519463079420841973
宽带账号:13188842740
宽带账号归属地市:潍坊
宽带账号归属区县:青州市
故障地址:潍坊青州市王府街道赵小河村赵小河21K3号村南崖街北巷
联系电话:13188842740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19:47:29
具体故障现象:光猫亮红灯，插紧捋直重启未恢复
客户其他诉求:
</t>
  </si>
  <si>
    <t>2024-07-15 20:11:13</t>
  </si>
  <si>
    <t>2024-07-15 20:11:54</t>
  </si>
  <si>
    <t>SD-851-316292-2019-16073</t>
  </si>
  <si>
    <t>SD-057-240715-190586-8909</t>
  </si>
  <si>
    <t>2024-07-15 19:59:08</t>
  </si>
  <si>
    <t>普通区域-青州市-董王村-13406635224-200M-宽带上网投诉-次数0-202407150000633023</t>
  </si>
  <si>
    <t>202407150000633023</t>
  </si>
  <si>
    <t>202407150000633023#导航立单,客户通过语音导航反馈宽带故障问题,经诊断光猫设备性能不佳,要求装维回访处理,请协助.联系电话：13406635224</t>
  </si>
  <si>
    <t>2024-07-15 20:05:40</t>
  </si>
  <si>
    <t>2024-07-15 20:07:03</t>
  </si>
  <si>
    <t>SD-057-240715-318704-9334</t>
  </si>
  <si>
    <t>2024-07-15 20:41:02</t>
  </si>
  <si>
    <t>普通区域-临朐县-粟山佳苑-13105369731-300M-魔百和投诉-次数0-20240715203804X841339350</t>
  </si>
  <si>
    <t>20240715203804X841339350</t>
  </si>
  <si>
    <t>流程受理流水号：20240715203410131053697311149886
客户号码:13105369731
客户姓名:胡**
投诉地市:潍坊
来话流水:2024071520265884520827638
宽带账号:13105369731
宽带账号归属地市:潍坊
宽带账号归属区县:临朐县
故障地址:潍坊临朐县城关街道华特路粟山佳苑5号楼*********
联系电话:13256369703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故障时间:2024-07-15 20:33:58
魔百和单播/组播:组播
具体故障现象:电视直播或点播无法观看，光猫正常 指导机顶盒连接情况  客户未操作 并表示已经多次维修是机顶盒问题 要求更换机顶盒 请协助处理 谢谢
客户其他诉求:
魔百和单/组播：组播</t>
  </si>
  <si>
    <t>2024-07-15 20:45:02</t>
  </si>
  <si>
    <t>2024-07-15 20:45:26</t>
  </si>
  <si>
    <t>SD-851-297163-26695-9209</t>
  </si>
  <si>
    <t>SD-057-240715-563907-1484</t>
  </si>
  <si>
    <t>2024-07-15 09:42:21</t>
  </si>
  <si>
    <t>普通区域-昌邑市-辛安庄自然村-13780828137-100M-宽带上网投诉-次数0-202407150000156434</t>
  </si>
  <si>
    <t>2024-07-16 10:43:00</t>
  </si>
  <si>
    <t>202407150000156434</t>
  </si>
  <si>
    <t xml:space="preserve">202407150000156434#宽带账号：13780828137；宽带地址潍坊昌邑市柳疃镇辛安庄辛安庄自然村；客户来电反映宽带无法连接，客户不在现场，无法配合线上指导/客户不配合排障，，请协助处理，谢谢！联系电话：13780828137联系人：先生；来电流水：2024071509400523620881011*。 </t>
  </si>
  <si>
    <t>2024-07-15 09:47:02</t>
  </si>
  <si>
    <t>SD-057-240715-963057-8848</t>
  </si>
  <si>
    <t>2024-07-15 19:51:54</t>
  </si>
  <si>
    <t>【调研】-80+金卡-普通区域-青州市-青州盛世华庭-18765669977-200M-宽带上网投诉-次数0-202407150000625086</t>
  </si>
  <si>
    <t>202407150000625086</t>
  </si>
  <si>
    <t>202407150000625086#流程受理流水号：20240715195045187656699771144800
客户号码:18765669977
客户姓名:王**
投诉地市:潍坊
来话流水:2024071519495559420858841
宽带账号:18765669977
宽带账号归属地市:潍坊
宽带账号归属区县:青州市
故障地址:潍坊青州市王府街道衡王府路盛世华庭15号楼*********
联系电话:13793688787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19:51:46
具体故障现象:光猫不亮灯
客户其他诉求:
;宽带小区$[青州盛世华庭]$</t>
  </si>
  <si>
    <t>2024-07-15 19:54:44</t>
  </si>
  <si>
    <t>2024-07-15 19:55:19</t>
  </si>
  <si>
    <t>SD-057-240715-190283-8571</t>
  </si>
  <si>
    <t>2024-07-15 19:21:55</t>
  </si>
  <si>
    <t>普通区域-寿光市-西范家庄村-15095289524-300M-宽带上网投诉-次数0-202407150000613774</t>
  </si>
  <si>
    <t>202407150000613774</t>
  </si>
  <si>
    <t>202407150000613774#流程受理流水号：20240715191722150952895241140538
客户号码:15095289524
客户姓名:张**
投诉地市:潍坊
来话流水:2024071519155478720884490
宽带账号:15095289524
宽带账号归属地市:潍坊
宽带账号归属区县:寿光市
故障地址:潍坊寿光市古城西范家庄村西范家庄村西范家庄村扩容11号箱范鸿鹏*********
联系电话:15095289524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19:18:16
具体故障现象:PON灯闪，光钎线插紧捋顺，重启未恢复 
客户其他诉求:
;宽带小区$[西范家庄村]$</t>
  </si>
  <si>
    <t>2024-07-15 19:24:55</t>
  </si>
  <si>
    <t>2024-07-15 19:25:13</t>
  </si>
  <si>
    <t>SD-851-292932-9251-7317</t>
  </si>
  <si>
    <t>SD-057-240715-856132-8910</t>
  </si>
  <si>
    <t>2024-07-15 19:59:09</t>
  </si>
  <si>
    <t>80+银卡-普通区域-奎文区-圣荣广场西区-18866191088-300M-魔百和投诉-次数0-20240715195735X655424602</t>
  </si>
  <si>
    <t>20240715195735X655424602</t>
  </si>
  <si>
    <t>流程受理流水号：20240715195651188661910881145571
客户号码:18866191088
客户姓名:付**
投诉地市:潍坊
来话流水:2024071519544175220882222
宽带账号:18866191088
宽带账号归属地市:潍坊
宽带账号归属区县:高新
故障地址:潍坊高新高新城区福寿街圣荣广场西区12号楼*********
联系电话:18866191088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故障时间:2024-07-15 19:55:46
魔百和单播/组播:组播
具体故障现象:电视提示网络类错误，重启机顶盒，检查网线，配置网络
客户其他诉求:
魔百和单/组播：组播</t>
  </si>
  <si>
    <t>2024-07-15 20:01:20</t>
  </si>
  <si>
    <t>2024-07-15 20:01:52</t>
  </si>
  <si>
    <t>SD-057-240715-605498-3669</t>
  </si>
  <si>
    <t>2024-07-15 11:59:32</t>
  </si>
  <si>
    <t>【调研】-普通区域-奎文区-九龙山电业局宿舍(FTTB)-13508969836-200M-宽带上网投诉-次数0-20240715115700X820255777</t>
  </si>
  <si>
    <t>20240715115700X820255777</t>
  </si>
  <si>
    <t xml:space="preserve">流程受理流水号：20240715115603135089698361056279
客户号码:13508969836
客户姓名:刘*
投诉地市:潍坊
来话流水:2024071511545936120863709
宽带账号:13508969836
宽带账号归属地市:潍坊
宽带账号归属区县:高新
故障地址:潍坊高新高新城区新华路九龙山电业局宿舍(FTTB)5号楼*********
联系电话:13508966222
联系人:先生/女士
工单紧急程度:非常紧急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故障时间:2024-07-15 11:56:13
具体故障现象:提示网络无法连接，
客户其他诉求:
</t>
  </si>
  <si>
    <t>2024-07-15 12:01:16</t>
  </si>
  <si>
    <t>2024-07-15 12:01:53</t>
  </si>
  <si>
    <t>SD-057-240715-935280-6899</t>
  </si>
  <si>
    <t>2024-07-15 16:23:30</t>
  </si>
  <si>
    <t>普通区域-奎文区-金马怡园二期-13953683232-300M-宽带上网投诉-次数0-202407150000479450</t>
  </si>
  <si>
    <t>2024-07-16 17:24:00</t>
  </si>
  <si>
    <t>202407150000479450</t>
  </si>
  <si>
    <t xml:space="preserve">202407150000479450#宽带账号：13953683232；宽带地址：潍坊高新高新城区潍县中路金马怡园二期A1号楼，客户来电反映宽带无法使用,要求师傅上门，请协助处理，谢谢！联系电话；19963082095联系人：王**；来电流水：2024071516211875520897204。
</t>
  </si>
  <si>
    <t>2024-07-15 16:31:05</t>
  </si>
  <si>
    <t>2024-07-15 16:31:31</t>
  </si>
  <si>
    <t>SD-057-240715-526743-7634</t>
  </si>
  <si>
    <t>2024-07-15 17:53:02</t>
  </si>
  <si>
    <t>【调研】-80+银卡-(目标)普通区域-潍城区-荣兴小区-13616366758-300M-宽带上网投诉-次数0-20240715175007X794143700</t>
  </si>
  <si>
    <t>2024-07-16 18:54:00</t>
  </si>
  <si>
    <t>20240715175007X794143700</t>
  </si>
  <si>
    <t xml:space="preserve">流程受理流水号：20240715174815136163667581126234
客户号码:13616366758
客户姓名:冯**
投诉地市:潍坊
来话流水:2024071517475460620853787
宽带账号:13616366758
宽带账号归属地市:潍坊
宽带账号归属区县:潍城区
故障地址:潍坊潍城区南关街道水库路荣兴小区4号楼*********
联系电话:13616366758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
携转原因:
故障时间:2024-07-15 17:47:30
具体故障现象:光猫亮红灯，
客户其他诉求:
</t>
  </si>
  <si>
    <t>2024-07-15 17:57:47</t>
  </si>
  <si>
    <t>2024-07-15 17:58:12</t>
  </si>
  <si>
    <t>SD-851-267176-66589-11133</t>
  </si>
  <si>
    <t>SD-057-240715-324867-5618</t>
  </si>
  <si>
    <t>2024-07-15 14:38:55</t>
  </si>
  <si>
    <t>普通区域-滨海-周疃四村楼区（周四楼区）-18754400196-100M-宽带上网投诉-次数0-202407150000388586</t>
  </si>
  <si>
    <t>2024-07-16 15:39:00</t>
  </si>
  <si>
    <t>202407150000388586</t>
  </si>
  <si>
    <t xml:space="preserve">202407150000388586#宽带账号：18754400196；宽带地址：潍坊滨海开发区大家洼街道禄海路周疃四村楼区（周四楼区）5号楼2-302；客户来电反映宽带网络无法连接，要求师傅上门，请协助处理，谢谢！联系电话：18463666532；联系人：先生；来电流水：2024071514352759020810346。 </t>
  </si>
  <si>
    <t>2024-07-15 14:40:15</t>
  </si>
  <si>
    <t>2024-07-15 14:40:42</t>
  </si>
  <si>
    <t>SD-057-240715-493586-5740</t>
  </si>
  <si>
    <t>2024-07-15 14:50:04</t>
  </si>
  <si>
    <t>【调研】-80+普通-普通区域-青州市-桃行村-15095122667-100M-宽带上网投诉-次数0-202407150000399495</t>
  </si>
  <si>
    <t>2024-07-16 15:51:00</t>
  </si>
  <si>
    <t>202407150000399495</t>
  </si>
  <si>
    <t>202407150000399495#流程受理流水号：20240715135953150951226671075260n客户号码:15095122667n客户姓名:王**n投诉地市:潍坊n来话流水:2024071513592492220886069n宽带账号:15095122667n宽带账号归属地市:潍坊n宽带账号归属区县:青州市n故障地址:潍坊青州市庙子镇桃行桃行村大桃行村3号箱（村委）*********n联系电话:15095122667n联系人:先生/女士n工单紧急程度:非常紧急n是否有升级投诉倾向:否n是否重复投诉:否n是否携转意向:否n是否投诉倾向:否n是否智能网关:非智能网关n当前是否在线:否n接入方式:FTTHn端到端诊断结果:状态正常n是否质差终端:是n光功率:无n故障大类:宽带/电视n故障细类:宽带无法上网n携转原因:n故障时间:2024-07-15 14:00:26n具体故障现象:光猫亮红灯，n客户其他诉求:客户侧为质差终端，要求上门更换终端并一并处理故障问题。n</t>
  </si>
  <si>
    <t>2024-07-15 14:57:32</t>
  </si>
  <si>
    <t>2024-07-15 14:58:39</t>
  </si>
  <si>
    <t>SD-057-240715-672510-7639</t>
  </si>
  <si>
    <t>2024-07-15 17:53:17</t>
  </si>
  <si>
    <t>80+银卡-普通区域-临朐县-陈家上庄安置楼-15169623717-1000M-魔百和投诉-次数0-20240715175149X109576464</t>
  </si>
  <si>
    <t>20240715175149X109576464</t>
  </si>
  <si>
    <t>流程受理流水号：20240715174847151696237171126340
客户号码:15169623717
客户姓名:吴**
投诉地市:潍坊
来话流水:2024071517475962820854690
宽带账号:15169623717
宽带账号归属地市:潍坊
宽带账号归属区县:临朐县
故障地址:潍坊临朐县东城街道南环路陈家上庄安置楼陈家上庄安置楼13号楼*********
联系电话:15866172188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故障细类:移动高清电视故障(专席)
携转原因:
故障时间:2024-07-15 17:50:43
魔百和单播/组播:组播
具体故障现象:电视直播或点播无法观看，
客户其他诉求:电视无法收看，画面不动，重插会恢复一会，就不能使用了，水晶头都插了，不能恢复，要求速处理。
魔百和单/组播：组播</t>
  </si>
  <si>
    <t>2024-07-15 17:56:14</t>
  </si>
  <si>
    <t>2024-07-15 17:56:57</t>
  </si>
  <si>
    <t>SD-852-309380-1181-17614</t>
  </si>
  <si>
    <t>SD-057-240715-047986-9108</t>
  </si>
  <si>
    <t>2024-07-15 20:12:57</t>
  </si>
  <si>
    <t>普通区域-昌乐县-珠宝二街市场-15806365362-100M-宽带上网投诉-次数0-202407150000638941</t>
  </si>
  <si>
    <t>202407150000638941</t>
  </si>
  <si>
    <t>202407150000638941#宽带账号：15806365362；宽带地址：潍坊昌乐县宝城街道宝昌路珠宝二街市场珠宝二街市场2-15#*；客户来电反映宽带连接不了，客户不配合线上指导，要求上门，请协助处理，谢谢！联系电话：15806365362；联系人：先生；来电流水：2024071520101437720853788。</t>
  </si>
  <si>
    <t>2024-07-15 20:16:36</t>
  </si>
  <si>
    <t>2024-07-15 20:16:56</t>
  </si>
  <si>
    <t>SD-057-240715-308294-9157</t>
  </si>
  <si>
    <t>2024-07-15 20:17:16</t>
  </si>
  <si>
    <t>【重投】-【调研】-80+普通-普通区域-高密市-阚东村自然村-15853679177-300M-宽带上网投诉-次数0-20240715201450X690608687</t>
  </si>
  <si>
    <t>20240715201450X690608687</t>
  </si>
  <si>
    <t xml:space="preserve">【农村网络投诉】流程受理流水号：20240715201327158536791771147581
客户号码:15853679177
客户姓名:李**
投诉地市:潍坊
来话流水:2024071520124241120864912
宽带账号:15853679177
宽带账号归属地市:潍坊
宽带账号归属区县:高密市
故障地址:潍坊高密市阚家镇阚东村阚东村自然村阚东33号箱李为真*********
联系电话:15853679177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
故障细类:网速慢/上网掉线(专席)
携转原因:
故障时间:2024-07-15 20:17:30
具体故障现象:网速慢卡顿，重启未恢复，请协助谢谢
客户其他诉求:
</t>
  </si>
  <si>
    <t>2024-07-15 20:19:47</t>
  </si>
  <si>
    <t>2024-07-15 20:20:12</t>
  </si>
  <si>
    <t>SD-851-328980-38450-21818</t>
  </si>
  <si>
    <t>SD-057-240715-710589-5793</t>
  </si>
  <si>
    <t>2024-07-15 14:53:32</t>
  </si>
  <si>
    <t>【调研】-普通区域-青州市-刘仪型村-19506539933-1000M-宽带上网投诉-次数0-20240715145224X344395321</t>
  </si>
  <si>
    <t>20240715145224X344395321</t>
  </si>
  <si>
    <t xml:space="preserve">【农村网络投诉】流程受理流水号：20240715145028195065399331085429
客户号码:19506539933
客户姓名:刘**
投诉地市:潍坊
来话流水:2024071514482154420879543
宽带账号:19506539933
宽带账号归属地市:潍坊
宽带账号归属区县:青州市
故障地址:潍坊青州市黄楼街道刘仪型村刘仪型村13号箱(刘树海）*********
联系电话:19506539933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故障时间:2024-07-15 14:44:43
具体故障现象:网速慢卡顿，
客户其他诉求:
</t>
  </si>
  <si>
    <t>2024-07-15 14:55:08</t>
  </si>
  <si>
    <t>2024-07-15 14:55:37</t>
  </si>
  <si>
    <t>SD-851-304842-21379-9954</t>
  </si>
  <si>
    <t>SD-057-240715-370961-44</t>
  </si>
  <si>
    <t>2024-07-15 07:03:57</t>
  </si>
  <si>
    <t>FTTR-普通区域-潍城区-刘家园片区（钢厂宿舍、医疗器械宿舍、党支部宿舍）-19814840316-1000M-宽带上网投诉-次数0-202407150000092331</t>
  </si>
  <si>
    <t>202407150000092331</t>
  </si>
  <si>
    <t>202407150000092331#流程受理流水号：20240715070304198148403161000114
客户号码:19814840316
客户姓名:于**
投诉地市:潍坊
来话流水:2024071507025242720898996
宽带账号:19814840316
宽带账号归属地市:潍坊
宽带账号归属区县:潍城区
故障地址:潍坊潍城区北关街道卧龙西街刘家园片区（钢厂宿舍、医疗器械宿舍、党支部宿舍）龙居佳苑一期6号楼*********
联系电话:19814840316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07:03:27
具体故障现象:用户无法提供具体故障现象，
客户其他诉求:
;宽带小区$[刘家园片区（钢厂宿舍、医疗器械宿舍、党支部宿舍）]$</t>
  </si>
  <si>
    <t>2024-07-15 07:07:02</t>
  </si>
  <si>
    <t>2024-07-15 07:07:28</t>
  </si>
  <si>
    <t>SD-851-326527-1494-28265</t>
  </si>
  <si>
    <t>SD-057-240715-973048-3597</t>
  </si>
  <si>
    <t>2024-07-15 11:53:47</t>
  </si>
  <si>
    <t>【调研】-80+普通-普通区域-潍城区-姚管庄自然村-15169696857-300M-宽带上网投诉-次数0-20240715115237X557962415</t>
  </si>
  <si>
    <t>20240715115237X557962415</t>
  </si>
  <si>
    <t xml:space="preserve">【农村网络投诉】流程受理流水号：20240715115028151696968571054880
客户号码:15169696857
客户姓名:张**
投诉地市:潍坊
来话流水:2024071511501308420808520
宽带账号:15169696857
宽带账号归属地市:潍坊
宽带账号归属区县:潍城区
故障地址:潍坊潍城区军埠口综合项目区姚管庄姚管庄自然村姚管庄3#箱供销社酒店北130米路西*********
联系电话:15169696857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11:52:13
具体故障现象:光猫亮红灯，解释不认可，要求记录反映，请尽快帮助核实回复，谢谢！
客户其他诉求:
</t>
  </si>
  <si>
    <t>陈焕杰</t>
  </si>
  <si>
    <t>15706307876</t>
  </si>
  <si>
    <t>dw3_jk_wcchenhuanjie</t>
  </si>
  <si>
    <t>2024-07-15 12:07:07</t>
  </si>
  <si>
    <t>SD-851-267290-8881-3626</t>
  </si>
  <si>
    <t>SD-057-240715-276384-5854</t>
  </si>
  <si>
    <t>2024-07-15 14:59:02</t>
  </si>
  <si>
    <t>80+普通-FTTR-普通区域-滨海-寿春园南区（19-29号楼）-15762550659-1000M-宽带上网投诉-次数0-20240715145601X561574990</t>
  </si>
  <si>
    <t>20240715145601X561574990</t>
  </si>
  <si>
    <t xml:space="preserve">流程受理流水号：20240715145449157625506591086502
客户号码:15762550659
客户姓名:张**
投诉地市:潍坊
来话流水:2024071514541864320857923
宽带账号:15762550659
宽带账号归属地市:潍坊
宽带账号归属区县:滨海
故障地址:潍坊滨海大家洼街道寿海路寿春园南区24号楼3单元101
联系电话:15762550659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14:54:56
具体故障现象:客户来电表示宽带上不了网，我处核实到光信号亮红，将光纤线插紧弄直后未恢复，请协助谢谢
客户其他诉求:请协助谢谢
</t>
  </si>
  <si>
    <t>2024-07-15 15:15:02</t>
  </si>
  <si>
    <t>2024-07-15 15:15:28</t>
  </si>
  <si>
    <t>SD-851-239198-25176-22711</t>
  </si>
  <si>
    <t>SD-057-240715-402167-43</t>
  </si>
  <si>
    <t>2024-07-15 07:03:47</t>
  </si>
  <si>
    <t>【调研】-80+普通-普通区域-青州市-李家村-15762416557-1000M-宽带上网投诉-次数0-202407150000093344</t>
  </si>
  <si>
    <t>202407150000093344</t>
  </si>
  <si>
    <t>202407150000093344#流程受理流水号：20240715070141157624165571000110
客户号码:15762416557
客户姓名:宋**
投诉地市:潍坊
来话流水:2024071507012260120898770
宽带账号:15762416557
宽带账号归属地市:潍坊
宽带账号归属区县:青州市
故障地址:潍坊青州市黄楼街道李家村李家村9号箱（李安宁）*********
联系电话:15762416557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07:02:50
具体故障现象:光猫亮红灯，
客户其他诉求:
;宽带小区$[李家村]$</t>
  </si>
  <si>
    <t>2024-07-15 07:07:55</t>
  </si>
  <si>
    <t>2024-07-15 07:08:25</t>
  </si>
  <si>
    <t>SD-851-282693-12749-18490</t>
  </si>
  <si>
    <t>SD-057-240715-975813-51</t>
  </si>
  <si>
    <t>2024-07-15 07:08:43</t>
  </si>
  <si>
    <t>普通区域-诸城市-下常旺铺-15963471126-100M-宽带上网投诉-次数0-202407150000091522</t>
  </si>
  <si>
    <t>202407150000091522</t>
  </si>
  <si>
    <t>202407150000091522#流程受理流水号：20240715070621159634711261000122
客户号码:15963471126
客户姓名:石**
投诉地市:潍坊
来话流水:2024071507060601520899574
宽带账号:15963471126
宽带账号归属地市:潍坊
宽带账号归属区县:诸城市
故障地址:潍坊诸城市舜王街道下常旺铺村下常旺铺下常旺铺村东北15#箱*********
联系电话:15963471126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故障时间:2024-07-15 07:07:19
具体故障现象:光猫亮红灯，
客户其他诉求:
;宽带小区$[下常旺铺]$</t>
  </si>
  <si>
    <t>2024-07-15 07:12:24</t>
  </si>
  <si>
    <t>2024-07-15 07:16:49</t>
  </si>
  <si>
    <t>SD-851-272988-8013-12505</t>
  </si>
  <si>
    <t>SD-057-240715-215830-9133</t>
  </si>
  <si>
    <t>2024-07-15 20:14:05</t>
  </si>
  <si>
    <t>普通区域-昌乐县-颐轩国际-18765719127-300M-宽带上网投诉-次数0-20240715201130X490099201</t>
  </si>
  <si>
    <t>20240715201130X490099201</t>
  </si>
  <si>
    <t xml:space="preserve">流程受理流水号：20240715200956187657191271147157
客户号码:18765719127
客户姓名:孟*
投诉地市:潍坊
来话流水:2024071520062495120836506
宽带账号:18765719127
宽带账号归属地市:潍坊
宽带账号归属区县:昌乐县
故障地址:潍坊昌乐县城关街道方山路颐轩国际16号楼*********
联系电话:18765719127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20:10:09
具体故障现象:光猫不亮灯，拔插电源线，开关未恢复
客户其他诉求:请协助，谢谢
</t>
  </si>
  <si>
    <t>2024-07-15 20:17:39</t>
  </si>
  <si>
    <t>2024-07-15 20:18:11</t>
  </si>
  <si>
    <t>SD-057-240715-784253-5566</t>
  </si>
  <si>
    <t>2024-07-15 14:35:10</t>
  </si>
  <si>
    <t>普通区域-昌乐县-北鄌郚村自然村-15689833525-300M-宽带上网投诉-次数0-202407150000387954</t>
  </si>
  <si>
    <t>202407150000387954</t>
  </si>
  <si>
    <t>202407150000387954#流程受理流水号：20240715142819156898335251080660
客户号码:15689833525
客户姓名:王**
投诉地市:潍坊
来话流水:2024071514253071220886323
宽带账号:15689833525
账号归属区县:奎文城区-奎文区奎文门杜磊通讯中心四平店
联系电话:15563618126
联系人:先生
宽带地址:潍坊
工单紧急程度:一般
是否投诉倾向:是
是否重复投诉:否
是否携转意向:否
是否有升级投诉倾向:否
*业务名称:业务融合开机流程宽带+OTT
投诉内容:手机号码：15689833525，【问题描述】客户已办理宽带业务，有开通单，要求装维尽快联系上门，请处理，谢谢。联系电话：15563618126，联系人：先生，录音流水号：2024071514253071220886323。客户有投诉意向，请尽快联系，谢谢
是否到厅:否
;宽带小区$[北鄌郚村自然村]$</t>
  </si>
  <si>
    <t>2024-07-15 14:44:44</t>
  </si>
  <si>
    <t>2024-07-15 14:45:21</t>
  </si>
  <si>
    <t>SD-851-257311-5417-13679</t>
  </si>
  <si>
    <t>SD-057-240715-643805-3650</t>
  </si>
  <si>
    <t>2024-07-15 11:57:38</t>
  </si>
  <si>
    <t>FTTR-普通区域-寿光市-楼子李-15965080500-1000M-宽带上网投诉-次数0-202407150000291387</t>
  </si>
  <si>
    <t>202407150000291387</t>
  </si>
  <si>
    <t>202407150000291387#宽带账号：15965080500；宽带地址：潍坊寿光市孙家集街道楼子李村楼子李楼子李村15号箱*********；接入方式：FTTH，当前是否在线：在线，端到端诊断结果：客户侧设备问题，是否智能网关：，客户反映从**时间开始****无法使用，具体现象：电视看不了，要求尽快处理回复！来电流水：2024071511553693620870793，联系电话：15662594908</t>
  </si>
  <si>
    <t>2024-07-15 12:01:37</t>
  </si>
  <si>
    <t>2024-07-15 12:02:36</t>
  </si>
  <si>
    <t>SD-851-310084-4258-9347</t>
  </si>
  <si>
    <t>SD-057-240715-087534-66</t>
  </si>
  <si>
    <t>2024-07-15 07:18:57</t>
  </si>
  <si>
    <t>【重投】-普通区域-青州市-东萧-17753694187-1000M-宽带上网投诉-次数0-202407150000090524</t>
  </si>
  <si>
    <t>202407150000090524</t>
  </si>
  <si>
    <t>202407150000090524#流程受理流水号：20240715071657177536941871000161
客户号码:17753694187
客户姓名:谢*
投诉地市:潍坊
来话流水:2024071507163021420801600
宽带账号:17753694187
宽带账号归属地市:潍坊
宽带账号归属区县:青州市
故障地址:潍坊青州市谭坊镇东萧东萧6号箱（村西南老村委）*********
联系电话:17753694187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07:18:08
具体故障现象:光猫亮红灯，
客户其他诉求:要求上门维修
;宽带小区$[东萧]$</t>
  </si>
  <si>
    <t>2024-07-15 07:21:23</t>
  </si>
  <si>
    <t>2024-07-15 07:21:54</t>
  </si>
  <si>
    <t>SD-851-298663-7645-15420</t>
  </si>
  <si>
    <t>SD-057-240715-947836-9154</t>
  </si>
  <si>
    <t>2024-07-15 20:17:05</t>
  </si>
  <si>
    <t>【调研】-80+银卡-普通区域-青州市-核桃园村-13583662408-200M-宽带上网投诉-次数0-20240715201430X670873489</t>
  </si>
  <si>
    <t>20240715201430X670873489</t>
  </si>
  <si>
    <t xml:space="preserve">【农村网络投诉】流程受理流水号：20240715201352135836624081147633
客户号码:13583662408
客户姓名:王**
投诉地市:潍坊
来话流水:2024071520121356720862845
宽带账号:13583662408
宽带账号归属地市:潍坊
宽带账号归属区县:青州市
故障地址:潍坊青州市益都街道核桃园村核桃园村益都街道核桃园村3号箱（北三街党天江西）*********
联系电话:13583662408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20:15:35
具体故障现象:光猫亮红灯，
客户其他诉求:
</t>
  </si>
  <si>
    <t>2024-07-15 20:21:11</t>
  </si>
  <si>
    <t>2024-07-15 20:21:32</t>
  </si>
  <si>
    <t>SD-851-287712-6171-21852</t>
  </si>
  <si>
    <t>80+白金-普通区域-寿光市-百丽澜庭-13791885093-1000M-宽带上网投诉-次数0-20240715115413X653506799 一级督办</t>
  </si>
  <si>
    <t>20240715115413X653506799</t>
  </si>
  <si>
    <t>2024-07-15 12:00:56</t>
  </si>
  <si>
    <t>SD-851-312966-30417-13714</t>
  </si>
  <si>
    <t>SD-057-240715-598024-3656</t>
  </si>
  <si>
    <t>2024-07-15 11:58:52</t>
  </si>
  <si>
    <t>普通区域-诸城市-舜王郭新庄-15753633951-500M-宽带上网投诉-次数0-202407150000295749</t>
  </si>
  <si>
    <t>202407150000295749</t>
  </si>
  <si>
    <t xml:space="preserve">202407150000295749#流程受理流水号：20240715115731157536339511056617
客户号码:15753633951
客户姓名:梁**
投诉地市:潍坊
来话流水:2024071511570166520886430
宽带账号:15753633951
宽带账号归属地市:潍坊
宽带账号归属区县:诸城市
故障地址:潍坊诸城市舜王街道郭新庄舜王郭新庄郭新庄村中26号箱*********
联系电话:17865992050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故障细类:宽带无法上网
携转原因:
故障时间:2024-07-15 11:57:49
具体故障现象:频繁掉线，
客户其他诉求:麻烦师傅上门前联系：17865992050；谢谢老师！
</t>
  </si>
  <si>
    <t>2024-07-15 12:01:03</t>
  </si>
  <si>
    <t>2024-07-15 12:01:36</t>
  </si>
  <si>
    <t>2024-07-15 11:59:03</t>
  </si>
  <si>
    <t>普通区域-诸城市-王家同-15206467950-200M-宽带上网投诉-次数0-20240715115600X760048534 一级督办</t>
  </si>
  <si>
    <t>20240715115600X760048534</t>
  </si>
  <si>
    <t>2024-07-15 12:02:19</t>
  </si>
  <si>
    <t>SD-057-240715-608293-7609</t>
  </si>
  <si>
    <t>2024-07-15 17:50:26</t>
  </si>
  <si>
    <t>普通区域-奎文区-东方国际-15965362189-300M-宽带上网投诉-次数0-20240715174757X877346379</t>
  </si>
  <si>
    <t>2024-07-16 18:51:00</t>
  </si>
  <si>
    <t>20240715174757X877346379</t>
  </si>
  <si>
    <t xml:space="preserve">流程受理流水号：20240715174719159653621891126014
客户号码:15965362189
客户姓名:陈**
投诉地市:潍坊
来话流水:2024071517455724920833242
宽带账号:15965362189
宽带账号归属地市:潍坊
宽带账号归属区县:高新
故障地址:潍坊高新高新城区东方路东方国际1号楼（北楼）*********
联系电话:18363629269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17:47:36
具体故障现象:光猫亮红灯，
客户其他诉求:
</t>
  </si>
  <si>
    <t>2024-07-15 17:52:53</t>
  </si>
  <si>
    <t>SD-057-240715-158629-7462</t>
  </si>
  <si>
    <t>2024-07-15 17:32:13</t>
  </si>
  <si>
    <t>【调研】-普通区域-坊子区-佳乐家沿街-15053668706-1000M-宽带上网投诉-次数0-20240715172947X787114891</t>
  </si>
  <si>
    <t>2024-07-16 18:33:00</t>
  </si>
  <si>
    <t>20240715172947X787114891</t>
  </si>
  <si>
    <t xml:space="preserve">流程受理流水号：20240715172856150536687061122057
客户号码:15053668706
客户姓名:王*
投诉地市:潍坊
来话流水:2024071517284291120843510
宽带账号:15053668706
宽带账号归属地市:潍坊
宽带账号归属区县:坊子区
故障地址:潍坊坊子区坊子新区凤凰大街佳乐家沿街佳乐家沿街23号箱城隍庙火烧*********
联系电话:15053668706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
携转原因:
故障时间:2024-07-15 17:29:28
具体故障现象:打不开网页，要求上门维修。
客户其他诉求:
</t>
  </si>
  <si>
    <t>2024-07-15 17:34:20</t>
  </si>
  <si>
    <t>2024-07-15 17:34:35</t>
  </si>
  <si>
    <t>SD-057-240715-581326-9406</t>
  </si>
  <si>
    <t>2024-07-15 20:50:28</t>
  </si>
  <si>
    <t>80+银卡-普通区域-昌邑市-龙源国际南区-15624139721-300M-宽带上网投诉-次数0-20240715204733X653983340</t>
  </si>
  <si>
    <t>20240715204733X653983340</t>
  </si>
  <si>
    <t xml:space="preserve">流程受理流水号：20240715204637156241397211151202
客户号码:15624139721
客户姓名:王**
投诉地市:潍坊
来话流水:2024071520453145520802123
宽带账号:15624139721
宽带账号归属地市:潍坊
宽带账号归属区县:昌邑市
故障地址:潍坊昌邑市城区城区东北龙源国际南区A1号楼1单元9层箱
联系电话:15624139721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故障细类:宽带无法上网(专席)
携转原因:
故障时间:2024-07-15 20:47:01
具体故障现象:光猫灯正常手机无法上网，重启未恢复，请协助，谢谢。
客户其他诉求:
</t>
  </si>
  <si>
    <t>2024-07-15 20:52:00</t>
  </si>
  <si>
    <t>2024-07-15 20:52:21</t>
  </si>
  <si>
    <t>SD-851-272264-9821-28291</t>
  </si>
  <si>
    <t>SD-057-240715-751432-6884</t>
  </si>
  <si>
    <t>2024-07-15 16:22:19</t>
  </si>
  <si>
    <t>(目标)普通区域-青州市-后黄马-15063692762-100M-宽带上网投诉-次数0-202407150000479504</t>
  </si>
  <si>
    <t>2024-07-16 17:23:00</t>
  </si>
  <si>
    <t>202407150000479504</t>
  </si>
  <si>
    <t xml:space="preserve">202407150000479504#宽带账号：15063692762；宽带地址：潍坊青州市王坟镇后黄马后黄马9号箱；客户来电反映宽带连接摄像头无法使用，客户不配合排障，要求师傅联系，请协助处理，谢谢！联系电话：13505362762；联系人：先生；来电流水：2024071516170758620842244  </t>
  </si>
  <si>
    <t>2024-07-15 16:28:29</t>
  </si>
  <si>
    <t>2024-07-15 16:28:58</t>
  </si>
  <si>
    <t>SD-057-240715-138725-5531</t>
  </si>
  <si>
    <t>2024-07-15 14:32:27</t>
  </si>
  <si>
    <t>80+金卡-普通区域-寿光市-玫瑰园大厦（小微）-15966154444-500M-宽带上网投诉-次数0-20240715143123X833313480</t>
  </si>
  <si>
    <t>20240715143123X833313480</t>
  </si>
  <si>
    <t xml:space="preserve">流程受理流水号：20240715143022159661544441081077
客户号码:15966154444
客户姓名:王*
投诉地市:潍坊
来话流水:2024071514273766920812049
宽带账号:15966154444
宽带账号归属地市:潍坊
宽带账号归属区县:寿光市
故障地址:潍坊寿光市圣城街道正阳路玫瑰园大厦（小微）玫瑰园大厦*********
联系电话:15966154444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14:31:23
具体故障现象:光猫亮红灯，
客户其他诉求:
</t>
  </si>
  <si>
    <t>2024-07-15 14:34:45</t>
  </si>
  <si>
    <t>2024-07-15 14:35:28</t>
  </si>
  <si>
    <t>SD-851-238075-21014-18885</t>
  </si>
  <si>
    <t>SD-057-240715-461279-5525</t>
  </si>
  <si>
    <t>2024-07-15 14:32:13</t>
  </si>
  <si>
    <t>【调研】-普通区域-奎文区-虞河生活城二期-15624137674-500M-宽带上网投诉-次数0-20240715143029X293937200</t>
  </si>
  <si>
    <t>20240715143029X293937200</t>
  </si>
  <si>
    <t xml:space="preserve">流程受理流水号：20240715142845156241376741080744
客户号码:15624137674
客户姓名:孙**
投诉地市:潍坊
来话流水:2024071514265552420803463
宽带账号:15624137674
宽带账号归属地市:潍坊
宽带账号归属区县:奎文区
故障地址:潍坊奎文区北苑街道虞河路虞河生活城二期9号楼1单元903
联系电话:13863652540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故障细类:网速慢/上网掉线(专席)
携转原因:
故障时间:2024-07-15 14:28:56
具体故障现象:客户来电表示家里网速慢信号不好，我处排查路由器摆放位置，在线时长，使用年限以及网线未恢复，请协助处理谢谢
客户其他诉求:请协助谢谢
</t>
  </si>
  <si>
    <t>2024-07-15 14:45:52</t>
  </si>
  <si>
    <t>2024-07-15 14:46:19</t>
  </si>
  <si>
    <t>SD-851-302518-5611-5484</t>
  </si>
  <si>
    <t>SD-057-240715-058394-5809</t>
  </si>
  <si>
    <t>2024-07-15 14:54:55</t>
  </si>
  <si>
    <t>普通区域-高密市-民政局宿舍-13655360456-500M-宽带上网投诉-次数0-202407150000403551</t>
  </si>
  <si>
    <t>202407150000403551</t>
  </si>
  <si>
    <t>202407150000403551#流程受理流水号：20240715145127136553604561085700
客户号码:13655360456
客户姓名:刘**
投诉地市:潍坊
来话流水:2024071514510892720816364
宽带账号:13655360456
账号归属区县:高密-专卖店019-高密市恒通通讯器材销售部（社区）
联系电话:13655360456
联系人:先生/女士
宽带地址:潍坊
工单紧急程度:一般
是否投诉倾向:否
是否重复投诉:否
是否携转意向:否
是否有升级投诉倾向:否
*业务名称:业务融合开机流程宽带
投诉内容:手机号码：13655360456，【问题描述】客户已办理宽带业务，有开通单，要求装维尽快联系上门，请处理，谢谢。联系电话：13655360456，联系人：先生/女士，录音流水号：2024071514510892720816364。
是否到厅:否
;宽带小区$[民政局宿舍]$</t>
  </si>
  <si>
    <t>2024-07-15 14:57:49</t>
  </si>
  <si>
    <t>2024-07-15 14:58:14</t>
  </si>
  <si>
    <t>SD-851-333213-35554-2846</t>
  </si>
  <si>
    <t>SD-057-240715-917235-6944</t>
  </si>
  <si>
    <t>2024-07-15 16:29:38</t>
  </si>
  <si>
    <t>80+金卡-普通区域-青州市-青州古城中央华府东沿街（小微）-17616797426-1000M-宽带上网投诉-次数0-20240715162743X635455890</t>
  </si>
  <si>
    <t>2024-07-16 17:30:00</t>
  </si>
  <si>
    <t>20240715162743X635455890</t>
  </si>
  <si>
    <t xml:space="preserve">流程受理流水号：20240715162451176167974261107180
客户号码:17616797426
客户姓名:李**
投诉地市:潍坊
来话流水:2024071516203276020886830
宽带账号:17616797426
宽带账号归属地市:潍坊
宽带账号归属区县:青州市
故障地址:潍坊青州市王府街道衡王府路青州古城中央华府东沿街（小微）2号箱（13号箱楼西沿街）*********
联系电话:15753608397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故障时间:2024-07-15 16:26:08
具体故障现象:网速慢卡顿，已排查有千兆路由器。连接光猫1口。摆放位置无遮挡。已指导重启未恢复
客户其他诉求:
</t>
  </si>
  <si>
    <t>2024-07-15 16:31:40</t>
  </si>
  <si>
    <t>2024-07-15 16:32:09</t>
  </si>
  <si>
    <t>SD-057-240715-791063-6913</t>
  </si>
  <si>
    <t>2024-07-15 16:25:49</t>
  </si>
  <si>
    <t>80+普通-普通区域-滨海-大家洼自然村-13791883737-1000M-宽带上网投诉-次数0-202407150000481926</t>
  </si>
  <si>
    <t>2024-07-16 17:26:00</t>
  </si>
  <si>
    <t>202407150000481926</t>
  </si>
  <si>
    <t>202407150000481926#宽带账号：13791883737；宽带地址：潍坊滨海大家洼街道大家洼村大家洼自然村大洼村3-10（0-3-6）*********；客户来电反映
宽带无法上网，客户不配合排障，要求师傅上门，请协助
处理，谢谢！联系电话：13791883737；联系人：先生；来电
流水：2024071516204262020889023</t>
  </si>
  <si>
    <t>2024-07-15 16:31:48</t>
  </si>
  <si>
    <t>2024-07-15 16:32:25</t>
  </si>
  <si>
    <t>SD-851-256757-3151-1967</t>
  </si>
  <si>
    <t>SD-057-240715-962184-7484</t>
  </si>
  <si>
    <t>2024-07-15 17:35:33</t>
  </si>
  <si>
    <t>普通区域-滨海-盐场三区（幸福三区）-13869620830-1000M-宽带上网投诉-次数0-20240715173315X995496899</t>
  </si>
  <si>
    <t>2024-07-16 18:36:00</t>
  </si>
  <si>
    <t>20240715173315X995496899</t>
  </si>
  <si>
    <t xml:space="preserve">流程受理流水号：20240715173104138696208301122520
客户号码:13869620830
客户姓名:梅*
投诉地市:潍坊
来话流水:2024071517300974420860137
宽带账号:13869620830
宽带账号归属地市:潍坊
宽带账号归属区县:滨海
故障地址:潍坊滨海大家洼街道禄海路阳光花园5号楼*********
联系电话:13869620830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17:30:52
具体故障现象:PON灯闪，
客户其他诉求:
</t>
  </si>
  <si>
    <t>2024-07-15 17:37:13</t>
  </si>
  <si>
    <t>2024-07-15 17:37:33</t>
  </si>
  <si>
    <t>SD-057-240715-067435-9408</t>
  </si>
  <si>
    <t>2024-07-15 20:50:43</t>
  </si>
  <si>
    <t>【重投】-【调研】-80+普通-FTTR-普通区域-滨海-寿春园南区（19-29号楼）-13963662897-1000M-宽带上网投诉-次数0-20240715204953X793446309</t>
  </si>
  <si>
    <t>20240715204953X793446309</t>
  </si>
  <si>
    <t xml:space="preserve">流程受理流水号：20240715204834139636628971151386
客户号码:13963662897
客户姓名:闫**
投诉地市:潍坊
来话流水:2024071520395770720880694
宽带账号:13963662897
宽带账号归属地市:潍坊
宽带账号归属区县:滨海
故障地址:潍坊滨海大家洼街道寿海路寿春园南区21号楼3-502
联系电话:13963662897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故障时间:2024-07-15 20:48:55
具体故障现象:提示网络无法连接，修复重启无效。
客户其他诉求:
</t>
  </si>
  <si>
    <t>2024-07-15 20:52:41</t>
  </si>
  <si>
    <t>2024-07-15 20:54:57</t>
  </si>
  <si>
    <t>SD-851-269916-7623-9267</t>
  </si>
  <si>
    <t>SD-057-240715-204876-5770</t>
  </si>
  <si>
    <t>2024-07-15 14:52:10</t>
  </si>
  <si>
    <t>【调研】-80+银卡-FTTR-(目标)普通区域-奎文区-福祥家园-18363638168-1000M-宽带上网投诉-次数0-202407150000400802</t>
  </si>
  <si>
    <t>202407150000400802</t>
  </si>
  <si>
    <t xml:space="preserve">202407150000400802#流程受理流水号：20240715145044183636381681085498
客户号码:18363638168
客户姓名:李**
投诉地市:潍坊
来话流水:2024071514503195620808360
宽带账号:18363638168
宽带账号归属地市:潍坊
宽带账号归属区县:奎文区
故障地址:潍坊奎文区广文街道鸢飞路福祥家园9号楼*********
联系电话:18363638168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故障细类:宽带无法上网
携转原因:
故障时间:2024-07-15 14:50:59
具体故障现象:提示网络无法连接，
客户其他诉求:客户侧为质差终端，要求上门更换终端并一并处理故障问题。
</t>
  </si>
  <si>
    <t>2024-07-15 14:58:00</t>
  </si>
  <si>
    <t>2024-07-15 14:58:24</t>
  </si>
  <si>
    <t>SD-851-236036-17760-15636</t>
  </si>
  <si>
    <t>SD-057-240715-720135-5818</t>
  </si>
  <si>
    <t>2024-07-15 14:56:02</t>
  </si>
  <si>
    <t>普通区域-潍城区-庄头自然村-13791674972-100M-宽带上网投诉-次数0-20240715145338X418736349</t>
  </si>
  <si>
    <t>2024-07-16 15:57:00</t>
  </si>
  <si>
    <t>20240715145338X418736349</t>
  </si>
  <si>
    <t xml:space="preserve">【农村网络投诉】流程受理流水号：20240715145150137916749721085790
客户号码:13791674972
客户姓名:周**
投诉地市:潍坊
来话流水:2024071514494987320899259
宽带账号:13791674972
宽带账号归属地市:潍坊
宽带账号归属区县:潍城区
故障地址:潍坊潍城区望留街道庄头庄头自然村扩容10号箱路南起第五排西*********
联系电话:15966149137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光功率:-16.03
故障大类:宽带/电视
故障细类:网速慢/上网掉线(专席)
携转原因:
故障时间:2024-07-15 14:52:31
具体故障现象:网速慢卡顿，已经排查路由器指导操作未恢复
客户其他诉求:
</t>
  </si>
  <si>
    <t>2024-07-15 15:01:53</t>
  </si>
  <si>
    <t>2024-07-15 15:02:29</t>
  </si>
  <si>
    <t>2024-07-15 11:50:52</t>
  </si>
  <si>
    <t>【调研】-80+银卡-普通区域-潍城区-刘家园片区（钢厂宿舍、医疗器械宿舍、党支部宿舍）-13963655538-500M-魔百和投诉-次数0-202407150000288492 一级督办</t>
  </si>
  <si>
    <t>202407150000288492</t>
  </si>
  <si>
    <t>2024-07-15 11:58:38</t>
  </si>
  <si>
    <t>2024-07-15 11:58:57</t>
  </si>
  <si>
    <t>SD-852-328997-2316-12570</t>
  </si>
  <si>
    <t>SD-057-240715-328751-6932</t>
  </si>
  <si>
    <t>2024-07-15 16:29:02</t>
  </si>
  <si>
    <t>普通区域-昌乐县-西屋官庄自然村-13406627230-100M-宽带上网投诉-次数0-202407150000486129</t>
  </si>
  <si>
    <t>202407150000486129</t>
  </si>
  <si>
    <t>202407150000486129#宽带账号：13406627230；宽带地址：潍坊昌乐县营丘镇西屋官庄西屋官庄自然村西屋官庄村2#（刘功文屋东）*********
；客户来电反映宽带光猫非常烫手，有烧焦的味。要求检测或者更换一下，客户不配合排障，要求上门，请协助处理，谢谢！联系电话：13406627230；联系人：先生；来电流水：2024071516250409520847242。</t>
  </si>
  <si>
    <t>2024-07-15 16:36:37</t>
  </si>
  <si>
    <t>2024-07-15 16:37:05</t>
  </si>
  <si>
    <t>SD-057-240715-942738-9442</t>
  </si>
  <si>
    <t>2024-07-15 20:59:02</t>
  </si>
  <si>
    <t>普通区域-奎文区-文翠苑（西上虞）-13573685649-200M-宽带上网投诉-次数0-20240715205654X214810867</t>
  </si>
  <si>
    <t>20240715205654X214810867</t>
  </si>
  <si>
    <t xml:space="preserve">流程受理流水号：20240715205516135736856491152006
客户号码:13573685649
客户姓名:梁**
投诉地市:潍坊
来话流水:2024071520542497820836324
宽带账号:13573685649
宽带账号归属地市:潍坊
宽带账号归属区县:奎文区
故障地址:潍坊奎文区广文街道虞河路文翠苑（西上虞）9号楼*********
联系电话:13573685649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20:56:41
具体故障现象:光猫亮红灯，重启设备无效
客户其他诉求:
</t>
  </si>
  <si>
    <t>2024-07-15 21:01:50</t>
  </si>
  <si>
    <t>2024-07-15 21:03:09</t>
  </si>
  <si>
    <t>SD-057-240715-175362-5746</t>
  </si>
  <si>
    <t>2024-07-15 14:50:24</t>
  </si>
  <si>
    <t>【PCDN】-普通区域-奎文区-苇湾社区-18363601801-500M-宽带上网投诉-次数0-20240715144718X386136310</t>
  </si>
  <si>
    <t>20240715144718X386136310</t>
  </si>
  <si>
    <t>【预处理派单】宽带账号：18363601801，宽带地址： 潍坊奎文区东关街道东风街四平路苇湾社区48号楼*********，故障现象：无法连接，故障现象类型：频繁出现故障，客户诉求：客户表示宽带限速要求上报反馈，系统查询到并未限速，客户要去省公司回电不要去装维师傅回电联系，另客户表示宽带无法使用要求补偿费用，请协助谢谢，联系电话：17705368922，通话流水：2024071514432944620815489。接入方式：FTTH，当前是否在线：在线，端到端诊断结果：客户侧设备问题，是否智能网关：是，光功率-19.318141382538382。</t>
  </si>
  <si>
    <t>2024-07-15 14:54:50</t>
  </si>
  <si>
    <t>2024-07-15 14:55:14</t>
  </si>
  <si>
    <t>SD-057-240715-738695-9429</t>
  </si>
  <si>
    <t>2024-07-15 20:56:08</t>
  </si>
  <si>
    <t>【调研】-普通区域-奎文区-翰香苑-15063680331-200M-宽带上网投诉-次数0-20240715205342X228381960</t>
  </si>
  <si>
    <t>20240715205342X228381960</t>
  </si>
  <si>
    <t xml:space="preserve">流程受理流水号：20240715205221150636803311151741
客户号码:15063680331
客户姓名:李**
投诉地市:潍坊
来话流水:2024071520504521420822264
宽带账号:15063680331
宽带账号归属地市:潍坊
宽带账号归属区县:高新
故障地址:潍坊高新高新城区潍县中路翰香苑4号楼1单元1101
联系电话:15063680331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故障时间:2024-07-15 20:52:33
具体故障现象:提示网络无法连接，客户表示已将设备断电重启，不认可再次操作排查，请协助谢谢
客户其他诉求:
</t>
  </si>
  <si>
    <t>2024-07-15 20:59:19</t>
  </si>
  <si>
    <t>2024-07-15 21:10:45</t>
  </si>
  <si>
    <t>SD-057-240715-705423-3591</t>
  </si>
  <si>
    <t>2024-07-15 11:53:28</t>
  </si>
  <si>
    <t>普通区域-寿光市-怡景花园-13325248921-1000M-宽带上网投诉-次数0-202407150000289113</t>
  </si>
  <si>
    <t>202407150000289113</t>
  </si>
  <si>
    <t>202407150000289113#13325248921客户来电反映本机宽带无法连接， 影响使用， 经排障解释不认可，要求尽快处理，请协助谢谢.
联系人： 女士  联系电话：本机       来电流水:2024071511473239120876972</t>
  </si>
  <si>
    <t>2024-07-15 11:54:36</t>
  </si>
  <si>
    <t>2024-07-15 11:55:00</t>
  </si>
  <si>
    <t>SD-851-287723-16404-5013</t>
  </si>
  <si>
    <t>SD-057-240715-865310-6869</t>
  </si>
  <si>
    <t>2024-07-15 16:20:16</t>
  </si>
  <si>
    <t>普通区域-安丘市-劳动局小区-13562608812-100M-宽带上网投诉-次数0-20240715161742X462563598</t>
  </si>
  <si>
    <t>2024-07-16 17:21:00</t>
  </si>
  <si>
    <t>20240715161742X462563598</t>
  </si>
  <si>
    <t xml:space="preserve">流程受理流水号：20240715161609135626088121105139
客户号码:13562608812
客户姓名:韩**
投诉地市:潍坊
来话流水:2024071516154320020824171
宽带账号:13562608812
宽带账号归属地市:潍坊
宽带账号归属区县:安丘市
故障地址:潍坊安丘市兴安街道健康街计生委家属院5号楼3单元2楼东户
联系电话:13562608812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16:16:49
具体故障现象:光猫亮红灯，
客户其他诉求:
</t>
  </si>
  <si>
    <t>2024-07-15 16:22:52</t>
  </si>
  <si>
    <t>2024-07-15 16:23:27</t>
  </si>
  <si>
    <t>SD-057-240715-106948-7677</t>
  </si>
  <si>
    <t>2024-07-15 17:58:21</t>
  </si>
  <si>
    <t>【调研】-普通区域-昌邑市-东方家园北区-13854462579-1000M-宽带上网投诉-次数0-202407150000564523</t>
  </si>
  <si>
    <t>2024-07-16 18:59:00</t>
  </si>
  <si>
    <t>202407150000564523</t>
  </si>
  <si>
    <t>202407150000564523#宽带账号：13854462579；联系电话：13854462579宽带地址：潍坊昌邑市城区城里街东方家园北区C14；客户来电反映网速慢，线上指导无法配合操作，要求上门处理, 来电流水：2024071517542583420821691</t>
  </si>
  <si>
    <t>2024-07-15 18:00:48</t>
  </si>
  <si>
    <t>2024-07-15 18:01:41</t>
  </si>
  <si>
    <t>SD-851-273679-3491-13387</t>
  </si>
  <si>
    <t>2024-07-15 17:52:39</t>
  </si>
  <si>
    <t>80+普通-普通区域-高密市-沂塘自然村-13791669011-300M-宽带上网投诉-次数0-202407150000560460 一级督办</t>
  </si>
  <si>
    <t>2024-07-16 18:53:00</t>
  </si>
  <si>
    <t>202407150000560460</t>
  </si>
  <si>
    <t>2024-07-15 17:55:31</t>
  </si>
  <si>
    <t>2024-07-15 17:56:52</t>
  </si>
  <si>
    <t>SD-057-240715-475183-7616</t>
  </si>
  <si>
    <t>2024-07-15 17:50:49</t>
  </si>
  <si>
    <t>【调研】-80+普通-(目标)普通区域-青州市-北张楼-13791879391-300M-宽带上网投诉-次数0-20240715174929X969418530</t>
  </si>
  <si>
    <t>20240715174929X969418530</t>
  </si>
  <si>
    <t xml:space="preserve">【农村网络投诉】流程受理流水号：20240715174734137918793911126063
客户号码:13791879391
客户姓名:张**
投诉地市:潍坊
来话流水:2024071517465390820843101
宽带账号:13791879391
宽带账号归属地市:潍坊
宽带账号归属区县:青州市
故障地址:潍坊青州市何官镇北张楼村北张楼21号箱（张发春）*********
联系电话:13791879391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17:47:41
具体故障现象:光猫亮红灯，已引导客户将光纤线插紧捋直，并重启设备，未恢复
客户其他诉求:
</t>
  </si>
  <si>
    <t>2024-07-15 17:52:15</t>
  </si>
  <si>
    <t>2024-07-15 17:52:36</t>
  </si>
  <si>
    <t>SD-851-322395-23853-19527</t>
  </si>
  <si>
    <t>SD-057-240715-976328-5572</t>
  </si>
  <si>
    <t>2024-07-15 14:35:33</t>
  </si>
  <si>
    <t>【调研】-80+银卡-(目标)普通区域-临朐县-西坦-18266461928-200M-宽带上网投诉-次数0-20240715143319X199894239</t>
  </si>
  <si>
    <t>2024-07-16 15:36:00</t>
  </si>
  <si>
    <t>20240715143319X199894239</t>
  </si>
  <si>
    <t xml:space="preserve">【农村网络投诉】流程受理流水号：20240715143235182664619281081535
客户号码:18266461928
客户姓名:张**
投诉地市:潍坊
来话流水:2024071514232268820860696
宽带账号:18266461928
宽带账号归属地市:潍坊
宽带账号归属区县:临朐县
故障地址:潍坊临朐县城关街道西坦村西坦西坦（2）48号箱西坦幼儿园（外墙）*********
联系电话:15753643031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
携转原因:
故障时间:2024-07-15 14:32:56
具体故障现象:视频无法播放，
客户其他诉求:
</t>
  </si>
  <si>
    <t>2024-07-15 14:40:20</t>
  </si>
  <si>
    <t>2024-07-15 14:40:44</t>
  </si>
  <si>
    <t>SD-057-240715-438179-6622</t>
  </si>
  <si>
    <t>2024-07-15 15:58:45</t>
  </si>
  <si>
    <t>普通区域-青州市-旭景园东区-18763680153-200M-宽带上网投诉-次数0-202407150000461581</t>
  </si>
  <si>
    <t>2024-07-16 16:59:00</t>
  </si>
  <si>
    <t>202407150000461581</t>
  </si>
  <si>
    <t>202407150000461581#流程受理流水号：20240715155748187636801531100946
客户号码:18763680153
客户姓名:蒋*
投诉地市:潍坊
来话流水:2024071515573134220888895
宽带账号:18763680153
宽带账号归属地市:潍坊
宽带账号归属区县:青州市
故障地址:潍坊市青州市益都街道驼山路旭景园东区16号楼*********
联系电话:18763680153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15:43:36
具体故障现象:用户无法提供具体故障现象，
客户其他诉求:
;宽带小区$[旭景园东区]$</t>
  </si>
  <si>
    <t>2024-07-15 16:01:27</t>
  </si>
  <si>
    <t>2024-07-15 16:01:43</t>
  </si>
  <si>
    <t>SD-057-240715-867394-6597</t>
  </si>
  <si>
    <t>2024-07-15 15:56:08</t>
  </si>
  <si>
    <t>【调研】-80+金卡-(目标)普通区域-奎文区-铭海花园-15169690371-1000M-宽带上网投诉-次数0-202407150000457055</t>
  </si>
  <si>
    <t>202407150000457055</t>
  </si>
  <si>
    <t xml:space="preserve">202407150000457055#宽带账号：15169690371；宽带地址：潍坊高新高新城区福寿街铭海花园9号楼*********
客户来电反映宽带，移动高清网速慢，客户不配合排障，要求上门，请协助处理，谢谢！联系电话：15169690371；联系人：女士；来电流水：2024071515520083620817040。 
</t>
  </si>
  <si>
    <t>2024-07-15 16:05:04</t>
  </si>
  <si>
    <t>2024-07-15 16:05:21</t>
  </si>
  <si>
    <t>SD-851-327042-7027-25381</t>
  </si>
  <si>
    <t>SD-057-240715-427836-8182</t>
  </si>
  <si>
    <t>2024-07-15 18:51:35</t>
  </si>
  <si>
    <t>普通区域-昌乐县-同乐花园-15964317805-100M-宽带上网投诉-次数0-202407150000597372</t>
  </si>
  <si>
    <t>202407150000597372</t>
  </si>
  <si>
    <t>202407150000597372#宽带账号：15964317805；宽带地址：潍坊昌乐县经济开发区同乐街同乐花园5号楼*********；接入方式：FTTH，当前是否在线：在线，端到端诊断结果：客户侧设备问题，是否智能网关：，客户反映从**时间开始****无法使用，具体现象：电视看不了，要求尽快处理回复！来电流水：2024071518445569920804199，联系电话：本机</t>
  </si>
  <si>
    <t>2024-07-15 18:55:28</t>
  </si>
  <si>
    <t>2024-07-15 18:55:56</t>
  </si>
  <si>
    <t>SD-057-240715-643281-8221</t>
  </si>
  <si>
    <t>2024-07-15 18:56:05</t>
  </si>
  <si>
    <t>80+普通-普通区域-高密市-密水商场-13455622826-100M-宽带上网投诉-次数0-20240715185333X813875656</t>
  </si>
  <si>
    <t>20240715185333X813875656</t>
  </si>
  <si>
    <t xml:space="preserve">流程受理流水号：20240715185118134556228261136959
客户号码:13455622826
客户姓名:唐**
投诉地市:潍坊
来话流水:2024071518504277920839481
宽带账号:13455622826
宽带账号归属地市:潍坊
宽带账号归属区县:高密市
故障地址:潍坊高密市密水街道永安路密水商场高密密水商场5号箱小雨点*********
联系电话:13455622826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18:50:46
具体故障现象:提示网络无法连接，指导光猫灯口请况客户未操作 请协助 谢谢
客户其他诉求:
</t>
  </si>
  <si>
    <t>2024-07-15 19:01:10</t>
  </si>
  <si>
    <t>2024-07-15 19:01:28</t>
  </si>
  <si>
    <t>SD-057-240715-974351-5274</t>
  </si>
  <si>
    <t>2024-07-15 14:08:41</t>
  </si>
  <si>
    <t>【调研】-普通区域-潍城区-梧桐语小区-13465660184-300M-宽带上网投诉-次数0-20240715140745X665337854</t>
  </si>
  <si>
    <t>20240715140745X665337854</t>
  </si>
  <si>
    <t xml:space="preserve">流程受理流水号：20240715140625134656601841076490
客户号码:13465660184
客户姓名:杨*
投诉地市:潍坊
来话流水:2024071514042523320838131
宽带账号:13465660184
宽带账号归属地市:潍坊
宽带账号归属区县:潍城区
故障地址:潍坊潍城区北关街道永安路梧桐语小区11号楼*********
联系电话:13864666649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
携转原因:
故障时间:2024-07-15 14:06:55
具体故障现象:打不开网页，
客户其他诉求:请尽快处理，谢谢
</t>
  </si>
  <si>
    <t>2024-07-15 14:14:49</t>
  </si>
  <si>
    <t>2024-07-15 14:15:44</t>
  </si>
  <si>
    <t>SD-057-240715-250764-4164</t>
  </si>
  <si>
    <t>2024-07-15 12:36:37</t>
  </si>
  <si>
    <t>【PCDN】-普通区域-寿光市-北关文圣街沿街（渤海路至银海路路段）路南-15662555188-1000M-宽带上网投诉-次数0-202407150000317022</t>
  </si>
  <si>
    <t>202407150000317022</t>
  </si>
  <si>
    <t>202407150000317022#流程受理流水号：20240715123006156625551881062350
客户号码:15662555188
客户姓名:张**
投诉地市:潍坊
来话流水:2024071512292322320855296
宽带账号:15662555188
宽带账号归属地市:潍坊
宽带账号归属区县:寿光市
故障地址:潍坊寿光市圣城街道文圣街北关文圣街沿街（渤海路至银海路路段）路南3号箱
联系电话:15662555188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12:32:26
具体故障现象:光猫灯正常但电脑手机无法上网，加急
客户其他诉求:
;宽带小区$[北关文圣街沿街（渤海路至银海路路段）路南]$</t>
  </si>
  <si>
    <t>2024-07-15 12:38:33</t>
  </si>
  <si>
    <t>2024-07-15 12:39:44</t>
  </si>
  <si>
    <t>SD-851-298289-11292-15094</t>
  </si>
  <si>
    <t>SD-057-240715-286351-8220</t>
  </si>
  <si>
    <t>2024-07-15 18:56:02</t>
  </si>
  <si>
    <t>普通区域-临朐县-凤凰新城小区-15153663979-200M-宽带上网投诉-次数0-20240715185332X812473576</t>
  </si>
  <si>
    <t>20240715185332X812473576</t>
  </si>
  <si>
    <t xml:space="preserve">流程受理流水号：20240715185247151536639791137173
客户号码:15153663979
客户姓名:李**
投诉地市:潍坊
来话流水:2024071518503878020839076
宽带账号:15153663979
宽带账号归属地市:潍坊
宽带账号归属区县:临朐县
故障地址:潍坊临朐县城关街道龙泉路凤凰新城小区北区8号楼*********
联系电话:15153663979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18:53:00
具体故障现象:光猫灯正常但电脑手机无法上网，重启未恢复请协谢谢
客户其他诉求:
</t>
  </si>
  <si>
    <t>2024-07-15 19:06:34</t>
  </si>
  <si>
    <t>2024-07-15 19:07:09</t>
  </si>
  <si>
    <t>SD-057-240715-682015-8226</t>
  </si>
  <si>
    <t>2024-07-15 18:56:18</t>
  </si>
  <si>
    <t>【调研】-普通区域-寒亭区-祥和家园小区-13070793215-300M-宽带上网投诉-次数0-202407150000589593</t>
  </si>
  <si>
    <t>202407150000589593</t>
  </si>
  <si>
    <t>202407150000589593#宽带账号：13070793215；宽带地址潍坊寒亭区寒亭街道益新街祥和家园小区5号楼*********；客户来电反映宽带 不能用，客户不在现场，无法配合线上指导/客户不配合排障，要求上门，请协助处理，谢谢！联系电话：***；联系人：13869620767；来电流水：2024071518534363220857719。</t>
  </si>
  <si>
    <t>2024-07-15 19:01:33</t>
  </si>
  <si>
    <t>2024-07-15 19:02:00</t>
  </si>
  <si>
    <t>SD-851-299835-13722-4914</t>
  </si>
  <si>
    <t>SD-057-240715-362798-6549</t>
  </si>
  <si>
    <t>2024-07-15 15:50:02</t>
  </si>
  <si>
    <t>普通区域-潍城区-潍城劳动局片区-18765784018-200M-宽带上网投诉-次数0-20240715154742X662593119</t>
  </si>
  <si>
    <t>2024-07-16 16:51:00</t>
  </si>
  <si>
    <t>20240715154742X662593119</t>
  </si>
  <si>
    <t xml:space="preserve">流程受理流水号：20240715154422187657840181097832
客户号码:18765784018
客户姓名:魏**
投诉地市:潍坊
来话流水:2024071515440770220814586
宽带账号:18765784018
宽带账号归属地市:潍坊
宽带账号归属区县:潍城区
故障地址:潍坊潍城区西关街道福寿西街潍城劳动局片区上城国际A区26号楼2901*********
联系电话:18765784018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15:45:45
具体故障现象:提示网络无法连接，
客户其他诉求:
</t>
  </si>
  <si>
    <t>2024-07-15 16:01:26</t>
  </si>
  <si>
    <t>2024-07-15 16:01:45</t>
  </si>
  <si>
    <t>SD-057-240715-829407-6603</t>
  </si>
  <si>
    <t>2024-07-15 15:56:32</t>
  </si>
  <si>
    <t>普通区域-寿光市-西玉村-13455694180-200M-宽带上网投诉-次数0-20240715155534X134250929</t>
  </si>
  <si>
    <t>2024-07-16 16:57:00</t>
  </si>
  <si>
    <t>20240715155534X134250929</t>
  </si>
  <si>
    <t xml:space="preserve">【农村网络投诉】流程受理流水号：20240715155443134556941801100230
客户号码:13455694180
客户姓名:马**
投诉地市:潍坊
来话流水:2024071515541963520846899
宽带账号:13455694180
宽带账号归属地市:潍坊
宽带账号归属区县:寿光市
故障地址:潍坊寿光市孙家集街道西玉西玉村30号箱*********
联系电话:13455694180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15:55:19
具体故障现象:打不开网页，
客户其他诉求:
</t>
  </si>
  <si>
    <t>2024-07-15 16:05:14</t>
  </si>
  <si>
    <t>2024-07-15 16:05:41</t>
  </si>
  <si>
    <t>SD-057-240715-708154-7540</t>
  </si>
  <si>
    <t>2024-07-15 17:41:06</t>
  </si>
  <si>
    <t>普通区域-寿光市-巨能嘉园-15963627021-200M-宽带上网投诉-次数0-20240715173831X311737482</t>
  </si>
  <si>
    <t>2024-07-16 18:42:00</t>
  </si>
  <si>
    <t>20240715173831X311737482</t>
  </si>
  <si>
    <t xml:space="preserve">流程受理流水号：20240715173745159636270211123872
客户号码:15963627021
客户姓名:唐**
投诉地市:潍坊
来话流水:2024071517362556920829975
宽带账号:15963627021
宽带账号归属地市:潍坊
宽带账号归属区县:寿光市
故障地址:潍坊寿光市圣城街道北环路巨能嘉园11号楼*********
联系电话:18753665911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故障时间:2024-07-15 17:37:52
具体故障现象:网速慢卡顿，客户来电反映宽带上网慢，我处正常排障未恢复，请协助处理谢谢
客户其他诉求:
</t>
  </si>
  <si>
    <t>2024-07-15 17:43:12</t>
  </si>
  <si>
    <t>2024-07-15 17:43:33</t>
  </si>
  <si>
    <t>SD-057-240715-403685-4202</t>
  </si>
  <si>
    <t>2024-07-15 12:39:54</t>
  </si>
  <si>
    <t>【调研】-普通区域-安丘市-安丘宝盛花园二-15263655168-1000M-宽带上网投诉-次数0-202407150000319120</t>
  </si>
  <si>
    <t>202407150000319120</t>
  </si>
  <si>
    <t>202407150000319120#流程受理流水号：20240715123123152636551681062567
客户号码:15263655168
客户姓名:李**
投诉地市:潍坊
来话流水:2024071512310385120867056
宽带账号:15263655168
宽带账号归属地市:潍坊
宽带账号归属区县:安丘市
故障地址:潍坊安丘市刘家店子村
联系电话:15263655168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故障细类:宽带无法上网(专席)
携转原因:
故障时间:2024-07-15 12:44:25
具体故障现象:光猫亮红灯，
客户其他诉求:客户来电反映家里宽带无法连接使用，光信号亮红灯，线上排障不认可，请协助处理，谢谢
;宽带小区$[安丘宝盛花园二]$</t>
  </si>
  <si>
    <t>2024-07-15 12:42:42</t>
  </si>
  <si>
    <t>SD-851-310010-5022-1657</t>
  </si>
  <si>
    <t>SD-057-240715-283096-9576</t>
  </si>
  <si>
    <t>2024-07-15 21:11:23</t>
  </si>
  <si>
    <t>普通区域-奎文区-高创公寓-13963609975-300M-宽带上网投诉-次数0-20240715210836X916335580</t>
  </si>
  <si>
    <t>20240715210836X916335580</t>
  </si>
  <si>
    <t xml:space="preserve">流程受理流水号：20240715210800139636099751153031
客户号码:13963609975
客户姓名:袁**
投诉地市:潍坊
来话流水:2024071521045800820873575
宽带账号:13963609975
宽带账号归属地市:潍坊
宽带账号归属区县:高新
故障地址:潍坊高新高新城区梨园街高创公寓13号楼*********
联系电话:13793601897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故障时间:2024-07-15 21:11:47
具体故障现象:光猫亮红灯，
客户其他诉求:
</t>
  </si>
  <si>
    <t>2024-07-15 21:13:01</t>
  </si>
  <si>
    <t>2024-07-15 21:14:14</t>
  </si>
  <si>
    <t>SD-851-320787-9524-11745</t>
  </si>
  <si>
    <t>SD-057-240715-820759-9593</t>
  </si>
  <si>
    <t>2024-07-15 21:14:05</t>
  </si>
  <si>
    <t>【调研】-80+普通-普通区域-青州市-花都社区-18853623288-300M-宽带上网投诉-次数0-20240715211126X861725420</t>
  </si>
  <si>
    <t>20240715211126X861725420</t>
  </si>
  <si>
    <t xml:space="preserve">流程受理流水号：20240715210935188536232881153135
客户号码:18853623288
客户姓名:尚**
投诉地市:潍坊
来话流水:2024071521091893520887890
宽带账号:18853623288
宽带账号归属地市:潍坊
宽带账号归属区县:青州市
故障地址:潍坊青州市黄楼街道花都大道花都社区西院18号楼*********
联系电话:13964713198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21:11:45
具体故障现象:光猫亮红灯，
客户其他诉求:
</t>
  </si>
  <si>
    <t>2024-07-15 21:17:39</t>
  </si>
  <si>
    <t>2024-07-15 21:19:31</t>
  </si>
  <si>
    <t>SD-057-240715-645279-4854</t>
  </si>
  <si>
    <t>2024-07-15 13:32:19</t>
  </si>
  <si>
    <t>【调研】-80+金卡-普通区域-青州市-丰家庄-17660755072-1000M-宽带上网投诉-次数0-20240715133028X428247344</t>
  </si>
  <si>
    <t>20240715133028X428247344</t>
  </si>
  <si>
    <t xml:space="preserve">【农村网络投诉】流程受理流水号：20240715132756176607550721070629
客户号码:17660755072
客户姓名:丰**
投诉地市:潍坊
来话流水:2024071513264102220815798
宽带账号:17660755072
宽带账号归属地市:潍坊
宽带账号归属区县:青州市
故障地址:潍坊青州市王坟镇丰家庄村丰家庄紧急扩容1号箱（丰建）
联系电话:17660755072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故障时间:2024-07-15 13:28:06
具体故障现象:网速慢卡顿，覆盖面积小，重启未恢复，请协助，谢谢。
客户其他诉求:
</t>
  </si>
  <si>
    <t>2024-07-15 13:37:06</t>
  </si>
  <si>
    <t>2024-07-15 13:37:28</t>
  </si>
  <si>
    <t>SD-057-240715-684397-6282</t>
  </si>
  <si>
    <t>【调研】-80+金卡-普通区域-潍城区-前张友自然村-13805360257-1000M-宽带上网投诉-次数0-20240715152549X349600487</t>
  </si>
  <si>
    <t>20240715152549X349600487</t>
  </si>
  <si>
    <t xml:space="preserve">【农村网络投诉】流程受理流水号：20240715152406138053602571093206
客户号码:13805360257
客户姓名:牛**
投诉地市:潍坊
来话流水:2024071515224076520832776
宽带账号:13805360257
宽带账号归属地市:潍坊
宽带账号归属区县:潍城区
故障地址:潍坊潍城区军埠口综合项目区前张友前张友自然村20#西数第2条胡同北数第6排东户*********
联系电话:13805360257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故障时间:2024-07-15 15:20:04
具体故障现象:网速慢卡顿，家里有路由器设备,也是千兆的.摆放位置也开阔,连接光猫1口，已按顺序把光猫和路由器重启,还是不行,
客户其他诉求:
</t>
  </si>
  <si>
    <t>2024-07-15 15:28:09</t>
  </si>
  <si>
    <t>2024-07-15 15:28:29</t>
  </si>
  <si>
    <t>SD-851-324003-113607-28167</t>
  </si>
  <si>
    <t>SD-057-240715-415627-6582</t>
  </si>
  <si>
    <t>2024-07-15 15:53:40</t>
  </si>
  <si>
    <t>80+银卡-普通区域-高密市-方圆美墅-18366317416-300M-宽带上网投诉-次数0-20240715155249X969900245</t>
  </si>
  <si>
    <t>20240715155249X969900245</t>
  </si>
  <si>
    <t xml:space="preserve">流程受理流水号：20240715154913183663174161098994
客户号码:18366317416
客户姓名:王**
投诉地市:潍坊
来话流水:2024071515481762320869278
宽带账号:18366317416
宽带账号归属地市:潍坊
宽带账号归属区县:高密市
故障地址:潍坊高密市柏城街长盛门正对面商铺“Meet希”
联系电话:18366317416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15:50:21
具体故障现象:光猫亮红灯，
客户其他诉求:
</t>
  </si>
  <si>
    <t>2024-07-15 15:55:12</t>
  </si>
  <si>
    <t>2024-07-15 15:55:37</t>
  </si>
  <si>
    <t>SD-851-311065-22416-8736</t>
  </si>
  <si>
    <t>SD-057-240715-328694-6626</t>
  </si>
  <si>
    <t>2024-07-15 15:59:10</t>
  </si>
  <si>
    <t>80+普通-FTTR-普通区域-奎文区-龙山小镇-13953605577-1000M-宽带上网投诉-次数0-20240715155647X207938499</t>
  </si>
  <si>
    <t>20240715155647X207938499</t>
  </si>
  <si>
    <t xml:space="preserve">流程受理流水号：20240715155226139536055771099700
客户号码:13953605577
客户姓名:张**
投诉地市:潍坊
来话流水:2024071515514207120812981
宽带账号:13953605577
宽带账号归属地市:潍坊
宽带账号归属区县:奎文区
故障地址:潍坊奎文区高新城区山后王街龙山小镇碧桂园桃李东方9号楼*********
联系电话:13953605577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15:56:22
具体故障现象:坚持要求安排师傅
客户其他诉求:
</t>
  </si>
  <si>
    <t>2024-07-15 16:01:41</t>
  </si>
  <si>
    <t>2024-07-15 16:06:52</t>
  </si>
  <si>
    <t>SD-851-337988-2263-10342</t>
  </si>
  <si>
    <t>SD-057-240715-342985-9598</t>
  </si>
  <si>
    <t>2024-07-15 21:14:22</t>
  </si>
  <si>
    <t>【调研】-80+银卡-普通区域-奎文区-上河园小区-18369686657-300M-宽带上网投诉-次数0-20240715211301X181660329</t>
  </si>
  <si>
    <t>20240715211301X181660329</t>
  </si>
  <si>
    <t xml:space="preserve">流程受理流水号：20240715211236183696866571153327
客户号码:18369686657
客户姓名:王**
投诉地市:潍坊
来话流水:2024071521104092520892298
宽带账号:18369686657
宽带账号归属地市:潍坊
宽带账号归属区县:奎文区
故障地址:潍坊奎文区北苑街道则尔庄上河园小区15号楼*********
联系电话:18369686657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21:13:41
具体故障现象:光猫亮红灯，插紧光纤线，重启未恢复
客户其他诉求:
</t>
  </si>
  <si>
    <t>2024-07-15 21:15:39</t>
  </si>
  <si>
    <t>2024-07-15 21:16:01</t>
  </si>
  <si>
    <t>SD-057-240715-048952-9618</t>
  </si>
  <si>
    <t>2024-07-15 21:19:01</t>
  </si>
  <si>
    <t>【调研】-(目标)普通区域-寒亭区-怡海花园小区-15963699291-300M-宽带上网投诉-次数0-202407150000658349</t>
  </si>
  <si>
    <t>202407150000658349</t>
  </si>
  <si>
    <t xml:space="preserve">202407150000658349#流程受理流水号：20240715211737159636992911153663
客户号码:15963699291
客户姓名:代**
投诉地市:潍坊
来话流水:2024071521172326320813359
宽带账号:15963699291
宽带账号归属地市:潍坊
宽带账号归属区县:寒亭区
故障地址:潍坊寒亭区开元街道白云路怡海花园小区24号楼*********
联系电话:15963699291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故障细类:宽带网速慢/卡顿
携转原因:
故障时间:2024-07-15 21:15:38
具体故障现象:家庭WiFi信号弱，
客户其他诉求:客户侧为质差终端，要求上门更换终端并一并处理故障问题。
</t>
  </si>
  <si>
    <t>2024-07-15 21:21:09</t>
  </si>
  <si>
    <t>2024-07-15 21:21:30</t>
  </si>
  <si>
    <t>SD-057-240715-724513-6294</t>
  </si>
  <si>
    <t>2024-07-15 15:28:13</t>
  </si>
  <si>
    <t>80+白金-普通区域-诸城市-龙苑尚城-15154472737-1000M-宽带上网投诉-次数0-202407150000429965</t>
  </si>
  <si>
    <t>202407150000429965</t>
  </si>
  <si>
    <t>202407150000429965#【已关注中国移动10086微信公众号】流程受理流水号：20240715152739151544727371094002
客户号码:15154472737
客户姓名:王*
投诉地市:潍坊
来话流水:2024071515250466220864315
宽带账号:15154472737
宽带账号归属地市:潍坊
宽带账号归属区县:诸城市
故障地址:潍坊诸城市龙都街道兴华路龙苑尚城1号楼*********
联系电话:15863438848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故障细类:网速慢/上网掉线(专席)
携转原因:
故障时间:2024-07-15 15:29:07
具体故障现象:客户反映家里宽带网速慢 电视无法正常观看， 线上排障不认可，请协助处理，谢谢
客户其他诉求:
;宽带小区$[龙苑尚城]$</t>
  </si>
  <si>
    <t>2024-07-15 15:33:11</t>
  </si>
  <si>
    <t>2024-07-15 15:33:34</t>
  </si>
  <si>
    <t>SD-057-240715-438962-7589</t>
  </si>
  <si>
    <t>2024-07-15 17:47:13</t>
  </si>
  <si>
    <t>普通区域-奎文区-大陆盛景高层二期-18806466966-200M-宽带上网投诉-次数0-20240715174438X678848674</t>
  </si>
  <si>
    <t>2024-07-16 18:48:00</t>
  </si>
  <si>
    <t>20240715174438X678848674</t>
  </si>
  <si>
    <t xml:space="preserve">流程受理流水号：20240715174408188064669661125323
客户号码:18806466966
客户姓名:于**
投诉地市:潍坊
来话流水:2024071517410581420880792
宽带账号:18806466966
宽带账号归属地市:潍坊
宽带账号归属区县:奎文区
故障地址:潍坊奎文区梨园街道樱前街大陆盛景高层二期26号楼*********
联系电话:18806466866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故障细类:宽带无法上网(专席)
携转原因:
故障时间:2024-07-15 17:43:57
具体故障现象:光猫灯正常但电脑手机无法上网，
客户其他诉求:
</t>
  </si>
  <si>
    <t>2024-07-15 17:50:45</t>
  </si>
  <si>
    <t>2024-07-15 17:51:13</t>
  </si>
  <si>
    <t>SD-057-240715-965130-7565</t>
  </si>
  <si>
    <t>2024-07-15 17:43:29</t>
  </si>
  <si>
    <t>80+银卡-普通区域-奎文区-【潍柴】潍柴西区-15153619829-1000M-宽带上网投诉-次数0-202407150000549978</t>
  </si>
  <si>
    <t>2024-07-16 18:44:00</t>
  </si>
  <si>
    <t>202407150000549978</t>
  </si>
  <si>
    <t>202407150000549978#受理号码 : 15153619829客户姓名 : 李**号码归属地 : 潍坊奎文 － 奎文城区-潍坊市奎文区天兴电子通讯用户品牌 : 全球通。客户办理宽带新装，装维师傅表示客户位置bu归师傅管，客户要求上报，请协助处理谢谢。联系人：本人，联系电话：本机，录音流水：2024071511371860720852752</t>
  </si>
  <si>
    <t>2024-07-15 17:46:14</t>
  </si>
  <si>
    <t>2024-07-15 17:50:10</t>
  </si>
  <si>
    <t>SD-851-247750-10991-9954</t>
  </si>
  <si>
    <t>SD-057-240715-948637-9740</t>
  </si>
  <si>
    <t>2024-07-15 22:06:26</t>
  </si>
  <si>
    <t>【调研】-普通区域-坊子区-农信小区西区-19531945314-300M-宽带上网投诉-次数0-202407150000661446</t>
  </si>
  <si>
    <t>202407150000661446</t>
  </si>
  <si>
    <t>202407150000661446#流程受理流水号：20240715220430195319453141154965
客户号码:19531945314
客户姓名:王**
投诉地市:潍坊
来话流水:2024071522040292520819471
宽带账号:19531945314
宽带账号归属地市:潍坊
宽带账号归属区县:坊子区
故障地址:潍坊坊子区坊子新区凤凰大街潍坊坊子区坊子新区凤凰大街农信小区西区农信西区2号楼*********
联系电话:19531945314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22:07:35
具体故障现象:光猫亮红灯，
客户其他诉求:
;宽带小区$[农信小区西区]$</t>
  </si>
  <si>
    <t>2024-07-15 22:38:20</t>
  </si>
  <si>
    <t>2024-07-16 10:22:35</t>
  </si>
  <si>
    <t>SD-057-240715-098534-9739</t>
  </si>
  <si>
    <t>2024-07-15 22:02:26</t>
  </si>
  <si>
    <t>【调研】-80+金卡-(目标)普通区域-安丘市-前小沟村自然村-15069687765-1000M-宽带上网投诉-次数0-202407150000661553</t>
  </si>
  <si>
    <t>202407150000661553</t>
  </si>
  <si>
    <t>202407150000661553#【已关注中国移动10086微信公众号】流程受理流水号：20240715220146150696877651154950
客户号码:15069687765
客户姓名:范**
投诉地市:潍坊
来话流水:2024071521585412820814694
宽带账号:15069687765
宽带账号归属地市:潍坊
宽带账号归属区县:安丘市
故障地址:潍坊安丘市凌河镇前小沟村前小沟村自然村前小沟村南1号箱范国庆*********
联系电话:15753716369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22:01:57
具体故障现象:打不开网页，
客户其他诉求:请尽快上门维修
;宽带小区$[前小沟村自然村]$</t>
  </si>
  <si>
    <t>2024-07-15 22:52:46</t>
  </si>
  <si>
    <t>2024-07-16 06:54:19</t>
  </si>
  <si>
    <t>SD-057-240715-712490-4634</t>
  </si>
  <si>
    <t>2024-07-15 13:11:38</t>
  </si>
  <si>
    <t>普通区域-高密市-福缘居-19558586105-300M-宽带上网投诉-次数0-20240715130946X186824638</t>
  </si>
  <si>
    <t>20240715130946X186824638</t>
  </si>
  <si>
    <t xml:space="preserve">流程受理流水号：20240715130800195585861051068053
客户号码:19558586105
客户姓名:于**
投诉地市:潍坊
来话流水:2024071513071774920894538
宽带账号:19558586105
宽带账号归属地市:潍坊
宽带账号归属区县:高密市
故障地址:潍坊高密市密水街道薛中路福缘居8号楼*********
联系电话:19558586105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13:09:02
具体故障现象:光猫亮红灯，
客户其他诉求:无网络尽快联系维修
</t>
  </si>
  <si>
    <t>2024-07-15 13:13:19</t>
  </si>
  <si>
    <t>2024-07-15 13:13:46</t>
  </si>
  <si>
    <t>SD-851-266169-473-1860</t>
  </si>
  <si>
    <t>SD-057-240715-489253-4126</t>
  </si>
  <si>
    <t>2024-07-15 12:33:29</t>
  </si>
  <si>
    <t>【调研】-(目标)普通区域-寿光市-北洋头小区-15095100272-300M-宽带上网投诉-次数0-202407150000316221 二级督办</t>
  </si>
  <si>
    <t>202407150000316221</t>
  </si>
  <si>
    <t xml:space="preserve">202407150000316221#流程受理流水号：20240715123226150951002721062736
客户号码:15095100272
客户姓名:侯**
投诉地市:潍坊
来话流水:2024071512320820920874378
宽带账号:15095100272
宽带账号归属地市:潍坊
宽带账号归属区县:寿光市
故障地址:潍坊寿光市镇北洋台头头村北洋头小区2号楼*********
联系电话:15095100272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光功率:-23.01
故障大类:宽带/电视
故障细类:宽带无法上网
携转原因:
故障时间:2024-07-15 12:32:39
具体故障现象:提示网络无法连接，
客户其他诉求:客户侧为质差终端，要求上门更换终端并一并处理故障问题。
</t>
  </si>
  <si>
    <t>2024-07-15 12:37:36</t>
  </si>
  <si>
    <t>2024-07-15 12:38:07</t>
  </si>
  <si>
    <t>SD-057-240715-137840-9579</t>
  </si>
  <si>
    <t>2024-07-15 21:11:30</t>
  </si>
  <si>
    <t>普通区域-诸城市-候家庄-13792671658-200M-宽带上网投诉-次数0-20240715210924X964161261</t>
  </si>
  <si>
    <t>20240715210924X964161261</t>
  </si>
  <si>
    <t xml:space="preserve">【农村网络投诉】流程受理流水号：20240715210824137926716581153059
客户号码:13792671658
客户姓名:王**
投诉地市:潍坊
来话流水:2024071521070490720880574
宽带账号:13792671658
宽带账号归属地市:潍坊
宽带账号归属区县:诸城市
故障地址:潍坊诸城市密州街道凤凰路候家庄候家庄村东南14号箱*********
联系电话:13792671658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21:08:33
具体故障现象:光信号亮红灯，将光纤线捋直插紧，未恢复，请协助谢谢
客户其他诉求:
</t>
  </si>
  <si>
    <t>2024-07-15 21:23:14</t>
  </si>
  <si>
    <t>2024-07-15 21:23:37</t>
  </si>
  <si>
    <t>SD-057-240715-120684-6572</t>
  </si>
  <si>
    <t>2024-07-15 15:53:09</t>
  </si>
  <si>
    <t>80+银卡-普通区域-高密市-杨戈庄-15169547750-300M-宽带上网投诉-次数0-202407150000453091</t>
  </si>
  <si>
    <t>202407150000453091</t>
  </si>
  <si>
    <t>202407150000453091#要求装维上门服务：宽带账号：15169547750；宽带地址：潍坊高密市密水街道杨戈庄杨戈庄高密杨戈庄；客户来电反映宽带网速慢，客户不在现场，无法配合线上指导，请协助处理，谢谢！联系电话：15169547750；联系人：女士；来电流水：2024071515491976220882462</t>
  </si>
  <si>
    <t>2024-07-15 16:05:46</t>
  </si>
  <si>
    <t>2024-07-15 16:07:09</t>
  </si>
  <si>
    <t>SD-057-240715-409613-7580</t>
  </si>
  <si>
    <t>2024-07-15 17:44:36</t>
  </si>
  <si>
    <t>80+普通-普通区域-诸城市-吉祥花园二期-15864590600-300M-宽带上网投诉-次数0-202407150000551897</t>
  </si>
  <si>
    <t>2024-07-16 18:45:00</t>
  </si>
  <si>
    <t>202407150000551897</t>
  </si>
  <si>
    <t xml:space="preserve">202407150000551897#宽带账号：15864590600；宽带地址：潍坊诸城市密州街道东坡街吉祥花园二期14号楼*********；客户来电反映移动高清******，经查询客户侧为质差机顶盒，请协助上门更换设备并一并处理故障问题，谢谢！联系电话：15864590600；联系人：***；来电流水：2024071517405957520879681 </t>
  </si>
  <si>
    <t>2024-07-15 17:50:14</t>
  </si>
  <si>
    <t>2024-07-15 17:50:35</t>
  </si>
  <si>
    <t>SD-057-240715-352467-4108</t>
  </si>
  <si>
    <t>2024-07-15 12:32:02</t>
  </si>
  <si>
    <t>普通区域-临朐县-南辛庄自然村-13562690628-300M-宽带上网投诉-次数0-20240715122907X747680611</t>
  </si>
  <si>
    <t>20240715122907X747680611</t>
  </si>
  <si>
    <t xml:space="preserve">【农村网络投诉】流程受理流水号：20240715122747135626906281061984
客户号码:13562690628
客户姓名:曾**
投诉地市:潍坊
来话流水:2024071512265235920836572
宽带账号:13562690628
宽带账号归属地市:潍坊
宽带账号归属区县:临朐县
故障地址:潍坊临朐县九山镇人民政府南辛庄南辛庄自然村辛庄子（扩容2次）10号箱曾凡强（外墙）*********
联系电话:15064691579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12:28:44
具体故障现象:提示网络无法连接，
客户其他诉求:
</t>
  </si>
  <si>
    <t>2024-07-15 12:34:01</t>
  </si>
  <si>
    <t>2024-07-15 12:34:31</t>
  </si>
  <si>
    <t>2024-07-15 12:32:35</t>
  </si>
  <si>
    <t>【调研】-普通区域-高密市-狮子口小区-18863662625-1000M-宽带上网投诉-次数0-202407150000316795 一级督办</t>
  </si>
  <si>
    <t>202407150000316795</t>
  </si>
  <si>
    <t>2024-07-15 12:34:03</t>
  </si>
  <si>
    <t>2024-07-15 12:34:20</t>
  </si>
  <si>
    <t>SD-057-240715-962854-6303</t>
  </si>
  <si>
    <t>2024-07-15 15:29:12</t>
  </si>
  <si>
    <t>普通区域-高密市-盛世大院-15265454015-300M-宽带上网投诉-次数0-20240715152724X444850804</t>
  </si>
  <si>
    <t>20240715152724X444850804</t>
  </si>
  <si>
    <t xml:space="preserve">流程受理流水号：20240715145119152654540151085664
客户号码:15265454015
客户姓名:张**
投诉地市:潍坊
来话流水:2024060209532665620809180
宽带账号:15265454015
宽带账号归属地市:潍坊
宽带账号归属区县:高密市
故障地址:潍坊高密市密水街道凤凰大街盛世大院高密盛世大院高层1号楼3单元26号箱*********
联系电话:15265454015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故障细类:宽带无法上网
携转原因:
故障时间:2024-07-15 15:26:41
具体故障现象:打不开网页，
客户其他诉求:要求退还无法使用期间的宽带费用，
</t>
  </si>
  <si>
    <t>2024-07-15 16:01:58</t>
  </si>
  <si>
    <t>2024-07-15 16:02:29</t>
  </si>
  <si>
    <t>SD-851-314367-16887-10185</t>
  </si>
  <si>
    <t>SD-057-240715-085273-6219</t>
  </si>
  <si>
    <t>2024-07-15 15:23:12</t>
  </si>
  <si>
    <t>普通区域-高密市-集西自然村-18263618982-300M-宽带上网投诉-次数0-20240715152039X393263060</t>
  </si>
  <si>
    <t>20240715152039X393263060</t>
  </si>
  <si>
    <t xml:space="preserve">【农村网络投诉】流程受理流水号：20240715151820182636189821091913
客户号码:18263618982
客户姓名:张**
投诉地市:潍坊
来话流水:2024071515175934420870426
宽带账号:18263618982
宽带账号归属地市:潍坊
宽带账号归属区县:高密市
故障地址:潍坊高密市井沟镇集西集西自然村高密集西村徐开福5号箱*********
联系电话:18263618982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15:19:46
具体故障现象:打不开网页，
客户其他诉求:
</t>
  </si>
  <si>
    <t>2024-07-15 15:25:02</t>
  </si>
  <si>
    <t>2024-07-15 15:25:19</t>
  </si>
  <si>
    <t>SD-851-308817-7650-4227</t>
  </si>
  <si>
    <t>SD-057-240715-765148-36</t>
  </si>
  <si>
    <t>2024-07-15 06:47:03</t>
  </si>
  <si>
    <t>80+银卡-普通区域-诸城市-东武古城北区-13562663685-1000M-魔百和投诉-次数0-20240715064144X904052231</t>
  </si>
  <si>
    <t>20240715064144X904052231</t>
  </si>
  <si>
    <t xml:space="preserve">“（1）问题描述：  7月15号客户反映：6点左右网络电视不能看，宽带正常上网，插拔电源尝试还是无法连接网络，宽带绑定的手机号： 13562663685宽带账号：13562663685，地址：山东潍坊,诸城市,密州街道,东武街,东武古城北区,北区10号楼,2单元,7层,701号
（2）客服查证：无故障公告与升级割接口径
（3）客户要求：尽快查询处理并回复
（4）备注：联系电话”13562663685
</t>
  </si>
  <si>
    <t>2024-07-15 07:09:53</t>
  </si>
  <si>
    <t>2024-07-15 07:10:11</t>
  </si>
  <si>
    <t>SD-851-311553-5975-10480</t>
  </si>
  <si>
    <t>SD-057-240715-183754-7537</t>
  </si>
  <si>
    <t>2024-07-15 17:40:38</t>
  </si>
  <si>
    <t>80+普通-普通区域-奎文区-早春园小区-15963657780-1000M-宽带上网投诉-次数0-202407150000549017</t>
  </si>
  <si>
    <t>2024-07-16 18:41:00</t>
  </si>
  <si>
    <t>202407150000549017</t>
  </si>
  <si>
    <t>202407150000549017#流程受理流水号：20240715173822159636577801124022
客户号码:15963657780
客户姓名:吕*
投诉地市:潍坊
来话流水:2024071517375550320846672
宽带账号:15963657780
宽带账号归属地市:潍坊
宽带账号归属区县:奎文区
故障地址:潍坊奎文区大虞街道文化路早春园小区
联系电话:15963657780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17:38:34
具体故障现象:光猫亮红灯，光纤线捋直插紧未恢复请协助处理谢谢
客户其他诉求:
;宽带小区$[早春园小区]$</t>
  </si>
  <si>
    <t>2024-07-15 17:43:49</t>
  </si>
  <si>
    <t>2024-07-15 17:44:15</t>
  </si>
  <si>
    <t>SD-057-240715-091327-4905</t>
  </si>
  <si>
    <t>2024-07-15 13:37:54</t>
  </si>
  <si>
    <t>【调研】-80+银卡-(目标)普通区域-诸城市-圣龙别墅-15006621388-300M-宽带上网投诉-次数0-202407150000348923</t>
  </si>
  <si>
    <t>202407150000348923</t>
  </si>
  <si>
    <t>202407150000348923#导航立单,客户通过语音导航反馈宽带故障问题,经诊断光猫设备性能不佳,要求装维回访处理,请协助.联系电话：15006621388</t>
  </si>
  <si>
    <t>2024-07-15 13:42:17</t>
  </si>
  <si>
    <t>SD-057-240715-871543-6223</t>
  </si>
  <si>
    <t>2024-07-15 15:23:19</t>
  </si>
  <si>
    <t>普通区域-安丘市-陈家车庄村自然村-15966147706-300M-魔百和投诉-次数0-20240715152051X514169620</t>
  </si>
  <si>
    <t>20240715152051X514169620</t>
  </si>
  <si>
    <t>【农村网络投诉】流程受理流水号：20240715151005159661477061090018
客户号码:15966147706
客户姓名:程**
投诉地市:潍坊
来话流水:2024071515094178320860523
宽带账号:15966147706
宽带账号归属地市:潍坊
宽带账号归属区县:安丘市
故障地址:潍坊安丘市柘山镇陈家车庄村
联系电话:15053656882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故障时间:2024-07-15 15:21:43
魔百和单播/组播:组播
具体故障现象:电视直播或点播无法观看，无网络连接
客户其他诉求:请审核谢谢
魔百和单/组播：组播</t>
  </si>
  <si>
    <t>2024-07-15 15:25:50</t>
  </si>
  <si>
    <t>2024-07-15 15:26:27</t>
  </si>
  <si>
    <t>SD-057-240715-518640-6577</t>
  </si>
  <si>
    <t>2024-07-15 15:53:23</t>
  </si>
  <si>
    <t>普通区域-临朐县-长沟自然村-15953688438-300M-宽带上网投诉-次数0-202407150000454659</t>
  </si>
  <si>
    <t>202407150000454659</t>
  </si>
  <si>
    <t>202407150000454659#流程受理流水号：20240715155121159536884381099477
客户号码:15953688438
客户姓名:巨**
投诉地市:潍坊
来话流水:2024071515494304620887481
宽带账号:15953688438
宽带账号归属地市:潍坊
宽带账号归属区县:临朐县
故障地址:潍坊临朐县东城街道长沟长沟自然村长沟村17号箱周桂杰外墙*********
联系电话:15966184197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15:51:33
具体故障现象:PON灯闪，捋直插紧重启
客户其他诉求:
;宽带小区$[长沟自然村]$</t>
  </si>
  <si>
    <t>2024-07-15 15:55:27</t>
  </si>
  <si>
    <t>2024-07-15 15:57:01</t>
  </si>
  <si>
    <t>SD-057-240715-129305-8249</t>
  </si>
  <si>
    <t>2024-07-15 18:59:09</t>
  </si>
  <si>
    <t>普通区域-青州市-懒柳树村自然村-15866181590-100M-宽带上网投诉-次数0-202407150000602201</t>
  </si>
  <si>
    <t>202407150000602201</t>
  </si>
  <si>
    <t>202407150000602201#15866181590 宽带账号；宽带地址：潍坊青州市东夏镇懒柳树村东夏镇懒柳树村1号箱（村西街北段王宾远家后墙）0号楼；*客户来电反映宽带*掉线，经查询客户侧为质差终端，请协助上门更换终端并一并处理故障问题，谢谢！联系电话：15163625637；联系人：女士  ；来电流水：2024071518540360720859759</t>
  </si>
  <si>
    <t>2024-07-15 19:12:41</t>
  </si>
  <si>
    <t>2024-07-15 19:13:06</t>
  </si>
  <si>
    <t>SD-057-240715-781469-8171</t>
  </si>
  <si>
    <t>2024-07-15 18:50:30</t>
  </si>
  <si>
    <t>【调研】-80+普通-(目标)普通区域-临朐县-辛寨商铺-15689221763-1000M-宽带上网投诉-次数0-202407150000599064</t>
  </si>
  <si>
    <t>202407150000599064</t>
  </si>
  <si>
    <t xml:space="preserve">202407150000599064#宽带账号：15689221763；宽带地址：潍坊临朐县辛寨镇人民政府东红路辛寨商铺36号箱瑞沃配件*********；客户来电反映宽带亮红灯，插紧捋顺光纤线重启还是闪，经查询客户侧为质差路由器，请协助上门更换终端并一并处理故障问题，谢谢！
联系电话：15689221763；联系人：先生；来电流水：2024071518453980720808737 
</t>
  </si>
  <si>
    <t>2024-07-15 18:52:04</t>
  </si>
  <si>
    <t>2024-07-15 18:52:23</t>
  </si>
  <si>
    <t>SD-851-234694-16463-5096</t>
  </si>
  <si>
    <t>SD-057-240715-701235-6615</t>
  </si>
  <si>
    <t>2024-07-15 15:58:09</t>
  </si>
  <si>
    <t>80+普通-普通区域-高密市-毛家庄社区-15094983836-1000M-宽带上网投诉-次数0-202407150000458960</t>
  </si>
  <si>
    <t>202407150000458960</t>
  </si>
  <si>
    <t>202407150000458960#要求装维上门服务：宽带账号：15094983836；宽带地址：潍坊高密市朝阳街道凤凰大街毛家庄社区毛家庄1巷2号；客户来电反映宽带无法正常上网，客户不配合排障，要求上门，请协助处理，谢谢！联系电话：15863422544；联系人：女士；来电流水：2024071515532966420836173</t>
  </si>
  <si>
    <t>2024-07-15 16:02:22</t>
  </si>
  <si>
    <t>2024-07-15 16:02:45</t>
  </si>
  <si>
    <t>SD-851-257983-6683-4586</t>
  </si>
  <si>
    <t>SD-057-240715-654731-4722</t>
  </si>
  <si>
    <t>2024-07-15 13:17:20</t>
  </si>
  <si>
    <t>【调研】-普通区域-寿光市-学府东郡二期-15966128892-200M-宽带上网投诉-次数0-20240715131518X518119508</t>
  </si>
  <si>
    <t>20240715131518X518119508</t>
  </si>
  <si>
    <t xml:space="preserve">流程受理流水号：20240715131430159661288921068863
客户号码:15966128892
客户姓名:赵**
投诉地市:潍坊
来话流水:2024071513140948320837410
宽带账号:15966128892
宽带账号归属地市:潍坊
宽带账号归属区县:寿光市
故障地址:潍坊寿光市洛城街道金光东街学府东郡二期19号楼*********
联系电话:15966128892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13:14:49
具体故障现象:电脑无法上网，
客户其他诉求:加急
</t>
  </si>
  <si>
    <t>2024-07-15 13:19:03</t>
  </si>
  <si>
    <t>2024-07-15 13:19:34</t>
  </si>
  <si>
    <t>SD-057-240715-938645-7545</t>
  </si>
  <si>
    <t>2024-07-15 17:41:19</t>
  </si>
  <si>
    <t>普通区域-奎文区-九龙山电业局宿舍(FTTB)-13905366677-100M-宽带上网投诉-次数0-202407150000550679</t>
  </si>
  <si>
    <t>202407150000550679</t>
  </si>
  <si>
    <t xml:space="preserve">202407150000550679#用户表示宽带不能正常使用，要求上门维修，请工作人员协助处理，谢谢！流水号2024071517383361320853524
，联系人女士，联系电话13905366677！
</t>
  </si>
  <si>
    <t>2024-07-15 17:44:34</t>
  </si>
  <si>
    <t>2024-07-15 17:46:37</t>
  </si>
  <si>
    <t>SD-057-240715-134867-8242</t>
  </si>
  <si>
    <t>2024-07-15 18:58:28</t>
  </si>
  <si>
    <t>【调研】-80+银卡-普通区域-诸城市-东旭花园-15169673181-200M-宽带上网投诉-次数0-202407150000603098</t>
  </si>
  <si>
    <t>202407150000603098</t>
  </si>
  <si>
    <t xml:space="preserve">202407150000603098#宽带账号：15169673181；宽带地址：潍坊诸城市密州街道密州路东旭花园东旭花园1#楼*********；客户来电反映移动高清电视经常出现故障，经查询客户侧为质差机顶盒，请协助上门更换终端并一并处理故障问题，谢谢！联系电话：本机；联系人：先生；来电流水：2024071518534364220857720。
</t>
  </si>
  <si>
    <t>2024-07-15 19:01:44</t>
  </si>
  <si>
    <t>2024-07-15 19:02:10</t>
  </si>
  <si>
    <t>SD-851-252232-7921-18915</t>
  </si>
  <si>
    <t>SD-057-240715-417536-8191</t>
  </si>
  <si>
    <t>2024-07-15 18:52:49</t>
  </si>
  <si>
    <t>80+普通-普通区域-潍城区-龙熙园-15863633970-1000M-宽带上网投诉-次数0-202407150000601080</t>
  </si>
  <si>
    <t>202407150000601080</t>
  </si>
  <si>
    <t xml:space="preserve">202407150000601080#宽带账号：15863633970；宽带地址：潍坊潍城区城关街道福寿西街龙熙园4号楼；客户来电反映宽带网速慢，客户不配合排障，要求师傅上门，请协助处理，谢谢！联系电话：15863633970；联系人：先生；来电流水：2024071518493166920832303。 
</t>
  </si>
  <si>
    <t>2024-07-15 18:58:53</t>
  </si>
  <si>
    <t>2024-07-15 18:59:14</t>
  </si>
  <si>
    <t>SD-851-240317-16220-3226</t>
  </si>
  <si>
    <t>SD-057-240715-489752-4120</t>
  </si>
  <si>
    <t>2024-07-15 12:32:48</t>
  </si>
  <si>
    <t>【调研】-80+普通-普通区域-青州市-青州古城-13905363812-200M-宽带上网投诉-次数0-20240715123154X914159520</t>
  </si>
  <si>
    <t>20240715123154X914159520</t>
  </si>
  <si>
    <t xml:space="preserve">流程受理流水号：20240715123115139053638121062543
客户号码:13905363812
客户姓名:杨**
投诉地市:潍坊
来话流水:2024071512304728720865081
宽带账号:13905363812
宽带账号归属地市:潍坊
宽带账号归属区县:青州市
故障地址:潍坊青州市王府街道玲珑山南路青州古城61号（南营街长园巷12号外墙）*********
联系电话:13905363812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12:25:29
具体故障现象:打不开网页，
客户其他诉求:
客户来电反映宽带无法使用，线上排障不认可
</t>
  </si>
  <si>
    <t>2024-07-15 12:36:23</t>
  </si>
  <si>
    <t>SD-057-240715-637912-9601</t>
  </si>
  <si>
    <t>2024-07-15 21:15:23</t>
  </si>
  <si>
    <t>【调研】-80+银卡-普通区域-昌邑市-辛安庄自然村-15095257327-1000M-宽带上网投诉-次数0-202407150000655884</t>
  </si>
  <si>
    <t>202407150000655884</t>
  </si>
  <si>
    <t>202407150000655884#宽带账号：15095257327；宽带地址：潍坊昌邑市柳疃镇辛安庄辛安庄自然村扩容34号箱*********；接入方式：FTTH，当前是否在线：在线，端到端诊断结果：客户侧设备问题，是否智能网关：，客户反映从**时间开始****无法使用，具体现象：连不上网，要求尽快处理回复！来电流水：2024071521120889720896949，联系电话：本机</t>
  </si>
  <si>
    <t>2024-07-15 21:21:35</t>
  </si>
  <si>
    <t>2024-07-15 21:21:54</t>
  </si>
  <si>
    <t>SD-851-257497-1058-10345</t>
  </si>
  <si>
    <t>SD-057-240715-126475-4717</t>
  </si>
  <si>
    <t>2024-07-15 13:17:02</t>
  </si>
  <si>
    <t>普通区域-奎文区-香榭丽舍-13869692985-300M-宽带上网投诉-次数0-20240715131412X452763610</t>
  </si>
  <si>
    <t>20240715131412X452763610</t>
  </si>
  <si>
    <t xml:space="preserve">流程受理流水号：20240715131340138696929851068745
客户号码:13869692985
客户姓名:侯**
投诉地市:潍坊
来话流水:2024071513022523820864218
宽带账号:13869692985
宽带账号归属地市:潍坊
宽带账号归属区县:奎文区
故障地址:潍坊奎文区潍洲路街道环湖路香榭丽舍4号楼*********
联系电话:13869692985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光功率:-21.61
故障大类:宽带/电视
故障细类:宽带无法上网(专席)
携转原因:
故障时间:2024-07-15 13:13:57
具体故障现象:光猫灯正常但电脑手机无法上网，
客户其他诉求:
</t>
  </si>
  <si>
    <t>2024-07-15 13:31:10</t>
  </si>
  <si>
    <t>2024-07-15 13:31:30</t>
  </si>
  <si>
    <t>SD-057-240715-960137-4140</t>
  </si>
  <si>
    <t>2024-07-15 12:34:45</t>
  </si>
  <si>
    <t>普通区域-青州市-戴家庄村-18053648279-500M-宽带上网投诉-次数0-20240715102900X540905668</t>
  </si>
  <si>
    <t>20240715102900X540905668</t>
  </si>
  <si>
    <t>平台流水号部转-20240700150054申诉信息流水号部-20240700145819郝振阳联系电话18053648279申诉涉及号码18053648279潍坊2024-07-14 21:32:45宽带盒子安装在我家墙上宽带还无法安装说是端口满了，和10086反应给的答复是向上申请了让先等几个月还不一定能申请下来，让移走宽带盒子半个月了也没回信。想让他们把宽带安装上，宽带盒子移走。
此投诉为工信部自查单，请立即联系客户处理，做好沟通解释工作，并于第3个工作日的17：00前将投诉处理报告上传至工单附件中。</t>
  </si>
  <si>
    <t>2024-07-15 12:37:05</t>
  </si>
  <si>
    <t>2024-07-15 12:37:45</t>
  </si>
  <si>
    <t>SD-851-337499-4199-7182</t>
  </si>
  <si>
    <t>SD-057-240715-987312-5207</t>
  </si>
  <si>
    <t>2024-07-15 14:05:02</t>
  </si>
  <si>
    <t>【调研】-80+银卡-(目标)普通区域-临朐县-三元新村小区-18764610563-300M-宽带上网投诉-次数0-20240715140217X337418835</t>
  </si>
  <si>
    <t>20240715140217X337418835</t>
  </si>
  <si>
    <t xml:space="preserve">【农村网络投诉】流程受理流水号：20240715140130187646105631075556
客户号码:18764610563
客户姓名:魏**
投诉地市:潍坊
来话流水:2024071513582965120877477
宽带账号:18764610563
宽带账号归属地市:潍坊
宽带账号归属区县:临朐县
故障地址:潍坊临朐县城关街道骈邑路三元新村小区3号楼*********
联系电话:18253687545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故障时间:2024-07-15 14:01:59
具体故障现象:提示网络无法连接，重启未恢复，请协助，谢谢。
客户其他诉求:
</t>
  </si>
  <si>
    <t>2024-07-15 14:11:18</t>
  </si>
  <si>
    <t>2024-07-15 14:11:40</t>
  </si>
  <si>
    <t>SD-852-308721-2915-29714</t>
  </si>
  <si>
    <t>SD-057-240715-860945-6193</t>
  </si>
  <si>
    <t>2024-07-15 15:20:51</t>
  </si>
  <si>
    <t>普通区域-潍城区-丽景酒店片区-15763083031-200M-宽带上网投诉-次数0-202407150000424591</t>
  </si>
  <si>
    <t>2024-07-16 16:21:00</t>
  </si>
  <si>
    <t>202407150000424591</t>
  </si>
  <si>
    <t xml:space="preserve">202407150000424591#流程受理流水号：20240715151922157630830311092142
客户号码:15763083031
客户姓名:刘**
投诉地市:潍坊
来话流水:2024071515185702020883117
宽带账号:15763083031
宽带账号归属地市:潍坊
宽带账号归属区县:潍城区
故障地址:潍坊潍城区城关街道和平路丽景酒店片区市场1号箱2F管道井*********
联系电话:15763083031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故障细类:宽带网速慢/卡顿
携转原因:
故障时间:2024-07-15 15:19:36
具体故障现象:打不开网页，
客户其他诉求:客户侧为质差终端，要求上门更换终端并一并处理故障问题。
</t>
  </si>
  <si>
    <t>2024-07-15 15:21:54</t>
  </si>
  <si>
    <t>2024-07-15 15:22:12</t>
  </si>
  <si>
    <t>SD-057-240715-531679-4746</t>
  </si>
  <si>
    <t>2024-07-15 13:19:51</t>
  </si>
  <si>
    <t>【调研】-普通区域-昌乐县-世纪丽华-18765112393-200M-魔百和投诉-次数0-202407150000339714</t>
  </si>
  <si>
    <t>202407150000339714</t>
  </si>
  <si>
    <t>202407150000339714#【直接答复】手机号码: 1876511239302，2024-07-13 15:10:58开通移动高清黄金会员半年包业务，受理流水：536240713174365152，退费明细：合计：120.00元, 其中: 202407月份产生120.00元 。已与客户协商认可，请协助退费。
观影记录：无，
联系电话：18765112393，联系人：先生/女士，流水号：2024071510330867720892709。</t>
  </si>
  <si>
    <t>2024-07-15 13:21:54</t>
  </si>
  <si>
    <t>2024-07-15 13:22:25</t>
  </si>
  <si>
    <t>SD-057-240715-038954-7572</t>
  </si>
  <si>
    <t>2024-07-15 17:44:05</t>
  </si>
  <si>
    <t>普通区域-青州市-贾庄村自然村-13583696708-500M-魔百和投诉-次数0-20240715174134X494385131</t>
  </si>
  <si>
    <t>20240715174134X494385131</t>
  </si>
  <si>
    <t>【农村网络投诉】流程受理流水号：20240715173603135836967081123535
客户号码:13583696708
客户姓名:杨**
投诉地市:潍坊
来话流水:2024071517353405520820558
宽带账号:13583696708
宽带账号归属地市:潍坊
宽带账号归属区县:青州市
故障地址:潍坊青州市王府街道贾庄村贾庄村自然村二次k4号箱尹秀丽线杆*********
联系电话:13583696708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故障时间:2024-07-15 17:41:54
魔百和单播/组播:组播
具体故障现象:电视直播或点播无法观看，
客户其他诉求:
魔百和单/组播：组播</t>
  </si>
  <si>
    <t>2024-07-15 17:46:02</t>
  </si>
  <si>
    <t>2024-07-15 17:46:18</t>
  </si>
  <si>
    <t>SD-057-240715-097852-5130</t>
  </si>
  <si>
    <t>2024-07-15 14:01:32</t>
  </si>
  <si>
    <t>【调研】-80+普通-普通区域-青州市-桃行村-15095122667-100M-宽带上网投诉-次数0-202407150000361840</t>
  </si>
  <si>
    <t>2024-07-16 15:02:00</t>
  </si>
  <si>
    <t>202407150000361840</t>
  </si>
  <si>
    <t xml:space="preserve">202407150000361840#流程受理流水号：20240715135953150951226671075260
客户号码:15095122667
客户姓名:王**
投诉地市:潍坊
来话流水:2024071513592492220886069
宽带账号:15095122667
宽带账号归属地市:潍坊
宽带账号归属区县:青州市
故障地址:潍坊青州市庙子镇桃行桃行村大桃行村3号箱（村委）*********
联系电话:15095122667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故障时间:2024-07-15 14:00:26
具体故障现象:光猫亮红灯，
客户其他诉求:客户侧为质差终端，要求上门更换终端并一并处理故障问题。
</t>
  </si>
  <si>
    <t>2024-07-15 14:09:07</t>
  </si>
  <si>
    <t>2024-07-15 14:09:42</t>
  </si>
  <si>
    <t>SD-057-240715-819462-9230</t>
  </si>
  <si>
    <t>2024-07-15 20:26:20</t>
  </si>
  <si>
    <t>80+银卡-普通区域-寿光市-太平村自然村-15053649615-1000M-宽带上网投诉-次数0-20240715202421X261552961</t>
  </si>
  <si>
    <t>20240715202421X261552961</t>
  </si>
  <si>
    <t xml:space="preserve">【农村网络投诉】流程受理流水号：20240715202354150536496151148798
客户号码:15053649615
客户姓名:马**
投诉地市:潍坊
来话流水:2024071520222394820807923
宽带账号:15053649615
宽带账号归属地市:潍坊
宽带账号归属区县:寿光市
故障地址:潍坊寿光市台头镇太平村太平村西南0号楼*********
联系电话:15053649615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故障细类:网速慢/上网掉线(专席)
携转原因:
故障时间:2024-07-15 20:24:12
具体故障现象:网速慢：路由器年限未超过，位置开阔，重启未恢复，光猫自带WIFI未开启，网线支持，排查未恢复，请协助处理，谢谢。
客户其他诉求:
</t>
  </si>
  <si>
    <t>2024-07-15 20:29:21</t>
  </si>
  <si>
    <t>2024-07-15 20:29:43</t>
  </si>
  <si>
    <t>SD-851-255460-15337-1623</t>
  </si>
  <si>
    <t>SD-057-240715-462789-6374</t>
  </si>
  <si>
    <t>2024-07-15 15:35:09</t>
  </si>
  <si>
    <t>【调研】-80+普通-普通区域-昌邑市-南斜村自然村-15264637225-1000M-宽带上网投诉-次数0-202407150000436870</t>
  </si>
  <si>
    <t>202407150000436870</t>
  </si>
  <si>
    <t>202407150000436870#宽带账号：***；宽带地址：潍坊昌邑市石埠镇南斜村南斜村自然村南斜村2号箱西南*****；客户来电反映宽带无法使用，客户不在现场，无法配合线上指导要求上门，请协助处理，谢谢！联系电话：13053625344联系人：刘*；来电流水：2024071515292479520821320</t>
  </si>
  <si>
    <t>2024-07-15 15:37:23</t>
  </si>
  <si>
    <t>2024-07-15 15:38:05</t>
  </si>
  <si>
    <t>SD-851-295349-17958-10486</t>
  </si>
  <si>
    <t>SD-057-240715-298617-7953</t>
  </si>
  <si>
    <t>2024-07-15 18:23:40</t>
  </si>
  <si>
    <t>80+金卡-普通区域-诸城市-东鹿家庄-13573688253-500M-宽带上网投诉-次数0-20240715182249X969041162</t>
  </si>
  <si>
    <t>20240715182249X969041162</t>
  </si>
  <si>
    <t xml:space="preserve">【农村网络投诉】流程受理流水号：20240715182235135736882531132740
客户号码:13573688253
客户姓名:鹿**
投诉地市:潍坊
来话流水:2024071518064261720832787
宽带账号:13573688253
宽带账号归属地市:潍坊
宽带账号归属区县:诸城市
故障地址:潍坊诸城市百尺河镇东鹿家庄村东鹿家庄东鹿家庄村中西9#箱*********
联系电话:13573688253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故障细类:网速慢/上网掉线(专席)
携转原因:
故障时间:2024-07-15 18:22:03
具体故障现象:网速慢卡顿，
客户其他诉求:
</t>
  </si>
  <si>
    <t>2024-07-15 18:27:56</t>
  </si>
  <si>
    <t>2024-07-15 18:28:20</t>
  </si>
  <si>
    <t>SD-057-240715-815439-1814</t>
  </si>
  <si>
    <t>2024-07-15 10:04:44</t>
  </si>
  <si>
    <t>【调研】-普通区域--null--宽带上网投诉-次数1-202407120000513389</t>
  </si>
  <si>
    <t>2024-07-16 11:05:00</t>
  </si>
  <si>
    <t>2024-07-15 11:23:55</t>
  </si>
  <si>
    <t>SD-057-240715-762581-7989</t>
  </si>
  <si>
    <t>2024-07-15 18:29:09</t>
  </si>
  <si>
    <t>80+金卡-普通区域-青州市-埠口村自然村-15063626399-300M-宽带上网投诉-次数0-20240715182618X178881423</t>
  </si>
  <si>
    <t>20240715182618X178881423</t>
  </si>
  <si>
    <t xml:space="preserve">【农村网络投诉】流程受理流水号：20240715182550150636263991133269
客户号码:15063626399
客户姓名:王**
投诉地市:潍坊
来话流水:2024071518200292420837151
宽带账号:15063626399
宽带账号归属地市:潍坊
宽带账号归属区县:青州市
故障地址:潍坊青州市东夏镇埠口村埠口村自然村扩容9号箱(村南偏西王奇光)*********
联系电话:15953665365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18:25:37
具体故障现象:光猫灯正常但电脑手机无法上网，
客户其他诉求:
</t>
  </si>
  <si>
    <t>2024-07-15 18:31:12</t>
  </si>
  <si>
    <t>2024-07-15 18:31:50</t>
  </si>
  <si>
    <t>SD-851-291920-8051-15978</t>
  </si>
  <si>
    <t>SD-057-240715-453260-8039</t>
  </si>
  <si>
    <t>2024-07-15 18:35:21</t>
  </si>
  <si>
    <t>【调研】-普通区域-寒亭区-碱滩村自然村-13153617815-300M-宽带上网投诉-次数0-202407150000590720</t>
  </si>
  <si>
    <t>202407150000590720</t>
  </si>
  <si>
    <t>202407150000590720#导航立单,客户通过语音导航反馈宽带故障问题,经诊断光猫设备性能不佳,要求装维回访处理,请协助.联系电话：13153617815</t>
  </si>
  <si>
    <t>2024-07-15 18:38:59</t>
  </si>
  <si>
    <t>SD-057-240715-193705-8025</t>
  </si>
  <si>
    <t>【追1】80+普通-FTTR-普通区域-奎文区-九龙花园（公路局宿舍）-15065635232-1000M-宽带上网投诉-次数0-20240715183152X512972809</t>
  </si>
  <si>
    <t>20240715183152X512972809</t>
  </si>
  <si>
    <t xml:space="preserve">流程受理流水号：20240715183119150656352321134099
客户号码:15065635232
客户姓名:贾**
投诉地市:潍坊
来话流水:2024071518305561420814746
宽带账号:15065635232
宽带账号归属地市:潍坊
宽带账号归属区县:高新
故障地址:潍坊高新高新城区北海路九龙花园（公路局宿舍）1号楼*********
联系电话:15065635232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18:31:38
具体故障现象:打不开网页，
客户其他诉求:
</t>
  </si>
  <si>
    <t>2024-07-15 18:34:18</t>
  </si>
  <si>
    <t>2024-07-15 18:35:53</t>
  </si>
  <si>
    <t>SD-851-254570-18013-23148</t>
  </si>
  <si>
    <t>SD-057-240715-591640-8918</t>
  </si>
  <si>
    <t>2024-07-15 20:00:07</t>
  </si>
  <si>
    <t>(目标)普通区域-高密市-凯宇凤城尚品-13805362826-200M-宽带上网投诉-次数0-202407150000633604</t>
  </si>
  <si>
    <t>202407150000633604</t>
  </si>
  <si>
    <t>202407150000633604#【已关注中国移动10086微信公众号】流程受理流水号：20240715195827138053628261145772
客户号码:13805362826
客户姓名:单*
投诉地市:潍坊
来话流水:2024071519580268820898376
宽带账号:13805362826
宽带账号归属地市:潍坊
宽带账号归属区县:高密市
故障地址:潍坊高密市朝阳街道凤凰大街凯宇凤城尚品49号楼*********
联系电话:13805362826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19:57:41
具体故障现象:光信号亮红灯：拔插捋直光纤线未恢复，请协助，谢谢
客户其他诉求:
;宽带小区$[凯宇凤城尚品]$</t>
  </si>
  <si>
    <t>2024-07-15 20:08:16</t>
  </si>
  <si>
    <t>2024-07-15 20:08:36</t>
  </si>
  <si>
    <t>SD-057-240715-164820-1793</t>
  </si>
  <si>
    <t>2024-07-15 10:02:47</t>
  </si>
  <si>
    <t>【调研】-普通区域-高密市-碾头小区D区-15065611542-100M-宽带上网投诉-次数0-202407150000177513</t>
  </si>
  <si>
    <t>2024-07-16 11:03:00</t>
  </si>
  <si>
    <t>202407150000177513</t>
  </si>
  <si>
    <t xml:space="preserve">202407150000177513#宽带账号：15065611542；宽带地址：潍坊高密市密水街道顺河路碾头小区D区扩容12号楼*********客户来电反映宽带魔百盒卡顿，经查询客户侧为质差终端，请协助上门更换终端并一并处理故障问题，谢谢！联系电话：15065611542；来电流水：2024071510004882020855979
</t>
  </si>
  <si>
    <t>2024-07-15 10:09:42</t>
  </si>
  <si>
    <t>2024-07-15 10:10:15</t>
  </si>
  <si>
    <t>SD-057-240715-261879-7932</t>
  </si>
  <si>
    <t>2024-07-15 18:20:38</t>
  </si>
  <si>
    <t>普通区域-奎文区-鑫叶小区-15763605868-100M-宽带上网投诉-次数0-20240715181851X731521286</t>
  </si>
  <si>
    <t>20240715181851X731521286</t>
  </si>
  <si>
    <t xml:space="preserve">流程受理流水号：20240715181730157636058681131900
客户号码:15763605868
客户姓名:刘**
投诉地市:潍坊
来话流水:2024071518172020620816651
宽带账号:15763605868
宽带账号归属地市:潍坊
宽带账号归属区县:奎文区
故障地址:潍坊奎文区廿里堡街道文化路鑫叶小区9号楼*********
联系电话:15763605868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18:18:24
具体故障现象:用户无法提供具体故障现象，
客户其他诉求:
</t>
  </si>
  <si>
    <t>2024-07-15 18:39:53</t>
  </si>
  <si>
    <t>2024-07-15 18:42:03</t>
  </si>
  <si>
    <t>SD-057-240715-847296-8970</t>
  </si>
  <si>
    <t>2024-07-15 20:05:22</t>
  </si>
  <si>
    <t>普通区域-寿光市-百合嘉苑-17353406112-300M-宽带上网投诉-次数0-20240715200355X351342560</t>
  </si>
  <si>
    <t>20240715200355X351342560</t>
  </si>
  <si>
    <t xml:space="preserve">流程受理流水号：20240715200327173534061121146390
客户号码:17353406112
客户姓名:耿**
投诉地市:潍坊
来话流水:2024071520011794220813347
宽带账号:17353406112
宽带账号归属地市:潍坊
宽带账号归属区县:寿光市
故障地址:潍坊寿光市圣城街道建新街百合嘉苑3号楼*********
联系电话:13791656110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故障细类:电脑上网出现故障(专席)
携转原因:
故障时间:2024-07-15 20:04:08
具体故障现象:提示网络无法连接，
客户其他诉求:
</t>
  </si>
  <si>
    <t>2024-07-15 20:12:42</t>
  </si>
  <si>
    <t>2024-07-15 20:13:04</t>
  </si>
  <si>
    <t>SD-851-323593-11630-17508</t>
  </si>
  <si>
    <t>SD-057-240715-723598-8926</t>
  </si>
  <si>
    <t>2024-07-15 20:00:51</t>
  </si>
  <si>
    <t>普通区域-诸城市-兰花清韵-15863610824-300M-宽带上网投诉-次数0-202407150000632322</t>
  </si>
  <si>
    <t>202407150000632322</t>
  </si>
  <si>
    <t>202407150000632322#宽带账号：15863610824；宽带地址：潍坊诸城市舜王街道206国道兰花清韵7号楼；客户来电反映移动高清*****，客户不在现场，无法配合线上指导，要求上门，请协助处理，谢谢！联系电话：15253616808；联系人：先生；来电流水：2024071519552064220885369</t>
  </si>
  <si>
    <t>2024-07-15 20:04:53</t>
  </si>
  <si>
    <t>2024-07-15 20:05:26</t>
  </si>
  <si>
    <t>SD-851-309939-33370-23342</t>
  </si>
  <si>
    <t>SD-057-240715-578643-4978</t>
  </si>
  <si>
    <t>2024-07-15 13:45:53</t>
  </si>
  <si>
    <t>80+银卡-FTTR-普通区域-奎文区-中梁颐和雅筑-15163642736-1000M-宽带上网投诉-次数0-202407150000353134</t>
  </si>
  <si>
    <t>202407150000353134</t>
  </si>
  <si>
    <t xml:space="preserve">202407150000353134#【已关注中国移动10086微信公众号】流程受理流水号：20240715134502151636427361072771
客户号码:15163642736
客户姓名:陈**
投诉地市:潍坊
来话流水:2024071513443309620849856
宽带账号:15163642736
宽带账号归属地市:潍坊
宽带账号归属区县:奎文区
故障地址:潍坊奎文区高新城区宝通街中梁颐和雅筑30号楼*********
联系电话:15163642736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光功率:-21.36
故障大类:宽带/电视
故障细类:宽带无法上网
携转原因:
故障时间:2024-07-15 13:46:06
具体故障现象:光猫亮红灯，
客户其他诉求:客户侧为质差终端，要求上门更换终端并一并处理故障问题。
</t>
  </si>
  <si>
    <t>2024-07-15 13:52:06</t>
  </si>
  <si>
    <t>2024-07-15 13:53:30</t>
  </si>
  <si>
    <t>SD-851-235500-14937-14199</t>
  </si>
  <si>
    <t>SD-057-240715-609431-8023</t>
  </si>
  <si>
    <t>2024-07-15 18:32:53</t>
  </si>
  <si>
    <t>普通区域-寿光市-西刘营社区别墅区-15853661039-100M-宽带上网投诉-次数0-202407150000589980</t>
  </si>
  <si>
    <t>202407150000589980</t>
  </si>
  <si>
    <t xml:space="preserve">202407150000589980#流程受理流水号：20240715183211158536610391134218
客户号码:15853661039
客户姓名:周**
投诉地市:潍坊
来话流水:2024071518313020920818617
宽带账号:15853661039
宽带账号归属地市:潍坊
宽带账号归属区县:寿光市
故障地址:潍坊寿光市稻田镇西刘营村西刘营社区别墅区别墅区5号箱*********
联系电话:15244425111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故障时间:2024-07-15 18:32:30
具体故障现象:提示网络无法连接，
客户其他诉求:客户侧为质差终端，要求上门更换终端并一并处理故障问题。
</t>
  </si>
  <si>
    <t>2024-07-15 18:41:01</t>
  </si>
  <si>
    <t>2024-07-15 18:42:42</t>
  </si>
  <si>
    <t>SD-057-240715-265978-8041</t>
  </si>
  <si>
    <t>2024-07-15 18:35:29</t>
  </si>
  <si>
    <t>普通区域-寿光市-千榕家纺家属院-15963663086-300M-宽带上网投诉-次数0-20240715183408X648064940 三级督办</t>
  </si>
  <si>
    <t>20240715183408X648064940</t>
  </si>
  <si>
    <t xml:space="preserve">流程受理流水号：20240715183252159636630861134306
客户号码:15963663086
客户姓名:董**
投诉地市:潍坊
来话流水:2024071518321853420824009
宽带账号:15963663086
宽带账号归属地市:潍坊
宽带账号归属区县:寿光市
故障地址:潍坊寿光市圣城街道圣城街千榕家纺家属院南楼*********
联系电话:15065629936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18:33:03
具体故障现象:光猫亮红灯，
客户其他诉求:
</t>
  </si>
  <si>
    <t>2024-07-15 18:43:28</t>
  </si>
  <si>
    <t>2024-07-15 18:45:34</t>
  </si>
  <si>
    <t>SD-057-240715-246851-9241</t>
  </si>
  <si>
    <t>2024-07-15 20:29:02</t>
  </si>
  <si>
    <t>80+普通-普通区域-奎文区-华府一品-13869676826-1000M-魔百和投诉-次数0-20240715202623X383178129</t>
  </si>
  <si>
    <t>20240715202623X383178129</t>
  </si>
  <si>
    <t>流程受理流水号：20240715202145138696768261148545
客户号码:13869676826
客户姓名:单**
投诉地市:潍坊
来话流水:2024071520213862020804622
宽带账号:13869676826
宽带账号归属地市:潍坊
宽带账号归属区县:奎文区
故障地址:潍坊奎文区广文街道健康街华府一品10号楼*********
联系电话:13869676826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光功率:-15.83
故障大类:宽带/电视
故障细类:移动高清电视故障(专席)
携转原因:
故障时间:2024-07-15 20:33:15
魔百和单播/组播:组播
具体故障现象:电视机提示无信号，
客户其他诉求:客户来电反映家里电视无法观看，打开突然出现广告界面，声音很大无法关闭，请协助处理，谢谢
魔百和单/组播：组播</t>
  </si>
  <si>
    <t>2024-07-15 20:31:12</t>
  </si>
  <si>
    <t>2024-07-15 20:31:40</t>
  </si>
  <si>
    <t>SD-851-293566-17537-15582</t>
  </si>
  <si>
    <t>SD-057-240715-068724-4958</t>
  </si>
  <si>
    <t>2024-07-15 13:44:05</t>
  </si>
  <si>
    <t>80+普通-普通区域-安丘市-永安路南头东小关村委沿街-15863608739-1000M-宽带上网投诉-次数0-20240715134141X101888151</t>
  </si>
  <si>
    <t>20240715134141X101888151</t>
  </si>
  <si>
    <t xml:space="preserve">【农村网络投诉】流程受理流水号：20240715134043158636087391072189
客户号码:15863608739
客户姓名:孙*
投诉地市:潍坊
来话流水:2024071513400011420812070
宽带账号:15863608739
宽带账号归属地市:潍坊
宽带账号归属区县:安丘市
故障地址:潍坊安丘市兴安街道永安路永安路南头东小关村委沿街东小关村委沿街8号箱景芝酒业*********
联系电话:15863608739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故障时间:2024-07-15 13:40:32
具体故障现象:网关光功率
-31.54
客户其他诉求:
</t>
  </si>
  <si>
    <t>2024-07-15 13:46:16</t>
  </si>
  <si>
    <t>2024-07-15 13:46:41</t>
  </si>
  <si>
    <t>SD-851-271398-19097-9428</t>
  </si>
  <si>
    <t>SD-057-240715-908532-7999</t>
  </si>
  <si>
    <t>2024-07-15 18:30:08</t>
  </si>
  <si>
    <t>【调研】-80+白金-普通区域-青州市-观音沟村-18765198288-1000M-宽带上网投诉-次数0-202407150000587338</t>
  </si>
  <si>
    <t>202407150000587338</t>
  </si>
  <si>
    <t>202407150000587338#宽带账号：18765198288；宽带地址：潍坊青州市王府街道观音沟村观音沟村扩容1号箱(张在国）***；客户来电反映宽带不能用 ，要求师傅上门，请协助处理，谢谢！联系电话：15153665336；联系人：；来电流水：。 2024071518242722920869288</t>
  </si>
  <si>
    <t>2024-07-15 18:34:03</t>
  </si>
  <si>
    <t>2024-07-15 18:37:54</t>
  </si>
  <si>
    <t>SD-851-289971-27647-25306</t>
  </si>
  <si>
    <t>SD-057-240715-715836-8059</t>
  </si>
  <si>
    <t>2024-07-15 18:38:02</t>
  </si>
  <si>
    <t>普通区域-寒亭区-寒一村自然村-15866151836-1000M-魔百和投诉-次数0-20240715183510X710596994</t>
  </si>
  <si>
    <t>20240715183510X710596994</t>
  </si>
  <si>
    <t>【农村网络投诉】流程受理流水号：20240715183439158661518361134555
客户号码:15866151836
客户姓名:王**
投诉地市:潍坊
来话流水:2024071518191281020830854
宽带账号:15866151836
宽带账号归属地市:潍坊
宽带账号归属区县:寒亭区
故障地址:潍坊寒亭区寒亭街道寒一村寒一村自然村寒一村35号箱*********
联系电话:15866151836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故障时间:2024-07-15 18:34:55
魔百和单播/组播:组播
具体故障现象:电视提示网络类错误，卡在亲情网的界面上
客户其他诉求:
魔百和单/组播：组播</t>
  </si>
  <si>
    <t>2024-07-15 18:44:10</t>
  </si>
  <si>
    <t>2024-07-15 18:47:13</t>
  </si>
  <si>
    <t>SD-851-299230-6046-28392</t>
  </si>
  <si>
    <t>SD-057-240715-780619-1785</t>
  </si>
  <si>
    <t>2024-07-15 10:02:19</t>
  </si>
  <si>
    <t>普通区域-高密市-鲁家园自然村-13616465908-100M-宽带上网投诉-次数0-20240715100054X854524487</t>
  </si>
  <si>
    <t>20240715100054X854524487</t>
  </si>
  <si>
    <t xml:space="preserve">【农村网络投诉】流程受理流水号：20240715095946136164659081025407
客户号码:13616465908
客户姓名:葛**
投诉地市:潍坊
来话流水:2024071509591030620834438
宽带账号:13616465908
宽带账号归属地市:潍坊
宽带账号归属区县:高密市
故障地址:潍坊高密市胶河生态园鲁家园鲁家园自然村鲁家园11号41#箱*********
联系电话:13616465908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10:01:39
具体故障现象:光猫亮红灯，
客户其他诉求:
</t>
  </si>
  <si>
    <t>2024-07-15 10:04:42</t>
  </si>
  <si>
    <t>2024-07-15 10:05:05</t>
  </si>
  <si>
    <t>SD-851-321266-21284-12545</t>
  </si>
  <si>
    <t>SD-057-240715-210943-1832</t>
  </si>
  <si>
    <t>2024-07-15 10:05:31</t>
  </si>
  <si>
    <t>【调研】-80+普通-普通区域-奎文区-翰香苑东区-13406612956-300M-宽带上网投诉-次数0-202407150000179448</t>
  </si>
  <si>
    <t>202407150000179448</t>
  </si>
  <si>
    <t>202407150000179448#用户来电宽带无法正常使用，要求师傅上门，烦请协助谢谢
联系人:男士  联系电话:本机   录音流水：2024071510021507820875018</t>
  </si>
  <si>
    <t>2024-07-15 10:08:39</t>
  </si>
  <si>
    <t>2024-07-15 10:08:58</t>
  </si>
  <si>
    <t>SD-057-240715-207968-8024</t>
  </si>
  <si>
    <t>2024-07-15 18:32:56</t>
  </si>
  <si>
    <t>【重投】-普通区域-青州市-康家庄村-15964336295-100M-宽带上网投诉-次数0-20240715183147X507917582</t>
  </si>
  <si>
    <t>20240715183147X507917582</t>
  </si>
  <si>
    <t xml:space="preserve">【农村网络投诉】流程受理流水号：20240715182554159643362951133284
客户号码:15964336295
客户姓名:张**
投诉地市:潍坊
来话流水:2024071518250620020873909
宽带账号:15964336295
宽带账号归属地市:潍坊
宽带账号归属区县:青州市
故障地址:潍坊青州市邵庄镇康家庄村康家庄村
联系电话:18764822143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18:30:46
具体故障现象:光猫亮红灯，
客户其他诉求:
</t>
  </si>
  <si>
    <t>2024-07-15 18:33:54</t>
  </si>
  <si>
    <t>2024-07-15 18:34:45</t>
  </si>
  <si>
    <t>SD-057-240715-857362-8939</t>
  </si>
  <si>
    <t>2024-07-15 20:02:13</t>
  </si>
  <si>
    <t>80+银卡-普通区域-潍城区-翠竹园小区-18853696772-1000M-宽带上网投诉-次数0-202407150000634106</t>
  </si>
  <si>
    <t>202407150000634106</t>
  </si>
  <si>
    <t>202407150000634106#【已关注中国移动10086微信公众号】流程受理流水号：20240715195921188536967721145902
客户号码:18853696772
客户姓名:刘**
投诉地市:潍坊
来话流水:2024071519582954320800483
宽带账号:18853696772
宽带账号归属地市:潍坊
宽带账号归属区县:潍城区
故障地址:潍坊潍城区城关街道福寿西街翠竹园小区6号楼*********
联系电话:18853696772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故障细类:网速慢/上网掉线(专席)
携转原因:
故障时间:2024-07-15 19:58:15
具体故障现象:网速慢卡顿，检查网线，所有网站都慢，超5类网线，千兆路由器，一号千兆口，重启设备,放在宽阔地方.
客户其他诉求:客户要求现场测速，客户白天不在家，要求自己带电脑测速，要求补偿，请处理，谢谢
;宽带小区$[翠竹园小区]$</t>
  </si>
  <si>
    <t>2024-07-15 20:08:59</t>
  </si>
  <si>
    <t>2024-07-15 20:09:18</t>
  </si>
  <si>
    <t>SD-851-302041-1269-19241</t>
  </si>
  <si>
    <t>SD-057-240715-394025-9184</t>
  </si>
  <si>
    <t>2024-07-15 20:20:53</t>
  </si>
  <si>
    <t>普通区域-奎文区-樱园东区-15966121531-200M-宽带上网投诉-次数0-20240715201856X936968376</t>
  </si>
  <si>
    <t>20240715201856X936968376</t>
  </si>
  <si>
    <t xml:space="preserve">流程受理流水号：20240715201710159661215311148026
客户号码:15966121531
客户姓名:王**
投诉地市:潍坊
来话流水:2024071520163739820882522
宽带账号:15966121531
宽带账号归属地市:潍坊
宽带账号归属区县:奎文区
故障地址:潍坊奎文区梨园街道樱前街樱园东区29号楼*********
联系电话:13792601762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20:18:39
具体故障现象:光猫亮红灯，
客户其他诉求:
</t>
  </si>
  <si>
    <t>2024-07-15 20:22:05</t>
  </si>
  <si>
    <t>2024-07-15 20:22:35</t>
  </si>
  <si>
    <t>SD-057-240715-798561-8036</t>
  </si>
  <si>
    <t>2024-07-15 18:35:13</t>
  </si>
  <si>
    <t>普通区域-高密市-柏城晏子路中柏韩美北至赵家村沿街-13583687192-300M-宽带上网投诉-次数0-202407150000591586</t>
  </si>
  <si>
    <t>202407150000591586</t>
  </si>
  <si>
    <t xml:space="preserve">202407150000591586#流程受理流水号：20240715183342135836871921134415
客户号码:13583687192
客户姓名:葛**
投诉地市:潍坊
来话流水:2024071518331117620829777
宽带账号:13583687192
宽带账号归属地市:潍坊
宽带账号归属区县:高密市
故障地址:潍坊高密市柏城镇晏子路柏城晏子路中柏韩美北至赵家村沿街晏子路逄乐15号箱*********
联系电话:15163651016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光功率:-23.56
故障大类:宽带/电视
故障细类:宽带无法上网
携转原因:
故障时间:2024-07-15 18:34:20
具体故障现象:网速慢卡顿，
客户其他诉求:客户侧为质差终端，要求上门更换终端并一并处理故障问题。
</t>
  </si>
  <si>
    <t>2024-07-15 18:39:47</t>
  </si>
  <si>
    <t>2024-07-15 18:40:32</t>
  </si>
  <si>
    <t>SD-057-240715-246187-8074</t>
  </si>
  <si>
    <t>2024-07-15 18:39:23</t>
  </si>
  <si>
    <t>普通区域-安丘市-安丘郝家庄村-15169680139-300M-宽带上网投诉-次数0-202407150000593416</t>
  </si>
  <si>
    <t>202407150000593416</t>
  </si>
  <si>
    <t>202407150000593416#流程受理流水号：20240715183853151696801391135141
客户号码:15169680139
客户姓名:郝**
投诉地市:潍坊
来话流水:2024071518370560120854948
宽带账号:15169680139
宽带账号归属地市:潍坊
宽带账号归属区县:安丘市
故障地址:潍坊安丘市贾戈街道郝家庄郝家庄村31号箱*********
联系电话:17353686926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18:40:29
具体故障现象:光猫亮红灯，
客户其他诉求:
;宽带小区$[安丘郝家庄村]$</t>
  </si>
  <si>
    <t>2024-07-15 18:44:59</t>
  </si>
  <si>
    <t>2024-07-15 18:46:49</t>
  </si>
  <si>
    <t>SD-057-240715-468192-8978</t>
  </si>
  <si>
    <t>2024-07-15 20:05:54</t>
  </si>
  <si>
    <t>【调研】-80+金卡-普通区域-临朐县-莱茵名都二期-18765676111-500M-宽带上网投诉-次数0-202407150000633942</t>
  </si>
  <si>
    <t>202407150000633942</t>
  </si>
  <si>
    <t>202407150000633942#宽带账号：18765676111；宽带地址：潍坊临朐县城关街道新华路莱茵名都二期9号楼；客户来电反映宽带不好用，客户不配合排障，要求上门，请协助处理，谢谢！联系电话：18678017000；联系人：高*；来电流水：2024071520014075220815115</t>
  </si>
  <si>
    <t>2024-07-15 20:12:36</t>
  </si>
  <si>
    <t>SD-057-240715-763402-1806</t>
  </si>
  <si>
    <t>2024-07-15 10:03:55</t>
  </si>
  <si>
    <t>80+普通-普通区域-潍城区-潍坊机床城一期-13468494003-200M-宽带上网投诉-次数0-202407150000179952</t>
  </si>
  <si>
    <t>2024-07-16 11:04:00</t>
  </si>
  <si>
    <t>202407150000179952</t>
  </si>
  <si>
    <t>202407150000179952#【已关注中国移动10086微信公众号】导航立单,客户通过语音导航反馈宽带故障问题,经诊断光猫设备性能不佳,要求装维回访处理,请协助.联系电话：13468494003</t>
  </si>
  <si>
    <t>2024-07-15 10:09:55</t>
  </si>
  <si>
    <t>2024-07-15 10:10:17</t>
  </si>
  <si>
    <t>SD-057-240715-785093-4931</t>
  </si>
  <si>
    <t>2024-07-15 13:41:20</t>
  </si>
  <si>
    <t>80+普通-普通区域-寒亭区-东康家村自然村-15169605262-300M-宽带上网投诉-次数0-20240715133907X947213330</t>
  </si>
  <si>
    <t>20240715133907X947213330</t>
  </si>
  <si>
    <t xml:space="preserve">【农村网络投诉】流程受理流水号：20240715133721151696052621071783
客户号码:15169605262
客户姓名:康**
投诉地市:潍坊
来话流水:2024071513370133320888143
宽带账号:15169605262
宽带账号归属地市:潍坊
宽带账号归属区县:寒亭区
故障地址:潍坊寒亭区河滩镇东康家村东康家村自然村寒亭区河滩镇东康家村13号箱*********
联系电话:15169605262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13:38:36
具体故障现象:光猫亮红灯，
客户其他诉求:
</t>
  </si>
  <si>
    <t>2024-07-15 13:43:05</t>
  </si>
  <si>
    <t>2024-07-15 13:43:44</t>
  </si>
  <si>
    <t>SD-057-240715-209576-6367</t>
  </si>
  <si>
    <t>2024-07-15 15:34:26</t>
  </si>
  <si>
    <t>80+普通-普通区域-临朐县-弘盛华庭小区-13616361328-1000M-宽带上网投诉-次数0-202407150000439166</t>
  </si>
  <si>
    <t>202407150000439166</t>
  </si>
  <si>
    <t>202407150000439166#宽带账号：13616361328宽带地址：潍坊临朐县城关街道沂山路弘盛华庭小区2号楼*****，客户来电反映表示宽带网络无法使用，光猫自带无线，客户不在配合线上指导，要求上门，谢谢！联系电话：13616361328联系人：女士；来电流水：2024071515303368320836498</t>
  </si>
  <si>
    <t>2024-07-15 15:37:10</t>
  </si>
  <si>
    <t>2024-07-15 15:40:30</t>
  </si>
  <si>
    <t>SD-851-251403-12358-19941</t>
  </si>
  <si>
    <t>SD-057-240715-806172-6352</t>
  </si>
  <si>
    <t>2024-07-15 15:32:44</t>
  </si>
  <si>
    <t>【追1】普通区域-寿光市-新天地广场-15064412778-1000M-宽带上网投诉-次数0-20240715103523X923222253</t>
  </si>
  <si>
    <t>20240715103523X923222253</t>
  </si>
  <si>
    <t>平台流水号部转-20240700156106申诉信息流水号部-20240700140131于力辉联系电话18853696186申诉涉及号码15064412778潍坊2024-07-14 10:47:07自从定了他们的宽带并安装之后，就一直处于无法使用的状态，后经过打电话与其工作人员联系，他们建议我购买120元的千兆包，购买后仍然无法使用宽带，距办理至今已经快一个月，客服和营业厅一直踢皮球，或者装死，丝毫不给解决问题，态度轻蔑敷衍，到现在每天一个投诉电话打过去，任何效果都没有，我的诉求就是取消这条宽带，全额退款我所支出的费用
此投诉为工信部自查单，请立即联系客户处理，做好沟通解释工作，并于第3个工作日的17：00前将投诉处理报告上传至工单附件中。</t>
  </si>
  <si>
    <t>2024-07-15 15:38:57</t>
  </si>
  <si>
    <t>2024-07-15 15:39:21</t>
  </si>
  <si>
    <t>SD-057-240715-965783-9173</t>
  </si>
  <si>
    <t>2024-07-15 20:20:07</t>
  </si>
  <si>
    <t>80+银卡-FTTR-普通区域-奎文区-城投君悦府-13953658986-1000M-魔百和投诉-次数0-20240715201711X831970165</t>
  </si>
  <si>
    <t>20240715201711X831970165</t>
  </si>
  <si>
    <t>流程受理流水号：20240715201630139536589861147950
客户号码:13953658986
客户姓名:李**
投诉地市:潍坊
来话流水:2024071520131256620867232
宽带账号:13953658986
宽带账号归属地市:潍坊
宽带账号归属区县:奎文区
故障地址:潍坊奎文区广文街道胜利街城投君悦府6号楼*********
联系电话:13793627719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故障细类:移动高清电视故障(专席)
携转原因:
故障时间:2024-07-15 20:16:09
魔百和单播/组播:组播
具体故障现象:宽带正常使用，电视黑屏，机顶盒亮绿灯，尝试切换信号源无效，指导拔插高清线，未恢复，请协助处理，谢谢。
客户其他诉求:
魔百和单/组播：组播</t>
  </si>
  <si>
    <t>2024-07-15 20:26:18</t>
  </si>
  <si>
    <t>2024-07-15 20:27:13</t>
  </si>
  <si>
    <t>SD-851-261870-2276-15138</t>
  </si>
  <si>
    <t>SD-057-240715-471509-9252</t>
  </si>
  <si>
    <t>2024-07-15 20:29:37</t>
  </si>
  <si>
    <t>【调研】-80+普通-普通区域-安丘市-孟戈庄村自然村-15763088913-300M-魔百和投诉-次数0-20240715202831X511339698</t>
  </si>
  <si>
    <t>20240715202831X511339698</t>
  </si>
  <si>
    <t>【农村网络投诉】流程受理流水号：20240715202742157630889131149191
客户号码:15763088913
客户姓名:刘**
投诉地市:潍坊
来话流水:2024071520265768120827554
宽带账号:15763088913
宽带账号归属地市:潍坊
宽带账号归属区县:安丘市
故障地址:潍坊安丘市慈埠镇孟家庄村
联系电话:15763088913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故障细类:移动高清电视故障(专席)
携转原因:
故障时间:2024-07-15 20:28:25
魔百和单播/组播:组播
具体故障现象:黑屏
客户其他诉求:
魔百和单/组播：组播</t>
  </si>
  <si>
    <t>2024-07-15 20:31:48</t>
  </si>
  <si>
    <t>2024-07-15 20:32:14</t>
  </si>
  <si>
    <t>SD-057-240715-307895-4942</t>
  </si>
  <si>
    <t>2024-07-15 13:42:23</t>
  </si>
  <si>
    <t>80+白金-普通区域-滨海-央子大社区(北海明珠）-18265676061-300M-宽带上网投诉-次数0-202407150000349702</t>
  </si>
  <si>
    <t>202407150000349702</t>
  </si>
  <si>
    <t xml:space="preserve">202407150000349702#流程受理流水号：20240715134135182656760611072314
客户号码:18265676061
客户姓名:韩**
投诉地市:潍坊
来话流水:2024071513395913320811938
宽带账号:18265676061
宽带账号归属地市:潍坊
宽带账号归属区县:滨海
故障地址:潍坊滨海央子街道北海路央子大社区(北海明珠）A18号楼*********
联系电话:18265676061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光功率:-18.21
故障大类:宽带/电视
故障细类:宽带无法上网
携转原因:
故障时间:2024-07-15 13:42:07
具体故障现象:电脑无法上网，
客户其他诉求:客户侧为质差终端，要求上门更换终端并一并处理故障问题。
</t>
  </si>
  <si>
    <t>2024-07-15 13:51:04</t>
  </si>
  <si>
    <t>2024-07-15 13:52:11</t>
  </si>
  <si>
    <t>SD-057-240715-798056-8016</t>
  </si>
  <si>
    <t>2024-07-15 18:32:38</t>
  </si>
  <si>
    <t>普通区域-寿光市-斟灌城里村自然村-15095162385-1000M-魔百和投诉-次数0-20240715183103X463181362</t>
  </si>
  <si>
    <t>20240715183103X463181362</t>
  </si>
  <si>
    <t>【农村网络投诉】流程受理流水号：20240715183011150951623851133938
客户号码:15095162385
客户姓名:赵**
投诉地市:潍坊
来话流水:2024071518263229420884237
宽带账号:15095162385
宽带账号归属地市:潍坊
宽带账号归属区县:寿光市
故障地址:潍坊寿光市留吕斟灌城里村斟灌城里村自然村斟灌城里村东南（赵培国外墙）*********
联系电话:15095162385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故障时间:2024-07-15 18:29:00
魔百和单播/组播:单播
具体故障现象:电视网络未连接：宽带正常使用，指导拔插网线重
启，对应指导网络配置无效，请协助处理，谢谢
。
客户其他诉求:
魔百和单/组播：单播</t>
  </si>
  <si>
    <t>2024-07-15 18:34:02</t>
  </si>
  <si>
    <t>2024-07-15 18:34:21</t>
  </si>
  <si>
    <t>SD-851-322232-4425-8766</t>
  </si>
  <si>
    <t>SD-057-240715-036598-8956</t>
  </si>
  <si>
    <t>2024-07-15 20:03:15</t>
  </si>
  <si>
    <t>普通区域-高密市-海怡东方花园-18706566239-300M-宽带上网投诉-次数0-202407150000634432</t>
  </si>
  <si>
    <t>202407150000634432</t>
  </si>
  <si>
    <t>202407150000634432#【已关注中国移动10086微信公众号】流程受理流水号：20240715200121187065662391146125
客户号码:18706566239
客户姓名:王**
投诉地市:潍坊
来话流水:2024071519585113620802117
宽带账号:18706566239
宽带账号归属地市:潍坊
宽带账号归属区县:高密市
故障地址:潍坊高密市密水街道创业街海怡东方花园2号楼*********
联系电话:18706566239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20:02:14
具体故障现象:光猫亮红灯，
客户其他诉求:
;宽带小区$[海怡东方花园]$</t>
  </si>
  <si>
    <t>2024-07-15 20:13:16</t>
  </si>
  <si>
    <t>2024-07-15 20:13:37</t>
  </si>
  <si>
    <t>2024-07-15 10:07:45</t>
  </si>
  <si>
    <t>【调研】-普通区域-潍城区-上城国际-13606365909-200M-魔百和投诉-次数0-202407150000184050 一级督办</t>
  </si>
  <si>
    <t>2024-07-16 11:08:00</t>
  </si>
  <si>
    <t>202407150000184050</t>
  </si>
  <si>
    <t>2024-07-15 10:11:46</t>
  </si>
  <si>
    <t>2024-07-15 10:15:18</t>
  </si>
  <si>
    <t>SD-057-240715-847512-7955</t>
  </si>
  <si>
    <t>2024-07-15 18:24:26</t>
  </si>
  <si>
    <t>80+金卡-普通区域-奎文区-恒联玉苑-13562686592-1000M-宽带上网投诉-次数0-202407150000584729</t>
  </si>
  <si>
    <t>202407150000584729</t>
  </si>
  <si>
    <t>202407150000584729#宽带账号：13562686592；宽带地址：潍坊奎文区北苑街道玉清街恒联玉苑9号楼；客户来电反映移动高清看不了，客户是老人，客户无法配合线上指导，要求上门，请协助处理，谢谢！联系电话：13562686592；联系人：先生；来电流水：2024071518195260820835862。</t>
  </si>
  <si>
    <t>2024-07-15 18:28:02</t>
  </si>
  <si>
    <t>2024-07-15 18:28:28</t>
  </si>
  <si>
    <t>SD-851-304518-30256-8467</t>
  </si>
  <si>
    <t>SD-057-240715-401738-9195</t>
  </si>
  <si>
    <t>2024-07-15 20:21:59</t>
  </si>
  <si>
    <t>80+金卡-普通区域-寒亭区-三甲王村自然村-13465666969-1000M-宽带上网投诉-次数0-202407150000640133</t>
  </si>
  <si>
    <t>202407150000640133</t>
  </si>
  <si>
    <t>202407150000640133#宽带账号：13465666969；宽带地址：潍坊寒亭区南孙镇三甲王村三甲王村自然村三甲王村10号箱*********
；客户来电反映无法上网，系统查询客户侧为质差终端，请协助上门更换终端并一并处理故障问题，谢谢！联系电话：13465666969；联系人：先生；来电流水：2024071520185276520892444</t>
  </si>
  <si>
    <t>2024-07-15 20:31:39</t>
  </si>
  <si>
    <t>2024-07-15 20:31:59</t>
  </si>
  <si>
    <t>SD-851-248417-16125-25061</t>
  </si>
  <si>
    <t>SD-057-240715-214058-9239</t>
  </si>
  <si>
    <t>2024-07-15 20:27:26</t>
  </si>
  <si>
    <t>普通区域-寿光市-名仕豪庭-13616469788-200M-魔百和投诉-次数0-202407150000642825</t>
  </si>
  <si>
    <t>202407150000642825</t>
  </si>
  <si>
    <t>202407150000642825#流程受理流水号：20240715201647136164697881147977
客户号码:13616469788
客户姓名:刘**
投诉地市:潍坊
来话流水:2024071520145666520874992
宽带账号:13616469788
宽带账号归属地市:潍坊
宽带账号归属区县:寿光市
故障地址:潍坊寿光市圣城街道学院路名仕豪庭3号楼602*********
联系电话:13616469788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故障时间:2024-07-15 20:24:56
魔百和单播/组播:单播
具体故障现象:电视提示网络类错误，
客户其他诉求:请协助处理，谢谢
魔百和单/组播：单播;宽带小区$[名仕豪庭]$</t>
  </si>
  <si>
    <t>2024-07-15 20:36:49</t>
  </si>
  <si>
    <t>2024-07-15 20:37:20</t>
  </si>
  <si>
    <t>SD-057-240715-345628-5630</t>
  </si>
  <si>
    <t>2024-07-15 14:40:09</t>
  </si>
  <si>
    <t>【调研】-80+普通-普通区域-临朐县-恒信大都会-15163661567-300M-魔百和投诉-次数0-202407150000384876</t>
  </si>
  <si>
    <t>202407150000384876</t>
  </si>
  <si>
    <t>202407150000384876#客户来电反应机顶盒语音遥控器无法使用，请协助处理谢谢</t>
  </si>
  <si>
    <t>2024-07-15 14:43:03</t>
  </si>
  <si>
    <t>2024-07-15 14:44:34</t>
  </si>
  <si>
    <t>SD-852-256719-525-19959</t>
  </si>
  <si>
    <t>SD-057-240715-768543-7952</t>
  </si>
  <si>
    <t>2024-07-15 18:23:32</t>
  </si>
  <si>
    <t>普通区域-潍城区-冠华小区-15763089761-200M-宽带上网投诉-次数0-20240715182203X923369304</t>
  </si>
  <si>
    <t>20240715182203X923369304</t>
  </si>
  <si>
    <t xml:space="preserve">流程受理流水号：20240715182125157630897611132558
客户号码:15763089761
客户姓名:辛**
投诉地市:潍坊
来话流水:2024071518211423020845775
宽带账号:15763089761
宽带账号归属地市:潍坊
宽带账号归属区县:潍城区
故障地址:潍坊潍城区城关街道向阳路冠华小区5号楼*********
联系电话:15763089761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18:21:41
具体故障现象:光猫亮红灯，
客户其他诉求:
</t>
  </si>
  <si>
    <t>2024-07-15 18:32:09</t>
  </si>
  <si>
    <t>2024-07-15 18:32:28</t>
  </si>
  <si>
    <t>SD-057-240715-746958-1838</t>
  </si>
  <si>
    <t>2024-07-15 10:05:43</t>
  </si>
  <si>
    <t>【调研】-80+金卡-(目标)普通区域-安丘市-田家楼-13793657514-300M-宽带上网投诉-次数0-20240715100452X921228640</t>
  </si>
  <si>
    <t>20240715100452X921228640</t>
  </si>
  <si>
    <t xml:space="preserve">【农村网络投诉】流程受理流水号：20240715100213137936575141026097
客户号码:13793657514
客户姓名:范**
投诉地市:潍坊
来话流水:2024071510013136820865415
宽带账号:13793657514
宽带账号归属地市:潍坊
宽带账号归属区县:安丘市
故障地址:潍坊安丘市大盛镇田家楼村田家楼6号箱潘静中（西南）*********
联系电话:13793657514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10:03:20
具体故障现象:光猫亮红灯，引导 重启  光猫  插紧 光钎线
客户其他诉求:谢谢
</t>
  </si>
  <si>
    <t>2024-07-15 10:07:49</t>
  </si>
  <si>
    <t>2024-07-15 10:08:21</t>
  </si>
  <si>
    <t>SD-851-293985-2249-19688</t>
  </si>
  <si>
    <t>SD-057-240715-935670-4956</t>
  </si>
  <si>
    <t>2024-07-15 13:44:02</t>
  </si>
  <si>
    <t>80+普通-普通区域-奎文区-富华新村-15966077033-1000M-宽带上网投诉-次数0-202407150000349400</t>
  </si>
  <si>
    <t>202407150000349400</t>
  </si>
  <si>
    <t>202407150000349400#宽带账号：15966077033；宽带地址：潍坊高新高新城区东方路富华新村；客户来电反映宽带无法连接，客户不在现场，要求师傅上门，请协助处理，谢谢！联系电话：13355369866；来电流水：2024071513415538620827994</t>
  </si>
  <si>
    <t>2024-07-15 13:57:42</t>
  </si>
  <si>
    <t>2024-07-15 13:58:05</t>
  </si>
  <si>
    <t>SD-851-307478-8538-6389</t>
  </si>
  <si>
    <t>SD-057-240715-736102-4963</t>
  </si>
  <si>
    <t>2024-07-15 13:44:25</t>
  </si>
  <si>
    <t>80+普通-普通区域-青州市-董家庄村自然村-13280169729-1000M-宽带上网投诉-次数0-20240715134259X179572561</t>
  </si>
  <si>
    <t>20240715134259X179572561</t>
  </si>
  <si>
    <t xml:space="preserve">【农村网络投诉】流程受理流水号：20240715133912132801697291072012
客户号码:13280169729
客户姓名:陈**
投诉地市:潍坊
来话流水:2024071513382842420899750
宽带账号:13280169729
宽带账号归属地市:潍坊
宽带账号归属区县:青州市
故障地址:潍坊青州市黄楼街道董家庄村董家庄村自然村二次扩容9号箱（大王帆布厂对面）*********
联系电话:15805363128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13:37:57
具体故障现象:光猫亮红灯，引导客户将光纤线插紧捋直后重启无效请处理谢谢
客户其他诉求:
</t>
  </si>
  <si>
    <t>2024-07-15 14:09:24</t>
  </si>
  <si>
    <t>2024-07-15 14:10:33</t>
  </si>
  <si>
    <t>SD-851-288845-7510-4637</t>
  </si>
  <si>
    <t>SD-057-240715-098276-6434</t>
  </si>
  <si>
    <t>2024-07-15 15:39:50</t>
  </si>
  <si>
    <t>80+金卡-普通区域-滨海-裕源花园一区-18753622183-1000M-宽带上网投诉-次数0-202407150000441761</t>
  </si>
  <si>
    <t>202407150000441761</t>
  </si>
  <si>
    <t xml:space="preserve">202407150000441761#流程受理流水号：20240715153925187536221831096716
客户号码:18753622183
客户姓名:肖*
投诉地市:潍坊
来话流水:2024071515385284020845314
宽带账号:18753622183
宽带账号归属地市:潍坊
宽带账号归属区县:滨海
故障地址:潍坊滨海大家洼街道海源街裕源花园一区12号楼*********
联系电话:18764727666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故障时间:2024-07-15 15:39:33
具体故障现象:打不开网页，
客户其他诉求:客户侧为质差终端，要求上门更换终端并一并处理故障问题。
</t>
  </si>
  <si>
    <t>2024-07-15 15:55:34</t>
  </si>
  <si>
    <t>2024-07-15 15:55:56</t>
  </si>
  <si>
    <t>SD-057-240715-710526-6326</t>
  </si>
  <si>
    <t>2024-07-15 15:30:39</t>
  </si>
  <si>
    <t>普通区域-临朐县-东半中村自然村-13864695842-300M-宽带上网投诉-次数0-202407150000432339</t>
  </si>
  <si>
    <t>202407150000432339</t>
  </si>
  <si>
    <t>202407150000432339# 宽带账号：13864695842；宽带地址：潍坊临朐县辛寨镇人民政府东半中村东半中村自然村东半中村（扩容1次）7号箱李文强（外墙）*********；客户来电反映宽带网速慢，客户不配合排障，要求上门，请协助处理，谢谢！联系人：女士；联系电话：15762615851；来电流水：2024071515261793420880414；</t>
  </si>
  <si>
    <t>2024-07-15 15:34:41</t>
  </si>
  <si>
    <t>2024-07-15 15:35:13</t>
  </si>
  <si>
    <t>SD-057-240715-786143-8934</t>
  </si>
  <si>
    <t>2024-07-15 20:02:02</t>
  </si>
  <si>
    <t>【调研】-普通区域-高密市-绿苑小区二期-13406679448-1000M-宽带上网投诉-次数0-20240715195929X769774132</t>
  </si>
  <si>
    <t>20240715195929X769774132</t>
  </si>
  <si>
    <t xml:space="preserve">流程受理流水号：20240715195404134066794481145236
客户号码:13406679448
客户姓名:李**
投诉地市:潍坊
来话流水:2024071519381053820800293
宽带账号:13406679448
宽带账号归属地市:潍坊
宽带账号归属区县:高密市
故障地址:潍坊高密市朝阳街道镇府街潍坊高密市朝阳街道镇府街绿苑小区二期7号楼*********
联系电话:13406679448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
携转原因:
故障时间:2024-07-15 19:57:51
具体故障现象:网速慢卡顿，要求安排人员上门维修
客户其他诉求:
</t>
  </si>
  <si>
    <t>2024-07-15 20:07:12</t>
  </si>
  <si>
    <t>2024-07-15 20:07:40</t>
  </si>
  <si>
    <t>SD-851-275898-19592-28199</t>
  </si>
  <si>
    <t>SD-057-240715-216398-8927</t>
  </si>
  <si>
    <t>2024-07-15 20:01:06</t>
  </si>
  <si>
    <t>(目标)普通区域-诸城市-河畔花城-18364668825-300M-宽带上网投诉-次数0-202407150000630535</t>
  </si>
  <si>
    <t>202407150000630535</t>
  </si>
  <si>
    <t>202407150000630535#流程受理流水号：20240715195938183646688251145937
客户号码:18364668825
客户姓名:宁*
投诉地市:潍坊
来话流水:2024071519585141620802139
宽带账号:18364668825
宽带账号归属地市:潍坊
宽带账号归属区县:诸城市
故障地址:潍坊诸城市龙都街道密州路河畔花城11号楼*********
联系电话:18364668825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故障时间:2024-07-15 20:00:49
具体故障现象:打不开网页，
客户其他诉求:
;宽带小区$[河畔花城]$</t>
  </si>
  <si>
    <t>2024-07-15 20:19:00</t>
  </si>
  <si>
    <t>2024-07-15 20:19:42</t>
  </si>
  <si>
    <t>SD-057-240715-860543-9244</t>
  </si>
  <si>
    <t>2024-07-15 20:29:09</t>
  </si>
  <si>
    <t>普通区域-青州市-黄楼-13964682042-300M-宽带上网投诉-次数0-20240715202647X407841245</t>
  </si>
  <si>
    <t>20240715202647X407841245</t>
  </si>
  <si>
    <t xml:space="preserve">【农村网络投诉】流程受理流水号：20240715202543139646820421148998
客户号码:13964682042
客户姓名:王**
投诉地市:潍坊
来话流水:2024071520224579320809457
宽带账号:13964682042
宽带账号归属地市:潍坊
宽带账号归属区县:青州市
故障地址:潍坊青州市黄楼街道黄家楼村黄楼杨家庄9号箱（刘福国东墙）*********
联系电话:13964682042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20:25:53
具体故障现象:PON灯闪，插紧捋顺光纤线重启还是闪
客户其他诉求:
</t>
  </si>
  <si>
    <t>2024-07-15 20:39:16</t>
  </si>
  <si>
    <t>2024-07-15 20:39:38</t>
  </si>
  <si>
    <t>SD-057-240715-213487-9246</t>
  </si>
  <si>
    <t>2024-07-15 20:29:16</t>
  </si>
  <si>
    <t>【追1】普通区域-寒亭区-三甲王村自然村-15169436598-100M-宽带上网投诉-次数0-20240715202706X426956820</t>
  </si>
  <si>
    <t>20240715202706X426956820</t>
  </si>
  <si>
    <t xml:space="preserve">【农村网络投诉】流程受理流水号：20240715202416151694365981148839
客户号码:15169436598
客户姓名:王**
投诉地市:潍坊
来话流水:2024071520240107020814939
宽带账号:15169436598
宽带账号归属地市:潍坊
宽带账号归属区县:寒亭区
故障地址:潍坊寒亭区南孙镇三甲王村三甲王村自然村三甲王村东南5号箱王珊*********
联系电话:15169436598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20:25:51
具体故障现象:光猫亮红灯，
客户其他诉求:
</t>
  </si>
  <si>
    <t>2024-07-15 20:33:05</t>
  </si>
  <si>
    <t>2024-07-15 20:33:36</t>
  </si>
  <si>
    <t>SD-057-240715-416957-5000</t>
  </si>
  <si>
    <t>2024-07-15 13:48:11</t>
  </si>
  <si>
    <t>【调研】-80+银卡-(目标)普通区域-潍城区-潍城南苑小区-18866753292-300M-宽带上网投诉-次数0-202407150000348276</t>
  </si>
  <si>
    <t>202407150000348276</t>
  </si>
  <si>
    <t xml:space="preserve">202407150000348276# 宽带账号：18866753292；宽带地址：潍坊潍城区南关街道向阳路南苑小区17号楼；客户来电反映宽带频繁断网；客户不配合排障，要求上门，请协助处理，谢谢！联系电话：15726071615；联系人：***；来电流水：2024071513335448220864036。 </t>
  </si>
  <si>
    <t>2024-07-15 13:55:43</t>
  </si>
  <si>
    <t>2024-07-15 13:56:06</t>
  </si>
  <si>
    <t>SD-852-278701-53-11100</t>
  </si>
  <si>
    <t>SD-057-240715-017329-7942</t>
  </si>
  <si>
    <t>2024-07-15 18:23:02</t>
  </si>
  <si>
    <t>80+银卡-普通区域-奎文区-帝景苑-15006650647-1000M-宽带上网投诉-次数0-20240715182016X816353828</t>
  </si>
  <si>
    <t>20240715182016X816353828</t>
  </si>
  <si>
    <t xml:space="preserve">流程受理流水号：20240715181931150066506471132236
客户号码:15006650647
客户姓名:贾**
投诉地市:潍坊
来话流水:2024071518171165520815478
宽带账号:15006650647
宽带账号归属地市:潍坊
宽带账号归属区县:奎文区
故障地址:潍坊奎文区广文街道民生东街帝景苑25号*2单元1701********
联系电话:15006650647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18:20:42
具体故障现象:光猫亮红灯，
客户其他诉求:
</t>
  </si>
  <si>
    <t>2024-07-15 18:27:33</t>
  </si>
  <si>
    <t>2024-07-15 18:28:09</t>
  </si>
  <si>
    <t>SD-851-275425-162-8325</t>
  </si>
  <si>
    <t>SD-057-240715-169378-2959</t>
  </si>
  <si>
    <t>2024-07-15 11:02:01</t>
  </si>
  <si>
    <t>80+金卡-普通区域-临朐县-郡福苑小区-13806364266-1000M-宽带上网投诉-次数0-202407150000239008</t>
  </si>
  <si>
    <t>202407150000239008</t>
  </si>
  <si>
    <t xml:space="preserve">202407150000239008#宽带账号：13806364266；宽带地址：潍坊临朐县城关街道朐山路郡福苑小区1号楼，客户来电反映宽带网速慢,要求师傅上门，请协助处理，谢谢！联系电话；13806364266联系人：王*；来电流水：2024071510584207020841697。
</t>
  </si>
  <si>
    <t>2024-07-15 11:09:50</t>
  </si>
  <si>
    <t>2024-07-15 11:10:12</t>
  </si>
  <si>
    <t>SD-851-324997-19650-11815</t>
  </si>
  <si>
    <t>SD-057-240715-074539-3069</t>
  </si>
  <si>
    <t>2024-07-15 11:11:23</t>
  </si>
  <si>
    <t>普通区域-青州市-益都街道办事处东马官村沿街-15064466088-500M-宽带上网投诉-次数0-20240715110942X982358892</t>
  </si>
  <si>
    <t>20240715110942X982358892</t>
  </si>
  <si>
    <t xml:space="preserve">【农村网络投诉】流程受理流水号：20240715110841150644660881044138
客户号码:15064466088
客户姓名:吴**
投诉地市:潍坊
来话流水:2024071511082699320872779
宽带账号:15064466088
宽带账号归属地市:潍坊
宽带账号归属区县:青州市
故障地址:潍坊青州市益都街道东马官村益都街道办事处东马官村沿街冯家扩容4号箱（兴弘超市）*********
联系电话:15064466088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光功率:-14.53
故障大类:宽带/电视
故障细类:宽带无法上网(专席)
携转原因:
故障时间:2024-07-15 11:07:06
具体故障现象:打不开网页，
客户其他诉求:已经正常排障还未恢复  请协助处理   谢谢
</t>
  </si>
  <si>
    <t>2024-07-15 11:14:24</t>
  </si>
  <si>
    <t>2024-07-15 11:14:42</t>
  </si>
  <si>
    <t>SD-057-240715-073489-3127</t>
  </si>
  <si>
    <t>2024-07-15 11:14:46</t>
  </si>
  <si>
    <t>80+普通-普通区域-昌乐县-窝铺-15069681771-500M-宽带上网投诉-次数0-20240715111345X225485239</t>
  </si>
  <si>
    <t>20240715111345X225485239</t>
  </si>
  <si>
    <t xml:space="preserve">【农村网络投诉】流程受理流水号：20240715111248150696817711045233
客户号码:15069681771
客户姓名:张**
投诉地市:潍坊
来话流水:2024071511122853720827223
宽带账号:15069681771
宽带账号归属地市:潍坊
宽带账号归属区县:昌乐县
故障地址:潍坊昌乐县白塔镇窝铺窝铺窝铺村4#*********
联系电话:15069681771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11:13:14
具体故障现象:光猫亮红灯，
客户其他诉求:
</t>
  </si>
  <si>
    <t>2024-07-15 11:22:45</t>
  </si>
  <si>
    <t>2024-07-15 11:23:36</t>
  </si>
  <si>
    <t>SD-851-315929-22632-12765</t>
  </si>
  <si>
    <t>SD-057-240715-136427-1686</t>
  </si>
  <si>
    <t>2024-07-15 09:56:03</t>
  </si>
  <si>
    <t>【调研】-80+金卡-(目标)普通区域-奎文区-华都花园-13468470107-300M-宽带上网投诉-次数0-202407150000172442</t>
  </si>
  <si>
    <t>202407150000172442</t>
  </si>
  <si>
    <t xml:space="preserve">202407150000172442#流程受理流水号：20240715095534134684701071024214
客户号码:13468470107
客户姓名:王*
投诉地市:潍坊
来话流水:2024071509545788720878377
宽带账号:13468470107
宽带账号归属地市:潍坊
宽带账号归属区县:奎文区
故障地址:潍坊奎文区东关街道福寿街华都花园3号楼*********
联系电话:13863673178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光功率:-17.47
故障大类:宽带/电视
故障细类:宽带无法上网
携转原因:
故障时间:2024-07-15 09:55:47
具体故障现象:打不开网页，
客户其他诉求:客户侧为质差终端，要求上门更换终端并一并处理故障问题。
</t>
  </si>
  <si>
    <t>2024-07-15 09:58:20</t>
  </si>
  <si>
    <t>2024-07-15 09:59:55</t>
  </si>
  <si>
    <t>SD-057-240715-891632-1325</t>
  </si>
  <si>
    <t>2024-07-15 09:32:07</t>
  </si>
  <si>
    <t>普通区域-临朐县-碧桂园-17861207537-300M-魔百和投诉-次数0-20240715092906X946002362</t>
  </si>
  <si>
    <t>20240715092906X946002362</t>
  </si>
  <si>
    <t>流程受理流水号：20240715092809178612075371016645
客户号码:17861207537
客户姓名:李**
投诉地市:潍坊
来话流水:2024071509202854320824847
宽带账号:17861207537
宽带账号归属地市:潍坊
宽带账号归属区县:临朐县
故障地址:潍坊临朐县城关街道沂山路碧桂园龙泉路水利局安置楼*********
联系电话:18366566972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故障细类:移动高清电视故障(专席)
携转原因:
故障时间:2024-07-15 09:23:59
魔百和单播/组播:组播
具体故障现象:视频播放出现黑屏，
客户其他诉求:无
魔百和单/组播：组播</t>
  </si>
  <si>
    <t>2024-07-15 09:42:00</t>
  </si>
  <si>
    <t>2024-07-15 09:43:27</t>
  </si>
  <si>
    <t>SD-851-320624-2188-11619</t>
  </si>
  <si>
    <t>SD-057-240715-129467-1435</t>
  </si>
  <si>
    <t>2024-07-15 09:39:20</t>
  </si>
  <si>
    <t>80+普通-FTTR-普通区域-奎文区-交警支队宿舍-15094997738-1000M-宽带上网投诉-次数0-20240715093744X464144908</t>
  </si>
  <si>
    <t>20240715093744X464144908</t>
  </si>
  <si>
    <t xml:space="preserve">流程受理流水号：20240715093657150949977381019198
客户号码:15094997738
客户姓名:鲁**
投诉地市:潍坊
来话流水:2024071509350465020815468
宽带账号:15094997738
宽带账号归属地市:潍坊
宽带账号归属区县:高新
故障地址:潍坊高新高新城区胜利街交警支队宿舍4号楼【西北】*********
联系电话:15094997738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故障细类:网速慢/上网掉线(专席)
携转原因:
故障时间:2024-07-15 09:38:44
具体故障现象:频繁掉线，
客户其他诉求:
</t>
  </si>
  <si>
    <t>2024-07-15 09:44:08</t>
  </si>
  <si>
    <t>2024-07-15 09:44:47</t>
  </si>
  <si>
    <t>SD-851-267532-17009-6511</t>
  </si>
  <si>
    <t>SD-057-240715-201634-1749</t>
  </si>
  <si>
    <t>2024-07-15 09:59:45</t>
  </si>
  <si>
    <t>【调研】-普通区域-安丘市-大城埠七里河-13864687345-300M-宽带上网投诉-次数0-20240715095852X732884353</t>
  </si>
  <si>
    <t>20240715095852X732884353</t>
  </si>
  <si>
    <t xml:space="preserve">【农村网络投诉】流程受理流水号：20240715095721138646873451024725
客户号码:13864687345
客户姓名:亓**
投诉地市:潍坊
来话流水:2024071509571281320808502
宽带账号:13864687345
宽带账号归属地市:潍坊
宽带账号归属区县:安丘市
故障地址:潍坊安丘市大城埠七里河村大城埠七里河七里河村5号箱大队路西*********
联系电话:13864687345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09:58:40
具体故障现象:提示网络无法连接，
客户其他诉求:
</t>
  </si>
  <si>
    <t>2024-07-15 10:34:10</t>
  </si>
  <si>
    <t>2024-07-15 10:34:34</t>
  </si>
  <si>
    <t>SD-851-323394-5379-29424</t>
  </si>
  <si>
    <t>SD-057-240715-870529-2988</t>
  </si>
  <si>
    <t>2024-07-15 11:03:35</t>
  </si>
  <si>
    <t>80+普通-普通区域-高密市-柴沟社区自然村-13863622858-1000M-宽带上网投诉-次数0-202407150000241262</t>
  </si>
  <si>
    <t>202407150000241262</t>
  </si>
  <si>
    <t>202407150000241262#宽带账号：13863622858；联系电话：13026569523宽带地址：潍坊高密市柴沟镇柴沟驻地柴沟驻地自然村高密柴沟丽萍理发；客户来电反映机顶盒2002，线上指导无法配合操作，要求上门处理  ，来电流水：2024071511003139720866221</t>
  </si>
  <si>
    <t>2024-07-15 11:12:03</t>
  </si>
  <si>
    <t>2024-07-15 11:13:23</t>
  </si>
  <si>
    <t>SD-851-291953-18212-14386</t>
  </si>
  <si>
    <t>SD-057-240715-861475-3177</t>
  </si>
  <si>
    <t>2024-07-15 11:17:02</t>
  </si>
  <si>
    <t>80+银卡-FTTR-普通区域-奎文区-水映幸福城二期-15169627771-1000M-宽带上网投诉-次数0-20240715111412X252919836</t>
  </si>
  <si>
    <t>20240715111412X252919836</t>
  </si>
  <si>
    <t xml:space="preserve">流程受理流水号：20240715111347151696277711045520
客户号码:15169627771
客户姓名:王**
投诉地市:潍坊
来话流水:2024071511105628020806304
宽带账号:15169627771
宽带账号归属地市:潍坊
宽带账号归属区县:奎文区
故障地址:潍坊奎文区北苑街道北宫街水映幸福城二期17号楼*********
联系电话:15169627771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故障时间:2024-07-15 11:14:57
具体故障现象:光猫灯正常但电脑手机无法上网，重启未恢复
客户其他诉求:
</t>
  </si>
  <si>
    <t>2024-07-15 11:19:35</t>
  </si>
  <si>
    <t>2024-07-15 11:20:10</t>
  </si>
  <si>
    <t>SD-851-257256-11666-24025</t>
  </si>
  <si>
    <t>SD-057-240715-189574-3051</t>
  </si>
  <si>
    <t>2024-07-15 11:09:53</t>
  </si>
  <si>
    <t>【调研】-80+白金-普通区域-寿光市-南关小区二期-18706586608-1000M-宽带上网投诉-次数0-202407150000249628</t>
  </si>
  <si>
    <t>202407150000249628</t>
  </si>
  <si>
    <t xml:space="preserve">202407150000249628#【已关注中国移动10086微信公众号】流程受理流水号：20240715110857187065866081044212
客户号码:18706586608
客户姓名:王**
投诉地市:潍坊
来话流水:2024071511083322820874142
宽带账号:18706586608
宽带账号归属地市:潍坊
宽带账号归属区县:寿光市
故障地址:潍坊寿光市圣城街道公园街南关小区二期9号楼*********
联系电话:18706586608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故障时间:2024-07-15 11:09:28
具体故障现象:客户来电反映宽带无法使用，要求尽快核实回复，谢谢！
客户其他诉求:客户侧为质差终端，要求上门更换终端并一并处理故障问题。
</t>
  </si>
  <si>
    <t>2024-07-15 11:19:30</t>
  </si>
  <si>
    <t>2024-07-15 11:19:50</t>
  </si>
  <si>
    <t>SD-851-258335-24640-18361</t>
  </si>
  <si>
    <t>SD-057-240715-740251-4025</t>
  </si>
  <si>
    <t>2024-07-15 12:23:43</t>
  </si>
  <si>
    <t>80+普通-普通区域-高密市-通达家苑-13583685700-200M-宽带上网投诉-次数0-20240715122249X369995248</t>
  </si>
  <si>
    <t>20240715122249X369995248</t>
  </si>
  <si>
    <t xml:space="preserve">流程受理流水号：20240715122133135836857001060967
客户号码:13583685700
客户姓名:孙**
投诉地市:潍坊
来话流水:2024071512200142520883228
宽带账号:13583685700
宽带账号归属地市:潍坊
宽带账号归属区县:高密市
故障地址:潍坊高密市醴泉街道振兴街通达家苑2号楼*********
联系电话:13964769414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故障时间:2024-07-15 12:23:13
具体故障现象:光猫亮红灯，
客户其他诉求:
</t>
  </si>
  <si>
    <t>2024-07-15 12:27:42</t>
  </si>
  <si>
    <t>2024-07-15 12:28:03</t>
  </si>
  <si>
    <t>SD-057-240715-102374-1703</t>
  </si>
  <si>
    <t>2024-07-15 09:56:31</t>
  </si>
  <si>
    <t>80+普通-普通区域-潍城区-三友华锦苑西区-15953602246-300M-宽带上网投诉-次数0-20240715095500X500072316</t>
  </si>
  <si>
    <t>20240715095500X500072316</t>
  </si>
  <si>
    <t xml:space="preserve">流程受理流水号：20240715094733159536022461022059
客户号码:15953602246
客户姓名:张**
投诉地市:潍坊
来话流水:2024071509470424320874142
宽带账号:15953602246
宽带账号归属地市:潍坊
宽带账号归属区县:潍城区
故障地址:潍坊潍城区西关街道西园街三友华锦苑西区7号楼
联系电话:15953602246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故障细类:宽带无法上网(专席)
携转原因:
故障时间:2024-07-15 09:49:12
具体故障现象:光猫灯正常但电脑手机无法上网，
客户其他诉求:
</t>
  </si>
  <si>
    <t>2024-07-15 09:58:11</t>
  </si>
  <si>
    <t>2024-07-15 09:58:37</t>
  </si>
  <si>
    <t>SD-057-240715-973126-1429</t>
  </si>
  <si>
    <t>2024-07-15 09:39:02</t>
  </si>
  <si>
    <t>【重投】-普通区域-安丘市-青云世家-13780870146-300M-宽带上网投诉-次数0-20240715093708X428830311</t>
  </si>
  <si>
    <t>20240715093708X428830311</t>
  </si>
  <si>
    <t xml:space="preserve">流程受理流水号：20240715093642137808701461019127
客户号码:13780870146
客户姓名:刘*
投诉地市:潍坊
来话流水:2024071509334314120897436
宽带账号:13780870146
宽带账号归属地市:潍坊
宽带账号归属区县:安丘市
故障地址:潍坊安丘市兴安街道兴安路青云世家迁1号楼*********
联系电话:13780803345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09:36:52
具体故障现象:光猫亮红灯，
客户其他诉求:
</t>
  </si>
  <si>
    <t>2024-07-15 09:43:14</t>
  </si>
  <si>
    <t>2024-07-15 09:43:34</t>
  </si>
  <si>
    <t>SD-057-240715-783624-3061</t>
  </si>
  <si>
    <t>2024-07-15 11:11:02</t>
  </si>
  <si>
    <t>【调研】-80+银卡-普通区域-奎文区-将军苑-13605368721-1000M-宽带上网投诉-次数1-202407140000377212</t>
  </si>
  <si>
    <t>2024-07-15 11:15:24</t>
  </si>
  <si>
    <t>2024-07-15 11:15:46</t>
  </si>
  <si>
    <t>SD-057-240715-435821-3067</t>
  </si>
  <si>
    <t>2024-07-15 11:11:15</t>
  </si>
  <si>
    <t>【调研】-普通区域-安丘市-凌河偕户社区-13869640879-1000M-宽带上网投诉-次数0-20240715110857X937497245</t>
  </si>
  <si>
    <t>20240715110857X937497245</t>
  </si>
  <si>
    <t xml:space="preserve">【农村网络投诉】流程受理流水号：20240715110826138696408791044051
客户号码:13869640879
客户姓名:夏**
投诉地市:潍坊
来话流水:2024071511081322120869677
宽带账号:13869640879
宽带账号归属地市:潍坊
宽带账号归属区县:安丘市
故障地址:潍坊安丘市凌河镇偕户村凌河偕户社区偕户社区扩容8号箱李树强*********
联系电话:13869640879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11:08:45
具体故障现象:用户无法提供具体故障现象，
客户其他诉求:
</t>
  </si>
  <si>
    <t>2024-07-15 11:14:20</t>
  </si>
  <si>
    <t>2024-07-15 11:14:50</t>
  </si>
  <si>
    <t>SD-851-258310-16913-2045</t>
  </si>
  <si>
    <t>SD-057-240715-865073-1651</t>
  </si>
  <si>
    <t>2024-07-15 09:53:23</t>
  </si>
  <si>
    <t>【调研】-(目标)普通区域-潍城区-清秀苑-13678669563-1000M-魔百和投诉-次数0-20240715095129X289760422</t>
  </si>
  <si>
    <t>20240715095129X289760422</t>
  </si>
  <si>
    <t>流程受理流水号：20240715094934136786695631022564
客户号码:13678669563
客户姓名:焦**
投诉地市:潍坊
来话流水:2024071509472429720878545
宽带账号:13678669563
宽带账号归属地市:潍坊
宽带账号归属区县:潍城区
故障地址:潍坊潍城区西关街道胜利西街营子社区2号楼扩容*********
联系电话:13678669563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故障时间:2024-07-15 09:48:30
魔百和单播/组播:组播
具体故障现象:电视提示网络类错误，
客户其他诉求:已经正常排障还未恢复  请协助处理   谢谢
魔百和单/组播：组播</t>
  </si>
  <si>
    <t>2024-07-15 09:59:42</t>
  </si>
  <si>
    <t>2024-07-15 10:00:30</t>
  </si>
  <si>
    <t>SD-851-274402-21630-15221</t>
  </si>
  <si>
    <t>SD-057-240715-495730-1698</t>
  </si>
  <si>
    <t>2024-07-15 09:56:24</t>
  </si>
  <si>
    <t>普通区域-寒亭区-朱里一村自然村-15244496338-200M-宽带上网投诉-次数0-202407150000169144</t>
  </si>
  <si>
    <t>2024-07-16 10:57:00</t>
  </si>
  <si>
    <t>202407150000169144</t>
  </si>
  <si>
    <t xml:space="preserve">202407150000169144#宽带账号：15244496338；宽带地址：潍坊寒亭区朱里镇朱里一村朱里一村自然村朱里一村西二南北街北二（加15）号箱扩容*********；客户来电反映宽带无法上网，客户不在现场，无法配合线上指导/客户不配合排障，要求上门，请协助处理，谢谢！联系电话：15244496338；联系人：女士；来电流水：2024071509525875120852041。 
</t>
  </si>
  <si>
    <t>2024-07-15 09:58:16</t>
  </si>
  <si>
    <t>2024-07-15 09:59:02</t>
  </si>
  <si>
    <t>SD-057-240715-819425-4084</t>
  </si>
  <si>
    <t>2024-07-15 12:28:56</t>
  </si>
  <si>
    <t>【调研】-80+银卡-普通区域-安丘市-河南东张排村自然村-13406694073-500M-宽带上网投诉-次数0-202407150000313777</t>
  </si>
  <si>
    <t>202407150000313777</t>
  </si>
  <si>
    <t xml:space="preserve">202407150000313777#宽带账号：13406694073；宽带地址：潍坊安丘市担山镇河南东张排村河南东张排村自然村河南东张排村1号箱村西北于连池*********；客户来电反映宽带卡，经查询客户侧为质差终端，请协助上门更换终端并一并处理故障问题，谢谢！联系电话：13406694073；联系人：先生；来电流水：2024071512252995620826151。 </t>
  </si>
  <si>
    <t>2024-07-15 12:31:34</t>
  </si>
  <si>
    <t>2024-07-15 12:32:00</t>
  </si>
  <si>
    <t>2024-07-15 09:37:32</t>
  </si>
  <si>
    <t>【调研】-80+普通-普通区域-奎文区-凯旋国际小区-18363673705-200M-宽带上网投诉-次数0-202407150000151192 一级督办</t>
  </si>
  <si>
    <t>2024-07-16 10:38:00</t>
  </si>
  <si>
    <t>202407150000151192</t>
  </si>
  <si>
    <t>2024-07-15 09:40:55</t>
  </si>
  <si>
    <t>2024-07-15 09:41:20</t>
  </si>
  <si>
    <t>SD-057-240715-354926-1668</t>
  </si>
  <si>
    <t>2024-07-15 09:54:28</t>
  </si>
  <si>
    <t>【调研】-80+金卡-普通区域-安丘市-棉纺厂北家属院-15275360931-1000M-宽带上网投诉-次数0-202407150000169062</t>
  </si>
  <si>
    <t>202407150000169062</t>
  </si>
  <si>
    <t>202407150000169062#流程受理流水号：20240715095307152753609311023516
客户号码:15275360931
客户姓名:周**
投诉地市:潍坊
来话流水:2024071509494139420808921
宽带账号:15275360931
宽带账号归属地市:潍坊
宽带账号归属区县:安丘市
故障地址:潍坊安丘市兴安街道长安路建安路棉纺厂北家属院04号楼*********
联系电话:15275360931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故障时间:2024-07-15 10:02:11
具体故障现象:光猫亮红灯，线上操作未恢复 请协助处理  谢谢
客户其他诉求:
;宽带小区$[棉纺厂北家属院]$</t>
  </si>
  <si>
    <t>2024-07-15 09:59:41</t>
  </si>
  <si>
    <t>2024-07-15 10:00:04</t>
  </si>
  <si>
    <t>SD-851-283563-19330-8624</t>
  </si>
  <si>
    <t>SD-057-240715-205374-5267</t>
  </si>
  <si>
    <t>2024-07-15 14:08:22</t>
  </si>
  <si>
    <t>80+银卡-普通区域-寒亭区-香岸花园-13791620119-1000M-宽带上网投诉-次数0-20240715140618X578780794</t>
  </si>
  <si>
    <t>20240715140618X578780794</t>
  </si>
  <si>
    <t xml:space="preserve">流程受理流水号：20240715140352137916201191076038
客户号码:13791620119
客户姓名:李**
投诉地市:潍坊
来话流水:2024071514033618620829067
宽带账号:13791620119
宽带账号归属地市:潍坊
宽带账号归属区县:寒亭区
故障地址:潍坊寒亭区经济开发区鸢飞路香岸花园23号楼*********
联系电话:13791620119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14:06:22
具体故障现象:光猫亮红灯，
客户其他诉求:
</t>
  </si>
  <si>
    <t>2024-07-15 14:14:52</t>
  </si>
  <si>
    <t>2024-07-15 14:15:13</t>
  </si>
  <si>
    <t>SD-851-264561-5286-29484</t>
  </si>
  <si>
    <t>SD-057-240715-125048-1626</t>
  </si>
  <si>
    <t>2024-07-15 09:51:28</t>
  </si>
  <si>
    <t>【调研】-80+普通-FTTR-(目标)普通区域-奎文区-金鸾御景城-13583683695-1000M-宽带上网投诉-次数0-202407150000165002</t>
  </si>
  <si>
    <t>202407150000165002</t>
  </si>
  <si>
    <t>202407150000165002#宽带账号：13583683695；宽带地址：潍坊奎文区梨园街道文化路金鸾御景城金銮御景城高层3号楼；客户来电反映宽带网路无法使用，客户不在现场，无法配合线上指导，要求上门，请协助处理，谢谢！联系电话：13583683695；联系人：女士；来电流水：2024071509482231620891368</t>
  </si>
  <si>
    <t>2024-07-15 09:54:46</t>
  </si>
  <si>
    <t>SD-851-290854-25755-3087</t>
  </si>
  <si>
    <t>SD-057-240715-328415-3213</t>
  </si>
  <si>
    <t>2024-07-15 11:18:09</t>
  </si>
  <si>
    <t>80+普通-普通区域-诸城市-人民家园-15169400302-1000M-宽带上网投诉-次数0-202407150000257387</t>
  </si>
  <si>
    <t>202407150000257387</t>
  </si>
  <si>
    <t>202407150000257387#15266307558客户来电反映：网速慢卡顿，无线信号覆盖弱。系统显示质差路由器，客户要求师傅上门查看处理谢谢。账号：15169400302位置：潍坊诸城市龙都街道潍徐街人民家园福居园14号楼1单元302。联系电话：15266307558 联系人：先生 流水号：2024071511081895620870967</t>
  </si>
  <si>
    <t>2024-07-15 11:21:43</t>
  </si>
  <si>
    <t>2024-07-15 11:22:19</t>
  </si>
  <si>
    <t>SD-851-266703-6187-19245</t>
  </si>
  <si>
    <t>SD-057-240715-638507-4016</t>
  </si>
  <si>
    <t>2024-07-15 12:23:13</t>
  </si>
  <si>
    <t>【调研】-80+银卡-普通区域-青州市-富盈家园小区-15263653192-300M-宽带上网投诉-次数0-202407150000309359</t>
  </si>
  <si>
    <t>202407150000309359</t>
  </si>
  <si>
    <t>202407150000309359#【已关注中国移动10086微信公众号】流程受理流水号：20240715122211152636531921061059
客户号码:15263653192
客户姓名:袁**
投诉地市:潍坊
来话流水:2024071512214374820896812
宽带账号:15263653192
宽带账号归属地市:潍坊
宽带账号归属区县:青州市
故障地址:潍坊青州市东夏镇益王府北路富盈家园小区56号楼*********
联系电话:15263653192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12:23:02
具体故障现象:光猫亮红灯，
客户其他诉求:
;宽带小区$[富盈家园小区]$</t>
  </si>
  <si>
    <t>2024-07-15 12:26:41</t>
  </si>
  <si>
    <t>2024-07-15 12:27:36</t>
  </si>
  <si>
    <t>SD-851-278541-14895-1104</t>
  </si>
  <si>
    <t>SD-057-240715-857603-1420</t>
  </si>
  <si>
    <t>2024-07-15 09:38:49</t>
  </si>
  <si>
    <t>【调研】-80+普通-普通区域-诸城市-枫香湖畔-15154456111-500M-宽带上网投诉-次数0-202407150000155618</t>
  </si>
  <si>
    <t>202407150000155618</t>
  </si>
  <si>
    <t>202407150000155618#流程受理流水号：20240715084222151544561111004149
客户号码:15154456111
客户姓名:刘**
投诉地市:潍坊
来话流水:2024071508413211120806326
宽带账号:15154456111
宽带账号归属地市:潍坊
宽带账号归属区县:诸城市
故障地址:潍坊诸城市密州街道南外环枫香湖畔13号楼*********
联系电话:15266619993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08:44:14
具体故障现象:客户表示已通电源但光猫所有灯都不亮，急需维修使用，请尽快处理，谢谢。
客户其他诉求:
;宽带小区$[枫香湖畔]$</t>
  </si>
  <si>
    <t>2024-07-15 09:42:50</t>
  </si>
  <si>
    <t>2024-07-15 09:43:17</t>
  </si>
  <si>
    <t>SD-851-284267-13347-5337</t>
  </si>
  <si>
    <t>SD-057-240715-753412-4093</t>
  </si>
  <si>
    <t>2024-07-15 12:29:26</t>
  </si>
  <si>
    <t>普通区域-青州市-平昌寺村-15854884660-300M-宽带上网投诉-次数0-20240715122729X649691857</t>
  </si>
  <si>
    <t>20240715122729X649691857</t>
  </si>
  <si>
    <t xml:space="preserve">【农村网络投诉】流程受理流水号：20240715122546158548846601061661
客户号码:15854884660
客户姓名:周**
投诉地市:潍坊
来话流水:2024071512240700820815328
宽带账号:15854884660
宽带账号归属地市:潍坊
宽带账号归属区县:青州市
故障地址:潍坊青州市何官镇平昌寺村
联系电话:15854884660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故障时间:2024-07-15 12:26:41
具体故障现象:光猫灯正常但电脑手机无法上网，
客户其他诉求:
</t>
  </si>
  <si>
    <t>2024-07-15 12:31:20</t>
  </si>
  <si>
    <t>2024-07-15 12:31:54</t>
  </si>
  <si>
    <t>SD-057-240715-315649-4064</t>
  </si>
  <si>
    <t>2024-07-15 12:26:29</t>
  </si>
  <si>
    <t>【重投】-普通区域-青州市-西张村-18253688392-100M-宽带上网投诉-次数0-202407150000314045</t>
  </si>
  <si>
    <t>202407150000314045</t>
  </si>
  <si>
    <t>202407150000314045#流程受理流水号：20240715121937182536883921060660
客户号码:18253688392
客户姓名:姚**
投诉地市:潍坊
来话流水:2024071512162871020854793
宽带账号:18253688392
宽带账号归属地市:潍坊
宽带账号归属区县:青州市
故障地址:潍坊青州市益都街道西张村西张村K3号箱（高）*********
联系电话:18253688392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
故障细类:网速慢/上网掉线(专席)
携转原因:
故障时间:2024-07-15 12:23:06
具体故障现象:提示网络无法连接，
客户其他诉求:
;宽带小区$[西张村]$</t>
  </si>
  <si>
    <t>2024-07-15 12:28:57</t>
  </si>
  <si>
    <t>SD-057-240715-956341-3986</t>
  </si>
  <si>
    <t>2024-07-15 12:20:18</t>
  </si>
  <si>
    <t>【调研】-80+银卡-普通区域-昌乐县-泥沟子村自然村-15064609689-200M-宽带上网投诉-次数0-202407150000309002</t>
  </si>
  <si>
    <t>202407150000309002</t>
  </si>
  <si>
    <t xml:space="preserve">202407150000309002#【已关注中国移动10086微信公众号】流程受理流水号：20240715121915150646096891060601
客户号码:15064609689
客户姓名:刘**
投诉地市:潍坊
来话流水:2024071512185552320874271
宽带账号:15064609689
宽带账号归属地市:潍坊
宽带账号归属区县:昌乐县
故障地址:潍坊昌乐县河头镇泥沟子村泥沟子村自然村泥沟子村三期4#*********
联系电话:15064609689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光功率:-19.78
故障大类:宽带/电视
故障细类:宽带无法上网
携转原因:
故障时间:2024-07-15 12:20:07
具体故障现象:打不开网页，
客户其他诉求:客户侧为质差终端，要求上门更换终端并一并处理故障问题。
</t>
  </si>
  <si>
    <t>2024-07-15 12:22:56</t>
  </si>
  <si>
    <t>SD-057-240715-081254-3033</t>
  </si>
  <si>
    <t>2024-07-15 11:08:14</t>
  </si>
  <si>
    <t>【重投】-【调研】-普通区域-寿光市-寿光鸿基花园-15615666188-1000M-宽带上网投诉-次数0-20240715110527X727574211</t>
  </si>
  <si>
    <t>20240715110527X727574211</t>
  </si>
  <si>
    <t xml:space="preserve">流程受理流水号：20240715110455156156661881043082
客户号码:15615666188
客户姓名:郭*
投诉地市:潍坊
来话流水:2024071511043926920821862
宽带账号:15615666188
宽带账号归属地市:潍坊
宽带账号归属区县:寿光市
故障地址:潍坊寿光市圣城街道建桥路鸿基花园41号楼*********
联系电话:15615666188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11:05:07
具体故障现象:光猫亮红灯，
客户其他诉求:客户要求上门，请协助处理
</t>
  </si>
  <si>
    <t>2024-07-15 11:15:27</t>
  </si>
  <si>
    <t>2024-07-15 11:15:42</t>
  </si>
  <si>
    <t>SD-851-235311-38445-29384</t>
  </si>
  <si>
    <t>SD-057-240715-182346-5241</t>
  </si>
  <si>
    <t>2024-07-15 14:05:57</t>
  </si>
  <si>
    <t>普通区域-潍城区-瑞通花园-15163648665-200M-宽带上网投诉-次数0-20240715140447X487167289</t>
  </si>
  <si>
    <t>2024-07-16 15:06:00</t>
  </si>
  <si>
    <t>20240715140447X487167289</t>
  </si>
  <si>
    <t xml:space="preserve">流程受理流水号：20240715140402151636486651076061
客户号码:15163648665
客户姓名:李**
投诉地市:潍坊
来话流水:2024071514021986520815568
宽带账号:15163648665
宽带账号归属地市:潍坊
宽带账号归属区县:潍城区
故障地址:潍坊潍城区北关街道永安路瑞通花园3号楼*********
联系电话:15966154315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故障细类:网速慢/上网掉线(专席)
携转原因:
故障时间:2024-07-15 14:03:13
具体故障现象:网速慢卡顿，路由器连接光猫一口，位置摆放开阔，重启光猫路由器未恢复，请协助处理，谢谢
客户其他诉求:
</t>
  </si>
  <si>
    <t>2024-07-15 14:11:26</t>
  </si>
  <si>
    <t>2024-07-15 14:12:05</t>
  </si>
  <si>
    <t>SD-057-240715-738194-1366</t>
  </si>
  <si>
    <t>2024-07-15 09:35:06</t>
  </si>
  <si>
    <t>80+银卡-普通区域-潍城区-万锦国际公寓-18363613554-200M-宽带上网投诉-次数0-20240715093224X144742419</t>
  </si>
  <si>
    <t>2024-07-16 10:36:00</t>
  </si>
  <si>
    <t>20240715093224X144742419</t>
  </si>
  <si>
    <t xml:space="preserve">流程受理流水号：20240715093135183636135541017663
客户号码:18363613554
客户姓名:孙*
投诉地市:潍坊
来话流水:2024071509293832520843798
宽带账号:18363613554
宽带账号归属地市:潍坊
宽带账号归属区县:潍城区
故障地址:潍坊潍城区南关街道健康街万锦国际公寓万锦国际公寓3单元1004
联系电话:18363610249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故障细类:网速慢/上网掉线(专席)
携转原因:
故障时间:2024-07-15 09:32:21
具体故障现象:网速慢卡顿，
客户其他诉求:
</t>
  </si>
  <si>
    <t>2024-07-15 09:41:00</t>
  </si>
  <si>
    <t>2024-07-15 09:41:42</t>
  </si>
  <si>
    <t>SD-057-240715-069718-1314</t>
  </si>
  <si>
    <t>2024-07-15 09:30:33</t>
  </si>
  <si>
    <t>普通区域-高密市-东栾庄2期-15069613144-1000M-宽带上网投诉-次数0-202407150000143389</t>
  </si>
  <si>
    <t>202407150000143389</t>
  </si>
  <si>
    <t xml:space="preserve">202407150000143389#宽带账号：15069613144；宽带地址：潍坊高密市朝阳街道东栾庄行政村2期东栾庄2期高波78号箱*；客户来电反映宽带无法上网，光猫无响应，客户无法配合线上指导/客户不配合排障，要求去家里，请协助处理，谢谢！联系电话：15069613144；联系人：女士；来电流水：2024071509271433320812512。
</t>
  </si>
  <si>
    <t>2024-07-15 09:41:23</t>
  </si>
  <si>
    <t>SD-851-243639-18460-4351</t>
  </si>
  <si>
    <t>SD-057-240715-074192-1396</t>
  </si>
  <si>
    <t>2024-07-15 09:37:44</t>
  </si>
  <si>
    <t>80+普通-普通区域-安丘市-安丘领秀城-13290150723-1000M-宽带上网投诉-次数0-202407150000150995</t>
  </si>
  <si>
    <t>202407150000150995</t>
  </si>
  <si>
    <t>202407150000150995#宽带账号：13290150723；宽带地址：潍坊安丘市兴安街道青云山路领秀城领秀城3号楼***；客户来电反映宽带不能用，要求师傅上门，请协助处理，谢谢！联系电话：13290150723；联系人：；来电流水：。 2024071509321985920879192</t>
  </si>
  <si>
    <t>2024-07-15 09:42:57</t>
  </si>
  <si>
    <t>2024-07-15 09:43:24</t>
  </si>
  <si>
    <t>SD-851-279995-5075-21647</t>
  </si>
  <si>
    <t>SD-057-240715-013285-1333</t>
  </si>
  <si>
    <t>2024-07-15 09:32:32</t>
  </si>
  <si>
    <t>80+银卡-普通区域-寿光市-王端宇村自然村-13563655974-1000M-宽带上网投诉-次数0-20240715093056X568798160</t>
  </si>
  <si>
    <t>20240715093056X568798160</t>
  </si>
  <si>
    <t xml:space="preserve">【农村网络投诉】流程受理流水号：20240715093001135636559741017225
客户号码:13563655974
客户姓名:王**
投诉地市:潍坊
来话流水:2024071509294418520845195
宽带账号:13563655974
宽带账号归属地市:潍坊
宽带账号归属区县:寿光市
故障地址:潍坊寿光市马店王端宇村王端宇村自然村王端宇村北4号箱（李乐义）*********
联系电话:13563655974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故障时间:2024-07-15 09:27:11
具体故障现象:光猫亮红灯，
客户其他诉求:
</t>
  </si>
  <si>
    <t>2024-07-15 09:34:00</t>
  </si>
  <si>
    <t>2024-07-15 09:34:15</t>
  </si>
  <si>
    <t>SD-851-305326-3155-14999</t>
  </si>
  <si>
    <t>SD-057-240716-091524-2632</t>
  </si>
  <si>
    <t>2024-07-16 12:11:45</t>
  </si>
  <si>
    <t>普通区域-奎文区-晨晟世纪城片区-15689157572-1000M-宽带上网投诉-次数0-20240716121056X560647010</t>
  </si>
  <si>
    <t>2024-07-17 08:00:00</t>
  </si>
  <si>
    <t>20240716121056X560647010</t>
  </si>
  <si>
    <t xml:space="preserve">流程受理流水号：20240716120936156891575721054626
客户号码:15689157572
客户姓名:刘**
投诉地市:潍坊
来话流水:2024071612073899920895384
宽带账号:15689157572
宽带账号归属地市:潍坊
宽带账号归属区县:奎文区
故障地址:潍坊奎文区北苑街道虞河路晨晟世纪城片区凤凰金岸A区9号楼*********
联系电话:13173165628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故障细类:网速慢/上网掉线(专席)
携转原因:
故障时间:2024-07-16 12:10:28
具体故障现象:网速慢卡顿，线上排障未能恢复正常使用，请相关部门人员协助处理，谢谢
客户其他诉求:
</t>
  </si>
  <si>
    <t>2024-07-16 12:13:14</t>
  </si>
  <si>
    <t>2024-07-16 12:13:33</t>
  </si>
  <si>
    <t>SD-057-240716-629317-2038</t>
  </si>
  <si>
    <t>2024-07-16 11:08:49</t>
  </si>
  <si>
    <t>80+普通-普通区域-奎文区-恒大名都-18369652319-1000M-宽带上网投诉-次数0-202407160000235572</t>
  </si>
  <si>
    <t>202407160000235572</t>
  </si>
  <si>
    <t>202407160000235572#导航立单,客户通过语音导航反馈宽带故障问题,经诊断光猫设备性能不佳,要求装维回访处理,请协助.联系电话：18369652319</t>
  </si>
  <si>
    <t>2024-07-16 11:11:08</t>
  </si>
  <si>
    <t>2024-07-16 11:11:36</t>
  </si>
  <si>
    <t>SD-851-304171-21668-26413</t>
  </si>
  <si>
    <t>SD-057-240716-865213-2246</t>
  </si>
  <si>
    <t>【调研】-80+普通-普通区域--null--宽带上网投诉-次数0-202407150000612842</t>
  </si>
  <si>
    <t>2024-07-17 12:34:00</t>
  </si>
  <si>
    <t>202407150000612842</t>
  </si>
  <si>
    <t>202407150000612842#*YWDZ01
服务号码：18264630276，
号码归属地：潍坊临朐 ，
要求取消：0业务；
用户品牌：全球通；
是否外呼开通：否；
客户质疑：2024年一季度宽带提速预存产品、预存240元宽带提速费，每月返还10元，返还24个月，
接触录音流水号：2024071519092105120848297；联系电话：18264630276；
受理明细：536240214432516878，争议业务名称：预存240元宽带提速费，每月返还10元，返还24个月，郑*，18264630276，产品变更，2024-02-14 17:17:52,(f4262052)，临朐-冶源-随销泛渠道-中移铁通(SD.LF.04.02.66.02.M6)；
备注：;宽带小区$[西圈]$</t>
  </si>
  <si>
    <t>2024-07-16 16:20:37</t>
  </si>
  <si>
    <t>SD-057-240716-179805-1900</t>
  </si>
  <si>
    <t>2024-07-16 11:03:09</t>
  </si>
  <si>
    <t>普通区域-青州市-青州龙泉社区-13964666011-300M-宽带上网投诉-次数0-202407160000229031</t>
  </si>
  <si>
    <t>202407160000229031</t>
  </si>
  <si>
    <t>202407160000229031#宽带账号：13964666011；宽带地址：潍坊青州市云门山街道新南环路青州龙泉社区30号楼；客户来电反映移动高清*****，客户不在现场，无法配合线上指导，要求上门，请协助处理，谢谢！联系电话：13964666011；联系人：先生；来电流水：2024071610565187220842502</t>
  </si>
  <si>
    <t>2024-07-16 11:16:25</t>
  </si>
  <si>
    <t>2024-07-16 11:18:40</t>
  </si>
  <si>
    <t>SD-057-240716-260957-1893</t>
  </si>
  <si>
    <t>2024-07-16 11:02:40</t>
  </si>
  <si>
    <t>【调研】-80+银卡-FTTR-普通区域-昌邑市-潍水龙城-18863610899-1000M-宽带上网投诉-次数0-20240716110036X836120187</t>
  </si>
  <si>
    <t>20240716110036X836120187</t>
  </si>
  <si>
    <t xml:space="preserve">流程受理流水号：20240716105909188636108991039524
客户号码:18863610899
客户姓名:李**
投诉地市:潍坊
来话流水:2024071610574964820855308
宽带账号:18863610899
宽带账号归属地市:潍坊
宽带账号归属区县:昌邑市
故障地址:潍坊昌邑市城区恒顶新都会沿街楼
联系电话:18863610899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故障细类:网速慢/上网掉线(专席)
携转原因:
故障时间:2024-07-16 10:59:16
具体故障现象:网速慢卡顿，重启无效。
客户其他诉求:
</t>
  </si>
  <si>
    <t>2024-07-16 11:08:28</t>
  </si>
  <si>
    <t>2024-07-16 11:08:52</t>
  </si>
  <si>
    <t>SD-851-277640-22852-26255</t>
  </si>
  <si>
    <t>SD-057-240716-907628-2612</t>
  </si>
  <si>
    <t>2024-07-16 12:11:12</t>
  </si>
  <si>
    <t>【调研】-(目标)普通区域-安丘市-银杏小区-13306460918-500M-宽带上网投诉-次数0-202407160000281393 二级督办</t>
  </si>
  <si>
    <t>202407160000281393</t>
  </si>
  <si>
    <t>202407160000281393#宽带账号：13306460918；宽带地址：潍坊安丘市兴安街道兴安路银杏小区2号楼*********；客户来电反映宽带无法上网，客户不配合排障，要求上门，请协助处理，谢谢！联系人：女士；联系电话：13721965232；来电流水：2024071612051139720875221</t>
  </si>
  <si>
    <t>2024-07-16 12:13:30</t>
  </si>
  <si>
    <t>2024-07-16 12:14:08</t>
  </si>
  <si>
    <t>SD-851-281363-21334-7430</t>
  </si>
  <si>
    <t>SD-057-240716-062748-1895</t>
  </si>
  <si>
    <t>2024-07-16 11:02:49</t>
  </si>
  <si>
    <t>普通区域-寒亭区-恒信华府-19506538901-500M-宽带上网投诉-次数0-20240716110041X841135617</t>
  </si>
  <si>
    <t>20240716110041X841135617</t>
  </si>
  <si>
    <t>流程受理流水号：20240716110013195065389011039738
客户号码:19506538901
客户姓名:宋**
投诉地市:潍坊
来话流水:2024071610530193020890809
宽带账号:19506538901
宽带账号归属地市:潍坊
宽带账号归属区县:寒亭区
故障地址:潍坊寒亭区开元街道富亭街恒信华府高层2号楼*********
联系电话:18653819844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故障细类:网速慢/上网掉线(专席)
携转原因:
故障时间:2024-07-16 10:59:37
具体故障现象:网速慢卡顿掉线
已按步骤排查客户网络，断电重</t>
  </si>
  <si>
    <t>2024-07-16 11:07:17</t>
  </si>
  <si>
    <t>2024-07-16 11:07:34</t>
  </si>
  <si>
    <t>SD-057-240716-918734-1955</t>
  </si>
  <si>
    <t>2024-07-16 11:05:46</t>
  </si>
  <si>
    <t>80+金卡-普通区域-潍城区-城市印象-18263636502-100M-宽带上网投诉-次数0-202407160000233320</t>
  </si>
  <si>
    <t>2024-07-17 12:06:00</t>
  </si>
  <si>
    <t>202407160000233320</t>
  </si>
  <si>
    <t xml:space="preserve">202407160000233320#用户表示魔百合不能正常使用，要求上门维修，请工作人员协助处理，谢谢！流水号2024071611025077120821952，联系人女士，联系电话13091515615
！
</t>
  </si>
  <si>
    <t>2024-07-16 11:12:17</t>
  </si>
  <si>
    <t>2024-07-16 11:12:42</t>
  </si>
  <si>
    <t>SD-057-240716-463752-2275</t>
  </si>
  <si>
    <t>2024-07-16 11:36:25</t>
  </si>
  <si>
    <t>80+银卡-普通区域-昌邑市-市府家属院宿舍区-18365637283-100M-宽带上网投诉-次数0-202407160000258253</t>
  </si>
  <si>
    <t>2024-07-17 12:37:00</t>
  </si>
  <si>
    <t>202407160000258253</t>
  </si>
  <si>
    <t>202407160000258253#宽带账号：18365637283；宽带地址：潍坊昌邑市城区富昌街市府家属院宿舍区1号楼东一单元*********；客户来电反映移动高清黑屏，客户不在现场，无法配合线上指导，要求上门，请协助处理，谢谢！联系人：先生；联系电话：18365637283；来电流水：2024071611322883220809181</t>
  </si>
  <si>
    <t>2024-07-16 11:39:53</t>
  </si>
  <si>
    <t>2024-07-16 11:47:52</t>
  </si>
  <si>
    <t>SD-852-316802-208-26009</t>
  </si>
  <si>
    <t>SD-057-240716-601923-2621</t>
  </si>
  <si>
    <t>2024-07-16 12:11:29</t>
  </si>
  <si>
    <t>【调研】-80+银卡-普通区域-高密市-蝶苑华府-13953601988-300M-宽带上网投诉-次数0-20240716120956X996289975</t>
  </si>
  <si>
    <t>20240716120956X996289975</t>
  </si>
  <si>
    <t xml:space="preserve">流程受理流水号：20240716120859139536019881054522
客户号码:13953601988
客户姓名:单**
投诉地市:潍坊
来话流水:2024071612081087620899614
宽带账号:13953601988
宽带账号归属地市:潍坊
宽带账号归属区县:高密市
故障地址:潍坊高密市醴泉街道人民大街蝶苑华府1号楼*********
联系电话:13583638266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光功率:-12.54
故障大类:宽带/电视
故障细类:网速慢/上网掉线(专席)
携转原因:
故障时间:2024-07-16 12:08:01
具体故障现象:网速慢卡顿，千兆路由器 摆在开阔的位置已重启未回复
客户其他诉求:
</t>
  </si>
  <si>
    <t>2024-07-16 12:12:57</t>
  </si>
  <si>
    <t>2024-07-16 12:13:26</t>
  </si>
  <si>
    <t>SD-057-240716-368275-1982</t>
  </si>
  <si>
    <t>2024-07-16 11:06:45</t>
  </si>
  <si>
    <t>【调研】-(目标)普通区域-潍城区-怡馨家园-15169482108-200M-宽带上网投诉-次数0-202407160000235063</t>
  </si>
  <si>
    <t>2024-07-17 12:07:00</t>
  </si>
  <si>
    <t>202407160000235063</t>
  </si>
  <si>
    <t xml:space="preserve">202407160000235063#流程受理流水号：20240716110525151694821081040918
客户号码:15169482108
客户姓名:战**
投诉地市:潍坊
来话流水:2024071611050618720852302
宽带账号:15169482108
宽带账号归属地市:潍坊
宽带账号归属区县:潍城区
故障地址:潍坊潍城区城关街道胜利西街怡馨家园1号楼*********
联系电话:15169482108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故障时间:2024-07-16 11:05:38
魔百和单播/组播:单播
具体故障现象:电视提示网络类错误
客户其他诉求:客户侧为质差终端，要求上门更换终端并一并处理故障问题。
</t>
  </si>
  <si>
    <t>2024-07-16 11:15:37</t>
  </si>
  <si>
    <t>2024-07-16 11:15:54</t>
  </si>
  <si>
    <t>SD-057-240716-165043-2026</t>
  </si>
  <si>
    <t>2024-07-16 11:08:29</t>
  </si>
  <si>
    <t>【调研】-80+银卡-普通区域-潍城区-柳东村自然村-13806490592-200M-宽带上网投诉-次数0-20240716110645X205810716</t>
  </si>
  <si>
    <t>2024-07-17 12:09:00</t>
  </si>
  <si>
    <t>20240716110645X205810716</t>
  </si>
  <si>
    <t xml:space="preserve">【农村网络投诉】流程受理流水号：20240716110628138064905921041183
客户号码:13806490592
客户姓名:励**
投诉地市:潍坊
来话流水:2024071611045659020850259
宽带账号:13806490592
宽带账号归属地市:潍坊
宽带账号归属区县:潍城区
故障地址:潍坊潍城区望留街道柳东村柳东村自然村柳东村10+号箱村西南角*********
联系电话:13806490592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11:06:37
具体故障现象:光猫亮红灯，
客户其他诉求:
</t>
  </si>
  <si>
    <t>2024-07-16 11:11:56</t>
  </si>
  <si>
    <t>2024-07-16 11:12:56</t>
  </si>
  <si>
    <t>SD-852-289970-1853-21777</t>
  </si>
  <si>
    <t>SD-057-240716-602589-3958</t>
  </si>
  <si>
    <t>2024-07-16 14:44:16</t>
  </si>
  <si>
    <t>【调研】-80+普通-普通区域-滨海-香醒湾小区（老香醍湾）-19506566689-500M-宽带上网投诉-次数0-20240716144142X102134797</t>
  </si>
  <si>
    <t>20240716144142X102134797</t>
  </si>
  <si>
    <t xml:space="preserve">流程受理流水号：20240716144001195065666891078355
客户号码:19506566689
客户姓名:庄**
投诉地市:潍坊
来话流水:2024071614372657520836072
宽带账号:19506566689
宽带账号归属地市:潍坊
宽带账号归属区县:滨海
故障地址:潍坊滨海央子街道新沙路香醒湾小区（老香醍湾）香醒湾小区7号搂2单元601
联系电话:19506566689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故障细类:网速慢/上网掉线(专席)
携转原因:
故障时间:2024-07-16 14:43:52
具体故障现象:网速慢卡顿，
客户其他诉求:
</t>
  </si>
  <si>
    <t>2024-07-16 14:46:11</t>
  </si>
  <si>
    <t>2024-07-16 14:47:01</t>
  </si>
  <si>
    <t>SD-851-277103-1694-26552</t>
  </si>
  <si>
    <t>SD-057-240716-320197-3968</t>
  </si>
  <si>
    <t>2024-07-16 14:44:43</t>
  </si>
  <si>
    <t>80+金卡-普通区域-寒亭区-偏凉子村自然村-15064692187-1000M-宽带上网投诉-次数0-20240716144323X203862674</t>
  </si>
  <si>
    <t>20240716144323X203862674</t>
  </si>
  <si>
    <t xml:space="preserve">【农村网络投诉】流程受理流水号：20240716144209150646921871078766
客户号码:15064692187
客户姓名:刘**
投诉地市:潍坊
来话流水:2024071614413736320889586
宽带账号:15064692187
宽带账号归属地市:潍坊
宽带账号归属区县:寒亭区
故障地址:潍坊寒亭区经济开发区偏凉子村偏凉子村自然村偏凉子村8号箱*********
联系电话:15064692187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15:05:56
具体故障现象:光猫亮红灯，
客户其他诉求:
</t>
  </si>
  <si>
    <t>2024-07-16 14:46:16</t>
  </si>
  <si>
    <t>2024-07-16 14:46:37</t>
  </si>
  <si>
    <t>SD-057-240716-879125-4085</t>
  </si>
  <si>
    <t>2024-07-16 14:59:27</t>
  </si>
  <si>
    <t>普通区域-诸城市-后牛市自然村-18706678050-300M-宽带上网投诉-次数0-20240716145724X443235800</t>
  </si>
  <si>
    <t>20240716145724X443235800</t>
  </si>
  <si>
    <t xml:space="preserve">【农村网络投诉】流程受理流水号：20240716145619187066780501081890
客户号码:18706678050
客户姓名:王**
投诉地市:潍坊
来话流水:2024071614552749920867131
宽带账号:18706678050
宽带账号归属地市:潍坊
宽带账号归属区县:诸城市
故障地址:潍坊诸城市石桥子镇后牛市后牛市自然村韩家庄52号
联系电话:18706678050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14:56:31
具体故障现象:光猫亮红灯，
客户其他诉求:线上指导未恢复，请协助处理回复谢谢。
</t>
  </si>
  <si>
    <t>2024-07-16 15:01:55</t>
  </si>
  <si>
    <t>2024-07-16 15:02:21</t>
  </si>
  <si>
    <t>SD-057-240716-523641-1828</t>
  </si>
  <si>
    <t>2024-07-16 10:56:31</t>
  </si>
  <si>
    <t>普通区域-诸城市-林家村王门庄子-13884704313-200M-魔百和投诉-次数0-20240716105551X551794372</t>
  </si>
  <si>
    <t>2024-07-17 11:57:00</t>
  </si>
  <si>
    <t>20240716105551X551794372</t>
  </si>
  <si>
    <t>【农村网络投诉】流程受理流水号：20240716105222138847043131037896
客户号码:13884704313
客户姓名:王**
投诉地市:潍坊
来话流水:2024071610495572220849125
宽带账号:13884704313
宽带账号归属地市:潍坊
宽带账号归属区县:诸城市
故障地址:潍坊诸城市林家村镇王门庄子村林家村王门庄子王门庄子村中心街中间4#箱*********
联系电话:13884704313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故障时间:2024-07-16 10:53:10
魔百和单播/组播:组播
具体故障现象:电视直播或点播无法观看，
客户其他诉求:请协助处理，谢谢
魔百和单/组播：组播</t>
  </si>
  <si>
    <t>2024-07-16 10:58:17</t>
  </si>
  <si>
    <t>2024-07-16 10:58:49</t>
  </si>
  <si>
    <t>SD-851-234015-2636-5527</t>
  </si>
  <si>
    <t>SD-057-240716-547389-2144</t>
  </si>
  <si>
    <t>2024-07-16 11:20:39</t>
  </si>
  <si>
    <t>【调研】-80+银卡-普通区域-昌邑市-龙源国际南区-15866557275-500M-魔百和投诉-次数0-202407160000248489</t>
  </si>
  <si>
    <t>202407160000248489</t>
  </si>
  <si>
    <t>202407160000248489#【已关注中国移动10086微信公众号】流程受理流水号：20240716111732158665572751043868
客户号码:15866557275
客户姓名:于**
投诉地市:潍坊
来话流水:2024071611170080520811366
宽带账号:15866557275
宽带账号归属地市:潍坊
宽带账号归属区县:昌邑市
故障地址:潍坊昌邑市城区城区东北龙源国际南区5号楼*********
联系电话:15866557275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故障时间:2024-07-16 11:17:57
魔百和单播/组播:组播
具体故障现象:电视提示网络类错误，线上排障未恢复
客户其他诉求:
魔百和单/组播：组播;宽带小区$[龙源国际南区]$</t>
  </si>
  <si>
    <t>2024-07-16 11:23:45</t>
  </si>
  <si>
    <t>2024-07-16 11:24:04</t>
  </si>
  <si>
    <t>SD-057-240716-482631-2143</t>
  </si>
  <si>
    <t>2024-07-16 11:20:36</t>
  </si>
  <si>
    <t>【调研】-80+普通-普通区域-青州市-三角地-13406671588-300M-宽带上网投诉-次数0-20240716111754X874618475</t>
  </si>
  <si>
    <t>20240716111754X874618475</t>
  </si>
  <si>
    <t xml:space="preserve">【农村网络投诉】流程受理流水号：20240716111613134066715881043552
客户号码:13406671588
客户姓名:唐**
投诉地市:潍坊
来话流水:2024071611153515320892272
宽带账号:13406671588
宽带账号归属地市:潍坊
宽带账号归属区县:青州市
故障地址:潍坊青州市庙子镇三角地村三角地4号箱（村委公开栏）*********
联系电话:13406671588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11:17:01
具体故障现象:光猫亮红灯，
客户其他诉求:已经很长时间无法上网了，要求尽快回电
</t>
  </si>
  <si>
    <t>2024-07-16 11:24:45</t>
  </si>
  <si>
    <t>2024-07-16 11:25:56</t>
  </si>
  <si>
    <t>SD-057-240716-043751-2954</t>
  </si>
  <si>
    <t>2024-07-16 12:41:30</t>
  </si>
  <si>
    <t>80+普通-普通区域-昌乐县-西李-15854452880-1000M-宽带上网投诉-次数0-20240716124013X813099292</t>
  </si>
  <si>
    <t>20240716124013X813099292</t>
  </si>
  <si>
    <t xml:space="preserve">【农村网络投诉】流程受理流水号：20240716123940158544528801059441
客户号码:15854452880
客户姓名:王**
投诉地市:潍坊
来话流水:2024071612375588520820873
宽带账号:15854452880
宽带账号归属地市:潍坊
宽带账号归属区县:昌乐县
故障地址:潍坊昌乐县鄌郚镇西李西李西李村2-5#*********
联系电话:15854452880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故障细类:网速慢/上网掉线(专席)
携转原因:
故障时间:2024-07-16 12:39:53
具体故障现象:网速慢卡顿，
客户其他诉求:客户要求尽快处理
</t>
  </si>
  <si>
    <t>2024-07-16 12:48:14</t>
  </si>
  <si>
    <t>2024-07-16 12:48:38</t>
  </si>
  <si>
    <t>SD-851-299500-4584-24435</t>
  </si>
  <si>
    <t>SD-057-240716-153890-3450</t>
  </si>
  <si>
    <t>2024-07-16 13:44:02</t>
  </si>
  <si>
    <t>80+金卡-普通区域-潍城区-奥文国际-15866179001-1000M-宽带上网投诉-次数0-20240716134112X472822471</t>
  </si>
  <si>
    <t>20240716134112X472822471</t>
  </si>
  <si>
    <t xml:space="preserve">流程受理流水号：20240716133826158661790011066977
客户号码:15866179001
客户姓名:洪**
投诉地市:潍坊
来话流水:2024071613380449220804683
宽带账号:15866179001
宽带账号归属地市:潍坊
宽带账号归属区县:潍城区
故障地址:潍坊潍城区西关街道东风西街奥文国际A区6号楼*********
联系电话:15866179001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13:41:01
具体故障现象:打不开网页，
客户其他诉求:
</t>
  </si>
  <si>
    <t>2024-07-16 13:46:21</t>
  </si>
  <si>
    <t>2024-07-16 13:46:39</t>
  </si>
  <si>
    <t>SD-852-307572-307-5778</t>
  </si>
  <si>
    <t>SD-057-240716-810253-3072</t>
  </si>
  <si>
    <t>2024-07-16 12:57:38</t>
  </si>
  <si>
    <t>【重投】-【调研】-普通区域-昌乐县-颐轩国际-18053609977-1000M-魔百和投诉-次数0-202407160000308863</t>
  </si>
  <si>
    <t>202407160000308863</t>
  </si>
  <si>
    <t>202407160000308863#流程受理流水号：20240716125433180536099771061484
客户号码:18053609977
客户姓名:郎**
投诉地市:潍坊
来话流水:2024071612505245320803209
宽带账号:18053609977
宽带账号归属地市:潍坊
宽带账号归属区县:昌乐县
故障地址:潍坊昌乐县城关街道方山路颐轩国际30号楼1-1003*********
联系电话:18953613564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故障细类:移动高清电视故障(专席)
携转原因:
故障时间:2024-07-16 12:56:38
魔百和单播/组播:组播
具体故障现象:电视直播或点播无法观看，排障重启无恢复
客户其他诉求:
魔百和单/组播：组播;宽带小区$[颐轩国际]$</t>
  </si>
  <si>
    <t>2024-07-16 13:01:34</t>
  </si>
  <si>
    <t>2024-07-16 13:01:56</t>
  </si>
  <si>
    <t>SD-851-326851-6601-1237</t>
  </si>
  <si>
    <t>SD-057-240716-024865-3070</t>
  </si>
  <si>
    <t>2024-07-16 12:57:09</t>
  </si>
  <si>
    <t>普通区域-安丘市-秦家庄子村-15163683735-200M-魔百和投诉-次数0-202407160000311413</t>
  </si>
  <si>
    <t>2024-07-17 13:00:00</t>
  </si>
  <si>
    <t>202407160000311413</t>
  </si>
  <si>
    <t>202407160000311413#流程受理流水号：20240716125152151636837351061101
客户号码:15163683735
客户姓名:秦**
投诉地市:潍坊
来话流水:2024071612513164420807282
宽带账号:15163683735
宽带账号归属地市:潍坊
宽带账号归属区县:安丘市
故障地址:潍坊安丘市大盛镇牛沐村牛沐牛沐追加2#箱吴建设*********
联系电话:15163683735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故障时间:2024-07-16 12:56:44
魔百和单播/组播:单播
具体故障现象:电视直播或点播无法观看，请协助谢谢
客户其他诉求:
魔百和单/组播：单播;宽带小区$[秦家庄子村]$</t>
  </si>
  <si>
    <t>2024-07-16 13:02:07</t>
  </si>
  <si>
    <t>2024-07-16 14:45:20</t>
  </si>
  <si>
    <t>SD-057-240716-148960-2072</t>
  </si>
  <si>
    <t>2024-07-16 11:11:33</t>
  </si>
  <si>
    <t>普通区域-潍城区-潍城公安国土宿舍-15169444171-300M-宽带上网投诉-次数0-20240716111017X417689389</t>
  </si>
  <si>
    <t>20240716111017X417689389</t>
  </si>
  <si>
    <t xml:space="preserve">流程受理流水号：20240716110916151694441711041879
客户号码:15169444171
客户姓名:于**
投诉地市:潍坊
来话流水:2024071611090452820806045
宽带账号:15169444171
宽带账号归属地市:潍坊
宽带账号归属区县:潍城区
故障地址:潍坊潍城区北关街道向阳路潍城公安国土宿舍潍城公安局东楼*********
联系电话:15169444171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11:14:23
具体故障现象:光猫亮红灯，
客户其他诉求:
</t>
  </si>
  <si>
    <t>2024-07-16 11:17:24</t>
  </si>
  <si>
    <t>2024-07-16 11:19:02</t>
  </si>
  <si>
    <t>SD-057-240716-394625-3969</t>
  </si>
  <si>
    <t>2024-07-16 14:44:45</t>
  </si>
  <si>
    <t>【重投】-80+金卡-普通区域-青州市-万家坊村自然村-13793630320-1000M-宽带上网投诉-次数0-202407160000371327</t>
  </si>
  <si>
    <t>202407160000371327</t>
  </si>
  <si>
    <t xml:space="preserve">202407160000371327#流程受理流水号：20240716144401137936303201079165
客户号码:13793630320
客户姓名:孙**
投诉地市:潍坊
来话流水:2024071614431443120810313
宽带账号:13793630320
宽带账号归属地市:潍坊
宽带账号归属区县:青州市
故障地址:潍坊青州市谭坊镇万家坊村万家坊村自然村扩容5号箱（张军和）*********
联系电话:15762512357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14:44:16
具体故障现象:宽带无法上网 联系电话15762512357
客户其他诉求:客户侧为质差终端，要求上门更换终端并一并处理故障问题。
</t>
  </si>
  <si>
    <t>2024-07-16 14:46:26</t>
  </si>
  <si>
    <t>2024-07-16 14:46:43</t>
  </si>
  <si>
    <t>SD-851-274899-13708-10773</t>
  </si>
  <si>
    <t>SD-057-240716-617329-3027</t>
  </si>
  <si>
    <t>2024-07-16 12:51:19</t>
  </si>
  <si>
    <t>普通区域-安丘市-祖官村自然村-13465709616-100M-魔百和投诉-次数0-202407160000197972</t>
  </si>
  <si>
    <t>202407160000197972</t>
  </si>
  <si>
    <t>202407160000197972#流程 ： 
 流程受理流水号：20240716102342134657096161030695; 
手机号码 ：13465709616；
客户姓名 ：李**；
投诉地市 ：潍坊；
来话流水 ：2024071610225494320881667；
宽带账号 ：13465709616；
宽带账号归属地市 ：潍坊；
宽带账号归属区县 ：安丘市；
联系人 ：李**；
故障地址 ：潍坊安丘市辉渠镇祖官村祖官村自然村祖官村二次追加10号箱*********；
联系电话 ：13465709616；
是否升级倾向 ：否；
是否投诉倾向 ：否；
工单内容 ：客户反馈电视看不了 黑屏 立即反馈 请协助处理谢谢；
_是否智能网关：否;宽带小区$[祖官村自然村]$</t>
  </si>
  <si>
    <t>2024-07-16 12:53:03</t>
  </si>
  <si>
    <t>2024-07-16 12:53:37</t>
  </si>
  <si>
    <t>SD-851-240610-130-24269</t>
  </si>
  <si>
    <t>SD-057-240716-573186-3090</t>
  </si>
  <si>
    <t>2024-07-16 12:59:23</t>
  </si>
  <si>
    <t>普通区域-寒亭区-祥和花园小区-13863601663-1000M-宽带上网投诉-次数0-202407160000310046</t>
  </si>
  <si>
    <t>202407160000310046</t>
  </si>
  <si>
    <t>202407160000310046#宽带账号：13863601663；宽带地址：潍坊寒亭区寒亭街道帝都街祥和花园小区6号楼*；客户来电反映宽带使用不畅，客户不在现场，无法配合线上指导，要求上门，请协助处理，谢谢！联系电话：本机；联系人：先生；来电流水2024071612534663920820652</t>
  </si>
  <si>
    <t>2024-07-16 13:02:01</t>
  </si>
  <si>
    <t>2024-07-16 13:02:26</t>
  </si>
  <si>
    <t>SD-851-282678-3192-20134</t>
  </si>
  <si>
    <t>SD-057-240716-269503-3516</t>
  </si>
  <si>
    <t>2024-07-16 13:53:48</t>
  </si>
  <si>
    <t>【追1】80+金卡-普通区域-安丘市-周家店子村自然村-13792671444-300M-宽带上网投诉-次数2-20240715172322X402483619</t>
  </si>
  <si>
    <t>2024-07-16 13:57:16</t>
  </si>
  <si>
    <t>2024-07-16 14:02:57</t>
  </si>
  <si>
    <t>SD-057-240716-543810-2363</t>
  </si>
  <si>
    <t>2024-07-16 11:47:27</t>
  </si>
  <si>
    <t>80+银卡-普通区域-奎文区-电子街片区-15169575894-200M-宽带上网投诉-次数0-20240716114448X488230254</t>
  </si>
  <si>
    <t>2024-07-17 12:48:00</t>
  </si>
  <si>
    <t>20240716114448X488230254</t>
  </si>
  <si>
    <t xml:space="preserve">流程受理流水号：20240716114338151695758941049535
客户号码:15169575894
客户姓名:马**
投诉地市:潍坊
来话流水:2024071611431037020837689
宽带账号:15169575894
宽带账号归属地市:潍坊
宽带账号归属区县:奎文区
故障地址:潍坊奎文区东关街道四平路电子街片区15#（欣旺广告）*********
联系电话:15169575894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11:44:23
具体故障现象:打不开网页，
客户其他诉求:
</t>
  </si>
  <si>
    <t>2024-07-16 11:49:36</t>
  </si>
  <si>
    <t>2024-07-16 11:50:03</t>
  </si>
  <si>
    <t>SD-851-292966-22971-12887</t>
  </si>
  <si>
    <t>2024-07-16 10:37:52</t>
  </si>
  <si>
    <t>FTTR-普通区域-奎文区-邦泰天瑜-17860222627-1000M-宽带上网投诉-次数0-202407160000206300 一级督办</t>
  </si>
  <si>
    <t>202407160000206300</t>
  </si>
  <si>
    <t>2024-07-16 10:44:49</t>
  </si>
  <si>
    <t>2024-07-16 10:45:36</t>
  </si>
  <si>
    <t>SD-057-240716-769805-1506</t>
  </si>
  <si>
    <t>2024-07-16 10:26:45</t>
  </si>
  <si>
    <t>【调研】-(目标)普通区域-寒亭区-东贾小区-13589159955-1000M-宽带上网投诉-次数0-20240716102448X688190632</t>
  </si>
  <si>
    <t>20240716102448X688190632</t>
  </si>
  <si>
    <t xml:space="preserve">流程受理流水号：20240716101354135891599551028238
客户号码:13589159955
客户姓名:张*
投诉地市:潍坊
来话流水:2024071610124783720847618
宽带账号:13589159955
宽带账号归属地市:潍坊
宽带账号归属区县:寒亭区
故障地址:潍坊寒亭区河瑞尚公馆
联系电话:13589159955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故障时间:2024-07-16 10:12:18
具体故障现象:打不开网页，
客户其他诉求:
</t>
  </si>
  <si>
    <t>2024-07-16 10:28:13</t>
  </si>
  <si>
    <t>2024-07-16 10:28:36</t>
  </si>
  <si>
    <t>SD-057-240716-786143-4023</t>
  </si>
  <si>
    <t>2024-07-16 14:52:34</t>
  </si>
  <si>
    <t>80+普通-普通区域-青州市-刘潘-15863288039-200M-宽带上网投诉-次数0-202407160000376487</t>
  </si>
  <si>
    <t>2024-07-17 15:53:00</t>
  </si>
  <si>
    <t>202407160000376487</t>
  </si>
  <si>
    <t>202407160000376487#客户来电反映宽带网络慢，经查询客户侧为质差终端，请协助上门更换终端并一并处理故障问题，谢谢！联系电话：18264498539；联系人：女士；来电流水：
2024071614504573720806977</t>
  </si>
  <si>
    <t>2024-07-16 14:57:57</t>
  </si>
  <si>
    <t>2024-07-16 15:40:09</t>
  </si>
  <si>
    <t>SD-057-240716-173286-4141</t>
  </si>
  <si>
    <t>2024-07-16 15:05:04</t>
  </si>
  <si>
    <t>普通区域-奎文区-银泉广场-15005362278-300M-宽带上网投诉-次数0-202407160000387666</t>
  </si>
  <si>
    <t>202407160000387666</t>
  </si>
  <si>
    <t xml:space="preserve">202407160000387666#【已关注中国移动10086微信公众号】流程受理流水号：20240716150439150053622781083613
客户号码:15005362278
客户姓名:吴**
投诉地市:潍坊
来话流水:2024071615035018320872150
宽带账号:15005362278
宽带账号归属地市:潍坊
宽带账号归属区县:奎文区
故障地址:潍坊奎文区广文街道健康街金鼎华府二期5号楼*********
联系电话:15005362278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15:04:48
具体故障现象:光猫亮红灯，
客户其他诉求:客户侧为质差终端，要求上门更换终端并一并处理故障问题。
</t>
  </si>
  <si>
    <t>2024-07-16 15:10:06</t>
  </si>
  <si>
    <t>2024-07-16 15:10:29</t>
  </si>
  <si>
    <t>SD-057-240716-865149-2966</t>
  </si>
  <si>
    <t>2024-07-16 12:44:05</t>
  </si>
  <si>
    <t>【重投】-【调研】-80+普通-(目标)普通区域-潍城区-鲁发公园道1号-13605360131-300M-宽带上网投诉-次数0-20240716124131X891456191</t>
  </si>
  <si>
    <t>20240716124131X891456191</t>
  </si>
  <si>
    <t xml:space="preserve">流程受理流水号：20240716124017136053601311059529
客户号码:13605360131
客户姓名:董**
投诉地市:潍坊
来话流水:2024071612392686120830683
宽带账号:13605360131
宽带账号归属地市:潍坊
宽带账号归属区县:潍城区
故障地址:潍坊潍城区西关街道长松路鲁发公园道1号36号楼*********
联系电话:13605360131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12:40:31
具体故障现象:光猫不亮了，开关坏了
客户其他诉求:
</t>
  </si>
  <si>
    <t>2024-07-16 12:46:16</t>
  </si>
  <si>
    <t>2024-07-16 12:46:34</t>
  </si>
  <si>
    <t>SD-057-240716-186749-3388</t>
  </si>
  <si>
    <t>2024-07-16 13:33:59</t>
  </si>
  <si>
    <t>80+金卡-普通区域-安丘市-江山云著-13505360323-1000M-宽带上网投诉-次数0-202407160000325189</t>
  </si>
  <si>
    <t>202407160000325189</t>
  </si>
  <si>
    <t>202407160000325189#13505360323客户来电表示已联系多次未上门安装宽带，客户对此不满，要求上报并回电处理，我处解释客户不认可，请协助  谢谢  联系电话13505360323   来电流水2024071613195875020881404</t>
  </si>
  <si>
    <t>2024-07-16 13:38:07</t>
  </si>
  <si>
    <t>2024-07-16 13:39:37</t>
  </si>
  <si>
    <t>SD-851-338727-1303-9699</t>
  </si>
  <si>
    <t>SD-057-240716-257913-3354</t>
  </si>
  <si>
    <t>2024-07-16 13:26:45</t>
  </si>
  <si>
    <t>【调研】-80+银卡-普通区域-寿光市-曹家村-18765656978-1000M-宽带上网投诉-次数0-202407160000320033</t>
  </si>
  <si>
    <t>202407160000320033</t>
  </si>
  <si>
    <t>202407160000320033#宽带账号：18765656978；宽带地址：潍坊寿光市孙家集街道曹家村曹家村14号箱*；客户来电反映 移动高清故障，无法配合线上指导/客户不配合排障，要求上门，请协助处理，谢谢！联系电话：18765656978；联系人：先生；来电流水：2024071613152570020853107。</t>
  </si>
  <si>
    <t>2024-07-16 13:28:34</t>
  </si>
  <si>
    <t>2024-07-16 13:29:09</t>
  </si>
  <si>
    <t>SD-851-253993-20762-21153</t>
  </si>
  <si>
    <t>SD-057-240716-389475-1432</t>
  </si>
  <si>
    <t>2024-07-16 10:18:58</t>
  </si>
  <si>
    <t>普通区域-昌邑市-中闫自然村-15163634964-300M-宽带上网投诉-次数0-202407160000187966</t>
  </si>
  <si>
    <t>202407160000187966</t>
  </si>
  <si>
    <t xml:space="preserve">202407160000187966#流程受理流水号：20240716101726151636349641029135
客户号码:15163634964
客户姓名:彭**
投诉地市:潍坊
来话流水:2024071610171211320805914
宽带账号:15163634964
宽带账号归属地市:潍坊
宽带账号归属区县:昌邑市
故障地址:潍坊昌邑市柳疃镇中闫村中闫自然村6号箱闫文化*********
联系电话:15163634964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故障时间:2024-07-16 10:18:00
魔百和单播/组播:组播
具体故障现象:电视直播或点播无法观看，
客户其他诉求:客户侧为质差终端，要求上门更换终端并一并处理故障问题。
</t>
  </si>
  <si>
    <t>2024-07-16 10:20:28</t>
  </si>
  <si>
    <t>2024-07-16 10:20:50</t>
  </si>
  <si>
    <t>2024-07-16 10:27:48</t>
  </si>
  <si>
    <t>普通区域-安丘市-印台园小区-15054578941-200M-宽带上网投诉-次数0-202407160000198604 一级督办</t>
  </si>
  <si>
    <t>2024-07-17 11:28:00</t>
  </si>
  <si>
    <t>202407160000198604</t>
  </si>
  <si>
    <t xml:space="preserve">202407160000198604#流程受理流水号：20240716102618150545789411031331
客户号码:15054578941
客户姓名:王**
投诉地市:潍坊
来话流水:2024071610254039520818912
宽带账号:15054578941
宽带账号归属地市:潍坊
宽带账号归属区县:安丘市
故障地址:潍坊安丘市兴安街道兴安路印台园小区印台园小区二期1号楼*********
联系电话:15054578941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10:27:24
具体故障现象:电脑无法上网，
客户其他诉求:
</t>
  </si>
  <si>
    <t>2024-07-16 10:28:26</t>
  </si>
  <si>
    <t>2024-07-16 10:43:56</t>
  </si>
  <si>
    <t>SD-057-240716-473892-3794</t>
  </si>
  <si>
    <t>2024-07-16 14:24:05</t>
  </si>
  <si>
    <t>【调研】-(目标)普通区域-寿光市-东稻田村自然村-15863432106-300M-宽带上网投诉-次数0-20240716142235X955898165</t>
  </si>
  <si>
    <t>20240716142235X955898165</t>
  </si>
  <si>
    <t xml:space="preserve">【农村网络投诉】流程受理流水号：20240716141851158634321061074032
客户号码:15863432106
客户姓名:李**
投诉地市:潍坊
来话流水:2024071614181774820805667
宽带账号:15863432106
宽带账号归属地市:潍坊
宽带账号归属区县:寿光市
故障地址:潍坊寿光市稻田镇东稻田村东稻田村自然村东稻田村扩容24号箱*********
联系电话:15863432106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14:21:37
具体故障现象:光猫亮红灯，客户反映家里一下雨就无法连接宽带，请协助谢谢
客户其他诉求:
</t>
  </si>
  <si>
    <t>2024-07-16 14:31:58</t>
  </si>
  <si>
    <t>2024-07-16 14:32:25</t>
  </si>
  <si>
    <t>SD-057-240716-821406-3127</t>
  </si>
  <si>
    <t>2024-07-16 13:04:39</t>
  </si>
  <si>
    <t>普通区域-昌乐县-东菜园村自然村-15095287386-1000M-魔百和投诉-次数0-202407160000314147</t>
  </si>
  <si>
    <t>202407160000314147</t>
  </si>
  <si>
    <t>202407160000314147#流程受理流水号：20240716130304150952873861062539
客户号码:15095287386
客户姓名:刘**
投诉地市:潍坊
来话流水:2024071613005879220863416
宽带账号:15095287386
宽带账号归属地市:潍坊
宽带账号归属区县:昌乐县
故障地址:潍坊昌乐县乔官镇东菜园村东菜园村自然村K1号箱刘明军外墙*********
联系电话:15095287386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光功率:-16.30
故障大类:宽带/电视
故障细类:移动高清电视故障(专席)
携转原因:
故障时间:2024-07-16 13:03:46
魔百和单播/组播:组播
具体故障现象:电视直播和点播无法观看，客户是老人，无法配合线上排障，要求维修人员尽快联系处理
客户其他诉求:
魔百和单/组播：组播;宽带小区$[东菜园村自然村]$</t>
  </si>
  <si>
    <t>2024-07-16 13:09:14</t>
  </si>
  <si>
    <t>2024-07-16 13:11:18</t>
  </si>
  <si>
    <t>SD-851-250195-1303-11490</t>
  </si>
  <si>
    <t>SD-057-240716-207465-2766</t>
  </si>
  <si>
    <t>2024-07-16 12:20:47</t>
  </si>
  <si>
    <t>【调研】-(目标)普通区域-昌邑市-万国商贸城-18253628094-1000M-宽带上网投诉-次数0-20240716121944X584898258</t>
  </si>
  <si>
    <t>20240716121944X584898258</t>
  </si>
  <si>
    <t xml:space="preserve">流程受理流水号：20240716121551182536280941055720
客户号码:18253628094
客户姓名:肖**
投诉地市:潍坊
来话流水:2024071612141715020847803
宽带账号:18253628094
宽带账号归属地市:潍坊
宽带账号归属区县:昌邑市
故障地址:潍坊昌邑市城区和平大街万国商贸城F1#楼1单元
联系电话:18253628094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12:16:11
具体故障现象:光猫亮红灯，捋直插紧后未恢复，请协助谢谢！
客户其他诉求:
</t>
  </si>
  <si>
    <t>2024-07-16 12:22:47</t>
  </si>
  <si>
    <t>2024-07-16 12:23:14</t>
  </si>
  <si>
    <t>SD-851-290435-6687-3655</t>
  </si>
  <si>
    <t>SD-057-240716-260418-2162</t>
  </si>
  <si>
    <t>2024-07-16 11:22:07</t>
  </si>
  <si>
    <t>【调研】-80+银卡-(目标)普通区域-青州市-益王府政法小区-15963673357-1000M-宽带上网投诉-次数0-202407160000244464</t>
  </si>
  <si>
    <t>202407160000244464</t>
  </si>
  <si>
    <t xml:space="preserve">202407160000244464#宽带账号15963673357；宽带地址：潍坊青州市云门山街道益王府路益王府政法小区33号楼*********
；客户来电反映宽带电视无法使用，经查询客户侧为质差机顶盒，请协助上门更换终端并一并处理故障问题，谢谢！联系电话：15963673357；联系人：先生；来电流水：2024071611110069820831781 </t>
  </si>
  <si>
    <t>2024-07-16 11:25:45</t>
  </si>
  <si>
    <t>2024-07-16 11:26:04</t>
  </si>
  <si>
    <t>SD-851-238486-4566-4713</t>
  </si>
  <si>
    <t>SD-057-240716-158024-3387</t>
  </si>
  <si>
    <t>2024-07-16 13:33:49</t>
  </si>
  <si>
    <t>【重投】-80+普通-普通区域-临朐县-花园河自然村-15854497111-1000M-宽带上网投诉-次数0-202407160000326849</t>
  </si>
  <si>
    <t>202407160000326849</t>
  </si>
  <si>
    <t xml:space="preserve">202407160000326849#流程受理流水号：20240716133331158544971111066302
客户号码:15854497111
客户姓名:秦*
投诉地市:潍坊
来话流水:2024071613325781720864889
宽带账号:15854497111
宽带账号归属地市:潍坊
宽带账号归属区县:临朐县
故障地址:潍坊临朐县五井镇人民政府花园河花园河自然村花园河（扩容3）24号箱许伟营（外墙）*********
联系电话:15854497111
联系人:先生/女士
工单紧急程度:一般
是否有升级投诉倾向:否
是否重复投诉:否
是否携转意向:否
是否投诉倾向:否
是否智能网关:智能网关
当前是否在线:是
接入方式:FTTH
端到端诊断结果:光功率弱
是否质差终端:是
光功率:-27.69
故障大类:宽带/电视
故障细类:宽带无法上网
携转原因:
故障时间:2024-07-16 13:33:35
具体故障现象:提示网络无法连接，
客户其他诉求:客户侧为质差终端，要求上门更换终端并一并处理故障问题。
</t>
  </si>
  <si>
    <t>2024-07-16 13:37:03</t>
  </si>
  <si>
    <t>2024-07-16 13:40:42</t>
  </si>
  <si>
    <t>SD-851-304029-3125-25796</t>
  </si>
  <si>
    <t>SD-057-240716-396028-3396</t>
  </si>
  <si>
    <t>2024-07-16 13:35:09</t>
  </si>
  <si>
    <t>普通区域-临朐县-十字路自然村-13705367029-300M-宽带上网投诉-次数0-20240716133330X100557230</t>
  </si>
  <si>
    <t>20240716133330X100557230</t>
  </si>
  <si>
    <t xml:space="preserve">【农村网络投诉】流程受理流水号：20240716133221137053670291066148
客户号码:13705367029
客户姓名:王*
投诉地市:潍坊
来话流水:2024071613302265920846632
宽带账号:13705367029
宽带账号归属地市:潍坊
宽带账号归属区县:临朐县
故障地址:潍坊临朐县龙山工业园十字路十字路自然村十字路（扩容2次）42号箱刘同亮（外墙）*********
联系电话:15854436078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13:33:02
具体故障现象:光猫亮红灯，
客户其他诉求:
</t>
  </si>
  <si>
    <t>2024-07-16 13:37:21</t>
  </si>
  <si>
    <t>2024-07-16 13:38:44</t>
  </si>
  <si>
    <t>SD-057-240716-134892-2312</t>
  </si>
  <si>
    <t>2024-07-16 11:41:05</t>
  </si>
  <si>
    <t>普通区域-奎文区-鲁伟荣昌花园（代理商洽谈小区，联系电话5177216）-15863285756-1000M-宽带上网投诉-次数0-20240716113948X188040279</t>
  </si>
  <si>
    <t>20240716113948X188040279</t>
  </si>
  <si>
    <t xml:space="preserve">流程受理流水号：20240716113814158632857561048387
客户号码:15863285756
客户姓名:孙*
投诉地市:潍坊
来话流水:2024071611370674420865855
宽带账号:15863285756
宽带账号归属地市:潍坊
宽带账号归属区县:奎文区
故障地址:潍坊奎文区高新城区玉清街鲁伟荣昌花园
联系电话:15863285756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故障时间:2024-07-16 11:40:06
具体故障现象:打不开网页，
客户其他诉求:
</t>
  </si>
  <si>
    <t>2024-07-16 11:43:01</t>
  </si>
  <si>
    <t>2024-07-16 11:44:23</t>
  </si>
  <si>
    <t>SD-851-278488-10506-22986</t>
  </si>
  <si>
    <t>SD-057-240716-175098-3820</t>
  </si>
  <si>
    <t>2024-07-16 14:27:30</t>
  </si>
  <si>
    <t>普通区域-昌邑市-董家城后宿舍区-18263668907-200M-魔百和投诉-次数0-202407150000492626</t>
  </si>
  <si>
    <t>2024-07-17 15:28:00</t>
  </si>
  <si>
    <t>202407150000492626</t>
  </si>
  <si>
    <t>202407150000492626#客户反映机顶盒直播回看都看不了，之前正常，请协助，  联系电话18263668907流水号2024071516333974020859825</t>
  </si>
  <si>
    <t>2024-07-16 14:30:56</t>
  </si>
  <si>
    <t>2024-07-16 14:31:24</t>
  </si>
  <si>
    <t>SD-057-240716-583490-3992</t>
  </si>
  <si>
    <t>2024-07-16 14:47:45</t>
  </si>
  <si>
    <t>80+银卡-普通区域-青州市-青州韩家花卉园区（小微）-13721969120-1000M-宽带上网投诉-次数0-20240716144606X366185510</t>
  </si>
  <si>
    <t>20240716144606X366185510</t>
  </si>
  <si>
    <t xml:space="preserve">【农村网络投诉】流程受理流水号：20240716144441137219691201079326
客户号码:13721969120
客户姓名:潘**
投诉地市:潍坊
来话流水:2024071614435113320818229
宽带账号:13721969120
宽带账号归属地市:潍坊
宽带账号归属区县:青州市
故障地址:潍坊青州市黄楼街道万红大道青州韩家花卉园区（小微）H6号箱（村东南角）*********
联系电话:13721969120
联系人:先生/女士
工单紧急程度:非常紧急
是否有升级投诉倾向:否
是否重复投诉:否
是否携转意向:否
是否投诉倾向:否
工单内容:13721969120用户表示宽带线断要求尽快安排师傅查询维修，地址：潍坊青州市黄楼街道万红大道青州韩家花卉园区（小微）H6号箱（村东南角）*********要求今天必须好
</t>
  </si>
  <si>
    <t>2024-07-16 14:59:53</t>
  </si>
  <si>
    <t>2024-07-16 15:00:14</t>
  </si>
  <si>
    <t>SD-851-239123-54866-27966</t>
  </si>
  <si>
    <t>SD-057-240716-158934-4026</t>
  </si>
  <si>
    <t>2024-07-16 14:53:02</t>
  </si>
  <si>
    <t>【调研】-普通区域-寿光市-东埠沿街-17616726613-300M-宽带上网投诉-次数0-20240716145024X624934485</t>
  </si>
  <si>
    <t>20240716145024X624934485</t>
  </si>
  <si>
    <t xml:space="preserve">【农村网络投诉】流程受理流水号：20240716144842176167266131080188
客户号码:17616726613
客户姓名:潘**
投诉地市:潍坊
来话流水:2024071614381262120846006
宽带账号:17616726613
宽带账号归属地市:潍坊
宽带账号归属区县:寿光市
故障地址:潍坊寿光市东埠东埠村东埠沿街15号箱*********
联系电话:17616726613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光功率:-17.54
故障大类:宽带/电视
故障细类:宽带无法上网(专席)
携转原因:
故障时间:2024-07-16 14:49:08
具体故障现象:频繁掉线，客户不要求师傅上门，要求线上解决，请协助谢谢！
客户其他诉求:
</t>
  </si>
  <si>
    <t>2024-07-16 14:58:11</t>
  </si>
  <si>
    <t>2024-07-16 14:58:39</t>
  </si>
  <si>
    <t>SD-057-240716-321458-3149</t>
  </si>
  <si>
    <t>2024-07-16 13:05:32</t>
  </si>
  <si>
    <t>80+银卡-FTTR-普通区域-奎文区-中梁颐和雅筑-15853656274-1000M-宽带上网投诉-次数0-20240716130453X293047684</t>
  </si>
  <si>
    <t>20240716130453X293047684</t>
  </si>
  <si>
    <t xml:space="preserve">流程受理流水号：20240716130218158536562741062460
客户号码:15853656274
客户姓名:吕*
投诉地市:潍坊
来话流水:2024071612573341320843087
宽带账号:15853656274
宽带账号归属地市:潍坊
宽带账号归属区县:奎文区
故障地址:潍坊奎文区梨源街道中梁颐和雅筑小区25-2-1302
联系电话:18340022639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故障时间:2024-07-16 13:06:23
具体故障现象:网络无法连接，
客户其他诉求:
</t>
  </si>
  <si>
    <t>2024-07-16 13:08:37</t>
  </si>
  <si>
    <t>2024-07-16 13:10:42</t>
  </si>
  <si>
    <t>SD-851-260554-19615-17791</t>
  </si>
  <si>
    <t>SD-057-240716-487931-3327</t>
  </si>
  <si>
    <t>2024-07-16 13:23:22</t>
  </si>
  <si>
    <t>普通区域-青州市-赤涧村-13696367551-200M-宽带上网投诉-次数0-20240716132203X323842388</t>
  </si>
  <si>
    <t>20240716132203X323842388</t>
  </si>
  <si>
    <t xml:space="preserve">【农村网络投诉】流程受理流水号：20240716132051136963675511064792
客户号码:13696367551
客户姓名:王**
投诉地市:潍坊
来话流水:2024071613202365920883909
宽带账号:13696367551
宽带账号归属地市:潍坊
宽带账号归属区县:青州市
故障地址:潍坊青州市弥河镇赤涧村赤涧村扩容9号箱（装载机市场拥军路东头群力钢结构）*********
联系电话:13465675571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13:21:37
具体故障现象:打不开网页，
客户其他诉求:
</t>
  </si>
  <si>
    <t>2024-07-16 13:52:39</t>
  </si>
  <si>
    <t>2024-07-16 13:53:03</t>
  </si>
  <si>
    <t>SD-057-240716-536470-2506</t>
  </si>
  <si>
    <t>2024-07-16 12:02:20</t>
  </si>
  <si>
    <t>80+金卡-普通区域-诸城市-呈子泊-17853635222-1000M-宽带上网投诉-次数0-20240716120113X473125920</t>
  </si>
  <si>
    <t>20240716120113X473125920</t>
  </si>
  <si>
    <t xml:space="preserve">【农村网络投诉】流程受理流水号：20240716120050178536352221053052
客户号码:17853635222
客户姓名:崔**
投诉地市:潍坊
来话流水:2024071611593564620826130
宽带账号:17853635222
宽带账号归属地市:潍坊
宽带账号归属区县:诸城市
故障地址:潍坊诸城市舜王街道呈子泊村呈子泊呈子泊村中西6#箱*********
联系电话:17853635222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12:00:52
具体故障现象:PON灯闪，插紧捋顺光纤线重启未恢复
客户其他诉求:
</t>
  </si>
  <si>
    <t>2024-07-16 12:04:01</t>
  </si>
  <si>
    <t>2024-07-16 12:04:25</t>
  </si>
  <si>
    <t>SD-851-244378-22908-10832</t>
  </si>
  <si>
    <t>SD-057-240716-516498-1584</t>
  </si>
  <si>
    <t>2024-07-16 10:34:05</t>
  </si>
  <si>
    <t>普通区域-诸城市-高强度紧固件家属院-1556360793802-300M-宽带上网投诉-次数1-20240715193410X250685157</t>
  </si>
  <si>
    <t>2024-07-16 10:37:23</t>
  </si>
  <si>
    <t>SD-057-240716-934751-3583</t>
  </si>
  <si>
    <t>2024-07-16 14:05:36</t>
  </si>
  <si>
    <t>普通区域-高密市-商业街-13081690234-500M-宽带上网投诉-次数0-20240716140400X840868641</t>
  </si>
  <si>
    <t>20240716140400X840868641</t>
  </si>
  <si>
    <t xml:space="preserve">流程受理流水号：20240716140326130816902341071060
客户号码:13081690234
客户姓名:孙*
投诉地市:潍坊
来话流水:2024071614014498320818573
宽带账号:13081690234
宽带账号归属地市:潍坊
宽带账号归属区县:高密市
故障地址:潍坊高密市夏庄镇商业街商业街夏庄商业街欧普照明39号箱*********
联系电话:13081690234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光功率:-15.43
故障大类:宽带
故障细类:网速慢/上网掉线(专席)
携转原因:
故障时间:2024-07-16 14:07:11
具体故障现象:网速慢卡顿，
客户其他诉求:
</t>
  </si>
  <si>
    <t>2024-07-16 14:11:40</t>
  </si>
  <si>
    <t>2024-07-16 14:12:01</t>
  </si>
  <si>
    <t>SD-851-286622-8282-27146</t>
  </si>
  <si>
    <t>SD-057-240716-795362-3937</t>
  </si>
  <si>
    <t>2024-07-16 14:42:01</t>
  </si>
  <si>
    <t>普通区域-寿光市-岳寺李-15006460320-300M-宽带上网投诉-次数0-20240716144036X367884520</t>
  </si>
  <si>
    <t>20240716144036X367884520</t>
  </si>
  <si>
    <t xml:space="preserve">【农村网络投诉】流程受理流水号：20240716143940150064603201078279
客户号码:15006460320
客户姓名:王**
投诉地市:潍坊
来话流水:2024071614382751720849173
宽带账号:15006460320
宽带账号归属地市:潍坊
宽带账号归属区县:寿光市
故障地址:潍坊寿光市孙家集街道岳寺李村
联系电话:15006460320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14:39:17
具体故障现象:PON灯闪，
客户其他诉求:捋线重启未恢复
</t>
  </si>
  <si>
    <t>2024-07-16 14:47:58</t>
  </si>
  <si>
    <t>2024-07-16 14:49:45</t>
  </si>
  <si>
    <t>SD-057-240716-895704-4038</t>
  </si>
  <si>
    <t>2024-07-16 14:53:28</t>
  </si>
  <si>
    <t>普通区域-昌乐县-阿陀沿街自然村-15263630038-200M-宽带上网投诉-次数0-20240716145113X673065837</t>
  </si>
  <si>
    <t>2024-07-17 15:54:00</t>
  </si>
  <si>
    <t>20240716145113X673065837</t>
  </si>
  <si>
    <t xml:space="preserve">【农村网络投诉】流程受理流水号：20240716145033152636300381080617
客户号码:15263630038
客户姓名:王**
投诉地市:潍坊
来话流水:2024071614484517920881251
宽带账号:15263630038
宽带账号归属地市:潍坊
宽带账号归属区县:昌乐县
故障地址:潍坊昌乐县营丘镇阿陀沿街阿陀沿街自然村阿陀沿街6#（福苑布衣行）*********
联系电话:15263630038
联系人:先生
工单紧急程度:一般
是否有升级投诉倾向:否
是否重复投诉:否
是否携转意向:否
是否投诉倾向:否
是否智能网关:智能网关
当前是否在线:否
接入方式:FTTH
端到端诊断结果:客户侧设备问题
是否质差终端:是
光功率:无
故障大类:宽带/电视
故障细类:网速慢/上网掉线(专席)
携转原因:
故障时间:2024-07-16 14:50:49
具体故障现象:频繁掉线，
客户其他诉求:请协助处理，谢谢
</t>
  </si>
  <si>
    <t>2024-07-16 14:55:14</t>
  </si>
  <si>
    <t>2024-07-16 14:55:38</t>
  </si>
  <si>
    <t>SD-057-240716-560421-2986</t>
  </si>
  <si>
    <t>2024-07-16 12:46:44</t>
  </si>
  <si>
    <t>普通区域-青州市-铁路西宿舍-15806488995-300M-宽带上网投诉-次数0-202407160000303169</t>
  </si>
  <si>
    <t>202407160000303169</t>
  </si>
  <si>
    <t>202407160000303169#宽带账号：15806488995；宽带地址：潍坊市青州市益都街道北城大街铁路西宿舍；客户来电反映宽带/移动高清无法观看，客户不在现场，无法配合线上指导/客户不配合排障，要求上门，请协助处理，谢谢！联系电话：15806488995*；联系人：李**；来电流水：2024071612443449020863897</t>
  </si>
  <si>
    <t>2024-07-16 12:49:14</t>
  </si>
  <si>
    <t>2024-07-16 12:49:37</t>
  </si>
  <si>
    <t>SD-851-333852-8467-29825</t>
  </si>
  <si>
    <t>SD-057-240716-986142-2337</t>
  </si>
  <si>
    <t>2024-07-16 11:44:17</t>
  </si>
  <si>
    <t>【调研】-80+银卡-普通区域-奎文区-富华新村-13853621295-1000M-宽带上网投诉-次数0-20240716114211X331290200</t>
  </si>
  <si>
    <t>20240716114211X331290200</t>
  </si>
  <si>
    <t xml:space="preserve">【农村网络投诉】流程受理流水号：20240716114123138536212951049047
客户号码:13853621295
客户姓名:梁**
投诉地市:潍坊
来话流水:2024071611402578920805303
宽带账号:13853621295
宽带账号归属地市:潍坊
宽带账号归属区县:高新
故障地址:潍坊高新高新城区东方路富华新村27号楼*********
联系电话:13853621295
联系人:女士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故障时间:2024-07-16 11:43:29
具体故障现象:打不开网页，
客户其他诉求:请审核谢谢
</t>
  </si>
  <si>
    <t>2024-07-16 11:45:39</t>
  </si>
  <si>
    <t>2024-07-16 11:47:09</t>
  </si>
  <si>
    <t>SD-851-280519-3726-29167</t>
  </si>
  <si>
    <t>SD-057-240716-985437-2423</t>
  </si>
  <si>
    <t>2024-07-16 11:53:09</t>
  </si>
  <si>
    <t>【追2】【调研】-80+银卡-普通区域-青州市-黄岭村自然村-15054454476-200M-宽带上网投诉-次数0-20240716115041X841703341</t>
  </si>
  <si>
    <t>2024-07-17 12:54:00</t>
  </si>
  <si>
    <t>20240716115041X841703341</t>
  </si>
  <si>
    <t xml:space="preserve">【农村网络投诉】流程受理流水号：20240716114914150544544761050728
客户号码:15054454476
客户姓名:黄**
投诉地市:潍坊
来话流水:2024071611484588920803005
宽带账号:15054454476
宽带账号归属地市:潍坊
宽带账号归属区县:青州市
故障地址:潍坊青州市高柳镇黄岭村黄岭村自然村高柳镇黄岭村3号箱（村东黄益军家北墙）*********
联系电话:15054454476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11:48:12
具体故障现象:光猫亮红灯，拔插捋直光纤线未恢复
客户其他诉求:
</t>
  </si>
  <si>
    <t>2024-07-16 11:54:45</t>
  </si>
  <si>
    <t>2024-07-16 11:55:11</t>
  </si>
  <si>
    <t>SD-057-240716-065432-1594</t>
  </si>
  <si>
    <t>2024-07-16 10:35:09</t>
  </si>
  <si>
    <t>普通区域-临朐县-冶源西村-13405368086-300M-宽带上网投诉-次数0-20240716103309X189797917</t>
  </si>
  <si>
    <t>20240716103309X189797917</t>
  </si>
  <si>
    <t xml:space="preserve">【农村网络投诉】流程受理流水号：20240716103222134053680861032852
客户号码:13405368086
客户姓名:张**
投诉地市:潍坊
来话流水:2024071610311575520895121
宽带账号:13405368086
宽带账号归属地市:潍坊
宽带账号归属区县:临朐县
故障地址:潍坊临朐县冶源镇人民政府冶源西村村冶源西村冶源西村7号箱巨长凤*********
联系电话:13869648269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故障时间:2024-07-16 10:29:52
具体故障现象:光猫亮红灯，
客户其他诉求:
</t>
  </si>
  <si>
    <t>2024-07-16 10:40:07</t>
  </si>
  <si>
    <t>2024-07-16 10:41:27</t>
  </si>
  <si>
    <t>SD-057-240716-320894-2568</t>
  </si>
  <si>
    <t>2024-07-16 12:08:20</t>
  </si>
  <si>
    <t>(目标)普通区域-安丘市-名门世家-18253626482-100M-宽带上网投诉-次数0-20240716120620X780110779</t>
  </si>
  <si>
    <t>20240716120620X780110779</t>
  </si>
  <si>
    <t xml:space="preserve">流程受理流水号：20240716120512182536264821053879
客户号码:18253626482
客户姓名:周**
投诉地市:潍坊
来话流水:2024071612045830920873453
宽带账号:18253626482
宽带账号归属地市:潍坊
宽带账号归属区县:安丘市
故障地址:潍坊安丘市兴安街道和平路名门世家21号楼*********
联系电话:15169459002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
携转原因:
故障时间:2024-07-16 12:05:47
具体故障现象:光猫亮红灯，
客户其他诉求:
</t>
  </si>
  <si>
    <t>2024-07-16 12:11:34</t>
  </si>
  <si>
    <t>2024-07-16 12:12:07</t>
  </si>
  <si>
    <t>SD-057-240716-854306-2119</t>
  </si>
  <si>
    <t>2024-07-16 11:17:30</t>
  </si>
  <si>
    <t>80+普通-普通区域-奎文区-樱园东区-15244418291-500M-宽带上网投诉-次数0-20240716111612X772195199</t>
  </si>
  <si>
    <t>20240716111612X772195199</t>
  </si>
  <si>
    <t xml:space="preserve">流程受理流水号：20240716111411152444182911043083
客户号码:15244418291
客户姓名:牟**
投诉地市:潍坊
来话流水:2024071611132972520864639
宽带账号:15244418291
宽带账号归属地市:潍坊
宽带账号归属区县:奎文区
故障地址:潍坊奎文区梨园街道樱前街樱园东区10号楼*********
联系电话:15908036356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11:15:47
具体故障现象:光猫亮红灯，
客户其他诉求:
</t>
  </si>
  <si>
    <t>2024-07-16 11:18:48</t>
  </si>
  <si>
    <t>2024-07-16 11:19:16</t>
  </si>
  <si>
    <t>SD-057-240716-520136-3737</t>
  </si>
  <si>
    <t>2024-07-16 14:17:33</t>
  </si>
  <si>
    <t>80+银卡-普通区域-潍城区-锦绣和城-15065659991-1000M-宽带上网投诉-次数0-20240716141556X556357872</t>
  </si>
  <si>
    <t>20240716141556X556357872</t>
  </si>
  <si>
    <t xml:space="preserve">流程受理流水号：20240716141504150656599911073281
客户号码:15065659991
客户姓名:郭**
投诉地市:潍坊
来话流水:2024071614143171520861873
宽带账号:15065659991
宽带账号归属地市:潍坊
宽带账号归属区县:潍城区
故障地址:潍坊潍城区南关街道宝通街锦绣和城7号楼*********
联系电话:15163649996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14:15:33
具体故障现象:光猫亮红灯，
客户其他诉求:
</t>
  </si>
  <si>
    <t>2024-07-16 14:20:54</t>
  </si>
  <si>
    <t>2024-07-16 14:21:19</t>
  </si>
  <si>
    <t>SD-851-303605-20069-14930</t>
  </si>
  <si>
    <t>SD-057-240716-736841-3829</t>
  </si>
  <si>
    <t>2024-07-16 14:29:30</t>
  </si>
  <si>
    <t>80+普通-普通区域-潍城区-姜家庄自然村-18706521851-500M-宽带上网投诉-次数0-20240716142803X283642623</t>
  </si>
  <si>
    <t>20240716142803X283642623</t>
  </si>
  <si>
    <t xml:space="preserve">【农村网络投诉】流程受理流水号：20240716142716187065218511075689
客户号码:18706521851
客户姓名:傅**
投诉地市:潍坊
来话流水:2024071614265212720806520
宽带账号:18706521851
宽带账号归属地市:潍坊
宽带账号归属区县:潍城区
故障地址:潍坊潍城区望留街道姜家庄姜家庄自然村44#西数第三排房子南数第六排房子西墙上*********
联系电话:18706521851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14:27:50
具体故障现象:光猫亮红灯，
客户其他诉求:
</t>
  </si>
  <si>
    <t>2024-07-16 14:35:32</t>
  </si>
  <si>
    <t>2024-07-16 14:35:51</t>
  </si>
  <si>
    <t>SD-851-256376-1464-22143</t>
  </si>
  <si>
    <t>SD-057-240716-412937-1677</t>
  </si>
  <si>
    <t>2024-07-16 10:41:57</t>
  </si>
  <si>
    <t>80+金卡-普通区域-潍城区-大寨村自然村-15963619732-1000M-宽带上网投诉-次数0-20240716104034X634861640</t>
  </si>
  <si>
    <t>20240716104034X634861640</t>
  </si>
  <si>
    <t xml:space="preserve">【农村网络投诉】流程受理流水号：20240716103915159636197321034576
客户号码:15963619732
客户姓名:刘*
投诉地市:潍坊
来话流水:2024071610390285520801283
宽带账号:15963619732
宽带账号归属地市:潍坊
宽带账号归属区县:潍城区
故障地址:潍坊潍城区军埠口综合项目区大寨村大寨村自然村K11号箱在张慧玲房子墙上*********
联系电话:15963619732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10:40:09
具体故障现象:提示网络无法连接，
客户其他诉求:
</t>
  </si>
  <si>
    <t>2024-07-16 10:43:14</t>
  </si>
  <si>
    <t>2024-07-16 10:43:41</t>
  </si>
  <si>
    <t>SD-851-282722-6848-25363</t>
  </si>
  <si>
    <t>SD-057-240716-369541-3371</t>
  </si>
  <si>
    <t>2024-07-16 13:31:11</t>
  </si>
  <si>
    <t>【调研】-80+金卡-普通区域-寿光市-寿光马家二-15965786126-100M-宽带上网投诉-次数0-202407160000322399</t>
  </si>
  <si>
    <t>202407160000322399</t>
  </si>
  <si>
    <t xml:space="preserve">202407160000322399#流程受理流水号：20240716133013159657861261065899
客户号码:15965786126
客户姓名:马**
投诉地市:潍坊
来话流水:2024071613293773520841673
宽带账号:15965786126
宽带账号归属地市:潍坊
宽带账号归属区县:寿光市
故障地址:潍坊寿光市田马马家马家马家村1号箱（马良外墙）*********
联系电话:15965786126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故障时间:2024-07-16 13:34:03
具体故障现象:光猫亮红灯，
客户其他诉求:客户侧为质差终端，要求上门更换终端并一并处理故障问题。
</t>
  </si>
  <si>
    <t>2024-07-16 13:35:35</t>
  </si>
  <si>
    <t>2024-07-16 13:41:45</t>
  </si>
  <si>
    <t>SD-057-240716-173490-3538</t>
  </si>
  <si>
    <t>2024-07-16 13:57:10</t>
  </si>
  <si>
    <t>【调研】-80+金卡-普通区域-寿光市-兆祥小区-15153659345-1000M-宽带上网投诉-次数0-202407160000337082</t>
  </si>
  <si>
    <t>202407160000337082</t>
  </si>
  <si>
    <t xml:space="preserve">202407160000337082#流程受理流水号：20240716135619151536593451069753
客户号码:15153659345
客户姓名:徐**
投诉地市:潍坊
来话流水:2024071613554345220861211
宽带账号:15153659345
宽带账号归属地市:潍坊
宽带账号归属区县:寿光市
故障地址:潍坊寿光市圣城街道银海路兆祥小区48号楼*********
联系电话:18365623837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故障时间:2024-07-16 13:56:38
具体故障现象:网速慢卡顿，
客户其他诉求:客户侧为质差终端，要求上门更换终端并一并处理故障问题。
</t>
  </si>
  <si>
    <t>2024-07-16 14:01:48</t>
  </si>
  <si>
    <t>2024-07-16 14:02:20</t>
  </si>
  <si>
    <t>SD-851-307187-14778-10017</t>
  </si>
  <si>
    <t>SD-057-240716-769314-2514</t>
  </si>
  <si>
    <t>2024-07-16 12:04:39</t>
  </si>
  <si>
    <t>【调研】-80+银卡-普通区域-奎文区-吉祥如意城-15169570181-1000M-宽带上网投诉-次数0-202407160000279872</t>
  </si>
  <si>
    <t>202407160000279872</t>
  </si>
  <si>
    <t>202407160000279872#【已关注中国移动10086微信公众号】流程受理流水号：20240716115956151695701811052890
客户号码:15169570181
客户姓名:赵*
投诉地市:潍坊
来话流水:2024071611593774920826499
宽带账号:15169570181
宽带账号归属地市:潍坊
宽带账号归属区县:高新
故障地址:潍坊高新高新城区潍县中路吉祥如意城28号楼***高新城市广场5-2-1301******
联系电话:15169570181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光功率:-13.56
故障大类:宽带/电视
故障细类:宽带无法上网(专席)
携转原因:
故障时间:2024-07-16 12:09:37
具体故障现象:提示网络无法连接，
客户其他诉求:客户来电反映家里宽带无法连接使用，路由器亮红灯，线上排障不认可，请协助处理，谢谢
;宽带小区$[吉祥如意城]$</t>
  </si>
  <si>
    <t>2024-07-16 12:07:40</t>
  </si>
  <si>
    <t>2024-07-16 12:07:59</t>
  </si>
  <si>
    <t>SD-851-310021-20635-13023</t>
  </si>
  <si>
    <t>SD-057-240716-945018-1394</t>
  </si>
  <si>
    <t>2024-07-16 10:15:32</t>
  </si>
  <si>
    <t>普通区域-坊子区-豪丰新怡园-13791691148-100M-宽带上网投诉-次数0-202407160000185197</t>
  </si>
  <si>
    <t>2024-07-17 11:16:00</t>
  </si>
  <si>
    <t>202407160000185197</t>
  </si>
  <si>
    <t>202407160000185197#用户表示魔百合不能正常使用，要求上门维修，请工作人员协助处理，谢谢！流水号2024071610130463520851289，联系人女士，联系电话13791691148！</t>
  </si>
  <si>
    <t>2024-07-16 10:22:05</t>
  </si>
  <si>
    <t>2024-07-16 10:22:26</t>
  </si>
  <si>
    <t>SD-057-240716-593761-3746</t>
  </si>
  <si>
    <t>2024-07-16 14:18:48</t>
  </si>
  <si>
    <t>普通区域-临朐县-焦家庄自然村-15169637310-200M-宽带上网投诉-次数0-202407160000350290</t>
  </si>
  <si>
    <t>2024-07-17 15:19:00</t>
  </si>
  <si>
    <t>202407160000350290</t>
  </si>
  <si>
    <t>202407160000350290#用户来电宽带无法正常使用，要求师傅上门，烦请协助谢谢
联系人:男士  联系电话:本机   录音流水：2024071614152221220871930</t>
  </si>
  <si>
    <t>2024-07-16 14:21:34</t>
  </si>
  <si>
    <t>2024-07-16 14:22:18</t>
  </si>
  <si>
    <t>SD-851-282258-10207-29833</t>
  </si>
  <si>
    <t>SD-057-240716-769430-4058</t>
  </si>
  <si>
    <t>2024-07-16 14:56:02</t>
  </si>
  <si>
    <t>80+银卡-FTTR-普通区域-高密市-城西花园-18453668777-100M-魔百和投诉-次数0-20240716145313X793646657</t>
  </si>
  <si>
    <t>2024-07-17 15:57:00</t>
  </si>
  <si>
    <t>20240716145313X793646657</t>
  </si>
  <si>
    <t>【预处理派单】宽带账号：18453668777，宽带地址： 潍坊高密市密水街道创业街城西花园城西花园三期17号楼*********，故障现象：，故障现象类型：，客户诉求：电视 提示网络未连接，客户表示机顶盒后边网线找不到了，要求维修人员尽快联系处理，联系电话：18453668777，通话流水：2024071614493044520890938。接入方式：，当前是否在线：，端到端诊断结果：，是否智能网关：，光功率。,单组播状态:单播</t>
  </si>
  <si>
    <t>2024-07-16 14:57:56</t>
  </si>
  <si>
    <t>2024-07-16 14:58:21</t>
  </si>
  <si>
    <t>SD-851-289868-11281-21777</t>
  </si>
  <si>
    <t>SD-057-240716-405629-4162</t>
  </si>
  <si>
    <t>2024-07-16 15:07:34</t>
  </si>
  <si>
    <t>【调研】-普通区域-临朐县-海岳兴隆居-15266303537-300M-宽带上网投诉-次数0-202407160000387081</t>
  </si>
  <si>
    <t>202407160000387081</t>
  </si>
  <si>
    <t xml:space="preserve">202407160000387081#宽带账号15266303537：***；宽带地址：潍坊临朐县城关街道兴隆路海岳兴隆居7号楼*********
****；客户来电反映宽带/无法/客户不配合排障，要求师傅上门，请协助处理，谢谢！联系电话：15266303537***；联系人：女士***；来电流水：2024071615040921420876160****。 
</t>
  </si>
  <si>
    <t>2024-07-16 15:12:29</t>
  </si>
  <si>
    <t>2024-07-16 15:13:15</t>
  </si>
  <si>
    <t>SD-852-280159-1586-19647</t>
  </si>
  <si>
    <t>SD-057-240716-127435-2846</t>
  </si>
  <si>
    <t>2024-07-16 12:29:35</t>
  </si>
  <si>
    <t>普通区域-诸城市-大鹤现自然村-18764602379-300M-宽带上网投诉-次数0-20240716122702X229996390</t>
  </si>
  <si>
    <t>20240716122702X229996390</t>
  </si>
  <si>
    <t xml:space="preserve">【农村网络投诉】流程受理流水号：20240716122557187646023791057379
客户号码:18764602379
客户姓名:卢**
投诉地市:潍坊
来话流水:2024071612250922620832057
宽带账号:18764602379
宽带账号归属地市:潍坊
宽带账号归属区县:诸城市
故障地址:潍坊诸城市桃林镇大鹤现大鹤现自然村大鹤现村东南7号箱*********
联系电话:18764602379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12:27:23
具体故障现象:光猫亮红灯，
客户其他诉求:
</t>
  </si>
  <si>
    <t>2024-07-16 12:31:40</t>
  </si>
  <si>
    <t>2024-07-16 12:32:00</t>
  </si>
  <si>
    <t>SD-851-320299-11096-7146</t>
  </si>
  <si>
    <t>SD-057-240716-401283-2893</t>
  </si>
  <si>
    <t>2024-07-16 12:35:29</t>
  </si>
  <si>
    <t>【调研】-80+普通-普通区域-寿光市-庞家村自然村-18765745517-1000M-宽带上网投诉-次数0-20240716123314X394245833</t>
  </si>
  <si>
    <t>20240716123314X394245833</t>
  </si>
  <si>
    <t xml:space="preserve">【农村网络投诉】流程受理流水号：20240716123221187657455171058351
客户号码:18765745517
客户姓名:庞**
投诉地市:潍坊
来话流水:2024071612305477120874638
宽带账号:18765745517
宽带账号归属地市:潍坊
宽带账号归属区县:寿光市
故障地址:潍坊寿光市马店庞家村庞家村自然村32号箱*********
联系电话:18765745517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故障细类:宽带无法上网(专席)
携转原因:
故障时间:2024-07-16 12:32:57
具体故障现象:光猫灯正常但电脑手机无法上网，重启无效
客户其他诉求:请协助，谢谢
</t>
  </si>
  <si>
    <t>2024-07-16 12:36:55</t>
  </si>
  <si>
    <t>2024-07-16 12:37:10</t>
  </si>
  <si>
    <t>SD-851-300214-11455-5455</t>
  </si>
  <si>
    <t>SD-057-240716-409518-3377</t>
  </si>
  <si>
    <t>2024-07-16 13:32:11</t>
  </si>
  <si>
    <t>80+普通-普通区域-青州市-明家-15666066097-300M-宽带上网投诉-次数0-202407160000323575</t>
  </si>
  <si>
    <t>202407160000323575</t>
  </si>
  <si>
    <t>202407160000323575#宽带账号：15666066097；宽带地址：潍坊青州市何官镇明家村明家3号箱村东*********；接入方式：FTTH，当前是否在线：在线，端到端诊断结果：客户侧设备问题，是否智能网关：，客户反映上网慢，要求尽快处理回复！来电流水：2024071613281264920832747，联系电话：15666066097</t>
  </si>
  <si>
    <t>2024-07-16 13:33:45</t>
  </si>
  <si>
    <t>2024-07-16 13:34:04</t>
  </si>
  <si>
    <t>SD-851-269505-8442-11289</t>
  </si>
  <si>
    <t>SD-057-240716-785192-3442</t>
  </si>
  <si>
    <t>2024-07-16 13:41:31</t>
  </si>
  <si>
    <t>80+银卡-普通区域-昌邑市-陈家洼子自然村-13964663789-300M-宽带上网投诉-次数0-20240716134005X405483520</t>
  </si>
  <si>
    <t>20240716134005X405483520</t>
  </si>
  <si>
    <t xml:space="preserve">【农村网络投诉】流程受理流水号：20240716133928139646637891067125
客户号码:13964663789
客户姓名:于**
投诉地市:潍坊
来话流水:2024071613391102420813803
宽带账号:13964663789
宽带账号归属地市:潍坊
宽带账号归属区县:昌邑市
故障地址:潍坊昌邑市南逄镇陈家洼子村陈家洼子自然村32号箱*********
联系电话:13964663789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13:39:41
具体故障现象:打不开网页，
客户其他诉求:
</t>
  </si>
  <si>
    <t>2024-07-16 13:49:26</t>
  </si>
  <si>
    <t>2024-07-16 13:57:02</t>
  </si>
  <si>
    <t>SD-057-240716-475906-3075</t>
  </si>
  <si>
    <t>2024-07-16 12:57:56</t>
  </si>
  <si>
    <t>普通区域-潍城区-远东自然村-15053694488-1000M-宽带上网投诉-次数0-202407160000308966</t>
  </si>
  <si>
    <t>202407160000308966</t>
  </si>
  <si>
    <t xml:space="preserve">202407160000308966#宽带账号：15053694488；宽带地址：潍坊潍城区于河街道远东远东自然村22#东数第2条胡同南数第5排西户：客户来电反映宽带无法使用：经查询客户侧为质差路由器导致宽带使用不畅，请处理，谢谢！联系电话：15053694488联系人：先生；来电流水：2024071612551084520829123
</t>
  </si>
  <si>
    <t>2024-07-16 13:02:59</t>
  </si>
  <si>
    <t>2024-07-16 13:11:56</t>
  </si>
  <si>
    <t>SD-851-274670-27527-26364</t>
  </si>
  <si>
    <t>SD-057-240716-842063-2370</t>
  </si>
  <si>
    <t>2024-07-16 11:47:49</t>
  </si>
  <si>
    <t>【调研】-普通区域-寿光市-城投悦动城-18253685890-1000M-宽带上网投诉-次数0-202407160000267024</t>
  </si>
  <si>
    <t>202407160000267024</t>
  </si>
  <si>
    <t>202407160000267024#宽带账号：18253685890；宽带地址：潍坊寿光市洛城街道金光街城投悦动城7号楼*********；接入方式：FTTH，当前是否在线：在线，端到端诊断结果：客户侧设备问题，是否智能网关：，客户反映电视无法观看，要求尽快处理回复！来电流水：2024071611435176720845634，联系电话15762520101</t>
  </si>
  <si>
    <t>2024-07-16 11:48:55</t>
  </si>
  <si>
    <t>2024-07-16 11:49:35</t>
  </si>
  <si>
    <t>SD-852-313017-1730-19954</t>
  </si>
  <si>
    <t>SD-057-240716-920347-1609</t>
  </si>
  <si>
    <t>(目标)普通区域-高密市-周阳小尹村-13791642789-300M-宽带上网投诉-次数0-202407160000202399</t>
  </si>
  <si>
    <t>202407160000202399</t>
  </si>
  <si>
    <t>202407160000202399#宽带账号：13791642789；宽带地址：潍坊高密市密水街道周阳小尹村周阳小尹村尹德志东墙杆上K2号*******；客户来电反映宽带无法上网，客户不配合排障，要求师傅上门，请协助处理，谢谢！联系电话：13791642789；联系人：先生；来电流水：2024071610334470520828401</t>
  </si>
  <si>
    <t>2024-07-16 10:40:58</t>
  </si>
  <si>
    <t>2024-07-16 10:41:22</t>
  </si>
  <si>
    <t>SD-851-281505-8118-23695</t>
  </si>
  <si>
    <t>SD-057-240716-583142-2087</t>
  </si>
  <si>
    <t>2024-07-16 11:14:13</t>
  </si>
  <si>
    <t>普通区域-坊子区-港涘村村自然村-15244492027-100M-宽带上网投诉-次数0-20240716111155X515355920</t>
  </si>
  <si>
    <t>2024-07-17 12:15:00</t>
  </si>
  <si>
    <t>20240716111155X515355920</t>
  </si>
  <si>
    <t xml:space="preserve">【农村网络投诉】流程受理流水号：20240716110859152444920271041812
客户号码:15244492027
客户姓名:朱**
投诉地市:潍坊
来话流水:2024071611072475020883680
宽带账号:15244492027
宽带账号归属地市:潍坊
宽带账号归属区县:坊子区
故障地址:潍坊坊子区坊安街办港涘村港涘村村自然村港涘村中偏南5号箱（朱兆成）*********
联系电话:15244492027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11:08:09
具体故障现象:客户来电反映无法上网，注册灯闪烁，拔插捋直光纤线重启光猫未恢复，请处理，谢谢。
客户其他诉求:
</t>
  </si>
  <si>
    <t>2024-07-16 11:30:50</t>
  </si>
  <si>
    <t>2024-07-16 11:31:13</t>
  </si>
  <si>
    <t>SD-057-240716-659048-2099</t>
  </si>
  <si>
    <t>2024-07-16 11:15:12</t>
  </si>
  <si>
    <t>80+银卡-普通区域-昌乐县-南寨村自然村-15065620277-200M-宽带上网投诉-次数1-202407150000595413</t>
  </si>
  <si>
    <t>2024-07-17 12:16:00</t>
  </si>
  <si>
    <t>2024-07-16 11:21:27</t>
  </si>
  <si>
    <t>2024-07-16 11:22:03</t>
  </si>
  <si>
    <t>SD-057-240716-192654-3800</t>
  </si>
  <si>
    <t>2024-07-16 14:24:38</t>
  </si>
  <si>
    <t>80+银卡-普通区域-安丘市-青云润景园-18765728123-500M-宽带上网投诉-次数0-202407160000355172</t>
  </si>
  <si>
    <t>202407160000355172</t>
  </si>
  <si>
    <t>202407160000355172#宽带账号：18765728123；宽带地址：潍坊安丘市景芝镇老电影院南第一户时尚服饰；客户来电反映宽带无法上网/移动高清无法观看，客户不在现场，无法配合线上指导/客户不配合排障，要求上门，请协助处理，
谢谢！联系电话：18765728123；联系人：先生；来电流水
2024071614203915120832542</t>
  </si>
  <si>
    <t>2024-07-16 14:28:10</t>
  </si>
  <si>
    <t>刘鹏</t>
  </si>
  <si>
    <t>15706307019</t>
  </si>
  <si>
    <t>dw3_jk_liupeng</t>
  </si>
  <si>
    <t>2024-07-16 14:28:52</t>
  </si>
  <si>
    <t>SD-851-255944-7012-7159</t>
  </si>
  <si>
    <t>SD-057-240716-395207-3100</t>
  </si>
  <si>
    <t>2024-07-16 13:00:14</t>
  </si>
  <si>
    <t>【重投】-【调研】-80+金卡-普通区域-临朐县-宋庄河南自然村-15864597777-1000M-宽带上网投诉-次数0-202407160000311818</t>
  </si>
  <si>
    <t>202407160000311818</t>
  </si>
  <si>
    <t>202407160000311818# 受理号码 : 15864597777客户姓名 : 李**号码归属地 : 潍坊临朐 － 临朐新华路营业厅用户品牌 : 全球通客户来电反映对之前工单：20240711184818X898809599处理结果不满，要求继续投诉，请处理联系电话：本机录音流水：2024071612345176720800808</t>
  </si>
  <si>
    <t>2024-07-16 13:07:16</t>
  </si>
  <si>
    <t>2024-07-16 13:07:47</t>
  </si>
  <si>
    <t>SD-057-240716-124576-2803</t>
  </si>
  <si>
    <t>2024-07-16 12:24:18</t>
  </si>
  <si>
    <t>【调研】-80+普通-普通区域-奎文区-福海花园-13508966068-300M-宽带上网投诉-次数0-202407160000293360</t>
  </si>
  <si>
    <t>202407160000293360</t>
  </si>
  <si>
    <t>202407160000293360#流程受理流水号：20240716122338135089660681056988
客户号码:13508966068
客户姓名:郭*
投诉地市:潍坊
来话流水:2024071612221008020808894
宽带账号:13508966068
宽带账号归属地市:潍坊
宽带账号归属区县:高新
故障地址:潍坊高新高新城区福寿街福海花园
联系电话:13508966068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故障时间:2024-07-16 12:26:09
具体故障现象:频繁掉线，
客户其他诉求:
;宽带小区$[福海花园]$</t>
  </si>
  <si>
    <t>2024-07-16 12:47:03</t>
  </si>
  <si>
    <t>2024-07-16 12:47:47</t>
  </si>
  <si>
    <t>2024-07-16 13:17:36</t>
  </si>
  <si>
    <t>普通区域-奎文区-金宝商业街集贸市场-18363646188-100M-宽带上网投诉-次数0-202407160000317517 一级督办</t>
  </si>
  <si>
    <t>202407160000317517</t>
  </si>
  <si>
    <t xml:space="preserve">202407160000317517#【已关注中国移动10086微信公众号】流程受理流水号：20240716131643183636461881064286
客户号码:18363646188
客户姓名:史**
投诉地市:潍坊
来话流水:2024071613160721320857475
宽带账号:18363646188
宽带账号归属地市:潍坊
宽带账号归属区县:奎文区
故障地址:潍坊奎文区廿里堡街道金宝街金宝街沿街4#金宝街与庄检路路西新伟超市北*********
联系电话:18363646188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光功率:-18.96
故障大类:宽带/电视
故障细类:宽带网速慢/卡顿
携转原因:
故障时间:2024-07-16 13:16:52
具体故障现象:网速慢卡顿，
客户其他诉求:客户侧为质差终端，要求上门更换终端并一并处理故障问题。
</t>
  </si>
  <si>
    <t>2024-07-16 13:36:49</t>
  </si>
  <si>
    <t>2024-07-16 13:37:27</t>
  </si>
  <si>
    <t>SD-057-240716-916235-2159</t>
  </si>
  <si>
    <t>2024-07-16 11:21:31</t>
  </si>
  <si>
    <t>【重投】-80+银卡-普通区域-寒亭区-城市经典-13475672958-1000M-宽带上网投诉-次数0-202407160000247807</t>
  </si>
  <si>
    <t>202407160000247807</t>
  </si>
  <si>
    <t>202407160000247807#宽带账号：13475672958；宽带地址：潍坊寒亭区寒亭街道通亭街城市经典4号 ；联系电话：13475672958 客户来电反映宽带 不在线 不在现场 来电流水2024071611175587820823350</t>
  </si>
  <si>
    <t>2024-07-16 11:30:53</t>
  </si>
  <si>
    <t>SD-851-274515-17703-17482</t>
  </si>
  <si>
    <t>SD-057-240716-436182-3550</t>
  </si>
  <si>
    <t>2024-07-16 13:59:16</t>
  </si>
  <si>
    <t>80+普通-普通区域-诸城市-金源小区-15054434958-1000M-宽带上网投诉-次数0-202407160000336610</t>
  </si>
  <si>
    <t>202407160000336610</t>
  </si>
  <si>
    <t>202407160000336610#15054432412客户来电反映：网络无法正常使用，有时能用有时不行。拒绝线上指导，要求协助处理回复谢谢。账号：15054434958位置：潍坊诸城市龙都街道龙都街金源小区沿街4楼。联系电话：15054432412  联系人：女士 流水号：2024071613554391520861270</t>
  </si>
  <si>
    <t>2024-07-16 14:01:44</t>
  </si>
  <si>
    <t>2024-07-16 14:02:51</t>
  </si>
  <si>
    <t>SD-851-322547-3681-26283</t>
  </si>
  <si>
    <t>SD-057-240716-061752-3877</t>
  </si>
  <si>
    <t>2024-07-16 14:37:09</t>
  </si>
  <si>
    <t>普通区域-诸城市-繁华新城-15095166225-200M-宽带上网投诉-次数0-202407160000364763</t>
  </si>
  <si>
    <t>2024-07-17 15:38:00</t>
  </si>
  <si>
    <t>202407160000364763</t>
  </si>
  <si>
    <t>202407160000364763#流程受理流水号：20240716143341150951662251076987
客户号码:15095166225
客户姓名:刘**
投诉地市:潍坊
来话流水:2024071614330331120881117
宽带账号:15095166225
宽带账号归属地市:潍坊
宽带账号归属区县:诸城市
故障地址:潍坊诸城市密州街道凤凰路繁华新城东区24号楼*********
联系电话:15095166225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14:36:01
具体故障现象:光猫亮红灯，
客户其他诉求:要求工作人员 上门处理问题
;宽带小区$[繁华新城]$</t>
  </si>
  <si>
    <t>2024-07-16 14:39:59</t>
  </si>
  <si>
    <t>2024-07-16 14:40:28</t>
  </si>
  <si>
    <t>SD-851-282740-2859-2251</t>
  </si>
  <si>
    <t>SD-057-240716-617324-1389</t>
  </si>
  <si>
    <t>2024-07-16 10:15:06</t>
  </si>
  <si>
    <t>【调研】-80+普通-(目标)普通区域-安丘市-雷家清河村自然村-18753694691-1000M-宽带上网投诉-次数0-20240716101311X991642114 二级督办</t>
  </si>
  <si>
    <t>20240716101311X991642114</t>
  </si>
  <si>
    <t xml:space="preserve">【农村网络投诉】流程受理流水号：20240716101207187536946911027788
客户号码:18753694691
客户姓名:刘*
投诉地市:潍坊
来话流水:2024071610110767720825620
宽带账号:18753694691
宽带账号归属地市:潍坊
宽带账号归属区县:安丘市
故障地址:潍坊安丘市庵上镇雷家清河村雷家清河村程路红0号楼*********
联系电话:15006622023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故障时间:2024-07-16 10:11:11
具体故障现象:网速慢卡顿，千兆路由器摆在开阔的位置 已重启未回复
客户其他诉求:
</t>
  </si>
  <si>
    <t>2024-07-16 10:22:24</t>
  </si>
  <si>
    <t>2024-07-16 10:24:46</t>
  </si>
  <si>
    <t>SD-851-262049-25617-25854</t>
  </si>
  <si>
    <t>SD-057-240716-421897-3597</t>
  </si>
  <si>
    <t>2024-07-16 14:08:03</t>
  </si>
  <si>
    <t>【调研】-80+普通-普通区域-潍城区-东北董自然村-15163677562-100M-宽带上网投诉-次数0-202407160000343635</t>
  </si>
  <si>
    <t>2024-07-17 15:09:00</t>
  </si>
  <si>
    <t>202407160000343635</t>
  </si>
  <si>
    <t xml:space="preserve">202407160000343635#【已关注中国移动10086微信公众号】流程受理流水号：20240716140743151636775621071856
客户号码:15163677562
客户姓名:武**
投诉地市:潍坊
来话流水:2024071614072280420879543
宽带账号:15163677562
宽带账号归属地市:潍坊
宽带账号归属区县:潍城区
故障地址:潍坊潍城区军埠口综合项目区东北董东北董自然村19#东数第3条胡同南数第4排西户*********
联系电话:18763675414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14:07:50
具体故障现象:光猫亮红灯，
客户其他诉求:客户侧为质差终端，要求上门更换终端并一并处理故障问题。
</t>
  </si>
  <si>
    <t>2024-07-16 14:18:54</t>
  </si>
  <si>
    <t>2024-07-16 14:19:23</t>
  </si>
  <si>
    <t>SD-851-280140-6534-3087</t>
  </si>
  <si>
    <t>SD-057-240716-735109-3591</t>
  </si>
  <si>
    <t>2024-07-16 14:06:38</t>
  </si>
  <si>
    <t>80+金卡-普通区域-诸城市-龙城华庭二期-18866798901-1000M-魔百和投诉-次数0-202407160000342829</t>
  </si>
  <si>
    <t>202407160000342829</t>
  </si>
  <si>
    <t>202407160000342829#流程受理流水号：20240716140351188667989011071145
客户号码:18866798901
客户姓名:曹*
投诉地市:潍坊
来话流水:2024071614032756420836466
宽带账号:18866798901
宽带账号归属地市:潍坊
宽带账号归属区县:诸城市
故障地址:潍坊诸城市龙都街道密州路龙城华庭二期上河坊14号楼3单元502
联系电话:18866798901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故障时间:2024-07-16 14:06:59
魔百和单播/组播:组播
具体故障现象:电视直播或点播无法观看，机顶盒不亮
客户其他诉求:
魔百和单/组播：组播;宽带小区$[龙城华庭二期]$</t>
  </si>
  <si>
    <t>2024-07-16 14:11:32</t>
  </si>
  <si>
    <t>2024-07-16 14:11:50</t>
  </si>
  <si>
    <t>SD-851-257831-30073-14516</t>
  </si>
  <si>
    <t>SD-057-240716-517236-3740</t>
  </si>
  <si>
    <t>2024-07-16 14:18:16</t>
  </si>
  <si>
    <t>普通区域--null--宽带上网投诉-次数0-202407150000400941</t>
  </si>
  <si>
    <t>202407150000400941</t>
  </si>
  <si>
    <t>202407150000400941#受理号码 : 15318933690客户姓名 : 肖*号码归属地 : 潍坊奎文 － 奎文用户品牌 : 全球通  联系人；先生   联系电话；18953699009  流水号；2024071514463365820856081
客户咨询，潍坊高薪区，蓝溪学府小区什么时候有网络覆盖，请协助处理，谢谢。</t>
  </si>
  <si>
    <t>2024-07-16 16:02:43</t>
  </si>
  <si>
    <t>SD-057-240716-965832-3917</t>
  </si>
  <si>
    <t>2024-07-16 14:40:39</t>
  </si>
  <si>
    <t>【调研】-80+普通-普通区域-诸城市-诸城刘家村自然村-18053679632-1000M-宽带上网投诉-次数0-202407160000368069</t>
  </si>
  <si>
    <t>202407160000368069</t>
  </si>
  <si>
    <t>202407160000368069#流程受理流水号：20240716143945180536796321078291
客户号码:18053679632
客户姓名:邱**
投诉地市:潍坊
来话流水:2024071614374980120841121
宽带账号:18053679632
宽带账号归属地市:潍坊
宽带账号归属区县:诸城市
故障地址:潍坊诸城市密州街道刘家村刘家村自然村刘家村扩容7号箱
联系电话:13964641743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光功率:-16.75
故障大类:宽带/电视
故障细类:宽带无法上网(专席)
携转原因:
故障时间:2024-07-16 14:39:57
具体故障现象:网速慢卡顿，建议更换路由器，要求上门
客户其他诉求:
;宽带小区$[诸城刘家村自然村]$</t>
  </si>
  <si>
    <t>2024-07-16 14:43:10</t>
  </si>
  <si>
    <t>2024-07-16 14:43:32</t>
  </si>
  <si>
    <t>SD-057-240716-028164-2749</t>
  </si>
  <si>
    <t>2024-07-16 12:20:02</t>
  </si>
  <si>
    <t>80+白金-普通区域-诸城市-西下泊村-13791672001-1000M-宽带上网投诉-次数0-20240716121703X423229127</t>
  </si>
  <si>
    <t>20240716121703X423229127</t>
  </si>
  <si>
    <t xml:space="preserve">【农村网络投诉】流程受理流水号：20240716121600137916720011055745
客户号码:13791672001
客户姓名:王**
投诉地市:潍坊
来话流水:2024071612145739120852982
宽带账号:13791672001
宽带账号归属地市:潍坊
宽带账号归属区县:诸城市
故障地址:潍坊诸城市密州街道西下泊西下泊村西下泊村6号箱*********
联系电话:15006365262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12:16:25
具体故障现象:提示网络无法连接，
客户其他诉求:
</t>
  </si>
  <si>
    <t>2024-07-16 12:27:35</t>
  </si>
  <si>
    <t>2024-07-16 12:27:55</t>
  </si>
  <si>
    <t>SD-851-238745-9268-22878</t>
  </si>
  <si>
    <t>SD-057-240716-948172-2921</t>
  </si>
  <si>
    <t>2024-07-16 12:38:08</t>
  </si>
  <si>
    <t>80+白金-普通区域-安丘市-张家楼-13863623973-1000M-宽带上网投诉-次数0-20240716123531X531702263</t>
  </si>
  <si>
    <t>20240716123531X531702263</t>
  </si>
  <si>
    <t xml:space="preserve">【农村网络投诉】流程受理流水号：20240716123453138636239731058740
客户号码:13863623973
客户姓名:张*
投诉地市:潍坊
来话流水:2024071612330475020889167
宽带账号:13863623973
宽带账号归属地市:潍坊
宽带账号归属区县:安丘市
故障地址:潍坊安丘市大城埠张家楼村张家楼5号箱夏道强*********
联系电话:13863623973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12:36:02
具体故障现象:光猫亮红灯，
客户其他诉求:
</t>
  </si>
  <si>
    <t>2024-07-16 12:42:04</t>
  </si>
  <si>
    <t>2024-07-16 12:42:29</t>
  </si>
  <si>
    <t>SD-851-232958-29974-4059</t>
  </si>
  <si>
    <t>SD-057-240716-593204-1775</t>
  </si>
  <si>
    <t>2024-07-16 10:51:35</t>
  </si>
  <si>
    <t>80+普通-普通区域-寒亭区-博鳌新城小区-15865365219-300M-宽带上网投诉-次数0-202407160000219343</t>
  </si>
  <si>
    <t>202407160000219343</t>
  </si>
  <si>
    <t>202407160000219343#导航立单,客户通过语音导航反馈宽带故障问题,经诊断光猫设备性能不佳,要求装维回访处理,请协助.联系电话：15865365219</t>
  </si>
  <si>
    <t>2024-07-16 10:54:49</t>
  </si>
  <si>
    <t>2024-07-16 10:55:09</t>
  </si>
  <si>
    <t>SD-057-240716-186972-3068</t>
  </si>
  <si>
    <t>2024-07-16 12:56:41</t>
  </si>
  <si>
    <t>【调研】-普通区域-寿光市-清河垄塬-13853654732-500M-宽带上网投诉-次数0-202407160000311027</t>
  </si>
  <si>
    <t>202407160000311027</t>
  </si>
  <si>
    <t xml:space="preserve">202407160000311027#流程受理流水号：20240716125622138536547321061731
客户号码:13853654732
客户姓名:王**
投诉地市:潍坊
来话流水:2024071612552086120830094
宽带账号:13853654732
宽带账号归属地市:潍坊
宽带账号归属区县:寿光市
故障地址:潍坊寿光市洛城街道洛兴街清河垄塬9号楼*********
联系电话:13853654732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故障时间:2024-07-16 12:56:29
具体故障现象:打不开网页，
客户其他诉求:客户侧为质差终端，要求上门更换终端并一并处理故障问题。
</t>
  </si>
  <si>
    <t>2024-07-16 13:01:04</t>
  </si>
  <si>
    <t>2024-07-16 13:01:35</t>
  </si>
  <si>
    <t>SD-057-240716-759108-2540</t>
  </si>
  <si>
    <t>2024-07-16 12:05:55</t>
  </si>
  <si>
    <t>【调研】-80+银卡-普通区域-青州市-徐家桥村自然村-15954442988-1000M-宽带上网投诉-次数0-202407160000283823</t>
  </si>
  <si>
    <t>202407160000283823</t>
  </si>
  <si>
    <t>202407160000283823#【已关注中国移动10086微信公众号】流程受理流水号：20240716120516159544429881053889
客户号码:15954442988
客户姓名:赵**
投诉地市:潍坊
来话流水:2024071612031970020859745
宽带账号:15954442988
宽带账号归属地市:潍坊
宽带账号归属区县:青州市
故障地址:潍坊青州市云门山街道徐家桥村徐家桥村自然村21K5家庭超市对面电线杆*********
联系电话:15954442988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故障细类:宽带无法上网(专席)
携转原因:
故障时间:2024-07-16 12:06:16
具体故障现象:光猫亮红灯，
客户其他诉求:
;宽带小区$[徐家桥村自然村]$</t>
  </si>
  <si>
    <t>2024-07-16 12:07:07</t>
  </si>
  <si>
    <t>2024-07-16 12:07:35</t>
  </si>
  <si>
    <t>SD-057-240716-805326-1562</t>
  </si>
  <si>
    <t>2024-07-16 10:31:42</t>
  </si>
  <si>
    <t>80+银卡-普通区域-昌邑市-双台二村自然村-13884812963-300M-宽带上网投诉-次数0-202407160000201089</t>
  </si>
  <si>
    <t>202407160000201089</t>
  </si>
  <si>
    <t xml:space="preserve">202407160000201089#流程受理流水号：20240716103053138848129631032469
客户号码:13884812963
客户姓名:李**
投诉地市:潍坊
来话流水:2024071610303213720885312
宽带账号:13884812963
宽带账号归属地市:潍坊
宽带账号归属区县:昌邑市
故障地址:潍坊昌邑市双台镇双台二村双台二村李西安0*********
联系电话:13884812963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故障时间:2024-07-16 10:31:19
魔百和单播/组播:单播
具体故障现象:电视机提示无信号，
客户其他诉求:客户侧为质差终端，要求上门更换终端并一并处理故障问题。
</t>
  </si>
  <si>
    <t>2024-07-16 10:36:52</t>
  </si>
  <si>
    <t>2024-07-16 10:37:20</t>
  </si>
  <si>
    <t>SD-057-240716-394658-1563</t>
  </si>
  <si>
    <t>2024-07-16 10:31:58</t>
  </si>
  <si>
    <t>普通区域-昌邑市-昌邑龙泽苑-15065698213-1000M-魔百和投诉-次数0-202407160000200928</t>
  </si>
  <si>
    <t>202407160000200928</t>
  </si>
  <si>
    <t>202407160000200928#流程受理流水号：20240716103107150656982131032526
客户号码:15065698213
客户姓名:孙**
投诉地市:潍坊
来话流水:2024071610302116520882831
宽带账号:15065698213
宽带账号归属地市:潍坊
宽带账号归属区县:昌邑市
故障地址:潍坊昌邑市奎聚街道院校街龙泽苑6号楼*********
联系电话:15065698213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故障时间:2024-07-16 10:31:10
魔百和单播/组播:组播
具体故障现象:机顶盒无法开机，
客户其他诉求:
魔百和单/组播：组播;宽带小区$[昌邑龙泽苑]$</t>
  </si>
  <si>
    <t>2024-07-16 10:33:42</t>
  </si>
  <si>
    <t>2024-07-16 10:35:11</t>
  </si>
  <si>
    <t>SD-057-240716-968452-1574</t>
  </si>
  <si>
    <t>2024-07-16 10:32:58</t>
  </si>
  <si>
    <t>【PCDN】-普通区域-安丘市-磨埠（含马莲官庄）-19153633992-1000M-宽带上网投诉-次数0-202407160000201672</t>
  </si>
  <si>
    <t>202407160000201672</t>
  </si>
  <si>
    <t>202407160000201672#流程受理流水号：20240716103211191536339921032802
客户号码:19153633992
客户姓名:韩*
投诉地市:潍坊
来话流水:2024071610280591320852383
宽带账号:19153633992
宽带账号归属地市:潍坊
宽带账号归属区县:安丘市
故障地址:潍坊安丘市刘家尧镇磨埠村磨埠村自然村磨埠村东南1号箱村委西北线杆*********
联系电话:13854457428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故障时间:2024-07-16 10:31:14
具体故障现象:客户用电脑测速不达标
客户其他诉求:
;宽带小区$[磨埠（含马莲官庄）]$</t>
  </si>
  <si>
    <t>2024-07-16 10:36:25</t>
  </si>
  <si>
    <t>2024-07-16 10:36:48</t>
  </si>
  <si>
    <t>SD-851-292790-23794-25115</t>
  </si>
  <si>
    <t>SD-057-240716-495630-3704</t>
  </si>
  <si>
    <t>2024-07-16 14:14:02</t>
  </si>
  <si>
    <t>普通区域-寿光市-陶然亭养老中心一期-19853657987-300M-宽带上网投诉-次数0-20240716141129X289866698</t>
  </si>
  <si>
    <t>20240716141129X289866698</t>
  </si>
  <si>
    <t xml:space="preserve">流程受理流水号：20240716141025198536579871072329
客户号码:19853657987
客户姓名:赵**
投诉地市:潍坊
来话流水:2024071614083463520893149
宽带账号:19853657987
宽带账号归属地市:潍坊
宽带账号归属区县:寿光市
故障地址:潍坊寿光市圣城街道文圣街陶然亭养老中心一期3号楼*********
联系电话:19853657987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14:10:28
具体故障现象:PON灯闪，
光钎线插紧捋直重启未恢复
客户其他诉求:
</t>
  </si>
  <si>
    <t>2024-07-16 14:15:23</t>
  </si>
  <si>
    <t>2024-07-16 14:20:55</t>
  </si>
  <si>
    <t>SD-851-311538-32523-25771</t>
  </si>
  <si>
    <t>SD-057-240716-289463-1424</t>
  </si>
  <si>
    <t>2024-07-16 10:18:06</t>
  </si>
  <si>
    <t>普通区域-潍城区-豪德市场J-13863606096-300M-宽带上网投诉-次数0-20240716101636X196124500</t>
  </si>
  <si>
    <t>20240716101636X196124500</t>
  </si>
  <si>
    <t xml:space="preserve">流程受理流水号：20240716101549138636060961028717
客户号码:13863606096
客户姓名:谭**
投诉地市:潍坊
来话流水:2024071610150077420876864
宽带账号:13863606096
宽带账号归属地市:潍坊
宽带账号归属区县:潍城区
故障地址:潍坊潍城区经济开发区管理委员会东风西街豪德市场J豪德市场新增4-5号箱西一街1号胶带打包带楼顶*********
联系电话:13405364681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10:16:02
具体故障现象:光猫不亮灯，已排查线路开关未恢复，请协助处理
客户其他诉求:
</t>
  </si>
  <si>
    <t>2024-07-16 10:22:34</t>
  </si>
  <si>
    <t>2024-07-16 10:23:04</t>
  </si>
  <si>
    <t>SD-057-240716-034168-1501</t>
  </si>
  <si>
    <t>2024-07-16 10:26:29</t>
  </si>
  <si>
    <t>80+银卡-普通区域-奎文区-华府一品-15165612288-300M-宽带上网投诉-次数0-20240716102413X653929567</t>
  </si>
  <si>
    <t>20240716102413X653929567</t>
  </si>
  <si>
    <t xml:space="preserve">流程受理流水号：20240716102253151656122881030508
客户号码:15165612288
客户姓名:郝**
投诉地市:潍坊
来话流水:2024071610180570120817723
宽带账号:15165612288
宽带账号归属地市:潍坊
宽带账号归属区县:奎文区
故障地址:潍坊奎文区广文街道健康街华府一品1号楼*********
联系电话:15165612288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10:22:01
具体故障现象:提示网络无法连接，线上指导未恢复 请师傅协助处理谢谢
客户其他诉求:谢谢
</t>
  </si>
  <si>
    <t>2024-07-16 10:28:39</t>
  </si>
  <si>
    <t>2024-07-16 10:34:09</t>
  </si>
  <si>
    <t>SD-851-236072-8-18284</t>
  </si>
  <si>
    <t>SD-057-240716-318296-3593</t>
  </si>
  <si>
    <t>2024-07-16 14:07:08</t>
  </si>
  <si>
    <t>80+银卡-普通区域-寿光市-崔家小区-18753649690-300M-宽带上网投诉-次数0-202407160000340772</t>
  </si>
  <si>
    <t>202407160000340772</t>
  </si>
  <si>
    <t>202407160000340772#宽带账号   18753649690
宽带地址   潍坊寿光市田柳崔家村崔家小区2号楼*********
客户表示无线不能用  光信号闪红灯    插紧捋直光纤线  重启未恢复  请协助 谢谢
联系电话  18753649690先生
流水号  2024071614042838220847400</t>
  </si>
  <si>
    <t>2024-07-16 14:11:29</t>
  </si>
  <si>
    <t>2024-07-16 14:11:49</t>
  </si>
  <si>
    <t>SD-057-240716-073852-3813</t>
  </si>
  <si>
    <t>2024-07-16 14:26:30</t>
  </si>
  <si>
    <t>普通区域-奎文区-宝通陆号（高层）-13863633189-200M-宽带上网投诉-次数0-202407160000356881</t>
  </si>
  <si>
    <t>2024-07-17 15:27:00</t>
  </si>
  <si>
    <t>202407160000356881</t>
  </si>
  <si>
    <t xml:space="preserve">202407160000356881#【已关注中国移动10086微信公众号】流程受理流水号：20240716142527138636331891075325
客户号码:13863633189
客户姓名:徐**
投诉地市:潍坊
来话流水:2024071614250712220885628
宽带账号:13863633189
宽带账号归属地市:潍坊
宽带账号归属区县:奎文区
故障地址:潍坊奎文区梨园街道宝通街宝通陆号（高层）7号楼*********
联系电话:13863633189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故障时间:2024-07-16 14:26:13
具体故障现象:光猫亮红灯，
客户其他诉求:客户侧为质差终端，要求上门更换终端并一并处理故障问题。
</t>
  </si>
  <si>
    <t>2024-07-16 14:30:36</t>
  </si>
  <si>
    <t>2024-07-16 14:30:58</t>
  </si>
  <si>
    <t>SD-057-240716-193265-4021</t>
  </si>
  <si>
    <t>2024-07-16 14:52:14</t>
  </si>
  <si>
    <t>普通区域-青州市-益王府花园安置区-18765662007-300M-魔百和投诉-次数0-202407160000375606</t>
  </si>
  <si>
    <t>202407160000375606</t>
  </si>
  <si>
    <t>202407160000375606#【已关注中国移动10086微信公众号】流程受理流水号：20240716144826187656620071080141
客户号码:18765662007
客户姓名:王**
投诉地市:潍坊
来话流水:2024071614463870220854482
宽带账号:18765662007
宽带账号归属地市:潍坊
宽带账号归属区县:青州市
故障地址:潍坊青州市云门山街道益王府路益王府花园安置区31号楼*********
联系电话:13455671671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故障细类:移动高清电视故障(专席)
携转原因:
故障时间:2024-07-16 14:48:24
魔百和单播/组播:单播
具体故障现象:22002电视显示网络未连接：宽带正常使用，拔插网线，对应指导网络配置无效     
客户其他诉求:
魔百和单/组播：单播;宽带小区$[益王府花园安置区]$</t>
  </si>
  <si>
    <t>2024-07-16 14:57:37</t>
  </si>
  <si>
    <t>2024-07-16 14:57:53</t>
  </si>
  <si>
    <t>SD-057-240716-129567-2837</t>
  </si>
  <si>
    <t>2024-07-16 12:29:09</t>
  </si>
  <si>
    <t>80+银卡-普通区域-奎文区-名门世家-13905362625-1000M-宽带上网投诉-次数0-20240716122616X976594345</t>
  </si>
  <si>
    <t>20240716122616X976594345</t>
  </si>
  <si>
    <t xml:space="preserve">流程受理流水号：20240716122504139053626251057230
客户号码:13905362625
客户姓名:韩*
投诉地市:潍坊
来话流水:2024071612241761520825324
宽带账号:13905362625
宽带账号归属地市:潍坊
宽带账号归属区县:奎文区
故障地址:潍坊奎文区大虞街道文化路名门世家8号楼*********
联系电话:13685363167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12:25:56
具体故障现象:提示网络无法连接，
客户其他诉求:
</t>
  </si>
  <si>
    <t>2024-07-16 13:10:58</t>
  </si>
  <si>
    <t>2024-07-16 13:15:06</t>
  </si>
  <si>
    <t>SD-057-240716-912465-2910</t>
  </si>
  <si>
    <t>2024-07-16 12:36:48</t>
  </si>
  <si>
    <t>【调研】-普通区域-昌乐县-天河家园-15053673938-100M-宽带上网投诉-次数0-202407160000297655</t>
  </si>
  <si>
    <t>202407160000297655</t>
  </si>
  <si>
    <t>202407160000297655#流程受理流水号：20240716123507150536739381058773
客户号码:15053673938
客户姓名:杜*
投诉地市:潍坊
来话流水:2024071612344783820800375
宽带账号:15053673938
宽带账号归属地市:潍坊
宽带账号归属区县:昌乐县
故障地址:潍坊昌乐县城关街道新昌路天河家园6号楼*********
联系电话:15053673938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故障时间:2024-07-16 12:35:52
具体故障现象:光猫亮红灯，
客户其他诉求:
;宽带小区$[天河家园]$</t>
  </si>
  <si>
    <t>2024-07-16 12:41:08</t>
  </si>
  <si>
    <t>2024-07-16 12:41:37</t>
  </si>
  <si>
    <t>SD-057-240716-397146-1843</t>
  </si>
  <si>
    <t>2024-07-16 10:57:50</t>
  </si>
  <si>
    <t>80+金卡-普通区域-临朐县-安子沟-15863641838-1000M-宽带上网投诉-次数0-202407160000226609</t>
  </si>
  <si>
    <t>202407160000226609</t>
  </si>
  <si>
    <t xml:space="preserve">202407160000226609#流程受理流水号：20240716105656158636418381039005
客户号码:15863641838
客户姓名:丁**
投诉地市:潍坊
来话流水:2024071610560782920832607
宽带账号:15863641838
宽带账号归属地市:潍坊
宽带账号归属区县:临朐县
故障地址:潍坊临朐县辛寨镇人民政府安子沟村安子沟安子沟3号箱杜玉海（外墙）*********
联系电话:15863641838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10:57:08
具体故障现象:打不开网页，
客户其他诉求:客户侧为质差终端，要求上门更换终端并一并处理故障问题。
</t>
  </si>
  <si>
    <t>2024-07-16 11:02:01</t>
  </si>
  <si>
    <t>2024-07-16 11:02:22</t>
  </si>
  <si>
    <t>SD-057-240716-296381-3355</t>
  </si>
  <si>
    <t>2024-07-16 13:26:48</t>
  </si>
  <si>
    <t>普通区域-临朐县-营子自然村-15762497793-300M-宽带上网投诉-次数0-20240716132551X551441592</t>
  </si>
  <si>
    <t>20240716132551X551441592</t>
  </si>
  <si>
    <t xml:space="preserve">【农村网络投诉】流程受理流水号：20240716132437157624977931065257
客户号码:15762497793
客户姓名:徐**
投诉地市:潍坊
来话流水:2024071613235476020805655
宽带账号:15762497793
宽带账号归属地市:潍坊
宽带账号归属区县:临朐县
故障地址:潍坊临朐县东城街道营子营子自然村营子（扩容）17号箱天天鲜超市（外墙）*********
联系电话:17863642081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故障细类:宽带无法上网(专席)
携转原因:
故障时间:2024-07-16 13:24:55
具体故障现象:频繁掉线，诊断结果；光功率弱，请处理，谢谢
客户其他诉求:
</t>
  </si>
  <si>
    <t>2024-07-16 13:32:41</t>
  </si>
  <si>
    <t>2024-07-16 13:35:01</t>
  </si>
  <si>
    <t>SD-851-291767-4799-4787</t>
  </si>
  <si>
    <t>SD-057-240716-576104-3365</t>
  </si>
  <si>
    <t>2024-07-16 13:29:14</t>
  </si>
  <si>
    <t>普通区域-奎文区-江山帝景-15318911971-500M-宽带上网投诉-次数0-20240716132737X657169798</t>
  </si>
  <si>
    <t>20240716132737X657169798</t>
  </si>
  <si>
    <t xml:space="preserve">流程受理流水号：20240716132450153189119711065294
客户号码:15318911971
客户姓名:焦**
投诉地市:潍坊
来话流水:2024071613243651220809948
宽带账号:15318911971
宽带账号归属地市:潍坊
宽带账号归属区县:奎文区
故障地址:潍坊奎文区清池街道，渭水园3期9号楼1单元1202
联系电话:15318911971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13:24:35
具体故障现象:提示网络无法连接，
客户其他诉求:请协助处理谢谢
</t>
  </si>
  <si>
    <t>2024-07-16 13:37:56</t>
  </si>
  <si>
    <t>2024-07-16 13:38:21</t>
  </si>
  <si>
    <t>SD-852-318521-2277-27566</t>
  </si>
  <si>
    <t>SD-057-240716-075832-3710</t>
  </si>
  <si>
    <t>2024-07-16 14:14:19</t>
  </si>
  <si>
    <t>80+银卡-普通区域-安丘市-大黑埠子村自然村-13563653788-500M-宽带上网投诉-次数0-20240716141244X364487369</t>
  </si>
  <si>
    <t>20240716141244X364487369</t>
  </si>
  <si>
    <t xml:space="preserve">【农村网络投诉】流程受理流水号：20240716141222135636537881072718
客户号码:13563653788
客户姓名:魏**
投诉地市:潍坊
来话流水:2024071614113030820827180
宽带账号:13563653788
宽带账号归属地市:潍坊
宽带账号归属区县:安丘市
故障地址:潍坊安丘市白芬子镇大黑埠子村大黑埠子村自然村大黑埠子村13号箱村中间马凯仁*********
联系电话:13563653788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14:12:27
具体故障现象:提示网络无法连接，
客户其他诉求:维修
</t>
  </si>
  <si>
    <t>2024-07-16 14:16:17</t>
  </si>
  <si>
    <t>2024-07-16 14:17:11</t>
  </si>
  <si>
    <t>SD-057-240716-926175-1423</t>
  </si>
  <si>
    <t>2024-07-16 10:18:02</t>
  </si>
  <si>
    <t>普通区域-高密市-幸福酒家（小微）-1505449208602-300M-宽带上网投诉-次数0-20240716101631X191282623</t>
  </si>
  <si>
    <t>20240716101631X191282623</t>
  </si>
  <si>
    <t xml:space="preserve">流程受理流水号：2024071610155015054492086021028719
客户号码:1505449208602
客户姓名:王**
投诉地市:潍坊
来话流水:2024071610144865820874165
宽带账号:1505449208602
宽带账号归属地市:潍坊
宽带账号归属区县:高密市
故障地址:潍坊高密市密水街道豪迈路幸福酒家（小微）高密幸福酒家（小微）1号箱*********
联系电话:15054492086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10:16:11
具体故障现象:客户反映室外的光纤盒子坏了，导致家里的网无法使用，请协助处理，谢谢
客户其他诉求:
</t>
  </si>
  <si>
    <t>2024-07-16 10:22:03</t>
  </si>
  <si>
    <t>2024-07-16 10:22:27</t>
  </si>
  <si>
    <t>SD-851-317677-10013-27338</t>
  </si>
  <si>
    <t>SD-057-240716-692743-3571</t>
  </si>
  <si>
    <t>2024-07-16 14:04:33</t>
  </si>
  <si>
    <t>普通区域-昌邑市-中央御景-18364626007-100M-宽带上网投诉-次数0-202407160000337527</t>
  </si>
  <si>
    <t>2024-07-17 15:05:00</t>
  </si>
  <si>
    <t>202407160000337527</t>
  </si>
  <si>
    <t>202407160000337527#流程受理流水号：20240716140252183646260071070952
客户号码:18364626007
客户姓名:孙**
投诉地市:潍坊
来话流水:2024071614020416320821850
宽带账号:18364626007
宽带账号归属地市:潍坊
宽带账号归属区县:昌邑市
故障地址:潍坊昌邑市城区北海路与无名路67号三菱门头*1988美发沙龙
联系电话:18364626007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14:02:59
具体故障现象:光猫亮红灯，
客户其他诉求:
;宽带小区$[中央御景]$</t>
  </si>
  <si>
    <t>2024-07-16 14:11:45</t>
  </si>
  <si>
    <t>2024-07-16 14:12:07</t>
  </si>
  <si>
    <t>SD-057-240716-562703-4135</t>
  </si>
  <si>
    <t>2024-07-16 15:04:49</t>
  </si>
  <si>
    <t>80+金卡-普通区域-奎文区-幸福街南区6路-15165635996-1000M-宽带上网投诉-次数0-202407160000385011</t>
  </si>
  <si>
    <t>202407160000385011</t>
  </si>
  <si>
    <t xml:space="preserve">202407160000385011#流程受理流水号：20240716150416151656359961083531
客户号码:15165635996
客户姓名:秦*
投诉地市:潍坊
来话流水:2024071615033469920868801
宽带账号:15165635996
宽带账号归属地市:潍坊
宽带账号归属区县:奎文区
故障地址:潍坊奎文区潍州路街道潍州路幸福街南区6路幸福大院2号楼*********
联系电话:15165635996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故障细类:宽带网速慢/卡顿
携转原因:
故障时间:2024-07-16 15:04:33
具体故障现象:网速慢卡顿，
客户其他诉求:客户侧为质差终端，要求上门更换终端并一并处理故障问题。
</t>
  </si>
  <si>
    <t>2024-07-16 15:09:29</t>
  </si>
  <si>
    <t>2024-07-16 15:09:54</t>
  </si>
  <si>
    <t>SD-851-260895-4204-6523</t>
  </si>
  <si>
    <t>SD-057-240716-456793-4155</t>
  </si>
  <si>
    <t>2024-07-16 15:05:59</t>
  </si>
  <si>
    <t>普通区域-高密市-紫薇花园-15064491785-500M-宽带上网投诉-次数0-202407160000382465</t>
  </si>
  <si>
    <t>202407160000382465</t>
  </si>
  <si>
    <t>202407160000382465#宽带账号：15064491785；宽带地址：潍坊高密市朝阳街道曙光路紫薇花园紫薇花园5号楼扩容*********；接入方式：FTTH，当前是否在线：在线，端到端诊断结果：客户侧设备问题，是否智能网关：，客户反映本机当时安装宽带的时候 ，我司师傅卖给客户一个机顶盒，实际客户都没有办理机顶盒业务，导致现在机顶盒坏了电视无法观看，表示机顶盒的钱都给师傅了，表示师傅乱收费，也没有售后，要求尽快处理回复！来电流水2024071614553953620869699*，联系电话13853622442</t>
  </si>
  <si>
    <t>2024-07-16 15:06:36</t>
  </si>
  <si>
    <t>2024-07-16 15:06:59</t>
  </si>
  <si>
    <t>SD-851-283826-1609-7273</t>
  </si>
  <si>
    <t>SD-057-240716-391042-2752</t>
  </si>
  <si>
    <t>2024-07-16 12:20:08</t>
  </si>
  <si>
    <t>普通区域-寿光市-留吕村自然村-15095110733-100M-宽带上网投诉-次数0-202407160000291327</t>
  </si>
  <si>
    <t>202407160000291327</t>
  </si>
  <si>
    <t xml:space="preserve">202407160000291327#流程受理流水号：20240716121945150951107331056375
客户号码:15095110733
客户姓名:陈**
投诉地市:潍坊
来话流水:2024071612180561520877598
宽带账号:15095110733
宽带账号归属地市:潍坊
宽带账号归属区县:寿光市
故障地址:潍坊寿光市留吕马家马家马家村6箱（马家尹建全）*********
联系电话:15095110733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12:19:54
具体故障现象:光猫亮红灯，
客户其他诉求:客户侧为质差终端，要求上门更换终端并一并处理故障问题。
</t>
  </si>
  <si>
    <t>2024-07-16 12:22:25</t>
  </si>
  <si>
    <t>2024-07-16 12:23:01</t>
  </si>
  <si>
    <t>SD-057-240716-965870-2868</t>
  </si>
  <si>
    <t>2024-07-16 12:32:05</t>
  </si>
  <si>
    <t>FTTR-普通区域-昌乐县-崖头社区-17861234666-1000M-宽带上网投诉-次数0-20240716122923X163815392</t>
  </si>
  <si>
    <t>20240716122923X163815392</t>
  </si>
  <si>
    <t xml:space="preserve">流程受理流水号：20240716122820178612346661057730
客户号码:17861234666
客户姓名:郭**
投诉地市:潍坊
来话流水:2024071612274718720851996
宽带账号:17861234666
宽带账号归属地市:潍坊
宽带账号归属区县:昌乐县
故障地址:潍坊昌乐县营丘镇崖头社区崖头社区扩容北楼*********
联系电话:17861234666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
携转原因:
故障时间:2024-07-16 12:28:59
具体故障现象:网速慢卡顿，
客户其他诉求:上门处理
</t>
  </si>
  <si>
    <t>2024-07-16 12:34:40</t>
  </si>
  <si>
    <t>2024-07-16 12:35:47</t>
  </si>
  <si>
    <t>SD-851-329059-7878-8417</t>
  </si>
  <si>
    <t>SD-057-240716-302157-3298</t>
  </si>
  <si>
    <t>2024-07-16 13:17:50</t>
  </si>
  <si>
    <t>普通区域-昌乐县-南家庄村自然村-15863255887-1000M-宽带上网投诉-次数0-202407160000319402</t>
  </si>
  <si>
    <t>202407160000319402</t>
  </si>
  <si>
    <t>202407160000319402#宽带账号：15863255887；宽带地址：潍坊昌乐县红河镇南家庄村南家庄村自然村南家庄村1#（村2024071613094278420817672南南国；客户来电反映宽带慢，要求师傅上门，请协助处理，谢谢！联系电话：15863255887；联系人：；来电流水：。2024071613094278420817672</t>
  </si>
  <si>
    <t>2024-07-16 13:22:57</t>
  </si>
  <si>
    <t>2024-07-16 13:23:27</t>
  </si>
  <si>
    <t>SD-851-280403-29365-1869</t>
  </si>
  <si>
    <t>SD-057-240716-598461-2213</t>
  </si>
  <si>
    <t>2024-07-16 11:29:19</t>
  </si>
  <si>
    <t>普通区域-奎文区-玫瑰园（德润）-13869652333-1000M-宽带上网投诉-次数0-202407160000249346</t>
  </si>
  <si>
    <t>202407160000249346</t>
  </si>
  <si>
    <t xml:space="preserve">202407160000249346#宽带账号：13869652333  ；宽带地址：潍坊奎文区北苑街道北宫街玫瑰园（德润）2号楼*********
   ；客户来电反映宽带不能用，客户表示是师傅给其他家安装宽带把自己家的网线剪断了，要求给维修好，要求上门，请协助处理，谢谢！联系电话：18853613382；联系人：先生；来电流水：2024071611202773720856292
</t>
  </si>
  <si>
    <t>2024-07-16 11:33:10</t>
  </si>
  <si>
    <t>2024-07-16 11:36:59</t>
  </si>
  <si>
    <t>SD-851-318368-10562-15139</t>
  </si>
  <si>
    <t>SD-057-240716-254893-3479</t>
  </si>
  <si>
    <t>2024-07-16 13:47:06</t>
  </si>
  <si>
    <t>【调研】-普通区域-寿光市-寒东村自然村-18265360813-300M-宽带上网投诉-次数0-20240716134426X666876369</t>
  </si>
  <si>
    <t>20240716134426X666876369</t>
  </si>
  <si>
    <t xml:space="preserve">【农村网络投诉】流程受理流水号：20240716134344182653608131067666
客户号码:18265360813
客户姓名:赵**
投诉地市:潍坊
来话流水:2024071613433446720852130
宽带账号:18265360813
宽带账号归属地市:潍坊
宽带账号归属区县:寿光市
故障地址:潍坊寿光市寒桥镇寒东村寒东村自然村寒东村扩容18号箱*********
联系电话:18265360813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13:44:56
具体故障现象:光猫亮红灯，
客户其他诉求:
</t>
  </si>
  <si>
    <t>2024-07-16 13:49:55</t>
  </si>
  <si>
    <t>2024-07-16 13:50:13</t>
  </si>
  <si>
    <t>SD-851-293625-903-29589</t>
  </si>
  <si>
    <t>SD-057-240716-156492-3055</t>
  </si>
  <si>
    <t>2024-07-16 12:55:13</t>
  </si>
  <si>
    <t>80+金卡-普通区域-临朐县-辛庄子新村-13964768188-500M-宽带上网投诉-次数0-202407160000309892</t>
  </si>
  <si>
    <t>202407160000309892</t>
  </si>
  <si>
    <t>202407160000309892#流程受理流水号：20240716125320139647681881061318
客户号码:13964768188
客户姓名:贾**
投诉地市:潍坊
来话流水:2024071612525846120815922
宽带账号:13964768188
宽带账号归属地市:潍坊
宽带账号归属区县:临朐县
故障地址:潍坊临朐县东城街道黄山路辛庄子新村6号楼*********
联系电话:13964768188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12:54:56
具体故障现象:光猫亮红灯，
客户其他诉求:
;宽带小区$[辛庄子新村]$</t>
  </si>
  <si>
    <t>2024-07-16 13:32:21</t>
  </si>
  <si>
    <t>2024-07-16 13:33:24</t>
  </si>
  <si>
    <t>SD-851-266292-438-74</t>
  </si>
  <si>
    <t>SD-057-240716-531726-2319</t>
  </si>
  <si>
    <t>2024-07-16 11:41:24</t>
  </si>
  <si>
    <t>【重投】-【调研】-80+银卡-普通区域-潍城区-蔡家庄小区-15762602266-100M-宽带上网投诉-次数0-20240716114057X257734562</t>
  </si>
  <si>
    <t>2024-07-17 12:42:00</t>
  </si>
  <si>
    <t>20240716114057X257734562</t>
  </si>
  <si>
    <t xml:space="preserve">流程受理流水号：20240716113833157626022661048451
客户号码:15762602266
客户姓名:陈*
投诉地市:潍坊
来话流水:2024071611381429820879384
宽带账号:15762602266
宽带账号归属地市:潍坊
宽带账号归属区县:潍城区
故障地址:潍坊潍城区北关街道卧龙西街蔡家庄小区9号楼*********
联系电话:15762602266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11:40:29
具体故障现象:光猫亮红灯，
客户其他诉求:
</t>
  </si>
  <si>
    <t>2024-07-16 11:43:53</t>
  </si>
  <si>
    <t>2024-07-16 11:45:02</t>
  </si>
  <si>
    <t>SD-057-240716-918362-1601</t>
  </si>
  <si>
    <t>2024-07-16 10:35:33</t>
  </si>
  <si>
    <t>80+普通-普通区域-青州市-王府花园-15265610003-1000M-宽带上网投诉-次数0-20240716103402X242798739</t>
  </si>
  <si>
    <t>20240716103402X242798739</t>
  </si>
  <si>
    <t xml:space="preserve">流程受理流水号：20240716103252152656100031032985
客户号码:15265610003
客户姓名:李**
投诉地市:潍坊
来话流水:2024071610323855520813478
宽带账号:15265610003
宽带账号归属地市:潍坊
宽带账号归属区县:青州市
故障地址:潍坊青州市王府街道玲珑山中路王府花园沿街楼*********
联系电话:18660658566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10:28:05
具体故障现象:用户无法提供具体故障现象，
客户其他诉求:
</t>
  </si>
  <si>
    <t>2024-07-16 10:37:27</t>
  </si>
  <si>
    <t>2024-07-16 10:37:47</t>
  </si>
  <si>
    <t>SD-851-248023-22822-17194</t>
  </si>
  <si>
    <t>SD-057-240716-018635-3888</t>
  </si>
  <si>
    <t>2024-07-16 14:38:07</t>
  </si>
  <si>
    <t>普通区域-诸城市-库沟自然村-18765790158-300M-宽带上网投诉-次数0-20240716143529X729306982</t>
  </si>
  <si>
    <t>20240716143529X729306982</t>
  </si>
  <si>
    <t xml:space="preserve">【农村网络投诉】流程受理流水号：20240716143147187657901581076592
客户号码:18765790158
客户姓名:王*
投诉地市:潍坊
来话流水:2024071614301668420847151
宽带账号:18765790158
宽带账号归属地市:潍坊
宽带账号归属区县:诸城市
故障地址:潍坊诸城市龙都街道库沟库沟自然村库沟村南21#箱*********
联系电话:15953623935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14:32:25
具体故障现象:客户称宽带的线路扯断了要求上门查看，谢谢
客户其他诉求:回电至15953623935
</t>
  </si>
  <si>
    <t>2024-07-16 14:41:32</t>
  </si>
  <si>
    <t>2024-07-16 14:42:31</t>
  </si>
  <si>
    <t>SD-057-240716-325960-3926</t>
  </si>
  <si>
    <t>2024-07-16 14:41:21</t>
  </si>
  <si>
    <t>【调研】-80+普通-普通区域-寿光市-蓝湾康城-15169530933-300M-宽带上网投诉-次数0-20240716143847X927456199</t>
  </si>
  <si>
    <t>20240716143847X927456199</t>
  </si>
  <si>
    <t xml:space="preserve">流程受理流水号：20240716143700151695309331077709
客户号码:15169530933
客户姓名:张**
投诉地市:潍坊
来话流水:2024071614362245820822076
宽带账号:15169530933
宽带账号归属地市:潍坊
宽带账号归属区县:寿光市
故障地址:潍坊寿光市圣城街道金光街蓝湾康城6号楼1单元9层901
联系电话:15169530933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14:40:43
具体故障现象:光猫亮红灯，称家里光纤断了，请处理
客户其他诉求:
</t>
  </si>
  <si>
    <t>2024-07-16 14:45:06</t>
  </si>
  <si>
    <t>2024-07-16 14:45:25</t>
  </si>
  <si>
    <t>SD-851-278226-12292-3922</t>
  </si>
  <si>
    <t>SD-057-240716-793516-3996</t>
  </si>
  <si>
    <t>2024-07-16 14:47:56</t>
  </si>
  <si>
    <t>普通区域-高密市-管家村-13406679307-300M-宽带上网投诉-次数0-20240716144635X395939607</t>
  </si>
  <si>
    <t>20240716144635X395939607</t>
  </si>
  <si>
    <t xml:space="preserve">【农村网络投诉】流程受理流水号：20240716144528134066793071079514
客户号码:13406679307
客户姓名:赵**
投诉地市:潍坊
来话流水:2024071614422184120899050
宽带账号:13406679307
宽带账号归属地市:潍坊
宽带账号归属区县:高密市
故障地址:潍坊高密市密水街道管家村管家村管家村10#祁慧屋山*********
联系电话:13791626247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14:43:11
具体故障现象:光猫亮红灯：拔插捋直光纤线未恢复，请协助处理，谢谢。
客户其他诉求:
</t>
  </si>
  <si>
    <t>2024-07-16 14:55:22</t>
  </si>
  <si>
    <t>2024-07-16 14:55:47</t>
  </si>
  <si>
    <t>SD-057-240716-789563-2763</t>
  </si>
  <si>
    <t>2024-07-16 12:20:40</t>
  </si>
  <si>
    <t>【调研】-80+普通-普通区域-潍城区-宏鼎凡尔赛丽都-18369659121-300M-宽带上网投诉-次数0-20240716121921X561297450</t>
  </si>
  <si>
    <t>20240716121921X561297450</t>
  </si>
  <si>
    <t xml:space="preserve">流程受理流水号：20240716121615183696591211055796
客户号码:18369659121
客户姓名:崔**
投诉地市:潍坊
来话流水:2024071612153447220857916
宽带账号:18369659121
宽带账号归属地市:潍坊
宽带账号归属区县:潍城区
故障地址:潍坊潍城区经济开发区管理委员会卧龙西街宏鼎凡尔赛丽都4号楼*********
联系电话:18369659121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故障细类:宽带无法上网
携转原因:
故障时间:2024-07-16 12:18:24
具体故障现象:网速慢卡顿，要求上门维修 光猫很老 要求上门看看
客户其他诉求:网速慢卡顿，要求上门维修 光猫很老 要求上门看看
</t>
  </si>
  <si>
    <t>2024-07-16 12:28:00</t>
  </si>
  <si>
    <t>2024-07-16 12:28:18</t>
  </si>
  <si>
    <t>SD-851-314243-12575-10562</t>
  </si>
  <si>
    <t>SD-057-240716-284906-1856</t>
  </si>
  <si>
    <t>2024-07-16 10:59:06</t>
  </si>
  <si>
    <t>【调研】-80+普通-(目标)普通区域-青州市-锦绣乾城-15153629522-300M-宽带上网投诉-次数0-202407160000227717</t>
  </si>
  <si>
    <t>202407160000227717</t>
  </si>
  <si>
    <t>202407160000227717#流程受理流水号：20240716105712151536295221039072
客户号码:15153629522
客户姓名:董**
投诉地市:潍坊
来话流水:2024071610564183520840206
宽带账号:15153629522
宽带账号归属地市:潍坊
宽带账号归属区县:青州市
故障地址:潍坊青州市东夏镇益王府北路锦绣乾城10号楼*********
联系电话:15153629522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10:56:22
具体故障现象:客户来电反映无法上网，光信号亮红灯：拔插捋直光纤线未恢复，重启光猫未恢复，请处理，谢谢。
客户其他诉求:
;宽带小区$[锦绣乾城]$</t>
  </si>
  <si>
    <t>2024-07-16 11:00:55</t>
  </si>
  <si>
    <t>2024-07-16 11:01:18</t>
  </si>
  <si>
    <t>SD-057-240716-017469-2965</t>
  </si>
  <si>
    <t>2024-07-16 12:44:02</t>
  </si>
  <si>
    <t>80+金卡-普通区域-寿光市-北潘曲村自然村-15095249444-100M-宽带上网投诉-次数0-20240716124115X875069745</t>
  </si>
  <si>
    <t>20240716124115X875069745</t>
  </si>
  <si>
    <t xml:space="preserve">【农村网络投诉】流程受理流水号：20240716123443150952494441058716
客户号码:15095249444
客户姓名:王**
投诉地市:潍坊
来话流水:2024071612293986320865763
宽带账号:15095249444
宽带账号归属地市:潍坊
宽带账号归属区县:寿光市
故障地址:潍坊寿光市马店西王家营村
联系电话:15095249444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12:35:04
具体故障现象:客户来电反映宽带无法上网注册灯闪烁插紧捋直重启未恢复上门多次经常出现这种情况影响客户使用客户要求对费用做出处理请协助谢谢
客户其他诉求:
</t>
  </si>
  <si>
    <t>2024-07-16 12:48:57</t>
  </si>
  <si>
    <t>2024-07-16 12:49:24</t>
  </si>
  <si>
    <t>SD-057-240716-384172-3045</t>
  </si>
  <si>
    <t>2024-07-16 12:53:42</t>
  </si>
  <si>
    <t>80+银卡-普通区域-高密市-张小庄-13685366535-1000M-魔百和投诉-次数0-20240716125233X553830385</t>
  </si>
  <si>
    <t>20240716125233X553830385</t>
  </si>
  <si>
    <t>流程受理流水号：20240716125117136853665351061021
客户号码:13685366535
客户姓名:李**
投诉地市:潍坊
来话流水:2024071612413553720844505
宽带账号:13685366535
宽带账号归属地市:潍坊
宽带账号归属区县:高密市
故障地址:潍坊高密市阚家镇张小庄张小庄张小庄刘鹏屋山4号箱*********
联系电话:18706548385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故障时间:2024-07-16 12:51:31
魔百和单播/组播:组播
具体故障现象:电视机提示无信号，
客户其他诉求:
魔百和单/组播：组播</t>
  </si>
  <si>
    <t>2024-07-16 12:59:19</t>
  </si>
  <si>
    <t>2024-07-16 12:59:47</t>
  </si>
  <si>
    <t>SD-057-240716-654023-3862</t>
  </si>
  <si>
    <t>2024-07-16 14:35:38</t>
  </si>
  <si>
    <t>普通区域-青州市-北夹涧村自然村-15949857059-100M-宽带上网投诉-次数0-20240716143332X612061719</t>
  </si>
  <si>
    <t>2024-07-17 15:36:00</t>
  </si>
  <si>
    <t>20240716143332X612061719</t>
  </si>
  <si>
    <t xml:space="preserve">【农村网络投诉】流程受理流水号：20240716143126159498570591076516
客户号码:15949857059
客户姓名:冯**
投诉地市:潍坊
来话流水:2024071614301442420846691
宽带账号:15949857059
宽带账号归属地市:潍坊
宽带账号归属区县:青州市
故障地址:潍坊青州市益都街道北夹涧村北夹涧村自然村益都街道北夹涧村1号箱（村东黄玉露家后墙）*********
联系电话:15949857059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14:35:45
具体故障现象:提示网络无法连接，
客户其他诉求:
</t>
  </si>
  <si>
    <t>2024-07-16 14:41:30</t>
  </si>
  <si>
    <t>2024-07-16 14:41:53</t>
  </si>
  <si>
    <t>SD-057-240716-975840-2315</t>
  </si>
  <si>
    <t>2024-07-16 11:41:13</t>
  </si>
  <si>
    <t>【调研】-普通区域-昌邑市-东申明亭自然村-15064484991-200M-宽带上网投诉-次数0-202407160000263152</t>
  </si>
  <si>
    <t>202407160000263152</t>
  </si>
  <si>
    <t>202407160000263152#宽带账号：15064484991；宽带地址：潍坊昌邑市青乡镇东申明亭东申明亭自然村25号箱；客户来电反映移动高清机顶盒电视无法使用，客户不配合排障，要求上门，请协助处理，谢谢！联系电话：15064484991；联系人：先生；来电流水：2024071611375373320875168</t>
  </si>
  <si>
    <t>2024-07-16 11:43:05</t>
  </si>
  <si>
    <t>2024-07-16 11:43:29</t>
  </si>
  <si>
    <t>SD-057-240716-081274-3750</t>
  </si>
  <si>
    <t>2024-07-16 14:19:16</t>
  </si>
  <si>
    <t>【调研】-80+普通-普通区域-高密市-岭南花园-15153631506-500M-宽带上网投诉-次数0-202407160000345459</t>
  </si>
  <si>
    <t>202407160000345459</t>
  </si>
  <si>
    <t>202407160000345459#15153631506客户来电反映本机宽带信号弱， 影响使用，经排障解释不认可，要求尽快处理，请协助谢谢.
联系人： 女士  联系电话：15053631602      来电流水:  2024071614135607620854978</t>
  </si>
  <si>
    <t>2024-07-16 14:27:41</t>
  </si>
  <si>
    <t>2024-07-16 14:28:03</t>
  </si>
  <si>
    <t>SD-057-240716-285167-3142</t>
  </si>
  <si>
    <t>2024-07-16 13:05:21</t>
  </si>
  <si>
    <t>普通区域-安丘市-关前埠村自然村-15762670863-100M-宽带上网投诉-次数0-202407160000311887</t>
  </si>
  <si>
    <t>202407160000311887</t>
  </si>
  <si>
    <t xml:space="preserve">202407160000311887#流程受理流水号：20240716130457157626708631062764
客户号码:15762670863
客户姓名:王**
投诉地市:潍坊
来话流水:2024071613024860620874749
宽带账号:15762670863
宽带账号归属地市:潍坊
宽带账号归属区县:安丘市
故障地址:潍坊安丘市凌河镇关前埠村关前埠村自然村管前埠追加8号箱关喆*********
联系电话:15762670863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光功率:-22.21
故障大类:宽带/电视
故障细类:移动高清电视故障
携转原因:
故障时间:2024-07-16 13:05:06
魔百和单播/组播:单播
具体故障现象:电视直播或点播无法观看，
客户其他诉求:客户侧为质差终端，要求上门更换终端并一并处理故障问题。
</t>
  </si>
  <si>
    <t>2024-07-16 13:07:09</t>
  </si>
  <si>
    <t>2024-07-16 13:08:31</t>
  </si>
  <si>
    <t>SD-851-291740-11504-7094</t>
  </si>
  <si>
    <t>SD-057-240716-467512-3233</t>
  </si>
  <si>
    <t>2024-07-16 13:09:47</t>
  </si>
  <si>
    <t>80+银卡-普通区域-寿光市-马家社区-13705366438-1000M-宽带上网投诉-次数0-202407160000315697</t>
  </si>
  <si>
    <t>202407160000315697</t>
  </si>
  <si>
    <t>202407160000315697#宽带账号：13705366438宽带地址：潍坊寿光市洛城街道羊田路马家社区6号楼*******，客户来电反映表示宽带网络无法使用，客户不在配合线上指导，要求上门，谢谢！联系电话：15964305592联系人：女士；来电流水：2024071613000067920857646</t>
  </si>
  <si>
    <t>2024-07-16 13:31:16</t>
  </si>
  <si>
    <t>2024-07-16 13:31:57</t>
  </si>
  <si>
    <t>SD-057-240716-235749-1804</t>
  </si>
  <si>
    <t>2024-07-16 10:53:53</t>
  </si>
  <si>
    <t>80+普通-普通区域-潍城区-三友华锦苑北区-18353681110-200M-宽带上网投诉-次数0-20240716105251X371678551</t>
  </si>
  <si>
    <t>2024-07-17 11:54:00</t>
  </si>
  <si>
    <t>20240716105251X371678551</t>
  </si>
  <si>
    <t xml:space="preserve">流程受理流水号：20240716105025183536811101037421
客户号码:18353681110
客户姓名:时**
投诉地市:潍坊
来话流水:2024071610492530820842323
宽带账号:18353681110
宽带账号归属地市:潍坊
宽带账号归属区县:潍城区
故障地址:潍坊潍城区西关街道西园街三友华锦苑北区20号楼*********
联系电话:15898946534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10:47:52
具体故障现象:用户无法提供具体故障现象，
客户其他诉求:
</t>
  </si>
  <si>
    <t>2024-07-16 10:54:56</t>
  </si>
  <si>
    <t>2024-07-16 10:55:21</t>
  </si>
  <si>
    <t>SD-057-240716-165732-2186</t>
  </si>
  <si>
    <t>2024-07-16 11:25:18</t>
  </si>
  <si>
    <t>【调研】-80+普通-(目标)普通区域-青州市-营子花园小区-15753689752-300M-宽带上网投诉-次数0-202407160000252374</t>
  </si>
  <si>
    <t>202407160000252374</t>
  </si>
  <si>
    <t>202407160000252374#流程受理流水号：20240716112451157536897521045535
客户号码:15753689752
客户姓名:王**
投诉地市:潍坊
来话流水:2024071611242770620807919
宽带账号:15753689752
宽带账号归属地市:潍坊
宽带账号归属区县:青州市
故障地址:潍坊青州市王府街道青都街营子花园小区西区7号楼*********
联系电话:15753689752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11:25:04
具体故障现象:光猫亮红灯，
客户其他诉求:
;宽带小区$[营子花园小区]$</t>
  </si>
  <si>
    <t>2024-07-16 11:31:21</t>
  </si>
  <si>
    <t>2024-07-16 11:32:54</t>
  </si>
  <si>
    <t>SD-057-240716-762935-3313</t>
  </si>
  <si>
    <t>2024-07-16 13:20:34</t>
  </si>
  <si>
    <t>普通区域-临朐县-宝畔台自然村-18366598507-1000M-宽带上网投诉-次数0-20240716131843X123758654</t>
  </si>
  <si>
    <t>20240716131843X123758654</t>
  </si>
  <si>
    <t xml:space="preserve">【农村网络投诉】流程受理流水号：20240716131818183665985071064503
客户号码:18366598507
客户姓名:程*
投诉地市:潍坊
来话流水:2024071613125298720837503
宽带账号:18366598507
宽带账号归属地市:潍坊
宽带账号归属区县:临朐县
故障地址:潍坊临朐县寺头镇人民政府宝畔台宝畔台自然村石家河宝畔台3号箱（宋吉强）*********
联系电话:15606462096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13:18:34
具体故障现象:光猫亮红灯，
客户其他诉求:
</t>
  </si>
  <si>
    <t>2024-07-16 13:22:37</t>
  </si>
  <si>
    <t>2024-07-16 13:23:06</t>
  </si>
  <si>
    <t>SD-851-320686-18896-15923</t>
  </si>
  <si>
    <t>SD-057-240716-643071-3498</t>
  </si>
  <si>
    <t>2024-07-16 13:50:34</t>
  </si>
  <si>
    <t>【重投】-【调研】-80+金卡-普通区域-高密市-阚家驻地市场（小微）-13963682883-1000M-宽带上网投诉-次数0-20240716134835X915909393</t>
  </si>
  <si>
    <t>20240716134835X915909393</t>
  </si>
  <si>
    <t xml:space="preserve">流程受理流水号：20240716134633139636828831068051
客户号码:13963682883
客户姓名:刘**
投诉地市:潍坊
来话流水:2024071613453762020870196
宽带账号:13963682883
宽带账号归属地市:潍坊
宽带账号归属区县:高密市
故障地址:潍坊高密市阚家镇刘家街阚家驻地市场（小微）豪杰电动南墙上1号箱*********
联系电话:13455647674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13:46:06
具体故障现象:提示网络无法连接，
客户其他诉求:
</t>
  </si>
  <si>
    <t>2024-07-16 13:52:10</t>
  </si>
  <si>
    <t>2024-07-16 13:52:43</t>
  </si>
  <si>
    <t>SD-851-274447-9567-20702</t>
  </si>
  <si>
    <t>SD-057-240716-658431-2413</t>
  </si>
  <si>
    <t>2024-07-16 11:52:00</t>
  </si>
  <si>
    <t>【调研】-普通区域-诸城市-盘龙府邸-13869676468-300M-宽带上网投诉-次数0-202407160000273338</t>
  </si>
  <si>
    <t>202407160000273338</t>
  </si>
  <si>
    <t xml:space="preserve">202407160000273338#流程受理流水号：20240716115122138696764681051155
客户号码:13869676468
客户姓名:杨**
投诉地市:潍坊
来话流水:2024071611505764620829166
宽带账号:13869676468
宽带账号归属地市:潍坊
宽带账号归属区县:诸城市
故障地址:潍坊市诸城市密州街道东武街盘龙府邸9号楼*********
联系电话:13869676468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光功率:-24.94
故障大类:宽带/电视
故障细类:宽带无法上网
携转原因:
故障时间:2024-07-16 11:51:33
具体故障现象:电脑无法上网，
客户其他诉求:客户侧为质差终端，要求上门更换终端并一并处理故障问题。
</t>
  </si>
  <si>
    <t>2024-07-16 11:56:10</t>
  </si>
  <si>
    <t>2024-07-16 11:58:12</t>
  </si>
  <si>
    <t>SD-851-278367-24653-24397</t>
  </si>
  <si>
    <t>SD-057-240716-273581-4174</t>
  </si>
  <si>
    <t>2024-07-16 15:08:22</t>
  </si>
  <si>
    <t>【调研】-80+银卡-普通区域-青州市-南燕都小区-13964682168-100M-宽带上网投诉-次数0-202407160000390997</t>
  </si>
  <si>
    <t>2024-07-17 16:09:00</t>
  </si>
  <si>
    <t>202407160000390997</t>
  </si>
  <si>
    <t xml:space="preserve">202407160000390997#流程受理流水号：20240716150745139646821681084281
客户号码:13964682168
客户姓名:徐**
投诉地市:潍坊
来话流水:2024071615071118920815131
宽带账号:13964682168
宽带账号归属地市:潍坊
宽带账号归属区县:青州市
故障地址:潍坊青州市王府街道青都街南燕都小区5号楼*********
联系电话:13964682168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15:36:07
具体故障现象:光猫亮红灯，
客户其他诉求:客户侧为质差终端，要求上门更换终端并一并处理故障问题。
</t>
  </si>
  <si>
    <t>2024-07-16 15:09:52</t>
  </si>
  <si>
    <t>2024-07-16 15:10:11</t>
  </si>
  <si>
    <t>SD-057-240716-237615-2888</t>
  </si>
  <si>
    <t>2024-07-16 12:35:02</t>
  </si>
  <si>
    <t>80+金卡-普通区域-青州市-海岱苑西苑-15965063009-200M-宽带上网投诉-次数0-202407160000298521</t>
  </si>
  <si>
    <t>202407160000298521</t>
  </si>
  <si>
    <t xml:space="preserve">202407160000298521#流程受理流水号：20240716123351159650630091058570
客户号码:15965063009
客户姓名:吴**
投诉地市:潍坊
来话流水:2024071612325372920887879
宽带账号:15965063009
宽带账号归属地市:潍坊
宽带账号归属区县:青州市
故障地址:潍坊青州市云门山街道海岱路海岱苑西苑南苑4号楼*********
联系电话:15165680960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12:34:36
具体故障现象:提示网络无法连接，
客户其他诉求:客户侧为质差终端，要求上门更换终端并一并处理故障问题。客户要求尽快联系客户处理谢谢！
</t>
  </si>
  <si>
    <t>2024-07-16 12:39:59</t>
  </si>
  <si>
    <t>2024-07-16 12:43:32</t>
  </si>
  <si>
    <t>SD-057-240716-912685-2890</t>
  </si>
  <si>
    <t>2024-07-16 12:35:18</t>
  </si>
  <si>
    <t>80+银卡-普通区域-奎文区-瑞龙湾-15163689897-1000M-宽带上网投诉-次数0-20240716123253X373363911</t>
  </si>
  <si>
    <t>20240716123253X373363911</t>
  </si>
  <si>
    <t xml:space="preserve">流程受理流水号：20240716123130151636898971058241
客户号码:15163689897
客户姓名:董**
投诉地市:潍坊
来话流水:2024071612301672920870168
宽带账号:15163689897
宽带账号归属地市:潍坊
宽带账号归属区县:奎文区
故障地址:潍坊奎文区东关街道四平路瑞龙湾8号楼*********
联系电话:19538095025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12:31:53
具体故障现象:光猫亮红灯，
客户其他诉求:
</t>
  </si>
  <si>
    <t>2024-07-16 12:37:07</t>
  </si>
  <si>
    <t>2024-07-16 12:38:18</t>
  </si>
  <si>
    <t>SD-851-306057-22105-15588</t>
  </si>
  <si>
    <t>SD-057-240716-837296-3292</t>
  </si>
  <si>
    <t>2024-07-16 13:17:19</t>
  </si>
  <si>
    <t>【调研】-80+普通-普通区域-诸城市-刘家庄自然村-13210734120-300M-宽带上网投诉-次数0-20240716131532X932641205</t>
  </si>
  <si>
    <t>20240716131532X932641205</t>
  </si>
  <si>
    <t xml:space="preserve">【农村网络投诉】流程受理流水号：20240716131444132107341201064045
客户号码:13210734120
客户姓名:刘**
投诉地市:潍坊
来话流水:2024071613133851820842063
宽带账号:13210734120
宽带账号归属地市:潍坊
宽带账号归属区县:诸城市
故障地址:潍坊诸城市石桥子镇刘家庄刘家庄自然村刘家庄村西南3#箱*********
联系电话:15628705208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13:15:07
具体故障现象:提示网络无法连接，
客户其他诉求:
</t>
  </si>
  <si>
    <t>2024-07-16 13:18:43</t>
  </si>
  <si>
    <t>2024-07-16 13:20:11</t>
  </si>
  <si>
    <t>SD-057-240716-048315-3384</t>
  </si>
  <si>
    <t>2024-07-16 13:32:56</t>
  </si>
  <si>
    <t>普通区域-坊子区-滨湖绿城-19553638333-500M-宽带上网投诉-次数0-20240716105033X233469621</t>
  </si>
  <si>
    <t>20240716105033X233469621</t>
  </si>
  <si>
    <t>平台流水号部转-20240700167650申诉信息流水号部-20240700146726杨建联系电话13563638215申诉涉及号码19553638333潍坊2024-07-15 07:52:35中国移动潍坊峡山分公司 诱导我办卡 办卡的时候说能装上装宽带  结果至今安装不上宽带
此投诉为工信部自查单，请立即联系客户处理，做好沟通解释工作，并于第3个工作日的17：00前将投诉处理报告上传至工单附件中。</t>
  </si>
  <si>
    <t>2024-07-16 13:46:47</t>
  </si>
  <si>
    <t>2024-07-16 13:47:22</t>
  </si>
  <si>
    <t>SD-851-299558-22915-22843</t>
  </si>
  <si>
    <t>SD-057-240716-681250-3318</t>
  </si>
  <si>
    <t>2024-07-16 13:20:48</t>
  </si>
  <si>
    <t>普通区域-安丘市-青云仁和府-15265671708-300M-宽带上网投诉-次数0-20240716131916X156606986</t>
  </si>
  <si>
    <t>20240716131916X156606986</t>
  </si>
  <si>
    <t xml:space="preserve">流程受理流水号：20240716131658152656717081064321
客户号码:15265671708
客户姓名:刘**
投诉地市:潍坊
来话流水:2024071613163263620860079
宽带账号:15265671708
宽带账号归属地市:潍坊
宽带账号归属区县:安丘市
故障地址:潍坊安丘市新安街道新安路青云仁和府北区7号楼*********
联系电话:15265671708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13:18:57
具体故障现象:打不开网页，
客户其他诉求:
</t>
  </si>
  <si>
    <t>2024-07-16 13:22:09</t>
  </si>
  <si>
    <t>2024-07-16 13:22:31</t>
  </si>
  <si>
    <t>SD-851-336405-11307-12308</t>
  </si>
  <si>
    <t>SD-057-240716-687401-3010</t>
  </si>
  <si>
    <t>2024-07-16 12:50:02</t>
  </si>
  <si>
    <t>普通区域-青州市-牛角-15006671245-100M-宽带上网投诉-次数0-20240716124701X221802332</t>
  </si>
  <si>
    <t>20240716124701X221802332</t>
  </si>
  <si>
    <t xml:space="preserve">【农村网络投诉】流程受理流水号：20240716124557150066712451060324
客户号码:15006671245
客户姓名:张**
投诉地市:潍坊
来话流水:2024071612453913120870765
宽带账号:15006671245
宽带账号归属地市:潍坊
宽带账号归属区县:青州市
故障地址:潍坊青州市王府街道牛角庄牛角16号箱（村北吕存爱）*********
联系电话:15054497632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12:46:27
具体故障现象:提示网络无法连接，
客户其他诉求:
</t>
  </si>
  <si>
    <t>2024-07-16 12:52:50</t>
  </si>
  <si>
    <t>2024-07-16 12:54:13</t>
  </si>
  <si>
    <t>SD-057-240716-503284-3500</t>
  </si>
  <si>
    <t>2024-07-16 13:50:38</t>
  </si>
  <si>
    <t>普通区域-高密市-今日星城-18706530765-300M-宽带上网投诉-次数0-20240716134849X929545243</t>
  </si>
  <si>
    <t>20240716134849X929545243</t>
  </si>
  <si>
    <t xml:space="preserve">流程受理流水号：20240716134453187065307651067805
客户号码:18706530765
客户姓名:刘*
投诉地市:潍坊
来话流水:2024071613434119720853055
宽带账号:18706530765
宽带账号归属地市:潍坊
宽带账号归属区县:高密市
故障地址:潍坊高密市朝阳街道夷安大道今日星城高密今日星城2号楼1单元*********
联系电话:18706530765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13:46:23
具体故障现象:光信号闪烁，拔插光钎线，指导断电重启设备无效             
客户其他诉求:
</t>
  </si>
  <si>
    <t>2024-07-16 13:52:15</t>
  </si>
  <si>
    <t>2024-07-16 13:52:35</t>
  </si>
  <si>
    <t>SD-851-276245-9810-1313</t>
  </si>
  <si>
    <t>SD-057-240716-426857-2353</t>
  </si>
  <si>
    <t>2024-07-16 11:47:02</t>
  </si>
  <si>
    <t>普通区域-诸城市-金栗福地小区-13863675441-300M-宽带上网投诉-次数0-20240716114412X452817190</t>
  </si>
  <si>
    <t>20240716114412X452817190</t>
  </si>
  <si>
    <t xml:space="preserve">流程受理流水号：20240716114322138636754411049473
客户号码:13863675441
客户姓名:姜**
投诉地市:潍坊
来话流水:2024071611421030220825938
宽带账号:13863675441
宽带账号归属地市:潍坊
宽带账号归属区县:诸城市
故障地址:潍坊诸城市龙都街道人民路金栗福地小区48号楼*********
联系电话:17853662756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11:43:37
具体故障现象:光猫亮红灯，
客户其他诉求:要求上门维修，谢谢
</t>
  </si>
  <si>
    <t>2024-07-16 11:53:16</t>
  </si>
  <si>
    <t>SD-851-314341-9986-17117</t>
  </si>
  <si>
    <t>SD-057-240716-281043-2505</t>
  </si>
  <si>
    <t>2024-07-16 12:02:17</t>
  </si>
  <si>
    <t>普通区域-昌邑市-东官庄自然村-15964340218-300M-宽带上网投诉-次数0-20240716120051X451557729</t>
  </si>
  <si>
    <t>20240716120051X451557729</t>
  </si>
  <si>
    <t xml:space="preserve">【农村网络投诉】流程受理流水号：20240716120023159643402181052971
客户号码:15964340218
客户姓名:王**
投诉地市:潍坊
来话流水:2024071611595520920829362
宽带账号:15964340218
宽带账号归属地市:潍坊
宽带账号归属区县:昌邑市
故障地址:潍坊昌邑市北孟镇东官庄村东官庄自然村3号箱*********
联系电话:15964340218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12:01:38
具体故障现象:打不开网页，
客户其他诉求:
</t>
  </si>
  <si>
    <t>2024-07-16 12:04:21</t>
  </si>
  <si>
    <t>2024-07-16 12:04:43</t>
  </si>
  <si>
    <t>SD-057-240716-168405-1615</t>
  </si>
  <si>
    <t>2024-07-16 10:36:33</t>
  </si>
  <si>
    <t>普通区域-诸城市-梁家店子自然村-15163614068-500M-宽带上网投诉-次数0-202407160000205065</t>
  </si>
  <si>
    <t>202407160000205065</t>
  </si>
  <si>
    <t>202407160000205065#宽带账号：15163614068；宽带地址：潍坊诸城市密州街道梁家店子梁家店子自然村梁家店子扩容16#箱；客户来电反映宽带/移动高清无法连接，无法配合线上指导/客户不配合排障，请协助处理，谢谢！联系电话：15163614068；联系人：先生；来电流水：2024071610340395720832907</t>
  </si>
  <si>
    <t>2024-07-16 10:39:55</t>
  </si>
  <si>
    <t>2024-07-16 10:40:35</t>
  </si>
  <si>
    <t>SD-057-240716-568793-1643</t>
  </si>
  <si>
    <t>2024-07-16 10:39:02</t>
  </si>
  <si>
    <t>【调研】-普通区域-寿光市-清河垄塬-18365629771-200M-宽带上网投诉-次数0-20240716103748X468136616</t>
  </si>
  <si>
    <t>2024-07-17 11:40:00</t>
  </si>
  <si>
    <t>20240716103748X468136616</t>
  </si>
  <si>
    <t xml:space="preserve">流程受理流水号：20240716103712183656297711034046
客户号码:18365629771
客户姓名:姜*
投诉地市:潍坊
来话流水:2024071610364366920869643
宽带账号:18365629771
宽带账号归属地市:潍坊
宽带账号归属区县:寿光市
故障地址:潍坊寿光市洛城街道洛兴街清河垄塬21号楼*********
联系电话:18766890275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10:37:33
具体故障现象:光猫亮红灯，
客户其他诉求:
</t>
  </si>
  <si>
    <t>2024-07-16 10:45:38</t>
  </si>
  <si>
    <t>2024-07-16 10:46:21</t>
  </si>
  <si>
    <t>SD-057-240716-479852-1417</t>
  </si>
  <si>
    <t>2024-07-16 10:17:44</t>
  </si>
  <si>
    <t>【调研】-80+金卡-普通区域-奎文区-凤鸣郡-13953600635-1000M-宽带上网投诉-次数0-20240716101520X120484675</t>
  </si>
  <si>
    <t>20240716101520X120484675</t>
  </si>
  <si>
    <t xml:space="preserve">流程受理流水号：20240716101347139536006351028206
客户号码:13953600635
客户姓名:王*
投诉地市:潍坊
来话流水:2024071610123020820843676
宽带账号:13953600635
宽带账号归属地市:潍坊
宽带账号归属区县:高新
故障地址:潍坊高新高新城区宝通街凤鸣郡12号楼*********
联系电话:15953633082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10:15:06
具体故障现象:光猫亮红灯，
客户其他诉求:
</t>
  </si>
  <si>
    <t>2024-07-16 10:21:21</t>
  </si>
  <si>
    <t>2024-07-16 10:24:51</t>
  </si>
  <si>
    <t>SD-057-240716-136847-1526</t>
  </si>
  <si>
    <t>【调研】-80+银卡-FTTR-(目标)普通区域-寿光市-营里商业街西侧沿街-13864636133-1000M-宽带上网投诉-次数0-202407160000198090</t>
  </si>
  <si>
    <t>202407160000198090</t>
  </si>
  <si>
    <t>202407160000198090#宽带账号：13864636133；宽带地址：潍坊寿光市营里镇营里中心街营里商业街西侧沿街4号箱营里名牌鞋店沿街*********；客户来电反映宽带下雨天无法使用，客户不配合排障，要求师傅上门，请协助处理，谢谢！联系电话：本机；联系人女士；来电流水：2024071610255509420822338</t>
  </si>
  <si>
    <t>2024-07-16 10:32:03</t>
  </si>
  <si>
    <t>2024-07-16 10:32:35</t>
  </si>
  <si>
    <t>SD-851-300960-4628-27368</t>
  </si>
  <si>
    <t>SD-057-240716-491523-3082</t>
  </si>
  <si>
    <t>2024-07-16 12:59:02</t>
  </si>
  <si>
    <t>80+银卡-普通区域-寒亭区-舜和西苑-15065656182-300M-宽带上网投诉-次数0-20240716125604X764862931</t>
  </si>
  <si>
    <t>20240716125604X764862931</t>
  </si>
  <si>
    <t xml:space="preserve">流程受理流水号：20240716125511150656561821061564
客户号码:15065656182
客户姓名:于**
投诉地市:潍坊
来话流水:2024071612540178020822221
宽带账号:15065656182
宽带账号归属地市:潍坊
宽带账号归属区县:寒亭区
故障地址:潍坊寒亭区寒亭街道益新街舜和西苑11号楼*********
联系电话:15065656182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故障时间:2024-07-16 12:51:27
具体故障现象:网速慢卡顿，
客户其他诉求:
</t>
  </si>
  <si>
    <t>2024-07-16 13:01:01</t>
  </si>
  <si>
    <t>2024-07-16 13:01:21</t>
  </si>
  <si>
    <t>SD-057-240716-920764-3839</t>
  </si>
  <si>
    <t>2024-07-16 14:32:13</t>
  </si>
  <si>
    <t>80+金卡-普通区域-临朐县-史家庄子-18253642158-1000M-宽带上网投诉-次数0-20240716143019X419560317</t>
  </si>
  <si>
    <t>20240716143019X419560317</t>
  </si>
  <si>
    <t xml:space="preserve">【农村网络投诉】流程受理流水号：20240716142932182536421581076135
客户号码:18253642158
客户姓名:尹**
投诉地市:潍坊
来话流水:2024071614280650920821163
宽带账号:18253642158
宽带账号归属地市:潍坊
宽带账号归属区县:临朐县
故障地址:潍坊临朐县蒋峪镇人民政府史家庄子村史家庄子史家庄子6号箱尹洪福（外墙）*********
联系电话:13562639103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14:29:43
具体故障现象:光猫亮红灯，
客户其他诉求:
</t>
  </si>
  <si>
    <t>2024-07-16 14:36:27</t>
  </si>
  <si>
    <t>2024-07-16 14:43:11</t>
  </si>
  <si>
    <t>SD-057-240716-467203-2342</t>
  </si>
  <si>
    <t>2024-07-16 11:44:32</t>
  </si>
  <si>
    <t>普通区域-寒亭区-潘家庵村自然村-13964673610-300M-宽带上网投诉-次数0-20240716114300X380432360</t>
  </si>
  <si>
    <t>20240716114300X380432360</t>
  </si>
  <si>
    <t xml:space="preserve">【农村网络投诉】流程受理流水号：20240716114115139646736101049009
客户号码:13964673610
客户姓名:李**
投诉地市:潍坊
来话流水:2024071611405189320810467
宽带账号:13964673610
宽带账号归属地市:潍坊
宽带账号归属区县:寒亭区
故障地址:潍坊寒亭区固堤镇潘家庵村潘家庵村自然村潘家庵村养殖区2号箱*********
联系电话:18366325344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11:42:06
具体故障现象:提示网络无法连接，
客户其他诉求:
</t>
  </si>
  <si>
    <t>2024-07-16 11:46:10</t>
  </si>
  <si>
    <t>2024-07-16 11:46:47</t>
  </si>
  <si>
    <t>SD-851-304394-14440-13651</t>
  </si>
  <si>
    <t>SD-057-240716-507491-2483</t>
  </si>
  <si>
    <t>2024-07-16 11:59:17</t>
  </si>
  <si>
    <t>【调研】-80+银卡-(目标)普通区域-寿光市-瑞祥小区-13455669910-300M-宽带上网投诉-次数0-20240716115710X230697228</t>
  </si>
  <si>
    <t>20240716115710X230697228</t>
  </si>
  <si>
    <t xml:space="preserve">流程受理流水号：20240716115430134556699101051788
客户号码:13455669910
客户姓名:王**
投诉地市:潍坊
来话流水:2024071611541774020868038
宽带账号:13455669910
宽带账号归属地市:潍坊
宽带账号归属区县:寿光市
故障地址:潍坊寿光市稻田镇稻田路瑞祥小区2号楼*********
联系电话:13455669910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11:55:04
具体故障现象:提示网络无法连接，
客户其他诉求:
</t>
  </si>
  <si>
    <t>2024-07-16 12:01:16</t>
  </si>
  <si>
    <t>2024-07-16 12:01:32</t>
  </si>
  <si>
    <t>SD-057-240716-236975-3711</t>
  </si>
  <si>
    <t>2024-07-16 14:14:22</t>
  </si>
  <si>
    <t>普通区域-寿光市-圣泰嘉园-17663656829-1000M-宽带上网投诉-次数0-20240716141250X370976678</t>
  </si>
  <si>
    <t>20240716141250X370976678</t>
  </si>
  <si>
    <t xml:space="preserve">流程受理流水号：20240716141131176636568291072530
客户号码:17663656829
客户姓名:游**
投诉地市:潍坊
来话流水:2024071614045025320851325
宽带账号:17663656829
宽带账号归属地市:潍坊
宽带账号归属区县:寿光市
故障地址:潍坊寿光市文家街道北环路圣泰嘉园9-1-1001
联系电话:17663656829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故障细类:宽带无法上网(专席)
携转原因:
故障时间:2024-07-16 14:11:44
具体故障现象:提示网络无法连接，指导客户重启光猫、路由器，重新插拔网线，未恢复，请协助处理谢谢。
客户其他诉求:
</t>
  </si>
  <si>
    <t>2024-07-16 14:16:09</t>
  </si>
  <si>
    <t>2024-07-16 14:16:30</t>
  </si>
  <si>
    <t>SD-851-247600-5575-25426</t>
  </si>
  <si>
    <t>SD-057-240716-943572-2063</t>
  </si>
  <si>
    <t>2024-07-16 11:10:40</t>
  </si>
  <si>
    <t>【调研】-80+普通-(目标)普通区域-奎文区-金庆名仁府-15763029132-300M-宽带上网投诉-次数0-202407160000236082</t>
  </si>
  <si>
    <t>202407160000236082</t>
  </si>
  <si>
    <t>202407160000236082#宽带账号：15763029132；宽带地址：潍坊奎文区梨园街道鸢飞路金庆名仁府26号楼1单元501；客户来电反映移动高清卡顿，无法配合线上指导/客户不配合排障，要求师傅上门，请协助处理，谢谢！联系电话：18866789783；联系人：女士；来电流水：2024071611030878120825949</t>
  </si>
  <si>
    <t>2024-07-16 11:17:12</t>
  </si>
  <si>
    <t>2024-07-16 11:17:37</t>
  </si>
  <si>
    <t>SD-057-240716-507942-3587</t>
  </si>
  <si>
    <t>2024-07-16 14:06:12</t>
  </si>
  <si>
    <t>80+金卡-普通区域-诸城市-求佳邻村自然村-15166366299-1000M-宽带上网投诉-次数0-202407160000340972</t>
  </si>
  <si>
    <t>202407160000340972</t>
  </si>
  <si>
    <t xml:space="preserve">202407160000340972#流程受理流水号：20240716140556151663662991071526
客户号码:15166366299
客户姓名:王**
投诉地市:潍坊
来话流水:2024071614021189920823227
宽带账号:15166366299
宽带账号归属地市:潍坊
宽带账号归属区县:诸城市
故障地址:潍坊诸城市密州街道求佳邻村求佳邻村自然村求佳邻村正北11#箱*********
联系电话:15166366299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故障细类:宽带网速慢/卡顿
携转原因:
故障时间:2024-07-16 14:06:04
具体故障现象:打不开网页，
客户其他诉求:客户侧为质差终端，要求上门更换终端并一并处理故障问题。
</t>
  </si>
  <si>
    <t>2024-07-16 14:13:14</t>
  </si>
  <si>
    <t>2024-07-16 14:13:41</t>
  </si>
  <si>
    <t>SD-851-237060-19849-22485</t>
  </si>
  <si>
    <t>SD-057-240716-839217-7803</t>
  </si>
  <si>
    <t>2024-07-16 22:53:22</t>
  </si>
  <si>
    <t>普通区域-诸城市-金汇园小区-15098170800-1000M-宽带上网投诉-次数0-202407160000622393</t>
  </si>
  <si>
    <t>2024-07-17 18:00:00</t>
  </si>
  <si>
    <t>202407160000622393</t>
  </si>
  <si>
    <t>202407160000622393#流程受理流水号：20240716225216150981708001145518
客户号码:15098170800
客户姓名:李*
投诉地市:潍坊
来话流水:2024071622520050920893029
宽带账号:15098170800
宽带账号归属地市:潍坊
宽带账号归属区县:诸城市
故障地址:潍坊诸城市密州街道东外环金汇园小区3号楼*********
联系电话:15098170800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故障时间:2024-07-16 22:53:12
具体故障现象:打不开网页，
客户其他诉求:下午6点以后
;宽带小区$[金汇园小区]$</t>
  </si>
  <si>
    <t>2024-07-17 06:44:45</t>
  </si>
  <si>
    <t>2024-07-17 06:45:14</t>
  </si>
  <si>
    <t>SD-851-277598-4972-28190</t>
  </si>
  <si>
    <t>SD-057-240716-158637-7791</t>
  </si>
  <si>
    <t>2024-07-16 22:36:56</t>
  </si>
  <si>
    <t>【重投】-80+银卡-普通区域-奎文区-新华苑东区-13573670668-1000M-宽带上网投诉-次数0-202407160000622698</t>
  </si>
  <si>
    <t>202407160000622698</t>
  </si>
  <si>
    <t>202407160000622698#流程受理流水号：20240716223626135736706681145471
客户号码:13573670668
客户姓名:于**
投诉地市:潍坊
来话流水:2024071622360999020889656
宽带账号:13573670668
宽带账号归属地市:潍坊
宽带账号归属区县:高新
故障地址:潍坊高新高新城区北宫街新华苑东区1号楼*********
联系电话:13573670668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22:36:58
具体故障现象:打不开网页，
客户其他诉求:
;宽带小区$[新华苑东区]$</t>
  </si>
  <si>
    <t>2024-07-16 22:41:26</t>
  </si>
  <si>
    <t>SD-851-283386-7399-24498</t>
  </si>
  <si>
    <t>SD-057-240716-746095-270</t>
  </si>
  <si>
    <t>2024-07-16 08:42:24</t>
  </si>
  <si>
    <t>【调研】-(目标)普通区域-奎文区-宝通陆号（高层）-13853601292-100M-宽带上网投诉-次数0-202407160000101136</t>
  </si>
  <si>
    <t>2024-07-17 09:43:00</t>
  </si>
  <si>
    <t>202407160000101136</t>
  </si>
  <si>
    <t>202407160000101136#【已关注中国移动10086微信公众号】导航立单,客户通过语音导航反馈宽带故障问题,经诊断光猫设备性能不佳,要求装维回访处理,请协助.联系电话：13853601292</t>
  </si>
  <si>
    <t>2024-07-16 08:42:53</t>
  </si>
  <si>
    <t>2024-07-16 09:08:16</t>
  </si>
  <si>
    <t>SD-057-240716-135972-41</t>
  </si>
  <si>
    <t>2024-07-16 07:26:07</t>
  </si>
  <si>
    <t>80+普通-普通区域-高密市-糖厂宿舍-13791656296-300M-宽带上网投诉-次数0-202407160000091029</t>
  </si>
  <si>
    <t>202407160000091029</t>
  </si>
  <si>
    <t>202407160000091029#流程受理流水号：20240716072418137916562961000141
客户号码:13791656296
客户姓名:郑**
投诉地市:潍坊
来话流水:2024071607234858420847868
宽带账号:13791656296
宽带账号归属地市:潍坊
宽带账号归属区县:高密市
故障地址:潍坊高密市朝阳街道文昌街糖厂宿舍糖厂宿舍1号楼*********
联系电话:15069687387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07:34:07
具体故障现象:提示网络无法连接，
客户其他诉求:
;宽带小区$[糖厂宿舍]$</t>
  </si>
  <si>
    <t>2024-07-16 07:31:08</t>
  </si>
  <si>
    <t>2024-07-16 07:31:51</t>
  </si>
  <si>
    <t>SD-851-294605-5144-22972</t>
  </si>
  <si>
    <t>SD-057-240716-653074-95</t>
  </si>
  <si>
    <t>2024-07-16 08:06:59</t>
  </si>
  <si>
    <t>【调研】-(目标)普通区域-寒亭区-大官庄村自然村-15966139293-100M-宽带上网投诉-次数1-20240708203257X977595587</t>
  </si>
  <si>
    <t>2024-07-17 09:07:00</t>
  </si>
  <si>
    <t>2024-07-16 08:19:56</t>
  </si>
  <si>
    <t>2024-07-16 08:20:27</t>
  </si>
  <si>
    <t>SD-057-240716-048569-78</t>
  </si>
  <si>
    <t>2024-07-16 07:57:52</t>
  </si>
  <si>
    <t>80+白金-普通区域-奎文区-恒易星河-13573611551-1000M-宽带上网投诉-次数0-202407160000091741</t>
  </si>
  <si>
    <t>202407160000091741</t>
  </si>
  <si>
    <t>202407160000091741#流程受理流水号：20240716075627135736115511000305
客户号码:13573611551
客户姓名:方*
投诉地市:潍坊
来话流水:2024071607561334020857955
宽带账号:13573611551
宽带账号归属地市:潍坊
宽带账号归属区县:奎文区
故障地址:潍坊奎文区潍州路街道四平路恒易星河西区1#（顺心家纺）*********
联系电话:13573611551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07:57:30
具体故障现象:光猫亮红灯，
客户其他诉求:
;宽带小区$[恒易星河]$</t>
  </si>
  <si>
    <t>2024-07-16 08:27:42</t>
  </si>
  <si>
    <t>2024-07-16 08:28:02</t>
  </si>
  <si>
    <t>SD-851-303773-13615-27204</t>
  </si>
  <si>
    <t>SD-057-240716-159036-97</t>
  </si>
  <si>
    <t>2024-07-16 08:07:09</t>
  </si>
  <si>
    <t>80+金卡-普通区域-潍城区-皂户王村-15169591222-200M-宽带上网投诉-次数0-202407160000093258</t>
  </si>
  <si>
    <t>2024-07-17 09:08:00</t>
  </si>
  <si>
    <t>202407160000093258</t>
  </si>
  <si>
    <t>202407160000093258#流程受理流水号：20240716080512151695912221000399
客户号码:15169591222
客户姓名:李**
投诉地市:潍坊
来话流水:2024071608035224020869112
宽带账号:15169591222
宽带账号归属地市:潍坊
宽带账号归属区县:潍城区
故障地址:潍坊潍城区于河街道皂户王村皂户王村17#陈其林房子旁*********
联系电话:15288818777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08:06:22
具体故障现象:光猫亮红灯，
客户其他诉求:
;宽带小区$[皂户王村]$</t>
  </si>
  <si>
    <t>2024-07-16 08:13:53</t>
  </si>
  <si>
    <t>2024-07-16 08:15:05</t>
  </si>
  <si>
    <t>SD-057-240716-302618-92</t>
  </si>
  <si>
    <t>2024-07-16 08:06:29</t>
  </si>
  <si>
    <t>【调研】-普通区域-青州市-曹家庄村自然村-15762573118-500M-宽带上网投诉-次数0-202407160000092155</t>
  </si>
  <si>
    <t>202407160000092155</t>
  </si>
  <si>
    <t>202407160000092155#【已关注中国移动10086微信公众号】流程受理流水号：20240716080604157625731181000416
客户号码:15762573118
客户姓名:徐**
投诉地市:潍坊
来话流水:2024071608045848920872596
宽带账号:15762573118
宽带账号归属地市:潍坊
宽带账号归属区县:青州市
故障地址:潍坊青州市黄楼街道曹家庄村曹家庄村自然村扩容8号箱（香香美容馆）*********
联系电话:15762573118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08:06:17
具体故障现象:打不开网页，
客户其他诉求:
;宽带小区$[曹家庄村自然村]$</t>
  </si>
  <si>
    <t>2024-07-16 08:12:26</t>
  </si>
  <si>
    <t>2024-07-16 08:12:52</t>
  </si>
  <si>
    <t>SD-851-285928-12101-14987</t>
  </si>
  <si>
    <t>SD-057-240716-756801-292</t>
  </si>
  <si>
    <t>2024-07-16 08:44:57</t>
  </si>
  <si>
    <t>普通区域-安丘市-永安路南头东小关村委沿街-13406618678-300M-宽带上网投诉-次数0-202407160000103167</t>
  </si>
  <si>
    <t>202407160000103167</t>
  </si>
  <si>
    <t>202407160000103167#宽带账号：13406618678；宽带地址：潍坊安丘市兴安街道永安路永安路南头东小关村委沿街东小关村委沿街2号箱天泽通讯*********；客户来电反映宽带无法使用，客户不配合排障，要求师傅上门，拒绝提供地址，请协助处理，谢谢！联系电话：本机；联系人先生；来电流水：2024071608424179320859113</t>
  </si>
  <si>
    <t>2024-07-16 08:46:20</t>
  </si>
  <si>
    <t>2024-07-16 08:46:53</t>
  </si>
  <si>
    <t>SD-851-328134-8541-11922</t>
  </si>
  <si>
    <t>SD-057-240716-419723-87</t>
  </si>
  <si>
    <t>2024-07-16 08:03:15</t>
  </si>
  <si>
    <t>【重投】-【调研】-普通区域-诸城市-温家屯村-15662545672-100M-宽带上网投诉-次数0-202407160000092910</t>
  </si>
  <si>
    <t>2024-07-17 09:04:00</t>
  </si>
  <si>
    <t>202407160000092910</t>
  </si>
  <si>
    <t>202407160000092910#流程受理流水号：20240716080139156625456721000344
客户号码:15662545672
客户姓名:郑**
投诉地市:潍坊
来话流水:2024071608011886920861859
宽带账号:15662545672
宽带账号归属地市:潍坊
宽带账号归属区县:诸城市
故障地址:潍坊诸城市辛兴镇温家屯温家屯村温家屯村中南4#箱*********
联系电话:15662545672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
携转原因:
故障时间:2024-07-16 08:02:09
具体故障现象:电脑无法上网，
客户其他诉求:
;宽带小区$[温家屯村]$</t>
  </si>
  <si>
    <t>2024-07-16 08:07:47</t>
  </si>
  <si>
    <t>2024-07-16 08:08:11</t>
  </si>
  <si>
    <t>SD-057-240716-185437-271</t>
  </si>
  <si>
    <t>2024-07-16 08:42:28</t>
  </si>
  <si>
    <t>80+金卡-普通区域-青州市-房家庄村-13884826963-1000M-魔百和投诉-次数0-202407160000102253</t>
  </si>
  <si>
    <t>202407160000102253</t>
  </si>
  <si>
    <t>202407160000102253#【已关注中国移动10086微信公众号】流程受理流水号：20240716084021138848269631003386
客户号码:13884826963
客户姓名:李**
投诉地市:潍坊
来话流水:2024071608383098920826698
宽带账号:13884826963
宽带账号归属地市:潍坊
宽带账号归属区县:青州市
故障地址:潍坊青州市云门山街道房家庄房家庄村1号箱（村中间）*********
联系电话:13963662223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故障细类:移动高清电视故障(专席)
携转原因:
故障时间:2024-07-16 08:42:16
魔百和单播/组播:组播
具体故障现象:电视提示网络类错误，
客户其他诉求:
魔百和单/组播：组播;宽带小区$[房家庄村]$</t>
  </si>
  <si>
    <t>2024-07-16 08:47:11</t>
  </si>
  <si>
    <t>SD-851-295633-17940-822</t>
  </si>
  <si>
    <t>SD-057-240716-048912-286</t>
  </si>
  <si>
    <t>2024-07-16 08:44:29</t>
  </si>
  <si>
    <t>【调研】-(目标)普通区域-奎文区-印象潍州-15866188751-300M-宽带上网投诉-次数0-20240716084327X607677806 二级督办</t>
  </si>
  <si>
    <t>20240716084327X607677806</t>
  </si>
  <si>
    <t xml:space="preserve">流程受理流水号：20240716084244158661887511003977
客户号码:15866188751
客户姓名:陈*
投诉地市:潍坊
来话流水:2024071608411374220847548
宽带账号:15866188751
宽带账号归属地市:潍坊
宽带账号归属区县:奎文区
故障地址:潍坊奎文区北苑街道潍州路印象潍州20号楼2-401
联系电话:15866188751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故障细类:网速慢/上网掉线(专席)
携转原因:
故障时间:2024-07-16 08:42:56
具体故障现象:网速慢卡顿，提示无网络连接
客户其他诉求:
</t>
  </si>
  <si>
    <t>2024-07-16 08:47:35</t>
  </si>
  <si>
    <t>2024-07-16 08:47:55</t>
  </si>
  <si>
    <t>SD-057-240716-863217-309</t>
  </si>
  <si>
    <t>2024-07-16 08:46:58</t>
  </si>
  <si>
    <t>【调研】-普通区域-寒亭区-新泰世纪城小区-15063612870-300M-宽带上网投诉-次数0-202407160000103830</t>
  </si>
  <si>
    <t>202407160000103830</t>
  </si>
  <si>
    <t>202407160000103830#流程受理流水号：20240716084550150636128701004727
客户号码:15063612870
客户姓名:牛**
投诉地市:潍坊
来话流水:2024071608452476220880445
宽带账号:15063612870
宽带账号归属地市:潍坊
宽带账号归属区县:寒亭区
故障地址:潍坊寒亭区开元街道霞飞路新泰世纪城小区13号楼*********
联系电话:15063612870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08:46:19
具体故障现象:提示网络无法连接，
客户其他诉求:客户要求尽快回电处理，非常紧急今天上门维修
;宽带小区$[新泰世纪城小区]$</t>
  </si>
  <si>
    <t>2024-07-16 08:49:29</t>
  </si>
  <si>
    <t>2024-07-16 08:52:02</t>
  </si>
  <si>
    <t>SD-057-240716-679284-239</t>
  </si>
  <si>
    <t>2024-07-16 08:40:21</t>
  </si>
  <si>
    <t>FTTR-普通区域-昌乐县-马家河子村自然村-17853607222-1000M-宽带上网投诉-次数0-202407160000099518</t>
  </si>
  <si>
    <t>202407160000099518</t>
  </si>
  <si>
    <t>202407160000099518#宽带账号：17853607222；宽带地址：潍坊昌乐县朱刘街道马家河子村马家河子村自然村马家河；客户来电反映移动高清上网卡*，客户不在现场，客户不配合排障，师傅上门多次未处理好，表示师傅态度好，要换师傅，请协助处理，谢谢！联系电话：本机；联系人先生；来电流水：2024071608380582820823535</t>
  </si>
  <si>
    <t>2024-07-16 08:42:46</t>
  </si>
  <si>
    <t>2024-07-16 08:43:05</t>
  </si>
  <si>
    <t>SD-851-247749-3093-20235</t>
  </si>
  <si>
    <t>SD-057-240716-793260-39</t>
  </si>
  <si>
    <t>2024-07-16 07:25:03</t>
  </si>
  <si>
    <t>普通区域-潍城区-颐园社区-17306361968-1000M-宽带上网投诉-次数0-202407160000090522</t>
  </si>
  <si>
    <t>202407160000090522</t>
  </si>
  <si>
    <t>202407160000090522#流程受理流水号：20240716072234173063619681000134
客户号码:17306361968
客户姓名:刘**
投诉地市:潍坊
来话流水:2024071607221802120847509
宽带账号:17306361968
宽带账号归属地市:潍坊
宽带账号归属区县:潍城区
故障地址:潍坊潍城区城关街道东风西街颐园社区43号楼*********
联系电话:17306361968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07:24:40
具体故障现象:光猫亮红灯，
客户其他诉求:
;宽带小区$[颐园社区]$</t>
  </si>
  <si>
    <t>2024-07-16 07:28:15</t>
  </si>
  <si>
    <t>2024-07-16 07:29:01</t>
  </si>
  <si>
    <t>SD-057-240716-175349-245</t>
  </si>
  <si>
    <t>2024-07-16 08:41:03</t>
  </si>
  <si>
    <t>【调研】-普通区域-昌邑市-中央御景-13583688161-300M-宽带上网投诉-次数0-202407160000098713</t>
  </si>
  <si>
    <t>202407160000098713</t>
  </si>
  <si>
    <t>202407160000098713#宽带账号：13583688161；宽带地址：潍坊昌邑市城区市府街中央御景中央华府3号楼；客户来电反映宽带：电视看不了卡，经查询客户侧为质差机顶盒，请协助上门更换终端并一并处理故障问题，谢谢！联系电话：13583688161；联系人：***；来电流水：2024071608360804320808983</t>
  </si>
  <si>
    <t>2024-07-16 08:43:07</t>
  </si>
  <si>
    <t>2024-07-16 08:43:34</t>
  </si>
  <si>
    <t>SD-851-324680-16300-25293</t>
  </si>
  <si>
    <t>SD-057-240716-627103-50</t>
  </si>
  <si>
    <t>2024-07-16 07:35:40</t>
  </si>
  <si>
    <t>普通区域-潍城区-庙埠自然村-13963621512-1000M-宽带上网投诉-次数0-202407160000092341</t>
  </si>
  <si>
    <t>202407160000092341</t>
  </si>
  <si>
    <t>202407160000092341#流程受理流水号：20240716073500139636215121000177
客户号码:13963621512
客户姓名:王**
投诉地市:潍坊
来话流水:2024071607343584420850707
宽带账号:13963621512
宽带账号归属地市:潍坊
宽带账号归属区县:潍城区
故障地址:潍坊潍城区于河街道庙埠庙埠自然村从西数第2条街路东最北第一排房西墙上*********
联系电话:13963621512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故障细类:宽带无法上网
携转原因:
故障时间:2024-07-16 07:35:11
具体故障现象:打不开网页，
客户其他诉求:
;宽带小区$[庙埠自然村]$</t>
  </si>
  <si>
    <t>2024-07-16 08:09:33</t>
  </si>
  <si>
    <t>2024-07-16 08:10:12</t>
  </si>
  <si>
    <t>SD-851-302315-24842-25086</t>
  </si>
  <si>
    <t>SD-057-240716-245936-521</t>
  </si>
  <si>
    <t>2024-07-16 09:05:25</t>
  </si>
  <si>
    <t>80+银卡-普通区域-寒亭区-东横沟村自然村-13953620419-100M-宽带上网投诉-次数0-202407160000120234</t>
  </si>
  <si>
    <t>2024-07-17 10:06:00</t>
  </si>
  <si>
    <t>202407160000120234</t>
  </si>
  <si>
    <t>202407160000120234#【已关注中国移动10086微信公众号】流程受理流水号：20240716090319139536204191009279
客户号码:13953620419
客户姓名:牟**
投诉地市:潍坊
来话流水:2024071609030220120852446
宽带账号:13953620419
宽带账号归属地市:潍坊
宽带账号归属区县:寒亭区
故障地址:潍坊寒亭区固堤镇东横沟村东横沟村自然村东横沟村5号箱*********
联系电话:13953620419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09:04:54
具体故障现象:光猫亮红灯，
客户其他诉求:
;宽带小区$[东横沟村自然村]$</t>
  </si>
  <si>
    <t>2024-07-16 09:07:09</t>
  </si>
  <si>
    <t>2024-07-16 09:07:41</t>
  </si>
  <si>
    <t>SD-057-240716-035412-775</t>
  </si>
  <si>
    <t>2024-07-16 09:24:58</t>
  </si>
  <si>
    <t>80+银卡-普通区域-潍城区-高家社区-13963628786-200M-宽带上网投诉-次数0-202407160000134270</t>
  </si>
  <si>
    <t>2024-07-17 10:25:00</t>
  </si>
  <si>
    <t>202407160000134270</t>
  </si>
  <si>
    <t xml:space="preserve">202407160000134270#宽带账号：13963628786；宽带地址：潍坊潍城区西关街道胜利西街高家庄社区中医药西宿舍2#楼；客户来电反映移动高清网络未连接，经查询客户侧为质差机顶盒，请协助上门更换终端并一并处理故障问题，谢谢！联系电话：18363617180；联系人：女士；来电流水：2024071609185868820847347。 
</t>
  </si>
  <si>
    <t>2024-07-16 09:28:14</t>
  </si>
  <si>
    <t>2024-07-16 09:28:47</t>
  </si>
  <si>
    <t>SD-057-240716-487352-811</t>
  </si>
  <si>
    <t>2024-07-16 09:27:56</t>
  </si>
  <si>
    <t>【调研】-80+金卡-普通区域-坊子区-西王家村-13792683345-1000M-宽带上网投诉-次数0-202407160000137671</t>
  </si>
  <si>
    <t>202407160000137671</t>
  </si>
  <si>
    <t xml:space="preserve">202407160000137671#宽带账号：13792683345；宽带地址：潍坊坊子区坊子老区行政街西王家村14号楼；客户来电反映宽带无法上网，经查询客户侧为质差终端，请协助上门更换终端并一并处理故障问题，谢谢！联系电话：15069607209；联系人：女士；来电流水：2024071609241476820814212。 
</t>
  </si>
  <si>
    <t>2024-07-16 09:32:07</t>
  </si>
  <si>
    <t>SD-851-256289-6154-21620</t>
  </si>
  <si>
    <t>SD-057-240716-980356-556</t>
  </si>
  <si>
    <t>2024-07-16 09:06:30</t>
  </si>
  <si>
    <t>80+金卡-普通区域-潍城区-潍坊市小商品城-15866188533-100M-宽带上网投诉-次数0-202407160000120760</t>
  </si>
  <si>
    <t>2024-07-17 10:07:00</t>
  </si>
  <si>
    <t>202407160000120760</t>
  </si>
  <si>
    <t>202407160000120760#流程受理流水号：20240716090557158661885331010034
客户号码:15866188533
客户姓名:张**
投诉地市:潍坊
来话流水:2024071608583663120804557
宽带账号:15866188533
宽带账号归属地市:潍坊
宽带账号归属区县:潍城区
故障地址:潍坊潍城区南关街道青年路潍坊市小商品城2楼22#（2区27号）*********
联系电话:15866188533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
故障细类:宽带无法上网(专席)
携转原因:
故障时间:2024-07-16 09:06:23
具体故障现象:提示网络无法连接
客户其他诉求:
;宽带小区$[潍坊市小商品城]$</t>
  </si>
  <si>
    <t>2024-07-16 09:10:35</t>
  </si>
  <si>
    <t>2024-07-16 09:11:04</t>
  </si>
  <si>
    <t>SD-057-240716-185426-815</t>
  </si>
  <si>
    <t>2024-07-16 09:28:25</t>
  </si>
  <si>
    <t>【调研】-80+银卡-普通区域-诸城市-红星家园A区二期-13869669810-200M-魔百和投诉-次数0-202407160000138983</t>
  </si>
  <si>
    <t>2024-07-17 10:29:00</t>
  </si>
  <si>
    <t>202407160000138983</t>
  </si>
  <si>
    <t>202407160000138983#流程受理流水号：20240716092709138696698101015806
客户号码:13869669810
客户姓名:马**
投诉地市:潍坊
来话流水:2024071609262193820841508
宽带账号:13869669810
宽带账号归属地市:潍坊
宽带账号归属区县:诸城市
故障地址:潍坊诸城市舜王街道四平路红星家园A区二期16号楼2单元501室
联系电话:13869669810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光功率:-16.27
故障大类:宽带/电视
故障细类:移动高清电视故障(专席)
携转原因:
故障时间:2024-07-16 09:27:28
魔百和单播/组播:组播
具体故障现象:客户反映机顶盒遥控器不好用，已经更换新的电池还是不好用，请尽快给其联系，谢谢;
客户其他诉求:
魔百和单/组播：组播;宽带小区$[红星家园A区二期]$</t>
  </si>
  <si>
    <t>2024-07-16 09:31:33</t>
  </si>
  <si>
    <t>2024-07-16 09:33:02</t>
  </si>
  <si>
    <t>SD-057-240716-867213-591</t>
  </si>
  <si>
    <t>2024-07-16 09:08:39</t>
  </si>
  <si>
    <t>普通区域-寿光市-马店沿街厚覆盖-13863642434-300M-宽带上网投诉-次数0-20240716090714X346744420</t>
  </si>
  <si>
    <t>20240716090714X346744420</t>
  </si>
  <si>
    <t xml:space="preserve">流程受理流水号：20240716090519138636424341009845
客户号码:13863642434
客户姓名:范**
投诉地市:潍坊
来话流水:2024071609010278920830458
宽带账号:13863642434
宽带账号归属地市:潍坊
宽带账号归属区县:寿光市
故障地址:潍坊寿光市马店圣城西街马店沿街厚覆盖马店沿街厚覆盖1#箱*********
联系电话:13863642434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09:01:27
具体故障现象:光猫亮红灯，把光猫后面的光纤线插紧，捋直，重启也不行。
客户其他诉求:
</t>
  </si>
  <si>
    <t>2024-07-16 09:12:13</t>
  </si>
  <si>
    <t>2024-07-16 09:13:28</t>
  </si>
  <si>
    <t>SD-057-240716-798516-587</t>
  </si>
  <si>
    <t>2024-07-16 09:08:24</t>
  </si>
  <si>
    <t>普通区域-高密市-阳光新城-18953661334-500M-宽带上网投诉-次数0-202407160000120172</t>
  </si>
  <si>
    <t>202407160000120172</t>
  </si>
  <si>
    <t>202407160000120172#宽带账号：18953661334；宽带地址：潍坊高密市朝阳街道家纺路阳光新城高密阳光新城8号楼*********；接入方式：FTTH，当前是否在线：不在线，端到端诊断结果：状态正常，是否智能网关：，客户反映从**时间开始****无法使用，具体现象：连不上网，要求尽快处理回复！来电流水：2024071609054764020883861，联系电话：15288833040</t>
  </si>
  <si>
    <t>2024-07-16 09:10:13</t>
  </si>
  <si>
    <t>2024-07-16 09:10:57</t>
  </si>
  <si>
    <t>SD-057-240716-485367-580</t>
  </si>
  <si>
    <t>2024-07-16 09:08:05</t>
  </si>
  <si>
    <t>【调研】-80+银卡-(目标)普通区域-安丘市-井戈庄村自然村-15898949759-300M-宽带上网投诉-次数0-20240716090510X910602890</t>
  </si>
  <si>
    <t>20240716090510X910602890</t>
  </si>
  <si>
    <t xml:space="preserve">【农村网络投诉】流程受理流水号：20240716090440158989497591009667
客户号码:15898949759
客户姓名:何**
投诉地市:潍坊
来话流水:2024071609040561920864210
宽带账号:15898949759
宽带账号归属地市:潍坊
宽带账号归属区县:安丘市
故障地址:潍坊安丘市慈埠镇井戈庄村井戈庄村自然村井戈庄追加5号箱孙希望*********
联系电话:15898949759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09:05:01
具体故障现象:光猫亮红灯，
客户其他诉求:
</t>
  </si>
  <si>
    <t>2024-07-16 09:10:29</t>
  </si>
  <si>
    <t>2024-07-16 09:12:51</t>
  </si>
  <si>
    <t>SD-851-275301-9551-774</t>
  </si>
  <si>
    <t>SD-057-240716-708259-880</t>
  </si>
  <si>
    <t>2024-07-16 09:33:32</t>
  </si>
  <si>
    <t>【调研】-80+普通-(目标)普通区域-寿光市-台头东庄沿街-15054456397-1000M-宽带上网投诉-次数0-20240716093137X497315188</t>
  </si>
  <si>
    <t>20240716093137X497315188</t>
  </si>
  <si>
    <t xml:space="preserve">【农村网络投诉】流程受理流水号：20240716093114150544563971016941
客户号码:15054456397
客户姓名:隋**
投诉地市:潍坊
来话流水:2024071609301891420892148
宽带账号:15054456397
宽带账号归属地市:潍坊
宽带账号归属区县:寿光市
故障地址:潍坊寿光市台头镇东庄村台头东庄沿街1号箱*********
联系电话:15054456397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09:30:53
具体故障现象:光猫亮红灯，
客户其他诉求:
</t>
  </si>
  <si>
    <t>2024-07-16 09:36:11</t>
  </si>
  <si>
    <t>2024-07-16 09:36:27</t>
  </si>
  <si>
    <t>SD-057-240716-819274-779</t>
  </si>
  <si>
    <t>2024-07-16 09:25:35</t>
  </si>
  <si>
    <t>【调研】-80+普通-(目标)普通区域-潍城区-陈家官庄自然村-15064674548-300M-宽带上网投诉-次数0-202407160000138037</t>
  </si>
  <si>
    <t>202407160000138037</t>
  </si>
  <si>
    <t xml:space="preserve">202407160000138037#【已关注中国移动10086微信公众号】流程受理流水号：20240716092504150646745481015254
客户号码:15064674548
客户姓名:王**
投诉地市:潍坊
来话流水:2024071609245013320821712
宽带账号:15064674548
宽带账号归属地市:潍坊
宽带账号归属区县:潍城区
故障地址:潍坊潍城区军埠口综合项目区陈家官庄陈家官庄自然村16号箱在村中东数第二排北数第六排房子墙上*********
联系电话:15064674548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光功率:-19.39
故障大类:宽带/电视
故障细类:移动高清电视故障
携转原因:
故障时间:2024-07-16 09:25:21
魔百和单播/组播:单播
具体故障现象:点播和直播观看都出现卡顿缓冲，
客户其他诉求:客户侧为质差终端，要求上门更换终端并一并处理故障问题。
</t>
  </si>
  <si>
    <t>2024-07-16 09:28:48</t>
  </si>
  <si>
    <t>SD-057-240716-058426-844</t>
  </si>
  <si>
    <t>2024-07-16 09:31:08</t>
  </si>
  <si>
    <t>普通区域-昌邑市-西苑新村-13646369417-200M-宽带上网投诉-次数0-202407160000139268</t>
  </si>
  <si>
    <t>2024-07-17 10:32:00</t>
  </si>
  <si>
    <t>202407160000139268</t>
  </si>
  <si>
    <t>202407160000139268#宽带账号：13646369417；联系电话：13646369417宽带地址：潍坊昌邑市城区富昌街西苑新村东二第四排；客户来电反映机顶盒不能观看，客户异机来电报修，线上指导无法配合操作，要求上门处理，来电流水：2024071609245488720822733。</t>
  </si>
  <si>
    <t>2024-07-16 09:34:50</t>
  </si>
  <si>
    <t>2024-07-16 09:43:29</t>
  </si>
  <si>
    <t>SD-057-240716-672495-855</t>
  </si>
  <si>
    <t>2024-07-16 09:32:13</t>
  </si>
  <si>
    <t>普通区域-安丘市-韩家村向阳花园、通用机械家属院-13365362618-500M-魔百和投诉-次数0-202407160000144296</t>
  </si>
  <si>
    <t>202407160000144296</t>
  </si>
  <si>
    <t>202407160000144296#流程 ： 
 流程受理流水号：20240716093048133653626181016823; 
手机号码 ：13365362618；
客户姓名 ：刘**；
投诉地市 ：潍坊；
来话流水 ：2024071609254372920833345；
宽带账号 ：13365362618；
宽带账号归属地市 ：潍坊；
宽带账号归属区县 ：安丘市；
联系人 ：刘**；
故障地址 ：潍坊安丘市兴安街道潍徐路韩家村向阳花园、通用机械家属院韩家村向阳花园2号楼*********；
联系电话 ：13365362618；
是否升级倾向 ：否；
是否投诉倾向 ：否；
工单内容 ：13365362618客户来电反映开机出现了阳谷家具的广告 声音很大，解释客户不认可 要求投诉 请协助处理 谢谢 联系人先生 联系电话本机 ；
_是否智能网关：否;宽带小区$[韩家村向阳花园、通用机械家属院]$</t>
  </si>
  <si>
    <t>2024-07-16 09:35:08</t>
  </si>
  <si>
    <t>2024-07-16 09:35:34</t>
  </si>
  <si>
    <t>SD-851-316587-8187-6148</t>
  </si>
  <si>
    <t>SD-057-240716-897016-788</t>
  </si>
  <si>
    <t>2024-07-16 09:26:16</t>
  </si>
  <si>
    <t>80+普通-普通区域-昌乐县-齐城国际-13583671793-300M-宽带上网投诉-次数0-20240716092445X853847430</t>
  </si>
  <si>
    <t>20240716092445X853847430</t>
  </si>
  <si>
    <t xml:space="preserve">流程受理流水号：20240716092329135836717931014807
客户号码:13583671793
客户姓名:韩**
投诉地市:潍坊
来话流水:2024071609224070720894388
宽带账号:13583671793
宽带账号归属地市:潍坊
宽带账号归属区县:昌乐县
故障地址:潍坊昌乐县城关街道新昌路齐城国际24号楼3单元802室
联系电话:13780825497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故障细类:网速慢/上网掉线(专席)
携转原因:
故障时间:2024-07-16 09:23:39
具体故障现象:频繁掉线，客户已经把光猫和路由器重启，但还是经常掉线，请尽快给其联系，谢谢！
客户其他诉求:
</t>
  </si>
  <si>
    <t>2024-07-16 09:28:01</t>
  </si>
  <si>
    <t>2024-07-16 09:29:07</t>
  </si>
  <si>
    <t>SD-057-240716-576240-926</t>
  </si>
  <si>
    <t>2024-07-16 09:38:17</t>
  </si>
  <si>
    <t>【调研】-80+普通-普通区域-奎文区-丽水芳洲-18366569100-300M-宽带上网投诉-次数0-20240716093518X718243333</t>
  </si>
  <si>
    <t>20240716093518X718243333</t>
  </si>
  <si>
    <t xml:space="preserve">流程受理流水号：20240716093433183665691001017882
客户号码:18366569100
客户姓名:吴**
投诉地市:潍坊
来话流水:2024071609312785620806871
宽带账号:18366569100
宽带账号归属地市:潍坊
宽带账号归属区县:奎文区
故障地址:潍坊奎文区北苑街道卧龙东街丽水芳洲40号楼*********
联系电话:18366569100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09:34:47
具体故障现象:打不开网页，
客户其他诉求:
</t>
  </si>
  <si>
    <t>2024-07-16 09:40:14</t>
  </si>
  <si>
    <t>2024-07-16 09:41:36</t>
  </si>
  <si>
    <t>SD-057-240716-970142-455</t>
  </si>
  <si>
    <t>2024-07-16 09:02:14</t>
  </si>
  <si>
    <t>【调研】-80+金卡-FTTR-普通区域-滨海-汇景湾-18863689656-1000M-魔百和投诉-次数0-20240715191234X954244777</t>
  </si>
  <si>
    <t>20240715191234X954244777</t>
  </si>
  <si>
    <t>流程 ： 
 流程受理流水号：20240715191120188636896561139717; 
手机号码 ：18863689656；
客户姓名 ：牟**；
投诉地市 ：潍坊；
来话流水 ：2024071519102039920853763；
宽带账号 ：18863689656；
宽带账号归属地市 ：潍坊；
宽带账号归属区县 ：滨海；
联系人 ：牟**；
故障地址 ：潍坊滨海央子街道海宁街汇景湾18号楼*********；
联系电话 ：18863689656；
是否升级倾向 ：否；
是否投诉倾向 ：否；
工单内容 ：客户来电反映观看魔百和电视时，芒果tv无法观看或回看，客户不认可。请协助处理，谢谢。；
_是否智能网关：否</t>
  </si>
  <si>
    <t>2024-07-16 09:03:57</t>
  </si>
  <si>
    <t>2024-07-16 09:05:32</t>
  </si>
  <si>
    <t>SD-851-244575-2717-2027</t>
  </si>
  <si>
    <t>SD-057-240716-546913-906</t>
  </si>
  <si>
    <t>2024-07-16 09:35:48</t>
  </si>
  <si>
    <t>【调研】-80+银卡-(目标)普通区域-昌邑市-大阎村自然村-13964626931-500M-魔百和投诉-次数0-20240716093456X696757100</t>
  </si>
  <si>
    <t>20240716093456X696757100</t>
  </si>
  <si>
    <t>【农村网络投诉】流程受理流水号：20240716093429139646269311017868
客户号码:13964626931
客户姓名:闫*
投诉地市:潍坊
来话流水:2024071609312028320805189
宽带账号:13964626931
宽带账号归属地市:潍坊
宽带账号归属区县:昌邑市
故障地址:潍坊昌邑市卜庄镇大阎村大阎村自然村大闫村11号箱阎军伟*********
联系电话:13964626931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故障时间:2024-07-16 09:34:54
魔百和单播/组播:组播
具体故障现象:电视直播或点播无法观看，
客户其他诉求:
魔百和单/组播：组播</t>
  </si>
  <si>
    <t>2024-07-16 09:36:59</t>
  </si>
  <si>
    <t>2024-07-16 09:37:13</t>
  </si>
  <si>
    <t>SD-851-238721-5412-28391</t>
  </si>
  <si>
    <t>SD-057-240716-468231-476</t>
  </si>
  <si>
    <t>2024-07-16 09:03:18</t>
  </si>
  <si>
    <t>【调研】-80+普通-(目标)普通区域-昌邑市-（铁通）昌邑沁园春小区-13626369258-300M-魔百和投诉-次数0-202407160000116030</t>
  </si>
  <si>
    <t>202407160000116030</t>
  </si>
  <si>
    <t>202407160000116030#【已关注中国移动10086微信公众号】流程受理流水号：20240716090202136263692581008904
客户号码:13626369258
客户姓名:宫*
投诉地市:潍坊
来话流水:2024071608590620520809756
宽带账号:13626369258
宽带账号归属地市:潍坊
宽带账号归属区县:昌邑市
故障地址:潍坊昌邑市都昌街道山前街（铁通）昌邑沁园春小区昌邑沁园春小区A13*********
联系电话:15610296537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故障时间:2024-07-16 09:02:23
魔百和单播/组播:单播
具体故障现象:点播和直播观看都出现卡顿缓冲，机顶盒有噪音要求处理
客户其他诉求:
魔百和单/组播：单播;宽带小区$[（铁通）昌邑沁园春小区]$</t>
  </si>
  <si>
    <t>2024-07-16 09:07:08</t>
  </si>
  <si>
    <t>2024-07-16 09:14:01</t>
  </si>
  <si>
    <t>SD-057-240716-913647-826</t>
  </si>
  <si>
    <t>2024-07-16 09:29:21</t>
  </si>
  <si>
    <t>80+普通-普通区域-寿光市-罗家村-13791684579-300M-宽带上网投诉-次数0-20240716092707X227683880</t>
  </si>
  <si>
    <t>20240716092707X227683880</t>
  </si>
  <si>
    <t xml:space="preserve">【农村网络投诉】流程受理流水号：20240716092358137916845791014953
客户号码:13791684579
客户姓名:田**
投诉地市:潍坊
来话流水:2024071609231141120800946
宽带账号:13791684579
宽带账号归属地市:潍坊
宽带账号归属区县:寿光市
故障地址:潍坊寿光市古城罗家罗家村罗家村2号箱*********
联系电话:19710968742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09:26:20
具体故障现象:光猫亮红灯，
客户其他诉求:
</t>
  </si>
  <si>
    <t>2024-07-16 09:35:12</t>
  </si>
  <si>
    <t>2024-07-16 09:37:37</t>
  </si>
  <si>
    <t>SD-057-240716-271854-828</t>
  </si>
  <si>
    <t>2024-07-16 09:29:28</t>
  </si>
  <si>
    <t>【调研】-80+银卡-普通区域-安丘市-芙蓉小区-15169685412-1000M-宽带上网投诉-次数0-20240716092723X243054827</t>
  </si>
  <si>
    <t>20240716092723X243054827</t>
  </si>
  <si>
    <t xml:space="preserve">流程受理流水号：20240716092559151696854121015491
客户号码:15169685412
客户姓名:崔**
投诉地市:潍坊
来话流水:2024071609250572920825074
宽带账号:15169685412
宽带账号归属地市:潍坊
宽带账号归属区县:安丘市
故障地址:潍坊安丘市兴安街道商场路芙蓉小区迁3号楼*********
联系电话:15264611840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故障细类:宽带无法上网(专席)
携转原因:
故障时间:2024-07-16 09:24:34
具体故障现象:提示网络无法连接  
客户其他诉求:尽快处理  谢谢 
</t>
  </si>
  <si>
    <t>2024-07-16 09:32:03</t>
  </si>
  <si>
    <t>2024-07-16 09:41:51</t>
  </si>
  <si>
    <t>SD-851-243396-24148-14340</t>
  </si>
  <si>
    <t>SD-057-240716-147509-806</t>
  </si>
  <si>
    <t>2024-07-16 09:27:01</t>
  </si>
  <si>
    <t>【调研】-普通区域-昌邑市-邑城水岸南区-13583687813-300M-宽带上网投诉-次数0-202407160000139309</t>
  </si>
  <si>
    <t>202407160000139309</t>
  </si>
  <si>
    <t>202407160000139309#宽带账号： 13583687813；宽带地址：潍坊昌邑市城区和平大街邑城水岸南区41# ；客户来电反映  连不上无线网，客户异机来电报修，线上指导无法配合操作，要求上门处理来电流水： 2024071609240499420812131 联系电话：13406686137</t>
  </si>
  <si>
    <t>2024-07-16 09:31:50</t>
  </si>
  <si>
    <t>2024-07-16 09:32:47</t>
  </si>
  <si>
    <t>SD-057-240716-897421-952</t>
  </si>
  <si>
    <t>2024-07-16 09:41:05</t>
  </si>
  <si>
    <t>【调研】-80+普通-普通区域-青州市-董王村-13475368128-300M-宽带上网投诉-次数0-20240716093859X939045646</t>
  </si>
  <si>
    <t>20240716093859X939045646</t>
  </si>
  <si>
    <t xml:space="preserve">【农村网络投诉】流程受理流水号：20240716093809134753681281018953
客户号码:13475368128
客户姓名:王**
投诉地市:潍坊
来话流水:2024071609374892720888044
宽带账号:13475368128
宽带账号归属地市:潍坊
宽带账号归属区县:青州市
故障地址:潍坊青州市王坟镇董王村董王村扩容4号箱（村东北王振春家前的电线杆）*********
联系电话:13475368128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09:38:30
具体故障现象:光猫亮红灯，
客户其他诉求:
</t>
  </si>
  <si>
    <t>2024-07-16 09:45:36</t>
  </si>
  <si>
    <t>2024-07-16 09:45:55</t>
  </si>
  <si>
    <t>SD-057-240716-567980-957</t>
  </si>
  <si>
    <t>2024-07-16 09:41:16</t>
  </si>
  <si>
    <t>【追1】80+银卡-普通区域-寿光市-苏社村自然村-18765128499-200M-宽带上网投诉-次数0-20240716094001X190761200</t>
  </si>
  <si>
    <t>2024-07-17 10:42:00</t>
  </si>
  <si>
    <t>20240716094001X190761200</t>
  </si>
  <si>
    <t xml:space="preserve">【农村网络投诉】流程受理流水号：20240716093524187651284991018149
客户号码:18765128499
客户姓名:李**
投诉地市:潍坊
来话流水:2024071609332509020831798
宽带账号:18765128499
宽带账号归属地市:潍坊
宽带账号归属区县:寿光市
故障地址:潍坊寿光市化龙镇苏社村苏社村自然村苏社村3号箱(51号外墙箱）*********
联系电话:15726360899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09:37:10
具体故障现象:宽带无法上网，光信号一直闪红灯，请尽快处理，谢谢。
客户其他诉求:
</t>
  </si>
  <si>
    <t>2024-07-16 09:46:39</t>
  </si>
  <si>
    <t>2024-07-16 09:47:26</t>
  </si>
  <si>
    <t>SD-057-240716-430568-52</t>
  </si>
  <si>
    <t>2024-07-16 07:37:30</t>
  </si>
  <si>
    <t>【调研】-80+普通-普通区域-青州市-旭景园-13562634657-1000M-宽带上网投诉-次数0-202407160000090926</t>
  </si>
  <si>
    <t>202407160000090926</t>
  </si>
  <si>
    <t>202407160000090926#流程受理流水号：20240716073549135626346571000184
客户号码:13562634657
客户姓名:张**
投诉地市:潍坊
来话流水:2024071607353631220850960
宽带账号:13562634657
宽带账号归属地市:潍坊
宽带账号归属区县:青州市
故障地址:潍坊青州市益都街道驼山路旭景园二期106号楼*********
联系电话:13562634657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07:07:04
具体故障现象:光猫亮红灯，
客户其他诉求:客户要求宽带报修，请处理， 谢谢，联系电话：本机，录音流水：13562634657
;宽带小区$[旭景园]$</t>
  </si>
  <si>
    <t>2024-07-16 07:55:44</t>
  </si>
  <si>
    <t>2024-07-16 07:56:21</t>
  </si>
  <si>
    <t>SD-057-240716-197562-510</t>
  </si>
  <si>
    <t>2024-07-16 09:05:02</t>
  </si>
  <si>
    <t>【调研】-80+银卡-普通区域-寿光市-林场小区-13854485888-1000M-宽带上网投诉-次数0-20240716090213X733651995</t>
  </si>
  <si>
    <t>20240716090213X733651995</t>
  </si>
  <si>
    <t xml:space="preserve">流程受理流水号：20240716090138138544858881008794
客户号码:13854485888
客户姓名:张**
投诉地市:潍坊
来话流水:2024071609010823920831467
宽带账号:13854485888
宽带账号归属地市:潍坊
宽带账号归属区县:寿光市
故障地址:潍坊寿光市圣城街道银海路林场小区南楼*********
联系电话:13854485888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09:01:51
具体故障现象:提示网络无法连接，
客户其他诉求:请协助处理，谢谢
</t>
  </si>
  <si>
    <t>2024-07-16 09:08:55</t>
  </si>
  <si>
    <t>2024-07-16 09:09:33</t>
  </si>
  <si>
    <t>SD-851-308874-5784-10693</t>
  </si>
  <si>
    <t>SD-057-240716-487062-399</t>
  </si>
  <si>
    <t>2024-07-16 08:55:19</t>
  </si>
  <si>
    <t>【调研】-80+金卡-普通区域-潍城区-怡心苑小区-15965062666-1000M-宽带上网投诉-次数0-202407160000109437</t>
  </si>
  <si>
    <t>202407160000109437</t>
  </si>
  <si>
    <t>202407160000109437#宽带账号：15965062666；宽带地址：潍坊潍城区西关街道西园街怡心苑小区1号楼；客户来电反映宽带无法使用 ，无法配合线上指导/客户不配合排障，要求上门，请协助处理，谢谢！联系电话：15965062666；联系人：女士；来电流水：2024071608502650320824664。</t>
  </si>
  <si>
    <t>2024-07-16 08:59:23</t>
  </si>
  <si>
    <t>2024-07-16 09:08:47</t>
  </si>
  <si>
    <t>SD-851-262659-31111-28028</t>
  </si>
  <si>
    <t>SD-057-240716-514762-282</t>
  </si>
  <si>
    <t>2024-07-16 08:44:13</t>
  </si>
  <si>
    <t>80+白金-普通区域-潍城区-鲁发公园道1号-13516367573-1000M-宽带上网投诉-次数0-20240716084216X536675246</t>
  </si>
  <si>
    <t>20240716084216X536675246</t>
  </si>
  <si>
    <t xml:space="preserve">流程受理流水号：20240716083932135163675731003187
客户号码:13516367573
客户姓名:王**
投诉地市:潍坊
来话流水:2024071608383961720827820
宽带账号:13516367573
宽带账号归属地市:潍坊
宽带账号归属区县:潍城区
故障地址:潍坊潍城区西关街道长松路鲁发公园道1号（物业管控受理，联系代理商15169690007）14号楼*********
联系电话:13853627450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08:40:34
具体故障现象:打不开网页，
客户其他诉求:11
</t>
  </si>
  <si>
    <t>2024-07-16 08:52:09</t>
  </si>
  <si>
    <t>2024-07-16 08:52:29</t>
  </si>
  <si>
    <t>SD-851-272186-25466-18334</t>
  </si>
  <si>
    <t>SD-057-240716-081249-439</t>
  </si>
  <si>
    <t>2024-07-16 08:59:43</t>
  </si>
  <si>
    <t>【调研】-80+普通-(目标)普通区域-潍城区-陈家油坊-13666362279-300M-宽带上网投诉-次数0-20240716085750X470909447</t>
  </si>
  <si>
    <t>20240716085750X470909447</t>
  </si>
  <si>
    <t xml:space="preserve">流程受理流水号：20240716085624136663622791007425
客户号码:13666362279
客户姓名:戴**
投诉地市:潍坊
来话流水:2024071608543446120864112
宽带账号:13666362279
宽带账号归属地市:潍坊
宽带账号归属区县:潍城区
故障地址:潍坊潍城区城关街道向阳路陈家油坊南区42号楼*********
联系电话:15866596853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08:57:04
具体故障现象:光猫亮红灯，
客户其他诉求:
</t>
  </si>
  <si>
    <t>2024-07-16 09:04:22</t>
  </si>
  <si>
    <t>SD-057-240716-907356-346</t>
  </si>
  <si>
    <t>2024-07-16 08:50:31</t>
  </si>
  <si>
    <t>普通区域-潍城区-冠华园高层-15553663329-300M-宽带上网投诉-次数0-20240716084742X862906630</t>
  </si>
  <si>
    <t>20240716084742X862906630</t>
  </si>
  <si>
    <t xml:space="preserve">流程受理流水号：20240716084628155536633291004880
客户号码:15553663329
客户姓名:王**
投诉地市:潍坊
来话流水:2024071608452761520880859
宽带账号:15553663329
宽带账号归属地市:潍坊
宽带账号归属区县:潍城区
故障地址:潍坊潍城区北关街道北宫西街冠华园高层17号楼*********
联系电话:15553663329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08:46:23
具体故障现象:打不开网页，
客户其他诉求:
</t>
  </si>
  <si>
    <t>2024-07-16 09:04:53</t>
  </si>
  <si>
    <t>2024-07-16 09:05:15</t>
  </si>
  <si>
    <t>SD-851-313559-11922-3192</t>
  </si>
  <si>
    <t>SD-057-240716-504618-409</t>
  </si>
  <si>
    <t>2024-07-16 08:56:05</t>
  </si>
  <si>
    <t>普通区域-诸城市-王家屯自然村-13964721396-1000M-宽带上网投诉-次数0-20240716085348X228546562</t>
  </si>
  <si>
    <t>20240716085348X228546562</t>
  </si>
  <si>
    <t xml:space="preserve">【农村网络投诉】流程受理流水号：20240716085210139647213961006277
客户号码:13964721396
客户姓名:马*
投诉地市:潍坊
来话流水:2024071608514868820837447
宽带账号:13964721396
宽带账号归属地市:潍坊
宽带账号归属区县:诸城市
故障地址:潍坊诸城市龙都街道王家屯王家屯自然村王家屯村中心路北侧34#箱*********
联系电话:15069549072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08:53:08
具体故障现象:光猫亮红灯，
客户其他诉求:
</t>
  </si>
  <si>
    <t>2024-07-16 09:06:09</t>
  </si>
  <si>
    <t>2024-07-16 09:07:29</t>
  </si>
  <si>
    <t>SD-851-327444-2854-19904</t>
  </si>
  <si>
    <t>SD-057-240716-847263-13</t>
  </si>
  <si>
    <t>2024-07-16 06:18:47</t>
  </si>
  <si>
    <t>80+银卡-普通区域-临朐县-鲍庄-13505363782-1000M-宽带上网投诉-次数0-202407160000092033</t>
  </si>
  <si>
    <t>202407160000092033</t>
  </si>
  <si>
    <t>202407160000092033#【已关注中国移动10086微信公众号】流程受理流水号：20240716061738135053637821000053
客户号码:13505363782
客户姓名:高**
投诉地市:潍坊
来话流水:2024071606172492120841917
宽带账号:13505363782
宽带账号归属地市:潍坊
宽带账号归属区县:临朐县
故障地址:潍坊临朐县城关街道鲍庄村鲍庄东鲍庄2号箱张福忠*********
联系电话:13505363782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06:18:31
具体故障现象:无法上网
客户其他诉求:回复
;宽带小区$[鲍庄]$</t>
  </si>
  <si>
    <t>2024-07-16 07:09:13</t>
  </si>
  <si>
    <t>2024-07-16 07:09:37</t>
  </si>
  <si>
    <t>SD-057-240716-580473-374</t>
  </si>
  <si>
    <t>2024-07-16 08:52:59</t>
  </si>
  <si>
    <t>80+普通-普通区域-青州市-窦家楼-13964777638-200M-宽带上网投诉-次数0-202407160000108837</t>
  </si>
  <si>
    <t>2024-07-17 09:53:00</t>
  </si>
  <si>
    <t>202407160000108837</t>
  </si>
  <si>
    <t xml:space="preserve">202407160000108837#流程受理流水号：20240716085019139647776381005806
客户号码:13964777638
客户姓名:石**
投诉地市:潍坊
来话流水:2024071608494834420818660
宽带账号:13964777638
宽带账号归属地市:潍坊
宽带账号归属区县:青州市
故障地址:潍坊青州市弥河镇窦家楼窦家楼4号箱（村东北刘福田）*********
联系电话:15154457030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故障时间:2024-07-16 08:50:52
魔百和单播/组播:组播
具体故障现象:电视提示网络类错误，
客户其他诉求:客户侧为质差终端，要求上门更换终端并一并处理故障问题。
</t>
  </si>
  <si>
    <t>2024-07-16 08:55:02</t>
  </si>
  <si>
    <t>2024-07-16 08:55:32</t>
  </si>
  <si>
    <t>SD-057-240716-723845-367</t>
  </si>
  <si>
    <t>2024-07-16 08:52:12</t>
  </si>
  <si>
    <t>普通区域-高密市-星合国际三期-15725672147-300M-魔百和投诉-次数0-202407160000108903</t>
  </si>
  <si>
    <t>202407160000108903</t>
  </si>
  <si>
    <t>202407160000108903#【已关注中国移动10086微信公众号】流程受理流水号：20240716085126157256721471006089
客户号码:15725672147
客户姓名:韩**
投诉地市:潍坊
来话流水:2024071608460479120885999
宽带账号:15725672147
宽带账号归属地市:潍坊
宽带账号归属区县:高密市
故障地址:潍坊高密市朝阳街道夷安大道星合国际三期9号楼*********
联系电话:15725672147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故障时间:2024-07-16 08:51:38
魔百和单播/组播:组播
具体故障现象:亲情网页面不动，拔插网线配置网络重启未恢复，请协助受理谢谢
客户其他诉求:
魔百和单/组播：组播;宽带小区$[星合国际三期]$</t>
  </si>
  <si>
    <t>2024-07-16 09:14:21</t>
  </si>
  <si>
    <t>2024-07-16 09:14:37</t>
  </si>
  <si>
    <t>SD-851-290301-11466-7276</t>
  </si>
  <si>
    <t>SD-057-240716-312654-191</t>
  </si>
  <si>
    <t>2024-07-16 08:36:36</t>
  </si>
  <si>
    <t>【调研】-80+普通-普通区域-潍城区-望留孙家楼区-15065660065-100M-宽带上网投诉-次数0-202407160000097136</t>
  </si>
  <si>
    <t>2024-07-17 09:37:00</t>
  </si>
  <si>
    <t>202407160000097136</t>
  </si>
  <si>
    <t xml:space="preserve">202407160000097136#宽带账号：15065660065；宽带地址：潍坊潍城区望留街道孙家村望留孙家楼区3号楼；客户来电反映宽带无法使用，客户不在现场，客户不配合排障，要求上门，请协助处理，谢谢！联系电话：15095184660；联系人：先生；来电流水：2024071608330304320887559  </t>
  </si>
  <si>
    <t>2024-07-16 08:48:04</t>
  </si>
  <si>
    <t>2024-07-16 08:48:27</t>
  </si>
  <si>
    <t>SD-851-254223-10288-27863</t>
  </si>
  <si>
    <t>SD-057-240716-210368-323</t>
  </si>
  <si>
    <t>2024-07-16 08:47:57</t>
  </si>
  <si>
    <t>80+普通-普通区域-青州市-田佳园-15689891649-1000M-宽带上网投诉-次数0-20240716084532X732042598</t>
  </si>
  <si>
    <t>20240716084532X732042598</t>
  </si>
  <si>
    <t xml:space="preserve">【农村网络投诉】流程受理流水号：20240716084347156898916491004238
客户号码:15689891649
客户姓名:侯**
投诉地市:潍坊
来话流水:2024071608431972620864066
宽带账号:15689891649
宽带账号归属地市:潍坊
宽带账号归属区县:青州市
故障地址:潍坊青州市黄楼街道小田村田佳园1号楼*********
联系电话:15689891649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08:42:49
具体故障现象:光信号亮红灯：拔插捋直光纤线未恢复，请协助，谢谢
客户其他诉求:
</t>
  </si>
  <si>
    <t>2024-07-16 08:49:26</t>
  </si>
  <si>
    <t>2024-07-16 08:49:52</t>
  </si>
  <si>
    <t>SD-851-314294-9359-423</t>
  </si>
  <si>
    <t>2024-07-16 08:14:52</t>
  </si>
  <si>
    <t>普通区域-临朐县-上唐家河-13964714617-200M-宽带上网投诉-次数0-202407160000091168 一级督办</t>
  </si>
  <si>
    <t>2024-07-17 09:15:00</t>
  </si>
  <si>
    <t>202407160000091168</t>
  </si>
  <si>
    <t>2024-07-16 08:19:08</t>
  </si>
  <si>
    <t>2024-07-16 08:19:52</t>
  </si>
  <si>
    <t>SD-057-240716-027346-156</t>
  </si>
  <si>
    <t>2024-07-16 08:32:26</t>
  </si>
  <si>
    <t>【调研】-80+银卡-普通区域-临朐县-大土牛子-13869674912-300M-宽带上网投诉-次数0-202407160000096109</t>
  </si>
  <si>
    <t>202407160000096109</t>
  </si>
  <si>
    <t xml:space="preserve">202407160000096109#流程受理流水号：20240716083112138696749121001222
客户号码:13869674912
客户姓名:李*
投诉地市:潍坊
来话流水:2024071608305296820873563
宽带账号:13869674912
宽带账号归属地市:潍坊
宽带账号归属区县:临朐县
故障地址:潍坊临朐县东城街道大土牛子大土牛子大土牛子1号箱王学乾（外墙）*********
联系电话:13869674912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08:31:53
具体故障现象:网速慢卡顿，
客户其他诉求:客户侧为质差终端，要求上门更换终端并一并处理故障问题。
</t>
  </si>
  <si>
    <t>2024-07-16 08:37:29</t>
  </si>
  <si>
    <t>2024-07-16 08:38:01</t>
  </si>
  <si>
    <t>SD-057-240716-836497-338</t>
  </si>
  <si>
    <t>2024-07-16 08:49:23</t>
  </si>
  <si>
    <t>80+银卡-普通区域-奎文区-虞景家园-15763693051-100M-宽带上网投诉-次数0-202407160000104037</t>
  </si>
  <si>
    <t>2024-07-17 09:50:00</t>
  </si>
  <si>
    <t>202407160000104037</t>
  </si>
  <si>
    <t>202407160000104037#导航立单,客户通过语音导航反馈宽带故障问题,经诊断光猫设备性能不佳,要求装维回访处理,请协助.联系电话：15763693051</t>
  </si>
  <si>
    <t>2024-07-16 08:55:23</t>
  </si>
  <si>
    <t>2024-07-16 08:55:54</t>
  </si>
  <si>
    <t>SD-057-240716-845126-654</t>
  </si>
  <si>
    <t>2024-07-16 09:14:46</t>
  </si>
  <si>
    <t>普通区域-青州市-夏坡村花卉园区-13853653962-200M-宽带上网投诉-次数0-202407160000126412</t>
  </si>
  <si>
    <t>2024-07-17 10:15:00</t>
  </si>
  <si>
    <t>202407160000126412</t>
  </si>
  <si>
    <t xml:space="preserve">202407160000126412#宽带账号：13853653962  ；宽带地址：潍坊青州市黄楼街道夏坡夏坡村花卉园区扩容1号箱（怀亮园艺大铁门）*********
   ；客户来电反映宽带不能用，客户不配合排障，要求上门，请协助处理，谢谢！联系电话：本机；联系人：先生；来电流水：2024071609123214920865400
</t>
  </si>
  <si>
    <t>2024-07-16 09:16:39</t>
  </si>
  <si>
    <t>2024-07-16 09:16:59</t>
  </si>
  <si>
    <t>SD-057-240716-137824-343</t>
  </si>
  <si>
    <t>2024-07-16 08:50:19</t>
  </si>
  <si>
    <t>普通区域-奎文区-丁家道口小区-18663639077-500M-宽带上网投诉-次数0-20240716084719X839981120</t>
  </si>
  <si>
    <t>20240716084719X839981120</t>
  </si>
  <si>
    <t xml:space="preserve">流程受理流水号：20240716084631186636390771004884
客户号码:18663639077
客户姓名:李*
投诉地市:潍坊
来话流水:2024071608433748920866309
宽带账号:18663639077
宽带账号归属地市:潍坊
宽带账号归属区县:奎文区
故障地址:潍坊奎文区潍州路街道道口路丁家道口小区丁家道口小区8号楼1-201
联系电话:18663639077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08:46:42
具体故障现象:光猫亮红灯，
客户其他诉求:
</t>
  </si>
  <si>
    <t>2024-07-16 08:51:50</t>
  </si>
  <si>
    <t>2024-07-16 08:52:10</t>
  </si>
  <si>
    <t>SD-851-326627-3870-8070</t>
  </si>
  <si>
    <t>SD-057-240716-134792-119</t>
  </si>
  <si>
    <t>【调研】-(目标)普通区域-寒亭区-大官庄村自然村-15966139293-100M-宽带上网投诉-次数1-20240714133731X451008661</t>
  </si>
  <si>
    <t>2024-07-16 08:21:42</t>
  </si>
  <si>
    <t>2024-07-16 08:22:17</t>
  </si>
  <si>
    <t>SD-057-240716-597314-653</t>
  </si>
  <si>
    <t>2024-07-16 09:14:43</t>
  </si>
  <si>
    <t>(目标)普通区域-诸城市-郝戈庄宋家庄子自然村-17853652822-200M-宽带上网投诉-次数0-20240716091326X406702798</t>
  </si>
  <si>
    <t>20240716091326X406702798</t>
  </si>
  <si>
    <t xml:space="preserve">【农村网络投诉】流程受理流水号：20240716091255178536528221011895
客户号码:17853652822
客户姓名:刘**
投诉地市:潍坊
来话流水:2024071609041719620866406
宽带账号:17853652822
宽带账号归属地市:潍坊
宽带账号归属区县:诸城市
故障地址:潍坊诸城市皇华镇郝戈庄宋家庄子郝戈庄宋家庄子自然村宋家庄子村西南4号箱（王锐军）*********
联系电话:15095217868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09:13:09
具体故障现象:光猫亮红灯，
客户其他诉求:
</t>
  </si>
  <si>
    <t>2024-07-16 09:16:35</t>
  </si>
  <si>
    <t>2024-07-16 09:17:47</t>
  </si>
  <si>
    <t>SD-057-240716-427365-302</t>
  </si>
  <si>
    <t>2024-07-16 08:46:07</t>
  </si>
  <si>
    <t>【调研】-80+银卡-(目标)普通区域-寿光市-寿光文苑小区四-15244422772-300M-宽带上网投诉-次数0-202407160000101912</t>
  </si>
  <si>
    <t>202407160000101912</t>
  </si>
  <si>
    <t>202407160000101912#宽带账号：15244422772；宽带地址：潍坊寿光市上口镇东风大街文苑小区南楼**；客户来电反映宽带无法使用 ，无法配合线上指导/客户不配合排障，要求上门，请协助处理，谢谢！联系电话： 15964329255；联系人：女士；来电流水：2024071608432074220864234。</t>
  </si>
  <si>
    <t>2024-07-16 08:55:10</t>
  </si>
  <si>
    <t>2024-07-16 08:55:41</t>
  </si>
  <si>
    <t>SD-057-240716-785032-123</t>
  </si>
  <si>
    <t>80+金卡-普通区域-寿光市-南王自然村-13953695471-300M-宽带上网投诉-次数0-202407160000091986</t>
  </si>
  <si>
    <t>202407160000091986</t>
  </si>
  <si>
    <t>202407160000091986#流程受理流水号：20240716081706139536954711000649
客户号码:13953695471
客户姓名:王**
投诉地市:潍坊
来话流水:2024071608162889320813321
宽带账号:13953695471
宽带账号归属地市:潍坊
宽带账号归属区县:寿光市
故障地址:潍坊寿光市孙家集街道南王南王自然村南王村东北2号箱（王正祥）*********
联系电话:13953695471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08:17:50
具体故障现象:光猫亮红灯，
客户其他诉求:
;宽带小区$[南王自然村]$</t>
  </si>
  <si>
    <t>2024-07-16 08:22:05</t>
  </si>
  <si>
    <t>2024-07-16 08:23:18</t>
  </si>
  <si>
    <t>SD-057-240716-476598-616</t>
  </si>
  <si>
    <t>2024-07-16 09:11:05</t>
  </si>
  <si>
    <t>【调研】-80+普通-(目标)普通区域-昌邑市-北马村-15963635135-1000M-宽带上网投诉-次数0-20240716090813X930914880</t>
  </si>
  <si>
    <t>20240716090813X930914880</t>
  </si>
  <si>
    <t xml:space="preserve">【农村网络投诉】流程受理流水号：20240716090611159636351351010109
客户号码:15963635135
客户姓名:韩**
投诉地市:潍坊
来话流水:2024071609055296520884905
宽带账号:15963635135
宽带账号归属地市:潍坊
宽带账号归属区县:昌邑市
故障地址:潍坊昌邑市南逄镇北马村北马村37号箱*********
联系电话:13964728790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09:07:43
具体故障现象:光猫亮红灯，
客户其他诉求:
</t>
  </si>
  <si>
    <t>2024-07-16 09:12:42</t>
  </si>
  <si>
    <t>2024-07-16 09:13:31</t>
  </si>
  <si>
    <t>SD-851-269607-32371-16558</t>
  </si>
  <si>
    <t>SD-057-240716-087264-303</t>
  </si>
  <si>
    <t>2024-07-16 08:46:08</t>
  </si>
  <si>
    <t>普通区域-青州市-文华佳苑小区-13805366067-100M-宽带上网投诉-次数0-202407160000103807</t>
  </si>
  <si>
    <t>2024-07-17 09:47:00</t>
  </si>
  <si>
    <t>202407160000103807</t>
  </si>
  <si>
    <t>202407160000103807#流程受理流水号：20240716084454138053660671004518
客户号码:13805366067
客户姓名:曲**
投诉地市:潍坊
来话流水:2024071608434070320866714
宽带账号:13805366067
宽带账号归属地市:潍坊
宽带账号归属区县:青州市
故障地址:潍坊青州市王府街道北联街文华佳苑二期1号楼
联系电话:13854436999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08:48:07
具体故障现象:光猫灯正常但电脑手机无法上网，
客户其他诉求:
;宽带小区$[文华佳苑小区]$</t>
  </si>
  <si>
    <t>2024-07-16 08:52:06</t>
  </si>
  <si>
    <t>2024-07-16 08:52:38</t>
  </si>
  <si>
    <t>SD-852-293321-2784-74</t>
  </si>
  <si>
    <t>SD-057-240716-624051-258</t>
  </si>
  <si>
    <t>2024-07-16 08:41:42</t>
  </si>
  <si>
    <t>【调研】-80+银卡-普通区域-安丘市-景芝明珠花园(含景福园)-13508962704-200M-宽带上网投诉-次数0-202407160000099756</t>
  </si>
  <si>
    <t>2024-07-17 09:42:00</t>
  </si>
  <si>
    <t>202407160000099756</t>
  </si>
  <si>
    <t>202407160000099756#宽带账号13508962704宽带地址：潍坊市安丘市景芝镇景芝***国道景芝明珠花园；客户来电反映宽带无法上网，客户不在现场，无法配合线上指导/客户不配合排障，要求上门，请协助处理，谢谢！联系电话：13508962704；联系人：李**来电流水：2024071608372571920818656</t>
  </si>
  <si>
    <t>2024-07-16 09:05:55</t>
  </si>
  <si>
    <t>2024-07-16 09:06:52</t>
  </si>
  <si>
    <t>SD-057-240716-039152-679</t>
  </si>
  <si>
    <t>2024-07-16 09:17:19</t>
  </si>
  <si>
    <t>80+银卡-普通区域-诸城市-夏家官庄-15963444475-1000M-宽带上网投诉-次数0-202407160000129939</t>
  </si>
  <si>
    <t>202407160000129939</t>
  </si>
  <si>
    <t xml:space="preserve">202407160000129939#赵**15963444475
号码归属地潍坊诸城 － 诸城
客户来电反映
潍坊诸城市舜王街道夏家官庄村夏家官庄夏家官庄村宽带无法上网，
自己不会操作，要求上门查看一下，请协助处理，谢谢联系电话本机
2024071609155279220808118
</t>
  </si>
  <si>
    <t>2024-07-16 09:20:24</t>
  </si>
  <si>
    <t>2024-07-16 09:21:00</t>
  </si>
  <si>
    <t>SD-851-266905-15854-19649</t>
  </si>
  <si>
    <t>SD-057-240716-096583-373</t>
  </si>
  <si>
    <t>2024-07-16 08:52:42</t>
  </si>
  <si>
    <t>【重投】-普通区域-诸城市-西贾家沟村自然村-15621694418-1000M-魔百和投诉-次数0-202407160000110232</t>
  </si>
  <si>
    <t>202407160000110232</t>
  </si>
  <si>
    <t>202407160000110232#流程受理流水号：20240716085121156216944181006054
客户号码:15621694418
客户姓名:贾**
投诉地市:潍坊
来话流水:2024071608494750820818506
宽带账号:15621694418
宽带账号归属地市:潍坊
宽带账号归属区县:诸城市
故障地址:潍坊诸城市林家村镇石河头西贾家沟村西贾家沟村自然村西贾家沟村14#箱*********
联系电话:15621694418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光功率:-9.13
故障大类:宽带/电视
故障细类:移动高清电视故障(专席)
携转原因:
故障时间:2024-07-16 08:53:10
魔百和单播/组播:组播
具体故障现象:客户反映家里宽带电视无法正常观看， 线上排障不认可，请协助处理，谢谢
客户其他诉求:
魔百和单/组播：组播;宽带小区$[西贾家沟村自然村]$</t>
  </si>
  <si>
    <t>2024-07-16 08:57:34</t>
  </si>
  <si>
    <t>2024-07-16 08:58:01</t>
  </si>
  <si>
    <t>SD-851-245092-16858-23030</t>
  </si>
  <si>
    <t>SD-057-240716-296741-332</t>
  </si>
  <si>
    <t>2024-07-16 08:48:35</t>
  </si>
  <si>
    <t>80+金卡-普通区域-滨海-大洼三区-18264490609-1000M-宽带上网投诉-次数0-202407160000103324</t>
  </si>
  <si>
    <t>202407160000103324</t>
  </si>
  <si>
    <t xml:space="preserve">202407160000103324#宽带账号：18264490609；宽带地址：潍坊滨海大家洼街道海化街刘呈小区205号楼********；客户来电反映故障，客户不配合排障，要求上门，请协助处理，谢谢！联系电话：18264490609；联系人：无**；来电流水：2024071608434915820867767。 </t>
  </si>
  <si>
    <t>2024-07-16 08:52:51</t>
  </si>
  <si>
    <t>2024-07-16 08:53:13</t>
  </si>
  <si>
    <t>SD-851-235830-13183-5071</t>
  </si>
  <si>
    <t>SD-057-240716-380761-176</t>
  </si>
  <si>
    <t>2024-07-16 08:35:28</t>
  </si>
  <si>
    <t>普通区域-昌邑市-花园自然村-13562631018-500M-宽带上网投诉-次数0-20240716083409X494364070</t>
  </si>
  <si>
    <t>20240716083409X494364070</t>
  </si>
  <si>
    <t xml:space="preserve">【农村网络投诉】流程受理流水号：20240716083144135626310181001330
客户号码:13562631018
客户姓名:董**
投诉地市:潍坊
来话流水:2024071608310978620875306
宽带账号:13562631018
宽带账号归属地市:潍坊
宽带账号归属区县:昌邑市
故障地址:潍坊昌邑市李家埠镇花园花园自然村10号箱王高山*********
联系电话:13562631018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08:29:17
具体故障现象:光猫亮红灯， 
客户其他诉求:
</t>
  </si>
  <si>
    <t>2024-07-16 08:44:02</t>
  </si>
  <si>
    <t>2024-07-16 08:44:27</t>
  </si>
  <si>
    <t>SD-057-240716-147396-381</t>
  </si>
  <si>
    <t>2024-07-16 08:53:16</t>
  </si>
  <si>
    <t>【追1】普通区域-昌邑市-三官庙村自然村-15953662082-1000M-宽带上网投诉-次数0-20240716085115X751098760</t>
  </si>
  <si>
    <t>20240716085115X751098760</t>
  </si>
  <si>
    <t xml:space="preserve">【农村网络投诉】流程受理流水号：20240716085039159536620821005881
客户号码:15953662082
客户姓名:姜**
投诉地市:潍坊
来话流水:2024071608501988820823588
宽带账号:15953662082
宽带账号归属地市:潍坊
宽带账号归属区县:昌邑市
故障地址:潍坊昌邑市柳疃镇三官庙村三官庙村自然村13号楼*********
联系电话:15953662082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08:50:54
具体故障现象:光猫亮红灯，
客户其他诉求:请尽快协助处理，谢谢！
</t>
  </si>
  <si>
    <t>2024-07-16 08:54:58</t>
  </si>
  <si>
    <t>2024-07-16 08:55:21</t>
  </si>
  <si>
    <t>SD-851-293024-148-5587</t>
  </si>
  <si>
    <t>SD-057-240716-871569-147</t>
  </si>
  <si>
    <t>2024-07-16 08:29:18</t>
  </si>
  <si>
    <t>普通区域-高密市-永安村自然村-18863637933-300M-宽带上网投诉-次数0-202407160000096078</t>
  </si>
  <si>
    <t>202407160000096078</t>
  </si>
  <si>
    <t>202407160000096078#流程受理流水号：20240716082802188636379331000929
客户号码:18863637933
客户姓名:李**
投诉地市:潍坊
来话流水:2024071608274632720858398
宽带账号:18863637933
宽带账号归属地市:潍坊
宽带账号归属区县:高密市
故障地址:潍坊高密市醴泉街道永安村永安村自然村永安村张有森101号箱*********
联系电话:18863637933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08:28:58
具体故障现象:光猫亮红灯，
客户其他诉求:无
;宽带小区$[永安村自然村]$</t>
  </si>
  <si>
    <t>2024-07-16 08:30:47</t>
  </si>
  <si>
    <t>2024-07-16 08:31:11</t>
  </si>
  <si>
    <t>SD-851-337843-10432-26875</t>
  </si>
  <si>
    <t>SD-057-240716-479653-165</t>
  </si>
  <si>
    <t>2024-07-16 08:35:03</t>
  </si>
  <si>
    <t>【调研】-80+普通-普通区域-昌乐县-半岛蓝湾-17667173628-1000M-宽带上网投诉-次数0-20240716083459X998085660</t>
  </si>
  <si>
    <t>20240716083459X998085660</t>
  </si>
  <si>
    <t xml:space="preserve">流程受理流水号：20240716083400176671736281001811
客户号码:17667173628
客户姓名:张**
投诉地市:潍坊
来话流水:2024071608305473520873741
宽带账号:17667173628
宽带账号归属地市:潍坊
宽带账号归属区县:昌乐县
故障地址:潍坊昌乐县城关街道昌盛街半岛蓝湾二期108号楼*********
联系电话:13792606521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故障细类:宽带无法上网(专席)
携转原因:
故障时间:2024-07-16 08:34:12
具体故障现象:提示网络无法连接，
客户其他诉求:
</t>
  </si>
  <si>
    <t>2024-07-16 08:37:27</t>
  </si>
  <si>
    <t>2024-07-16 08:38:15</t>
  </si>
  <si>
    <t>SD-851-266947-20403-23872</t>
  </si>
  <si>
    <t>SD-057-240716-514372-222</t>
  </si>
  <si>
    <t>2024-07-16 08:38:50</t>
  </si>
  <si>
    <t>80+普通-普通区域-寿光市-寒桥王东社区-17852869979-1000M-宽带上网投诉-次数0-202407160000096900</t>
  </si>
  <si>
    <t>202407160000096900</t>
  </si>
  <si>
    <t xml:space="preserve">202407160000096900#宽带账号：17852869979；宽带地址：潍坊寿光市yao水社区；客户来电反映宽带无法使用，客户反映网口灯都不亮，无线灯也不亮，要求上门，请协助处理，谢谢！联系电话：本机；联系人：先生/女士；来电流水：2024071608325782120886979。
</t>
  </si>
  <si>
    <t>2024-07-16 08:58:51</t>
  </si>
  <si>
    <t>2024-07-16 08:59:22</t>
  </si>
  <si>
    <t>SD-851-270727-2816-26182</t>
  </si>
  <si>
    <t>SD-057-240716-097281-1082</t>
  </si>
  <si>
    <t>2024-07-16 09:53:20</t>
  </si>
  <si>
    <t>(目标)普通区域-青州市-陈家园-13606470162-200M-宽带上网投诉-次数0-20240716095118X678319160</t>
  </si>
  <si>
    <t>2024-07-17 10:54:00</t>
  </si>
  <si>
    <t>20240716095118X678319160</t>
  </si>
  <si>
    <t xml:space="preserve">【农村网络投诉】流程受理流水号：20240716095010136064701621022033
客户号码:13606470162
客户姓名:徐**
投诉地市:潍坊
来话流水:2024071609383466220897850
宽带账号:13606470162
宽带账号归属地市:潍坊
宽带账号归属区县:青州市
故障地址:潍坊青州市王母宫开发区徐集村
联系电话:13606470162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09:50:20
具体故障现象:光猫亮红灯，
客户其他诉求:
</t>
  </si>
  <si>
    <t>2024-07-16 10:01:03</t>
  </si>
  <si>
    <t>2024-07-16 10:01:22</t>
  </si>
  <si>
    <t>SD-851-259362-31413-6446</t>
  </si>
  <si>
    <t>SD-057-240716-670182-1111</t>
  </si>
  <si>
    <t>2024-07-16 09:56:02</t>
  </si>
  <si>
    <t>【调研】-普通区域-诸城市-龙城华庭二期-15964315732-300M-宽带上网投诉-次数0-20240716095303X783475872</t>
  </si>
  <si>
    <t>20240716095303X783475872</t>
  </si>
  <si>
    <t>【预处理派单】宽带账号：15964315732，宽带地址： 潍坊诸城市龙都街道密州路龙城华庭二期鹤乡坊7号楼*********，故障现象：无法连接，故障现象类型：手机或笔记本电脑，客户诉求：宽带在线，但是无线网络无法连接，重启光猫、路由器均未恢复，要求维修人员尽快联系处理，联系电话：15964315920，通话流水：2024071609510416420861316。接入方式：FTTH，当前是否在线：在线，端到端诊断结果：客户侧设备问题，是否智能网关：是，光功率-20。</t>
  </si>
  <si>
    <t>2024-07-16 09:58:49</t>
  </si>
  <si>
    <t>2024-07-16 09:59:13</t>
  </si>
  <si>
    <t>SD-057-240716-369710-1184</t>
  </si>
  <si>
    <t>2024-07-16 10:02:33</t>
  </si>
  <si>
    <t>【调研】-普通区域-昌乐县-崖头村自然村-18364656678-1000M-宽带上网投诉-次数0-20240716100032X232993683</t>
  </si>
  <si>
    <t>20240716100032X232993683</t>
  </si>
  <si>
    <t xml:space="preserve">【农村网络投诉】流程受理流水号：20240716095834183646566781024301
客户号码:18364656678
客户姓名:李*
投诉地市:潍坊
来话流水:2024071609582130420857272
宽带账号:18364656678
宽带账号归属地市:潍坊
宽带账号归属区县:昌乐县
故障地址:潍坊昌乐县营丘镇崖头村崖头村自然村2号箱（润滑油经销处）*********
联系电话:18364656678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09:59:54
具体故障现象:光猫亮红灯，
客户其他诉求:
</t>
  </si>
  <si>
    <t>2024-07-16 10:09:07</t>
  </si>
  <si>
    <t>2024-07-16 10:09:35</t>
  </si>
  <si>
    <t>SD-057-240716-487951-1143</t>
  </si>
  <si>
    <t>【调研】-普通区域-滨海-盐场四区（幸福四区）-15166369681-200M-宽带上网投诉-次数0-20240716095704X243752220</t>
  </si>
  <si>
    <t>2024-07-17 11:00:00</t>
  </si>
  <si>
    <t>20240716095704X243752220</t>
  </si>
  <si>
    <t xml:space="preserve">流程受理流水号：20240716094411151663696811020445
客户号码:15166369681
客户姓名:王**
投诉地市:潍坊
来话流水:2024071609434041120864515
宽带账号:15166369681
宽带账号归属地市:潍坊
宽带账号归属区县:滨海
故障地址:潍坊滨海大家洼街道海源街架屋小区2号楼*********
联系电话:18266551256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09:45:37
具体故障现象:客户家里无线网，注册灯闪烁，无法链接网络，客户称让带一个网线头，客户家里需要更换，要求加急处理。
客户其他诉求:
</t>
  </si>
  <si>
    <t>2024-07-16 10:01:51</t>
  </si>
  <si>
    <t>2024-07-16 10:04:06</t>
  </si>
  <si>
    <t>SD-057-240716-436187-1169</t>
  </si>
  <si>
    <t>2024-07-16 10:01:04</t>
  </si>
  <si>
    <t>普通区域-寒亭区-北张氏小区-13475688623-100M-宽带上网投诉-次数0-202407160000169868</t>
  </si>
  <si>
    <t>2024-07-17 11:02:00</t>
  </si>
  <si>
    <t>202407160000169868</t>
  </si>
  <si>
    <t xml:space="preserve">202407160000169868#宽带账号：13475688623；宽带地址：潍坊寒亭区张氏镇北海路北张氏小区3号楼；客户来电反映移动高清看不了，客户不配合线上指导，要求上门，请协助处理，谢谢！联系电话：13606468256；联系人：先生；来电流水：2024071609571834820843325。
</t>
  </si>
  <si>
    <t>2024-07-16 10:06:16</t>
  </si>
  <si>
    <t>2024-07-16 10:07:25</t>
  </si>
  <si>
    <t>SD-057-240716-269417-1188</t>
  </si>
  <si>
    <t>2024-07-16 10:02:48</t>
  </si>
  <si>
    <t>80+银卡-(目标)普通区域-奎文区-大有公馆一期-13606362524-1000M-宽带上网投诉-次数0-20240716100042X242063706</t>
  </si>
  <si>
    <t>20240716100042X242063706</t>
  </si>
  <si>
    <t xml:space="preserve">流程受理流水号：20240716100001136063625241024701
客户号码:13606362524
客户姓名:董*
投诉地市:潍坊
来话流水:2024071609560193620826441
宽带账号:13606362524
宽带账号归属地市:潍坊
宽带账号归属区县:奎文区
故障地址:潍坊奎文区广文街道虞河路大有公馆一期7号楼*********
联系电话:13606362524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故障时间:2024-07-16 09:59:12
具体故障现象:光猫亮灯正常但手机无法上网，路由器未恢复出厂，重启光猫路由器未恢复，请协助处理，谢谢
客户其他诉求:
</t>
  </si>
  <si>
    <t>2024-07-16 10:08:35</t>
  </si>
  <si>
    <t>2024-07-16 10:08:53</t>
  </si>
  <si>
    <t>SD-851-227300-23542-22456</t>
  </si>
  <si>
    <t>SD-057-240716-089357-1191</t>
  </si>
  <si>
    <t>2024-07-16 10:03:02</t>
  </si>
  <si>
    <t>【调研】-80+银卡-(目标)普通区域-高密市-后毛自然村-15169640093-1000M-宽带上网投诉-次数0-20240716100057X257194635</t>
  </si>
  <si>
    <t>20240716100057X257194635</t>
  </si>
  <si>
    <t xml:space="preserve">流程受理流水号：20240716095739151696400931024074
客户号码:15169640093
客户姓名:孙*
投诉地市:潍坊
来话流水:2024071609562275320831009
宽带账号:15169640093
宽带账号归属地市:潍坊
宽带账号归属区县:高密市
故障地址:潍坊高密市康庄社区皇明太阳能专卖店商铺
联系电话:15725641311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09:57:49
具体故障现象:光猫亮红灯，
客户其他诉求:
</t>
  </si>
  <si>
    <t>2024-07-16 10:08:02</t>
  </si>
  <si>
    <t>2024-07-16 10:08:42</t>
  </si>
  <si>
    <t>SD-057-240716-672190-1211</t>
  </si>
  <si>
    <t>2024-07-16 10:05:35</t>
  </si>
  <si>
    <t>【调研】-80+银卡-(目标)普通区域-寿光市-德润绿城-百合园-18365656107-1000M-宽带上网投诉-次数0-202407160000175030</t>
  </si>
  <si>
    <t>202407160000175030</t>
  </si>
  <si>
    <t xml:space="preserve">202407160000175030#宽带账号：18365656107；宽带地址：潍坊寿光市洛城街道农圣街德润绿城-百合园15号楼；客户来电反映宽带连接网速慢，客户不配合线上指导，要求上门，请协助处理，谢谢！联系电话：18365656107；联系人：先生；来电流水：2024071610041130820833957。
</t>
  </si>
  <si>
    <t>2024-07-16 10:17:23</t>
  </si>
  <si>
    <t>2024-07-16 10:18:05</t>
  </si>
  <si>
    <t>SD-851-256320-22438-13372</t>
  </si>
  <si>
    <t>SD-057-240716-067184-1383</t>
  </si>
  <si>
    <t>2024-07-16 10:14:41</t>
  </si>
  <si>
    <t>普通区域-寿光市-碱疃村自然村-18353639713-300M-宽带上网投诉-次数0-20240716101157X917714511</t>
  </si>
  <si>
    <t>20240716101157X917714511</t>
  </si>
  <si>
    <t xml:space="preserve">【农村网络投诉】流程受理流水号：20240716101102183536397131027551
客户号码:18353639713
客户姓名:孙*
投诉地市:潍坊
来话流水:2024071610100039320810970
宽带账号:18353639713
宽带账号归属地市:潍坊
宽带账号归属区县:寿光市
故障地址:潍坊寿光市侯镇碱疃村
联系电话:18353639713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10:10:55
具体故障现象:光猫亮红灯，
客户其他诉求:
</t>
  </si>
  <si>
    <t>2024-07-16 10:16:30</t>
  </si>
  <si>
    <t>2024-07-16 10:16:50</t>
  </si>
  <si>
    <t>SD-057-240716-615834-1267</t>
  </si>
  <si>
    <t>2024-07-16 10:09:02</t>
  </si>
  <si>
    <t>普通区域-昌邑市-昌邑龙泽苑-15288832399-300M-宽带上网投诉-次数0-202407160000180125</t>
  </si>
  <si>
    <t>202407160000180125</t>
  </si>
  <si>
    <t>202407160000180125#【已关注中国移动10086微信公众号】流程受理流水号：20240716100835152888323991026905
客户号码:15288832399
客户姓名:李**
投诉地市:潍坊
来话流水:2024071610020305820805931
宽带账号:15288832399
宽带账号归属地市:潍坊
宽带账号归属区县:昌邑市
故障地址:潍坊昌邑市奎聚街道院校街龙泽苑17号楼*********
联系电话:15288832399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10:12:46
具体故障现象:提示网络无法连接，请协助处理
客户其他诉求:
;宽带小区$[昌邑龙泽苑]$</t>
  </si>
  <si>
    <t>2024-07-16 10:30:52</t>
  </si>
  <si>
    <t>2024-07-16 10:31:11</t>
  </si>
  <si>
    <t>SD-851-237757-6313-4201</t>
  </si>
  <si>
    <t>SD-057-240716-482160-1218</t>
  </si>
  <si>
    <t>2024-07-16 10:06:03</t>
  </si>
  <si>
    <t>80+普通-普通区域-奎文区-世嘉铭园-19508416397-300M-宽带上网投诉-次数0-20240716100423X463254792</t>
  </si>
  <si>
    <t>20240716100423X463254792</t>
  </si>
  <si>
    <t xml:space="preserve">流程受理流水号：20240716100245195084163971025410
客户号码:19508416397
客户姓名:王**
投诉地市:潍坊
来话流水:2024071610002997420885391
宽带账号:19508416397
宽带账号归属地市:潍坊
宽带账号归属区县:高新
故障地址:潍坊高新高新城区金马路世嘉铭园11号楼*********
联系电话:13301358786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故障时间:2024-07-16 10:02:14
具体故障现象:提示网络无法连接，,在线-    ，已正常排查，电源注册光信号，网口灯均正常，为客户刷新网络，请协助处理，谢谢   
客户其他诉求:
</t>
  </si>
  <si>
    <t>2024-07-16 10:10:44</t>
  </si>
  <si>
    <t>2024-07-16 10:11:41</t>
  </si>
  <si>
    <t>SD-057-240716-368415-1373</t>
  </si>
  <si>
    <t>2024-07-16 10:14:10</t>
  </si>
  <si>
    <t>普通区域-安丘市-马家坟居民楼-15069687608-300M-宽带上网投诉-次数0-202407160000183330</t>
  </si>
  <si>
    <t>202407160000183330</t>
  </si>
  <si>
    <t>202407160000183330#宽带账号：15069687608；宽带地址：潍坊安丘市兴安街道永安路马家坟居民楼北3号楼；客户来电反映宽带机顶盒电视网络未连接，经查询客户侧为质差机顶盒，请协助上门更换终端并一并处理故障问题，谢谢！联系电话：15069687608；联系人：女士；来电流水：2024071610024577520815468</t>
  </si>
  <si>
    <t>2024-07-16 10:17:16</t>
  </si>
  <si>
    <t>2024-07-16 10:21:19</t>
  </si>
  <si>
    <t>SD-057-240716-580192-988</t>
  </si>
  <si>
    <t>2024-07-16 09:44:20</t>
  </si>
  <si>
    <t>普通区域-高密市-孙家长村-15762611628-100M-宽带上网投诉-次数0-20240716094141X101545920</t>
  </si>
  <si>
    <t>2024-07-17 10:45:00</t>
  </si>
  <si>
    <t>20240716094141X101545920</t>
  </si>
  <si>
    <t xml:space="preserve">【农村网络投诉】流程受理流水号：20240716093847157626116281019113
客户号码:15762611628
客户姓名:伊*
投诉地市:潍坊
来话流水:2024071609383232720897333
宽带账号:15762611628
宽带账号归属地市:潍坊
宽带账号归属区县:高密市
故障地址:潍坊高密市姜庄镇孙家长村孙家长村孙磊16号箱*********
联系电话:15662594239
联系人:先生/女士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
携转原因:
故障时间:2024-07-16 10:45:09
具体故障现象:打不开网页，
客户其他诉求:尽快回电处理
</t>
  </si>
  <si>
    <t>2024-07-16 09:46:55</t>
  </si>
  <si>
    <t>2024-07-16 09:47:39</t>
  </si>
  <si>
    <t>SD-057-240716-468702-984</t>
  </si>
  <si>
    <t>2024-07-16 09:44:09</t>
  </si>
  <si>
    <t>【调研】-80+银卡-普通区域-潍城区-西北董自然村-15165646664-1000M-宽带上网投诉-次数0-20240716094111X717551970</t>
  </si>
  <si>
    <t>20240716094111X717551970</t>
  </si>
  <si>
    <t xml:space="preserve">【农村网络投诉】流程受理流水号：20240716093905151656466641019196
客户号码:15165646664
客户姓名:李**
投诉地市:潍坊
来话流水:2024071609384646620800417
宽带账号:15165646664
宽带账号归属地市:潍坊
宽带账号归属区县:潍城区
故障地址:潍坊潍城区军埠口综合项目区西北董西北董自然村西北董3#箱村委西边南北路向南6排路东*********
联系电话:15165646664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09:39:56
具体故障现象:光猫亮红灯，客户来电表示宽带无法连接
客户其他诉求:
</t>
  </si>
  <si>
    <t>2024-07-16 09:46:05</t>
  </si>
  <si>
    <t>2024-07-16 09:46:22</t>
  </si>
  <si>
    <t>SD-057-240716-476329-1241</t>
  </si>
  <si>
    <t>2024-07-16 10:08:19</t>
  </si>
  <si>
    <t>普通区域-青州市-青州幸福家园-15095130992-500M-宽带上网投诉-次数0-202407160000177649</t>
  </si>
  <si>
    <t>202407160000177649</t>
  </si>
  <si>
    <t xml:space="preserve">202407160000177649#【已关注中国移动10086微信公众号】流程受理流水号：20240716100724150951309921026617
客户号码:15095130992
客户姓名:郄**
投诉地市:潍坊
来话流水:2024071610061911020862062
宽带账号:15095130992
宽带账号归属地市:潍坊
宽带账号归属区县:青州市
故障地址:潍坊青州市王府街道五里村幸福家园31号楼*********
联系电话:15589677011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10:07:34
具体故障现象:频繁掉线，
客户其他诉求:客户侧为质差终端，要求上门更换终端并一并处理故障问题。
</t>
  </si>
  <si>
    <t>2024-07-16 10:10:09</t>
  </si>
  <si>
    <t>2024-07-16 10:11:58</t>
  </si>
  <si>
    <t>SD-057-240716-579431-994</t>
  </si>
  <si>
    <t>2024-07-16 09:44:35</t>
  </si>
  <si>
    <t>【调研】-普通区域-昌邑市-李家埠村自然村-13406634650-300M-宽带上网投诉-次数0-20240716094203X123222676</t>
  </si>
  <si>
    <t>20240716094203X123222676</t>
  </si>
  <si>
    <t xml:space="preserve">【农村网络投诉】流程受理流水号：20240716094041134066346501019579
客户号码:13406634650
客户姓名:李**
投诉地市:潍坊
来话流水:2024071609392727920809218
宽带账号:13406634650
宽带账号归属地市:潍坊
宽带账号归属区县:昌邑市
故障地址:潍坊昌邑市北孟镇李家埠村
联系电话:13406634650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09:40:53
具体故障现象:光猫亮红灯，插紧捋直重启未恢复
客户其他诉求:
</t>
  </si>
  <si>
    <t>2024-07-16 09:48:22</t>
  </si>
  <si>
    <t>2024-07-16 09:49:07</t>
  </si>
  <si>
    <t>SD-057-240716-041786-946</t>
  </si>
  <si>
    <t>2024-07-16 09:40:33</t>
  </si>
  <si>
    <t>【调研】-(目标)普通区域-诸城市-岳沟村自然村-15163641734-300M-宽带上网投诉-次数0-202407160000150529</t>
  </si>
  <si>
    <t>202407160000150529</t>
  </si>
  <si>
    <t xml:space="preserve">202407160000150529#宽带账号：15163641734；宽带地址：潍坊诸城市百尺河镇岳沟村岳沟村自然村岳沟村扩容35号箱；客户来电反映宽带无法上网，无法配合线上指导，请协助处理，谢谢！联系电话；15163641734联系人：；来电流水：2024071609372882120883634。
</t>
  </si>
  <si>
    <t>2024-07-16 09:49:20</t>
  </si>
  <si>
    <t>2024-07-16 09:49:50</t>
  </si>
  <si>
    <t>SD-057-240716-083497-1047</t>
  </si>
  <si>
    <t>2024-07-16 09:49:00</t>
  </si>
  <si>
    <t>普通区域-诸城市-金东世纪城-15763663031-200M-宽带上网投诉-次数0-202407160000159138</t>
  </si>
  <si>
    <t>2024-07-17 10:49:00</t>
  </si>
  <si>
    <t>202407160000159138</t>
  </si>
  <si>
    <t xml:space="preserve">202407160000159138#宽带账号：
15763663031
；宽带地址：潍坊诸城市密州街道东武街金东世纪城15号楼；客户来电反映电视看不了，客户不配合排障，要求师傅上门，请协助处理，谢谢！联系电话：
15763663031
；联系人：女士；来电流水：2024071609463581720802913。 
</t>
  </si>
  <si>
    <t>2024-07-16 09:52:05</t>
  </si>
  <si>
    <t>2024-07-16 09:52:31</t>
  </si>
  <si>
    <t>SD-057-240716-135928-1024</t>
  </si>
  <si>
    <t>2024-07-16 09:47:22</t>
  </si>
  <si>
    <t>80+金卡-普通区域-青州市-马东村自然村-15953699688-1000M-宽带上网投诉-次数0-202407160000157896</t>
  </si>
  <si>
    <t>202407160000157896</t>
  </si>
  <si>
    <t>202407160000157896#宽带账号：15953699688；宽带地址：潍坊青州市邵庄镇马东村邵庄镇马东村4号（李云桥家）0号楼；客户来电反映宽带无网络，客户不配合排障，要求师傅上门，请协助处理，谢谢！联系电话：19709633071；联系人：先生；来电流水：2024071609432272320860421。</t>
  </si>
  <si>
    <t>2024-07-16 09:53:23</t>
  </si>
  <si>
    <t>2024-07-16 09:53:41</t>
  </si>
  <si>
    <t>SD-851-270909-8386-19878</t>
  </si>
  <si>
    <t>SD-057-240716-485792-1154</t>
  </si>
  <si>
    <t>2024-07-16 09:59:44</t>
  </si>
  <si>
    <t>【调研】-80+金卡-(目标)普通区域-青州市-程家自然村-13793657108-300M-宽带上网投诉-次数0-20240716095845X125932841</t>
  </si>
  <si>
    <t>20240716095845X125932841</t>
  </si>
  <si>
    <t xml:space="preserve">【农村网络投诉】流程受理流水号：20240716095717137936571081023955
客户号码:13793657108
客户姓名:左**
投诉地市:潍坊
来话流水:2024071609563517720833832
宽带账号:13793657108
宽带账号归属地市:潍坊
宽带账号归属区县:青州市
故障地址:潍坊青州市邵庄镇程家程家自然村8号箱（村正北曹元国）*********
联系电话:13793657108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09:58:21
具体故障现象:提示网络无法连接，
客户其他诉求:
</t>
  </si>
  <si>
    <t>2024-07-16 10:03:30</t>
  </si>
  <si>
    <t>2024-07-16 10:03:57</t>
  </si>
  <si>
    <t>SD-851-312076-20651-5158</t>
  </si>
  <si>
    <t>SD-057-240716-039682-1122</t>
  </si>
  <si>
    <t>2024-07-16 09:56:54</t>
  </si>
  <si>
    <t>【调研】-80+普通-普通区域-临朐县-北五里庄自然村-18866703910-200M-宽带上网投诉-次数0-202407160000168822</t>
  </si>
  <si>
    <t>2024-07-17 10:57:00</t>
  </si>
  <si>
    <t>202407160000168822</t>
  </si>
  <si>
    <t xml:space="preserve">202407160000168822#流程受理流水号：20240716095552188667039101023582
客户号码:18866703910
客户姓名:张**
投诉地市:潍坊
来话流水:2024071609550537520813945
宽带账号:18866703910
宽带账号归属地市:潍坊
宽带账号归属区县:临朐县
故障地址:潍坊临朐县城关街道北五里庄北五里庄自然村北五里庄（扩容3）29号箱张兰宝（外墙）*********
联系电话:15853641346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09:56:36
具体故障现象:提示网络无法连接，
客户其他诉求:客户侧为质差终端，要求上门更换终端并一并处理故障问题。
</t>
  </si>
  <si>
    <t>2024-07-16 10:02:21</t>
  </si>
  <si>
    <t>SD-057-240716-710682-1009</t>
  </si>
  <si>
    <t>2024-07-16 09:45:22</t>
  </si>
  <si>
    <t>80+金卡-普通区域-潍城区-玫瑰国际-13589196762-200M-宽带上网投诉-次数0-202407160000153716</t>
  </si>
  <si>
    <t>2024-07-17 10:46:00</t>
  </si>
  <si>
    <t>202407160000153716</t>
  </si>
  <si>
    <t xml:space="preserve">202407160000153716#宽带账号：13589196762；宽带地址：潍坊潍城区城关街道胜利西街玫瑰国际11号楼*********；客户来电反映电视提示无信号，指导操作未恢复，要求上门，请协助处理，谢谢！联系电话：13869666072；联系人：先生；来电流水：2024071609403375220823401。
</t>
  </si>
  <si>
    <t>2024-07-16 09:48:42</t>
  </si>
  <si>
    <t>2024-07-16 09:49:12</t>
  </si>
  <si>
    <t>SD-057-240716-738295-1051</t>
  </si>
  <si>
    <t>2024-07-16 09:49:49</t>
  </si>
  <si>
    <t>普通区域-诸城市-后郝戈庄村-13864626068-100M-宽带上网投诉-次数0-202407160000161633</t>
  </si>
  <si>
    <t>2024-07-17 10:50:00</t>
  </si>
  <si>
    <t>202407160000161633</t>
  </si>
  <si>
    <t xml:space="preserve">202407160000161633#【已关注中国移动10086微信公众号】流程受理流水号：20240716094906138646260681021760
客户号码:13864626068
客户姓名:刘*
投诉地市:潍坊
来话流水:2024071609481612420824851
宽带账号:13864626068
宽带账号归属地市:潍坊
宽带账号归属区县:诸城市
故障地址:潍坊诸城市皇华镇后郝戈庄后郝戈庄村后郝戈庄村东南40号箱*********
联系电话:15964567380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光功率:-18.32
故障大类:宽带/电视
故障细类:宽带网速慢/卡顿
携转原因:
故障时间:2024-07-16 09:54:36
具体故障现象:频繁掉线，
客户其他诉求:客户侧为质差终端，要求上门更换终端并一并处理故障问题。
</t>
  </si>
  <si>
    <t>2024-07-16 09:51:41</t>
  </si>
  <si>
    <t>2024-07-16 09:52:19</t>
  </si>
  <si>
    <t>SD-057-240716-367504-1265</t>
  </si>
  <si>
    <t>2024-07-16 10:09:01</t>
  </si>
  <si>
    <t>80+普通-普通区域-寿光市-左岸绿洲-15762655599-1000M-宽带上网投诉-次数0-202407160000178130</t>
  </si>
  <si>
    <t>202407160000178130</t>
  </si>
  <si>
    <t>202407160000178130#用户表示宽带不能正常使用，要求上门维修，请工作人员协助处理，谢谢！流水号2024071610065774920870653，联系人女士，联系电话15376882661！</t>
  </si>
  <si>
    <t>2024-07-16 10:19:27</t>
  </si>
  <si>
    <t>2024-07-16 10:19:52</t>
  </si>
  <si>
    <t>SD-057-240716-268714-1065</t>
  </si>
  <si>
    <t>2024-07-16 09:50:49</t>
  </si>
  <si>
    <t>【调研】-FTTR-普通区域-奎文区-图兰朵-13573667936-1000M-宽带上网投诉-次数0-20240716094918X558120264</t>
  </si>
  <si>
    <t>20240716094918X558120264</t>
  </si>
  <si>
    <t xml:space="preserve">流程受理流水号：20240716094742135736679361021413
客户号码:13573667936
客户姓名:孙**
投诉地市:潍坊
来话流水:2024071609462265520899941
宽带账号:13573667936
宽带账号归属地市:潍坊
宽带账号归属区县:奎文区
故障地址:潍坊奎文区高新城区福寿街图兰朵10号楼*********
联系电话:18765636557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故障细类:宽带无法上网(专席)
携转原因:
故障时间:2024-07-16 09:46:17
具体故障现象:提示网络无法连接    
客户其他诉求:尽快处理  谢谢 
</t>
  </si>
  <si>
    <t>2024-07-16 09:52:34</t>
  </si>
  <si>
    <t>2024-07-16 09:52:53</t>
  </si>
  <si>
    <t>SD-851-268569-10031-11199</t>
  </si>
  <si>
    <t>SD-057-240716-315679-1114</t>
  </si>
  <si>
    <t>2024-07-16 09:56:25</t>
  </si>
  <si>
    <t>【调研】-80+银卡-普通区域-青州市-碧桂园玖州府-13589173371-1000M-宽带上网投诉-次数0-20240716095404X844985754</t>
  </si>
  <si>
    <t>20240716095404X844985754</t>
  </si>
  <si>
    <t>【预处理派单】宽带账号：13589173371，宽带地址： 潍坊青州市云门山街道范公亭东路碧桂园玖州府三期12号楼*********，故障现象：部分网页无法使用，故障现象类型：网页打不开，客户诉求：客户要求核实处理回复本机，联系电话：13589173371，通话流水：2024071609504306920856610。接入方式：FTTH，当前是否在线：在线，端到端诊断结果：客户侧设备问题，是否智能网关：是，光功率-15.316526695878427。</t>
  </si>
  <si>
    <t>2024-07-16 10:09:20</t>
  </si>
  <si>
    <t>家宽业务-&gt;网络质量-&gt;家庭宽带-&gt;全局流转-&gt;功能使用-&gt;登陆成功后所有网页打不开-&gt;全局流转</t>
  </si>
  <si>
    <t>2024-07-16 10:09:41</t>
  </si>
  <si>
    <t>SD-851-294125-8525-10898</t>
  </si>
  <si>
    <t>SD-057-240716-376914-1401</t>
  </si>
  <si>
    <t>2024-07-16 10:16:44</t>
  </si>
  <si>
    <t>普通区域-安丘市-青云花园（青云花园沿街楼）-13964779486-300M-宽带上网投诉-次数0-202407160000178216</t>
  </si>
  <si>
    <t>202407160000178216</t>
  </si>
  <si>
    <t>202407160000178216#宽带账号：13964779486；联系电话：13964779486宽带地址：潍坊安丘市兴安街道建安路青云花园（青云花园沿街楼）72号楼；客户来电反映宽带频繁掉线 并要求调整室外网线，客户异机来电报修，线上指导无法配合操作，要求上门处理，来电流水：2024071610042888720837935。</t>
  </si>
  <si>
    <t>2024-07-16 10:19:25</t>
  </si>
  <si>
    <t>2024-07-16 10:20:00</t>
  </si>
  <si>
    <t>SD-057-240716-029875-1219</t>
  </si>
  <si>
    <t>2024-07-16 10:06:06</t>
  </si>
  <si>
    <t>(目标)普通区域-奎文区-翔天园教师公寓-18863671297-300M-宽带上网投诉-次数0-202407160000174901</t>
  </si>
  <si>
    <t>202407160000174901</t>
  </si>
  <si>
    <t>202407160000174901#宽带账号：18863671297；宽带地址：潍坊奎文区梨园街道新华路健康街翔天园教师公寓4号楼*；客户来电反映宽带无法上网***，客户老人，客户不配合排障，要求师傅上门，请协助处理，谢谢！联系电话：15244484161；联系人先生；来电流水2024071610022465920810648</t>
  </si>
  <si>
    <t>2024-07-16 10:09:36</t>
  </si>
  <si>
    <t>2024-07-16 10:10:01</t>
  </si>
  <si>
    <t>SD-851-312022-8464-8666</t>
  </si>
  <si>
    <t>SD-057-240716-201765-1157</t>
  </si>
  <si>
    <t>2024-07-16 09:59:50</t>
  </si>
  <si>
    <t>80+金卡-普通区域-安丘市-周家店子村自然村-13792671444-300M-宽带上网投诉-次数1-20240715172322X402483619</t>
  </si>
  <si>
    <t>2024-07-16 10:05:55</t>
  </si>
  <si>
    <t>2024-07-16 10:07:34</t>
  </si>
  <si>
    <t>SD-057-240716-073514-6149</t>
  </si>
  <si>
    <t>2024-07-16 18:44:50</t>
  </si>
  <si>
    <t>80+普通-普通区域-寿光市-青田湖村自然村-18765650389-1000M-宽带上网投诉-次数0-20240716184348X628291201</t>
  </si>
  <si>
    <t>2024-07-17 19:00:00</t>
  </si>
  <si>
    <t>20240716184348X628291201</t>
  </si>
  <si>
    <t xml:space="preserve">【农村网络投诉】流程受理流水号：20240716184315187656503891128025
客户号码:18765650389
客户姓名:孙*
投诉地市:潍坊
来话流水:2024071618422412120832247
宽带账号:18765650389
宽带账号归属地市:潍坊
宽带账号归属区县:寿光市
故障地址:潍坊寿光市田马青田湖村青田湖村自然村青田湖村3箱(齐玉国外墙）*********
联系电话:18863699687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18:43:22
具体故障现象:提示网络无法连接，
客户其他诉求:维修
</t>
  </si>
  <si>
    <t>2024-07-16 19:01:12</t>
  </si>
  <si>
    <t>2024-07-16 19:01:42</t>
  </si>
  <si>
    <t>SD-851-327908-7048-21369</t>
  </si>
  <si>
    <t>SD-057-240716-127890-6534</t>
  </si>
  <si>
    <t>2024-07-16 19:20:46</t>
  </si>
  <si>
    <t>【调研】-普通区域-临朐县-三岔沟-15253613982-100M-宽带上网投诉-次数0-202407160000576862</t>
  </si>
  <si>
    <t>202407160000576862</t>
  </si>
  <si>
    <t xml:space="preserve">202407160000576862#流程受理流水号：20240716191957152536139821132734
客户号码:15253613982
客户姓名:冯**
投诉地市:潍坊
来话流水:2024071619151646220827093
宽带账号:15253613982
宽带账号归属地市:潍坊
宽带账号归属区县:临朐县
故障地址:潍坊临朐县东城街道榆林店榆林店自然村1号箱（张永林）*********
联系电话:15253613982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19:20:07
具体故障现象:打不开网页，
客户其他诉求:客户侧为质差终端，要求上门更换终端并一并处理故障问题。
</t>
  </si>
  <si>
    <t>2024-07-16 19:29:14</t>
  </si>
  <si>
    <t>2024-07-16 19:30:43</t>
  </si>
  <si>
    <t>SD-057-240716-910268-5129</t>
  </si>
  <si>
    <t>2024-07-16 17:02:45</t>
  </si>
  <si>
    <t>80+银卡-普通区域-奎文区-骏龙花园（代理商保护，开户联系19819652007）-15866505820-1000M-宽带上网投诉-次数0-20240716170139X499473267</t>
  </si>
  <si>
    <t>2024-07-17 18:03:00</t>
  </si>
  <si>
    <t>20240716170139X499473267</t>
  </si>
  <si>
    <t xml:space="preserve">流程受理流水号：20240716170010158665058201109017
客户号码:15866505820
客户姓名:张**
投诉地市:潍坊
来话流水:2024071616593347720847811
宽带账号:15866505820
宽带账号归属地市:潍坊
宽带账号归属区县:高新
故障地址:潍坊高新高新城区北海路骏龙花园11号楼*********
联系电话:15753629287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光功率:-29.20
故障大类:宽带/电视
故障细类:宽带无法上网(专席)
携转原因:
故障时间:2024-07-16 16:59:45
具体故障现象:提示网络无法连接，
客户其他诉求:上不去网重启未恢复
</t>
  </si>
  <si>
    <t>2024-07-16 17:07:05</t>
  </si>
  <si>
    <t>2024-07-16 17:32:02</t>
  </si>
  <si>
    <t>SD-851-284606-5527-19892</t>
  </si>
  <si>
    <t>SD-057-240716-213569-6346</t>
  </si>
  <si>
    <t>2024-07-16 19:09:56</t>
  </si>
  <si>
    <t>(目标)普通区域-青州市-衡王府花园北区-13573626168-200M-宽带上网投诉-次数0-202407160000570338</t>
  </si>
  <si>
    <t>202407160000570338</t>
  </si>
  <si>
    <t>202407160000570338#流程受理流水号：20240716190844135736261681131340
客户号码:13573626168
客户姓名:杨*
投诉地市:潍坊
来话流水:2024071619063336520878138
宽带账号:13573626168
宽带账号归属地市:潍坊
宽带账号归属区县:青州市
故障地址:潍坊青州市王府街道驼山南路衡王府花园北区15号楼*********
联系电话:15610610601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故障细类:宽带无法上网(专席)
携转原因:
故障时间:2024-07-16 19:08:57
具体故障现象:当前诊断客户侧光功率弱，-29.58 请上门进一步检测。
客户其他诉求:
;宽带小区$[衡王府花园北区]$</t>
  </si>
  <si>
    <t>2024-07-16 19:18:12</t>
  </si>
  <si>
    <t>2024-07-16 19:18:45</t>
  </si>
  <si>
    <t>SD-057-240716-932450-6542</t>
  </si>
  <si>
    <t>2024-07-16 19:22:21</t>
  </si>
  <si>
    <t>80+银卡-普通区域-坊子区-辛冬安置区-13853619141-1000M-魔百和投诉-次数0-202407160000578040</t>
  </si>
  <si>
    <t>202407160000578040</t>
  </si>
  <si>
    <t>202407160000578040#流程受理流水号：20240716192109138536191411132895
客户号码:13853619141
客户姓名:刘**
投诉地市:潍坊
来话流水:2024071619195338020852923
宽带账号:13853619141
宽带账号归属地市:潍坊
宽带账号归属区县:坊子区
故障地址:潍坊坊子区坊子新区凤凰街辛冬安置区37号楼*********
联系电话:13853619141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故障时间:2024-07-16 19:19:31
魔百和单播/组播:单播
具体故障现象:电视直播或点播无法观看，
客户其他诉求:请审核
魔百和单/组播：单播;宽带小区$[辛冬安置区]$</t>
  </si>
  <si>
    <t>2024-07-16 19:23:37</t>
  </si>
  <si>
    <t>2024-07-16 19:23:54</t>
  </si>
  <si>
    <t>SD-851-282697-3659-14897</t>
  </si>
  <si>
    <t>SD-057-240716-873026-6541</t>
  </si>
  <si>
    <t>2024-07-16 19:22:17</t>
  </si>
  <si>
    <t>80+银卡-FTTR-普通区域-奎文区-金华苑小区-18766369666-1000M-宽带上网投诉-次数0-202407160000579149</t>
  </si>
  <si>
    <t>202407160000579149</t>
  </si>
  <si>
    <t xml:space="preserve">202407160000579149# 18766369666客户来电反应宽带无法使用，要求上门维护
疑似质差终端 
是 
地址： 潍坊高新高新城区福寿街金华苑小区20号楼*
2024071619194115520851782，联系电话：18766369666
</t>
  </si>
  <si>
    <t>2024-07-16 19:25:22</t>
  </si>
  <si>
    <t>2024-07-16 19:26:07</t>
  </si>
  <si>
    <t>SD-851-259609-11986-535</t>
  </si>
  <si>
    <t>SD-057-240716-936021-6215</t>
  </si>
  <si>
    <t>2024-07-16 18:53:25</t>
  </si>
  <si>
    <t>80+普通-普通区域-潍城区-五道庙小区-15163613417-100M-魔百和投诉-次数0-20240716185104X647668920</t>
  </si>
  <si>
    <t>20240716185104X647668920</t>
  </si>
  <si>
    <t>流程受理流水号：20240716185005151636134171128920
客户号码:15163613417
客户姓名:王**
投诉地市:潍坊
来话流水:2024071618405778920822821
宽带账号:15163613417
宽带账号归属地市:潍坊
宽带账号归属区县:潍城区
故障地址:潍坊潍城区城关街道胜利西街五道庙小区18号楼*********
联系电话:15163613417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故障大类:电视
故障细类:移动高清电视故障(专席)
携转原因:
故障时间:2024-07-16 18:50:54
魔百和单播/组播:单播
具体故障现象:电视提示网络类错误
客户其他诉求:
魔百和单/组播：单播</t>
  </si>
  <si>
    <t>2024-07-16 19:00:32</t>
  </si>
  <si>
    <t>2024-07-16 19:01:04</t>
  </si>
  <si>
    <t>SD-057-240716-273546-6237</t>
  </si>
  <si>
    <t>2024-07-16 18:56:05</t>
  </si>
  <si>
    <t>80+普通-普通区域-潍城区-上城国际三期-15098187672-500M-宽带上网投诉-次数0-20240716185318X198464183</t>
  </si>
  <si>
    <t>20240716185318X198464183</t>
  </si>
  <si>
    <t xml:space="preserve">流程受理流水号：20240716185204150981876721129180
客户号码:15098187672
客户姓名:张*
投诉地市:潍坊
来话流水:2024071618510533220887083
宽带账号:15098187672
宽带账号归属地市:潍坊
宽带账号归属区县:潍城区
故障地址:潍坊潍城区西关街道福寿西街上城国际三期上城国际北三里名城52号楼*********
联系电话:15966167025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18:53:10
具体故障现象:PON灯闪，重启设备无效
客户其他诉求:
</t>
  </si>
  <si>
    <t>2024-07-16 19:01:34</t>
  </si>
  <si>
    <t>2024-07-16 19:02:19</t>
  </si>
  <si>
    <t>SD-851-224809-4682-29921</t>
  </si>
  <si>
    <t>SD-057-240716-531684-6063</t>
  </si>
  <si>
    <t>2024-07-16 18:35:36</t>
  </si>
  <si>
    <t>【调研】-80+银卡-(目标)普通区域-奎文区-金都时代新城-15264607568-300M-宽带上网投诉-次数0-20240716183418X582636570</t>
  </si>
  <si>
    <t>20240716183418X582636570</t>
  </si>
  <si>
    <t xml:space="preserve">流程受理流水号：20240716183326152646075681126701
客户号码:15264607568
客户姓名:陈**
投诉地市:潍坊
来话流水:2024071618324546720869580
宽带账号:15264607568
宽带账号归属地市:潍坊
宽带账号归属区县:奎文区
故障地址:潍坊奎文区北苑街道北宫街金都时代新城61号楼*********
联系电话:15264607568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故障时间:2024-07-16 18:32:19
具体故障现象:网速慢卡顿，检查网线，所有网站都慢，超5类网线，千兆路由器，一号千兆口，重启设备,放在宽阔地方.
客户其他诉求:
</t>
  </si>
  <si>
    <t>2024-07-16 18:37:00</t>
  </si>
  <si>
    <t>2024-07-16 18:39:07</t>
  </si>
  <si>
    <t>SD-057-240716-192536-6096</t>
  </si>
  <si>
    <t>2024-07-16 18:38:53</t>
  </si>
  <si>
    <t>80+普通-普通区域-潍城区-巴黎一号-15863269037-300M-宽带上网投诉-次数0-20240716183729X249635229</t>
  </si>
  <si>
    <t>20240716183729X249635229</t>
  </si>
  <si>
    <t xml:space="preserve">流程受理流水号：20240716183640158632690371127152
客户号码:15863269037
客户姓名:崔**
投诉地市:潍坊
来话流水:2024071618361169220892084
宽带账号:15863269037
宽带账号归属地市:潍坊
宽带账号归属区县:潍城区
故障地址:潍坊潍城区西关街道福寿西街巴黎一号巴黎一号二期别墅区3号箱*********
联系电话:15169454759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光功率:-17.18
故障大类:宽带/电视
故障细类:宽带无法上网
携转原因:
故障时间:2024-07-16 18:36:55
具体故障现象:打不开网页，
客户其他诉求:
</t>
  </si>
  <si>
    <t>2024-07-16 18:41:58</t>
  </si>
  <si>
    <t>2024-07-16 18:42:33</t>
  </si>
  <si>
    <t>SD-057-240716-538629-5923</t>
  </si>
  <si>
    <t>2024-07-16 18:18:34</t>
  </si>
  <si>
    <t>【调研】-80+银卡-普通区域-高密市-党校小区-13676366933-200M-宽带上网投诉-次数0-202407160000543531</t>
  </si>
  <si>
    <t>202407160000543531</t>
  </si>
  <si>
    <t xml:space="preserve">202407160000543531#宽带账号：13676366933；宽带地址：潍坊高密市醴泉街道顺河路党校小区党校小区2号楼*********；客户来电反映宽带/移动高清*****，客户不在现场，无法配合线上指导/客户不配合排障，要求上门，请协助处理，谢谢！联系电话：13676366933；联系人：先生；来电流水：2024071618151034720841700。 </t>
  </si>
  <si>
    <t>2024-07-16 18:21:50</t>
  </si>
  <si>
    <t>2024-07-16 18:22:14</t>
  </si>
  <si>
    <t>SD-057-240716-267185-6790</t>
  </si>
  <si>
    <t>2024-07-16 19:50:24</t>
  </si>
  <si>
    <t>普通区域-潍城区-金都世家一期-13561415858-200M-魔百和投诉-次数0-20240716194845X525935715</t>
  </si>
  <si>
    <t>20240716194845X525935715</t>
  </si>
  <si>
    <t>流程受理流水号：20240716194012135614158581135060
客户号码:13561415858
客户姓名:田**
投诉地市:潍坊
来话流水:2024071619365737820843511
宽带账号:13561415858
宽带账号归属地市:潍坊
宽带账号归属区县:潍城区
故障地址:潍坊潍城区西关街道胜利西街金都世家一期23号楼
联系电话:15753675858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故障细类:移动高清电视故障(专席)
携转原因:
故障时间:2024-07-16 19:44:30
魔百和单播/组播:组播
具体故障现象:客户来电反映移动高清没有在静音上声音设置无法调成0请协助谢谢
客户其他诉求:
魔百和单/组播：组播</t>
  </si>
  <si>
    <t>2024-07-16 19:53:14</t>
  </si>
  <si>
    <t>2024-07-16 19:53:42</t>
  </si>
  <si>
    <t>SD-851-286795-59716-20384</t>
  </si>
  <si>
    <t>SD-057-240716-798132-6797</t>
  </si>
  <si>
    <t>2024-07-16 19:50:45</t>
  </si>
  <si>
    <t>(目标)普通区域-安丘市-百合学府-15953671927-100M-宽带上网投诉-次数0-20240716194914X554235274</t>
  </si>
  <si>
    <t>20240716194914X554235274</t>
  </si>
  <si>
    <t xml:space="preserve">流程受理流水号：20240716194655159536719271135797
客户号码:15953671927
客户姓名:刘*
投诉地市:潍坊
来话流水:2024071619450669520885863
宽带账号:15953671927
宽带账号归属地市:潍坊
宽带账号归属区县:安丘市
故障地址:潍坊安丘市兴安街道潍徐路百合学府2号楼*********
联系电话:15265361201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19:48:34
具体故障现象:光猫亮红灯，
客户其他诉求:
</t>
  </si>
  <si>
    <t>2024-07-16 19:55:14</t>
  </si>
  <si>
    <t>2024-07-16 19:56:14</t>
  </si>
  <si>
    <t>SD-057-240716-397142-5621</t>
  </si>
  <si>
    <t>2024-07-16 17:53:58</t>
  </si>
  <si>
    <t>普通区域-昌乐县-锦绣佳苑-13455601599-300M-宽带上网投诉-次数0-20240716175258X578608244</t>
  </si>
  <si>
    <t>2024-07-17 18:54:00</t>
  </si>
  <si>
    <t>20240716175258X578608244</t>
  </si>
  <si>
    <t xml:space="preserve">流程受理流水号：20240716175217134556015991119832
客户号码:13455601599
客户姓名:王**
投诉地市:潍坊
来话流水:2024071617504456920827669
宽带账号:13455601599
宽带账号归属地市:潍坊
宽带账号归属区县:昌乐县
故障地址:潍坊昌乐县城关街道新昌路锦绣佳苑3号楼*********
联系电话:19558523787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故障时间:2024-07-16 17:53:11
具体故障现象:打不开网页，
客户其他诉求:
</t>
  </si>
  <si>
    <t>2024-07-16 17:54:15</t>
  </si>
  <si>
    <t>2024-07-16 17:54:39</t>
  </si>
  <si>
    <t>SD-851-339823-4795-19813</t>
  </si>
  <si>
    <t>SD-057-240716-934720-5612</t>
  </si>
  <si>
    <t>2024-07-16 17:53:31</t>
  </si>
  <si>
    <t>【调研】-80+银卡-(目标)普通区域-诸城市-山钢碧桂园·翡翠城-18753678877-1000M-宽带上网投诉-次数0-20240716175144X504455850</t>
  </si>
  <si>
    <t>20240716175144X504455850</t>
  </si>
  <si>
    <t xml:space="preserve">流程受理流水号：20240716175047187536788771119517
客户号码:18753678877
客户姓名:王**
投诉地市:潍坊
来话流水:2024071617503805220826537
宽带账号:18753678877
宽带账号归属地市:潍坊
宽带账号归属区县:诸城市
故障地址:潍坊诸城市密州街道南外环山钢碧桂园·翡翠城10号楼*********
联系电话:18753678877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17:50:55
具体故障现象:提示网络无法连接，
客户其他诉求:要求维修
</t>
  </si>
  <si>
    <t>2024-07-16 17:55:42</t>
  </si>
  <si>
    <t>2024-07-16 17:56:20</t>
  </si>
  <si>
    <t>SD-852-332784-1904-6012</t>
  </si>
  <si>
    <t>SD-057-240716-378569-4496</t>
  </si>
  <si>
    <t>2024-07-16 15:41:12</t>
  </si>
  <si>
    <t>普通区域-寒亭区-吴官庄村-15069685661-300M-宽带上网投诉-次数0-202407160000414815</t>
  </si>
  <si>
    <t>202407160000414815</t>
  </si>
  <si>
    <t>202407160000414815#流程受理流水号：20240716154008150696856611091495
客户号码:15069685661
客户姓名:李**
投诉地市:潍坊
来话流水:2024071615392123620829441
宽带账号:15069685661
宽带账号归属地市:潍坊
宽带账号归属区县:寒亭区
故障地址:潍坊寒亭区寒亭街道吴官庄村行政村吴官庄村吴官庄村45号箱*********
联系电话:15069685661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15:40:17
具体故障现象:光猫的光信号灯 亮 红灯，已经让客户重启光猫，捋直光纤，还是亮红灯，请尽快给其联系，谢谢;
客户其他诉求:
;宽带小区$[吴官庄村]$</t>
  </si>
  <si>
    <t>2024-07-16 15:52:13</t>
  </si>
  <si>
    <t>2024-07-16 15:52:39</t>
  </si>
  <si>
    <t>SD-057-240716-367905-4980</t>
  </si>
  <si>
    <t>2024-07-16 16:41:55</t>
  </si>
  <si>
    <t>80+金卡-普通区域-寿光市-圣城小区-13780860989-1000M-宽带上网投诉-次数0-202407160000465201</t>
  </si>
  <si>
    <t>2024-07-17 17:42:00</t>
  </si>
  <si>
    <t>202407160000465201</t>
  </si>
  <si>
    <t xml:space="preserve">202407160000465201#流程受理流水号：20240716164025137808609891104684
客户号码:13780860989
客户姓名:李**
投诉地市:潍坊
来话流水:2024071616393299620801015
宽带账号:13780860989
宽带账号归属地市:潍坊
宽带账号归属区县:寿光市
故障地址:潍坊寿光市圣城街道圣城街圣城小区9号楼*********
联系电话:15244422367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光功率:-17.28
故障大类:宽带/电视
故障细类:宽带无法上网
携转原因:
故障时间:2024-07-16 14:06:20
具体故障现象:质差终端
客户其他诉求:客户侧为质差终端，要求上门更换终端并一并处理故障问题。
</t>
  </si>
  <si>
    <t>2024-07-16 17:04:27</t>
  </si>
  <si>
    <t>2024-07-16 17:05:44</t>
  </si>
  <si>
    <t>SD-851-240871-34612-25986</t>
  </si>
  <si>
    <t>SD-057-240716-582649-4557</t>
  </si>
  <si>
    <t>2024-07-16 15:50:25</t>
  </si>
  <si>
    <t>【调研】-普通区域-寒亭区-民主街沿街商铺-18660692115-1000M-宽带上网投诉-次数0-20240716154917X157103994</t>
  </si>
  <si>
    <t>20240716154917X157103994</t>
  </si>
  <si>
    <t xml:space="preserve">流程受理流水号：20240716154647186606921151093019
客户号码:18660692115
客户姓名:岳**
投诉地市:潍坊
来话流水:2024071615454954820813185
宽带账号:18660692115
宽带账号归属地市:潍坊
宽带账号归属区县:寒亭区
故障地址:潍坊寒亭区寒亭街道民主东街民主街沿街商铺四中小区沿街火焰山甲鱼7号箱*********
联系电话:13780851711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15:49:17
具体故障现象:家庭WiFi信号弱，
客户其他诉求:
</t>
  </si>
  <si>
    <t>2024-07-16 15:54:55</t>
  </si>
  <si>
    <t>15706307431</t>
  </si>
  <si>
    <t>dw3_jk_qianzhiyuan1</t>
  </si>
  <si>
    <t>2024-07-16 15:55:22</t>
  </si>
  <si>
    <t>SD-057-240716-259184-5094</t>
  </si>
  <si>
    <t>2024-07-16 16:58:41</t>
  </si>
  <si>
    <t>【调研】-普通区域-潍城区-中经世纪城-13953615310-500M-宽带上网投诉-次数0-202407160000479747</t>
  </si>
  <si>
    <t>2024-07-17 17:59:00</t>
  </si>
  <si>
    <t>202407160000479747</t>
  </si>
  <si>
    <t>202407160000479747#流程受理流水号：20240716165817139536153101108637
客户号码:13953615310
客户姓名:钱**
投诉地市:潍坊
来话流水:2024071616565190420815054
宽带账号:13953615310
宽带账号归属地市:潍坊
宽带账号归属区县:潍城区
故障地址:潍坊潍城区南关街道健康街中经世纪城5号楼*********
联系电话:13953615310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16:58:30
具体故障现象:光猫亮红灯，
客户其他诉求:上门维修
;宽带小区$[中经世纪城]$</t>
  </si>
  <si>
    <t>2024-07-16 17:01:10</t>
  </si>
  <si>
    <t>2024-07-16 17:01:39</t>
  </si>
  <si>
    <t>SD-057-240716-354068-6560</t>
  </si>
  <si>
    <t>2024-07-16 19:23:24</t>
  </si>
  <si>
    <t>80+银卡-普通区域-临朐县-七贤店自然村-15065636326-200M-宽带上网投诉-次数0-202407160000577980</t>
  </si>
  <si>
    <t>202407160000577980</t>
  </si>
  <si>
    <t xml:space="preserve">202407160000577980#
 宽带账号：15065636326；宽带地址：潍坊临朐县东城街道七贤店七贤店自然村七贤店（扩容）3号李文来*****；客户来电反映宽带网络不能使用，经查询客户侧为质差终端，请协助上门更换终端并一并处理故障问题，谢谢！联系电话：15065636326；联系人：***；来电流水：2024071619172593820839089。 </t>
  </si>
  <si>
    <t>2024-07-16 19:25:30</t>
  </si>
  <si>
    <t>2024-07-16 19:25:53</t>
  </si>
  <si>
    <t>SD-057-240716-739025-6563</t>
  </si>
  <si>
    <t>2024-07-16 19:23:28</t>
  </si>
  <si>
    <t>【调研】-80+普通-普通区域-安丘市-桑家尧村自然村-15264616572-200M-宽带上网投诉-次数0-20240716192112X872302912</t>
  </si>
  <si>
    <t>20240716192112X872302912</t>
  </si>
  <si>
    <t xml:space="preserve">【农村网络投诉】流程受理流水号：20240716191903152646165721132636
客户号码:15264616572
客户姓名:程**
投诉地市:潍坊
来话流水:2024071619171245320837802
宽带账号:15264616572
宽带账号归属地市:潍坊
宽带账号归属区县:安丘市
故障地址:潍坊安丘市刘家尧镇桑家尧村桑家尧村腾飞超市
联系电话:18706554960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19:19:37
具体故障现象:客户来电反映宽带无法上网注册灯闪烁插紧捋直重启未恢复请协助谢谢
客户其他诉求:
</t>
  </si>
  <si>
    <t>2024-07-16 19:27:07</t>
  </si>
  <si>
    <t>2024-07-16 19:28:17</t>
  </si>
  <si>
    <t>SD-057-240716-976483-4899</t>
  </si>
  <si>
    <t>2024-07-16 16:29:29</t>
  </si>
  <si>
    <t>【调研】-80+银卡-普通区域-昌邑市-新华大厦-15069659777-1000M-宽带上网投诉-次数0-20240716162706X426343518</t>
  </si>
  <si>
    <t>2024-07-17 17:30:00</t>
  </si>
  <si>
    <t>20240716162706X426343518</t>
  </si>
  <si>
    <t xml:space="preserve">流程受理流水号：20240716162345150696597771101032
客户号码:15069659777
客户姓名:付**
投诉地市:潍坊
来话流水:2024071616224830520889811
宽带账号:15069659777
宽带账号归属地市:潍坊
宽带账号归属区县:昌邑市
故障地址:潍坊昌邑市奎聚街道天水路新华大厦15楼箱*********
联系电话:15069659777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16:26:41
具体故障现象:客户称家里没有光猫
客户其他诉求:
</t>
  </si>
  <si>
    <t>2024-07-16 16:31:03</t>
  </si>
  <si>
    <t>2024-07-16 16:31:29</t>
  </si>
  <si>
    <t>SD-851-318808-125470-10273</t>
  </si>
  <si>
    <t>SD-057-240716-278493-6634</t>
  </si>
  <si>
    <t>2024-07-16 19:29:43</t>
  </si>
  <si>
    <t>【调研】-80+普通-普通区域-诸城市-盛世名城沿街商铺-15263677200-200M-宽带上网投诉-次数0-20240716192810X290981901</t>
  </si>
  <si>
    <t>20240716192810X290981901</t>
  </si>
  <si>
    <t xml:space="preserve">流程受理流水号：20240716192628152636772001133482
客户号码:15263677200
客户姓名:史**
投诉地市:潍坊
来话流水:2024071619251946720882749
宽带账号:15263677200
宽带账号归属地市:潍坊
宽带账号归属区县:诸城市
故障地址:潍坊诸城市密州街道东坡街盛世名城沿街商铺盛世名城沿街2#箱*********
联系电话:15965058858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19:26:55
具体故障现象:光猫亮红灯，
客户其他诉求:客户要求今天晚上必须处理，已正常解释，客户不认可。
</t>
  </si>
  <si>
    <t>2024-07-16 19:30:55</t>
  </si>
  <si>
    <t>2024-07-16 19:31:13</t>
  </si>
  <si>
    <t>SD-057-240716-605347-6838</t>
  </si>
  <si>
    <t>2024-07-16 19:56:02</t>
  </si>
  <si>
    <t>【调研】-80+普通-普通区域-青州市-大益华府-13854425191-1000M-宽带上网投诉-次数0-20240716195305X785368988</t>
  </si>
  <si>
    <t>20240716195305X785368988</t>
  </si>
  <si>
    <t xml:space="preserve">流程受理流水号：20240716195154138544251911136313
客户号码:13854425191
客户姓名:王**
投诉地市:潍坊
来话流水:2024071619512055320817821
宽带账号:13854425191
宽带账号归属地市:潍坊
宽带账号归属区县:青州市
故障地址:潍坊青州市云门山街道昭德南路大益华府35号楼*********
联系电话:13854425191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故障细类:网速慢/上网掉线(专席)
携转原因:
故障时间:2024-07-16 19:52:00
具体故障现象:网速慢卡顿，客户来电反映宽带上网慢，我处正常排障处理，请协助处理，谢谢
客户其他诉求:
</t>
  </si>
  <si>
    <t>2024-07-16 19:58:16</t>
  </si>
  <si>
    <t>2024-07-16 19:58:37</t>
  </si>
  <si>
    <t>SD-851-288863-16128-23710</t>
  </si>
  <si>
    <t>SD-057-240716-473960-4478</t>
  </si>
  <si>
    <t>2024-07-16 15:38:29</t>
  </si>
  <si>
    <t>(目标)普通区域-寿光市-久安官二-13356766763-100M-宽带上网投诉-次数0-20240716153638X398167518</t>
  </si>
  <si>
    <t>2024-07-17 16:39:00</t>
  </si>
  <si>
    <t>20240716153638X398167518</t>
  </si>
  <si>
    <t xml:space="preserve">【农村网络投诉】流程受理流水号：20240716153606133567667631090661
客户号码:13356766763
客户姓名:付**
投诉地市:潍坊
来话流水:2024071615335187020858017
宽带账号:13356766763
宽带账号归属地市:潍坊
宽带账号归属区县:寿光市
故障地址:潍坊寿光市古城久安官二久安官二久安官二村扩容22号箱张文才外墙*********
联系电话:13356766481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15:35:25
具体故障现象:光猫亮红灯，
客户其他诉求:要求为其补偿gprs流量，
</t>
  </si>
  <si>
    <t>2024-07-16 15:39:01</t>
  </si>
  <si>
    <t>2024-07-16 15:39:35</t>
  </si>
  <si>
    <t>SD-057-240716-743928-5617</t>
  </si>
  <si>
    <t>2024-07-16 17:53:43</t>
  </si>
  <si>
    <t>80+金卡-普通区域-潍城区-崔家官庄自然村-15763018852-300M-宽带上网投诉-次数0-20240716175215X535579435</t>
  </si>
  <si>
    <t>20240716175215X535579435</t>
  </si>
  <si>
    <t xml:space="preserve">【农村网络投诉】流程受理流水号：20240716175108157630188521119601
客户号码:15763018852
客户姓名:韩**
投诉地市:潍坊
来话流水:2024071617491524620812775
宽带账号:15763018852
宽带账号归属地市:潍坊
宽带账号归属区县:潍城区
故障地址:潍坊潍城区军埠口综合项目区崔家官庄崔家官庄自然村17号箱在村中东数第一个十字路口西305米北数第二排房旁*********
联系电话:15763018852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17:51:19
具体故障现象:PON灯闪，光钎线插紧捋顺，重启未恢复
客户其他诉求:
</t>
  </si>
  <si>
    <t>2024-07-16 18:07:36</t>
  </si>
  <si>
    <t>2024-07-16 18:07:57</t>
  </si>
  <si>
    <t>SD-057-240716-083647-4683</t>
  </si>
  <si>
    <t>2024-07-16 16:07:50</t>
  </si>
  <si>
    <t>80+普通-普通区域-寿光市-方东村自然村-15169628196-1000M-宽带上网投诉-次数0-202407160000435162</t>
  </si>
  <si>
    <t>2024-07-17 17:08:00</t>
  </si>
  <si>
    <t>202407160000435162</t>
  </si>
  <si>
    <t>202407160000435162#宽带账号：15169628196；宽带地址：潍坊寿光市东埠方东村方东村自然村20号箱；客户来电反映宽带无法上网，客户不配合排障，要求师傅上门，请协助处理，谢谢！联系电话：15169628196；联系人：先生；来电流水：2024071616034231820845235</t>
  </si>
  <si>
    <t>2024-07-16 16:11:38</t>
  </si>
  <si>
    <t>2024-07-16 16:12:03</t>
  </si>
  <si>
    <t>SD-851-285851-32906-2488</t>
  </si>
  <si>
    <t>SD-057-240716-298650-6290</t>
  </si>
  <si>
    <t>2024-07-16 19:02:23</t>
  </si>
  <si>
    <t>普通区域-青州市-衡王府大集-13869631665-1000M-宽带上网投诉-次数0-20240716190012X612652615</t>
  </si>
  <si>
    <t>20240716190012X612652615</t>
  </si>
  <si>
    <t xml:space="preserve">流程受理流水号：20240716185831138696316651130008
客户号码:13869631665
客户姓名:郑**
投诉地市:潍坊
来话流水:2024071618575521420828436
宽带账号:13869631665
宽带账号归属地市:潍坊
宽带账号归属区县:青州市
故障地址:潍坊青州市益都街道驼山路衡王府大集紧急扩容1号箱（超市对面）*********
联系电话:15615766885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故障时间:2024-07-16 18:57:53
具体故障现象:网速慢卡顿，检查网线，所有网站都慢，超5类网线，千兆路由器，一号千兆口，重启设备,放在宽阔地方
客户其他诉求:
</t>
  </si>
  <si>
    <t>2024-07-16 19:03:56</t>
  </si>
  <si>
    <t>2024-07-16 19:04:20</t>
  </si>
  <si>
    <t>SD-851-289039-7419-24338</t>
  </si>
  <si>
    <t>SD-057-240716-847130-5426</t>
  </si>
  <si>
    <t>2024-07-16 17:32:23</t>
  </si>
  <si>
    <t>普通区域-诸城市-金屋小区南区-13563601581-300M-宽带上网投诉-次数0-20240716173018X218786494</t>
  </si>
  <si>
    <t>2024-07-17 18:33:00</t>
  </si>
  <si>
    <t>20240716173018X218786494</t>
  </si>
  <si>
    <t xml:space="preserve">流程受理流水号：20240716172741135636015811114904
客户号码:13563601581
客户姓名:王*
投诉地市:潍坊
来话流水:2024071617270036020876972
宽带账号:13563601581
宽带账号归属地市:潍坊
宽带账号归属区县:诸城市
故障地址:潍坊诸城市密州街道南外环金屋小区南区12号楼*********
联系电话:13563601581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故障细类:宽带网速慢/卡顿
携转原因:
故障时间:2024-07-15 17:28:41
网站/APP/游戏名称:手机百度，电脑视频
具体故障现象:网速慢卡顿，
客户其他诉求:
</t>
  </si>
  <si>
    <t>2024-07-16 17:37:52</t>
  </si>
  <si>
    <t>2024-07-16 17:38:25</t>
  </si>
  <si>
    <t>SD-057-240716-984732-5919</t>
  </si>
  <si>
    <t>2024-07-16 18:18:16</t>
  </si>
  <si>
    <t>普通区域-青州市-国泰家园二期-18866646410-300M-魔百和投诉-次数0-202407160000544547</t>
  </si>
  <si>
    <t>202407160000544547</t>
  </si>
  <si>
    <t>202407160000544547#流程受理流水号：20240716181553188666464101124024
客户号码:18866646410
客户姓名:郑**
投诉地市:潍坊
来话流水:2024071618132731320828438
宽带账号:18866646410
宽带账号归属地市:潍坊
宽带账号归属区县:青州市
故障地址:潍坊青州市东夏镇昭德路国泰家园二期21号楼*********
联系电话:13854443138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故障细类:移动高清电视故障(专席)
携转原因:
故障时间:2024-07-16 18:21:13
魔百和单播/组播:组播
具体故障现象:电视提示网络类错误，22002
客户其他诉求:
魔百和单/组播：组播;宽带小区$[国泰家园二期]$</t>
  </si>
  <si>
    <t>2024-07-16 18:22:53</t>
  </si>
  <si>
    <t>2024-07-16 18:23:17</t>
  </si>
  <si>
    <t>SD-057-240716-172895-4705</t>
  </si>
  <si>
    <t>2024-07-16 16:08:46</t>
  </si>
  <si>
    <t>80+普通-普通区域-诸城市-东升龙华园C区-13964679058-300M-宽带上网投诉-次数0-202407160000436726</t>
  </si>
  <si>
    <t>2024-07-17 17:09:00</t>
  </si>
  <si>
    <t>202407160000436726</t>
  </si>
  <si>
    <t>202407160000436726#流程受理流水号：20240716160714139646790581097399
客户号码:13964679058
客户姓名:谷**
投诉地市:潍坊
来话流水:2024071615562911320852843
宽带账号:13964679058
宽带账号归属地市:潍坊
宽带账号归属区县:诸城市
故障地址:潍坊诸城市龙都街道潍徐街东升龙华园C区11号楼*********
联系电话:18253266087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故障细类:宽带无法上网(专席)
携转原因:
故障时间:2024-07-16 16:07:28
具体故障现象:提示网络无法连接，指导客户重启光猫、路由器，重新插拔网线，未恢复，请协助处理谢谢。
客户其他诉求:
;宽带小区$[东升龙华园C区]$</t>
  </si>
  <si>
    <t>2024-07-16 16:15:15</t>
  </si>
  <si>
    <t>2024-07-16 16:15:49</t>
  </si>
  <si>
    <t>SD-057-240716-495763-5945</t>
  </si>
  <si>
    <t>2024-07-16 18:20:43</t>
  </si>
  <si>
    <t>【追1】普通区域--null-15376699456-宽带上网投诉-次数0-20240716181530X930297716</t>
  </si>
  <si>
    <t>20240716181530X930297716</t>
  </si>
  <si>
    <t>客户来电反映移动师傅把电信宽带网线损坏无上上网，要求给维修，地址，潍坊寿光海逸数码城3号楼9楼，流水2024071618062207220871504联系电话15376699456提及工信部。要求7点前维修</t>
  </si>
  <si>
    <t>SD-057-240716-397582-4614</t>
  </si>
  <si>
    <t>2024-07-16 15:57:52</t>
  </si>
  <si>
    <t>(目标)普通区域-寿光市-凯马小区-13606475109-300M-宽带上网投诉-次数0-202407160000429975</t>
  </si>
  <si>
    <t>202407160000429975</t>
  </si>
  <si>
    <t>202407160000429975#宽带账号：13606475109；宽带地址：潍坊寿光市洛城街道富士街凯马花园8号楼；客户来电反映宽带网速慢，客户不配合线上排障，要求上门，请协助处理，谢谢！联系电话：17190930115；联系人：先生；来电流水：2024071615522489420899338</t>
  </si>
  <si>
    <t>2024-07-16 16:12:59</t>
  </si>
  <si>
    <t>2024-07-16 16:14:09</t>
  </si>
  <si>
    <t>SD-057-240716-981425-5047</t>
  </si>
  <si>
    <t>2024-07-16 16:50:18</t>
  </si>
  <si>
    <t>80+银卡-普通区域-昌邑市-北马村-13791857955-100M-宽带上网投诉-次数0-202407160000469844</t>
  </si>
  <si>
    <t>2024-07-17 17:51:00</t>
  </si>
  <si>
    <t>202407160000469844</t>
  </si>
  <si>
    <t>202407160000469844#宽带帐号： 13791857955
宽带地址：潍坊昌邑市南逄镇北马村北马村16号箱韩福坤*********
客户来电表示宽带不能用 ，经查询客户侧为质差终端，请协助上门更换终端并一并处理故障问题，谢谢！联系电话：13791857955，联系人：来电流水：2024071616475721720805542</t>
  </si>
  <si>
    <t>2024-07-16 16:51:52</t>
  </si>
  <si>
    <t>2024-07-16 16:52:23</t>
  </si>
  <si>
    <t>SD-057-240716-078694-6256</t>
  </si>
  <si>
    <t>2024-07-16 18:58:44</t>
  </si>
  <si>
    <t>80+银卡-普通区域--null--魔百和投诉-次数0-202407160000335354</t>
  </si>
  <si>
    <t>202407160000335354</t>
  </si>
  <si>
    <t>202407160000335354#客户来电反映对前期工单流水号：202407140000123302，处理结果不满意，客户称一直没有工作人员联系，要求再次处理，请协助处理，谢谢
联系电话：本机，联系人：先生，流水：2024071613504844320816160</t>
  </si>
  <si>
    <t>家庭咨询-&gt;产品质量-&gt;商客融合套餐-&gt;互联网电视(移动高清)-&gt;功能使用-&gt;无法进入播放界面-&gt;全局流转</t>
  </si>
  <si>
    <t>SD-057-240716-346185-6251</t>
  </si>
  <si>
    <t>2024-07-16 18:56:45</t>
  </si>
  <si>
    <t>80+白金-普通区域-潍城区-苹果园小区-18863621502-1000M-魔百和投诉-次数0-202407160000564464</t>
  </si>
  <si>
    <t>202407160000564464</t>
  </si>
  <si>
    <t>202407160000564464#流程受理流水号：20240716184912188636215021128783
客户号码:18863621502
客户姓名:魏**
投诉地市:潍坊
来话流水:2024071618482932920870802
宽带账号:18863621502
宽带账号归属地市:潍坊
宽带账号归属区县:潍城区
故障地址:潍坊潍城区北关街道向阳路苹果园小区7号楼*********
联系电话:19812465298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故障时间:2024-07-16 18:48:14
魔百和单播/组播:组播
具体故障现象:电视机提示无信号，切换信号源，拔插高清线
客户其他诉求:
魔百和单/组播：组播;宽带小区$[苹果园小区]$</t>
  </si>
  <si>
    <t>2024-07-16 19:08:56</t>
  </si>
  <si>
    <t>2024-07-16 19:09:39</t>
  </si>
  <si>
    <t>SD-851-280954-174-9531</t>
  </si>
  <si>
    <t>SD-057-240716-792843-5429</t>
  </si>
  <si>
    <t>2024-07-16 17:32:34</t>
  </si>
  <si>
    <t>普通区域-安丘市-教师公寓-15169496524-100M-宽带上网投诉-次数0-20240716173049X249424988</t>
  </si>
  <si>
    <t>20240716173049X249424988</t>
  </si>
  <si>
    <t xml:space="preserve">流程受理流水号：20240716172926151694965241115262
客户号码:15169496524
客户姓名:辛**
投诉地市:潍坊
来话流水:2024071617290495520800827
宽带账号:15169496524
宽带账号归属地市:潍坊
宽带账号归属区县:安丘市
故障地址:潍坊安丘市兴安街道人民路教师公寓8号楼*********
联系电话:15169496524
联系人:先生/女士
工单紧急程度:非常紧急
是否有升级投诉倾向:是
是否重复投诉:否
是否携转意向:否
是否投诉倾向:是
是否智能网关:智能网关
当前是否在线:否
接入方式:FTTH
端到端诊断结果:状态正常
是否质差终端:无质差信息
光功率:无
故障大类:宽带/电视
故障细类:宽带无法上网
携转原因:
故障时间:2024-07-16 17:30:30
具体故障现象:提示网络无法连接，
客户其他诉求:
</t>
  </si>
  <si>
    <t>2024-07-16 17:35:26</t>
  </si>
  <si>
    <t>2024-07-16 17:36:06</t>
  </si>
  <si>
    <t>SD-057-240716-023689-5428</t>
  </si>
  <si>
    <t>2024-07-16 17:32:30</t>
  </si>
  <si>
    <t>普通区域-潍城区-庙埠自然村-15153608825-500M-宽带上网投诉-次数0-20240716173048X248014814</t>
  </si>
  <si>
    <t>20240716173048X248014814</t>
  </si>
  <si>
    <t xml:space="preserve">【农村网络投诉】流程受理流水号：20240716173017151536088251115442
客户号码:15153608825
客户姓名:陈**
投诉地市:潍坊
来话流水:2024071617293652020806664
宽带账号:15153608825
宽带账号归属地市:潍坊
宽带账号归属区县:潍城区
故障地址:潍坊潍城区于河街道庙埠庙埠自然村潍城庙埠扩容27#郭祥房子旁*********
联系电话:15153608825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17:30:27
具体故障现象:光猫亮红灯，
客户其他诉求:
</t>
  </si>
  <si>
    <t>2024-07-16 17:34:27</t>
  </si>
  <si>
    <t>2024-07-16 17:35:09</t>
  </si>
  <si>
    <t>2024-07-16 19:44:03</t>
  </si>
  <si>
    <t>【重投】-【调研】-80+普通-普通区域-青州市-北营小区-15154479117-300M-宽带上网投诉-次数0-20240716194103X638781920 一级督办</t>
  </si>
  <si>
    <t>20240716194103X638781920</t>
  </si>
  <si>
    <t>2024-07-16 19:52:59</t>
  </si>
  <si>
    <t>2024-07-16 19:54:40</t>
  </si>
  <si>
    <t>SD-057-240716-378695-6862</t>
  </si>
  <si>
    <t>2024-07-16 19:58:24</t>
  </si>
  <si>
    <t>普通区域-潍城区-官路村-15094992346-100M-宽带上网投诉-次数0-202407160000590020</t>
  </si>
  <si>
    <t>202407160000590020</t>
  </si>
  <si>
    <t xml:space="preserve">202407160000590020#流程受理流水号：20240716195625150949923461136833
客户号码:15094992346
客户姓名:周**
投诉地市:潍坊
来话流水:2024071619555103620839915
宽带账号:15094992346
宽带账号归属地市:潍坊
宽带账号归属区县:潍城区
故障地址:潍坊潍城区乐埠山生态经济发展区官路村官路村2#分纤箱老村委街南2排西墙*********
联系电话:13515367395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19:57:16
具体故障现象:光猫灯正常但电脑手机无法上网，
客户其他诉求:
</t>
  </si>
  <si>
    <t>2024-07-16 19:58:47</t>
  </si>
  <si>
    <t>SD-057-240716-235849-6813</t>
  </si>
  <si>
    <t>2024-07-16 19:53:12</t>
  </si>
  <si>
    <t>普通区域-高密市-郇李家-13562671200-500M-宽带上网投诉-次数0-20240716195037X637476544</t>
  </si>
  <si>
    <t>20240716195037X637476544</t>
  </si>
  <si>
    <t xml:space="preserve">【农村网络投诉】流程受理流水号：20240716195010135626712001136147
客户号码:13562671200
客户姓名:刘**
投诉地市:潍坊
来话流水:2024071619494874620810108
宽带账号:13562671200
宽带账号归属地市:潍坊
宽带账号归属区县:高密市
故障地址:潍坊高密市大牟家镇郇李家行政村郇李家高密郇李家吴元军16号箱*********
联系电话:13562671200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故障时间:2024-07-16 19:50:59
具体故障现象:打不开网页，
客户其他诉求:
</t>
  </si>
  <si>
    <t>2024-07-16 19:55:43</t>
  </si>
  <si>
    <t>2024-07-16 19:56:29</t>
  </si>
  <si>
    <t>SD-057-240716-152037-6809</t>
  </si>
  <si>
    <t>2024-07-16 19:53:04</t>
  </si>
  <si>
    <t>80+普通-普通区域-诸城市-大高乐埠自然村-13455625475-300M-宽带上网投诉-次数0-202407160000588296</t>
  </si>
  <si>
    <t>202407160000588296</t>
  </si>
  <si>
    <t>202407160000588296#宽带账号：*13455625475*；宽带地址：*潍坊诸城市密州街道大高乐埠大高乐埠自然村大高乐埠村东13#；客户来电反映宽带不在线，客户要求师傅上门，请协助处理，谢谢！联系电话：13455625475；联系人：刘**；来电流水：2024071619493767620809166*。</t>
  </si>
  <si>
    <t>2024-07-16 19:54:55</t>
  </si>
  <si>
    <t>2024-07-16 19:55:19</t>
  </si>
  <si>
    <t>2024-07-16 17:20:31</t>
  </si>
  <si>
    <t>80+银卡-普通区域-潍城区-名都百盛园-15963678222-200M-宽带上网投诉-次数0-20240716171914X554220511 一级督办</t>
  </si>
  <si>
    <t>2024-07-17 18:21:00</t>
  </si>
  <si>
    <t>20240716171914X554220511</t>
  </si>
  <si>
    <t>2024-07-16 17:23:54</t>
  </si>
  <si>
    <t>2024-07-16 17:24:23</t>
  </si>
  <si>
    <t>SD-057-240716-854106-5006</t>
  </si>
  <si>
    <t>2024-07-16 16:46:33</t>
  </si>
  <si>
    <t>【调研】-普通区域-诸城市-昌城西河崖自然村-13305360212-1000M-宽带上网投诉-次数0-202407160000469507</t>
  </si>
  <si>
    <t>2024-07-17 17:47:00</t>
  </si>
  <si>
    <t>202407160000469507</t>
  </si>
  <si>
    <t>202407160000469507#宽带账号：2024071616440835220858075；宽带地址：潍坊诸城市昌城镇西河崖昌城西河崖自然村西河崖村客户来电反映宽带无法上网，客户不在现场，无法配合线上指导/客户不配合排障，要求上门，请协助处理，谢谢！联系电话：17353678960；联系人：璩**；来电流水：2024071616440835220858075</t>
  </si>
  <si>
    <t>2024-07-16 16:50:56</t>
  </si>
  <si>
    <t>2024-07-16 16:51:14</t>
  </si>
  <si>
    <t>SD-057-240716-841297-5968</t>
  </si>
  <si>
    <t>2024-07-16 18:23:27</t>
  </si>
  <si>
    <t>【调研】-80+金卡-普通区域-安丘市-宋家园新华府-15165698054-1000M-宽带上网投诉-次数0-20240716182250X370263779</t>
  </si>
  <si>
    <t>20240716182250X370263779</t>
  </si>
  <si>
    <t xml:space="preserve">流程受理流水号：20240716182205151656980541124981
客户号码:15165698054
客户姓名:邹*
投诉地市:潍坊
来话流水:2024071618211582120888145
宽带账号:15165698054
宽带账号归属地市:潍坊
宽带账号归属区县:安丘市
故障地址:潍坊安丘市兴安街道和平路宋家园新华府东区2号楼*********
联系电话:18363699680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18:22:13
具体故障现象:光猫亮红灯，
客户其他诉求:
</t>
  </si>
  <si>
    <t>2024-07-16 18:25:04</t>
  </si>
  <si>
    <t>2024-07-16 18:25:30</t>
  </si>
  <si>
    <t>SD-851-248824-7504-2180</t>
  </si>
  <si>
    <t>SD-057-240716-058723-5503</t>
  </si>
  <si>
    <t>2024-07-16 17:41:18</t>
  </si>
  <si>
    <t>【调研】-普通区域-昌乐县-矿机老家属院楼-13165267277-300M-宽带上网投诉-次数0-20240716173931X771497740</t>
  </si>
  <si>
    <t>2024-07-17 18:42:00</t>
  </si>
  <si>
    <t>20240716173931X771497740</t>
  </si>
  <si>
    <t xml:space="preserve">流程受理流水号：20240716173833131652672771117092
客户号码:13165267277
客户姓名:宋**
投诉地市:潍坊
来话流水:2024071617354637920874405
宽带账号:13165267277
宽带账号归属地市:潍坊
宽带账号归属区县:昌乐县
故障地址:潍坊昌乐县城关街道利民街矿机老家属院楼南楼*********
联系电话:13165267277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17:38:33
具体故障现象:光猫亮红灯，光纤线插紧捋顺重启未恢复
客户其他诉求:
</t>
  </si>
  <si>
    <t>2024-07-16 17:43:05</t>
  </si>
  <si>
    <t>2024-07-16 17:43:29</t>
  </si>
  <si>
    <t>SD-057-240716-348159-6212</t>
  </si>
  <si>
    <t>2024-07-16 18:53:13</t>
  </si>
  <si>
    <t>80+普通-普通区域-昌乐县-陈木匠官庄村-13583640218-200M-宽带上网投诉-次数0-20240716185045X451207460</t>
  </si>
  <si>
    <t>20240716185045X451207460</t>
  </si>
  <si>
    <t xml:space="preserve">【农村网络投诉】流程受理流水号：20240716184840135836402181128708
客户号码:13583640218
客户姓名:于**
投诉地市:潍坊
来话流水:2024071618481852620869737
宽带账号:13583640218
宽带账号归属地市:潍坊
宽带账号归属区县:昌乐县
故障地址:潍坊昌乐县乔官镇陈木匠官庄村陈木匠官庄村陈木匠官庄村4#（村中王常银）*********
联系电话:18765112754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18:49:41
具体故障现象:打不开网页，
客户其他诉求:
</t>
  </si>
  <si>
    <t>2024-07-16 18:58:08</t>
  </si>
  <si>
    <t>2024-07-16 19:05:14</t>
  </si>
  <si>
    <t>SD-057-240716-978021-4273</t>
  </si>
  <si>
    <t>2024-07-16 15:16:07</t>
  </si>
  <si>
    <t>普通区域-昌邑市-肖家庄子村自然村-15763653015-200M-宽带上网投诉-次数0-202407160000392415</t>
  </si>
  <si>
    <t>2024-07-17 16:17:00</t>
  </si>
  <si>
    <t>202407160000392415</t>
  </si>
  <si>
    <t>202407160000392415#宽带账号：15763653015；宽带地址：潍坊昌邑市石bu镇肖家庄子村；客户来电反映宽带无法使用，客户不在现场，无法配合线上指导，请协助处理，谢谢！联系电话：15763653015；联系人：先生；来电流水：2024071615050222920887408。</t>
  </si>
  <si>
    <t>2024-07-16 15:20:59</t>
  </si>
  <si>
    <t>2024-07-16 15:21:44</t>
  </si>
  <si>
    <t>SD-057-240716-782154-6040</t>
  </si>
  <si>
    <t>2024-07-16 18:33:04</t>
  </si>
  <si>
    <t>80+普通-普通区域-坊子区-龙山坡村自然村-15095222867-500M-宽带上网投诉-次数0-20240716183157X917949486</t>
  </si>
  <si>
    <t>20240716183157X917949486</t>
  </si>
  <si>
    <t xml:space="preserve">【农村网络投诉】流程受理流水号：20240716183009150952228671126194
客户号码:15095222867
客户姓名:曹**
投诉地市:潍坊
来话流水:2024071618285303120843129
宽带账号:15095222867
宽带账号归属地市:潍坊
宽带账号归属区县:坊子区
故障地址:潍坊坊子区荆山洼经济发展区龙山坡村龙山坡村自然村坊子区荆山洼龙山坡中心街中3号*********
联系电话:15006567528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18:59:18
具体故障现象:光猫亮红灯，
客户其他诉求:
</t>
  </si>
  <si>
    <t>2024-07-16 18:36:42</t>
  </si>
  <si>
    <t>2024-07-16 18:39:34</t>
  </si>
  <si>
    <t>SD-057-240716-895732-5691</t>
  </si>
  <si>
    <t>2024-07-16 18:02:02</t>
  </si>
  <si>
    <t>【调研】-普通区域-潍城区-嵇家自然村-15964583389-300M-宽带上网投诉-次数0-20240716175902X942432945</t>
  </si>
  <si>
    <t>20240716175902X942432945</t>
  </si>
  <si>
    <t xml:space="preserve">【农村网络投诉】流程受理流水号：20240716175819159645833891120951
客户号码:15964583389
客户姓名:嵇**
投诉地市:潍坊
来话流水:2024071617575617620898244
宽带账号:15964583389
宽带账号归属地市:潍坊
宽带账号归属区县:潍城区
故障地址:潍坊潍城区望留街道嵇家嵇家自然村扩容16#15号箱往南第三栋房子旁*********
联系电话:15964583389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17:58:42
具体故障现象:频繁掉线，
客户其他诉求:
</t>
  </si>
  <si>
    <t>2024-07-16 18:04:10</t>
  </si>
  <si>
    <t>2024-07-16 18:04:32</t>
  </si>
  <si>
    <t>SD-057-240716-418596-5785</t>
  </si>
  <si>
    <t>2024-07-16 18:08:29</t>
  </si>
  <si>
    <t>【调研】-普通区域-昌邑市-刘家道照自然村-15265645158-200M-宽带上网投诉-次数0-20240716180638X398439900</t>
  </si>
  <si>
    <t>20240716180638X398439900</t>
  </si>
  <si>
    <t xml:space="preserve">【农村网络投诉】流程受理流水号：20240716180524152656451581122284
客户号码:15265645158
客户姓名:刘**
投诉地市:潍坊
来话流水:2024071618050611320860860
宽带账号:15265645158
宽带账号归属地市:潍坊
宽带账号归属区县:昌邑市
故障地址:潍坊昌邑市李家埠镇刘家道照村刘家道照自然村9号箱刘存理*********
联系电话:15265645158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18:06:27
具体故障现象:提示网络无法连接，
客户其他诉求:
</t>
  </si>
  <si>
    <t>2024-07-16 18:13:28</t>
  </si>
  <si>
    <t>2024-07-16 18:13:44</t>
  </si>
  <si>
    <t>SD-057-240716-428176-6849</t>
  </si>
  <si>
    <t>2024-07-16 19:56:38</t>
  </si>
  <si>
    <t>普通区域-昌乐县-于家庄村自然村-15866191177-200M-宽带上网投诉-次数0-20240716195505X905310122</t>
  </si>
  <si>
    <t>20240716195505X905310122</t>
  </si>
  <si>
    <t xml:space="preserve">【农村网络投诉】流程受理流水号：20240716195210158661911771136346
客户号码:15866191177
客户姓名:于**
投诉地市:潍坊
来话流水:2024071619515764220820923
宽带账号:15866191177
宽带账号归属地市:潍坊
宽带账号归属区县:昌乐县
故障地址:潍坊昌乐县朱刘街道于家庄村于家庄村自然村于家庄村2-7#*********
联系电话:15866191177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19:53:13
具体故障现象:打不开网页，
客户其他诉求:
</t>
  </si>
  <si>
    <t>2024-07-16 20:01:34</t>
  </si>
  <si>
    <t>2024-07-16 20:04:27</t>
  </si>
  <si>
    <t>SD-057-240716-751690-4509</t>
  </si>
  <si>
    <t>2024-07-16 15:43:32</t>
  </si>
  <si>
    <t>【调研】-80+金卡-普通区域-寿光市-刘家村-17861222769-200M-宽带上网投诉-次数0-202407160000417723</t>
  </si>
  <si>
    <t>2024-07-17 16:44:00</t>
  </si>
  <si>
    <t>202407160000417723</t>
  </si>
  <si>
    <t xml:space="preserve">202407160000417723#【已关注中国移动10086微信公众号】流程受理流水号：20240716154205178612227691091939
客户号码:17861222769
客户姓名:袁**
投诉地市:潍坊
来话流水:2024071615413919320859272
宽带账号:17861222769
宽带账号归属地市:潍坊
宽带账号归属区县:寿光市
故障地址:潍坊寿光市文家街道刘家庄村刘家村刘家4号箱*********
联系电话:17861222769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15:45:28
具体故障现象:提示网络无法连接，
客户其他诉求:客户侧为质差终端，要求上门更换终端并一并处理故障问题。
</t>
  </si>
  <si>
    <t>2024-07-16 15:46:19</t>
  </si>
  <si>
    <t>2024-07-16 15:46:38</t>
  </si>
  <si>
    <t>SD-057-240716-209731-4550</t>
  </si>
  <si>
    <t>2024-07-16 15:48:37</t>
  </si>
  <si>
    <t>普通区域-寒亭区-中房幸福名都-13792611198-1000M-宽带上网投诉-次数0-202407160000422625</t>
  </si>
  <si>
    <t>202407160000422625</t>
  </si>
  <si>
    <t>202407160000422625#宽带账号：13792611198；宽带地址：潍坊寒亭区寒亭街道幸福路中房幸福名都5号楼；客户来电反映移动高清无网络，客户不在现场，无法配合线上指导，要求师傅上门，请协助处理，谢谢！联系电话：15863615150；联系人：女士；来电流水：2024071615465667620827868。</t>
  </si>
  <si>
    <t>2024-07-16 15:52:32</t>
  </si>
  <si>
    <t>2024-07-16 15:53:03</t>
  </si>
  <si>
    <t>SD-851-313047-10097-14413</t>
  </si>
  <si>
    <t>SD-057-240716-281376-4524</t>
  </si>
  <si>
    <t>2024-07-16 15:45:48</t>
  </si>
  <si>
    <t>80+银卡-普通区域-坊子区-天同四季花园-15153645026-300M-宽带上网投诉-次数0-202407160000418682</t>
  </si>
  <si>
    <t>202407160000418682</t>
  </si>
  <si>
    <t>202407160000418682#：宽带账号：15153645026宽带地址：潍坊坊子区坊子新区凤凰大街天同四季花园3号楼****客户来电反映宽带/移动高清无法使用，要求师傅帮忙尽快处理，请协助处理，谢谢！联系电话：15153645026*；联系人：***；来电流水：2024071615432414720881879</t>
  </si>
  <si>
    <t>2024-07-16 15:55:28</t>
  </si>
  <si>
    <t>2024-07-16 15:55:54</t>
  </si>
  <si>
    <t>SD-851-233984-7352-23519</t>
  </si>
  <si>
    <t>SD-057-240716-782613-6002</t>
  </si>
  <si>
    <t>2024-07-16 18:29:01</t>
  </si>
  <si>
    <t>【重投】-普通区域-高密市-高密农行宿舍一-15153666936-300M-宽带上网投诉-次数0-202407160000548428</t>
  </si>
  <si>
    <t>202407160000548428</t>
  </si>
  <si>
    <t>202407160000548428#宽带账号：15153666936；宽带地址潍坊高密市朝阳街道夷安大道农行宿舍1号楼****：；客户来电反映宽带不能用，要求师傅上门，请协助处理，谢谢！联系电话：13953643636；联系人：；来电流水：。 2024071618255779020822611</t>
  </si>
  <si>
    <t>2024-07-16 18:36:56</t>
  </si>
  <si>
    <t>2024-07-16 18:38:07</t>
  </si>
  <si>
    <t>SD-057-240716-076421-6362</t>
  </si>
  <si>
    <t>2024-07-16 19:11:28</t>
  </si>
  <si>
    <t>【调研】-80+银卡-普通区域-寿光市-稻田沿街-13864665441-200M-宽带上网投诉-次数0-20240716191011X211028801</t>
  </si>
  <si>
    <t>20240716191011X211028801</t>
  </si>
  <si>
    <t xml:space="preserve">流程受理流水号：20240716190835138646654411131324
客户号码:13864665441
客户姓名:禹**
投诉地市:潍坊
来话流水:2024071619045651120869084
宽带账号:13864665441
宽带账号归属地市:潍坊
宽带账号归属区县:寿光市
故障地址:潍坊寿光市稻田镇稻田路稻田沿街稻田沿街5箱（伊人秀服饰外墙）
联系电话:13864665441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故障细类:宽带无法上网(专席)
携转原因:
故障时间:2024-07-16 19:10:03
具体故障现象:光猫灯正常但电脑手机无法上网，
客户其他诉求:
</t>
  </si>
  <si>
    <t>2024-07-16 19:14:50</t>
  </si>
  <si>
    <t>2024-07-16 19:15:18</t>
  </si>
  <si>
    <t>SD-057-240716-746908-6517</t>
  </si>
  <si>
    <t>2024-07-16 19:19:43</t>
  </si>
  <si>
    <t>普通区域-奎文区-紫瑞园-15610580236-1000M-宽带上网投诉-次数0-202407160000573262</t>
  </si>
  <si>
    <t>202407160000573262</t>
  </si>
  <si>
    <t xml:space="preserve">202407160000573262#宽带账号：15610580236；宽带地址：潍坊奎文区高新城区东方路紫瑞园高层10号楼*********；客户来电反映宽带故障，客户不配合排障，要求师傅上门，请协助处理，谢谢！联系电话：本机；联系人：女士 ；来电流水：2024071619170963720837551 </t>
  </si>
  <si>
    <t>2024-07-16 19:21:55</t>
  </si>
  <si>
    <t>SD-851-312213-6271-9140</t>
  </si>
  <si>
    <t>SD-057-240716-685432-5176</t>
  </si>
  <si>
    <t>2024-07-16 17:09:49</t>
  </si>
  <si>
    <t>80+银卡-普通区域-昌乐县-郑王村自然村-13455629906-1000M-宽带上网投诉-次数0-202407160000488036</t>
  </si>
  <si>
    <t>2024-07-17 18:10:00</t>
  </si>
  <si>
    <t>202407160000488036</t>
  </si>
  <si>
    <t xml:space="preserve">202407160000488036#流程受理流水号：20240716170926134556299061111098
客户号码:13455629906
客户姓名:刘**
投诉地市:潍坊
来话流水:2024071617084970520861093
宽带账号:13455629906
宽带账号归属地市:潍坊
宽带账号归属区县:昌乐县
故障地址:潍坊昌乐县宝城街道郑王村郑王村自然村郑王村11#（村中刘启光西墙）*********
联系电话:13455629906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
故障大类:宽带/电视
故障细类:宽带无法上网
携转原因:
故障时间:2024-07-16 17:09:38
具体故障现象:打不开网页，
客户其他诉求:客户侧为质差终端，要求上门更换终端并一并处理故障问题。
</t>
  </si>
  <si>
    <t>2024-07-16 17:13:55</t>
  </si>
  <si>
    <t>2024-07-16 17:14:24</t>
  </si>
  <si>
    <t>SD-057-240716-057298-6599</t>
  </si>
  <si>
    <t>2024-07-16 19:26:38</t>
  </si>
  <si>
    <t>80+银卡-普通区域-滨海-尚书房小区-13515400063-300M-宽带上网投诉-次数0-20240716192502X102795885</t>
  </si>
  <si>
    <t>20240716192502X102795885</t>
  </si>
  <si>
    <t xml:space="preserve">流程受理流水号：20240716192250135154000631133081
客户号码:13515400063
客户姓名:袁**
投诉地市:潍坊
来话流水:2024071619200837920854322
宽带账号:13515400063
宽带账号归属地市:潍坊
宽带账号归属区县:滨海
故障地址:潍坊滨海央子街道北海路尚书房小区4号楼1单元2楼（10号箱）*********
联系电话:15169462298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故障细类:宽带无法上网(专席)
携转原因:
故障时间:2024-07-16 19:20:29
具体故障现象:手机上网易云音乐以及几个私人的app无法使用。其他好用。之前使用正常，路由器wan灯不亮，请协助，谢谢！
客户其他诉求:
</t>
  </si>
  <si>
    <t>2024-07-16 19:27:59</t>
  </si>
  <si>
    <t>2024-07-16 19:29:28</t>
  </si>
  <si>
    <t>SD-057-240716-298541-5448</t>
  </si>
  <si>
    <t>2024-07-16 17:35:07</t>
  </si>
  <si>
    <t>80+银卡-普通区域-安丘市-东大庄村自然村-15169414181-500M-宽带上网投诉-次数0-20240716173248X368433101</t>
  </si>
  <si>
    <t>2024-07-17 18:36:00</t>
  </si>
  <si>
    <t>20240716173248X368433101</t>
  </si>
  <si>
    <t xml:space="preserve">【农村网络投诉】流程受理流水号：20240716172935151694141811115295
客户号码:15169414181
客户姓名:李**
投诉地市:潍坊
来话流水:2024071617291359720802417
宽带账号:15169414181
宽带账号归属地市:潍坊
宽带账号归属区县:安丘市
故障地址:潍坊安丘市大城埠东大庄村东大庄村自然村东大庄二次追加7号箱李玉茹*********
联系电话:15169414181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17:31:11
具体故障现象:光猫亮红灯，
客户其他诉求:
</t>
  </si>
  <si>
    <t>2024-07-16 17:37:19</t>
  </si>
  <si>
    <t>2024-07-16 17:39:03</t>
  </si>
  <si>
    <t>SD-851-337083-9517-10657</t>
  </si>
  <si>
    <t>SD-057-240716-528916-4428</t>
  </si>
  <si>
    <t>2024-07-16 15:32:23</t>
  </si>
  <si>
    <t>【调研】-(目标)普通区域-诸城市-香柏国际-15165682132-300M-宽带上网投诉-次数0-20240716153131X916305770</t>
  </si>
  <si>
    <t>20240716153131X916305770</t>
  </si>
  <si>
    <t xml:space="preserve">流程受理流水号：20240716153000151656821321089269
客户号码:15165682132
客户姓名:闫**
投诉地市:潍坊
来话流水:2024071615281542920885605
宽带账号:15165682132
宽带账号归属地市:潍坊
宽带账号归属区县:诸城市
故障地址:潍坊诸城市龙都街道西外环路香柏国际12号楼
联系电话:15165682132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故障细类:宽带无法上网(专席)
携转原因:
故障时间:2024-07-16 15:31:26
具体故障现象:网速慢卡顿，
客户其他诉求:
</t>
  </si>
  <si>
    <t>2024-07-16 15:44:01</t>
  </si>
  <si>
    <t>2024-07-16 15:44:31</t>
  </si>
  <si>
    <t>SD-851-315152-3895-26679</t>
  </si>
  <si>
    <t>SD-057-240716-749168-4447</t>
  </si>
  <si>
    <t>2024-07-16 15:35:06</t>
  </si>
  <si>
    <t>普通区域-安丘市-小河口村自然村-15684344817-200M-宽带上网投诉-次数0-20240716153256X176520352</t>
  </si>
  <si>
    <t>2024-07-17 16:36:00</t>
  </si>
  <si>
    <t>20240716153256X176520352</t>
  </si>
  <si>
    <t xml:space="preserve">【农村网络投诉】流程受理流水号：20240716152846156843448171089017
客户号码:15684344817
客户姓名:李**
投诉地市:潍坊
来话流水:2024071615254125920852796
宽带账号:15684344817
宽带账号归属地市:潍坊
宽带账号归属区县:安丘市
故障地址:潍坊安丘市红沙沟镇小河口村小河口村自然村小河口村8号箱陆锡钧*********
联系电话:15684344817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故障时间:2024-07-16 15:30:25
具体故障现象:网速慢卡顿，
客户其他诉求:
</t>
  </si>
  <si>
    <t>2024-07-16 15:43:50</t>
  </si>
  <si>
    <t>2024-07-16 15:44:24</t>
  </si>
  <si>
    <t>SD-057-240716-864537-4938</t>
  </si>
  <si>
    <t>2024-07-16 16:35:18</t>
  </si>
  <si>
    <t>普通区域-坊子区-东扶村-13406670144-500M-宽带上网投诉-次数0-20240716163225X745325746</t>
  </si>
  <si>
    <t>2024-07-17 17:36:00</t>
  </si>
  <si>
    <t>20240716163225X745325746</t>
  </si>
  <si>
    <t xml:space="preserve">【农村网络投诉】流程受理流水号：20240716162944134066701441102358
客户号码:13406670144
客户姓名:王***********
投诉地市:潍坊
来话流水:2024071616291611320872530
宽带账号:13406670144
宽带账号归属地市:潍坊
宽带账号归属区县:峡山区
故障地址:潍坊峡山区太堡庄街道（丈岭）东扶村行政村东扶村2号箱*********
联系电话:13406670144
联系人:先生
工单紧急程度:一般
是否有升级投诉倾向:否
是否重复投诉:否
是否携转意向:否
是否投诉倾向:否
是否智能网关:
当前是否在线:否
接入方式:FTTH
端到端诊断结果:状态正常
是否质差终端:无质差信息
光功率:无
故障大类:宽带/电视
故障细类:宽带无法上网(专席)
携转原因:
故障时间:2024-07-16 16:32:36
具体故障现象:光猫亮红灯，
客户其他诉求:
</t>
  </si>
  <si>
    <t>2024-07-16 16:50:50</t>
  </si>
  <si>
    <t>2024-07-16 16:51:25</t>
  </si>
  <si>
    <t>SD-851-251566-5046-14744</t>
  </si>
  <si>
    <t>SD-057-240716-064581-4918</t>
  </si>
  <si>
    <t>2024-07-16 16:32:13</t>
  </si>
  <si>
    <t>80+银卡-普通区域-诸城市-永和家园-15165682011-300M-宽带上网投诉-次数0-20240716162939X579805348</t>
  </si>
  <si>
    <t>2024-07-17 17:33:00</t>
  </si>
  <si>
    <t>20240716162939X579805348</t>
  </si>
  <si>
    <t xml:space="preserve">【农村网络投诉】流程受理流水号：20240716162734151656820111101896
客户号码:15165682011
客户姓名:杨**
投诉地市:潍坊
来话流水:2024071616181170120831062
宽带账号:15165682011
宽带账号归属地市:潍坊
宽带账号归属区县:诸城市
故障地址:潍坊诸城市龙都街道大水泊村永和家园8号楼*********
联系电话:15165682011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故障时间:2024-07-16 16:27:29
具体故障现象:网速慢卡顿，路由器年限未超过，位置开阔，重启未恢复
客户其他诉求:
</t>
  </si>
  <si>
    <t>2024-07-16 16:41:44</t>
  </si>
  <si>
    <t>2024-07-16 16:45:14</t>
  </si>
  <si>
    <t>SD-057-240716-357410-4608</t>
  </si>
  <si>
    <t>2024-07-16 15:56:49</t>
  </si>
  <si>
    <t>80+金卡-普通区域-诸城市-赵家近戈庄自然村-13864668196-300M-宽带上网投诉-次数0-202407160000428371</t>
  </si>
  <si>
    <t>202407160000428371</t>
  </si>
  <si>
    <t>202407160000428371#13864668196客户来电反映家里宽带无法上网，客户不支持线上排障，请协助谢谢 联系人：先生 联系电话：本机 来电流水： 2024071615532739720812748</t>
  </si>
  <si>
    <t>2024-07-16 15:58:03</t>
  </si>
  <si>
    <t>2024-07-16 15:58:29</t>
  </si>
  <si>
    <t>SD-057-240716-619543-6743</t>
  </si>
  <si>
    <t>2024-07-16 19:43:56</t>
  </si>
  <si>
    <t>【调研】-80+普通-普通区域-高密市-何家村-13953622582-100M-魔百和投诉-次数0-202407160000586547</t>
  </si>
  <si>
    <t>202407160000586547</t>
  </si>
  <si>
    <t>202407160000586547#流程受理流水号：20240716194243139536225821135327
客户号码:13953622582
客户姓名:孟**
投诉地市:潍坊
来话流水:2024071619400839220860060
宽带账号:13953622582
宽带账号归属地市:潍坊
宽带账号归属区县:高密市
故障地址:潍坊高密市柏城镇何家村行政村何家村21号何金贵屋山*********
联系电话:13953622582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故障细类:移动高清电视故障(专席)
携转原因:
故障时间:2024-07-16 19:41:35
魔百和单播/组播:组播
具体故障现象:电视直播或点播无法观看，已经拔插网线，重启魔百盒，配置网络未恢复，请尽快处理谢谢
客户其他诉求:
魔百和单/组播：组播;宽带小区$[何家村]$</t>
  </si>
  <si>
    <t>2024-07-16 19:45:58</t>
  </si>
  <si>
    <t>2024-07-16 19:46:34</t>
  </si>
  <si>
    <t>SD-851-254513-26397-6383</t>
  </si>
  <si>
    <t>SD-057-240716-806234-6726</t>
  </si>
  <si>
    <t>2024-07-16 19:40:05</t>
  </si>
  <si>
    <t>80+银卡-普通区域-诸城市-金东世纪城-15095217711-300M-宽带上网投诉-次数0-202407160000585923</t>
  </si>
  <si>
    <t>202407160000585923</t>
  </si>
  <si>
    <t>202407160000585923#流程受理流水号：20240716193840150952177111134881
客户号码:15095217711
客户姓名:鞠**
投诉地市:潍坊
来话流水:2024071619331134320824059
宽带账号:15095217711
宽带账号归属地市:潍坊
宽带账号归属区县:诸城市
故障地址:潍坊诸城市密州街道东武街金东世纪城33号楼803
联系电话:15095217711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故障细类:宽带无法上网(专席)
携转原因:
故障时间:2024-07-16 19:38:57
具体故障现象:提示网络无法连接，已将设备断电重启后未恢复，请协助谢谢
客户其他诉求:
;宽带小区$[金东世纪城]$</t>
  </si>
  <si>
    <t>2024-07-16 19:44:27</t>
  </si>
  <si>
    <t>2024-07-16 19:44:59</t>
  </si>
  <si>
    <t>SD-057-240716-196735-5845</t>
  </si>
  <si>
    <t>2024-07-16 18:11:14</t>
  </si>
  <si>
    <t>普通区域-寒亭区-西高村自然村-15065611267-1000M-宽带上网投诉-次数0-20240716180841X521060307</t>
  </si>
  <si>
    <t>20240716180841X521060307</t>
  </si>
  <si>
    <t xml:space="preserve">【农村网络投诉】流程受理流水号：20240716180707150656112671122583
客户号码:15065611267
客户姓名:孙**
投诉地市:潍坊
来话流水:2024071618035856220851338
宽带账号:15065611267
宽带账号归属地市:潍坊
宽带账号归属区县:寒亭区
故障地址:潍坊寒亭区朱里镇西高村西高村自然村西高村5号箱*********
联系电话:18363642299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18:08:16
具体故障现象:光猫亮红灯，
客户其他诉求:
</t>
  </si>
  <si>
    <t>2024-07-16 18:12:58</t>
  </si>
  <si>
    <t>2024-07-16 18:13:30</t>
  </si>
  <si>
    <t>SD-851-305686-2421-25960</t>
  </si>
  <si>
    <t>SD-057-240716-165832-4422</t>
  </si>
  <si>
    <t>2024-07-16 15:31:43</t>
  </si>
  <si>
    <t>【重投】-普通区域-寿光市-古二村自然村-15169578732-200M-宽带上网投诉-次数0-202407160000407423</t>
  </si>
  <si>
    <t>2024-07-17 16:32:00</t>
  </si>
  <si>
    <t>202407160000407423</t>
  </si>
  <si>
    <t xml:space="preserve">202407160000407423#宽带账号：15169578732；宽带地址：潍坊寿光市古城古二村；客户来电反映宽带网络无法使用，客户不在现场，无法配合线上指导，要求师傅上门，请协助处理，谢谢！联系电话：15763622456；联系人：先生；来电流水：2024071615290468920896100。 </t>
  </si>
  <si>
    <t>2024-07-16 15:33:33</t>
  </si>
  <si>
    <t>2024-07-16 15:34:33</t>
  </si>
  <si>
    <t>SD-057-240716-825976-4462</t>
  </si>
  <si>
    <t>2024-07-16 15:35:54</t>
  </si>
  <si>
    <t>普通区域--null--宽带上网投诉-次数0-202407150000549540</t>
  </si>
  <si>
    <t>202407150000549540</t>
  </si>
  <si>
    <t>202407150000549540#受理号码 : 17853675789客户姓名 : 赵**号码归属地 : 潍坊高密 － 高密-张鲁网格-铁通大众直销用户品牌 : 动感地带客户来电反映在7月6日办理的宽带现在无法安装，安装师傅告知目前没有宽带端口，客户要求不满，要求将手机号码销户不用此号码了，请处理，谢谢！联系电话 17853675789流水2024071517382791920852588地址潍坊高密市阚家镇双羊店双羊店自然村高密双羊店扩容孙世华，提单人s1000065丢单\超48小时202407110000430761</t>
  </si>
  <si>
    <t>SD-057-240716-847613-4914</t>
  </si>
  <si>
    <t>2024-07-16 16:31:56</t>
  </si>
  <si>
    <t>普通区域-高密市-幸福村聚类-15866575267-200M-宽带上网投诉-次数0-202407160000458167</t>
  </si>
  <si>
    <t>2024-07-17 17:32:00</t>
  </si>
  <si>
    <t>202407160000458167</t>
  </si>
  <si>
    <t xml:space="preserve">202407160000458167#15866575267客户来电反映本机宽带无法连接 ，影响使用 ,经排障解释不认可，要求尽快处理，请协助谢谢.
联系人：先生   联系电话：本机       来电流水:     2024071616283492720863724
 </t>
  </si>
  <si>
    <t>2024-07-16 16:35:54</t>
  </si>
  <si>
    <t>2024-07-16 16:36:14</t>
  </si>
  <si>
    <t>SD-057-240716-285647-4915</t>
  </si>
  <si>
    <t>2024-07-16 16:32:02</t>
  </si>
  <si>
    <t>80+银卡-普通区域-昌邑市-引黄济青-15163679162-300M-宽带上网投诉-次数0-20240716162901X541373235</t>
  </si>
  <si>
    <t>20240716162901X541373235</t>
  </si>
  <si>
    <t>【预处理派单】宽带账号：15163679162，宽带地址： 潍坊昌邑市城区山前街引黄济青引黄济青2号楼2单元*********，故障现象：无法连接，故障现象类型：LOS亮红灯，客户诉求：室内网线断了，要求上门维修，联系电话：15163679162，通话流水：2024071616273871420851821。接入方式：FTTH，当前是否在线：在线，端到端诊断结果：客户侧设备问题，是否智能网关：是，光功率-17.375489102695706。</t>
  </si>
  <si>
    <t>2024-07-16 16:33:51</t>
  </si>
  <si>
    <t>2024-07-16 16:40:48</t>
  </si>
  <si>
    <t>SD-057-240716-876031-4538</t>
  </si>
  <si>
    <t>2024-07-16 15:47:26</t>
  </si>
  <si>
    <t>(目标)普通区域-青州市-张家河村-15263653811-200M-宽带上网投诉-次数0-20240716154601X961310185</t>
  </si>
  <si>
    <t>2024-07-17 16:48:00</t>
  </si>
  <si>
    <t>20240716154601X961310185</t>
  </si>
  <si>
    <t xml:space="preserve">【农村网络投诉】流程受理流水号：20240716154459152636538111092605
客户号码:15263653811
客户姓名:宋**
投诉地市:潍坊
来话流水:2024071615440825320891299
宽带账号:15263653811
宽带账号归属地市:潍坊
宽带账号归属区县:青州市
故障地址:潍坊青州市云门山街道张家河张家河村10号箱（宋乐芳）*********
联系电话:17864192906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15:43:26
具体故障现象:光猫亮红灯，
客户其他诉求:
</t>
  </si>
  <si>
    <t>2024-07-16 15:49:01</t>
  </si>
  <si>
    <t>2024-07-16 15:49:22</t>
  </si>
  <si>
    <t>SD-057-240716-308542-5187</t>
  </si>
  <si>
    <t>2024-07-16 17:11:02</t>
  </si>
  <si>
    <t>80+金卡-普通区域-青州市-张庄村-15726055627-300M-宽带上网投诉-次数0-20240716170800X880273785</t>
  </si>
  <si>
    <t>2024-07-17 18:12:00</t>
  </si>
  <si>
    <t>20240716170800X880273785</t>
  </si>
  <si>
    <t xml:space="preserve">【农村网络投诉】流程受理流水号：20240716170721157260556271110634
客户号码:15726055627
客户姓名:李**
投诉地市:潍坊
来话流水:2024071617063250820833470
宽带账号:15726055627
宽带账号归属地市:潍坊
宽带账号归属区县:青州市
故障地址:潍坊青州市邵庄镇张庄村张庄村扩6号(杨传正)*********
联系电话:15054451022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17:07:24
具体故障现象:光猫亮红灯，插紧捋顺光纤线重启未恢复
客户其他诉求:
</t>
  </si>
  <si>
    <t>2024-07-16 17:15:51</t>
  </si>
  <si>
    <t>2024-07-16 17:17:20</t>
  </si>
  <si>
    <t>SD-057-240716-327418-5986</t>
  </si>
  <si>
    <t>2024-07-16 18:26:27</t>
  </si>
  <si>
    <t>80+普通-普通区域-寿光市-五星花园-15265621020-300M-宽带上网投诉-次数0-20240716182511X511402711</t>
  </si>
  <si>
    <t>20240716182511X511402711</t>
  </si>
  <si>
    <t xml:space="preserve">流程受理流水号：20240716174627152656210201118659
客户号码:15265621020
客户姓名:邵**
投诉地市:潍坊
来话流水:2024071617454386420877515
宽带账号:15265621020
宽带账号归属地市:潍坊
宽带账号归属区县:寿光市
故障地址:潍坊寿光市圣城街道东升路五星花园2号楼*********
联系电话:15266362502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17:48:54
具体故障现象:光猫灯正常但电脑手机无法上网，
客户其他诉求:
</t>
  </si>
  <si>
    <t>2024-07-16 18:28:00</t>
  </si>
  <si>
    <t>2024-07-16 18:28:47</t>
  </si>
  <si>
    <t>SD-851-251336-17161-9725</t>
  </si>
  <si>
    <t>SD-057-240716-736481-5932</t>
  </si>
  <si>
    <t>2024-07-16 18:20:06</t>
  </si>
  <si>
    <t>80+银卡-普通区域-潍城区-东北董自然村-15064674782-300M-魔百和投诉-次数0-20240716181708X289079520</t>
  </si>
  <si>
    <t>20240716181708X289079520</t>
  </si>
  <si>
    <t>【农村网络投诉】流程受理流水号：20240716181437150646747821123841
客户号码:15064674782
客户姓名:李**
投诉地市:潍坊
来话流水:2024071618114241520814592
宽带账号:15064674782
宽带账号归属地市:潍坊
宽带账号归属区县:潍城区
故障地址:潍坊潍城区军埠口综合项目区东北董东北董自然村18#东数第9条胡同北数第6排西户*********
联系电话:15064674782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故障时间:2024-07-16 18:14:58
魔百和单播/组播:单播
具体故障现象:线上指导未恢复 客户无法完成线上指导
客户其他诉求:
魔百和单/组播：单播</t>
  </si>
  <si>
    <t>2024-07-16 18:24:28</t>
  </si>
  <si>
    <t>2024-07-16 18:24:55</t>
  </si>
  <si>
    <t>SD-057-240716-263905-5966</t>
  </si>
  <si>
    <t>2024-07-16 18:23:20</t>
  </si>
  <si>
    <t>普通区域-安丘市-山东头村自然村-15169416949-100M-宽带上网投诉-次数0-20240716182141X301149706</t>
  </si>
  <si>
    <t>20240716182141X301149706</t>
  </si>
  <si>
    <t xml:space="preserve">【农村网络投诉】流程受理流水号：20240716182055151694169491124811
客户号码:15169416949
客户姓名:刘**
投诉地市:潍坊
来话流水:2024071618185325820870181
宽带账号:15169416949
宽带账号归属地市:潍坊
宽带账号归属区县:安丘市
故障地址:潍坊安丘市大城埠山东头村山东头村自然村山东头二次追加3号箱张书磊*********
联系电话:15169416949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18:18:34
具体故障现象:.光猫亮红灯：拔插捋直光纤线未恢复，请协助处理，谢谢。
客户其他诉求:
</t>
  </si>
  <si>
    <t>2024-07-16 18:52:38</t>
  </si>
  <si>
    <t>2024-07-16 18:53:16</t>
  </si>
  <si>
    <t>SD-057-240716-270563-6600</t>
  </si>
  <si>
    <t>2024-07-16 19:26:42</t>
  </si>
  <si>
    <t>普通区域-寒亭区-西贾小区-13589169969-1000M-宽带上网投诉-次数0-20240716192504X104281364</t>
  </si>
  <si>
    <t>20240716192504X104281364</t>
  </si>
  <si>
    <t xml:space="preserve">流程受理流水号：20240716192415135891699691133227
客户号码:13589169969
客户姓名:张*
投诉地市:潍坊
来话流水:2024071619213577120862231
宽带账号:13589169969
宽带账号归属地市:潍坊
宽带账号归属区县:寒亭区
故障地址:潍坊寒亭区经济开发区民主街西贾小区10号楼3单元302
联系电话:13589169969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故障大类:宽带/电视
故障细类:网速慢/上网掉线(专席)
携转原因:
故障时间:2024-07-16 19:23:12
具体故障现象:网速慢卡顿，
客户其他诉求:
</t>
  </si>
  <si>
    <t>2024-07-16 19:28:01</t>
  </si>
  <si>
    <t>2024-07-16 19:28:38</t>
  </si>
  <si>
    <t>SD-057-240716-892613-6598</t>
  </si>
  <si>
    <t>2024-07-16 19:26:35</t>
  </si>
  <si>
    <t>普通区域-寿光市-韩家村-15095279873-1000M-宽带上网投诉-次数0-20240716192451X912163780</t>
  </si>
  <si>
    <t>20240716192451X912163780</t>
  </si>
  <si>
    <t xml:space="preserve">【农村网络投诉】流程受理流水号：20240716192338150952798731133172
客户号码:15095279873
客户姓名:王**
投诉地市:潍坊
来话流水:2024071619224960620869109
宽带账号:15095279873
宽带账号归属地市:潍坊
宽带账号归属区县:寿光市
故障地址:潍坊寿光市马店韩家村
联系电话:15095279873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19:24:13
具体故障现象:客户来电反映宽带无法上网，光信号灯闪烁，光纤线插紧捋直，未恢复，请协助谢谢
客户其他诉求:
</t>
  </si>
  <si>
    <t>2024-07-16 19:27:53</t>
  </si>
  <si>
    <t>2024-07-16 19:28:19</t>
  </si>
  <si>
    <t>SD-851-264652-10285-15577</t>
  </si>
  <si>
    <t>SD-057-240716-658192-5415</t>
  </si>
  <si>
    <t>2024-07-16 17:30:21</t>
  </si>
  <si>
    <t>【调研】-80+普通-普通区域-寿光市-新城明珠润园-13235368266-1000M-宽带上网投诉-次数0-202407160000506599</t>
  </si>
  <si>
    <t>2024-07-17 18:31:00</t>
  </si>
  <si>
    <t>202407160000506599</t>
  </si>
  <si>
    <t>202407160000506599#宽带账号：13235368266；宽带地址：潍坊寿光市圣城街道幸福路新城明珠润园D4号楼*；客户来电反映宽带掉线，客户不在现场，无法配合线上指导，要求上门，请协助处理，谢谢！联系电话：13235368266；联系人：先生；来电流水：2024071617274029820884713</t>
  </si>
  <si>
    <t>2024-07-16 17:34:19</t>
  </si>
  <si>
    <t>2024-07-16 17:34:42</t>
  </si>
  <si>
    <t>SD-057-240716-512049-5805</t>
  </si>
  <si>
    <t>2024-07-16 18:09:13</t>
  </si>
  <si>
    <t>【调研】-80+普通-普通区域-高密市-阳光新城-13806360075-100M-宽带上网投诉-次数0-202407160000538857</t>
  </si>
  <si>
    <t>202407160000538857</t>
  </si>
  <si>
    <t>202407160000538857#【已关注中国移动10086微信公众号】导航立单,客户通过语音导航反馈宽带故障问题,经诊断光猫设备性能不佳,要求装维回访处理,请协助.联系电话：13806360075</t>
  </si>
  <si>
    <t>2024-07-16 18:13:20</t>
  </si>
  <si>
    <t>2024-07-16 18:13:53</t>
  </si>
  <si>
    <t>2024-07-16 16:32:18</t>
  </si>
  <si>
    <t>普通区域-青州市-涝埠村自然村-15621757579-300M-宽带上网投诉-次数0-20240716162956X596052950 一级督办</t>
  </si>
  <si>
    <t>20240716162956X596052950</t>
  </si>
  <si>
    <t>2024-07-16 16:36:21</t>
  </si>
  <si>
    <t>2024-07-16 16:37:12</t>
  </si>
  <si>
    <t>SD-851-309849-19115-9761</t>
  </si>
  <si>
    <t>SD-057-240716-869705-5352</t>
  </si>
  <si>
    <t>2024-07-16 17:23:52</t>
  </si>
  <si>
    <t>普通区域-高密市-车网村-13475364303-100M-宽带上网投诉-次数0-202407160000497427</t>
  </si>
  <si>
    <t>2024-07-17 18:24:00</t>
  </si>
  <si>
    <t>202407160000497427</t>
  </si>
  <si>
    <t>202407160000497427#宽带账号：13475364303；宽带地址：潍坊高密市大牟家镇车网村行政村车网村；客户来电反映移动高清不能看，客户不配合排障，要求上门，请协助处理，谢谢！联系电话：13475364303；联系人：女士；来电流水：2024071617133337320818003</t>
  </si>
  <si>
    <t>2024-07-16 17:27:22</t>
  </si>
  <si>
    <t>2024-07-16 17:30:19</t>
  </si>
  <si>
    <t>SD-057-240716-521497-5643</t>
  </si>
  <si>
    <t>2024-07-16 17:56:17</t>
  </si>
  <si>
    <t>80+金卡-FTTR-普通区域-高密市-碾头小区A区-13964678518-1000M-宽带上网投诉-次数0-20240716175358X638095441</t>
  </si>
  <si>
    <t>2024-07-17 18:57:00</t>
  </si>
  <si>
    <t>20240716175358X638095441</t>
  </si>
  <si>
    <t xml:space="preserve">流程受理流水号：20240716175241139646785181119900
客户号码:13964678518
客户姓名:孙**
投诉地市:潍坊
来话流水:2024071617520540820841253
宽带账号:13964678518
宽带账号归属地市:潍坊
宽带账号归属区县:高密市
故障地址:潍坊高密市密水街道顺河路碾头小区A区11号楼*********
联系电话:15949786244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17:53:12
具体故障现象:光猫亮红灯，
客户其他诉求:
</t>
  </si>
  <si>
    <t>2024-07-16 18:01:09</t>
  </si>
  <si>
    <t>2024-07-16 18:01:47</t>
  </si>
  <si>
    <t>SD-851-329548-28698-7817</t>
  </si>
  <si>
    <t>SD-057-240716-587230-5026</t>
  </si>
  <si>
    <t>2024-07-16 16:47:49</t>
  </si>
  <si>
    <t>【调研】-80+普通-普通区域-寿光市-西关中学家属院-15266463888-300M-宽带上网投诉-次数0-202407160000467915</t>
  </si>
  <si>
    <t>2024-07-17 17:48:00</t>
  </si>
  <si>
    <t>202407160000467915</t>
  </si>
  <si>
    <t xml:space="preserve">202407160000467915#宽带账号：15266463888；宽带地址：潍坊寿光市圣城街道石马路西关中学家属院北楼；客户来电反映宽带无法上网，注册闪，客户无法配合线上指导/客户不配合排障，要求去家里，请协助处理，谢谢！联系电话：15266463888；联系人：先生；来电流水：2024071616451573920872147。
</t>
  </si>
  <si>
    <t>2024-07-16 16:49:33</t>
  </si>
  <si>
    <t>2024-07-16 16:50:05</t>
  </si>
  <si>
    <t>SD-057-240716-316459-5111</t>
  </si>
  <si>
    <t>2024-07-16 17:00:59</t>
  </si>
  <si>
    <t>【重投】-【调研】-80+普通-普通区域-寿光市-寿光银都花园-15095188333-1000M-宽带上网投诉-次数0-202407160000482454</t>
  </si>
  <si>
    <t>2024-07-17 18:01:00</t>
  </si>
  <si>
    <t>202407160000482454</t>
  </si>
  <si>
    <t>202407160000482454#【已关注中国移动10086微信公众号】流程受理流水号：20240716165903150951883331108800
客户号码:15095188333
客户姓名:郝**
投诉地市:潍坊
来话流水:2024071616575603220828135
宽带账号:15095188333
宽带账号归属地市:潍坊
宽带账号归属区县:寿光市
故障地址:潍坊寿光市圣城街道银海路银都花园北楼*********
联系电话:15966188209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17:01:59
具体故障现象:打不开网页，
客户其他诉求:请审核谢谢
;宽带小区$[寿光银都花园]$</t>
  </si>
  <si>
    <t>2024-07-16 17:07:27</t>
  </si>
  <si>
    <t>2024-07-16 17:10:15</t>
  </si>
  <si>
    <t>SD-851-242551-17095-27209</t>
  </si>
  <si>
    <t>SD-057-240716-810679-5564</t>
  </si>
  <si>
    <t>2024-07-16 17:48:35</t>
  </si>
  <si>
    <t>FTTR-普通区域-寿光市-鸿正领寓-18253611811-1000M-宽带上网投诉-次数0-202407160000519208</t>
  </si>
  <si>
    <t>2024-07-17 18:49:00</t>
  </si>
  <si>
    <t>202407160000519208</t>
  </si>
  <si>
    <t>202407160000519208#宽带账号：18253611811；宽带地址：潍坊寿光市圣城街道渤海路鸿正领寓1单元1101；客户来电反映宽带无法上网/移动高清无法观看，客户不在现场，无法配合线上指导/客户不配合排障，要求上门，请协助处理，
谢谢！联系电话：15854449905；联系人：先生；来电流水
2024071617444928620868295</t>
  </si>
  <si>
    <t>2024-07-16 17:52:03</t>
  </si>
  <si>
    <t>2024-07-16 17:52:22</t>
  </si>
  <si>
    <t>SD-851-297749-11734-17236</t>
  </si>
  <si>
    <t>SD-057-240716-821405-6081</t>
  </si>
  <si>
    <t>2024-07-16 18:38:09</t>
  </si>
  <si>
    <t>80+普通-普通区域-青州市-刘早村-13583652187-300M-宽带上网投诉-次数0-20240716183540X140060262</t>
  </si>
  <si>
    <t>20240716183540X140060262</t>
  </si>
  <si>
    <t xml:space="preserve">【农村网络投诉】流程受理流水号：20240716183356135836521871126773
客户号码:13583652187
客户姓名:钟**
投诉地市:潍坊
来话流水:2024071618332965620874407
宽带账号:13583652187
宽带账号归属地市:潍坊
宽带账号归属区县:青州市
故障地址:潍坊青州市益都街道刘早村刘早村益都街道刘早村18号箱（村西北钟读国）*********
联系电话:13583652187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18:35:18
具体故障现象:光猫亮红灯，
客户其他诉求:
</t>
  </si>
  <si>
    <t>2024-07-16 18:40:29</t>
  </si>
  <si>
    <t>2024-07-16 18:41:13</t>
  </si>
  <si>
    <t>SD-057-240716-461507-5474</t>
  </si>
  <si>
    <t>2024-07-16 17:38:05</t>
  </si>
  <si>
    <t>普通区域-青州市-董家-15165647786-300M-宽带上网投诉-次数0-20240716173516X516345510</t>
  </si>
  <si>
    <t>2024-07-17 18:39:00</t>
  </si>
  <si>
    <t>20240716173516X516345510</t>
  </si>
  <si>
    <t xml:space="preserve">流程受理流水号：20240716173349151656477861116198
客户号码:15165647786
客户姓名:吕**
投诉地市:潍坊
来话流水:2024071617321118120835457
宽带账号:15165647786
宽带账号归属地市:潍坊
宽带账号归属区县:青州市
故障地址:潍坊青州市何官镇董家董家6号箱（东南张世天）*********
联系电话:15165647786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17:34:04
具体故障现象:PON灯闪，
客户其他诉求:请协助处理，谢谢
</t>
  </si>
  <si>
    <t>2024-07-16 17:41:37</t>
  </si>
  <si>
    <t>2024-07-16 17:42:18</t>
  </si>
  <si>
    <t>SD-057-240716-965428-4445</t>
  </si>
  <si>
    <t>2024-07-16 15:35:02</t>
  </si>
  <si>
    <t>【调研】-80+银卡-普通区域-昌邑市-朱甫村自然村-13562631841-1000M-宽带上网投诉-次数0-20240716153204X124517306</t>
  </si>
  <si>
    <t>20240716153204X124517306</t>
  </si>
  <si>
    <t>【农村网络投诉】【预处理派单】宽带账号：13562631841，宽带地址： 潍坊昌邑市塔耳堡镇朱甫村朱甫村自然村朱甫村2号箱李浩明*********，故障现象：无法连接，故障现象类型：手机或笔记本电脑，客户诉求：宽带不在线，客户找不到家里光猫，无法配合线上排障，要求维修人员尽快联系处理，联系电话：13562631841，通话流水：2024071615291365120897997。接入方式：FTTH，当前是否在线：不在线，端到端诊断结果：状态正常，是否智能网关：是，光功率。</t>
  </si>
  <si>
    <t>2024-07-16 15:37:49</t>
  </si>
  <si>
    <t>2024-07-16 15:38:11</t>
  </si>
  <si>
    <t>SD-851-270586-1901-26514</t>
  </si>
  <si>
    <t>SD-057-240716-317824-4449</t>
  </si>
  <si>
    <t>2024-07-16 15:35:09</t>
  </si>
  <si>
    <t>80+普通-普通区域-高密市-薛家集自然村-15169647022-500M-宽带上网投诉-次数0-20240716153257X177761858</t>
  </si>
  <si>
    <t>20240716153257X177761858</t>
  </si>
  <si>
    <t xml:space="preserve">【农村网络投诉】流程受理流水号：20240716153105151696470221089511
客户号码:15169647022
客户姓名:李**
投诉地市:潍坊
来话流水:2024071615305628320819660
宽带账号:15169647022
宽带账号归属地市:潍坊
宽带账号归属区县:高密市
故障地址:潍坊高密市大牟家镇薛家集薛家集自然村高密薛家集苗婷志28号箱*********
联系电话:15169647022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15:32:08
具体故障现象:提示网络无法连接，
客户其他诉求:
</t>
  </si>
  <si>
    <t>2024-07-16 15:37:27</t>
  </si>
  <si>
    <t>2024-07-16 15:37:51</t>
  </si>
  <si>
    <t>SD-851-315971-6106-6847</t>
  </si>
  <si>
    <t>SD-057-240716-215943-4943</t>
  </si>
  <si>
    <t>2024-07-16 16:35:34</t>
  </si>
  <si>
    <t>普通区域-昌邑市-宫次村自然村-1876362094302-300M-宽带上网投诉-次数0-20240716163344X824260247</t>
  </si>
  <si>
    <t>20240716163344X824260247</t>
  </si>
  <si>
    <t xml:space="preserve">【农村网络投诉】流程受理流水号：2024071616331018763620943021103137
客户号码:1876362094302
客户姓名:吴**
投诉地市:潍坊
来话流水:2024071616295108320879736
宽带账号:1876362094302
宽带账号归属地市:潍坊
宽带账号归属区县:昌邑市
故障地址:潍坊昌邑市李家埠镇宫次村宫次村自然村扩容4号箱*********
联系电话:13780855673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16:35:12
具体故障现象:打不开网页，
客户其他诉求:请审核谢谢
</t>
  </si>
  <si>
    <t>2024-07-16 16:37:15</t>
  </si>
  <si>
    <t>2024-07-16 16:37:44</t>
  </si>
  <si>
    <t>SD-852-297556-2004-16601</t>
  </si>
  <si>
    <t>SD-057-240716-493518-5650</t>
  </si>
  <si>
    <t>2024-07-16 17:56:50</t>
  </si>
  <si>
    <t>【调研】-80+普通-普通区域-诸城市-东安村自然村-15063651489-300M-宽带上网投诉-次数0-20240716175517X717082461</t>
  </si>
  <si>
    <t>20240716175517X717082461</t>
  </si>
  <si>
    <t xml:space="preserve">【农村网络投诉】流程受理流水号：20240716175408150636514891120165
客户号码:15063651489
客户姓名:陈**
投诉地市:潍坊
来话流水:2024071617513185920835586
宽带账号:15063651489
宽带账号归属地市:潍坊
宽带账号归属区县:诸城市
故障地址:潍坊诸城市枳沟镇东安村东安村自然村东安村东10号箱（王发平）*********
联系电话:15063681258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17:54:23
具体故障现象:光信号亮红灯，将光纤线捋直插紧，未恢复，请协助谢谢
客户其他诉求:
</t>
  </si>
  <si>
    <t>2024-07-16 18:07:47</t>
  </si>
  <si>
    <t>2024-07-16 18:09:10</t>
  </si>
  <si>
    <t>SD-851-294726-18544-21469</t>
  </si>
  <si>
    <t>SD-057-240716-234706-6133</t>
  </si>
  <si>
    <t>2024-07-16 18:44:14</t>
  </si>
  <si>
    <t>普通区域-高密市-夏庄大街北首高速建设指挥部（小微）-15964582518-200M-宽带上网投诉-次数0-20240716184218X538942564</t>
  </si>
  <si>
    <t>20240716184218X538942564</t>
  </si>
  <si>
    <t xml:space="preserve">流程受理流水号：20240716184110159645825181127744
客户号码:15964582518
客户姓名:李**
投诉地市:潍坊
来话流水:2024071618405205720822209
宽带账号:15964582518
宽带账号归属地市:潍坊
宽带账号归属区县:高密市
故障地址:潍坊高密市夏庄镇夏庄大街夏庄大街北首高速建设指挥部（小微）高密夏庄大街北首高速建设指挥部（小微）4号箱*********
联系电话:13506474627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18:41:45
具体故障现象:光猫亮红灯，
客户其他诉求:
</t>
  </si>
  <si>
    <t>2024-07-16 18:46:56</t>
  </si>
  <si>
    <t>2024-07-16 18:47:20</t>
  </si>
  <si>
    <t>SD-851-248137-12148-17775</t>
  </si>
  <si>
    <t>SD-057-240716-068423-4972</t>
  </si>
  <si>
    <t>2024-07-16 16:41:03</t>
  </si>
  <si>
    <t>【调研】-普通区域-寿光市-刘家官-15689863072-1000M-宽带上网投诉-次数0-20240716163813X938491050</t>
  </si>
  <si>
    <t>20240716163813X938491050</t>
  </si>
  <si>
    <t xml:space="preserve">流程受理流水号：20240716163747156898630721104132
客户号码:15689863072
客户姓名:刘**
投诉地市:潍坊
来话流水:2024071616365005720867561
宽带账号:15689863072
宽带账号归属地市:潍坊
宽带账号归属区县:寿光市
故障地址:潍坊寿光市古城刘家官刘家官刘家官4号箱*********
联系电话:15689863072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16:37:57
具体故障现象:光猫亮红灯，
客户其他诉求:
</t>
  </si>
  <si>
    <t>2024-07-16 16:44:09</t>
  </si>
  <si>
    <t>2024-07-16 16:44:28</t>
  </si>
  <si>
    <t>SD-851-296278-24487-23169</t>
  </si>
  <si>
    <t>SD-057-240716-706831-5255</t>
  </si>
  <si>
    <t>2024-07-16 17:15:09</t>
  </si>
  <si>
    <t>【调研】-80+金卡-普通区域-青州市-义和小区-13853676543-1000M-魔百和投诉-次数0-202407160000496330</t>
  </si>
  <si>
    <t>2024-07-17 18:16:00</t>
  </si>
  <si>
    <t>202407160000496330</t>
  </si>
  <si>
    <t>202407160000496330#流程受理流水号：20240716171406138536765431112056
客户号码:13853676543
客户姓名:徐**
投诉地市:潍坊
来话流水:2024071617125308120809874
宽带账号:13853676543
宽带账号归属地市:潍坊
宽带账号归属区县:青州市
故障地址:潍坊青州市云门山街道云门山北路义和小区北13号楼*********
联系电话:13853676543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故障大类:电视
故障细类:移动高清电视故障(专席)
携转原因:
故障时间:2024-07-16 17:17:55
魔百和单播/组播:单播
具体故障现象:电视直播或点播无法观看，
客户其他诉求:
魔百和单/组播：单播;宽带小区$[义和小区]$</t>
  </si>
  <si>
    <t>2024-07-16 17:24:03</t>
  </si>
  <si>
    <t>2024-07-16 17:24:27</t>
  </si>
  <si>
    <t>SD-851-278393-21764-7798</t>
  </si>
  <si>
    <t>SD-057-240716-057486-5943</t>
  </si>
  <si>
    <t>2024-07-16 18:20:31</t>
  </si>
  <si>
    <t>普通区域-安丘市-下里戈庄村自然村-13953692435-100M-宽带上网投诉-次数0-20240716181755X759864610</t>
  </si>
  <si>
    <t>20240716181755X759864610</t>
  </si>
  <si>
    <t xml:space="preserve">【农村网络投诉】流程受理流水号：20240716181659139536924351124194
客户号码:13953692435
客户姓名:曹**
投诉地市:潍坊
来话流水:2024071618164513120853809
宽带账号:13953692435
宽带账号归属地市:潍坊
宽带账号归属区县:安丘市
故障地址:潍坊安丘市金冢子镇下里戈庄村下里戈庄村自然村下里戈庄村追加1#孙士军*********
联系电话:15069644771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18:17:39
具体故障现象:光猫亮红灯，
客户其他诉求:
</t>
  </si>
  <si>
    <t>2024-07-16 18:22:19</t>
  </si>
  <si>
    <t>2024-07-16 18:23:03</t>
  </si>
  <si>
    <t>SD-057-240716-052197-6435</t>
  </si>
  <si>
    <t>2024-07-16 19:14:37</t>
  </si>
  <si>
    <t>普通区域-潍城区-油坊社区-13963657865-500M-宽带上网投诉-次数0-20240716191254X374102882</t>
  </si>
  <si>
    <t>20240716191254X374102882</t>
  </si>
  <si>
    <t xml:space="preserve">流程受理流水号：20240716191150139636578651131726
客户号码:13963657865
客户姓名:丁*
投诉地市:潍坊
来话流水:2024071619111479920804291
宽带账号:13963657865
宽带账号归属地市:潍坊
宽带账号归属区县:潍城区
故障地址:潍坊潍城区城关街道向阳路油坊社区15号楼*********
联系电话:13963657865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19:11:52
具体故障现象:光猫亮红灯，
客户其他诉求:拔插捋直光纤线未恢复，请协助处理，谢谢。
</t>
  </si>
  <si>
    <t>2024-07-16 19:18:06</t>
  </si>
  <si>
    <t>2024-07-16 19:18:39</t>
  </si>
  <si>
    <t>SD-057-240716-235614-6575</t>
  </si>
  <si>
    <t>2024-07-16 19:24:12</t>
  </si>
  <si>
    <t>普通区域-安丘市-佘家庙子村自然村-15266363001-200M-宽带上网投诉-次数0-20240716192255X975843172</t>
  </si>
  <si>
    <t>20240716192255X975843172</t>
  </si>
  <si>
    <t xml:space="preserve">【农村网络投诉】流程受理流水号：20240716192155152663630011132969
客户号码:15266363001
客户姓名:房**
投诉地市:潍坊
来话流水:2024071619190480420848398
宽带账号:15266363001
宽带账号归属地市:潍坊
宽带账号归属区县:安丘市
故障地址:潍坊安丘市凌河镇佘家庙子村佘家庙子村自然村佘家庙子村7号箱王保健*********
联系电话:15266363001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19:21:57
具体故障现象:光猫亮红灯，捋顺插紧光纤线，重启光猫
客户其他诉求:
</t>
  </si>
  <si>
    <t>2024-07-16 19:27:44</t>
  </si>
  <si>
    <t>2024-07-16 19:28:11</t>
  </si>
  <si>
    <t>SD-851-266220-10854-11613</t>
  </si>
  <si>
    <t>SD-057-240716-091673-5083</t>
  </si>
  <si>
    <t>2024-07-16 16:56:43</t>
  </si>
  <si>
    <t>普通区域-诸城市-小荣-13280172596-1000M-宽带上网投诉-次数0-20240716165523X123924844</t>
  </si>
  <si>
    <t>2024-07-17 17:57:00</t>
  </si>
  <si>
    <t>20240716165523X123924844</t>
  </si>
  <si>
    <t xml:space="preserve">【农村网络投诉】流程受理流水号：20240716165343132801725961107696
客户号码:13280172596
客户姓名:吴**
投诉地市:潍坊
来话流水:2024071616532971120874204
宽带账号:13280172596
宽带账号归属地市:潍坊
宽带账号归属区县:诸城市
故障地址:潍坊诸城市舜王街道小荣村小荣小荣村西二街南头9#箱*********
联系电话:13280172596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16:54:20
具体故障现象:PON灯闪，
客户其他诉求:
</t>
  </si>
  <si>
    <t>2024-07-16 16:58:32</t>
  </si>
  <si>
    <t>2024-07-16 16:58:52</t>
  </si>
  <si>
    <t>SD-851-319669-5296-12327</t>
  </si>
  <si>
    <t>SD-057-240716-820473-5543</t>
  </si>
  <si>
    <t>2024-07-16 17:46:20</t>
  </si>
  <si>
    <t>80+普通-普通区域-昌乐县-东上疃村自然村-13455619633-200M-宽带上网投诉-次数0-202407160000518214</t>
  </si>
  <si>
    <t>2024-07-17 18:47:00</t>
  </si>
  <si>
    <t>202407160000518214</t>
  </si>
  <si>
    <t>202407160000518214#宽带账号：13455619633；宽带地址：潍坊昌乐县五图街道东上疃村；客户来电反映宽带网速慢，客户不配合排障，要求上门，下午不去维修明天就转网，请协助处理，谢谢！联系电话：13455619633；联系人：先生；来电流水：2024071617382644320802530</t>
  </si>
  <si>
    <t>2024-07-16 17:49:16</t>
  </si>
  <si>
    <t>2024-07-16 17:49:50</t>
  </si>
  <si>
    <t>SD-057-240716-572134-6285</t>
  </si>
  <si>
    <t>2024-07-16 19:02:06</t>
  </si>
  <si>
    <t>普通区域-青州市-五里商业街-15863288224-200M-宽带上网投诉-次数0-20240716185938X578911376</t>
  </si>
  <si>
    <t>20240716185938X578911376</t>
  </si>
  <si>
    <t xml:space="preserve">【农村网络投诉】流程受理流水号：20240716185915158632882241130103
客户号码:15863288224
客户姓名:杨*
投诉地市:潍坊
来话流水:2024071618562939920820029
宽带账号:15863288224
宽带账号归属地市:潍坊
宽带账号归属区县:青州市
故障地址:潍坊青州市王府街道办事处五里村五里商业街五里商业街5号箱（杨玉玲东临）*********
联系电话:15863288224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18:58:25
具体故障现象:光信号红灯，光纤线两头插紧，将弯折的位置捋直后重启光猫未恢复，请协助处理，谢谢
客户其他诉求:
</t>
  </si>
  <si>
    <t>2024-07-16 19:05:41</t>
  </si>
  <si>
    <t>2024-07-16 19:10:38</t>
  </si>
  <si>
    <t>SD-057-240716-870493-6946</t>
  </si>
  <si>
    <t>2024-07-16 20:07:17</t>
  </si>
  <si>
    <t>【调研】-FTTR-普通区域-潍城区-五道庙小区-15854883268-1000M-魔百和投诉-次数0-202407160000595433</t>
  </si>
  <si>
    <t>202407160000595433</t>
  </si>
  <si>
    <t>202407160000595433#流程受理流水号：20240716200255158548832681137513
客户号码:15854883268
客户姓名:张**
投诉地市:潍坊
来话流水:2024071620024284220873213
宽带账号:15854883268
宽带账号归属地市:潍坊
宽带账号归属区县:潍城区
故障地址:潍坊潍城区城关街道胜利西街五道庙小区29号楼3单元502
联系电话:15854883268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故障细类:移动高清电视故障(专席)
携转原因:
故障时间:2024-07-16 20:05:13
魔百和单播/组播:组播
具体故障现象:电视机提示无信号，
客户其他诉求:
魔百和单/组播：组播;宽带小区$[五道庙小区]$</t>
  </si>
  <si>
    <t>2024-07-16 20:11:36</t>
  </si>
  <si>
    <t>2024-07-16 20:11:56</t>
  </si>
  <si>
    <t>SD-851-274033-7981-17304</t>
  </si>
  <si>
    <t>SD-057-240716-073254-4954</t>
  </si>
  <si>
    <t>2024-07-16 16:38:02</t>
  </si>
  <si>
    <t>80+普通-普通区域-昌乐县-尧沟-13793608009-200M-宽带上网投诉-次数0-20240716163504X904011236</t>
  </si>
  <si>
    <t>2024-07-17 17:39:00</t>
  </si>
  <si>
    <t>20240716163504X904011236</t>
  </si>
  <si>
    <t xml:space="preserve">【农村网络投诉】流程受理流水号：20240716163407137936080091103379
客户号码:13793608009
客户姓名:王**
投诉地市:潍坊
来话流水:2024071616335427820830817
宽带账号:13793608009
宽带账号归属地市:潍坊
宽带账号归属区县:昌乐县
故障地址:潍坊昌乐县尧沟镇尧沟尧沟尧沟村6#*********
联系电话:13793608009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16:34:28
具体故障现象:光猫亮红灯，
客户其他诉求:
</t>
  </si>
  <si>
    <t>2024-07-16 16:40:22</t>
  </si>
  <si>
    <t>2024-07-16 16:40:56</t>
  </si>
  <si>
    <t>SD-057-240716-918623-5381</t>
  </si>
  <si>
    <t>2024-07-16 17:26:31</t>
  </si>
  <si>
    <t>普通区域-诸城市-王岭-18706523253-100M-宽带上网投诉-次数0-20240716172436X876120769</t>
  </si>
  <si>
    <t>2024-07-17 18:27:00</t>
  </si>
  <si>
    <t>20240716172436X876120769</t>
  </si>
  <si>
    <t xml:space="preserve">【农村网络投诉】流程受理流水号：20240716172311187065232531113942
客户号码:18706523253
客户姓名:张**
投诉地市:潍坊
来话流水:2024071617204322920803065
宽带账号:18706523253
宽带账号归属地市:潍坊
宽带账号归属区县:诸城市
故障地址:潍坊诸城市枳沟镇王岭村王岭王岭村东北10#箱
联系电话:18706523253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故障时间:2024-07-16 17:26:01
具体故障现象:光猫亮红灯，
客户其他诉求:
</t>
  </si>
  <si>
    <t>2024-07-16 17:28:38</t>
  </si>
  <si>
    <t>2024-07-16 17:29:02</t>
  </si>
  <si>
    <t>SD-057-240716-470132-6576</t>
  </si>
  <si>
    <t>2024-07-16 19:24:15</t>
  </si>
  <si>
    <t>80+金卡-普通区域-奎文区-九龙宫小区-15866577575-1000M-宽带上网投诉-次数0-20240716192258X978333551</t>
  </si>
  <si>
    <t>20240716192258X978333551</t>
  </si>
  <si>
    <t xml:space="preserve">流程受理流水号：20240716192159158665775751132977
客户号码:15866577575
客户姓名:纪**
投诉地市:潍坊
来话流水:2024071619213307820861988
宽带账号:15866577575
宽带账号归属地市:潍坊
宽带账号归属区县:高新
故障地址:潍坊高新高新城区福寿街九龙宫小区3号楼*********
联系电话:15866577575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19:38:46
具体故障现象:光猫亮红灯，
客户其他诉求:
</t>
  </si>
  <si>
    <t>2024-07-16 19:28:03</t>
  </si>
  <si>
    <t>2024-07-16 19:28:43</t>
  </si>
  <si>
    <t>SD-057-240716-035426-6585</t>
  </si>
  <si>
    <t>2024-07-16 19:25:39</t>
  </si>
  <si>
    <t>80+普通-普通区域-高密市-交管所宿舍-15853694306-300M-宽带上网投诉-次数0-202407160000577175</t>
  </si>
  <si>
    <t>202407160000577175</t>
  </si>
  <si>
    <t>202407160000577175#宽带账号：15853694306；宽带地址：潍坊高密市醴泉街道百脉湖大街交管所宿舍B-2号楼西屋山6号箱*********；客户来电反映宽带/无法联网 /客户不配合排障，要求上门，请协助处理，谢谢！！来电流水：2024071619205712320858735，联系电话：15853694306</t>
  </si>
  <si>
    <t>2024-07-16 19:28:58</t>
  </si>
  <si>
    <t>2024-07-16 19:30:52</t>
  </si>
  <si>
    <t>SD-851-288691-15565-19738</t>
  </si>
  <si>
    <t>SD-057-240716-754182-5133</t>
  </si>
  <si>
    <t>2024-07-16 17:04:17</t>
  </si>
  <si>
    <t>80+白金-普通区域-昌邑市-世纪华城-18853639666-1000M-宽带上网投诉-次数0-202407160000484153 二级督办</t>
  </si>
  <si>
    <t>2024-07-17 18:05:00</t>
  </si>
  <si>
    <t>202407160000484153</t>
  </si>
  <si>
    <t xml:space="preserve">202407160000484153#宽带账号：18853639666；宽带地址：潍坊昌邑市城区都昌路世纪华城10号楼；客户来电反映宽带无法连网，要求上门，请协助处理，谢谢！联系电话：13963621886；联系人：***；来电流水：2024071617015625120877424。 
</t>
  </si>
  <si>
    <t>2024-07-17 08:19:21</t>
  </si>
  <si>
    <t>2024-07-16 17:06:02</t>
  </si>
  <si>
    <t>SD-851-235427-35152-25245</t>
  </si>
  <si>
    <t>SD-057-240716-384927-6622</t>
  </si>
  <si>
    <t>2024-07-16 19:29:02</t>
  </si>
  <si>
    <t>普通区域-潍城区-潍城春天-18053689088-100M-魔百和投诉-次数0-20240716192617X177044270</t>
  </si>
  <si>
    <t>20240716192617X177044270</t>
  </si>
  <si>
    <t>流程受理流水号：20240716192539180536890881133383
客户号码:18053689088
客户姓名:刘**
投诉地市:潍坊
来话流水:2024071619245263020880335
宽带账号:18053689088
宽带账号归属地市:潍坊
宽带账号归属区县:潍城区
故障地址:潍坊潍城区西关街道胜利西街潍城春天5号楼*********
联系电话:18053689088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光功率:-14.76
故障大类:宽带/电视
故障细类:移动高清电视故障(专席)
携转原因:
故障时间:2024-07-16 19:26:31
魔百和单播/组播:单播
具体故障现象:电视直播或点播无法观看，
客户其他诉求:
魔百和单/组播：单播</t>
  </si>
  <si>
    <t>2024-07-16 19:30:57</t>
  </si>
  <si>
    <t>2024-07-16 19:31:30</t>
  </si>
  <si>
    <t>SD-057-240716-568230-6613</t>
  </si>
  <si>
    <t>2024-07-16 19:27:55</t>
  </si>
  <si>
    <t>【重投】-普通区域-诸城市-库沟自然村-15064660711-100M-宽带上网投诉-次数0-202407160000574899</t>
  </si>
  <si>
    <t>202407160000574899</t>
  </si>
  <si>
    <t xml:space="preserve">202407160000574899#宽带账号：15064660711；宽带地址：潍坊诸城市龙都街道库沟库沟自然村库沟村2号箱；客户来电反映移动高清无法观看，经查询客户侧为质差机顶盒，请协助上门更换设备并一并处理故障问题，谢谢！联系电话：15053698919；联系人：孙*；来电流水：2024071619173456720839967。 </t>
  </si>
  <si>
    <t>2024-07-16 19:34:18</t>
  </si>
  <si>
    <t>2024-07-16 19:35:36</t>
  </si>
  <si>
    <t>SD-057-240716-320156-4881</t>
  </si>
  <si>
    <t>2024-07-16 16:26:07</t>
  </si>
  <si>
    <t>【调研】-80+普通-(目标)普通区域-诸城市-新郎商贸城-13869650091-500M-宽带上网投诉-次数0-20240716162408X248228127</t>
  </si>
  <si>
    <t>2024-07-17 17:27:00</t>
  </si>
  <si>
    <t>20240716162408X248228127</t>
  </si>
  <si>
    <t xml:space="preserve">流程受理流水号：20240716161917138696500911100046
客户号码:13869650091
客户姓名:蒋**
投诉地市:潍坊
来话流水:2024071616172778120821763
宽带账号:13869650091
宽带账号归属地市:潍坊
宽带账号归属区县:诸城市
故障地址:潍坊诸城市密州街道人民东路新郎商贸城新郎商贸城22#箱*********
联系电话:13869650091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光功率:-13.93
故障大类:宽带/电视
故障细类:宽带无法上网
携转原因:
故障时间:2024-07-16 16:23:52
具体故障现象:打不开网页，
客户其他诉求:
</t>
  </si>
  <si>
    <t>2024-07-16 16:28:39</t>
  </si>
  <si>
    <t>2024-07-16 16:29:11</t>
  </si>
  <si>
    <t>SD-851-319740-10746-4661</t>
  </si>
  <si>
    <t>SD-057-240716-728045-6038</t>
  </si>
  <si>
    <t>2024-07-16 18:32:55</t>
  </si>
  <si>
    <t>【调研】-普通区域-青州市-后黄马-18765667539-200M-宽带上网投诉-次数0-20240716183115X875591410</t>
  </si>
  <si>
    <t>20240716183115X875591410</t>
  </si>
  <si>
    <t xml:space="preserve">【农村网络投诉】流程受理流水号：20240716183050187656675391126292
客户号码:18765667539
客户姓名:张**
投诉地市:潍坊
来话流水:2024071618302634720854057
宽带账号:18765667539
宽带账号归属地市:潍坊
宽带账号归属区县:青州市
故障地址:潍坊青州市王坟镇后黄马后黄马22号箱（村中街卫生所南李善爱*********
联系电话:18765667539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18:31:00
具体故障现象:提示网络无法连接，
客户其他诉求:要求维修
</t>
  </si>
  <si>
    <t>2024-07-16 18:41:48</t>
  </si>
  <si>
    <t>2024-07-16 18:42:08</t>
  </si>
  <si>
    <t>SD-057-240716-496153-5431</t>
  </si>
  <si>
    <t>2024-07-16 17:32:38</t>
  </si>
  <si>
    <t>【调研】-80+普通-普通区域-临朐县-新天地小区-13806360739-1000M-宽带上网投诉-次数0-202407160000509301</t>
  </si>
  <si>
    <t>202407160000509301</t>
  </si>
  <si>
    <t>202407160000509301#流程受理流水号：20240716173135138063607391115717
客户号码:13806360739
客户姓名:白**
投诉地市:潍坊
来话流水:2024071617304720120819938
宽带账号:13806360739
宽带账号归属地市:潍坊
宽带账号归属区县:临朐县
故障地址:潍坊临朐县城关街道朐山路新天地小区新天地商品楼1号楼5楼
联系电话:13806360739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故障细类:网速慢/上网掉线(专席)
携转原因:
故障时间:2024-07-16 17:32:16
具体故障现象:网速慢卡顿，
客户其他诉求:
;宽带小区$[新天地小区]$</t>
  </si>
  <si>
    <t>2024-07-16 17:38:32</t>
  </si>
  <si>
    <t>2024-07-16 17:46:51</t>
  </si>
  <si>
    <t>SD-851-242003-590-643</t>
  </si>
  <si>
    <t>SD-057-240716-963584-6975</t>
  </si>
  <si>
    <t>2024-07-16 20:08:32</t>
  </si>
  <si>
    <t>【调研】-80+银卡-普通区域-奎文区-大观天下一期-18263685221-1000M-宽带上网投诉-次数0-20240716200647X607420513</t>
  </si>
  <si>
    <t>20240716200647X607420513</t>
  </si>
  <si>
    <t xml:space="preserve">流程受理流水号：20240716200531182636852211137750
客户号码:18263685221
客户姓名:尹**
投诉地市:潍坊
来话流水:2024071620034820020878240
宽带账号:18263685221
宽带账号归属地市:潍坊
宽带账号归属区县:高新
故障地址:潍坊高新高新城区东方路大观天下（不是二期）5号楼2单元1103
联系电话:18263685221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故障时间:2024-07-16 20:07:01
具体故障现象:频繁掉线，
客户其他诉求:
</t>
  </si>
  <si>
    <t>2024-07-16 20:12:01</t>
  </si>
  <si>
    <t>2024-07-16 20:12:42</t>
  </si>
  <si>
    <t>SD-851-314368-1973-24754</t>
  </si>
  <si>
    <t>SD-057-240716-391864-6937</t>
  </si>
  <si>
    <t>2024-07-16 20:05:51</t>
  </si>
  <si>
    <t>80+金卡-普通区域-青州市-冯徐村-18264666985-1000M-宽带上网投诉-次数0-20240716200450X490754116</t>
  </si>
  <si>
    <t>20240716200450X490754116</t>
  </si>
  <si>
    <t xml:space="preserve">【农村网络投诉】流程受理流水号：20240716195954182646669851137194
客户号码:18264666985
客户姓名:杨**
投诉地市:潍坊
来话流水:2024071619593033720857814
宽带账号:18264666985
宽带账号归属地市:潍坊
宽带账号归属区县:青州市
故障地址:潍坊青州市云门山街道冯徐村冯徐村8号箱（村中间赵传涛）*********
联系电话:15954479114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20:03:49
具体故障现象:用户无法提供具体故障现象，
客户其他诉求:
</t>
  </si>
  <si>
    <t>2024-07-16 20:11:43</t>
  </si>
  <si>
    <t>2024-07-16 20:12:04</t>
  </si>
  <si>
    <t>SD-851-284133-15739-19812</t>
  </si>
  <si>
    <t>SD-057-240716-876249-6988</t>
  </si>
  <si>
    <t>2024-07-16 20:08:53</t>
  </si>
  <si>
    <t>80+金卡-普通区域-坊子区-碧水苑-15169431303-1000M-宽带上网投诉-次数0-202407160000593657</t>
  </si>
  <si>
    <t>202407160000593657</t>
  </si>
  <si>
    <t>202407160000593657#宽带账号：15169431303；宽带地址：潍坊坊子区坊子老区长宁街碧水苑碧水苑2*********；客户来电反映宽带无法使用，客户要求师傅上门，请协助处理，谢谢！联系电话15169431303；联系人：先生/女士；来电流水：2024071620072123920894838</t>
  </si>
  <si>
    <t>2024-07-16 20:16:39</t>
  </si>
  <si>
    <t>2024-07-16 20:17:23</t>
  </si>
  <si>
    <t>SD-851-231080-11719-28149</t>
  </si>
  <si>
    <t>SD-057-240716-603927-7157</t>
  </si>
  <si>
    <t>2024-07-16 20:26:30</t>
  </si>
  <si>
    <t>【调研】-80+白金-普通区域-滨海-星域花园-13953665951-1000M-宽带上网投诉-次数0-202407160000602679</t>
  </si>
  <si>
    <t>202407160000602679</t>
  </si>
  <si>
    <t>202407160000602679#流程受理流水号：20240716202529139536659511139684
客户号码:13953665951
客户姓名:孙**
投诉地市:潍坊
来话流水:2024071620221688820861132
宽带账号:13953665951
宽带账号归属地市:潍坊
宽带账号归属区县:滨海
故障地址:潍坊滨海大家洼街道禄海路星域花园15号楼*********
联系电话:13964772709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故障细类:宽带无法上网(专席)
携转原因:
故障时间:2024-07-16 20:25:28
具体故障现象:按顺序重启光猫和路由器，未按路由器复位，线上指导未恢复
客户其他诉求:
;宽带小区$[星域花园]$</t>
  </si>
  <si>
    <t>2024-07-16 20:28:18</t>
  </si>
  <si>
    <t>2024-07-16 20:29:31</t>
  </si>
  <si>
    <t>SD-057-240716-836179-4416</t>
  </si>
  <si>
    <t>2024-07-16 15:30:07</t>
  </si>
  <si>
    <t>普通区域-昌邑市-昌邑东苑小区-15866557918-300M-宽带上网投诉-次数0-202407160000403776</t>
  </si>
  <si>
    <t>202407160000403776</t>
  </si>
  <si>
    <t xml:space="preserve">202407160000403776#宽带账号：15866557918；宽带地址：
潍坊昌邑市城区利民街东苑小区2号楼*********客户来电反映宽带无法上网，光信号闪烁 ，要求上门，请协助处理，谢谢！联系电话：13853612207；联系人：先生；来电流水：****。
</t>
  </si>
  <si>
    <t>2024-07-16 15:34:07</t>
  </si>
  <si>
    <t>2024-07-16 15:35:01</t>
  </si>
  <si>
    <t>SD-852-297308-602-21385</t>
  </si>
  <si>
    <t>SD-057-240716-761420-6115</t>
  </si>
  <si>
    <t>2024-07-16 18:41:25</t>
  </si>
  <si>
    <t>80+银卡-普通区域-寿光市-化龙镇北柴西村-15953693198-200M-宽带上网投诉-次数0-202407160000558750</t>
  </si>
  <si>
    <t>202407160000558750</t>
  </si>
  <si>
    <t>202407160000558750#宽带账号：15953693198；宽带地址：潍坊寿光市化龙镇西柴村化龙镇北柴西村16号楼*********；接入方式：FTTH，当前是否在线：在线，端到端诊断结果：客户侧设备问题，是否智能网关：，客户反映从**时间开始****无法使用，具体现象：51024，要求尽快处理回复！来电流水：2024071618362831320893986，联系电话：15266363553</t>
  </si>
  <si>
    <t>2024-07-16 18:54:37</t>
  </si>
  <si>
    <t>2024-07-16 18:56:33</t>
  </si>
  <si>
    <t>SD-057-240716-058764-4587</t>
  </si>
  <si>
    <t>2024-07-16 15:53:40</t>
  </si>
  <si>
    <t>【调研】-80+金卡-普通区域-坊子区-中梁龙玺台-15866111202-1000M-宽带上网投诉-次数0-202407160000426145</t>
  </si>
  <si>
    <t>202407160000426145</t>
  </si>
  <si>
    <t>202407160000426145#宽带账号：15866111202；宽带地址：潍坊高新新城街道福寿街中梁龙玺台3号楼*；客户来电反映宽带使用不畅，客户不在现场，无法配合线上指导，要求上门，请协助处理，谢谢！联系电话：本机；联系人：先生；来电流水：2024071615513398720888204</t>
  </si>
  <si>
    <t>2024-07-16 15:55:11</t>
  </si>
  <si>
    <t>2024-07-16 15:55:32</t>
  </si>
  <si>
    <t>SD-851-261035-15416-18153</t>
  </si>
  <si>
    <t>SD-057-240716-465917-6507</t>
  </si>
  <si>
    <t>2024-07-16 19:18:03</t>
  </si>
  <si>
    <t>80+银卡-普通区域-昌乐县-金海文化城沿街（小微）-15863264966-300M-魔百和投诉-次数0-202407160000575280</t>
  </si>
  <si>
    <t>202407160000575280</t>
  </si>
  <si>
    <t>202407160000575280#流程受理流水号：20240716191148158632649661131722
客户号码:15863264966
客户姓名:李**
投诉地市:潍坊
来话流水:2024071619111211020804021
宽带账号:15863264966
宽带账号归属地市:潍坊
宽带账号归属区县:昌乐县
故障地址:潍坊昌乐县经济开发区站北街金海文化城沿街（小微）厚2号刘海明西墙*********
联系电话:15863264966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光功率:无
故障大类:宽带/电视
故障细类:移动高清电视故障
携转原因:
故障时间:2024-07-16 19:14:41
魔百和单播/组播:组播
具体故障现象:电视卡顿，客户要求半个小时内上门检查，否则拨打12345投诉，请协助处理谢谢
客户其他诉求:
魔百和单/组播：组播;宽带小区$[金海文化城沿街（小微）]$</t>
  </si>
  <si>
    <t>2024-07-16 19:26:00</t>
  </si>
  <si>
    <t>2024-07-16 19:26:26</t>
  </si>
  <si>
    <t>SD-852-336599-549-2290</t>
  </si>
  <si>
    <t>SD-057-240716-625043-6295</t>
  </si>
  <si>
    <t>2024-07-16 19:02:41</t>
  </si>
  <si>
    <t>【调研】-80+金卡-普通区域-寒亭区-金润花园小区-15763030308-1000M-宽带上网投诉-次数0-20240716190139X699194958</t>
  </si>
  <si>
    <t>20240716190139X699194958</t>
  </si>
  <si>
    <t xml:space="preserve">流程受理流水号：20240716185923157630303081130124
客户号码:15763030308
客户姓名:胡*
投诉地市:潍坊
来话流水:2024071618522544020895366
宽带账号:15763030308
宽带账号归属地市:潍坊
宽带账号归属区县:寒亭区
故障地址:潍坊寒亭区开元街道海龙路金润花园小区4号楼*********
联系电话:18753632535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故障细类:宽带无法上网(专席)
携转原因:
故障时间:2024-07-16 19:00:37
具体故障现象:光猫亮灯正常，路由器连接光猫1口，路由器未恢复出厂设置。重启未恢复。忘记网络重连，请处理谢谢
客户其他诉求:
</t>
  </si>
  <si>
    <t>2024-07-16 19:10:06</t>
  </si>
  <si>
    <t>2024-07-16 19:12:33</t>
  </si>
  <si>
    <t>SD-057-240716-478310-6190</t>
  </si>
  <si>
    <t>2024-07-16 18:50:30</t>
  </si>
  <si>
    <t>【调研】-80+金卡-普通区域-昌乐县-大解召村自然村-18866753686-1000M-宽带上网投诉-次数0-20240716184835X915612128</t>
  </si>
  <si>
    <t>20240716184835X915612128</t>
  </si>
  <si>
    <t xml:space="preserve">【农村网络投诉】流程受理流水号：20240716184752188667536861128598
客户号码:18866753686
客户姓名:赵*
投诉地市:潍坊
来话流水:2024071618452235620851036
宽带账号:18866753686
宽带账号归属地市:潍坊
宽带账号归属区县:昌乐县
故障地址:潍坊昌乐县五图街道大解召村大解召村自然村大解召村三期6#*********
联系电话:18866753686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18:47:12
具体故障现象:光信号红灯，光纤线两头插紧，将弯折的位置捋直后重启光猫未恢复，请协助处理，谢谢
客户其他诉求:
</t>
  </si>
  <si>
    <t>2024-07-16 18:51:12</t>
  </si>
  <si>
    <t>2024-07-16 18:51:48</t>
  </si>
  <si>
    <t>SD-851-292345-906-24389</t>
  </si>
  <si>
    <t>SD-057-240716-820671-7112</t>
  </si>
  <si>
    <t>2024-07-16 20:20:42</t>
  </si>
  <si>
    <t>【调研】-80+金卡-普通区域-安丘市-曹家峪-18463602810-200M-宽带上网投诉-次数0-20240716201836X316487676</t>
  </si>
  <si>
    <t>20240716201836X316487676</t>
  </si>
  <si>
    <t xml:space="preserve">【农村网络投诉】流程受理流水号：20240716201440184636028101138665
客户号码:18463602810
客户姓名:乔*
投诉地市:潍坊
来话流水:2024071620121405520817180
宽带账号:18463602810
宽带账号归属地市:潍坊
宽带账号归属区县:安丘市
故障地址:潍坊安丘市吾山镇曹家峪村曹家峪2号箱曹国华*********
联系电话:17860222564
联系人:先生/女士
工单紧急程度:紧急
是否有升级投诉倾向:否
是否重复投诉:否
是否携转意向:是
是否投诉倾向:否
是否智能网关:智能网关
当前是否在线:否
接入方式:FTTH
端到端诊断结果:状态正常
是否质差终端:无质差信息
光功率:无
故障大类:宽带/电视
故障细类:宽带无法上网(专席)
携转原因:
故障时间:2024-07-16 20:15:04
具体故障现象:光猫亮红灯：拔插捋直光纤线未恢复，请协助处理，谢谢。提及携转
客户其他诉求:
</t>
  </si>
  <si>
    <t>2024-07-16 20:25:09</t>
  </si>
  <si>
    <t>2024-07-16 20:25:30</t>
  </si>
  <si>
    <t>SD-851-253365-20938-24150</t>
  </si>
  <si>
    <t>SD-057-240716-982350-5400</t>
  </si>
  <si>
    <t>2024-07-16 17:29:06</t>
  </si>
  <si>
    <t>80+金卡-普通区域-奎文区-胶东调水宿舍-13905367557-1000M-魔百和投诉-次数0-20240716172617X977872913</t>
  </si>
  <si>
    <t>2024-07-17 18:30:00</t>
  </si>
  <si>
    <t>20240716172617X977872913</t>
  </si>
  <si>
    <t>流程受理流水号：20240716171525139053675571112352
客户号码:13905367557
客户姓名:张**
投诉地市:潍坊
来话流水:2024071617151721320838912
宽带账号:13905367557
宽带账号归属地市:潍坊
宽带账号归属区县:高新
故障地址:潍坊高新高新城区北海路胶东调水宿舍麒麟公馆D座-2-1202*********
联系电话:13905367557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故障时间:2024-07-16 17:32:28
魔百和单播/组播:单播
具体故障现象:电视提示网络类错误，
客户其他诉求:客户来电反映家里电视无法观看，显示22002，线上排障不认可，请协助处理，谢谢
魔百和单/组播：单播</t>
  </si>
  <si>
    <t>2024-07-16 17:31:31</t>
  </si>
  <si>
    <t>2024-07-16 17:35:23</t>
  </si>
  <si>
    <t>SD-851-300999-9267-12126</t>
  </si>
  <si>
    <t>SD-057-240716-568013-5616</t>
  </si>
  <si>
    <t>2024-07-16 17:53:42</t>
  </si>
  <si>
    <t>【调研】-80+银卡-普通区域-寿光市-东孙家庄村自然村-15006461414-1000M-宽带上网投诉-次数0-202407160000522856</t>
  </si>
  <si>
    <t>202407160000522856</t>
  </si>
  <si>
    <t xml:space="preserve">202407160000522856#宽带账号：15006461414；宽带地址：潍坊寿光市洛城街道东孙家庄村东孙家庄村自然村东孙家庄村沿街1箱，客户来电反映宽带不能用，经查询客户侧为质差路由器导致宽带使用不畅，请参考处理，谢谢！联系电话：15006461414；联系人：先生；来电流水：2024071617505845720829953。 
</t>
  </si>
  <si>
    <t>2024-07-16 18:13:07</t>
  </si>
  <si>
    <t>2024-07-16 18:14:35</t>
  </si>
  <si>
    <t>SD-851-253465-31602-8899</t>
  </si>
  <si>
    <t>SD-057-240716-832107-6109</t>
  </si>
  <si>
    <t>2024-07-16 18:41:02</t>
  </si>
  <si>
    <t>普通区域-诸城市-曹强村自然村-15854419305-300M-宽带上网投诉-次数0-20240716183805X285055811</t>
  </si>
  <si>
    <t>20240716183805X285055811</t>
  </si>
  <si>
    <t xml:space="preserve">【农村网络投诉】流程受理流水号：20240716183625158544193051127123
客户号码:15854419305
客户姓名:刘**
投诉地市:潍坊
来话流水:2024071618361000520891885
宽带账号:15854419305
宽带账号归属地市:潍坊
宽带账号归属区县:诸城市
故障地址:潍坊诸城市龙都街道曹强村曹强村自然村曹强村2号箱*********
联系电话:15854419305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18:36:53
具体故障现象:提示网络无法连接，
客户其他诉求:
</t>
  </si>
  <si>
    <t>2024-07-16 18:56:55</t>
  </si>
  <si>
    <t>2024-07-16 18:57:36</t>
  </si>
  <si>
    <t>SD-057-240716-532184-4581</t>
  </si>
  <si>
    <t>2024-07-16 15:53:19</t>
  </si>
  <si>
    <t>【调研】-普通区域-青州市-小尹村自然村-13964672198-200M-宽带上网投诉-次数0-202407160000425830</t>
  </si>
  <si>
    <t>2024-07-17 16:54:00</t>
  </si>
  <si>
    <t>202407160000425830</t>
  </si>
  <si>
    <t>202407160000425830# 宽带账号：13964672198；宽带地址：潍坊青州市谭坊镇小尹村小尹村自然村谭坊镇小尹村1号；客户来电反映宽带无法上网，经查询客户侧为质差终端，请协助上门更换终端并一并处理故障问题，谢谢！联系电话：13964672198联系人：***；来电流水：2024071615503658320875774</t>
  </si>
  <si>
    <t>2024-07-16 15:54:56</t>
  </si>
  <si>
    <t>2024-07-16 15:55:20</t>
  </si>
  <si>
    <t>SD-057-240716-892561-6499</t>
  </si>
  <si>
    <t>2024-07-16 19:17:37</t>
  </si>
  <si>
    <t>80+白金-普通区域-潍城区-金都名苑-17865650007-300M-宽带上网投诉-次数0-20240716191541X541485629</t>
  </si>
  <si>
    <t>20240716191541X541485629</t>
  </si>
  <si>
    <t xml:space="preserve">流程受理流水号：20240716191255178656500071131875
客户号码:17865650007
客户姓名:侯*
投诉地市:潍坊
来话流水:2024071619112414120805214
宽带账号:17865650007
宽带账号归属地市:潍坊
宽带账号归属区县:潍城区
故障地址:潍坊潍城区城关街道胜利西街金都名苑5号楼*********
联系电话:17865650007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19:16:25
具体故障现象:光猫亮红灯，
客户其他诉求:
</t>
  </si>
  <si>
    <t>2024-07-16 19:19:20</t>
  </si>
  <si>
    <t>2024-07-16 19:19:48</t>
  </si>
  <si>
    <t>SD-057-240716-128967-6496</t>
  </si>
  <si>
    <t>2024-07-16 19:17:26</t>
  </si>
  <si>
    <t>普通区域-坊子区-西李三村自然村-15865369488-200M-宽带上网投诉-次数0-20240716191525X525292328</t>
  </si>
  <si>
    <t>20240716191525X525292328</t>
  </si>
  <si>
    <t xml:space="preserve">【农村网络投诉】流程受理流水号：20240716191405158653694881132037
客户号码:15865369488
客户姓名:陈**
投诉地市:潍坊
来话流水:2024071619102552520899725
宽带账号:15865369488
宽带账号归属地市:潍坊
宽带账号归属区县:坊子区
故障地址:潍坊坊子区坊子工业发展区（眉村）西李三村西李三村自然村西李三村南北街3号箱（李占法）*********
联系电话:15866588258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19:15:41
具体故障现象:用户无法提供具体故障现象，家里老人在家
客户其他诉求:
</t>
  </si>
  <si>
    <t>2024-07-16 19:18:58</t>
  </si>
  <si>
    <t>2024-07-16 19:19:18</t>
  </si>
  <si>
    <t>SD-057-240716-640138-6589</t>
  </si>
  <si>
    <t>2024-07-16 19:26:02</t>
  </si>
  <si>
    <t>(目标)普通区域-寿光市-东中-15949860104-300M-魔百和投诉-次数0-202407160000580260</t>
  </si>
  <si>
    <t>202407160000580260</t>
  </si>
  <si>
    <t>202407160000580260#流程受理流水号：20240716192505159498601041133322
客户号码:15949860104
客户姓名:张**
投诉地市:潍坊
来话流水:2024071619232365320872231
宽带账号:15949860104
宽带账号归属地市:潍坊
宽带账号归属区县:寿光市
故障地址:潍坊寿光市道口东中疃村东中东中村13号箱*********
联系电话:15949860104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故障时间:2024-07-16 19:25:56
魔百和单播/组播:组播
具体故障现象:客户无法提供具体故障信息
客户其他诉求:
魔百和单/组播：组播;宽带小区$[东中]$</t>
  </si>
  <si>
    <t>2024-07-16 19:28:33</t>
  </si>
  <si>
    <t>2024-07-16 19:29:57</t>
  </si>
  <si>
    <t>SD-057-240716-190856-5138</t>
  </si>
  <si>
    <t>2024-07-16 17:05:03</t>
  </si>
  <si>
    <t>【调研】-80+金卡-普通区域-坊子区-南流教师公寓-18265693483-200M-宽带上网投诉-次数0-202407160000482548</t>
  </si>
  <si>
    <t>2024-07-17 18:06:00</t>
  </si>
  <si>
    <t>202407160000482548</t>
  </si>
  <si>
    <t>202407160000482548#宽带账号：18265693483；宽带地址：潍坊坊子区坊安街办河湾村南流教师公寓南流教师公寓；客户来电反映宽带无法上网，光信号亮红灯，拔插光纤线重启光猫未恢复，请协助处理，谢谢！联系电话：18563639934；联系人：先生；来电流水：2024071616585875220840793</t>
  </si>
  <si>
    <t>2024-07-16 17:22:47</t>
  </si>
  <si>
    <t>2024-07-16 17:23:12</t>
  </si>
  <si>
    <t>SD-852-277715-1755-20251</t>
  </si>
  <si>
    <t>SD-057-240716-874091-5152</t>
  </si>
  <si>
    <t>2024-07-16 17:05:59</t>
  </si>
  <si>
    <t>普通区域-青州市-青州市冯巩小区-15725664325-300M-宽带上网投诉-次数0-20240716170427X667510538</t>
  </si>
  <si>
    <t>20240716170427X667510538</t>
  </si>
  <si>
    <t xml:space="preserve">流程受理流水号：20240716170249157256643251109610
客户号码:15725664325
客户姓名:韩**
投诉地市:潍坊
来话流水:2024071617001781120857029
宽带账号:15725664325
宽带账号归属地市:潍坊
宽带账号归属区县:青州市
故障地址:潍坊青州市王府街道玲珑山南路青州市冯巩小区21K18号箱无线电宿舍南楼西外墙*********
联系电话:15756157511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17:01:50
具体故障现象:PON灯闪，捋顺光钎线，重启光猫
客户其他诉求:
</t>
  </si>
  <si>
    <t>2024-07-16 17:20:51</t>
  </si>
  <si>
    <t>2024-07-16 17:21:16</t>
  </si>
  <si>
    <t>SD-851-272874-4117-5673</t>
  </si>
  <si>
    <t>SD-057-240716-816042-5555</t>
  </si>
  <si>
    <t>2024-07-16 17:47:29</t>
  </si>
  <si>
    <t>【调研】-普通区域-高密市-克兰村自然村-13884814000-500M-宽带上网投诉-次数0-20240716174617X177705111</t>
  </si>
  <si>
    <t>2024-07-17 18:48:00</t>
  </si>
  <si>
    <t>20240716174617X177705111</t>
  </si>
  <si>
    <t xml:space="preserve">【农村网络投诉】流程受理流水号：20240716174505138848140001118370
客户号码:13884814000
客户姓名:蒋**
投诉地市:潍坊
来话流水:2024071617444138620866936
宽带账号:13884814000
宽带账号归属地市:潍坊
宽带账号归属区县:高密市
故障地址:潍坊高密市阚家镇克兰村克兰村自然村高密克兰村扩7号箱赵军*********
联系电话:13884814000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17:45:25
具体故障现象:光猫亮红灯，宽带无法连接
客户其他诉求:
</t>
  </si>
  <si>
    <t>2024-07-16 17:49:29</t>
  </si>
  <si>
    <t>2024-07-16 17:49:47</t>
  </si>
  <si>
    <t>SD-851-298058-22389-23677</t>
  </si>
  <si>
    <t>2024-07-16 19:04:49</t>
  </si>
  <si>
    <t>80+金卡-普通区域-潍城区-华安庭岸风景-15910117549-1000M-宽带上网投诉-次数0-202407160000569775 一级督办</t>
  </si>
  <si>
    <t>202407160000569775</t>
  </si>
  <si>
    <t>2024-07-16 19:10:01</t>
  </si>
  <si>
    <t>2024-07-16 19:11:37</t>
  </si>
  <si>
    <t>SD-057-240716-647015-5446</t>
  </si>
  <si>
    <t>2024-07-16 17:34:40</t>
  </si>
  <si>
    <t>【调研】-80+银卡-(目标)普通区域-奎文区-御景峰-15165602395-300M-宽带上网投诉-次数0-202407160000511201</t>
  </si>
  <si>
    <t>2024-07-17 18:35:00</t>
  </si>
  <si>
    <t>202407160000511201</t>
  </si>
  <si>
    <t xml:space="preserve">202407160000511201#【已关注中国移动10086微信公众号】流程受理流水号：20240716173315151656023951116081
客户号码:15165602395
客户姓名:高**
投诉地市:潍坊
来话流水:2024071617324619220841807
宽带账号:15165602395
宽带账号归属地市:潍坊
宽带账号归属区县:奎文区
故障地址:潍坊奎文区北苑街道乐川街御景峰东区11号商铺
联系电话:15165602395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故障时间:2024-07-16 17:35:39
具体故障现象:无法上网，
客户其他诉求:客户侧为质差终端，要求上门更换终端并一并处理故障问题。
</t>
  </si>
  <si>
    <t>2024-07-16 17:37:29</t>
  </si>
  <si>
    <t>2024-07-16 17:40:07</t>
  </si>
  <si>
    <t>SD-851-243550-19335-4242</t>
  </si>
  <si>
    <t>SD-057-240716-805613-5740</t>
  </si>
  <si>
    <t>2024-07-16 18:05:38</t>
  </si>
  <si>
    <t>普通区域-诸城市-华都富林沿街商铺-15169674306-200M-宽带上网投诉-次数0-20240716180353X233961830</t>
  </si>
  <si>
    <t>20240716180353X233961830</t>
  </si>
  <si>
    <t xml:space="preserve">流程受理流水号：20240716180244151696743061121775
客户号码:15169674306
客户姓名:沈**
投诉地市:潍坊
来话流水:2024071618022818820838503
宽带账号:15169674306
宽带账号归属地市:潍坊
宽带账号归属区县:诸城市
故障地址:潍坊诸城市密州街道人民路华都富林沿街商铺九龙口中段北沿街1#箱*********
联系电话:15169674306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故障时间:2024-07-16 18:03:59
具体故障现象:提示网络无法连接，拒绝排障，要求师傅上门
客户其他诉求:
</t>
  </si>
  <si>
    <t>2024-07-16 18:12:15</t>
  </si>
  <si>
    <t>2024-07-16 18:12:37</t>
  </si>
  <si>
    <t>SD-057-240716-802146-5881</t>
  </si>
  <si>
    <t>2024-07-16 18:14:25</t>
  </si>
  <si>
    <t>普通区域-奎文区-怡新苑-13806369151-100M-宽带上网投诉-次数0-20240716181255X775279334</t>
  </si>
  <si>
    <t>20240716181255X775279334</t>
  </si>
  <si>
    <t xml:space="preserve">流程受理流水号：20240716181214138063691511123444
客户号码:13806369151
客户姓名:卜**
投诉地市:潍坊
来话流水:2024071618110622520809867
宽带账号:13806369151
宽带账号归属地市:潍坊
宽带账号归属区县:高新
故障地址:潍坊高新高新城区新华路怡新苑10号楼*********
联系电话:13806369151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18:12:53
具体故障现象:光信号亮红灯
客户其他诉求:
</t>
  </si>
  <si>
    <t>2024-07-16 18:14:48</t>
  </si>
  <si>
    <t>2024-07-16 18:15:30</t>
  </si>
  <si>
    <t>SD-057-240716-875419-6895</t>
  </si>
  <si>
    <t>2024-07-16 20:02:16</t>
  </si>
  <si>
    <t>【调研】-80+普通-普通区域-昌乐县-后李-13573691020-1000M-宽带上网投诉-次数0-20240716200122X282285703</t>
  </si>
  <si>
    <t>20240716200122X282285703</t>
  </si>
  <si>
    <t xml:space="preserve">流程受理流水号：20240716200032135736910201137267
客户号码:13573691020
客户姓名:李*
投诉地市:潍坊
来话流水:2024071619594783120859334
宽带账号:13573691020
宽带账号归属地市:潍坊
宽带账号归属区县:昌乐县
故障地址:潍坊昌乐县红河镇后李后李7号箱*********
联系电话:13573691020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20:00:46
具体故障现象:光猫亮红灯，
客户其他诉求:
</t>
  </si>
  <si>
    <t>2024-07-16 20:07:05</t>
  </si>
  <si>
    <t>2024-07-16 20:07:31</t>
  </si>
  <si>
    <t>SD-851-306313-15751-2139</t>
  </si>
  <si>
    <t>SD-057-240716-065143-6931</t>
  </si>
  <si>
    <t>2024-07-16 20:05:33</t>
  </si>
  <si>
    <t>普通区域-奎文区-中颐和园-15064606856-300M-宽带上网投诉-次数0-20240716200324X404086511</t>
  </si>
  <si>
    <t>20240716200324X404086511</t>
  </si>
  <si>
    <t xml:space="preserve">【农村网络投诉】流程受理流水号：20240716200029150646068561137263
客户号码:15064606856
客户姓名:夏**
投诉地市:潍坊
来话流水:2024071619593620120858320
宽带账号:15064606856
宽带账号归属地市:潍坊
宽带账号归属区县:高新
故障地址:潍坊高新清池傅家村中颐和园34号楼1-1002*********
联系电话:15064606856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故障细类:网速慢/上网掉线(专席)
携转原因:
故障时间:2024-07-16 20:00:41
具体故障现象:网速慢卡顿，
客户其他诉求:
</t>
  </si>
  <si>
    <t>2024-07-16 20:11:22</t>
  </si>
  <si>
    <t>2024-07-16 20:11:54</t>
  </si>
  <si>
    <t>SD-851-324241-16253-28222</t>
  </si>
  <si>
    <t>SD-057-240716-583670-5322</t>
  </si>
  <si>
    <t>2024-07-16 17:20:26</t>
  </si>
  <si>
    <t>【调研】-普通区域-奎文区-大有公馆三期-18763616783-300M-宽带上网投诉-次数0-20240716171841X521274939</t>
  </si>
  <si>
    <t>20240716171841X521274939</t>
  </si>
  <si>
    <t xml:space="preserve">流程受理流水号：20240716171804187636167831112897
客户号码:18763616783
客户姓名:鲁**
投诉地市:潍坊
来话流水:2024071617174961120868984
宽带账号:18763616783
宽带账号归属地市:潍坊
宽带账号归属区县:奎文区
故障地址:潍坊奎文区广文街道虞河路大有公馆三期38号楼*********
联系电话:18763616783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17:18:25
具体故障现象:提示网络无法连接，
客户其他诉求:
</t>
  </si>
  <si>
    <t>2024-07-16 17:21:59</t>
  </si>
  <si>
    <t>2024-07-16 17:22:19</t>
  </si>
  <si>
    <t>SD-057-240716-093854-4433</t>
  </si>
  <si>
    <t>2024-07-16 15:32:46</t>
  </si>
  <si>
    <t>80+银卡-普通区域-安丘市-田家岭-18305361890-300M-宽带上网投诉-次数0-202407160000409994</t>
  </si>
  <si>
    <t>202407160000409994</t>
  </si>
  <si>
    <t xml:space="preserve">202407160000409994#宽带账号：18305361890宽带地址：潍坊安丘市辉渠镇田家岭村田家岭田家岭1号箱田明华*********，客户来电反映表示宽带网络无法使用，表示线路断了，客户不配合线上指导，要求上门，谢谢！联系电话：18305361890联系人：男士；来电流水：2024071615304026520816282
</t>
  </si>
  <si>
    <t>2024-07-16 15:34:08</t>
  </si>
  <si>
    <t>2024-07-16 15:34:43</t>
  </si>
  <si>
    <t>SD-851-320985-22839-23733</t>
  </si>
  <si>
    <t>SD-057-240716-375641-6122</t>
  </si>
  <si>
    <t>2024-07-16 18:41:55</t>
  </si>
  <si>
    <t>80+白金-普通区域-昌乐县-亿丰五金机电城-15264684618-1000M-宽带上网投诉-次数0-202407160000558088</t>
  </si>
  <si>
    <t>202407160000558088</t>
  </si>
  <si>
    <t>202407160000558088#宽带账号：15264684618；宽带地址：潍坊昌乐县城关街道宝昌路亿丰五金机电城25号楼；客户来电反映宽带网络无法连接，客户不配合排障，要求上门，请协助处理，谢谢！联系电话：15264684618；来电流水：2024071618385006820809191</t>
  </si>
  <si>
    <t>2024-07-16 18:42:37</t>
  </si>
  <si>
    <t>2024-07-16 18:42:55</t>
  </si>
  <si>
    <t>SD-057-240716-962475-6117</t>
  </si>
  <si>
    <t>2024-07-16 18:41:30</t>
  </si>
  <si>
    <t>普通区域-高密市-刘一村自然村-15965053172-200M-宽带上网投诉-次数0-20240716184031X431375471</t>
  </si>
  <si>
    <t>20240716184031X431375471</t>
  </si>
  <si>
    <t xml:space="preserve">【农村网络投诉】流程受理流水号：20240716183733159650531721127248
客户号码:15965053172
客户姓名:刘**
投诉地市:潍坊
来话流水:2024071618371704720899343
宽带账号:15965053172
宽带账号归属地市:潍坊
宽带账号归属区县:高密市
故障地址:潍坊高密市夏庄镇刘家村
联系电话:15964047112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
携转原因:
故障时间:2024-07-16 18:39:28
具体故障现象:提示网络无法连接，
客户其他诉求:客户要求直接投诉网络掉线问题，拒绝前台网络排障
</t>
  </si>
  <si>
    <t>2024-07-16 19:01:44</t>
  </si>
  <si>
    <t>2024-07-16 19:02:26</t>
  </si>
  <si>
    <t>SD-851-324561-18923-11723</t>
  </si>
  <si>
    <t>SD-057-240716-359126-6783</t>
  </si>
  <si>
    <t>2024-07-16 19:50:07</t>
  </si>
  <si>
    <t>普通区域-安丘市-东大庄村自然村-13685362442-300M-宽带上网投诉-次数0-20240716194711X431187186</t>
  </si>
  <si>
    <t>20240716194711X431187186</t>
  </si>
  <si>
    <t xml:space="preserve">【农村网络投诉】流程受理流水号：20240716194652136853624421135794
客户号码:13685362442
客户姓名:王*
投诉地市:潍坊
来话流水:2024071619450192420885440
宽带账号:13685362442
宽带账号归属地市:潍坊
宽带账号归属区县:安丘市
故障地址:潍坊安丘市大城埠东大庄村东大庄村自然村东大庄村扩4号箱李福全*********
联系电话:13964746413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19:47:56
具体故障现象:光猫亮红灯，
客户其他诉求:
</t>
  </si>
  <si>
    <t>2024-07-16 19:51:49</t>
  </si>
  <si>
    <t>2024-07-16 19:52:16</t>
  </si>
  <si>
    <t>SD-057-240716-702438-6250</t>
  </si>
  <si>
    <t>2024-07-16 18:56:35</t>
  </si>
  <si>
    <t>80+银卡-普通区域-高密市-天福世纪城-15006698533-1000M-宽带上网投诉-次数0-202407160000564809</t>
  </si>
  <si>
    <t>202407160000564809</t>
  </si>
  <si>
    <t xml:space="preserve">202407160000564809#宽带账号：15006698533；宽带地址：潍坊高密市密水街道城新新二村四巷100号；客户来电反映移动高清网络慢，客户不配合线上指导，要求上门，请协助处理，谢谢！联系电话：15006698533；联系人：先生；来电流水：2024071618510321720886860。
</t>
  </si>
  <si>
    <t>2024-07-16 19:01:01</t>
  </si>
  <si>
    <t>2024-07-16 19:01:27</t>
  </si>
  <si>
    <t>SD-852-334044-998-12399</t>
  </si>
  <si>
    <t>SD-057-240716-328604-6903</t>
  </si>
  <si>
    <t>2024-07-16 20:02:43</t>
  </si>
  <si>
    <t>【调研】-普通区域-临朐县-阳光水岸-15006686167-300M-魔百和投诉-次数0-202407160000592620</t>
  </si>
  <si>
    <t>202407160000592620</t>
  </si>
  <si>
    <t>202407160000592620#流程受理流水号：20240716200209150066861671137441
客户号码:15006686167
客户姓名:高**
投诉地市:潍坊
来话流水:2024071619560819420841274
宽带账号:15006686167
宽带账号归属地市:潍坊
宽带账号归属区县:临朐县
故障地址:潍坊临朐县城关街道骈邑路阳光水岸
联系电话:15006686167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
携转原因:
故障时间:2024-07-16 20:04:35
魔百和单播/组播:组播
具体故障现象:电视直播无法观看，
客户其他诉求:
魔百和单/组播：组播;宽带小区$[阳光水岸]$</t>
  </si>
  <si>
    <t>2024-07-16 20:09:20</t>
  </si>
  <si>
    <t>2024-07-16 20:09:52</t>
  </si>
  <si>
    <t>SD-057-240716-728016-6971</t>
  </si>
  <si>
    <t>2024-07-16 20:08:25</t>
  </si>
  <si>
    <t>【调研】-80+银卡-(目标)普通区域-奎文区-潍北花园-18265671323-300M-宽带上网投诉-次数0-20240716200643X603140147</t>
  </si>
  <si>
    <t>20240716200643X603140147</t>
  </si>
  <si>
    <t xml:space="preserve">流程受理流水号：20240716200506182656713231137712
客户号码:18265671323
客户姓名:赵**
投诉地市:潍坊
来话流水:2024071620040135520879277
宽带账号:18265671323
宽带账号归属地市:潍坊
宽带账号归属区县:高新
故障地址:潍坊高新高新城区潍县中路潍北花园5号楼2单元2502
联系电话:18369689336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光功率:-16.65
故障大类:宽带/电视
故障细类:网速慢/上网掉线(专席)
携转原因:
故障时间:2024-07-16 20:05:17
具体故障现象:网速慢卡顿，已将设备断电重启后未恢复，请协助谢谢
客户其他诉求:
</t>
  </si>
  <si>
    <t>2024-07-16 20:12:06</t>
  </si>
  <si>
    <t>2024-07-16 20:12:35</t>
  </si>
  <si>
    <t>SD-057-240716-836425-5330</t>
  </si>
  <si>
    <t>2024-07-16 17:21:58</t>
  </si>
  <si>
    <t>普通区域-安丘市-青云御景园二期-15264609611-500M-宽带上网投诉-次数0-202407160000342554</t>
  </si>
  <si>
    <t>2024-07-17 18:22:00</t>
  </si>
  <si>
    <t>202407160000342554</t>
  </si>
  <si>
    <t>202407160000342554#【已关注中国移动10086微信公众号】*YWDZ01
服务号码：15264609611，
号码归属地：潍坊安丘 ，
请查原因；
用户品牌：全球通；
是否外呼开通：否；
客户质疑：有线宽带产品包、0元500M/月宽带，
接触录音流水号：2024071614032511520836035；联系电话：15264609611；
受理明细：536240618880300058，争议业务名称：0元500M/月宽带，徐**，15264609611，产品变更，2024-06-18 08:49:17,鞠荣荣(f81h000h)，安丘石堆乡镇营业厅(SD.LF.08.01.0H)；
备注：客户对于：0元500M/月宽带业务不满;宽带小区$[青云御景园二期]$</t>
  </si>
  <si>
    <t>2024-07-16 17:26:13</t>
  </si>
  <si>
    <t>家庭咨询-&gt;网络质量-&gt;家庭宽带-&gt;全局流转-&gt;功能使用-&gt;部分网页速度慢-&gt;全局流转</t>
  </si>
  <si>
    <t>2024-07-16 17:26:49</t>
  </si>
  <si>
    <t>SD-851-275235-399-21400</t>
  </si>
  <si>
    <t>SD-057-240716-042897-4443</t>
  </si>
  <si>
    <t>2024-07-16 15:34:44</t>
  </si>
  <si>
    <t>80+银卡-普通区域-青州市-青州古城-15908016737-300M-宽带上网投诉-次数0-202407160000410994</t>
  </si>
  <si>
    <t>202407160000410994</t>
  </si>
  <si>
    <t>202407160000410994#宽带账号：159080167371590；宽带地址：潍坊青州市王府街道玲珑山南路青州古城17号（东门街50号外墙）*；客户来电反映宽带上网慢，客户不配合排障，要求师傅上门，请协助处理，谢谢！联系电话：159080167371590；联系人：先生；来电流水：2024071615322995720840069</t>
  </si>
  <si>
    <t>2024-07-16 15:37:23</t>
  </si>
  <si>
    <t>2024-07-16 15:37:46</t>
  </si>
  <si>
    <t>SD-852-267372-1162-2037</t>
  </si>
  <si>
    <t>SD-057-240716-923578-4649</t>
  </si>
  <si>
    <t>2024-07-16 16:02:05</t>
  </si>
  <si>
    <t>普通区域-寿光市-巴龙国际南区-15963697472-200M-宽带上网投诉-次数0-202407160000431599</t>
  </si>
  <si>
    <t>2024-07-17 17:03:00</t>
  </si>
  <si>
    <t>202407160000431599</t>
  </si>
  <si>
    <t>202407160000431599#宽带账号：15963697472*；宽带地址：潍坊寿光市圣城街道建桥路巴龙国际南区2号楼；客户来电反映宽带使用不畅，客户不在现场，无法配合线上指导，要求上门，请协助处理，谢谢！联系电话：15954428669；联系人：先生；来电流水：2024071615580432020873349</t>
  </si>
  <si>
    <t>2024-07-16 16:18:26</t>
  </si>
  <si>
    <t>2024-07-16 16:20:09</t>
  </si>
  <si>
    <t>SD-057-240716-407123-6357</t>
  </si>
  <si>
    <t>2024-07-16 19:11:15</t>
  </si>
  <si>
    <t>80+钻石-FTTR-普通区域-青州市-旭景园-13854472677-1000M-魔百和投诉-次数0-202407160000570505</t>
  </si>
  <si>
    <t>202407160000570505</t>
  </si>
  <si>
    <t>202407160000570505#流程受理流水号：20240716190915138544726771131398
客户号码:13854472677
客户姓名:鲁**
投诉地市:潍坊
来话流水:2024071619044303020867832
宽带账号:13854472677
宽带账号归属地市:潍坊
宽带账号归属区县:青州市
故障地址:潍坊青州市益都街道驼山路旭景园二期66号楼2单元202
联系电话:13626361770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故障时间:2024-07-16 19:10:35
魔百和单播/组播:单播
具体故障现象:电视提示网络类错误，请协助谢谢
客户其他诉求:
魔百和单/组播：单播;宽带小区$[旭景园]$</t>
  </si>
  <si>
    <t>2024-07-16 19:13:35</t>
  </si>
  <si>
    <t>2024-07-16 19:14:02</t>
  </si>
  <si>
    <t>SD-851-322432-29011-21339</t>
  </si>
  <si>
    <t>SD-057-240716-592738-5154</t>
  </si>
  <si>
    <t>2024-07-16 17:06:07</t>
  </si>
  <si>
    <t>【调研】-普通区域-潍城区-桂花苑小区-13406667389-1000M-宽带上网投诉-次数0-20240716170445X685099301</t>
  </si>
  <si>
    <t>2024-07-17 18:07:00</t>
  </si>
  <si>
    <t>20240716170445X685099301</t>
  </si>
  <si>
    <t xml:space="preserve">流程受理流水号：20240716170259134066673891109650
客户号码:13406667389
客户姓名:武*
投诉地市:潍坊
来话流水:2024071617024070420886601
宽带账号:13406667389
宽带账号归属地市:潍坊
宽带账号归属区县:潍城区
故障地址:潍坊潍城区南关街道青年路桂花苑小区4号楼*********
联系电话:13053626977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17:04:28
具体故障现象:光猫亮红灯
客户其他诉求:
</t>
  </si>
  <si>
    <t>2024-07-16 17:31:01</t>
  </si>
  <si>
    <t>2024-07-16 17:31:26</t>
  </si>
  <si>
    <t>SD-851-244763-2097-10897</t>
  </si>
  <si>
    <t>SD-057-240716-937085-6757</t>
  </si>
  <si>
    <t>2024-07-16 19:45:44</t>
  </si>
  <si>
    <t>【调研】-80+银卡-(目标)普通区域-寿光市-后王-15065661100-300M-宽带上网投诉-次数0-202407160000585990</t>
  </si>
  <si>
    <t>202407160000585990</t>
  </si>
  <si>
    <t xml:space="preserve">202407160000585990#流程受理流水号：20240716194518150656611001135602
客户号码:15065661100
客户姓名:王**
投诉地市:潍坊
来话流水:2024071619434915020879164
宽带账号:15065661100
宽带账号归属地市:潍坊
宽带账号归属区县:寿光市
故障地址:潍坊寿光市古城后王村后王后王村10号箱*********
联系电话:15065661100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故障时间:2024-07-16 19:45:26
具体故障现象:打不开网页，
客户其他诉求:客户侧为质差终端，要求上门更换终端并一并处理故障问题。
</t>
  </si>
  <si>
    <t>2024-07-16 19:49:37</t>
  </si>
  <si>
    <t>2024-07-16 19:49:58</t>
  </si>
  <si>
    <t>SD-057-240716-709154-4188</t>
  </si>
  <si>
    <t>2024-07-16 15:11:02</t>
  </si>
  <si>
    <t>【调研】-80+金卡-普通区域-奎文区-健康街华电宿舍-13605361680-300M-宽带上网投诉-次数0-20240716150801X681810106</t>
  </si>
  <si>
    <t>20240716150801X681810106</t>
  </si>
  <si>
    <t xml:space="preserve">流程受理流水号：20240716150549136053616801083859
客户号码:13605361680
客户姓名:王**
投诉地市:潍坊
来话流水:2024071615052824220893060
宽带账号:13605361680
宽带账号归属地市:潍坊
宽带账号归属区县:奎文区
故障地址:潍坊奎文区梨园街道虞河路健康街华电宿舍16号楼
联系电话:15908020311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故障细类:宽带无法上网(专席)
携转原因:
故障时间:2024-07-16 15:07:40
具体故障现象:光猫灯正常但电脑打印机无法上网，
客户其他诉求:
</t>
  </si>
  <si>
    <t>2024-07-16 15:12:47</t>
  </si>
  <si>
    <t>2024-07-16 15:13:05</t>
  </si>
  <si>
    <t>2024-07-16 18:14:33</t>
  </si>
  <si>
    <t>80+银卡-普通区域-奎文区-【潍柴】潍柴东区-15065616468-200M-宽带上网投诉-次数0-20240716181325X805505782 一级督办</t>
  </si>
  <si>
    <t>20240716181325X805505782</t>
  </si>
  <si>
    <t>2024-07-16 18:18:05</t>
  </si>
  <si>
    <t>2024-07-16 18:18:41</t>
  </si>
  <si>
    <t>SD-057-240716-491607-7164</t>
  </si>
  <si>
    <t>2024-07-16 20:26:48</t>
  </si>
  <si>
    <t>【调研】-80+金卡-普通区域-安丘市-西仓村自然村-13864607736-1000M-宽带上网投诉-次数0-20240716202533X733602781</t>
  </si>
  <si>
    <t>20240716202533X733602781</t>
  </si>
  <si>
    <t xml:space="preserve">【农村网络投诉】流程受理流水号：20240716202449138646077361139622
客户号码:13864607736
客户姓名:李**
投诉地市:潍坊
来话流水:2024071620225089720863569
宽带账号:13864607736
宽带账号归属地市:潍坊
宽带账号归属区县:安丘市
故障地址:潍坊安丘市担山镇西仓村西仓村自然村西仓村1号箱村东南李召文*********
联系电话:18754471205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20:22:30
具体故障现象:光信号红灯，指导捋直插紧光纤线未恢复，请协助，谢谢
客户其他诉求:
</t>
  </si>
  <si>
    <t>2024-07-16 20:28:46</t>
  </si>
  <si>
    <t>2024-07-16 20:30:32</t>
  </si>
  <si>
    <t>SD-851-279110-36167-9246</t>
  </si>
  <si>
    <t>SD-057-240716-497318-7115</t>
  </si>
  <si>
    <t>2024-07-16 20:21:05</t>
  </si>
  <si>
    <t>【调研】-普通区域-临朐县-白塔桥自然村-15288828814-300M-宽带上网投诉-次数0-202407160000598707</t>
  </si>
  <si>
    <t>202407160000598707</t>
  </si>
  <si>
    <t xml:space="preserve">202407160000598707#宽带账号：15288828814；宽带地址：潍坊临朐县冶源镇人民政府白塔桥白塔桥自然村白塔桥（扩容2）27号箱王德胜（外墙）*********；客户来电反映宽带故障，客户不配合排障，要求师傅上门，请协助处理，谢谢！联系电话：本机；联系人：先生；来电流水：2024071620190705020847589 </t>
  </si>
  <si>
    <t>2024-07-16 20:24:53</t>
  </si>
  <si>
    <t>2024-07-16 20:26:53</t>
  </si>
  <si>
    <t>SD-057-240716-490718-7122</t>
  </si>
  <si>
    <t>2024-07-16 20:22:52</t>
  </si>
  <si>
    <t>80+普通-普通区域-潍城区-桂花苑小区-15908000372-300M-宽带上网投诉-次数0-202407160000600487</t>
  </si>
  <si>
    <t>202407160000600487</t>
  </si>
  <si>
    <t>202407160000600487#宽带账号：15908000372；宽带地址：潍坊潍城区南关街道青年路桂花苑小区12号楼；客户来电反映宽带无法上网，无法配合线上指导/客户不配合排障，要求师傅上门，请协助处理，谢谢！联系电话：15908000372；联系人：先生；来电流水：2024071620135562720824668</t>
  </si>
  <si>
    <t>2024-07-16 20:28:29</t>
  </si>
  <si>
    <t>2024-07-16 20:28:49</t>
  </si>
  <si>
    <t>SD-851-301186-16827-13595</t>
  </si>
  <si>
    <t>SD-057-240716-834051-4453</t>
  </si>
  <si>
    <t>2024-07-16 15:35:25</t>
  </si>
  <si>
    <t>【调研】-(目标)普通区域-安丘市-建陶市场东区-13721951909-300M-宽带上网投诉-次数0-202407160000407927</t>
  </si>
  <si>
    <t>202407160000407927</t>
  </si>
  <si>
    <t xml:space="preserve">202407160000407927#宽带账号：13721951909；宽带地址：潍坊安丘市兴安街道永安路建陶市场东区建陶市场东区21号楼顶11号箱*********
；客户来电反映宽带客户来电反映宽带无法上网，线上不方便经查询客户侧为质差终端，请协助上门更换终端并一并处理故障问题，谢谢！联系电话：13721951909联系：董**来电流水：*2024071615323511920841202
</t>
  </si>
  <si>
    <t>2024-07-16 15:38:05</t>
  </si>
  <si>
    <t>2024-07-16 15:39:40</t>
  </si>
  <si>
    <t>SD-057-240716-905274-5409</t>
  </si>
  <si>
    <t>2024-07-16 17:29:38</t>
  </si>
  <si>
    <t>普通区域-临朐县-曾家小庄安置区-13884823520-1000M-宽带上网投诉-次数0-20240716172831X111357747</t>
  </si>
  <si>
    <t>20240716172831X111357747</t>
  </si>
  <si>
    <t xml:space="preserve">流程受理流水号：20240716172651138848235201114748
客户号码:13884823520
客户姓名:张*
投诉地市:潍坊
来话流水:2024071617261986120868970
宽带账号:13884823520
宽带账号归属地市:潍坊
宽带账号归属区县:临朐县
故障地址:潍坊临朐县东城街道东镇路曾家小庄安置区1号楼*********
联系电话:13884823520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17:27:53
具体故障现象:光猫亮红灯，
客户其他诉求:
</t>
  </si>
  <si>
    <t>2024-07-16 17:31:16</t>
  </si>
  <si>
    <t>SD-851-260288-49-20478</t>
  </si>
  <si>
    <t>SD-057-240716-305489-6129</t>
  </si>
  <si>
    <t>2024-07-16 18:43:49</t>
  </si>
  <si>
    <t>普通区域-奎文区-早春园小区-13376364746-1000M-宽带上网投诉-次数0-202407160000557610</t>
  </si>
  <si>
    <t>202407160000557610</t>
  </si>
  <si>
    <t>202407160000557610#流程受理流水号：20240716184304133763647461127998
客户号码:13376364746
客户姓名:姜*
投诉地市:潍坊
来话流水:2024071618405061020822038
宽带账号:13376364746
宽带账号归属地市:潍坊
宽带账号归属区县:奎文区
故障地址:潍坊奎文区大虞街道文化路早春园小区2号楼*********
联系电话:15966096216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18:43:25
具体故障现象:提示网络无法连接，
客户其他诉求:客户要求尽快处理，谢谢 
;宽带小区$[早春园小区]$</t>
  </si>
  <si>
    <t>2024-07-16 18:46:05</t>
  </si>
  <si>
    <t>2024-07-16 18:46:29</t>
  </si>
  <si>
    <t>SD-057-240716-164583-5031</t>
  </si>
  <si>
    <t>2024-07-16 16:48:18</t>
  </si>
  <si>
    <t>【调研】-80+金卡-普通区域-奎文区-紫筑雅园-15169601227-1000M-魔百和投诉-次数0-202407160000472318</t>
  </si>
  <si>
    <t>2024-07-17 17:49:00</t>
  </si>
  <si>
    <t>202407160000472318</t>
  </si>
  <si>
    <t>202407160000472318#流程受理流水号：20240716164716151696012271106250
客户号码:15169601227
客户姓名:刘**
投诉地市:潍坊
来话流水:2024071616423311820838564
宽带账号:15169601227
宽带账号归属地市:潍坊
宽带账号归属区县:高新
故障地址:潍坊高新高新城区梨园街紫筑雅园2号楼*********
联系电话:15169601227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故障时间:2024-07-16 16:47:36
魔百和单播/组播:单播
具体故障现象:点播和直播观看都出现卡顿缓冲，客户称重启光猫、路由器、魔百和设备，未恢复，请协助处理谢谢。
客户其他诉求:
魔百和单/组播：单播;宽带小区$[紫筑雅园]$</t>
  </si>
  <si>
    <t>2024-07-16 16:52:02</t>
  </si>
  <si>
    <t>2024-07-16 16:53:34</t>
  </si>
  <si>
    <t>SD-852-308286-3332-22366</t>
  </si>
  <si>
    <t>SD-057-240716-419360-5218</t>
  </si>
  <si>
    <t>2024-07-16 17:13:26</t>
  </si>
  <si>
    <t>【调研】-80+银卡-普通区域-昌乐县-崔家庄沿街-15169508387-1000M-宽带上网投诉-次数0-202407160000492804</t>
  </si>
  <si>
    <t>2024-07-17 18:14:00</t>
  </si>
  <si>
    <t>202407160000492804</t>
  </si>
  <si>
    <t xml:space="preserve">202407160000492804#宽带账号：15169508387；宽带地址：潍坊昌乐县营丘镇崔家庄村崔家庄沿街；客户来电反映宽带网速慢，客户不配合排障，要求师傅上门，请协助处理，谢谢！联系电话：15169508387；联系人：先生；来电流水：2024071617084286320859798。 
</t>
  </si>
  <si>
    <t>2024-07-16 17:16:18</t>
  </si>
  <si>
    <t>2024-07-16 17:17:41</t>
  </si>
  <si>
    <t>SD-851-296507-8850-23438</t>
  </si>
  <si>
    <t>SD-057-240716-520974-4562</t>
  </si>
  <si>
    <t>2024-07-16 15:51:30</t>
  </si>
  <si>
    <t>80+普通-普通区域-寿光市-南范村-18453608850-300M-宽带上网投诉-次数0-202407160000423458</t>
  </si>
  <si>
    <t>202407160000423458</t>
  </si>
  <si>
    <t>202407160000423458#宽带账号：18453608850；宽带地址：潍坊寿光市洛城街道南范村南范村扩容26号箱*********；客户来电反映宽带无法使用，客户要求师傅上门，请协助处理，谢谢！联系电话：19526952048；联系人：先生/女士；来电流水：2024071615490471720855657</t>
  </si>
  <si>
    <t>2024-07-16 16:09:10</t>
  </si>
  <si>
    <t>2024-07-16 16:09:48</t>
  </si>
  <si>
    <t>SD-057-240716-329164-6527</t>
  </si>
  <si>
    <t>2024-07-16 19:20:20</t>
  </si>
  <si>
    <t>普通区域-寿光市-锦汇苑-13953640728-1000M-宽带上网投诉-次数0-20240716191851X731492895</t>
  </si>
  <si>
    <t>20240716191851X731492895</t>
  </si>
  <si>
    <t xml:space="preserve">流程受理流水号：20240716191515139536407281132187
客户号码:13953640728
客户姓名:唐**
投诉地市:潍坊
来话流水:2024071619133446920817647
宽带账号:13953640728
宽带账号归属地市:潍坊
宽带账号归属区县:寿光市
故障地址:潍坊寿光市圣城街道广场街锦汇苑高层*********
联系电话:15953609768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19:15:05
具体故障现象:Pon闪烁：引导客户将光纤线插紧，将弯折的位置捋直后重启无效，请协助
客户其他诉求:
</t>
  </si>
  <si>
    <t>2024-07-16 19:21:51</t>
  </si>
  <si>
    <t>2024-07-16 19:22:27</t>
  </si>
  <si>
    <t>SD-851-293892-23452-21309</t>
  </si>
  <si>
    <t>SD-057-240716-752134-5064</t>
  </si>
  <si>
    <t>2024-07-16 16:53:17</t>
  </si>
  <si>
    <t>80+金卡-普通区域-高密市-北栾庄自然村-13864691471-1000M-宽带上网投诉-次数0-20240716165131X891703550</t>
  </si>
  <si>
    <t>2024-07-17 17:54:00</t>
  </si>
  <si>
    <t>20240716165131X891703550</t>
  </si>
  <si>
    <t xml:space="preserve">【农村网络投诉】流程受理流水号：20240716165014138646914711106913
客户号码:13864691471
客户姓名:刘**
投诉地市:潍坊
来话流水:2024071616491316920821170
宽带账号:13864691471
宽带账号归属地市:潍坊
宽带账号归属区县:高密市
故障地址:潍坊高密市醴泉街道北栾庄北栾庄自然村高密北栾庄栾林祥6#*********
联系电话:13864691471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16:50:36
具体故障现象:提示网络无法连接，
客户其他诉求:
</t>
  </si>
  <si>
    <t>2024-07-16 16:58:03</t>
  </si>
  <si>
    <t>2024-07-16 16:58:42</t>
  </si>
  <si>
    <t>SD-851-247313-1909-11687</t>
  </si>
  <si>
    <t>2024-07-16 18:53:18</t>
  </si>
  <si>
    <t>【调研】-80+银卡-普通区域-潍城区-杏埠村-13583631291-1000M-宽带上网投诉-次数0-20240716185051X510126710 一级督办</t>
  </si>
  <si>
    <t>20240716185051X510126710</t>
  </si>
  <si>
    <t>2024-07-16 18:58:35</t>
  </si>
  <si>
    <t>2024-07-16 18:59:01</t>
  </si>
  <si>
    <t>SD-851-260309-33801-27558</t>
  </si>
  <si>
    <t>SD-057-240716-172954-6745</t>
  </si>
  <si>
    <t>2024-07-16 19:44:07</t>
  </si>
  <si>
    <t>【调研】-普通区域-奎文区-高新花园-13562626866-300M-宽带上网投诉-次数0-20240716194115X758931630</t>
  </si>
  <si>
    <t>20240716194115X758931630</t>
  </si>
  <si>
    <t xml:space="preserve">流程受理流水号：20240716194028135626268661135091
客户号码:13562626866
客户姓名:陈*
投诉地市:潍坊
来话流水:2024071619365338620843163
宽带账号:13562626866
宽带账号归属地市:潍坊
宽带账号归属区县:高新
故障地址:潍坊高新高新城区东风街高新花园3号楼*********
联系电话:13562626866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19:42:06
具体故障现象:光猫灯正常但电脑手机无法上网，重启未恢复
客户其他诉求:
</t>
  </si>
  <si>
    <t>2024-07-16 19:47:30</t>
  </si>
  <si>
    <t>2024-07-16 19:49:59</t>
  </si>
  <si>
    <t>SD-851-253032-1229-13177</t>
  </si>
  <si>
    <t>SD-057-240716-875146-4196</t>
  </si>
  <si>
    <t>2024-07-16 15:11:30</t>
  </si>
  <si>
    <t>普通区域-坊子区-王家庄赵戈村-15689806273-300M-宽带上网投诉-次数0-20240716151027X827659282</t>
  </si>
  <si>
    <t>20240716151027X827659282</t>
  </si>
  <si>
    <t xml:space="preserve">【农村网络投诉】流程受理流水号：20240716150919156898062731084628
客户号码:15689806273
客户姓名:于**
投诉地市:潍坊
来话流水:2024071615074722020823004
宽带账号:15689806273
宽带账号归属地市:潍坊
宽带账号归属区县:坊子区
故障地址:潍坊坊子区王家庄街道（王家庄）王家庄赵戈村王家庄赵戈村赵戈村31-45箱子*********
联系电话:15689806273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故障时间:2024-07-16 15:13:32
具体故障现象:网速慢卡顿，
客户其他诉求:
</t>
  </si>
  <si>
    <t>2024-07-16 15:17:58</t>
  </si>
  <si>
    <t>2024-07-16 15:25:28</t>
  </si>
  <si>
    <t>SD-851-285911-2896-24</t>
  </si>
  <si>
    <t>2024-07-16 16:23:08</t>
  </si>
  <si>
    <t>普通区域-寿光市-城投五星大厦-19506567222-1000M-宽带上网投诉-次数0-20240716162014X148328070 一级督办</t>
  </si>
  <si>
    <t>2024-07-17 17:24:00</t>
  </si>
  <si>
    <t>20240716162014X148328070</t>
  </si>
  <si>
    <t>2024-07-16 16:26:31</t>
  </si>
  <si>
    <t>2024-07-16 16:29:55</t>
  </si>
  <si>
    <t>SD-057-240716-738642-5749</t>
  </si>
  <si>
    <t>2024-07-16 18:06:47</t>
  </si>
  <si>
    <t>80+银卡-普通区域-潍城区-奥运华廷-15253612171-200M-宽带上网投诉-次数0-202407160000536197</t>
  </si>
  <si>
    <t>202407160000536197</t>
  </si>
  <si>
    <t xml:space="preserve">202407160000536197#流程受理流水号：20240716180554152536121711122361
客户号码:15253612171
客户姓名:张**
投诉地市:潍坊
来话流水:2024071618053089920864346
宽带账号:15253612171
宽带账号归属地市:潍坊
宽带账号归属区县:潍城区
故障地址:潍坊潍城区北关街道友爱路奥运华廷7号楼*********
联系电话:15253612171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故障细类:移动高清电视故障
携转原因:
故障时间:2024-07-16 18:06:04
魔百和单播/组播:组播
具体故障现象:电视直播或点播无法观看，
客户其他诉求:客户侧为质差终端，要求上门更换终端并一并处理故障问题。
</t>
  </si>
  <si>
    <t>2024-07-16 18:10:31</t>
  </si>
  <si>
    <t>2024-07-16 18:10:51</t>
  </si>
  <si>
    <t>SD-851-264078-11397-23231</t>
  </si>
  <si>
    <t>SD-057-240716-305197-5777</t>
  </si>
  <si>
    <t>2024-07-16 18:08:15</t>
  </si>
  <si>
    <t>80+普通-普通区域-坊子区-石河园村-13011665266-500M-宽带上网投诉-次数0-20240716180554X354860668</t>
  </si>
  <si>
    <t>20240716180554X354860668</t>
  </si>
  <si>
    <t xml:space="preserve">【农村网络投诉】流程受理流水号：20240716180442130116652661122142
客户号码:13011665266
客户姓名:刘**
投诉地市:潍坊
来话流水:2024071618034120220848934
宽带账号:13011665266
宽带账号归属地市:潍坊
宽带账号归属区县:坊子区
故障地址:潍坊坊子区坊子老区长宁街石河园村坊子石河园村扩容1号分纤箱*********
联系电话:13791647631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
故障细类:网速慢/上网掉线(专席)
携转原因:
故障时间:2024-07-16 18:06:25
具体故障现象:频繁掉线，  线上排障不配合
客户其他诉求:
</t>
  </si>
  <si>
    <t>2024-07-17 08:21:56</t>
  </si>
  <si>
    <t>2024-07-16 18:16:58</t>
  </si>
  <si>
    <t>SD-057-240716-218375-5739</t>
  </si>
  <si>
    <t>2024-07-16 18:05:35</t>
  </si>
  <si>
    <t>普通区域-潍城区-南乐埠自然村-18606363125-1000M-魔百和投诉-次数0-20240716180353X233601409</t>
  </si>
  <si>
    <t>20240716180353X233601409</t>
  </si>
  <si>
    <t>【农村网络投诉】流程受理流水号：20240716180238186063631251121756
客户号码:18606363125
客户姓名:王**
投诉地市:潍坊
来话流水:2024071618011588320828079
宽带账号:18606363125
宽带账号归属地市:潍坊
宽带账号归属区县:潍城区
故障地址:潍坊潍城区乐埠山生态经济发展区南乐埠南乐埠自然村43#北数10排第4户*********
联系电话:18606363125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故障时间:2024-07-16 18:03:42
魔百和单播/组播:组播
具体故障现象:电视机提示无信号，线上排障未能恢复正常使用，请相关部门人员协助处理，谢谢
客户其他诉求:
魔百和单/组播：组播</t>
  </si>
  <si>
    <t>2024-07-16 18:13:29</t>
  </si>
  <si>
    <t>SD-057-240716-096854-7131</t>
  </si>
  <si>
    <t>2024-07-16 20:23:32</t>
  </si>
  <si>
    <t>【调研】-普通区域-奎文区-新华枫景-15264697333-300M-宽带上网投诉-次数0-20240716202057X457833231</t>
  </si>
  <si>
    <t>20240716202057X457833231</t>
  </si>
  <si>
    <t xml:space="preserve">流程受理流水号：20240716201932152646973331139122
客户号码:15264697333
客户姓名:张**
投诉地市:潍坊
来话流水:2024071620181209620843522
宽带账号:15264697333
宽带账号归属地市:潍坊
宽带账号归属区县:奎文区
故障地址:潍坊奎文区北苑街道玉清街新华风景1号楼*********
联系电话:15264697333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故障细类:宽带无法上网(专席)
携转原因:
故障时间:2024-07-16 20:20:03
具体故障现象:提示网络无法连接，
客户其他诉求:客户要求尽快处理
</t>
  </si>
  <si>
    <t>2024-07-16 20:28:14</t>
  </si>
  <si>
    <t>2024-07-16 20:29:42</t>
  </si>
  <si>
    <t>SD-852-236693-132-8139</t>
  </si>
  <si>
    <t>SD-057-240716-410597-6969</t>
  </si>
  <si>
    <t>2024-07-16 20:08:21</t>
  </si>
  <si>
    <t>80+普通-普通区域-滨海-寿春园南区（1-18号楼）-15163621856-300M-宽带上网投诉-次数0-20240716200629X589453283</t>
  </si>
  <si>
    <t>20240716200629X589453283</t>
  </si>
  <si>
    <t xml:space="preserve">流程受理流水号：20240716200442151636218561137684
客户号码:15163621856
客户姓名:刘**
投诉地市:潍坊
来话流水:2024071620041169520880125
宽带账号:15163621856
宽带账号归属地市:潍坊
宽带账号归属区县:滨海
故障地址:潍坊滨海大家洼街道华安路寿春园南区63号箱（16号楼）*********
联系电话:15163621856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20:06:45
具体故障现象:光猫不亮灯
客户其他诉求:要求尽快处理，谢谢
</t>
  </si>
  <si>
    <t>2024-07-16 20:11:51</t>
  </si>
  <si>
    <t>2024-07-16 20:12:16</t>
  </si>
  <si>
    <t>SD-851-320256-3335-21289</t>
  </si>
  <si>
    <t>SD-057-240716-302865-5341</t>
  </si>
  <si>
    <t>2024-07-16 17:23:18</t>
  </si>
  <si>
    <t>普通区域-高密市-北王柱自然村-13646360711-300M-宽带上网投诉-次数0-20240716172133X693011268</t>
  </si>
  <si>
    <t>20240716172133X693011268</t>
  </si>
  <si>
    <t xml:space="preserve">【农村网络投诉】流程受理流水号：20240716172000136463607111113284
客户号码:13646360711
客户姓名:孙**
投诉地市:潍坊
来话流水:2024071617191875020886564
宽带账号:13646360711
宽带账号归属地市:潍坊
宽带账号归属区县:高密市
故障地址:潍坊高密市密水街道北王柱北王柱自然村高密北王柱孙建屋东山2号箱*********
联系电话:15054646673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故障时间:2024-07-16 17:20:39
具体故障现象:家庭WiFi信号弱，
客户其他诉求:
</t>
  </si>
  <si>
    <t>2024-07-16 17:24:17</t>
  </si>
  <si>
    <t>SD-057-240716-406238-5648</t>
  </si>
  <si>
    <t>2024-07-16 17:56:43</t>
  </si>
  <si>
    <t>80+普通-普通区域-寿光市-寿光市府家属院-18815369360-200M-宽带上网投诉-次数0-20240716175443X683383506</t>
  </si>
  <si>
    <t>20240716175443X683383506</t>
  </si>
  <si>
    <t xml:space="preserve">流程受理流水号：20240716174653188153693601118760
客户号码:18815369360
客户姓名:张**
投诉地市:潍坊
来话流水:2024071617454138820877122
宽带账号:18815369360
宽带账号归属地市:潍坊
宽带账号归属区县:寿光市
故障地址:潍坊寿光市圣城街道金光街寿光市府家属院4号楼*********
联系电话:15053612566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故障细类:宽带无法上网(专席)
携转原因:
故障时间:2024-07-16 17:51:27
具体故障现象:重启未恢复，请协助谢谢，频繁掉线。
客户其他诉求:
</t>
  </si>
  <si>
    <t>2024-07-16 17:58:56</t>
  </si>
  <si>
    <t>2024-07-16 17:59:21</t>
  </si>
  <si>
    <t>SD-057-240716-065382-7269</t>
  </si>
  <si>
    <t>2024-07-16 20:40:19</t>
  </si>
  <si>
    <t>普通区域-寿光市-礼乐王村自然村-15634668730-200M-宽带上网投诉-次数0-202407160000605477</t>
  </si>
  <si>
    <t>202407160000605477</t>
  </si>
  <si>
    <t>202407160000605477#【已关注中国移动10086微信公众号】流程受理流水号：20240716203722156346687301140780
客户号码:15634668730
客户姓名:亓**
投诉地市:潍坊
来话流水:2024071620360711320818742
宽带账号:15634668730
宽带账号归属地市:潍坊
宽带账号归属区县:寿光市
故障地址:潍坊寿光市东埠礼乐王村礼乐王村自然村25号箱*********
联系电话:18753643733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故障细类:宽带无法上网(专席)
携转原因:
故障时间:2024-07-16 20:37:34
具体故障现象:网速慢卡顿，客户来电反映宽带上网慢，我处正常排障未恢复，请协助处理，谢谢
客户其他诉求:
;宽带小区$[礼乐王村自然村]$</t>
  </si>
  <si>
    <t>2024-07-16 20:43:38</t>
  </si>
  <si>
    <t>2024-07-16 20:43:56</t>
  </si>
  <si>
    <t>SD-057-240716-465902-7345</t>
  </si>
  <si>
    <t>2024-07-16 20:47:42</t>
  </si>
  <si>
    <t>80+普通-普通区域-临朐县-前马陵-13280114076-1000M-魔百和投诉-次数0-20240716204645X533154100</t>
  </si>
  <si>
    <t>20240716204645X533154100</t>
  </si>
  <si>
    <t>【农村网络投诉】流程受理流水号：20240716204408132801140761141386
客户号码:13280114076
客户姓名:郭**
投诉地市:潍坊
来话流水:2024071620281246420886450
宽带账号:13280114076
宽带账号归属地市:潍坊
宽带账号归属区县:临朐县
故障地址:潍坊临朐县城关街道纸坊村
联系电话:15964035774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光功率:-14.58
故障大类:宽带/电视
故障细类:移动高清电视故障(专席)
携转原因:
故障时间:2024-07-16 20:43:54
魔百和单播/组播:组播
具体故障现象:电视节目不全，
客户其他诉求:电视按键区找不到确定键，找不到电视自带遥控，且不出来信源，拿着手机对着电视也不操作，一直说不知道，16分钟按不出个确定
魔百和单/组播：组播</t>
  </si>
  <si>
    <t>2024-07-16 20:49:30</t>
  </si>
  <si>
    <t>2024-07-16 20:49:57</t>
  </si>
  <si>
    <t>SD-851-265152-861-10504</t>
  </si>
  <si>
    <t>SD-057-240716-487613-7595</t>
  </si>
  <si>
    <t>2024-07-16 21:19:55</t>
  </si>
  <si>
    <t>普通区域-寿光市-北洋头小区三期-15763686432-300M-魔百和投诉-次数0-202407160000615991</t>
  </si>
  <si>
    <t>202407160000615991</t>
  </si>
  <si>
    <t>202407160000615991#流程受理流水号：20240716211801157636864321144033
客户号码:15763686432
客户姓名:陈**
投诉地市:潍坊
来话流水:2024071621034432720823394
宽带账号:15763686432
宽带账号归属地市:潍坊
宽带账号归属区县:寿光市
故障地址:潍坊寿光市台头镇北洋头村北洋头小区三期20号楼*********
联系电话:13356771118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故障细类:移动高清电视故障(专席)
携转原因:
故障时间:2024-07-16 21:19:15
魔百和单播/组播:组播
具体故障现象:电视机一直自己跳台，调试信号源，重置路由器未恢复，请协助，谢谢。
客户其他诉求:
魔百和单/组播：组播;宽带小区$[北洋头小区三期]$</t>
  </si>
  <si>
    <t>2024-07-16 21:22:10</t>
  </si>
  <si>
    <t>2024-07-16 21:22:43</t>
  </si>
  <si>
    <t>SD-057-240716-827591-6656</t>
  </si>
  <si>
    <t>2024-07-16 19:32:17</t>
  </si>
  <si>
    <t>80+普通-普通区域-奎文区-潍大花园-18663680236-1000M-宽带上网投诉-次数0-20240716192943X383188512</t>
  </si>
  <si>
    <t>20240716192943X383188512</t>
  </si>
  <si>
    <t xml:space="preserve">流程受理流水号：20240716192913186636802361133828
客户号码:18663680236
客户姓名:高*
投诉地市:潍坊
来话流水:2024071619281121620897981
宽带账号:18663680236
宽带账号归属地市:潍坊
宽带账号归属区县:高新
故障地址:潍坊高新高新城区东风街潍大花园5号楼*********
联系电话:18660638856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19:29:58
具体故障现象:光猫亮红灯，
客户其他诉求:
</t>
  </si>
  <si>
    <t>2024-07-16 19:33:51</t>
  </si>
  <si>
    <t>2024-07-16 19:34:53</t>
  </si>
  <si>
    <t>SD-851-295254-48537-9937</t>
  </si>
  <si>
    <t>SD-057-240716-483097-4321</t>
  </si>
  <si>
    <t>2024-07-16 15:20:14</t>
  </si>
  <si>
    <t>普通区域-高密市-五中沿街聚类自然村-17852867770-200M-宽带上网投诉-次数0-20240716151719X239493297</t>
  </si>
  <si>
    <t>2024-07-17 16:21:00</t>
  </si>
  <si>
    <t>20240716151719X239493297</t>
  </si>
  <si>
    <t xml:space="preserve">【农村网络投诉】流程受理流水号：20240716151606178528677701086145
客户号码:17852867770
客户姓名:苗*
投诉地市:潍坊
来话流水:2024071615142902420809769
宽带账号:17852867770
宽带账号归属地市:潍坊
宽带账号归属区县:高密市
故障地址:潍坊高密市密水街道昌安大道五中沿街聚类自然村高密农研所宿舍1号楼1单元101
联系电话:18678055856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15:15:04
具体故障现象:提示网络无法连接
客户其他诉求:
</t>
  </si>
  <si>
    <t>2024-07-16 15:22:50</t>
  </si>
  <si>
    <t>2024-07-16 15:23:06</t>
  </si>
  <si>
    <t>SD-057-240716-813640-7173</t>
  </si>
  <si>
    <t>2024-07-16 20:28:31</t>
  </si>
  <si>
    <t>【调研】-(目标)普通区域-潍城区-万丰源-18706530162-200M-魔百和投诉-次数0-202407160000600920</t>
  </si>
  <si>
    <t>202407160000600920</t>
  </si>
  <si>
    <t>202407160000600920#【已关注中国移动10086微信公众号】流程受理流水号：20240716202634187065301621139783
客户号码:18706530162
客户姓名:刘**
投诉地市:潍坊
来话流水:2024071620261197520877995
宽带账号:18706530162
宽带账号归属地市:潍坊
宽带账号归属区县:潍城区
故障地址:潍坊潍城区南关街道仓南街万丰源5号楼
联系电话:18706530162
联系人:先生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故障时间:2024-07-16 20:28:18
魔百和单播/组播:单播
具体故障现象:电视直播或点播无法观看，
客户其他诉求:
魔百和单/组播：单播;宽带小区$[万丰源]$</t>
  </si>
  <si>
    <t>2024-07-16 20:31:12</t>
  </si>
  <si>
    <t>2024-07-16 20:31:43</t>
  </si>
  <si>
    <t>SD-057-240716-527816-7044</t>
  </si>
  <si>
    <t>2024-07-16 20:11:38</t>
  </si>
  <si>
    <t>普通区域-诸城市-宝科龙旺华庭-15006360861-300M-宽带上网投诉-次数0-20240716201049X849023166</t>
  </si>
  <si>
    <t>20240716201049X849023166</t>
  </si>
  <si>
    <t xml:space="preserve">流程受理流水号：20240716200836150063608611138056
客户号码:15006360861
客户姓名:魏**
投诉地市:潍坊
来话流水:2024071620073466120895865
宽带账号:15006360861
宽带账号归属地市:潍坊
宽带账号归属区县:诸城市
故障地址:潍坊诸城市密州街道东武街宝科龙旺华庭1号楼*********
联系电话:13406630516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20:05:22
具体故障现象:光猫亮红灯，插紧捋直光纤，重启未恢复
客户其他诉求:
</t>
  </si>
  <si>
    <t>2024-07-16 20:14:43</t>
  </si>
  <si>
    <t>2024-07-16 20:15:04</t>
  </si>
  <si>
    <t>SD-851-333500-9536-24424</t>
  </si>
  <si>
    <t>SD-057-240716-975824-7371</t>
  </si>
  <si>
    <t>2024-07-16 20:52:58</t>
  </si>
  <si>
    <t>80+金卡-普通区域-临朐县-小陡沟村-15288827795-1000M-宽带上网投诉-次数0-202407160000608503</t>
  </si>
  <si>
    <t>202407160000608503</t>
  </si>
  <si>
    <t xml:space="preserve">202407160000608503#宽带账号：15288827795；宽带地址：潍坊临朐县城关街道小陡沟小陡沟村小陡沟村14号箱大陡沟193，客户来电反映宽带不能用，经查询客户侧为质差路由器导致宽带使用不畅，请参考处理，谢谢！联系电话：15288827795；联系人：女士；来电流水：2024071620493300620871297。 
</t>
  </si>
  <si>
    <t>2024-07-16 20:57:14</t>
  </si>
  <si>
    <t>2024-07-16 20:57:41</t>
  </si>
  <si>
    <t>SD-851-305820-14485-11723</t>
  </si>
  <si>
    <t>SD-057-240716-470618-7736</t>
  </si>
  <si>
    <t>2024-07-16 22:00:47</t>
  </si>
  <si>
    <t>【调研】-80+银卡-(目标)普通区域-奎文区-宝通家园-13864693298-100M-宽带上网投诉-次数0-202407160000621586</t>
  </si>
  <si>
    <t>202407160000621586</t>
  </si>
  <si>
    <t>202407160000621586#【已关注中国移动10086微信公众号】流程受理流水号：20240716220016138646932981145279
客户号码:13864693298
客户姓名:李**
投诉地市:潍坊
来话流水:2024071621593148420873692
宽带账号:13864693298
宽带账号归属地市:潍坊
宽带账号归属区县:奎文区
故障地址:潍坊奎文区廿里堡街道鸢飞路宝通家园6号楼*********
联系电话:13864693298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故障细类:宽带无法上网
携转原因:
故障时间:2024-07-16 22:00:26
具体故障现象:打不开网页，
客户其他诉求:客户要求上门维修
;宽带小区$[宝通家园]$</t>
  </si>
  <si>
    <t>2024-07-16 22:07:41</t>
  </si>
  <si>
    <t>2024-07-16 22:08:07</t>
  </si>
  <si>
    <t>SD-851-246827-65705-10219</t>
  </si>
  <si>
    <t>SD-057-240716-726584-4748</t>
  </si>
  <si>
    <t>2024-07-16 16:11:12</t>
  </si>
  <si>
    <t>普通区域-安丘市-阳旭村自然村-15863285805-200M-宽带上网投诉-次数0-20240716160852X332309355</t>
  </si>
  <si>
    <t>2024-07-17 17:12:00</t>
  </si>
  <si>
    <t>20240716160852X332309355</t>
  </si>
  <si>
    <t xml:space="preserve">【农村网络投诉】流程受理流水号：20240716160622158632858051097238
客户号码:15863285805
客户姓名:刘**
投诉地市:潍坊
来话流水:2024071616051688920865495
宽带账号:15863285805
宽带账号归属地市:潍坊
宽带账号归属区县:安丘市
故障地址:潍坊安丘市慈埠镇阳旭村阳旭村自然村旭追加潘伟朋*********
联系电话:15863285805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16:07:01
具体故障现象:注册灯闪烁，
客户其他诉求:
</t>
  </si>
  <si>
    <t>2024-07-16 16:13:46</t>
  </si>
  <si>
    <t>2024-07-16 16:14:07</t>
  </si>
  <si>
    <t>SD-851-315795-4146-17128</t>
  </si>
  <si>
    <t>SD-057-240716-348062-7282</t>
  </si>
  <si>
    <t>2024-07-16 20:41:31</t>
  </si>
  <si>
    <t>80+金卡-普通区域-安丘市-桑家尧村自然村-15153614455-1000M-宽带上网投诉-次数0-20240716204005X605701760</t>
  </si>
  <si>
    <t>20240716204005X605701760</t>
  </si>
  <si>
    <t xml:space="preserve">【农村网络投诉】流程受理流水号：20240716203553151536144551140639
客户号码:15153614455
客户姓名:张*
投诉地市:潍坊
来话流水:2024071620335837120810142
宽带账号:15153614455
宽带账号归属地市:潍坊
宽带账号归属区县:安丘市
故障地址:潍坊安丘市刘家尧镇桑家尧村桑家尧村自然村桑家尧村23号箱村中于其辛*********
联系电话:15153614455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20:36:10
具体故障现象:PON灯闪，光纤线两头插紧，将弯折的位置捋直后重启一下光猫，
客户其他诉求:
</t>
  </si>
  <si>
    <t>2024-07-16 20:43:30</t>
  </si>
  <si>
    <t>2024-07-16 20:44:15</t>
  </si>
  <si>
    <t>SD-057-240716-792635-7339</t>
  </si>
  <si>
    <t>2024-07-16 20:47:28</t>
  </si>
  <si>
    <t>【调研】-80+普通-(目标)普通区域-安丘市-东小庄村自然村-15949866276-300M-宽带上网投诉-次数0-20240716204524X924491691</t>
  </si>
  <si>
    <t>20240716204524X924491691</t>
  </si>
  <si>
    <t xml:space="preserve">【农村网络投诉】流程受理流水号：20240716204452159498662761141465
客户号码:15949866276
客户姓名:王**
投诉地市:潍坊
来话流水:2024071620393894320832729
宽带账号:15949866276
宽带账号归属地市:潍坊
宽带账号归属区县:安丘市
故障地址:潍坊安丘市管公镇东小庄村东小庄村自然村东小庄村3号箱徐清池*********
联系电话:15949866276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故障时间:2024-07-16 20:45:43
具体故障现象:光猫灯正常但电脑手机无法上网，客户对于线上排障流程不认可，请相关部门人员协助处理，谢谢
客户其他诉求:
</t>
  </si>
  <si>
    <t>2024-07-16 20:58:24</t>
  </si>
  <si>
    <t>2024-07-16 20:58:45</t>
  </si>
  <si>
    <t>SD-851-285597-16888-20495</t>
  </si>
  <si>
    <t>SD-057-240716-758936-7238</t>
  </si>
  <si>
    <t>2024-07-16 20:35:46</t>
  </si>
  <si>
    <t>【调研】-普通区域-安丘市-夏王庄村自然村-15689804368-300M-宽带上网投诉-次数0-20240716203429X269319597</t>
  </si>
  <si>
    <t>20240716203429X269319597</t>
  </si>
  <si>
    <t xml:space="preserve">【农村网络投诉】流程受理流水号：20240716203359156898043681140466
客户号码:15689804368
客户姓名:夏**
投诉地市:潍坊
来话流水:2024071620322724920804087
宽带账号:15689804368
宽带账号归属地市:潍坊
宽带账号归属区县:安丘市
故障地址:潍坊安丘市担山镇夏王庄村夏王庄村自然村夏王庄追加2号箱夏红章*********
联系电话:15689804368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20:35:08
具体故障现象:光猫亮红灯，已指导拔插捋直光纤线未恢复，要求装维协助维修，谢谢
客户其他诉求:
</t>
  </si>
  <si>
    <t>2024-07-16 20:37:00</t>
  </si>
  <si>
    <t>SD-851-323957-8744-27517</t>
  </si>
  <si>
    <t>SD-057-240716-041853-4330</t>
  </si>
  <si>
    <t>2024-07-16 15:20:51</t>
  </si>
  <si>
    <t>80+普通-普通区域-安丘市-农商行健康路家属院-15206983466-300M-宽带上网投诉-次数0-20240716151846X326287333</t>
  </si>
  <si>
    <t>20240716151846X326287333</t>
  </si>
  <si>
    <t xml:space="preserve">流程受理流水号：20240716151733152069834661086468
客户号码:15206983466
客户姓名:张**
投诉地市:潍坊
来话流水:2024071615163194720836165
宽带账号:15206983466
宽带账号归属地市:潍坊
宽带账号归属区县:安丘市
故障地址:潍坊安丘市兴安街道健康街农商行健康路家属院迁南楼*********
联系电话:15253632716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15:19:14
具体故障现象:提示网络无法连接，
客户其他诉求:
</t>
  </si>
  <si>
    <t>2024-07-16 15:25:22</t>
  </si>
  <si>
    <t>SD-851-314586-7437-491</t>
  </si>
  <si>
    <t>SD-057-240716-170498-7178</t>
  </si>
  <si>
    <t>2024-07-16 20:29:09</t>
  </si>
  <si>
    <t>【调研】-普通区域-青州市-侯庙村-13964630586-100M-宽带上网投诉-次数0-20240716202718X838321921</t>
  </si>
  <si>
    <t>20240716202718X838321921</t>
  </si>
  <si>
    <t xml:space="preserve">【农村网络投诉】流程受理流水号：20240716202542139646305861139704
客户号码:13964630586
客户姓名:侯**
投诉地市:潍坊
来话流水:2024071620234050420867204
宽带账号:13964630586
宽带账号归属地市:潍坊
宽带账号归属区县:青州市
故障地址:潍坊青州市黄楼街道侯庙村侯庙村黄楼街道侯庙村7号箱（中心街东侯印盛）*********
联系电话:13964630586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20:26:49
具体故障现象:光猫亮红灯，已指导拔插捋直光纤线未恢复，要求装维协助维修，谢谢
客户其他诉求:
</t>
  </si>
  <si>
    <t>2024-07-16 20:32:25</t>
  </si>
  <si>
    <t>2024-07-16 20:32:54</t>
  </si>
  <si>
    <t>SD-057-240716-741538-7349</t>
  </si>
  <si>
    <t>2024-07-16 20:49:03</t>
  </si>
  <si>
    <t>【调研】-80+银卡-普通区域-青州市-西马兰村-15964326528-100M-宽带上网投诉-次数0-202407160000607695</t>
  </si>
  <si>
    <t>202407160000607695</t>
  </si>
  <si>
    <t xml:space="preserve">202407160000607695#【已关注中国移动10086微信公众号】流程受理流水号：20240716204829159643265281141736
客户号码:15964326528
客户姓名:潘*
投诉地市:潍坊
来话流水:2024071620480849020865916
宽带账号:15964326528
宽带账号归属地市:潍坊
宽带账号归属区县:青州市
故障地址:潍坊青州市高柳镇西马兰村西马兰村21号箱(村西北潘爱玉）*********
联系电话:15964326528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光功率:-19.13
故障大类:宽带/电视
故障细类:宽带无法上网
携转原因:
故障时间:2024-07-16 20:23:58
具体故障现象:打不开网页，
客户其他诉求:客户侧为质差终端，要求上门更换终端并一并处理故障问题。
</t>
  </si>
  <si>
    <t>2024-07-16 21:07:36</t>
  </si>
  <si>
    <t>2024-07-16 21:09:16</t>
  </si>
  <si>
    <t>SD-057-240716-562971-7066</t>
  </si>
  <si>
    <t>2024-07-16 20:14:25</t>
  </si>
  <si>
    <t>80+银卡-普通区域-寿光市-刘家官庄村自然村-13953641266-1000M-宽带上网投诉-次数0-20240716201215X935891538</t>
  </si>
  <si>
    <t>20240716201215X935891538</t>
  </si>
  <si>
    <t xml:space="preserve">【农村网络投诉】流程受理流水号：20240716201148139536412661138385
客户号码:13953641266
客户姓名:刘**
投诉地市:潍坊
来话流水:2024071620100168420807139
宽带账号:13953641266
宽带账号归属地市:潍坊
宽带账号归属区县:寿光市
故障地址:潍坊寿光市侯镇刘家官庄村刘家官庄村自然村53号箱*********
联系电话:13953641266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20:11:00
具体故障现象:光信号红灯，光纤线两头插紧，将弯折的位置捋直后重启光猫未恢复，请协助处理，谢谢
客户其他诉求:
</t>
  </si>
  <si>
    <t>2024-07-16 20:16:03</t>
  </si>
  <si>
    <t>2024-07-16 20:16:45</t>
  </si>
  <si>
    <t>SD-851-305938-24396-19650</t>
  </si>
  <si>
    <t>SD-057-240716-429751-7252</t>
  </si>
  <si>
    <t>2024-07-16 20:37:46</t>
  </si>
  <si>
    <t>普通区域-诸城市-小岳峙-15053642263-500M-宽带上网投诉-次数0-202407160000603030</t>
  </si>
  <si>
    <t>202407160000603030</t>
  </si>
  <si>
    <t>202407160000603030#宽带账号：15053642263；宽带地址：潍坊诸城市林家村镇小岳峙村；客户来电反映宽带无法上网，客户不在现场，无法配合线上指导，请协助处理，谢谢！联系电话：15053642263；联系人：先生；来电流水：2024071620303131720896055。</t>
  </si>
  <si>
    <t>2024-07-16 20:39:52</t>
  </si>
  <si>
    <t>2024-07-16 20:40:14</t>
  </si>
  <si>
    <t>SD-851-255569-17187-4666</t>
  </si>
  <si>
    <t>SD-057-240716-976521-7785</t>
  </si>
  <si>
    <t>2024-07-16 22:29:17</t>
  </si>
  <si>
    <t>普通区域-诸城市-东行寺-15963649883-200M-宽带上网投诉-次数0-202407160000621726</t>
  </si>
  <si>
    <t>202407160000621726</t>
  </si>
  <si>
    <t xml:space="preserve">202407160000621726#流程受理流水号：20240716222709159636498831145417
客户号码:15963649883
客户姓名:魏**
投诉地市:潍坊
来话流水:2024071622261494420886934
宽带账号:15963649883
宽带账号归属地市:潍坊
宽带账号归属区县:诸城市
故障地址:潍坊诸城市昌城镇东行寺村东行寺东行寺沿街东北24#箱*********
联系电话:15063649880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光功率:-17.42
故障大类:宽带/电视
故障细类:宽带无法上网
携转原因:
故障时间:2024-07-16 22:28:14
具体故障现象:打不开网页，
客户其他诉求:客户侧为质差终端，要求上门更换终端并一并处理故障问题。
</t>
  </si>
  <si>
    <t>2024-07-16 22:30:56</t>
  </si>
  <si>
    <t>2024-07-16 22:31:29</t>
  </si>
  <si>
    <t>SD-057-240716-214357-7330</t>
  </si>
  <si>
    <t>2024-07-16 20:46:55</t>
  </si>
  <si>
    <t>普通区域-临朐县-大关小区安置楼-15853664102-300M-魔百和投诉-次数0-202407160000609087</t>
  </si>
  <si>
    <t>202407160000609087</t>
  </si>
  <si>
    <t>202407160000609087#流程受理流水号：20240716204007158536641021141029
客户号码:15853664102
客户姓名:姚**
投诉地市:潍坊
来话流水:2024071620393935920832755
宽带账号:15853664102
宽带账号归属地市:潍坊
宽带账号归属区县:临朐县
故障地址:潍坊临朐县沂山管理委员会东红路大关小区安置楼1号箱南区1街3巷（外墙）宜秀佳苑7号楼2单元702室*********
联系电话:15853664102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故障细类:移动高清电视故障(专席)
携转原因:
故障时间:2024-07-16 20:49:03
魔百和单播/组播:单播
具体故障现象:电视直播或点播无法观看，
客户其他诉求:
魔百和单/组播：单播;宽带小区$[大关小区安置楼]$</t>
  </si>
  <si>
    <t>2024-07-16 20:52:00</t>
  </si>
  <si>
    <t>2024-07-16 20:52:28</t>
  </si>
  <si>
    <t>SD-057-240716-730915-7464</t>
  </si>
  <si>
    <t>2024-07-16 21:02:18</t>
  </si>
  <si>
    <t>(目标)普通区域-昌邑市-昌邑北苑小区-13864684826-500M-宽带上网投诉-次数0-202407160000613353</t>
  </si>
  <si>
    <t>202407160000613353</t>
  </si>
  <si>
    <t>202407160000613353#流程受理流水号：20240716205857138646848261142612
客户号码:13864684826
客户姓名:马**
投诉地市:潍坊
来话流水:2024071620572057520800779
宽带账号:13864684826
宽带账号归属地市:潍坊
宽带账号归属区县:昌邑市
故障地址:潍坊昌邑市城区育新街北苑小区17号楼一单元101
联系电话:13864684826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故障细类:宽带无法上网(专席)
携转原因:
故障时间:2024-07-16 20:59:22
具体故障现象:光猫灯正常但电脑手机无法上网，路由器不亮灯，重启未恢复，请协助谢谢。
客户其他诉求:
;宽带小区$[昌邑北苑小区]$</t>
  </si>
  <si>
    <t>2024-07-16 21:03:50</t>
  </si>
  <si>
    <t>2024-07-16 21:04:16</t>
  </si>
  <si>
    <t>SD-057-240716-682197-7727</t>
  </si>
  <si>
    <t>2024-07-16 21:54:06</t>
  </si>
  <si>
    <t>普通区域-安丘市-祖官村自然村-13455626318-100M-宽带上网投诉-次数0-202407160000618696</t>
  </si>
  <si>
    <t>202407160000618696</t>
  </si>
  <si>
    <t>202407160000618696#【已关注中国移动10086微信公众号】流程受理流水号：20240716215314134556263181145201
客户号码:13455626318
客户姓名:李**
投诉地市:潍坊
来话流水:2024071621530056520862216
宽带账号:13455626318
宽带账号归属地市:潍坊
宽带账号归属区县:安丘市
故障地址:潍坊安丘市辉渠镇祖官村祖官村自然村祖官追加3#箱李田校*********
联系电话:13455626318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21:55:04
具体故障现象:提示网络无法连接，
客户其他诉求:
;宽带小区$[祖官村自然村]$</t>
  </si>
  <si>
    <t>2024-07-16 21:57:35</t>
  </si>
  <si>
    <t>2024-07-16 21:57:55</t>
  </si>
  <si>
    <t>2024-07-16 19:31:20</t>
  </si>
  <si>
    <t>【调研】-80+白金-普通区域-诸城市-龙城龙府-18366537951-1000M-宽带上网投诉-次数0-202407160000580300 一级督办</t>
  </si>
  <si>
    <t>202407160000580300</t>
  </si>
  <si>
    <t>2024-07-16 19:35:58</t>
  </si>
  <si>
    <t>2024-07-16 19:38:09</t>
  </si>
  <si>
    <t>SD-057-240716-961345-6684</t>
  </si>
  <si>
    <t>普通区域-昌邑市-西小章村西养殖区-13475655112-1000M-宽带上网投诉-次数0-20240716193252X572501503</t>
  </si>
  <si>
    <t>20240716193252X572501503</t>
  </si>
  <si>
    <t xml:space="preserve">【农村网络投诉】流程受理流水号：20240716193034134756551121133983
客户号码:13475655112
客户姓名:苑**
投诉地市:潍坊
来话流水:2024071619284431720800906
宽带账号:13475655112
宽带账号归属地市:潍坊
宽带账号归属区县:昌邑市
故障地址:潍坊昌邑市宋庄西小章村
联系电话:13475655112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19:30:52
具体故障现象:客户来电反映宽带无法上网光信号亮红灯插紧捋直重启未恢复请协助谢谢
客户其他诉求:
</t>
  </si>
  <si>
    <t>2024-07-16 19:41:04</t>
  </si>
  <si>
    <t>2024-07-16 19:41:30</t>
  </si>
  <si>
    <t>SD-851-278228-3200-4245</t>
  </si>
  <si>
    <t>SD-057-240716-976251-7614</t>
  </si>
  <si>
    <t>2024-07-16 21:23:05</t>
  </si>
  <si>
    <t>80+银卡-普通区域-潍城区-三友翡翠城二期-13853650232-1000M-宽带上网投诉-次数0-20240716212020X209927840</t>
  </si>
  <si>
    <t>20240716212020X209927840</t>
  </si>
  <si>
    <t xml:space="preserve">流程受理流水号：20240716211949138536502321144157
客户号码:13853650232
客户姓名:赵*
投诉地市:潍坊
来话流水:2024071621144883420860393
宽带账号:13853650232
宽带账号归属地市:潍坊
宽带账号归属区县:潍城区
故障地址:潍坊潍城区西关街道长松路三友翡翠城二期三友翡翠城2期18号楼*********
联系电话:13853650232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故障时间:2024-07-16 21:20:33
具体故障现象:网速慢卡顿，
客户其他诉求:
</t>
  </si>
  <si>
    <t>2024-07-16 21:24:56</t>
  </si>
  <si>
    <t>2024-07-16 21:26:06</t>
  </si>
  <si>
    <t>SD-851-261768-4019-23837</t>
  </si>
  <si>
    <t>SD-057-240716-873695-7618</t>
  </si>
  <si>
    <t>2024-07-16 21:23:19</t>
  </si>
  <si>
    <t>80+普通-普通区域-昌乐县-九龙湖社区-18306367607-200M-宽带上网投诉-次数0-20240716212041X415452890</t>
  </si>
  <si>
    <t>20240716212041X415452890</t>
  </si>
  <si>
    <t xml:space="preserve">流程受理流水号：20240716211926183063676071144136
客户号码:18306367607
客户姓名:徐**
投诉地市:潍坊
来话流水:2024071621185151720873259
宽带账号:18306367607
宽带账号归属地市:潍坊
宽带账号归属区县:昌乐县
故障地址:潍坊昌乐县城南街道九龙湖社区九龙湖社区1号楼*********
联系电话:18306367607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21:20:27
具体故障现象:提示网络无法连接，
客户其他诉求:
</t>
  </si>
  <si>
    <t>2024-07-16 21:27:22</t>
  </si>
  <si>
    <t>2024-07-16 21:30:52</t>
  </si>
  <si>
    <t>SD-057-240716-312458-4823</t>
  </si>
  <si>
    <t>2024-07-16 16:18:32</t>
  </si>
  <si>
    <t>普通区域-奎文区-领秀华城片区-13964757590-300M-宽带上网投诉-次数0-202407160000443452</t>
  </si>
  <si>
    <t>2024-07-17 17:19:00</t>
  </si>
  <si>
    <t>202407160000443452</t>
  </si>
  <si>
    <t>202407160000443452#宽带账号：13964757590；宽带地址：潍坊奎文区潍州路街道光明街领秀华城片区恒易紫园11号楼*********；接入方式：FTTH，当前是否在线：在线，端到端诊断结果：客户侧设备问题，是否智能网关：，客户反映上网慢，要求尽快处理回复！来电流水：2024071616161820920806775，联系电话：13964757590</t>
  </si>
  <si>
    <t>2024-07-16 16:30:34</t>
  </si>
  <si>
    <t>SD-851-303821-6017-11917</t>
  </si>
  <si>
    <t>SD-057-240716-471520-7302</t>
  </si>
  <si>
    <t>2024-07-16 20:44:02</t>
  </si>
  <si>
    <t>普通区域-昌邑市-徐辛村自然村-13562631445-300M-宽带上网投诉-次数0-20240716204106X666832624</t>
  </si>
  <si>
    <t>20240716204106X666832624</t>
  </si>
  <si>
    <t xml:space="preserve">【农村网络投诉】流程受理流水号：20240716203827135626314451140879
客户号码:13562631445
客户姓名:徐**
投诉地市:潍坊
来话流水:2024071620353484720816576
宽带账号:13562631445
宽带账号归属地市:潍坊
宽带账号归属区县:昌邑市
故障地址:潍坊昌邑市李家埠镇徐辛村徐辛村自然村徐辛村2号箱徐大伟*********
联系电话:13562631445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20:37:59
具体故障现象:光猫亮红灯，插紧屡直光纤线 重启光猫 未恢复   
客户其他诉求:
</t>
  </si>
  <si>
    <t>2024-07-16 20:46:08</t>
  </si>
  <si>
    <t>2024-07-16 20:46:37</t>
  </si>
  <si>
    <t>SD-851-288315-7222-27627</t>
  </si>
  <si>
    <t>SD-057-240716-936071-7340</t>
  </si>
  <si>
    <t>2024-07-16 20:47:30</t>
  </si>
  <si>
    <t>【调研】-(目标)普通区域-青州市-锦绣乾城-15154479913-100M-宽带上网投诉-次数0-202407160000609101</t>
  </si>
  <si>
    <t>202407160000609101</t>
  </si>
  <si>
    <t>202407160000609101#流程受理流水号：20240716204344151544799131141341
客户号码:15154479913
客户姓名:崔**
投诉地市:潍坊
来话流水:2024071620422625820843668
宽带账号:15154479913
宽带账号归属地市:潍坊
宽带账号归属区县:青州市
故障地址:潍坊青州市东夏镇益王府北路锦绣乾城6号楼*********
联系电话:15006638026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20:46:31
具体故障现象:光猫电源灯不亮，客户确定电源是通着的
客户其他诉求:
;宽带小区$[锦绣乾城]$</t>
  </si>
  <si>
    <t>2024-07-16 20:51:00</t>
  </si>
  <si>
    <t>2024-07-16 20:51:21</t>
  </si>
  <si>
    <t>SD-851-287588-7614-28110</t>
  </si>
  <si>
    <t>SD-057-240716-708452-7352</t>
  </si>
  <si>
    <t>2024-07-16 20:50:03</t>
  </si>
  <si>
    <t>普通区域-青州市-董王村-15954438228-300M-宽带上网投诉-次数0-202407160000610051</t>
  </si>
  <si>
    <t>202407160000610051</t>
  </si>
  <si>
    <t>202407160000610051#宽带账号：15954438228；宽带地址：潍坊青州市王坟镇董王村；客户来电反映宽带无法上网，后台显示不在线，请协助处理，谢谢！联系电话：15954438228；联系人：先生；来电流水：2024071620445563520853565</t>
  </si>
  <si>
    <t>2024-07-16 20:57:00</t>
  </si>
  <si>
    <t>2024-07-16 20:57:21</t>
  </si>
  <si>
    <t>SD-851-245568-2752-280</t>
  </si>
  <si>
    <t>SD-057-240716-870362-7504</t>
  </si>
  <si>
    <t>2024-07-16 21:11:02</t>
  </si>
  <si>
    <t>80+普通-普通区域-潍城区-新悦轩-15288829191-300M-宽带上网投诉-次数0-20240716210823X303586133</t>
  </si>
  <si>
    <t>20240716210823X303586133</t>
  </si>
  <si>
    <t xml:space="preserve">流程受理流水号：20240716210453152888291911143055
客户号码:15288829191
客户姓名:玄**
投诉地市:潍坊
来话流水:2024071621034741020823562
宽带账号:15288829191
宽带账号归属地市:潍坊
宽带账号归属区县:潍城区
故障地址:潍坊潍城区北关街道月河路新悦轩1号楼*********
联系电话:15288829191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21:07:02
具体故障现象:光猫指示灯灯正常   重启未恢复  客户反映  这两天  一直频繁掉线
客户其他诉求:
</t>
  </si>
  <si>
    <t>2024-07-16 21:12:58</t>
  </si>
  <si>
    <t>2024-07-16 21:13:17</t>
  </si>
  <si>
    <t>SD-057-240716-768439-7580</t>
  </si>
  <si>
    <t>2024-07-16 21:17:07</t>
  </si>
  <si>
    <t>(目标)普通区域-青州市-麻湾村自然村-13563694100-100M-宽带上网投诉-次数0-20240716211435X675996190</t>
  </si>
  <si>
    <t>20240716211435X675996190</t>
  </si>
  <si>
    <t xml:space="preserve">【农村网络投诉】流程受理流水号：20240716211313135636941001143640
客户号码:13563694100
客户姓名:刘**
投诉地市:潍坊
来话流水:2024071621113751220850006
宽带账号:13563694100
宽带账号归属地市:潍坊
宽带账号归属区县:青州市
故障地址:潍坊青州市黄楼街道麻湾村麻湾村自然村扩容3号箱（村中刘恩祥后墙）*********
联系电话:15063437066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故障细类:宽带无法上网(专席)
携转原因:
故障时间:2024-07-16 21:13:52
具体故障现象:提示网络无法连接，
客户其他诉求:
</t>
  </si>
  <si>
    <t>2024-07-16 21:35:22</t>
  </si>
  <si>
    <t>2024-07-16 21:35:40</t>
  </si>
  <si>
    <t>SD-057-240716-302486-4367</t>
  </si>
  <si>
    <t>2024-07-16 15:23:52</t>
  </si>
  <si>
    <t>80+银卡-普通区域-青州市-泰丰购物广场-15006688060-200M-宽带上网投诉-次数0-202407160000402435</t>
  </si>
  <si>
    <t>2024-07-17 16:24:00</t>
  </si>
  <si>
    <t>202407160000402435</t>
  </si>
  <si>
    <t>202407160000402435#宽带账号：15006688060；宽带地址：潍坊青州市云门山街道范公亭路潍坊青州市云门山街道范公；客户来电反映宽带无法上网，客户不配合排障，要求师傅上门，请协助处理，谢谢！联系电话：本机；联系人先生；来电流水2024071615212793320899129</t>
  </si>
  <si>
    <t>2024-07-16 15:24:52</t>
  </si>
  <si>
    <t>2024-07-16 15:25:10</t>
  </si>
  <si>
    <t>SD-057-240716-846315-7166</t>
  </si>
  <si>
    <t>2024-07-16 20:26:54</t>
  </si>
  <si>
    <t>【调研】-普通区域-奎文区-新华枫景-15264697333-300M-宽带上网投诉-次数0-202407160000602778</t>
  </si>
  <si>
    <t>202407160000602778</t>
  </si>
  <si>
    <t xml:space="preserve">202407160000602778#宽带账号：15264697333；宽带地址：潍坊高新高新城区福寿街华银小区4号楼；客户来电反映宽带无法上网，客户不在现场，无法配合线上指导，要求师傅上门，请协助处理，谢谢！联系电话：15264697333；联系人：女士；来电流水：2024071620234371020867413。 </t>
  </si>
  <si>
    <t>2024-07-16 20:32:43</t>
  </si>
  <si>
    <t>2024-07-16 20:36:08</t>
  </si>
  <si>
    <t>SD-057-240716-359421-7714</t>
  </si>
  <si>
    <t>2024-07-16 21:47:48</t>
  </si>
  <si>
    <t>【调研】-普通区域-寿光市-三座楼村自然村-15564654514-300M-宽带上网投诉-次数0-202407160000620688</t>
  </si>
  <si>
    <t>202407160000620688</t>
  </si>
  <si>
    <t>202407160000620688#流程受理流水号：20240716214651155646545141145135
客户号码:15564654514
客户姓名:刘**
投诉地市:潍坊
来话流水:2024071621461647120847630
宽带账号:15564654514
宽带账号归属地市:潍坊
宽带账号归属区县:寿光市
故障地址:潍坊寿光市台头镇三座楼村三座楼村自然村35号箱*********
联系电话:15564654514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21:50:11
具体故障现象:光猫亮红灯，
客户其他诉求:
;宽带小区$[三座楼村自然村]$</t>
  </si>
  <si>
    <t>2024-07-17 06:25:06</t>
  </si>
  <si>
    <t>2024-07-17 06:25:55</t>
  </si>
  <si>
    <t>SD-851-326835-11199-3919</t>
  </si>
  <si>
    <t>SD-057-240716-670418-7359</t>
  </si>
  <si>
    <t>2024-07-16 20:50:34</t>
  </si>
  <si>
    <t>普通区域-高密市-（铁通）福泰家园-15244467673-300M-宽带上网投诉-次数0-20240716204859X139915582</t>
  </si>
  <si>
    <t>20240716204859X139915582</t>
  </si>
  <si>
    <t xml:space="preserve">流程受理流水号：20240716204627152444676731141586
客户号码:15244467673
客户姓名:赵**
投诉地市:潍坊
来话流水:2024071620451884120855054
宽带账号:15244467673
宽带账号归属地市:潍坊
宽带账号归属区县:高密市
故障地址:潍坊高密市朝阳街道人民大街（铁通）福泰家园福泰家园1号楼*********
联系电话:15244467673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20:48:32
具体故障现象:PON灯闪，
客户其他诉求:报修
</t>
  </si>
  <si>
    <t>2024-07-16 20:52:37</t>
  </si>
  <si>
    <t>2024-07-16 20:53:02</t>
  </si>
  <si>
    <t>2024-07-16 21:11:16</t>
  </si>
  <si>
    <t>80+金卡-普通区域-奎文区-四方家和-15269624455-500M-宽带上网投诉-次数0-202407160000611545 一级督办</t>
  </si>
  <si>
    <t>202407160000611545</t>
  </si>
  <si>
    <t>2024-07-16 21:13:34</t>
  </si>
  <si>
    <t>2024-07-16 21:14:00</t>
  </si>
  <si>
    <t>SD-057-240716-680397-7490</t>
  </si>
  <si>
    <t>2024-07-16 21:06:09</t>
  </si>
  <si>
    <t>【调研】-80+银卡-普通区域-奎文区-华星小区-13721989280-1000M-宽带上网投诉-次数0-202407160000611747</t>
  </si>
  <si>
    <t>202407160000611747</t>
  </si>
  <si>
    <t>202407160000611747#【已关注中国移动10086微信公众号】流程受理流水号：20240716210250137219892801142910
客户号码:13721989280
客户姓名:管**
投诉地市:潍坊
来话流水:2024071621023794520819569
宽带账号:13721989280
宽带账号归属地市:潍坊
宽带账号归属区县:奎文区
故障地址:潍坊奎文区北苑街道四平路卧龙街华星小区6号楼*********
联系电话:13721989280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故障细类:宽带无法上网(专席)
携转原因:
故障时间:2024-07-16 21:13:10
具体故障现象:提示网络无法连接，
客户其他诉求:客户来电反映家里宽带无法连接使用，线上排障不配合，拒绝线上排障，请协助处理，谢谢
;宽带小区$[华星小区]$</t>
  </si>
  <si>
    <t>2024-07-16 21:09:08</t>
  </si>
  <si>
    <t>2024-07-16 21:09:55</t>
  </si>
  <si>
    <t>SD-851-303279-14057-2125</t>
  </si>
  <si>
    <t>SD-057-240716-751809-7701</t>
  </si>
  <si>
    <t>2024-07-16 21:43:10</t>
  </si>
  <si>
    <t>普通区域-寿光市-西毕村自然村-13280181859-1000M-宽带上网投诉-次数0-202407160000620480</t>
  </si>
  <si>
    <t>202407160000620480</t>
  </si>
  <si>
    <t>202407160000620480#【已关注中国移动10086微信公众号】流程受理流水号：20240716214134132801818591145049
客户号码:13280181859
客户姓名:康**
投诉地市:潍坊
来话流水:2024071621391793320830813
宽带账号:13280181859
宽带账号归属地市:潍坊
宽带账号归属区县:寿光市
故障地址:潍坊寿光市侯镇西毕村西毕村自然村西毕村41号箱*********
联系电话:13280181859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21:41:45
具体故障现象:光猫亮红灯，要求24小时之内回电，谢谢
客户其他诉求:请处理，谢谢
;宽带小区$[西毕村自然村]$</t>
  </si>
  <si>
    <t>2024-07-17 06:46:06</t>
  </si>
  <si>
    <t>SD-851-242598-13016-11435</t>
  </si>
  <si>
    <t>SD-057-240716-573684-7202</t>
  </si>
  <si>
    <t>2024-07-16 20:32:12</t>
  </si>
  <si>
    <t>【调研】-普通区域-潍城区-范家自然村-15064606069-200M-宽带上网投诉-次数0-20240716202953X993528112</t>
  </si>
  <si>
    <t>20240716202953X993528112</t>
  </si>
  <si>
    <t xml:space="preserve">【农村网络投诉】流程受理流水号：20240716202709150646060691139850
客户号码:15064606069
客户姓名:范**
投诉地市:潍坊
来话流水:2024071620251951220874243
宽带账号:15064606069
宽带账号归属地市:潍坊
宽带账号归属区县:潍城区
故障地址:潍坊潍城区乐埠山生态经济发展区范家范家自然村中心街东1条街2条路家9#*********
联系电话:15064606069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20:27:09
具体故障现象:光猫亮红灯，捋顺插紧光纤线，重启光猫
客户其他诉求:
</t>
  </si>
  <si>
    <t>2024-07-16 20:37:39</t>
  </si>
  <si>
    <t>2024-07-16 20:38:11</t>
  </si>
  <si>
    <t>SD-057-240716-821437-7217</t>
  </si>
  <si>
    <t>2024-07-16 20:33:37</t>
  </si>
  <si>
    <t>【调研】-普通区域-安丘市-佘家庙子村自然村-18366555282-300M-宽带上网投诉-次数0-202407160000605119</t>
  </si>
  <si>
    <t>202407160000605119</t>
  </si>
  <si>
    <t>202407160000605119#用户表示宽带不能正常使用，要求上门维修，请工作人员协助处理，谢谢！流水号2024071620315628920802004，联系人先生，联系电话18366555282！</t>
  </si>
  <si>
    <t>2024-07-16 20:36:49</t>
  </si>
  <si>
    <t>2024-07-16 20:37:17</t>
  </si>
  <si>
    <t>SD-057-240716-569347-7224</t>
  </si>
  <si>
    <t>2024-07-16 20:35:02</t>
  </si>
  <si>
    <t>80+普通-普通区域-诸城市-正道园小区-15163627273-300M-宽带上网投诉-次数0-202407160000605207</t>
  </si>
  <si>
    <t>202407160000605207</t>
  </si>
  <si>
    <t>202407160000605207#宽带账号：15163627273；宽带地址：潍坊诸城市龙都街道潍徐街正道园小区1号楼*********；接入方式：FTTH，当前是否在线：在线，端到端诊断结果：客户侧设备问题，是否智能网关：，客户反映从**时间开始****无法使用，具体现象：网慢，要求换光猫，不配合 已告知延伸服务，要求尽快处理回复！来电流水：2024071620304924920897353，联系电话：本机</t>
  </si>
  <si>
    <t>2024-07-16 20:49:05</t>
  </si>
  <si>
    <t>2024-07-16 20:49:26</t>
  </si>
  <si>
    <t>SD-057-240716-693180-7435</t>
  </si>
  <si>
    <t>2024-07-16 20:59:04</t>
  </si>
  <si>
    <t>80+普通-普通区域-滨海-河套村-15853689660-500M-魔百和投诉-次数0-202407160000612146</t>
  </si>
  <si>
    <t>202407160000612146</t>
  </si>
  <si>
    <t>202407160000612146#流程受理流水号：20240716205657158536896601142447
客户号码:15853689660
客户姓名:张**
投诉地市:潍坊
来话流水:2024071620430346720846129
宽带账号:15853689660
宽带账号归属地市:潍坊
宽带账号归属区县:滨海
故障地址:潍坊滨海大家洼街道河套村河套村10号箱*********
联系电话:15610439209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光功率:-14.88
故障大类:宽带/电视
故障细类:移动高清电视故障(专席)
携转原因:
故障时间:2024-07-16 20:58:43
魔百和单播/组播:组播
具体故障现象:视频播放出现花屏，魔百和自动重启  恢复出厂后   看一会黑屏     
客户其他诉求:
魔百和单/组播：组播;宽带小区$[河套村]$</t>
  </si>
  <si>
    <t>2024-07-16 21:01:22</t>
  </si>
  <si>
    <t>2024-07-16 21:02:46</t>
  </si>
  <si>
    <t>SD-057-240716-798215-6711</t>
  </si>
  <si>
    <t>2024-07-16 19:38:18</t>
  </si>
  <si>
    <t>【调研】-80+普通-普通区域-青州市-十甲村自然村-18106367812-300M-宽带上网投诉-次数0-20240716193616X776651861</t>
  </si>
  <si>
    <t>20240716193616X776651861</t>
  </si>
  <si>
    <t xml:space="preserve">【农村网络投诉】流程受理流水号：20240716193457181063678121134476
客户号码:18106367812
客户姓名:王**
投诉地市:潍坊
来话流水:2024071619340160220828399
宽带账号:18106367812
宽带账号归属地市:潍坊
宽带账号归属区县:青州市
故障地址:潍坊青州市东夏镇十甲村
联系电话:18106367812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19:35:30
具体故障现象:PON灯闪，插紧捋直重启未恢复
客户其他诉求:
</t>
  </si>
  <si>
    <t>2024-07-16 19:40:16</t>
  </si>
  <si>
    <t>2024-07-16 19:40:42</t>
  </si>
  <si>
    <t>SD-057-240716-143607-4391</t>
  </si>
  <si>
    <t>2024-07-16 15:26:40</t>
  </si>
  <si>
    <t>普通区域-寿光市-东毕三村自然村-13468466813-300M-宽带上网投诉-次数0-20240716152521X721699594</t>
  </si>
  <si>
    <t>20240716152521X721699594</t>
  </si>
  <si>
    <t xml:space="preserve">【农村网络投诉】流程受理流水号：20240716152326134684668131087814
客户号码:13468466813
客户姓名:张*
投诉地市:潍坊
来话流水:2024071615192015520872203
宽带账号:13468466813
宽带账号归属地市:潍坊
宽带账号归属区县:寿光市
故障地址:潍坊寿光市侯镇东毕三村东毕三村自然村东毕三村扩容扩11号箱*********
联系电话:15863689464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15:23:45
具体故障现象:打不开网页，
客户其他诉求:
</t>
  </si>
  <si>
    <t>2024-07-16 15:27:57</t>
  </si>
  <si>
    <t>2024-07-16 15:30:03</t>
  </si>
  <si>
    <t>SD-057-240716-390456-7155</t>
  </si>
  <si>
    <t>2024-07-16 20:26:27</t>
  </si>
  <si>
    <t>普通区域-诸城市-兰家村-15306463307-300M-宽带上网投诉-次数0-20240716202419X659448597</t>
  </si>
  <si>
    <t>20240716202419X659448597</t>
  </si>
  <si>
    <t>【农村网络投诉】流程受理流水号：20240716201735153064633071138952
客户号码:15306463307
客户姓名:陈*
投诉地市:潍坊
来话流水:2024071620171981820839648
宽带账号:15306463307
宽带账号归属地市:潍坊
宽带账号归属区县:诸城市
故障地址:潍坊诸城市龙都街道兰家村兰家村兰圣园3号楼1单元（34#箱）*********
联系电话:15306463307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故障时间:2024-07-16 20:20:49
具体故障现象:网</t>
  </si>
  <si>
    <t>2024-07-16 20:32:41</t>
  </si>
  <si>
    <t>2024-07-16 20:37:38</t>
  </si>
  <si>
    <t>SD-057-240716-158402-6669</t>
  </si>
  <si>
    <t>2024-07-16 19:33:25</t>
  </si>
  <si>
    <t>【调研】-普通区域-临朐县-谭家沟自然村-15264620589-300M-宽带上网投诉-次数0-202407160000582487</t>
  </si>
  <si>
    <t>202407160000582487</t>
  </si>
  <si>
    <t>202407160000582487#宽带账号：15264620589；宽带地址：潍坊临朐县沂山管理委员会谭家沟谭家沟自然村谭家沟村；客户来电反映宽带无法上网，无法配合线上指导/客户不配合排障，要求师傅上门，请协助处理，谢谢！联系电话：15264620589；联系人：先生；来电流水：2024071619283382620899962</t>
  </si>
  <si>
    <t>2024-07-16 19:45:07</t>
  </si>
  <si>
    <t>2024-07-16 19:49:40</t>
  </si>
  <si>
    <t>SD-057-240716-075918-7603</t>
  </si>
  <si>
    <t>2024-07-16 21:20:42</t>
  </si>
  <si>
    <t>80+普通-普通区域-诸城市-任家朱庙自然村-15169548327-300M-宽带上网投诉-次数0-20240716211900X940925884</t>
  </si>
  <si>
    <t>20240716211900X940925884</t>
  </si>
  <si>
    <t xml:space="preserve">【农村网络投诉】流程受理流水号：20240716211704151695483271143941
客户号码:15169548327
客户姓名:耿**
投诉地市:潍坊
来话流水:2024071621160073020864126
宽带账号:15169548327
宽带账号归属地市:潍坊
宽带账号归属区县:诸城市
故障地址:潍坊诸城市辛兴镇任家朱庙村
联系电话:13791858718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故障时间:2024-07-16 21:18:08
具体故障现象:光猫灯正常但电脑手机无法上网，
客户其他诉求:
</t>
  </si>
  <si>
    <t>2024-07-16 21:21:56</t>
  </si>
  <si>
    <t>2024-07-16 21:22:23</t>
  </si>
  <si>
    <t>SD-057-240716-270451-7380</t>
  </si>
  <si>
    <t>2024-07-16 20:53:24</t>
  </si>
  <si>
    <t>80+白金-普通区域-高密市-盛天城-13721968327-200M-宽带上网投诉-次数0-20240716205141X301181931</t>
  </si>
  <si>
    <t>20240716205141X301181931</t>
  </si>
  <si>
    <t xml:space="preserve">流程受理流水号：20240716204949137219683271141831
客户号码:13721968327
客户姓名:刘**
投诉地市:潍坊
来话流水:2024071620491616320870241
宽带账号:13721968327
宽带账号归属地市:潍坊
宽带账号归属区县:高密市
故障地址:潍坊高密市朝阳街道铁塔路盛天城8号楼*********
联系电话:13721968327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故障细类:网速慢/上网掉线(专席)
携转原因:
故障时间:2024-07-16 20:48:55
具体故障现象:网速慢卡顿，
客户其他诉求:请协助处理，谢谢
</t>
  </si>
  <si>
    <t>2024-07-16 20:57:23</t>
  </si>
  <si>
    <t>2024-07-16 20:57:44</t>
  </si>
  <si>
    <t>SD-057-240716-984253-7267</t>
  </si>
  <si>
    <t>2024-07-16 20:39:59</t>
  </si>
  <si>
    <t>80+银卡-普通区域-坊子区-于家屯村自然村-15863632418-1000M-宽带上网投诉-次数0-202407160000605836</t>
  </si>
  <si>
    <t>202407160000605836</t>
  </si>
  <si>
    <t>202407160000605836#要求装维上门服务：宽带账号：15863632418；宽带地址：潍坊坊子区王家庄街道（王家庄）于家屯村于家屯村自然村中心街西6号箱（毛庆玲）；客户来电反映宽带网速慢，客户不配合排障，要求上门，请协助处理，谢谢！联系电话：15863632418；联系人：先生；来电流水：2024071620351585920815309</t>
  </si>
  <si>
    <t>2024-07-16 20:46:01</t>
  </si>
  <si>
    <t>2024-07-16 20:46:35</t>
  </si>
  <si>
    <t>SD-851-245724-9069-19907</t>
  </si>
  <si>
    <t>SD-057-240716-813529-4318</t>
  </si>
  <si>
    <t>2024-07-16 15:20:03</t>
  </si>
  <si>
    <t>普通区域-青州市-圣水花园-15949857716-300M-魔百和投诉-次数0-202407160000397128</t>
  </si>
  <si>
    <t>202407160000397128</t>
  </si>
  <si>
    <t>202407160000397128#流程受理流水号：20240716151355159498577161085630
客户号码:15949857716
客户姓名:吴**
投诉地市:潍坊
来话流水:2024071615132911920897016
宽带账号:15949857716
宽带账号归属地市:潍坊
宽带账号归属区县:青州市
故障地址:潍坊青州市云门山街道圣水路圣水花园中区15号楼2单元602
联系电话:15949857716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故障时间:2024-07-16 15:20:20
魔百和单播/组播:组播
具体故障现象:电视直播或点播无法观看，
客户其他诉求:
魔百和单/组播：组播;宽带小区$[圣水花园]$</t>
  </si>
  <si>
    <t>2024-07-16 15:22:46</t>
  </si>
  <si>
    <t>2024-07-16 15:23:13</t>
  </si>
  <si>
    <t>SD-057-240716-153726-4325</t>
  </si>
  <si>
    <t>2024-07-16 15:20:31</t>
  </si>
  <si>
    <t>【调研】-80+银卡-普通区域-寿光市-学府东郡二期-13563688278-1000M-宽带上网投诉-次数0-20240716151752X272249579</t>
  </si>
  <si>
    <t>20240716151752X272249579</t>
  </si>
  <si>
    <t xml:space="preserve">流程受理流水号：20240716151628135636882781086233
客户号码:13563688278
客户姓名:李**
投诉地市:潍坊
来话流水:2024071615160790520831035
宽带账号:13563688278
宽带账号归属地市:潍坊
宽带账号归属区县:寿光市
故障地址:潍坊寿光市洛城街道金光东街学府东郡二期24号楼*********
联系电话:13563688278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15:16:55
具体故障现象:光猫亮红灯，
客户其他诉求:麻烦师傅上门前联系：13563688278；谢谢老师！
</t>
  </si>
  <si>
    <t>2024-07-16 15:23:19</t>
  </si>
  <si>
    <t>SD-851-285262-1113-1252</t>
  </si>
  <si>
    <t>2024-07-16 15:29:07</t>
  </si>
  <si>
    <t>80+金卡-普通区域-寿光市-渤海花园-15163698690-1000M-宽带上网投诉-次数0-20240716152612X772013840 一级督办</t>
  </si>
  <si>
    <t>20240716152612X772013840</t>
  </si>
  <si>
    <t>2024-07-16 15:35:28</t>
  </si>
  <si>
    <t>2024-07-16 15:36:35</t>
  </si>
  <si>
    <t>SD-851-322552-34085-14097</t>
  </si>
  <si>
    <t>SD-057-240716-513742-7441</t>
  </si>
  <si>
    <t>2024-07-16 21:00:04</t>
  </si>
  <si>
    <t>普通区域-寿光市-南寨村自然村-15206982309-300M-魔百和投诉-次数0-202407160000610649</t>
  </si>
  <si>
    <t>202407160000610649</t>
  </si>
  <si>
    <t>202407160000610649#流程受理流水号：20240716205542152069823091142339
客户号码:15206982309
客户姓名:李**
投诉地市:潍坊
来话流水:2024071620551452220892838
宽带账号:15206982309
宽带账号归属地市:潍坊
宽带账号归属区县:寿光市
故障地址:潍坊寿光市侯镇南寨村南寨村自然村南寨村20箱（李建强外墙）
联系电话:15206982309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故障时间:2024-07-16 20:59:37
魔百和单播/组播:组播
具体故障现象:电视直播或点播无法观看，
客户其他诉求:
魔百和单/组播：组播;宽带小区$[南寨村自然村]$</t>
  </si>
  <si>
    <t>2024-07-16 21:22:15</t>
  </si>
  <si>
    <t>2024-07-16 21:22:36</t>
  </si>
  <si>
    <t>SD-057-240716-028439-7069</t>
  </si>
  <si>
    <t>2024-07-16 20:14:37</t>
  </si>
  <si>
    <t>80+金卡-FTTR-普通区域-临朐县-红叶家园（西）-15806487982-1000M-宽带上网投诉-次数0-20240716201339X191459750</t>
  </si>
  <si>
    <t>20240716201339X191459750</t>
  </si>
  <si>
    <t xml:space="preserve">流程受理流水号：20240716201214158064879821138433
客户号码:15806487982
客户姓名:苏**
投诉地市:潍坊
来话流水:2024071620104960220810844
宽带账号:15806487982
宽带账号归属地市:潍坊
宽带账号归属区县:临朐县
故障地址:潍坊临朐县辛寨街道东红路红叶家园（西）13号楼
联系电话:15866174848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故障细类:网速慢/上网掉线(专席)
携转原因:
故障时间:2024-07-16 20:10:57
具体故障现象:网速慢卡顿，已排查有路由器。全光设备。摆放位置无遮挡引导测速。已指导重启未恢复。
客户其他诉求:
</t>
  </si>
  <si>
    <t>2024-07-16 20:15:55</t>
  </si>
  <si>
    <t>2024-07-16 20:16:25</t>
  </si>
  <si>
    <t>SD-851-257549-6739-3267</t>
  </si>
  <si>
    <t>SD-057-240716-650481-7381</t>
  </si>
  <si>
    <t>2024-07-16 20:53:27</t>
  </si>
  <si>
    <t>【调研】-80+金卡-普通区域-寿光市-杨庄小区二期-15866561330-1000M-宽带上网投诉-次数0-20240716205153X313759950</t>
  </si>
  <si>
    <t>20240716205153X313759950</t>
  </si>
  <si>
    <t xml:space="preserve">【农村网络投诉】流程受理流水号：20240716205005158665613301141850
客户号码:15866561330
客户姓名:杨**
投诉地市:潍坊
来话流水:2024071620481484320866347
宽带账号:15866561330
宽带账号归属地市:潍坊
宽带账号归属区县:寿光市
故障地址:潍坊寿光市杨庄杨庄村杨庄小区二期2号楼*********
联系电话:15866561330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20:50:28
具体故障现象:注册灯闪烁：引导客户将光纤线插紧，将弯折的位置捋直后重启无效，请协助处理，谢谢
客户其他诉求:
</t>
  </si>
  <si>
    <t>2024-07-16 20:55:13</t>
  </si>
  <si>
    <t>2024-07-16 20:55:47</t>
  </si>
  <si>
    <t>SD-851-274567-24365-15022</t>
  </si>
  <si>
    <t>SD-057-240716-742891-7395</t>
  </si>
  <si>
    <t>2024-07-16 20:55:06</t>
  </si>
  <si>
    <t>FTTR-普通区域-诸城市-金汇园小区-18766366063-1000M-宽带上网投诉-次数0-202407160000609035</t>
  </si>
  <si>
    <t>202407160000609035</t>
  </si>
  <si>
    <t xml:space="preserve">202407160000609035#宽带账号：18766366063
宽带地址：潍坊诸城市密州街道东外环金汇园小区1号楼*
客户来电反映22002，客户不在家或者不方便线上指导，要求师傅上门  谢谢！
联系电话：13573638860
联系人：先生
来电流水2024071620512855420878793
</t>
  </si>
  <si>
    <t>2024-07-16 20:58:33</t>
  </si>
  <si>
    <t>2024-07-16 20:59:07</t>
  </si>
  <si>
    <t>SD-851-237675-1560-751</t>
  </si>
  <si>
    <t>SD-057-240716-257904-6722</t>
  </si>
  <si>
    <t>2024-07-16 19:39:00</t>
  </si>
  <si>
    <t>【调研】-80+普通-普通区域-诸城市-龙都花园-18766368989-200M-宽带上网投诉-次数0-202407160000583845</t>
  </si>
  <si>
    <t>202407160000583845</t>
  </si>
  <si>
    <t>202407160000583845#宽带账号：18766368989；宽带地址：潍坊诸城市龙都街道龙都花园18号楼5单元2楼东户；客户来电反映宽带无法上网/移动高清无法观看，客户不在现场，无法配合线上指导/客户不配合排障，要求上门，请协助处理，
谢谢！联系电话：18766368989；联系人：先生；来电流水
2024071619341316820829434</t>
  </si>
  <si>
    <t>2024-07-16 19:57:23</t>
  </si>
  <si>
    <t>2024-07-16 19:57:51</t>
  </si>
  <si>
    <t>SD-851-230985-6731-12159</t>
  </si>
  <si>
    <t>SD-057-240716-325619-4326</t>
  </si>
  <si>
    <t>2024-07-16 15:20:33</t>
  </si>
  <si>
    <t>【调研】-80+银卡-普通区域-青州市-平章府三期-18863651116-1000M-宽带上网投诉-次数0-202407160000400397</t>
  </si>
  <si>
    <t>202407160000400397</t>
  </si>
  <si>
    <t>202407160000400397#【已关注中国移动10086微信公众号】流程受理流水号：20240716151953188636511161086975
客户号码:18863651116
客户姓名:宋**
投诉地市:潍坊
来话流水:2024071615175162720853268
宽带账号:18863651116
宽带账号归属地市:潍坊
宽带账号归属区县:青州市
故障地址:潍坊青州市云门山街道益王府路平章府三期66号楼*********
联系电话:18698215777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故障时间:2024-07-16 15:23:42
具体故障现象:网速慢卡顿，
客户其他诉求:
;宽带小区$[平章府三期]$</t>
  </si>
  <si>
    <t>2024-07-16 15:23:00</t>
  </si>
  <si>
    <t>2024-07-16 15:24:39</t>
  </si>
  <si>
    <t>SD-057-240716-138529-7663</t>
  </si>
  <si>
    <t>2024-07-16 21:32:15</t>
  </si>
  <si>
    <t>【调研】-80+金卡-普通区域-寿光市-春风江南-18353661117-1000M-宽带上网投诉-次数0-20240716213024X624075675</t>
  </si>
  <si>
    <t>20240716213024X624075675</t>
  </si>
  <si>
    <t xml:space="preserve">流程受理流水号：20240716212817183536611171144669
客户号码:18353661117
客户姓名:潘**
投诉地市:潍坊
来话流水:2024071621270568020898530
宽带账号:18353661117
宽带账号归属地市:潍坊
宽带账号归属区县:寿光市
故障地址:潍坊寿光市洛城街道洛兴街春风江南5号楼*********
联系电话:18753664551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故障时间:2024-07-16 21:32:22
具体故障现象:光猫亮红灯，
客户其他诉求:
</t>
  </si>
  <si>
    <t>2024-07-16 21:42:59</t>
  </si>
  <si>
    <t>2024-07-16 21:46:08</t>
  </si>
  <si>
    <t>SD-057-240716-681503-7250</t>
  </si>
  <si>
    <t>2024-07-16 20:37:19</t>
  </si>
  <si>
    <t>80+普通-普通区域-安丘市-曹家庄子-13475360388-1000M-宽带上网投诉-次数0-202407160000604350</t>
  </si>
  <si>
    <t>202407160000604350</t>
  </si>
  <si>
    <t>202407160000604350#要求装维上门服务：宽带账号：13475360388；宽带地址：潍坊安丘市白芬子镇曹家庄子村曹家庄子；客户来电反映宽带无法正常上网，客户不配合排障，要求上门，请协助处理，谢谢！联系电话：15806462755；联系人：先生；来电流水：2024071620283324820887837</t>
  </si>
  <si>
    <t>2024-07-16 20:39:36</t>
  </si>
  <si>
    <t>2024-07-16 20:40:25</t>
  </si>
  <si>
    <t>SD-851-331441-4204-9775</t>
  </si>
  <si>
    <t>SD-057-240716-012435-7253</t>
  </si>
  <si>
    <t>2024-07-16 20:38:01</t>
  </si>
  <si>
    <t>普通区域-昌乐县-老庄-15762659245-300M-宽带上网投诉-次数0-20240716203511X311888134</t>
  </si>
  <si>
    <t>20240716203511X311888134</t>
  </si>
  <si>
    <t xml:space="preserve">【农村网络投诉】流程受理流水号：20240716203249157626592451140370
客户号码:15762659245
客户姓名:刘**
投诉地市:潍坊
来话流水:2024071620312004920899440
宽带账号:15762659245
宽带账号归属地市:潍坊
宽带账号归属区县:昌乐县
故障地址:潍坊昌乐县五图街道老庄老庄老庄村3-10#*********
联系电话:15266460780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20:34:45
具体故障现象:光猫亮红灯，
客户其他诉求:要求尽快联系处理，谢谢
</t>
  </si>
  <si>
    <t>2024-07-16 20:47:02</t>
  </si>
  <si>
    <t>2024-07-16 20:47:34</t>
  </si>
  <si>
    <t>SD-057-240716-940185-7229</t>
  </si>
  <si>
    <t>2024-07-16 20:35:23</t>
  </si>
  <si>
    <t>【调研】-(目标)普通区域-坊子区-王家庄河头村-13863633419-100M-宽带上网投诉-次数0-20240716203231X151458844</t>
  </si>
  <si>
    <t>20240716203231X151458844</t>
  </si>
  <si>
    <t xml:space="preserve">【农村网络投诉】流程受理流水号：20240716203104138636334191140197
客户号码:13863633419
客户姓名:张**
投诉地市:潍坊
来话流水:2024071620303390620896218
宽带账号:13863633419
宽带账号归属地市:潍坊
宽带账号归属区县:峡山区
故障地址:潍坊峡山区王家庄街道（王家庄）王家庄河头村行政村王家庄河头村王家庄河头村扩容4号箱*********
联系电话:18765108871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20:31:39
具体故障现象:光猫亮红灯，
客户其他诉求:
</t>
  </si>
  <si>
    <t>2024-07-16 20:42:07</t>
  </si>
  <si>
    <t>2024-07-16 20:42:29</t>
  </si>
  <si>
    <t>SD-057-240716-694038-6659</t>
  </si>
  <si>
    <t>2024-07-16 19:32:25</t>
  </si>
  <si>
    <t>80+银卡-普通区域-奎文区-奎文门社区-15725626064-1000M-宽带上网投诉-次数0-202407160000580216</t>
  </si>
  <si>
    <t>202407160000580216</t>
  </si>
  <si>
    <t>202407160000580216#宽带账号：15725626064；宽带地址：潍坊奎文区东关街道后门街奎文门社区4号楼*；客户来电反映移动高清机顶盒电视网络不通，客户不配合排障，要求上门，请协助处理，谢谢！联系电话：15725629925；联系人：女士；来电流水：2024071619242112020877514</t>
  </si>
  <si>
    <t>2024-07-16 20:07:07</t>
  </si>
  <si>
    <t>2024-07-16 20:07:24</t>
  </si>
  <si>
    <t>SD-851-313211-17914-20798</t>
  </si>
  <si>
    <t>SD-057-240716-934617-7616</t>
  </si>
  <si>
    <t>2024-07-16 21:23:13</t>
  </si>
  <si>
    <t>80+普通-普通区域-奎文区-恒易宝莲金融中心-13963604351-200M-宽带上网投诉-次数0-20240716212026X265555900</t>
  </si>
  <si>
    <t>20240716212026X265555900</t>
  </si>
  <si>
    <t xml:space="preserve">流程受理流水号：20240716211744139636043511144005
客户号码:13963604351
客户姓名:宋*
投诉地市:潍坊
来话流水:2024071621171085820867957
宽带账号:13963604351
宽带账号归属地市:潍坊
宽带账号归属区县:奎文区
故障地址:潍坊奎文区潍州路街道四平路恒易宝莲金融中心恒易宝莲金融中心*********
联系电话:15866504959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21:19:30
具体故障现象:打不开网页，
客户其他诉求:
</t>
  </si>
  <si>
    <t>2024-07-16 21:24:29</t>
  </si>
  <si>
    <t>SD-851-249892-10187-13854</t>
  </si>
  <si>
    <t>SD-057-240716-347692-7382</t>
  </si>
  <si>
    <t>2024-07-16 20:53:31</t>
  </si>
  <si>
    <t>普通区域-诸城市-当代地中海-17277228256-300M-宽带上网投诉-次数0-20240716205156X316992474</t>
  </si>
  <si>
    <t>20240716205156X316992474</t>
  </si>
  <si>
    <t xml:space="preserve">流程受理流水号：20240716205121172772282561141976
客户号码:17277228256
客户姓名:常*
投诉地市:潍坊
来话流水:2024071620494638120872136
宽带账号:17277228256
宽带账号归属地市:潍坊
宽带账号归属区县:诸城市
故障地址:潍坊诸城市舜王街道舜都路当代地中海B1号楼*********
联系电话:17277228256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故障时间:2024-07-16 20:51:30
具体故障现象:光纤线断了无法上网谢谢
客户其他诉求:
</t>
  </si>
  <si>
    <t>2024-07-16 20:55:20</t>
  </si>
  <si>
    <t>2024-07-16 20:57:33</t>
  </si>
  <si>
    <t>SD-851-314163-21532-4903</t>
  </si>
  <si>
    <t>SD-057-240716-802364-7584</t>
  </si>
  <si>
    <t>2024-07-16 21:17:20</t>
  </si>
  <si>
    <t>80+普通-普通区域-安丘市-青云御景园-15053669087-300M-宽带上网投诉-次数0-20240716211619X779458534</t>
  </si>
  <si>
    <t>20240716211619X779458534</t>
  </si>
  <si>
    <t xml:space="preserve">流程受理流水号：20240716211446150536690871143749
客户号码:15053669087
客户姓名:何**
投诉地市:潍坊
来话流水:2024071621140870020858114
宽带账号:15053669087
宽带账号归属地市:潍坊
宽带账号归属区县:安丘市
故障地址:潍坊安丘市兴安街道建安路青云御景园31A号楼*********
联系电话:15053669087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21:15:24
具体故障现象:客户表示无线不能用 
 注册闪烁  插紧捋直光纤线  重启未恢复  请协助 谢谢
客户其他诉求:请协助 谢谢
</t>
  </si>
  <si>
    <t>2024-07-16 21:19:39</t>
  </si>
  <si>
    <t>2024-07-16 21:20:14</t>
  </si>
  <si>
    <t>SD-057-240716-874126-7305</t>
  </si>
  <si>
    <t>2024-07-16 20:44:12</t>
  </si>
  <si>
    <t>【调研】-普通区域-寿光市-正阳花园-13361549929-300M-宽带上网投诉-次数0-20240716204201X721786217</t>
  </si>
  <si>
    <t>20240716204201X721786217</t>
  </si>
  <si>
    <t xml:space="preserve">流程受理流水号：20240716203942133615499291140989
客户号码:13361549929
客户姓名:杨*
投诉地市:潍坊
来话流水:2024071620304454720897006
宽带账号:13361549929
宽带账号归属地市:潍坊
宽带账号归属区县:寿光市
故障地址:潍坊寿光市圣城街道农圣街正阳花园27号楼扩容*********
联系电话:13356728712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
携转原因:
故障时间:2024-07-16 20:40:08
具体故障现象:客户表示网络差，其他信息拒绝提供
客户其他诉求:坚持要求投诉
</t>
  </si>
  <si>
    <t>2024-07-16 20:46:34</t>
  </si>
  <si>
    <t>2024-07-16 20:47:00</t>
  </si>
  <si>
    <t>SD-057-240716-936850-7047</t>
  </si>
  <si>
    <t>2024-07-16 20:12:31</t>
  </si>
  <si>
    <t>【调研】-80+银卡-FTTR-普通区域-奎文区-大有公馆三期-19862678887-1000M-宽带上网投诉-次数0-202407160000596355</t>
  </si>
  <si>
    <t>202407160000596355</t>
  </si>
  <si>
    <t>202407160000596355#流程受理流水号：20240716201105198626788871138310
客户号码:19862678887
客户姓名:李**
投诉地市:潍坊
来话流水:2024071620095287320806534
宽带账号:19862678887
宽带账号归属地市:潍坊
宽带账号归属区县:奎文区
故障地址:潍坊奎文区广文街道虞河路大有公馆三期33号楼*********
联系电话:19862678887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20:07:02
具体故障现象:光猫亮红灯，把光猫后面的光纤线插紧，捋直，重启也不行。
客户其他诉求:
;宽带小区$[大有公馆三期]$</t>
  </si>
  <si>
    <t>2024-07-17 08:28:20</t>
  </si>
  <si>
    <t>2024-07-16 20:26:05</t>
  </si>
  <si>
    <t>SD-851-250918-8763-9128</t>
  </si>
  <si>
    <t>SD-057-240716-281560-7195</t>
  </si>
  <si>
    <t>2024-07-16 20:31:55</t>
  </si>
  <si>
    <t>普通区域-昌乐县-英才苑-13780871326-100M-魔百和投诉-次数0-202407160000602969</t>
  </si>
  <si>
    <t>202407160000602969</t>
  </si>
  <si>
    <t>202407160000602969#【已关注中国移动10086微信公众号】流程受理流水号：20240716203125137808713261140232
客户号码:13780871326
客户姓名:王**
投诉地市:潍坊
来话流水:2024071620224493120863156
宽带账号:13780871326
宽带账号归属地市:潍坊
宽带账号归属区县:昌乐县
故障地址:潍坊昌乐县城关街道永康路英才苑2号楼*********
联系电话:13336213588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故障时间:2024-07-16 20:35:19
魔百和单播/组播:组播
具体故障现象:电视直播或点播无法观看，
客户其他诉求:
魔百和单/组播：组播;宽带小区$[英才苑]$</t>
  </si>
  <si>
    <t>2024-07-16 20:34:28</t>
  </si>
  <si>
    <t>2024-07-16 20:34:55</t>
  </si>
  <si>
    <t>SD-057-240716-762981-7416</t>
  </si>
  <si>
    <t>2024-07-16 20:56:37</t>
  </si>
  <si>
    <t>普通区域-昌乐县-卡纳圣菲-13780836400-500M-宽带上网投诉-次数0-20240716205514X514372697</t>
  </si>
  <si>
    <t>20240716205514X514372697</t>
  </si>
  <si>
    <t xml:space="preserve">流程受理流水号：20240716205405137808364001142203
客户号码:13780836400
客户姓名:刘**
投诉地市:潍坊
来话流水:2024071620533868320886920
宽带账号:13780836400
宽带账号归属地市:潍坊
宽带账号归属区县:昌乐县
故障地址:潍坊昌乐县城关街道寿阳山路卡纳圣菲20号楼*********
联系电话:13780836400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20:54:38
具体故障现象:提示网络无法连接，
客户其他诉求:
</t>
  </si>
  <si>
    <t>2024-07-16 20:58:08</t>
  </si>
  <si>
    <t>2024-07-16 20:58:36</t>
  </si>
  <si>
    <t>SD-851-292287-2123-27709</t>
  </si>
  <si>
    <t>SD-057-240716-401689-7683</t>
  </si>
  <si>
    <t>2024-07-16 21:36:41</t>
  </si>
  <si>
    <t>普通区域-高密市-东丁家庄自然村-15610637822-200M-魔百和投诉-次数0-202407160000618326</t>
  </si>
  <si>
    <t>202407160000618326</t>
  </si>
  <si>
    <t>202407160000618326#流程受理流水号：20240716213604156106378221144947
客户号码:15610637822
客户姓名:付**
投诉地市:潍坊
来话流水:2024071621355351820822291
宽带账号:15610637822
宽带账号归属地市:潍坊
宽带账号归属区县:高密市
故障地址:潍坊高密市井沟镇东丁家庄东丁家庄自然村东丁付联欣14号箱第1芯*********
联系电话:15610637822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
携转原因:
故障时间:2024-07-16 21:36:28
魔百和单播/组播:单播
具体故障现象:电视直播或点播无法观看，
客户其他诉求:
魔百和单/组播：单播;宽带小区$[东丁家庄自然村]$</t>
  </si>
  <si>
    <t>2024-07-16 21:40:02</t>
  </si>
  <si>
    <t>2024-07-16 21:40:28</t>
  </si>
  <si>
    <t>SD-057-240716-850791-7633</t>
  </si>
  <si>
    <t>2024-07-16 21:26:15</t>
  </si>
  <si>
    <t>【调研】-普通区域-潍城区-圣菲漫步A-18253621537-500M-宽带上网投诉-次数0-20240716212450X290557637</t>
  </si>
  <si>
    <t>20240716212450X290557637</t>
  </si>
  <si>
    <t xml:space="preserve">流程受理流水号：20240716212330182536215371144387
客户号码:18253621537
客户姓名:付**
投诉地市:潍坊
来话流水:2024071621230431920886382
宽带账号:18253621537
宽带账号归属地市:潍坊
宽带账号归属区县:潍城区
故障地址:潍坊潍城区西关街道北宫西街圣菲漫步AC区5号楼1-601*********
联系电话:18253621537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故障时间:2024-07-16 21:24:34
具体故障现象:频繁掉线，
客户其他诉求:
</t>
  </si>
  <si>
    <t>2024-07-16 21:35:14</t>
  </si>
  <si>
    <t>2024-07-16 21:35:34</t>
  </si>
  <si>
    <t>SD-851-332385-4804-23978</t>
  </si>
  <si>
    <t>SD-057-240716-645287-7577</t>
  </si>
  <si>
    <t>2024-07-16 21:16:02</t>
  </si>
  <si>
    <t>普通区域-青州市-朱崖村-15864308668-200M-宽带上网投诉-次数0-202407160000616431</t>
  </si>
  <si>
    <t>202407160000616431</t>
  </si>
  <si>
    <t xml:space="preserve">202407160000616431#流程受理流水号：20240716211358158643086681143701
客户号码:15864308668
客户姓名:姜**
投诉地市:潍坊
来话流水:2024071621124357020853624
宽带账号:15864308668
宽带账号归属地市:潍坊
宽带账号归属区县:青州市
故障地址:潍坊青州市庙子镇朱崖村朱崖村扩容4号箱（田召武）*********
联系电话:18560958736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故障时间:2024-07-16 21:14:28
具体故障现象:提示网络无法连接，
客户其他诉求:客户侧为质差终端，要求上门更换终端并一并处理故障问题。要求7月17日下午
</t>
  </si>
  <si>
    <t>2024-07-16 21:18:55</t>
  </si>
  <si>
    <t>2024-07-16 21:20:02</t>
  </si>
  <si>
    <t>SD-851-322327-1561-23824</t>
  </si>
  <si>
    <t>SD-057-240716-596403-7591</t>
  </si>
  <si>
    <t>2024-07-16 21:18:36</t>
  </si>
  <si>
    <t>【调研】-普通区域-青州市-平章府-13780884445-100M-宽带上网投诉-次数0-202407160000617238</t>
  </si>
  <si>
    <t>202407160000617238</t>
  </si>
  <si>
    <t>202407160000617238#流程受理流水号：20240716211801137808844451144032
客户号码:13780884445
客户姓名:宋*
投诉地市:潍坊
来话流水:2024071621172377920868600
宽带账号:13780884445
宽带账号归属地市:潍坊
宽带账号归属区县:青州市
故障地址:潍坊青州市云门山街道益王府平章府东区60号楼*********
联系电话:13780884445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故障时间:2024-07-16 21:18:17
具体故障现象:提示网络无法连接，
客户其他诉求:
;宽带小区$[平章府]$</t>
  </si>
  <si>
    <t>2024-07-16 21:24:28</t>
  </si>
  <si>
    <t>2024-07-16 21:24:48</t>
  </si>
  <si>
    <t>SD-057-240716-421569-7212</t>
  </si>
  <si>
    <t>2024-07-16 20:32:36</t>
  </si>
  <si>
    <t>【调研】-80+普通-(目标)普通区域-奎文区-美丽华小区-13964607751-300M-宽带上网投诉-次数0-20240716203141X101327826</t>
  </si>
  <si>
    <t>20240716203141X101327826</t>
  </si>
  <si>
    <t xml:space="preserve">流程受理流水号：20240716202911139646077511140030
客户号码:13964607751
客户姓名:张**
投诉地市:潍坊
来话流水:2024071620271629820882493
宽带账号:13964607751
宽带账号归属地市:潍坊
宽带账号归属区县:奎文区
故障地址:潍坊奎文区北苑街道文化路美丽华小区26号楼3单元101
联系电话:13515407211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故障时间:2024-07-16 20:30:16
具体故障现象:光猫灯正常但电脑手机无法上网，
客户其他诉求:要求7月17号上午回电预约上门时间
</t>
  </si>
  <si>
    <t>2024-07-16 20:35:09</t>
  </si>
  <si>
    <t>2024-07-16 20:36:14</t>
  </si>
  <si>
    <t>SD-851-296490-34091-27892</t>
  </si>
  <si>
    <t>SD-057-240716-152780-7593</t>
  </si>
  <si>
    <t>【调研】-80+银卡-FTTR-普通区域-安丘市-大华中央城-17861259812-1000M-宽带上网投诉-次数0-202407160000617637</t>
  </si>
  <si>
    <t>202407160000617637</t>
  </si>
  <si>
    <t>202407160000617637#流程受理流水号：20240716211725178612598121143978
客户号码:17861259812
客户姓名:赵**
投诉地市:潍坊
来话流水:2024071621143784520859781
宽带账号:17861259812
宽带账号归属地市:潍坊
宽带账号归属区县:安丘市
故障地址:潍坊安丘市兴安街道长安路大华中央城中央花园二期22号楼
联系电话:17861259812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故障细类:网速慢/上网掉线(专席)
携转原因:
故障时间:2024-07-16 21:15:46
具体故障现象:网速慢卡顿，
客户其他诉求:已经正常排障还未恢复  请协助处理   谢谢
;宽带小区$[大华中央城]$</t>
  </si>
  <si>
    <t>2024-07-16 21:22:30</t>
  </si>
  <si>
    <t>2024-07-16 21:24:08</t>
  </si>
  <si>
    <t>SD-851-311794-20535-17532</t>
  </si>
  <si>
    <t>SD-057-240716-816742-6708</t>
  </si>
  <si>
    <t>2024-07-16 19:38:12</t>
  </si>
  <si>
    <t>80+普通-FTTR-普通区域-安丘市-青云御景园-13256466209-1000M-魔百和投诉-次数0-20240716193558X758281277</t>
  </si>
  <si>
    <t>20240716193558X758281277</t>
  </si>
  <si>
    <t>【预处理派单】宽带账号：13256466209，宽带地址： 潍坊安丘市兴安街道建安路青云御景园47号楼*********，故障现象：，故障现象类型：，客户诉求：机顶盒可以进入介面，遥控器无法使用，画面不动，新换的电池客户着急，尽快联系，联系电话：13256466209，通话流水：2024071619271048320892721。接入方式：，当前是否在线：，端到端诊断结果：，是否智能网关：，光功率。,单组播状态:组播</t>
  </si>
  <si>
    <t>2024-07-16 19:41:21</t>
  </si>
  <si>
    <t>2024-07-16 19:41:54</t>
  </si>
  <si>
    <t>SD-851-305743-6821-23656</t>
  </si>
  <si>
    <t>SD-057-240716-438721-6646</t>
  </si>
  <si>
    <t>2024-07-16 19:31:08</t>
  </si>
  <si>
    <t>普通区域-安丘市-安丘百福园二-15069687668-200M-宽带上网投诉-次数0-202407160000582003</t>
  </si>
  <si>
    <t>202407160000582003</t>
  </si>
  <si>
    <t>202407160000582003#流程受理流水号：20240716193043150696876681133995
客户号码:15069687668
客户姓名:许**
投诉地市:潍坊
来话流水:2024071619263034320888967
宽带账号:15069687668
宽带账号归属地市:潍坊
宽带账号归属区县:安丘市
故障地址:潍坊安丘市兴安街道和平路和平家园和平家园沿街商用楼A座*********
联系电话:15069687668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故障细类:宽带无法上网(专席)
携转原因:
故障时间:2024-07-16 19:30:45
具体故障现象:打不开网页，
客户其他诉求:
;宽带小区$[安丘百福园二]$</t>
  </si>
  <si>
    <t>2024-07-16 19:41:12</t>
  </si>
  <si>
    <t>2024-07-16 19:41:37</t>
  </si>
  <si>
    <t>SD-057-240716-697523-7126</t>
  </si>
  <si>
    <t>2024-07-16 20:23:09</t>
  </si>
  <si>
    <t>【调研】-普通区域-安丘市-何家屯-18678091709-500M-宽带上网投诉-次数0-20240716202017X417082254</t>
  </si>
  <si>
    <t>20240716202017X417082254</t>
  </si>
  <si>
    <t xml:space="preserve">【农村网络投诉】流程受理流水号：20240716201848186780917091139054
客户号码:18678091709
客户姓名:吴**
投诉地市:潍坊
来话流水:2024071620183643120845322
宽带账号:18678091709
宽带账号归属地市:潍坊
宽带账号归属区县:安丘市
故障地址:潍坊安丘市贾戈街道何家屯村何家屯何家屯1#箱吴磊磊*********
联系电话:18678091709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故障时间:2024-07-16 20:19:13
具体故障现象:用户无法提供具体故障现象，客户表示外面线断了
客户其他诉求:
</t>
  </si>
  <si>
    <t>2024-07-16 20:35:13</t>
  </si>
  <si>
    <t>2024-07-16 20:36:09</t>
  </si>
  <si>
    <t>SD-057-240716-069754-7776</t>
  </si>
  <si>
    <t>2024-07-16 22:16:44</t>
  </si>
  <si>
    <t>80+普通-普通区域-奎文区-光明小区南区-15163677878-200M-宽带上网投诉-次数0-202407160000622799</t>
  </si>
  <si>
    <t>202407160000622799</t>
  </si>
  <si>
    <t>202407160000622799#流程受理流水号：20240716221607151636778781145381
客户号码:15163677878
客户姓名:韩**
投诉地市:潍坊
来话流水:2024071622151028720883438
宽带账号:15163677878
宽带账号归属地市:潍坊
宽带账号归属区县:奎文区
故障地址:潍坊奎文区潍州路街道光明街光明小区南区光明南区9号楼*********
联系电话:18706699988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故障时间:2024-07-16 22:16:23
具体故障现象:光猫亮红灯，
客户其他诉求:
;宽带小区$[光明小区南区]$</t>
  </si>
  <si>
    <t>2024-07-17 07:09:27</t>
  </si>
  <si>
    <t>2024-07-17 07:10:13</t>
  </si>
  <si>
    <t>归属网格</t>
  </si>
  <si>
    <t>累计情况</t>
  </si>
  <si>
    <t>昨日情况</t>
  </si>
  <si>
    <t>投诉派单数量</t>
  </si>
  <si>
    <t>一级督办单数量</t>
  </si>
  <si>
    <t>一级督办占比</t>
  </si>
  <si>
    <t>姓名</t>
  </si>
  <si>
    <t>装维账号</t>
  </si>
  <si>
    <t>李连波</t>
  </si>
  <si>
    <t>dw3_jk_lilianbo</t>
  </si>
  <si>
    <t>李腾</t>
  </si>
  <si>
    <t>dw3_jk_litengaq</t>
  </si>
  <si>
    <t>孙东风</t>
  </si>
  <si>
    <t>dw3_jk_sundongfeng</t>
  </si>
  <si>
    <t>孙金鹏</t>
  </si>
  <si>
    <t>dw3_jk_sunjinpeng</t>
  </si>
  <si>
    <t>王德刚</t>
  </si>
  <si>
    <t>dw3_jk_wangdegang</t>
  </si>
  <si>
    <t>王龙斌</t>
  </si>
  <si>
    <t>dw3_jk_wanglongbin</t>
  </si>
  <si>
    <t>辛相鑫</t>
  </si>
  <si>
    <t>dw3_jk_xinxiangxin</t>
  </si>
  <si>
    <t>杨校亮</t>
  </si>
  <si>
    <t>dw3_jk_yangxiaoliang</t>
  </si>
  <si>
    <t>dw3_jk_zhouyongaq</t>
  </si>
  <si>
    <t>邹来栋</t>
  </si>
  <si>
    <t>dw3_jk_zoulaidong</t>
  </si>
  <si>
    <t>秦英涛</t>
  </si>
  <si>
    <t>dw3_jk_qinyingtao</t>
  </si>
  <si>
    <t>肖钰滨</t>
  </si>
  <si>
    <t>dw3_jk_xiaoyubin</t>
  </si>
  <si>
    <t>dw3_jk_zhoujiancl</t>
  </si>
  <si>
    <t>陈清廉</t>
  </si>
  <si>
    <t>dw3_jk_chenqinglian</t>
  </si>
  <si>
    <t>韩良俊</t>
  </si>
  <si>
    <t>dw3_jk_hanliangjun</t>
  </si>
  <si>
    <t>韩晓鹏</t>
  </si>
  <si>
    <t>dw3_jk_hanxiaopeng</t>
  </si>
  <si>
    <t>胡春田</t>
  </si>
  <si>
    <t>dw3_jk_huchuntian</t>
  </si>
  <si>
    <t>李朋辉</t>
  </si>
  <si>
    <t>dw3_jk_lipenghui</t>
  </si>
  <si>
    <t>李勇</t>
  </si>
  <si>
    <t>dw3_jk_liyong</t>
  </si>
  <si>
    <t>徐鑫</t>
  </si>
  <si>
    <t>dw3_jk_xuxincy</t>
  </si>
  <si>
    <t>闫祥波</t>
  </si>
  <si>
    <t>dw3_jk_yanxiangbo</t>
  </si>
  <si>
    <t>赵兵</t>
  </si>
  <si>
    <t>dw3_jk_zhaobing</t>
  </si>
  <si>
    <t>赵文阳</t>
  </si>
  <si>
    <t>dw3_jk_zhaowenyang</t>
  </si>
  <si>
    <t>刘家博</t>
  </si>
  <si>
    <t>dw3_jk_liujiabo</t>
  </si>
  <si>
    <t>毛军军</t>
  </si>
  <si>
    <t>dw3_jk_fzmaojunjun</t>
  </si>
  <si>
    <t>王建坤</t>
  </si>
  <si>
    <t>dw3_jk_fzwangjiankun</t>
  </si>
  <si>
    <t>程晓东</t>
  </si>
  <si>
    <t>dw3_jk_chengxiaodong</t>
  </si>
  <si>
    <t>付磊</t>
  </si>
  <si>
    <t>dw3_jk_fulei</t>
  </si>
  <si>
    <t>何梅</t>
  </si>
  <si>
    <t>dw3_jk_hemei</t>
  </si>
  <si>
    <t>秦小淋</t>
  </si>
  <si>
    <t>dw3_jk_qinxiaolin</t>
  </si>
  <si>
    <t>孙伟</t>
  </si>
  <si>
    <t>dw3_jk_sunwei</t>
  </si>
  <si>
    <t>田立旭</t>
  </si>
  <si>
    <t>dw3_jk_tianlixu</t>
  </si>
  <si>
    <t>王少春</t>
  </si>
  <si>
    <t>dw3_jk_wangshaochun</t>
  </si>
  <si>
    <t>王涛</t>
  </si>
  <si>
    <t>dw3_jk_wangtaogm</t>
  </si>
  <si>
    <t>张健B</t>
  </si>
  <si>
    <t>dw3_jk_zhangjianB</t>
  </si>
  <si>
    <t>张立业</t>
  </si>
  <si>
    <t>dw3_jk_zhangliye</t>
  </si>
  <si>
    <t>柴泽坤</t>
  </si>
  <si>
    <t>dw3_jk_chaizekun1</t>
  </si>
  <si>
    <t>林述国</t>
  </si>
  <si>
    <t>dw3_jk_linshuguo</t>
  </si>
  <si>
    <t>dw3_jk_qianzhiyuan</t>
  </si>
  <si>
    <t>孙兆金</t>
  </si>
  <si>
    <t>dw3_jk_sunzhaojin</t>
  </si>
  <si>
    <t>王佳佳</t>
  </si>
  <si>
    <t>dw3_jk_wangjiajia</t>
  </si>
  <si>
    <t>王聚华</t>
  </si>
  <si>
    <t>dw3_jk_wangjuhua</t>
  </si>
  <si>
    <t>于海龙</t>
  </si>
  <si>
    <t>dw3_jk_yuhailong</t>
  </si>
  <si>
    <t>dw3_jk_yuanyingkai</t>
  </si>
  <si>
    <t>张俊涛</t>
  </si>
  <si>
    <t>dw3_jk_zhangjuntao</t>
  </si>
  <si>
    <t>张兴胜</t>
  </si>
  <si>
    <t>dw3_jk_zhangxingsheng</t>
  </si>
  <si>
    <t>崔英杰</t>
  </si>
  <si>
    <t>dw3_jk_cuiyingjie</t>
  </si>
  <si>
    <t>付文超</t>
  </si>
  <si>
    <t>dw3_jk_fuwenchao</t>
  </si>
  <si>
    <t>侯玉龙</t>
  </si>
  <si>
    <t>dw3_jk_houyulong</t>
  </si>
  <si>
    <t>扈培富</t>
  </si>
  <si>
    <t>dw3_jk_hupeifu</t>
  </si>
  <si>
    <t>李恩伦</t>
  </si>
  <si>
    <t>dw3_jk_lienlun</t>
  </si>
  <si>
    <t>李隆乾</t>
  </si>
  <si>
    <t>dw3_jk_lilongqian</t>
  </si>
  <si>
    <t>凌顺良</t>
  </si>
  <si>
    <t>dw3_jk_lingshunliang</t>
  </si>
  <si>
    <t>刘昊寰</t>
  </si>
  <si>
    <t>dw3_jk_liuhaohuan</t>
  </si>
  <si>
    <t>刘武军</t>
  </si>
  <si>
    <t>dw3_jk_liuwujun</t>
  </si>
  <si>
    <t>宋锡胜</t>
  </si>
  <si>
    <t>dw3_jk_songxisheng</t>
  </si>
  <si>
    <t>王永</t>
  </si>
  <si>
    <t>dw3_jk_kwwangyong</t>
  </si>
  <si>
    <t>杨航</t>
  </si>
  <si>
    <t>dw3_jk_kwyanghang</t>
  </si>
  <si>
    <t>杨林</t>
  </si>
  <si>
    <t>dw3_jk_yanglinkw</t>
  </si>
  <si>
    <t>张永鸿</t>
  </si>
  <si>
    <t>dw3_jk_zhangyonghong</t>
  </si>
  <si>
    <t>朱晓迪</t>
  </si>
  <si>
    <t>dw3_jk_zhuxiaodi</t>
  </si>
  <si>
    <t>冯国璋</t>
  </si>
  <si>
    <t>dw3_jk_fengguozhang</t>
  </si>
  <si>
    <t>付廷宝</t>
  </si>
  <si>
    <t>dw3_jk_futingbao</t>
  </si>
  <si>
    <t>郭永</t>
  </si>
  <si>
    <t>dw3_jk_guoyong</t>
  </si>
  <si>
    <t>李良</t>
  </si>
  <si>
    <t>dw3_jk_lqliliang</t>
  </si>
  <si>
    <t>刘建亮</t>
  </si>
  <si>
    <t>dw3_jk_liujianliang</t>
  </si>
  <si>
    <t>吕郭琪</t>
  </si>
  <si>
    <t>dw3_jk_lvguoqi</t>
  </si>
  <si>
    <t>马凤军</t>
  </si>
  <si>
    <t>dw3_jk_mafengjun</t>
  </si>
  <si>
    <t>孙健康</t>
  </si>
  <si>
    <t>dw3_jk_sunjiankang</t>
  </si>
  <si>
    <t>孙志仲</t>
  </si>
  <si>
    <t>dw3_jk_sunzhizhong</t>
  </si>
  <si>
    <t>王岗</t>
  </si>
  <si>
    <t>dw3_jk_wangganglq</t>
  </si>
  <si>
    <t>dw3_jk_lqzhanglei</t>
  </si>
  <si>
    <t>张立升</t>
  </si>
  <si>
    <t>dw3_jk_zhanglisheng</t>
  </si>
  <si>
    <t>张铭俊</t>
  </si>
  <si>
    <t>dw3_jk_zhangmingjun</t>
  </si>
  <si>
    <t>dw3_jk_lqzhangwei</t>
  </si>
  <si>
    <t>赵立浩</t>
  </si>
  <si>
    <t>dw3_jk_lqzhaolihao</t>
  </si>
  <si>
    <t>耿新伟</t>
  </si>
  <si>
    <t>dw3_jk_gengxinwei</t>
  </si>
  <si>
    <t>耿玉山</t>
  </si>
  <si>
    <t>dw3_jk_gengyushan</t>
  </si>
  <si>
    <t>郭军</t>
  </si>
  <si>
    <t>dw3_jk_guojunqz</t>
  </si>
  <si>
    <t>胡志蕊</t>
  </si>
  <si>
    <t>dw3_jk_huzhirui</t>
  </si>
  <si>
    <t>刘斌</t>
  </si>
  <si>
    <t>dw3_jk_liubinqz</t>
  </si>
  <si>
    <t>刘建波</t>
  </si>
  <si>
    <t>dw3_jk_liujianbo</t>
  </si>
  <si>
    <t>刘金晖</t>
  </si>
  <si>
    <t>dw3_jk_liujinhuiqz</t>
  </si>
  <si>
    <t>刘少华</t>
  </si>
  <si>
    <t>dw3_jk_liushaohua</t>
  </si>
  <si>
    <t>刘雪枫</t>
  </si>
  <si>
    <t>dw3_jk_liuxuefeng</t>
  </si>
  <si>
    <t>刘勇辰</t>
  </si>
  <si>
    <t>dw3_jk_liuyongchen</t>
  </si>
  <si>
    <t>牟元坤</t>
  </si>
  <si>
    <t>dw3_jk_muyuankunqz</t>
  </si>
  <si>
    <t>邱本志</t>
  </si>
  <si>
    <t>dw3_jk_qiubenzhi</t>
  </si>
  <si>
    <t>曲会生</t>
  </si>
  <si>
    <t>dw3_jk_quhuisheng</t>
  </si>
  <si>
    <t>孙千鸿</t>
  </si>
  <si>
    <t>dw3_jk_sunqianhong</t>
  </si>
  <si>
    <t>田照亮</t>
  </si>
  <si>
    <t>dw3_jk_tianzhaoliang</t>
  </si>
  <si>
    <t>王凯</t>
  </si>
  <si>
    <t>dw3_jk_wangkaiqz</t>
  </si>
  <si>
    <t>吴海昌</t>
  </si>
  <si>
    <t>dw3_jk_wuhaichang</t>
  </si>
  <si>
    <t>徐平</t>
  </si>
  <si>
    <t>dw3_jk_xuping</t>
  </si>
  <si>
    <t>姚泽修</t>
  </si>
  <si>
    <t>dw3_jk_yaozexiu</t>
  </si>
  <si>
    <t>程安生</t>
  </si>
  <si>
    <t>dw3_jk_chengansheng</t>
  </si>
  <si>
    <t>董生</t>
  </si>
  <si>
    <t>dw3_jk_dongsheng</t>
  </si>
  <si>
    <t>范俊超</t>
  </si>
  <si>
    <t>dw3_jk_fanjunchao</t>
  </si>
  <si>
    <t>付西晋</t>
  </si>
  <si>
    <t>dw3_jk_fuxijin</t>
  </si>
  <si>
    <t>谷荣邦</t>
  </si>
  <si>
    <t>dw3_jk_gurongbang</t>
  </si>
  <si>
    <t>郭维江</t>
  </si>
  <si>
    <t>dw3_jk_guoweijiang</t>
  </si>
  <si>
    <t>dw3_jk_liuchao</t>
  </si>
  <si>
    <t>刘凯斌</t>
  </si>
  <si>
    <t>dw3_jk_liukaibin</t>
  </si>
  <si>
    <t>刘文建</t>
  </si>
  <si>
    <t>dw3_jk_liuwenjian</t>
  </si>
  <si>
    <t>刘鑫平</t>
  </si>
  <si>
    <t>dw3_jk_liuxinping</t>
  </si>
  <si>
    <t>刘易航</t>
  </si>
  <si>
    <t>dw3_jk_liuyihang</t>
  </si>
  <si>
    <t>马志庆</t>
  </si>
  <si>
    <t>dw3_jk_mazhiqing</t>
  </si>
  <si>
    <t>隋建功</t>
  </si>
  <si>
    <t>dw3_jk_suijiangong</t>
  </si>
  <si>
    <t>隋玉强</t>
  </si>
  <si>
    <t>dw3_jk_suiyuqiang</t>
  </si>
  <si>
    <t>唐建波</t>
  </si>
  <si>
    <t>dw3_jk_tangjianbo</t>
  </si>
  <si>
    <t>dw3_jk_wangyueqiang</t>
  </si>
  <si>
    <t>吴振林</t>
  </si>
  <si>
    <t>dw3_jk_wuzhenlin</t>
  </si>
  <si>
    <t>肖昊天</t>
  </si>
  <si>
    <t>dw3_jk_xiaohaotian</t>
  </si>
  <si>
    <t>辛跞</t>
  </si>
  <si>
    <t>dw3_jk_xinluo</t>
  </si>
  <si>
    <t>张丰军</t>
  </si>
  <si>
    <t>dw3_jk_zhangfengjun</t>
  </si>
  <si>
    <t>张树德</t>
  </si>
  <si>
    <t>dw3_jk_zhangshude</t>
  </si>
  <si>
    <t>张文</t>
  </si>
  <si>
    <t>dw3_jk_zhangwen</t>
  </si>
  <si>
    <t>张有杰</t>
  </si>
  <si>
    <t>dw3_jk_zhangyoujie</t>
  </si>
  <si>
    <t>赵化梁</t>
  </si>
  <si>
    <t>dw3_jk_zhaohualiang</t>
  </si>
  <si>
    <t>赵跃辉</t>
  </si>
  <si>
    <t>dw3_jk_zhaoyuehui</t>
  </si>
  <si>
    <t>赵志刚</t>
  </si>
  <si>
    <t>dw3_jk_zhaozhigang</t>
  </si>
  <si>
    <t>程虎</t>
  </si>
  <si>
    <t>dw3_jk_wcchenghu</t>
  </si>
  <si>
    <t>杜德生</t>
  </si>
  <si>
    <t>dw3_jk_wcdudesheng</t>
  </si>
  <si>
    <t>韩珏</t>
  </si>
  <si>
    <t>dw3_jk_wchanyu</t>
  </si>
  <si>
    <t>韩洋洋</t>
  </si>
  <si>
    <t>dw3_jk_wchanyangyang</t>
  </si>
  <si>
    <t>路广震</t>
  </si>
  <si>
    <t>dw3_jk_wcluguangzhen</t>
  </si>
  <si>
    <t>吕凡国</t>
  </si>
  <si>
    <t>dw3_jk_lvfanguo</t>
  </si>
  <si>
    <t>潘伟</t>
  </si>
  <si>
    <t>dw3_jk_wcpanwei</t>
  </si>
  <si>
    <t>谭福坤</t>
  </si>
  <si>
    <t>dw3_jk_wctanfukun</t>
  </si>
  <si>
    <t>王方兴</t>
  </si>
  <si>
    <t>dw3_jk_wcwangfangxing</t>
  </si>
  <si>
    <t>王宁</t>
  </si>
  <si>
    <t>dw3_jk_wcwangning</t>
  </si>
  <si>
    <t>朱德杰</t>
  </si>
  <si>
    <t>dw3_jk_wczhudejie</t>
  </si>
  <si>
    <t>车腾飞</t>
  </si>
  <si>
    <t>dw3_jk_chetengfeizc</t>
  </si>
  <si>
    <t>丁鹏</t>
  </si>
  <si>
    <t>dw3_jk_dingpeng</t>
  </si>
  <si>
    <t>李德杰</t>
  </si>
  <si>
    <t>dw3_jk_lidejie</t>
  </si>
  <si>
    <t>孟令翔</t>
  </si>
  <si>
    <t>dw3_jk_menglingxiang</t>
  </si>
  <si>
    <t>彭健</t>
  </si>
  <si>
    <t>dw3_jk_pengjian</t>
  </si>
  <si>
    <t>戚敬砜</t>
  </si>
  <si>
    <t>dw3_jk_qijingfeng</t>
  </si>
  <si>
    <t>隋永杰</t>
  </si>
  <si>
    <t>dw3_jk_suiyongjie</t>
  </si>
  <si>
    <t>汤飞扬</t>
  </si>
  <si>
    <t>dw3_jk_tangfeiyang</t>
  </si>
  <si>
    <t>王召宾</t>
  </si>
  <si>
    <t>dw3_jk_wangzhaobin</t>
  </si>
  <si>
    <t>张海源</t>
  </si>
  <si>
    <t>dw3_jk_zhanghaiyuan</t>
  </si>
  <si>
    <t>周志刚</t>
  </si>
  <si>
    <t>dw3_jk_zhouzhigang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</si>
</sst>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s>
  <fonts count="31">
    <font>
      <sz val="11"/>
      <color theme="1"/>
      <name val="宋体"/>
      <charset val="134"/>
      <scheme val="minor"/>
    </font>
    <font>
      <sz val="11"/>
      <color theme="1"/>
      <name val="Arial"/>
      <charset val="134"/>
    </font>
    <font>
      <sz val="10"/>
      <name val="宋体"/>
      <charset val="0"/>
    </font>
    <font>
      <sz val="10"/>
      <name val="Arial"/>
      <charset val="0"/>
    </font>
    <font>
      <sz val="10"/>
      <color rgb="FF000000"/>
      <name val="Arial"/>
      <charset val="134"/>
    </font>
    <font>
      <sz val="10"/>
      <color rgb="FF000000"/>
      <name val="宋体"/>
      <charset val="0"/>
    </font>
    <font>
      <sz val="10"/>
      <color rgb="FF000000"/>
      <name val="Arial"/>
      <charset val="0"/>
    </font>
    <font>
      <sz val="10"/>
      <color rgb="FF000000"/>
      <name val="宋体"/>
      <charset val="0"/>
      <scheme val="minor"/>
    </font>
    <font>
      <sz val="12"/>
      <color theme="1"/>
      <name val="宋体"/>
      <charset val="134"/>
    </font>
    <font>
      <b/>
      <sz val="11"/>
      <color theme="1"/>
      <name val="微软雅黑"/>
      <charset val="134"/>
    </font>
    <font>
      <sz val="10"/>
      <color theme="1"/>
      <name val="微软雅黑"/>
      <charset val="134"/>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theme="6" tint="0.6"/>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7" borderId="15">
      <alignment vertical="center"/>
    </xf>
    <xf numFmtId="0" fontId="14" fillId="0" borderId="0">
      <alignment vertical="center"/>
    </xf>
    <xf numFmtId="0" fontId="15" fillId="0" borderId="0">
      <alignment vertical="center"/>
    </xf>
    <xf numFmtId="0" fontId="16" fillId="0" borderId="0">
      <alignment vertical="center"/>
    </xf>
    <xf numFmtId="0" fontId="17" fillId="0" borderId="16">
      <alignment vertical="center"/>
    </xf>
    <xf numFmtId="0" fontId="18" fillId="0" borderId="16">
      <alignment vertical="center"/>
    </xf>
    <xf numFmtId="0" fontId="19" fillId="0" borderId="17">
      <alignment vertical="center"/>
    </xf>
    <xf numFmtId="0" fontId="19" fillId="0" borderId="0">
      <alignment vertical="center"/>
    </xf>
    <xf numFmtId="0" fontId="20" fillId="8" borderId="18">
      <alignment vertical="center"/>
    </xf>
    <xf numFmtId="0" fontId="21" fillId="9" borderId="19">
      <alignment vertical="center"/>
    </xf>
    <xf numFmtId="0" fontId="22" fillId="9" borderId="18">
      <alignment vertical="center"/>
    </xf>
    <xf numFmtId="0" fontId="23" fillId="10" borderId="20">
      <alignment vertical="center"/>
    </xf>
    <xf numFmtId="0" fontId="24" fillId="0" borderId="21">
      <alignment vertical="center"/>
    </xf>
    <xf numFmtId="0" fontId="25" fillId="0" borderId="22">
      <alignment vertical="center"/>
    </xf>
    <xf numFmtId="0" fontId="26" fillId="11" borderId="0">
      <alignment vertical="center"/>
    </xf>
    <xf numFmtId="0" fontId="27" fillId="12" borderId="0">
      <alignment vertical="center"/>
    </xf>
    <xf numFmtId="0" fontId="28" fillId="13" borderId="0">
      <alignment vertical="center"/>
    </xf>
    <xf numFmtId="0" fontId="29" fillId="14" borderId="0">
      <alignment vertical="center"/>
    </xf>
    <xf numFmtId="0" fontId="30" fillId="15" borderId="0">
      <alignment vertical="center"/>
    </xf>
    <xf numFmtId="0" fontId="30" fillId="16" borderId="0">
      <alignment vertical="center"/>
    </xf>
    <xf numFmtId="0" fontId="29" fillId="17" borderId="0">
      <alignment vertical="center"/>
    </xf>
    <xf numFmtId="0" fontId="29" fillId="18" borderId="0">
      <alignment vertical="center"/>
    </xf>
    <xf numFmtId="0" fontId="30" fillId="19" borderId="0">
      <alignment vertical="center"/>
    </xf>
    <xf numFmtId="0" fontId="30" fillId="20" borderId="0">
      <alignment vertical="center"/>
    </xf>
    <xf numFmtId="0" fontId="29" fillId="21" borderId="0">
      <alignment vertical="center"/>
    </xf>
    <xf numFmtId="0" fontId="29" fillId="22" borderId="0">
      <alignment vertical="center"/>
    </xf>
    <xf numFmtId="0" fontId="30" fillId="23" borderId="0">
      <alignment vertical="center"/>
    </xf>
    <xf numFmtId="0" fontId="30" fillId="24" borderId="0">
      <alignment vertical="center"/>
    </xf>
    <xf numFmtId="0" fontId="29" fillId="25" borderId="0">
      <alignment vertical="center"/>
    </xf>
    <xf numFmtId="0" fontId="29" fillId="26" borderId="0">
      <alignment vertical="center"/>
    </xf>
    <xf numFmtId="0" fontId="30" fillId="27" borderId="0">
      <alignment vertical="center"/>
    </xf>
    <xf numFmtId="0" fontId="30" fillId="28" borderId="0">
      <alignment vertical="center"/>
    </xf>
    <xf numFmtId="0" fontId="29" fillId="29" borderId="0">
      <alignment vertical="center"/>
    </xf>
    <xf numFmtId="0" fontId="29" fillId="30" borderId="0">
      <alignment vertical="center"/>
    </xf>
    <xf numFmtId="0" fontId="30" fillId="31" borderId="0">
      <alignment vertical="center"/>
    </xf>
    <xf numFmtId="0" fontId="30" fillId="32" borderId="0">
      <alignment vertical="center"/>
    </xf>
    <xf numFmtId="0" fontId="29" fillId="33" borderId="0">
      <alignment vertical="center"/>
    </xf>
    <xf numFmtId="0" fontId="29" fillId="34" borderId="0">
      <alignment vertical="center"/>
    </xf>
    <xf numFmtId="0" fontId="30" fillId="35" borderId="0">
      <alignment vertical="center"/>
    </xf>
    <xf numFmtId="0" fontId="30" fillId="36" borderId="0">
      <alignment vertical="center"/>
    </xf>
    <xf numFmtId="0" fontId="29" fillId="37" borderId="0">
      <alignment vertical="center"/>
    </xf>
    <xf numFmtId="0" fontId="0" fillId="0" borderId="0"/>
    <xf numFmtId="0" fontId="0" fillId="0" borderId="0">
      <alignment vertical="center"/>
    </xf>
    <xf numFmtId="0" fontId="0" fillId="0" borderId="0"/>
  </cellStyleXfs>
  <cellXfs count="6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0" fillId="0" borderId="0" xfId="0" applyAlignment="1"/>
    <xf numFmtId="0" fontId="0" fillId="0" borderId="0" xfId="0" applyAlignment="1">
      <alignment horizontal="right" vertical="center"/>
    </xf>
    <xf numFmtId="10" fontId="0" fillId="0" borderId="0" xfId="0" applyNumberFormat="1" applyAlignment="1">
      <alignment vertical="center"/>
    </xf>
    <xf numFmtId="0" fontId="0" fillId="0" borderId="1" xfId="0" applyBorder="1" applyAlignment="1">
      <alignment horizontal="center" vertical="center"/>
    </xf>
    <xf numFmtId="0" fontId="0" fillId="0" borderId="2" xfId="0" applyBorder="1" applyAlignment="1"/>
    <xf numFmtId="0" fontId="0" fillId="0" borderId="3" xfId="0" applyBorder="1" applyAlignme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4" xfId="0" applyBorder="1" applyAlignment="1"/>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0" fontId="3" fillId="0" borderId="1" xfId="0" applyFont="1" applyBorder="1" applyAlignment="1">
      <alignment horizontal="center"/>
    </xf>
    <xf numFmtId="10" fontId="0" fillId="0" borderId="1" xfId="0" applyNumberFormat="1" applyBorder="1" applyAlignment="1">
      <alignment horizontal="center" vertical="center"/>
    </xf>
    <xf numFmtId="0" fontId="4"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xf>
    <xf numFmtId="10" fontId="0" fillId="0" borderId="0" xfId="0" applyNumberForma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wrapText="1"/>
    </xf>
    <xf numFmtId="0" fontId="0" fillId="2" borderId="0" xfId="0" applyFill="1" applyAlignment="1">
      <alignment horizontal="center" vertical="center" wrapText="1"/>
    </xf>
    <xf numFmtId="0" fontId="2" fillId="0" borderId="1" xfId="0" applyFont="1" applyBorder="1" applyAlignment="1">
      <alignment horizontal="center"/>
    </xf>
    <xf numFmtId="0" fontId="6" fillId="0" borderId="1" xfId="0" applyFont="1" applyBorder="1" applyAlignment="1">
      <alignment horizontal="center" vertical="center"/>
    </xf>
    <xf numFmtId="0" fontId="3" fillId="0" borderId="5" xfId="0" applyFont="1" applyBorder="1" applyAlignment="1">
      <alignment horizontal="center"/>
    </xf>
    <xf numFmtId="0" fontId="3" fillId="0" borderId="5" xfId="0" applyFont="1" applyBorder="1" applyAlignment="1">
      <alignment horizontal="center" vertical="center"/>
    </xf>
    <xf numFmtId="0" fontId="7" fillId="0" borderId="1" xfId="0" applyFont="1" applyBorder="1" applyAlignment="1">
      <alignment horizontal="center"/>
    </xf>
    <xf numFmtId="0" fontId="7" fillId="0" borderId="1" xfId="0" applyFont="1" applyBorder="1" applyAlignment="1">
      <alignment horizontal="center" vertical="center"/>
    </xf>
    <xf numFmtId="10" fontId="1" fillId="0" borderId="0" xfId="0" applyNumberFormat="1" applyFont="1" applyAlignment="1">
      <alignment vertical="center"/>
    </xf>
    <xf numFmtId="176" fontId="0" fillId="0" borderId="0" xfId="0" applyNumberFormat="1" applyAlignment="1">
      <alignment vertical="center"/>
    </xf>
    <xf numFmtId="0" fontId="8" fillId="3" borderId="1" xfId="0" applyFont="1" applyFill="1" applyBorder="1" applyAlignment="1">
      <alignment horizontal="center" vertical="center"/>
    </xf>
    <xf numFmtId="0" fontId="0" fillId="0" borderId="0" xfId="0" applyAlignment="1">
      <alignment horizontal="center"/>
    </xf>
    <xf numFmtId="0" fontId="8"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0" applyFont="1" applyFill="1" applyBorder="1" applyAlignment="1">
      <alignment horizontal="center"/>
    </xf>
    <xf numFmtId="0" fontId="0" fillId="0" borderId="7" xfId="0" applyBorder="1" applyAlignment="1"/>
    <xf numFmtId="0" fontId="10" fillId="4" borderId="1" xfId="0" applyFont="1" applyFill="1" applyBorder="1" applyAlignment="1">
      <alignment horizontal="center" vertical="center" wrapText="1"/>
    </xf>
    <xf numFmtId="10" fontId="10" fillId="4" borderId="1" xfId="0" applyNumberFormat="1"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11" fillId="0" borderId="0" xfId="0" applyFont="1" applyAlignment="1">
      <alignment vertical="center"/>
    </xf>
    <xf numFmtId="10" fontId="10" fillId="4" borderId="1" xfId="0" applyNumberFormat="1" applyFont="1" applyFill="1" applyBorder="1" applyAlignment="1">
      <alignment horizontal="center" vertical="center"/>
    </xf>
    <xf numFmtId="0" fontId="11" fillId="5" borderId="1" xfId="0" applyFont="1" applyFill="1" applyBorder="1" applyAlignment="1">
      <alignment horizontal="center" vertical="center"/>
    </xf>
    <xf numFmtId="0" fontId="0" fillId="0" borderId="8" xfId="0" applyBorder="1" applyAlignment="1"/>
    <xf numFmtId="0" fontId="0" fillId="0" borderId="9" xfId="0" applyBorder="1" applyAlignment="1"/>
    <xf numFmtId="0" fontId="0" fillId="0" borderId="10" xfId="0" applyBorder="1" applyAlignment="1"/>
    <xf numFmtId="0" fontId="0" fillId="0" borderId="11" xfId="0" applyBorder="1" applyAlignment="1"/>
    <xf numFmtId="0" fontId="11" fillId="0" borderId="0" xfId="0" applyFont="1" applyAlignment="1"/>
    <xf numFmtId="0" fontId="0" fillId="0" borderId="12" xfId="0" applyBorder="1" applyAlignment="1"/>
    <xf numFmtId="0" fontId="0" fillId="0" borderId="13" xfId="0" applyBorder="1" applyAlignment="1"/>
    <xf numFmtId="0" fontId="0" fillId="0" borderId="14" xfId="0" applyBorder="1" applyAlignment="1"/>
    <xf numFmtId="0" fontId="11" fillId="0" borderId="0" xfId="0" applyFont="1" applyAlignment="1">
      <alignment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8" xfId="49"/>
    <cellStyle name="常规_Sheet1" xfId="50"/>
    <cellStyle name="常规 3" xfId="51"/>
  </cellStyles>
  <dxfs count="4">
    <dxf>
      <font>
        <b val="1"/>
        <color rgb="FFFF0000"/>
      </font>
    </dxf>
    <dxf>
      <font>
        <b val="1"/>
      </font>
      <fill>
        <patternFill patternType="solid">
          <bgColor rgb="FFFFFF00"/>
        </patternFill>
      </fill>
    </dxf>
    <dxf>
      <font>
        <b val="1"/>
        <color rgb="FFFF0000"/>
      </font>
      <numFmt numFmtId="10" formatCode="0.00%"/>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2"/>
  <sheetViews>
    <sheetView tabSelected="1" workbookViewId="0">
      <selection activeCell="AE20" sqref="AE20"/>
    </sheetView>
  </sheetViews>
  <sheetFormatPr defaultColWidth="9" defaultRowHeight="13.5"/>
  <cols>
    <col min="1" max="2" width="7.375" style="3" customWidth="1"/>
    <col min="3" max="3" width="14.5" style="3" customWidth="1"/>
    <col min="4" max="5" width="12.5" style="3" customWidth="1"/>
    <col min="6" max="6" width="13.7583333333333" style="3" customWidth="1"/>
    <col min="7" max="7" width="14.325" style="3" customWidth="1"/>
    <col min="8" max="8" width="10.175" style="3" customWidth="1"/>
    <col min="9" max="9" width="12" style="3" customWidth="1"/>
    <col min="10" max="10" width="8.25" style="3" customWidth="1"/>
    <col min="11" max="11" width="9.125" style="3" customWidth="1"/>
    <col min="12" max="12" width="8.10833333333333" style="3" customWidth="1"/>
    <col min="15" max="15" width="9" style="3" hidden="1" customWidth="1"/>
    <col min="16" max="16" width="14.25" style="3" hidden="1" customWidth="1"/>
    <col min="17" max="17" width="9" style="3" hidden="1" customWidth="1"/>
    <col min="18" max="18" width="11.75" style="3" hidden="1" customWidth="1"/>
    <col min="19" max="30" width="9" style="3" hidden="1" customWidth="1"/>
  </cols>
  <sheetData>
    <row r="1" ht="21" customHeight="1" spans="1:12">
      <c r="A1" s="37" t="str">
        <f ca="1">N6&amp;"日10086投诉一级督办单占比通报"</f>
        <v>17日10086投诉一级督办单占比通报</v>
      </c>
      <c r="B1" s="7"/>
      <c r="C1" s="7"/>
      <c r="D1" s="7"/>
      <c r="E1" s="7"/>
      <c r="F1" s="7"/>
      <c r="G1" s="7"/>
      <c r="H1" s="7"/>
      <c r="I1" s="7"/>
      <c r="J1" s="7"/>
      <c r="K1" s="7"/>
      <c r="L1" s="8"/>
    </row>
    <row r="2" ht="16.5" customHeight="1" spans="1:29">
      <c r="A2" s="38" t="s">
        <v>0</v>
      </c>
      <c r="B2" s="38" t="s">
        <v>1</v>
      </c>
      <c r="C2" s="39" t="str">
        <f ca="1">TEXT(NOW()-1,"dd")&amp;"日新增"</f>
        <v>17日新增</v>
      </c>
      <c r="D2" s="7"/>
      <c r="E2" s="7"/>
      <c r="F2" s="7"/>
      <c r="G2" s="7"/>
      <c r="H2" s="7"/>
      <c r="I2" s="8"/>
      <c r="J2" s="41" t="s">
        <v>2</v>
      </c>
      <c r="K2" s="42" t="s">
        <v>3</v>
      </c>
      <c r="L2" s="38" t="s">
        <v>1</v>
      </c>
      <c r="U2" s="47" t="str">
        <f ca="1">_xlfn.TEXTJOIN(",",,X3:X14)</f>
        <v/>
      </c>
      <c r="V2" s="48"/>
      <c r="W2" s="49"/>
      <c r="X2" s="47" t="s">
        <v>4</v>
      </c>
      <c r="Y2" s="47"/>
      <c r="Z2" s="58" t="str">
        <f ca="1">_xlfn.TEXTJOIN(",",,AC3:AC14)</f>
        <v/>
      </c>
      <c r="AA2" s="48"/>
      <c r="AB2" s="49"/>
      <c r="AC2" t="s">
        <v>4</v>
      </c>
    </row>
    <row r="3" ht="16.5" customHeight="1" spans="1:30">
      <c r="A3" s="40"/>
      <c r="B3" s="40"/>
      <c r="C3" s="41" t="s">
        <v>5</v>
      </c>
      <c r="D3" s="7"/>
      <c r="E3" s="7"/>
      <c r="F3" s="7"/>
      <c r="G3" s="8"/>
      <c r="H3" s="42" t="s">
        <v>6</v>
      </c>
      <c r="I3" s="42" t="s">
        <v>7</v>
      </c>
      <c r="J3" s="40"/>
      <c r="K3" s="40"/>
      <c r="L3" s="40"/>
      <c r="U3" s="50"/>
      <c r="W3" s="51"/>
      <c r="X3" s="47" t="str">
        <f ca="1">VLOOKUP(1,$U$6:$V$17,2,0)</f>
        <v/>
      </c>
      <c r="Y3" s="47">
        <v>1</v>
      </c>
      <c r="Z3" s="50"/>
      <c r="AB3" s="51"/>
      <c r="AC3" t="str">
        <f ca="1">VLOOKUP(1,$Z$6:$AA$17,2,0)</f>
        <v/>
      </c>
      <c r="AD3">
        <v>1</v>
      </c>
    </row>
    <row r="4" spans="1:30">
      <c r="A4" s="40"/>
      <c r="B4" s="40"/>
      <c r="C4" s="41" t="s">
        <v>8</v>
      </c>
      <c r="D4" s="41" t="s">
        <v>9</v>
      </c>
      <c r="E4" s="41" t="s">
        <v>10</v>
      </c>
      <c r="F4" s="41" t="s">
        <v>11</v>
      </c>
      <c r="G4" s="41" t="s">
        <v>12</v>
      </c>
      <c r="H4" s="40"/>
      <c r="I4" s="40"/>
      <c r="J4" s="40"/>
      <c r="K4" s="40"/>
      <c r="L4" s="40"/>
      <c r="U4" s="50"/>
      <c r="W4" s="51"/>
      <c r="X4" s="47" t="str">
        <f ca="1">VLOOKUP(2,$U$6:$V$17,2,0)</f>
        <v/>
      </c>
      <c r="Y4" s="47">
        <v>2</v>
      </c>
      <c r="Z4" s="50"/>
      <c r="AB4" s="51"/>
      <c r="AC4" t="str">
        <f ca="1">VLOOKUP(2,$Z$6:$AA$17,2,0)</f>
        <v/>
      </c>
      <c r="AD4">
        <v>2</v>
      </c>
    </row>
    <row r="5" ht="21" customHeight="1" spans="1:30">
      <c r="A5" s="11"/>
      <c r="B5" s="11"/>
      <c r="C5" s="11"/>
      <c r="D5" s="11"/>
      <c r="E5" s="11"/>
      <c r="F5" s="11"/>
      <c r="G5" s="11"/>
      <c r="H5" s="11"/>
      <c r="I5" s="11"/>
      <c r="J5" s="11"/>
      <c r="K5" s="11"/>
      <c r="L5" s="11"/>
      <c r="O5" s="45" t="s">
        <v>13</v>
      </c>
      <c r="P5" s="45" t="str">
        <f>VLOOKUP(1,O6:P17,2,0)&amp;","&amp;VLOOKUP(2,O6:P17,2,0)&amp;","&amp;VLOOKUP(3,O6:P17,2,0)</f>
        <v>昌邑(5.5%),安丘(4.83%),潍城(4.57%)</v>
      </c>
      <c r="Q5" s="45" t="s">
        <v>13</v>
      </c>
      <c r="R5" s="45" t="e">
        <f ca="1">VLOOKUP(1,Q6:R17,2,0)&amp;","&amp;VLOOKUP(2,Q6:R17,2,0)&amp;","&amp;VLOOKUP(3,Q6:R17,2,0)</f>
        <v>#N/A</v>
      </c>
      <c r="S5" s="52"/>
      <c r="T5" s="45" t="str">
        <f ca="1">VLOOKUP(1,S6:T17,2,0)&amp;","&amp;VLOOKUP(2,S6:T17,2,0)&amp;","&amp;VLOOKUP(3,S6:T17,2,0)</f>
        <v>昌邑0件,安丘0件,潍城0件</v>
      </c>
      <c r="U5" s="53"/>
      <c r="V5" s="54"/>
      <c r="W5" s="55"/>
      <c r="X5" s="47" t="str">
        <f ca="1">VLOOKUP(3,$U$6:$V$17,2,0)</f>
        <v/>
      </c>
      <c r="Y5" s="47">
        <v>3</v>
      </c>
      <c r="Z5" s="53"/>
      <c r="AA5" s="54"/>
      <c r="AB5" s="55"/>
      <c r="AC5" t="str">
        <f ca="1">VLOOKUP(3,$Z$6:$AA$17,2,0)</f>
        <v/>
      </c>
      <c r="AD5">
        <v>3</v>
      </c>
    </row>
    <row r="6" ht="16.5" customHeight="1" spans="1:30">
      <c r="A6" s="38">
        <v>1</v>
      </c>
      <c r="B6" s="38" t="s">
        <v>14</v>
      </c>
      <c r="C6" s="38">
        <f ca="1">COUNTIFS(督办单!L:L,B:B,督办单!M:M,$M$6,督办单!P:P,"无",督办单!C:C,"*一级*")</f>
        <v>0</v>
      </c>
      <c r="D6" s="38">
        <f ca="1">COUNTIFS(督办单!L:L,B:B,督办单!M:M,$M$6,督办单!P:P,"7天内",督办单!C:C,"*一级*")</f>
        <v>0</v>
      </c>
      <c r="E6" s="38">
        <f ca="1">COUNTIFS(督办单!L:L,B:B,督办单!M:M,$M$6,督办单!P:P,"30天内",督办单!C:C,"*一级*")</f>
        <v>0</v>
      </c>
      <c r="F6" s="38">
        <f ca="1">COUNTIFS(督办单!L:L,B:B,督办单!M:M,$M$6,督办单!P:P,"60天内",督办单!C:C,"*一级*")</f>
        <v>0</v>
      </c>
      <c r="G6" s="38">
        <f ca="1">COUNTIFS(督办单!L:L,B:B,督办单!M:M,$M$6,督办单!P:P,"90天内",督办单!C:C,"*一级*")</f>
        <v>0</v>
      </c>
      <c r="H6" s="38">
        <f ca="1">COUNTIFS(督办单!L:L,B:B,督办单!C:C,"*一级*",督办单!M:M,$M$6)</f>
        <v>0</v>
      </c>
      <c r="I6" s="46" t="e">
        <f ca="1">COUNTIFS(督办单!L:L,B:B,督办单!C:C,"*一级*",督办单!M:M,$M$6)/(COUNTIFS(累计派单!R:R,B:B,累计派单!S:S,$M$6)-COUNTIFS(累计派单!R:R,B:B,累计派单!I:I,"*业务受理*",累计派单!S:S,$M$6))</f>
        <v>#DIV/0!</v>
      </c>
      <c r="J6" s="38">
        <f>COUNTIFS(督办单!L:L,B:B,督办单!C:C,"*一级*")</f>
        <v>23</v>
      </c>
      <c r="K6" s="46">
        <f>J6/(COUNTIFS(累计派单!R:R,B:B)-COUNTIFS(累计派单!R:R,B:B,累计派单!I:I,"*业务受理*")-COUNTIFS(累计派单!I:I,"*客户咨询*"))</f>
        <v>0.0550239234449761</v>
      </c>
      <c r="L6" s="38" t="s">
        <v>14</v>
      </c>
      <c r="M6" s="21" t="str">
        <f ca="1">TEXT(TODAY()-1,"mmdd")</f>
        <v>0717</v>
      </c>
      <c r="N6" t="str">
        <f ca="1">TEXT(M6,"dd")</f>
        <v>17</v>
      </c>
      <c r="O6" s="45">
        <f t="shared" ref="O6:O17" si="0">_xlfn.RANK.AVG(K6,$K$6:$K$17)</f>
        <v>1</v>
      </c>
      <c r="P6" s="45" t="str">
        <f t="shared" ref="P6:P17" si="1">B6&amp;"("&amp;ROUND(K6*100,2)&amp;"%)"</f>
        <v>昌邑(5.5%)</v>
      </c>
      <c r="Q6" s="45" t="e">
        <f ca="1" t="shared" ref="Q6:Q17" si="2">_xlfn.RANK.AVG(I6,$I$6:$I$17)</f>
        <v>#DIV/0!</v>
      </c>
      <c r="R6" s="45" t="e">
        <f ca="1" t="shared" ref="R6:R17" si="3">B6&amp;"("&amp;ROUND(I6*100,2)&amp;"%)"</f>
        <v>#DIV/0!</v>
      </c>
      <c r="S6" s="56">
        <f ca="1">_xlfn.RANK.EQ(H6,$H$6:$H$17,0)+COUNTIF($H$6:$H6,H6)-1</f>
        <v>1</v>
      </c>
      <c r="T6" s="45" t="str">
        <f ca="1" t="shared" ref="T6:T17" si="4">B6&amp;H6&amp;"件"</f>
        <v>昌邑0件</v>
      </c>
      <c r="U6" s="57">
        <f ca="1">_xlfn.RANK.EQ(D6,$D$6:$D$17,0)+COUNTIF($D$6:$D6,D6)-1</f>
        <v>1</v>
      </c>
      <c r="V6" s="47" t="str">
        <f ca="1" t="shared" ref="V6:V17" si="5">IF(W6=0,"",B6&amp;D6&amp;"件")</f>
        <v/>
      </c>
      <c r="W6" s="47">
        <f ca="1" t="shared" ref="W6:W17" si="6">D6</f>
        <v>0</v>
      </c>
      <c r="X6" s="47" t="str">
        <f ca="1" t="shared" ref="X6:X14" si="7">IF(VLOOKUP(Y5,$U$6:$W$17,3,0)=VLOOKUP(Y6,$U$6:$W$17,3,0),VLOOKUP(Y6,$U$6:$W$17,2,0),"")</f>
        <v/>
      </c>
      <c r="Y6" s="47">
        <v>4</v>
      </c>
      <c r="Z6" s="58">
        <f ca="1">_xlfn.RANK.EQ(E6,$E$6:$E$17,0)+COUNTIF($E$6:$E6,E6)-1</f>
        <v>1</v>
      </c>
      <c r="AA6" s="58" t="str">
        <f ca="1" t="shared" ref="AA6:AA17" si="8">IF(AB6=0,"",B6&amp;E6&amp;"件")</f>
        <v/>
      </c>
      <c r="AB6" s="59">
        <f ca="1" t="shared" ref="AB6:AB17" si="9">E6</f>
        <v>0</v>
      </c>
      <c r="AC6" t="str">
        <f ca="1" t="shared" ref="AC6:AC14" si="10">IF(VLOOKUP(AD5,$Z$6:$AB$17,3,0)=VLOOKUP(AD6,$Z$6:$AB$17,3,0),VLOOKUP(AD6,$Z$6:$AB$17,2,0),"")</f>
        <v/>
      </c>
      <c r="AD6">
        <v>4</v>
      </c>
    </row>
    <row r="7" ht="16.5" customHeight="1" spans="1:30">
      <c r="A7" s="38">
        <v>2</v>
      </c>
      <c r="B7" s="38" t="s">
        <v>15</v>
      </c>
      <c r="C7" s="38">
        <f ca="1">COUNTIFS(督办单!L:L,B:B,督办单!M:M,$M$6,督办单!P:P,"无",督办单!C:C,"*一级*")</f>
        <v>0</v>
      </c>
      <c r="D7" s="38">
        <f ca="1">COUNTIFS(督办单!L:L,B:B,督办单!M:M,$M$6,督办单!P:P,"7天内",督办单!C:C,"*一级*")</f>
        <v>0</v>
      </c>
      <c r="E7" s="38">
        <f ca="1">COUNTIFS(督办单!L:L,B:B,督办单!M:M,$M$6,督办单!P:P,"30天内",督办单!C:C,"*一级*")</f>
        <v>0</v>
      </c>
      <c r="F7" s="38">
        <f ca="1">COUNTIFS(督办单!L:L,B:B,督办单!M:M,$M$6,督办单!P:P,"60天内",督办单!C:C,"*一级*")</f>
        <v>0</v>
      </c>
      <c r="G7" s="38">
        <f ca="1">COUNTIFS(督办单!L:L,B:B,督办单!M:M,$M$6,督办单!P:P,"90天内",督办单!C:C,"*一级*")</f>
        <v>0</v>
      </c>
      <c r="H7" s="38">
        <f ca="1">COUNTIFS(督办单!L:L,B:B,督办单!C:C,"*一级*",督办单!M:M,$M$6)</f>
        <v>0</v>
      </c>
      <c r="I7" s="46" t="e">
        <f ca="1">COUNTIFS(督办单!L:L,B:B,督办单!C:C,"*一级*",督办单!M:M,$M$6)/(COUNTIFS(累计派单!R:R,B:B,累计派单!S:S,$M$6)-COUNTIFS(累计派单!R:R,B:B,累计派单!I:I,"*业务受理*",累计派单!S:S,$M$6))</f>
        <v>#DIV/0!</v>
      </c>
      <c r="J7" s="38">
        <f>COUNTIFS(督办单!L:L,B:B,督办单!C:C,"*一级*")</f>
        <v>36</v>
      </c>
      <c r="K7" s="46">
        <f>J7/(COUNTIFS(累计派单!R:R,B:B)-COUNTIFS(累计派单!R:R,B:B,累计派单!I:I,"*业务受理*")-COUNTIFS(累计派单!I:I,"*客户咨询*"))</f>
        <v>0.0483221476510067</v>
      </c>
      <c r="L7" s="38" t="s">
        <v>15</v>
      </c>
      <c r="O7" s="45">
        <f t="shared" si="0"/>
        <v>2</v>
      </c>
      <c r="P7" s="45" t="str">
        <f t="shared" si="1"/>
        <v>安丘(4.83%)</v>
      </c>
      <c r="Q7" s="45" t="e">
        <f ca="1" t="shared" si="2"/>
        <v>#DIV/0!</v>
      </c>
      <c r="R7" s="45" t="e">
        <f ca="1" t="shared" si="3"/>
        <v>#DIV/0!</v>
      </c>
      <c r="S7" s="56">
        <f ca="1">_xlfn.RANK.EQ(H7,$H$6:$H$17,0)+COUNTIF($H$6:$H7,H7)-1</f>
        <v>2</v>
      </c>
      <c r="T7" s="45" t="str">
        <f ca="1" t="shared" si="4"/>
        <v>安丘0件</v>
      </c>
      <c r="U7" s="57">
        <f ca="1">_xlfn.RANK.EQ(D7,$D$6:$D$17,0)+COUNTIF($D$6:$D7,D7)-1</f>
        <v>2</v>
      </c>
      <c r="V7" s="47" t="str">
        <f ca="1" t="shared" si="5"/>
        <v/>
      </c>
      <c r="W7" s="47">
        <f ca="1" t="shared" si="6"/>
        <v>0</v>
      </c>
      <c r="X7" s="47" t="str">
        <f ca="1" t="shared" si="7"/>
        <v/>
      </c>
      <c r="Y7" s="47">
        <v>5</v>
      </c>
      <c r="Z7" s="58">
        <f ca="1">_xlfn.RANK.EQ(E7,$E$6:$E$17,0)+COUNTIF($E$6:$E7,E7)-1</f>
        <v>2</v>
      </c>
      <c r="AA7" s="58" t="str">
        <f ca="1" t="shared" si="8"/>
        <v/>
      </c>
      <c r="AB7" s="59">
        <f ca="1" t="shared" si="9"/>
        <v>0</v>
      </c>
      <c r="AC7" t="str">
        <f ca="1" t="shared" si="10"/>
        <v/>
      </c>
      <c r="AD7">
        <v>5</v>
      </c>
    </row>
    <row r="8" ht="16.5" customHeight="1" spans="1:30">
      <c r="A8" s="38">
        <v>3</v>
      </c>
      <c r="B8" s="38" t="s">
        <v>16</v>
      </c>
      <c r="C8" s="38">
        <f ca="1">COUNTIFS(督办单!L:L,B:B,督办单!M:M,$M$6,督办单!P:P,"无",督办单!C:C,"*一级*")</f>
        <v>0</v>
      </c>
      <c r="D8" s="38">
        <f ca="1">COUNTIFS(督办单!L:L,B:B,督办单!M:M,$M$6,督办单!P:P,"7天内",督办单!C:C,"*一级*")</f>
        <v>0</v>
      </c>
      <c r="E8" s="38">
        <f ca="1">COUNTIFS(督办单!L:L,B:B,督办单!M:M,$M$6,督办单!P:P,"30天内",督办单!C:C,"*一级*")</f>
        <v>0</v>
      </c>
      <c r="F8" s="38">
        <f ca="1">COUNTIFS(督办单!L:L,B:B,督办单!M:M,$M$6,督办单!P:P,"60天内",督办单!C:C,"*一级*")</f>
        <v>0</v>
      </c>
      <c r="G8" s="38">
        <f ca="1">COUNTIFS(督办单!L:L,B:B,督办单!M:M,$M$6,督办单!P:P,"90天内",督办单!C:C,"*一级*")</f>
        <v>0</v>
      </c>
      <c r="H8" s="38">
        <f ca="1">COUNTIFS(督办单!L:L,B:B,督办单!C:C,"*一级*",督办单!M:M,$M$6)</f>
        <v>0</v>
      </c>
      <c r="I8" s="46" t="e">
        <f ca="1">COUNTIFS(督办单!L:L,B:B,督办单!C:C,"*一级*",督办单!M:M,$M$6)/(COUNTIFS(累计派单!R:R,B:B,累计派单!S:S,$M$6)-COUNTIFS(累计派单!R:R,B:B,累计派单!I:I,"*业务受理*",累计派单!S:S,$M$6))</f>
        <v>#DIV/0!</v>
      </c>
      <c r="J8" s="38">
        <f>COUNTIFS(督办单!L:L,B:B,督办单!C:C,"*一级*")</f>
        <v>27</v>
      </c>
      <c r="K8" s="46">
        <f>J8/(COUNTIFS(累计派单!R:R,B:B)-COUNTIFS(累计派单!R:R,B:B,累计派单!I:I,"*业务受理*")-COUNTIFS(累计派单!I:I,"*客户咨询*"))</f>
        <v>0.0456852791878173</v>
      </c>
      <c r="L8" s="38" t="s">
        <v>16</v>
      </c>
      <c r="O8" s="45">
        <f t="shared" si="0"/>
        <v>3</v>
      </c>
      <c r="P8" s="45" t="str">
        <f t="shared" si="1"/>
        <v>潍城(4.57%)</v>
      </c>
      <c r="Q8" s="45" t="e">
        <f ca="1" t="shared" si="2"/>
        <v>#DIV/0!</v>
      </c>
      <c r="R8" s="45" t="e">
        <f ca="1" t="shared" si="3"/>
        <v>#DIV/0!</v>
      </c>
      <c r="S8" s="56">
        <f ca="1">_xlfn.RANK.EQ(H8,$H$6:$H$17,0)+COUNTIF($H$6:$H8,H8)-1</f>
        <v>3</v>
      </c>
      <c r="T8" s="45" t="str">
        <f ca="1" t="shared" si="4"/>
        <v>潍城0件</v>
      </c>
      <c r="U8" s="57">
        <f ca="1">_xlfn.RANK.EQ(D8,$D$6:$D$17,0)+COUNTIF($D$6:$D8,D8)-1</f>
        <v>3</v>
      </c>
      <c r="V8" s="47" t="str">
        <f ca="1" t="shared" si="5"/>
        <v/>
      </c>
      <c r="W8" s="47">
        <f ca="1" t="shared" si="6"/>
        <v>0</v>
      </c>
      <c r="X8" s="47" t="str">
        <f ca="1" t="shared" si="7"/>
        <v/>
      </c>
      <c r="Y8" s="47">
        <v>6</v>
      </c>
      <c r="Z8" s="58">
        <f ca="1">_xlfn.RANK.EQ(E8,$E$6:$E$17,0)+COUNTIF($E$6:$E8,E8)-1</f>
        <v>3</v>
      </c>
      <c r="AA8" s="58" t="str">
        <f ca="1" t="shared" si="8"/>
        <v/>
      </c>
      <c r="AB8" s="59">
        <f ca="1" t="shared" si="9"/>
        <v>0</v>
      </c>
      <c r="AC8" t="str">
        <f ca="1" t="shared" si="10"/>
        <v/>
      </c>
      <c r="AD8">
        <v>6</v>
      </c>
    </row>
    <row r="9" ht="16.5" customHeight="1" spans="1:30">
      <c r="A9" s="38">
        <v>4</v>
      </c>
      <c r="B9" s="38" t="s">
        <v>17</v>
      </c>
      <c r="C9" s="38">
        <f ca="1">COUNTIFS(督办单!L:L,B:B,督办单!M:M,$M$6,督办单!P:P,"无",督办单!C:C,"*一级*")</f>
        <v>0</v>
      </c>
      <c r="D9" s="38">
        <f ca="1">COUNTIFS(督办单!L:L,B:B,督办单!M:M,$M$6,督办单!P:P,"7天内",督办单!C:C,"*一级*")</f>
        <v>0</v>
      </c>
      <c r="E9" s="38">
        <f ca="1">COUNTIFS(督办单!L:L,B:B,督办单!M:M,$M$6,督办单!P:P,"30天内",督办单!C:C,"*一级*")</f>
        <v>0</v>
      </c>
      <c r="F9" s="38">
        <f ca="1">COUNTIFS(督办单!L:L,B:B,督办单!M:M,$M$6,督办单!P:P,"60天内",督办单!C:C,"*一级*")</f>
        <v>0</v>
      </c>
      <c r="G9" s="38">
        <f ca="1">COUNTIFS(督办单!L:L,B:B,督办单!M:M,$M$6,督办单!P:P,"90天内",督办单!C:C,"*一级*")</f>
        <v>0</v>
      </c>
      <c r="H9" s="38">
        <f ca="1">COUNTIFS(督办单!L:L,B:B,督办单!C:C,"*一级*",督办单!M:M,$M$6)</f>
        <v>0</v>
      </c>
      <c r="I9" s="46" t="e">
        <f ca="1">COUNTIFS(督办单!L:L,B:B,督办单!C:C,"*一级*",督办单!M:M,$M$6)/(COUNTIFS(累计派单!R:R,B:B,累计派单!S:S,$M$6)-COUNTIFS(累计派单!R:R,B:B,累计派单!I:I,"*业务受理*",累计派单!S:S,$M$6))</f>
        <v>#DIV/0!</v>
      </c>
      <c r="J9" s="38">
        <f>COUNTIFS(督办单!L:L,B:B,督办单!C:C,"*一级*")</f>
        <v>19</v>
      </c>
      <c r="K9" s="46">
        <f>J9/(COUNTIFS(累计派单!R:R,B:B)-COUNTIFS(累计派单!R:R,B:B,累计派单!I:I,"*业务受理*")-COUNTIFS(累计派单!I:I,"*客户咨询*"))</f>
        <v>0.0456730769230769</v>
      </c>
      <c r="L9" s="38" t="s">
        <v>17</v>
      </c>
      <c r="O9" s="45">
        <f t="shared" si="0"/>
        <v>4</v>
      </c>
      <c r="P9" s="45" t="str">
        <f t="shared" si="1"/>
        <v>寒亭(4.57%)</v>
      </c>
      <c r="Q9" s="45" t="e">
        <f ca="1" t="shared" si="2"/>
        <v>#DIV/0!</v>
      </c>
      <c r="R9" s="45" t="e">
        <f ca="1" t="shared" si="3"/>
        <v>#DIV/0!</v>
      </c>
      <c r="S9" s="56">
        <f ca="1">_xlfn.RANK.EQ(H9,$H$6:$H$17,0)+COUNTIF($H$6:$H9,H9)-1</f>
        <v>4</v>
      </c>
      <c r="T9" s="45" t="str">
        <f ca="1" t="shared" si="4"/>
        <v>寒亭0件</v>
      </c>
      <c r="U9" s="57">
        <f ca="1">_xlfn.RANK.EQ(D9,$D$6:$D$17,0)+COUNTIF($D$6:$D9,D9)-1</f>
        <v>4</v>
      </c>
      <c r="V9" s="47" t="str">
        <f ca="1" t="shared" si="5"/>
        <v/>
      </c>
      <c r="W9" s="47">
        <f ca="1" t="shared" si="6"/>
        <v>0</v>
      </c>
      <c r="X9" s="47" t="str">
        <f ca="1" t="shared" si="7"/>
        <v/>
      </c>
      <c r="Y9" s="47">
        <v>7</v>
      </c>
      <c r="Z9" s="58">
        <f ca="1">_xlfn.RANK.EQ(E9,$E$6:$E$17,0)+COUNTIF($E$6:$E9,E9)-1</f>
        <v>4</v>
      </c>
      <c r="AA9" s="58" t="str">
        <f ca="1" t="shared" si="8"/>
        <v/>
      </c>
      <c r="AB9" s="59">
        <f ca="1" t="shared" si="9"/>
        <v>0</v>
      </c>
      <c r="AC9" t="str">
        <f ca="1" t="shared" si="10"/>
        <v/>
      </c>
      <c r="AD9">
        <v>7</v>
      </c>
    </row>
    <row r="10" ht="16.5" customHeight="1" spans="1:30">
      <c r="A10" s="38">
        <v>5</v>
      </c>
      <c r="B10" s="38" t="s">
        <v>18</v>
      </c>
      <c r="C10" s="38">
        <f ca="1">COUNTIFS(督办单!L:L,B:B,督办单!M:M,$M$6,督办单!P:P,"无",督办单!C:C,"*一级*")</f>
        <v>0</v>
      </c>
      <c r="D10" s="38">
        <f ca="1">COUNTIFS(督办单!L:L,B:B,督办单!M:M,$M$6,督办单!P:P,"7天内",督办单!C:C,"*一级*")</f>
        <v>0</v>
      </c>
      <c r="E10" s="38">
        <f ca="1">COUNTIFS(督办单!L:L,B:B,督办单!M:M,$M$6,督办单!P:P,"30天内",督办单!C:C,"*一级*")</f>
        <v>0</v>
      </c>
      <c r="F10" s="38">
        <f ca="1">COUNTIFS(督办单!L:L,B:B,督办单!M:M,$M$6,督办单!P:P,"60天内",督办单!C:C,"*一级*")</f>
        <v>0</v>
      </c>
      <c r="G10" s="38">
        <f ca="1">COUNTIFS(督办单!L:L,B:B,督办单!M:M,$M$6,督办单!P:P,"90天内",督办单!C:C,"*一级*")</f>
        <v>0</v>
      </c>
      <c r="H10" s="38">
        <f ca="1">COUNTIFS(督办单!L:L,B:B,督办单!C:C,"*一级*",督办单!M:M,$M$6)</f>
        <v>0</v>
      </c>
      <c r="I10" s="46" t="e">
        <f ca="1">COUNTIFS(督办单!L:L,B:B,督办单!C:C,"*一级*",督办单!M:M,$M$6)/(COUNTIFS(累计派单!R:R,B:B,累计派单!S:S,$M$6)-COUNTIFS(累计派单!R:R,B:B,累计派单!I:I,"*业务受理*",累计派单!S:S,$M$6))</f>
        <v>#DIV/0!</v>
      </c>
      <c r="J10" s="38">
        <f>COUNTIFS(督办单!L:L,B:B,督办单!C:C,"*一级*")</f>
        <v>41</v>
      </c>
      <c r="K10" s="46">
        <f>J10/(COUNTIFS(累计派单!R:R,B:B)-COUNTIFS(累计派单!R:R,B:B,累计派单!I:I,"*业务受理*")-COUNTIFS(累计派单!I:I,"*客户咨询*"))</f>
        <v>0.0393474088291747</v>
      </c>
      <c r="L10" s="38" t="s">
        <v>18</v>
      </c>
      <c r="O10" s="45">
        <f t="shared" si="0"/>
        <v>7</v>
      </c>
      <c r="P10" s="45" t="str">
        <f t="shared" si="1"/>
        <v>奎文(3.93%)</v>
      </c>
      <c r="Q10" s="45" t="e">
        <f ca="1" t="shared" si="2"/>
        <v>#DIV/0!</v>
      </c>
      <c r="R10" s="45" t="e">
        <f ca="1" t="shared" si="3"/>
        <v>#DIV/0!</v>
      </c>
      <c r="S10" s="56">
        <f ca="1">_xlfn.RANK.EQ(H10,$H$6:$H$17,0)+COUNTIF($H$6:$H10,H10)-1</f>
        <v>5</v>
      </c>
      <c r="T10" s="45" t="str">
        <f ca="1" t="shared" si="4"/>
        <v>奎文0件</v>
      </c>
      <c r="U10" s="57">
        <f ca="1">_xlfn.RANK.EQ(D10,$D$6:$D$17,0)+COUNTIF($D$6:$D10,D10)-1</f>
        <v>5</v>
      </c>
      <c r="V10" s="47" t="str">
        <f ca="1" t="shared" si="5"/>
        <v/>
      </c>
      <c r="W10" s="47">
        <f ca="1" t="shared" si="6"/>
        <v>0</v>
      </c>
      <c r="X10" s="47" t="str">
        <f ca="1" t="shared" si="7"/>
        <v/>
      </c>
      <c r="Y10" s="47">
        <v>8</v>
      </c>
      <c r="Z10" s="58">
        <f ca="1">_xlfn.RANK.EQ(E10,$E$6:$E$17,0)+COUNTIF($E$6:$E10,E10)-1</f>
        <v>5</v>
      </c>
      <c r="AA10" s="58" t="str">
        <f ca="1" t="shared" si="8"/>
        <v/>
      </c>
      <c r="AB10" s="59">
        <f ca="1" t="shared" si="9"/>
        <v>0</v>
      </c>
      <c r="AC10" t="str">
        <f ca="1" t="shared" si="10"/>
        <v/>
      </c>
      <c r="AD10">
        <v>8</v>
      </c>
    </row>
    <row r="11" ht="16.5" customHeight="1" spans="1:30">
      <c r="A11" s="38">
        <v>6</v>
      </c>
      <c r="B11" s="38" t="s">
        <v>19</v>
      </c>
      <c r="C11" s="38">
        <f ca="1">COUNTIFS(督办单!L:L,B:B,督办单!M:M,$M$6,督办单!P:P,"无",督办单!C:C,"*一级*")</f>
        <v>0</v>
      </c>
      <c r="D11" s="38">
        <f ca="1">COUNTIFS(督办单!L:L,B:B,督办单!M:M,$M$6,督办单!P:P,"7天内",督办单!C:C,"*一级*")</f>
        <v>0</v>
      </c>
      <c r="E11" s="38">
        <f ca="1">COUNTIFS(督办单!L:L,B:B,督办单!M:M,$M$6,督办单!P:P,"30天内",督办单!C:C,"*一级*")</f>
        <v>0</v>
      </c>
      <c r="F11" s="38">
        <f ca="1">COUNTIFS(督办单!L:L,B:B,督办单!M:M,$M$6,督办单!P:P,"60天内",督办单!C:C,"*一级*")</f>
        <v>0</v>
      </c>
      <c r="G11" s="38">
        <f ca="1">COUNTIFS(督办单!L:L,B:B,督办单!M:M,$M$6,督办单!P:P,"90天内",督办单!C:C,"*一级*")</f>
        <v>0</v>
      </c>
      <c r="H11" s="38">
        <f ca="1">COUNTIFS(督办单!L:L,B:B,督办单!C:C,"*一级*",督办单!M:M,$M$6)</f>
        <v>0</v>
      </c>
      <c r="I11" s="46" t="e">
        <f ca="1">COUNTIFS(督办单!L:L,B:B,督办单!C:C,"*一级*",督办单!M:M,$M$6)/(COUNTIFS(累计派单!R:R,B:B,累计派单!S:S,$M$6)-COUNTIFS(累计派单!R:R,B:B,累计派单!I:I,"*业务受理*",累计派单!S:S,$M$6))</f>
        <v>#DIV/0!</v>
      </c>
      <c r="J11" s="38">
        <f>COUNTIFS(督办单!L:L,B:B,督办单!C:C,"*一级*")</f>
        <v>20</v>
      </c>
      <c r="K11" s="46">
        <f>J11/(COUNTIFS(累计派单!R:R,B:B)-COUNTIFS(累计派单!R:R,B:B,累计派单!I:I,"*业务受理*")-COUNTIFS(累计派单!I:I,"*客户咨询*"))</f>
        <v>0.043859649122807</v>
      </c>
      <c r="L11" s="38" t="s">
        <v>19</v>
      </c>
      <c r="O11" s="45">
        <f t="shared" si="0"/>
        <v>5</v>
      </c>
      <c r="P11" s="45" t="str">
        <f t="shared" si="1"/>
        <v>临朐(4.39%)</v>
      </c>
      <c r="Q11" s="45" t="e">
        <f ca="1" t="shared" si="2"/>
        <v>#DIV/0!</v>
      </c>
      <c r="R11" s="45" t="e">
        <f ca="1" t="shared" si="3"/>
        <v>#DIV/0!</v>
      </c>
      <c r="S11" s="56">
        <f ca="1">_xlfn.RANK.EQ(H11,$H$6:$H$17,0)+COUNTIF($H$6:$H11,H11)-1</f>
        <v>6</v>
      </c>
      <c r="T11" s="45" t="str">
        <f ca="1" t="shared" si="4"/>
        <v>临朐0件</v>
      </c>
      <c r="U11" s="57">
        <f ca="1">_xlfn.RANK.EQ(D11,$D$6:$D$17,0)+COUNTIF($D$6:$D11,D11)-1</f>
        <v>6</v>
      </c>
      <c r="V11" s="47" t="str">
        <f ca="1" t="shared" si="5"/>
        <v/>
      </c>
      <c r="W11" s="47">
        <f ca="1" t="shared" si="6"/>
        <v>0</v>
      </c>
      <c r="X11" s="47" t="str">
        <f ca="1" t="shared" si="7"/>
        <v/>
      </c>
      <c r="Y11" s="47">
        <v>9</v>
      </c>
      <c r="Z11" s="58">
        <f ca="1">_xlfn.RANK.EQ(E11,$E$6:$E$17,0)+COUNTIF($E$6:$E11,E11)-1</f>
        <v>6</v>
      </c>
      <c r="AA11" s="58" t="str">
        <f ca="1" t="shared" si="8"/>
        <v/>
      </c>
      <c r="AB11" s="59">
        <f ca="1" t="shared" si="9"/>
        <v>0</v>
      </c>
      <c r="AC11" t="str">
        <f ca="1" t="shared" si="10"/>
        <v/>
      </c>
      <c r="AD11">
        <v>9</v>
      </c>
    </row>
    <row r="12" ht="16.5" customHeight="1" spans="1:30">
      <c r="A12" s="38">
        <v>7</v>
      </c>
      <c r="B12" s="38" t="s">
        <v>20</v>
      </c>
      <c r="C12" s="38">
        <f ca="1">COUNTIFS(督办单!L:L,B:B,督办单!M:M,$M$6,督办单!P:P,"无",督办单!C:C,"*一级*")</f>
        <v>0</v>
      </c>
      <c r="D12" s="38">
        <f ca="1">COUNTIFS(督办单!L:L,B:B,督办单!M:M,$M$6,督办单!P:P,"7天内",督办单!C:C,"*一级*")</f>
        <v>0</v>
      </c>
      <c r="E12" s="38">
        <f ca="1">COUNTIFS(督办单!L:L,B:B,督办单!M:M,$M$6,督办单!P:P,"30天内",督办单!C:C,"*一级*")</f>
        <v>0</v>
      </c>
      <c r="F12" s="38">
        <f ca="1">COUNTIFS(督办单!L:L,B:B,督办单!M:M,$M$6,督办单!P:P,"60天内",督办单!C:C,"*一级*")</f>
        <v>0</v>
      </c>
      <c r="G12" s="38">
        <f ca="1">COUNTIFS(督办单!L:L,B:B,督办单!M:M,$M$6,督办单!P:P,"90天内",督办单!C:C,"*一级*")</f>
        <v>0</v>
      </c>
      <c r="H12" s="38">
        <f ca="1">COUNTIFS(督办单!L:L,B:B,督办单!C:C,"*一级*",督办单!M:M,$M$6)</f>
        <v>0</v>
      </c>
      <c r="I12" s="46" t="e">
        <f ca="1">COUNTIFS(督办单!L:L,B:B,督办单!C:C,"*一级*",督办单!M:M,$M$6)/(COUNTIFS(累计派单!R:R,B:B,累计派单!S:S,$M$6)-COUNTIFS(累计派单!R:R,B:B,累计派单!I:I,"*业务受理*",累计派单!S:S,$M$6))</f>
        <v>#DIV/0!</v>
      </c>
      <c r="J12" s="38">
        <f>COUNTIFS(督办单!L:L,B:B,督办单!C:C,"*一级*")</f>
        <v>14</v>
      </c>
      <c r="K12" s="46">
        <f>J12/(COUNTIFS(累计派单!R:R,B:B)-COUNTIFS(累计派单!R:R,B:B,累计派单!I:I,"*业务受理*")-COUNTIFS(累计派单!I:I,"*客户咨询*"))</f>
        <v>0.0421686746987952</v>
      </c>
      <c r="L12" s="38" t="s">
        <v>20</v>
      </c>
      <c r="O12" s="45">
        <f t="shared" si="0"/>
        <v>6</v>
      </c>
      <c r="P12" s="45" t="str">
        <f t="shared" si="1"/>
        <v>坊子(4.22%)</v>
      </c>
      <c r="Q12" s="45" t="e">
        <f ca="1" t="shared" si="2"/>
        <v>#DIV/0!</v>
      </c>
      <c r="R12" s="45" t="e">
        <f ca="1" t="shared" si="3"/>
        <v>#DIV/0!</v>
      </c>
      <c r="S12" s="56">
        <f ca="1">_xlfn.RANK.EQ(H12,$H$6:$H$17,0)+COUNTIF($H$6:$H12,H12)-1</f>
        <v>7</v>
      </c>
      <c r="T12" s="45" t="str">
        <f ca="1" t="shared" si="4"/>
        <v>坊子0件</v>
      </c>
      <c r="U12" s="57">
        <f ca="1">_xlfn.RANK.EQ(D12,$D$6:$D$17,0)+COUNTIF($D$6:$D12,D12)-1</f>
        <v>7</v>
      </c>
      <c r="V12" s="47" t="str">
        <f ca="1" t="shared" si="5"/>
        <v/>
      </c>
      <c r="W12" s="47">
        <f ca="1" t="shared" si="6"/>
        <v>0</v>
      </c>
      <c r="X12" s="47" t="str">
        <f ca="1" t="shared" si="7"/>
        <v/>
      </c>
      <c r="Y12" s="47">
        <v>10</v>
      </c>
      <c r="Z12" s="58">
        <f ca="1">_xlfn.RANK.EQ(E12,$E$6:$E$17,0)+COUNTIF($E$6:$E12,E12)-1</f>
        <v>7</v>
      </c>
      <c r="AA12" s="58" t="str">
        <f ca="1" t="shared" si="8"/>
        <v/>
      </c>
      <c r="AB12" s="59">
        <f ca="1" t="shared" si="9"/>
        <v>0</v>
      </c>
      <c r="AC12" t="str">
        <f ca="1" t="shared" si="10"/>
        <v/>
      </c>
      <c r="AD12">
        <v>10</v>
      </c>
    </row>
    <row r="13" ht="16.5" customHeight="1" spans="1:30">
      <c r="A13" s="38">
        <v>8</v>
      </c>
      <c r="B13" s="38" t="s">
        <v>21</v>
      </c>
      <c r="C13" s="38">
        <f ca="1">COUNTIFS(督办单!L:L,B:B,督办单!M:M,$M$6,督办单!P:P,"无",督办单!C:C,"*一级*")</f>
        <v>0</v>
      </c>
      <c r="D13" s="38">
        <f ca="1">COUNTIFS(督办单!L:L,B:B,督办单!M:M,$M$6,督办单!P:P,"7天内",督办单!C:C,"*一级*")</f>
        <v>0</v>
      </c>
      <c r="E13" s="38">
        <f ca="1">COUNTIFS(督办单!L:L,B:B,督办单!M:M,$M$6,督办单!P:P,"30天内",督办单!C:C,"*一级*")</f>
        <v>0</v>
      </c>
      <c r="F13" s="38">
        <f ca="1">COUNTIFS(督办单!L:L,B:B,督办单!M:M,$M$6,督办单!P:P,"60天内",督办单!C:C,"*一级*")</f>
        <v>0</v>
      </c>
      <c r="G13" s="38">
        <f ca="1">COUNTIFS(督办单!L:L,B:B,督办单!M:M,$M$6,督办单!P:P,"90天内",督办单!C:C,"*一级*")</f>
        <v>0</v>
      </c>
      <c r="H13" s="38">
        <f ca="1">COUNTIFS(督办单!L:L,B:B,督办单!C:C,"*一级*",督办单!M:M,$M$6)</f>
        <v>0</v>
      </c>
      <c r="I13" s="46" t="e">
        <f ca="1">COUNTIFS(督办单!L:L,B:B,督办单!C:C,"*一级*",督办单!M:M,$M$6)/(COUNTIFS(累计派单!R:R,B:B,累计派单!S:S,$M$6)-COUNTIFS(累计派单!R:R,B:B,累计派单!I:I,"*业务受理*",累计派单!S:S,$M$6))</f>
        <v>#DIV/0!</v>
      </c>
      <c r="J13" s="38">
        <f>COUNTIFS(督办单!L:L,B:B,督办单!C:C,"*一级*")</f>
        <v>37</v>
      </c>
      <c r="K13" s="46">
        <f>J13/(COUNTIFS(累计派单!R:R,B:B)-COUNTIFS(累计派单!R:R,B:B,累计派单!I:I,"*业务受理*")-COUNTIFS(累计派单!I:I,"*客户咨询*"))</f>
        <v>0.0326566637246249</v>
      </c>
      <c r="L13" s="38" t="s">
        <v>21</v>
      </c>
      <c r="O13" s="45">
        <f t="shared" si="0"/>
        <v>8</v>
      </c>
      <c r="P13" s="45" t="str">
        <f t="shared" si="1"/>
        <v>寿光(3.27%)</v>
      </c>
      <c r="Q13" s="45" t="e">
        <f ca="1" t="shared" si="2"/>
        <v>#DIV/0!</v>
      </c>
      <c r="R13" s="45" t="e">
        <f ca="1" t="shared" si="3"/>
        <v>#DIV/0!</v>
      </c>
      <c r="S13" s="56">
        <f ca="1">_xlfn.RANK.EQ(H13,$H$6:$H$17,0)+COUNTIF($H$6:$H13,H13)-1</f>
        <v>8</v>
      </c>
      <c r="T13" s="45" t="str">
        <f ca="1" t="shared" si="4"/>
        <v>寿光0件</v>
      </c>
      <c r="U13" s="57">
        <f ca="1">_xlfn.RANK.EQ(D13,$D$6:$D$17,0)+COUNTIF($D$6:$D13,D13)-1</f>
        <v>8</v>
      </c>
      <c r="V13" s="47" t="str">
        <f ca="1" t="shared" si="5"/>
        <v/>
      </c>
      <c r="W13" s="47">
        <f ca="1" t="shared" si="6"/>
        <v>0</v>
      </c>
      <c r="X13" s="47" t="str">
        <f ca="1" t="shared" si="7"/>
        <v/>
      </c>
      <c r="Y13" s="47">
        <v>11</v>
      </c>
      <c r="Z13" s="58">
        <f ca="1">_xlfn.RANK.EQ(E13,$E$6:$E$17,0)+COUNTIF($E$6:$E13,E13)-1</f>
        <v>8</v>
      </c>
      <c r="AA13" s="58" t="str">
        <f ca="1" t="shared" si="8"/>
        <v/>
      </c>
      <c r="AB13" s="59">
        <f ca="1" t="shared" si="9"/>
        <v>0</v>
      </c>
      <c r="AC13" t="str">
        <f ca="1" t="shared" si="10"/>
        <v/>
      </c>
      <c r="AD13">
        <v>11</v>
      </c>
    </row>
    <row r="14" ht="16.5" customHeight="1" spans="1:30">
      <c r="A14" s="38">
        <v>9</v>
      </c>
      <c r="B14" s="38" t="s">
        <v>22</v>
      </c>
      <c r="C14" s="38">
        <f ca="1">COUNTIFS(督办单!L:L,B:B,督办单!M:M,$M$6,督办单!P:P,"无",督办单!C:C,"*一级*")</f>
        <v>0</v>
      </c>
      <c r="D14" s="38">
        <f ca="1">COUNTIFS(督办单!L:L,B:B,督办单!M:M,$M$6,督办单!P:P,"7天内",督办单!C:C,"*一级*")</f>
        <v>0</v>
      </c>
      <c r="E14" s="38">
        <f ca="1">COUNTIFS(督办单!L:L,B:B,督办单!M:M,$M$6,督办单!P:P,"30天内",督办单!C:C,"*一级*")</f>
        <v>0</v>
      </c>
      <c r="F14" s="38">
        <f ca="1">COUNTIFS(督办单!L:L,B:B,督办单!M:M,$M$6,督办单!P:P,"60天内",督办单!C:C,"*一级*")</f>
        <v>0</v>
      </c>
      <c r="G14" s="38">
        <f ca="1">COUNTIFS(督办单!L:L,B:B,督办单!M:M,$M$6,督办单!P:P,"90天内",督办单!C:C,"*一级*")</f>
        <v>0</v>
      </c>
      <c r="H14" s="38">
        <f ca="1">COUNTIFS(督办单!L:L,B:B,督办单!C:C,"*一级*",督办单!M:M,$M$6)</f>
        <v>0</v>
      </c>
      <c r="I14" s="46" t="e">
        <f ca="1">COUNTIFS(督办单!L:L,B:B,督办单!C:C,"*一级*",督办单!M:M,$M$6)/(COUNTIFS(累计派单!R:R,B:B,累计派单!S:S,$M$6)-COUNTIFS(累计派单!R:R,B:B,累计派单!I:I,"*业务受理*",累计派单!S:S,$M$6))</f>
        <v>#DIV/0!</v>
      </c>
      <c r="J14" s="38">
        <f>COUNTIFS(督办单!L:L,B:B,督办单!C:C,"*一级*")</f>
        <v>20</v>
      </c>
      <c r="K14" s="46">
        <f>J14/(COUNTIFS(累计派单!R:R,B:B)-COUNTIFS(累计派单!R:R,B:B,累计派单!I:I,"*业务受理*")-COUNTIFS(累计派单!I:I,"*客户咨询*"))</f>
        <v>0.0286532951289398</v>
      </c>
      <c r="L14" s="38" t="s">
        <v>22</v>
      </c>
      <c r="O14" s="45">
        <f t="shared" si="0"/>
        <v>9</v>
      </c>
      <c r="P14" s="45" t="str">
        <f t="shared" si="1"/>
        <v>高密(2.87%)</v>
      </c>
      <c r="Q14" s="45" t="e">
        <f ca="1" t="shared" si="2"/>
        <v>#DIV/0!</v>
      </c>
      <c r="R14" s="45" t="e">
        <f ca="1" t="shared" si="3"/>
        <v>#DIV/0!</v>
      </c>
      <c r="S14" s="56">
        <f ca="1">_xlfn.RANK.EQ(H14,$H$6:$H$17,0)+COUNTIF($H$6:$H14,H14)-1</f>
        <v>9</v>
      </c>
      <c r="T14" s="45" t="str">
        <f ca="1" t="shared" si="4"/>
        <v>高密0件</v>
      </c>
      <c r="U14" s="57">
        <f ca="1">_xlfn.RANK.EQ(D14,$D$6:$D$17,0)+COUNTIF($D$6:$D14,D14)-1</f>
        <v>9</v>
      </c>
      <c r="V14" s="47" t="str">
        <f ca="1" t="shared" si="5"/>
        <v/>
      </c>
      <c r="W14" s="47">
        <f ca="1" t="shared" si="6"/>
        <v>0</v>
      </c>
      <c r="X14" s="47" t="str">
        <f ca="1" t="shared" si="7"/>
        <v/>
      </c>
      <c r="Y14" s="47">
        <v>12</v>
      </c>
      <c r="Z14" s="58">
        <f ca="1">_xlfn.RANK.EQ(E14,$E$6:$E$17,0)+COUNTIF($E$6:$E14,E14)-1</f>
        <v>9</v>
      </c>
      <c r="AA14" s="58" t="str">
        <f ca="1" t="shared" si="8"/>
        <v/>
      </c>
      <c r="AB14" s="59">
        <f ca="1" t="shared" si="9"/>
        <v>0</v>
      </c>
      <c r="AC14" t="str">
        <f ca="1" t="shared" si="10"/>
        <v/>
      </c>
      <c r="AD14">
        <v>12</v>
      </c>
    </row>
    <row r="15" ht="16.5" customHeight="1" spans="1:28">
      <c r="A15" s="38">
        <v>10</v>
      </c>
      <c r="B15" s="38" t="s">
        <v>23</v>
      </c>
      <c r="C15" s="38">
        <f ca="1">COUNTIFS(督办单!L:L,B:B,督办单!M:M,$M$6,督办单!P:P,"无",督办单!C:C,"*一级*")</f>
        <v>0</v>
      </c>
      <c r="D15" s="38">
        <f ca="1">COUNTIFS(督办单!L:L,B:B,督办单!M:M,$M$6,督办单!P:P,"7天内",督办单!C:C,"*一级*")</f>
        <v>0</v>
      </c>
      <c r="E15" s="38">
        <f ca="1">COUNTIFS(督办单!L:L,B:B,督办单!M:M,$M$6,督办单!P:P,"30天内",督办单!C:C,"*一级*")</f>
        <v>0</v>
      </c>
      <c r="F15" s="38">
        <f ca="1">COUNTIFS(督办单!L:L,B:B,督办单!M:M,$M$6,督办单!P:P,"60天内",督办单!C:C,"*一级*")</f>
        <v>0</v>
      </c>
      <c r="G15" s="38">
        <f ca="1">COUNTIFS(督办单!L:L,B:B,督办单!M:M,$M$6,督办单!P:P,"90天内",督办单!C:C,"*一级*")</f>
        <v>0</v>
      </c>
      <c r="H15" s="38">
        <f ca="1">COUNTIFS(督办单!L:L,B:B,督办单!C:C,"*一级*",督办单!M:M,$M$6)</f>
        <v>0</v>
      </c>
      <c r="I15" s="46" t="e">
        <f ca="1">COUNTIFS(督办单!L:L,B:B,督办单!C:C,"*一级*",督办单!M:M,$M$6)/(COUNTIFS(累计派单!R:R,B:B,累计派单!S:S,$M$6)-COUNTIFS(累计派单!R:R,B:B,累计派单!I:I,"*业务受理*",累计派单!S:S,$M$6))</f>
        <v>#DIV/0!</v>
      </c>
      <c r="J15" s="38">
        <f>COUNTIFS(督办单!L:L,B:B,督办单!C:C,"*一级*")</f>
        <v>24</v>
      </c>
      <c r="K15" s="46">
        <f>J15/(COUNTIFS(累计派单!R:R,B:B)-COUNTIFS(累计派单!R:R,B:B,累计派单!I:I,"*业务受理*")-COUNTIFS(累计派单!I:I,"*客户咨询*"))</f>
        <v>0.0269058295964126</v>
      </c>
      <c r="L15" s="38" t="s">
        <v>23</v>
      </c>
      <c r="O15" s="45">
        <f t="shared" si="0"/>
        <v>10</v>
      </c>
      <c r="P15" s="45" t="str">
        <f t="shared" si="1"/>
        <v>青州(2.69%)</v>
      </c>
      <c r="Q15" s="45" t="e">
        <f ca="1" t="shared" si="2"/>
        <v>#DIV/0!</v>
      </c>
      <c r="R15" s="45" t="e">
        <f ca="1" t="shared" si="3"/>
        <v>#DIV/0!</v>
      </c>
      <c r="S15" s="56">
        <f ca="1">_xlfn.RANK.EQ(H15,$H$6:$H$17,0)+COUNTIF($H$6:$H15,H15)-1</f>
        <v>10</v>
      </c>
      <c r="T15" s="45" t="str">
        <f ca="1" t="shared" si="4"/>
        <v>青州0件</v>
      </c>
      <c r="U15" s="57">
        <f ca="1">_xlfn.RANK.EQ(D15,$D$6:$D$17,0)+COUNTIF($D$6:$D15,D15)-1</f>
        <v>10</v>
      </c>
      <c r="V15" s="47" t="str">
        <f ca="1" t="shared" si="5"/>
        <v/>
      </c>
      <c r="W15" s="47">
        <f ca="1" t="shared" si="6"/>
        <v>0</v>
      </c>
      <c r="X15" s="47"/>
      <c r="Y15" s="47"/>
      <c r="Z15" s="58">
        <f ca="1">_xlfn.RANK.EQ(E15,$E$6:$E$17,0)+COUNTIF($E$6:$E15,E15)-1</f>
        <v>10</v>
      </c>
      <c r="AA15" s="58" t="str">
        <f ca="1" t="shared" si="8"/>
        <v/>
      </c>
      <c r="AB15" s="59">
        <f ca="1" t="shared" si="9"/>
        <v>0</v>
      </c>
    </row>
    <row r="16" ht="16.5" customHeight="1" spans="1:28">
      <c r="A16" s="38">
        <v>11</v>
      </c>
      <c r="B16" s="38" t="s">
        <v>24</v>
      </c>
      <c r="C16" s="38">
        <f ca="1">COUNTIFS(督办单!L:L,B:B,督办单!M:M,$M$6,督办单!P:P,"无",督办单!C:C,"*一级*")</f>
        <v>0</v>
      </c>
      <c r="D16" s="38">
        <f ca="1">COUNTIFS(督办单!L:L,B:B,督办单!M:M,$M$6,督办单!P:P,"7天内",督办单!C:C,"*一级*")</f>
        <v>0</v>
      </c>
      <c r="E16" s="38">
        <f ca="1">COUNTIFS(督办单!L:L,B:B,督办单!M:M,$M$6,督办单!P:P,"30天内",督办单!C:C,"*一级*")</f>
        <v>0</v>
      </c>
      <c r="F16" s="38">
        <f ca="1">COUNTIFS(督办单!L:L,B:B,督办单!M:M,$M$6,督办单!P:P,"60天内",督办单!C:C,"*一级*")</f>
        <v>0</v>
      </c>
      <c r="G16" s="38">
        <f ca="1">COUNTIFS(督办单!L:L,B:B,督办单!M:M,$M$6,督办单!P:P,"90天内",督办单!C:C,"*一级*")</f>
        <v>0</v>
      </c>
      <c r="H16" s="38">
        <f ca="1">COUNTIFS(督办单!L:L,B:B,督办单!C:C,"*一级*",督办单!M:M,$M$6)</f>
        <v>0</v>
      </c>
      <c r="I16" s="46" t="e">
        <f ca="1">COUNTIFS(督办单!L:L,B:B,督办单!C:C,"*一级*",督办单!M:M,$M$6)/(COUNTIFS(累计派单!R:R,B:B,累计派单!S:S,$M$6)-COUNTIFS(累计派单!R:R,B:B,累计派单!I:I,"*业务受理*",累计派单!S:S,$M$6))</f>
        <v>#DIV/0!</v>
      </c>
      <c r="J16" s="38">
        <f>COUNTIFS(督办单!L:L,B:B,督办单!C:C,"*一级*")</f>
        <v>16</v>
      </c>
      <c r="K16" s="46">
        <f>J16/(COUNTIFS(累计派单!R:R,B:B)-COUNTIFS(累计派单!R:R,B:B,累计派单!I:I,"*业务受理*")-COUNTIFS(累计派单!I:I,"*客户咨询*"))</f>
        <v>0.0221914008321775</v>
      </c>
      <c r="L16" s="38" t="s">
        <v>24</v>
      </c>
      <c r="O16" s="45">
        <f t="shared" si="0"/>
        <v>11</v>
      </c>
      <c r="P16" s="45" t="str">
        <f t="shared" si="1"/>
        <v>诸城(2.22%)</v>
      </c>
      <c r="Q16" s="45" t="e">
        <f ca="1" t="shared" si="2"/>
        <v>#DIV/0!</v>
      </c>
      <c r="R16" s="45" t="e">
        <f ca="1" t="shared" si="3"/>
        <v>#DIV/0!</v>
      </c>
      <c r="S16" s="56">
        <f ca="1">_xlfn.RANK.EQ(H16,$H$6:$H$17,0)+COUNTIF($H$6:$H16,H16)-1</f>
        <v>11</v>
      </c>
      <c r="T16" s="45" t="str">
        <f ca="1" t="shared" si="4"/>
        <v>诸城0件</v>
      </c>
      <c r="U16" s="57">
        <f ca="1">_xlfn.RANK.EQ(D16,$D$6:$D$17,0)+COUNTIF($D$6:$D16,D16)-1</f>
        <v>11</v>
      </c>
      <c r="V16" s="47" t="str">
        <f ca="1" t="shared" si="5"/>
        <v/>
      </c>
      <c r="W16" s="47">
        <f ca="1" t="shared" si="6"/>
        <v>0</v>
      </c>
      <c r="X16" s="47"/>
      <c r="Y16" s="47"/>
      <c r="Z16" s="58">
        <f ca="1">_xlfn.RANK.EQ(E16,$E$6:$E$17,0)+COUNTIF($E$6:$E16,E16)-1</f>
        <v>11</v>
      </c>
      <c r="AA16" s="58" t="str">
        <f ca="1" t="shared" si="8"/>
        <v/>
      </c>
      <c r="AB16" s="59">
        <f ca="1" t="shared" si="9"/>
        <v>0</v>
      </c>
    </row>
    <row r="17" ht="16.5" customHeight="1" spans="1:28">
      <c r="A17" s="38">
        <v>12</v>
      </c>
      <c r="B17" s="38" t="s">
        <v>25</v>
      </c>
      <c r="C17" s="38">
        <f ca="1">COUNTIFS(督办单!L:L,B:B,督办单!M:M,$M$6,督办单!P:P,"无",督办单!C:C,"*一级*")</f>
        <v>0</v>
      </c>
      <c r="D17" s="38">
        <f ca="1">COUNTIFS(督办单!L:L,B:B,督办单!M:M,$M$6,督办单!P:P,"7天内",督办单!C:C,"*一级*")</f>
        <v>0</v>
      </c>
      <c r="E17" s="38">
        <f ca="1">COUNTIFS(督办单!L:L,B:B,督办单!M:M,$M$6,督办单!P:P,"30天内",督办单!C:C,"*一级*")</f>
        <v>0</v>
      </c>
      <c r="F17" s="38">
        <f ca="1">COUNTIFS(督办单!L:L,B:B,督办单!M:M,$M$6,督办单!P:P,"60天内",督办单!C:C,"*一级*")</f>
        <v>0</v>
      </c>
      <c r="G17" s="38">
        <f ca="1">COUNTIFS(督办单!L:L,B:B,督办单!M:M,$M$6,督办单!P:P,"90天内",督办单!C:C,"*一级*")</f>
        <v>0</v>
      </c>
      <c r="H17" s="38">
        <f ca="1">COUNTIFS(督办单!L:L,B:B,督办单!C:C,"*一级*",督办单!M:M,$M$6)</f>
        <v>0</v>
      </c>
      <c r="I17" s="46" t="e">
        <f ca="1">COUNTIFS(督办单!L:L,B:B,督办单!C:C,"*一级*",督办单!M:M,$M$6)/(COUNTIFS(累计派单!R:R,B:B,累计派单!S:S,$M$6)-COUNTIFS(累计派单!R:R,B:B,累计派单!I:I,"*业务受理*",累计派单!S:S,$M$6))</f>
        <v>#DIV/0!</v>
      </c>
      <c r="J17" s="38">
        <f>COUNTIFS(督办单!L:L,B:B,督办单!C:C,"*一级*")</f>
        <v>5</v>
      </c>
      <c r="K17" s="46">
        <f>J17/(COUNTIFS(累计派单!R:R,B:B)-COUNTIFS(累计派单!R:R,B:B,累计派单!I:I,"*业务受理*")-COUNTIFS(累计派单!I:I,"*客户咨询*"))</f>
        <v>0.021551724137931</v>
      </c>
      <c r="L17" s="38" t="s">
        <v>25</v>
      </c>
      <c r="O17" s="45">
        <f t="shared" si="0"/>
        <v>12</v>
      </c>
      <c r="P17" s="45" t="str">
        <f t="shared" si="1"/>
        <v>昌乐(2.16%)</v>
      </c>
      <c r="Q17" s="45" t="e">
        <f ca="1" t="shared" si="2"/>
        <v>#DIV/0!</v>
      </c>
      <c r="R17" s="45" t="e">
        <f ca="1" t="shared" si="3"/>
        <v>#DIV/0!</v>
      </c>
      <c r="S17" s="56">
        <f ca="1">_xlfn.RANK.EQ(H17,$H$6:$H$17,0)+COUNTIF($H$6:$H17,H17)-1</f>
        <v>12</v>
      </c>
      <c r="T17" s="45" t="str">
        <f ca="1" t="shared" si="4"/>
        <v>昌乐0件</v>
      </c>
      <c r="U17" s="57">
        <f ca="1">_xlfn.RANK.EQ(D17,$D$6:$D$17,0)+COUNTIF($D$6:$D17,D17)-1</f>
        <v>12</v>
      </c>
      <c r="V17" s="47" t="str">
        <f ca="1" t="shared" si="5"/>
        <v/>
      </c>
      <c r="W17" s="47">
        <f ca="1" t="shared" si="6"/>
        <v>0</v>
      </c>
      <c r="X17" s="47"/>
      <c r="Y17" s="47"/>
      <c r="Z17" s="58">
        <f ca="1">_xlfn.RANK.EQ(E17,$E$6:$E$17,0)+COUNTIF($E$6:$E17,E17)-1</f>
        <v>12</v>
      </c>
      <c r="AA17" s="58" t="str">
        <f ca="1" t="shared" si="8"/>
        <v/>
      </c>
      <c r="AB17" s="59">
        <f ca="1" t="shared" si="9"/>
        <v>0</v>
      </c>
    </row>
    <row r="18" ht="16.5" customHeight="1" spans="1:12">
      <c r="A18" s="41" t="s">
        <v>26</v>
      </c>
      <c r="B18" s="8"/>
      <c r="C18" s="38">
        <f ca="1" t="shared" ref="C18:H18" si="11">SUM(C6:C17)</f>
        <v>0</v>
      </c>
      <c r="D18" s="38">
        <f ca="1" t="shared" si="11"/>
        <v>0</v>
      </c>
      <c r="E18" s="38">
        <f ca="1" t="shared" si="11"/>
        <v>0</v>
      </c>
      <c r="F18" s="38">
        <f ca="1" t="shared" si="11"/>
        <v>0</v>
      </c>
      <c r="G18" s="38">
        <f ca="1" t="shared" si="11"/>
        <v>0</v>
      </c>
      <c r="H18" s="38">
        <f ca="1" t="shared" si="11"/>
        <v>0</v>
      </c>
      <c r="I18" s="46" t="e">
        <f ca="1">H18/(COUNTIFS(累计派单!S:S,$M$6)-COUNTIFS(累计派单!I:I,"*业务受理*",累计派单!S:S,$M$6)-COUNTIFS(累计派单!I:I,"*修复*",累计派单!S:S,$M$6)-COUNTIFS(累计派单!I:I,"*客户咨询*",累计派单!S:S,$M$6))</f>
        <v>#DIV/0!</v>
      </c>
      <c r="J18" s="38">
        <f>SUM(J6:J17)</f>
        <v>282</v>
      </c>
      <c r="K18" s="46">
        <f>J18/(COUNTIFS(累计派单!C:C,"潍坊")-COUNTIFS(累计派单!I:I,"*业务受理*")-COUNTIFS(累计派单!I:I,"*客户咨询*"))</f>
        <v>0.0362700964630225</v>
      </c>
      <c r="L18" s="38" t="s">
        <v>26</v>
      </c>
    </row>
    <row r="19" spans="2:12">
      <c r="B19"/>
      <c r="C19"/>
      <c r="D19"/>
      <c r="E19"/>
      <c r="F19"/>
      <c r="G19"/>
      <c r="H19"/>
      <c r="I19"/>
      <c r="J19"/>
      <c r="K19"/>
      <c r="L19"/>
    </row>
    <row r="20" spans="2:12">
      <c r="B20"/>
      <c r="C20" s="43" t="e">
        <f ca="1">"关于10086投诉一级督办占比的通报-截止"&amp;N6&amp;"日
一、整体情况：
  1、截止"&amp;N6&amp;"日，累计产生一级督办单"&amp;J18&amp;"件，一级督办单占比"&amp;ROUND(K18*100,2)&amp;"%。
  2、一级督办单累计增长："&amp;P5&amp;"较高。
二、单日情况：   
  1、"&amp;R5&amp;"较多。   
  2、"&amp;N6&amp;"日新增"&amp;H18&amp;"件："&amp;T5&amp;"较多。   
三、分析情况：     
  1、无重复投诉（重点客户、网课）："&amp;C18&amp;"件。     
  2、7天内重复投诉"&amp;D18&amp;"件："&amp;U2&amp;"。     
  3、大于7天小于30天"&amp;E18&amp;"件："&amp;Z2&amp;"。"</f>
        <v>#N/A</v>
      </c>
      <c r="K20"/>
      <c r="L20"/>
    </row>
    <row r="21" spans="2:12">
      <c r="B21"/>
      <c r="K21" s="1"/>
      <c r="L21" s="1"/>
    </row>
    <row r="22" spans="2:12">
      <c r="B22"/>
      <c r="K22" s="1"/>
      <c r="L22" s="1"/>
    </row>
    <row r="23" spans="2:12">
      <c r="B23"/>
      <c r="K23" s="1"/>
      <c r="L23" s="1"/>
    </row>
    <row r="24" spans="2:12">
      <c r="B24"/>
      <c r="K24" s="1"/>
      <c r="L24" s="1"/>
    </row>
    <row r="25" spans="2:12">
      <c r="B25"/>
      <c r="K25" s="1"/>
      <c r="L25" s="1"/>
    </row>
    <row r="26" spans="2:12">
      <c r="B26"/>
      <c r="K26" s="1"/>
      <c r="L26" s="1"/>
    </row>
    <row r="27" spans="1:12">
      <c r="A27"/>
      <c r="B27"/>
      <c r="K27"/>
      <c r="L27"/>
    </row>
    <row r="28" spans="1:12">
      <c r="A28"/>
      <c r="B28"/>
      <c r="K28"/>
      <c r="L28"/>
    </row>
    <row r="29" spans="1:12">
      <c r="A29"/>
      <c r="B29"/>
      <c r="K29"/>
      <c r="L29"/>
    </row>
    <row r="30" spans="1:12">
      <c r="A30"/>
      <c r="B30"/>
      <c r="K30"/>
      <c r="L30"/>
    </row>
    <row r="31" spans="1:12">
      <c r="A31"/>
      <c r="B31"/>
      <c r="C31" s="44"/>
      <c r="D31" s="44"/>
      <c r="E31" s="44"/>
      <c r="F31" s="44"/>
      <c r="G31" s="44"/>
      <c r="H31" s="44"/>
      <c r="I31" s="44"/>
      <c r="J31" s="44"/>
      <c r="K31"/>
      <c r="L31"/>
    </row>
    <row r="32" spans="2:12">
      <c r="B32"/>
      <c r="C32" s="44"/>
      <c r="D32" s="44"/>
      <c r="E32" s="44"/>
      <c r="F32" s="44"/>
      <c r="G32" s="44"/>
      <c r="H32" s="44"/>
      <c r="I32" s="44"/>
      <c r="J32" s="44"/>
      <c r="K32"/>
      <c r="L32"/>
    </row>
  </sheetData>
  <sortState ref="B6:L17">
    <sortCondition ref="K6:K17" descending="1"/>
  </sortState>
  <mergeCells count="19">
    <mergeCell ref="A1:L1"/>
    <mergeCell ref="C2:I2"/>
    <mergeCell ref="C3:G3"/>
    <mergeCell ref="A18:B18"/>
    <mergeCell ref="A2:A5"/>
    <mergeCell ref="B2:B5"/>
    <mergeCell ref="C4:C5"/>
    <mergeCell ref="D4:D5"/>
    <mergeCell ref="E4:E5"/>
    <mergeCell ref="F4:F5"/>
    <mergeCell ref="G4:G5"/>
    <mergeCell ref="H3:H5"/>
    <mergeCell ref="I3:I5"/>
    <mergeCell ref="J2:J5"/>
    <mergeCell ref="K2:K5"/>
    <mergeCell ref="L2:L5"/>
    <mergeCell ref="C20:J30"/>
    <mergeCell ref="U2:W5"/>
    <mergeCell ref="Z2:AB5"/>
  </mergeCells>
  <conditionalFormatting sqref="C6:C17">
    <cfRule type="top10" dxfId="0" priority="7" rank="3"/>
    <cfRule type="cellIs" priority="6" stopIfTrue="1" operator="equal">
      <formula>0</formula>
    </cfRule>
  </conditionalFormatting>
  <conditionalFormatting sqref="D6:D17">
    <cfRule type="top10" dxfId="0" priority="5" rank="3"/>
    <cfRule type="cellIs" priority="4" stopIfTrue="1" operator="equal">
      <formula>0</formula>
    </cfRule>
  </conditionalFormatting>
  <conditionalFormatting sqref="E6:E17">
    <cfRule type="top10" dxfId="0" priority="9" rank="3"/>
    <cfRule type="cellIs" priority="8" stopIfTrue="1" operator="equal">
      <formula>0</formula>
    </cfRule>
  </conditionalFormatting>
  <conditionalFormatting sqref="F6:F17">
    <cfRule type="top10" dxfId="0" priority="12" rank="3"/>
    <cfRule type="cellIs" priority="2" stopIfTrue="1" operator="equal">
      <formula>0</formula>
    </cfRule>
  </conditionalFormatting>
  <conditionalFormatting sqref="G6:G17">
    <cfRule type="top10" dxfId="0" priority="11" rank="3"/>
    <cfRule type="cellIs" priority="3" stopIfTrue="1" operator="equal">
      <formula>0</formula>
    </cfRule>
  </conditionalFormatting>
  <conditionalFormatting sqref="H6:H17">
    <cfRule type="top10" dxfId="0" priority="10" rank="3"/>
  </conditionalFormatting>
  <conditionalFormatting sqref="I6:I17">
    <cfRule type="top10" dxfId="1" priority="13" rank="3"/>
  </conditionalFormatting>
  <conditionalFormatting sqref="J6:J17">
    <cfRule type="top10" dxfId="0" priority="1" rank="3"/>
  </conditionalFormatting>
  <conditionalFormatting sqref="K6:K18">
    <cfRule type="top10" dxfId="2" priority="14" rank="3"/>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FF00"/>
  </sheetPr>
  <dimension ref="A1:Q283"/>
  <sheetViews>
    <sheetView zoomScale="85" zoomScaleNormal="85" workbookViewId="0">
      <pane ySplit="1" topLeftCell="A236" activePane="bottomLeft" state="frozen"/>
      <selection/>
      <selection pane="bottomLeft" activeCell="D271" sqref="D271"/>
    </sheetView>
  </sheetViews>
  <sheetFormatPr defaultColWidth="9" defaultRowHeight="14.25" customHeight="1"/>
  <cols>
    <col min="1" max="1" width="28.0833333333333" style="3" customWidth="1"/>
    <col min="2" max="2" width="8.75" style="31" customWidth="1"/>
    <col min="3" max="3" width="24.4083333333333" style="3" customWidth="1"/>
    <col min="4" max="4" width="25.625" style="3" customWidth="1"/>
    <col min="5" max="5" width="20.375" style="3" customWidth="1"/>
    <col min="6" max="6" width="7.625" style="3" customWidth="1"/>
    <col min="7" max="7" width="9" style="3" customWidth="1"/>
    <col min="8" max="8" width="12.625" style="3" customWidth="1"/>
    <col min="9" max="9" width="26.75" style="3" customWidth="1"/>
    <col min="10" max="10" width="34.625" style="3" customWidth="1"/>
    <col min="11" max="11" width="9" style="21" customWidth="1"/>
    <col min="12" max="12" width="9" style="3" customWidth="1"/>
    <col min="13" max="13" width="18.25" style="3" customWidth="1"/>
    <col min="14" max="14" width="17.875" style="3" customWidth="1"/>
    <col min="15" max="15" width="7" style="3" customWidth="1"/>
    <col min="16" max="16" width="7.125" style="3" customWidth="1"/>
    <col min="17" max="17" width="8.375" style="4" customWidth="1"/>
    <col min="18" max="16384" width="9" style="3" customWidth="1"/>
  </cols>
  <sheetData>
    <row r="1" s="33" customFormat="1" ht="35" customHeight="1" spans="1:17">
      <c r="A1" s="21" t="s">
        <v>27</v>
      </c>
      <c r="B1" s="21" t="s">
        <v>28</v>
      </c>
      <c r="C1" s="21" t="s">
        <v>29</v>
      </c>
      <c r="D1" s="21" t="s">
        <v>30</v>
      </c>
      <c r="E1" s="21" t="s">
        <v>31</v>
      </c>
      <c r="F1" s="21" t="s">
        <v>32</v>
      </c>
      <c r="G1" s="21" t="s">
        <v>33</v>
      </c>
      <c r="H1" s="21" t="s">
        <v>34</v>
      </c>
      <c r="I1" s="21" t="s">
        <v>35</v>
      </c>
      <c r="J1" s="21" t="s">
        <v>36</v>
      </c>
      <c r="K1" s="21" t="s">
        <v>37</v>
      </c>
      <c r="L1" s="34" t="str">
        <f t="shared" ref="L1:L64" si="0">IF(OR(LEFT(G1,2)="高新"),"奎文",IF(LEFT(G1,2)="峡山","坊子",IF(LEFT(G1,2)="滨海","寒亭",LEFT(G1,2))))</f>
        <v>投诉</v>
      </c>
      <c r="M1" s="34" t="str">
        <f>TEXT(B1,"yyyymmdd")</f>
        <v>督办工单发起时间</v>
      </c>
      <c r="N1" s="35" t="s">
        <v>38</v>
      </c>
      <c r="O1" s="36" t="s">
        <v>39</v>
      </c>
      <c r="P1" s="36" t="s">
        <v>39</v>
      </c>
      <c r="Q1" s="36" t="s">
        <v>40</v>
      </c>
    </row>
    <row r="2" ht="13.5" customHeight="1" spans="1:17">
      <c r="A2" t="s">
        <v>41</v>
      </c>
      <c r="B2" t="s">
        <v>42</v>
      </c>
      <c r="C2" t="s">
        <v>43</v>
      </c>
      <c r="D2" t="s">
        <v>44</v>
      </c>
      <c r="E2" t="s">
        <v>45</v>
      </c>
      <c r="F2" t="s">
        <v>46</v>
      </c>
      <c r="G2" t="s">
        <v>47</v>
      </c>
      <c r="H2" t="s">
        <v>48</v>
      </c>
      <c r="I2" t="s">
        <v>49</v>
      </c>
      <c r="J2" t="s">
        <v>50</v>
      </c>
      <c r="K2" t="s">
        <v>51</v>
      </c>
      <c r="L2" t="str">
        <f t="shared" si="0"/>
        <v>诸城</v>
      </c>
      <c r="M2" t="str">
        <f t="shared" ref="M2:M65" si="1">TEXT(B2,"mmdd")</f>
        <v>0703</v>
      </c>
      <c r="N2" t="str">
        <f>VLOOKUP(I2,累计派单!A:O,15,0)</f>
        <v>dw3_jk_liuyong</v>
      </c>
      <c r="O2">
        <f t="shared" ref="O2:O65" si="2">IF(LEN(J2)&lt;2,0,DATEDIF(DATE(IF(MID(J2,9,2)="23",2023,2024),MID(J2,11,2),MID(J2,13,2)),B2,"d"))</f>
        <v>63</v>
      </c>
      <c r="P2" t="str">
        <f t="shared" ref="P2:P65" si="3">IF(O2=0,"无",IF(O2&lt;8,"7天内",IF(O2&lt;31,"30天内",IF(O2&lt;61,"60天内",IF(O2&lt;91,"90天内")))))</f>
        <v>90天内</v>
      </c>
      <c r="Q2" t="str">
        <f>VLOOKUP(I:I,累计派单!A:M,13,0)</f>
        <v>家客铁通潍坊诸城-兴华东路城区装维组</v>
      </c>
    </row>
    <row r="3" ht="13.5" customHeight="1" spans="1:17">
      <c r="A3" t="s">
        <v>52</v>
      </c>
      <c r="B3" t="s">
        <v>53</v>
      </c>
      <c r="C3" t="s">
        <v>54</v>
      </c>
      <c r="D3" t="s">
        <v>55</v>
      </c>
      <c r="E3" t="s">
        <v>56</v>
      </c>
      <c r="F3" t="s">
        <v>46</v>
      </c>
      <c r="G3" t="s">
        <v>57</v>
      </c>
      <c r="H3" t="s">
        <v>58</v>
      </c>
      <c r="I3" t="s">
        <v>59</v>
      </c>
      <c r="J3" t="s">
        <v>60</v>
      </c>
      <c r="K3" t="s">
        <v>61</v>
      </c>
      <c r="L3" t="str">
        <f t="shared" si="0"/>
        <v>安丘</v>
      </c>
      <c r="M3" t="str">
        <f t="shared" si="1"/>
        <v>0703</v>
      </c>
      <c r="N3" t="str">
        <f>VLOOKUP(I3,累计派单!A:O,15,0)</f>
        <v>dw3_jk_yvshubo</v>
      </c>
      <c r="O3">
        <f t="shared" si="2"/>
        <v>46</v>
      </c>
      <c r="P3" t="str">
        <f t="shared" si="3"/>
        <v>60天内</v>
      </c>
      <c r="Q3" t="str">
        <f>VLOOKUP(I:I,累计派单!A:M,13,0)</f>
        <v>家客铁通潍坊安丘-刘家尧乡镇装维组</v>
      </c>
    </row>
    <row r="4" ht="13.5" customHeight="1" spans="1:17">
      <c r="A4" t="s">
        <v>62</v>
      </c>
      <c r="B4" t="s">
        <v>63</v>
      </c>
      <c r="C4" t="s">
        <v>64</v>
      </c>
      <c r="D4" t="s">
        <v>65</v>
      </c>
      <c r="E4" t="s">
        <v>66</v>
      </c>
      <c r="F4" t="s">
        <v>46</v>
      </c>
      <c r="G4" t="s">
        <v>67</v>
      </c>
      <c r="H4" t="s">
        <v>68</v>
      </c>
      <c r="I4" t="s">
        <v>69</v>
      </c>
      <c r="J4" t="s">
        <v>70</v>
      </c>
      <c r="K4" t="s">
        <v>51</v>
      </c>
      <c r="L4" t="str">
        <f t="shared" si="0"/>
        <v>昌邑</v>
      </c>
      <c r="M4" t="str">
        <f t="shared" si="1"/>
        <v>0703</v>
      </c>
      <c r="N4" t="str">
        <f>VLOOKUP(I4,累计派单!A:O,15,0)</f>
        <v>dw3_jk_wangsongliang</v>
      </c>
      <c r="O4">
        <f t="shared" si="2"/>
        <v>80</v>
      </c>
      <c r="P4" t="str">
        <f t="shared" si="3"/>
        <v>90天内</v>
      </c>
      <c r="Q4" t="str">
        <f>VLOOKUP(I:I,累计派单!A:M,13,0)</f>
        <v>家客铁通潍坊昌邑-城北城区装维组</v>
      </c>
    </row>
    <row r="5" ht="13.5" customHeight="1" spans="1:17">
      <c r="A5" t="s">
        <v>71</v>
      </c>
      <c r="B5" t="s">
        <v>72</v>
      </c>
      <c r="C5" t="s">
        <v>73</v>
      </c>
      <c r="D5" t="s">
        <v>74</v>
      </c>
      <c r="E5" t="s">
        <v>75</v>
      </c>
      <c r="F5" t="s">
        <v>46</v>
      </c>
      <c r="G5" t="s">
        <v>76</v>
      </c>
      <c r="H5" t="s">
        <v>77</v>
      </c>
      <c r="I5" t="s">
        <v>78</v>
      </c>
      <c r="J5" t="s">
        <v>79</v>
      </c>
      <c r="K5" t="s">
        <v>51</v>
      </c>
      <c r="L5" t="str">
        <f t="shared" si="0"/>
        <v>奎文</v>
      </c>
      <c r="M5" t="str">
        <f t="shared" si="1"/>
        <v>0703</v>
      </c>
      <c r="N5" t="str">
        <f>VLOOKUP(I5,累计派单!A:O,15,0)</f>
        <v>dw3_ji_liguolei</v>
      </c>
      <c r="O5">
        <f t="shared" si="2"/>
        <v>11</v>
      </c>
      <c r="P5" t="str">
        <f t="shared" si="3"/>
        <v>30天内</v>
      </c>
      <c r="Q5" t="str">
        <f>VLOOKUP(I:I,累计派单!A:M,13,0)</f>
        <v>家客铁通潍坊奎文-鸢飞路城区装维组</v>
      </c>
    </row>
    <row r="6" ht="13.5" customHeight="1" spans="1:17">
      <c r="A6" t="s">
        <v>80</v>
      </c>
      <c r="B6" t="s">
        <v>81</v>
      </c>
      <c r="C6" t="s">
        <v>82</v>
      </c>
      <c r="D6" t="s">
        <v>83</v>
      </c>
      <c r="E6" t="s">
        <v>84</v>
      </c>
      <c r="F6" t="s">
        <v>46</v>
      </c>
      <c r="G6" t="s">
        <v>67</v>
      </c>
      <c r="H6" t="s">
        <v>85</v>
      </c>
      <c r="I6" t="s">
        <v>86</v>
      </c>
      <c r="J6" t="s">
        <v>87</v>
      </c>
      <c r="K6" t="s">
        <v>61</v>
      </c>
      <c r="L6" t="str">
        <f t="shared" si="0"/>
        <v>昌邑</v>
      </c>
      <c r="M6" t="str">
        <f t="shared" si="1"/>
        <v>0703</v>
      </c>
      <c r="N6" t="str">
        <f>VLOOKUP(I6,累计派单!A:O,15,0)</f>
        <v>dw3_jk_dongwenqi</v>
      </c>
      <c r="O6">
        <f t="shared" si="2"/>
        <v>3</v>
      </c>
      <c r="P6" t="str">
        <f t="shared" si="3"/>
        <v>7天内</v>
      </c>
      <c r="Q6" t="str">
        <f>VLOOKUP(I:I,累计派单!A:M,13,0)</f>
        <v>家客铁通潍坊昌邑-围子乡镇装维组</v>
      </c>
    </row>
    <row r="7" ht="13.5" customHeight="1" spans="1:17">
      <c r="A7" t="s">
        <v>88</v>
      </c>
      <c r="B7" t="s">
        <v>89</v>
      </c>
      <c r="C7" t="s">
        <v>90</v>
      </c>
      <c r="D7" t="s">
        <v>91</v>
      </c>
      <c r="E7" t="s">
        <v>92</v>
      </c>
      <c r="F7" t="s">
        <v>46</v>
      </c>
      <c r="G7" t="s">
        <v>57</v>
      </c>
      <c r="H7" t="s">
        <v>93</v>
      </c>
      <c r="I7" t="s">
        <v>94</v>
      </c>
      <c r="J7" t="s">
        <v>95</v>
      </c>
      <c r="K7" t="s">
        <v>51</v>
      </c>
      <c r="L7" t="str">
        <f t="shared" si="0"/>
        <v>安丘</v>
      </c>
      <c r="M7" t="str">
        <f t="shared" si="1"/>
        <v>0703</v>
      </c>
      <c r="N7" t="str">
        <f>VLOOKUP(I7,累计派单!A:O,15,0)</f>
        <v>dw3_jk_sunhao</v>
      </c>
      <c r="O7">
        <f t="shared" si="2"/>
        <v>37</v>
      </c>
      <c r="P7" t="str">
        <f t="shared" si="3"/>
        <v>60天内</v>
      </c>
      <c r="Q7" t="str">
        <f>VLOOKUP(I:I,累计派单!A:M,13,0)</f>
        <v>家客铁通潍坊安丘-潍安路城区装维组</v>
      </c>
    </row>
    <row r="8" ht="13.5" customHeight="1" spans="1:17">
      <c r="A8" t="s">
        <v>96</v>
      </c>
      <c r="B8" t="s">
        <v>97</v>
      </c>
      <c r="C8" t="s">
        <v>98</v>
      </c>
      <c r="D8" t="s">
        <v>99</v>
      </c>
      <c r="E8" t="s">
        <v>100</v>
      </c>
      <c r="F8" t="s">
        <v>46</v>
      </c>
      <c r="G8" t="s">
        <v>101</v>
      </c>
      <c r="H8" t="s">
        <v>102</v>
      </c>
      <c r="I8" t="s">
        <v>103</v>
      </c>
      <c r="J8" t="s">
        <v>104</v>
      </c>
      <c r="K8" t="s">
        <v>61</v>
      </c>
      <c r="L8" t="str">
        <f t="shared" si="0"/>
        <v>潍城</v>
      </c>
      <c r="M8" t="str">
        <f t="shared" si="1"/>
        <v>0703</v>
      </c>
      <c r="N8" t="str">
        <f>VLOOKUP(I8,累计派单!A:O,15,0)</f>
        <v>dw3_jk_wcfuguangjie</v>
      </c>
      <c r="O8">
        <f t="shared" si="2"/>
        <v>14</v>
      </c>
      <c r="P8" t="str">
        <f t="shared" si="3"/>
        <v>30天内</v>
      </c>
      <c r="Q8" t="str">
        <f>VLOOKUP(I:I,累计派单!A:M,13,0)</f>
        <v>家客铁通潍坊潍城-和平路城区装维组</v>
      </c>
    </row>
    <row r="9" ht="13.5" customHeight="1" spans="1:17">
      <c r="A9" t="s">
        <v>105</v>
      </c>
      <c r="B9" t="s">
        <v>106</v>
      </c>
      <c r="C9" t="s">
        <v>107</v>
      </c>
      <c r="D9" t="s">
        <v>108</v>
      </c>
      <c r="E9" t="s">
        <v>109</v>
      </c>
      <c r="F9" t="s">
        <v>46</v>
      </c>
      <c r="G9" t="s">
        <v>110</v>
      </c>
      <c r="H9" t="s">
        <v>111</v>
      </c>
      <c r="I9" t="s">
        <v>112</v>
      </c>
      <c r="J9" t="s">
        <v>113</v>
      </c>
      <c r="K9" t="s">
        <v>51</v>
      </c>
      <c r="L9" t="str">
        <f t="shared" si="0"/>
        <v>高密</v>
      </c>
      <c r="M9" t="str">
        <f t="shared" si="1"/>
        <v>0703</v>
      </c>
      <c r="N9" t="str">
        <f>VLOOKUP(I9,累计派单!A:O,15,0)</f>
        <v>dw3_jk_gaoqiang</v>
      </c>
      <c r="O9">
        <f t="shared" si="2"/>
        <v>61</v>
      </c>
      <c r="P9" t="str">
        <f t="shared" si="3"/>
        <v>90天内</v>
      </c>
      <c r="Q9" t="str">
        <f>VLOOKUP(I:I,累计派单!A:M,13,0)</f>
        <v>家客铁通潍坊高密-夏庄乡镇装维组</v>
      </c>
    </row>
    <row r="10" ht="13.5" customHeight="1" spans="1:17">
      <c r="A10" t="s">
        <v>114</v>
      </c>
      <c r="B10" t="s">
        <v>115</v>
      </c>
      <c r="C10" t="s">
        <v>116</v>
      </c>
      <c r="D10" t="s">
        <v>117</v>
      </c>
      <c r="E10" t="s">
        <v>118</v>
      </c>
      <c r="F10" t="s">
        <v>46</v>
      </c>
      <c r="G10" t="s">
        <v>119</v>
      </c>
      <c r="H10" t="s">
        <v>120</v>
      </c>
      <c r="I10" t="s">
        <v>121</v>
      </c>
      <c r="J10" t="s">
        <v>122</v>
      </c>
      <c r="K10" t="s">
        <v>51</v>
      </c>
      <c r="L10" t="str">
        <f t="shared" si="0"/>
        <v>寒亭</v>
      </c>
      <c r="M10" t="str">
        <f t="shared" si="1"/>
        <v>0703</v>
      </c>
      <c r="N10" t="str">
        <f>VLOOKUP(I10,累计派单!A:O,15,0)</f>
        <v>dw3_jk_liuxingtao</v>
      </c>
      <c r="O10">
        <f t="shared" si="2"/>
        <v>88</v>
      </c>
      <c r="P10" t="str">
        <f t="shared" si="3"/>
        <v>90天内</v>
      </c>
      <c r="Q10" t="str">
        <f>VLOOKUP(I:I,累计派单!A:M,13,0)</f>
        <v>家客铁通潍坊寒亭-城东城区装维组</v>
      </c>
    </row>
    <row r="11" ht="13.5" customHeight="1" spans="1:17">
      <c r="A11" t="s">
        <v>123</v>
      </c>
      <c r="B11" t="s">
        <v>124</v>
      </c>
      <c r="C11" t="s">
        <v>125</v>
      </c>
      <c r="D11" t="s">
        <v>126</v>
      </c>
      <c r="E11" t="s">
        <v>127</v>
      </c>
      <c r="F11" t="s">
        <v>46</v>
      </c>
      <c r="G11" t="s">
        <v>128</v>
      </c>
      <c r="H11" t="s">
        <v>129</v>
      </c>
      <c r="I11" t="s">
        <v>130</v>
      </c>
      <c r="J11" t="s">
        <v>131</v>
      </c>
      <c r="K11" t="s">
        <v>61</v>
      </c>
      <c r="L11" t="str">
        <f t="shared" si="0"/>
        <v>寿光</v>
      </c>
      <c r="M11" t="str">
        <f t="shared" si="1"/>
        <v>0703</v>
      </c>
      <c r="N11" t="str">
        <f>VLOOKUP(I11,累计派单!A:O,15,0)</f>
        <v>dw3_jk_songyujie</v>
      </c>
      <c r="O11">
        <f t="shared" si="2"/>
        <v>2</v>
      </c>
      <c r="P11" t="str">
        <f t="shared" si="3"/>
        <v>7天内</v>
      </c>
      <c r="Q11" t="str">
        <f>VLOOKUP(I:I,累计派单!A:M,13,0)</f>
        <v>家客铁通潍坊寿光-稻田乡镇装维组</v>
      </c>
    </row>
    <row r="12" ht="13.5" customHeight="1" spans="1:17">
      <c r="A12" t="s">
        <v>132</v>
      </c>
      <c r="B12" t="s">
        <v>133</v>
      </c>
      <c r="C12" t="s">
        <v>134</v>
      </c>
      <c r="D12" t="s">
        <v>135</v>
      </c>
      <c r="E12" t="s">
        <v>136</v>
      </c>
      <c r="F12" t="s">
        <v>46</v>
      </c>
      <c r="G12" t="s">
        <v>137</v>
      </c>
      <c r="H12" t="s">
        <v>138</v>
      </c>
      <c r="I12" t="s">
        <v>139</v>
      </c>
      <c r="J12" t="s">
        <v>140</v>
      </c>
      <c r="K12" t="s">
        <v>51</v>
      </c>
      <c r="L12" t="str">
        <f t="shared" si="0"/>
        <v>青州</v>
      </c>
      <c r="M12" t="str">
        <f t="shared" si="1"/>
        <v>0703</v>
      </c>
      <c r="N12" t="str">
        <f>VLOOKUP(I12,累计派单!A:O,15,0)</f>
        <v>dw3_jk_liuqunbo</v>
      </c>
      <c r="O12">
        <f t="shared" si="2"/>
        <v>3</v>
      </c>
      <c r="P12" t="str">
        <f t="shared" si="3"/>
        <v>7天内</v>
      </c>
      <c r="Q12" t="str">
        <f>VLOOKUP(I:I,累计派单!A:M,13,0)</f>
        <v>家客铁通潍坊青州-何官乡镇装维组</v>
      </c>
    </row>
    <row r="13" ht="13.5" customHeight="1" spans="1:17">
      <c r="A13" t="s">
        <v>141</v>
      </c>
      <c r="B13" t="s">
        <v>142</v>
      </c>
      <c r="C13" t="s">
        <v>143</v>
      </c>
      <c r="D13" t="s">
        <v>144</v>
      </c>
      <c r="E13" t="s">
        <v>145</v>
      </c>
      <c r="F13" t="s">
        <v>46</v>
      </c>
      <c r="G13" t="s">
        <v>146</v>
      </c>
      <c r="H13" t="s">
        <v>147</v>
      </c>
      <c r="I13" t="s">
        <v>148</v>
      </c>
      <c r="J13" t="s">
        <v>149</v>
      </c>
      <c r="K13" t="s">
        <v>51</v>
      </c>
      <c r="L13" t="str">
        <f t="shared" si="0"/>
        <v>临朐</v>
      </c>
      <c r="M13" t="str">
        <f t="shared" si="1"/>
        <v>0703</v>
      </c>
      <c r="N13" t="str">
        <f>VLOOKUP(I13,累计派单!A:O,15,0)</f>
        <v>dw3_jk_zhangjin</v>
      </c>
      <c r="O13">
        <f t="shared" si="2"/>
        <v>63</v>
      </c>
      <c r="P13" t="str">
        <f t="shared" si="3"/>
        <v>90天内</v>
      </c>
      <c r="Q13" t="str">
        <f>VLOOKUP(I:I,累计派单!A:M,13,0)</f>
        <v>家客铁通潍坊临朐-五井乡镇装维组</v>
      </c>
    </row>
    <row r="14" ht="13.5" customHeight="1" spans="1:17">
      <c r="A14" t="s">
        <v>150</v>
      </c>
      <c r="B14" t="s">
        <v>151</v>
      </c>
      <c r="C14" t="s">
        <v>152</v>
      </c>
      <c r="D14" t="s">
        <v>153</v>
      </c>
      <c r="E14" t="s">
        <v>154</v>
      </c>
      <c r="F14" t="s">
        <v>46</v>
      </c>
      <c r="G14" t="s">
        <v>128</v>
      </c>
      <c r="H14" t="s">
        <v>155</v>
      </c>
      <c r="I14" t="s">
        <v>156</v>
      </c>
      <c r="J14" t="s">
        <v>157</v>
      </c>
      <c r="K14" t="s">
        <v>51</v>
      </c>
      <c r="L14" t="str">
        <f t="shared" si="0"/>
        <v>寿光</v>
      </c>
      <c r="M14" t="str">
        <f t="shared" si="1"/>
        <v>0703</v>
      </c>
      <c r="N14" t="str">
        <f>VLOOKUP(I14,累计派单!A:O,15,0)</f>
        <v>dw3_jk_lvhuitao</v>
      </c>
      <c r="O14">
        <f t="shared" si="2"/>
        <v>1</v>
      </c>
      <c r="P14" t="str">
        <f t="shared" si="3"/>
        <v>7天内</v>
      </c>
      <c r="Q14" t="str">
        <f>VLOOKUP(I:I,累计派单!A:M,13,0)</f>
        <v>家客铁通潍坊寿光-洛城乡镇装维组</v>
      </c>
    </row>
    <row r="15" ht="13.5" customHeight="1" spans="1:17">
      <c r="A15" t="s">
        <v>158</v>
      </c>
      <c r="B15" t="s">
        <v>159</v>
      </c>
      <c r="C15" t="s">
        <v>160</v>
      </c>
      <c r="D15" t="s">
        <v>161</v>
      </c>
      <c r="E15" t="s">
        <v>162</v>
      </c>
      <c r="F15" t="s">
        <v>46</v>
      </c>
      <c r="G15" t="s">
        <v>76</v>
      </c>
      <c r="H15" t="s">
        <v>163</v>
      </c>
      <c r="I15" t="s">
        <v>164</v>
      </c>
      <c r="J15" t="s">
        <v>165</v>
      </c>
      <c r="K15" t="s">
        <v>51</v>
      </c>
      <c r="L15" t="str">
        <f t="shared" si="0"/>
        <v>奎文</v>
      </c>
      <c r="M15" t="str">
        <f t="shared" si="1"/>
        <v>0703</v>
      </c>
      <c r="N15" t="str">
        <f>VLOOKUP(I15,累计派单!A:O,15,0)</f>
        <v>dw3_jk_zhangentao</v>
      </c>
      <c r="O15">
        <f t="shared" si="2"/>
        <v>23</v>
      </c>
      <c r="P15" t="str">
        <f t="shared" si="3"/>
        <v>30天内</v>
      </c>
      <c r="Q15" t="str">
        <f>VLOOKUP(I:I,累计派单!A:M,13,0)</f>
        <v>家客铁通潍坊奎文-鸢飞路城区装维组</v>
      </c>
    </row>
    <row r="16" ht="13.5" customHeight="1" spans="1:17">
      <c r="A16" t="s">
        <v>166</v>
      </c>
      <c r="B16" t="s">
        <v>167</v>
      </c>
      <c r="C16" t="s">
        <v>168</v>
      </c>
      <c r="D16" t="s">
        <v>169</v>
      </c>
      <c r="E16" t="s">
        <v>170</v>
      </c>
      <c r="F16" t="s">
        <v>46</v>
      </c>
      <c r="G16" t="s">
        <v>137</v>
      </c>
      <c r="H16" t="s">
        <v>171</v>
      </c>
      <c r="I16" t="s">
        <v>172</v>
      </c>
      <c r="J16" t="s">
        <v>173</v>
      </c>
      <c r="K16" t="s">
        <v>51</v>
      </c>
      <c r="L16" t="str">
        <f t="shared" si="0"/>
        <v>青州</v>
      </c>
      <c r="M16" t="str">
        <f t="shared" si="1"/>
        <v>0704</v>
      </c>
      <c r="N16" t="str">
        <f>VLOOKUP(I16,累计派单!A:O,15,0)</f>
        <v>dw3_jk_zhaojinwei</v>
      </c>
      <c r="O16">
        <f t="shared" si="2"/>
        <v>58</v>
      </c>
      <c r="P16" t="str">
        <f t="shared" si="3"/>
        <v>60天内</v>
      </c>
      <c r="Q16" t="str">
        <f>VLOOKUP(I:I,累计派单!A:M,13,0)</f>
        <v>家客铁通潍坊青州-何官乡镇装维组</v>
      </c>
    </row>
    <row r="17" ht="13.5" customHeight="1" spans="1:17">
      <c r="A17" t="s">
        <v>174</v>
      </c>
      <c r="B17" t="s">
        <v>175</v>
      </c>
      <c r="C17" t="s">
        <v>176</v>
      </c>
      <c r="D17" t="s">
        <v>177</v>
      </c>
      <c r="E17" t="s">
        <v>178</v>
      </c>
      <c r="F17" t="s">
        <v>46</v>
      </c>
      <c r="G17" t="s">
        <v>47</v>
      </c>
      <c r="H17" t="s">
        <v>179</v>
      </c>
      <c r="I17" t="s">
        <v>180</v>
      </c>
      <c r="J17" t="s">
        <v>181</v>
      </c>
      <c r="K17" t="s">
        <v>51</v>
      </c>
      <c r="L17" t="str">
        <f t="shared" si="0"/>
        <v>诸城</v>
      </c>
      <c r="M17" t="str">
        <f t="shared" si="1"/>
        <v>0704</v>
      </c>
      <c r="N17" t="str">
        <f>VLOOKUP(I17,累计派单!A:O,15,0)</f>
        <v>dw3_jk_wangjinkai</v>
      </c>
      <c r="O17">
        <f t="shared" si="2"/>
        <v>59</v>
      </c>
      <c r="P17" t="str">
        <f t="shared" si="3"/>
        <v>60天内</v>
      </c>
      <c r="Q17" t="str">
        <f>VLOOKUP(I:I,累计派单!A:M,13,0)</f>
        <v>家客铁通潍坊诸城-繁荣路城区装维组</v>
      </c>
    </row>
    <row r="18" ht="13.5" customHeight="1" spans="1:17">
      <c r="A18" t="s">
        <v>182</v>
      </c>
      <c r="B18" t="s">
        <v>183</v>
      </c>
      <c r="C18" t="s">
        <v>184</v>
      </c>
      <c r="D18" t="s">
        <v>185</v>
      </c>
      <c r="E18" t="s">
        <v>186</v>
      </c>
      <c r="F18" t="s">
        <v>46</v>
      </c>
      <c r="G18" t="s">
        <v>187</v>
      </c>
      <c r="H18" t="s">
        <v>188</v>
      </c>
      <c r="I18" t="s">
        <v>189</v>
      </c>
      <c r="J18" t="s">
        <v>190</v>
      </c>
      <c r="K18" t="s">
        <v>51</v>
      </c>
      <c r="L18" t="str">
        <f t="shared" si="0"/>
        <v>坊子</v>
      </c>
      <c r="M18" t="str">
        <f t="shared" si="1"/>
        <v>0704</v>
      </c>
      <c r="N18" t="str">
        <f>VLOOKUP(I18,累计派单!A:O,15,0)</f>
        <v>dw3_jk_gaomingwen</v>
      </c>
      <c r="O18">
        <f t="shared" si="2"/>
        <v>63</v>
      </c>
      <c r="P18" t="str">
        <f t="shared" si="3"/>
        <v>90天内</v>
      </c>
      <c r="Q18" t="str">
        <f>VLOOKUP(I:I,累计派单!A:M,13,0)</f>
        <v>家客铁通潍坊坊子-凤凰城区装维组</v>
      </c>
    </row>
    <row r="19" ht="13.5" customHeight="1" spans="1:17">
      <c r="A19" t="s">
        <v>191</v>
      </c>
      <c r="B19" t="s">
        <v>192</v>
      </c>
      <c r="C19" t="s">
        <v>193</v>
      </c>
      <c r="D19" t="s">
        <v>194</v>
      </c>
      <c r="E19" t="s">
        <v>195</v>
      </c>
      <c r="F19" t="s">
        <v>46</v>
      </c>
      <c r="G19" t="s">
        <v>76</v>
      </c>
      <c r="H19" t="s">
        <v>196</v>
      </c>
      <c r="I19" t="s">
        <v>197</v>
      </c>
      <c r="J19" t="s">
        <v>198</v>
      </c>
      <c r="K19" t="s">
        <v>51</v>
      </c>
      <c r="L19" t="str">
        <f t="shared" si="0"/>
        <v>奎文</v>
      </c>
      <c r="M19" t="str">
        <f t="shared" si="1"/>
        <v>0704</v>
      </c>
      <c r="N19" t="str">
        <f>VLOOKUP(I19,累计派单!A:O,15,0)</f>
        <v>dw3_jk_qiaohuibin</v>
      </c>
      <c r="O19">
        <f t="shared" si="2"/>
        <v>38</v>
      </c>
      <c r="P19" t="str">
        <f t="shared" si="3"/>
        <v>60天内</v>
      </c>
      <c r="Q19" t="str">
        <f>VLOOKUP(I:I,累计派单!A:M,13,0)</f>
        <v>家客铁通潍坊奎文-北宫街城区装维组</v>
      </c>
    </row>
    <row r="20" ht="13.5" customHeight="1" spans="1:17">
      <c r="A20" t="s">
        <v>199</v>
      </c>
      <c r="B20" t="s">
        <v>200</v>
      </c>
      <c r="C20" t="s">
        <v>201</v>
      </c>
      <c r="D20" t="s">
        <v>202</v>
      </c>
      <c r="E20" t="s">
        <v>203</v>
      </c>
      <c r="F20" t="s">
        <v>46</v>
      </c>
      <c r="G20" t="s">
        <v>137</v>
      </c>
      <c r="H20" t="s">
        <v>204</v>
      </c>
      <c r="I20" t="s">
        <v>205</v>
      </c>
      <c r="J20" t="s">
        <v>206</v>
      </c>
      <c r="K20" t="s">
        <v>61</v>
      </c>
      <c r="L20" t="str">
        <f t="shared" si="0"/>
        <v>青州</v>
      </c>
      <c r="M20" t="str">
        <f t="shared" si="1"/>
        <v>0704</v>
      </c>
      <c r="N20" t="str">
        <f>VLOOKUP(I20,累计派单!A:O,15,0)</f>
        <v>dw3_jk_xuzhenshan</v>
      </c>
      <c r="O20">
        <f t="shared" si="2"/>
        <v>61</v>
      </c>
      <c r="P20" t="str">
        <f t="shared" si="3"/>
        <v>90天内</v>
      </c>
      <c r="Q20" t="str">
        <f>VLOOKUP(I:I,累计派单!A:M,13,0)</f>
        <v>家客铁通潍坊青州-云门路城区装维组</v>
      </c>
    </row>
    <row r="21" ht="13.5" customHeight="1" spans="1:17">
      <c r="A21" t="s">
        <v>207</v>
      </c>
      <c r="B21" t="s">
        <v>208</v>
      </c>
      <c r="C21" t="s">
        <v>209</v>
      </c>
      <c r="D21" t="s">
        <v>210</v>
      </c>
      <c r="E21" t="s">
        <v>211</v>
      </c>
      <c r="F21" t="s">
        <v>46</v>
      </c>
      <c r="G21" t="s">
        <v>128</v>
      </c>
      <c r="H21" t="s">
        <v>212</v>
      </c>
      <c r="I21" t="s">
        <v>213</v>
      </c>
      <c r="J21" t="s">
        <v>214</v>
      </c>
      <c r="K21" t="s">
        <v>51</v>
      </c>
      <c r="L21" t="str">
        <f t="shared" si="0"/>
        <v>寿光</v>
      </c>
      <c r="M21" t="str">
        <f t="shared" si="1"/>
        <v>0704</v>
      </c>
      <c r="N21" t="str">
        <f>VLOOKUP(I21,累计派单!A:O,15,0)</f>
        <v>dw3_jk_liuchunrui</v>
      </c>
      <c r="O21">
        <f t="shared" si="2"/>
        <v>22</v>
      </c>
      <c r="P21" t="str">
        <f t="shared" si="3"/>
        <v>30天内</v>
      </c>
      <c r="Q21" t="str">
        <f>VLOOKUP(I:I,累计派单!A:M,13,0)</f>
        <v>家客铁通潍坊寿光-营里乡镇装维组</v>
      </c>
    </row>
    <row r="22" ht="13.5" customHeight="1" spans="1:17">
      <c r="A22" t="s">
        <v>215</v>
      </c>
      <c r="B22" t="s">
        <v>216</v>
      </c>
      <c r="C22" t="s">
        <v>217</v>
      </c>
      <c r="D22" t="s">
        <v>218</v>
      </c>
      <c r="E22" t="s">
        <v>219</v>
      </c>
      <c r="F22" t="s">
        <v>46</v>
      </c>
      <c r="G22" t="s">
        <v>128</v>
      </c>
      <c r="H22" t="s">
        <v>220</v>
      </c>
      <c r="I22" t="s">
        <v>221</v>
      </c>
      <c r="J22" t="s">
        <v>222</v>
      </c>
      <c r="K22" t="s">
        <v>61</v>
      </c>
      <c r="L22" t="str">
        <f t="shared" si="0"/>
        <v>寿光</v>
      </c>
      <c r="M22" t="str">
        <f t="shared" si="1"/>
        <v>0704</v>
      </c>
      <c r="N22" t="str">
        <f>VLOOKUP(I22,累计派单!A:O,15,0)</f>
        <v>dw3_jk_changhuaiyuan</v>
      </c>
      <c r="O22">
        <f t="shared" si="2"/>
        <v>16</v>
      </c>
      <c r="P22" t="str">
        <f t="shared" si="3"/>
        <v>30天内</v>
      </c>
      <c r="Q22" t="str">
        <f>VLOOKUP(I:I,累计派单!A:M,13,0)</f>
        <v>家客铁通潍坊寿光-东城城区装维组</v>
      </c>
    </row>
    <row r="23" ht="13.5" customHeight="1" spans="1:17">
      <c r="A23" t="s">
        <v>223</v>
      </c>
      <c r="B23" t="s">
        <v>224</v>
      </c>
      <c r="C23" t="s">
        <v>225</v>
      </c>
      <c r="D23" t="s">
        <v>226</v>
      </c>
      <c r="E23" t="s">
        <v>227</v>
      </c>
      <c r="F23" t="s">
        <v>46</v>
      </c>
      <c r="G23" t="s">
        <v>101</v>
      </c>
      <c r="H23" t="s">
        <v>228</v>
      </c>
      <c r="I23" t="s">
        <v>229</v>
      </c>
      <c r="J23" t="s">
        <v>230</v>
      </c>
      <c r="K23" t="s">
        <v>61</v>
      </c>
      <c r="L23" t="str">
        <f t="shared" si="0"/>
        <v>潍城</v>
      </c>
      <c r="M23" t="str">
        <f t="shared" si="1"/>
        <v>0704</v>
      </c>
      <c r="N23" t="str">
        <f>VLOOKUP(I23,累计派单!A:O,15,0)</f>
        <v>dw3_jk_wcliupengfei</v>
      </c>
      <c r="O23">
        <f t="shared" si="2"/>
        <v>37</v>
      </c>
      <c r="P23" t="str">
        <f t="shared" si="3"/>
        <v>60天内</v>
      </c>
      <c r="Q23" t="str">
        <f>VLOOKUP(I:I,累计派单!A:M,13,0)</f>
        <v>家客铁通潍坊潍城-和平路城区装维组</v>
      </c>
    </row>
    <row r="24" ht="13.5" customHeight="1" spans="1:17">
      <c r="A24" t="s">
        <v>231</v>
      </c>
      <c r="B24" t="s">
        <v>232</v>
      </c>
      <c r="C24" t="s">
        <v>233</v>
      </c>
      <c r="D24" t="s">
        <v>234</v>
      </c>
      <c r="E24" t="s">
        <v>235</v>
      </c>
      <c r="F24" t="s">
        <v>46</v>
      </c>
      <c r="G24" t="s">
        <v>76</v>
      </c>
      <c r="H24" t="s">
        <v>236</v>
      </c>
      <c r="I24" t="s">
        <v>237</v>
      </c>
      <c r="J24" t="s">
        <v>238</v>
      </c>
      <c r="K24" t="s">
        <v>61</v>
      </c>
      <c r="L24" t="str">
        <f t="shared" si="0"/>
        <v>奎文</v>
      </c>
      <c r="M24" t="str">
        <f t="shared" si="1"/>
        <v>0704</v>
      </c>
      <c r="N24" t="str">
        <f>VLOOKUP(I24,累计派单!A:O,15,0)</f>
        <v>dw3_jk_yanhan</v>
      </c>
      <c r="O24">
        <f t="shared" si="2"/>
        <v>70</v>
      </c>
      <c r="P24" t="str">
        <f t="shared" si="3"/>
        <v>90天内</v>
      </c>
      <c r="Q24" t="str">
        <f>VLOOKUP(I:I,累计派单!A:M,13,0)</f>
        <v>家客铁通潍坊奎文-樱前街城区装维组</v>
      </c>
    </row>
    <row r="25" ht="13.5" customHeight="1" spans="1:17">
      <c r="A25" t="s">
        <v>239</v>
      </c>
      <c r="B25" t="s">
        <v>240</v>
      </c>
      <c r="C25" t="s">
        <v>241</v>
      </c>
      <c r="D25" t="s">
        <v>242</v>
      </c>
      <c r="E25" t="s">
        <v>243</v>
      </c>
      <c r="F25" t="s">
        <v>46</v>
      </c>
      <c r="G25" t="s">
        <v>119</v>
      </c>
      <c r="H25" t="s">
        <v>244</v>
      </c>
      <c r="I25" t="s">
        <v>245</v>
      </c>
      <c r="J25" t="s">
        <v>246</v>
      </c>
      <c r="K25" t="s">
        <v>61</v>
      </c>
      <c r="L25" t="str">
        <f t="shared" si="0"/>
        <v>寒亭</v>
      </c>
      <c r="M25" t="str">
        <f t="shared" si="1"/>
        <v>0704</v>
      </c>
      <c r="N25" t="str">
        <f>VLOOKUP(I25,累计派单!A:O,15,0)</f>
        <v>dw3_jk_hanminghui</v>
      </c>
      <c r="O25">
        <f t="shared" si="2"/>
        <v>37</v>
      </c>
      <c r="P25" t="str">
        <f t="shared" si="3"/>
        <v>60天内</v>
      </c>
      <c r="Q25" t="str">
        <f>VLOOKUP(I:I,累计派单!A:M,13,0)</f>
        <v>家客铁通潍坊寒亭-城东城区装维组</v>
      </c>
    </row>
    <row r="26" ht="13.5" customHeight="1" spans="1:17">
      <c r="A26" t="s">
        <v>247</v>
      </c>
      <c r="B26" t="s">
        <v>248</v>
      </c>
      <c r="C26" t="s">
        <v>249</v>
      </c>
      <c r="D26" t="s">
        <v>250</v>
      </c>
      <c r="E26" t="s">
        <v>251</v>
      </c>
      <c r="F26" t="s">
        <v>46</v>
      </c>
      <c r="G26" t="s">
        <v>128</v>
      </c>
      <c r="H26" t="s">
        <v>252</v>
      </c>
      <c r="I26" t="s">
        <v>253</v>
      </c>
      <c r="J26" t="s">
        <v>254</v>
      </c>
      <c r="K26" t="s">
        <v>51</v>
      </c>
      <c r="L26" t="str">
        <f t="shared" si="0"/>
        <v>寿光</v>
      </c>
      <c r="M26" t="str">
        <f t="shared" si="1"/>
        <v>0704</v>
      </c>
      <c r="N26" t="str">
        <f>VLOOKUP(I26,累计派单!A:O,15,0)</f>
        <v>dw3_jk_dinghaining</v>
      </c>
      <c r="O26">
        <f t="shared" si="2"/>
        <v>51</v>
      </c>
      <c r="P26" t="str">
        <f t="shared" si="3"/>
        <v>60天内</v>
      </c>
      <c r="Q26" t="str">
        <f>VLOOKUP(I:I,累计派单!A:M,13,0)</f>
        <v>家客铁通潍坊寿光-洛城乡镇装维组</v>
      </c>
    </row>
    <row r="27" ht="13.5" customHeight="1" spans="1:17">
      <c r="A27" t="s">
        <v>255</v>
      </c>
      <c r="B27" t="s">
        <v>256</v>
      </c>
      <c r="C27" t="s">
        <v>257</v>
      </c>
      <c r="D27" t="s">
        <v>258</v>
      </c>
      <c r="E27" t="s">
        <v>259</v>
      </c>
      <c r="F27" t="s">
        <v>46</v>
      </c>
      <c r="G27" t="s">
        <v>128</v>
      </c>
      <c r="H27" t="s">
        <v>260</v>
      </c>
      <c r="I27" t="s">
        <v>261</v>
      </c>
      <c r="J27" t="s">
        <v>262</v>
      </c>
      <c r="K27" t="s">
        <v>61</v>
      </c>
      <c r="L27" t="str">
        <f t="shared" si="0"/>
        <v>寿光</v>
      </c>
      <c r="M27" t="str">
        <f t="shared" si="1"/>
        <v>0704</v>
      </c>
      <c r="N27" t="str">
        <f>VLOOKUP(I27,累计派单!A:O,15,0)</f>
        <v>dw3_jk_wangbing</v>
      </c>
      <c r="O27">
        <f t="shared" si="2"/>
        <v>30</v>
      </c>
      <c r="P27" t="str">
        <f t="shared" si="3"/>
        <v>30天内</v>
      </c>
      <c r="Q27" t="str">
        <f>VLOOKUP(I:I,累计派单!A:M,13,0)</f>
        <v>家客铁通潍坊寿光-稻田乡镇装维组</v>
      </c>
    </row>
    <row r="28" ht="13.5" customHeight="1" spans="1:17">
      <c r="A28" t="s">
        <v>263</v>
      </c>
      <c r="B28" t="s">
        <v>264</v>
      </c>
      <c r="C28" t="s">
        <v>265</v>
      </c>
      <c r="D28" t="s">
        <v>266</v>
      </c>
      <c r="E28" t="s">
        <v>267</v>
      </c>
      <c r="F28" t="s">
        <v>46</v>
      </c>
      <c r="G28" t="s">
        <v>76</v>
      </c>
      <c r="H28" t="s">
        <v>268</v>
      </c>
      <c r="I28" t="s">
        <v>269</v>
      </c>
      <c r="J28" t="s">
        <v>270</v>
      </c>
      <c r="K28" t="s">
        <v>61</v>
      </c>
      <c r="L28" t="str">
        <f t="shared" si="0"/>
        <v>奎文</v>
      </c>
      <c r="M28" t="str">
        <f t="shared" si="1"/>
        <v>0704</v>
      </c>
      <c r="N28" t="str">
        <f>VLOOKUP(I28,累计派单!A:O,15,0)</f>
        <v>dw3_jk_wangyusheng</v>
      </c>
      <c r="O28">
        <f t="shared" si="2"/>
        <v>1</v>
      </c>
      <c r="P28" t="str">
        <f t="shared" si="3"/>
        <v>7天内</v>
      </c>
      <c r="Q28" t="str">
        <f>VLOOKUP(I:I,累计派单!A:M,13,0)</f>
        <v>家客铁通潍坊奎文-鸢飞路城区装维组</v>
      </c>
    </row>
    <row r="29" ht="13.5" customHeight="1" spans="1:17">
      <c r="A29" t="s">
        <v>271</v>
      </c>
      <c r="B29" t="s">
        <v>272</v>
      </c>
      <c r="C29" t="s">
        <v>273</v>
      </c>
      <c r="D29" t="s">
        <v>274</v>
      </c>
      <c r="E29" t="s">
        <v>275</v>
      </c>
      <c r="F29" t="s">
        <v>46</v>
      </c>
      <c r="G29" t="s">
        <v>119</v>
      </c>
      <c r="H29" t="s">
        <v>276</v>
      </c>
      <c r="I29" t="s">
        <v>277</v>
      </c>
      <c r="J29" t="s">
        <v>278</v>
      </c>
      <c r="K29" t="s">
        <v>51</v>
      </c>
      <c r="L29" t="str">
        <f t="shared" si="0"/>
        <v>寒亭</v>
      </c>
      <c r="M29" t="str">
        <f t="shared" si="1"/>
        <v>0701</v>
      </c>
      <c r="N29" t="str">
        <f>VLOOKUP(I29,累计派单!A:O,15,0)</f>
        <v>dw3_jk_zhangxi</v>
      </c>
      <c r="O29">
        <f t="shared" si="2"/>
        <v>2</v>
      </c>
      <c r="P29" t="str">
        <f t="shared" si="3"/>
        <v>7天内</v>
      </c>
      <c r="Q29" t="str">
        <f>VLOOKUP(I:I,累计派单!A:M,13,0)</f>
        <v>家客铁通潍坊寒亭-城东城区装维组</v>
      </c>
    </row>
    <row r="30" ht="13.5" customHeight="1" spans="1:17">
      <c r="A30" t="s">
        <v>279</v>
      </c>
      <c r="B30" t="s">
        <v>280</v>
      </c>
      <c r="C30" t="s">
        <v>281</v>
      </c>
      <c r="D30" t="s">
        <v>282</v>
      </c>
      <c r="E30" t="s">
        <v>283</v>
      </c>
      <c r="F30" t="s">
        <v>46</v>
      </c>
      <c r="G30" t="s">
        <v>146</v>
      </c>
      <c r="H30" t="s">
        <v>284</v>
      </c>
      <c r="I30" t="s">
        <v>285</v>
      </c>
      <c r="J30" t="s">
        <v>286</v>
      </c>
      <c r="K30" t="s">
        <v>61</v>
      </c>
      <c r="L30" t="str">
        <f t="shared" si="0"/>
        <v>临朐</v>
      </c>
      <c r="M30" t="str">
        <f t="shared" si="1"/>
        <v>0701</v>
      </c>
      <c r="N30" t="str">
        <f>VLOOKUP(I30,累计派单!A:O,15,0)</f>
        <v>dw3_jk_guozheng</v>
      </c>
      <c r="O30">
        <f t="shared" si="2"/>
        <v>52</v>
      </c>
      <c r="P30" t="str">
        <f t="shared" si="3"/>
        <v>60天内</v>
      </c>
      <c r="Q30" t="str">
        <f>VLOOKUP(I:I,累计派单!A:M,13,0)</f>
        <v>家客铁通潍坊临朐-东城城区装维组</v>
      </c>
    </row>
    <row r="31" ht="13.5" customHeight="1" spans="1:17">
      <c r="A31" t="s">
        <v>287</v>
      </c>
      <c r="B31" t="s">
        <v>288</v>
      </c>
      <c r="C31" t="s">
        <v>289</v>
      </c>
      <c r="D31" t="s">
        <v>290</v>
      </c>
      <c r="E31" t="s">
        <v>291</v>
      </c>
      <c r="F31" t="s">
        <v>46</v>
      </c>
      <c r="G31" t="s">
        <v>57</v>
      </c>
      <c r="H31" t="s">
        <v>292</v>
      </c>
      <c r="I31" t="s">
        <v>293</v>
      </c>
      <c r="J31" t="s">
        <v>294</v>
      </c>
      <c r="K31" t="s">
        <v>51</v>
      </c>
      <c r="L31" t="str">
        <f t="shared" si="0"/>
        <v>安丘</v>
      </c>
      <c r="M31" t="str">
        <f t="shared" si="1"/>
        <v>0701</v>
      </c>
      <c r="N31" t="str">
        <f>VLOOKUP(I31,累计派单!A:O,15,0)</f>
        <v>dw3_jk_yangxiaolong</v>
      </c>
      <c r="O31">
        <f t="shared" si="2"/>
        <v>86</v>
      </c>
      <c r="P31" t="str">
        <f t="shared" si="3"/>
        <v>90天内</v>
      </c>
      <c r="Q31" t="str">
        <f>VLOOKUP(I:I,累计派单!A:M,13,0)</f>
        <v>家客铁通潍坊安丘-永安路城区装维组</v>
      </c>
    </row>
    <row r="32" ht="13.5" customHeight="1" spans="1:17">
      <c r="A32" t="s">
        <v>295</v>
      </c>
      <c r="B32" t="s">
        <v>296</v>
      </c>
      <c r="C32" t="s">
        <v>297</v>
      </c>
      <c r="D32" t="s">
        <v>298</v>
      </c>
      <c r="E32" t="s">
        <v>299</v>
      </c>
      <c r="F32" t="s">
        <v>46</v>
      </c>
      <c r="G32" t="s">
        <v>76</v>
      </c>
      <c r="H32" t="s">
        <v>300</v>
      </c>
      <c r="I32" t="s">
        <v>301</v>
      </c>
      <c r="J32" t="s">
        <v>302</v>
      </c>
      <c r="K32" t="s">
        <v>51</v>
      </c>
      <c r="L32" t="str">
        <f t="shared" si="0"/>
        <v>奎文</v>
      </c>
      <c r="M32" t="str">
        <f t="shared" si="1"/>
        <v>0701</v>
      </c>
      <c r="N32" t="str">
        <f>VLOOKUP(I32,累计派单!A:O,15,0)</f>
        <v>dw3_jk_lizhongyang</v>
      </c>
      <c r="O32">
        <f t="shared" si="2"/>
        <v>38</v>
      </c>
      <c r="P32" t="str">
        <f t="shared" si="3"/>
        <v>60天内</v>
      </c>
      <c r="Q32" t="str">
        <f>VLOOKUP(I:I,累计派单!A:M,13,0)</f>
        <v>家客铁通潍坊奎文-金光路城区装维组</v>
      </c>
    </row>
    <row r="33" ht="13.5" customHeight="1" spans="1:17">
      <c r="A33" t="s">
        <v>303</v>
      </c>
      <c r="B33" t="s">
        <v>304</v>
      </c>
      <c r="C33" t="s">
        <v>305</v>
      </c>
      <c r="D33" t="s">
        <v>306</v>
      </c>
      <c r="E33" t="s">
        <v>307</v>
      </c>
      <c r="F33" t="s">
        <v>46</v>
      </c>
      <c r="G33" t="s">
        <v>110</v>
      </c>
      <c r="H33" t="s">
        <v>308</v>
      </c>
      <c r="I33" t="s">
        <v>309</v>
      </c>
      <c r="J33" t="s">
        <v>310</v>
      </c>
      <c r="K33" t="s">
        <v>51</v>
      </c>
      <c r="L33" t="str">
        <f t="shared" si="0"/>
        <v>高密</v>
      </c>
      <c r="M33" t="str">
        <f t="shared" si="1"/>
        <v>0701</v>
      </c>
      <c r="N33" t="str">
        <f>VLOOKUP(I33,累计派单!A:O,15,0)</f>
        <v>dw3_jk_liuxing</v>
      </c>
      <c r="O33">
        <f t="shared" si="2"/>
        <v>3</v>
      </c>
      <c r="P33" t="str">
        <f t="shared" si="3"/>
        <v>7天内</v>
      </c>
      <c r="Q33" t="str">
        <f>VLOOKUP(I:I,累计派单!A:M,13,0)</f>
        <v>家客铁通潍坊高密-姜庄乡镇装维组</v>
      </c>
    </row>
    <row r="34" ht="13.5" customHeight="1" spans="1:17">
      <c r="A34" t="s">
        <v>311</v>
      </c>
      <c r="B34" t="s">
        <v>312</v>
      </c>
      <c r="C34" t="s">
        <v>313</v>
      </c>
      <c r="D34" t="s">
        <v>314</v>
      </c>
      <c r="E34" t="s">
        <v>315</v>
      </c>
      <c r="F34" t="s">
        <v>46</v>
      </c>
      <c r="G34" t="s">
        <v>101</v>
      </c>
      <c r="H34" t="s">
        <v>316</v>
      </c>
      <c r="I34" t="s">
        <v>317</v>
      </c>
      <c r="J34" t="s">
        <v>318</v>
      </c>
      <c r="K34" t="s">
        <v>51</v>
      </c>
      <c r="L34" t="str">
        <f t="shared" si="0"/>
        <v>潍城</v>
      </c>
      <c r="M34" t="str">
        <f t="shared" si="1"/>
        <v>0701</v>
      </c>
      <c r="N34" t="str">
        <f>VLOOKUP(I34,累计派单!A:O,15,0)</f>
        <v>dw3_jk_wczhaoxiong</v>
      </c>
      <c r="O34">
        <f t="shared" si="2"/>
        <v>22</v>
      </c>
      <c r="P34" t="str">
        <f t="shared" si="3"/>
        <v>30天内</v>
      </c>
      <c r="Q34" t="str">
        <f>VLOOKUP(I:I,累计派单!A:M,13,0)</f>
        <v>家客铁通潍坊潍城-东风街城区装维组</v>
      </c>
    </row>
    <row r="35" ht="13.5" customHeight="1" spans="1:17">
      <c r="A35" t="s">
        <v>319</v>
      </c>
      <c r="B35" t="s">
        <v>320</v>
      </c>
      <c r="C35" t="s">
        <v>321</v>
      </c>
      <c r="D35" t="s">
        <v>322</v>
      </c>
      <c r="E35" t="s">
        <v>323</v>
      </c>
      <c r="F35" t="s">
        <v>46</v>
      </c>
      <c r="G35" t="s">
        <v>119</v>
      </c>
      <c r="H35" t="s">
        <v>324</v>
      </c>
      <c r="I35" t="s">
        <v>325</v>
      </c>
      <c r="J35" t="s">
        <v>326</v>
      </c>
      <c r="K35" t="s">
        <v>51</v>
      </c>
      <c r="L35" t="str">
        <f t="shared" si="0"/>
        <v>寒亭</v>
      </c>
      <c r="M35" t="str">
        <f t="shared" si="1"/>
        <v>0701</v>
      </c>
      <c r="N35" t="str">
        <f>VLOOKUP(I35,累计派单!A:O,15,0)</f>
        <v>dw3_jk_sunkunzhao</v>
      </c>
      <c r="O35">
        <f t="shared" si="2"/>
        <v>4</v>
      </c>
      <c r="P35" t="str">
        <f t="shared" si="3"/>
        <v>7天内</v>
      </c>
      <c r="Q35" t="str">
        <f>VLOOKUP(I:I,累计派单!A:M,13,0)</f>
        <v>家客铁通潍坊寒亭-开发区乡镇装维组</v>
      </c>
    </row>
    <row r="36" ht="13.5" customHeight="1" spans="1:17">
      <c r="A36" t="s">
        <v>327</v>
      </c>
      <c r="B36" t="s">
        <v>328</v>
      </c>
      <c r="C36" t="s">
        <v>329</v>
      </c>
      <c r="D36" t="s">
        <v>330</v>
      </c>
      <c r="E36" t="s">
        <v>331</v>
      </c>
      <c r="F36" t="s">
        <v>46</v>
      </c>
      <c r="G36" t="s">
        <v>57</v>
      </c>
      <c r="H36" t="s">
        <v>332</v>
      </c>
      <c r="I36" t="s">
        <v>333</v>
      </c>
      <c r="J36" t="s">
        <v>334</v>
      </c>
      <c r="K36" t="s">
        <v>51</v>
      </c>
      <c r="L36" t="str">
        <f t="shared" si="0"/>
        <v>安丘</v>
      </c>
      <c r="M36" t="str">
        <f t="shared" si="1"/>
        <v>0701</v>
      </c>
      <c r="N36" t="str">
        <f>VLOOKUP(I36,累计派单!A:O,15,0)</f>
        <v>dw3_jk_wangyonglinaq</v>
      </c>
      <c r="O36">
        <f t="shared" si="2"/>
        <v>26</v>
      </c>
      <c r="P36" t="str">
        <f t="shared" si="3"/>
        <v>30天内</v>
      </c>
      <c r="Q36" t="str">
        <f>VLOOKUP(I:I,累计派单!A:M,13,0)</f>
        <v>家客铁通潍坊安丘-贾戈乡镇装维组</v>
      </c>
    </row>
    <row r="37" ht="13.5" customHeight="1" spans="1:17">
      <c r="A37" t="s">
        <v>335</v>
      </c>
      <c r="B37" t="s">
        <v>336</v>
      </c>
      <c r="C37" t="s">
        <v>337</v>
      </c>
      <c r="D37" t="s">
        <v>338</v>
      </c>
      <c r="E37" t="s">
        <v>339</v>
      </c>
      <c r="F37" t="s">
        <v>46</v>
      </c>
      <c r="G37" t="s">
        <v>146</v>
      </c>
      <c r="H37" t="s">
        <v>340</v>
      </c>
      <c r="I37" t="s">
        <v>341</v>
      </c>
      <c r="J37" t="s">
        <v>342</v>
      </c>
      <c r="K37" t="s">
        <v>51</v>
      </c>
      <c r="L37" t="str">
        <f t="shared" si="0"/>
        <v>临朐</v>
      </c>
      <c r="M37" t="str">
        <f t="shared" si="1"/>
        <v>0701</v>
      </c>
      <c r="N37" t="str">
        <f>VLOOKUP(I37,累计派单!A:O,15,0)</f>
        <v>dw3_jk_wuxiqiang</v>
      </c>
      <c r="O37">
        <f t="shared" si="2"/>
        <v>54</v>
      </c>
      <c r="P37" t="str">
        <f t="shared" si="3"/>
        <v>60天内</v>
      </c>
      <c r="Q37" t="str">
        <f>VLOOKUP(I:I,累计派单!A:M,13,0)</f>
        <v>家客铁通潍坊临朐-冶源乡镇装维组</v>
      </c>
    </row>
    <row r="38" ht="13.5" customHeight="1" spans="1:17">
      <c r="A38" t="s">
        <v>343</v>
      </c>
      <c r="B38" t="s">
        <v>344</v>
      </c>
      <c r="C38" t="s">
        <v>345</v>
      </c>
      <c r="D38" t="s">
        <v>346</v>
      </c>
      <c r="E38" t="s">
        <v>347</v>
      </c>
      <c r="F38" t="s">
        <v>46</v>
      </c>
      <c r="G38" t="s">
        <v>119</v>
      </c>
      <c r="H38" t="s">
        <v>348</v>
      </c>
      <c r="I38" t="s">
        <v>349</v>
      </c>
      <c r="J38" t="s">
        <v>350</v>
      </c>
      <c r="K38" t="s">
        <v>51</v>
      </c>
      <c r="L38" t="str">
        <f t="shared" si="0"/>
        <v>寒亭</v>
      </c>
      <c r="M38" t="str">
        <f t="shared" si="1"/>
        <v>0701</v>
      </c>
      <c r="N38" t="str">
        <f>VLOOKUP(I38,累计派单!A:O,15,0)</f>
        <v>dw3_jk_sunyongsheng</v>
      </c>
      <c r="O38">
        <f t="shared" si="2"/>
        <v>7</v>
      </c>
      <c r="P38" t="str">
        <f t="shared" si="3"/>
        <v>7天内</v>
      </c>
      <c r="Q38" t="str">
        <f>VLOOKUP(I:I,累计派单!A:M,13,0)</f>
        <v>家客铁通潍坊寒亭-城东城区装维组</v>
      </c>
    </row>
    <row r="39" ht="13.5" customHeight="1" spans="1:17">
      <c r="A39" t="s">
        <v>351</v>
      </c>
      <c r="B39" t="s">
        <v>352</v>
      </c>
      <c r="C39" t="s">
        <v>353</v>
      </c>
      <c r="D39" t="s">
        <v>354</v>
      </c>
      <c r="E39" t="s">
        <v>355</v>
      </c>
      <c r="F39" t="s">
        <v>46</v>
      </c>
      <c r="G39" t="s">
        <v>110</v>
      </c>
      <c r="H39" t="s">
        <v>356</v>
      </c>
      <c r="I39" t="s">
        <v>357</v>
      </c>
      <c r="J39" t="s">
        <v>358</v>
      </c>
      <c r="K39" t="s">
        <v>51</v>
      </c>
      <c r="L39" t="str">
        <f t="shared" si="0"/>
        <v>高密</v>
      </c>
      <c r="M39" t="str">
        <f t="shared" si="1"/>
        <v>0701</v>
      </c>
      <c r="N39" t="str">
        <f>VLOOKUP(I39,累计派单!A:O,15,0)</f>
        <v>dw3_jk_gaoqiang</v>
      </c>
      <c r="O39">
        <f t="shared" si="2"/>
        <v>14</v>
      </c>
      <c r="P39" t="str">
        <f t="shared" si="3"/>
        <v>30天内</v>
      </c>
      <c r="Q39" t="str">
        <f>VLOOKUP(I:I,累计派单!A:M,13,0)</f>
        <v>家客铁通潍坊高密-夏庄乡镇装维组</v>
      </c>
    </row>
    <row r="40" ht="13.5" customHeight="1" spans="1:17">
      <c r="A40" t="s">
        <v>359</v>
      </c>
      <c r="B40" t="s">
        <v>360</v>
      </c>
      <c r="C40" t="s">
        <v>361</v>
      </c>
      <c r="D40" t="s">
        <v>362</v>
      </c>
      <c r="E40" t="s">
        <v>363</v>
      </c>
      <c r="F40" t="s">
        <v>46</v>
      </c>
      <c r="G40" t="s">
        <v>119</v>
      </c>
      <c r="H40" t="s">
        <v>364</v>
      </c>
      <c r="I40" t="s">
        <v>365</v>
      </c>
      <c r="J40" t="s">
        <v>366</v>
      </c>
      <c r="K40" t="s">
        <v>61</v>
      </c>
      <c r="L40" t="str">
        <f t="shared" si="0"/>
        <v>寒亭</v>
      </c>
      <c r="M40" t="str">
        <f t="shared" si="1"/>
        <v>0701</v>
      </c>
      <c r="N40" t="str">
        <f>VLOOKUP(I40,累计派单!A:O,15,0)</f>
        <v>dw3_jk_sunyongsheng</v>
      </c>
      <c r="O40">
        <f t="shared" si="2"/>
        <v>10</v>
      </c>
      <c r="P40" t="str">
        <f t="shared" si="3"/>
        <v>30天内</v>
      </c>
      <c r="Q40" t="str">
        <f>VLOOKUP(I:I,累计派单!A:M,13,0)</f>
        <v>家客铁通潍坊寒亭-城东城区装维组</v>
      </c>
    </row>
    <row r="41" ht="13.5" customHeight="1" spans="1:17">
      <c r="A41" t="s">
        <v>367</v>
      </c>
      <c r="B41" t="s">
        <v>368</v>
      </c>
      <c r="C41" t="s">
        <v>369</v>
      </c>
      <c r="D41" t="s">
        <v>370</v>
      </c>
      <c r="E41" t="s">
        <v>371</v>
      </c>
      <c r="F41" t="s">
        <v>46</v>
      </c>
      <c r="G41" t="s">
        <v>76</v>
      </c>
      <c r="H41" t="s">
        <v>372</v>
      </c>
      <c r="I41" t="s">
        <v>373</v>
      </c>
      <c r="J41" t="s">
        <v>374</v>
      </c>
      <c r="K41" t="s">
        <v>51</v>
      </c>
      <c r="L41" t="str">
        <f t="shared" si="0"/>
        <v>奎文</v>
      </c>
      <c r="M41" t="str">
        <f t="shared" si="1"/>
        <v>0701</v>
      </c>
      <c r="N41" t="str">
        <f>VLOOKUP(I41,累计派单!A:O,15,0)</f>
        <v>dw3_jk_zhangqiang</v>
      </c>
      <c r="O41">
        <f t="shared" si="2"/>
        <v>85</v>
      </c>
      <c r="P41" t="str">
        <f t="shared" si="3"/>
        <v>90天内</v>
      </c>
      <c r="Q41" t="str">
        <f>VLOOKUP(I:I,累计派单!A:M,13,0)</f>
        <v>家客铁通潍坊奎文-金光路城区装维组</v>
      </c>
    </row>
    <row r="42" ht="13.5" customHeight="1" spans="1:17">
      <c r="A42" t="s">
        <v>375</v>
      </c>
      <c r="B42" t="s">
        <v>376</v>
      </c>
      <c r="C42" t="s">
        <v>377</v>
      </c>
      <c r="D42" t="s">
        <v>378</v>
      </c>
      <c r="E42" t="s">
        <v>379</v>
      </c>
      <c r="F42" t="s">
        <v>46</v>
      </c>
      <c r="G42" t="s">
        <v>67</v>
      </c>
      <c r="H42" t="s">
        <v>380</v>
      </c>
      <c r="I42" t="s">
        <v>381</v>
      </c>
      <c r="J42" t="s">
        <v>382</v>
      </c>
      <c r="K42" t="s">
        <v>51</v>
      </c>
      <c r="L42" t="str">
        <f t="shared" si="0"/>
        <v>昌邑</v>
      </c>
      <c r="M42" t="str">
        <f t="shared" si="1"/>
        <v>0701</v>
      </c>
      <c r="N42" t="str">
        <f>VLOOKUP(I42,累计派单!A:O,15,0)</f>
        <v>dw3_jk_cyyanxiangbo</v>
      </c>
      <c r="O42">
        <f t="shared" si="2"/>
        <v>2</v>
      </c>
      <c r="P42" t="str">
        <f t="shared" si="3"/>
        <v>7天内</v>
      </c>
      <c r="Q42" t="str">
        <f>VLOOKUP(I:I,累计派单!A:M,13,0)</f>
        <v>家客铁通潍坊昌邑-城西城区装维组</v>
      </c>
    </row>
    <row r="43" ht="13.5" customHeight="1" spans="1:17">
      <c r="A43" t="s">
        <v>383</v>
      </c>
      <c r="B43" t="s">
        <v>384</v>
      </c>
      <c r="C43" t="s">
        <v>385</v>
      </c>
      <c r="D43" t="s">
        <v>386</v>
      </c>
      <c r="E43" t="s">
        <v>387</v>
      </c>
      <c r="F43" t="s">
        <v>46</v>
      </c>
      <c r="G43" t="s">
        <v>128</v>
      </c>
      <c r="H43" t="s">
        <v>388</v>
      </c>
      <c r="I43" t="s">
        <v>389</v>
      </c>
      <c r="J43" t="s">
        <v>390</v>
      </c>
      <c r="K43" t="s">
        <v>51</v>
      </c>
      <c r="L43" t="str">
        <f t="shared" si="0"/>
        <v>寿光</v>
      </c>
      <c r="M43" t="str">
        <f t="shared" si="1"/>
        <v>0701</v>
      </c>
      <c r="N43" t="str">
        <f>VLOOKUP(I43,累计派单!A:O,15,0)</f>
        <v>dw3_jk_wanghaihao</v>
      </c>
      <c r="O43">
        <f t="shared" si="2"/>
        <v>55</v>
      </c>
      <c r="P43" t="str">
        <f t="shared" si="3"/>
        <v>60天内</v>
      </c>
      <c r="Q43" t="str">
        <f>VLOOKUP(I:I,累计派单!A:M,13,0)</f>
        <v>家客铁通潍坊寿光-市中城区装维组</v>
      </c>
    </row>
    <row r="44" ht="13.5" customHeight="1" spans="1:17">
      <c r="A44" t="s">
        <v>391</v>
      </c>
      <c r="B44" t="s">
        <v>392</v>
      </c>
      <c r="C44" t="s">
        <v>393</v>
      </c>
      <c r="D44" t="s">
        <v>394</v>
      </c>
      <c r="E44" t="s">
        <v>395</v>
      </c>
      <c r="F44" t="s">
        <v>46</v>
      </c>
      <c r="G44" t="s">
        <v>57</v>
      </c>
      <c r="H44" t="s">
        <v>396</v>
      </c>
      <c r="I44" t="s">
        <v>397</v>
      </c>
      <c r="J44" t="s">
        <v>398</v>
      </c>
      <c r="K44" t="s">
        <v>51</v>
      </c>
      <c r="L44" t="str">
        <f t="shared" si="0"/>
        <v>安丘</v>
      </c>
      <c r="M44" t="str">
        <f t="shared" si="1"/>
        <v>0702</v>
      </c>
      <c r="N44" t="str">
        <f>VLOOKUP(I44,累计派单!A:O,15,0)</f>
        <v>dw3_jk_sunhao</v>
      </c>
      <c r="O44">
        <f t="shared" si="2"/>
        <v>39</v>
      </c>
      <c r="P44" t="str">
        <f t="shared" si="3"/>
        <v>60天内</v>
      </c>
      <c r="Q44" t="str">
        <f>VLOOKUP(I:I,累计派单!A:M,13,0)</f>
        <v>家客铁通潍坊安丘-潍安路城区装维组</v>
      </c>
    </row>
    <row r="45" ht="13.5" customHeight="1" spans="1:17">
      <c r="A45" t="s">
        <v>399</v>
      </c>
      <c r="B45" t="s">
        <v>400</v>
      </c>
      <c r="C45" t="s">
        <v>401</v>
      </c>
      <c r="D45" t="s">
        <v>402</v>
      </c>
      <c r="E45" t="s">
        <v>403</v>
      </c>
      <c r="F45" t="s">
        <v>46</v>
      </c>
      <c r="G45" t="s">
        <v>137</v>
      </c>
      <c r="H45" t="s">
        <v>404</v>
      </c>
      <c r="I45" t="s">
        <v>405</v>
      </c>
      <c r="J45" t="s">
        <v>406</v>
      </c>
      <c r="K45" t="s">
        <v>51</v>
      </c>
      <c r="L45" t="str">
        <f t="shared" si="0"/>
        <v>青州</v>
      </c>
      <c r="M45" t="str">
        <f t="shared" si="1"/>
        <v>0702</v>
      </c>
      <c r="N45" t="str">
        <f>VLOOKUP(I45,累计派单!A:O,15,0)</f>
        <v>dw3_jk_jubing</v>
      </c>
      <c r="O45">
        <f t="shared" si="2"/>
        <v>84</v>
      </c>
      <c r="P45" t="str">
        <f t="shared" si="3"/>
        <v>90天内</v>
      </c>
      <c r="Q45" t="str">
        <f>VLOOKUP(I:I,累计派单!A:M,13,0)</f>
        <v>家客铁通潍坊青州-云门路城区装维组</v>
      </c>
    </row>
    <row r="46" ht="13.5" customHeight="1" spans="1:17">
      <c r="A46" t="s">
        <v>407</v>
      </c>
      <c r="B46" t="s">
        <v>408</v>
      </c>
      <c r="C46" t="s">
        <v>409</v>
      </c>
      <c r="D46" t="s">
        <v>410</v>
      </c>
      <c r="E46" t="s">
        <v>411</v>
      </c>
      <c r="F46" t="s">
        <v>46</v>
      </c>
      <c r="G46" t="s">
        <v>146</v>
      </c>
      <c r="H46" t="s">
        <v>412</v>
      </c>
      <c r="I46" t="s">
        <v>413</v>
      </c>
      <c r="J46" t="s">
        <v>414</v>
      </c>
      <c r="K46" t="s">
        <v>51</v>
      </c>
      <c r="L46" t="str">
        <f t="shared" si="0"/>
        <v>临朐</v>
      </c>
      <c r="M46" t="str">
        <f t="shared" si="1"/>
        <v>0702</v>
      </c>
      <c r="N46" t="str">
        <f>VLOOKUP(I46,累计派单!A:O,15,0)</f>
        <v>dw3_jk_hantaiyong</v>
      </c>
      <c r="O46">
        <f t="shared" si="2"/>
        <v>5</v>
      </c>
      <c r="P46" t="str">
        <f t="shared" si="3"/>
        <v>7天内</v>
      </c>
      <c r="Q46" t="str">
        <f>VLOOKUP(I:I,累计派单!A:M,13,0)</f>
        <v>家客铁通潍坊临朐-城关城区装维组</v>
      </c>
    </row>
    <row r="47" ht="13.5" customHeight="1" spans="1:17">
      <c r="A47" t="s">
        <v>415</v>
      </c>
      <c r="B47" t="s">
        <v>416</v>
      </c>
      <c r="C47" t="s">
        <v>417</v>
      </c>
      <c r="D47" t="s">
        <v>418</v>
      </c>
      <c r="E47" t="s">
        <v>419</v>
      </c>
      <c r="F47" t="s">
        <v>46</v>
      </c>
      <c r="G47" t="s">
        <v>76</v>
      </c>
      <c r="H47" t="s">
        <v>420</v>
      </c>
      <c r="I47" t="s">
        <v>421</v>
      </c>
      <c r="J47" t="s">
        <v>422</v>
      </c>
      <c r="K47" t="s">
        <v>61</v>
      </c>
      <c r="L47" t="str">
        <f t="shared" si="0"/>
        <v>奎文</v>
      </c>
      <c r="M47" t="str">
        <f t="shared" si="1"/>
        <v>0702</v>
      </c>
      <c r="N47" t="str">
        <f>VLOOKUP(I47,累计派单!A:O,15,0)</f>
        <v>dw3_jk_lizhongyang</v>
      </c>
      <c r="O47">
        <f t="shared" si="2"/>
        <v>5</v>
      </c>
      <c r="P47" t="str">
        <f t="shared" si="3"/>
        <v>7天内</v>
      </c>
      <c r="Q47" t="str">
        <f>VLOOKUP(I:I,累计派单!A:M,13,0)</f>
        <v>家客铁通潍坊奎文-金光路城区装维组</v>
      </c>
    </row>
    <row r="48" ht="13.5" customHeight="1" spans="1:17">
      <c r="A48" t="s">
        <v>423</v>
      </c>
      <c r="B48" t="s">
        <v>424</v>
      </c>
      <c r="C48" t="s">
        <v>425</v>
      </c>
      <c r="D48" t="s">
        <v>426</v>
      </c>
      <c r="E48" t="s">
        <v>427</v>
      </c>
      <c r="F48" t="s">
        <v>46</v>
      </c>
      <c r="G48" t="s">
        <v>57</v>
      </c>
      <c r="H48" t="s">
        <v>428</v>
      </c>
      <c r="I48" t="s">
        <v>429</v>
      </c>
      <c r="J48" t="s">
        <v>430</v>
      </c>
      <c r="K48" t="s">
        <v>61</v>
      </c>
      <c r="L48" t="str">
        <f t="shared" si="0"/>
        <v>安丘</v>
      </c>
      <c r="M48" t="str">
        <f t="shared" si="1"/>
        <v>0702</v>
      </c>
      <c r="N48" t="str">
        <f>VLOOKUP(I48,累计派单!A:O,15,0)</f>
        <v>dw3_jk_liutongtong</v>
      </c>
      <c r="O48">
        <f t="shared" si="2"/>
        <v>36</v>
      </c>
      <c r="P48" t="str">
        <f t="shared" si="3"/>
        <v>60天内</v>
      </c>
      <c r="Q48" t="str">
        <f>VLOOKUP(I:I,累计派单!A:M,13,0)</f>
        <v>家客铁通潍坊安丘-景芝乡镇装维组</v>
      </c>
    </row>
    <row r="49" ht="13.5" customHeight="1" spans="1:17">
      <c r="A49" t="s">
        <v>431</v>
      </c>
      <c r="B49" t="s">
        <v>432</v>
      </c>
      <c r="C49" t="s">
        <v>433</v>
      </c>
      <c r="D49" t="s">
        <v>434</v>
      </c>
      <c r="E49" t="s">
        <v>435</v>
      </c>
      <c r="F49" t="s">
        <v>46</v>
      </c>
      <c r="G49" t="s">
        <v>128</v>
      </c>
      <c r="H49" t="s">
        <v>436</v>
      </c>
      <c r="I49" t="s">
        <v>437</v>
      </c>
      <c r="J49" t="s">
        <v>438</v>
      </c>
      <c r="K49" t="s">
        <v>51</v>
      </c>
      <c r="L49" t="str">
        <f t="shared" si="0"/>
        <v>寿光</v>
      </c>
      <c r="M49" t="str">
        <f t="shared" si="1"/>
        <v>0702</v>
      </c>
      <c r="N49" t="str">
        <f>VLOOKUP(I49,累计派单!A:O,15,0)</f>
        <v>dw3_jk_songzeming</v>
      </c>
      <c r="O49">
        <f t="shared" si="2"/>
        <v>84</v>
      </c>
      <c r="P49" t="str">
        <f t="shared" si="3"/>
        <v>90天内</v>
      </c>
      <c r="Q49" t="str">
        <f>VLOOKUP(I:I,累计派单!A:M,13,0)</f>
        <v>家客铁通潍坊寿光-孙集乡镇装维组</v>
      </c>
    </row>
    <row r="50" ht="13.5" customHeight="1" spans="1:17">
      <c r="A50" t="s">
        <v>439</v>
      </c>
      <c r="B50" t="s">
        <v>440</v>
      </c>
      <c r="C50" t="s">
        <v>441</v>
      </c>
      <c r="D50" t="s">
        <v>442</v>
      </c>
      <c r="E50" t="s">
        <v>443</v>
      </c>
      <c r="F50" t="s">
        <v>46</v>
      </c>
      <c r="G50" t="s">
        <v>57</v>
      </c>
      <c r="H50" t="s">
        <v>444</v>
      </c>
      <c r="I50" t="s">
        <v>445</v>
      </c>
      <c r="J50" t="s">
        <v>446</v>
      </c>
      <c r="K50" t="s">
        <v>51</v>
      </c>
      <c r="L50" t="str">
        <f t="shared" si="0"/>
        <v>安丘</v>
      </c>
      <c r="M50" t="str">
        <f t="shared" si="1"/>
        <v>0702</v>
      </c>
      <c r="N50" t="str">
        <f>VLOOKUP(I50,累计派单!A:O,15,0)</f>
        <v>dw3_jk_lidaxia</v>
      </c>
      <c r="O50">
        <f t="shared" si="2"/>
        <v>79</v>
      </c>
      <c r="P50" t="str">
        <f t="shared" si="3"/>
        <v>90天内</v>
      </c>
      <c r="Q50" t="str">
        <f>VLOOKUP(I:I,累计派单!A:M,13,0)</f>
        <v>家客铁通潍坊安丘-吾山乡镇装维组</v>
      </c>
    </row>
    <row r="51" ht="13.5" customHeight="1" spans="1:17">
      <c r="A51" t="s">
        <v>447</v>
      </c>
      <c r="B51" t="s">
        <v>448</v>
      </c>
      <c r="C51" t="s">
        <v>449</v>
      </c>
      <c r="D51" t="s">
        <v>450</v>
      </c>
      <c r="E51" t="s">
        <v>451</v>
      </c>
      <c r="F51" t="s">
        <v>46</v>
      </c>
      <c r="G51" t="s">
        <v>187</v>
      </c>
      <c r="H51" t="s">
        <v>452</v>
      </c>
      <c r="I51" t="s">
        <v>453</v>
      </c>
      <c r="J51" t="s">
        <v>454</v>
      </c>
      <c r="K51" t="s">
        <v>51</v>
      </c>
      <c r="L51" t="str">
        <f t="shared" si="0"/>
        <v>坊子</v>
      </c>
      <c r="M51" t="str">
        <f t="shared" si="1"/>
        <v>0702</v>
      </c>
      <c r="N51" t="str">
        <f>VLOOKUP(I51,累计派单!A:O,15,0)</f>
        <v>dw3_jk_wangchunning</v>
      </c>
      <c r="O51">
        <f t="shared" si="2"/>
        <v>18</v>
      </c>
      <c r="P51" t="str">
        <f t="shared" si="3"/>
        <v>30天内</v>
      </c>
      <c r="Q51" t="str">
        <f>VLOOKUP(I:I,累计派单!A:M,13,0)</f>
        <v>家客铁通潍坊坊子-凤凰城区装维组</v>
      </c>
    </row>
    <row r="52" ht="13.5" customHeight="1" spans="1:17">
      <c r="A52" t="s">
        <v>455</v>
      </c>
      <c r="B52" t="s">
        <v>456</v>
      </c>
      <c r="C52" t="s">
        <v>457</v>
      </c>
      <c r="D52" t="s">
        <v>458</v>
      </c>
      <c r="E52" t="s">
        <v>459</v>
      </c>
      <c r="F52" t="s">
        <v>46</v>
      </c>
      <c r="G52" t="s">
        <v>137</v>
      </c>
      <c r="H52" t="s">
        <v>460</v>
      </c>
      <c r="I52" t="s">
        <v>461</v>
      </c>
      <c r="J52" t="s">
        <v>462</v>
      </c>
      <c r="K52" t="s">
        <v>51</v>
      </c>
      <c r="L52" t="str">
        <f t="shared" si="0"/>
        <v>青州</v>
      </c>
      <c r="M52" t="str">
        <f t="shared" si="1"/>
        <v>0702</v>
      </c>
      <c r="N52" t="str">
        <f>VLOOKUP(I52,累计派单!A:O,15,0)</f>
        <v>dw3_jk_songjianguo</v>
      </c>
      <c r="O52">
        <f t="shared" si="2"/>
        <v>80</v>
      </c>
      <c r="P52" t="str">
        <f t="shared" si="3"/>
        <v>90天内</v>
      </c>
      <c r="Q52" t="str">
        <f>VLOOKUP(I:I,累计派单!A:M,13,0)</f>
        <v>家客铁通潍坊青州-黄楼乡镇装维组</v>
      </c>
    </row>
    <row r="53" ht="13.5" customHeight="1" spans="1:17">
      <c r="A53" t="s">
        <v>463</v>
      </c>
      <c r="B53" t="s">
        <v>464</v>
      </c>
      <c r="C53" t="s">
        <v>465</v>
      </c>
      <c r="D53" t="s">
        <v>466</v>
      </c>
      <c r="E53" t="s">
        <v>467</v>
      </c>
      <c r="F53" t="s">
        <v>46</v>
      </c>
      <c r="G53" t="s">
        <v>101</v>
      </c>
      <c r="H53" t="s">
        <v>468</v>
      </c>
      <c r="I53" t="s">
        <v>469</v>
      </c>
      <c r="J53" t="s">
        <v>470</v>
      </c>
      <c r="K53" t="s">
        <v>51</v>
      </c>
      <c r="L53" t="str">
        <f t="shared" si="0"/>
        <v>潍城</v>
      </c>
      <c r="M53" t="str">
        <f t="shared" si="1"/>
        <v>0702</v>
      </c>
      <c r="N53" t="str">
        <f>VLOOKUP(I53,累计派单!A:O,15,0)</f>
        <v>dw3_jk_wczoujie</v>
      </c>
      <c r="O53">
        <f t="shared" si="2"/>
        <v>62</v>
      </c>
      <c r="P53" t="str">
        <f t="shared" si="3"/>
        <v>90天内</v>
      </c>
      <c r="Q53" t="str">
        <f>VLOOKUP(I:I,累计派单!A:M,13,0)</f>
        <v>家客铁通潍坊潍城-东风街城区装维组</v>
      </c>
    </row>
    <row r="54" ht="13.5" customHeight="1" spans="1:17">
      <c r="A54" t="s">
        <v>471</v>
      </c>
      <c r="B54" t="s">
        <v>472</v>
      </c>
      <c r="C54" t="s">
        <v>473</v>
      </c>
      <c r="D54" t="s">
        <v>474</v>
      </c>
      <c r="E54" t="s">
        <v>475</v>
      </c>
      <c r="F54" t="s">
        <v>46</v>
      </c>
      <c r="G54" t="s">
        <v>76</v>
      </c>
      <c r="H54" t="s">
        <v>476</v>
      </c>
      <c r="I54" t="s">
        <v>477</v>
      </c>
      <c r="J54" t="s">
        <v>478</v>
      </c>
      <c r="K54" t="s">
        <v>51</v>
      </c>
      <c r="L54" t="str">
        <f t="shared" si="0"/>
        <v>奎文</v>
      </c>
      <c r="M54" t="str">
        <f t="shared" si="1"/>
        <v>0702</v>
      </c>
      <c r="N54" t="str">
        <f>VLOOKUP(I54,累计派单!A:O,15,0)</f>
        <v>dw3_jk_zhaotong</v>
      </c>
      <c r="O54">
        <f t="shared" si="2"/>
        <v>52</v>
      </c>
      <c r="P54" t="str">
        <f t="shared" si="3"/>
        <v>60天内</v>
      </c>
      <c r="Q54" t="str">
        <f>VLOOKUP(I:I,累计派单!A:M,13,0)</f>
        <v>家客铁通潍坊奎文-鸢飞路城区装维组</v>
      </c>
    </row>
    <row r="55" ht="13.5" customHeight="1" spans="1:17">
      <c r="A55" t="s">
        <v>479</v>
      </c>
      <c r="B55" t="s">
        <v>480</v>
      </c>
      <c r="C55" t="s">
        <v>481</v>
      </c>
      <c r="D55" t="s">
        <v>482</v>
      </c>
      <c r="E55" t="s">
        <v>483</v>
      </c>
      <c r="F55" t="s">
        <v>46</v>
      </c>
      <c r="G55" t="s">
        <v>137</v>
      </c>
      <c r="H55" t="s">
        <v>484</v>
      </c>
      <c r="I55" t="s">
        <v>485</v>
      </c>
      <c r="J55" t="s">
        <v>486</v>
      </c>
      <c r="K55" t="s">
        <v>51</v>
      </c>
      <c r="L55" t="str">
        <f t="shared" si="0"/>
        <v>青州</v>
      </c>
      <c r="M55" t="str">
        <f t="shared" si="1"/>
        <v>0702</v>
      </c>
      <c r="N55" t="str">
        <f>VLOOKUP(I55,累计派单!A:O,15,0)</f>
        <v>dw3_jk_zhaojinwei</v>
      </c>
      <c r="O55">
        <f t="shared" si="2"/>
        <v>78</v>
      </c>
      <c r="P55" t="str">
        <f t="shared" si="3"/>
        <v>90天内</v>
      </c>
      <c r="Q55" t="str">
        <f>VLOOKUP(I:I,累计派单!A:M,13,0)</f>
        <v>家客铁通潍坊青州-何官乡镇装维组</v>
      </c>
    </row>
    <row r="56" ht="13.5" customHeight="1" spans="1:17">
      <c r="A56" t="s">
        <v>487</v>
      </c>
      <c r="B56" t="s">
        <v>488</v>
      </c>
      <c r="C56" t="s">
        <v>489</v>
      </c>
      <c r="D56" t="s">
        <v>490</v>
      </c>
      <c r="E56" t="s">
        <v>491</v>
      </c>
      <c r="F56" t="s">
        <v>46</v>
      </c>
      <c r="G56" t="s">
        <v>57</v>
      </c>
      <c r="H56" t="s">
        <v>492</v>
      </c>
      <c r="I56" t="s">
        <v>493</v>
      </c>
      <c r="J56" t="s">
        <v>494</v>
      </c>
      <c r="K56" t="s">
        <v>51</v>
      </c>
      <c r="L56" t="str">
        <f t="shared" si="0"/>
        <v>安丘</v>
      </c>
      <c r="M56" t="str">
        <f t="shared" si="1"/>
        <v>0702</v>
      </c>
      <c r="N56" t="str">
        <f>VLOOKUP(I56,累计派单!A:O,15,0)</f>
        <v>dw3_jk_lidaxia</v>
      </c>
      <c r="O56">
        <f t="shared" si="2"/>
        <v>17</v>
      </c>
      <c r="P56" t="str">
        <f t="shared" si="3"/>
        <v>30天内</v>
      </c>
      <c r="Q56" t="str">
        <f>VLOOKUP(I:I,累计派单!A:M,13,0)</f>
        <v>家客铁通潍坊安丘-吾山乡镇装维组</v>
      </c>
    </row>
    <row r="57" ht="13.5" customHeight="1" spans="1:17">
      <c r="A57" t="s">
        <v>495</v>
      </c>
      <c r="B57" t="s">
        <v>496</v>
      </c>
      <c r="C57" t="s">
        <v>497</v>
      </c>
      <c r="D57" t="s">
        <v>498</v>
      </c>
      <c r="E57" t="s">
        <v>499</v>
      </c>
      <c r="F57" t="s">
        <v>46</v>
      </c>
      <c r="G57" t="s">
        <v>119</v>
      </c>
      <c r="H57" t="s">
        <v>500</v>
      </c>
      <c r="I57" t="s">
        <v>501</v>
      </c>
      <c r="J57" t="s">
        <v>502</v>
      </c>
      <c r="K57" t="s">
        <v>51</v>
      </c>
      <c r="L57" t="str">
        <f t="shared" si="0"/>
        <v>寒亭</v>
      </c>
      <c r="M57" t="str">
        <f t="shared" si="1"/>
        <v>0702</v>
      </c>
      <c r="N57" t="str">
        <f>VLOOKUP(I57,累计派单!A:O,15,0)</f>
        <v>dw3_jk_wangzongqi</v>
      </c>
      <c r="O57">
        <f t="shared" si="2"/>
        <v>55</v>
      </c>
      <c r="P57" t="str">
        <f t="shared" si="3"/>
        <v>60天内</v>
      </c>
      <c r="Q57" t="str">
        <f>VLOOKUP(I:I,累计派单!A:M,13,0)</f>
        <v>家客铁通潍坊寒亭-城东城区装维组</v>
      </c>
    </row>
    <row r="58" ht="13.5" customHeight="1" spans="1:17">
      <c r="A58" t="s">
        <v>503</v>
      </c>
      <c r="B58" t="s">
        <v>504</v>
      </c>
      <c r="C58" t="s">
        <v>505</v>
      </c>
      <c r="D58" t="s">
        <v>506</v>
      </c>
      <c r="E58" t="s">
        <v>507</v>
      </c>
      <c r="F58" t="s">
        <v>46</v>
      </c>
      <c r="G58" t="s">
        <v>101</v>
      </c>
      <c r="H58" t="s">
        <v>508</v>
      </c>
      <c r="I58" t="s">
        <v>509</v>
      </c>
      <c r="J58" t="s">
        <v>510</v>
      </c>
      <c r="K58" t="s">
        <v>51</v>
      </c>
      <c r="L58" t="str">
        <f t="shared" si="0"/>
        <v>潍城</v>
      </c>
      <c r="M58" t="str">
        <f t="shared" si="1"/>
        <v>0702</v>
      </c>
      <c r="N58" t="str">
        <f>VLOOKUP(I58,累计派单!A:O,15,0)</f>
        <v>dw3_jk_wcgaodeyu</v>
      </c>
      <c r="O58">
        <f t="shared" si="2"/>
        <v>67</v>
      </c>
      <c r="P58" t="str">
        <f t="shared" si="3"/>
        <v>90天内</v>
      </c>
      <c r="Q58" t="str">
        <f>VLOOKUP(I:I,累计派单!A:M,13,0)</f>
        <v>家客铁通潍坊潍城-胜利街城区装维组</v>
      </c>
    </row>
    <row r="59" ht="13.5" customHeight="1" spans="1:17">
      <c r="A59" t="s">
        <v>511</v>
      </c>
      <c r="B59" t="s">
        <v>512</v>
      </c>
      <c r="C59" t="s">
        <v>513</v>
      </c>
      <c r="D59" t="s">
        <v>514</v>
      </c>
      <c r="E59" t="s">
        <v>515</v>
      </c>
      <c r="F59" t="s">
        <v>46</v>
      </c>
      <c r="G59" t="s">
        <v>76</v>
      </c>
      <c r="H59" t="s">
        <v>516</v>
      </c>
      <c r="I59" t="s">
        <v>517</v>
      </c>
      <c r="J59" t="s">
        <v>518</v>
      </c>
      <c r="K59" t="s">
        <v>51</v>
      </c>
      <c r="L59" t="str">
        <f t="shared" si="0"/>
        <v>奎文</v>
      </c>
      <c r="M59" t="str">
        <f t="shared" si="1"/>
        <v>0702</v>
      </c>
      <c r="N59" t="str">
        <f>VLOOKUP(I59,累计派单!A:O,15,0)</f>
        <v>dw3_jk_wangyusheng</v>
      </c>
      <c r="O59">
        <f t="shared" si="2"/>
        <v>1</v>
      </c>
      <c r="P59" t="str">
        <f t="shared" si="3"/>
        <v>7天内</v>
      </c>
      <c r="Q59" t="str">
        <f>VLOOKUP(I:I,累计派单!A:M,13,0)</f>
        <v>家客铁通潍坊奎文-鸢飞路城区装维组</v>
      </c>
    </row>
    <row r="60" ht="13.5" customHeight="1" spans="1:17">
      <c r="A60" t="s">
        <v>519</v>
      </c>
      <c r="B60" t="s">
        <v>520</v>
      </c>
      <c r="C60" t="s">
        <v>521</v>
      </c>
      <c r="D60" t="s">
        <v>522</v>
      </c>
      <c r="E60" t="s">
        <v>523</v>
      </c>
      <c r="F60" t="s">
        <v>46</v>
      </c>
      <c r="G60" t="s">
        <v>76</v>
      </c>
      <c r="H60" t="s">
        <v>524</v>
      </c>
      <c r="I60" t="s">
        <v>525</v>
      </c>
      <c r="J60" t="s">
        <v>526</v>
      </c>
      <c r="K60" t="s">
        <v>51</v>
      </c>
      <c r="L60" t="str">
        <f t="shared" si="0"/>
        <v>奎文</v>
      </c>
      <c r="M60" t="str">
        <f t="shared" si="1"/>
        <v>0702</v>
      </c>
      <c r="N60" t="str">
        <f>VLOOKUP(I60,累计派单!A:O,15,0)</f>
        <v>dw3_jk_zhangqiang</v>
      </c>
      <c r="O60">
        <f t="shared" si="2"/>
        <v>54</v>
      </c>
      <c r="P60" t="str">
        <f t="shared" si="3"/>
        <v>60天内</v>
      </c>
      <c r="Q60" t="str">
        <f>VLOOKUP(I:I,累计派单!A:M,13,0)</f>
        <v>家客铁通潍坊奎文-金光路城区装维组</v>
      </c>
    </row>
    <row r="61" ht="13.5" customHeight="1" spans="1:17">
      <c r="A61" t="s">
        <v>527</v>
      </c>
      <c r="B61" t="s">
        <v>528</v>
      </c>
      <c r="C61" t="s">
        <v>529</v>
      </c>
      <c r="D61" t="s">
        <v>530</v>
      </c>
      <c r="E61" t="s">
        <v>531</v>
      </c>
      <c r="F61" t="s">
        <v>46</v>
      </c>
      <c r="G61" t="s">
        <v>67</v>
      </c>
      <c r="H61" t="s">
        <v>532</v>
      </c>
      <c r="I61" t="s">
        <v>533</v>
      </c>
      <c r="J61" t="s">
        <v>534</v>
      </c>
      <c r="K61" t="s">
        <v>51</v>
      </c>
      <c r="L61" t="str">
        <f t="shared" si="0"/>
        <v>昌邑</v>
      </c>
      <c r="M61" t="str">
        <f t="shared" si="1"/>
        <v>0702</v>
      </c>
      <c r="N61" t="str">
        <f>VLOOKUP(I61,累计派单!A:O,15,0)</f>
        <v>dw3_jk_dengyihao</v>
      </c>
      <c r="O61">
        <f t="shared" si="2"/>
        <v>40</v>
      </c>
      <c r="P61" t="str">
        <f t="shared" si="3"/>
        <v>60天内</v>
      </c>
      <c r="Q61" t="str">
        <f>VLOOKUP(I:I,累计派单!A:M,13,0)</f>
        <v>家客铁通潍坊昌邑-城西城区装维组</v>
      </c>
    </row>
    <row r="62" ht="13.5" customHeight="1" spans="1:17">
      <c r="A62" t="s">
        <v>535</v>
      </c>
      <c r="B62" t="s">
        <v>536</v>
      </c>
      <c r="C62" t="s">
        <v>537</v>
      </c>
      <c r="D62" t="s">
        <v>538</v>
      </c>
      <c r="E62" t="s">
        <v>539</v>
      </c>
      <c r="F62" t="s">
        <v>46</v>
      </c>
      <c r="G62" t="s">
        <v>137</v>
      </c>
      <c r="H62" t="s">
        <v>540</v>
      </c>
      <c r="I62" t="s">
        <v>541</v>
      </c>
      <c r="J62" t="s">
        <v>542</v>
      </c>
      <c r="K62" t="s">
        <v>51</v>
      </c>
      <c r="L62" t="str">
        <f t="shared" si="0"/>
        <v>青州</v>
      </c>
      <c r="M62" t="str">
        <f t="shared" si="1"/>
        <v>0702</v>
      </c>
      <c r="N62" t="str">
        <f>VLOOKUP(I62,累计派单!A:O,15,0)</f>
        <v>dw3_jk_lichunhuaqz</v>
      </c>
      <c r="O62">
        <f t="shared" si="2"/>
        <v>29</v>
      </c>
      <c r="P62" t="str">
        <f t="shared" si="3"/>
        <v>30天内</v>
      </c>
      <c r="Q62" t="str">
        <f>VLOOKUP(I:I,累计派单!A:M,13,0)</f>
        <v>家客铁通潍坊青州-古城城区装维组</v>
      </c>
    </row>
    <row r="63" ht="13.5" customHeight="1" spans="1:17">
      <c r="A63" t="s">
        <v>543</v>
      </c>
      <c r="B63" t="s">
        <v>544</v>
      </c>
      <c r="C63" t="s">
        <v>545</v>
      </c>
      <c r="D63" t="s">
        <v>546</v>
      </c>
      <c r="E63" t="s">
        <v>547</v>
      </c>
      <c r="F63" t="s">
        <v>46</v>
      </c>
      <c r="G63" t="s">
        <v>57</v>
      </c>
      <c r="H63" t="s">
        <v>548</v>
      </c>
      <c r="I63" t="s">
        <v>549</v>
      </c>
      <c r="J63" t="s">
        <v>550</v>
      </c>
      <c r="K63" t="s">
        <v>51</v>
      </c>
      <c r="L63" t="str">
        <f t="shared" si="0"/>
        <v>安丘</v>
      </c>
      <c r="M63" t="str">
        <f t="shared" si="1"/>
        <v>0702</v>
      </c>
      <c r="N63" t="str">
        <f>VLOOKUP(I63,累计派单!A:O,15,0)</f>
        <v>dw3_jk_lidaxia</v>
      </c>
      <c r="O63">
        <f t="shared" si="2"/>
        <v>10</v>
      </c>
      <c r="P63" t="str">
        <f t="shared" si="3"/>
        <v>30天内</v>
      </c>
      <c r="Q63" t="str">
        <f>VLOOKUP(I:I,累计派单!A:M,13,0)</f>
        <v>家客铁通潍坊安丘-吾山乡镇装维组</v>
      </c>
    </row>
    <row r="64" ht="13.5" customHeight="1" spans="1:17">
      <c r="A64" t="s">
        <v>551</v>
      </c>
      <c r="B64" t="s">
        <v>552</v>
      </c>
      <c r="C64" t="s">
        <v>553</v>
      </c>
      <c r="D64" t="s">
        <v>554</v>
      </c>
      <c r="E64" t="s">
        <v>555</v>
      </c>
      <c r="F64" t="s">
        <v>46</v>
      </c>
      <c r="G64" t="s">
        <v>101</v>
      </c>
      <c r="H64" t="s">
        <v>556</v>
      </c>
      <c r="I64" t="s">
        <v>557</v>
      </c>
      <c r="J64" t="s">
        <v>558</v>
      </c>
      <c r="K64" t="s">
        <v>51</v>
      </c>
      <c r="L64" t="str">
        <f t="shared" si="0"/>
        <v>潍城</v>
      </c>
      <c r="M64" t="str">
        <f t="shared" si="1"/>
        <v>0702</v>
      </c>
      <c r="N64" t="str">
        <f>VLOOKUP(I64,累计派单!A:O,15,0)</f>
        <v>dw3_jk_yangyong</v>
      </c>
      <c r="O64">
        <f t="shared" si="2"/>
        <v>60</v>
      </c>
      <c r="P64" t="str">
        <f t="shared" si="3"/>
        <v>60天内</v>
      </c>
      <c r="Q64" t="str">
        <f>VLOOKUP(I:I,累计派单!A:M,13,0)</f>
        <v>家客铁通潍坊潍城-和平路城区装维组</v>
      </c>
    </row>
    <row r="65" ht="13.5" customHeight="1" spans="1:17">
      <c r="A65" t="s">
        <v>559</v>
      </c>
      <c r="B65" t="s">
        <v>560</v>
      </c>
      <c r="C65" t="s">
        <v>561</v>
      </c>
      <c r="D65" t="s">
        <v>562</v>
      </c>
      <c r="E65" t="s">
        <v>563</v>
      </c>
      <c r="F65" t="s">
        <v>46</v>
      </c>
      <c r="G65" t="s">
        <v>57</v>
      </c>
      <c r="H65" t="s">
        <v>564</v>
      </c>
      <c r="I65" t="s">
        <v>565</v>
      </c>
      <c r="J65" t="s">
        <v>566</v>
      </c>
      <c r="K65" t="s">
        <v>51</v>
      </c>
      <c r="L65" t="str">
        <f t="shared" ref="L65:L128" si="4">IF(OR(LEFT(G65,2)="高新"),"奎文",IF(LEFT(G65,2)="峡山","坊子",IF(LEFT(G65,2)="滨海","寒亭",LEFT(G65,2))))</f>
        <v>安丘</v>
      </c>
      <c r="M65" t="str">
        <f t="shared" si="1"/>
        <v>0702</v>
      </c>
      <c r="N65" t="str">
        <f>VLOOKUP(I65,累计派单!A:O,15,0)</f>
        <v>dw3_jk_zhaoyunlong</v>
      </c>
      <c r="O65">
        <f t="shared" si="2"/>
        <v>53</v>
      </c>
      <c r="P65" t="str">
        <f t="shared" si="3"/>
        <v>60天内</v>
      </c>
      <c r="Q65" t="str">
        <f>VLOOKUP(I:I,累计派单!A:M,13,0)</f>
        <v>家客铁通潍坊安丘-贾戈乡镇装维组</v>
      </c>
    </row>
    <row r="66" ht="13.5" customHeight="1" spans="1:17">
      <c r="A66" t="s">
        <v>567</v>
      </c>
      <c r="B66" t="s">
        <v>568</v>
      </c>
      <c r="C66" t="s">
        <v>569</v>
      </c>
      <c r="D66" t="s">
        <v>570</v>
      </c>
      <c r="E66" t="s">
        <v>571</v>
      </c>
      <c r="F66" t="s">
        <v>46</v>
      </c>
      <c r="G66" t="s">
        <v>128</v>
      </c>
      <c r="H66" t="s">
        <v>572</v>
      </c>
      <c r="I66" t="s">
        <v>573</v>
      </c>
      <c r="J66" t="s">
        <v>574</v>
      </c>
      <c r="K66" t="s">
        <v>51</v>
      </c>
      <c r="L66" t="str">
        <f t="shared" si="4"/>
        <v>寿光</v>
      </c>
      <c r="M66" t="str">
        <f t="shared" ref="M66:M129" si="5">TEXT(B66,"mmdd")</f>
        <v>0702</v>
      </c>
      <c r="N66" t="str">
        <f>VLOOKUP(I66,累计派单!A:O,15,0)</f>
        <v>dw3_jk_hanhaiyan</v>
      </c>
      <c r="O66">
        <f t="shared" ref="O66:O129" si="6">IF(LEN(J66)&lt;2,0,DATEDIF(DATE(IF(MID(J66,9,2)="23",2023,2024),MID(J66,11,2),MID(J66,13,2)),B66,"d"))</f>
        <v>52</v>
      </c>
      <c r="P66" t="str">
        <f t="shared" ref="P66:P129" si="7">IF(O66=0,"无",IF(O66&lt;8,"7天内",IF(O66&lt;31,"30天内",IF(O66&lt;61,"60天内",IF(O66&lt;91,"90天内")))))</f>
        <v>60天内</v>
      </c>
      <c r="Q66" t="str">
        <f>VLOOKUP(I:I,累计派单!A:M,13,0)</f>
        <v>家客铁通潍坊寿光-东城城区装维组</v>
      </c>
    </row>
    <row r="67" ht="13.5" customHeight="1" spans="1:17">
      <c r="A67" t="s">
        <v>575</v>
      </c>
      <c r="B67" t="s">
        <v>576</v>
      </c>
      <c r="C67" t="s">
        <v>577</v>
      </c>
      <c r="D67" t="s">
        <v>578</v>
      </c>
      <c r="E67" t="s">
        <v>579</v>
      </c>
      <c r="F67" t="s">
        <v>46</v>
      </c>
      <c r="G67" t="s">
        <v>76</v>
      </c>
      <c r="H67" t="s">
        <v>580</v>
      </c>
      <c r="I67" t="s">
        <v>581</v>
      </c>
      <c r="J67" t="s">
        <v>582</v>
      </c>
      <c r="K67" t="s">
        <v>51</v>
      </c>
      <c r="L67" t="str">
        <f t="shared" si="4"/>
        <v>奎文</v>
      </c>
      <c r="M67" t="str">
        <f t="shared" si="5"/>
        <v>0705</v>
      </c>
      <c r="N67" t="str">
        <f>VLOOKUP(I67,累计派单!A:O,15,0)</f>
        <v>dw3_jk_zhujianzhen</v>
      </c>
      <c r="O67">
        <f t="shared" si="6"/>
        <v>56</v>
      </c>
      <c r="P67" t="str">
        <f t="shared" si="7"/>
        <v>60天内</v>
      </c>
      <c r="Q67" t="str">
        <f>VLOOKUP(I:I,累计派单!A:M,13,0)</f>
        <v>家客铁通潍坊奎文-潍州路城区装维组</v>
      </c>
    </row>
    <row r="68" ht="13.5" customHeight="1" spans="1:17">
      <c r="A68" t="s">
        <v>583</v>
      </c>
      <c r="B68" t="s">
        <v>584</v>
      </c>
      <c r="C68" t="s">
        <v>585</v>
      </c>
      <c r="D68" t="s">
        <v>586</v>
      </c>
      <c r="E68" t="s">
        <v>587</v>
      </c>
      <c r="F68" t="s">
        <v>46</v>
      </c>
      <c r="G68" t="s">
        <v>128</v>
      </c>
      <c r="H68" t="s">
        <v>588</v>
      </c>
      <c r="I68" t="s">
        <v>589</v>
      </c>
      <c r="J68" t="s">
        <v>590</v>
      </c>
      <c r="K68" t="s">
        <v>51</v>
      </c>
      <c r="L68" t="str">
        <f t="shared" si="4"/>
        <v>寿光</v>
      </c>
      <c r="M68" t="str">
        <f t="shared" si="5"/>
        <v>0705</v>
      </c>
      <c r="N68" t="str">
        <f>VLOOKUP(I68,累计派单!A:O,15,0)</f>
        <v>dw3_jk_zhaokun</v>
      </c>
      <c r="O68">
        <f t="shared" si="6"/>
        <v>4</v>
      </c>
      <c r="P68" t="str">
        <f t="shared" si="7"/>
        <v>7天内</v>
      </c>
      <c r="Q68" t="str">
        <f>VLOOKUP(I:I,累计派单!A:M,13,0)</f>
        <v>家客铁通潍坊寿光-古城乡镇装维组</v>
      </c>
    </row>
    <row r="69" ht="13.5" customHeight="1" spans="1:17">
      <c r="A69" t="s">
        <v>591</v>
      </c>
      <c r="B69" t="s">
        <v>592</v>
      </c>
      <c r="C69" t="s">
        <v>593</v>
      </c>
      <c r="D69" t="s">
        <v>594</v>
      </c>
      <c r="E69" t="s">
        <v>595</v>
      </c>
      <c r="F69" t="s">
        <v>46</v>
      </c>
      <c r="G69" t="s">
        <v>146</v>
      </c>
      <c r="H69" t="s">
        <v>596</v>
      </c>
      <c r="I69" t="s">
        <v>597</v>
      </c>
      <c r="J69" t="s">
        <v>598</v>
      </c>
      <c r="K69" t="s">
        <v>51</v>
      </c>
      <c r="L69" t="str">
        <f t="shared" si="4"/>
        <v>临朐</v>
      </c>
      <c r="M69" t="str">
        <f t="shared" si="5"/>
        <v>0705</v>
      </c>
      <c r="N69" t="str">
        <f>VLOOKUP(I69,累计派单!A:O,15,0)</f>
        <v>dw3_jk_wanghaicheng</v>
      </c>
      <c r="O69">
        <f t="shared" si="6"/>
        <v>42</v>
      </c>
      <c r="P69" t="str">
        <f t="shared" si="7"/>
        <v>60天内</v>
      </c>
      <c r="Q69" t="str">
        <f>VLOOKUP(I:I,累计派单!A:M,13,0)</f>
        <v>家客铁通潍坊临朐-辛寨乡镇装维组</v>
      </c>
    </row>
    <row r="70" ht="13.5" customHeight="1" spans="1:17">
      <c r="A70" t="s">
        <v>599</v>
      </c>
      <c r="B70" t="s">
        <v>600</v>
      </c>
      <c r="C70" t="s">
        <v>601</v>
      </c>
      <c r="D70" t="s">
        <v>602</v>
      </c>
      <c r="E70" t="s">
        <v>603</v>
      </c>
      <c r="F70" t="s">
        <v>46</v>
      </c>
      <c r="G70" t="s">
        <v>47</v>
      </c>
      <c r="H70" t="s">
        <v>604</v>
      </c>
      <c r="I70" t="s">
        <v>605</v>
      </c>
      <c r="J70" t="s">
        <v>606</v>
      </c>
      <c r="K70" t="s">
        <v>51</v>
      </c>
      <c r="L70" t="str">
        <f t="shared" si="4"/>
        <v>诸城</v>
      </c>
      <c r="M70" t="str">
        <f t="shared" si="5"/>
        <v>0705</v>
      </c>
      <c r="N70" t="str">
        <f>VLOOKUP(I70,累计派单!A:O,15,0)</f>
        <v>dw3_jk_liuyong</v>
      </c>
      <c r="O70">
        <f t="shared" si="6"/>
        <v>31</v>
      </c>
      <c r="P70" t="str">
        <f t="shared" si="7"/>
        <v>60天内</v>
      </c>
      <c r="Q70" t="str">
        <f>VLOOKUP(I:I,累计派单!A:M,13,0)</f>
        <v>家客铁通潍坊诸城-兴华东路城区装维组</v>
      </c>
    </row>
    <row r="71" ht="13.5" customHeight="1" spans="1:17">
      <c r="A71" t="s">
        <v>607</v>
      </c>
      <c r="B71" t="s">
        <v>608</v>
      </c>
      <c r="C71" t="s">
        <v>609</v>
      </c>
      <c r="D71" t="s">
        <v>610</v>
      </c>
      <c r="E71" t="s">
        <v>611</v>
      </c>
      <c r="F71" t="s">
        <v>46</v>
      </c>
      <c r="G71" t="s">
        <v>137</v>
      </c>
      <c r="H71" t="s">
        <v>612</v>
      </c>
      <c r="I71" t="s">
        <v>613</v>
      </c>
      <c r="J71" t="s">
        <v>614</v>
      </c>
      <c r="K71" t="s">
        <v>51</v>
      </c>
      <c r="L71" t="str">
        <f t="shared" si="4"/>
        <v>青州</v>
      </c>
      <c r="M71" t="str">
        <f t="shared" si="5"/>
        <v>0705</v>
      </c>
      <c r="N71" t="str">
        <f>VLOOKUP(I71,累计派单!A:O,15,0)</f>
        <v>dw3_jk_liyuming</v>
      </c>
      <c r="O71">
        <f t="shared" si="6"/>
        <v>82</v>
      </c>
      <c r="P71" t="str">
        <f t="shared" si="7"/>
        <v>90天内</v>
      </c>
      <c r="Q71" t="str">
        <f>VLOOKUP(I:I,累计派单!A:M,13,0)</f>
        <v>家客铁通潍坊青州-邵庄乡镇装维组</v>
      </c>
    </row>
    <row r="72" ht="13.5" customHeight="1" spans="1:17">
      <c r="A72" t="s">
        <v>615</v>
      </c>
      <c r="B72" t="s">
        <v>616</v>
      </c>
      <c r="C72" t="s">
        <v>617</v>
      </c>
      <c r="D72" t="s">
        <v>618</v>
      </c>
      <c r="E72" t="s">
        <v>619</v>
      </c>
      <c r="F72" t="s">
        <v>46</v>
      </c>
      <c r="G72" t="s">
        <v>47</v>
      </c>
      <c r="H72" t="s">
        <v>620</v>
      </c>
      <c r="I72" t="s">
        <v>621</v>
      </c>
      <c r="J72" t="s">
        <v>622</v>
      </c>
      <c r="K72" t="s">
        <v>51</v>
      </c>
      <c r="L72" t="str">
        <f t="shared" si="4"/>
        <v>诸城</v>
      </c>
      <c r="M72" t="str">
        <f t="shared" si="5"/>
        <v>0705</v>
      </c>
      <c r="N72" t="str">
        <f>VLOOKUP(I72,累计派单!A:O,15,0)</f>
        <v>dw3_jk_xuguodong</v>
      </c>
      <c r="O72">
        <f t="shared" si="6"/>
        <v>69</v>
      </c>
      <c r="P72" t="str">
        <f t="shared" si="7"/>
        <v>90天内</v>
      </c>
      <c r="Q72" t="str">
        <f>VLOOKUP(I:I,累计派单!A:M,13,0)</f>
        <v>家客铁通潍坊诸城-兴华东路城区装维组</v>
      </c>
    </row>
    <row r="73" ht="13.5" customHeight="1" spans="1:17">
      <c r="A73" t="s">
        <v>623</v>
      </c>
      <c r="B73" t="s">
        <v>624</v>
      </c>
      <c r="C73" t="s">
        <v>625</v>
      </c>
      <c r="D73" t="s">
        <v>626</v>
      </c>
      <c r="E73" t="s">
        <v>627</v>
      </c>
      <c r="F73" t="s">
        <v>46</v>
      </c>
      <c r="G73" t="s">
        <v>119</v>
      </c>
      <c r="H73" t="s">
        <v>628</v>
      </c>
      <c r="I73" t="s">
        <v>629</v>
      </c>
      <c r="J73" t="s">
        <v>630</v>
      </c>
      <c r="K73" t="s">
        <v>51</v>
      </c>
      <c r="L73" t="str">
        <f t="shared" si="4"/>
        <v>寒亭</v>
      </c>
      <c r="M73" t="str">
        <f t="shared" si="5"/>
        <v>0705</v>
      </c>
      <c r="N73" t="str">
        <f>VLOOKUP(I73,累计派单!A:O,15,0)</f>
        <v>dw3_jk_songzhaolong</v>
      </c>
      <c r="O73">
        <f t="shared" si="6"/>
        <v>88</v>
      </c>
      <c r="P73" t="str">
        <f t="shared" si="7"/>
        <v>90天内</v>
      </c>
      <c r="Q73" t="str">
        <f>VLOOKUP(I:I,累计派单!A:M,13,0)</f>
        <v>家客铁通潍坊寒亭-城东城区装维组</v>
      </c>
    </row>
    <row r="74" ht="13.5" customHeight="1" spans="1:17">
      <c r="A74" t="s">
        <v>631</v>
      </c>
      <c r="B74" t="s">
        <v>632</v>
      </c>
      <c r="C74" t="s">
        <v>633</v>
      </c>
      <c r="D74" t="s">
        <v>634</v>
      </c>
      <c r="E74" t="s">
        <v>635</v>
      </c>
      <c r="F74" t="s">
        <v>46</v>
      </c>
      <c r="G74" t="s">
        <v>137</v>
      </c>
      <c r="H74" t="s">
        <v>636</v>
      </c>
      <c r="I74" t="s">
        <v>637</v>
      </c>
      <c r="J74" t="s">
        <v>638</v>
      </c>
      <c r="K74" t="s">
        <v>51</v>
      </c>
      <c r="L74" t="str">
        <f t="shared" si="4"/>
        <v>青州</v>
      </c>
      <c r="M74" t="str">
        <f t="shared" si="5"/>
        <v>0705</v>
      </c>
      <c r="N74" t="str">
        <f>VLOOKUP(I74,累计派单!A:O,15,0)</f>
        <v>dw3_jk_chihengtao</v>
      </c>
      <c r="O74">
        <f t="shared" si="6"/>
        <v>2</v>
      </c>
      <c r="P74" t="str">
        <f t="shared" si="7"/>
        <v>7天内</v>
      </c>
      <c r="Q74" t="str">
        <f>VLOOKUP(I:I,累计派单!A:M,13,0)</f>
        <v>家客铁通潍坊青州-弥河乡镇装维组</v>
      </c>
    </row>
    <row r="75" ht="13.5" customHeight="1" spans="1:17">
      <c r="A75" t="s">
        <v>639</v>
      </c>
      <c r="B75" t="s">
        <v>640</v>
      </c>
      <c r="C75" t="s">
        <v>641</v>
      </c>
      <c r="D75" t="s">
        <v>642</v>
      </c>
      <c r="E75" t="s">
        <v>643</v>
      </c>
      <c r="F75" t="s">
        <v>46</v>
      </c>
      <c r="G75" t="s">
        <v>47</v>
      </c>
      <c r="H75" t="s">
        <v>644</v>
      </c>
      <c r="I75" t="s">
        <v>645</v>
      </c>
      <c r="J75" t="s">
        <v>646</v>
      </c>
      <c r="K75" t="s">
        <v>51</v>
      </c>
      <c r="L75" t="str">
        <f t="shared" si="4"/>
        <v>诸城</v>
      </c>
      <c r="M75" t="str">
        <f t="shared" si="5"/>
        <v>0705</v>
      </c>
      <c r="N75" t="str">
        <f>VLOOKUP(I75,累计派单!A:O,15,0)</f>
        <v>dw3_jk_suidongwei</v>
      </c>
      <c r="O75">
        <f t="shared" si="6"/>
        <v>17</v>
      </c>
      <c r="P75" t="str">
        <f t="shared" si="7"/>
        <v>30天内</v>
      </c>
      <c r="Q75" t="str">
        <f>VLOOKUP(I:I,累计派单!A:M,13,0)</f>
        <v>家客铁通潍坊诸城-繁荣路城区装维组</v>
      </c>
    </row>
    <row r="76" ht="13.5" customHeight="1" spans="1:17">
      <c r="A76" t="s">
        <v>647</v>
      </c>
      <c r="B76" t="s">
        <v>648</v>
      </c>
      <c r="C76" t="s">
        <v>649</v>
      </c>
      <c r="D76" t="s">
        <v>650</v>
      </c>
      <c r="E76" t="s">
        <v>651</v>
      </c>
      <c r="F76" t="s">
        <v>46</v>
      </c>
      <c r="G76" t="s">
        <v>137</v>
      </c>
      <c r="H76" t="s">
        <v>652</v>
      </c>
      <c r="I76" t="s">
        <v>653</v>
      </c>
      <c r="J76" t="s">
        <v>654</v>
      </c>
      <c r="K76" t="s">
        <v>51</v>
      </c>
      <c r="L76" t="str">
        <f t="shared" si="4"/>
        <v>青州</v>
      </c>
      <c r="M76" t="str">
        <f t="shared" si="5"/>
        <v>0705</v>
      </c>
      <c r="N76" t="str">
        <f>VLOOKUP(I76,累计派单!A:O,15,0)</f>
        <v>dw3_jk_zhangtaiming</v>
      </c>
      <c r="O76">
        <f t="shared" si="6"/>
        <v>77</v>
      </c>
      <c r="P76" t="str">
        <f t="shared" si="7"/>
        <v>90天内</v>
      </c>
      <c r="Q76" t="str">
        <f>VLOOKUP(I:I,累计派单!A:M,13,0)</f>
        <v>家客铁通潍坊青州-云门路城区装维组</v>
      </c>
    </row>
    <row r="77" ht="13.5" customHeight="1" spans="1:17">
      <c r="A77" t="s">
        <v>655</v>
      </c>
      <c r="B77" t="s">
        <v>656</v>
      </c>
      <c r="C77" t="s">
        <v>657</v>
      </c>
      <c r="D77" t="s">
        <v>658</v>
      </c>
      <c r="E77" t="s">
        <v>659</v>
      </c>
      <c r="F77" t="s">
        <v>46</v>
      </c>
      <c r="G77" t="s">
        <v>146</v>
      </c>
      <c r="H77" t="s">
        <v>660</v>
      </c>
      <c r="I77" t="s">
        <v>661</v>
      </c>
      <c r="J77" t="s">
        <v>662</v>
      </c>
      <c r="K77" t="s">
        <v>51</v>
      </c>
      <c r="L77" t="str">
        <f t="shared" si="4"/>
        <v>临朐</v>
      </c>
      <c r="M77" t="str">
        <f t="shared" si="5"/>
        <v>0705</v>
      </c>
      <c r="N77" t="str">
        <f>VLOOKUP(I77,累计派单!A:O,15,0)</f>
        <v>dw3_jk_mabaoquan</v>
      </c>
      <c r="O77">
        <f t="shared" si="6"/>
        <v>64</v>
      </c>
      <c r="P77" t="str">
        <f t="shared" si="7"/>
        <v>90天内</v>
      </c>
      <c r="Q77" t="str">
        <f>VLOOKUP(I:I,累计派单!A:M,13,0)</f>
        <v>家客铁通潍坊临朐-冶源乡镇装维组</v>
      </c>
    </row>
    <row r="78" ht="13.5" customHeight="1" spans="1:17">
      <c r="A78" t="s">
        <v>663</v>
      </c>
      <c r="B78" t="s">
        <v>664</v>
      </c>
      <c r="C78" t="s">
        <v>665</v>
      </c>
      <c r="D78" t="s">
        <v>666</v>
      </c>
      <c r="E78" t="s">
        <v>667</v>
      </c>
      <c r="F78" t="s">
        <v>46</v>
      </c>
      <c r="G78" t="s">
        <v>110</v>
      </c>
      <c r="H78" t="s">
        <v>668</v>
      </c>
      <c r="I78" t="s">
        <v>669</v>
      </c>
      <c r="J78" t="s">
        <v>670</v>
      </c>
      <c r="K78" t="s">
        <v>51</v>
      </c>
      <c r="L78" t="str">
        <f t="shared" si="4"/>
        <v>高密</v>
      </c>
      <c r="M78" t="str">
        <f t="shared" si="5"/>
        <v>0705</v>
      </c>
      <c r="N78" t="str">
        <f>VLOOKUP(I78,累计派单!A:O,15,0)</f>
        <v>dw3_jk_liujun1</v>
      </c>
      <c r="O78">
        <f t="shared" si="6"/>
        <v>68</v>
      </c>
      <c r="P78" t="str">
        <f t="shared" si="7"/>
        <v>90天内</v>
      </c>
      <c r="Q78" t="str">
        <f>VLOOKUP(I:I,累计派单!A:M,13,0)</f>
        <v>家客铁通潍坊高密-井沟乡镇装维组</v>
      </c>
    </row>
    <row r="79" ht="13.5" customHeight="1" spans="1:17">
      <c r="A79" t="s">
        <v>671</v>
      </c>
      <c r="B79" t="s">
        <v>672</v>
      </c>
      <c r="C79" t="s">
        <v>673</v>
      </c>
      <c r="D79" t="s">
        <v>674</v>
      </c>
      <c r="E79" t="s">
        <v>675</v>
      </c>
      <c r="F79" t="s">
        <v>46</v>
      </c>
      <c r="G79" t="s">
        <v>676</v>
      </c>
      <c r="H79" t="s">
        <v>677</v>
      </c>
      <c r="I79" t="s">
        <v>678</v>
      </c>
      <c r="J79" t="s">
        <v>679</v>
      </c>
      <c r="K79" t="s">
        <v>51</v>
      </c>
      <c r="L79" t="str">
        <f t="shared" si="4"/>
        <v>昌乐</v>
      </c>
      <c r="M79" t="str">
        <f t="shared" si="5"/>
        <v>0705</v>
      </c>
      <c r="N79" t="str">
        <f>VLOOKUP(I79,累计派单!A:O,15,0)</f>
        <v>dw3_jk_clzhengwei</v>
      </c>
      <c r="O79">
        <f t="shared" si="6"/>
        <v>26</v>
      </c>
      <c r="P79" t="str">
        <f t="shared" si="7"/>
        <v>30天内</v>
      </c>
      <c r="Q79" t="str">
        <f>VLOOKUP(I:I,累计派单!A:M,13,0)</f>
        <v>家客铁通潍坊昌乐-方山路城区装维组</v>
      </c>
    </row>
    <row r="80" ht="13.5" customHeight="1" spans="1:17">
      <c r="A80" t="s">
        <v>680</v>
      </c>
      <c r="B80" t="s">
        <v>681</v>
      </c>
      <c r="C80" t="s">
        <v>682</v>
      </c>
      <c r="D80" t="s">
        <v>683</v>
      </c>
      <c r="E80" t="s">
        <v>684</v>
      </c>
      <c r="F80" t="s">
        <v>46</v>
      </c>
      <c r="G80" t="s">
        <v>187</v>
      </c>
      <c r="H80" t="s">
        <v>685</v>
      </c>
      <c r="I80" t="s">
        <v>686</v>
      </c>
      <c r="J80" t="s">
        <v>687</v>
      </c>
      <c r="K80" t="s">
        <v>51</v>
      </c>
      <c r="L80" t="str">
        <f t="shared" si="4"/>
        <v>坊子</v>
      </c>
      <c r="M80" t="str">
        <f t="shared" si="5"/>
        <v>0705</v>
      </c>
      <c r="N80" t="str">
        <f>VLOOKUP(I80,累计派单!A:O,15,0)</f>
        <v>wangkunwf</v>
      </c>
      <c r="O80">
        <f t="shared" si="6"/>
        <v>2</v>
      </c>
      <c r="P80" t="str">
        <f t="shared" si="7"/>
        <v>7天内</v>
      </c>
      <c r="Q80">
        <f>VLOOKUP(I:I,累计派单!A:M,13,0)</f>
        <v>0</v>
      </c>
    </row>
    <row r="81" ht="13.5" customHeight="1" spans="1:17">
      <c r="A81" t="s">
        <v>688</v>
      </c>
      <c r="B81" t="s">
        <v>689</v>
      </c>
      <c r="C81" t="s">
        <v>690</v>
      </c>
      <c r="D81" t="s">
        <v>691</v>
      </c>
      <c r="E81" t="s">
        <v>692</v>
      </c>
      <c r="F81" t="s">
        <v>46</v>
      </c>
      <c r="G81" t="s">
        <v>110</v>
      </c>
      <c r="H81" t="s">
        <v>693</v>
      </c>
      <c r="I81" t="s">
        <v>694</v>
      </c>
      <c r="J81" t="s">
        <v>695</v>
      </c>
      <c r="K81" t="s">
        <v>51</v>
      </c>
      <c r="L81" t="str">
        <f t="shared" si="4"/>
        <v>高密</v>
      </c>
      <c r="M81" t="str">
        <f t="shared" si="5"/>
        <v>0705</v>
      </c>
      <c r="N81" t="str">
        <f>VLOOKUP(I81,累计派单!A:O,15,0)</f>
        <v>dw3_jk_guantantan</v>
      </c>
      <c r="O81">
        <f t="shared" si="6"/>
        <v>42</v>
      </c>
      <c r="P81" t="str">
        <f t="shared" si="7"/>
        <v>60天内</v>
      </c>
      <c r="Q81" t="str">
        <f>VLOOKUP(I:I,累计派单!A:M,13,0)</f>
        <v>家客铁通潍坊高密-醴泉城区装维组</v>
      </c>
    </row>
    <row r="82" ht="13.5" customHeight="1" spans="1:17">
      <c r="A82" t="s">
        <v>696</v>
      </c>
      <c r="B82" t="s">
        <v>697</v>
      </c>
      <c r="C82" t="s">
        <v>698</v>
      </c>
      <c r="D82" t="s">
        <v>699</v>
      </c>
      <c r="E82" t="s">
        <v>700</v>
      </c>
      <c r="F82" t="s">
        <v>46</v>
      </c>
      <c r="G82" t="s">
        <v>67</v>
      </c>
      <c r="H82" t="s">
        <v>701</v>
      </c>
      <c r="I82" t="s">
        <v>702</v>
      </c>
      <c r="J82" t="s">
        <v>703</v>
      </c>
      <c r="K82" t="s">
        <v>51</v>
      </c>
      <c r="L82" t="str">
        <f t="shared" si="4"/>
        <v>昌邑</v>
      </c>
      <c r="M82" t="str">
        <f t="shared" si="5"/>
        <v>0705</v>
      </c>
      <c r="N82" t="str">
        <f>VLOOKUP(I82,累计派单!A:O,15,0)</f>
        <v>dw3_jk_xuruipeng</v>
      </c>
      <c r="O82">
        <f t="shared" si="6"/>
        <v>42</v>
      </c>
      <c r="P82" t="str">
        <f t="shared" si="7"/>
        <v>60天内</v>
      </c>
      <c r="Q82" t="str">
        <f>VLOOKUP(I:I,累计派单!A:M,13,0)</f>
        <v>家客铁通潍坊昌邑-柳疃乡镇装维组</v>
      </c>
    </row>
    <row r="83" ht="13.5" customHeight="1" spans="1:17">
      <c r="A83" t="s">
        <v>704</v>
      </c>
      <c r="B83" t="s">
        <v>705</v>
      </c>
      <c r="C83" t="s">
        <v>706</v>
      </c>
      <c r="D83" t="s">
        <v>707</v>
      </c>
      <c r="E83" t="s">
        <v>708</v>
      </c>
      <c r="F83" t="s">
        <v>46</v>
      </c>
      <c r="G83" t="s">
        <v>76</v>
      </c>
      <c r="H83" t="s">
        <v>709</v>
      </c>
      <c r="I83" t="s">
        <v>710</v>
      </c>
      <c r="J83" t="s">
        <v>711</v>
      </c>
      <c r="K83" t="s">
        <v>51</v>
      </c>
      <c r="L83" t="str">
        <f t="shared" si="4"/>
        <v>奎文</v>
      </c>
      <c r="M83" t="str">
        <f t="shared" si="5"/>
        <v>0705</v>
      </c>
      <c r="N83" t="str">
        <f>VLOOKUP(I83,累计派单!A:O,15,0)</f>
        <v>dw3_jk_wangqingyou</v>
      </c>
      <c r="O83">
        <f t="shared" si="6"/>
        <v>67</v>
      </c>
      <c r="P83" t="str">
        <f t="shared" si="7"/>
        <v>90天内</v>
      </c>
      <c r="Q83" t="str">
        <f>VLOOKUP(I:I,累计派单!A:M,13,0)</f>
        <v>家客铁通潍坊奎文-金光路城区装维组</v>
      </c>
    </row>
    <row r="84" ht="13.5" customHeight="1" spans="1:17">
      <c r="A84" t="s">
        <v>712</v>
      </c>
      <c r="B84" t="s">
        <v>713</v>
      </c>
      <c r="C84" t="s">
        <v>714</v>
      </c>
      <c r="D84" t="s">
        <v>715</v>
      </c>
      <c r="E84" t="s">
        <v>716</v>
      </c>
      <c r="F84" t="s">
        <v>46</v>
      </c>
      <c r="G84" t="s">
        <v>119</v>
      </c>
      <c r="H84" t="s">
        <v>717</v>
      </c>
      <c r="I84" t="s">
        <v>718</v>
      </c>
      <c r="J84" t="s">
        <v>719</v>
      </c>
      <c r="K84" t="s">
        <v>51</v>
      </c>
      <c r="L84" t="str">
        <f t="shared" si="4"/>
        <v>寒亭</v>
      </c>
      <c r="M84" t="str">
        <f t="shared" si="5"/>
        <v>0706</v>
      </c>
      <c r="N84" t="str">
        <f>VLOOKUP(I84,累计派单!A:O,15,0)</f>
        <v>dw3_jk_sunyongsheng</v>
      </c>
      <c r="O84">
        <f t="shared" si="6"/>
        <v>13</v>
      </c>
      <c r="P84" t="str">
        <f t="shared" si="7"/>
        <v>30天内</v>
      </c>
      <c r="Q84" t="str">
        <f>VLOOKUP(I:I,累计派单!A:M,13,0)</f>
        <v>家客铁通潍坊寒亭-城东城区装维组</v>
      </c>
    </row>
    <row r="85" ht="13.5" customHeight="1" spans="1:17">
      <c r="A85" t="s">
        <v>720</v>
      </c>
      <c r="B85" t="s">
        <v>721</v>
      </c>
      <c r="C85" t="s">
        <v>722</v>
      </c>
      <c r="D85" t="s">
        <v>723</v>
      </c>
      <c r="E85" t="s">
        <v>724</v>
      </c>
      <c r="F85" t="s">
        <v>46</v>
      </c>
      <c r="G85" t="s">
        <v>137</v>
      </c>
      <c r="H85" t="s">
        <v>725</v>
      </c>
      <c r="I85" t="s">
        <v>726</v>
      </c>
      <c r="J85" t="s">
        <v>727</v>
      </c>
      <c r="K85" t="s">
        <v>51</v>
      </c>
      <c r="L85" t="str">
        <f t="shared" si="4"/>
        <v>青州</v>
      </c>
      <c r="M85" t="str">
        <f t="shared" si="5"/>
        <v>0706</v>
      </c>
      <c r="N85" t="str">
        <f>VLOOKUP(I85,累计派单!A:O,15,0)</f>
        <v>dw3_jk_liufuhao</v>
      </c>
      <c r="O85">
        <f t="shared" si="6"/>
        <v>34</v>
      </c>
      <c r="P85" t="str">
        <f t="shared" si="7"/>
        <v>60天内</v>
      </c>
      <c r="Q85" t="str">
        <f>VLOOKUP(I:I,累计派单!A:M,13,0)</f>
        <v>家客铁通潍坊青州-古城城区装维组</v>
      </c>
    </row>
    <row r="86" ht="13.5" customHeight="1" spans="1:17">
      <c r="A86" t="s">
        <v>728</v>
      </c>
      <c r="B86" t="s">
        <v>729</v>
      </c>
      <c r="C86" t="s">
        <v>730</v>
      </c>
      <c r="D86" t="s">
        <v>731</v>
      </c>
      <c r="E86" t="s">
        <v>732</v>
      </c>
      <c r="F86" t="s">
        <v>46</v>
      </c>
      <c r="G86" t="s">
        <v>67</v>
      </c>
      <c r="H86" t="s">
        <v>733</v>
      </c>
      <c r="I86" t="s">
        <v>734</v>
      </c>
      <c r="J86" t="s">
        <v>735</v>
      </c>
      <c r="K86" t="s">
        <v>51</v>
      </c>
      <c r="L86" t="str">
        <f t="shared" si="4"/>
        <v>昌邑</v>
      </c>
      <c r="M86" t="str">
        <f t="shared" si="5"/>
        <v>0706</v>
      </c>
      <c r="N86" t="str">
        <f>VLOOKUP(I86,累计派单!A:O,15,0)</f>
        <v>dw3_jk_cyyanxiangbo</v>
      </c>
      <c r="O86">
        <f t="shared" si="6"/>
        <v>20</v>
      </c>
      <c r="P86" t="str">
        <f t="shared" si="7"/>
        <v>30天内</v>
      </c>
      <c r="Q86" t="str">
        <f>VLOOKUP(I:I,累计派单!A:M,13,0)</f>
        <v>家客铁通潍坊昌邑-城西城区装维组</v>
      </c>
    </row>
    <row r="87" ht="13.5" customHeight="1" spans="1:17">
      <c r="A87" t="s">
        <v>736</v>
      </c>
      <c r="B87" t="s">
        <v>737</v>
      </c>
      <c r="C87" t="s">
        <v>738</v>
      </c>
      <c r="D87" t="s">
        <v>739</v>
      </c>
      <c r="E87" t="s">
        <v>740</v>
      </c>
      <c r="F87" t="s">
        <v>46</v>
      </c>
      <c r="G87" t="s">
        <v>67</v>
      </c>
      <c r="H87" t="s">
        <v>741</v>
      </c>
      <c r="I87" t="s">
        <v>742</v>
      </c>
      <c r="J87" t="s">
        <v>743</v>
      </c>
      <c r="K87" t="s">
        <v>61</v>
      </c>
      <c r="L87" t="str">
        <f t="shared" si="4"/>
        <v>昌邑</v>
      </c>
      <c r="M87" t="str">
        <f t="shared" si="5"/>
        <v>0706</v>
      </c>
      <c r="N87" t="str">
        <f>VLOOKUP(I87,累计派单!A:O,15,0)</f>
        <v>dw3_jk_dengyihao</v>
      </c>
      <c r="O87">
        <f t="shared" si="6"/>
        <v>3</v>
      </c>
      <c r="P87" t="str">
        <f t="shared" si="7"/>
        <v>7天内</v>
      </c>
      <c r="Q87" t="str">
        <f>VLOOKUP(I:I,累计派单!A:M,13,0)</f>
        <v>家客铁通潍坊昌邑-城西城区装维组</v>
      </c>
    </row>
    <row r="88" ht="13.5" customHeight="1" spans="1:17">
      <c r="A88" t="s">
        <v>744</v>
      </c>
      <c r="B88" t="s">
        <v>745</v>
      </c>
      <c r="C88" t="s">
        <v>746</v>
      </c>
      <c r="D88" t="s">
        <v>747</v>
      </c>
      <c r="E88" t="s">
        <v>748</v>
      </c>
      <c r="F88" t="s">
        <v>46</v>
      </c>
      <c r="G88" t="s">
        <v>47</v>
      </c>
      <c r="H88" t="s">
        <v>749</v>
      </c>
      <c r="I88" t="s">
        <v>750</v>
      </c>
      <c r="J88" t="s">
        <v>751</v>
      </c>
      <c r="K88" t="s">
        <v>51</v>
      </c>
      <c r="L88" t="str">
        <f t="shared" si="4"/>
        <v>诸城</v>
      </c>
      <c r="M88" t="str">
        <f t="shared" si="5"/>
        <v>0706</v>
      </c>
      <c r="N88" t="str">
        <f>VLOOKUP(I88,累计派单!A:O,15,0)</f>
        <v>dw3_jk_dinglujun</v>
      </c>
      <c r="O88">
        <f t="shared" si="6"/>
        <v>18</v>
      </c>
      <c r="P88" t="str">
        <f t="shared" si="7"/>
        <v>30天内</v>
      </c>
      <c r="Q88" t="str">
        <f>VLOOKUP(I:I,累计派单!A:M,13,0)</f>
        <v>家客铁通潍坊诸城-繁荣路城区装维组</v>
      </c>
    </row>
    <row r="89" ht="13.5" customHeight="1" spans="1:17">
      <c r="A89" t="s">
        <v>752</v>
      </c>
      <c r="B89" t="s">
        <v>753</v>
      </c>
      <c r="C89" t="s">
        <v>754</v>
      </c>
      <c r="D89" t="s">
        <v>755</v>
      </c>
      <c r="E89" t="s">
        <v>756</v>
      </c>
      <c r="F89" t="s">
        <v>46</v>
      </c>
      <c r="G89" t="s">
        <v>676</v>
      </c>
      <c r="H89" t="s">
        <v>757</v>
      </c>
      <c r="I89" t="s">
        <v>758</v>
      </c>
      <c r="J89" t="s">
        <v>759</v>
      </c>
      <c r="K89" t="s">
        <v>51</v>
      </c>
      <c r="L89" t="str">
        <f t="shared" si="4"/>
        <v>昌乐</v>
      </c>
      <c r="M89" t="str">
        <f t="shared" si="5"/>
        <v>0706</v>
      </c>
      <c r="N89" t="str">
        <f>VLOOKUP(I89,累计派单!A:O,15,0)</f>
        <v>dw3_jk_liuziyi</v>
      </c>
      <c r="O89">
        <f t="shared" si="6"/>
        <v>58</v>
      </c>
      <c r="P89" t="str">
        <f t="shared" si="7"/>
        <v>60天内</v>
      </c>
      <c r="Q89" t="str">
        <f>VLOOKUP(I:I,累计派单!A:M,13,0)</f>
        <v>家客铁通潍坊昌乐-方山路城区装维组</v>
      </c>
    </row>
    <row r="90" ht="13.5" customHeight="1" spans="1:17">
      <c r="A90" t="s">
        <v>760</v>
      </c>
      <c r="B90" t="s">
        <v>761</v>
      </c>
      <c r="C90" t="s">
        <v>762</v>
      </c>
      <c r="D90" t="s">
        <v>763</v>
      </c>
      <c r="E90" t="s">
        <v>764</v>
      </c>
      <c r="F90" t="s">
        <v>46</v>
      </c>
      <c r="G90" t="s">
        <v>146</v>
      </c>
      <c r="H90" t="s">
        <v>765</v>
      </c>
      <c r="I90" t="s">
        <v>766</v>
      </c>
      <c r="J90" t="s">
        <v>767</v>
      </c>
      <c r="K90" t="s">
        <v>61</v>
      </c>
      <c r="L90" t="str">
        <f t="shared" si="4"/>
        <v>临朐</v>
      </c>
      <c r="M90" t="str">
        <f t="shared" si="5"/>
        <v>0706</v>
      </c>
      <c r="N90" t="str">
        <f>VLOOKUP(I90,累计派单!A:O,15,0)</f>
        <v>dw3_jk_mabaoquan</v>
      </c>
      <c r="O90">
        <f t="shared" si="6"/>
        <v>90</v>
      </c>
      <c r="P90" t="str">
        <f t="shared" si="7"/>
        <v>90天内</v>
      </c>
      <c r="Q90" t="str">
        <f>VLOOKUP(I:I,累计派单!A:M,13,0)</f>
        <v>家客铁通潍坊临朐-冶源乡镇装维组</v>
      </c>
    </row>
    <row r="91" ht="13.5" customHeight="1" spans="1:17">
      <c r="A91" t="s">
        <v>768</v>
      </c>
      <c r="B91" t="s">
        <v>769</v>
      </c>
      <c r="C91" t="s">
        <v>770</v>
      </c>
      <c r="D91" t="s">
        <v>771</v>
      </c>
      <c r="E91" t="s">
        <v>772</v>
      </c>
      <c r="F91" t="s">
        <v>46</v>
      </c>
      <c r="G91" t="s">
        <v>76</v>
      </c>
      <c r="H91" t="s">
        <v>773</v>
      </c>
      <c r="I91" t="s">
        <v>774</v>
      </c>
      <c r="J91" t="s">
        <v>775</v>
      </c>
      <c r="K91" t="s">
        <v>51</v>
      </c>
      <c r="L91" t="str">
        <f t="shared" si="4"/>
        <v>奎文</v>
      </c>
      <c r="M91" t="str">
        <f t="shared" si="5"/>
        <v>0706</v>
      </c>
      <c r="N91" t="str">
        <f>VLOOKUP(I91,累计派单!A:O,15,0)</f>
        <v>dw3_jk_renfeng</v>
      </c>
      <c r="O91">
        <f t="shared" si="6"/>
        <v>73</v>
      </c>
      <c r="P91" t="str">
        <f t="shared" si="7"/>
        <v>90天内</v>
      </c>
      <c r="Q91" t="str">
        <f>VLOOKUP(I:I,累计派单!A:M,13,0)</f>
        <v>家客铁通潍坊奎文-鸢飞路城区装维组</v>
      </c>
    </row>
    <row r="92" ht="13.5" customHeight="1" spans="1:17">
      <c r="A92" t="s">
        <v>776</v>
      </c>
      <c r="B92" t="s">
        <v>777</v>
      </c>
      <c r="C92" t="s">
        <v>778</v>
      </c>
      <c r="D92" t="s">
        <v>779</v>
      </c>
      <c r="E92" t="s">
        <v>780</v>
      </c>
      <c r="F92" t="s">
        <v>46</v>
      </c>
      <c r="G92" t="s">
        <v>119</v>
      </c>
      <c r="H92" t="s">
        <v>781</v>
      </c>
      <c r="I92" t="s">
        <v>782</v>
      </c>
      <c r="J92" t="s">
        <v>783</v>
      </c>
      <c r="K92" t="s">
        <v>51</v>
      </c>
      <c r="L92" t="str">
        <f t="shared" si="4"/>
        <v>寒亭</v>
      </c>
      <c r="M92" t="str">
        <f t="shared" si="5"/>
        <v>0706</v>
      </c>
      <c r="N92" t="str">
        <f>VLOOKUP(I92,累计派单!A:O,15,0)</f>
        <v>dw3_jk_zhangxi</v>
      </c>
      <c r="O92">
        <f t="shared" si="6"/>
        <v>3</v>
      </c>
      <c r="P92" t="str">
        <f t="shared" si="7"/>
        <v>7天内</v>
      </c>
      <c r="Q92" t="str">
        <f>VLOOKUP(I:I,累计派单!A:M,13,0)</f>
        <v>家客铁通潍坊寒亭-城东城区装维组</v>
      </c>
    </row>
    <row r="93" ht="13.5" customHeight="1" spans="1:17">
      <c r="A93" t="s">
        <v>784</v>
      </c>
      <c r="B93" t="s">
        <v>785</v>
      </c>
      <c r="C93" t="s">
        <v>786</v>
      </c>
      <c r="D93" t="s">
        <v>787</v>
      </c>
      <c r="E93" t="s">
        <v>788</v>
      </c>
      <c r="F93" t="s">
        <v>46</v>
      </c>
      <c r="G93" t="s">
        <v>101</v>
      </c>
      <c r="H93" t="s">
        <v>789</v>
      </c>
      <c r="I93" t="s">
        <v>790</v>
      </c>
      <c r="J93" t="s">
        <v>791</v>
      </c>
      <c r="K93" t="s">
        <v>61</v>
      </c>
      <c r="L93" t="str">
        <f t="shared" si="4"/>
        <v>潍城</v>
      </c>
      <c r="M93" t="str">
        <f t="shared" si="5"/>
        <v>0706</v>
      </c>
      <c r="N93" t="str">
        <f>VLOOKUP(I93,累计派单!A:O,15,0)</f>
        <v>dw3_jk_wctanganggang</v>
      </c>
      <c r="O93">
        <f t="shared" si="6"/>
        <v>21</v>
      </c>
      <c r="P93" t="str">
        <f t="shared" si="7"/>
        <v>30天内</v>
      </c>
      <c r="Q93" t="str">
        <f>VLOOKUP(I:I,累计派单!A:M,13,0)</f>
        <v>家客铁通潍坊潍城-豪德城区装维组</v>
      </c>
    </row>
    <row r="94" ht="13.5" customHeight="1" spans="1:17">
      <c r="A94" t="s">
        <v>792</v>
      </c>
      <c r="B94" t="s">
        <v>793</v>
      </c>
      <c r="C94" t="s">
        <v>794</v>
      </c>
      <c r="D94" t="s">
        <v>795</v>
      </c>
      <c r="E94" t="s">
        <v>796</v>
      </c>
      <c r="F94" t="s">
        <v>46</v>
      </c>
      <c r="G94" t="s">
        <v>76</v>
      </c>
      <c r="H94" t="s">
        <v>797</v>
      </c>
      <c r="I94" t="s">
        <v>798</v>
      </c>
      <c r="J94" t="s">
        <v>799</v>
      </c>
      <c r="K94" t="s">
        <v>51</v>
      </c>
      <c r="L94" t="str">
        <f t="shared" si="4"/>
        <v>奎文</v>
      </c>
      <c r="M94" t="str">
        <f t="shared" si="5"/>
        <v>0706</v>
      </c>
      <c r="N94" t="str">
        <f>VLOOKUP(I94,累计派单!A:O,15,0)</f>
        <v>dw3_jk_wangxiao</v>
      </c>
      <c r="O94">
        <f t="shared" si="6"/>
        <v>50</v>
      </c>
      <c r="P94" t="str">
        <f t="shared" si="7"/>
        <v>60天内</v>
      </c>
      <c r="Q94" t="str">
        <f>VLOOKUP(I:I,累计派单!A:M,13,0)</f>
        <v>家客铁通潍坊奎文-鸢飞路城区装维组</v>
      </c>
    </row>
    <row r="95" ht="13.5" customHeight="1" spans="1:17">
      <c r="A95" t="s">
        <v>800</v>
      </c>
      <c r="B95" t="s">
        <v>801</v>
      </c>
      <c r="C95" t="s">
        <v>802</v>
      </c>
      <c r="D95" t="s">
        <v>803</v>
      </c>
      <c r="E95" t="s">
        <v>804</v>
      </c>
      <c r="F95" t="s">
        <v>46</v>
      </c>
      <c r="G95" t="s">
        <v>128</v>
      </c>
      <c r="H95" t="s">
        <v>805</v>
      </c>
      <c r="I95" t="s">
        <v>806</v>
      </c>
      <c r="J95" t="s">
        <v>807</v>
      </c>
      <c r="K95" t="s">
        <v>51</v>
      </c>
      <c r="L95" t="str">
        <f t="shared" si="4"/>
        <v>寿光</v>
      </c>
      <c r="M95" t="str">
        <f t="shared" si="5"/>
        <v>0706</v>
      </c>
      <c r="N95" t="str">
        <f>VLOOKUP(I95,累计派单!A:O,15,0)</f>
        <v>dw3_jk_liuchunrui</v>
      </c>
      <c r="O95">
        <f t="shared" si="6"/>
        <v>1</v>
      </c>
      <c r="P95" t="str">
        <f t="shared" si="7"/>
        <v>7天内</v>
      </c>
      <c r="Q95" t="str">
        <f>VLOOKUP(I:I,累计派单!A:M,13,0)</f>
        <v>家客铁通潍坊寿光-营里乡镇装维组</v>
      </c>
    </row>
    <row r="96" ht="13.5" customHeight="1" spans="1:17">
      <c r="A96" t="s">
        <v>808</v>
      </c>
      <c r="B96" t="s">
        <v>809</v>
      </c>
      <c r="C96" t="s">
        <v>810</v>
      </c>
      <c r="D96" t="s">
        <v>811</v>
      </c>
      <c r="E96" t="s">
        <v>812</v>
      </c>
      <c r="F96" t="s">
        <v>46</v>
      </c>
      <c r="G96" t="s">
        <v>187</v>
      </c>
      <c r="H96" t="s">
        <v>813</v>
      </c>
      <c r="I96" t="s">
        <v>814</v>
      </c>
      <c r="J96" t="s">
        <v>815</v>
      </c>
      <c r="K96" t="s">
        <v>51</v>
      </c>
      <c r="L96" t="str">
        <f t="shared" si="4"/>
        <v>坊子</v>
      </c>
      <c r="M96" t="str">
        <f t="shared" si="5"/>
        <v>0706</v>
      </c>
      <c r="N96" t="str">
        <f>VLOOKUP(I96,累计派单!A:O,15,0)</f>
        <v>dw3_jk_zhouchengbin</v>
      </c>
      <c r="O96">
        <f t="shared" si="6"/>
        <v>28</v>
      </c>
      <c r="P96" t="str">
        <f t="shared" si="7"/>
        <v>30天内</v>
      </c>
      <c r="Q96" t="str">
        <f>VLOOKUP(I:I,累计派单!A:M,13,0)</f>
        <v>家客铁通潍坊坊子-凤凰城区装维组</v>
      </c>
    </row>
    <row r="97" ht="13.5" customHeight="1" spans="1:17">
      <c r="A97" t="s">
        <v>816</v>
      </c>
      <c r="B97" t="s">
        <v>817</v>
      </c>
      <c r="C97" t="s">
        <v>818</v>
      </c>
      <c r="D97" t="s">
        <v>819</v>
      </c>
      <c r="E97" t="s">
        <v>820</v>
      </c>
      <c r="F97" t="s">
        <v>46</v>
      </c>
      <c r="G97" t="s">
        <v>57</v>
      </c>
      <c r="H97" t="s">
        <v>821</v>
      </c>
      <c r="I97" t="s">
        <v>822</v>
      </c>
      <c r="J97" t="s">
        <v>823</v>
      </c>
      <c r="K97" t="s">
        <v>51</v>
      </c>
      <c r="L97" t="str">
        <f t="shared" si="4"/>
        <v>安丘</v>
      </c>
      <c r="M97" t="str">
        <f t="shared" si="5"/>
        <v>0707</v>
      </c>
      <c r="N97" t="str">
        <f>VLOOKUP(I97,累计派单!A:O,15,0)</f>
        <v>dw3_jk_wangyonglinaq</v>
      </c>
      <c r="O97">
        <f t="shared" si="6"/>
        <v>32</v>
      </c>
      <c r="P97" t="str">
        <f t="shared" si="7"/>
        <v>60天内</v>
      </c>
      <c r="Q97" t="str">
        <f>VLOOKUP(I:I,累计派单!A:M,13,0)</f>
        <v>家客铁通潍坊安丘-贾戈乡镇装维组</v>
      </c>
    </row>
    <row r="98" ht="13.5" customHeight="1" spans="1:17">
      <c r="A98" t="s">
        <v>824</v>
      </c>
      <c r="B98" t="s">
        <v>825</v>
      </c>
      <c r="C98" t="s">
        <v>826</v>
      </c>
      <c r="D98" t="s">
        <v>827</v>
      </c>
      <c r="E98" t="s">
        <v>828</v>
      </c>
      <c r="F98" t="s">
        <v>46</v>
      </c>
      <c r="G98" t="s">
        <v>76</v>
      </c>
      <c r="H98" t="s">
        <v>829</v>
      </c>
      <c r="I98" t="s">
        <v>830</v>
      </c>
      <c r="J98" t="s">
        <v>831</v>
      </c>
      <c r="K98" t="s">
        <v>51</v>
      </c>
      <c r="L98" t="str">
        <f t="shared" si="4"/>
        <v>奎文</v>
      </c>
      <c r="M98" t="str">
        <f t="shared" si="5"/>
        <v>0707</v>
      </c>
      <c r="N98" t="str">
        <f>VLOOKUP(I98,累计派单!A:O,15,0)</f>
        <v>dw3_jk_lvkaidi</v>
      </c>
      <c r="O98">
        <f t="shared" si="6"/>
        <v>41</v>
      </c>
      <c r="P98" t="str">
        <f t="shared" si="7"/>
        <v>60天内</v>
      </c>
      <c r="Q98" t="str">
        <f>VLOOKUP(I:I,累计派单!A:M,13,0)</f>
        <v>家客铁通潍坊奎文-北宫街城区装维组</v>
      </c>
    </row>
    <row r="99" ht="13.5" customHeight="1" spans="1:17">
      <c r="A99" t="s">
        <v>832</v>
      </c>
      <c r="B99" t="s">
        <v>833</v>
      </c>
      <c r="C99" t="s">
        <v>834</v>
      </c>
      <c r="D99" t="s">
        <v>835</v>
      </c>
      <c r="E99" t="s">
        <v>836</v>
      </c>
      <c r="F99" t="s">
        <v>46</v>
      </c>
      <c r="G99" t="s">
        <v>676</v>
      </c>
      <c r="H99" t="s">
        <v>837</v>
      </c>
      <c r="I99" t="s">
        <v>838</v>
      </c>
      <c r="J99" t="s">
        <v>839</v>
      </c>
      <c r="K99" t="s">
        <v>51</v>
      </c>
      <c r="L99" t="str">
        <f t="shared" si="4"/>
        <v>昌乐</v>
      </c>
      <c r="M99" t="str">
        <f t="shared" si="5"/>
        <v>0707</v>
      </c>
      <c r="N99" t="str">
        <f>VLOOKUP(I99,累计派单!A:O,15,0)</f>
        <v>dw3_jk_jiangpeng</v>
      </c>
      <c r="O99">
        <f t="shared" si="6"/>
        <v>56</v>
      </c>
      <c r="P99" t="str">
        <f t="shared" si="7"/>
        <v>60天内</v>
      </c>
      <c r="Q99" t="str">
        <f>VLOOKUP(I:I,累计派单!A:M,13,0)</f>
        <v>家客铁通潍坊昌乐-方山路城区装维组</v>
      </c>
    </row>
    <row r="100" ht="13.5" customHeight="1" spans="1:17">
      <c r="A100" t="s">
        <v>840</v>
      </c>
      <c r="B100" t="s">
        <v>841</v>
      </c>
      <c r="C100" t="s">
        <v>842</v>
      </c>
      <c r="D100" t="s">
        <v>843</v>
      </c>
      <c r="E100" t="s">
        <v>844</v>
      </c>
      <c r="F100" t="s">
        <v>46</v>
      </c>
      <c r="G100" t="s">
        <v>76</v>
      </c>
      <c r="H100" t="s">
        <v>845</v>
      </c>
      <c r="I100" t="s">
        <v>846</v>
      </c>
      <c r="J100" t="s">
        <v>847</v>
      </c>
      <c r="K100" t="s">
        <v>61</v>
      </c>
      <c r="L100" t="str">
        <f t="shared" si="4"/>
        <v>奎文</v>
      </c>
      <c r="M100" t="str">
        <f t="shared" si="5"/>
        <v>0707</v>
      </c>
      <c r="N100" t="str">
        <f>VLOOKUP(I100,累计派单!A:O,15,0)</f>
        <v>dw3_jk_caomingchaogx</v>
      </c>
      <c r="O100">
        <f t="shared" si="6"/>
        <v>85</v>
      </c>
      <c r="P100" t="str">
        <f t="shared" si="7"/>
        <v>90天内</v>
      </c>
      <c r="Q100" t="str">
        <f>VLOOKUP(I:I,累计派单!A:M,13,0)</f>
        <v>家客铁通潍坊奎文-樱前街城区装维组</v>
      </c>
    </row>
    <row r="101" ht="13.5" customHeight="1" spans="1:17">
      <c r="A101" t="s">
        <v>848</v>
      </c>
      <c r="B101" t="s">
        <v>849</v>
      </c>
      <c r="C101" t="s">
        <v>850</v>
      </c>
      <c r="D101" t="s">
        <v>851</v>
      </c>
      <c r="E101" t="s">
        <v>852</v>
      </c>
      <c r="F101" t="s">
        <v>46</v>
      </c>
      <c r="G101" t="s">
        <v>76</v>
      </c>
      <c r="H101" t="s">
        <v>853</v>
      </c>
      <c r="I101" t="s">
        <v>854</v>
      </c>
      <c r="J101" t="s">
        <v>855</v>
      </c>
      <c r="K101" t="s">
        <v>51</v>
      </c>
      <c r="L101" t="str">
        <f t="shared" si="4"/>
        <v>奎文</v>
      </c>
      <c r="M101" t="str">
        <f t="shared" si="5"/>
        <v>0707</v>
      </c>
      <c r="N101" t="str">
        <f>VLOOKUP(I101,累计派单!A:O,15,0)</f>
        <v>dw3_jk_zhangentao</v>
      </c>
      <c r="O101">
        <f t="shared" si="6"/>
        <v>89</v>
      </c>
      <c r="P101" t="str">
        <f t="shared" si="7"/>
        <v>90天内</v>
      </c>
      <c r="Q101" t="str">
        <f>VLOOKUP(I:I,累计派单!A:M,13,0)</f>
        <v>家客铁通潍坊奎文-鸢飞路城区装维组</v>
      </c>
    </row>
    <row r="102" ht="13.5" customHeight="1" spans="1:17">
      <c r="A102" t="s">
        <v>856</v>
      </c>
      <c r="B102" t="s">
        <v>857</v>
      </c>
      <c r="C102" t="s">
        <v>858</v>
      </c>
      <c r="D102" t="s">
        <v>859</v>
      </c>
      <c r="E102" t="s">
        <v>860</v>
      </c>
      <c r="F102" t="s">
        <v>46</v>
      </c>
      <c r="G102" t="s">
        <v>146</v>
      </c>
      <c r="H102" t="s">
        <v>861</v>
      </c>
      <c r="I102" t="s">
        <v>862</v>
      </c>
      <c r="J102" t="s">
        <v>863</v>
      </c>
      <c r="K102" t="s">
        <v>51</v>
      </c>
      <c r="L102" t="str">
        <f t="shared" si="4"/>
        <v>临朐</v>
      </c>
      <c r="M102" t="str">
        <f t="shared" si="5"/>
        <v>0707</v>
      </c>
      <c r="N102" t="str">
        <f>VLOOKUP(I102,累计派单!A:O,15,0)</f>
        <v>dw3_jk_wanghaicheng</v>
      </c>
      <c r="O102">
        <f t="shared" si="6"/>
        <v>32</v>
      </c>
      <c r="P102" t="str">
        <f t="shared" si="7"/>
        <v>60天内</v>
      </c>
      <c r="Q102" t="str">
        <f>VLOOKUP(I:I,累计派单!A:M,13,0)</f>
        <v>家客铁通潍坊临朐-辛寨乡镇装维组</v>
      </c>
    </row>
    <row r="103" ht="13.5" customHeight="1" spans="1:17">
      <c r="A103" t="s">
        <v>864</v>
      </c>
      <c r="B103" t="s">
        <v>865</v>
      </c>
      <c r="C103" t="s">
        <v>866</v>
      </c>
      <c r="D103" t="s">
        <v>867</v>
      </c>
      <c r="E103" t="s">
        <v>868</v>
      </c>
      <c r="F103" t="s">
        <v>46</v>
      </c>
      <c r="G103" t="s">
        <v>128</v>
      </c>
      <c r="H103" t="s">
        <v>869</v>
      </c>
      <c r="I103" t="s">
        <v>870</v>
      </c>
      <c r="J103" t="s">
        <v>871</v>
      </c>
      <c r="K103" t="s">
        <v>51</v>
      </c>
      <c r="L103" t="str">
        <f t="shared" si="4"/>
        <v>寿光</v>
      </c>
      <c r="M103" t="str">
        <f t="shared" si="5"/>
        <v>0707</v>
      </c>
      <c r="N103" t="str">
        <f>VLOOKUP(I103,累计派单!A:O,15,0)</f>
        <v>dw3_jk_chenjinxu</v>
      </c>
      <c r="O103">
        <f t="shared" si="6"/>
        <v>66</v>
      </c>
      <c r="P103" t="str">
        <f t="shared" si="7"/>
        <v>90天内</v>
      </c>
      <c r="Q103" t="str">
        <f>VLOOKUP(I:I,累计派单!A:M,13,0)</f>
        <v>家客铁通潍坊寿光-台头乡镇装维组</v>
      </c>
    </row>
    <row r="104" ht="13.5" customHeight="1" spans="1:17">
      <c r="A104" t="s">
        <v>872</v>
      </c>
      <c r="B104" t="s">
        <v>873</v>
      </c>
      <c r="C104" t="s">
        <v>874</v>
      </c>
      <c r="D104" t="s">
        <v>875</v>
      </c>
      <c r="E104" t="s">
        <v>876</v>
      </c>
      <c r="F104" t="s">
        <v>46</v>
      </c>
      <c r="G104" t="s">
        <v>57</v>
      </c>
      <c r="H104" t="s">
        <v>877</v>
      </c>
      <c r="I104" t="s">
        <v>878</v>
      </c>
      <c r="J104" t="s">
        <v>879</v>
      </c>
      <c r="K104" t="s">
        <v>51</v>
      </c>
      <c r="L104" t="str">
        <f t="shared" si="4"/>
        <v>安丘</v>
      </c>
      <c r="M104" t="str">
        <f t="shared" si="5"/>
        <v>0707</v>
      </c>
      <c r="N104" t="str">
        <f>VLOOKUP(I104,累计派单!A:O,15,0)</f>
        <v>dw3_jk_yvshubo</v>
      </c>
      <c r="O104">
        <f t="shared" si="6"/>
        <v>1</v>
      </c>
      <c r="P104" t="str">
        <f t="shared" si="7"/>
        <v>7天内</v>
      </c>
      <c r="Q104" t="str">
        <f>VLOOKUP(I:I,累计派单!A:M,13,0)</f>
        <v>家客铁通潍坊安丘-刘家尧乡镇装维组</v>
      </c>
    </row>
    <row r="105" ht="13.5" customHeight="1" spans="1:17">
      <c r="A105" t="s">
        <v>880</v>
      </c>
      <c r="B105" t="s">
        <v>881</v>
      </c>
      <c r="C105" t="s">
        <v>882</v>
      </c>
      <c r="D105" t="s">
        <v>883</v>
      </c>
      <c r="E105" t="s">
        <v>884</v>
      </c>
      <c r="F105" t="s">
        <v>46</v>
      </c>
      <c r="G105" t="s">
        <v>101</v>
      </c>
      <c r="H105" t="s">
        <v>885</v>
      </c>
      <c r="I105" t="s">
        <v>886</v>
      </c>
      <c r="J105" t="s">
        <v>887</v>
      </c>
      <c r="K105" t="s">
        <v>51</v>
      </c>
      <c r="L105" t="str">
        <f t="shared" si="4"/>
        <v>潍城</v>
      </c>
      <c r="M105" t="str">
        <f t="shared" si="5"/>
        <v>0707</v>
      </c>
      <c r="N105" t="str">
        <f>VLOOKUP(I105,累计派单!A:O,15,0)</f>
        <v>dw3_jk_wczoujie</v>
      </c>
      <c r="O105">
        <f t="shared" si="6"/>
        <v>13</v>
      </c>
      <c r="P105" t="str">
        <f t="shared" si="7"/>
        <v>30天内</v>
      </c>
      <c r="Q105" t="str">
        <f>VLOOKUP(I:I,累计派单!A:M,13,0)</f>
        <v>家客铁通潍坊潍城-东风街城区装维组</v>
      </c>
    </row>
    <row r="106" ht="13.5" customHeight="1" spans="1:17">
      <c r="A106" t="s">
        <v>888</v>
      </c>
      <c r="B106" t="s">
        <v>889</v>
      </c>
      <c r="C106" t="s">
        <v>890</v>
      </c>
      <c r="D106" t="s">
        <v>891</v>
      </c>
      <c r="E106" t="s">
        <v>892</v>
      </c>
      <c r="F106" t="s">
        <v>46</v>
      </c>
      <c r="G106" t="s">
        <v>187</v>
      </c>
      <c r="H106" t="s">
        <v>893</v>
      </c>
      <c r="I106" t="s">
        <v>894</v>
      </c>
      <c r="J106" t="s">
        <v>895</v>
      </c>
      <c r="K106" t="s">
        <v>51</v>
      </c>
      <c r="L106" t="str">
        <f t="shared" si="4"/>
        <v>坊子</v>
      </c>
      <c r="M106" t="str">
        <f t="shared" si="5"/>
        <v>0707</v>
      </c>
      <c r="N106" t="str">
        <f>VLOOKUP(I106,累计派单!A:O,15,0)</f>
        <v>dw3_jk_gaomingwen</v>
      </c>
      <c r="O106">
        <f t="shared" si="6"/>
        <v>42</v>
      </c>
      <c r="P106" t="str">
        <f t="shared" si="7"/>
        <v>60天内</v>
      </c>
      <c r="Q106" t="str">
        <f>VLOOKUP(I:I,累计派单!A:M,13,0)</f>
        <v>家客铁通潍坊坊子-凤凰城区装维组</v>
      </c>
    </row>
    <row r="107" ht="13.5" customHeight="1" spans="1:17">
      <c r="A107" t="s">
        <v>896</v>
      </c>
      <c r="B107" t="s">
        <v>897</v>
      </c>
      <c r="C107" t="s">
        <v>898</v>
      </c>
      <c r="D107" t="s">
        <v>899</v>
      </c>
      <c r="E107" t="s">
        <v>900</v>
      </c>
      <c r="F107" t="s">
        <v>46</v>
      </c>
      <c r="G107" t="s">
        <v>128</v>
      </c>
      <c r="H107" t="s">
        <v>901</v>
      </c>
      <c r="I107" t="s">
        <v>902</v>
      </c>
      <c r="J107" t="s">
        <v>903</v>
      </c>
      <c r="K107" t="s">
        <v>51</v>
      </c>
      <c r="L107" t="str">
        <f t="shared" si="4"/>
        <v>寿光</v>
      </c>
      <c r="M107" t="str">
        <f t="shared" si="5"/>
        <v>0708</v>
      </c>
      <c r="N107" t="str">
        <f>VLOOKUP(I107,累计派单!A:O,15,0)</f>
        <v>dw3_jk_wangxiaojun</v>
      </c>
      <c r="O107">
        <f t="shared" si="6"/>
        <v>7</v>
      </c>
      <c r="P107" t="str">
        <f t="shared" si="7"/>
        <v>7天内</v>
      </c>
      <c r="Q107" t="str">
        <f>VLOOKUP(I:I,累计派单!A:M,13,0)</f>
        <v>家客铁通潍坊寿光-市中城区装维组</v>
      </c>
    </row>
    <row r="108" ht="13.5" customHeight="1" spans="1:17">
      <c r="A108" t="s">
        <v>904</v>
      </c>
      <c r="B108" t="s">
        <v>905</v>
      </c>
      <c r="C108" t="s">
        <v>906</v>
      </c>
      <c r="D108" t="s">
        <v>907</v>
      </c>
      <c r="E108" t="s">
        <v>908</v>
      </c>
      <c r="F108" t="s">
        <v>46</v>
      </c>
      <c r="G108" t="s">
        <v>137</v>
      </c>
      <c r="H108" t="s">
        <v>909</v>
      </c>
      <c r="I108" t="s">
        <v>910</v>
      </c>
      <c r="J108" t="s">
        <v>911</v>
      </c>
      <c r="K108" t="s">
        <v>51</v>
      </c>
      <c r="L108" t="str">
        <f t="shared" si="4"/>
        <v>青州</v>
      </c>
      <c r="M108" t="str">
        <f t="shared" si="5"/>
        <v>0708</v>
      </c>
      <c r="N108" t="str">
        <f>VLOOKUP(I108,累计派单!A:O,15,0)</f>
        <v>dw3_jk_zhangtaiming</v>
      </c>
      <c r="O108">
        <f t="shared" si="6"/>
        <v>73</v>
      </c>
      <c r="P108" t="str">
        <f t="shared" si="7"/>
        <v>90天内</v>
      </c>
      <c r="Q108" t="str">
        <f>VLOOKUP(I:I,累计派单!A:M,13,0)</f>
        <v>家客铁通潍坊青州-云门路城区装维组</v>
      </c>
    </row>
    <row r="109" ht="13.5" customHeight="1" spans="1:17">
      <c r="A109" t="s">
        <v>912</v>
      </c>
      <c r="B109" t="s">
        <v>913</v>
      </c>
      <c r="C109" t="s">
        <v>914</v>
      </c>
      <c r="D109" t="s">
        <v>915</v>
      </c>
      <c r="E109" t="s">
        <v>916</v>
      </c>
      <c r="F109" t="s">
        <v>46</v>
      </c>
      <c r="G109" t="s">
        <v>128</v>
      </c>
      <c r="H109" t="s">
        <v>917</v>
      </c>
      <c r="I109" t="s">
        <v>918</v>
      </c>
      <c r="J109" t="s">
        <v>919</v>
      </c>
      <c r="K109" t="s">
        <v>51</v>
      </c>
      <c r="L109" t="str">
        <f t="shared" si="4"/>
        <v>寿光</v>
      </c>
      <c r="M109" t="str">
        <f t="shared" si="5"/>
        <v>0708</v>
      </c>
      <c r="N109" t="str">
        <f>VLOOKUP(I109,累计派单!A:O,15,0)</f>
        <v>dw3_jk_wangjianqiang</v>
      </c>
      <c r="O109">
        <f t="shared" si="6"/>
        <v>63</v>
      </c>
      <c r="P109" t="str">
        <f t="shared" si="7"/>
        <v>90天内</v>
      </c>
      <c r="Q109" t="str">
        <f>VLOOKUP(I:I,累计派单!A:M,13,0)</f>
        <v>家客铁通潍坊寿光-洛城乡镇装维组</v>
      </c>
    </row>
    <row r="110" ht="13.5" customHeight="1" spans="1:17">
      <c r="A110" t="s">
        <v>920</v>
      </c>
      <c r="B110" t="s">
        <v>921</v>
      </c>
      <c r="C110" t="s">
        <v>922</v>
      </c>
      <c r="D110" t="s">
        <v>923</v>
      </c>
      <c r="E110" t="s">
        <v>924</v>
      </c>
      <c r="F110" t="s">
        <v>46</v>
      </c>
      <c r="G110" t="s">
        <v>128</v>
      </c>
      <c r="H110" t="s">
        <v>925</v>
      </c>
      <c r="I110" t="s">
        <v>926</v>
      </c>
      <c r="J110" t="s">
        <v>927</v>
      </c>
      <c r="K110" t="s">
        <v>51</v>
      </c>
      <c r="L110" t="str">
        <f t="shared" si="4"/>
        <v>寿光</v>
      </c>
      <c r="M110" t="str">
        <f t="shared" si="5"/>
        <v>0708</v>
      </c>
      <c r="N110" t="str">
        <f>VLOOKUP(I110,累计派单!A:O,15,0)</f>
        <v>dw3_jk_zhaokun</v>
      </c>
      <c r="O110">
        <f t="shared" si="6"/>
        <v>10</v>
      </c>
      <c r="P110" t="str">
        <f t="shared" si="7"/>
        <v>30天内</v>
      </c>
      <c r="Q110" t="str">
        <f>VLOOKUP(I:I,累计派单!A:M,13,0)</f>
        <v>家客铁通潍坊寿光-古城乡镇装维组</v>
      </c>
    </row>
    <row r="111" ht="13.5" customHeight="1" spans="1:17">
      <c r="A111" t="s">
        <v>928</v>
      </c>
      <c r="B111" t="s">
        <v>929</v>
      </c>
      <c r="C111" t="s">
        <v>930</v>
      </c>
      <c r="D111" t="s">
        <v>931</v>
      </c>
      <c r="E111" t="s">
        <v>932</v>
      </c>
      <c r="F111" t="s">
        <v>46</v>
      </c>
      <c r="G111" t="s">
        <v>76</v>
      </c>
      <c r="H111" t="s">
        <v>933</v>
      </c>
      <c r="I111" t="s">
        <v>934</v>
      </c>
      <c r="J111" t="s">
        <v>935</v>
      </c>
      <c r="K111" t="s">
        <v>51</v>
      </c>
      <c r="L111" t="str">
        <f t="shared" si="4"/>
        <v>奎文</v>
      </c>
      <c r="M111" t="str">
        <f t="shared" si="5"/>
        <v>0708</v>
      </c>
      <c r="N111" t="str">
        <f>VLOOKUP(I111,累计派单!A:O,15,0)</f>
        <v>dw3_jk_zhangyue</v>
      </c>
      <c r="O111">
        <f t="shared" si="6"/>
        <v>42</v>
      </c>
      <c r="P111" t="str">
        <f t="shared" si="7"/>
        <v>60天内</v>
      </c>
      <c r="Q111" t="str">
        <f>VLOOKUP(I:I,累计派单!A:M,13,0)</f>
        <v>家客铁通潍坊奎文-鸢飞路城区装维组</v>
      </c>
    </row>
    <row r="112" ht="13.5" customHeight="1" spans="1:17">
      <c r="A112" t="s">
        <v>936</v>
      </c>
      <c r="B112" t="s">
        <v>937</v>
      </c>
      <c r="C112" t="s">
        <v>938</v>
      </c>
      <c r="D112" t="s">
        <v>939</v>
      </c>
      <c r="E112" t="s">
        <v>940</v>
      </c>
      <c r="F112" t="s">
        <v>46</v>
      </c>
      <c r="G112" t="s">
        <v>146</v>
      </c>
      <c r="H112" t="s">
        <v>941</v>
      </c>
      <c r="I112" t="s">
        <v>942</v>
      </c>
      <c r="J112" t="s">
        <v>943</v>
      </c>
      <c r="K112" t="s">
        <v>51</v>
      </c>
      <c r="L112" t="str">
        <f t="shared" si="4"/>
        <v>临朐</v>
      </c>
      <c r="M112" t="str">
        <f t="shared" si="5"/>
        <v>0708</v>
      </c>
      <c r="N112" t="str">
        <f>VLOOKUP(I112,累计派单!A:O,15,0)</f>
        <v>dw3_jk_wangzhaocun</v>
      </c>
      <c r="O112">
        <f t="shared" si="6"/>
        <v>66</v>
      </c>
      <c r="P112" t="str">
        <f t="shared" si="7"/>
        <v>90天内</v>
      </c>
      <c r="Q112" t="str">
        <f>VLOOKUP(I:I,累计派单!A:M,13,0)</f>
        <v>家客铁通潍坊临朐-辛寨乡镇装维组</v>
      </c>
    </row>
    <row r="113" ht="13.5" customHeight="1" spans="1:17">
      <c r="A113" t="s">
        <v>944</v>
      </c>
      <c r="B113" t="s">
        <v>945</v>
      </c>
      <c r="C113" t="s">
        <v>946</v>
      </c>
      <c r="D113" t="s">
        <v>947</v>
      </c>
      <c r="E113" t="s">
        <v>948</v>
      </c>
      <c r="F113" t="s">
        <v>46</v>
      </c>
      <c r="G113" t="s">
        <v>57</v>
      </c>
      <c r="H113" t="s">
        <v>949</v>
      </c>
      <c r="I113" t="s">
        <v>950</v>
      </c>
      <c r="J113" t="s">
        <v>951</v>
      </c>
      <c r="K113" t="s">
        <v>51</v>
      </c>
      <c r="L113" t="str">
        <f t="shared" si="4"/>
        <v>安丘</v>
      </c>
      <c r="M113" t="str">
        <f t="shared" si="5"/>
        <v>0708</v>
      </c>
      <c r="N113" t="str">
        <f>VLOOKUP(I113,累计派单!A:O,15,0)</f>
        <v>dw3_jk_baixiangyu</v>
      </c>
      <c r="O113">
        <f t="shared" si="6"/>
        <v>47</v>
      </c>
      <c r="P113" t="str">
        <f t="shared" si="7"/>
        <v>60天内</v>
      </c>
      <c r="Q113" t="str">
        <f>VLOOKUP(I:I,累计派单!A:M,13,0)</f>
        <v>家客铁通潍坊安丘-吾山乡镇装维组</v>
      </c>
    </row>
    <row r="114" ht="13.5" customHeight="1" spans="1:17">
      <c r="A114" t="s">
        <v>952</v>
      </c>
      <c r="B114" t="s">
        <v>953</v>
      </c>
      <c r="C114" t="s">
        <v>954</v>
      </c>
      <c r="D114" t="s">
        <v>955</v>
      </c>
      <c r="E114" t="s">
        <v>956</v>
      </c>
      <c r="F114" t="s">
        <v>46</v>
      </c>
      <c r="G114" t="s">
        <v>47</v>
      </c>
      <c r="H114" t="s">
        <v>957</v>
      </c>
      <c r="I114" t="s">
        <v>958</v>
      </c>
      <c r="J114" t="s">
        <v>959</v>
      </c>
      <c r="K114" t="s">
        <v>51</v>
      </c>
      <c r="L114" t="str">
        <f t="shared" si="4"/>
        <v>诸城</v>
      </c>
      <c r="M114" t="str">
        <f t="shared" si="5"/>
        <v>0708</v>
      </c>
      <c r="N114" t="str">
        <f>VLOOKUP(I114,累计派单!A:O,15,0)</f>
        <v>dw3_jk_liwei</v>
      </c>
      <c r="O114">
        <f t="shared" si="6"/>
        <v>84</v>
      </c>
      <c r="P114" t="str">
        <f t="shared" si="7"/>
        <v>90天内</v>
      </c>
      <c r="Q114" t="str">
        <f>VLOOKUP(I:I,累计派单!A:M,13,0)</f>
        <v>家客铁通潍坊诸城-兴华西路城区装维组</v>
      </c>
    </row>
    <row r="115" ht="13.5" customHeight="1" spans="1:17">
      <c r="A115" t="s">
        <v>960</v>
      </c>
      <c r="B115" t="s">
        <v>961</v>
      </c>
      <c r="C115" t="s">
        <v>962</v>
      </c>
      <c r="D115" t="s">
        <v>963</v>
      </c>
      <c r="E115" t="s">
        <v>964</v>
      </c>
      <c r="F115" t="s">
        <v>46</v>
      </c>
      <c r="G115" t="s">
        <v>137</v>
      </c>
      <c r="H115" t="s">
        <v>965</v>
      </c>
      <c r="I115" t="s">
        <v>966</v>
      </c>
      <c r="J115" t="s">
        <v>967</v>
      </c>
      <c r="K115" t="s">
        <v>51</v>
      </c>
      <c r="L115" t="str">
        <f t="shared" si="4"/>
        <v>青州</v>
      </c>
      <c r="M115" t="str">
        <f t="shared" si="5"/>
        <v>0708</v>
      </c>
      <c r="N115" t="str">
        <f>VLOOKUP(I115,累计派单!A:O,15,0)</f>
        <v>dw3_jk_wangdi</v>
      </c>
      <c r="O115">
        <f t="shared" si="6"/>
        <v>62</v>
      </c>
      <c r="P115" t="str">
        <f t="shared" si="7"/>
        <v>90天内</v>
      </c>
      <c r="Q115" t="str">
        <f>VLOOKUP(I:I,累计派单!A:M,13,0)</f>
        <v>家客铁通潍坊青州-何官乡镇装维组</v>
      </c>
    </row>
    <row r="116" ht="13.5" customHeight="1" spans="1:17">
      <c r="A116" t="s">
        <v>968</v>
      </c>
      <c r="B116" t="s">
        <v>969</v>
      </c>
      <c r="C116" t="s">
        <v>970</v>
      </c>
      <c r="D116" t="s">
        <v>971</v>
      </c>
      <c r="E116" t="s">
        <v>972</v>
      </c>
      <c r="F116" t="s">
        <v>46</v>
      </c>
      <c r="G116" t="s">
        <v>57</v>
      </c>
      <c r="H116" t="s">
        <v>973</v>
      </c>
      <c r="I116" t="s">
        <v>974</v>
      </c>
      <c r="J116" t="s">
        <v>975</v>
      </c>
      <c r="K116" t="s">
        <v>51</v>
      </c>
      <c r="L116" t="str">
        <f t="shared" si="4"/>
        <v>安丘</v>
      </c>
      <c r="M116" t="str">
        <f t="shared" si="5"/>
        <v>0708</v>
      </c>
      <c r="N116" t="str">
        <f>VLOOKUP(I116,累计派单!A:O,15,0)</f>
        <v>dw3_jk_yangxiaolong</v>
      </c>
      <c r="O116">
        <f t="shared" si="6"/>
        <v>1</v>
      </c>
      <c r="P116" t="str">
        <f t="shared" si="7"/>
        <v>7天内</v>
      </c>
      <c r="Q116" t="str">
        <f>VLOOKUP(I:I,累计派单!A:M,13,0)</f>
        <v>家客铁通潍坊安丘-永安路城区装维组</v>
      </c>
    </row>
    <row r="117" ht="13.5" customHeight="1" spans="1:17">
      <c r="A117" t="s">
        <v>976</v>
      </c>
      <c r="B117" t="s">
        <v>977</v>
      </c>
      <c r="C117" t="s">
        <v>978</v>
      </c>
      <c r="D117" t="s">
        <v>979</v>
      </c>
      <c r="E117" t="s">
        <v>980</v>
      </c>
      <c r="F117" t="s">
        <v>46</v>
      </c>
      <c r="G117" t="s">
        <v>137</v>
      </c>
      <c r="H117" t="s">
        <v>981</v>
      </c>
      <c r="I117" t="s">
        <v>982</v>
      </c>
      <c r="J117" t="s">
        <v>983</v>
      </c>
      <c r="K117" t="s">
        <v>51</v>
      </c>
      <c r="L117" t="str">
        <f t="shared" si="4"/>
        <v>青州</v>
      </c>
      <c r="M117" t="str">
        <f t="shared" si="5"/>
        <v>0708</v>
      </c>
      <c r="N117" t="str">
        <f>VLOOKUP(I117,累计派单!A:O,15,0)</f>
        <v>dw3_jk_guoqiang</v>
      </c>
      <c r="O117">
        <f t="shared" si="6"/>
        <v>51</v>
      </c>
      <c r="P117" t="str">
        <f t="shared" si="7"/>
        <v>60天内</v>
      </c>
      <c r="Q117" t="str">
        <f>VLOOKUP(I:I,累计派单!A:M,13,0)</f>
        <v>家客铁通潍坊青州-黄楼乡镇装维组</v>
      </c>
    </row>
    <row r="118" ht="13.5" customHeight="1" spans="1:17">
      <c r="A118" t="s">
        <v>984</v>
      </c>
      <c r="B118" t="s">
        <v>985</v>
      </c>
      <c r="C118" t="s">
        <v>986</v>
      </c>
      <c r="D118" t="s">
        <v>987</v>
      </c>
      <c r="E118" t="s">
        <v>988</v>
      </c>
      <c r="F118" t="s">
        <v>46</v>
      </c>
      <c r="G118" t="s">
        <v>57</v>
      </c>
      <c r="H118" t="s">
        <v>989</v>
      </c>
      <c r="I118" t="s">
        <v>990</v>
      </c>
      <c r="J118" t="s">
        <v>991</v>
      </c>
      <c r="K118" t="s">
        <v>51</v>
      </c>
      <c r="L118" t="str">
        <f t="shared" si="4"/>
        <v>安丘</v>
      </c>
      <c r="M118" t="str">
        <f t="shared" si="5"/>
        <v>0708</v>
      </c>
      <c r="N118" t="str">
        <f>VLOOKUP(I118,累计派单!A:O,15,0)</f>
        <v>dw3_jk_liushuqiangaq</v>
      </c>
      <c r="O118">
        <f t="shared" si="6"/>
        <v>39</v>
      </c>
      <c r="P118" t="str">
        <f t="shared" si="7"/>
        <v>60天内</v>
      </c>
      <c r="Q118" t="str">
        <f>VLOOKUP(I:I,累计派单!A:M,13,0)</f>
        <v>家客铁通潍坊安丘-潍安路城区装维组</v>
      </c>
    </row>
    <row r="119" ht="13.5" customHeight="1" spans="1:17">
      <c r="A119" t="s">
        <v>992</v>
      </c>
      <c r="B119" t="s">
        <v>993</v>
      </c>
      <c r="C119" t="s">
        <v>994</v>
      </c>
      <c r="D119" t="s">
        <v>995</v>
      </c>
      <c r="E119" t="s">
        <v>996</v>
      </c>
      <c r="F119" t="s">
        <v>46</v>
      </c>
      <c r="G119" t="s">
        <v>47</v>
      </c>
      <c r="H119" t="s">
        <v>997</v>
      </c>
      <c r="I119" t="s">
        <v>998</v>
      </c>
      <c r="J119" t="s">
        <v>999</v>
      </c>
      <c r="K119" t="s">
        <v>51</v>
      </c>
      <c r="L119" t="str">
        <f t="shared" si="4"/>
        <v>诸城</v>
      </c>
      <c r="M119" t="str">
        <f t="shared" si="5"/>
        <v>0708</v>
      </c>
      <c r="N119" t="str">
        <f>VLOOKUP(I119,累计派单!A:O,15,0)</f>
        <v>dw3_jk_dinglujun</v>
      </c>
      <c r="O119">
        <f t="shared" si="6"/>
        <v>69</v>
      </c>
      <c r="P119" t="str">
        <f t="shared" si="7"/>
        <v>90天内</v>
      </c>
      <c r="Q119" t="str">
        <f>VLOOKUP(I:I,累计派单!A:M,13,0)</f>
        <v>家客铁通潍坊诸城-繁荣路城区装维组</v>
      </c>
    </row>
    <row r="120" ht="13.5" customHeight="1" spans="1:17">
      <c r="A120" t="s">
        <v>1000</v>
      </c>
      <c r="B120" t="s">
        <v>1001</v>
      </c>
      <c r="C120" t="s">
        <v>1002</v>
      </c>
      <c r="D120" t="s">
        <v>1003</v>
      </c>
      <c r="E120" t="s">
        <v>1004</v>
      </c>
      <c r="F120" t="s">
        <v>46</v>
      </c>
      <c r="G120" t="s">
        <v>110</v>
      </c>
      <c r="H120" t="s">
        <v>1005</v>
      </c>
      <c r="I120" t="s">
        <v>1006</v>
      </c>
      <c r="J120" t="s">
        <v>1007</v>
      </c>
      <c r="K120" t="s">
        <v>51</v>
      </c>
      <c r="L120" t="str">
        <f t="shared" si="4"/>
        <v>高密</v>
      </c>
      <c r="M120" t="str">
        <f t="shared" si="5"/>
        <v>0708</v>
      </c>
      <c r="N120" t="str">
        <f>VLOOKUP(I120,累计派单!A:O,15,0)</f>
        <v>dw3_jk_gaoqiang</v>
      </c>
      <c r="O120">
        <f t="shared" si="6"/>
        <v>6</v>
      </c>
      <c r="P120" t="str">
        <f t="shared" si="7"/>
        <v>7天内</v>
      </c>
      <c r="Q120" t="str">
        <f>VLOOKUP(I:I,累计派单!A:M,13,0)</f>
        <v>家客铁通潍坊高密-夏庄乡镇装维组</v>
      </c>
    </row>
    <row r="121" ht="13.5" customHeight="1" spans="1:17">
      <c r="A121" t="s">
        <v>1008</v>
      </c>
      <c r="B121" t="s">
        <v>1009</v>
      </c>
      <c r="C121" t="s">
        <v>1010</v>
      </c>
      <c r="D121" t="s">
        <v>1011</v>
      </c>
      <c r="E121" t="s">
        <v>1012</v>
      </c>
      <c r="F121" t="s">
        <v>46</v>
      </c>
      <c r="G121" t="s">
        <v>119</v>
      </c>
      <c r="H121" t="s">
        <v>1013</v>
      </c>
      <c r="I121" t="s">
        <v>1014</v>
      </c>
      <c r="J121" t="s">
        <v>1015</v>
      </c>
      <c r="K121" t="s">
        <v>51</v>
      </c>
      <c r="L121" t="str">
        <f t="shared" si="4"/>
        <v>寒亭</v>
      </c>
      <c r="M121" t="str">
        <f t="shared" si="5"/>
        <v>0708</v>
      </c>
      <c r="N121" t="str">
        <f>VLOOKUP(I121,累计派单!A:O,15,0)</f>
        <v>dw3_jk_fenganxiang</v>
      </c>
      <c r="O121">
        <f t="shared" si="6"/>
        <v>4</v>
      </c>
      <c r="P121" t="str">
        <f t="shared" si="7"/>
        <v>7天内</v>
      </c>
      <c r="Q121" t="str">
        <f>VLOOKUP(I:I,累计派单!A:M,13,0)</f>
        <v>家客铁通潍坊寒亭-开发区乡镇装维组</v>
      </c>
    </row>
    <row r="122" ht="13.5" customHeight="1" spans="1:17">
      <c r="A122" t="s">
        <v>1016</v>
      </c>
      <c r="B122" t="s">
        <v>1017</v>
      </c>
      <c r="C122" t="s">
        <v>1018</v>
      </c>
      <c r="D122" t="s">
        <v>1019</v>
      </c>
      <c r="E122" t="s">
        <v>1020</v>
      </c>
      <c r="F122" t="s">
        <v>46</v>
      </c>
      <c r="G122" t="s">
        <v>119</v>
      </c>
      <c r="H122" t="s">
        <v>1021</v>
      </c>
      <c r="I122" t="s">
        <v>1022</v>
      </c>
      <c r="J122" t="s">
        <v>1023</v>
      </c>
      <c r="K122" t="s">
        <v>51</v>
      </c>
      <c r="L122" t="str">
        <f t="shared" si="4"/>
        <v>寒亭</v>
      </c>
      <c r="M122" t="str">
        <f t="shared" si="5"/>
        <v>0708</v>
      </c>
      <c r="N122" t="str">
        <f>VLOOKUP(I122,累计派单!A:O,15,0)</f>
        <v>dw3_jk_lilianqun</v>
      </c>
      <c r="O122">
        <f t="shared" si="6"/>
        <v>4</v>
      </c>
      <c r="P122" t="str">
        <f t="shared" si="7"/>
        <v>7天内</v>
      </c>
      <c r="Q122" t="str">
        <f>VLOOKUP(I:I,累计派单!A:M,13,0)</f>
        <v>家客铁通潍坊寒亭-朱里乡镇装维组</v>
      </c>
    </row>
    <row r="123" ht="13.5" customHeight="1" spans="1:17">
      <c r="A123" t="s">
        <v>1024</v>
      </c>
      <c r="B123" t="s">
        <v>1025</v>
      </c>
      <c r="C123" t="s">
        <v>1026</v>
      </c>
      <c r="D123" t="s">
        <v>1027</v>
      </c>
      <c r="E123" t="s">
        <v>1028</v>
      </c>
      <c r="F123" t="s">
        <v>46</v>
      </c>
      <c r="G123" t="s">
        <v>101</v>
      </c>
      <c r="H123" t="s">
        <v>1029</v>
      </c>
      <c r="I123" t="s">
        <v>1030</v>
      </c>
      <c r="J123" t="s">
        <v>1031</v>
      </c>
      <c r="K123" t="s">
        <v>51</v>
      </c>
      <c r="L123" t="str">
        <f t="shared" si="4"/>
        <v>潍城</v>
      </c>
      <c r="M123" t="str">
        <f t="shared" si="5"/>
        <v>0708</v>
      </c>
      <c r="N123" t="str">
        <f>VLOOKUP(I123,累计派单!A:O,15,0)</f>
        <v>dw3_jk_wcgaodeyu</v>
      </c>
      <c r="O123">
        <f t="shared" si="6"/>
        <v>2</v>
      </c>
      <c r="P123" t="str">
        <f t="shared" si="7"/>
        <v>7天内</v>
      </c>
      <c r="Q123" t="str">
        <f>VLOOKUP(I:I,累计派单!A:M,13,0)</f>
        <v>家客铁通潍坊潍城-胜利街城区装维组</v>
      </c>
    </row>
    <row r="124" ht="13.5" customHeight="1" spans="1:17">
      <c r="A124" t="s">
        <v>1032</v>
      </c>
      <c r="B124" t="s">
        <v>1033</v>
      </c>
      <c r="C124" t="s">
        <v>1034</v>
      </c>
      <c r="D124" t="s">
        <v>1035</v>
      </c>
      <c r="E124" t="s">
        <v>1036</v>
      </c>
      <c r="F124" t="s">
        <v>46</v>
      </c>
      <c r="G124" t="s">
        <v>76</v>
      </c>
      <c r="H124" t="s">
        <v>1037</v>
      </c>
      <c r="I124" t="s">
        <v>1038</v>
      </c>
      <c r="J124" t="s">
        <v>1039</v>
      </c>
      <c r="K124" t="s">
        <v>51</v>
      </c>
      <c r="L124" t="str">
        <f t="shared" si="4"/>
        <v>奎文</v>
      </c>
      <c r="M124" t="str">
        <f t="shared" si="5"/>
        <v>0708</v>
      </c>
      <c r="N124" t="str">
        <f>VLOOKUP(I124,累计派单!A:O,15,0)</f>
        <v>dw3_jk_yangmingxin</v>
      </c>
      <c r="O124">
        <f t="shared" si="6"/>
        <v>68</v>
      </c>
      <c r="P124" t="str">
        <f t="shared" si="7"/>
        <v>90天内</v>
      </c>
      <c r="Q124" t="str">
        <f>VLOOKUP(I:I,累计派单!A:M,13,0)</f>
        <v>家客铁通潍坊奎文-鸢飞路城区装维组</v>
      </c>
    </row>
    <row r="125" ht="13.5" customHeight="1" spans="1:17">
      <c r="A125" t="s">
        <v>1040</v>
      </c>
      <c r="B125" t="s">
        <v>1041</v>
      </c>
      <c r="C125" t="s">
        <v>1042</v>
      </c>
      <c r="D125" t="s">
        <v>1043</v>
      </c>
      <c r="E125" t="s">
        <v>1044</v>
      </c>
      <c r="F125" t="s">
        <v>46</v>
      </c>
      <c r="G125" t="s">
        <v>67</v>
      </c>
      <c r="H125" t="s">
        <v>1045</v>
      </c>
      <c r="I125" t="s">
        <v>1046</v>
      </c>
      <c r="J125" t="s">
        <v>1047</v>
      </c>
      <c r="K125" t="s">
        <v>51</v>
      </c>
      <c r="L125" t="str">
        <f t="shared" si="4"/>
        <v>昌邑</v>
      </c>
      <c r="M125" t="str">
        <f t="shared" si="5"/>
        <v>0708</v>
      </c>
      <c r="N125" t="str">
        <f>VLOOKUP(I125,累计派单!A:O,15,0)</f>
        <v>dw3_jk_lubaikun</v>
      </c>
      <c r="O125">
        <f t="shared" si="6"/>
        <v>39</v>
      </c>
      <c r="P125" t="str">
        <f t="shared" si="7"/>
        <v>60天内</v>
      </c>
      <c r="Q125" t="str">
        <f>VLOOKUP(I:I,累计派单!A:M,13,0)</f>
        <v>家客铁通潍坊昌邑-城北城区装维组</v>
      </c>
    </row>
    <row r="126" ht="13.5" customHeight="1" spans="1:17">
      <c r="A126" t="s">
        <v>1048</v>
      </c>
      <c r="B126" t="s">
        <v>1049</v>
      </c>
      <c r="C126" t="s">
        <v>1050</v>
      </c>
      <c r="D126" t="s">
        <v>1051</v>
      </c>
      <c r="E126" t="s">
        <v>1052</v>
      </c>
      <c r="F126" t="s">
        <v>46</v>
      </c>
      <c r="G126" t="s">
        <v>128</v>
      </c>
      <c r="H126" t="s">
        <v>1053</v>
      </c>
      <c r="I126" t="s">
        <v>1054</v>
      </c>
      <c r="J126" t="s">
        <v>1055</v>
      </c>
      <c r="K126" t="s">
        <v>51</v>
      </c>
      <c r="L126" t="str">
        <f t="shared" si="4"/>
        <v>寿光</v>
      </c>
      <c r="M126" t="str">
        <f t="shared" si="5"/>
        <v>0708</v>
      </c>
      <c r="N126" t="str">
        <f>VLOOKUP(I126,累计派单!A:O,15,0)</f>
        <v>dw3_jk_changhuaiyuan</v>
      </c>
      <c r="O126">
        <f t="shared" si="6"/>
        <v>85</v>
      </c>
      <c r="P126" t="str">
        <f t="shared" si="7"/>
        <v>90天内</v>
      </c>
      <c r="Q126" t="str">
        <f>VLOOKUP(I:I,累计派单!A:M,13,0)</f>
        <v>家客铁通潍坊寿光-东城城区装维组</v>
      </c>
    </row>
    <row r="127" ht="13.5" customHeight="1" spans="1:17">
      <c r="A127" t="s">
        <v>1056</v>
      </c>
      <c r="B127" t="s">
        <v>1057</v>
      </c>
      <c r="C127" t="s">
        <v>1058</v>
      </c>
      <c r="D127" t="s">
        <v>1059</v>
      </c>
      <c r="E127" t="s">
        <v>1060</v>
      </c>
      <c r="F127" t="s">
        <v>46</v>
      </c>
      <c r="G127" t="s">
        <v>57</v>
      </c>
      <c r="H127" t="s">
        <v>1061</v>
      </c>
      <c r="I127" t="s">
        <v>1062</v>
      </c>
      <c r="J127" t="s">
        <v>1063</v>
      </c>
      <c r="K127" t="s">
        <v>51</v>
      </c>
      <c r="L127" t="str">
        <f t="shared" si="4"/>
        <v>安丘</v>
      </c>
      <c r="M127" t="str">
        <f t="shared" si="5"/>
        <v>0708</v>
      </c>
      <c r="N127" t="str">
        <f>VLOOKUP(I127,累计派单!A:O,15,0)</f>
        <v>dw3_jk_wangyonglinaq</v>
      </c>
      <c r="O127">
        <f t="shared" si="6"/>
        <v>1</v>
      </c>
      <c r="P127" t="str">
        <f t="shared" si="7"/>
        <v>7天内</v>
      </c>
      <c r="Q127" t="str">
        <f>VLOOKUP(I:I,累计派单!A:M,13,0)</f>
        <v>家客铁通潍坊安丘-贾戈乡镇装维组</v>
      </c>
    </row>
    <row r="128" ht="13.5" customHeight="1" spans="1:17">
      <c r="A128" t="s">
        <v>1064</v>
      </c>
      <c r="B128" t="s">
        <v>1065</v>
      </c>
      <c r="C128" t="s">
        <v>1066</v>
      </c>
      <c r="D128" t="s">
        <v>1067</v>
      </c>
      <c r="E128" t="s">
        <v>1068</v>
      </c>
      <c r="F128" t="s">
        <v>46</v>
      </c>
      <c r="G128" t="s">
        <v>76</v>
      </c>
      <c r="H128" t="s">
        <v>1069</v>
      </c>
      <c r="I128" t="s">
        <v>1070</v>
      </c>
      <c r="J128" t="s">
        <v>1071</v>
      </c>
      <c r="K128" t="s">
        <v>51</v>
      </c>
      <c r="L128" t="str">
        <f t="shared" si="4"/>
        <v>奎文</v>
      </c>
      <c r="M128" t="str">
        <f t="shared" si="5"/>
        <v>0709</v>
      </c>
      <c r="N128" t="str">
        <f>VLOOKUP(I128,累计派单!A:O,15,0)</f>
        <v>dw3_jk_nipingwei</v>
      </c>
      <c r="O128">
        <f t="shared" si="6"/>
        <v>81</v>
      </c>
      <c r="P128" t="str">
        <f t="shared" si="7"/>
        <v>90天内</v>
      </c>
      <c r="Q128" t="str">
        <f>VLOOKUP(I:I,累计派单!A:M,13,0)</f>
        <v>家客铁通潍坊奎文-北宫街城区装维组</v>
      </c>
    </row>
    <row r="129" ht="13.5" customHeight="1" spans="1:17">
      <c r="A129" t="s">
        <v>1072</v>
      </c>
      <c r="B129" t="s">
        <v>1073</v>
      </c>
      <c r="C129" t="s">
        <v>1074</v>
      </c>
      <c r="D129" t="s">
        <v>1075</v>
      </c>
      <c r="E129" t="s">
        <v>1076</v>
      </c>
      <c r="F129" t="s">
        <v>46</v>
      </c>
      <c r="G129" t="s">
        <v>119</v>
      </c>
      <c r="H129" t="s">
        <v>1077</v>
      </c>
      <c r="I129" t="s">
        <v>1078</v>
      </c>
      <c r="J129" t="s">
        <v>1079</v>
      </c>
      <c r="K129" t="s">
        <v>51</v>
      </c>
      <c r="L129" t="str">
        <f t="shared" ref="L129:L192" si="8">IF(OR(LEFT(G129,2)="高新"),"奎文",IF(LEFT(G129,2)="峡山","坊子",IF(LEFT(G129,2)="滨海","寒亭",LEFT(G129,2))))</f>
        <v>寒亭</v>
      </c>
      <c r="M129" t="str">
        <f t="shared" si="5"/>
        <v>0709</v>
      </c>
      <c r="N129" t="str">
        <f>VLOOKUP(I129,累计派单!A:O,15,0)</f>
        <v>dw3_jk_quanhuailei</v>
      </c>
      <c r="O129">
        <f t="shared" si="6"/>
        <v>39</v>
      </c>
      <c r="P129" t="str">
        <f t="shared" si="7"/>
        <v>60天内</v>
      </c>
      <c r="Q129" t="str">
        <f>VLOOKUP(I:I,累计派单!A:M,13,0)</f>
        <v>家客铁通潍坊寒亭-开元乡镇装维组</v>
      </c>
    </row>
    <row r="130" ht="13.5" customHeight="1" spans="1:17">
      <c r="A130" t="s">
        <v>1080</v>
      </c>
      <c r="B130" t="s">
        <v>1081</v>
      </c>
      <c r="C130" t="s">
        <v>1082</v>
      </c>
      <c r="D130" t="s">
        <v>1083</v>
      </c>
      <c r="E130" t="s">
        <v>1084</v>
      </c>
      <c r="F130" t="s">
        <v>46</v>
      </c>
      <c r="G130" t="s">
        <v>146</v>
      </c>
      <c r="H130" t="s">
        <v>1085</v>
      </c>
      <c r="I130" t="s">
        <v>1086</v>
      </c>
      <c r="J130" t="s">
        <v>1087</v>
      </c>
      <c r="K130" t="s">
        <v>51</v>
      </c>
      <c r="L130" t="str">
        <f t="shared" si="8"/>
        <v>临朐</v>
      </c>
      <c r="M130" t="str">
        <f t="shared" ref="M130:M193" si="9">TEXT(B130,"mmdd")</f>
        <v>0709</v>
      </c>
      <c r="N130" t="str">
        <f>VLOOKUP(I130,累计派单!A:O,15,0)</f>
        <v>dw3_jk_wangyuejun</v>
      </c>
      <c r="O130">
        <f t="shared" ref="O130:O193" si="10">IF(LEN(J130)&lt;2,0,DATEDIF(DATE(IF(MID(J130,9,2)="23",2023,2024),MID(J130,11,2),MID(J130,13,2)),B130,"d"))</f>
        <v>42</v>
      </c>
      <c r="P130" t="str">
        <f t="shared" ref="P130:P193" si="11">IF(O130=0,"无",IF(O130&lt;8,"7天内",IF(O130&lt;31,"30天内",IF(O130&lt;61,"60天内",IF(O130&lt;91,"90天内")))))</f>
        <v>60天内</v>
      </c>
      <c r="Q130" t="str">
        <f>VLOOKUP(I:I,累计派单!A:M,13,0)</f>
        <v>家客铁通潍坊临朐-辛寨乡镇装维组</v>
      </c>
    </row>
    <row r="131" ht="13.5" customHeight="1" spans="1:17">
      <c r="A131" t="s">
        <v>1088</v>
      </c>
      <c r="B131" t="s">
        <v>1089</v>
      </c>
      <c r="C131" t="s">
        <v>1090</v>
      </c>
      <c r="D131" t="s">
        <v>1091</v>
      </c>
      <c r="E131" t="s">
        <v>1092</v>
      </c>
      <c r="F131" t="s">
        <v>46</v>
      </c>
      <c r="G131" t="s">
        <v>67</v>
      </c>
      <c r="H131" t="s">
        <v>1093</v>
      </c>
      <c r="I131" t="s">
        <v>1094</v>
      </c>
      <c r="J131" t="s">
        <v>1095</v>
      </c>
      <c r="K131" t="s">
        <v>51</v>
      </c>
      <c r="L131" t="str">
        <f t="shared" si="8"/>
        <v>昌邑</v>
      </c>
      <c r="M131" t="str">
        <f t="shared" si="9"/>
        <v>0709</v>
      </c>
      <c r="N131" t="str">
        <f>VLOOKUP(I131,累计派单!A:O,15,0)</f>
        <v>dw3_jk_yuyong</v>
      </c>
      <c r="O131">
        <f t="shared" si="10"/>
        <v>1</v>
      </c>
      <c r="P131" t="str">
        <f t="shared" si="11"/>
        <v>7天内</v>
      </c>
      <c r="Q131" t="str">
        <f>VLOOKUP(I:I,累计派单!A:M,13,0)</f>
        <v>家客铁通潍坊昌邑-围子乡镇装维组</v>
      </c>
    </row>
    <row r="132" ht="13.5" customHeight="1" spans="1:17">
      <c r="A132" t="s">
        <v>1096</v>
      </c>
      <c r="B132" t="s">
        <v>1097</v>
      </c>
      <c r="C132" t="s">
        <v>1098</v>
      </c>
      <c r="D132" t="s">
        <v>1099</v>
      </c>
      <c r="E132" t="s">
        <v>1100</v>
      </c>
      <c r="F132" t="s">
        <v>46</v>
      </c>
      <c r="G132" t="s">
        <v>57</v>
      </c>
      <c r="H132" t="s">
        <v>1101</v>
      </c>
      <c r="I132" t="s">
        <v>1102</v>
      </c>
      <c r="J132" t="s">
        <v>1103</v>
      </c>
      <c r="K132" t="s">
        <v>51</v>
      </c>
      <c r="L132" t="str">
        <f t="shared" si="8"/>
        <v>安丘</v>
      </c>
      <c r="M132" t="str">
        <f t="shared" si="9"/>
        <v>0709</v>
      </c>
      <c r="N132" t="str">
        <f>VLOOKUP(I132,累计派单!A:O,15,0)</f>
        <v>dw3_jk_xuzhonghua</v>
      </c>
      <c r="O132">
        <f t="shared" si="10"/>
        <v>77</v>
      </c>
      <c r="P132" t="str">
        <f t="shared" si="11"/>
        <v>90天内</v>
      </c>
      <c r="Q132" t="str">
        <f>VLOOKUP(I:I,累计派单!A:M,13,0)</f>
        <v>家客铁通潍坊安丘-官庄乡镇装维组</v>
      </c>
    </row>
    <row r="133" ht="13.5" customHeight="1" spans="1:17">
      <c r="A133" t="s">
        <v>1104</v>
      </c>
      <c r="B133" t="s">
        <v>1105</v>
      </c>
      <c r="C133" t="s">
        <v>1106</v>
      </c>
      <c r="D133" t="s">
        <v>1107</v>
      </c>
      <c r="E133" t="s">
        <v>1108</v>
      </c>
      <c r="F133" t="s">
        <v>46</v>
      </c>
      <c r="G133" t="s">
        <v>128</v>
      </c>
      <c r="H133" t="s">
        <v>1109</v>
      </c>
      <c r="I133" t="s">
        <v>1110</v>
      </c>
      <c r="J133" t="s">
        <v>1111</v>
      </c>
      <c r="K133" t="s">
        <v>51</v>
      </c>
      <c r="L133" t="str">
        <f t="shared" si="8"/>
        <v>寿光</v>
      </c>
      <c r="M133" t="str">
        <f t="shared" si="9"/>
        <v>0709</v>
      </c>
      <c r="N133" t="str">
        <f>VLOOKUP(I133,累计派单!A:O,15,0)</f>
        <v>dw3_jk_sunao</v>
      </c>
      <c r="O133">
        <f t="shared" si="10"/>
        <v>69</v>
      </c>
      <c r="P133" t="str">
        <f t="shared" si="11"/>
        <v>90天内</v>
      </c>
      <c r="Q133" t="str">
        <f>VLOOKUP(I:I,累计派单!A:M,13,0)</f>
        <v>家客铁通潍坊寿光-文家乡镇装维组</v>
      </c>
    </row>
    <row r="134" ht="13.5" customHeight="1" spans="1:17">
      <c r="A134" t="s">
        <v>1112</v>
      </c>
      <c r="B134" t="s">
        <v>1113</v>
      </c>
      <c r="C134" t="s">
        <v>1114</v>
      </c>
      <c r="D134" t="s">
        <v>1115</v>
      </c>
      <c r="E134" t="s">
        <v>1116</v>
      </c>
      <c r="F134" t="s">
        <v>46</v>
      </c>
      <c r="G134" t="s">
        <v>57</v>
      </c>
      <c r="H134" t="s">
        <v>1117</v>
      </c>
      <c r="I134" t="s">
        <v>1118</v>
      </c>
      <c r="J134" t="s">
        <v>1119</v>
      </c>
      <c r="K134" t="s">
        <v>51</v>
      </c>
      <c r="L134" t="str">
        <f t="shared" si="8"/>
        <v>安丘</v>
      </c>
      <c r="M134" t="str">
        <f t="shared" si="9"/>
        <v>0709</v>
      </c>
      <c r="N134" t="str">
        <f>VLOOKUP(I134,累计派单!A:O,15,0)</f>
        <v>dw3_jk_dongcece</v>
      </c>
      <c r="O134">
        <f t="shared" si="10"/>
        <v>57</v>
      </c>
      <c r="P134" t="str">
        <f t="shared" si="11"/>
        <v>60天内</v>
      </c>
      <c r="Q134" t="str">
        <f>VLOOKUP(I:I,累计派单!A:M,13,0)</f>
        <v>家客铁通潍坊安丘-贾戈乡镇装维组</v>
      </c>
    </row>
    <row r="135" ht="13.5" customHeight="1" spans="1:17">
      <c r="A135" t="s">
        <v>1120</v>
      </c>
      <c r="B135" t="s">
        <v>1121</v>
      </c>
      <c r="C135" t="s">
        <v>1122</v>
      </c>
      <c r="D135" t="s">
        <v>1123</v>
      </c>
      <c r="E135" t="s">
        <v>1124</v>
      </c>
      <c r="F135" t="s">
        <v>46</v>
      </c>
      <c r="G135" t="s">
        <v>101</v>
      </c>
      <c r="H135" t="s">
        <v>1125</v>
      </c>
      <c r="I135" t="s">
        <v>1126</v>
      </c>
      <c r="J135" t="s">
        <v>1127</v>
      </c>
      <c r="K135" t="s">
        <v>51</v>
      </c>
      <c r="L135" t="str">
        <f t="shared" si="8"/>
        <v>潍城</v>
      </c>
      <c r="M135" t="str">
        <f t="shared" si="9"/>
        <v>0709</v>
      </c>
      <c r="N135" t="str">
        <f>VLOOKUP(I135,累计派单!A:O,15,0)</f>
        <v>dw3_jk_yangyong</v>
      </c>
      <c r="O135">
        <f t="shared" si="10"/>
        <v>70</v>
      </c>
      <c r="P135" t="str">
        <f t="shared" si="11"/>
        <v>90天内</v>
      </c>
      <c r="Q135" t="str">
        <f>VLOOKUP(I:I,累计派单!A:M,13,0)</f>
        <v>家客铁通潍坊潍城-和平路城区装维组</v>
      </c>
    </row>
    <row r="136" ht="13.5" customHeight="1" spans="1:17">
      <c r="A136" t="s">
        <v>1128</v>
      </c>
      <c r="B136" t="s">
        <v>1129</v>
      </c>
      <c r="C136" t="s">
        <v>1130</v>
      </c>
      <c r="D136" t="s">
        <v>1131</v>
      </c>
      <c r="E136" t="s">
        <v>1132</v>
      </c>
      <c r="F136" t="s">
        <v>46</v>
      </c>
      <c r="G136" t="s">
        <v>119</v>
      </c>
      <c r="H136" t="s">
        <v>1133</v>
      </c>
      <c r="I136" t="s">
        <v>1134</v>
      </c>
      <c r="J136" t="s">
        <v>1135</v>
      </c>
      <c r="K136" t="s">
        <v>51</v>
      </c>
      <c r="L136" t="str">
        <f t="shared" si="8"/>
        <v>寒亭</v>
      </c>
      <c r="M136" t="str">
        <f t="shared" si="9"/>
        <v>0709</v>
      </c>
      <c r="N136" t="str">
        <f>VLOOKUP(I136,累计派单!A:O,15,0)</f>
        <v>dw3_jk_wangxinchang</v>
      </c>
      <c r="O136">
        <f t="shared" si="10"/>
        <v>16</v>
      </c>
      <c r="P136" t="str">
        <f t="shared" si="11"/>
        <v>30天内</v>
      </c>
      <c r="Q136" t="str">
        <f>VLOOKUP(I:I,累计派单!A:M,13,0)</f>
        <v>家客铁通潍坊寒亭-开元乡镇装维组</v>
      </c>
    </row>
    <row r="137" ht="13.5" customHeight="1" spans="1:17">
      <c r="A137" t="s">
        <v>1136</v>
      </c>
      <c r="B137" t="s">
        <v>1137</v>
      </c>
      <c r="C137" t="s">
        <v>1138</v>
      </c>
      <c r="D137" t="s">
        <v>1139</v>
      </c>
      <c r="E137" t="s">
        <v>1140</v>
      </c>
      <c r="F137" t="s">
        <v>46</v>
      </c>
      <c r="G137" t="s">
        <v>187</v>
      </c>
      <c r="H137" t="s">
        <v>1141</v>
      </c>
      <c r="I137" t="s">
        <v>1142</v>
      </c>
      <c r="J137" t="s">
        <v>1143</v>
      </c>
      <c r="K137" t="s">
        <v>51</v>
      </c>
      <c r="L137" t="str">
        <f t="shared" si="8"/>
        <v>坊子</v>
      </c>
      <c r="M137" t="str">
        <f t="shared" si="9"/>
        <v>0709</v>
      </c>
      <c r="N137" t="str">
        <f>VLOOKUP(I137,累计派单!A:O,15,0)</f>
        <v>dw3_jk_fzzhangyan</v>
      </c>
      <c r="O137">
        <f t="shared" si="10"/>
        <v>7</v>
      </c>
      <c r="P137" t="str">
        <f t="shared" si="11"/>
        <v>7天内</v>
      </c>
      <c r="Q137" t="str">
        <f>VLOOKUP(I:I,累计派单!A:M,13,0)</f>
        <v>家客铁通潍坊坊子-凤凰城区装维组</v>
      </c>
    </row>
    <row r="138" ht="13.5" customHeight="1" spans="1:17">
      <c r="A138" t="s">
        <v>1144</v>
      </c>
      <c r="B138" t="s">
        <v>1145</v>
      </c>
      <c r="C138" t="s">
        <v>1146</v>
      </c>
      <c r="D138" t="s">
        <v>1147</v>
      </c>
      <c r="E138" t="s">
        <v>1148</v>
      </c>
      <c r="F138" t="s">
        <v>46</v>
      </c>
      <c r="G138" t="s">
        <v>137</v>
      </c>
      <c r="H138" t="s">
        <v>1149</v>
      </c>
      <c r="I138" t="s">
        <v>1150</v>
      </c>
      <c r="J138" t="s">
        <v>1151</v>
      </c>
      <c r="K138" t="s">
        <v>51</v>
      </c>
      <c r="L138" t="str">
        <f t="shared" si="8"/>
        <v>青州</v>
      </c>
      <c r="M138" t="str">
        <f t="shared" si="9"/>
        <v>0710</v>
      </c>
      <c r="N138" t="str">
        <f>VLOOKUP(I138,累计派单!A:O,15,0)</f>
        <v>dw3_jk_feiteng</v>
      </c>
      <c r="O138">
        <f t="shared" si="10"/>
        <v>55</v>
      </c>
      <c r="P138" t="str">
        <f t="shared" si="11"/>
        <v>60天内</v>
      </c>
      <c r="Q138" t="str">
        <f>VLOOKUP(I:I,累计派单!A:M,13,0)</f>
        <v>家客铁通潍坊青州-开发区城区装维组</v>
      </c>
    </row>
    <row r="139" ht="13.5" customHeight="1" spans="1:17">
      <c r="A139" t="s">
        <v>1152</v>
      </c>
      <c r="B139" t="s">
        <v>1153</v>
      </c>
      <c r="C139" t="s">
        <v>1154</v>
      </c>
      <c r="D139" t="s">
        <v>1155</v>
      </c>
      <c r="E139" t="s">
        <v>1156</v>
      </c>
      <c r="F139" t="s">
        <v>46</v>
      </c>
      <c r="G139" t="s">
        <v>676</v>
      </c>
      <c r="H139" t="s">
        <v>1157</v>
      </c>
      <c r="I139" t="s">
        <v>1158</v>
      </c>
      <c r="J139" t="s">
        <v>1159</v>
      </c>
      <c r="K139" t="s">
        <v>51</v>
      </c>
      <c r="L139" t="str">
        <f t="shared" si="8"/>
        <v>昌乐</v>
      </c>
      <c r="M139" t="str">
        <f t="shared" si="9"/>
        <v>0710</v>
      </c>
      <c r="N139" t="str">
        <f>VLOOKUP(I139,累计派单!A:O,15,0)</f>
        <v>dw3_jk_yanjinzhou</v>
      </c>
      <c r="O139">
        <f t="shared" si="10"/>
        <v>30</v>
      </c>
      <c r="P139" t="str">
        <f t="shared" si="11"/>
        <v>30天内</v>
      </c>
      <c r="Q139" t="str">
        <f>VLOOKUP(I:I,累计派单!A:M,13,0)</f>
        <v>家客铁通潍坊昌乐-美联城区装维组</v>
      </c>
    </row>
    <row r="140" ht="13.5" customHeight="1" spans="1:17">
      <c r="A140" t="s">
        <v>1160</v>
      </c>
      <c r="B140" t="s">
        <v>1161</v>
      </c>
      <c r="C140" t="s">
        <v>1162</v>
      </c>
      <c r="D140" t="s">
        <v>1163</v>
      </c>
      <c r="E140" t="s">
        <v>1164</v>
      </c>
      <c r="F140" t="s">
        <v>46</v>
      </c>
      <c r="G140" t="s">
        <v>110</v>
      </c>
      <c r="H140" t="s">
        <v>1165</v>
      </c>
      <c r="I140" t="s">
        <v>1166</v>
      </c>
      <c r="J140" t="s">
        <v>1167</v>
      </c>
      <c r="K140" t="s">
        <v>51</v>
      </c>
      <c r="L140" t="str">
        <f t="shared" si="8"/>
        <v>高密</v>
      </c>
      <c r="M140" t="str">
        <f t="shared" si="9"/>
        <v>0710</v>
      </c>
      <c r="N140" t="str">
        <f>VLOOKUP(I140,累计派单!A:O,15,0)</f>
        <v>dw3_jk_shanhaote</v>
      </c>
      <c r="O140">
        <f t="shared" si="10"/>
        <v>3</v>
      </c>
      <c r="P140" t="str">
        <f t="shared" si="11"/>
        <v>7天内</v>
      </c>
      <c r="Q140" t="str">
        <f>VLOOKUP(I:I,累计派单!A:M,13,0)</f>
        <v>家客铁通潍坊高密-密水城区装维组</v>
      </c>
    </row>
    <row r="141" ht="13.5" customHeight="1" spans="1:17">
      <c r="A141" t="s">
        <v>1168</v>
      </c>
      <c r="B141" t="s">
        <v>1169</v>
      </c>
      <c r="C141" t="s">
        <v>1170</v>
      </c>
      <c r="D141" t="s">
        <v>1171</v>
      </c>
      <c r="E141" t="s">
        <v>1172</v>
      </c>
      <c r="F141" t="s">
        <v>46</v>
      </c>
      <c r="G141" t="s">
        <v>101</v>
      </c>
      <c r="H141" t="s">
        <v>1173</v>
      </c>
      <c r="I141" t="s">
        <v>1174</v>
      </c>
      <c r="J141" t="s">
        <v>1175</v>
      </c>
      <c r="K141" t="s">
        <v>51</v>
      </c>
      <c r="L141" t="str">
        <f t="shared" si="8"/>
        <v>潍城</v>
      </c>
      <c r="M141" t="str">
        <f t="shared" si="9"/>
        <v>0710</v>
      </c>
      <c r="N141" t="str">
        <f>VLOOKUP(I141,累计派单!A:O,15,0)</f>
        <v>dw3_jk_wcchenliang</v>
      </c>
      <c r="O141">
        <f t="shared" si="10"/>
        <v>66</v>
      </c>
      <c r="P141" t="str">
        <f t="shared" si="11"/>
        <v>90天内</v>
      </c>
      <c r="Q141" t="str">
        <f>VLOOKUP(I:I,累计派单!A:M,13,0)</f>
        <v>家客铁通潍坊潍城-东风街城区装维组</v>
      </c>
    </row>
    <row r="142" ht="13.5" customHeight="1" spans="1:17">
      <c r="A142" t="s">
        <v>1176</v>
      </c>
      <c r="B142" t="s">
        <v>1177</v>
      </c>
      <c r="C142" t="s">
        <v>1178</v>
      </c>
      <c r="D142" t="s">
        <v>1179</v>
      </c>
      <c r="E142" t="s">
        <v>1180</v>
      </c>
      <c r="F142" t="s">
        <v>46</v>
      </c>
      <c r="G142" t="s">
        <v>187</v>
      </c>
      <c r="H142" t="s">
        <v>1181</v>
      </c>
      <c r="I142" t="s">
        <v>1182</v>
      </c>
      <c r="J142" t="s">
        <v>1183</v>
      </c>
      <c r="K142" t="s">
        <v>51</v>
      </c>
      <c r="L142" t="str">
        <f t="shared" si="8"/>
        <v>坊子</v>
      </c>
      <c r="M142" t="str">
        <f t="shared" si="9"/>
        <v>0710</v>
      </c>
      <c r="N142" t="str">
        <f>VLOOKUP(I142,累计派单!A:O,15,0)</f>
        <v>dw3_jk_wangwenhui</v>
      </c>
      <c r="O142">
        <f t="shared" si="10"/>
        <v>25</v>
      </c>
      <c r="P142" t="str">
        <f t="shared" si="11"/>
        <v>30天内</v>
      </c>
      <c r="Q142" t="str">
        <f>VLOOKUP(I:I,累计派单!A:M,13,0)</f>
        <v>家客铁通潍坊坊子-眉村乡镇装维组</v>
      </c>
    </row>
    <row r="143" ht="13.5" customHeight="1" spans="1:17">
      <c r="A143" t="s">
        <v>1184</v>
      </c>
      <c r="B143" t="s">
        <v>1185</v>
      </c>
      <c r="C143" t="s">
        <v>1186</v>
      </c>
      <c r="D143" t="s">
        <v>1187</v>
      </c>
      <c r="E143" t="s">
        <v>1188</v>
      </c>
      <c r="F143" t="s">
        <v>46</v>
      </c>
      <c r="G143" t="s">
        <v>67</v>
      </c>
      <c r="H143" t="s">
        <v>1189</v>
      </c>
      <c r="I143" t="s">
        <v>1190</v>
      </c>
      <c r="J143" t="s">
        <v>1191</v>
      </c>
      <c r="K143" t="s">
        <v>51</v>
      </c>
      <c r="L143" t="str">
        <f t="shared" si="8"/>
        <v>昌邑</v>
      </c>
      <c r="M143" t="str">
        <f t="shared" si="9"/>
        <v>0710</v>
      </c>
      <c r="N143" t="str">
        <f>VLOOKUP(I143,累计派单!A:O,15,0)</f>
        <v>dw3_jk_libincy</v>
      </c>
      <c r="O143">
        <f t="shared" si="10"/>
        <v>1</v>
      </c>
      <c r="P143" t="str">
        <f t="shared" si="11"/>
        <v>7天内</v>
      </c>
      <c r="Q143" t="str">
        <f>VLOOKUP(I:I,累计派单!A:M,13,0)</f>
        <v>家客铁通潍坊昌邑-城北城区装维组</v>
      </c>
    </row>
    <row r="144" ht="13.5" customHeight="1" spans="1:17">
      <c r="A144" t="s">
        <v>1192</v>
      </c>
      <c r="B144" t="s">
        <v>1193</v>
      </c>
      <c r="C144" t="s">
        <v>1194</v>
      </c>
      <c r="D144" t="s">
        <v>1195</v>
      </c>
      <c r="E144" t="s">
        <v>1196</v>
      </c>
      <c r="F144" t="s">
        <v>46</v>
      </c>
      <c r="G144" t="s">
        <v>146</v>
      </c>
      <c r="H144" t="s">
        <v>1197</v>
      </c>
      <c r="I144" t="s">
        <v>1198</v>
      </c>
      <c r="J144" t="s">
        <v>1199</v>
      </c>
      <c r="K144" t="s">
        <v>51</v>
      </c>
      <c r="L144" t="str">
        <f t="shared" si="8"/>
        <v>临朐</v>
      </c>
      <c r="M144" t="str">
        <f t="shared" si="9"/>
        <v>0710</v>
      </c>
      <c r="N144" t="str">
        <f>VLOOKUP(I144,累计派单!A:O,15,0)</f>
        <v>dw3_jk_guozheng</v>
      </c>
      <c r="O144">
        <f t="shared" si="10"/>
        <v>45</v>
      </c>
      <c r="P144" t="str">
        <f t="shared" si="11"/>
        <v>60天内</v>
      </c>
      <c r="Q144" t="str">
        <f>VLOOKUP(I:I,累计派单!A:M,13,0)</f>
        <v>家客铁通潍坊临朐-东城城区装维组</v>
      </c>
    </row>
    <row r="145" ht="13.5" customHeight="1" spans="1:17">
      <c r="A145" t="s">
        <v>1200</v>
      </c>
      <c r="B145" t="s">
        <v>1201</v>
      </c>
      <c r="C145" t="s">
        <v>1202</v>
      </c>
      <c r="D145" t="s">
        <v>1203</v>
      </c>
      <c r="E145" t="s">
        <v>1204</v>
      </c>
      <c r="F145" t="s">
        <v>46</v>
      </c>
      <c r="G145" t="s">
        <v>119</v>
      </c>
      <c r="H145" t="s">
        <v>1205</v>
      </c>
      <c r="I145" t="s">
        <v>1206</v>
      </c>
      <c r="J145" t="s">
        <v>1207</v>
      </c>
      <c r="K145" t="s">
        <v>51</v>
      </c>
      <c r="L145" t="str">
        <f t="shared" si="8"/>
        <v>寒亭</v>
      </c>
      <c r="M145" t="str">
        <f t="shared" si="9"/>
        <v>0710</v>
      </c>
      <c r="N145" t="str">
        <f>VLOOKUP(I145,累计派单!A:O,15,0)</f>
        <v>dw3_jk_mayongquan</v>
      </c>
      <c r="O145">
        <f t="shared" si="10"/>
        <v>20</v>
      </c>
      <c r="P145" t="str">
        <f t="shared" si="11"/>
        <v>30天内</v>
      </c>
      <c r="Q145" t="str">
        <f>VLOOKUP(I:I,累计派单!A:M,13,0)</f>
        <v>家客铁通潍坊寒亭-开元乡镇装维组</v>
      </c>
    </row>
    <row r="146" ht="13.5" customHeight="1" spans="1:17">
      <c r="A146" t="s">
        <v>1208</v>
      </c>
      <c r="B146" t="s">
        <v>1209</v>
      </c>
      <c r="C146" t="s">
        <v>1210</v>
      </c>
      <c r="D146" t="s">
        <v>1211</v>
      </c>
      <c r="E146" t="s">
        <v>1212</v>
      </c>
      <c r="F146" t="s">
        <v>46</v>
      </c>
      <c r="G146" t="s">
        <v>137</v>
      </c>
      <c r="H146" t="s">
        <v>1213</v>
      </c>
      <c r="I146" t="s">
        <v>1214</v>
      </c>
      <c r="J146" t="s">
        <v>1215</v>
      </c>
      <c r="K146" t="s">
        <v>51</v>
      </c>
      <c r="L146" t="str">
        <f t="shared" si="8"/>
        <v>青州</v>
      </c>
      <c r="M146" t="str">
        <f t="shared" si="9"/>
        <v>0710</v>
      </c>
      <c r="N146" t="str">
        <f>VLOOKUP(I146,累计派单!A:O,15,0)</f>
        <v>dw3_jk_liuqunbo</v>
      </c>
      <c r="O146">
        <f t="shared" si="10"/>
        <v>87</v>
      </c>
      <c r="P146" t="str">
        <f t="shared" si="11"/>
        <v>90天内</v>
      </c>
      <c r="Q146" t="str">
        <f>VLOOKUP(I:I,累计派单!A:M,13,0)</f>
        <v>家客铁通潍坊青州-何官乡镇装维组</v>
      </c>
    </row>
    <row r="147" ht="13.5" customHeight="1" spans="1:17">
      <c r="A147" t="s">
        <v>1216</v>
      </c>
      <c r="B147" t="s">
        <v>1217</v>
      </c>
      <c r="C147" t="s">
        <v>1218</v>
      </c>
      <c r="D147" t="s">
        <v>1219</v>
      </c>
      <c r="E147" t="s">
        <v>1220</v>
      </c>
      <c r="F147" t="s">
        <v>46</v>
      </c>
      <c r="G147" t="s">
        <v>47</v>
      </c>
      <c r="H147" t="s">
        <v>1221</v>
      </c>
      <c r="I147" t="s">
        <v>1222</v>
      </c>
      <c r="J147" t="s">
        <v>1223</v>
      </c>
      <c r="K147" t="s">
        <v>51</v>
      </c>
      <c r="L147" t="str">
        <f t="shared" si="8"/>
        <v>诸城</v>
      </c>
      <c r="M147" t="str">
        <f t="shared" si="9"/>
        <v>0710</v>
      </c>
      <c r="N147" t="str">
        <f>VLOOKUP(I147,累计派单!A:O,15,0)</f>
        <v>dw3_jk_libingxinzc</v>
      </c>
      <c r="O147">
        <f t="shared" si="10"/>
        <v>41</v>
      </c>
      <c r="P147" t="str">
        <f t="shared" si="11"/>
        <v>60天内</v>
      </c>
      <c r="Q147" t="str">
        <f>VLOOKUP(I:I,累计派单!A:M,13,0)</f>
        <v>家客铁通潍坊诸城-兴华东路城区装维组</v>
      </c>
    </row>
    <row r="148" ht="13.5" customHeight="1" spans="1:17">
      <c r="A148" t="s">
        <v>1224</v>
      </c>
      <c r="B148" t="s">
        <v>1225</v>
      </c>
      <c r="C148" t="s">
        <v>1226</v>
      </c>
      <c r="D148" t="s">
        <v>1227</v>
      </c>
      <c r="E148" t="s">
        <v>1228</v>
      </c>
      <c r="F148" t="s">
        <v>46</v>
      </c>
      <c r="G148" t="s">
        <v>128</v>
      </c>
      <c r="H148" t="s">
        <v>1229</v>
      </c>
      <c r="I148" t="s">
        <v>1230</v>
      </c>
      <c r="J148" t="s">
        <v>1231</v>
      </c>
      <c r="K148" t="s">
        <v>51</v>
      </c>
      <c r="L148" t="str">
        <f t="shared" si="8"/>
        <v>寿光</v>
      </c>
      <c r="M148" t="str">
        <f t="shared" si="9"/>
        <v>0710</v>
      </c>
      <c r="N148" t="str">
        <f>VLOOKUP(I148,累计派单!A:O,15,0)</f>
        <v>dw3_jk_liutianyu</v>
      </c>
      <c r="O148">
        <f t="shared" si="10"/>
        <v>1</v>
      </c>
      <c r="P148" t="str">
        <f t="shared" si="11"/>
        <v>7天内</v>
      </c>
      <c r="Q148" t="str">
        <f>VLOOKUP(I:I,累计派单!A:M,13,0)</f>
        <v>家客铁通潍坊寿光-台头乡镇装维组</v>
      </c>
    </row>
    <row r="149" ht="13.5" customHeight="1" spans="1:17">
      <c r="A149" t="s">
        <v>1232</v>
      </c>
      <c r="B149" t="s">
        <v>1233</v>
      </c>
      <c r="C149" t="s">
        <v>1234</v>
      </c>
      <c r="D149" t="s">
        <v>1235</v>
      </c>
      <c r="E149" t="s">
        <v>1236</v>
      </c>
      <c r="F149" t="s">
        <v>46</v>
      </c>
      <c r="G149" t="s">
        <v>128</v>
      </c>
      <c r="H149" t="s">
        <v>1237</v>
      </c>
      <c r="I149" t="s">
        <v>1238</v>
      </c>
      <c r="J149" t="s">
        <v>1239</v>
      </c>
      <c r="K149" t="s">
        <v>51</v>
      </c>
      <c r="L149" t="str">
        <f t="shared" si="8"/>
        <v>寿光</v>
      </c>
      <c r="M149" t="str">
        <f t="shared" si="9"/>
        <v>0710</v>
      </c>
      <c r="N149" t="str">
        <f>VLOOKUP(I149,累计派单!A:O,15,0)</f>
        <v>dw3_jk_songyujie</v>
      </c>
      <c r="O149">
        <f t="shared" si="10"/>
        <v>51</v>
      </c>
      <c r="P149" t="str">
        <f t="shared" si="11"/>
        <v>60天内</v>
      </c>
      <c r="Q149" t="str">
        <f>VLOOKUP(I:I,累计派单!A:M,13,0)</f>
        <v>家客铁通潍坊寿光-稻田乡镇装维组</v>
      </c>
    </row>
    <row r="150" ht="13.5" customHeight="1" spans="1:17">
      <c r="A150" t="s">
        <v>1240</v>
      </c>
      <c r="B150" t="s">
        <v>1241</v>
      </c>
      <c r="C150" t="s">
        <v>1242</v>
      </c>
      <c r="D150" t="s">
        <v>1243</v>
      </c>
      <c r="E150" t="s">
        <v>1244</v>
      </c>
      <c r="F150" t="s">
        <v>46</v>
      </c>
      <c r="G150" t="s">
        <v>146</v>
      </c>
      <c r="H150" t="s">
        <v>1245</v>
      </c>
      <c r="I150" t="s">
        <v>1246</v>
      </c>
      <c r="J150" t="s">
        <v>1247</v>
      </c>
      <c r="K150" t="s">
        <v>51</v>
      </c>
      <c r="L150" t="str">
        <f t="shared" si="8"/>
        <v>临朐</v>
      </c>
      <c r="M150" t="str">
        <f t="shared" si="9"/>
        <v>0710</v>
      </c>
      <c r="N150" t="str">
        <f>VLOOKUP(I150,累计派单!A:O,15,0)</f>
        <v>dw3_jk_wuxiqiang</v>
      </c>
      <c r="O150">
        <f t="shared" si="10"/>
        <v>69</v>
      </c>
      <c r="P150" t="str">
        <f t="shared" si="11"/>
        <v>90天内</v>
      </c>
      <c r="Q150" t="str">
        <f>VLOOKUP(I:I,累计派单!A:M,13,0)</f>
        <v>家客铁通潍坊临朐-冶源乡镇装维组</v>
      </c>
    </row>
    <row r="151" ht="13.5" customHeight="1" spans="1:17">
      <c r="A151" t="s">
        <v>1248</v>
      </c>
      <c r="B151" t="s">
        <v>1249</v>
      </c>
      <c r="C151" t="s">
        <v>1250</v>
      </c>
      <c r="D151" t="s">
        <v>1251</v>
      </c>
      <c r="E151" t="s">
        <v>1252</v>
      </c>
      <c r="F151" t="s">
        <v>46</v>
      </c>
      <c r="G151" t="s">
        <v>146</v>
      </c>
      <c r="H151" t="s">
        <v>1253</v>
      </c>
      <c r="I151" t="s">
        <v>1254</v>
      </c>
      <c r="J151" t="s">
        <v>1255</v>
      </c>
      <c r="K151" t="s">
        <v>51</v>
      </c>
      <c r="L151" t="str">
        <f t="shared" si="8"/>
        <v>临朐</v>
      </c>
      <c r="M151" t="str">
        <f t="shared" si="9"/>
        <v>0710</v>
      </c>
      <c r="N151" t="str">
        <f>VLOOKUP(I151,累计派单!A:O,15,0)</f>
        <v>dw3_jk_zhangjin</v>
      </c>
      <c r="O151">
        <f t="shared" si="10"/>
        <v>74</v>
      </c>
      <c r="P151" t="str">
        <f t="shared" si="11"/>
        <v>90天内</v>
      </c>
      <c r="Q151" t="str">
        <f>VLOOKUP(I:I,累计派单!A:M,13,0)</f>
        <v>家客铁通潍坊临朐-五井乡镇装维组</v>
      </c>
    </row>
    <row r="152" ht="13.5" customHeight="1" spans="1:17">
      <c r="A152" t="s">
        <v>1256</v>
      </c>
      <c r="B152" t="s">
        <v>1257</v>
      </c>
      <c r="C152" t="s">
        <v>1258</v>
      </c>
      <c r="D152" t="s">
        <v>1259</v>
      </c>
      <c r="E152" t="s">
        <v>1260</v>
      </c>
      <c r="F152" t="s">
        <v>46</v>
      </c>
      <c r="G152" t="s">
        <v>57</v>
      </c>
      <c r="H152" t="s">
        <v>1261</v>
      </c>
      <c r="I152" t="s">
        <v>1262</v>
      </c>
      <c r="J152" t="s">
        <v>1263</v>
      </c>
      <c r="K152" t="s">
        <v>51</v>
      </c>
      <c r="L152" t="str">
        <f t="shared" si="8"/>
        <v>安丘</v>
      </c>
      <c r="M152" t="str">
        <f t="shared" si="9"/>
        <v>0710</v>
      </c>
      <c r="N152" t="str">
        <f>VLOOKUP(I152,累计派单!A:O,15,0)</f>
        <v>dw3_jk_guanjiahao</v>
      </c>
      <c r="O152">
        <f t="shared" si="10"/>
        <v>25</v>
      </c>
      <c r="P152" t="str">
        <f t="shared" si="11"/>
        <v>30天内</v>
      </c>
      <c r="Q152" t="str">
        <f>VLOOKUP(I:I,累计派单!A:M,13,0)</f>
        <v>家客铁通潍坊安丘-潍安路城区装维组</v>
      </c>
    </row>
    <row r="153" ht="13.5" customHeight="1" spans="1:17">
      <c r="A153" t="s">
        <v>1264</v>
      </c>
      <c r="B153" t="s">
        <v>1265</v>
      </c>
      <c r="C153" t="s">
        <v>1266</v>
      </c>
      <c r="D153" t="s">
        <v>1267</v>
      </c>
      <c r="E153" t="s">
        <v>1268</v>
      </c>
      <c r="F153" t="s">
        <v>46</v>
      </c>
      <c r="G153" t="s">
        <v>76</v>
      </c>
      <c r="H153" t="s">
        <v>1269</v>
      </c>
      <c r="I153" t="s">
        <v>1270</v>
      </c>
      <c r="J153" t="s">
        <v>1271</v>
      </c>
      <c r="K153" t="s">
        <v>51</v>
      </c>
      <c r="L153" t="str">
        <f t="shared" si="8"/>
        <v>奎文</v>
      </c>
      <c r="M153" t="str">
        <f t="shared" si="9"/>
        <v>0710</v>
      </c>
      <c r="N153" t="str">
        <f>VLOOKUP(I153,累计派单!A:O,15,0)</f>
        <v>dw3_jk_zhuwenjie</v>
      </c>
      <c r="O153">
        <f t="shared" si="10"/>
        <v>8</v>
      </c>
      <c r="P153" t="str">
        <f t="shared" si="11"/>
        <v>30天内</v>
      </c>
      <c r="Q153" t="str">
        <f>VLOOKUP(I:I,累计派单!A:M,13,0)</f>
        <v>家客铁通潍坊奎文-潍州路城区装维组</v>
      </c>
    </row>
    <row r="154" ht="13.5" customHeight="1" spans="1:17">
      <c r="A154" t="s">
        <v>1272</v>
      </c>
      <c r="B154" t="s">
        <v>1273</v>
      </c>
      <c r="C154" t="s">
        <v>1274</v>
      </c>
      <c r="D154" t="s">
        <v>1275</v>
      </c>
      <c r="E154" t="s">
        <v>1276</v>
      </c>
      <c r="F154" t="s">
        <v>46</v>
      </c>
      <c r="G154" t="s">
        <v>101</v>
      </c>
      <c r="H154" t="s">
        <v>1277</v>
      </c>
      <c r="I154" t="s">
        <v>1278</v>
      </c>
      <c r="J154" t="s">
        <v>1279</v>
      </c>
      <c r="K154" t="s">
        <v>51</v>
      </c>
      <c r="L154" t="str">
        <f t="shared" si="8"/>
        <v>潍城</v>
      </c>
      <c r="M154" t="str">
        <f t="shared" si="9"/>
        <v>0710</v>
      </c>
      <c r="N154" t="str">
        <f>VLOOKUP(I154,累计派单!A:O,15,0)</f>
        <v>dw3_jk_wcwangxiaohu</v>
      </c>
      <c r="O154">
        <f t="shared" si="10"/>
        <v>50</v>
      </c>
      <c r="P154" t="str">
        <f t="shared" si="11"/>
        <v>60天内</v>
      </c>
      <c r="Q154" t="str">
        <f>VLOOKUP(I:I,累计派单!A:M,13,0)</f>
        <v>家客铁通潍坊潍城-胜利街城区装维组</v>
      </c>
    </row>
    <row r="155" ht="13.5" customHeight="1" spans="1:17">
      <c r="A155" t="s">
        <v>1280</v>
      </c>
      <c r="B155" t="s">
        <v>1281</v>
      </c>
      <c r="C155" t="s">
        <v>1282</v>
      </c>
      <c r="D155" t="s">
        <v>1283</v>
      </c>
      <c r="E155" t="s">
        <v>1284</v>
      </c>
      <c r="F155" t="s">
        <v>46</v>
      </c>
      <c r="G155" t="s">
        <v>67</v>
      </c>
      <c r="H155" t="s">
        <v>1285</v>
      </c>
      <c r="I155" t="s">
        <v>1286</v>
      </c>
      <c r="J155" t="s">
        <v>1287</v>
      </c>
      <c r="K155" t="s">
        <v>51</v>
      </c>
      <c r="L155" t="str">
        <f t="shared" si="8"/>
        <v>昌邑</v>
      </c>
      <c r="M155" t="str">
        <f t="shared" si="9"/>
        <v>0710</v>
      </c>
      <c r="N155" t="str">
        <f>VLOOKUP(I155,累计派单!A:O,15,0)</f>
        <v>dw3_jk_lubaikun</v>
      </c>
      <c r="O155">
        <f t="shared" si="10"/>
        <v>1</v>
      </c>
      <c r="P155" t="str">
        <f t="shared" si="11"/>
        <v>7天内</v>
      </c>
      <c r="Q155" t="str">
        <f>VLOOKUP(I:I,累计派单!A:M,13,0)</f>
        <v>家客铁通潍坊昌邑-城北城区装维组</v>
      </c>
    </row>
    <row r="156" ht="13.5" customHeight="1" spans="1:17">
      <c r="A156" t="s">
        <v>1288</v>
      </c>
      <c r="B156" t="s">
        <v>1289</v>
      </c>
      <c r="C156" t="s">
        <v>1290</v>
      </c>
      <c r="D156" t="s">
        <v>1291</v>
      </c>
      <c r="E156" t="s">
        <v>1292</v>
      </c>
      <c r="F156" t="s">
        <v>46</v>
      </c>
      <c r="G156" t="s">
        <v>119</v>
      </c>
      <c r="H156" t="s">
        <v>1293</v>
      </c>
      <c r="I156" t="s">
        <v>1294</v>
      </c>
      <c r="J156" t="s">
        <v>1295</v>
      </c>
      <c r="K156" t="s">
        <v>51</v>
      </c>
      <c r="L156" t="str">
        <f t="shared" si="8"/>
        <v>寒亭</v>
      </c>
      <c r="M156" t="str">
        <f t="shared" si="9"/>
        <v>0710</v>
      </c>
      <c r="N156" t="str">
        <f>VLOOKUP(I156,累计派单!A:O,15,0)</f>
        <v>dw3_jk_zhangxi</v>
      </c>
      <c r="O156">
        <f t="shared" si="10"/>
        <v>11</v>
      </c>
      <c r="P156" t="str">
        <f t="shared" si="11"/>
        <v>30天内</v>
      </c>
      <c r="Q156" t="str">
        <f>VLOOKUP(I:I,累计派单!A:M,13,0)</f>
        <v>家客铁通潍坊寒亭-城东城区装维组</v>
      </c>
    </row>
    <row r="157" ht="13.5" customHeight="1" spans="1:17">
      <c r="A157" t="s">
        <v>1296</v>
      </c>
      <c r="B157" t="s">
        <v>1297</v>
      </c>
      <c r="C157" t="s">
        <v>1298</v>
      </c>
      <c r="D157" t="s">
        <v>1299</v>
      </c>
      <c r="E157" t="s">
        <v>1300</v>
      </c>
      <c r="F157" t="s">
        <v>46</v>
      </c>
      <c r="G157" t="s">
        <v>146</v>
      </c>
      <c r="H157" t="s">
        <v>1301</v>
      </c>
      <c r="I157" t="s">
        <v>1302</v>
      </c>
      <c r="J157" t="s">
        <v>1303</v>
      </c>
      <c r="K157" t="s">
        <v>51</v>
      </c>
      <c r="L157" t="str">
        <f t="shared" si="8"/>
        <v>临朐</v>
      </c>
      <c r="M157" t="str">
        <f t="shared" si="9"/>
        <v>0710</v>
      </c>
      <c r="N157" t="str">
        <f>VLOOKUP(I157,累计派单!A:O,15,0)</f>
        <v>dw3_jk_chenruilai</v>
      </c>
      <c r="O157">
        <f t="shared" si="10"/>
        <v>86</v>
      </c>
      <c r="P157" t="str">
        <f t="shared" si="11"/>
        <v>90天内</v>
      </c>
      <c r="Q157" t="str">
        <f>VLOOKUP(I:I,累计派单!A:M,13,0)</f>
        <v>家客铁通潍坊临朐-五井乡镇装维组</v>
      </c>
    </row>
    <row r="158" ht="13.5" customHeight="1" spans="1:17">
      <c r="A158" t="s">
        <v>1304</v>
      </c>
      <c r="B158" t="s">
        <v>1305</v>
      </c>
      <c r="C158" t="s">
        <v>1306</v>
      </c>
      <c r="D158" t="s">
        <v>1307</v>
      </c>
      <c r="E158" t="s">
        <v>1308</v>
      </c>
      <c r="F158" t="s">
        <v>46</v>
      </c>
      <c r="G158" t="s">
        <v>47</v>
      </c>
      <c r="H158" t="s">
        <v>1309</v>
      </c>
      <c r="I158" t="s">
        <v>1310</v>
      </c>
      <c r="J158" t="s">
        <v>1311</v>
      </c>
      <c r="K158" t="s">
        <v>51</v>
      </c>
      <c r="L158" t="str">
        <f t="shared" si="8"/>
        <v>诸城</v>
      </c>
      <c r="M158" t="str">
        <f t="shared" si="9"/>
        <v>0710</v>
      </c>
      <c r="N158" t="str">
        <f>VLOOKUP(I158,累计派单!A:O,15,0)</f>
        <v>dw3_jk_zhouweilong</v>
      </c>
      <c r="O158">
        <f t="shared" si="10"/>
        <v>0</v>
      </c>
      <c r="P158" t="str">
        <f t="shared" si="11"/>
        <v>无</v>
      </c>
      <c r="Q158" t="str">
        <f>VLOOKUP(I:I,累计派单!A:M,13,0)</f>
        <v>家客铁通潍坊诸城-繁荣路城区装维组</v>
      </c>
    </row>
    <row r="159" ht="13.5" customHeight="1" spans="1:17">
      <c r="A159" t="s">
        <v>1312</v>
      </c>
      <c r="B159" t="s">
        <v>1313</v>
      </c>
      <c r="C159" t="s">
        <v>1314</v>
      </c>
      <c r="D159" t="s">
        <v>1315</v>
      </c>
      <c r="E159" t="s">
        <v>1316</v>
      </c>
      <c r="F159" t="s">
        <v>46</v>
      </c>
      <c r="G159" t="s">
        <v>187</v>
      </c>
      <c r="H159" t="s">
        <v>1317</v>
      </c>
      <c r="I159" t="s">
        <v>1318</v>
      </c>
      <c r="J159" t="s">
        <v>1319</v>
      </c>
      <c r="K159" t="s">
        <v>51</v>
      </c>
      <c r="L159" t="str">
        <f t="shared" si="8"/>
        <v>坊子</v>
      </c>
      <c r="M159" t="str">
        <f t="shared" si="9"/>
        <v>0710</v>
      </c>
      <c r="N159" t="str">
        <f>VLOOKUP(I159,累计派单!A:O,15,0)</f>
        <v>dw3_jk_gaomingwen</v>
      </c>
      <c r="O159">
        <f t="shared" si="10"/>
        <v>3</v>
      </c>
      <c r="P159" t="str">
        <f t="shared" si="11"/>
        <v>7天内</v>
      </c>
      <c r="Q159" t="str">
        <f>VLOOKUP(I:I,累计派单!A:M,13,0)</f>
        <v>家客铁通潍坊坊子-凤凰城区装维组</v>
      </c>
    </row>
    <row r="160" ht="13.5" customHeight="1" spans="1:17">
      <c r="A160" t="s">
        <v>1320</v>
      </c>
      <c r="B160" t="s">
        <v>1321</v>
      </c>
      <c r="C160" t="s">
        <v>1322</v>
      </c>
      <c r="D160" t="s">
        <v>1323</v>
      </c>
      <c r="E160" t="s">
        <v>1324</v>
      </c>
      <c r="F160" t="s">
        <v>46</v>
      </c>
      <c r="G160" t="s">
        <v>128</v>
      </c>
      <c r="H160" t="s">
        <v>1325</v>
      </c>
      <c r="I160" t="s">
        <v>1326</v>
      </c>
      <c r="J160" t="s">
        <v>1327</v>
      </c>
      <c r="K160" t="s">
        <v>51</v>
      </c>
      <c r="L160" t="str">
        <f t="shared" si="8"/>
        <v>寿光</v>
      </c>
      <c r="M160" t="str">
        <f t="shared" si="9"/>
        <v>0710</v>
      </c>
      <c r="N160" t="str">
        <f>VLOOKUP(I160,累计派单!A:O,15,0)</f>
        <v>dw3_jk_lvhuitao</v>
      </c>
      <c r="O160">
        <f t="shared" si="10"/>
        <v>2</v>
      </c>
      <c r="P160" t="str">
        <f t="shared" si="11"/>
        <v>7天内</v>
      </c>
      <c r="Q160" t="str">
        <f>VLOOKUP(I:I,累计派单!A:M,13,0)</f>
        <v>家客铁通潍坊寿光-洛城乡镇装维组</v>
      </c>
    </row>
    <row r="161" ht="13.5" customHeight="1" spans="1:17">
      <c r="A161" t="s">
        <v>1328</v>
      </c>
      <c r="B161" t="s">
        <v>1329</v>
      </c>
      <c r="C161" t="s">
        <v>1330</v>
      </c>
      <c r="D161" t="s">
        <v>1331</v>
      </c>
      <c r="E161" t="s">
        <v>1332</v>
      </c>
      <c r="F161" t="s">
        <v>46</v>
      </c>
      <c r="G161" t="s">
        <v>146</v>
      </c>
      <c r="H161" t="s">
        <v>1333</v>
      </c>
      <c r="I161" t="s">
        <v>1334</v>
      </c>
      <c r="J161" t="s">
        <v>1335</v>
      </c>
      <c r="K161" t="s">
        <v>51</v>
      </c>
      <c r="L161" t="str">
        <f t="shared" si="8"/>
        <v>临朐</v>
      </c>
      <c r="M161" t="str">
        <f t="shared" si="9"/>
        <v>0710</v>
      </c>
      <c r="N161" t="str">
        <f>VLOOKUP(I161,累计派单!A:O,15,0)</f>
        <v>dw3_jk_lijunjie</v>
      </c>
      <c r="O161">
        <f t="shared" si="10"/>
        <v>68</v>
      </c>
      <c r="P161" t="str">
        <f t="shared" si="11"/>
        <v>90天内</v>
      </c>
      <c r="Q161" t="str">
        <f>VLOOKUP(I:I,累计派单!A:M,13,0)</f>
        <v>家客铁通潍坊临朐-东城城区装维组</v>
      </c>
    </row>
    <row r="162" ht="13.5" customHeight="1" spans="1:17">
      <c r="A162" t="s">
        <v>1336</v>
      </c>
      <c r="B162" t="s">
        <v>1337</v>
      </c>
      <c r="C162" t="s">
        <v>1338</v>
      </c>
      <c r="D162" t="s">
        <v>1339</v>
      </c>
      <c r="E162" t="s">
        <v>1340</v>
      </c>
      <c r="F162" t="s">
        <v>46</v>
      </c>
      <c r="G162" t="s">
        <v>57</v>
      </c>
      <c r="H162" t="s">
        <v>1341</v>
      </c>
      <c r="I162" t="s">
        <v>1342</v>
      </c>
      <c r="J162" t="s">
        <v>1343</v>
      </c>
      <c r="K162" t="s">
        <v>51</v>
      </c>
      <c r="L162" t="str">
        <f t="shared" si="8"/>
        <v>安丘</v>
      </c>
      <c r="M162" t="str">
        <f t="shared" si="9"/>
        <v>0710</v>
      </c>
      <c r="N162" t="str">
        <f>VLOOKUP(I162,累计派单!A:O,15,0)</f>
        <v>dw3_jk_liutongtong</v>
      </c>
      <c r="O162">
        <f t="shared" si="10"/>
        <v>0</v>
      </c>
      <c r="P162" t="str">
        <f t="shared" si="11"/>
        <v>无</v>
      </c>
      <c r="Q162" t="str">
        <f>VLOOKUP(I:I,累计派单!A:M,13,0)</f>
        <v>家客铁通潍坊安丘-景芝乡镇装维组</v>
      </c>
    </row>
    <row r="163" ht="13.5" customHeight="1" spans="1:17">
      <c r="A163" t="s">
        <v>1344</v>
      </c>
      <c r="B163" t="s">
        <v>1345</v>
      </c>
      <c r="C163" t="s">
        <v>1346</v>
      </c>
      <c r="D163" t="s">
        <v>1347</v>
      </c>
      <c r="E163" t="s">
        <v>1348</v>
      </c>
      <c r="F163" t="s">
        <v>46</v>
      </c>
      <c r="G163" t="s">
        <v>76</v>
      </c>
      <c r="H163" t="s">
        <v>1349</v>
      </c>
      <c r="I163" t="s">
        <v>1350</v>
      </c>
      <c r="J163" t="s">
        <v>1351</v>
      </c>
      <c r="K163" t="s">
        <v>51</v>
      </c>
      <c r="L163" t="str">
        <f t="shared" si="8"/>
        <v>奎文</v>
      </c>
      <c r="M163" t="str">
        <f t="shared" si="9"/>
        <v>0710</v>
      </c>
      <c r="N163" t="str">
        <f>VLOOKUP(I163,累计派单!A:O,15,0)</f>
        <v>dw3_jk_wangzilong</v>
      </c>
      <c r="O163">
        <f t="shared" si="10"/>
        <v>38</v>
      </c>
      <c r="P163" t="str">
        <f t="shared" si="11"/>
        <v>60天内</v>
      </c>
      <c r="Q163" t="str">
        <f>VLOOKUP(I:I,累计派单!A:M,13,0)</f>
        <v>家客铁通潍坊奎文-金光路城区装维组</v>
      </c>
    </row>
    <row r="164" ht="13.5" customHeight="1" spans="1:17">
      <c r="A164" t="s">
        <v>1352</v>
      </c>
      <c r="B164" t="s">
        <v>1353</v>
      </c>
      <c r="C164" t="s">
        <v>1354</v>
      </c>
      <c r="D164" t="s">
        <v>1355</v>
      </c>
      <c r="E164" t="s">
        <v>1356</v>
      </c>
      <c r="F164" t="s">
        <v>46</v>
      </c>
      <c r="G164" t="s">
        <v>67</v>
      </c>
      <c r="H164" t="s">
        <v>1357</v>
      </c>
      <c r="I164" t="s">
        <v>1358</v>
      </c>
      <c r="J164" t="s">
        <v>1359</v>
      </c>
      <c r="K164" t="s">
        <v>61</v>
      </c>
      <c r="L164" t="str">
        <f t="shared" si="8"/>
        <v>昌邑</v>
      </c>
      <c r="M164" t="str">
        <f t="shared" si="9"/>
        <v>0710</v>
      </c>
      <c r="N164" t="str">
        <f>VLOOKUP(I164,累计派单!A:O,15,0)</f>
        <v>dw3_jk_dongwenqi</v>
      </c>
      <c r="O164">
        <f t="shared" si="10"/>
        <v>79</v>
      </c>
      <c r="P164" t="str">
        <f t="shared" si="11"/>
        <v>90天内</v>
      </c>
      <c r="Q164" t="str">
        <f>VLOOKUP(I:I,累计派单!A:M,13,0)</f>
        <v>家客铁通潍坊昌邑-围子乡镇装维组</v>
      </c>
    </row>
    <row r="165" ht="13.5" customHeight="1" spans="1:17">
      <c r="A165" t="s">
        <v>1360</v>
      </c>
      <c r="B165" t="s">
        <v>1361</v>
      </c>
      <c r="C165" t="s">
        <v>1362</v>
      </c>
      <c r="D165" t="s">
        <v>1363</v>
      </c>
      <c r="E165" t="s">
        <v>1364</v>
      </c>
      <c r="F165" t="s">
        <v>46</v>
      </c>
      <c r="G165" t="s">
        <v>76</v>
      </c>
      <c r="H165" t="s">
        <v>1365</v>
      </c>
      <c r="I165" t="s">
        <v>1366</v>
      </c>
      <c r="J165" t="s">
        <v>1367</v>
      </c>
      <c r="K165" t="s">
        <v>51</v>
      </c>
      <c r="L165" t="str">
        <f t="shared" si="8"/>
        <v>奎文</v>
      </c>
      <c r="M165" t="str">
        <f t="shared" si="9"/>
        <v>0710</v>
      </c>
      <c r="N165" t="str">
        <f>VLOOKUP(I165,累计派单!A:O,15,0)</f>
        <v>dw3_jk_zhuwenjie</v>
      </c>
      <c r="O165">
        <f t="shared" si="10"/>
        <v>60</v>
      </c>
      <c r="P165" t="str">
        <f t="shared" si="11"/>
        <v>60天内</v>
      </c>
      <c r="Q165" t="str">
        <f>VLOOKUP(I:I,累计派单!A:M,13,0)</f>
        <v>家客铁通潍坊奎文-潍州路城区装维组</v>
      </c>
    </row>
    <row r="166" ht="13.5" customHeight="1" spans="1:17">
      <c r="A166" t="s">
        <v>1368</v>
      </c>
      <c r="B166" t="s">
        <v>1369</v>
      </c>
      <c r="C166" t="s">
        <v>1370</v>
      </c>
      <c r="D166" t="s">
        <v>1371</v>
      </c>
      <c r="E166" t="s">
        <v>1372</v>
      </c>
      <c r="F166" t="s">
        <v>46</v>
      </c>
      <c r="G166" t="s">
        <v>146</v>
      </c>
      <c r="H166" t="s">
        <v>1373</v>
      </c>
      <c r="I166" t="s">
        <v>1374</v>
      </c>
      <c r="J166" t="s">
        <v>1375</v>
      </c>
      <c r="K166" t="s">
        <v>51</v>
      </c>
      <c r="L166" t="str">
        <f t="shared" si="8"/>
        <v>临朐</v>
      </c>
      <c r="M166" t="str">
        <f t="shared" si="9"/>
        <v>0711</v>
      </c>
      <c r="N166" t="str">
        <f>VLOOKUP(I166,累计派单!A:O,15,0)</f>
        <v>dw3_jk_wangzhaobing</v>
      </c>
      <c r="O166">
        <f t="shared" si="10"/>
        <v>73</v>
      </c>
      <c r="P166" t="str">
        <f t="shared" si="11"/>
        <v>90天内</v>
      </c>
      <c r="Q166" t="str">
        <f>VLOOKUP(I:I,累计派单!A:M,13,0)</f>
        <v>家客铁通潍坊临朐-城关城区装维组</v>
      </c>
    </row>
    <row r="167" ht="13.5" customHeight="1" spans="1:17">
      <c r="A167" t="s">
        <v>1376</v>
      </c>
      <c r="B167" t="s">
        <v>1377</v>
      </c>
      <c r="C167" t="s">
        <v>1378</v>
      </c>
      <c r="D167" t="s">
        <v>1379</v>
      </c>
      <c r="E167" t="s">
        <v>1380</v>
      </c>
      <c r="F167" t="s">
        <v>46</v>
      </c>
      <c r="G167" t="s">
        <v>101</v>
      </c>
      <c r="H167" t="s">
        <v>1381</v>
      </c>
      <c r="I167" t="s">
        <v>1382</v>
      </c>
      <c r="J167" t="s">
        <v>1383</v>
      </c>
      <c r="K167" t="s">
        <v>51</v>
      </c>
      <c r="L167" t="str">
        <f t="shared" si="8"/>
        <v>潍城</v>
      </c>
      <c r="M167" t="str">
        <f t="shared" si="9"/>
        <v>0711</v>
      </c>
      <c r="N167" t="str">
        <f>VLOOKUP(I167,累计派单!A:O,15,0)</f>
        <v>dw3_jk_wczhanglehua</v>
      </c>
      <c r="O167">
        <f t="shared" si="10"/>
        <v>24</v>
      </c>
      <c r="P167" t="str">
        <f t="shared" si="11"/>
        <v>30天内</v>
      </c>
      <c r="Q167" t="str">
        <f>VLOOKUP(I:I,累计派单!A:M,13,0)</f>
        <v>家客铁通潍坊潍城-东风街城区装维组</v>
      </c>
    </row>
    <row r="168" ht="13.5" customHeight="1" spans="1:17">
      <c r="A168" t="s">
        <v>1384</v>
      </c>
      <c r="B168" t="s">
        <v>1385</v>
      </c>
      <c r="C168" t="s">
        <v>1386</v>
      </c>
      <c r="D168" t="s">
        <v>1387</v>
      </c>
      <c r="E168" t="s">
        <v>1388</v>
      </c>
      <c r="F168" t="s">
        <v>46</v>
      </c>
      <c r="G168" t="s">
        <v>57</v>
      </c>
      <c r="H168" t="s">
        <v>1389</v>
      </c>
      <c r="I168" t="s">
        <v>1390</v>
      </c>
      <c r="J168" t="s">
        <v>1391</v>
      </c>
      <c r="K168" t="s">
        <v>51</v>
      </c>
      <c r="L168" t="str">
        <f t="shared" si="8"/>
        <v>安丘</v>
      </c>
      <c r="M168" t="str">
        <f t="shared" si="9"/>
        <v>0711</v>
      </c>
      <c r="N168" t="str">
        <f>VLOOKUP(I168,累计派单!A:O,15,0)</f>
        <v>dw3_jk_wangyonglinaq</v>
      </c>
      <c r="O168">
        <f t="shared" si="10"/>
        <v>16</v>
      </c>
      <c r="P168" t="str">
        <f t="shared" si="11"/>
        <v>30天内</v>
      </c>
      <c r="Q168" t="str">
        <f>VLOOKUP(I:I,累计派单!A:M,13,0)</f>
        <v>家客铁通潍坊安丘-贾戈乡镇装维组</v>
      </c>
    </row>
    <row r="169" ht="13.5" customHeight="1" spans="1:17">
      <c r="A169" t="s">
        <v>1392</v>
      </c>
      <c r="B169" t="s">
        <v>1393</v>
      </c>
      <c r="C169" t="s">
        <v>1394</v>
      </c>
      <c r="D169" t="s">
        <v>1395</v>
      </c>
      <c r="E169" t="s">
        <v>1396</v>
      </c>
      <c r="F169" t="s">
        <v>46</v>
      </c>
      <c r="G169" t="s">
        <v>128</v>
      </c>
      <c r="H169" t="s">
        <v>1397</v>
      </c>
      <c r="I169" t="s">
        <v>1398</v>
      </c>
      <c r="J169" t="s">
        <v>1399</v>
      </c>
      <c r="K169" t="s">
        <v>51</v>
      </c>
      <c r="L169" t="str">
        <f t="shared" si="8"/>
        <v>寿光</v>
      </c>
      <c r="M169" t="str">
        <f t="shared" si="9"/>
        <v>0711</v>
      </c>
      <c r="N169" t="str">
        <f>VLOOKUP(I169,累计派单!A:O,15,0)</f>
        <v>dw3_jk_lizhihao</v>
      </c>
      <c r="O169">
        <f t="shared" si="10"/>
        <v>7</v>
      </c>
      <c r="P169" t="str">
        <f t="shared" si="11"/>
        <v>7天内</v>
      </c>
      <c r="Q169" t="str">
        <f>VLOOKUP(I:I,累计派单!A:M,13,0)</f>
        <v>家客铁通潍坊寿光-营里乡镇装维组</v>
      </c>
    </row>
    <row r="170" ht="13.5" customHeight="1" spans="1:17">
      <c r="A170" t="s">
        <v>1400</v>
      </c>
      <c r="B170" t="s">
        <v>1401</v>
      </c>
      <c r="C170" t="s">
        <v>1402</v>
      </c>
      <c r="D170" t="s">
        <v>1403</v>
      </c>
      <c r="E170" t="s">
        <v>1404</v>
      </c>
      <c r="F170" t="s">
        <v>46</v>
      </c>
      <c r="G170" t="s">
        <v>67</v>
      </c>
      <c r="H170" t="s">
        <v>1405</v>
      </c>
      <c r="I170" t="s">
        <v>1406</v>
      </c>
      <c r="J170" t="s">
        <v>1407</v>
      </c>
      <c r="K170" t="s">
        <v>51</v>
      </c>
      <c r="L170" t="str">
        <f t="shared" si="8"/>
        <v>昌邑</v>
      </c>
      <c r="M170" t="str">
        <f t="shared" si="9"/>
        <v>0711</v>
      </c>
      <c r="N170" t="str">
        <f>VLOOKUP(I170,累计派单!A:O,15,0)</f>
        <v>dw3_jk_yanqiangbao</v>
      </c>
      <c r="O170">
        <f t="shared" si="10"/>
        <v>81</v>
      </c>
      <c r="P170" t="str">
        <f t="shared" si="11"/>
        <v>90天内</v>
      </c>
      <c r="Q170" t="str">
        <f>VLOOKUP(I:I,累计派单!A:M,13,0)</f>
        <v>家客铁通潍坊昌邑-城北城区装维组</v>
      </c>
    </row>
    <row r="171" ht="13.5" customHeight="1" spans="1:17">
      <c r="A171" t="s">
        <v>1408</v>
      </c>
      <c r="B171" t="s">
        <v>1409</v>
      </c>
      <c r="C171" t="s">
        <v>1410</v>
      </c>
      <c r="D171" t="s">
        <v>1411</v>
      </c>
      <c r="E171" t="s">
        <v>1412</v>
      </c>
      <c r="F171" t="s">
        <v>46</v>
      </c>
      <c r="G171" t="s">
        <v>76</v>
      </c>
      <c r="H171" t="s">
        <v>1413</v>
      </c>
      <c r="I171" t="s">
        <v>1414</v>
      </c>
      <c r="J171" t="s">
        <v>1415</v>
      </c>
      <c r="K171" t="s">
        <v>51</v>
      </c>
      <c r="L171" t="str">
        <f t="shared" si="8"/>
        <v>奎文</v>
      </c>
      <c r="M171" t="str">
        <f t="shared" si="9"/>
        <v>0711</v>
      </c>
      <c r="N171" t="str">
        <f>VLOOKUP(I171,累计派单!A:O,15,0)</f>
        <v>dw3_jk_gaoshengshu</v>
      </c>
      <c r="O171">
        <f t="shared" si="10"/>
        <v>33</v>
      </c>
      <c r="P171" t="str">
        <f t="shared" si="11"/>
        <v>60天内</v>
      </c>
      <c r="Q171" t="str">
        <f>VLOOKUP(I:I,累计派单!A:M,13,0)</f>
        <v>家客铁通潍坊奎文-潍州路城区装维组</v>
      </c>
    </row>
    <row r="172" ht="13.5" customHeight="1" spans="1:17">
      <c r="A172" t="s">
        <v>1416</v>
      </c>
      <c r="B172" t="s">
        <v>1417</v>
      </c>
      <c r="C172" t="s">
        <v>1418</v>
      </c>
      <c r="D172" t="s">
        <v>1419</v>
      </c>
      <c r="E172" t="s">
        <v>1420</v>
      </c>
      <c r="F172" t="s">
        <v>46</v>
      </c>
      <c r="G172" t="s">
        <v>110</v>
      </c>
      <c r="H172" t="s">
        <v>1421</v>
      </c>
      <c r="I172" t="s">
        <v>1422</v>
      </c>
      <c r="J172" t="s">
        <v>1423</v>
      </c>
      <c r="K172" t="s">
        <v>51</v>
      </c>
      <c r="L172" t="str">
        <f t="shared" si="8"/>
        <v>高密</v>
      </c>
      <c r="M172" t="str">
        <f t="shared" si="9"/>
        <v>0711</v>
      </c>
      <c r="N172" t="str">
        <f>VLOOKUP(I172,累计派单!A:O,15,0)</f>
        <v>dw3_jk_liuzhigang</v>
      </c>
      <c r="O172">
        <f t="shared" si="10"/>
        <v>60</v>
      </c>
      <c r="P172" t="str">
        <f t="shared" si="11"/>
        <v>60天内</v>
      </c>
      <c r="Q172" t="str">
        <f>VLOOKUP(I:I,累计派单!A:M,13,0)</f>
        <v>家客铁通潍坊高密-朝阳城区装维组</v>
      </c>
    </row>
    <row r="173" ht="13.5" customHeight="1" spans="1:17">
      <c r="A173" t="s">
        <v>1424</v>
      </c>
      <c r="B173" t="s">
        <v>1425</v>
      </c>
      <c r="C173" t="s">
        <v>1426</v>
      </c>
      <c r="D173" t="s">
        <v>1427</v>
      </c>
      <c r="E173" t="s">
        <v>1428</v>
      </c>
      <c r="F173" t="s">
        <v>46</v>
      </c>
      <c r="G173" t="s">
        <v>128</v>
      </c>
      <c r="H173" t="s">
        <v>1429</v>
      </c>
      <c r="I173" t="s">
        <v>1430</v>
      </c>
      <c r="J173" t="s">
        <v>1431</v>
      </c>
      <c r="K173" t="s">
        <v>61</v>
      </c>
      <c r="L173" t="str">
        <f t="shared" si="8"/>
        <v>寿光</v>
      </c>
      <c r="M173" t="str">
        <f t="shared" si="9"/>
        <v>0711</v>
      </c>
      <c r="N173" t="str">
        <f>VLOOKUP(I173,累计派单!A:O,15,0)</f>
        <v>dw3_jk_songyujie</v>
      </c>
      <c r="O173">
        <f t="shared" si="10"/>
        <v>4</v>
      </c>
      <c r="P173" t="str">
        <f t="shared" si="11"/>
        <v>7天内</v>
      </c>
      <c r="Q173" t="str">
        <f>VLOOKUP(I:I,累计派单!A:M,13,0)</f>
        <v>家客铁通潍坊寿光-稻田乡镇装维组</v>
      </c>
    </row>
    <row r="174" ht="13.5" customHeight="1" spans="1:17">
      <c r="A174" t="s">
        <v>1432</v>
      </c>
      <c r="B174" t="s">
        <v>1433</v>
      </c>
      <c r="C174" t="s">
        <v>1434</v>
      </c>
      <c r="D174" t="s">
        <v>1435</v>
      </c>
      <c r="E174" t="s">
        <v>1436</v>
      </c>
      <c r="F174" t="s">
        <v>46</v>
      </c>
      <c r="G174" t="s">
        <v>101</v>
      </c>
      <c r="H174" t="s">
        <v>1437</v>
      </c>
      <c r="I174" t="s">
        <v>1438</v>
      </c>
      <c r="J174" t="s">
        <v>1439</v>
      </c>
      <c r="K174" t="s">
        <v>51</v>
      </c>
      <c r="L174" t="str">
        <f t="shared" si="8"/>
        <v>潍城</v>
      </c>
      <c r="M174" t="str">
        <f t="shared" si="9"/>
        <v>0711</v>
      </c>
      <c r="N174" t="str">
        <f>VLOOKUP(I174,累计派单!A:O,15,0)</f>
        <v>dw3_jk_wcciwenyu</v>
      </c>
      <c r="O174">
        <f t="shared" si="10"/>
        <v>64</v>
      </c>
      <c r="P174" t="str">
        <f t="shared" si="11"/>
        <v>90天内</v>
      </c>
      <c r="Q174" t="str">
        <f>VLOOKUP(I:I,累计派单!A:M,13,0)</f>
        <v>家客铁通潍坊潍城-豪德城区装维组</v>
      </c>
    </row>
    <row r="175" ht="13.5" customHeight="1" spans="1:17">
      <c r="A175" t="s">
        <v>1440</v>
      </c>
      <c r="B175" t="s">
        <v>1441</v>
      </c>
      <c r="C175" t="s">
        <v>1442</v>
      </c>
      <c r="D175" t="s">
        <v>1443</v>
      </c>
      <c r="E175" t="s">
        <v>1444</v>
      </c>
      <c r="F175" t="s">
        <v>46</v>
      </c>
      <c r="G175" t="s">
        <v>110</v>
      </c>
      <c r="H175" t="s">
        <v>1445</v>
      </c>
      <c r="I175" t="s">
        <v>1446</v>
      </c>
      <c r="J175" t="s">
        <v>1447</v>
      </c>
      <c r="K175" t="s">
        <v>51</v>
      </c>
      <c r="L175" t="str">
        <f t="shared" si="8"/>
        <v>高密</v>
      </c>
      <c r="M175" t="str">
        <f t="shared" si="9"/>
        <v>0711</v>
      </c>
      <c r="N175" t="str">
        <f>VLOOKUP(I175,累计派单!A:O,15,0)</f>
        <v>dw3_jk_gaoqiang</v>
      </c>
      <c r="O175">
        <f t="shared" si="10"/>
        <v>37</v>
      </c>
      <c r="P175" t="str">
        <f t="shared" si="11"/>
        <v>60天内</v>
      </c>
      <c r="Q175" t="str">
        <f>VLOOKUP(I:I,累计派单!A:M,13,0)</f>
        <v>家客铁通潍坊高密-夏庄乡镇装维组</v>
      </c>
    </row>
    <row r="176" ht="13.5" customHeight="1" spans="1:17">
      <c r="A176" t="s">
        <v>1448</v>
      </c>
      <c r="B176" t="s">
        <v>1449</v>
      </c>
      <c r="C176" t="s">
        <v>1450</v>
      </c>
      <c r="D176" t="s">
        <v>1451</v>
      </c>
      <c r="E176" t="s">
        <v>1452</v>
      </c>
      <c r="F176" t="s">
        <v>46</v>
      </c>
      <c r="G176" t="s">
        <v>76</v>
      </c>
      <c r="H176" t="s">
        <v>1453</v>
      </c>
      <c r="I176" t="s">
        <v>1454</v>
      </c>
      <c r="J176" t="s">
        <v>1455</v>
      </c>
      <c r="K176" t="s">
        <v>61</v>
      </c>
      <c r="L176" t="str">
        <f t="shared" si="8"/>
        <v>奎文</v>
      </c>
      <c r="M176" t="str">
        <f t="shared" si="9"/>
        <v>0711</v>
      </c>
      <c r="N176" t="str">
        <f>VLOOKUP(I176,累计派单!A:O,15,0)</f>
        <v>dw3_jk_fengxiaokunkw</v>
      </c>
      <c r="O176">
        <f t="shared" si="10"/>
        <v>90</v>
      </c>
      <c r="P176" t="str">
        <f t="shared" si="11"/>
        <v>90天内</v>
      </c>
      <c r="Q176" t="str">
        <f>VLOOKUP(I:I,累计派单!A:M,13,0)</f>
        <v>家客铁通潍坊奎文-潍州路城区装维组</v>
      </c>
    </row>
    <row r="177" ht="13.5" customHeight="1" spans="1:17">
      <c r="A177" t="s">
        <v>1456</v>
      </c>
      <c r="B177" t="s">
        <v>1457</v>
      </c>
      <c r="C177" t="s">
        <v>1458</v>
      </c>
      <c r="D177" t="s">
        <v>1459</v>
      </c>
      <c r="E177" t="s">
        <v>1460</v>
      </c>
      <c r="F177" t="s">
        <v>46</v>
      </c>
      <c r="G177" t="s">
        <v>128</v>
      </c>
      <c r="H177" t="s">
        <v>1461</v>
      </c>
      <c r="I177" t="s">
        <v>1462</v>
      </c>
      <c r="J177" t="s">
        <v>1463</v>
      </c>
      <c r="K177" t="s">
        <v>61</v>
      </c>
      <c r="L177" t="str">
        <f t="shared" si="8"/>
        <v>寿光</v>
      </c>
      <c r="M177" t="str">
        <f t="shared" si="9"/>
        <v>0711</v>
      </c>
      <c r="N177">
        <f>VLOOKUP(I177,累计派单!A:O,15,0)</f>
        <v>0</v>
      </c>
      <c r="O177">
        <f t="shared" si="10"/>
        <v>8</v>
      </c>
      <c r="P177" t="str">
        <f t="shared" si="11"/>
        <v>30天内</v>
      </c>
      <c r="Q177" t="str">
        <f>VLOOKUP(I:I,累计派单!A:M,13,0)</f>
        <v>家客铁通潍坊寿光-孙集乡镇装维组</v>
      </c>
    </row>
    <row r="178" ht="13.5" customHeight="1" spans="1:17">
      <c r="A178" t="s">
        <v>1464</v>
      </c>
      <c r="B178" t="s">
        <v>1465</v>
      </c>
      <c r="C178" t="s">
        <v>1466</v>
      </c>
      <c r="D178" t="s">
        <v>1467</v>
      </c>
      <c r="E178" t="s">
        <v>1468</v>
      </c>
      <c r="F178" t="s">
        <v>46</v>
      </c>
      <c r="G178" t="s">
        <v>101</v>
      </c>
      <c r="H178" t="s">
        <v>1469</v>
      </c>
      <c r="I178" t="s">
        <v>1470</v>
      </c>
      <c r="J178" t="s">
        <v>1471</v>
      </c>
      <c r="K178" t="s">
        <v>61</v>
      </c>
      <c r="L178" t="str">
        <f t="shared" si="8"/>
        <v>潍城</v>
      </c>
      <c r="M178" t="str">
        <f t="shared" si="9"/>
        <v>0711</v>
      </c>
      <c r="N178" t="str">
        <f>VLOOKUP(I178,累计派单!A:O,15,0)</f>
        <v>dw3_jk_yaoguoqiang</v>
      </c>
      <c r="O178">
        <f t="shared" si="10"/>
        <v>67</v>
      </c>
      <c r="P178" t="str">
        <f t="shared" si="11"/>
        <v>90天内</v>
      </c>
      <c r="Q178" t="str">
        <f>VLOOKUP(I:I,累计派单!A:M,13,0)</f>
        <v>家客铁通潍坊潍城-东风街城区装维组</v>
      </c>
    </row>
    <row r="179" ht="13.5" customHeight="1" spans="1:17">
      <c r="A179" t="s">
        <v>1472</v>
      </c>
      <c r="B179" t="s">
        <v>1473</v>
      </c>
      <c r="C179" t="s">
        <v>1474</v>
      </c>
      <c r="D179" t="s">
        <v>1475</v>
      </c>
      <c r="E179" t="s">
        <v>1476</v>
      </c>
      <c r="F179" t="s">
        <v>46</v>
      </c>
      <c r="G179" t="s">
        <v>57</v>
      </c>
      <c r="H179" t="s">
        <v>1477</v>
      </c>
      <c r="I179" t="s">
        <v>1478</v>
      </c>
      <c r="J179" t="s">
        <v>1479</v>
      </c>
      <c r="K179" t="s">
        <v>51</v>
      </c>
      <c r="L179" t="str">
        <f t="shared" si="8"/>
        <v>安丘</v>
      </c>
      <c r="M179" t="str">
        <f t="shared" si="9"/>
        <v>0711</v>
      </c>
      <c r="N179" t="str">
        <f>VLOOKUP(I179,累计派单!A:O,15,0)</f>
        <v>dw3_jk_liutongtong</v>
      </c>
      <c r="O179">
        <f t="shared" si="10"/>
        <v>51</v>
      </c>
      <c r="P179" t="str">
        <f t="shared" si="11"/>
        <v>60天内</v>
      </c>
      <c r="Q179" t="str">
        <f>VLOOKUP(I:I,累计派单!A:M,13,0)</f>
        <v>家客铁通潍坊安丘-景芝乡镇装维组</v>
      </c>
    </row>
    <row r="180" ht="13.5" customHeight="1" spans="1:17">
      <c r="A180" t="s">
        <v>1480</v>
      </c>
      <c r="B180" t="s">
        <v>1481</v>
      </c>
      <c r="C180" t="s">
        <v>1482</v>
      </c>
      <c r="D180" t="s">
        <v>1483</v>
      </c>
      <c r="E180" t="s">
        <v>1484</v>
      </c>
      <c r="F180" t="s">
        <v>46</v>
      </c>
      <c r="G180" t="s">
        <v>47</v>
      </c>
      <c r="H180" t="s">
        <v>1485</v>
      </c>
      <c r="I180" t="s">
        <v>1486</v>
      </c>
      <c r="J180" t="s">
        <v>1487</v>
      </c>
      <c r="K180" t="s">
        <v>61</v>
      </c>
      <c r="L180" t="str">
        <f t="shared" si="8"/>
        <v>诸城</v>
      </c>
      <c r="M180" t="str">
        <f t="shared" si="9"/>
        <v>0711</v>
      </c>
      <c r="N180" t="str">
        <f>VLOOKUP(I180,累计派单!A:O,15,0)</f>
        <v>dw3_jk_zhongxianbing</v>
      </c>
      <c r="O180">
        <f t="shared" si="10"/>
        <v>1</v>
      </c>
      <c r="P180" t="str">
        <f t="shared" si="11"/>
        <v>7天内</v>
      </c>
      <c r="Q180" t="str">
        <f>VLOOKUP(I:I,累计派单!A:M,13,0)</f>
        <v>家客铁通潍坊诸城-昌城乡镇装维组</v>
      </c>
    </row>
    <row r="181" ht="13.5" customHeight="1" spans="1:17">
      <c r="A181" t="s">
        <v>1488</v>
      </c>
      <c r="B181" t="s">
        <v>1489</v>
      </c>
      <c r="C181" t="s">
        <v>1490</v>
      </c>
      <c r="D181" t="s">
        <v>1491</v>
      </c>
      <c r="E181" t="s">
        <v>1492</v>
      </c>
      <c r="F181" t="s">
        <v>46</v>
      </c>
      <c r="G181" t="s">
        <v>57</v>
      </c>
      <c r="H181" t="s">
        <v>1493</v>
      </c>
      <c r="I181" t="s">
        <v>1494</v>
      </c>
      <c r="J181" t="s">
        <v>1495</v>
      </c>
      <c r="K181" t="s">
        <v>51</v>
      </c>
      <c r="L181" t="str">
        <f t="shared" si="8"/>
        <v>安丘</v>
      </c>
      <c r="M181" t="str">
        <f t="shared" si="9"/>
        <v>0711</v>
      </c>
      <c r="N181" t="str">
        <f>VLOOKUP(I181,累计派单!A:O,15,0)</f>
        <v>dw3_jk_lizongyang</v>
      </c>
      <c r="O181">
        <f t="shared" si="10"/>
        <v>77</v>
      </c>
      <c r="P181" t="str">
        <f t="shared" si="11"/>
        <v>90天内</v>
      </c>
      <c r="Q181" t="str">
        <f>VLOOKUP(I:I,累计派单!A:M,13,0)</f>
        <v>家客铁通潍坊安丘-凌河乡镇装维组</v>
      </c>
    </row>
    <row r="182" ht="13.5" customHeight="1" spans="1:17">
      <c r="A182" t="s">
        <v>1496</v>
      </c>
      <c r="B182" t="s">
        <v>1497</v>
      </c>
      <c r="C182" t="s">
        <v>1498</v>
      </c>
      <c r="D182" t="s">
        <v>1499</v>
      </c>
      <c r="E182" t="s">
        <v>1500</v>
      </c>
      <c r="F182" t="s">
        <v>46</v>
      </c>
      <c r="G182" t="s">
        <v>137</v>
      </c>
      <c r="H182" t="s">
        <v>1501</v>
      </c>
      <c r="I182" t="s">
        <v>1502</v>
      </c>
      <c r="J182" t="s">
        <v>1503</v>
      </c>
      <c r="K182" t="s">
        <v>51</v>
      </c>
      <c r="L182" t="str">
        <f t="shared" si="8"/>
        <v>青州</v>
      </c>
      <c r="M182" t="str">
        <f t="shared" si="9"/>
        <v>0711</v>
      </c>
      <c r="N182" t="str">
        <f>VLOOKUP(I182,累计派单!A:O,15,0)</f>
        <v>dw3_jk_zhaojinwei</v>
      </c>
      <c r="O182">
        <f t="shared" si="10"/>
        <v>5</v>
      </c>
      <c r="P182" t="str">
        <f t="shared" si="11"/>
        <v>7天内</v>
      </c>
      <c r="Q182" t="str">
        <f>VLOOKUP(I:I,累计派单!A:M,13,0)</f>
        <v>家客铁通潍坊青州-何官乡镇装维组</v>
      </c>
    </row>
    <row r="183" ht="13.5" customHeight="1" spans="1:17">
      <c r="A183" t="s">
        <v>1504</v>
      </c>
      <c r="B183" t="s">
        <v>1505</v>
      </c>
      <c r="C183" t="s">
        <v>1506</v>
      </c>
      <c r="D183" t="s">
        <v>1507</v>
      </c>
      <c r="E183" t="s">
        <v>1508</v>
      </c>
      <c r="F183" t="s">
        <v>46</v>
      </c>
      <c r="G183" t="s">
        <v>119</v>
      </c>
      <c r="H183" t="s">
        <v>1509</v>
      </c>
      <c r="I183" t="s">
        <v>1510</v>
      </c>
      <c r="J183" t="s">
        <v>1511</v>
      </c>
      <c r="K183" t="s">
        <v>51</v>
      </c>
      <c r="L183" t="str">
        <f t="shared" si="8"/>
        <v>寒亭</v>
      </c>
      <c r="M183" t="str">
        <f t="shared" si="9"/>
        <v>0711</v>
      </c>
      <c r="N183" t="str">
        <f>VLOOKUP(I183,累计派单!A:O,15,0)</f>
        <v>dw3_jk_sunpenghua</v>
      </c>
      <c r="O183">
        <f t="shared" si="10"/>
        <v>0</v>
      </c>
      <c r="P183" t="str">
        <f t="shared" si="11"/>
        <v>无</v>
      </c>
      <c r="Q183" t="str">
        <f>VLOOKUP(I:I,累计派单!A:M,13,0)</f>
        <v>家客铁通潍坊寒亭-固高乡镇装维组</v>
      </c>
    </row>
    <row r="184" ht="13.5" customHeight="1" spans="1:17">
      <c r="A184" t="s">
        <v>1512</v>
      </c>
      <c r="B184" t="s">
        <v>1513</v>
      </c>
      <c r="C184" t="s">
        <v>1514</v>
      </c>
      <c r="D184" t="s">
        <v>1515</v>
      </c>
      <c r="E184" t="s">
        <v>1516</v>
      </c>
      <c r="F184" t="s">
        <v>46</v>
      </c>
      <c r="G184" t="s">
        <v>119</v>
      </c>
      <c r="H184" t="s">
        <v>1517</v>
      </c>
      <c r="I184" t="s">
        <v>1518</v>
      </c>
      <c r="J184" t="s">
        <v>1519</v>
      </c>
      <c r="K184" t="s">
        <v>51</v>
      </c>
      <c r="L184" t="str">
        <f t="shared" si="8"/>
        <v>寒亭</v>
      </c>
      <c r="M184" t="str">
        <f t="shared" si="9"/>
        <v>0711</v>
      </c>
      <c r="N184" t="str">
        <f>VLOOKUP(I184,累计派单!A:O,15,0)</f>
        <v>dw3_jk_wangxinchang</v>
      </c>
      <c r="O184">
        <f t="shared" si="10"/>
        <v>48</v>
      </c>
      <c r="P184" t="str">
        <f t="shared" si="11"/>
        <v>60天内</v>
      </c>
      <c r="Q184" t="str">
        <f>VLOOKUP(I:I,累计派单!A:M,13,0)</f>
        <v>家客铁通潍坊寒亭-开元乡镇装维组</v>
      </c>
    </row>
    <row r="185" ht="13.5" customHeight="1" spans="1:17">
      <c r="A185" t="s">
        <v>1520</v>
      </c>
      <c r="B185" t="s">
        <v>1521</v>
      </c>
      <c r="C185" t="s">
        <v>1522</v>
      </c>
      <c r="D185" t="s">
        <v>1523</v>
      </c>
      <c r="E185" t="s">
        <v>1524</v>
      </c>
      <c r="F185" t="s">
        <v>46</v>
      </c>
      <c r="G185" t="s">
        <v>128</v>
      </c>
      <c r="H185" t="s">
        <v>1525</v>
      </c>
      <c r="I185" t="s">
        <v>1526</v>
      </c>
      <c r="J185" t="s">
        <v>1527</v>
      </c>
      <c r="K185" t="s">
        <v>61</v>
      </c>
      <c r="L185" t="str">
        <f t="shared" si="8"/>
        <v>寿光</v>
      </c>
      <c r="M185" t="str">
        <f t="shared" si="9"/>
        <v>0711</v>
      </c>
      <c r="N185" t="str">
        <f>VLOOKUP(I185,累计派单!A:O,15,0)</f>
        <v>dw3_jk_wangsongqiang</v>
      </c>
      <c r="O185">
        <f t="shared" si="10"/>
        <v>69</v>
      </c>
      <c r="P185" t="str">
        <f t="shared" si="11"/>
        <v>90天内</v>
      </c>
      <c r="Q185" t="str">
        <f>VLOOKUP(I:I,累计派单!A:M,13,0)</f>
        <v>家客铁通潍坊寿光-文家乡镇装维组</v>
      </c>
    </row>
    <row r="186" ht="13.5" customHeight="1" spans="1:17">
      <c r="A186" t="s">
        <v>1528</v>
      </c>
      <c r="B186" t="s">
        <v>1529</v>
      </c>
      <c r="C186" t="s">
        <v>1530</v>
      </c>
      <c r="D186" t="s">
        <v>1531</v>
      </c>
      <c r="E186" t="s">
        <v>1532</v>
      </c>
      <c r="F186" t="s">
        <v>46</v>
      </c>
      <c r="G186" t="s">
        <v>57</v>
      </c>
      <c r="H186" t="s">
        <v>1533</v>
      </c>
      <c r="I186" t="s">
        <v>1534</v>
      </c>
      <c r="J186" t="s">
        <v>1535</v>
      </c>
      <c r="K186" t="s">
        <v>51</v>
      </c>
      <c r="L186" t="str">
        <f t="shared" si="8"/>
        <v>安丘</v>
      </c>
      <c r="M186" t="str">
        <f t="shared" si="9"/>
        <v>0711</v>
      </c>
      <c r="N186" t="str">
        <f>VLOOKUP(I186,累计派单!A:O,15,0)</f>
        <v>dw3_jk_xuxiaosong</v>
      </c>
      <c r="O186">
        <f t="shared" si="10"/>
        <v>66</v>
      </c>
      <c r="P186" t="str">
        <f t="shared" si="11"/>
        <v>90天内</v>
      </c>
      <c r="Q186" t="str">
        <f>VLOOKUP(I:I,累计派单!A:M,13,0)</f>
        <v>家客铁通潍坊安丘-官庄乡镇装维组</v>
      </c>
    </row>
    <row r="187" ht="13.5" customHeight="1" spans="1:17">
      <c r="A187" t="s">
        <v>1536</v>
      </c>
      <c r="B187" t="s">
        <v>1537</v>
      </c>
      <c r="C187" t="s">
        <v>1538</v>
      </c>
      <c r="D187" t="s">
        <v>1539</v>
      </c>
      <c r="E187" t="s">
        <v>1540</v>
      </c>
      <c r="F187" t="s">
        <v>46</v>
      </c>
      <c r="G187" t="s">
        <v>76</v>
      </c>
      <c r="H187" t="s">
        <v>1541</v>
      </c>
      <c r="I187" t="s">
        <v>1542</v>
      </c>
      <c r="J187" t="s">
        <v>1543</v>
      </c>
      <c r="K187" t="s">
        <v>51</v>
      </c>
      <c r="L187" t="str">
        <f t="shared" si="8"/>
        <v>奎文</v>
      </c>
      <c r="M187" t="str">
        <f t="shared" si="9"/>
        <v>0711</v>
      </c>
      <c r="N187" t="str">
        <f>VLOOKUP(I187,累计派单!A:O,15,0)</f>
        <v>dw3_jk_zhaoyuanchun</v>
      </c>
      <c r="O187">
        <f t="shared" si="10"/>
        <v>32</v>
      </c>
      <c r="P187" t="str">
        <f t="shared" si="11"/>
        <v>60天内</v>
      </c>
      <c r="Q187" t="str">
        <f>VLOOKUP(I:I,累计派单!A:M,13,0)</f>
        <v>家客铁通潍坊奎文-樱前街城区装维组</v>
      </c>
    </row>
    <row r="188" ht="13.5" customHeight="1" spans="1:17">
      <c r="A188" t="s">
        <v>1544</v>
      </c>
      <c r="B188" t="s">
        <v>1545</v>
      </c>
      <c r="C188" t="s">
        <v>1546</v>
      </c>
      <c r="D188" t="s">
        <v>1547</v>
      </c>
      <c r="E188" t="s">
        <v>1548</v>
      </c>
      <c r="F188" t="s">
        <v>46</v>
      </c>
      <c r="G188" t="s">
        <v>187</v>
      </c>
      <c r="H188" t="s">
        <v>1549</v>
      </c>
      <c r="I188" t="s">
        <v>1550</v>
      </c>
      <c r="J188" t="s">
        <v>1551</v>
      </c>
      <c r="K188" t="s">
        <v>51</v>
      </c>
      <c r="L188" t="str">
        <f t="shared" si="8"/>
        <v>坊子</v>
      </c>
      <c r="M188" t="str">
        <f t="shared" si="9"/>
        <v>0712</v>
      </c>
      <c r="N188" t="str">
        <f>VLOOKUP(I188,累计派单!A:O,15,0)</f>
        <v>dw3_jk_wangbingbing</v>
      </c>
      <c r="O188">
        <f t="shared" si="10"/>
        <v>45</v>
      </c>
      <c r="P188" t="str">
        <f t="shared" si="11"/>
        <v>60天内</v>
      </c>
      <c r="Q188" t="str">
        <f>VLOOKUP(I:I,累计派单!A:M,13,0)</f>
        <v>家客铁通潍坊坊子-南流乡镇装维组</v>
      </c>
    </row>
    <row r="189" ht="13.5" customHeight="1" spans="1:17">
      <c r="A189" t="s">
        <v>1552</v>
      </c>
      <c r="B189" t="s">
        <v>1553</v>
      </c>
      <c r="C189" t="s">
        <v>1554</v>
      </c>
      <c r="D189" t="s">
        <v>1555</v>
      </c>
      <c r="E189" t="s">
        <v>1556</v>
      </c>
      <c r="F189" t="s">
        <v>46</v>
      </c>
      <c r="G189" t="s">
        <v>67</v>
      </c>
      <c r="H189" t="s">
        <v>1557</v>
      </c>
      <c r="I189" t="s">
        <v>1558</v>
      </c>
      <c r="J189" t="s">
        <v>1559</v>
      </c>
      <c r="K189" t="s">
        <v>51</v>
      </c>
      <c r="L189" t="str">
        <f t="shared" si="8"/>
        <v>昌邑</v>
      </c>
      <c r="M189" t="str">
        <f t="shared" si="9"/>
        <v>0712</v>
      </c>
      <c r="N189" t="str">
        <f>VLOOKUP(I189,累计派单!A:O,15,0)</f>
        <v>dw3_jk_lubaikun</v>
      </c>
      <c r="O189">
        <f t="shared" si="10"/>
        <v>85</v>
      </c>
      <c r="P189" t="str">
        <f t="shared" si="11"/>
        <v>90天内</v>
      </c>
      <c r="Q189" t="str">
        <f>VLOOKUP(I:I,累计派单!A:M,13,0)</f>
        <v>家客铁通潍坊昌邑-城北城区装维组</v>
      </c>
    </row>
    <row r="190" ht="13.5" customHeight="1" spans="1:17">
      <c r="A190" t="s">
        <v>1560</v>
      </c>
      <c r="B190" t="s">
        <v>1561</v>
      </c>
      <c r="C190" t="s">
        <v>1562</v>
      </c>
      <c r="D190" t="s">
        <v>1563</v>
      </c>
      <c r="E190" t="s">
        <v>1564</v>
      </c>
      <c r="F190" t="s">
        <v>46</v>
      </c>
      <c r="G190" t="s">
        <v>101</v>
      </c>
      <c r="H190" t="s">
        <v>1565</v>
      </c>
      <c r="I190" t="s">
        <v>1566</v>
      </c>
      <c r="J190" t="s">
        <v>1567</v>
      </c>
      <c r="K190" t="s">
        <v>51</v>
      </c>
      <c r="L190" t="str">
        <f t="shared" si="8"/>
        <v>潍城</v>
      </c>
      <c r="M190" t="str">
        <f t="shared" si="9"/>
        <v>0712</v>
      </c>
      <c r="N190" t="str">
        <f>VLOOKUP(I190,累计派单!A:O,15,0)</f>
        <v>dw3_jk_caohuiwu</v>
      </c>
      <c r="O190">
        <f t="shared" si="10"/>
        <v>58</v>
      </c>
      <c r="P190" t="str">
        <f t="shared" si="11"/>
        <v>60天内</v>
      </c>
      <c r="Q190" t="str">
        <f>VLOOKUP(I:I,累计派单!A:M,13,0)</f>
        <v>家客铁通潍坊潍城-豪德城区装维组</v>
      </c>
    </row>
    <row r="191" ht="13.5" customHeight="1" spans="1:17">
      <c r="A191" t="s">
        <v>1568</v>
      </c>
      <c r="B191" t="s">
        <v>1569</v>
      </c>
      <c r="C191" t="s">
        <v>1570</v>
      </c>
      <c r="D191" t="s">
        <v>1571</v>
      </c>
      <c r="E191" t="s">
        <v>1572</v>
      </c>
      <c r="F191" t="s">
        <v>46</v>
      </c>
      <c r="G191" t="s">
        <v>110</v>
      </c>
      <c r="H191" t="s">
        <v>1573</v>
      </c>
      <c r="I191" t="s">
        <v>1574</v>
      </c>
      <c r="J191" t="s">
        <v>1575</v>
      </c>
      <c r="K191" t="s">
        <v>51</v>
      </c>
      <c r="L191" t="str">
        <f t="shared" si="8"/>
        <v>高密</v>
      </c>
      <c r="M191" t="str">
        <f t="shared" si="9"/>
        <v>0712</v>
      </c>
      <c r="N191" t="str">
        <f>VLOOKUP(I191,累计派单!A:O,15,0)</f>
        <v>dw3_jk_guotao</v>
      </c>
      <c r="O191">
        <f t="shared" si="10"/>
        <v>27</v>
      </c>
      <c r="P191" t="str">
        <f t="shared" si="11"/>
        <v>30天内</v>
      </c>
      <c r="Q191" t="str">
        <f>VLOOKUP(I:I,累计派单!A:M,13,0)</f>
        <v>家客铁通潍坊高密-朝阳城区装维组</v>
      </c>
    </row>
    <row r="192" ht="13.5" customHeight="1" spans="1:17">
      <c r="A192" t="s">
        <v>1576</v>
      </c>
      <c r="B192" t="s">
        <v>1577</v>
      </c>
      <c r="C192" t="s">
        <v>1578</v>
      </c>
      <c r="D192" t="s">
        <v>1579</v>
      </c>
      <c r="E192" t="s">
        <v>1580</v>
      </c>
      <c r="F192" t="s">
        <v>46</v>
      </c>
      <c r="G192" t="s">
        <v>137</v>
      </c>
      <c r="H192" t="s">
        <v>1581</v>
      </c>
      <c r="I192" t="s">
        <v>1582</v>
      </c>
      <c r="J192" t="s">
        <v>1583</v>
      </c>
      <c r="K192" t="s">
        <v>51</v>
      </c>
      <c r="L192" t="str">
        <f t="shared" si="8"/>
        <v>青州</v>
      </c>
      <c r="M192" t="str">
        <f t="shared" si="9"/>
        <v>0712</v>
      </c>
      <c r="N192" t="str">
        <f>VLOOKUP(I192,累计派单!A:O,15,0)</f>
        <v>dw3_jk_zhangshenghui</v>
      </c>
      <c r="O192">
        <f t="shared" si="10"/>
        <v>19</v>
      </c>
      <c r="P192" t="str">
        <f t="shared" si="11"/>
        <v>30天内</v>
      </c>
      <c r="Q192" t="str">
        <f>VLOOKUP(I:I,累计派单!A:M,13,0)</f>
        <v>家客铁通潍坊青州-黄楼乡镇装维组</v>
      </c>
    </row>
    <row r="193" ht="13.5" customHeight="1" spans="1:17">
      <c r="A193" t="s">
        <v>1584</v>
      </c>
      <c r="B193" t="s">
        <v>1585</v>
      </c>
      <c r="C193" t="s">
        <v>1586</v>
      </c>
      <c r="D193" t="s">
        <v>1587</v>
      </c>
      <c r="E193" t="s">
        <v>1588</v>
      </c>
      <c r="F193" t="s">
        <v>46</v>
      </c>
      <c r="G193" t="s">
        <v>57</v>
      </c>
      <c r="H193" t="s">
        <v>1589</v>
      </c>
      <c r="I193" t="s">
        <v>1590</v>
      </c>
      <c r="J193" t="s">
        <v>1591</v>
      </c>
      <c r="K193" t="s">
        <v>51</v>
      </c>
      <c r="L193" t="str">
        <f t="shared" ref="L193:L256" si="12">IF(OR(LEFT(G193,2)="高新"),"奎文",IF(LEFT(G193,2)="峡山","坊子",IF(LEFT(G193,2)="滨海","寒亭",LEFT(G193,2))))</f>
        <v>安丘</v>
      </c>
      <c r="M193" t="str">
        <f t="shared" si="9"/>
        <v>0712</v>
      </c>
      <c r="N193" t="str">
        <f>VLOOKUP(I193,累计派单!A:O,15,0)</f>
        <v>dw3_jk_wangyonglinaq</v>
      </c>
      <c r="O193">
        <f t="shared" si="10"/>
        <v>78</v>
      </c>
      <c r="P193" t="str">
        <f t="shared" si="11"/>
        <v>90天内</v>
      </c>
      <c r="Q193" t="str">
        <f>VLOOKUP(I:I,累计派单!A:M,13,0)</f>
        <v>家客铁通潍坊安丘-贾戈乡镇装维组</v>
      </c>
    </row>
    <row r="194" ht="13.5" customHeight="1" spans="1:17">
      <c r="A194" t="s">
        <v>1592</v>
      </c>
      <c r="B194" t="s">
        <v>1593</v>
      </c>
      <c r="C194" t="s">
        <v>1594</v>
      </c>
      <c r="D194" t="s">
        <v>1595</v>
      </c>
      <c r="E194" t="s">
        <v>1596</v>
      </c>
      <c r="F194" t="s">
        <v>46</v>
      </c>
      <c r="G194" t="s">
        <v>57</v>
      </c>
      <c r="H194" t="s">
        <v>1597</v>
      </c>
      <c r="I194" t="s">
        <v>1598</v>
      </c>
      <c r="J194" t="s">
        <v>1599</v>
      </c>
      <c r="K194" t="s">
        <v>51</v>
      </c>
      <c r="L194" t="str">
        <f t="shared" si="12"/>
        <v>安丘</v>
      </c>
      <c r="M194" t="str">
        <f t="shared" ref="M194:M257" si="13">TEXT(B194,"mmdd")</f>
        <v>0712</v>
      </c>
      <c r="N194" t="str">
        <f>VLOOKUP(I194,累计派单!A:O,15,0)</f>
        <v>dw3_xuhaoyuan</v>
      </c>
      <c r="O194">
        <f t="shared" ref="O194:O257" si="14">IF(LEN(J194)&lt;2,0,DATEDIF(DATE(IF(MID(J194,9,2)="23",2023,2024),MID(J194,11,2),MID(J194,13,2)),B194,"d"))</f>
        <v>14</v>
      </c>
      <c r="P194" t="str">
        <f t="shared" ref="P194:P257" si="15">IF(O194=0,"无",IF(O194&lt;8,"7天内",IF(O194&lt;31,"30天内",IF(O194&lt;61,"60天内",IF(O194&lt;91,"90天内")))))</f>
        <v>30天内</v>
      </c>
      <c r="Q194" t="str">
        <f>VLOOKUP(I:I,累计派单!A:M,13,0)</f>
        <v>家客铁通潍坊安丘-潍安路城区装维组</v>
      </c>
    </row>
    <row r="195" ht="13.5" customHeight="1" spans="1:17">
      <c r="A195" t="s">
        <v>1600</v>
      </c>
      <c r="B195" t="s">
        <v>1601</v>
      </c>
      <c r="C195" t="s">
        <v>1602</v>
      </c>
      <c r="D195" t="s">
        <v>1603</v>
      </c>
      <c r="E195" t="s">
        <v>1604</v>
      </c>
      <c r="F195" t="s">
        <v>46</v>
      </c>
      <c r="G195" t="s">
        <v>137</v>
      </c>
      <c r="H195" t="s">
        <v>1605</v>
      </c>
      <c r="I195" t="s">
        <v>1606</v>
      </c>
      <c r="J195" t="s">
        <v>1607</v>
      </c>
      <c r="K195" t="s">
        <v>51</v>
      </c>
      <c r="L195" t="str">
        <f t="shared" si="12"/>
        <v>青州</v>
      </c>
      <c r="M195" t="str">
        <f t="shared" si="13"/>
        <v>0712</v>
      </c>
      <c r="N195" t="str">
        <f>VLOOKUP(I195,累计派单!A:O,15,0)</f>
        <v>dw3_jk_guojinkai</v>
      </c>
      <c r="O195">
        <f t="shared" si="14"/>
        <v>26</v>
      </c>
      <c r="P195" t="str">
        <f t="shared" si="15"/>
        <v>30天内</v>
      </c>
      <c r="Q195" t="str">
        <f>VLOOKUP(I:I,累计派单!A:M,13,0)</f>
        <v>家客铁通潍坊青州-益都乡镇装维组</v>
      </c>
    </row>
    <row r="196" ht="13.5" customHeight="1" spans="1:17">
      <c r="A196" t="s">
        <v>1608</v>
      </c>
      <c r="B196" t="s">
        <v>1609</v>
      </c>
      <c r="C196" t="s">
        <v>1610</v>
      </c>
      <c r="D196" t="s">
        <v>1611</v>
      </c>
      <c r="E196" t="s">
        <v>1612</v>
      </c>
      <c r="F196" t="s">
        <v>46</v>
      </c>
      <c r="G196" t="s">
        <v>128</v>
      </c>
      <c r="H196" t="s">
        <v>1613</v>
      </c>
      <c r="I196" t="s">
        <v>1614</v>
      </c>
      <c r="J196" t="s">
        <v>1615</v>
      </c>
      <c r="K196" t="s">
        <v>51</v>
      </c>
      <c r="L196" t="str">
        <f t="shared" si="12"/>
        <v>寿光</v>
      </c>
      <c r="M196" t="str">
        <f t="shared" si="13"/>
        <v>0712</v>
      </c>
      <c r="N196" t="str">
        <f>VLOOKUP(I196,累计派单!A:O,15,0)</f>
        <v>dw3_jk_lvxiang</v>
      </c>
      <c r="O196">
        <f t="shared" si="14"/>
        <v>89</v>
      </c>
      <c r="P196" t="str">
        <f t="shared" si="15"/>
        <v>90天内</v>
      </c>
      <c r="Q196" t="str">
        <f>VLOOKUP(I:I,累计派单!A:M,13,0)</f>
        <v>家客铁通潍坊寿光-洛城乡镇装维组</v>
      </c>
    </row>
    <row r="197" ht="13.5" customHeight="1" spans="1:17">
      <c r="A197" t="s">
        <v>1616</v>
      </c>
      <c r="B197" t="s">
        <v>1617</v>
      </c>
      <c r="C197" t="s">
        <v>1618</v>
      </c>
      <c r="D197" t="s">
        <v>1619</v>
      </c>
      <c r="E197" t="s">
        <v>1620</v>
      </c>
      <c r="F197" t="s">
        <v>46</v>
      </c>
      <c r="G197" t="s">
        <v>76</v>
      </c>
      <c r="H197" t="s">
        <v>1621</v>
      </c>
      <c r="I197" t="s">
        <v>1622</v>
      </c>
      <c r="J197" t="s">
        <v>1623</v>
      </c>
      <c r="K197" t="s">
        <v>51</v>
      </c>
      <c r="L197" t="str">
        <f t="shared" si="12"/>
        <v>奎文</v>
      </c>
      <c r="M197" t="str">
        <f t="shared" si="13"/>
        <v>0712</v>
      </c>
      <c r="N197" t="str">
        <f>VLOOKUP(I197,累计派单!A:O,15,0)</f>
        <v>dw3_ji_liguolei</v>
      </c>
      <c r="O197">
        <f t="shared" si="14"/>
        <v>15</v>
      </c>
      <c r="P197" t="str">
        <f t="shared" si="15"/>
        <v>30天内</v>
      </c>
      <c r="Q197" t="str">
        <f>VLOOKUP(I:I,累计派单!A:M,13,0)</f>
        <v>家客铁通潍坊奎文-鸢飞路城区装维组</v>
      </c>
    </row>
    <row r="198" ht="13.5" customHeight="1" spans="1:17">
      <c r="A198" t="s">
        <v>1624</v>
      </c>
      <c r="B198" t="s">
        <v>1625</v>
      </c>
      <c r="C198" t="s">
        <v>1626</v>
      </c>
      <c r="D198" t="s">
        <v>1627</v>
      </c>
      <c r="E198" t="s">
        <v>1628</v>
      </c>
      <c r="F198" t="s">
        <v>46</v>
      </c>
      <c r="G198" t="s">
        <v>146</v>
      </c>
      <c r="H198" t="s">
        <v>1629</v>
      </c>
      <c r="I198" t="s">
        <v>1630</v>
      </c>
      <c r="J198" t="s">
        <v>1631</v>
      </c>
      <c r="K198" t="s">
        <v>51</v>
      </c>
      <c r="L198" t="str">
        <f t="shared" si="12"/>
        <v>临朐</v>
      </c>
      <c r="M198" t="str">
        <f t="shared" si="13"/>
        <v>0712</v>
      </c>
      <c r="N198" t="str">
        <f>VLOOKUP(I198,累计派单!A:O,15,0)</f>
        <v>dw3_jk_lijunjie</v>
      </c>
      <c r="O198">
        <f t="shared" si="14"/>
        <v>1</v>
      </c>
      <c r="P198" t="str">
        <f t="shared" si="15"/>
        <v>7天内</v>
      </c>
      <c r="Q198" t="str">
        <f>VLOOKUP(I:I,累计派单!A:M,13,0)</f>
        <v>家客铁通潍坊临朐-东城城区装维组</v>
      </c>
    </row>
    <row r="199" ht="13.5" customHeight="1" spans="1:17">
      <c r="A199" t="s">
        <v>1632</v>
      </c>
      <c r="B199" t="s">
        <v>1633</v>
      </c>
      <c r="C199" t="s">
        <v>1634</v>
      </c>
      <c r="D199" t="s">
        <v>1635</v>
      </c>
      <c r="E199" t="s">
        <v>1636</v>
      </c>
      <c r="F199" t="s">
        <v>46</v>
      </c>
      <c r="G199" t="s">
        <v>57</v>
      </c>
      <c r="H199" t="s">
        <v>1637</v>
      </c>
      <c r="I199" t="s">
        <v>1638</v>
      </c>
      <c r="J199" t="s">
        <v>1639</v>
      </c>
      <c r="K199" t="s">
        <v>51</v>
      </c>
      <c r="L199" t="str">
        <f t="shared" si="12"/>
        <v>安丘</v>
      </c>
      <c r="M199" t="str">
        <f t="shared" si="13"/>
        <v>0712</v>
      </c>
      <c r="N199" t="str">
        <f>VLOOKUP(I199,累计派单!A:O,15,0)</f>
        <v>wangkunwf</v>
      </c>
      <c r="O199">
        <f t="shared" si="14"/>
        <v>30</v>
      </c>
      <c r="P199" t="str">
        <f t="shared" si="15"/>
        <v>30天内</v>
      </c>
      <c r="Q199">
        <f>VLOOKUP(I:I,累计派单!A:M,13,0)</f>
        <v>0</v>
      </c>
    </row>
    <row r="200" ht="13.5" customHeight="1" spans="1:17">
      <c r="A200" t="s">
        <v>1640</v>
      </c>
      <c r="B200" t="s">
        <v>1641</v>
      </c>
      <c r="C200" t="s">
        <v>1642</v>
      </c>
      <c r="D200" t="s">
        <v>1643</v>
      </c>
      <c r="E200" t="s">
        <v>1644</v>
      </c>
      <c r="F200" t="s">
        <v>46</v>
      </c>
      <c r="G200" t="s">
        <v>67</v>
      </c>
      <c r="H200" t="s">
        <v>1645</v>
      </c>
      <c r="I200" t="s">
        <v>1646</v>
      </c>
      <c r="J200" t="s">
        <v>1647</v>
      </c>
      <c r="K200" t="s">
        <v>51</v>
      </c>
      <c r="L200" t="str">
        <f t="shared" si="12"/>
        <v>昌邑</v>
      </c>
      <c r="M200" t="str">
        <f t="shared" si="13"/>
        <v>0712</v>
      </c>
      <c r="N200" t="str">
        <f>VLOOKUP(I200,累计派单!A:O,15,0)</f>
        <v>dw3_jk_yanqiangbao</v>
      </c>
      <c r="O200">
        <f t="shared" si="14"/>
        <v>30</v>
      </c>
      <c r="P200" t="str">
        <f t="shared" si="15"/>
        <v>30天内</v>
      </c>
      <c r="Q200" t="str">
        <f>VLOOKUP(I:I,累计派单!A:M,13,0)</f>
        <v>家客铁通潍坊昌邑-城北城区装维组</v>
      </c>
    </row>
    <row r="201" ht="13.5" customHeight="1" spans="1:17">
      <c r="A201" t="s">
        <v>1648</v>
      </c>
      <c r="B201" t="s">
        <v>1649</v>
      </c>
      <c r="C201" t="s">
        <v>1650</v>
      </c>
      <c r="D201" t="s">
        <v>1651</v>
      </c>
      <c r="E201" t="s">
        <v>1652</v>
      </c>
      <c r="F201" t="s">
        <v>46</v>
      </c>
      <c r="G201" t="s">
        <v>187</v>
      </c>
      <c r="H201" t="s">
        <v>1653</v>
      </c>
      <c r="I201" t="s">
        <v>1654</v>
      </c>
      <c r="J201" t="s">
        <v>1655</v>
      </c>
      <c r="K201" t="s">
        <v>51</v>
      </c>
      <c r="L201" t="str">
        <f t="shared" si="12"/>
        <v>坊子</v>
      </c>
      <c r="M201" t="str">
        <f t="shared" si="13"/>
        <v>0712</v>
      </c>
      <c r="N201" t="str">
        <f>VLOOKUP(I201,累计派单!A:O,15,0)</f>
        <v>dw3_jk_gaoxiantang</v>
      </c>
      <c r="O201">
        <f t="shared" si="14"/>
        <v>4</v>
      </c>
      <c r="P201" t="str">
        <f t="shared" si="15"/>
        <v>7天内</v>
      </c>
      <c r="Q201" t="str">
        <f>VLOOKUP(I:I,累计派单!A:M,13,0)</f>
        <v>家客铁通潍坊坊子-太保庄乡镇装维组</v>
      </c>
    </row>
    <row r="202" ht="13.5" customHeight="1" spans="1:17">
      <c r="A202" t="s">
        <v>1656</v>
      </c>
      <c r="B202" t="s">
        <v>1657</v>
      </c>
      <c r="C202" t="s">
        <v>1658</v>
      </c>
      <c r="D202" t="s">
        <v>1659</v>
      </c>
      <c r="E202" t="s">
        <v>1660</v>
      </c>
      <c r="F202" t="s">
        <v>46</v>
      </c>
      <c r="G202" t="s">
        <v>57</v>
      </c>
      <c r="H202" t="s">
        <v>1661</v>
      </c>
      <c r="I202" t="s">
        <v>1662</v>
      </c>
      <c r="J202" t="s">
        <v>1663</v>
      </c>
      <c r="K202" t="s">
        <v>51</v>
      </c>
      <c r="L202" t="str">
        <f t="shared" si="12"/>
        <v>安丘</v>
      </c>
      <c r="M202" t="str">
        <f t="shared" si="13"/>
        <v>0712</v>
      </c>
      <c r="N202" t="str">
        <f>VLOOKUP(I202,累计派单!A:O,15,0)</f>
        <v>dw3_jk_zhaoyunlong</v>
      </c>
      <c r="O202">
        <f t="shared" si="14"/>
        <v>9</v>
      </c>
      <c r="P202" t="str">
        <f t="shared" si="15"/>
        <v>30天内</v>
      </c>
      <c r="Q202" t="str">
        <f>VLOOKUP(I:I,累计派单!A:M,13,0)</f>
        <v>家客铁通潍坊安丘-贾戈乡镇装维组</v>
      </c>
    </row>
    <row r="203" ht="13.5" customHeight="1" spans="1:17">
      <c r="A203" t="s">
        <v>1664</v>
      </c>
      <c r="B203" t="s">
        <v>1665</v>
      </c>
      <c r="C203" t="s">
        <v>1666</v>
      </c>
      <c r="D203" t="s">
        <v>1667</v>
      </c>
      <c r="E203" t="s">
        <v>1668</v>
      </c>
      <c r="F203" t="s">
        <v>46</v>
      </c>
      <c r="G203" t="s">
        <v>137</v>
      </c>
      <c r="H203" t="s">
        <v>1669</v>
      </c>
      <c r="I203" t="s">
        <v>1670</v>
      </c>
      <c r="J203" t="s">
        <v>1671</v>
      </c>
      <c r="K203" t="s">
        <v>51</v>
      </c>
      <c r="L203" t="str">
        <f t="shared" si="12"/>
        <v>青州</v>
      </c>
      <c r="M203" t="str">
        <f t="shared" si="13"/>
        <v>0712</v>
      </c>
      <c r="N203" t="str">
        <f>VLOOKUP(I203,累计派单!A:O,15,0)</f>
        <v>dw3_jk_cuiming</v>
      </c>
      <c r="O203">
        <f t="shared" si="14"/>
        <v>0</v>
      </c>
      <c r="P203" t="str">
        <f t="shared" si="15"/>
        <v>无</v>
      </c>
      <c r="Q203" t="str">
        <f>VLOOKUP(I:I,累计派单!A:M,13,0)</f>
        <v>家客铁通潍坊青州-高柳乡镇装维组</v>
      </c>
    </row>
    <row r="204" ht="13.5" customHeight="1" spans="1:17">
      <c r="A204" t="s">
        <v>1672</v>
      </c>
      <c r="B204" t="s">
        <v>1673</v>
      </c>
      <c r="C204" t="s">
        <v>1674</v>
      </c>
      <c r="D204" t="s">
        <v>1675</v>
      </c>
      <c r="E204" t="s">
        <v>1676</v>
      </c>
      <c r="F204" t="s">
        <v>46</v>
      </c>
      <c r="G204" t="s">
        <v>187</v>
      </c>
      <c r="H204" t="s">
        <v>1677</v>
      </c>
      <c r="I204" t="s">
        <v>1678</v>
      </c>
      <c r="J204" t="s">
        <v>1679</v>
      </c>
      <c r="K204" t="s">
        <v>51</v>
      </c>
      <c r="L204" t="str">
        <f t="shared" si="12"/>
        <v>坊子</v>
      </c>
      <c r="M204" t="str">
        <f t="shared" si="13"/>
        <v>0712</v>
      </c>
      <c r="N204" t="str">
        <f>VLOOKUP(I204,累计派单!A:O,15,0)</f>
        <v>dw3_jk_wangbingbing</v>
      </c>
      <c r="O204">
        <f t="shared" si="14"/>
        <v>17</v>
      </c>
      <c r="P204" t="str">
        <f t="shared" si="15"/>
        <v>30天内</v>
      </c>
      <c r="Q204" t="str">
        <f>VLOOKUP(I:I,累计派单!A:M,13,0)</f>
        <v>家客铁通潍坊坊子-南流乡镇装维组</v>
      </c>
    </row>
    <row r="205" ht="13.5" customHeight="1" spans="1:17">
      <c r="A205" t="s">
        <v>1680</v>
      </c>
      <c r="B205" t="s">
        <v>1681</v>
      </c>
      <c r="C205" t="s">
        <v>1682</v>
      </c>
      <c r="D205" t="s">
        <v>1683</v>
      </c>
      <c r="E205" t="s">
        <v>1684</v>
      </c>
      <c r="F205" t="s">
        <v>46</v>
      </c>
      <c r="G205" t="s">
        <v>187</v>
      </c>
      <c r="H205" t="s">
        <v>1685</v>
      </c>
      <c r="I205" t="s">
        <v>1686</v>
      </c>
      <c r="J205" t="s">
        <v>1687</v>
      </c>
      <c r="K205" t="s">
        <v>51</v>
      </c>
      <c r="L205" t="str">
        <f t="shared" si="12"/>
        <v>坊子</v>
      </c>
      <c r="M205" t="str">
        <f t="shared" si="13"/>
        <v>0712</v>
      </c>
      <c r="N205" t="str">
        <f>VLOOKUP(I205,累计派单!A:O,15,0)</f>
        <v>dw3_jk_zhouchengbin</v>
      </c>
      <c r="O205">
        <f t="shared" si="14"/>
        <v>7</v>
      </c>
      <c r="P205" t="str">
        <f t="shared" si="15"/>
        <v>7天内</v>
      </c>
      <c r="Q205" t="str">
        <f>VLOOKUP(I:I,累计派单!A:M,13,0)</f>
        <v>家客铁通潍坊坊子-凤凰城区装维组</v>
      </c>
    </row>
    <row r="206" ht="13.5" customHeight="1" spans="1:17">
      <c r="A206" t="s">
        <v>1688</v>
      </c>
      <c r="B206" t="s">
        <v>1689</v>
      </c>
      <c r="C206" t="s">
        <v>1690</v>
      </c>
      <c r="D206" t="s">
        <v>1691</v>
      </c>
      <c r="E206" t="s">
        <v>1692</v>
      </c>
      <c r="F206" t="s">
        <v>46</v>
      </c>
      <c r="G206" t="s">
        <v>128</v>
      </c>
      <c r="H206" t="s">
        <v>1693</v>
      </c>
      <c r="I206" t="s">
        <v>1694</v>
      </c>
      <c r="J206" t="s">
        <v>1695</v>
      </c>
      <c r="K206" t="s">
        <v>51</v>
      </c>
      <c r="L206" t="str">
        <f t="shared" si="12"/>
        <v>寿光</v>
      </c>
      <c r="M206" t="str">
        <f t="shared" si="13"/>
        <v>0712</v>
      </c>
      <c r="N206" t="str">
        <f>VLOOKUP(I206,累计派单!A:O,15,0)</f>
        <v>dw3_jk_songyujie</v>
      </c>
      <c r="O206">
        <f t="shared" si="14"/>
        <v>0</v>
      </c>
      <c r="P206" t="str">
        <f t="shared" si="15"/>
        <v>无</v>
      </c>
      <c r="Q206" t="str">
        <f>VLOOKUP(I:I,累计派单!A:M,13,0)</f>
        <v>家客铁通潍坊寿光-稻田乡镇装维组</v>
      </c>
    </row>
    <row r="207" ht="13.5" customHeight="1" spans="1:17">
      <c r="A207" t="s">
        <v>1696</v>
      </c>
      <c r="B207" t="s">
        <v>1697</v>
      </c>
      <c r="C207" t="s">
        <v>1698</v>
      </c>
      <c r="D207" t="s">
        <v>1699</v>
      </c>
      <c r="E207" t="s">
        <v>1700</v>
      </c>
      <c r="F207" t="s">
        <v>46</v>
      </c>
      <c r="G207" t="s">
        <v>57</v>
      </c>
      <c r="H207" t="s">
        <v>1701</v>
      </c>
      <c r="I207" t="s">
        <v>1702</v>
      </c>
      <c r="J207" t="s">
        <v>1703</v>
      </c>
      <c r="K207" t="s">
        <v>51</v>
      </c>
      <c r="L207" t="str">
        <f t="shared" si="12"/>
        <v>安丘</v>
      </c>
      <c r="M207" t="str">
        <f t="shared" si="13"/>
        <v>0712</v>
      </c>
      <c r="N207" t="str">
        <f>VLOOKUP(I207,累计派单!A:O,15,0)</f>
        <v>dw3_jk_xinchengxiao</v>
      </c>
      <c r="O207">
        <f t="shared" si="14"/>
        <v>62</v>
      </c>
      <c r="P207" t="str">
        <f t="shared" si="15"/>
        <v>90天内</v>
      </c>
      <c r="Q207" t="str">
        <f>VLOOKUP(I:I,累计派单!A:M,13,0)</f>
        <v>家客铁通潍坊安丘-永安路城区装维组</v>
      </c>
    </row>
    <row r="208" ht="13.5" customHeight="1" spans="1:17">
      <c r="A208" t="s">
        <v>1704</v>
      </c>
      <c r="B208" t="s">
        <v>1705</v>
      </c>
      <c r="C208" t="s">
        <v>1706</v>
      </c>
      <c r="D208" t="s">
        <v>1707</v>
      </c>
      <c r="E208" t="s">
        <v>1708</v>
      </c>
      <c r="F208" t="s">
        <v>46</v>
      </c>
      <c r="G208" t="s">
        <v>128</v>
      </c>
      <c r="H208" t="s">
        <v>1709</v>
      </c>
      <c r="I208" t="s">
        <v>1710</v>
      </c>
      <c r="J208" t="s">
        <v>1711</v>
      </c>
      <c r="K208" t="s">
        <v>51</v>
      </c>
      <c r="L208" t="str">
        <f t="shared" si="12"/>
        <v>寿光</v>
      </c>
      <c r="M208" t="str">
        <f t="shared" si="13"/>
        <v>0712</v>
      </c>
      <c r="N208" t="str">
        <f>VLOOKUP(I208,累计派单!A:O,15,0)</f>
        <v>dw3_jk_chuyanting</v>
      </c>
      <c r="O208">
        <f t="shared" si="14"/>
        <v>79</v>
      </c>
      <c r="P208" t="str">
        <f t="shared" si="15"/>
        <v>90天内</v>
      </c>
      <c r="Q208" t="str">
        <f>VLOOKUP(I:I,累计派单!A:M,13,0)</f>
        <v>家客铁通潍坊寿光-台头乡镇装维组</v>
      </c>
    </row>
    <row r="209" ht="13.5" customHeight="1" spans="1:17">
      <c r="A209" t="s">
        <v>1712</v>
      </c>
      <c r="B209" t="s">
        <v>1713</v>
      </c>
      <c r="C209" t="s">
        <v>1714</v>
      </c>
      <c r="D209" t="s">
        <v>1715</v>
      </c>
      <c r="E209" t="s">
        <v>1716</v>
      </c>
      <c r="F209" t="s">
        <v>46</v>
      </c>
      <c r="G209" t="s">
        <v>76</v>
      </c>
      <c r="H209" t="s">
        <v>1717</v>
      </c>
      <c r="I209" t="s">
        <v>1718</v>
      </c>
      <c r="J209" t="s">
        <v>1719</v>
      </c>
      <c r="K209" t="s">
        <v>51</v>
      </c>
      <c r="L209" t="str">
        <f t="shared" si="12"/>
        <v>奎文</v>
      </c>
      <c r="M209" t="str">
        <f t="shared" si="13"/>
        <v>0712</v>
      </c>
      <c r="N209" t="str">
        <f>VLOOKUP(I209,累计派单!A:O,15,0)</f>
        <v>dw3_jk_zhangqiang</v>
      </c>
      <c r="O209">
        <f t="shared" si="14"/>
        <v>8</v>
      </c>
      <c r="P209" t="str">
        <f t="shared" si="15"/>
        <v>30天内</v>
      </c>
      <c r="Q209" t="str">
        <f>VLOOKUP(I:I,累计派单!A:M,13,0)</f>
        <v>家客铁通潍坊奎文-金光路城区装维组</v>
      </c>
    </row>
    <row r="210" ht="13.5" customHeight="1" spans="1:17">
      <c r="A210" t="s">
        <v>1720</v>
      </c>
      <c r="B210" t="s">
        <v>1721</v>
      </c>
      <c r="C210" t="s">
        <v>1722</v>
      </c>
      <c r="D210" t="s">
        <v>1723</v>
      </c>
      <c r="E210" t="s">
        <v>1724</v>
      </c>
      <c r="F210" t="s">
        <v>46</v>
      </c>
      <c r="G210" t="s">
        <v>76</v>
      </c>
      <c r="H210" t="s">
        <v>1725</v>
      </c>
      <c r="I210" t="s">
        <v>1726</v>
      </c>
      <c r="J210" t="s">
        <v>1727</v>
      </c>
      <c r="K210" t="s">
        <v>51</v>
      </c>
      <c r="L210" t="str">
        <f t="shared" si="12"/>
        <v>奎文</v>
      </c>
      <c r="M210" t="str">
        <f t="shared" si="13"/>
        <v>0712</v>
      </c>
      <c r="N210" t="str">
        <f>VLOOKUP(I210,累计派单!A:O,15,0)</f>
        <v>dw3_jk_tanjinwei</v>
      </c>
      <c r="O210">
        <f t="shared" si="14"/>
        <v>0</v>
      </c>
      <c r="P210" t="str">
        <f t="shared" si="15"/>
        <v>无</v>
      </c>
      <c r="Q210" t="str">
        <f>VLOOKUP(I:I,累计派单!A:M,13,0)</f>
        <v>家客铁通潍坊奎文-金光路城区装维组</v>
      </c>
    </row>
    <row r="211" ht="13.5" customHeight="1" spans="1:17">
      <c r="A211" t="s">
        <v>1728</v>
      </c>
      <c r="B211" t="s">
        <v>1729</v>
      </c>
      <c r="C211" t="s">
        <v>1730</v>
      </c>
      <c r="D211" t="s">
        <v>1731</v>
      </c>
      <c r="E211" t="s">
        <v>1732</v>
      </c>
      <c r="F211" t="s">
        <v>46</v>
      </c>
      <c r="G211" t="s">
        <v>57</v>
      </c>
      <c r="H211" t="s">
        <v>1733</v>
      </c>
      <c r="I211" t="s">
        <v>1734</v>
      </c>
      <c r="J211" t="s">
        <v>1735</v>
      </c>
      <c r="K211" t="s">
        <v>51</v>
      </c>
      <c r="L211" t="str">
        <f t="shared" si="12"/>
        <v>安丘</v>
      </c>
      <c r="M211" t="str">
        <f t="shared" si="13"/>
        <v>0713</v>
      </c>
      <c r="N211" t="str">
        <f>VLOOKUP(I211,累计派单!A:O,15,0)</f>
        <v>dw3_jk_sunhao</v>
      </c>
      <c r="O211">
        <f t="shared" si="14"/>
        <v>1</v>
      </c>
      <c r="P211" t="str">
        <f t="shared" si="15"/>
        <v>7天内</v>
      </c>
      <c r="Q211" t="str">
        <f>VLOOKUP(I:I,累计派单!A:M,13,0)</f>
        <v>家客铁通潍坊安丘-潍安路城区装维组</v>
      </c>
    </row>
    <row r="212" ht="13.5" customHeight="1" spans="1:17">
      <c r="A212" t="s">
        <v>1736</v>
      </c>
      <c r="B212" t="s">
        <v>1737</v>
      </c>
      <c r="C212" t="s">
        <v>1738</v>
      </c>
      <c r="D212" t="s">
        <v>1739</v>
      </c>
      <c r="E212" t="s">
        <v>1740</v>
      </c>
      <c r="F212" t="s">
        <v>46</v>
      </c>
      <c r="G212" t="s">
        <v>67</v>
      </c>
      <c r="H212" t="s">
        <v>1741</v>
      </c>
      <c r="I212" t="s">
        <v>1742</v>
      </c>
      <c r="J212" t="s">
        <v>1743</v>
      </c>
      <c r="K212" t="s">
        <v>51</v>
      </c>
      <c r="L212" t="str">
        <f t="shared" si="12"/>
        <v>昌邑</v>
      </c>
      <c r="M212" t="str">
        <f t="shared" si="13"/>
        <v>0713</v>
      </c>
      <c r="N212" t="str">
        <f>VLOOKUP(I212,累计派单!A:O,15,0)</f>
        <v>dw3_jk_xuruipeng</v>
      </c>
      <c r="O212">
        <f t="shared" si="14"/>
        <v>4</v>
      </c>
      <c r="P212" t="str">
        <f t="shared" si="15"/>
        <v>7天内</v>
      </c>
      <c r="Q212" t="str">
        <f>VLOOKUP(I:I,累计派单!A:M,13,0)</f>
        <v>家客铁通潍坊昌邑-柳疃乡镇装维组</v>
      </c>
    </row>
    <row r="213" ht="13.5" customHeight="1" spans="1:17">
      <c r="A213" t="s">
        <v>1744</v>
      </c>
      <c r="B213" t="s">
        <v>1745</v>
      </c>
      <c r="C213" t="s">
        <v>1746</v>
      </c>
      <c r="D213" t="s">
        <v>1747</v>
      </c>
      <c r="E213" t="s">
        <v>1748</v>
      </c>
      <c r="F213" t="s">
        <v>46</v>
      </c>
      <c r="G213" t="s">
        <v>67</v>
      </c>
      <c r="H213" t="s">
        <v>1749</v>
      </c>
      <c r="I213" t="s">
        <v>1750</v>
      </c>
      <c r="J213" t="s">
        <v>1751</v>
      </c>
      <c r="K213" t="s">
        <v>51</v>
      </c>
      <c r="L213" t="str">
        <f t="shared" si="12"/>
        <v>昌邑</v>
      </c>
      <c r="M213" t="str">
        <f t="shared" si="13"/>
        <v>0713</v>
      </c>
      <c r="N213" t="str">
        <f>VLOOKUP(I213,累计派单!A:O,15,0)</f>
        <v>dw3_jk_dongyuanqing</v>
      </c>
      <c r="O213">
        <f t="shared" si="14"/>
        <v>7</v>
      </c>
      <c r="P213" t="str">
        <f t="shared" si="15"/>
        <v>7天内</v>
      </c>
      <c r="Q213" t="str">
        <f>VLOOKUP(I:I,累计派单!A:M,13,0)</f>
        <v>家客铁通潍坊昌邑-围子乡镇装维组</v>
      </c>
    </row>
    <row r="214" ht="13.5" customHeight="1" spans="1:17">
      <c r="A214" t="s">
        <v>1752</v>
      </c>
      <c r="B214" t="s">
        <v>1753</v>
      </c>
      <c r="C214" t="s">
        <v>1754</v>
      </c>
      <c r="D214" t="s">
        <v>1755</v>
      </c>
      <c r="E214" t="s">
        <v>1756</v>
      </c>
      <c r="F214" t="s">
        <v>46</v>
      </c>
      <c r="G214" t="s">
        <v>76</v>
      </c>
      <c r="H214" t="s">
        <v>1757</v>
      </c>
      <c r="I214" t="s">
        <v>1758</v>
      </c>
      <c r="J214" t="s">
        <v>1759</v>
      </c>
      <c r="K214" t="s">
        <v>51</v>
      </c>
      <c r="L214" t="str">
        <f t="shared" si="12"/>
        <v>奎文</v>
      </c>
      <c r="M214" t="str">
        <f t="shared" si="13"/>
        <v>0713</v>
      </c>
      <c r="N214" t="str">
        <f>VLOOKUP(I214,累计派单!A:O,15,0)</f>
        <v>dw3_jk_lizhongyang</v>
      </c>
      <c r="O214">
        <f t="shared" si="14"/>
        <v>6</v>
      </c>
      <c r="P214" t="str">
        <f t="shared" si="15"/>
        <v>7天内</v>
      </c>
      <c r="Q214" t="str">
        <f>VLOOKUP(I:I,累计派单!A:M,13,0)</f>
        <v>家客铁通潍坊奎文-金光路城区装维组</v>
      </c>
    </row>
    <row r="215" ht="13.5" customHeight="1" spans="1:17">
      <c r="A215" t="s">
        <v>1760</v>
      </c>
      <c r="B215" t="s">
        <v>1761</v>
      </c>
      <c r="C215" t="s">
        <v>1762</v>
      </c>
      <c r="D215" t="s">
        <v>1763</v>
      </c>
      <c r="E215" t="s">
        <v>1764</v>
      </c>
      <c r="F215" t="s">
        <v>46</v>
      </c>
      <c r="G215" t="s">
        <v>101</v>
      </c>
      <c r="H215" t="s">
        <v>1765</v>
      </c>
      <c r="I215" t="s">
        <v>1766</v>
      </c>
      <c r="J215" t="s">
        <v>1767</v>
      </c>
      <c r="K215" t="s">
        <v>51</v>
      </c>
      <c r="L215" t="str">
        <f t="shared" si="12"/>
        <v>潍城</v>
      </c>
      <c r="M215" t="str">
        <f t="shared" si="13"/>
        <v>0713</v>
      </c>
      <c r="N215" t="str">
        <f>VLOOKUP(I215,累计派单!A:O,15,0)</f>
        <v>dw3_jk_wczhangyanlong</v>
      </c>
      <c r="O215">
        <f t="shared" si="14"/>
        <v>33</v>
      </c>
      <c r="P215" t="str">
        <f t="shared" si="15"/>
        <v>60天内</v>
      </c>
      <c r="Q215" t="str">
        <f>VLOOKUP(I:I,累计派单!A:M,13,0)</f>
        <v>家客铁通潍坊潍城-东风街城区装维组</v>
      </c>
    </row>
    <row r="216" ht="13.5" customHeight="1" spans="1:17">
      <c r="A216" t="s">
        <v>1768</v>
      </c>
      <c r="B216" t="s">
        <v>1769</v>
      </c>
      <c r="C216" t="s">
        <v>1770</v>
      </c>
      <c r="D216" t="s">
        <v>1771</v>
      </c>
      <c r="E216" t="s">
        <v>1772</v>
      </c>
      <c r="F216" t="s">
        <v>46</v>
      </c>
      <c r="G216" t="s">
        <v>67</v>
      </c>
      <c r="H216" t="s">
        <v>1773</v>
      </c>
      <c r="I216" t="s">
        <v>1774</v>
      </c>
      <c r="J216" t="s">
        <v>1775</v>
      </c>
      <c r="K216" t="s">
        <v>51</v>
      </c>
      <c r="L216" t="str">
        <f t="shared" si="12"/>
        <v>昌邑</v>
      </c>
      <c r="M216" t="str">
        <f t="shared" si="13"/>
        <v>0713</v>
      </c>
      <c r="N216" t="str">
        <f>VLOOKUP(I216,累计派单!A:O,15,0)</f>
        <v>dw3_jk_xutongtong</v>
      </c>
      <c r="O216">
        <f t="shared" si="14"/>
        <v>30</v>
      </c>
      <c r="P216" t="str">
        <f t="shared" si="15"/>
        <v>30天内</v>
      </c>
      <c r="Q216" t="str">
        <f>VLOOKUP(I:I,累计派单!A:M,13,0)</f>
        <v>家客铁通潍坊昌邑-城西城区装维组</v>
      </c>
    </row>
    <row r="217" ht="13.5" customHeight="1" spans="1:17">
      <c r="A217" t="s">
        <v>1776</v>
      </c>
      <c r="B217" t="s">
        <v>1777</v>
      </c>
      <c r="C217" t="s">
        <v>1778</v>
      </c>
      <c r="D217" t="s">
        <v>1779</v>
      </c>
      <c r="E217" t="s">
        <v>1780</v>
      </c>
      <c r="F217" t="s">
        <v>46</v>
      </c>
      <c r="G217" t="s">
        <v>76</v>
      </c>
      <c r="H217" t="s">
        <v>1781</v>
      </c>
      <c r="I217" t="s">
        <v>1782</v>
      </c>
      <c r="J217" t="s">
        <v>1783</v>
      </c>
      <c r="K217" t="s">
        <v>51</v>
      </c>
      <c r="L217" t="str">
        <f t="shared" si="12"/>
        <v>奎文</v>
      </c>
      <c r="M217" t="str">
        <f t="shared" si="13"/>
        <v>0713</v>
      </c>
      <c r="N217" t="str">
        <f>VLOOKUP(I217,累计派单!A:O,15,0)</f>
        <v>dw3_jk_duanxiaodong</v>
      </c>
      <c r="O217">
        <f t="shared" si="14"/>
        <v>9</v>
      </c>
      <c r="P217" t="str">
        <f t="shared" si="15"/>
        <v>30天内</v>
      </c>
      <c r="Q217" t="str">
        <f>VLOOKUP(I:I,累计派单!A:M,13,0)</f>
        <v>家客铁通潍坊奎文-潍州路城区装维组</v>
      </c>
    </row>
    <row r="218" ht="13.5" customHeight="1" spans="1:17">
      <c r="A218" t="s">
        <v>1784</v>
      </c>
      <c r="B218" t="s">
        <v>1785</v>
      </c>
      <c r="C218" t="s">
        <v>1786</v>
      </c>
      <c r="D218" t="s">
        <v>1787</v>
      </c>
      <c r="E218" t="s">
        <v>1788</v>
      </c>
      <c r="F218" t="s">
        <v>46</v>
      </c>
      <c r="G218" t="s">
        <v>67</v>
      </c>
      <c r="H218" t="s">
        <v>1789</v>
      </c>
      <c r="I218" t="s">
        <v>1790</v>
      </c>
      <c r="J218" t="s">
        <v>1791</v>
      </c>
      <c r="K218" t="s">
        <v>51</v>
      </c>
      <c r="L218" t="str">
        <f t="shared" si="12"/>
        <v>昌邑</v>
      </c>
      <c r="M218" t="str">
        <f t="shared" si="13"/>
        <v>0713</v>
      </c>
      <c r="N218" t="str">
        <f>VLOOKUP(I218,累计派单!A:O,15,0)</f>
        <v>dw3_jk_liuguobing</v>
      </c>
      <c r="O218">
        <f t="shared" si="14"/>
        <v>23</v>
      </c>
      <c r="P218" t="str">
        <f t="shared" si="15"/>
        <v>30天内</v>
      </c>
      <c r="Q218" t="str">
        <f>VLOOKUP(I:I,累计派单!A:M,13,0)</f>
        <v>家客铁通潍坊昌邑-城北城区装维组</v>
      </c>
    </row>
    <row r="219" ht="13.5" customHeight="1" spans="1:17">
      <c r="A219" t="s">
        <v>1792</v>
      </c>
      <c r="B219" t="s">
        <v>1793</v>
      </c>
      <c r="C219" t="s">
        <v>1794</v>
      </c>
      <c r="D219" t="s">
        <v>1795</v>
      </c>
      <c r="E219" t="s">
        <v>1796</v>
      </c>
      <c r="F219" t="s">
        <v>46</v>
      </c>
      <c r="G219" t="s">
        <v>76</v>
      </c>
      <c r="H219" t="s">
        <v>1797</v>
      </c>
      <c r="I219" t="s">
        <v>1798</v>
      </c>
      <c r="J219" t="s">
        <v>1799</v>
      </c>
      <c r="K219" t="s">
        <v>51</v>
      </c>
      <c r="L219" t="str">
        <f t="shared" si="12"/>
        <v>奎文</v>
      </c>
      <c r="M219" t="str">
        <f t="shared" si="13"/>
        <v>0713</v>
      </c>
      <c r="N219" t="str">
        <f>VLOOKUP(I219,累计派单!A:O,15,0)</f>
        <v>dw3_jk_zhaoyuanchun</v>
      </c>
      <c r="O219">
        <f t="shared" si="14"/>
        <v>57</v>
      </c>
      <c r="P219" t="str">
        <f t="shared" si="15"/>
        <v>60天内</v>
      </c>
      <c r="Q219" t="str">
        <f>VLOOKUP(I:I,累计派单!A:M,13,0)</f>
        <v>家客铁通潍坊奎文-樱前街城区装维组</v>
      </c>
    </row>
    <row r="220" ht="13.5" customHeight="1" spans="1:17">
      <c r="A220" t="s">
        <v>1800</v>
      </c>
      <c r="B220" t="s">
        <v>1801</v>
      </c>
      <c r="C220" t="s">
        <v>1802</v>
      </c>
      <c r="D220" t="s">
        <v>1803</v>
      </c>
      <c r="E220" t="s">
        <v>1804</v>
      </c>
      <c r="F220" t="s">
        <v>46</v>
      </c>
      <c r="G220" t="s">
        <v>47</v>
      </c>
      <c r="H220" t="s">
        <v>1805</v>
      </c>
      <c r="I220" t="s">
        <v>1806</v>
      </c>
      <c r="J220" t="s">
        <v>1807</v>
      </c>
      <c r="K220" t="s">
        <v>61</v>
      </c>
      <c r="L220" t="str">
        <f t="shared" si="12"/>
        <v>诸城</v>
      </c>
      <c r="M220" t="str">
        <f t="shared" si="13"/>
        <v>0713</v>
      </c>
      <c r="N220" t="str">
        <f>VLOOKUP(I220,累计派单!A:O,15,0)</f>
        <v>dw3_jk_fengguanyu</v>
      </c>
      <c r="O220">
        <f t="shared" si="14"/>
        <v>68</v>
      </c>
      <c r="P220" t="str">
        <f t="shared" si="15"/>
        <v>90天内</v>
      </c>
      <c r="Q220" t="str">
        <f>VLOOKUP(I:I,累计派单!A:M,13,0)</f>
        <v>家客铁通潍坊诸城-繁荣路城区装维组</v>
      </c>
    </row>
    <row r="221" ht="13.5" customHeight="1" spans="1:17">
      <c r="A221" t="s">
        <v>1808</v>
      </c>
      <c r="B221" t="s">
        <v>1809</v>
      </c>
      <c r="C221" t="s">
        <v>1810</v>
      </c>
      <c r="D221" t="s">
        <v>1811</v>
      </c>
      <c r="E221" t="s">
        <v>1812</v>
      </c>
      <c r="F221" t="s">
        <v>46</v>
      </c>
      <c r="G221" t="s">
        <v>676</v>
      </c>
      <c r="H221" t="s">
        <v>1813</v>
      </c>
      <c r="I221" t="s">
        <v>1814</v>
      </c>
      <c r="J221" t="s">
        <v>1815</v>
      </c>
      <c r="K221" t="s">
        <v>51</v>
      </c>
      <c r="L221" t="str">
        <f t="shared" si="12"/>
        <v>昌乐</v>
      </c>
      <c r="M221" t="str">
        <f t="shared" si="13"/>
        <v>0713</v>
      </c>
      <c r="N221" t="str">
        <f>VLOOKUP(I221,累计派单!A:O,15,0)</f>
        <v>dw3_jk_jiangpeng</v>
      </c>
      <c r="O221">
        <f t="shared" si="14"/>
        <v>58</v>
      </c>
      <c r="P221" t="str">
        <f t="shared" si="15"/>
        <v>60天内</v>
      </c>
      <c r="Q221" t="str">
        <f>VLOOKUP(I:I,累计派单!A:M,13,0)</f>
        <v>家客铁通潍坊昌乐-方山路城区装维组</v>
      </c>
    </row>
    <row r="222" ht="13.5" customHeight="1" spans="1:17">
      <c r="A222" t="s">
        <v>1816</v>
      </c>
      <c r="B222" t="s">
        <v>1817</v>
      </c>
      <c r="C222" t="s">
        <v>1818</v>
      </c>
      <c r="D222" t="s">
        <v>1819</v>
      </c>
      <c r="E222" t="s">
        <v>1820</v>
      </c>
      <c r="F222" t="s">
        <v>46</v>
      </c>
      <c r="G222" t="s">
        <v>101</v>
      </c>
      <c r="H222" t="s">
        <v>1821</v>
      </c>
      <c r="I222" t="s">
        <v>1822</v>
      </c>
      <c r="J222" t="s">
        <v>1823</v>
      </c>
      <c r="K222" t="s">
        <v>51</v>
      </c>
      <c r="L222" t="str">
        <f t="shared" si="12"/>
        <v>潍城</v>
      </c>
      <c r="M222" t="str">
        <f t="shared" si="13"/>
        <v>0713</v>
      </c>
      <c r="N222" t="str">
        <f>VLOOKUP(I222,累计派单!A:O,15,0)</f>
        <v>dw3_jk_wczoujie</v>
      </c>
      <c r="O222">
        <f t="shared" si="14"/>
        <v>43</v>
      </c>
      <c r="P222" t="str">
        <f t="shared" si="15"/>
        <v>60天内</v>
      </c>
      <c r="Q222" t="str">
        <f>VLOOKUP(I:I,累计派单!A:M,13,0)</f>
        <v>家客铁通潍坊潍城-东风街城区装维组</v>
      </c>
    </row>
    <row r="223" ht="13.5" customHeight="1" spans="1:17">
      <c r="A223" t="s">
        <v>1824</v>
      </c>
      <c r="B223" t="s">
        <v>1825</v>
      </c>
      <c r="C223" t="s">
        <v>1826</v>
      </c>
      <c r="D223" t="s">
        <v>1827</v>
      </c>
      <c r="E223" t="s">
        <v>1828</v>
      </c>
      <c r="F223" t="s">
        <v>46</v>
      </c>
      <c r="G223" t="s">
        <v>128</v>
      </c>
      <c r="H223" t="s">
        <v>1829</v>
      </c>
      <c r="I223" t="s">
        <v>1830</v>
      </c>
      <c r="J223" t="s">
        <v>1831</v>
      </c>
      <c r="K223" t="s">
        <v>51</v>
      </c>
      <c r="L223" t="str">
        <f t="shared" si="12"/>
        <v>寿光</v>
      </c>
      <c r="M223" t="str">
        <f t="shared" si="13"/>
        <v>0713</v>
      </c>
      <c r="N223" t="str">
        <f>VLOOKUP(I223,累计派单!A:O,15,0)</f>
        <v>dw3_jk_wangdongbin</v>
      </c>
      <c r="O223">
        <f t="shared" si="14"/>
        <v>10</v>
      </c>
      <c r="P223" t="str">
        <f t="shared" si="15"/>
        <v>30天内</v>
      </c>
      <c r="Q223" t="str">
        <f>VLOOKUP(I:I,累计派单!A:M,13,0)</f>
        <v>家客铁通潍坊寿光-洛城乡镇装维组</v>
      </c>
    </row>
    <row r="224" ht="13.5" customHeight="1" spans="1:17">
      <c r="A224" t="s">
        <v>1832</v>
      </c>
      <c r="B224" t="s">
        <v>1833</v>
      </c>
      <c r="C224" t="s">
        <v>1834</v>
      </c>
      <c r="D224" t="s">
        <v>1835</v>
      </c>
      <c r="E224" t="s">
        <v>1836</v>
      </c>
      <c r="F224" t="s">
        <v>46</v>
      </c>
      <c r="G224" t="s">
        <v>146</v>
      </c>
      <c r="H224" t="s">
        <v>1837</v>
      </c>
      <c r="I224" t="s">
        <v>1838</v>
      </c>
      <c r="J224" t="s">
        <v>1839</v>
      </c>
      <c r="K224" t="s">
        <v>51</v>
      </c>
      <c r="L224" t="str">
        <f t="shared" si="12"/>
        <v>临朐</v>
      </c>
      <c r="M224" t="str">
        <f t="shared" si="13"/>
        <v>0713</v>
      </c>
      <c r="N224" t="str">
        <f>VLOOKUP(I224,累计派单!A:O,15,0)</f>
        <v>dw3_jk_zhangjin</v>
      </c>
      <c r="O224">
        <f t="shared" si="14"/>
        <v>24</v>
      </c>
      <c r="P224" t="str">
        <f t="shared" si="15"/>
        <v>30天内</v>
      </c>
      <c r="Q224" t="str">
        <f>VLOOKUP(I:I,累计派单!A:M,13,0)</f>
        <v>家客铁通潍坊临朐-五井乡镇装维组</v>
      </c>
    </row>
    <row r="225" ht="13.5" customHeight="1" spans="1:17">
      <c r="A225" t="s">
        <v>1840</v>
      </c>
      <c r="B225" t="s">
        <v>1841</v>
      </c>
      <c r="C225" t="s">
        <v>1842</v>
      </c>
      <c r="D225" t="s">
        <v>1843</v>
      </c>
      <c r="E225" t="s">
        <v>1844</v>
      </c>
      <c r="F225" t="s">
        <v>46</v>
      </c>
      <c r="G225" t="s">
        <v>110</v>
      </c>
      <c r="H225" t="s">
        <v>1845</v>
      </c>
      <c r="I225" t="s">
        <v>1846</v>
      </c>
      <c r="J225" t="s">
        <v>1847</v>
      </c>
      <c r="K225" t="s">
        <v>51</v>
      </c>
      <c r="L225" t="str">
        <f t="shared" si="12"/>
        <v>高密</v>
      </c>
      <c r="M225" t="str">
        <f t="shared" si="13"/>
        <v>0713</v>
      </c>
      <c r="N225" t="str">
        <f>VLOOKUP(I225,累计派单!A:O,15,0)</f>
        <v>dw3_jk_gaoqiang</v>
      </c>
      <c r="O225">
        <f t="shared" si="14"/>
        <v>56</v>
      </c>
      <c r="P225" t="str">
        <f t="shared" si="15"/>
        <v>60天内</v>
      </c>
      <c r="Q225" t="str">
        <f>VLOOKUP(I:I,累计派单!A:M,13,0)</f>
        <v>家客铁通潍坊高密-夏庄乡镇装维组</v>
      </c>
    </row>
    <row r="226" ht="13.5" customHeight="1" spans="1:17">
      <c r="A226" t="s">
        <v>1848</v>
      </c>
      <c r="B226" t="s">
        <v>1849</v>
      </c>
      <c r="C226" t="s">
        <v>1850</v>
      </c>
      <c r="D226" t="s">
        <v>1851</v>
      </c>
      <c r="E226" t="s">
        <v>1852</v>
      </c>
      <c r="F226" t="s">
        <v>46</v>
      </c>
      <c r="G226" t="s">
        <v>76</v>
      </c>
      <c r="H226" t="s">
        <v>1853</v>
      </c>
      <c r="I226" t="s">
        <v>1854</v>
      </c>
      <c r="J226" t="s">
        <v>1855</v>
      </c>
      <c r="K226" t="s">
        <v>51</v>
      </c>
      <c r="L226" t="str">
        <f t="shared" si="12"/>
        <v>奎文</v>
      </c>
      <c r="M226" t="str">
        <f t="shared" si="13"/>
        <v>0713</v>
      </c>
      <c r="N226" t="str">
        <f>VLOOKUP(I226,累计派单!A:O,15,0)</f>
        <v>dw3_jk_zhaotong</v>
      </c>
      <c r="O226">
        <f t="shared" si="14"/>
        <v>77</v>
      </c>
      <c r="P226" t="str">
        <f t="shared" si="15"/>
        <v>90天内</v>
      </c>
      <c r="Q226" t="str">
        <f>VLOOKUP(I:I,累计派单!A:M,13,0)</f>
        <v>家客铁通潍坊奎文-鸢飞路城区装维组</v>
      </c>
    </row>
    <row r="227" ht="13.5" customHeight="1" spans="1:17">
      <c r="A227" t="s">
        <v>1856</v>
      </c>
      <c r="B227" t="s">
        <v>1857</v>
      </c>
      <c r="C227" t="s">
        <v>1858</v>
      </c>
      <c r="D227" t="s">
        <v>1859</v>
      </c>
      <c r="E227" t="s">
        <v>1860</v>
      </c>
      <c r="F227" t="s">
        <v>46</v>
      </c>
      <c r="G227" t="s">
        <v>101</v>
      </c>
      <c r="H227" t="s">
        <v>1861</v>
      </c>
      <c r="I227" t="s">
        <v>1862</v>
      </c>
      <c r="J227" t="s">
        <v>1863</v>
      </c>
      <c r="K227" t="s">
        <v>51</v>
      </c>
      <c r="L227" t="str">
        <f t="shared" si="12"/>
        <v>潍城</v>
      </c>
      <c r="M227" t="str">
        <f t="shared" si="13"/>
        <v>0713</v>
      </c>
      <c r="N227" t="str">
        <f>VLOOKUP(I227,累计派单!A:O,15,0)</f>
        <v>dw3_jk_yangyong</v>
      </c>
      <c r="O227">
        <f t="shared" si="14"/>
        <v>38</v>
      </c>
      <c r="P227" t="str">
        <f t="shared" si="15"/>
        <v>60天内</v>
      </c>
      <c r="Q227" t="str">
        <f>VLOOKUP(I:I,累计派单!A:M,13,0)</f>
        <v>家客铁通潍坊潍城-和平路城区装维组</v>
      </c>
    </row>
    <row r="228" ht="13.5" customHeight="1" spans="1:17">
      <c r="A228" t="s">
        <v>1864</v>
      </c>
      <c r="B228" t="s">
        <v>1865</v>
      </c>
      <c r="C228" t="s">
        <v>1866</v>
      </c>
      <c r="D228" t="s">
        <v>1867</v>
      </c>
      <c r="E228" t="s">
        <v>1868</v>
      </c>
      <c r="F228" t="s">
        <v>46</v>
      </c>
      <c r="G228" t="s">
        <v>110</v>
      </c>
      <c r="H228" t="s">
        <v>1869</v>
      </c>
      <c r="I228" t="s">
        <v>1870</v>
      </c>
      <c r="J228" t="s">
        <v>1871</v>
      </c>
      <c r="K228" t="s">
        <v>51</v>
      </c>
      <c r="L228" t="str">
        <f t="shared" si="12"/>
        <v>高密</v>
      </c>
      <c r="M228" t="str">
        <f t="shared" si="13"/>
        <v>0713</v>
      </c>
      <c r="N228" t="str">
        <f>VLOOKUP(I228,累计派单!A:O,15,0)</f>
        <v>dw3_jk_shanwentao</v>
      </c>
      <c r="O228">
        <f t="shared" si="14"/>
        <v>0</v>
      </c>
      <c r="P228" t="str">
        <f t="shared" si="15"/>
        <v>无</v>
      </c>
      <c r="Q228" t="str">
        <f>VLOOKUP(I:I,累计派单!A:M,13,0)</f>
        <v>家客铁通潍坊高密-朝阳城区装维组</v>
      </c>
    </row>
    <row r="229" ht="13.5" customHeight="1" spans="1:17">
      <c r="A229" t="s">
        <v>1872</v>
      </c>
      <c r="B229" t="s">
        <v>1873</v>
      </c>
      <c r="C229" t="s">
        <v>1874</v>
      </c>
      <c r="D229" t="s">
        <v>1875</v>
      </c>
      <c r="E229" t="s">
        <v>1876</v>
      </c>
      <c r="F229" t="s">
        <v>46</v>
      </c>
      <c r="G229" t="s">
        <v>101</v>
      </c>
      <c r="H229" t="s">
        <v>1877</v>
      </c>
      <c r="I229" t="s">
        <v>1878</v>
      </c>
      <c r="J229" t="s">
        <v>1879</v>
      </c>
      <c r="K229" t="s">
        <v>51</v>
      </c>
      <c r="L229" t="str">
        <f t="shared" si="12"/>
        <v>潍城</v>
      </c>
      <c r="M229" t="str">
        <f t="shared" si="13"/>
        <v>0714</v>
      </c>
      <c r="N229" t="str">
        <f>VLOOKUP(I229,累计派单!A:O,15,0)</f>
        <v>dw3_jk_wcwanghongyu</v>
      </c>
      <c r="O229">
        <f t="shared" si="14"/>
        <v>34</v>
      </c>
      <c r="P229" t="str">
        <f t="shared" si="15"/>
        <v>60天内</v>
      </c>
      <c r="Q229" t="str">
        <f>VLOOKUP(I:I,累计派单!A:M,13,0)</f>
        <v>家客铁通潍坊潍城-胜利街城区装维组</v>
      </c>
    </row>
    <row r="230" ht="13.5" customHeight="1" spans="1:17">
      <c r="A230" t="s">
        <v>1880</v>
      </c>
      <c r="B230" t="s">
        <v>1881</v>
      </c>
      <c r="C230" t="s">
        <v>1882</v>
      </c>
      <c r="D230" t="s">
        <v>1883</v>
      </c>
      <c r="E230" t="s">
        <v>1884</v>
      </c>
      <c r="F230" t="s">
        <v>46</v>
      </c>
      <c r="G230" t="s">
        <v>137</v>
      </c>
      <c r="H230" t="s">
        <v>1885</v>
      </c>
      <c r="I230" t="s">
        <v>1886</v>
      </c>
      <c r="J230" t="s">
        <v>1887</v>
      </c>
      <c r="K230" t="s">
        <v>51</v>
      </c>
      <c r="L230" t="str">
        <f t="shared" si="12"/>
        <v>青州</v>
      </c>
      <c r="M230" t="str">
        <f t="shared" si="13"/>
        <v>0714</v>
      </c>
      <c r="N230" t="str">
        <f>VLOOKUP(I230,累计派单!A:O,15,0)</f>
        <v>dw3_jk_zhangtaiming</v>
      </c>
      <c r="O230">
        <f t="shared" si="14"/>
        <v>43</v>
      </c>
      <c r="P230" t="str">
        <f t="shared" si="15"/>
        <v>60天内</v>
      </c>
      <c r="Q230" t="str">
        <f>VLOOKUP(I:I,累计派单!A:M,13,0)</f>
        <v>家客铁通潍坊青州-云门路城区装维组</v>
      </c>
    </row>
    <row r="231" ht="13.5" customHeight="1" spans="1:17">
      <c r="A231" t="s">
        <v>1888</v>
      </c>
      <c r="B231" t="s">
        <v>1889</v>
      </c>
      <c r="C231" t="s">
        <v>1890</v>
      </c>
      <c r="D231" t="s">
        <v>1891</v>
      </c>
      <c r="E231" t="s">
        <v>1892</v>
      </c>
      <c r="F231" t="s">
        <v>46</v>
      </c>
      <c r="G231" t="s">
        <v>57</v>
      </c>
      <c r="H231" t="s">
        <v>1893</v>
      </c>
      <c r="I231" t="s">
        <v>1894</v>
      </c>
      <c r="J231" t="s">
        <v>1895</v>
      </c>
      <c r="K231" t="s">
        <v>51</v>
      </c>
      <c r="L231" t="str">
        <f t="shared" si="12"/>
        <v>安丘</v>
      </c>
      <c r="M231" t="str">
        <f t="shared" si="13"/>
        <v>0714</v>
      </c>
      <c r="N231" t="str">
        <f>VLOOKUP(I231,累计派单!A:O,15,0)</f>
        <v>dw3_jk_yangyujun</v>
      </c>
      <c r="O231">
        <f t="shared" si="14"/>
        <v>27</v>
      </c>
      <c r="P231" t="str">
        <f t="shared" si="15"/>
        <v>30天内</v>
      </c>
      <c r="Q231" t="str">
        <f>VLOOKUP(I:I,累计派单!A:M,13,0)</f>
        <v>家客铁通潍坊安丘-景芝乡镇装维组</v>
      </c>
    </row>
    <row r="232" ht="13.5" customHeight="1" spans="1:17">
      <c r="A232" t="s">
        <v>1896</v>
      </c>
      <c r="B232" t="s">
        <v>1897</v>
      </c>
      <c r="C232" t="s">
        <v>1898</v>
      </c>
      <c r="D232" t="s">
        <v>1899</v>
      </c>
      <c r="E232" t="s">
        <v>1900</v>
      </c>
      <c r="F232" t="s">
        <v>46</v>
      </c>
      <c r="G232" t="s">
        <v>110</v>
      </c>
      <c r="H232" t="s">
        <v>1901</v>
      </c>
      <c r="I232" t="s">
        <v>1902</v>
      </c>
      <c r="J232" t="s">
        <v>1903</v>
      </c>
      <c r="K232" t="s">
        <v>51</v>
      </c>
      <c r="L232" t="str">
        <f t="shared" si="12"/>
        <v>高密</v>
      </c>
      <c r="M232" t="str">
        <f t="shared" si="13"/>
        <v>0714</v>
      </c>
      <c r="N232" t="str">
        <f>VLOOKUP(I232,累计派单!A:O,15,0)</f>
        <v>dw3_jk_lengguangpeng</v>
      </c>
      <c r="O232">
        <f t="shared" si="14"/>
        <v>71</v>
      </c>
      <c r="P232" t="str">
        <f t="shared" si="15"/>
        <v>90天内</v>
      </c>
      <c r="Q232" t="str">
        <f>VLOOKUP(I:I,累计派单!A:M,13,0)</f>
        <v>家客铁通潍坊高密-密水城区装维组</v>
      </c>
    </row>
    <row r="233" ht="13.5" customHeight="1" spans="1:17">
      <c r="A233" t="s">
        <v>1904</v>
      </c>
      <c r="B233" t="s">
        <v>1905</v>
      </c>
      <c r="C233" t="s">
        <v>1906</v>
      </c>
      <c r="D233" t="s">
        <v>1907</v>
      </c>
      <c r="E233" t="s">
        <v>1908</v>
      </c>
      <c r="F233" t="s">
        <v>46</v>
      </c>
      <c r="G233" t="s">
        <v>128</v>
      </c>
      <c r="H233" t="s">
        <v>1909</v>
      </c>
      <c r="I233" t="s">
        <v>1910</v>
      </c>
      <c r="J233" t="s">
        <v>1911</v>
      </c>
      <c r="K233" t="s">
        <v>51</v>
      </c>
      <c r="L233" t="str">
        <f t="shared" si="12"/>
        <v>寿光</v>
      </c>
      <c r="M233" t="str">
        <f t="shared" si="13"/>
        <v>0714</v>
      </c>
      <c r="N233" t="str">
        <f>VLOOKUP(I233,累计派单!A:O,15,0)</f>
        <v>dw3_jk_zhaoshuquan</v>
      </c>
      <c r="O233">
        <f t="shared" si="14"/>
        <v>8</v>
      </c>
      <c r="P233" t="str">
        <f t="shared" si="15"/>
        <v>30天内</v>
      </c>
      <c r="Q233" t="str">
        <f>VLOOKUP(I:I,累计派单!A:M,13,0)</f>
        <v>家客铁通潍坊寿光-洛城乡镇装维组</v>
      </c>
    </row>
    <row r="234" ht="13.5" customHeight="1" spans="1:17">
      <c r="A234" t="s">
        <v>1912</v>
      </c>
      <c r="B234" t="s">
        <v>1913</v>
      </c>
      <c r="C234" t="s">
        <v>1914</v>
      </c>
      <c r="D234" t="s">
        <v>1915</v>
      </c>
      <c r="E234" t="s">
        <v>1916</v>
      </c>
      <c r="F234" t="s">
        <v>46</v>
      </c>
      <c r="G234" t="s">
        <v>67</v>
      </c>
      <c r="H234" t="s">
        <v>1917</v>
      </c>
      <c r="I234" t="s">
        <v>1918</v>
      </c>
      <c r="J234" t="s">
        <v>1919</v>
      </c>
      <c r="K234" t="s">
        <v>51</v>
      </c>
      <c r="L234" t="str">
        <f t="shared" si="12"/>
        <v>昌邑</v>
      </c>
      <c r="M234" t="str">
        <f t="shared" si="13"/>
        <v>0714</v>
      </c>
      <c r="N234" t="str">
        <f>VLOOKUP(I234,累计派单!A:O,15,0)</f>
        <v>dw3_jk_yuhaocy</v>
      </c>
      <c r="O234">
        <f t="shared" si="14"/>
        <v>0</v>
      </c>
      <c r="P234" t="str">
        <f t="shared" si="15"/>
        <v>无</v>
      </c>
      <c r="Q234" t="str">
        <f>VLOOKUP(I:I,累计派单!A:M,13,0)</f>
        <v>家客铁通潍坊昌邑-北孟乡镇装维组</v>
      </c>
    </row>
    <row r="235" ht="13.5" customHeight="1" spans="1:17">
      <c r="A235" t="s">
        <v>1920</v>
      </c>
      <c r="B235" t="s">
        <v>1921</v>
      </c>
      <c r="C235" t="s">
        <v>1922</v>
      </c>
      <c r="D235" t="s">
        <v>1923</v>
      </c>
      <c r="E235" t="s">
        <v>1924</v>
      </c>
      <c r="F235" t="s">
        <v>46</v>
      </c>
      <c r="G235" t="s">
        <v>110</v>
      </c>
      <c r="H235" t="s">
        <v>1925</v>
      </c>
      <c r="I235" t="s">
        <v>1926</v>
      </c>
      <c r="J235" t="s">
        <v>1927</v>
      </c>
      <c r="K235" t="s">
        <v>51</v>
      </c>
      <c r="L235" t="str">
        <f t="shared" si="12"/>
        <v>高密</v>
      </c>
      <c r="M235" t="str">
        <f t="shared" si="13"/>
        <v>0714</v>
      </c>
      <c r="N235" t="str">
        <f>VLOOKUP(I235,累计派单!A:O,15,0)</f>
        <v>dw3_jk_shanwentao</v>
      </c>
      <c r="O235">
        <f t="shared" si="14"/>
        <v>68</v>
      </c>
      <c r="P235" t="str">
        <f t="shared" si="15"/>
        <v>90天内</v>
      </c>
      <c r="Q235" t="str">
        <f>VLOOKUP(I:I,累计派单!A:M,13,0)</f>
        <v>家客铁通潍坊高密-朝阳城区装维组</v>
      </c>
    </row>
    <row r="236" ht="13.5" customHeight="1" spans="1:17">
      <c r="A236" t="s">
        <v>1928</v>
      </c>
      <c r="B236" t="s">
        <v>1929</v>
      </c>
      <c r="C236" t="s">
        <v>1930</v>
      </c>
      <c r="D236" t="s">
        <v>1931</v>
      </c>
      <c r="E236" t="s">
        <v>1932</v>
      </c>
      <c r="F236" t="s">
        <v>46</v>
      </c>
      <c r="G236" t="s">
        <v>110</v>
      </c>
      <c r="H236" t="s">
        <v>1933</v>
      </c>
      <c r="I236" t="s">
        <v>1934</v>
      </c>
      <c r="J236" t="s">
        <v>1935</v>
      </c>
      <c r="K236" t="s">
        <v>51</v>
      </c>
      <c r="L236" t="str">
        <f t="shared" si="12"/>
        <v>高密</v>
      </c>
      <c r="M236" t="str">
        <f t="shared" si="13"/>
        <v>0714</v>
      </c>
      <c r="N236" t="str">
        <f>VLOOKUP(I236,累计派单!A:O,15,0)</f>
        <v>dw3_jk_shanwentao</v>
      </c>
      <c r="O236">
        <f t="shared" si="14"/>
        <v>5</v>
      </c>
      <c r="P236" t="str">
        <f t="shared" si="15"/>
        <v>7天内</v>
      </c>
      <c r="Q236" t="str">
        <f>VLOOKUP(I:I,累计派单!A:M,13,0)</f>
        <v>家客铁通潍坊高密-朝阳城区装维组</v>
      </c>
    </row>
    <row r="237" ht="13.5" customHeight="1" spans="1:17">
      <c r="A237" t="s">
        <v>1936</v>
      </c>
      <c r="B237" t="s">
        <v>1937</v>
      </c>
      <c r="C237" t="s">
        <v>1938</v>
      </c>
      <c r="D237" t="s">
        <v>1939</v>
      </c>
      <c r="E237" t="s">
        <v>1940</v>
      </c>
      <c r="F237" t="s">
        <v>46</v>
      </c>
      <c r="G237" t="s">
        <v>76</v>
      </c>
      <c r="H237" t="s">
        <v>1941</v>
      </c>
      <c r="I237" t="s">
        <v>1942</v>
      </c>
      <c r="J237" t="s">
        <v>1943</v>
      </c>
      <c r="K237" t="s">
        <v>51</v>
      </c>
      <c r="L237" t="str">
        <f t="shared" si="12"/>
        <v>奎文</v>
      </c>
      <c r="M237" t="str">
        <f t="shared" si="13"/>
        <v>0714</v>
      </c>
      <c r="N237" t="str">
        <f>VLOOKUP(I237,累计派单!A:O,15,0)</f>
        <v>dw3_jk_zhaoyuanchun</v>
      </c>
      <c r="O237">
        <f t="shared" si="14"/>
        <v>81</v>
      </c>
      <c r="P237" t="str">
        <f t="shared" si="15"/>
        <v>90天内</v>
      </c>
      <c r="Q237" t="str">
        <f>VLOOKUP(I:I,累计派单!A:M,13,0)</f>
        <v>家客铁通潍坊奎文-樱前街城区装维组</v>
      </c>
    </row>
    <row r="238" ht="13.5" customHeight="1" spans="1:17">
      <c r="A238" t="s">
        <v>1944</v>
      </c>
      <c r="B238" t="s">
        <v>1945</v>
      </c>
      <c r="C238" t="s">
        <v>1946</v>
      </c>
      <c r="D238" t="s">
        <v>1947</v>
      </c>
      <c r="E238" t="s">
        <v>1948</v>
      </c>
      <c r="F238" t="s">
        <v>46</v>
      </c>
      <c r="G238" t="s">
        <v>146</v>
      </c>
      <c r="H238" t="s">
        <v>1949</v>
      </c>
      <c r="I238" t="s">
        <v>1950</v>
      </c>
      <c r="J238" t="s">
        <v>1951</v>
      </c>
      <c r="K238" t="s">
        <v>61</v>
      </c>
      <c r="L238" t="str">
        <f t="shared" si="12"/>
        <v>临朐</v>
      </c>
      <c r="M238" t="str">
        <f t="shared" si="13"/>
        <v>0714</v>
      </c>
      <c r="N238" t="str">
        <f>VLOOKUP(I238,累计派单!A:O,15,0)</f>
        <v>dw3_jk_lijunjie</v>
      </c>
      <c r="O238">
        <f t="shared" si="14"/>
        <v>19</v>
      </c>
      <c r="P238" t="str">
        <f t="shared" si="15"/>
        <v>30天内</v>
      </c>
      <c r="Q238" t="str">
        <f>VLOOKUP(I:I,累计派单!A:M,13,0)</f>
        <v>家客铁通潍坊临朐-东城城区装维组</v>
      </c>
    </row>
    <row r="239" ht="13.5" customHeight="1" spans="1:17">
      <c r="A239" t="s">
        <v>1952</v>
      </c>
      <c r="B239" t="s">
        <v>1953</v>
      </c>
      <c r="C239" t="s">
        <v>1954</v>
      </c>
      <c r="D239" t="s">
        <v>1955</v>
      </c>
      <c r="E239" t="s">
        <v>1956</v>
      </c>
      <c r="F239" t="s">
        <v>46</v>
      </c>
      <c r="G239" t="s">
        <v>128</v>
      </c>
      <c r="H239" t="s">
        <v>1957</v>
      </c>
      <c r="I239" t="s">
        <v>1958</v>
      </c>
      <c r="J239" t="s">
        <v>1959</v>
      </c>
      <c r="K239" t="s">
        <v>61</v>
      </c>
      <c r="L239" t="str">
        <f t="shared" si="12"/>
        <v>寿光</v>
      </c>
      <c r="M239" t="str">
        <f t="shared" si="13"/>
        <v>0714</v>
      </c>
      <c r="N239" t="str">
        <f>VLOOKUP(I239,累计派单!A:O,15,0)</f>
        <v>dw3_jk_mabohua</v>
      </c>
      <c r="O239">
        <f t="shared" si="14"/>
        <v>4</v>
      </c>
      <c r="P239" t="str">
        <f t="shared" si="15"/>
        <v>7天内</v>
      </c>
      <c r="Q239" t="str">
        <f>VLOOKUP(I:I,累计派单!A:M,13,0)</f>
        <v>家客铁通潍坊寿光-西城城区装维组</v>
      </c>
    </row>
    <row r="240" ht="13.5" customHeight="1" spans="1:17">
      <c r="A240" t="s">
        <v>1960</v>
      </c>
      <c r="B240" t="s">
        <v>1961</v>
      </c>
      <c r="C240" t="s">
        <v>1962</v>
      </c>
      <c r="D240" t="s">
        <v>1963</v>
      </c>
      <c r="E240" t="s">
        <v>1964</v>
      </c>
      <c r="F240" t="s">
        <v>46</v>
      </c>
      <c r="G240" t="s">
        <v>57</v>
      </c>
      <c r="H240" t="s">
        <v>1965</v>
      </c>
      <c r="I240" t="s">
        <v>1966</v>
      </c>
      <c r="J240" t="s">
        <v>1967</v>
      </c>
      <c r="K240" t="s">
        <v>51</v>
      </c>
      <c r="L240" t="str">
        <f t="shared" si="12"/>
        <v>安丘</v>
      </c>
      <c r="M240" t="str">
        <f t="shared" si="13"/>
        <v>0714</v>
      </c>
      <c r="N240" t="str">
        <f>VLOOKUP(I240,累计派单!A:O,15,0)</f>
        <v>dw3_jk_yulongzhi</v>
      </c>
      <c r="O240">
        <f t="shared" si="14"/>
        <v>31</v>
      </c>
      <c r="P240" t="str">
        <f t="shared" si="15"/>
        <v>60天内</v>
      </c>
      <c r="Q240" t="str">
        <f>VLOOKUP(I:I,累计派单!A:M,13,0)</f>
        <v>家客铁通潍坊安丘-潍安路城区装维组</v>
      </c>
    </row>
    <row r="241" ht="13.5" customHeight="1" spans="1:17">
      <c r="A241" t="s">
        <v>1968</v>
      </c>
      <c r="B241" t="s">
        <v>1969</v>
      </c>
      <c r="C241" t="s">
        <v>1970</v>
      </c>
      <c r="D241" t="s">
        <v>1971</v>
      </c>
      <c r="E241" t="s">
        <v>1972</v>
      </c>
      <c r="F241" t="s">
        <v>46</v>
      </c>
      <c r="G241" t="s">
        <v>67</v>
      </c>
      <c r="H241" t="s">
        <v>1973</v>
      </c>
      <c r="I241" t="s">
        <v>1974</v>
      </c>
      <c r="J241" t="s">
        <v>1975</v>
      </c>
      <c r="K241" t="s">
        <v>61</v>
      </c>
      <c r="L241" t="str">
        <f t="shared" si="12"/>
        <v>昌邑</v>
      </c>
      <c r="M241" t="str">
        <f t="shared" si="13"/>
        <v>0714</v>
      </c>
      <c r="N241" t="str">
        <f>VLOOKUP(I241,累计派单!A:O,15,0)</f>
        <v>dw3_jk_dengyihao</v>
      </c>
      <c r="O241">
        <f t="shared" si="14"/>
        <v>2</v>
      </c>
      <c r="P241" t="str">
        <f t="shared" si="15"/>
        <v>7天内</v>
      </c>
      <c r="Q241" t="str">
        <f>VLOOKUP(I:I,累计派单!A:M,13,0)</f>
        <v>家客铁通潍坊昌邑-城西城区装维组</v>
      </c>
    </row>
    <row r="242" ht="13.5" customHeight="1" spans="1:17">
      <c r="A242" t="s">
        <v>1976</v>
      </c>
      <c r="B242" t="s">
        <v>1977</v>
      </c>
      <c r="C242" t="s">
        <v>1978</v>
      </c>
      <c r="D242" t="s">
        <v>1979</v>
      </c>
      <c r="E242" t="s">
        <v>1980</v>
      </c>
      <c r="F242" t="s">
        <v>46</v>
      </c>
      <c r="G242" t="s">
        <v>67</v>
      </c>
      <c r="H242" t="s">
        <v>1981</v>
      </c>
      <c r="I242" t="s">
        <v>1982</v>
      </c>
      <c r="J242" t="s">
        <v>1983</v>
      </c>
      <c r="K242" t="s">
        <v>51</v>
      </c>
      <c r="L242" t="str">
        <f t="shared" si="12"/>
        <v>昌邑</v>
      </c>
      <c r="M242" t="str">
        <f t="shared" si="13"/>
        <v>0714</v>
      </c>
      <c r="N242" t="str">
        <f>VLOOKUP(I242,累计派单!A:O,15,0)</f>
        <v>dw3_jk_lubaikun</v>
      </c>
      <c r="O242">
        <f t="shared" si="14"/>
        <v>2</v>
      </c>
      <c r="P242" t="str">
        <f t="shared" si="15"/>
        <v>7天内</v>
      </c>
      <c r="Q242" t="str">
        <f>VLOOKUP(I:I,累计派单!A:M,13,0)</f>
        <v>家客铁通潍坊昌邑-城北城区装维组</v>
      </c>
    </row>
    <row r="243" ht="13.5" customHeight="1" spans="1:17">
      <c r="A243" t="s">
        <v>1984</v>
      </c>
      <c r="B243" t="s">
        <v>1985</v>
      </c>
      <c r="C243" t="s">
        <v>1986</v>
      </c>
      <c r="D243" t="s">
        <v>1987</v>
      </c>
      <c r="E243" t="s">
        <v>1988</v>
      </c>
      <c r="F243" t="s">
        <v>46</v>
      </c>
      <c r="G243" t="s">
        <v>110</v>
      </c>
      <c r="H243" t="s">
        <v>1989</v>
      </c>
      <c r="I243" t="s">
        <v>1990</v>
      </c>
      <c r="J243" t="s">
        <v>1991</v>
      </c>
      <c r="K243" t="s">
        <v>51</v>
      </c>
      <c r="L243" t="str">
        <f t="shared" si="12"/>
        <v>高密</v>
      </c>
      <c r="M243" t="str">
        <f t="shared" si="13"/>
        <v>0714</v>
      </c>
      <c r="N243" t="str">
        <f>VLOOKUP(I243,累计派单!A:O,15,0)</f>
        <v>dw3_jk_shanwentao</v>
      </c>
      <c r="O243">
        <f t="shared" si="14"/>
        <v>4</v>
      </c>
      <c r="P243" t="str">
        <f t="shared" si="15"/>
        <v>7天内</v>
      </c>
      <c r="Q243" t="str">
        <f>VLOOKUP(I:I,累计派单!A:M,13,0)</f>
        <v>家客铁通潍坊高密-朝阳城区装维组</v>
      </c>
    </row>
    <row r="244" ht="13.5" customHeight="1" spans="1:17">
      <c r="A244" t="s">
        <v>1992</v>
      </c>
      <c r="B244" t="s">
        <v>1993</v>
      </c>
      <c r="C244" t="s">
        <v>1994</v>
      </c>
      <c r="D244" t="s">
        <v>1995</v>
      </c>
      <c r="E244" t="s">
        <v>1996</v>
      </c>
      <c r="F244" t="s">
        <v>46</v>
      </c>
      <c r="G244" t="s">
        <v>57</v>
      </c>
      <c r="H244" t="s">
        <v>1997</v>
      </c>
      <c r="I244" t="s">
        <v>1998</v>
      </c>
      <c r="J244" t="s">
        <v>1999</v>
      </c>
      <c r="K244" t="s">
        <v>51</v>
      </c>
      <c r="L244" t="str">
        <f t="shared" si="12"/>
        <v>安丘</v>
      </c>
      <c r="M244" t="str">
        <f t="shared" si="13"/>
        <v>0714</v>
      </c>
      <c r="N244" t="str">
        <f>VLOOKUP(I244,累计派单!A:O,15,0)</f>
        <v>dw3_jk_durongliang2</v>
      </c>
      <c r="O244">
        <f t="shared" si="14"/>
        <v>28</v>
      </c>
      <c r="P244" t="str">
        <f t="shared" si="15"/>
        <v>30天内</v>
      </c>
      <c r="Q244" t="str">
        <f>VLOOKUP(I:I,累计派单!A:M,13,0)</f>
        <v>家客铁通潍坊安丘-石埠子乡镇装维组</v>
      </c>
    </row>
    <row r="245" ht="13.5" customHeight="1" spans="1:17">
      <c r="A245" t="s">
        <v>2000</v>
      </c>
      <c r="B245" t="s">
        <v>2001</v>
      </c>
      <c r="C245" t="s">
        <v>2002</v>
      </c>
      <c r="D245" t="s">
        <v>2003</v>
      </c>
      <c r="E245" t="s">
        <v>2004</v>
      </c>
      <c r="F245" t="s">
        <v>46</v>
      </c>
      <c r="G245" t="s">
        <v>110</v>
      </c>
      <c r="H245" t="s">
        <v>2005</v>
      </c>
      <c r="I245" t="s">
        <v>2006</v>
      </c>
      <c r="J245" t="s">
        <v>2007</v>
      </c>
      <c r="K245" t="s">
        <v>61</v>
      </c>
      <c r="L245" t="str">
        <f t="shared" si="12"/>
        <v>高密</v>
      </c>
      <c r="M245" t="str">
        <f t="shared" si="13"/>
        <v>0714</v>
      </c>
      <c r="N245" t="str">
        <f>VLOOKUP(I245,累计派单!A:O,15,0)</f>
        <v>dw3_jk_tengkunkun</v>
      </c>
      <c r="O245">
        <f t="shared" si="14"/>
        <v>2</v>
      </c>
      <c r="P245" t="str">
        <f t="shared" si="15"/>
        <v>7天内</v>
      </c>
      <c r="Q245" t="str">
        <f>VLOOKUP(I:I,累计派单!A:M,13,0)</f>
        <v>家客铁通潍坊高密-井沟乡镇装维组</v>
      </c>
    </row>
    <row r="246" ht="13.5" customHeight="1" spans="1:17">
      <c r="A246" t="s">
        <v>2008</v>
      </c>
      <c r="B246" t="s">
        <v>2009</v>
      </c>
      <c r="C246" t="s">
        <v>2010</v>
      </c>
      <c r="D246" t="s">
        <v>2011</v>
      </c>
      <c r="E246" t="s">
        <v>2012</v>
      </c>
      <c r="F246" t="s">
        <v>46</v>
      </c>
      <c r="G246" t="s">
        <v>128</v>
      </c>
      <c r="H246" t="s">
        <v>2013</v>
      </c>
      <c r="I246" t="s">
        <v>2014</v>
      </c>
      <c r="J246" t="s">
        <v>2015</v>
      </c>
      <c r="K246" t="s">
        <v>51</v>
      </c>
      <c r="L246" t="str">
        <f t="shared" si="12"/>
        <v>寿光</v>
      </c>
      <c r="M246" t="str">
        <f t="shared" si="13"/>
        <v>0714</v>
      </c>
      <c r="N246" t="str">
        <f>VLOOKUP(I246,累计派单!A:O,15,0)</f>
        <v>dw3_jk_lihongjin</v>
      </c>
      <c r="O246">
        <f t="shared" si="14"/>
        <v>12</v>
      </c>
      <c r="P246" t="str">
        <f t="shared" si="15"/>
        <v>30天内</v>
      </c>
      <c r="Q246" t="str">
        <f>VLOOKUP(I:I,累计派单!A:M,13,0)</f>
        <v>家客铁通潍坊寿光-东城城区装维组</v>
      </c>
    </row>
    <row r="247" ht="13.5" customHeight="1" spans="1:17">
      <c r="A247" t="s">
        <v>2016</v>
      </c>
      <c r="B247" t="s">
        <v>2017</v>
      </c>
      <c r="C247" t="s">
        <v>2018</v>
      </c>
      <c r="D247" t="s">
        <v>2019</v>
      </c>
      <c r="E247" t="s">
        <v>2020</v>
      </c>
      <c r="F247" t="s">
        <v>46</v>
      </c>
      <c r="G247" t="s">
        <v>57</v>
      </c>
      <c r="H247" t="s">
        <v>2021</v>
      </c>
      <c r="I247" t="s">
        <v>2022</v>
      </c>
      <c r="J247" t="s">
        <v>2023</v>
      </c>
      <c r="K247" t="s">
        <v>51</v>
      </c>
      <c r="L247" t="str">
        <f t="shared" si="12"/>
        <v>安丘</v>
      </c>
      <c r="M247" t="str">
        <f t="shared" si="13"/>
        <v>0714</v>
      </c>
      <c r="N247" t="str">
        <f>VLOOKUP(I247,累计派单!A:O,15,0)</f>
        <v>dw3_jk_zhoulongtao</v>
      </c>
      <c r="O247">
        <f t="shared" si="14"/>
        <v>3</v>
      </c>
      <c r="P247" t="str">
        <f t="shared" si="15"/>
        <v>7天内</v>
      </c>
      <c r="Q247" t="str">
        <f>VLOOKUP(I:I,累计派单!A:M,13,0)</f>
        <v>家客铁通潍坊安丘-永安路城区装维组</v>
      </c>
    </row>
    <row r="248" ht="13.5" customHeight="1" spans="1:17">
      <c r="A248" t="s">
        <v>2024</v>
      </c>
      <c r="B248" t="s">
        <v>2025</v>
      </c>
      <c r="C248" t="s">
        <v>2026</v>
      </c>
      <c r="D248" t="s">
        <v>2027</v>
      </c>
      <c r="E248" t="s">
        <v>2028</v>
      </c>
      <c r="F248" t="s">
        <v>46</v>
      </c>
      <c r="G248" t="s">
        <v>187</v>
      </c>
      <c r="H248" t="s">
        <v>2029</v>
      </c>
      <c r="I248" t="s">
        <v>2030</v>
      </c>
      <c r="J248" t="s">
        <v>2031</v>
      </c>
      <c r="K248" t="s">
        <v>51</v>
      </c>
      <c r="L248" t="str">
        <f t="shared" si="12"/>
        <v>坊子</v>
      </c>
      <c r="M248" t="str">
        <f t="shared" si="13"/>
        <v>0714</v>
      </c>
      <c r="N248" t="str">
        <f>VLOOKUP(I248,累计派单!A:O,15,0)</f>
        <v>dw3_jk_gaomingwen</v>
      </c>
      <c r="O248">
        <f t="shared" si="14"/>
        <v>15</v>
      </c>
      <c r="P248" t="str">
        <f t="shared" si="15"/>
        <v>30天内</v>
      </c>
      <c r="Q248" t="str">
        <f>VLOOKUP(I:I,累计派单!A:M,13,0)</f>
        <v>家客铁通潍坊坊子-凤凰城区装维组</v>
      </c>
    </row>
    <row r="249" ht="13.5" customHeight="1" spans="1:17">
      <c r="A249" t="s">
        <v>2032</v>
      </c>
      <c r="B249" t="s">
        <v>2033</v>
      </c>
      <c r="C249" t="s">
        <v>2034</v>
      </c>
      <c r="D249" t="s">
        <v>2035</v>
      </c>
      <c r="E249" t="s">
        <v>2036</v>
      </c>
      <c r="F249" t="s">
        <v>46</v>
      </c>
      <c r="G249" t="s">
        <v>128</v>
      </c>
      <c r="H249" t="s">
        <v>2037</v>
      </c>
      <c r="I249" t="s">
        <v>2038</v>
      </c>
      <c r="J249" t="s">
        <v>2039</v>
      </c>
      <c r="K249" t="s">
        <v>51</v>
      </c>
      <c r="L249" t="str">
        <f t="shared" si="12"/>
        <v>寿光</v>
      </c>
      <c r="M249" t="str">
        <f t="shared" si="13"/>
        <v>0714</v>
      </c>
      <c r="N249" t="str">
        <f>VLOOKUP(I249,累计派单!A:O,15,0)</f>
        <v>dw3_jk_huanghao</v>
      </c>
      <c r="O249">
        <f t="shared" si="14"/>
        <v>55</v>
      </c>
      <c r="P249" t="str">
        <f t="shared" si="15"/>
        <v>60天内</v>
      </c>
      <c r="Q249" t="str">
        <f>VLOOKUP(I:I,累计派单!A:M,13,0)</f>
        <v>家客铁通潍坊寿光-孙集乡镇装维组</v>
      </c>
    </row>
    <row r="250" ht="13.5" customHeight="1" spans="1:17">
      <c r="A250" t="s">
        <v>2040</v>
      </c>
      <c r="B250" t="s">
        <v>2041</v>
      </c>
      <c r="C250" t="s">
        <v>2042</v>
      </c>
      <c r="D250" t="s">
        <v>2043</v>
      </c>
      <c r="E250" t="s">
        <v>2044</v>
      </c>
      <c r="F250" t="s">
        <v>46</v>
      </c>
      <c r="G250" t="s">
        <v>101</v>
      </c>
      <c r="H250" t="s">
        <v>2045</v>
      </c>
      <c r="I250" t="s">
        <v>2046</v>
      </c>
      <c r="J250" t="s">
        <v>2047</v>
      </c>
      <c r="K250" t="s">
        <v>51</v>
      </c>
      <c r="L250" t="str">
        <f t="shared" si="12"/>
        <v>潍城</v>
      </c>
      <c r="M250" t="str">
        <f t="shared" si="13"/>
        <v>0714</v>
      </c>
      <c r="N250" t="str">
        <f>VLOOKUP(I250,累计派单!A:O,15,0)</f>
        <v>dw3_jk_wcchenliang</v>
      </c>
      <c r="O250">
        <f t="shared" si="14"/>
        <v>42</v>
      </c>
      <c r="P250" t="str">
        <f t="shared" si="15"/>
        <v>60天内</v>
      </c>
      <c r="Q250" t="str">
        <f>VLOOKUP(I:I,累计派单!A:M,13,0)</f>
        <v>家客铁通潍坊潍城-东风街城区装维组</v>
      </c>
    </row>
    <row r="251" ht="13.5" customHeight="1" spans="1:17">
      <c r="A251" t="s">
        <v>2048</v>
      </c>
      <c r="B251" t="s">
        <v>2049</v>
      </c>
      <c r="C251" t="s">
        <v>2050</v>
      </c>
      <c r="D251" t="s">
        <v>2051</v>
      </c>
      <c r="E251" t="s">
        <v>2052</v>
      </c>
      <c r="F251" t="s">
        <v>46</v>
      </c>
      <c r="G251" t="s">
        <v>187</v>
      </c>
      <c r="H251" t="s">
        <v>2053</v>
      </c>
      <c r="I251" t="s">
        <v>2054</v>
      </c>
      <c r="J251" t="s">
        <v>2055</v>
      </c>
      <c r="K251" t="s">
        <v>51</v>
      </c>
      <c r="L251" t="str">
        <f t="shared" si="12"/>
        <v>坊子</v>
      </c>
      <c r="M251" t="str">
        <f t="shared" si="13"/>
        <v>0714</v>
      </c>
      <c r="N251" t="str">
        <f>VLOOKUP(I251,累计派单!A:O,15,0)</f>
        <v>dw3_jk_fzlichunlong</v>
      </c>
      <c r="O251">
        <f t="shared" si="14"/>
        <v>75</v>
      </c>
      <c r="P251" t="str">
        <f t="shared" si="15"/>
        <v>90天内</v>
      </c>
      <c r="Q251" t="str">
        <f>VLOOKUP(I:I,累计派单!A:M,13,0)</f>
        <v>家客铁通潍坊坊子-坊城城区装维组</v>
      </c>
    </row>
    <row r="252" ht="13.5" customHeight="1" spans="1:17">
      <c r="A252" t="s">
        <v>2056</v>
      </c>
      <c r="B252" t="s">
        <v>2057</v>
      </c>
      <c r="C252" t="s">
        <v>2058</v>
      </c>
      <c r="D252" t="s">
        <v>2059</v>
      </c>
      <c r="E252" t="s">
        <v>2060</v>
      </c>
      <c r="F252" t="s">
        <v>46</v>
      </c>
      <c r="G252" t="s">
        <v>57</v>
      </c>
      <c r="H252" t="s">
        <v>2061</v>
      </c>
      <c r="I252" t="s">
        <v>2062</v>
      </c>
      <c r="J252" t="s">
        <v>2063</v>
      </c>
      <c r="K252" t="s">
        <v>51</v>
      </c>
      <c r="L252" t="str">
        <f t="shared" si="12"/>
        <v>安丘</v>
      </c>
      <c r="M252" t="str">
        <f t="shared" si="13"/>
        <v>0715</v>
      </c>
      <c r="N252" t="str">
        <f>VLOOKUP(I252,累计派单!A:O,15,0)</f>
        <v>dw3_jk_sunhao</v>
      </c>
      <c r="O252">
        <f t="shared" si="14"/>
        <v>2</v>
      </c>
      <c r="P252" t="str">
        <f t="shared" si="15"/>
        <v>7天内</v>
      </c>
      <c r="Q252" t="str">
        <f>VLOOKUP(I:I,累计派单!A:M,13,0)</f>
        <v>家客铁通潍坊安丘-潍安路城区装维组</v>
      </c>
    </row>
    <row r="253" ht="13.5" customHeight="1" spans="1:17">
      <c r="A253" t="s">
        <v>2064</v>
      </c>
      <c r="B253" t="s">
        <v>2065</v>
      </c>
      <c r="C253" t="s">
        <v>2066</v>
      </c>
      <c r="D253" t="s">
        <v>2067</v>
      </c>
      <c r="E253" t="s">
        <v>2068</v>
      </c>
      <c r="F253" t="s">
        <v>46</v>
      </c>
      <c r="G253" t="s">
        <v>47</v>
      </c>
      <c r="H253" t="s">
        <v>2069</v>
      </c>
      <c r="I253" t="s">
        <v>2070</v>
      </c>
      <c r="J253" t="s">
        <v>2071</v>
      </c>
      <c r="K253" t="s">
        <v>51</v>
      </c>
      <c r="L253" t="str">
        <f t="shared" si="12"/>
        <v>诸城</v>
      </c>
      <c r="M253" t="str">
        <f t="shared" si="13"/>
        <v>0715</v>
      </c>
      <c r="N253" t="str">
        <f>VLOOKUP(I253,累计派单!A:O,15,0)</f>
        <v>dw3_jk_hanlongjun</v>
      </c>
      <c r="O253">
        <f t="shared" si="14"/>
        <v>23</v>
      </c>
      <c r="P253" t="str">
        <f t="shared" si="15"/>
        <v>30天内</v>
      </c>
      <c r="Q253" t="str">
        <f>VLOOKUP(I:I,累计派单!A:M,13,0)</f>
        <v>家客铁通潍坊诸城-兴华西路城区装维组</v>
      </c>
    </row>
    <row r="254" ht="13.5" customHeight="1" spans="1:17">
      <c r="A254" t="s">
        <v>2072</v>
      </c>
      <c r="B254" t="s">
        <v>2073</v>
      </c>
      <c r="C254" t="s">
        <v>2074</v>
      </c>
      <c r="D254" t="s">
        <v>2075</v>
      </c>
      <c r="E254" t="s">
        <v>2076</v>
      </c>
      <c r="F254" t="s">
        <v>46</v>
      </c>
      <c r="G254" t="s">
        <v>67</v>
      </c>
      <c r="H254" t="s">
        <v>2077</v>
      </c>
      <c r="I254" t="s">
        <v>2078</v>
      </c>
      <c r="J254" t="s">
        <v>2079</v>
      </c>
      <c r="K254" t="s">
        <v>51</v>
      </c>
      <c r="L254" t="str">
        <f t="shared" si="12"/>
        <v>昌邑</v>
      </c>
      <c r="M254" t="str">
        <f t="shared" si="13"/>
        <v>0715</v>
      </c>
      <c r="N254" t="str">
        <f>VLOOKUP(I254,累计派单!A:O,15,0)</f>
        <v>dw3_jk_liuguobing</v>
      </c>
      <c r="O254">
        <f t="shared" si="14"/>
        <v>73</v>
      </c>
      <c r="P254" t="str">
        <f t="shared" si="15"/>
        <v>90天内</v>
      </c>
      <c r="Q254" t="str">
        <f>VLOOKUP(I:I,累计派单!A:M,13,0)</f>
        <v>家客铁通潍坊昌邑-城北城区装维组</v>
      </c>
    </row>
    <row r="255" ht="13.5" customHeight="1" spans="1:17">
      <c r="A255" t="s">
        <v>2080</v>
      </c>
      <c r="B255" t="s">
        <v>2081</v>
      </c>
      <c r="C255" t="s">
        <v>2082</v>
      </c>
      <c r="D255" t="s">
        <v>2083</v>
      </c>
      <c r="E255" t="s">
        <v>2084</v>
      </c>
      <c r="F255" t="s">
        <v>46</v>
      </c>
      <c r="G255" t="s">
        <v>101</v>
      </c>
      <c r="H255" t="s">
        <v>2085</v>
      </c>
      <c r="I255" t="s">
        <v>2086</v>
      </c>
      <c r="J255" t="s">
        <v>2087</v>
      </c>
      <c r="K255" t="s">
        <v>51</v>
      </c>
      <c r="L255" t="str">
        <f t="shared" si="12"/>
        <v>潍城</v>
      </c>
      <c r="M255" t="str">
        <f t="shared" si="13"/>
        <v>0715</v>
      </c>
      <c r="N255" t="str">
        <f>VLOOKUP(I255,累计派单!A:O,15,0)</f>
        <v>dw3_jk_wczhangxiangyu</v>
      </c>
      <c r="O255">
        <f t="shared" si="14"/>
        <v>26</v>
      </c>
      <c r="P255" t="str">
        <f t="shared" si="15"/>
        <v>30天内</v>
      </c>
      <c r="Q255" t="str">
        <f>VLOOKUP(I:I,累计派单!A:M,13,0)</f>
        <v>家客铁通潍坊潍城-胜利街城区装维组</v>
      </c>
    </row>
    <row r="256" ht="13.5" customHeight="1" spans="1:17">
      <c r="A256" t="s">
        <v>2088</v>
      </c>
      <c r="B256" t="s">
        <v>2089</v>
      </c>
      <c r="C256" t="s">
        <v>2090</v>
      </c>
      <c r="D256" t="s">
        <v>2091</v>
      </c>
      <c r="E256" t="s">
        <v>2092</v>
      </c>
      <c r="F256" t="s">
        <v>46</v>
      </c>
      <c r="G256" t="s">
        <v>76</v>
      </c>
      <c r="H256" t="s">
        <v>2093</v>
      </c>
      <c r="I256" t="s">
        <v>2094</v>
      </c>
      <c r="J256" t="s">
        <v>2095</v>
      </c>
      <c r="K256" t="s">
        <v>51</v>
      </c>
      <c r="L256" t="str">
        <f t="shared" si="12"/>
        <v>奎文</v>
      </c>
      <c r="M256" t="str">
        <f t="shared" si="13"/>
        <v>0715</v>
      </c>
      <c r="N256" t="str">
        <f>VLOOKUP(I256,累计派单!A:O,15,0)</f>
        <v>dw3_jk_wangqingyou</v>
      </c>
      <c r="O256">
        <f t="shared" si="14"/>
        <v>4</v>
      </c>
      <c r="P256" t="str">
        <f t="shared" si="15"/>
        <v>7天内</v>
      </c>
      <c r="Q256" t="str">
        <f>VLOOKUP(I:I,累计派单!A:M,13,0)</f>
        <v>家客铁通潍坊奎文-金光路城区装维组</v>
      </c>
    </row>
    <row r="257" ht="13.5" customHeight="1" spans="1:17">
      <c r="A257" t="s">
        <v>2096</v>
      </c>
      <c r="B257" t="s">
        <v>2097</v>
      </c>
      <c r="C257" t="s">
        <v>2098</v>
      </c>
      <c r="D257" t="s">
        <v>2099</v>
      </c>
      <c r="E257" t="s">
        <v>2100</v>
      </c>
      <c r="F257" t="s">
        <v>46</v>
      </c>
      <c r="G257" t="s">
        <v>101</v>
      </c>
      <c r="H257" t="s">
        <v>2101</v>
      </c>
      <c r="I257" t="s">
        <v>2102</v>
      </c>
      <c r="J257" t="s">
        <v>2103</v>
      </c>
      <c r="K257" t="s">
        <v>51</v>
      </c>
      <c r="L257" t="str">
        <f t="shared" ref="L257:L300" si="16">IF(OR(LEFT(G257,2)="高新"),"奎文",IF(LEFT(G257,2)="峡山","坊子",IF(LEFT(G257,2)="滨海","寒亭",LEFT(G257,2))))</f>
        <v>潍城</v>
      </c>
      <c r="M257" t="str">
        <f t="shared" si="13"/>
        <v>0715</v>
      </c>
      <c r="N257" t="str">
        <f>VLOOKUP(I257,累计派单!A:O,15,0)</f>
        <v>dw3_jk_wczhaoxiong</v>
      </c>
      <c r="O257">
        <f t="shared" si="14"/>
        <v>9</v>
      </c>
      <c r="P257" t="str">
        <f t="shared" si="15"/>
        <v>30天内</v>
      </c>
      <c r="Q257" t="str">
        <f>VLOOKUP(I:I,累计派单!A:M,13,0)</f>
        <v>家客铁通潍坊潍城-东风街城区装维组</v>
      </c>
    </row>
    <row r="258" ht="13.5" customHeight="1" spans="1:17">
      <c r="A258" t="s">
        <v>2104</v>
      </c>
      <c r="B258" t="s">
        <v>2105</v>
      </c>
      <c r="C258" t="s">
        <v>2106</v>
      </c>
      <c r="D258" t="s">
        <v>2107</v>
      </c>
      <c r="E258" t="s">
        <v>2108</v>
      </c>
      <c r="F258" t="s">
        <v>46</v>
      </c>
      <c r="G258" t="s">
        <v>110</v>
      </c>
      <c r="H258" t="s">
        <v>2109</v>
      </c>
      <c r="I258" t="s">
        <v>2110</v>
      </c>
      <c r="J258" t="s">
        <v>2111</v>
      </c>
      <c r="K258" t="s">
        <v>61</v>
      </c>
      <c r="L258" t="str">
        <f t="shared" si="16"/>
        <v>高密</v>
      </c>
      <c r="M258" t="str">
        <f t="shared" ref="M258:M300" si="17">TEXT(B258,"mmdd")</f>
        <v>0715</v>
      </c>
      <c r="N258" t="str">
        <f>VLOOKUP(I258,累计派单!A:O,15,0)</f>
        <v>dw3_jk_chenjinguang</v>
      </c>
      <c r="O258">
        <f t="shared" ref="O258:O300" si="18">IF(LEN(J258)&lt;2,0,DATEDIF(DATE(IF(MID(J258,9,2)="23",2023,2024),MID(J258,11,2),MID(J258,13,2)),B258,"d"))</f>
        <v>6</v>
      </c>
      <c r="P258" t="str">
        <f t="shared" ref="P258:P300" si="19">IF(O258=0,"无",IF(O258&lt;8,"7天内",IF(O258&lt;31,"30天内",IF(O258&lt;61,"60天内",IF(O258&lt;91,"90天内")))))</f>
        <v>7天内</v>
      </c>
      <c r="Q258" t="str">
        <f>VLOOKUP(I:I,累计派单!A:M,13,0)</f>
        <v>家客铁通潍坊高密-密水城区装维组</v>
      </c>
    </row>
    <row r="259" ht="13.5" customHeight="1" spans="1:17">
      <c r="A259" t="s">
        <v>2112</v>
      </c>
      <c r="B259" t="s">
        <v>2113</v>
      </c>
      <c r="C259" t="s">
        <v>2114</v>
      </c>
      <c r="D259" t="s">
        <v>2115</v>
      </c>
      <c r="E259" t="s">
        <v>2116</v>
      </c>
      <c r="F259" t="s">
        <v>46</v>
      </c>
      <c r="G259" t="s">
        <v>101</v>
      </c>
      <c r="H259" t="s">
        <v>2117</v>
      </c>
      <c r="I259" t="s">
        <v>2118</v>
      </c>
      <c r="J259" t="s">
        <v>2119</v>
      </c>
      <c r="K259" t="s">
        <v>51</v>
      </c>
      <c r="L259" t="str">
        <f t="shared" si="16"/>
        <v>潍城</v>
      </c>
      <c r="M259" t="str">
        <f t="shared" si="17"/>
        <v>0715</v>
      </c>
      <c r="N259" t="str">
        <f>VLOOKUP(I259,累计派单!A:O,15,0)</f>
        <v>dw3_jk_wcdingwenlong</v>
      </c>
      <c r="O259">
        <f t="shared" si="18"/>
        <v>35</v>
      </c>
      <c r="P259" t="str">
        <f t="shared" si="19"/>
        <v>60天内</v>
      </c>
      <c r="Q259" t="str">
        <f>VLOOKUP(I:I,累计派单!A:M,13,0)</f>
        <v>家客铁通潍坊潍城-和平路城区装维组</v>
      </c>
    </row>
    <row r="260" ht="13.5" customHeight="1" spans="1:17">
      <c r="A260" t="s">
        <v>2120</v>
      </c>
      <c r="B260" t="s">
        <v>2121</v>
      </c>
      <c r="C260" t="s">
        <v>2122</v>
      </c>
      <c r="D260" t="s">
        <v>2123</v>
      </c>
      <c r="E260" t="s">
        <v>2124</v>
      </c>
      <c r="F260" t="s">
        <v>46</v>
      </c>
      <c r="G260" t="s">
        <v>128</v>
      </c>
      <c r="H260" t="s">
        <v>2125</v>
      </c>
      <c r="I260" t="s">
        <v>2126</v>
      </c>
      <c r="J260" t="s">
        <v>2127</v>
      </c>
      <c r="K260" t="s">
        <v>61</v>
      </c>
      <c r="L260" t="str">
        <f t="shared" si="16"/>
        <v>寿光</v>
      </c>
      <c r="M260" t="str">
        <f t="shared" si="17"/>
        <v>0715</v>
      </c>
      <c r="N260" t="str">
        <f>VLOOKUP(I260,累计派单!A:O,15,0)</f>
        <v>dw3_jk_hanhaiyan</v>
      </c>
      <c r="O260">
        <f t="shared" si="18"/>
        <v>16</v>
      </c>
      <c r="P260" t="str">
        <f t="shared" si="19"/>
        <v>30天内</v>
      </c>
      <c r="Q260" t="str">
        <f>VLOOKUP(I:I,累计派单!A:M,13,0)</f>
        <v>家客铁通潍坊寿光-东城城区装维组</v>
      </c>
    </row>
    <row r="261" ht="13.5" customHeight="1" spans="1:17">
      <c r="A261" t="s">
        <v>2128</v>
      </c>
      <c r="B261" t="s">
        <v>2129</v>
      </c>
      <c r="C261" t="s">
        <v>2130</v>
      </c>
      <c r="D261" t="s">
        <v>2131</v>
      </c>
      <c r="E261" t="s">
        <v>2132</v>
      </c>
      <c r="F261" t="s">
        <v>46</v>
      </c>
      <c r="G261" t="s">
        <v>47</v>
      </c>
      <c r="H261" t="s">
        <v>2133</v>
      </c>
      <c r="I261" t="s">
        <v>2134</v>
      </c>
      <c r="J261" t="s">
        <v>2135</v>
      </c>
      <c r="K261" t="s">
        <v>51</v>
      </c>
      <c r="L261" t="str">
        <f t="shared" si="16"/>
        <v>诸城</v>
      </c>
      <c r="M261" t="str">
        <f t="shared" si="17"/>
        <v>0715</v>
      </c>
      <c r="N261" t="str">
        <f>VLOOKUP(I261,累计派单!A:O,15,0)</f>
        <v>dw3_jk_wanghai</v>
      </c>
      <c r="O261">
        <f t="shared" si="18"/>
        <v>37</v>
      </c>
      <c r="P261" t="str">
        <f t="shared" si="19"/>
        <v>60天内</v>
      </c>
      <c r="Q261" t="str">
        <f>VLOOKUP(I:I,累计派单!A:M,13,0)</f>
        <v>家客铁通潍坊诸城-枳沟乡镇装维组</v>
      </c>
    </row>
    <row r="262" ht="13.5" customHeight="1" spans="1:17">
      <c r="A262" t="s">
        <v>2136</v>
      </c>
      <c r="B262" t="s">
        <v>2137</v>
      </c>
      <c r="C262" t="s">
        <v>2138</v>
      </c>
      <c r="D262" t="s">
        <v>2139</v>
      </c>
      <c r="E262" t="s">
        <v>2140</v>
      </c>
      <c r="F262" t="s">
        <v>46</v>
      </c>
      <c r="G262" t="s">
        <v>110</v>
      </c>
      <c r="H262" t="s">
        <v>2141</v>
      </c>
      <c r="I262" t="s">
        <v>2142</v>
      </c>
      <c r="J262" t="s">
        <v>2143</v>
      </c>
      <c r="K262" t="s">
        <v>51</v>
      </c>
      <c r="L262" t="str">
        <f t="shared" si="16"/>
        <v>高密</v>
      </c>
      <c r="M262" t="str">
        <f t="shared" si="17"/>
        <v>0715</v>
      </c>
      <c r="N262" t="str">
        <f>VLOOKUP(I262,累计派单!A:O,15,0)</f>
        <v>dw3_jk_zhangjianhua</v>
      </c>
      <c r="O262">
        <f t="shared" si="18"/>
        <v>5</v>
      </c>
      <c r="P262" t="str">
        <f t="shared" si="19"/>
        <v>7天内</v>
      </c>
      <c r="Q262" t="str">
        <f>VLOOKUP(I:I,累计派单!A:M,13,0)</f>
        <v>家客铁通潍坊高密-醴泉城区装维组</v>
      </c>
    </row>
    <row r="263" ht="13.5" customHeight="1" spans="1:17">
      <c r="A263" t="s">
        <v>2144</v>
      </c>
      <c r="B263" t="s">
        <v>2145</v>
      </c>
      <c r="C263" t="s">
        <v>2146</v>
      </c>
      <c r="D263" t="s">
        <v>2147</v>
      </c>
      <c r="E263" t="s">
        <v>2148</v>
      </c>
      <c r="F263" t="s">
        <v>46</v>
      </c>
      <c r="G263" t="s">
        <v>128</v>
      </c>
      <c r="H263" t="s">
        <v>2149</v>
      </c>
      <c r="I263" t="s">
        <v>2150</v>
      </c>
      <c r="J263" t="s">
        <v>2151</v>
      </c>
      <c r="K263" t="s">
        <v>51</v>
      </c>
      <c r="L263" t="str">
        <f t="shared" si="16"/>
        <v>寿光</v>
      </c>
      <c r="M263" t="str">
        <f t="shared" si="17"/>
        <v>0715</v>
      </c>
      <c r="N263" t="str">
        <f>VLOOKUP(I263,累计派单!A:O,15,0)</f>
        <v>dw3_jk_lvxiang</v>
      </c>
      <c r="O263">
        <f t="shared" si="18"/>
        <v>51</v>
      </c>
      <c r="P263" t="str">
        <f t="shared" si="19"/>
        <v>60天内</v>
      </c>
      <c r="Q263" t="str">
        <f>VLOOKUP(I:I,累计派单!A:M,13,0)</f>
        <v>家客铁通潍坊寿光-洛城乡镇装维组</v>
      </c>
    </row>
    <row r="264" ht="13.5" customHeight="1" spans="1:17">
      <c r="A264" t="s">
        <v>2152</v>
      </c>
      <c r="B264" t="s">
        <v>2153</v>
      </c>
      <c r="C264" t="s">
        <v>2154</v>
      </c>
      <c r="D264" t="s">
        <v>2155</v>
      </c>
      <c r="E264" t="s">
        <v>2156</v>
      </c>
      <c r="F264" t="s">
        <v>46</v>
      </c>
      <c r="G264" t="s">
        <v>110</v>
      </c>
      <c r="H264" t="s">
        <v>2157</v>
      </c>
      <c r="I264" t="s">
        <v>2158</v>
      </c>
      <c r="J264" t="s">
        <v>2159</v>
      </c>
      <c r="K264" t="s">
        <v>51</v>
      </c>
      <c r="L264" t="str">
        <f t="shared" si="16"/>
        <v>高密</v>
      </c>
      <c r="M264" t="str">
        <f t="shared" si="17"/>
        <v>0715</v>
      </c>
      <c r="N264" t="str">
        <f>VLOOKUP(I264,累计派单!A:O,15,0)</f>
        <v>dw3_jk_gebin</v>
      </c>
      <c r="O264">
        <f t="shared" si="18"/>
        <v>2</v>
      </c>
      <c r="P264" t="str">
        <f t="shared" si="19"/>
        <v>7天内</v>
      </c>
      <c r="Q264" t="str">
        <f>VLOOKUP(I:I,累计派单!A:M,13,0)</f>
        <v>家客铁通潍坊高密-阚家乡镇装维组</v>
      </c>
    </row>
    <row r="265" ht="13.5" customHeight="1" spans="1:17">
      <c r="A265" t="s">
        <v>2160</v>
      </c>
      <c r="B265" t="s">
        <v>2161</v>
      </c>
      <c r="C265" t="s">
        <v>2162</v>
      </c>
      <c r="D265" t="s">
        <v>2163</v>
      </c>
      <c r="E265" t="s">
        <v>2164</v>
      </c>
      <c r="F265" t="s">
        <v>46</v>
      </c>
      <c r="G265" t="s">
        <v>137</v>
      </c>
      <c r="H265" t="s">
        <v>2165</v>
      </c>
      <c r="I265" t="s">
        <v>2166</v>
      </c>
      <c r="J265" t="s">
        <v>2167</v>
      </c>
      <c r="K265" t="s">
        <v>51</v>
      </c>
      <c r="L265" t="str">
        <f t="shared" si="16"/>
        <v>青州</v>
      </c>
      <c r="M265" t="str">
        <f t="shared" si="17"/>
        <v>0715</v>
      </c>
      <c r="N265" t="str">
        <f>VLOOKUP(I265,累计派单!A:O,15,0)</f>
        <v>dw3_jk_wangmu</v>
      </c>
      <c r="O265">
        <f t="shared" si="18"/>
        <v>44</v>
      </c>
      <c r="P265" t="str">
        <f t="shared" si="19"/>
        <v>60天内</v>
      </c>
      <c r="Q265" t="str">
        <f>VLOOKUP(I:I,累计派单!A:M,13,0)</f>
        <v>家客铁通潍坊青州-邵庄乡镇装维组</v>
      </c>
    </row>
    <row r="266" ht="13.5" customHeight="1" spans="1:17">
      <c r="A266" t="s">
        <v>2168</v>
      </c>
      <c r="B266" t="s">
        <v>2169</v>
      </c>
      <c r="C266" t="s">
        <v>2170</v>
      </c>
      <c r="D266" t="s">
        <v>2171</v>
      </c>
      <c r="E266" t="s">
        <v>2172</v>
      </c>
      <c r="F266" t="s">
        <v>46</v>
      </c>
      <c r="G266" t="s">
        <v>119</v>
      </c>
      <c r="H266" t="s">
        <v>2173</v>
      </c>
      <c r="I266" t="s">
        <v>2174</v>
      </c>
      <c r="J266" t="s">
        <v>2175</v>
      </c>
      <c r="K266" t="s">
        <v>51</v>
      </c>
      <c r="L266" t="str">
        <f t="shared" si="16"/>
        <v>寒亭</v>
      </c>
      <c r="M266" t="str">
        <f t="shared" si="17"/>
        <v>0715</v>
      </c>
      <c r="N266" t="str">
        <f>VLOOKUP(I266,累计派单!A:O,15,0)</f>
        <v>dw3_jk_sunpenghua</v>
      </c>
      <c r="O266">
        <f t="shared" si="18"/>
        <v>29</v>
      </c>
      <c r="P266" t="str">
        <f t="shared" si="19"/>
        <v>30天内</v>
      </c>
      <c r="Q266" t="str">
        <f>VLOOKUP(I:I,累计派单!A:M,13,0)</f>
        <v>家客铁通潍坊寒亭-固高乡镇装维组</v>
      </c>
    </row>
    <row r="267" ht="13.5" customHeight="1" spans="1:17">
      <c r="A267" t="s">
        <v>2176</v>
      </c>
      <c r="B267" t="s">
        <v>2177</v>
      </c>
      <c r="C267" t="s">
        <v>2178</v>
      </c>
      <c r="D267" t="s">
        <v>2179</v>
      </c>
      <c r="E267" t="s">
        <v>2180</v>
      </c>
      <c r="F267" t="s">
        <v>46</v>
      </c>
      <c r="G267" t="s">
        <v>128</v>
      </c>
      <c r="H267" t="s">
        <v>2181</v>
      </c>
      <c r="I267" t="s">
        <v>2182</v>
      </c>
      <c r="J267" t="s">
        <v>2183</v>
      </c>
      <c r="K267" t="s">
        <v>51</v>
      </c>
      <c r="L267" t="str">
        <f t="shared" si="16"/>
        <v>寿光</v>
      </c>
      <c r="M267" t="str">
        <f t="shared" si="17"/>
        <v>0715</v>
      </c>
      <c r="N267" t="str">
        <f>VLOOKUP(I267,累计派单!A:O,15,0)</f>
        <v>dw3_jk_mabohua</v>
      </c>
      <c r="O267">
        <f t="shared" si="18"/>
        <v>35</v>
      </c>
      <c r="P267" t="str">
        <f t="shared" si="19"/>
        <v>60天内</v>
      </c>
      <c r="Q267" t="str">
        <f>VLOOKUP(I:I,累计派单!A:M,13,0)</f>
        <v>家客铁通潍坊寿光-西城城区装维组</v>
      </c>
    </row>
    <row r="268" ht="13.5" customHeight="1" spans="1:17">
      <c r="A268" t="s">
        <v>2184</v>
      </c>
      <c r="B268" t="s">
        <v>2185</v>
      </c>
      <c r="C268" t="s">
        <v>2186</v>
      </c>
      <c r="D268" t="s">
        <v>2187</v>
      </c>
      <c r="E268" t="s">
        <v>2188</v>
      </c>
      <c r="F268" t="s">
        <v>46</v>
      </c>
      <c r="G268" t="s">
        <v>76</v>
      </c>
      <c r="H268" t="s">
        <v>2189</v>
      </c>
      <c r="I268" t="s">
        <v>2190</v>
      </c>
      <c r="J268" t="s">
        <v>2191</v>
      </c>
      <c r="K268" t="s">
        <v>51</v>
      </c>
      <c r="L268" t="str">
        <f t="shared" si="16"/>
        <v>奎文</v>
      </c>
      <c r="M268" t="str">
        <f t="shared" si="17"/>
        <v>0715</v>
      </c>
      <c r="N268" t="str">
        <f>VLOOKUP(I268,累计派单!A:O,15,0)</f>
        <v>dw3_ji_liguolei</v>
      </c>
      <c r="O268">
        <f t="shared" si="18"/>
        <v>18</v>
      </c>
      <c r="P268" t="str">
        <f t="shared" si="19"/>
        <v>30天内</v>
      </c>
      <c r="Q268" t="str">
        <f>VLOOKUP(I:I,累计派单!A:M,13,0)</f>
        <v>家客铁通潍坊奎文-鸢飞路城区装维组</v>
      </c>
    </row>
    <row r="269" ht="13.5" customHeight="1" spans="1:17">
      <c r="A269" t="s">
        <v>2192</v>
      </c>
      <c r="B269" t="s">
        <v>2193</v>
      </c>
      <c r="C269" t="s">
        <v>2194</v>
      </c>
      <c r="D269" t="s">
        <v>2195</v>
      </c>
      <c r="E269" t="s">
        <v>2196</v>
      </c>
      <c r="F269" t="s">
        <v>46</v>
      </c>
      <c r="G269" t="s">
        <v>47</v>
      </c>
      <c r="H269" t="s">
        <v>2197</v>
      </c>
      <c r="I269" t="s">
        <v>2198</v>
      </c>
      <c r="J269" t="s">
        <v>2199</v>
      </c>
      <c r="K269" t="s">
        <v>51</v>
      </c>
      <c r="L269" t="str">
        <f t="shared" si="16"/>
        <v>诸城</v>
      </c>
      <c r="M269" t="str">
        <f t="shared" si="17"/>
        <v>0715</v>
      </c>
      <c r="N269" t="str">
        <f>VLOOKUP(I269,累计派单!A:O,15,0)</f>
        <v>dw3_jk_xieyongjie</v>
      </c>
      <c r="O269">
        <f t="shared" si="18"/>
        <v>8</v>
      </c>
      <c r="P269" t="str">
        <f t="shared" si="19"/>
        <v>30天内</v>
      </c>
      <c r="Q269" t="str">
        <f>VLOOKUP(I:I,累计派单!A:M,13,0)</f>
        <v>家客铁通潍坊诸城-皇华乡镇装维组</v>
      </c>
    </row>
    <row r="270" ht="13.5" customHeight="1" spans="1:17">
      <c r="A270" t="s">
        <v>2200</v>
      </c>
      <c r="B270" t="s">
        <v>2201</v>
      </c>
      <c r="C270" t="s">
        <v>2202</v>
      </c>
      <c r="D270" t="s">
        <v>2203</v>
      </c>
      <c r="E270" t="s">
        <v>2204</v>
      </c>
      <c r="F270" t="s">
        <v>46</v>
      </c>
      <c r="G270" t="s">
        <v>146</v>
      </c>
      <c r="H270" t="s">
        <v>2205</v>
      </c>
      <c r="I270" t="s">
        <v>2206</v>
      </c>
      <c r="J270" t="s">
        <v>2207</v>
      </c>
      <c r="K270" t="s">
        <v>51</v>
      </c>
      <c r="L270" t="str">
        <f t="shared" si="16"/>
        <v>临朐</v>
      </c>
      <c r="M270" t="str">
        <f t="shared" si="17"/>
        <v>0716</v>
      </c>
      <c r="N270" t="str">
        <f>VLOOKUP(I270,累计派单!A:O,15,0)</f>
        <v>dw3_jk_wangzhaocun</v>
      </c>
      <c r="O270">
        <f t="shared" si="18"/>
        <v>4</v>
      </c>
      <c r="P270" t="str">
        <f t="shared" si="19"/>
        <v>7天内</v>
      </c>
      <c r="Q270" t="str">
        <f>VLOOKUP(I:I,累计派单!A:M,13,0)</f>
        <v>家客铁通潍坊临朐-辛寨乡镇装维组</v>
      </c>
    </row>
    <row r="271" ht="13.5" customHeight="1" spans="1:17">
      <c r="A271" t="s">
        <v>2208</v>
      </c>
      <c r="B271" t="s">
        <v>2209</v>
      </c>
      <c r="C271" t="s">
        <v>2210</v>
      </c>
      <c r="D271" t="s">
        <v>2211</v>
      </c>
      <c r="E271" t="s">
        <v>2212</v>
      </c>
      <c r="F271" t="s">
        <v>46</v>
      </c>
      <c r="G271" t="s">
        <v>57</v>
      </c>
      <c r="H271" t="s">
        <v>2213</v>
      </c>
      <c r="I271" t="s">
        <v>2214</v>
      </c>
      <c r="J271" t="s">
        <v>2215</v>
      </c>
      <c r="K271" t="s">
        <v>51</v>
      </c>
      <c r="L271" t="str">
        <f t="shared" si="16"/>
        <v>安丘</v>
      </c>
      <c r="M271" t="str">
        <f t="shared" si="17"/>
        <v>0716</v>
      </c>
      <c r="N271" t="str">
        <f>VLOOKUP(I271,累计派单!A:O,15,0)</f>
        <v>dw3_jk_yulongzhi</v>
      </c>
      <c r="O271">
        <f t="shared" si="18"/>
        <v>8</v>
      </c>
      <c r="P271" t="str">
        <f t="shared" si="19"/>
        <v>30天内</v>
      </c>
      <c r="Q271" t="str">
        <f>VLOOKUP(I:I,累计派单!A:M,13,0)</f>
        <v>家客铁通潍坊安丘-潍安路城区装维组</v>
      </c>
    </row>
    <row r="272" ht="13.5" customHeight="1" spans="1:17">
      <c r="A272" t="s">
        <v>2216</v>
      </c>
      <c r="B272" t="s">
        <v>2217</v>
      </c>
      <c r="C272" t="s">
        <v>2218</v>
      </c>
      <c r="D272" t="s">
        <v>2219</v>
      </c>
      <c r="E272" t="s">
        <v>2220</v>
      </c>
      <c r="F272" t="s">
        <v>46</v>
      </c>
      <c r="G272" t="s">
        <v>76</v>
      </c>
      <c r="H272" t="s">
        <v>2221</v>
      </c>
      <c r="I272" t="s">
        <v>2222</v>
      </c>
      <c r="J272" t="s">
        <v>2223</v>
      </c>
      <c r="K272" t="s">
        <v>51</v>
      </c>
      <c r="L272" t="str">
        <f t="shared" si="16"/>
        <v>奎文</v>
      </c>
      <c r="M272" t="str">
        <f t="shared" si="17"/>
        <v>0716</v>
      </c>
      <c r="N272" t="str">
        <f>VLOOKUP(I272,累计派单!A:O,15,0)</f>
        <v>dw3_jk_zhuwenjie</v>
      </c>
      <c r="O272">
        <f t="shared" si="18"/>
        <v>11</v>
      </c>
      <c r="P272" t="str">
        <f t="shared" si="19"/>
        <v>30天内</v>
      </c>
      <c r="Q272" t="str">
        <f>VLOOKUP(I:I,累计派单!A:M,13,0)</f>
        <v>家客铁通潍坊奎文-潍州路城区装维组</v>
      </c>
    </row>
    <row r="273" ht="13.5" customHeight="1" spans="1:17">
      <c r="A273" t="s">
        <v>2224</v>
      </c>
      <c r="B273" t="s">
        <v>2225</v>
      </c>
      <c r="C273" t="s">
        <v>2226</v>
      </c>
      <c r="D273" t="s">
        <v>2227</v>
      </c>
      <c r="E273" t="s">
        <v>2228</v>
      </c>
      <c r="F273" t="s">
        <v>46</v>
      </c>
      <c r="G273" t="s">
        <v>76</v>
      </c>
      <c r="H273" t="s">
        <v>2229</v>
      </c>
      <c r="I273" t="s">
        <v>2230</v>
      </c>
      <c r="J273" t="s">
        <v>2231</v>
      </c>
      <c r="K273" t="s">
        <v>61</v>
      </c>
      <c r="L273" t="str">
        <f t="shared" si="16"/>
        <v>奎文</v>
      </c>
      <c r="M273" t="str">
        <f t="shared" si="17"/>
        <v>0716</v>
      </c>
      <c r="N273" t="str">
        <f>VLOOKUP(I273,累计派单!A:O,15,0)</f>
        <v>dw3_jk_gaoshengshu</v>
      </c>
      <c r="O273">
        <f t="shared" si="18"/>
        <v>16</v>
      </c>
      <c r="P273" t="str">
        <f t="shared" si="19"/>
        <v>30天内</v>
      </c>
      <c r="Q273" t="str">
        <f>VLOOKUP(I:I,累计派单!A:M,13,0)</f>
        <v>家客铁通潍坊奎文-潍州路城区装维组</v>
      </c>
    </row>
    <row r="274" ht="13.5" customHeight="1" spans="1:17">
      <c r="A274" t="s">
        <v>2232</v>
      </c>
      <c r="B274" t="s">
        <v>2233</v>
      </c>
      <c r="C274" t="s">
        <v>2234</v>
      </c>
      <c r="D274" t="s">
        <v>2235</v>
      </c>
      <c r="E274" t="s">
        <v>2236</v>
      </c>
      <c r="F274" t="s">
        <v>46</v>
      </c>
      <c r="G274" t="s">
        <v>128</v>
      </c>
      <c r="H274" t="s">
        <v>2237</v>
      </c>
      <c r="I274" t="s">
        <v>2238</v>
      </c>
      <c r="J274" t="s">
        <v>2239</v>
      </c>
      <c r="K274" t="s">
        <v>61</v>
      </c>
      <c r="L274" t="str">
        <f t="shared" si="16"/>
        <v>寿光</v>
      </c>
      <c r="M274" t="str">
        <f t="shared" si="17"/>
        <v>0716</v>
      </c>
      <c r="N274" t="str">
        <f>VLOOKUP(I274,累计派单!A:O,15,0)</f>
        <v>dw3_jk_mabohua</v>
      </c>
      <c r="O274">
        <f t="shared" si="18"/>
        <v>49</v>
      </c>
      <c r="P274" t="str">
        <f t="shared" si="19"/>
        <v>60天内</v>
      </c>
      <c r="Q274" t="str">
        <f>VLOOKUP(I:I,累计派单!A:M,13,0)</f>
        <v>家客铁通潍坊寿光-西城城区装维组</v>
      </c>
    </row>
    <row r="275" ht="13.5" customHeight="1" spans="1:17">
      <c r="A275" t="s">
        <v>2240</v>
      </c>
      <c r="B275" t="s">
        <v>2241</v>
      </c>
      <c r="C275" t="s">
        <v>2242</v>
      </c>
      <c r="D275" t="s">
        <v>2243</v>
      </c>
      <c r="E275" t="s">
        <v>2244</v>
      </c>
      <c r="F275" t="s">
        <v>46</v>
      </c>
      <c r="G275" t="s">
        <v>128</v>
      </c>
      <c r="H275" t="s">
        <v>2245</v>
      </c>
      <c r="I275" t="s">
        <v>2246</v>
      </c>
      <c r="J275" t="s">
        <v>2247</v>
      </c>
      <c r="K275" t="s">
        <v>61</v>
      </c>
      <c r="L275" t="str">
        <f t="shared" si="16"/>
        <v>寿光</v>
      </c>
      <c r="M275" t="str">
        <f t="shared" si="17"/>
        <v>0716</v>
      </c>
      <c r="N275" t="str">
        <f>VLOOKUP(I275,累计派单!A:O,15,0)</f>
        <v>dw3_jk_liuyingjun</v>
      </c>
      <c r="O275">
        <f t="shared" si="18"/>
        <v>7</v>
      </c>
      <c r="P275" t="str">
        <f t="shared" si="19"/>
        <v>7天内</v>
      </c>
      <c r="Q275" t="str">
        <f>VLOOKUP(I:I,累计派单!A:M,13,0)</f>
        <v>家客铁通潍坊寿光-文家乡镇装维组</v>
      </c>
    </row>
    <row r="276" ht="13.5" customHeight="1" spans="1:17">
      <c r="A276" t="s">
        <v>2248</v>
      </c>
      <c r="B276" t="s">
        <v>2249</v>
      </c>
      <c r="C276" t="s">
        <v>2250</v>
      </c>
      <c r="D276" t="s">
        <v>2251</v>
      </c>
      <c r="E276" t="s">
        <v>2252</v>
      </c>
      <c r="F276" t="s">
        <v>46</v>
      </c>
      <c r="G276" t="s">
        <v>137</v>
      </c>
      <c r="H276" t="s">
        <v>2253</v>
      </c>
      <c r="I276" t="s">
        <v>2254</v>
      </c>
      <c r="J276" t="s">
        <v>2255</v>
      </c>
      <c r="K276" t="s">
        <v>61</v>
      </c>
      <c r="L276" t="str">
        <f t="shared" si="16"/>
        <v>青州</v>
      </c>
      <c r="M276" t="str">
        <f t="shared" si="17"/>
        <v>0716</v>
      </c>
      <c r="N276" t="str">
        <f>VLOOKUP(I276,累计派单!A:O,15,0)</f>
        <v>dw3_jk_shengguowei</v>
      </c>
      <c r="O276">
        <f t="shared" si="18"/>
        <v>16</v>
      </c>
      <c r="P276" t="str">
        <f t="shared" si="19"/>
        <v>30天内</v>
      </c>
      <c r="Q276" t="str">
        <f>VLOOKUP(I:I,累计派单!A:M,13,0)</f>
        <v>家客铁通潍坊青州-王府乡镇装维组</v>
      </c>
    </row>
    <row r="277" ht="13.5" customHeight="1" spans="1:17">
      <c r="A277" t="s">
        <v>2256</v>
      </c>
      <c r="B277" t="s">
        <v>2257</v>
      </c>
      <c r="C277" t="s">
        <v>2258</v>
      </c>
      <c r="D277" t="s">
        <v>2259</v>
      </c>
      <c r="E277" t="s">
        <v>2260</v>
      </c>
      <c r="F277" t="s">
        <v>46</v>
      </c>
      <c r="G277" t="s">
        <v>101</v>
      </c>
      <c r="H277" t="s">
        <v>2261</v>
      </c>
      <c r="I277" t="s">
        <v>2262</v>
      </c>
      <c r="J277" t="s">
        <v>2263</v>
      </c>
      <c r="K277" t="s">
        <v>61</v>
      </c>
      <c r="L277" t="str">
        <f t="shared" si="16"/>
        <v>潍城</v>
      </c>
      <c r="M277" t="str">
        <f t="shared" si="17"/>
        <v>0716</v>
      </c>
      <c r="N277" t="str">
        <f>VLOOKUP(I277,累计派单!A:O,15,0)</f>
        <v>dw3_jk_wcwangxiaohu</v>
      </c>
      <c r="O277">
        <f t="shared" si="18"/>
        <v>78</v>
      </c>
      <c r="P277" t="str">
        <f t="shared" si="19"/>
        <v>90天内</v>
      </c>
      <c r="Q277" t="str">
        <f>VLOOKUP(I:I,累计派单!A:M,13,0)</f>
        <v>家客铁通潍坊潍城-胜利街城区装维组</v>
      </c>
    </row>
    <row r="278" ht="13.5" customHeight="1" spans="1:17">
      <c r="A278" t="s">
        <v>2264</v>
      </c>
      <c r="B278" t="s">
        <v>2265</v>
      </c>
      <c r="C278" t="s">
        <v>2266</v>
      </c>
      <c r="D278" t="s">
        <v>2267</v>
      </c>
      <c r="E278" t="s">
        <v>2268</v>
      </c>
      <c r="F278" t="s">
        <v>46</v>
      </c>
      <c r="G278" t="s">
        <v>76</v>
      </c>
      <c r="H278" t="s">
        <v>2269</v>
      </c>
      <c r="I278" t="s">
        <v>2270</v>
      </c>
      <c r="J278" t="s">
        <v>2271</v>
      </c>
      <c r="K278" t="s">
        <v>61</v>
      </c>
      <c r="L278" t="str">
        <f t="shared" si="16"/>
        <v>奎文</v>
      </c>
      <c r="M278" t="str">
        <f t="shared" si="17"/>
        <v>0716</v>
      </c>
      <c r="N278" t="str">
        <f>VLOOKUP(I278,累计派单!A:O,15,0)</f>
        <v>dw3_jk_zhujianzhen</v>
      </c>
      <c r="O278">
        <f t="shared" si="18"/>
        <v>47</v>
      </c>
      <c r="P278" t="str">
        <f t="shared" si="19"/>
        <v>60天内</v>
      </c>
      <c r="Q278" t="str">
        <f>VLOOKUP(I:I,累计派单!A:M,13,0)</f>
        <v>家客铁通潍坊奎文-潍州路城区装维组</v>
      </c>
    </row>
    <row r="279" ht="13.5" customHeight="1" spans="1:17">
      <c r="A279" t="s">
        <v>2272</v>
      </c>
      <c r="B279" t="s">
        <v>2273</v>
      </c>
      <c r="C279" t="s">
        <v>2274</v>
      </c>
      <c r="D279" t="s">
        <v>2275</v>
      </c>
      <c r="E279" t="s">
        <v>2276</v>
      </c>
      <c r="F279" t="s">
        <v>46</v>
      </c>
      <c r="G279" t="s">
        <v>101</v>
      </c>
      <c r="H279" t="s">
        <v>2277</v>
      </c>
      <c r="I279" t="s">
        <v>2278</v>
      </c>
      <c r="J279" t="s">
        <v>2279</v>
      </c>
      <c r="K279" t="s">
        <v>61</v>
      </c>
      <c r="L279" t="str">
        <f t="shared" si="16"/>
        <v>潍城</v>
      </c>
      <c r="M279" t="str">
        <f t="shared" si="17"/>
        <v>0716</v>
      </c>
      <c r="N279" t="str">
        <f>VLOOKUP(I279,累计派单!A:O,15,0)</f>
        <v>dw3_jk_wangxuyou</v>
      </c>
      <c r="O279">
        <f t="shared" si="18"/>
        <v>59</v>
      </c>
      <c r="P279" t="str">
        <f t="shared" si="19"/>
        <v>60天内</v>
      </c>
      <c r="Q279" t="str">
        <f>VLOOKUP(I:I,累计派单!A:M,13,0)</f>
        <v>家客铁通潍坊潍城-豪德城区装维组</v>
      </c>
    </row>
    <row r="280" ht="13.5" customHeight="1" spans="1:17">
      <c r="A280" t="s">
        <v>2280</v>
      </c>
      <c r="B280" t="s">
        <v>2281</v>
      </c>
      <c r="C280" t="s">
        <v>2282</v>
      </c>
      <c r="D280" t="s">
        <v>2283</v>
      </c>
      <c r="E280" t="s">
        <v>2284</v>
      </c>
      <c r="F280" t="s">
        <v>46</v>
      </c>
      <c r="G280" t="s">
        <v>101</v>
      </c>
      <c r="H280" t="s">
        <v>2285</v>
      </c>
      <c r="I280" t="s">
        <v>2286</v>
      </c>
      <c r="J280" t="s">
        <v>2287</v>
      </c>
      <c r="K280" t="s">
        <v>61</v>
      </c>
      <c r="L280" t="str">
        <f t="shared" si="16"/>
        <v>潍城</v>
      </c>
      <c r="M280" t="str">
        <f t="shared" si="17"/>
        <v>0716</v>
      </c>
      <c r="N280" t="str">
        <f>VLOOKUP(I280,累计派单!A:O,15,0)</f>
        <v>dw3_jk_wcliupengfei</v>
      </c>
      <c r="O280">
        <f t="shared" si="18"/>
        <v>5</v>
      </c>
      <c r="P280" t="str">
        <f t="shared" si="19"/>
        <v>7天内</v>
      </c>
      <c r="Q280" t="str">
        <f>VLOOKUP(I:I,累计派单!A:M,13,0)</f>
        <v>家客铁通潍坊潍城-和平路城区装维组</v>
      </c>
    </row>
    <row r="281" ht="13.5" customHeight="1" spans="1:17">
      <c r="A281" t="s">
        <v>2288</v>
      </c>
      <c r="B281" t="s">
        <v>2289</v>
      </c>
      <c r="C281" t="s">
        <v>2290</v>
      </c>
      <c r="D281" t="s">
        <v>2291</v>
      </c>
      <c r="E281" t="s">
        <v>2292</v>
      </c>
      <c r="F281" t="s">
        <v>46</v>
      </c>
      <c r="G281" t="s">
        <v>47</v>
      </c>
      <c r="H281" t="s">
        <v>2293</v>
      </c>
      <c r="I281" t="s">
        <v>2294</v>
      </c>
      <c r="J281" t="s">
        <v>2295</v>
      </c>
      <c r="K281" t="s">
        <v>61</v>
      </c>
      <c r="L281" t="str">
        <f t="shared" si="16"/>
        <v>诸城</v>
      </c>
      <c r="M281" t="str">
        <f t="shared" si="17"/>
        <v>0716</v>
      </c>
      <c r="N281" t="str">
        <f>VLOOKUP(I281,累计派单!A:O,15,0)</f>
        <v>dw3_jk_yudongsheng</v>
      </c>
      <c r="O281">
        <f t="shared" si="18"/>
        <v>15</v>
      </c>
      <c r="P281" t="str">
        <f t="shared" si="19"/>
        <v>30天内</v>
      </c>
      <c r="Q281" t="str">
        <f>VLOOKUP(I:I,累计派单!A:M,13,0)</f>
        <v>家客铁通潍坊诸城-经开区乡镇装维组</v>
      </c>
    </row>
    <row r="282" ht="13.5" customHeight="1" spans="1:17">
      <c r="A282" t="s">
        <v>2296</v>
      </c>
      <c r="B282" t="s">
        <v>2297</v>
      </c>
      <c r="C282" t="s">
        <v>2298</v>
      </c>
      <c r="D282" t="s">
        <v>2299</v>
      </c>
      <c r="E282" t="s">
        <v>2300</v>
      </c>
      <c r="F282" t="s">
        <v>46</v>
      </c>
      <c r="G282" t="s">
        <v>137</v>
      </c>
      <c r="H282" t="s">
        <v>2301</v>
      </c>
      <c r="I282" t="s">
        <v>2302</v>
      </c>
      <c r="J282" t="s">
        <v>2303</v>
      </c>
      <c r="K282" t="s">
        <v>61</v>
      </c>
      <c r="L282" t="str">
        <f t="shared" si="16"/>
        <v>青州</v>
      </c>
      <c r="M282" t="str">
        <f t="shared" si="17"/>
        <v>0716</v>
      </c>
      <c r="N282" t="str">
        <f>VLOOKUP(I282,累计派单!A:O,15,0)</f>
        <v>dw3_jk_zhangzhao</v>
      </c>
      <c r="O282">
        <f t="shared" si="18"/>
        <v>5</v>
      </c>
      <c r="P282" t="str">
        <f t="shared" si="19"/>
        <v>7天内</v>
      </c>
      <c r="Q282" t="str">
        <f>VLOOKUP(I:I,累计派单!A:M,13,0)</f>
        <v>家客铁通潍坊青州-古城城区装维组</v>
      </c>
    </row>
    <row r="283" ht="13.5" customHeight="1" spans="1:17">
      <c r="A283" t="s">
        <v>2304</v>
      </c>
      <c r="B283" t="s">
        <v>2305</v>
      </c>
      <c r="C283" t="s">
        <v>2306</v>
      </c>
      <c r="D283" t="s">
        <v>2307</v>
      </c>
      <c r="E283" t="s">
        <v>2308</v>
      </c>
      <c r="F283" t="s">
        <v>46</v>
      </c>
      <c r="G283" t="s">
        <v>76</v>
      </c>
      <c r="H283" t="s">
        <v>2309</v>
      </c>
      <c r="I283" t="s">
        <v>2310</v>
      </c>
      <c r="J283" t="s">
        <v>2311</v>
      </c>
      <c r="K283" t="s">
        <v>61</v>
      </c>
      <c r="L283" t="str">
        <f t="shared" si="16"/>
        <v>奎文</v>
      </c>
      <c r="M283" t="str">
        <f t="shared" si="17"/>
        <v>0716</v>
      </c>
      <c r="N283" t="str">
        <f>VLOOKUP(I283,累计派单!A:O,15,0)</f>
        <v>dw3_jk_wangxiao</v>
      </c>
      <c r="O283">
        <f t="shared" si="18"/>
        <v>70</v>
      </c>
      <c r="P283" t="str">
        <f t="shared" si="19"/>
        <v>90天内</v>
      </c>
      <c r="Q283" t="str">
        <f>VLOOKUP(I:I,累计派单!A:M,13,0)</f>
        <v>家客铁通潍坊奎文-鸢飞路城区装维组</v>
      </c>
    </row>
  </sheetData>
  <autoFilter ref="A1:Q283">
    <extLst/>
  </autoFilter>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8374"/>
  <sheetViews>
    <sheetView zoomScale="85" zoomScaleNormal="85" workbookViewId="0">
      <pane ySplit="1" topLeftCell="A8351" activePane="bottomLeft" state="frozen"/>
      <selection/>
      <selection pane="bottomLeft" activeCell="K8382" sqref="K8382"/>
    </sheetView>
  </sheetViews>
  <sheetFormatPr defaultColWidth="9" defaultRowHeight="13.5"/>
  <cols>
    <col min="1" max="1" width="9" style="3" customWidth="1"/>
    <col min="2" max="2" width="18.25" style="31" customWidth="1"/>
    <col min="3" max="5" width="9" style="3" customWidth="1"/>
    <col min="6" max="6" width="12.925" style="3" customWidth="1"/>
    <col min="7" max="10" width="9" style="3" customWidth="1"/>
    <col min="11" max="11" width="12.925" style="3" customWidth="1"/>
    <col min="12" max="14" width="9" style="3" customWidth="1"/>
    <col min="15" max="15" width="24.875" style="3" customWidth="1"/>
    <col min="16" max="17" width="12.625" style="3" customWidth="1"/>
    <col min="18" max="19" width="9" style="3" customWidth="1"/>
  </cols>
  <sheetData>
    <row r="1" ht="14.25" customHeight="1" spans="1:19">
      <c r="A1" t="s">
        <v>2312</v>
      </c>
      <c r="B1" t="s">
        <v>2313</v>
      </c>
      <c r="C1" t="s">
        <v>2314</v>
      </c>
      <c r="D1" t="s">
        <v>2315</v>
      </c>
      <c r="E1" t="s">
        <v>2316</v>
      </c>
      <c r="F1" t="s">
        <v>2317</v>
      </c>
      <c r="G1" t="s">
        <v>2318</v>
      </c>
      <c r="H1" t="s">
        <v>2319</v>
      </c>
      <c r="I1" t="s">
        <v>2320</v>
      </c>
      <c r="J1" t="s">
        <v>2321</v>
      </c>
      <c r="K1" t="s">
        <v>2322</v>
      </c>
      <c r="L1" t="s">
        <v>2323</v>
      </c>
      <c r="M1" t="s">
        <v>2324</v>
      </c>
      <c r="N1" t="s">
        <v>2325</v>
      </c>
      <c r="O1" t="s">
        <v>2326</v>
      </c>
      <c r="P1" t="s">
        <v>2327</v>
      </c>
      <c r="Q1" t="s">
        <v>2328</v>
      </c>
      <c r="R1" s="32" t="str">
        <f t="shared" ref="R1:R64" si="0">IF(OR(LEFT(L1,2)="高新"),"奎文",IF(LEFT(L1,2)="峡山","坊子",IF(LEFT(L1,2)="滨海","寒亭",LEFT(L1,2))))</f>
        <v>新小</v>
      </c>
      <c r="S1" t="str">
        <f t="shared" ref="S1:S64" si="1">TEXT(B1,"mmdd")</f>
        <v>派单时间</v>
      </c>
    </row>
    <row r="2" spans="1:19">
      <c r="A2" t="s">
        <v>2329</v>
      </c>
      <c r="B2" t="s">
        <v>2330</v>
      </c>
      <c r="C2" t="s">
        <v>46</v>
      </c>
      <c r="D2" t="s">
        <v>2331</v>
      </c>
      <c r="E2" t="s">
        <v>2332</v>
      </c>
      <c r="F2" t="s">
        <v>2333</v>
      </c>
      <c r="G2" t="s">
        <v>2334</v>
      </c>
      <c r="H2" t="s">
        <v>2335</v>
      </c>
      <c r="I2" t="s">
        <v>2336</v>
      </c>
      <c r="J2" t="s">
        <v>2337</v>
      </c>
      <c r="K2" t="s">
        <v>2338</v>
      </c>
      <c r="L2" t="s">
        <v>137</v>
      </c>
      <c r="M2" t="s">
        <v>2339</v>
      </c>
      <c r="N2" t="s">
        <v>2340</v>
      </c>
      <c r="O2" t="s">
        <v>2341</v>
      </c>
      <c r="P2" t="s">
        <v>2342</v>
      </c>
      <c r="R2" t="str">
        <f t="shared" si="0"/>
        <v>青州</v>
      </c>
      <c r="S2" t="str">
        <f t="shared" si="1"/>
        <v>0703</v>
      </c>
    </row>
    <row r="3" spans="1:19">
      <c r="A3" t="s">
        <v>2343</v>
      </c>
      <c r="B3" t="s">
        <v>2344</v>
      </c>
      <c r="C3" t="s">
        <v>46</v>
      </c>
      <c r="D3" t="s">
        <v>2345</v>
      </c>
      <c r="E3" t="s">
        <v>2346</v>
      </c>
      <c r="F3" t="s">
        <v>2347</v>
      </c>
      <c r="G3" t="s">
        <v>2348</v>
      </c>
      <c r="H3" t="s">
        <v>2349</v>
      </c>
      <c r="I3" t="s">
        <v>2350</v>
      </c>
      <c r="J3" t="s">
        <v>2351</v>
      </c>
      <c r="K3" t="s">
        <v>2352</v>
      </c>
      <c r="L3" t="s">
        <v>57</v>
      </c>
      <c r="M3" t="s">
        <v>2353</v>
      </c>
      <c r="N3" t="s">
        <v>2354</v>
      </c>
      <c r="O3" t="s">
        <v>2355</v>
      </c>
      <c r="P3" t="s">
        <v>2356</v>
      </c>
      <c r="R3" t="str">
        <f t="shared" si="0"/>
        <v>安丘</v>
      </c>
      <c r="S3" t="str">
        <f t="shared" si="1"/>
        <v>0703</v>
      </c>
    </row>
    <row r="4" spans="1:19">
      <c r="A4" t="s">
        <v>2357</v>
      </c>
      <c r="B4" t="s">
        <v>2358</v>
      </c>
      <c r="C4" t="s">
        <v>46</v>
      </c>
      <c r="D4" t="s">
        <v>2359</v>
      </c>
      <c r="E4" t="s">
        <v>2360</v>
      </c>
      <c r="F4" t="s">
        <v>2361</v>
      </c>
      <c r="G4" t="s">
        <v>2362</v>
      </c>
      <c r="H4" t="s">
        <v>2363</v>
      </c>
      <c r="I4" t="s">
        <v>2364</v>
      </c>
      <c r="J4" t="s">
        <v>2365</v>
      </c>
      <c r="K4" t="s">
        <v>2366</v>
      </c>
      <c r="L4" t="s">
        <v>57</v>
      </c>
      <c r="M4" t="s">
        <v>2367</v>
      </c>
      <c r="N4" t="s">
        <v>2368</v>
      </c>
      <c r="O4" t="s">
        <v>2369</v>
      </c>
      <c r="P4" t="s">
        <v>2370</v>
      </c>
      <c r="Q4" t="s">
        <v>2371</v>
      </c>
      <c r="R4" t="str">
        <f t="shared" si="0"/>
        <v>安丘</v>
      </c>
      <c r="S4" t="str">
        <f t="shared" si="1"/>
        <v>0703</v>
      </c>
    </row>
    <row r="5" spans="1:19">
      <c r="A5" t="s">
        <v>2372</v>
      </c>
      <c r="B5" t="s">
        <v>2373</v>
      </c>
      <c r="C5" t="s">
        <v>46</v>
      </c>
      <c r="D5" t="s">
        <v>2374</v>
      </c>
      <c r="E5" t="s">
        <v>2360</v>
      </c>
      <c r="F5" t="s">
        <v>2375</v>
      </c>
      <c r="G5" t="s">
        <v>2376</v>
      </c>
      <c r="H5" t="s">
        <v>2377</v>
      </c>
      <c r="I5" t="s">
        <v>2378</v>
      </c>
      <c r="J5" t="s">
        <v>2379</v>
      </c>
      <c r="K5" t="s">
        <v>2380</v>
      </c>
      <c r="L5" t="s">
        <v>110</v>
      </c>
      <c r="M5" t="s">
        <v>2381</v>
      </c>
      <c r="N5" t="s">
        <v>2382</v>
      </c>
      <c r="O5" t="s">
        <v>2383</v>
      </c>
      <c r="P5" t="s">
        <v>2384</v>
      </c>
      <c r="R5" t="str">
        <f t="shared" si="0"/>
        <v>高密</v>
      </c>
      <c r="S5" t="str">
        <f t="shared" si="1"/>
        <v>0703</v>
      </c>
    </row>
    <row r="6" spans="1:19">
      <c r="A6" t="s">
        <v>2385</v>
      </c>
      <c r="B6" t="s">
        <v>2386</v>
      </c>
      <c r="C6" t="s">
        <v>46</v>
      </c>
      <c r="D6" t="s">
        <v>2387</v>
      </c>
      <c r="E6" t="s">
        <v>2388</v>
      </c>
      <c r="F6" t="s">
        <v>2389</v>
      </c>
      <c r="G6" t="s">
        <v>2390</v>
      </c>
      <c r="H6" t="s">
        <v>2391</v>
      </c>
      <c r="I6" t="s">
        <v>2392</v>
      </c>
      <c r="J6" t="s">
        <v>2393</v>
      </c>
      <c r="K6" t="s">
        <v>2394</v>
      </c>
      <c r="L6" t="s">
        <v>137</v>
      </c>
      <c r="M6" t="s">
        <v>2395</v>
      </c>
      <c r="N6" t="s">
        <v>2396</v>
      </c>
      <c r="O6" t="s">
        <v>2397</v>
      </c>
      <c r="P6" t="s">
        <v>2398</v>
      </c>
      <c r="Q6" t="s">
        <v>2399</v>
      </c>
      <c r="R6" t="str">
        <f t="shared" si="0"/>
        <v>青州</v>
      </c>
      <c r="S6" t="str">
        <f t="shared" si="1"/>
        <v>0703</v>
      </c>
    </row>
    <row r="7" spans="1:19">
      <c r="A7" t="s">
        <v>2400</v>
      </c>
      <c r="B7" t="s">
        <v>2401</v>
      </c>
      <c r="C7" t="s">
        <v>46</v>
      </c>
      <c r="D7" t="s">
        <v>2402</v>
      </c>
      <c r="E7" t="s">
        <v>2360</v>
      </c>
      <c r="F7" t="s">
        <v>2403</v>
      </c>
      <c r="G7" t="s">
        <v>2404</v>
      </c>
      <c r="H7" t="s">
        <v>2405</v>
      </c>
      <c r="I7" t="s">
        <v>2350</v>
      </c>
      <c r="J7" t="s">
        <v>2406</v>
      </c>
      <c r="K7" t="s">
        <v>2407</v>
      </c>
      <c r="L7" t="s">
        <v>76</v>
      </c>
      <c r="M7" t="s">
        <v>2408</v>
      </c>
      <c r="N7" t="s">
        <v>2396</v>
      </c>
      <c r="O7" t="s">
        <v>2409</v>
      </c>
      <c r="P7" t="s">
        <v>2410</v>
      </c>
      <c r="Q7" t="s">
        <v>2411</v>
      </c>
      <c r="R7" t="str">
        <f t="shared" si="0"/>
        <v>奎文</v>
      </c>
      <c r="S7" t="str">
        <f t="shared" si="1"/>
        <v>0703</v>
      </c>
    </row>
    <row r="8" spans="1:19">
      <c r="A8" t="s">
        <v>2412</v>
      </c>
      <c r="B8" t="s">
        <v>2413</v>
      </c>
      <c r="C8" t="s">
        <v>46</v>
      </c>
      <c r="D8" t="s">
        <v>2414</v>
      </c>
      <c r="E8" t="s">
        <v>2388</v>
      </c>
      <c r="F8" t="s">
        <v>2415</v>
      </c>
      <c r="G8" t="s">
        <v>2416</v>
      </c>
      <c r="H8" t="s">
        <v>2417</v>
      </c>
      <c r="I8" t="s">
        <v>2392</v>
      </c>
      <c r="J8" t="s">
        <v>2418</v>
      </c>
      <c r="K8" t="s">
        <v>2419</v>
      </c>
      <c r="L8" t="s">
        <v>146</v>
      </c>
      <c r="M8" t="s">
        <v>2420</v>
      </c>
      <c r="N8" t="s">
        <v>2421</v>
      </c>
      <c r="O8" t="s">
        <v>2422</v>
      </c>
      <c r="P8" t="s">
        <v>2423</v>
      </c>
      <c r="R8" t="str">
        <f t="shared" si="0"/>
        <v>临朐</v>
      </c>
      <c r="S8" t="str">
        <f t="shared" si="1"/>
        <v>0703</v>
      </c>
    </row>
    <row r="9" spans="1:19">
      <c r="A9" t="s">
        <v>2424</v>
      </c>
      <c r="B9" t="s">
        <v>2425</v>
      </c>
      <c r="C9" t="s">
        <v>46</v>
      </c>
      <c r="D9" t="s">
        <v>2426</v>
      </c>
      <c r="E9" t="s">
        <v>2427</v>
      </c>
      <c r="F9" t="s">
        <v>2428</v>
      </c>
      <c r="G9" t="s">
        <v>2429</v>
      </c>
      <c r="H9" t="s">
        <v>2430</v>
      </c>
      <c r="I9" t="s">
        <v>2336</v>
      </c>
      <c r="J9" t="s">
        <v>2431</v>
      </c>
      <c r="K9" t="s">
        <v>2432</v>
      </c>
      <c r="L9" t="s">
        <v>57</v>
      </c>
      <c r="M9" t="s">
        <v>2433</v>
      </c>
      <c r="N9" t="s">
        <v>2421</v>
      </c>
      <c r="O9" t="s">
        <v>2434</v>
      </c>
      <c r="P9" t="s">
        <v>2435</v>
      </c>
      <c r="R9" t="str">
        <f t="shared" si="0"/>
        <v>安丘</v>
      </c>
      <c r="S9" t="str">
        <f t="shared" si="1"/>
        <v>0703</v>
      </c>
    </row>
    <row r="10" spans="1:19">
      <c r="A10" t="s">
        <v>2436</v>
      </c>
      <c r="B10" t="s">
        <v>2437</v>
      </c>
      <c r="C10" t="s">
        <v>46</v>
      </c>
      <c r="D10" t="s">
        <v>2438</v>
      </c>
      <c r="E10" t="s">
        <v>2360</v>
      </c>
      <c r="F10" t="s">
        <v>2439</v>
      </c>
      <c r="G10" t="s">
        <v>2440</v>
      </c>
      <c r="H10" t="s">
        <v>2363</v>
      </c>
      <c r="I10" t="s">
        <v>2364</v>
      </c>
      <c r="J10" t="s">
        <v>2441</v>
      </c>
      <c r="K10" t="s">
        <v>2442</v>
      </c>
      <c r="L10" t="s">
        <v>146</v>
      </c>
      <c r="M10" t="s">
        <v>2420</v>
      </c>
      <c r="N10" t="s">
        <v>2368</v>
      </c>
      <c r="O10" t="s">
        <v>2443</v>
      </c>
      <c r="P10" t="s">
        <v>2444</v>
      </c>
      <c r="Q10" t="s">
        <v>2445</v>
      </c>
      <c r="R10" t="str">
        <f t="shared" si="0"/>
        <v>临朐</v>
      </c>
      <c r="S10" t="str">
        <f t="shared" si="1"/>
        <v>0703</v>
      </c>
    </row>
    <row r="11" spans="1:19">
      <c r="A11" t="s">
        <v>49</v>
      </c>
      <c r="B11" t="s">
        <v>2446</v>
      </c>
      <c r="C11" t="s">
        <v>46</v>
      </c>
      <c r="D11" t="s">
        <v>2447</v>
      </c>
      <c r="E11" t="s">
        <v>2388</v>
      </c>
      <c r="F11" t="s">
        <v>2448</v>
      </c>
      <c r="G11" t="s">
        <v>2449</v>
      </c>
      <c r="H11" t="s">
        <v>2450</v>
      </c>
      <c r="I11" t="s">
        <v>2451</v>
      </c>
      <c r="J11" t="s">
        <v>2452</v>
      </c>
      <c r="K11" t="s">
        <v>2453</v>
      </c>
      <c r="L11" t="s">
        <v>47</v>
      </c>
      <c r="M11" t="s">
        <v>2454</v>
      </c>
      <c r="N11" t="s">
        <v>2455</v>
      </c>
      <c r="O11" t="s">
        <v>2456</v>
      </c>
      <c r="P11" t="s">
        <v>2457</v>
      </c>
      <c r="Q11" t="s">
        <v>2458</v>
      </c>
      <c r="R11" t="str">
        <f t="shared" si="0"/>
        <v>诸城</v>
      </c>
      <c r="S11" t="str">
        <f t="shared" si="1"/>
        <v>0703</v>
      </c>
    </row>
    <row r="12" spans="1:19">
      <c r="A12" t="s">
        <v>2459</v>
      </c>
      <c r="B12" t="s">
        <v>2460</v>
      </c>
      <c r="C12" t="s">
        <v>46</v>
      </c>
      <c r="D12" t="s">
        <v>2461</v>
      </c>
      <c r="E12" t="s">
        <v>2360</v>
      </c>
      <c r="F12" t="s">
        <v>2462</v>
      </c>
      <c r="G12" t="s">
        <v>2463</v>
      </c>
      <c r="H12" t="s">
        <v>2464</v>
      </c>
      <c r="I12" t="s">
        <v>2465</v>
      </c>
      <c r="J12" t="s">
        <v>2466</v>
      </c>
      <c r="K12" t="s">
        <v>2467</v>
      </c>
      <c r="L12" t="s">
        <v>187</v>
      </c>
      <c r="M12" t="s">
        <v>2468</v>
      </c>
      <c r="O12" t="s">
        <v>2469</v>
      </c>
      <c r="P12" t="s">
        <v>2470</v>
      </c>
      <c r="Q12" t="s">
        <v>2471</v>
      </c>
      <c r="R12" t="str">
        <f t="shared" si="0"/>
        <v>坊子</v>
      </c>
      <c r="S12" t="str">
        <f t="shared" si="1"/>
        <v>0703</v>
      </c>
    </row>
    <row r="13" spans="1:19">
      <c r="A13" t="s">
        <v>2472</v>
      </c>
      <c r="B13" t="s">
        <v>2473</v>
      </c>
      <c r="C13" t="s">
        <v>46</v>
      </c>
      <c r="D13" t="s">
        <v>2474</v>
      </c>
      <c r="E13" t="s">
        <v>2360</v>
      </c>
      <c r="F13" t="s">
        <v>2475</v>
      </c>
      <c r="G13" t="s">
        <v>2476</v>
      </c>
      <c r="H13" t="s">
        <v>2477</v>
      </c>
      <c r="I13" t="s">
        <v>2364</v>
      </c>
      <c r="J13" t="s">
        <v>2478</v>
      </c>
      <c r="K13" t="s">
        <v>2479</v>
      </c>
      <c r="L13" t="s">
        <v>146</v>
      </c>
      <c r="M13" t="s">
        <v>2420</v>
      </c>
      <c r="N13" t="s">
        <v>2480</v>
      </c>
      <c r="O13" t="s">
        <v>2481</v>
      </c>
      <c r="P13" t="s">
        <v>2482</v>
      </c>
      <c r="Q13" t="s">
        <v>2483</v>
      </c>
      <c r="R13" t="str">
        <f t="shared" si="0"/>
        <v>临朐</v>
      </c>
      <c r="S13" t="str">
        <f t="shared" si="1"/>
        <v>0703</v>
      </c>
    </row>
    <row r="14" spans="1:19">
      <c r="A14" t="s">
        <v>2484</v>
      </c>
      <c r="B14" t="s">
        <v>2485</v>
      </c>
      <c r="C14" t="s">
        <v>46</v>
      </c>
      <c r="D14" t="s">
        <v>2486</v>
      </c>
      <c r="E14" t="s">
        <v>2360</v>
      </c>
      <c r="F14" t="s">
        <v>2487</v>
      </c>
      <c r="G14" t="s">
        <v>2488</v>
      </c>
      <c r="H14" t="s">
        <v>2489</v>
      </c>
      <c r="I14" t="s">
        <v>2364</v>
      </c>
      <c r="J14" t="s">
        <v>2490</v>
      </c>
      <c r="K14" t="s">
        <v>2491</v>
      </c>
      <c r="L14" t="s">
        <v>57</v>
      </c>
      <c r="M14" t="s">
        <v>2492</v>
      </c>
      <c r="N14" t="s">
        <v>2368</v>
      </c>
      <c r="O14" t="s">
        <v>2493</v>
      </c>
      <c r="P14" t="s">
        <v>2494</v>
      </c>
      <c r="Q14" t="s">
        <v>2495</v>
      </c>
      <c r="R14" t="str">
        <f t="shared" si="0"/>
        <v>安丘</v>
      </c>
      <c r="S14" t="str">
        <f t="shared" si="1"/>
        <v>0703</v>
      </c>
    </row>
    <row r="15" spans="1:19">
      <c r="A15" t="s">
        <v>2496</v>
      </c>
      <c r="B15" t="s">
        <v>2497</v>
      </c>
      <c r="C15" t="s">
        <v>46</v>
      </c>
      <c r="D15" t="s">
        <v>2498</v>
      </c>
      <c r="E15" t="s">
        <v>2499</v>
      </c>
      <c r="F15" t="s">
        <v>2500</v>
      </c>
      <c r="G15" t="s">
        <v>2501</v>
      </c>
      <c r="H15" t="s">
        <v>2502</v>
      </c>
      <c r="I15" t="s">
        <v>2503</v>
      </c>
      <c r="J15" t="s">
        <v>2504</v>
      </c>
      <c r="K15" t="s">
        <v>2505</v>
      </c>
      <c r="L15" t="s">
        <v>146</v>
      </c>
      <c r="M15" t="s">
        <v>2420</v>
      </c>
      <c r="N15" t="s">
        <v>2421</v>
      </c>
      <c r="O15" t="s">
        <v>2506</v>
      </c>
      <c r="P15" t="s">
        <v>2507</v>
      </c>
      <c r="R15" t="str">
        <f t="shared" si="0"/>
        <v>临朐</v>
      </c>
      <c r="S15" t="str">
        <f t="shared" si="1"/>
        <v>0703</v>
      </c>
    </row>
    <row r="16" spans="1:19">
      <c r="A16" t="s">
        <v>2508</v>
      </c>
      <c r="B16" t="s">
        <v>2509</v>
      </c>
      <c r="C16" t="s">
        <v>46</v>
      </c>
      <c r="D16" t="s">
        <v>2510</v>
      </c>
      <c r="E16" t="s">
        <v>2427</v>
      </c>
      <c r="F16" t="s">
        <v>2511</v>
      </c>
      <c r="G16" t="s">
        <v>2512</v>
      </c>
      <c r="H16" t="s">
        <v>2513</v>
      </c>
      <c r="I16" t="s">
        <v>2336</v>
      </c>
      <c r="J16" t="s">
        <v>2514</v>
      </c>
      <c r="K16" t="s">
        <v>2515</v>
      </c>
      <c r="L16" t="s">
        <v>76</v>
      </c>
      <c r="M16" t="s">
        <v>2516</v>
      </c>
      <c r="N16" t="s">
        <v>2354</v>
      </c>
      <c r="O16" t="s">
        <v>2517</v>
      </c>
      <c r="P16" t="s">
        <v>2518</v>
      </c>
      <c r="Q16" t="s">
        <v>2519</v>
      </c>
      <c r="R16" t="str">
        <f t="shared" si="0"/>
        <v>奎文</v>
      </c>
      <c r="S16" t="str">
        <f t="shared" si="1"/>
        <v>0703</v>
      </c>
    </row>
    <row r="17" spans="1:19">
      <c r="A17" t="s">
        <v>2520</v>
      </c>
      <c r="B17" t="s">
        <v>2521</v>
      </c>
      <c r="C17" t="s">
        <v>46</v>
      </c>
      <c r="D17" t="s">
        <v>2522</v>
      </c>
      <c r="E17" t="s">
        <v>2499</v>
      </c>
      <c r="F17" t="s">
        <v>2523</v>
      </c>
      <c r="G17" t="s">
        <v>2524</v>
      </c>
      <c r="H17" t="s">
        <v>2525</v>
      </c>
      <c r="I17" t="s">
        <v>2350</v>
      </c>
      <c r="J17" t="s">
        <v>2526</v>
      </c>
      <c r="K17" t="s">
        <v>2527</v>
      </c>
      <c r="L17" t="s">
        <v>76</v>
      </c>
      <c r="M17" t="s">
        <v>2528</v>
      </c>
      <c r="N17" t="s">
        <v>2529</v>
      </c>
      <c r="O17" t="s">
        <v>2530</v>
      </c>
      <c r="P17" t="s">
        <v>2531</v>
      </c>
      <c r="Q17" t="s">
        <v>2532</v>
      </c>
      <c r="R17" t="str">
        <f t="shared" si="0"/>
        <v>奎文</v>
      </c>
      <c r="S17" t="str">
        <f t="shared" si="1"/>
        <v>0703</v>
      </c>
    </row>
    <row r="18" spans="1:19">
      <c r="A18" t="s">
        <v>2533</v>
      </c>
      <c r="B18" t="s">
        <v>2534</v>
      </c>
      <c r="C18" t="s">
        <v>46</v>
      </c>
      <c r="D18" t="s">
        <v>2535</v>
      </c>
      <c r="E18" t="s">
        <v>2499</v>
      </c>
      <c r="F18" t="s">
        <v>2536</v>
      </c>
      <c r="G18" t="s">
        <v>2537</v>
      </c>
      <c r="H18" t="s">
        <v>2538</v>
      </c>
      <c r="I18" t="s">
        <v>2350</v>
      </c>
      <c r="J18" t="s">
        <v>2539</v>
      </c>
      <c r="K18" t="s">
        <v>2540</v>
      </c>
      <c r="L18" t="s">
        <v>76</v>
      </c>
      <c r="M18" t="s">
        <v>2528</v>
      </c>
      <c r="O18" t="s">
        <v>2541</v>
      </c>
      <c r="P18" t="s">
        <v>2542</v>
      </c>
      <c r="Q18" t="s">
        <v>2543</v>
      </c>
      <c r="R18" t="str">
        <f t="shared" si="0"/>
        <v>奎文</v>
      </c>
      <c r="S18" t="str">
        <f t="shared" si="1"/>
        <v>0703</v>
      </c>
    </row>
    <row r="19" spans="1:19">
      <c r="A19" t="s">
        <v>2544</v>
      </c>
      <c r="B19" t="s">
        <v>2545</v>
      </c>
      <c r="C19" t="s">
        <v>46</v>
      </c>
      <c r="D19" t="s">
        <v>2546</v>
      </c>
      <c r="E19" t="s">
        <v>2360</v>
      </c>
      <c r="F19" t="s">
        <v>2547</v>
      </c>
      <c r="G19" t="s">
        <v>2548</v>
      </c>
      <c r="H19" t="s">
        <v>2549</v>
      </c>
      <c r="I19" t="s">
        <v>2350</v>
      </c>
      <c r="J19" t="s">
        <v>2550</v>
      </c>
      <c r="K19" t="s">
        <v>2551</v>
      </c>
      <c r="L19" t="s">
        <v>57</v>
      </c>
      <c r="M19" t="s">
        <v>2552</v>
      </c>
      <c r="O19" t="s">
        <v>2553</v>
      </c>
      <c r="P19" t="s">
        <v>2554</v>
      </c>
      <c r="R19" t="str">
        <f t="shared" si="0"/>
        <v>安丘</v>
      </c>
      <c r="S19" t="str">
        <f t="shared" si="1"/>
        <v>0703</v>
      </c>
    </row>
    <row r="20" spans="1:19">
      <c r="A20" t="s">
        <v>2555</v>
      </c>
      <c r="B20" t="s">
        <v>2556</v>
      </c>
      <c r="C20" t="s">
        <v>46</v>
      </c>
      <c r="D20" t="s">
        <v>2557</v>
      </c>
      <c r="E20" t="s">
        <v>2360</v>
      </c>
      <c r="F20" t="s">
        <v>2558</v>
      </c>
      <c r="G20" t="s">
        <v>2559</v>
      </c>
      <c r="H20" t="s">
        <v>2560</v>
      </c>
      <c r="I20" t="s">
        <v>2350</v>
      </c>
      <c r="J20" t="s">
        <v>2561</v>
      </c>
      <c r="K20" t="s">
        <v>2562</v>
      </c>
      <c r="L20" t="s">
        <v>57</v>
      </c>
      <c r="M20" t="s">
        <v>2563</v>
      </c>
      <c r="N20" t="s">
        <v>2564</v>
      </c>
      <c r="O20" t="s">
        <v>2565</v>
      </c>
      <c r="P20" t="s">
        <v>2566</v>
      </c>
      <c r="R20" t="str">
        <f t="shared" si="0"/>
        <v>安丘</v>
      </c>
      <c r="S20" t="str">
        <f t="shared" si="1"/>
        <v>0703</v>
      </c>
    </row>
    <row r="21" spans="1:19">
      <c r="A21" t="s">
        <v>2567</v>
      </c>
      <c r="B21" t="s">
        <v>2568</v>
      </c>
      <c r="C21" t="s">
        <v>46</v>
      </c>
      <c r="D21" t="s">
        <v>2569</v>
      </c>
      <c r="E21" t="s">
        <v>2360</v>
      </c>
      <c r="F21" t="s">
        <v>2570</v>
      </c>
      <c r="G21" t="s">
        <v>2571</v>
      </c>
      <c r="H21" t="s">
        <v>2572</v>
      </c>
      <c r="I21" t="s">
        <v>2350</v>
      </c>
      <c r="J21" t="s">
        <v>2573</v>
      </c>
      <c r="K21" t="s">
        <v>2574</v>
      </c>
      <c r="L21" t="s">
        <v>110</v>
      </c>
      <c r="M21" t="s">
        <v>2575</v>
      </c>
      <c r="N21" t="s">
        <v>2564</v>
      </c>
      <c r="O21" t="s">
        <v>2576</v>
      </c>
      <c r="P21" t="s">
        <v>2577</v>
      </c>
      <c r="Q21" t="s">
        <v>2578</v>
      </c>
      <c r="R21" t="str">
        <f t="shared" si="0"/>
        <v>高密</v>
      </c>
      <c r="S21" t="str">
        <f t="shared" si="1"/>
        <v>0703</v>
      </c>
    </row>
    <row r="22" spans="1:19">
      <c r="A22" t="s">
        <v>2579</v>
      </c>
      <c r="B22" t="s">
        <v>2580</v>
      </c>
      <c r="C22" t="s">
        <v>46</v>
      </c>
      <c r="D22" t="s">
        <v>2581</v>
      </c>
      <c r="E22" t="s">
        <v>2582</v>
      </c>
      <c r="F22" t="s">
        <v>2583</v>
      </c>
      <c r="G22" t="s">
        <v>2584</v>
      </c>
      <c r="H22" t="s">
        <v>2585</v>
      </c>
      <c r="I22" t="s">
        <v>2586</v>
      </c>
      <c r="J22" t="s">
        <v>2587</v>
      </c>
      <c r="K22" t="s">
        <v>2588</v>
      </c>
      <c r="L22" t="s">
        <v>57</v>
      </c>
      <c r="M22" t="s">
        <v>2433</v>
      </c>
      <c r="N22" t="s">
        <v>2589</v>
      </c>
      <c r="O22" t="s">
        <v>2590</v>
      </c>
      <c r="P22" t="s">
        <v>2591</v>
      </c>
      <c r="R22" t="str">
        <f t="shared" si="0"/>
        <v>安丘</v>
      </c>
      <c r="S22" t="str">
        <f t="shared" si="1"/>
        <v>0703</v>
      </c>
    </row>
    <row r="23" spans="1:19">
      <c r="A23" t="s">
        <v>2592</v>
      </c>
      <c r="B23" t="s">
        <v>2593</v>
      </c>
      <c r="C23" t="s">
        <v>46</v>
      </c>
      <c r="D23" t="s">
        <v>2594</v>
      </c>
      <c r="E23" t="s">
        <v>2332</v>
      </c>
      <c r="F23" t="s">
        <v>2595</v>
      </c>
      <c r="G23" t="s">
        <v>2596</v>
      </c>
      <c r="H23" t="s">
        <v>2597</v>
      </c>
      <c r="I23" t="s">
        <v>2598</v>
      </c>
      <c r="J23" t="s">
        <v>2599</v>
      </c>
      <c r="K23" t="s">
        <v>2600</v>
      </c>
      <c r="L23" t="s">
        <v>119</v>
      </c>
      <c r="M23" t="s">
        <v>2601</v>
      </c>
      <c r="N23" t="s">
        <v>2602</v>
      </c>
      <c r="O23" t="s">
        <v>2603</v>
      </c>
      <c r="P23" t="s">
        <v>2604</v>
      </c>
      <c r="R23" t="str">
        <f t="shared" si="0"/>
        <v>寒亭</v>
      </c>
      <c r="S23" t="str">
        <f t="shared" si="1"/>
        <v>0703</v>
      </c>
    </row>
    <row r="24" spans="1:19">
      <c r="A24" t="s">
        <v>2605</v>
      </c>
      <c r="B24" t="s">
        <v>2606</v>
      </c>
      <c r="C24" t="s">
        <v>46</v>
      </c>
      <c r="D24" t="s">
        <v>2607</v>
      </c>
      <c r="E24" t="s">
        <v>2499</v>
      </c>
      <c r="F24" t="s">
        <v>2608</v>
      </c>
      <c r="G24" t="s">
        <v>2609</v>
      </c>
      <c r="H24" t="s">
        <v>2610</v>
      </c>
      <c r="I24" t="s">
        <v>2350</v>
      </c>
      <c r="J24" t="s">
        <v>2611</v>
      </c>
      <c r="K24" t="s">
        <v>2612</v>
      </c>
      <c r="L24" t="s">
        <v>676</v>
      </c>
      <c r="M24" t="s">
        <v>2613</v>
      </c>
      <c r="N24" t="s">
        <v>2421</v>
      </c>
      <c r="O24" t="s">
        <v>2614</v>
      </c>
      <c r="P24" t="s">
        <v>2615</v>
      </c>
      <c r="Q24" t="s">
        <v>2616</v>
      </c>
      <c r="R24" t="str">
        <f t="shared" si="0"/>
        <v>昌乐</v>
      </c>
      <c r="S24" t="str">
        <f t="shared" si="1"/>
        <v>0703</v>
      </c>
    </row>
    <row r="25" spans="1:19">
      <c r="A25" t="s">
        <v>2617</v>
      </c>
      <c r="B25" t="s">
        <v>2618</v>
      </c>
      <c r="C25" t="s">
        <v>46</v>
      </c>
      <c r="D25" t="s">
        <v>2619</v>
      </c>
      <c r="E25" t="s">
        <v>2360</v>
      </c>
      <c r="F25" t="s">
        <v>2620</v>
      </c>
      <c r="G25" t="s">
        <v>2621</v>
      </c>
      <c r="H25" t="s">
        <v>2622</v>
      </c>
      <c r="I25" t="s">
        <v>2350</v>
      </c>
      <c r="J25" t="s">
        <v>2623</v>
      </c>
      <c r="K25" t="s">
        <v>2624</v>
      </c>
      <c r="L25" t="s">
        <v>137</v>
      </c>
      <c r="M25" t="s">
        <v>2625</v>
      </c>
      <c r="N25" t="s">
        <v>2368</v>
      </c>
      <c r="O25" t="s">
        <v>2626</v>
      </c>
      <c r="P25" t="s">
        <v>2627</v>
      </c>
      <c r="R25" t="str">
        <f t="shared" si="0"/>
        <v>青州</v>
      </c>
      <c r="S25" t="str">
        <f t="shared" si="1"/>
        <v>0703</v>
      </c>
    </row>
    <row r="26" spans="1:19">
      <c r="A26" t="s">
        <v>2628</v>
      </c>
      <c r="B26" t="s">
        <v>2629</v>
      </c>
      <c r="C26" t="s">
        <v>46</v>
      </c>
      <c r="D26" t="s">
        <v>2630</v>
      </c>
      <c r="E26" t="s">
        <v>2360</v>
      </c>
      <c r="F26" t="s">
        <v>2631</v>
      </c>
      <c r="G26" t="s">
        <v>2632</v>
      </c>
      <c r="H26" t="s">
        <v>2633</v>
      </c>
      <c r="I26" t="s">
        <v>2503</v>
      </c>
      <c r="J26" t="s">
        <v>2634</v>
      </c>
      <c r="K26" t="s">
        <v>2635</v>
      </c>
      <c r="L26" t="s">
        <v>76</v>
      </c>
      <c r="M26" t="s">
        <v>2408</v>
      </c>
      <c r="N26" t="s">
        <v>2382</v>
      </c>
      <c r="O26" t="s">
        <v>2636</v>
      </c>
      <c r="P26" t="s">
        <v>2637</v>
      </c>
      <c r="Q26" t="s">
        <v>2638</v>
      </c>
      <c r="R26" t="str">
        <f t="shared" si="0"/>
        <v>奎文</v>
      </c>
      <c r="S26" t="str">
        <f t="shared" si="1"/>
        <v>0703</v>
      </c>
    </row>
    <row r="27" spans="1:19">
      <c r="A27" t="s">
        <v>2639</v>
      </c>
      <c r="B27" t="s">
        <v>2640</v>
      </c>
      <c r="C27" t="s">
        <v>46</v>
      </c>
      <c r="D27" t="s">
        <v>2641</v>
      </c>
      <c r="E27" t="s">
        <v>2360</v>
      </c>
      <c r="F27" t="s">
        <v>2642</v>
      </c>
      <c r="G27" t="s">
        <v>2643</v>
      </c>
      <c r="H27" t="s">
        <v>2644</v>
      </c>
      <c r="I27" t="s">
        <v>2645</v>
      </c>
      <c r="J27" t="s">
        <v>2646</v>
      </c>
      <c r="K27" t="s">
        <v>2647</v>
      </c>
      <c r="L27" t="s">
        <v>128</v>
      </c>
      <c r="M27" t="s">
        <v>2648</v>
      </c>
      <c r="N27" t="s">
        <v>2649</v>
      </c>
      <c r="O27" t="s">
        <v>2650</v>
      </c>
      <c r="P27" t="s">
        <v>2651</v>
      </c>
      <c r="R27" t="str">
        <f t="shared" si="0"/>
        <v>寿光</v>
      </c>
      <c r="S27" t="str">
        <f t="shared" si="1"/>
        <v>0703</v>
      </c>
    </row>
    <row r="28" spans="1:19">
      <c r="A28" t="s">
        <v>2652</v>
      </c>
      <c r="B28" t="s">
        <v>2653</v>
      </c>
      <c r="C28" t="s">
        <v>46</v>
      </c>
      <c r="D28" t="s">
        <v>2654</v>
      </c>
      <c r="E28" t="s">
        <v>2499</v>
      </c>
      <c r="F28" t="s">
        <v>2655</v>
      </c>
      <c r="G28" t="s">
        <v>2656</v>
      </c>
      <c r="H28" t="s">
        <v>2657</v>
      </c>
      <c r="I28" t="s">
        <v>2658</v>
      </c>
      <c r="J28" t="s">
        <v>2659</v>
      </c>
      <c r="K28" t="s">
        <v>2660</v>
      </c>
      <c r="L28" t="s">
        <v>76</v>
      </c>
      <c r="M28" t="s">
        <v>2661</v>
      </c>
      <c r="N28" t="s">
        <v>2340</v>
      </c>
      <c r="O28" t="s">
        <v>2662</v>
      </c>
      <c r="P28" t="s">
        <v>2663</v>
      </c>
      <c r="Q28" t="s">
        <v>2664</v>
      </c>
      <c r="R28" t="str">
        <f t="shared" si="0"/>
        <v>奎文</v>
      </c>
      <c r="S28" t="str">
        <f t="shared" si="1"/>
        <v>0703</v>
      </c>
    </row>
    <row r="29" spans="1:19">
      <c r="A29" t="s">
        <v>2665</v>
      </c>
      <c r="B29" t="s">
        <v>2666</v>
      </c>
      <c r="C29" t="s">
        <v>46</v>
      </c>
      <c r="D29" t="s">
        <v>2667</v>
      </c>
      <c r="E29" t="s">
        <v>2332</v>
      </c>
      <c r="F29" t="s">
        <v>2668</v>
      </c>
      <c r="G29" t="s">
        <v>2669</v>
      </c>
      <c r="H29" t="s">
        <v>2670</v>
      </c>
      <c r="I29" t="s">
        <v>2336</v>
      </c>
      <c r="J29" t="s">
        <v>2671</v>
      </c>
      <c r="K29" t="s">
        <v>2672</v>
      </c>
      <c r="L29" t="s">
        <v>67</v>
      </c>
      <c r="M29" t="s">
        <v>2673</v>
      </c>
      <c r="N29" t="s">
        <v>2674</v>
      </c>
      <c r="O29" t="s">
        <v>2675</v>
      </c>
      <c r="P29" t="s">
        <v>2676</v>
      </c>
      <c r="Q29" t="s">
        <v>2677</v>
      </c>
      <c r="R29" t="str">
        <f t="shared" si="0"/>
        <v>昌邑</v>
      </c>
      <c r="S29" t="str">
        <f t="shared" si="1"/>
        <v>0703</v>
      </c>
    </row>
    <row r="30" spans="1:19">
      <c r="A30" t="s">
        <v>2678</v>
      </c>
      <c r="B30" t="s">
        <v>2679</v>
      </c>
      <c r="C30" t="s">
        <v>46</v>
      </c>
      <c r="D30" t="s">
        <v>2680</v>
      </c>
      <c r="E30" t="s">
        <v>2499</v>
      </c>
      <c r="F30" t="s">
        <v>2681</v>
      </c>
      <c r="G30" t="s">
        <v>2682</v>
      </c>
      <c r="H30" t="s">
        <v>2683</v>
      </c>
      <c r="I30" t="s">
        <v>2350</v>
      </c>
      <c r="J30" t="s">
        <v>2684</v>
      </c>
      <c r="K30" t="s">
        <v>2685</v>
      </c>
      <c r="L30" t="s">
        <v>137</v>
      </c>
      <c r="M30" t="s">
        <v>2686</v>
      </c>
      <c r="N30" t="s">
        <v>2687</v>
      </c>
      <c r="O30" t="s">
        <v>2688</v>
      </c>
      <c r="P30" t="s">
        <v>2689</v>
      </c>
      <c r="R30" t="str">
        <f t="shared" si="0"/>
        <v>青州</v>
      </c>
      <c r="S30" t="str">
        <f t="shared" si="1"/>
        <v>0703</v>
      </c>
    </row>
    <row r="31" spans="1:19">
      <c r="A31" t="s">
        <v>2690</v>
      </c>
      <c r="B31" t="s">
        <v>2691</v>
      </c>
      <c r="C31" t="s">
        <v>46</v>
      </c>
      <c r="D31" t="s">
        <v>2692</v>
      </c>
      <c r="E31" t="s">
        <v>2499</v>
      </c>
      <c r="F31" t="s">
        <v>2693</v>
      </c>
      <c r="G31" t="s">
        <v>2694</v>
      </c>
      <c r="H31" t="s">
        <v>2695</v>
      </c>
      <c r="I31" t="s">
        <v>2350</v>
      </c>
      <c r="J31" t="s">
        <v>2696</v>
      </c>
      <c r="K31" t="s">
        <v>2697</v>
      </c>
      <c r="L31" t="s">
        <v>110</v>
      </c>
      <c r="M31" t="s">
        <v>2575</v>
      </c>
      <c r="N31" t="s">
        <v>2421</v>
      </c>
      <c r="O31" t="s">
        <v>2698</v>
      </c>
      <c r="P31" t="s">
        <v>2699</v>
      </c>
      <c r="R31" t="str">
        <f t="shared" si="0"/>
        <v>高密</v>
      </c>
      <c r="S31" t="str">
        <f t="shared" si="1"/>
        <v>0703</v>
      </c>
    </row>
    <row r="32" spans="1:19">
      <c r="A32" t="s">
        <v>2700</v>
      </c>
      <c r="B32" t="s">
        <v>2701</v>
      </c>
      <c r="C32" t="s">
        <v>46</v>
      </c>
      <c r="D32" t="s">
        <v>2702</v>
      </c>
      <c r="E32" t="s">
        <v>2360</v>
      </c>
      <c r="F32" t="s">
        <v>2703</v>
      </c>
      <c r="G32" t="s">
        <v>2704</v>
      </c>
      <c r="H32" t="s">
        <v>2705</v>
      </c>
      <c r="I32" t="s">
        <v>2364</v>
      </c>
      <c r="J32" t="s">
        <v>2706</v>
      </c>
      <c r="K32" t="s">
        <v>2707</v>
      </c>
      <c r="L32" t="s">
        <v>128</v>
      </c>
      <c r="M32" t="s">
        <v>2708</v>
      </c>
      <c r="N32" t="s">
        <v>2368</v>
      </c>
      <c r="O32" t="s">
        <v>2709</v>
      </c>
      <c r="P32" t="s">
        <v>2710</v>
      </c>
      <c r="Q32" t="s">
        <v>2711</v>
      </c>
      <c r="R32" t="str">
        <f t="shared" si="0"/>
        <v>寿光</v>
      </c>
      <c r="S32" t="str">
        <f t="shared" si="1"/>
        <v>0703</v>
      </c>
    </row>
    <row r="33" spans="1:19">
      <c r="A33" t="s">
        <v>2712</v>
      </c>
      <c r="B33" t="s">
        <v>2713</v>
      </c>
      <c r="C33" t="s">
        <v>46</v>
      </c>
      <c r="D33" t="s">
        <v>2714</v>
      </c>
      <c r="E33" t="s">
        <v>2499</v>
      </c>
      <c r="F33" t="s">
        <v>2715</v>
      </c>
      <c r="G33" t="s">
        <v>2716</v>
      </c>
      <c r="H33" t="s">
        <v>2717</v>
      </c>
      <c r="I33" t="s">
        <v>2350</v>
      </c>
      <c r="J33" t="s">
        <v>2718</v>
      </c>
      <c r="K33" t="s">
        <v>2719</v>
      </c>
      <c r="L33" t="s">
        <v>128</v>
      </c>
      <c r="M33" t="s">
        <v>2720</v>
      </c>
      <c r="N33" t="s">
        <v>2721</v>
      </c>
      <c r="O33" t="s">
        <v>2722</v>
      </c>
      <c r="P33" t="s">
        <v>2723</v>
      </c>
      <c r="R33" t="str">
        <f t="shared" si="0"/>
        <v>寿光</v>
      </c>
      <c r="S33" t="str">
        <f t="shared" si="1"/>
        <v>0703</v>
      </c>
    </row>
    <row r="34" spans="1:19">
      <c r="A34" t="s">
        <v>2724</v>
      </c>
      <c r="B34" t="s">
        <v>2725</v>
      </c>
      <c r="C34" t="s">
        <v>46</v>
      </c>
      <c r="D34" t="s">
        <v>2726</v>
      </c>
      <c r="E34" t="s">
        <v>2499</v>
      </c>
      <c r="F34" t="s">
        <v>2727</v>
      </c>
      <c r="G34" t="s">
        <v>2728</v>
      </c>
      <c r="H34" t="s">
        <v>2729</v>
      </c>
      <c r="I34" t="s">
        <v>2364</v>
      </c>
      <c r="J34" t="s">
        <v>2730</v>
      </c>
      <c r="K34" t="s">
        <v>2731</v>
      </c>
      <c r="L34" t="s">
        <v>57</v>
      </c>
      <c r="M34" t="s">
        <v>2492</v>
      </c>
      <c r="N34" t="s">
        <v>2674</v>
      </c>
      <c r="O34" t="s">
        <v>2732</v>
      </c>
      <c r="P34" t="s">
        <v>2733</v>
      </c>
      <c r="R34" t="str">
        <f t="shared" si="0"/>
        <v>安丘</v>
      </c>
      <c r="S34" t="str">
        <f t="shared" si="1"/>
        <v>0703</v>
      </c>
    </row>
    <row r="35" spans="1:19">
      <c r="A35" t="s">
        <v>2734</v>
      </c>
      <c r="B35" t="s">
        <v>2735</v>
      </c>
      <c r="C35" t="s">
        <v>46</v>
      </c>
      <c r="D35" t="s">
        <v>2736</v>
      </c>
      <c r="E35" t="s">
        <v>2737</v>
      </c>
      <c r="F35" t="s">
        <v>2738</v>
      </c>
      <c r="G35" t="s">
        <v>2739</v>
      </c>
      <c r="H35" t="s">
        <v>2740</v>
      </c>
      <c r="I35" t="s">
        <v>2364</v>
      </c>
      <c r="J35" t="s">
        <v>2741</v>
      </c>
      <c r="K35" t="s">
        <v>2742</v>
      </c>
      <c r="L35" t="s">
        <v>137</v>
      </c>
      <c r="M35" t="s">
        <v>2395</v>
      </c>
      <c r="N35" t="s">
        <v>2743</v>
      </c>
      <c r="O35" t="s">
        <v>2744</v>
      </c>
      <c r="P35" t="s">
        <v>2745</v>
      </c>
      <c r="Q35" t="s">
        <v>2746</v>
      </c>
      <c r="R35" t="str">
        <f t="shared" si="0"/>
        <v>青州</v>
      </c>
      <c r="S35" t="str">
        <f t="shared" si="1"/>
        <v>0703</v>
      </c>
    </row>
    <row r="36" spans="1:19">
      <c r="A36" t="s">
        <v>2747</v>
      </c>
      <c r="B36" t="s">
        <v>2748</v>
      </c>
      <c r="C36" t="s">
        <v>46</v>
      </c>
      <c r="D36" t="s">
        <v>2749</v>
      </c>
      <c r="E36" t="s">
        <v>2750</v>
      </c>
      <c r="F36" t="s">
        <v>2751</v>
      </c>
      <c r="G36" t="s">
        <v>2752</v>
      </c>
      <c r="H36" t="s">
        <v>2753</v>
      </c>
      <c r="I36" t="s">
        <v>2754</v>
      </c>
      <c r="J36" t="s">
        <v>2406</v>
      </c>
      <c r="K36" t="s">
        <v>2407</v>
      </c>
      <c r="L36" t="s">
        <v>76</v>
      </c>
      <c r="M36" t="s">
        <v>2408</v>
      </c>
      <c r="N36" t="s">
        <v>2755</v>
      </c>
      <c r="O36" t="s">
        <v>2409</v>
      </c>
      <c r="Q36" t="s">
        <v>2756</v>
      </c>
      <c r="R36" t="str">
        <f t="shared" si="0"/>
        <v>奎文</v>
      </c>
      <c r="S36" t="str">
        <f t="shared" si="1"/>
        <v>0703</v>
      </c>
    </row>
    <row r="37" spans="1:19">
      <c r="A37" t="s">
        <v>2757</v>
      </c>
      <c r="B37" t="s">
        <v>2758</v>
      </c>
      <c r="C37" t="s">
        <v>46</v>
      </c>
      <c r="D37" t="s">
        <v>2759</v>
      </c>
      <c r="E37" t="s">
        <v>2499</v>
      </c>
      <c r="F37" t="s">
        <v>2760</v>
      </c>
      <c r="G37" t="s">
        <v>2761</v>
      </c>
      <c r="H37" t="s">
        <v>2762</v>
      </c>
      <c r="I37" t="s">
        <v>2392</v>
      </c>
      <c r="J37" t="s">
        <v>2696</v>
      </c>
      <c r="K37" t="s">
        <v>2697</v>
      </c>
      <c r="L37" t="s">
        <v>110</v>
      </c>
      <c r="M37" t="s">
        <v>2575</v>
      </c>
      <c r="N37" t="s">
        <v>2421</v>
      </c>
      <c r="O37" t="s">
        <v>2698</v>
      </c>
      <c r="P37" t="s">
        <v>2763</v>
      </c>
      <c r="R37" t="str">
        <f t="shared" si="0"/>
        <v>高密</v>
      </c>
      <c r="S37" t="str">
        <f t="shared" si="1"/>
        <v>0703</v>
      </c>
    </row>
    <row r="38" spans="1:19">
      <c r="A38" t="s">
        <v>2764</v>
      </c>
      <c r="B38" t="s">
        <v>2765</v>
      </c>
      <c r="C38" t="s">
        <v>46</v>
      </c>
      <c r="D38" t="s">
        <v>2766</v>
      </c>
      <c r="E38" t="s">
        <v>2499</v>
      </c>
      <c r="F38" t="s">
        <v>2767</v>
      </c>
      <c r="G38" t="s">
        <v>2768</v>
      </c>
      <c r="H38" t="s">
        <v>2769</v>
      </c>
      <c r="I38" t="s">
        <v>2770</v>
      </c>
      <c r="J38" t="s">
        <v>2771</v>
      </c>
      <c r="K38" t="s">
        <v>2772</v>
      </c>
      <c r="L38" t="s">
        <v>76</v>
      </c>
      <c r="M38" t="s">
        <v>2516</v>
      </c>
      <c r="N38" t="s">
        <v>2480</v>
      </c>
      <c r="O38" t="s">
        <v>2773</v>
      </c>
      <c r="P38" t="s">
        <v>2774</v>
      </c>
      <c r="Q38" t="s">
        <v>2775</v>
      </c>
      <c r="R38" t="str">
        <f t="shared" si="0"/>
        <v>奎文</v>
      </c>
      <c r="S38" t="str">
        <f t="shared" si="1"/>
        <v>0703</v>
      </c>
    </row>
    <row r="39" spans="1:19">
      <c r="A39" t="s">
        <v>2776</v>
      </c>
      <c r="B39" t="s">
        <v>2777</v>
      </c>
      <c r="C39" t="s">
        <v>46</v>
      </c>
      <c r="D39" t="s">
        <v>2778</v>
      </c>
      <c r="E39" t="s">
        <v>2499</v>
      </c>
      <c r="F39" t="s">
        <v>2779</v>
      </c>
      <c r="G39" t="s">
        <v>2780</v>
      </c>
      <c r="H39" t="s">
        <v>2781</v>
      </c>
      <c r="I39" t="s">
        <v>2350</v>
      </c>
      <c r="J39" t="s">
        <v>2782</v>
      </c>
      <c r="K39" t="s">
        <v>2783</v>
      </c>
      <c r="L39" t="s">
        <v>47</v>
      </c>
      <c r="M39" t="s">
        <v>2784</v>
      </c>
      <c r="N39" t="s">
        <v>2785</v>
      </c>
      <c r="O39" t="s">
        <v>2786</v>
      </c>
      <c r="P39" t="s">
        <v>2787</v>
      </c>
      <c r="Q39" t="s">
        <v>2788</v>
      </c>
      <c r="R39" t="str">
        <f t="shared" si="0"/>
        <v>诸城</v>
      </c>
      <c r="S39" t="str">
        <f t="shared" si="1"/>
        <v>0703</v>
      </c>
    </row>
    <row r="40" spans="1:19">
      <c r="A40" t="s">
        <v>94</v>
      </c>
      <c r="B40" t="s">
        <v>2705</v>
      </c>
      <c r="C40" t="s">
        <v>46</v>
      </c>
      <c r="D40" t="s">
        <v>2789</v>
      </c>
      <c r="E40" t="s">
        <v>2360</v>
      </c>
      <c r="F40" t="s">
        <v>2790</v>
      </c>
      <c r="G40" t="s">
        <v>92</v>
      </c>
      <c r="H40" t="s">
        <v>2791</v>
      </c>
      <c r="I40" t="s">
        <v>2792</v>
      </c>
      <c r="J40" t="s">
        <v>2793</v>
      </c>
      <c r="K40" t="s">
        <v>2794</v>
      </c>
      <c r="L40" t="s">
        <v>57</v>
      </c>
      <c r="M40" t="s">
        <v>2367</v>
      </c>
      <c r="N40" t="s">
        <v>2340</v>
      </c>
      <c r="O40" t="s">
        <v>2795</v>
      </c>
      <c r="P40" t="s">
        <v>2796</v>
      </c>
      <c r="Q40" t="s">
        <v>2797</v>
      </c>
      <c r="R40" t="str">
        <f t="shared" si="0"/>
        <v>安丘</v>
      </c>
      <c r="S40" t="str">
        <f t="shared" si="1"/>
        <v>0703</v>
      </c>
    </row>
    <row r="41" spans="1:19">
      <c r="A41" t="s">
        <v>2798</v>
      </c>
      <c r="B41" t="s">
        <v>2799</v>
      </c>
      <c r="C41" t="s">
        <v>46</v>
      </c>
      <c r="D41" t="s">
        <v>2800</v>
      </c>
      <c r="E41" t="s">
        <v>2801</v>
      </c>
      <c r="F41" t="s">
        <v>2802</v>
      </c>
      <c r="G41" t="s">
        <v>2803</v>
      </c>
      <c r="H41" t="s">
        <v>2804</v>
      </c>
      <c r="I41" t="s">
        <v>2598</v>
      </c>
      <c r="J41" t="s">
        <v>2431</v>
      </c>
      <c r="K41" t="s">
        <v>2432</v>
      </c>
      <c r="L41" t="s">
        <v>57</v>
      </c>
      <c r="M41" t="s">
        <v>2433</v>
      </c>
      <c r="N41" t="s">
        <v>2785</v>
      </c>
      <c r="O41" t="s">
        <v>2434</v>
      </c>
      <c r="P41" t="s">
        <v>2805</v>
      </c>
      <c r="Q41" t="s">
        <v>2806</v>
      </c>
      <c r="R41" t="str">
        <f t="shared" si="0"/>
        <v>安丘</v>
      </c>
      <c r="S41" t="str">
        <f t="shared" si="1"/>
        <v>0703</v>
      </c>
    </row>
    <row r="42" spans="1:19">
      <c r="A42" t="s">
        <v>2807</v>
      </c>
      <c r="B42" t="s">
        <v>2808</v>
      </c>
      <c r="C42" t="s">
        <v>46</v>
      </c>
      <c r="D42" t="s">
        <v>2809</v>
      </c>
      <c r="E42" t="s">
        <v>2360</v>
      </c>
      <c r="F42" t="s">
        <v>2810</v>
      </c>
      <c r="G42" t="s">
        <v>2811</v>
      </c>
      <c r="H42" t="s">
        <v>2812</v>
      </c>
      <c r="I42" t="s">
        <v>2503</v>
      </c>
      <c r="J42" t="s">
        <v>2813</v>
      </c>
      <c r="K42" t="s">
        <v>2814</v>
      </c>
      <c r="L42" t="s">
        <v>676</v>
      </c>
      <c r="M42" t="s">
        <v>2815</v>
      </c>
      <c r="N42" t="s">
        <v>2816</v>
      </c>
      <c r="O42" t="s">
        <v>2817</v>
      </c>
      <c r="P42" t="s">
        <v>2818</v>
      </c>
      <c r="R42" t="str">
        <f t="shared" si="0"/>
        <v>昌乐</v>
      </c>
      <c r="S42" t="str">
        <f t="shared" si="1"/>
        <v>0703</v>
      </c>
    </row>
    <row r="43" spans="1:19">
      <c r="A43" t="s">
        <v>2819</v>
      </c>
      <c r="B43" t="s">
        <v>2820</v>
      </c>
      <c r="C43" t="s">
        <v>46</v>
      </c>
      <c r="D43" t="s">
        <v>2821</v>
      </c>
      <c r="E43" t="s">
        <v>2499</v>
      </c>
      <c r="F43" t="s">
        <v>2822</v>
      </c>
      <c r="G43" t="s">
        <v>2823</v>
      </c>
      <c r="H43" t="s">
        <v>2824</v>
      </c>
      <c r="I43" t="s">
        <v>2503</v>
      </c>
      <c r="J43" t="s">
        <v>2825</v>
      </c>
      <c r="K43" t="s">
        <v>2826</v>
      </c>
      <c r="L43" t="s">
        <v>76</v>
      </c>
      <c r="M43" t="s">
        <v>2827</v>
      </c>
      <c r="N43" t="s">
        <v>2480</v>
      </c>
      <c r="O43" t="s">
        <v>2828</v>
      </c>
      <c r="P43" t="s">
        <v>2829</v>
      </c>
      <c r="R43" t="str">
        <f t="shared" si="0"/>
        <v>奎文</v>
      </c>
      <c r="S43" t="str">
        <f t="shared" si="1"/>
        <v>0703</v>
      </c>
    </row>
    <row r="44" spans="1:19">
      <c r="A44" t="s">
        <v>2830</v>
      </c>
      <c r="B44" t="s">
        <v>2831</v>
      </c>
      <c r="C44" t="s">
        <v>46</v>
      </c>
      <c r="D44" t="s">
        <v>2832</v>
      </c>
      <c r="E44" t="s">
        <v>2360</v>
      </c>
      <c r="F44" t="s">
        <v>2833</v>
      </c>
      <c r="G44" t="s">
        <v>2834</v>
      </c>
      <c r="H44" t="s">
        <v>2835</v>
      </c>
      <c r="I44" t="s">
        <v>2364</v>
      </c>
      <c r="J44" t="s">
        <v>2836</v>
      </c>
      <c r="K44" t="s">
        <v>2837</v>
      </c>
      <c r="L44" t="s">
        <v>57</v>
      </c>
      <c r="M44" t="s">
        <v>2838</v>
      </c>
      <c r="N44" t="s">
        <v>2421</v>
      </c>
      <c r="O44" t="s">
        <v>2839</v>
      </c>
      <c r="P44" t="s">
        <v>2840</v>
      </c>
      <c r="R44" t="str">
        <f t="shared" si="0"/>
        <v>安丘</v>
      </c>
      <c r="S44" t="str">
        <f t="shared" si="1"/>
        <v>0703</v>
      </c>
    </row>
    <row r="45" spans="1:19">
      <c r="A45" t="s">
        <v>2841</v>
      </c>
      <c r="B45" t="s">
        <v>2842</v>
      </c>
      <c r="C45" t="s">
        <v>46</v>
      </c>
      <c r="D45" t="s">
        <v>2843</v>
      </c>
      <c r="E45" t="s">
        <v>2360</v>
      </c>
      <c r="F45" t="s">
        <v>2844</v>
      </c>
      <c r="G45" t="s">
        <v>2845</v>
      </c>
      <c r="H45" t="s">
        <v>2846</v>
      </c>
      <c r="I45" t="s">
        <v>2350</v>
      </c>
      <c r="J45" t="s">
        <v>2847</v>
      </c>
      <c r="K45" t="s">
        <v>2848</v>
      </c>
      <c r="L45" t="s">
        <v>110</v>
      </c>
      <c r="M45" t="s">
        <v>2849</v>
      </c>
      <c r="N45" t="s">
        <v>2602</v>
      </c>
      <c r="O45" t="s">
        <v>2850</v>
      </c>
      <c r="P45" t="s">
        <v>2851</v>
      </c>
      <c r="Q45" t="s">
        <v>2852</v>
      </c>
      <c r="R45" t="str">
        <f t="shared" si="0"/>
        <v>高密</v>
      </c>
      <c r="S45" t="str">
        <f t="shared" si="1"/>
        <v>0703</v>
      </c>
    </row>
    <row r="46" spans="1:19">
      <c r="A46" t="s">
        <v>2853</v>
      </c>
      <c r="B46" t="s">
        <v>2854</v>
      </c>
      <c r="C46" t="s">
        <v>46</v>
      </c>
      <c r="D46" t="s">
        <v>2855</v>
      </c>
      <c r="E46" t="s">
        <v>2332</v>
      </c>
      <c r="F46" t="s">
        <v>2856</v>
      </c>
      <c r="G46" t="s">
        <v>2857</v>
      </c>
      <c r="H46" t="s">
        <v>2858</v>
      </c>
      <c r="I46" t="s">
        <v>2336</v>
      </c>
      <c r="J46" t="s">
        <v>2825</v>
      </c>
      <c r="K46" t="s">
        <v>2826</v>
      </c>
      <c r="L46" t="s">
        <v>76</v>
      </c>
      <c r="M46" t="s">
        <v>2827</v>
      </c>
      <c r="N46" t="s">
        <v>2859</v>
      </c>
      <c r="O46" t="s">
        <v>2828</v>
      </c>
      <c r="P46" t="s">
        <v>2860</v>
      </c>
      <c r="Q46" t="s">
        <v>2861</v>
      </c>
      <c r="R46" t="str">
        <f t="shared" si="0"/>
        <v>奎文</v>
      </c>
      <c r="S46" t="str">
        <f t="shared" si="1"/>
        <v>0703</v>
      </c>
    </row>
    <row r="47" spans="1:19">
      <c r="A47" t="s">
        <v>2862</v>
      </c>
      <c r="B47" t="s">
        <v>2863</v>
      </c>
      <c r="C47" t="s">
        <v>46</v>
      </c>
      <c r="D47" t="s">
        <v>2864</v>
      </c>
      <c r="E47" t="s">
        <v>2865</v>
      </c>
      <c r="F47" t="s">
        <v>2866</v>
      </c>
      <c r="G47" t="s">
        <v>2867</v>
      </c>
      <c r="H47" t="s">
        <v>2868</v>
      </c>
      <c r="I47" t="s">
        <v>2598</v>
      </c>
      <c r="J47" t="s">
        <v>2869</v>
      </c>
      <c r="K47" t="s">
        <v>2870</v>
      </c>
      <c r="L47" t="s">
        <v>67</v>
      </c>
      <c r="M47" t="s">
        <v>2871</v>
      </c>
      <c r="N47" t="s">
        <v>2872</v>
      </c>
      <c r="O47" t="s">
        <v>2873</v>
      </c>
      <c r="P47" t="s">
        <v>2874</v>
      </c>
      <c r="R47" t="str">
        <f t="shared" si="0"/>
        <v>昌邑</v>
      </c>
      <c r="S47" t="str">
        <f t="shared" si="1"/>
        <v>0703</v>
      </c>
    </row>
    <row r="48" spans="1:19">
      <c r="A48" t="s">
        <v>2875</v>
      </c>
      <c r="B48" t="s">
        <v>2876</v>
      </c>
      <c r="C48" t="s">
        <v>46</v>
      </c>
      <c r="D48" t="s">
        <v>2877</v>
      </c>
      <c r="E48" t="s">
        <v>2346</v>
      </c>
      <c r="F48" t="s">
        <v>2878</v>
      </c>
      <c r="G48" t="s">
        <v>2879</v>
      </c>
      <c r="H48" t="s">
        <v>2880</v>
      </c>
      <c r="I48" t="s">
        <v>2364</v>
      </c>
      <c r="J48" t="s">
        <v>2561</v>
      </c>
      <c r="K48" t="s">
        <v>2562</v>
      </c>
      <c r="L48" t="s">
        <v>57</v>
      </c>
      <c r="M48" t="s">
        <v>2563</v>
      </c>
      <c r="N48" t="s">
        <v>2421</v>
      </c>
      <c r="O48" t="s">
        <v>2565</v>
      </c>
      <c r="P48" t="s">
        <v>2881</v>
      </c>
      <c r="R48" t="str">
        <f t="shared" si="0"/>
        <v>安丘</v>
      </c>
      <c r="S48" t="str">
        <f t="shared" si="1"/>
        <v>0703</v>
      </c>
    </row>
    <row r="49" spans="1:19">
      <c r="A49" t="s">
        <v>2882</v>
      </c>
      <c r="B49" t="s">
        <v>2883</v>
      </c>
      <c r="C49" t="s">
        <v>46</v>
      </c>
      <c r="D49" t="s">
        <v>2884</v>
      </c>
      <c r="E49" t="s">
        <v>2499</v>
      </c>
      <c r="F49" t="s">
        <v>2885</v>
      </c>
      <c r="G49" t="s">
        <v>2886</v>
      </c>
      <c r="H49" t="s">
        <v>2887</v>
      </c>
      <c r="I49" t="s">
        <v>2645</v>
      </c>
      <c r="J49" t="s">
        <v>2888</v>
      </c>
      <c r="K49" t="s">
        <v>2889</v>
      </c>
      <c r="L49" t="s">
        <v>128</v>
      </c>
      <c r="M49" t="s">
        <v>2890</v>
      </c>
      <c r="N49" t="s">
        <v>2480</v>
      </c>
      <c r="O49" t="s">
        <v>2891</v>
      </c>
      <c r="P49" t="s">
        <v>2892</v>
      </c>
      <c r="Q49" t="s">
        <v>2893</v>
      </c>
      <c r="R49" t="str">
        <f t="shared" si="0"/>
        <v>寿光</v>
      </c>
      <c r="S49" t="str">
        <f t="shared" si="1"/>
        <v>0703</v>
      </c>
    </row>
    <row r="50" spans="1:19">
      <c r="A50" t="s">
        <v>2894</v>
      </c>
      <c r="B50" t="s">
        <v>2895</v>
      </c>
      <c r="C50" t="s">
        <v>46</v>
      </c>
      <c r="D50" t="s">
        <v>2896</v>
      </c>
      <c r="E50" t="s">
        <v>2499</v>
      </c>
      <c r="F50" t="s">
        <v>2897</v>
      </c>
      <c r="G50" t="s">
        <v>2898</v>
      </c>
      <c r="H50" t="s">
        <v>2899</v>
      </c>
      <c r="I50" t="s">
        <v>2465</v>
      </c>
      <c r="J50" t="s">
        <v>2900</v>
      </c>
      <c r="K50" t="s">
        <v>2901</v>
      </c>
      <c r="L50" t="s">
        <v>110</v>
      </c>
      <c r="M50" t="s">
        <v>2575</v>
      </c>
      <c r="O50" t="s">
        <v>2902</v>
      </c>
      <c r="P50" t="s">
        <v>2903</v>
      </c>
      <c r="Q50" t="s">
        <v>2904</v>
      </c>
      <c r="R50" t="str">
        <f t="shared" si="0"/>
        <v>高密</v>
      </c>
      <c r="S50" t="str">
        <f t="shared" si="1"/>
        <v>0703</v>
      </c>
    </row>
    <row r="51" spans="1:19">
      <c r="A51" t="s">
        <v>2905</v>
      </c>
      <c r="B51" t="s">
        <v>2906</v>
      </c>
      <c r="C51" t="s">
        <v>46</v>
      </c>
      <c r="D51" t="s">
        <v>2907</v>
      </c>
      <c r="E51" t="s">
        <v>2499</v>
      </c>
      <c r="F51" t="s">
        <v>2908</v>
      </c>
      <c r="G51" t="s">
        <v>2909</v>
      </c>
      <c r="H51" t="s">
        <v>2910</v>
      </c>
      <c r="I51" t="s">
        <v>2364</v>
      </c>
      <c r="J51" t="s">
        <v>2911</v>
      </c>
      <c r="K51" t="s">
        <v>2912</v>
      </c>
      <c r="L51" t="s">
        <v>128</v>
      </c>
      <c r="M51" t="s">
        <v>2913</v>
      </c>
      <c r="N51" t="s">
        <v>2340</v>
      </c>
      <c r="O51" t="s">
        <v>2914</v>
      </c>
      <c r="P51" t="s">
        <v>2915</v>
      </c>
      <c r="R51" t="str">
        <f t="shared" si="0"/>
        <v>寿光</v>
      </c>
      <c r="S51" t="str">
        <f t="shared" si="1"/>
        <v>0703</v>
      </c>
    </row>
    <row r="52" spans="1:19">
      <c r="A52" t="s">
        <v>2916</v>
      </c>
      <c r="B52" t="s">
        <v>2917</v>
      </c>
      <c r="C52" t="s">
        <v>46</v>
      </c>
      <c r="D52" t="s">
        <v>2918</v>
      </c>
      <c r="E52" t="s">
        <v>2388</v>
      </c>
      <c r="F52" t="s">
        <v>2919</v>
      </c>
      <c r="G52" t="s">
        <v>2920</v>
      </c>
      <c r="H52" t="s">
        <v>2921</v>
      </c>
      <c r="I52" t="s">
        <v>2503</v>
      </c>
      <c r="J52" t="s">
        <v>2922</v>
      </c>
      <c r="K52" t="s">
        <v>2923</v>
      </c>
      <c r="L52" t="s">
        <v>47</v>
      </c>
      <c r="M52" t="s">
        <v>2924</v>
      </c>
      <c r="N52" t="s">
        <v>2872</v>
      </c>
      <c r="O52" t="s">
        <v>2925</v>
      </c>
      <c r="P52" t="s">
        <v>2926</v>
      </c>
      <c r="Q52" t="s">
        <v>2927</v>
      </c>
      <c r="R52" t="str">
        <f t="shared" si="0"/>
        <v>诸城</v>
      </c>
      <c r="S52" t="str">
        <f t="shared" si="1"/>
        <v>0703</v>
      </c>
    </row>
    <row r="53" spans="1:19">
      <c r="A53" t="s">
        <v>2928</v>
      </c>
      <c r="B53" t="s">
        <v>2929</v>
      </c>
      <c r="C53" t="s">
        <v>46</v>
      </c>
      <c r="D53" t="s">
        <v>2930</v>
      </c>
      <c r="E53" t="s">
        <v>2360</v>
      </c>
      <c r="F53" t="s">
        <v>2931</v>
      </c>
      <c r="G53" t="s">
        <v>2932</v>
      </c>
      <c r="H53" t="s">
        <v>2933</v>
      </c>
      <c r="I53" t="s">
        <v>2350</v>
      </c>
      <c r="J53" t="s">
        <v>2934</v>
      </c>
      <c r="K53" t="s">
        <v>2935</v>
      </c>
      <c r="L53" t="s">
        <v>47</v>
      </c>
      <c r="M53" t="s">
        <v>2784</v>
      </c>
      <c r="N53" t="s">
        <v>2936</v>
      </c>
      <c r="O53" t="s">
        <v>2937</v>
      </c>
      <c r="P53" t="s">
        <v>2938</v>
      </c>
      <c r="Q53" t="s">
        <v>2939</v>
      </c>
      <c r="R53" t="str">
        <f t="shared" si="0"/>
        <v>诸城</v>
      </c>
      <c r="S53" t="str">
        <f t="shared" si="1"/>
        <v>0703</v>
      </c>
    </row>
    <row r="54" spans="1:19">
      <c r="A54" t="s">
        <v>2940</v>
      </c>
      <c r="B54" t="s">
        <v>2941</v>
      </c>
      <c r="C54" t="s">
        <v>46</v>
      </c>
      <c r="D54" t="s">
        <v>2942</v>
      </c>
      <c r="E54" t="s">
        <v>2346</v>
      </c>
      <c r="F54" t="s">
        <v>2943</v>
      </c>
      <c r="G54" t="s">
        <v>2944</v>
      </c>
      <c r="H54" t="s">
        <v>2945</v>
      </c>
      <c r="I54" t="s">
        <v>2350</v>
      </c>
      <c r="J54" t="s">
        <v>2946</v>
      </c>
      <c r="K54" t="s">
        <v>2947</v>
      </c>
      <c r="L54" t="s">
        <v>57</v>
      </c>
      <c r="M54" t="s">
        <v>2552</v>
      </c>
      <c r="O54" t="s">
        <v>2948</v>
      </c>
      <c r="P54" t="s">
        <v>2949</v>
      </c>
      <c r="R54" t="str">
        <f t="shared" si="0"/>
        <v>安丘</v>
      </c>
      <c r="S54" t="str">
        <f t="shared" si="1"/>
        <v>0703</v>
      </c>
    </row>
    <row r="55" spans="1:19">
      <c r="A55" t="s">
        <v>2950</v>
      </c>
      <c r="B55" t="s">
        <v>2951</v>
      </c>
      <c r="C55" t="s">
        <v>46</v>
      </c>
      <c r="D55" t="s">
        <v>2952</v>
      </c>
      <c r="E55" t="s">
        <v>2388</v>
      </c>
      <c r="F55" t="s">
        <v>2953</v>
      </c>
      <c r="G55" t="s">
        <v>2954</v>
      </c>
      <c r="H55" t="s">
        <v>2955</v>
      </c>
      <c r="I55" t="s">
        <v>2645</v>
      </c>
      <c r="J55" t="s">
        <v>2956</v>
      </c>
      <c r="K55" t="s">
        <v>2957</v>
      </c>
      <c r="L55" t="s">
        <v>67</v>
      </c>
      <c r="M55" t="s">
        <v>2958</v>
      </c>
      <c r="N55" t="s">
        <v>2959</v>
      </c>
      <c r="O55" t="s">
        <v>2960</v>
      </c>
      <c r="P55" t="s">
        <v>2961</v>
      </c>
      <c r="R55" t="str">
        <f t="shared" si="0"/>
        <v>昌邑</v>
      </c>
      <c r="S55" t="str">
        <f t="shared" si="1"/>
        <v>0703</v>
      </c>
    </row>
    <row r="56" spans="1:19">
      <c r="A56" t="s">
        <v>2962</v>
      </c>
      <c r="B56" t="s">
        <v>2963</v>
      </c>
      <c r="C56" t="s">
        <v>46</v>
      </c>
      <c r="D56" t="s">
        <v>2964</v>
      </c>
      <c r="E56" t="s">
        <v>2801</v>
      </c>
      <c r="F56" t="s">
        <v>2965</v>
      </c>
      <c r="G56" t="s">
        <v>2966</v>
      </c>
      <c r="H56" t="s">
        <v>2967</v>
      </c>
      <c r="I56" t="s">
        <v>2598</v>
      </c>
      <c r="J56" t="s">
        <v>2968</v>
      </c>
      <c r="K56" t="s">
        <v>2969</v>
      </c>
      <c r="L56" t="s">
        <v>47</v>
      </c>
      <c r="M56" t="s">
        <v>2454</v>
      </c>
      <c r="N56" t="s">
        <v>2872</v>
      </c>
      <c r="O56" t="s">
        <v>2970</v>
      </c>
      <c r="P56" t="s">
        <v>2971</v>
      </c>
      <c r="Q56" t="s">
        <v>2972</v>
      </c>
      <c r="R56" t="str">
        <f t="shared" si="0"/>
        <v>诸城</v>
      </c>
      <c r="S56" t="str">
        <f t="shared" si="1"/>
        <v>0703</v>
      </c>
    </row>
    <row r="57" spans="1:19">
      <c r="A57" t="s">
        <v>2973</v>
      </c>
      <c r="B57" t="s">
        <v>2974</v>
      </c>
      <c r="C57" t="s">
        <v>46</v>
      </c>
      <c r="D57" t="s">
        <v>2975</v>
      </c>
      <c r="E57" t="s">
        <v>2499</v>
      </c>
      <c r="F57" t="s">
        <v>2976</v>
      </c>
      <c r="G57" t="s">
        <v>2977</v>
      </c>
      <c r="H57" t="s">
        <v>2978</v>
      </c>
      <c r="I57" t="s">
        <v>2979</v>
      </c>
      <c r="J57" t="s">
        <v>2980</v>
      </c>
      <c r="K57" t="s">
        <v>2981</v>
      </c>
      <c r="L57" t="s">
        <v>101</v>
      </c>
      <c r="M57" t="s">
        <v>2982</v>
      </c>
      <c r="N57" t="s">
        <v>2983</v>
      </c>
      <c r="O57" t="s">
        <v>2984</v>
      </c>
      <c r="P57" t="s">
        <v>2985</v>
      </c>
      <c r="Q57" t="s">
        <v>2986</v>
      </c>
      <c r="R57" t="str">
        <f t="shared" si="0"/>
        <v>潍城</v>
      </c>
      <c r="S57" t="str">
        <f t="shared" si="1"/>
        <v>0703</v>
      </c>
    </row>
    <row r="58" spans="1:19">
      <c r="A58" t="s">
        <v>2987</v>
      </c>
      <c r="B58" t="s">
        <v>2988</v>
      </c>
      <c r="C58" t="s">
        <v>46</v>
      </c>
      <c r="D58" t="s">
        <v>2989</v>
      </c>
      <c r="E58" t="s">
        <v>2990</v>
      </c>
      <c r="F58" t="s">
        <v>2991</v>
      </c>
      <c r="G58" t="s">
        <v>2992</v>
      </c>
      <c r="H58" t="s">
        <v>2993</v>
      </c>
      <c r="I58" t="s">
        <v>2378</v>
      </c>
      <c r="J58" t="s">
        <v>2994</v>
      </c>
      <c r="K58" t="s">
        <v>2995</v>
      </c>
      <c r="L58" t="s">
        <v>128</v>
      </c>
      <c r="M58" t="s">
        <v>2996</v>
      </c>
      <c r="N58" t="s">
        <v>2859</v>
      </c>
      <c r="O58" t="s">
        <v>2997</v>
      </c>
      <c r="P58" t="s">
        <v>2998</v>
      </c>
      <c r="Q58" t="s">
        <v>2999</v>
      </c>
      <c r="R58" t="str">
        <f t="shared" si="0"/>
        <v>寿光</v>
      </c>
      <c r="S58" t="str">
        <f t="shared" si="1"/>
        <v>0703</v>
      </c>
    </row>
    <row r="59" spans="1:19">
      <c r="A59" t="s">
        <v>3000</v>
      </c>
      <c r="B59" t="s">
        <v>3001</v>
      </c>
      <c r="C59" t="s">
        <v>46</v>
      </c>
      <c r="D59" t="s">
        <v>3002</v>
      </c>
      <c r="E59" t="s">
        <v>2499</v>
      </c>
      <c r="F59" t="s">
        <v>3003</v>
      </c>
      <c r="G59" t="s">
        <v>3004</v>
      </c>
      <c r="H59" t="s">
        <v>3005</v>
      </c>
      <c r="I59" t="s">
        <v>2645</v>
      </c>
      <c r="J59" t="s">
        <v>3006</v>
      </c>
      <c r="K59" t="s">
        <v>3007</v>
      </c>
      <c r="L59" t="s">
        <v>67</v>
      </c>
      <c r="M59" t="s">
        <v>3008</v>
      </c>
      <c r="N59" t="s">
        <v>2674</v>
      </c>
      <c r="O59" t="s">
        <v>3009</v>
      </c>
      <c r="P59" t="s">
        <v>3010</v>
      </c>
      <c r="R59" t="str">
        <f t="shared" si="0"/>
        <v>昌邑</v>
      </c>
      <c r="S59" t="str">
        <f t="shared" si="1"/>
        <v>0703</v>
      </c>
    </row>
    <row r="60" spans="1:19">
      <c r="A60" t="s">
        <v>3011</v>
      </c>
      <c r="B60" t="s">
        <v>3012</v>
      </c>
      <c r="C60" t="s">
        <v>46</v>
      </c>
      <c r="D60" t="s">
        <v>3013</v>
      </c>
      <c r="E60" t="s">
        <v>2360</v>
      </c>
      <c r="F60" t="s">
        <v>3014</v>
      </c>
      <c r="G60" t="s">
        <v>3015</v>
      </c>
      <c r="H60" t="s">
        <v>3016</v>
      </c>
      <c r="I60" t="s">
        <v>2364</v>
      </c>
      <c r="J60" t="s">
        <v>2968</v>
      </c>
      <c r="K60" t="s">
        <v>2969</v>
      </c>
      <c r="L60" t="s">
        <v>47</v>
      </c>
      <c r="M60" t="s">
        <v>2454</v>
      </c>
      <c r="N60" t="s">
        <v>3017</v>
      </c>
      <c r="O60" t="s">
        <v>2970</v>
      </c>
      <c r="P60" t="s">
        <v>3018</v>
      </c>
      <c r="Q60" t="s">
        <v>3019</v>
      </c>
      <c r="R60" t="str">
        <f t="shared" si="0"/>
        <v>诸城</v>
      </c>
      <c r="S60" t="str">
        <f t="shared" si="1"/>
        <v>0703</v>
      </c>
    </row>
    <row r="61" spans="1:19">
      <c r="A61" t="s">
        <v>3020</v>
      </c>
      <c r="B61" t="s">
        <v>3021</v>
      </c>
      <c r="C61" t="s">
        <v>46</v>
      </c>
      <c r="D61" t="s">
        <v>3022</v>
      </c>
      <c r="E61" t="s">
        <v>2499</v>
      </c>
      <c r="F61" t="s">
        <v>3023</v>
      </c>
      <c r="G61" t="s">
        <v>3024</v>
      </c>
      <c r="H61" t="s">
        <v>3025</v>
      </c>
      <c r="I61" t="s">
        <v>2350</v>
      </c>
      <c r="J61" t="s">
        <v>3026</v>
      </c>
      <c r="K61" t="s">
        <v>3027</v>
      </c>
      <c r="L61" t="s">
        <v>128</v>
      </c>
      <c r="M61" t="s">
        <v>3028</v>
      </c>
      <c r="O61" t="s">
        <v>3029</v>
      </c>
      <c r="P61" t="s">
        <v>3030</v>
      </c>
      <c r="Q61" t="s">
        <v>3031</v>
      </c>
      <c r="R61" t="str">
        <f t="shared" si="0"/>
        <v>寿光</v>
      </c>
      <c r="S61" t="str">
        <f t="shared" si="1"/>
        <v>0703</v>
      </c>
    </row>
    <row r="62" spans="1:19">
      <c r="A62" t="s">
        <v>3032</v>
      </c>
      <c r="B62" t="s">
        <v>3033</v>
      </c>
      <c r="C62" t="s">
        <v>46</v>
      </c>
      <c r="D62" t="s">
        <v>3034</v>
      </c>
      <c r="E62" t="s">
        <v>2332</v>
      </c>
      <c r="F62" t="s">
        <v>3035</v>
      </c>
      <c r="G62" t="s">
        <v>3036</v>
      </c>
      <c r="H62" t="s">
        <v>3037</v>
      </c>
      <c r="I62" t="s">
        <v>2336</v>
      </c>
      <c r="J62" t="s">
        <v>3038</v>
      </c>
      <c r="K62" t="s">
        <v>3039</v>
      </c>
      <c r="L62" t="s">
        <v>137</v>
      </c>
      <c r="M62" t="s">
        <v>3040</v>
      </c>
      <c r="O62" t="s">
        <v>3041</v>
      </c>
      <c r="P62" t="s">
        <v>3042</v>
      </c>
      <c r="R62" t="str">
        <f t="shared" si="0"/>
        <v>青州</v>
      </c>
      <c r="S62" t="str">
        <f t="shared" si="1"/>
        <v>0703</v>
      </c>
    </row>
    <row r="63" spans="1:19">
      <c r="A63" t="s">
        <v>3043</v>
      </c>
      <c r="B63" t="s">
        <v>3044</v>
      </c>
      <c r="C63" t="s">
        <v>46</v>
      </c>
      <c r="D63" t="s">
        <v>3045</v>
      </c>
      <c r="E63" t="s">
        <v>2360</v>
      </c>
      <c r="F63" t="s">
        <v>3046</v>
      </c>
      <c r="G63" t="s">
        <v>3047</v>
      </c>
      <c r="H63" t="s">
        <v>3048</v>
      </c>
      <c r="I63" t="s">
        <v>2350</v>
      </c>
      <c r="J63" t="s">
        <v>3049</v>
      </c>
      <c r="K63" t="s">
        <v>3050</v>
      </c>
      <c r="L63" t="s">
        <v>146</v>
      </c>
      <c r="M63" t="s">
        <v>3051</v>
      </c>
      <c r="N63" t="s">
        <v>3052</v>
      </c>
      <c r="O63" t="s">
        <v>3053</v>
      </c>
      <c r="P63" t="s">
        <v>3054</v>
      </c>
      <c r="Q63" t="s">
        <v>3055</v>
      </c>
      <c r="R63" t="str">
        <f t="shared" si="0"/>
        <v>临朐</v>
      </c>
      <c r="S63" t="str">
        <f t="shared" si="1"/>
        <v>0703</v>
      </c>
    </row>
    <row r="64" spans="1:19">
      <c r="A64" t="s">
        <v>3056</v>
      </c>
      <c r="B64" t="s">
        <v>3057</v>
      </c>
      <c r="C64" t="s">
        <v>46</v>
      </c>
      <c r="D64" t="s">
        <v>3058</v>
      </c>
      <c r="E64" t="s">
        <v>2499</v>
      </c>
      <c r="F64" t="s">
        <v>3059</v>
      </c>
      <c r="G64" t="s">
        <v>3060</v>
      </c>
      <c r="H64" t="s">
        <v>3061</v>
      </c>
      <c r="I64" t="s">
        <v>2586</v>
      </c>
      <c r="J64" t="s">
        <v>3062</v>
      </c>
      <c r="K64" t="s">
        <v>3063</v>
      </c>
      <c r="L64" t="s">
        <v>146</v>
      </c>
      <c r="M64" t="s">
        <v>2420</v>
      </c>
      <c r="N64" t="s">
        <v>3064</v>
      </c>
      <c r="O64" t="s">
        <v>3065</v>
      </c>
      <c r="P64" t="s">
        <v>3066</v>
      </c>
      <c r="R64" t="str">
        <f t="shared" si="0"/>
        <v>临朐</v>
      </c>
      <c r="S64" t="str">
        <f t="shared" si="1"/>
        <v>0703</v>
      </c>
    </row>
    <row r="65" spans="1:19">
      <c r="A65" t="s">
        <v>3067</v>
      </c>
      <c r="B65" t="s">
        <v>3068</v>
      </c>
      <c r="C65" t="s">
        <v>46</v>
      </c>
      <c r="D65" t="s">
        <v>3069</v>
      </c>
      <c r="E65" t="s">
        <v>2360</v>
      </c>
      <c r="F65" t="s">
        <v>3070</v>
      </c>
      <c r="G65" t="s">
        <v>3071</v>
      </c>
      <c r="H65" t="s">
        <v>3072</v>
      </c>
      <c r="I65" t="s">
        <v>2350</v>
      </c>
      <c r="J65" t="s">
        <v>3073</v>
      </c>
      <c r="K65" t="s">
        <v>3074</v>
      </c>
      <c r="L65" t="s">
        <v>187</v>
      </c>
      <c r="M65" t="s">
        <v>3075</v>
      </c>
      <c r="N65" t="s">
        <v>2421</v>
      </c>
      <c r="O65" t="s">
        <v>3076</v>
      </c>
      <c r="P65" t="s">
        <v>3077</v>
      </c>
      <c r="Q65" t="s">
        <v>3078</v>
      </c>
      <c r="R65" t="str">
        <f t="shared" ref="R65:R128" si="2">IF(OR(LEFT(L65,2)="高新"),"奎文",IF(LEFT(L65,2)="峡山","坊子",IF(LEFT(L65,2)="滨海","寒亭",LEFT(L65,2))))</f>
        <v>坊子</v>
      </c>
      <c r="S65" t="str">
        <f t="shared" ref="S65:S128" si="3">TEXT(B65,"mmdd")</f>
        <v>0703</v>
      </c>
    </row>
    <row r="66" spans="1:19">
      <c r="A66" t="s">
        <v>3079</v>
      </c>
      <c r="B66" t="s">
        <v>3080</v>
      </c>
      <c r="C66" t="s">
        <v>46</v>
      </c>
      <c r="D66" t="s">
        <v>3081</v>
      </c>
      <c r="E66" t="s">
        <v>2360</v>
      </c>
      <c r="F66" t="s">
        <v>3082</v>
      </c>
      <c r="G66" t="s">
        <v>3083</v>
      </c>
      <c r="H66" t="s">
        <v>3084</v>
      </c>
      <c r="I66" t="s">
        <v>2350</v>
      </c>
      <c r="J66" t="s">
        <v>3085</v>
      </c>
      <c r="K66" t="s">
        <v>3086</v>
      </c>
      <c r="L66" t="s">
        <v>110</v>
      </c>
      <c r="M66" t="s">
        <v>3087</v>
      </c>
      <c r="N66" t="s">
        <v>2421</v>
      </c>
      <c r="O66" t="s">
        <v>3088</v>
      </c>
      <c r="P66" t="s">
        <v>3089</v>
      </c>
      <c r="R66" t="str">
        <f t="shared" si="2"/>
        <v>高密</v>
      </c>
      <c r="S66" t="str">
        <f t="shared" si="3"/>
        <v>0703</v>
      </c>
    </row>
    <row r="67" spans="1:19">
      <c r="A67" t="s">
        <v>3090</v>
      </c>
      <c r="B67" t="s">
        <v>3091</v>
      </c>
      <c r="C67" t="s">
        <v>46</v>
      </c>
      <c r="D67" t="s">
        <v>3092</v>
      </c>
      <c r="E67" t="s">
        <v>2499</v>
      </c>
      <c r="F67" t="s">
        <v>3093</v>
      </c>
      <c r="G67" t="s">
        <v>3094</v>
      </c>
      <c r="H67" t="s">
        <v>3095</v>
      </c>
      <c r="I67" t="s">
        <v>2350</v>
      </c>
      <c r="J67" t="s">
        <v>3096</v>
      </c>
      <c r="K67" t="s">
        <v>3097</v>
      </c>
      <c r="L67" t="s">
        <v>110</v>
      </c>
      <c r="M67" t="s">
        <v>3098</v>
      </c>
      <c r="N67" t="s">
        <v>2785</v>
      </c>
      <c r="O67" t="s">
        <v>3099</v>
      </c>
      <c r="P67" t="s">
        <v>3100</v>
      </c>
      <c r="Q67" t="s">
        <v>3101</v>
      </c>
      <c r="R67" t="str">
        <f t="shared" si="2"/>
        <v>高密</v>
      </c>
      <c r="S67" t="str">
        <f t="shared" si="3"/>
        <v>0703</v>
      </c>
    </row>
    <row r="68" spans="1:19">
      <c r="A68" t="s">
        <v>3102</v>
      </c>
      <c r="B68" t="s">
        <v>3103</v>
      </c>
      <c r="C68" t="s">
        <v>46</v>
      </c>
      <c r="D68" t="s">
        <v>3104</v>
      </c>
      <c r="E68" t="s">
        <v>3105</v>
      </c>
      <c r="F68" t="s">
        <v>3106</v>
      </c>
      <c r="G68" t="s">
        <v>3107</v>
      </c>
      <c r="I68" t="s">
        <v>3108</v>
      </c>
      <c r="R68" t="str">
        <f t="shared" si="2"/>
        <v/>
      </c>
      <c r="S68" t="str">
        <f t="shared" si="3"/>
        <v>0703</v>
      </c>
    </row>
    <row r="69" spans="1:19">
      <c r="A69" t="s">
        <v>3109</v>
      </c>
      <c r="B69" t="s">
        <v>3110</v>
      </c>
      <c r="C69" t="s">
        <v>46</v>
      </c>
      <c r="D69" t="s">
        <v>3111</v>
      </c>
      <c r="E69" t="s">
        <v>2332</v>
      </c>
      <c r="F69" t="s">
        <v>3112</v>
      </c>
      <c r="G69" t="s">
        <v>3113</v>
      </c>
      <c r="H69" t="s">
        <v>3114</v>
      </c>
      <c r="I69" t="s">
        <v>2336</v>
      </c>
      <c r="J69" t="s">
        <v>2900</v>
      </c>
      <c r="K69" t="s">
        <v>2901</v>
      </c>
      <c r="L69" t="s">
        <v>110</v>
      </c>
      <c r="M69" t="s">
        <v>2575</v>
      </c>
      <c r="N69" t="s">
        <v>2859</v>
      </c>
      <c r="O69" t="s">
        <v>2902</v>
      </c>
      <c r="Q69" t="s">
        <v>3115</v>
      </c>
      <c r="R69" t="str">
        <f t="shared" si="2"/>
        <v>高密</v>
      </c>
      <c r="S69" t="str">
        <f t="shared" si="3"/>
        <v>0703</v>
      </c>
    </row>
    <row r="70" spans="1:19">
      <c r="A70" t="s">
        <v>3116</v>
      </c>
      <c r="B70" t="s">
        <v>3117</v>
      </c>
      <c r="C70" t="s">
        <v>46</v>
      </c>
      <c r="D70" t="s">
        <v>3118</v>
      </c>
      <c r="E70" t="s">
        <v>2360</v>
      </c>
      <c r="F70" t="s">
        <v>3119</v>
      </c>
      <c r="G70" t="s">
        <v>3120</v>
      </c>
      <c r="H70" t="s">
        <v>3121</v>
      </c>
      <c r="I70" t="s">
        <v>2586</v>
      </c>
      <c r="J70" t="s">
        <v>2478</v>
      </c>
      <c r="K70" t="s">
        <v>2479</v>
      </c>
      <c r="L70" t="s">
        <v>146</v>
      </c>
      <c r="M70" t="s">
        <v>2420</v>
      </c>
      <c r="N70" t="s">
        <v>3122</v>
      </c>
      <c r="O70" t="s">
        <v>2481</v>
      </c>
      <c r="P70" t="s">
        <v>3123</v>
      </c>
      <c r="R70" t="str">
        <f t="shared" si="2"/>
        <v>临朐</v>
      </c>
      <c r="S70" t="str">
        <f t="shared" si="3"/>
        <v>0703</v>
      </c>
    </row>
    <row r="71" spans="1:19">
      <c r="A71" t="s">
        <v>103</v>
      </c>
      <c r="B71" t="s">
        <v>3124</v>
      </c>
      <c r="C71" t="s">
        <v>46</v>
      </c>
      <c r="D71" t="s">
        <v>3125</v>
      </c>
      <c r="E71" t="s">
        <v>2360</v>
      </c>
      <c r="F71" t="s">
        <v>3126</v>
      </c>
      <c r="G71" t="s">
        <v>100</v>
      </c>
      <c r="H71" t="s">
        <v>3127</v>
      </c>
      <c r="I71" t="s">
        <v>2465</v>
      </c>
      <c r="J71" t="s">
        <v>3128</v>
      </c>
      <c r="K71" t="s">
        <v>3129</v>
      </c>
      <c r="L71" t="s">
        <v>101</v>
      </c>
      <c r="M71" t="s">
        <v>3130</v>
      </c>
      <c r="O71" t="s">
        <v>3131</v>
      </c>
      <c r="P71" t="s">
        <v>3132</v>
      </c>
      <c r="Q71" t="s">
        <v>3133</v>
      </c>
      <c r="R71" t="str">
        <f t="shared" si="2"/>
        <v>潍城</v>
      </c>
      <c r="S71" t="str">
        <f t="shared" si="3"/>
        <v>0703</v>
      </c>
    </row>
    <row r="72" spans="1:19">
      <c r="A72" t="s">
        <v>3134</v>
      </c>
      <c r="B72" t="s">
        <v>2787</v>
      </c>
      <c r="C72" t="s">
        <v>46</v>
      </c>
      <c r="D72" t="s">
        <v>3135</v>
      </c>
      <c r="E72" t="s">
        <v>2332</v>
      </c>
      <c r="F72" t="s">
        <v>3136</v>
      </c>
      <c r="G72" t="s">
        <v>3137</v>
      </c>
      <c r="H72" t="s">
        <v>3138</v>
      </c>
      <c r="I72" t="s">
        <v>2336</v>
      </c>
      <c r="J72" t="s">
        <v>3139</v>
      </c>
      <c r="K72" t="s">
        <v>3140</v>
      </c>
      <c r="L72" t="s">
        <v>47</v>
      </c>
      <c r="M72" t="s">
        <v>3141</v>
      </c>
      <c r="O72" t="s">
        <v>3142</v>
      </c>
      <c r="P72" t="s">
        <v>3143</v>
      </c>
      <c r="R72" t="str">
        <f t="shared" si="2"/>
        <v>诸城</v>
      </c>
      <c r="S72" t="str">
        <f t="shared" si="3"/>
        <v>0703</v>
      </c>
    </row>
    <row r="73" spans="1:19">
      <c r="A73" t="s">
        <v>3144</v>
      </c>
      <c r="B73" t="s">
        <v>3145</v>
      </c>
      <c r="C73" t="s">
        <v>46</v>
      </c>
      <c r="D73" t="s">
        <v>3146</v>
      </c>
      <c r="E73" t="s">
        <v>2360</v>
      </c>
      <c r="F73" t="s">
        <v>3147</v>
      </c>
      <c r="G73" t="s">
        <v>3148</v>
      </c>
      <c r="H73" t="s">
        <v>3149</v>
      </c>
      <c r="I73" t="s">
        <v>2645</v>
      </c>
      <c r="J73" t="s">
        <v>2994</v>
      </c>
      <c r="K73" t="s">
        <v>2995</v>
      </c>
      <c r="L73" t="s">
        <v>128</v>
      </c>
      <c r="M73" t="s">
        <v>2996</v>
      </c>
      <c r="N73" t="s">
        <v>2859</v>
      </c>
      <c r="O73" t="s">
        <v>2997</v>
      </c>
      <c r="P73" t="s">
        <v>3150</v>
      </c>
      <c r="R73" t="str">
        <f t="shared" si="2"/>
        <v>寿光</v>
      </c>
      <c r="S73" t="str">
        <f t="shared" si="3"/>
        <v>0703</v>
      </c>
    </row>
    <row r="74" spans="1:19">
      <c r="A74" t="s">
        <v>3151</v>
      </c>
      <c r="B74" t="s">
        <v>3152</v>
      </c>
      <c r="C74" t="s">
        <v>46</v>
      </c>
      <c r="D74" t="s">
        <v>3153</v>
      </c>
      <c r="E74" t="s">
        <v>2499</v>
      </c>
      <c r="F74" t="s">
        <v>3154</v>
      </c>
      <c r="G74" t="s">
        <v>3155</v>
      </c>
      <c r="H74" t="s">
        <v>3156</v>
      </c>
      <c r="I74" t="s">
        <v>2350</v>
      </c>
      <c r="J74" t="s">
        <v>3157</v>
      </c>
      <c r="K74" t="s">
        <v>3158</v>
      </c>
      <c r="L74" t="s">
        <v>47</v>
      </c>
      <c r="M74" t="s">
        <v>3159</v>
      </c>
      <c r="O74" t="s">
        <v>3160</v>
      </c>
      <c r="P74" t="s">
        <v>3161</v>
      </c>
      <c r="R74" t="str">
        <f t="shared" si="2"/>
        <v>诸城</v>
      </c>
      <c r="S74" t="str">
        <f t="shared" si="3"/>
        <v>0703</v>
      </c>
    </row>
    <row r="75" spans="1:19">
      <c r="A75" t="s">
        <v>3162</v>
      </c>
      <c r="B75" t="s">
        <v>2769</v>
      </c>
      <c r="C75" t="s">
        <v>46</v>
      </c>
      <c r="D75" t="s">
        <v>3163</v>
      </c>
      <c r="E75" t="s">
        <v>2332</v>
      </c>
      <c r="F75" t="s">
        <v>3164</v>
      </c>
      <c r="G75" t="s">
        <v>3165</v>
      </c>
      <c r="H75" t="s">
        <v>3166</v>
      </c>
      <c r="I75" t="s">
        <v>2336</v>
      </c>
      <c r="J75" t="s">
        <v>3167</v>
      </c>
      <c r="K75" t="s">
        <v>3168</v>
      </c>
      <c r="L75" t="s">
        <v>110</v>
      </c>
      <c r="M75" t="s">
        <v>3098</v>
      </c>
      <c r="O75" t="s">
        <v>3169</v>
      </c>
      <c r="P75" t="s">
        <v>3170</v>
      </c>
      <c r="R75" t="str">
        <f t="shared" si="2"/>
        <v>高密</v>
      </c>
      <c r="S75" t="str">
        <f t="shared" si="3"/>
        <v>0703</v>
      </c>
    </row>
    <row r="76" spans="1:19">
      <c r="A76" t="s">
        <v>3171</v>
      </c>
      <c r="B76" t="s">
        <v>3172</v>
      </c>
      <c r="C76" t="s">
        <v>46</v>
      </c>
      <c r="D76" t="s">
        <v>3173</v>
      </c>
      <c r="E76" t="s">
        <v>2499</v>
      </c>
      <c r="F76" t="s">
        <v>3174</v>
      </c>
      <c r="G76" t="s">
        <v>3175</v>
      </c>
      <c r="H76" t="s">
        <v>3176</v>
      </c>
      <c r="I76" t="s">
        <v>2465</v>
      </c>
      <c r="J76" t="s">
        <v>3177</v>
      </c>
      <c r="K76" t="s">
        <v>3178</v>
      </c>
      <c r="L76" t="s">
        <v>137</v>
      </c>
      <c r="M76" t="s">
        <v>2686</v>
      </c>
      <c r="N76" t="s">
        <v>3179</v>
      </c>
      <c r="O76" t="s">
        <v>3180</v>
      </c>
      <c r="P76" t="s">
        <v>3181</v>
      </c>
      <c r="R76" t="str">
        <f t="shared" si="2"/>
        <v>青州</v>
      </c>
      <c r="S76" t="str">
        <f t="shared" si="3"/>
        <v>0703</v>
      </c>
    </row>
    <row r="77" spans="1:19">
      <c r="A77" t="s">
        <v>3182</v>
      </c>
      <c r="B77" t="s">
        <v>3183</v>
      </c>
      <c r="C77" t="s">
        <v>46</v>
      </c>
      <c r="D77" t="s">
        <v>3184</v>
      </c>
      <c r="E77" t="s">
        <v>2499</v>
      </c>
      <c r="F77" t="s">
        <v>3185</v>
      </c>
      <c r="G77" t="s">
        <v>3186</v>
      </c>
      <c r="H77" t="s">
        <v>3187</v>
      </c>
      <c r="I77" t="s">
        <v>2350</v>
      </c>
      <c r="J77" t="s">
        <v>3188</v>
      </c>
      <c r="K77" t="s">
        <v>3189</v>
      </c>
      <c r="L77" t="s">
        <v>146</v>
      </c>
      <c r="M77" t="s">
        <v>2420</v>
      </c>
      <c r="N77" t="s">
        <v>3190</v>
      </c>
      <c r="O77" t="s">
        <v>3191</v>
      </c>
      <c r="P77" t="s">
        <v>3192</v>
      </c>
      <c r="Q77" t="s">
        <v>3193</v>
      </c>
      <c r="R77" t="str">
        <f t="shared" si="2"/>
        <v>临朐</v>
      </c>
      <c r="S77" t="str">
        <f t="shared" si="3"/>
        <v>0703</v>
      </c>
    </row>
    <row r="78" spans="1:19">
      <c r="A78" t="s">
        <v>3194</v>
      </c>
      <c r="B78" t="s">
        <v>3195</v>
      </c>
      <c r="C78" t="s">
        <v>46</v>
      </c>
      <c r="D78" t="s">
        <v>3196</v>
      </c>
      <c r="E78" t="s">
        <v>2360</v>
      </c>
      <c r="F78" t="s">
        <v>3197</v>
      </c>
      <c r="G78" t="s">
        <v>3198</v>
      </c>
      <c r="H78" t="s">
        <v>3199</v>
      </c>
      <c r="I78" t="s">
        <v>2645</v>
      </c>
      <c r="J78" t="s">
        <v>3200</v>
      </c>
      <c r="K78" t="s">
        <v>3201</v>
      </c>
      <c r="L78" t="s">
        <v>76</v>
      </c>
      <c r="M78" t="s">
        <v>2528</v>
      </c>
      <c r="N78" t="s">
        <v>2421</v>
      </c>
      <c r="O78" t="s">
        <v>3202</v>
      </c>
      <c r="P78" t="s">
        <v>3203</v>
      </c>
      <c r="R78" t="str">
        <f t="shared" si="2"/>
        <v>奎文</v>
      </c>
      <c r="S78" t="str">
        <f t="shared" si="3"/>
        <v>0703</v>
      </c>
    </row>
    <row r="79" spans="1:19">
      <c r="A79" t="s">
        <v>3204</v>
      </c>
      <c r="B79" t="s">
        <v>3205</v>
      </c>
      <c r="C79" t="s">
        <v>46</v>
      </c>
      <c r="D79" t="s">
        <v>3206</v>
      </c>
      <c r="E79" t="s">
        <v>2360</v>
      </c>
      <c r="F79" t="s">
        <v>3207</v>
      </c>
      <c r="G79" t="s">
        <v>3208</v>
      </c>
      <c r="H79" t="s">
        <v>3209</v>
      </c>
      <c r="I79" t="s">
        <v>3210</v>
      </c>
      <c r="J79" t="s">
        <v>3211</v>
      </c>
      <c r="K79" t="s">
        <v>3212</v>
      </c>
      <c r="L79" t="s">
        <v>137</v>
      </c>
      <c r="M79" t="s">
        <v>3213</v>
      </c>
      <c r="N79" t="s">
        <v>3214</v>
      </c>
      <c r="O79" t="s">
        <v>3215</v>
      </c>
      <c r="P79" t="s">
        <v>3216</v>
      </c>
      <c r="R79" t="str">
        <f t="shared" si="2"/>
        <v>青州</v>
      </c>
      <c r="S79" t="str">
        <f t="shared" si="3"/>
        <v>0703</v>
      </c>
    </row>
    <row r="80" spans="1:19">
      <c r="A80" t="s">
        <v>3217</v>
      </c>
      <c r="B80" t="s">
        <v>3218</v>
      </c>
      <c r="C80" t="s">
        <v>46</v>
      </c>
      <c r="D80" t="s">
        <v>3219</v>
      </c>
      <c r="E80" t="s">
        <v>3220</v>
      </c>
      <c r="F80" t="s">
        <v>3221</v>
      </c>
      <c r="G80" t="s">
        <v>3222</v>
      </c>
      <c r="H80" t="s">
        <v>3223</v>
      </c>
      <c r="I80" t="s">
        <v>2598</v>
      </c>
      <c r="J80" t="s">
        <v>3224</v>
      </c>
      <c r="K80" t="s">
        <v>3225</v>
      </c>
      <c r="L80" t="s">
        <v>110</v>
      </c>
      <c r="M80" t="s">
        <v>2381</v>
      </c>
      <c r="N80" t="s">
        <v>2480</v>
      </c>
      <c r="O80" t="s">
        <v>3226</v>
      </c>
      <c r="P80" t="s">
        <v>3227</v>
      </c>
      <c r="R80" t="str">
        <f t="shared" si="2"/>
        <v>高密</v>
      </c>
      <c r="S80" t="str">
        <f t="shared" si="3"/>
        <v>0703</v>
      </c>
    </row>
    <row r="81" spans="1:19">
      <c r="A81" t="s">
        <v>3228</v>
      </c>
      <c r="B81" t="s">
        <v>3229</v>
      </c>
      <c r="C81" t="s">
        <v>46</v>
      </c>
      <c r="D81" t="s">
        <v>3230</v>
      </c>
      <c r="E81" t="s">
        <v>2332</v>
      </c>
      <c r="F81" t="s">
        <v>3231</v>
      </c>
      <c r="G81" t="s">
        <v>3232</v>
      </c>
      <c r="H81" t="s">
        <v>3233</v>
      </c>
      <c r="I81" t="s">
        <v>2378</v>
      </c>
      <c r="J81" t="s">
        <v>2847</v>
      </c>
      <c r="K81" t="s">
        <v>2848</v>
      </c>
      <c r="L81" t="s">
        <v>110</v>
      </c>
      <c r="M81" t="s">
        <v>2849</v>
      </c>
      <c r="N81" t="s">
        <v>2602</v>
      </c>
      <c r="O81" t="s">
        <v>2850</v>
      </c>
      <c r="P81" t="s">
        <v>3234</v>
      </c>
      <c r="R81" t="str">
        <f t="shared" si="2"/>
        <v>高密</v>
      </c>
      <c r="S81" t="str">
        <f t="shared" si="3"/>
        <v>0703</v>
      </c>
    </row>
    <row r="82" spans="1:19">
      <c r="A82" t="s">
        <v>3235</v>
      </c>
      <c r="B82" t="s">
        <v>3236</v>
      </c>
      <c r="C82" t="s">
        <v>46</v>
      </c>
      <c r="D82" t="s">
        <v>3237</v>
      </c>
      <c r="E82" t="s">
        <v>2346</v>
      </c>
      <c r="F82" t="s">
        <v>3238</v>
      </c>
      <c r="G82" t="s">
        <v>3239</v>
      </c>
      <c r="H82" t="s">
        <v>3240</v>
      </c>
      <c r="I82" t="s">
        <v>2586</v>
      </c>
      <c r="J82" t="s">
        <v>3241</v>
      </c>
      <c r="K82" t="s">
        <v>3242</v>
      </c>
      <c r="L82" t="s">
        <v>101</v>
      </c>
      <c r="M82" t="s">
        <v>3130</v>
      </c>
      <c r="N82" t="s">
        <v>2368</v>
      </c>
      <c r="O82" t="s">
        <v>3243</v>
      </c>
      <c r="R82" t="str">
        <f t="shared" si="2"/>
        <v>潍城</v>
      </c>
      <c r="S82" t="str">
        <f t="shared" si="3"/>
        <v>0703</v>
      </c>
    </row>
    <row r="83" spans="1:19">
      <c r="A83" t="s">
        <v>3244</v>
      </c>
      <c r="B83" t="s">
        <v>3245</v>
      </c>
      <c r="C83" t="s">
        <v>46</v>
      </c>
      <c r="D83" t="s">
        <v>3246</v>
      </c>
      <c r="E83" t="s">
        <v>2346</v>
      </c>
      <c r="F83" t="s">
        <v>3247</v>
      </c>
      <c r="G83" t="s">
        <v>3248</v>
      </c>
      <c r="H83" t="s">
        <v>3249</v>
      </c>
      <c r="I83" t="s">
        <v>2350</v>
      </c>
      <c r="J83" t="s">
        <v>3250</v>
      </c>
      <c r="K83" t="s">
        <v>3251</v>
      </c>
      <c r="L83" t="s">
        <v>128</v>
      </c>
      <c r="M83" t="s">
        <v>2708</v>
      </c>
      <c r="N83" t="s">
        <v>3252</v>
      </c>
      <c r="O83" t="s">
        <v>3253</v>
      </c>
      <c r="P83" t="s">
        <v>3254</v>
      </c>
      <c r="R83" t="str">
        <f t="shared" si="2"/>
        <v>寿光</v>
      </c>
      <c r="S83" t="str">
        <f t="shared" si="3"/>
        <v>0703</v>
      </c>
    </row>
    <row r="84" spans="1:19">
      <c r="A84" t="s">
        <v>3255</v>
      </c>
      <c r="B84" t="s">
        <v>3256</v>
      </c>
      <c r="C84" t="s">
        <v>46</v>
      </c>
      <c r="D84" t="s">
        <v>3257</v>
      </c>
      <c r="E84" t="s">
        <v>3258</v>
      </c>
      <c r="F84" t="s">
        <v>3259</v>
      </c>
      <c r="G84" t="s">
        <v>3260</v>
      </c>
      <c r="H84" t="s">
        <v>3261</v>
      </c>
      <c r="I84" t="s">
        <v>2645</v>
      </c>
      <c r="J84" t="s">
        <v>2793</v>
      </c>
      <c r="K84" t="s">
        <v>2794</v>
      </c>
      <c r="L84" t="s">
        <v>57</v>
      </c>
      <c r="M84" t="s">
        <v>2367</v>
      </c>
      <c r="N84" t="s">
        <v>2674</v>
      </c>
      <c r="O84" t="s">
        <v>2795</v>
      </c>
      <c r="P84" t="s">
        <v>3262</v>
      </c>
      <c r="R84" t="str">
        <f t="shared" si="2"/>
        <v>安丘</v>
      </c>
      <c r="S84" t="str">
        <f t="shared" si="3"/>
        <v>0703</v>
      </c>
    </row>
    <row r="85" spans="1:19">
      <c r="A85" t="s">
        <v>3263</v>
      </c>
      <c r="B85" t="s">
        <v>3264</v>
      </c>
      <c r="C85" t="s">
        <v>46</v>
      </c>
      <c r="D85" t="s">
        <v>3265</v>
      </c>
      <c r="E85" t="s">
        <v>3266</v>
      </c>
      <c r="F85" t="s">
        <v>3267</v>
      </c>
      <c r="G85" t="s">
        <v>3268</v>
      </c>
      <c r="H85" t="s">
        <v>3269</v>
      </c>
      <c r="I85" t="s">
        <v>2465</v>
      </c>
      <c r="J85" t="s">
        <v>2659</v>
      </c>
      <c r="K85" t="s">
        <v>2660</v>
      </c>
      <c r="L85" t="s">
        <v>76</v>
      </c>
      <c r="M85" t="s">
        <v>2661</v>
      </c>
      <c r="N85" t="s">
        <v>3270</v>
      </c>
      <c r="O85" t="s">
        <v>2662</v>
      </c>
      <c r="P85" t="s">
        <v>3271</v>
      </c>
      <c r="Q85" t="s">
        <v>3272</v>
      </c>
      <c r="R85" t="str">
        <f t="shared" si="2"/>
        <v>奎文</v>
      </c>
      <c r="S85" t="str">
        <f t="shared" si="3"/>
        <v>0703</v>
      </c>
    </row>
    <row r="86" spans="1:19">
      <c r="A86" t="s">
        <v>121</v>
      </c>
      <c r="B86" t="s">
        <v>3273</v>
      </c>
      <c r="C86" t="s">
        <v>46</v>
      </c>
      <c r="D86" t="s">
        <v>3274</v>
      </c>
      <c r="E86" t="s">
        <v>3266</v>
      </c>
      <c r="F86" t="s">
        <v>3275</v>
      </c>
      <c r="G86" t="s">
        <v>118</v>
      </c>
      <c r="H86" t="s">
        <v>3276</v>
      </c>
      <c r="I86" t="s">
        <v>2645</v>
      </c>
      <c r="J86" t="s">
        <v>2599</v>
      </c>
      <c r="K86" t="s">
        <v>2600</v>
      </c>
      <c r="L86" t="s">
        <v>119</v>
      </c>
      <c r="M86" t="s">
        <v>2601</v>
      </c>
      <c r="N86" t="s">
        <v>3277</v>
      </c>
      <c r="O86" t="s">
        <v>2603</v>
      </c>
      <c r="P86" t="s">
        <v>3278</v>
      </c>
      <c r="R86" t="str">
        <f t="shared" si="2"/>
        <v>寒亭</v>
      </c>
      <c r="S86" t="str">
        <f t="shared" si="3"/>
        <v>0703</v>
      </c>
    </row>
    <row r="87" spans="1:19">
      <c r="A87" t="s">
        <v>3279</v>
      </c>
      <c r="B87" t="s">
        <v>3280</v>
      </c>
      <c r="C87" t="s">
        <v>46</v>
      </c>
      <c r="D87" t="s">
        <v>3281</v>
      </c>
      <c r="E87" t="s">
        <v>2360</v>
      </c>
      <c r="F87" t="s">
        <v>3282</v>
      </c>
      <c r="G87" t="s">
        <v>3283</v>
      </c>
      <c r="H87" t="s">
        <v>3284</v>
      </c>
      <c r="I87" t="s">
        <v>2645</v>
      </c>
      <c r="J87" t="s">
        <v>3285</v>
      </c>
      <c r="K87" t="s">
        <v>3286</v>
      </c>
      <c r="L87" t="s">
        <v>76</v>
      </c>
      <c r="M87" t="s">
        <v>2528</v>
      </c>
      <c r="N87" t="s">
        <v>2674</v>
      </c>
      <c r="O87" t="s">
        <v>3287</v>
      </c>
      <c r="P87" t="s">
        <v>3288</v>
      </c>
      <c r="R87" t="str">
        <f t="shared" si="2"/>
        <v>奎文</v>
      </c>
      <c r="S87" t="str">
        <f t="shared" si="3"/>
        <v>0703</v>
      </c>
    </row>
    <row r="88" spans="1:19">
      <c r="A88" t="s">
        <v>3289</v>
      </c>
      <c r="B88" t="s">
        <v>3290</v>
      </c>
      <c r="C88" t="s">
        <v>46</v>
      </c>
      <c r="D88" t="s">
        <v>3291</v>
      </c>
      <c r="E88" t="s">
        <v>2332</v>
      </c>
      <c r="F88" t="s">
        <v>3292</v>
      </c>
      <c r="G88" t="s">
        <v>3293</v>
      </c>
      <c r="H88" t="s">
        <v>3294</v>
      </c>
      <c r="I88" t="s">
        <v>2336</v>
      </c>
      <c r="J88" t="s">
        <v>3295</v>
      </c>
      <c r="K88" t="s">
        <v>3296</v>
      </c>
      <c r="L88" t="s">
        <v>47</v>
      </c>
      <c r="M88" t="s">
        <v>3159</v>
      </c>
      <c r="N88" t="s">
        <v>2421</v>
      </c>
      <c r="O88" t="s">
        <v>3297</v>
      </c>
      <c r="P88" t="s">
        <v>3298</v>
      </c>
      <c r="R88" t="str">
        <f t="shared" si="2"/>
        <v>诸城</v>
      </c>
      <c r="S88" t="str">
        <f t="shared" si="3"/>
        <v>0703</v>
      </c>
    </row>
    <row r="89" spans="1:19">
      <c r="A89" t="s">
        <v>3299</v>
      </c>
      <c r="B89" t="s">
        <v>3300</v>
      </c>
      <c r="C89" t="s">
        <v>46</v>
      </c>
      <c r="D89" t="s">
        <v>3301</v>
      </c>
      <c r="E89" t="s">
        <v>2360</v>
      </c>
      <c r="F89" t="s">
        <v>3302</v>
      </c>
      <c r="G89" t="s">
        <v>3303</v>
      </c>
      <c r="H89" t="s">
        <v>3304</v>
      </c>
      <c r="I89" t="s">
        <v>2350</v>
      </c>
      <c r="J89" t="s">
        <v>3305</v>
      </c>
      <c r="K89" t="s">
        <v>3306</v>
      </c>
      <c r="L89" t="s">
        <v>47</v>
      </c>
      <c r="M89" t="s">
        <v>3159</v>
      </c>
      <c r="N89" t="s">
        <v>3307</v>
      </c>
      <c r="O89" t="s">
        <v>3308</v>
      </c>
      <c r="P89" t="s">
        <v>3309</v>
      </c>
      <c r="Q89" t="s">
        <v>3310</v>
      </c>
      <c r="R89" t="str">
        <f t="shared" si="2"/>
        <v>诸城</v>
      </c>
      <c r="S89" t="str">
        <f t="shared" si="3"/>
        <v>0703</v>
      </c>
    </row>
    <row r="90" spans="1:19">
      <c r="A90" t="s">
        <v>3311</v>
      </c>
      <c r="B90" t="s">
        <v>3312</v>
      </c>
      <c r="C90" t="s">
        <v>46</v>
      </c>
      <c r="D90" t="s">
        <v>3313</v>
      </c>
      <c r="E90" t="s">
        <v>2360</v>
      </c>
      <c r="F90" t="s">
        <v>3314</v>
      </c>
      <c r="G90" t="s">
        <v>3315</v>
      </c>
      <c r="H90" t="s">
        <v>3316</v>
      </c>
      <c r="I90" t="s">
        <v>2364</v>
      </c>
      <c r="J90" t="s">
        <v>2825</v>
      </c>
      <c r="K90" t="s">
        <v>2826</v>
      </c>
      <c r="L90" t="s">
        <v>76</v>
      </c>
      <c r="M90" t="s">
        <v>2827</v>
      </c>
      <c r="N90" t="s">
        <v>2480</v>
      </c>
      <c r="O90" t="s">
        <v>2828</v>
      </c>
      <c r="P90" t="s">
        <v>3317</v>
      </c>
      <c r="Q90" t="s">
        <v>3318</v>
      </c>
      <c r="R90" t="str">
        <f t="shared" si="2"/>
        <v>奎文</v>
      </c>
      <c r="S90" t="str">
        <f t="shared" si="3"/>
        <v>0703</v>
      </c>
    </row>
    <row r="91" spans="1:19">
      <c r="A91" t="s">
        <v>3319</v>
      </c>
      <c r="B91" t="s">
        <v>3320</v>
      </c>
      <c r="C91" t="s">
        <v>46</v>
      </c>
      <c r="D91" t="s">
        <v>3321</v>
      </c>
      <c r="E91" t="s">
        <v>2499</v>
      </c>
      <c r="F91" t="s">
        <v>3322</v>
      </c>
      <c r="G91" t="s">
        <v>3323</v>
      </c>
      <c r="H91" t="s">
        <v>3324</v>
      </c>
      <c r="I91" t="s">
        <v>2350</v>
      </c>
      <c r="J91" t="s">
        <v>3325</v>
      </c>
      <c r="K91" t="s">
        <v>3326</v>
      </c>
      <c r="L91" t="s">
        <v>47</v>
      </c>
      <c r="M91" t="s">
        <v>3327</v>
      </c>
      <c r="N91" t="s">
        <v>2480</v>
      </c>
      <c r="O91" t="s">
        <v>3328</v>
      </c>
      <c r="P91" t="s">
        <v>3329</v>
      </c>
      <c r="R91" t="str">
        <f t="shared" si="2"/>
        <v>诸城</v>
      </c>
      <c r="S91" t="str">
        <f t="shared" si="3"/>
        <v>0703</v>
      </c>
    </row>
    <row r="92" spans="1:19">
      <c r="A92" t="s">
        <v>3330</v>
      </c>
      <c r="B92" t="s">
        <v>3331</v>
      </c>
      <c r="C92" t="s">
        <v>46</v>
      </c>
      <c r="D92" t="s">
        <v>3332</v>
      </c>
      <c r="E92" t="s">
        <v>2499</v>
      </c>
      <c r="F92" t="s">
        <v>3333</v>
      </c>
      <c r="G92" t="s">
        <v>3334</v>
      </c>
      <c r="H92" t="s">
        <v>3335</v>
      </c>
      <c r="I92" t="s">
        <v>3336</v>
      </c>
      <c r="J92" t="s">
        <v>3337</v>
      </c>
      <c r="K92" t="s">
        <v>3338</v>
      </c>
      <c r="L92" t="s">
        <v>76</v>
      </c>
      <c r="M92" t="s">
        <v>2408</v>
      </c>
      <c r="N92" t="s">
        <v>3339</v>
      </c>
      <c r="O92" t="s">
        <v>3340</v>
      </c>
      <c r="P92" t="s">
        <v>3341</v>
      </c>
      <c r="R92" t="str">
        <f t="shared" si="2"/>
        <v>奎文</v>
      </c>
      <c r="S92" t="str">
        <f t="shared" si="3"/>
        <v>0703</v>
      </c>
    </row>
    <row r="93" spans="1:19">
      <c r="A93" t="s">
        <v>3342</v>
      </c>
      <c r="B93" t="s">
        <v>3343</v>
      </c>
      <c r="C93" t="s">
        <v>46</v>
      </c>
      <c r="D93" t="s">
        <v>3344</v>
      </c>
      <c r="E93" t="s">
        <v>2360</v>
      </c>
      <c r="F93" t="s">
        <v>3345</v>
      </c>
      <c r="G93" t="s">
        <v>3346</v>
      </c>
      <c r="H93" t="s">
        <v>3347</v>
      </c>
      <c r="I93" t="s">
        <v>2350</v>
      </c>
      <c r="J93" t="s">
        <v>2836</v>
      </c>
      <c r="K93" t="s">
        <v>2837</v>
      </c>
      <c r="L93" t="s">
        <v>57</v>
      </c>
      <c r="M93" t="s">
        <v>2838</v>
      </c>
      <c r="N93" t="s">
        <v>2421</v>
      </c>
      <c r="O93" t="s">
        <v>2839</v>
      </c>
      <c r="P93" t="s">
        <v>3348</v>
      </c>
      <c r="R93" t="str">
        <f t="shared" si="2"/>
        <v>安丘</v>
      </c>
      <c r="S93" t="str">
        <f t="shared" si="3"/>
        <v>0703</v>
      </c>
    </row>
    <row r="94" spans="1:19">
      <c r="A94" t="s">
        <v>3349</v>
      </c>
      <c r="B94" t="s">
        <v>3350</v>
      </c>
      <c r="C94" t="s">
        <v>46</v>
      </c>
      <c r="D94" t="s">
        <v>3351</v>
      </c>
      <c r="E94" t="s">
        <v>2499</v>
      </c>
      <c r="F94" t="s">
        <v>3352</v>
      </c>
      <c r="G94" t="s">
        <v>3353</v>
      </c>
      <c r="H94" t="s">
        <v>3354</v>
      </c>
      <c r="I94" t="s">
        <v>2378</v>
      </c>
      <c r="J94" t="s">
        <v>3355</v>
      </c>
      <c r="K94" t="s">
        <v>3356</v>
      </c>
      <c r="L94" t="s">
        <v>101</v>
      </c>
      <c r="M94" t="s">
        <v>2982</v>
      </c>
      <c r="N94" t="s">
        <v>2785</v>
      </c>
      <c r="O94" t="s">
        <v>3357</v>
      </c>
      <c r="P94" t="s">
        <v>3358</v>
      </c>
      <c r="Q94" t="s">
        <v>3359</v>
      </c>
      <c r="R94" t="str">
        <f t="shared" si="2"/>
        <v>潍城</v>
      </c>
      <c r="S94" t="str">
        <f t="shared" si="3"/>
        <v>0703</v>
      </c>
    </row>
    <row r="95" spans="1:19">
      <c r="A95" t="s">
        <v>86</v>
      </c>
      <c r="B95" t="s">
        <v>3360</v>
      </c>
      <c r="C95" t="s">
        <v>46</v>
      </c>
      <c r="D95" t="s">
        <v>3361</v>
      </c>
      <c r="E95" t="s">
        <v>2360</v>
      </c>
      <c r="F95" t="s">
        <v>3362</v>
      </c>
      <c r="G95" t="s">
        <v>84</v>
      </c>
      <c r="H95" t="s">
        <v>3363</v>
      </c>
      <c r="I95" t="s">
        <v>2378</v>
      </c>
      <c r="J95" t="s">
        <v>3364</v>
      </c>
      <c r="K95" t="s">
        <v>3365</v>
      </c>
      <c r="L95" t="s">
        <v>67</v>
      </c>
      <c r="M95" t="s">
        <v>3366</v>
      </c>
      <c r="O95" t="s">
        <v>3367</v>
      </c>
      <c r="P95" t="s">
        <v>3368</v>
      </c>
      <c r="Q95" t="s">
        <v>3369</v>
      </c>
      <c r="R95" t="str">
        <f t="shared" si="2"/>
        <v>昌邑</v>
      </c>
      <c r="S95" t="str">
        <f t="shared" si="3"/>
        <v>0703</v>
      </c>
    </row>
    <row r="96" spans="1:19">
      <c r="A96" t="s">
        <v>3370</v>
      </c>
      <c r="B96" t="s">
        <v>3371</v>
      </c>
      <c r="C96" t="s">
        <v>46</v>
      </c>
      <c r="D96" t="s">
        <v>3372</v>
      </c>
      <c r="E96" t="s">
        <v>2360</v>
      </c>
      <c r="F96" t="s">
        <v>3373</v>
      </c>
      <c r="G96" t="s">
        <v>3374</v>
      </c>
      <c r="H96" t="s">
        <v>3375</v>
      </c>
      <c r="I96" t="s">
        <v>3376</v>
      </c>
      <c r="J96" t="s">
        <v>3377</v>
      </c>
      <c r="K96" t="s">
        <v>3378</v>
      </c>
      <c r="L96" t="s">
        <v>76</v>
      </c>
      <c r="M96" t="s">
        <v>2528</v>
      </c>
      <c r="O96" t="s">
        <v>3379</v>
      </c>
      <c r="P96" t="s">
        <v>3380</v>
      </c>
      <c r="Q96" t="s">
        <v>3381</v>
      </c>
      <c r="R96" t="str">
        <f t="shared" si="2"/>
        <v>奎文</v>
      </c>
      <c r="S96" t="str">
        <f t="shared" si="3"/>
        <v>0703</v>
      </c>
    </row>
    <row r="97" spans="1:19">
      <c r="A97" t="s">
        <v>3382</v>
      </c>
      <c r="B97" t="s">
        <v>3383</v>
      </c>
      <c r="C97" t="s">
        <v>46</v>
      </c>
      <c r="D97" t="s">
        <v>3384</v>
      </c>
      <c r="E97" t="s">
        <v>2499</v>
      </c>
      <c r="F97" t="s">
        <v>3385</v>
      </c>
      <c r="G97" t="s">
        <v>3386</v>
      </c>
      <c r="H97" t="s">
        <v>3387</v>
      </c>
      <c r="I97" t="s">
        <v>2364</v>
      </c>
      <c r="J97" t="s">
        <v>3364</v>
      </c>
      <c r="K97" t="s">
        <v>3365</v>
      </c>
      <c r="L97" t="s">
        <v>67</v>
      </c>
      <c r="M97" t="s">
        <v>3366</v>
      </c>
      <c r="N97" t="s">
        <v>2674</v>
      </c>
      <c r="O97" t="s">
        <v>3367</v>
      </c>
      <c r="P97" t="s">
        <v>3388</v>
      </c>
      <c r="R97" t="str">
        <f t="shared" si="2"/>
        <v>昌邑</v>
      </c>
      <c r="S97" t="str">
        <f t="shared" si="3"/>
        <v>0703</v>
      </c>
    </row>
    <row r="98" spans="1:19">
      <c r="A98" t="s">
        <v>3389</v>
      </c>
      <c r="B98" t="s">
        <v>3390</v>
      </c>
      <c r="C98" t="s">
        <v>46</v>
      </c>
      <c r="D98" t="s">
        <v>3391</v>
      </c>
      <c r="E98" t="s">
        <v>2499</v>
      </c>
      <c r="F98" t="s">
        <v>3392</v>
      </c>
      <c r="G98" t="s">
        <v>3393</v>
      </c>
      <c r="H98" t="s">
        <v>3394</v>
      </c>
      <c r="I98" t="s">
        <v>2378</v>
      </c>
      <c r="J98" t="s">
        <v>3395</v>
      </c>
      <c r="K98" t="s">
        <v>3396</v>
      </c>
      <c r="L98" t="s">
        <v>187</v>
      </c>
      <c r="M98" t="s">
        <v>2468</v>
      </c>
      <c r="O98" t="s">
        <v>3397</v>
      </c>
      <c r="P98" t="s">
        <v>3398</v>
      </c>
      <c r="Q98" t="s">
        <v>3399</v>
      </c>
      <c r="R98" t="str">
        <f t="shared" si="2"/>
        <v>坊子</v>
      </c>
      <c r="S98" t="str">
        <f t="shared" si="3"/>
        <v>0703</v>
      </c>
    </row>
    <row r="99" spans="1:19">
      <c r="A99" t="s">
        <v>3400</v>
      </c>
      <c r="B99" t="s">
        <v>3401</v>
      </c>
      <c r="C99" t="s">
        <v>46</v>
      </c>
      <c r="D99" t="s">
        <v>3402</v>
      </c>
      <c r="E99" t="s">
        <v>2801</v>
      </c>
      <c r="F99" t="s">
        <v>3403</v>
      </c>
      <c r="G99" t="s">
        <v>3404</v>
      </c>
      <c r="H99" t="s">
        <v>3405</v>
      </c>
      <c r="I99" t="s">
        <v>2336</v>
      </c>
      <c r="J99" t="s">
        <v>2994</v>
      </c>
      <c r="K99" t="s">
        <v>2995</v>
      </c>
      <c r="L99" t="s">
        <v>128</v>
      </c>
      <c r="M99" t="s">
        <v>2996</v>
      </c>
      <c r="N99" t="s">
        <v>2859</v>
      </c>
      <c r="O99" t="s">
        <v>2997</v>
      </c>
      <c r="P99" t="s">
        <v>3406</v>
      </c>
      <c r="R99" t="str">
        <f t="shared" si="2"/>
        <v>寿光</v>
      </c>
      <c r="S99" t="str">
        <f t="shared" si="3"/>
        <v>0703</v>
      </c>
    </row>
    <row r="100" spans="1:19">
      <c r="A100" t="s">
        <v>3407</v>
      </c>
      <c r="B100" t="s">
        <v>3408</v>
      </c>
      <c r="C100" t="s">
        <v>46</v>
      </c>
      <c r="D100" t="s">
        <v>3409</v>
      </c>
      <c r="E100" t="s">
        <v>3410</v>
      </c>
      <c r="F100" t="s">
        <v>3411</v>
      </c>
      <c r="G100" t="s">
        <v>3412</v>
      </c>
      <c r="H100" t="s">
        <v>3413</v>
      </c>
      <c r="I100" t="s">
        <v>2364</v>
      </c>
      <c r="J100" t="s">
        <v>3414</v>
      </c>
      <c r="K100" t="s">
        <v>3415</v>
      </c>
      <c r="L100" t="s">
        <v>128</v>
      </c>
      <c r="M100" t="s">
        <v>2890</v>
      </c>
      <c r="N100" t="s">
        <v>2480</v>
      </c>
      <c r="O100" t="s">
        <v>3416</v>
      </c>
      <c r="P100" t="s">
        <v>3417</v>
      </c>
      <c r="R100" t="str">
        <f t="shared" si="2"/>
        <v>寿光</v>
      </c>
      <c r="S100" t="str">
        <f t="shared" si="3"/>
        <v>0703</v>
      </c>
    </row>
    <row r="101" spans="1:19">
      <c r="A101" t="s">
        <v>3418</v>
      </c>
      <c r="B101" t="s">
        <v>3419</v>
      </c>
      <c r="C101" t="s">
        <v>46</v>
      </c>
      <c r="D101" t="s">
        <v>3420</v>
      </c>
      <c r="E101" t="s">
        <v>3421</v>
      </c>
      <c r="F101" t="s">
        <v>3422</v>
      </c>
      <c r="G101" t="s">
        <v>3423</v>
      </c>
      <c r="H101" t="s">
        <v>3424</v>
      </c>
      <c r="I101" t="s">
        <v>2350</v>
      </c>
      <c r="J101" t="s">
        <v>3425</v>
      </c>
      <c r="K101" t="s">
        <v>3426</v>
      </c>
      <c r="L101" t="s">
        <v>137</v>
      </c>
      <c r="M101" t="s">
        <v>2395</v>
      </c>
      <c r="N101" t="s">
        <v>3277</v>
      </c>
      <c r="O101" t="s">
        <v>3427</v>
      </c>
      <c r="P101" t="s">
        <v>3428</v>
      </c>
      <c r="Q101" t="s">
        <v>3429</v>
      </c>
      <c r="R101" t="str">
        <f t="shared" si="2"/>
        <v>青州</v>
      </c>
      <c r="S101" t="str">
        <f t="shared" si="3"/>
        <v>0703</v>
      </c>
    </row>
    <row r="102" spans="1:19">
      <c r="A102" t="s">
        <v>3430</v>
      </c>
      <c r="B102" t="s">
        <v>3431</v>
      </c>
      <c r="C102" t="s">
        <v>46</v>
      </c>
      <c r="D102" t="s">
        <v>3432</v>
      </c>
      <c r="E102" t="s">
        <v>2499</v>
      </c>
      <c r="F102" t="s">
        <v>3433</v>
      </c>
      <c r="G102" t="s">
        <v>3434</v>
      </c>
      <c r="H102" t="s">
        <v>3435</v>
      </c>
      <c r="I102" t="s">
        <v>3436</v>
      </c>
      <c r="J102" t="s">
        <v>3437</v>
      </c>
      <c r="K102" t="s">
        <v>3438</v>
      </c>
      <c r="L102" t="s">
        <v>47</v>
      </c>
      <c r="M102" t="s">
        <v>3141</v>
      </c>
      <c r="N102" t="s">
        <v>2589</v>
      </c>
      <c r="O102" t="s">
        <v>3439</v>
      </c>
      <c r="P102" t="s">
        <v>3440</v>
      </c>
      <c r="Q102" t="s">
        <v>3441</v>
      </c>
      <c r="R102" t="str">
        <f t="shared" si="2"/>
        <v>诸城</v>
      </c>
      <c r="S102" t="str">
        <f t="shared" si="3"/>
        <v>0703</v>
      </c>
    </row>
    <row r="103" spans="1:19">
      <c r="A103" t="s">
        <v>3442</v>
      </c>
      <c r="B103" t="s">
        <v>3443</v>
      </c>
      <c r="C103" t="s">
        <v>46</v>
      </c>
      <c r="D103" t="s">
        <v>3444</v>
      </c>
      <c r="E103" t="s">
        <v>2499</v>
      </c>
      <c r="F103" t="s">
        <v>3445</v>
      </c>
      <c r="G103" t="s">
        <v>3446</v>
      </c>
      <c r="H103" t="s">
        <v>3447</v>
      </c>
      <c r="I103" t="s">
        <v>2364</v>
      </c>
      <c r="J103" t="s">
        <v>3337</v>
      </c>
      <c r="K103" t="s">
        <v>3338</v>
      </c>
      <c r="L103" t="s">
        <v>76</v>
      </c>
      <c r="M103" t="s">
        <v>2408</v>
      </c>
      <c r="N103" t="s">
        <v>2816</v>
      </c>
      <c r="O103" t="s">
        <v>3340</v>
      </c>
      <c r="P103" t="s">
        <v>3448</v>
      </c>
      <c r="Q103" t="s">
        <v>3449</v>
      </c>
      <c r="R103" t="str">
        <f t="shared" si="2"/>
        <v>奎文</v>
      </c>
      <c r="S103" t="str">
        <f t="shared" si="3"/>
        <v>0703</v>
      </c>
    </row>
    <row r="104" spans="1:19">
      <c r="A104" t="s">
        <v>3450</v>
      </c>
      <c r="B104" t="s">
        <v>3451</v>
      </c>
      <c r="C104" t="s">
        <v>46</v>
      </c>
      <c r="D104" t="s">
        <v>3452</v>
      </c>
      <c r="E104" t="s">
        <v>2499</v>
      </c>
      <c r="F104" t="s">
        <v>3453</v>
      </c>
      <c r="G104" t="s">
        <v>3454</v>
      </c>
      <c r="H104" t="s">
        <v>3455</v>
      </c>
      <c r="I104" t="s">
        <v>2364</v>
      </c>
      <c r="J104" t="s">
        <v>3456</v>
      </c>
      <c r="K104" t="s">
        <v>3457</v>
      </c>
      <c r="L104" t="s">
        <v>3458</v>
      </c>
      <c r="M104" t="s">
        <v>3459</v>
      </c>
      <c r="N104" t="s">
        <v>2721</v>
      </c>
      <c r="O104" t="s">
        <v>3460</v>
      </c>
      <c r="P104" t="s">
        <v>3461</v>
      </c>
      <c r="Q104" t="s">
        <v>3462</v>
      </c>
      <c r="R104" t="str">
        <f t="shared" si="2"/>
        <v>寒亭</v>
      </c>
      <c r="S104" t="str">
        <f t="shared" si="3"/>
        <v>0703</v>
      </c>
    </row>
    <row r="105" spans="1:19">
      <c r="A105" t="s">
        <v>3463</v>
      </c>
      <c r="B105" t="s">
        <v>3464</v>
      </c>
      <c r="C105" t="s">
        <v>46</v>
      </c>
      <c r="D105" t="s">
        <v>3465</v>
      </c>
      <c r="E105" t="s">
        <v>2360</v>
      </c>
      <c r="F105" t="s">
        <v>3466</v>
      </c>
      <c r="G105" t="s">
        <v>3467</v>
      </c>
      <c r="H105" t="s">
        <v>3468</v>
      </c>
      <c r="I105" t="s">
        <v>2350</v>
      </c>
      <c r="J105" t="s">
        <v>3469</v>
      </c>
      <c r="K105" t="s">
        <v>3470</v>
      </c>
      <c r="L105" t="s">
        <v>676</v>
      </c>
      <c r="M105" t="s">
        <v>3471</v>
      </c>
      <c r="N105" t="s">
        <v>3017</v>
      </c>
      <c r="O105" t="s">
        <v>3472</v>
      </c>
      <c r="P105" t="s">
        <v>3473</v>
      </c>
      <c r="Q105" t="s">
        <v>3474</v>
      </c>
      <c r="R105" t="str">
        <f t="shared" si="2"/>
        <v>昌乐</v>
      </c>
      <c r="S105" t="str">
        <f t="shared" si="3"/>
        <v>0703</v>
      </c>
    </row>
    <row r="106" spans="1:19">
      <c r="A106" t="s">
        <v>3475</v>
      </c>
      <c r="B106" t="s">
        <v>3476</v>
      </c>
      <c r="C106" t="s">
        <v>46</v>
      </c>
      <c r="D106" t="s">
        <v>3477</v>
      </c>
      <c r="E106" t="s">
        <v>3478</v>
      </c>
      <c r="F106" t="s">
        <v>3479</v>
      </c>
      <c r="G106" t="s">
        <v>3480</v>
      </c>
      <c r="H106" t="s">
        <v>3481</v>
      </c>
      <c r="I106" t="s">
        <v>3482</v>
      </c>
      <c r="J106" t="s">
        <v>2337</v>
      </c>
      <c r="K106" t="s">
        <v>2338</v>
      </c>
      <c r="L106" t="s">
        <v>137</v>
      </c>
      <c r="M106" t="s">
        <v>2339</v>
      </c>
      <c r="N106" t="s">
        <v>2340</v>
      </c>
      <c r="O106" t="s">
        <v>2341</v>
      </c>
      <c r="R106" t="str">
        <f t="shared" si="2"/>
        <v>青州</v>
      </c>
      <c r="S106" t="str">
        <f t="shared" si="3"/>
        <v>0703</v>
      </c>
    </row>
    <row r="107" spans="1:19">
      <c r="A107" t="s">
        <v>3483</v>
      </c>
      <c r="B107" t="s">
        <v>3484</v>
      </c>
      <c r="C107" t="s">
        <v>46</v>
      </c>
      <c r="D107" t="s">
        <v>3485</v>
      </c>
      <c r="E107" t="s">
        <v>2499</v>
      </c>
      <c r="F107" t="s">
        <v>3486</v>
      </c>
      <c r="G107" t="s">
        <v>3487</v>
      </c>
      <c r="H107" t="s">
        <v>3488</v>
      </c>
      <c r="I107" t="s">
        <v>2465</v>
      </c>
      <c r="J107" t="s">
        <v>2466</v>
      </c>
      <c r="K107" t="s">
        <v>2467</v>
      </c>
      <c r="L107" t="s">
        <v>187</v>
      </c>
      <c r="M107" t="s">
        <v>2468</v>
      </c>
      <c r="O107" t="s">
        <v>2469</v>
      </c>
      <c r="P107" t="s">
        <v>3489</v>
      </c>
      <c r="Q107" t="s">
        <v>3490</v>
      </c>
      <c r="R107" t="str">
        <f t="shared" si="2"/>
        <v>坊子</v>
      </c>
      <c r="S107" t="str">
        <f t="shared" si="3"/>
        <v>0703</v>
      </c>
    </row>
    <row r="108" spans="1:19">
      <c r="A108" t="s">
        <v>3491</v>
      </c>
      <c r="B108" t="s">
        <v>3492</v>
      </c>
      <c r="C108" t="s">
        <v>46</v>
      </c>
      <c r="D108" t="s">
        <v>3493</v>
      </c>
      <c r="E108" t="s">
        <v>2332</v>
      </c>
      <c r="F108" t="s">
        <v>3494</v>
      </c>
      <c r="G108" t="s">
        <v>3495</v>
      </c>
      <c r="H108" t="s">
        <v>3496</v>
      </c>
      <c r="I108" t="s">
        <v>2336</v>
      </c>
      <c r="J108" t="s">
        <v>3497</v>
      </c>
      <c r="K108" t="s">
        <v>3498</v>
      </c>
      <c r="L108" t="s">
        <v>57</v>
      </c>
      <c r="M108" t="s">
        <v>2838</v>
      </c>
      <c r="N108" t="s">
        <v>3499</v>
      </c>
      <c r="O108" t="s">
        <v>3500</v>
      </c>
      <c r="P108" t="s">
        <v>3501</v>
      </c>
      <c r="R108" t="str">
        <f t="shared" si="2"/>
        <v>安丘</v>
      </c>
      <c r="S108" t="str">
        <f t="shared" si="3"/>
        <v>0703</v>
      </c>
    </row>
    <row r="109" spans="1:19">
      <c r="A109" t="s">
        <v>3502</v>
      </c>
      <c r="B109" t="s">
        <v>3503</v>
      </c>
      <c r="C109" t="s">
        <v>46</v>
      </c>
      <c r="D109" t="s">
        <v>3504</v>
      </c>
      <c r="E109" t="s">
        <v>2332</v>
      </c>
      <c r="F109" t="s">
        <v>3505</v>
      </c>
      <c r="G109" t="s">
        <v>3506</v>
      </c>
      <c r="H109" t="s">
        <v>3507</v>
      </c>
      <c r="I109" t="s">
        <v>2336</v>
      </c>
      <c r="J109" t="s">
        <v>3508</v>
      </c>
      <c r="K109" t="s">
        <v>3509</v>
      </c>
      <c r="L109" t="s">
        <v>187</v>
      </c>
      <c r="M109" t="s">
        <v>3510</v>
      </c>
      <c r="N109" t="s">
        <v>2340</v>
      </c>
      <c r="O109" t="s">
        <v>3511</v>
      </c>
      <c r="P109" t="s">
        <v>3512</v>
      </c>
      <c r="Q109" t="s">
        <v>3513</v>
      </c>
      <c r="R109" t="str">
        <f t="shared" si="2"/>
        <v>坊子</v>
      </c>
      <c r="S109" t="str">
        <f t="shared" si="3"/>
        <v>0703</v>
      </c>
    </row>
    <row r="110" spans="1:19">
      <c r="A110" t="s">
        <v>3514</v>
      </c>
      <c r="B110" t="s">
        <v>3515</v>
      </c>
      <c r="C110" t="s">
        <v>46</v>
      </c>
      <c r="D110" t="s">
        <v>3516</v>
      </c>
      <c r="E110" t="s">
        <v>2499</v>
      </c>
      <c r="F110" t="s">
        <v>3517</v>
      </c>
      <c r="G110" t="s">
        <v>3518</v>
      </c>
      <c r="H110" t="s">
        <v>3519</v>
      </c>
      <c r="I110" t="s">
        <v>2378</v>
      </c>
      <c r="J110" t="s">
        <v>3520</v>
      </c>
      <c r="K110" t="s">
        <v>3521</v>
      </c>
      <c r="L110" t="s">
        <v>47</v>
      </c>
      <c r="M110" t="s">
        <v>3159</v>
      </c>
      <c r="N110" t="s">
        <v>3522</v>
      </c>
      <c r="O110" t="s">
        <v>3523</v>
      </c>
      <c r="P110" t="s">
        <v>3524</v>
      </c>
      <c r="R110" t="str">
        <f t="shared" si="2"/>
        <v>诸城</v>
      </c>
      <c r="S110" t="str">
        <f t="shared" si="3"/>
        <v>0703</v>
      </c>
    </row>
    <row r="111" spans="1:19">
      <c r="A111" t="s">
        <v>3525</v>
      </c>
      <c r="B111" t="s">
        <v>3341</v>
      </c>
      <c r="C111" t="s">
        <v>46</v>
      </c>
      <c r="D111" t="s">
        <v>3526</v>
      </c>
      <c r="E111" t="s">
        <v>2499</v>
      </c>
      <c r="F111" t="s">
        <v>3527</v>
      </c>
      <c r="G111" t="s">
        <v>3528</v>
      </c>
      <c r="H111" t="s">
        <v>3529</v>
      </c>
      <c r="I111" t="s">
        <v>2350</v>
      </c>
      <c r="J111" t="s">
        <v>3530</v>
      </c>
      <c r="K111" t="s">
        <v>3531</v>
      </c>
      <c r="L111" t="s">
        <v>146</v>
      </c>
      <c r="M111" t="s">
        <v>3532</v>
      </c>
      <c r="O111" t="s">
        <v>3533</v>
      </c>
      <c r="P111" t="s">
        <v>3534</v>
      </c>
      <c r="Q111" t="s">
        <v>3535</v>
      </c>
      <c r="R111" t="str">
        <f t="shared" si="2"/>
        <v>临朐</v>
      </c>
      <c r="S111" t="str">
        <f t="shared" si="3"/>
        <v>0703</v>
      </c>
    </row>
    <row r="112" spans="1:19">
      <c r="A112" t="s">
        <v>3536</v>
      </c>
      <c r="B112" t="s">
        <v>3537</v>
      </c>
      <c r="C112" t="s">
        <v>46</v>
      </c>
      <c r="D112" t="s">
        <v>3538</v>
      </c>
      <c r="E112" t="s">
        <v>2499</v>
      </c>
      <c r="F112" t="s">
        <v>3539</v>
      </c>
      <c r="G112" t="s">
        <v>3540</v>
      </c>
      <c r="H112" t="s">
        <v>3541</v>
      </c>
      <c r="I112" t="s">
        <v>3376</v>
      </c>
      <c r="J112" t="s">
        <v>3542</v>
      </c>
      <c r="K112" t="s">
        <v>3543</v>
      </c>
      <c r="L112" t="s">
        <v>76</v>
      </c>
      <c r="M112" t="s">
        <v>2827</v>
      </c>
      <c r="O112" t="s">
        <v>3544</v>
      </c>
      <c r="P112" t="s">
        <v>3545</v>
      </c>
      <c r="R112" t="str">
        <f t="shared" si="2"/>
        <v>奎文</v>
      </c>
      <c r="S112" t="str">
        <f t="shared" si="3"/>
        <v>0703</v>
      </c>
    </row>
    <row r="113" spans="1:19">
      <c r="A113" t="s">
        <v>3546</v>
      </c>
      <c r="B113" t="s">
        <v>3547</v>
      </c>
      <c r="C113" t="s">
        <v>46</v>
      </c>
      <c r="D113" t="s">
        <v>3548</v>
      </c>
      <c r="E113" t="s">
        <v>2360</v>
      </c>
      <c r="F113" t="s">
        <v>3549</v>
      </c>
      <c r="G113" t="s">
        <v>3550</v>
      </c>
      <c r="H113" t="s">
        <v>3551</v>
      </c>
      <c r="I113" t="s">
        <v>2364</v>
      </c>
      <c r="J113" t="s">
        <v>3552</v>
      </c>
      <c r="K113" t="s">
        <v>3553</v>
      </c>
      <c r="L113" t="s">
        <v>101</v>
      </c>
      <c r="M113" t="s">
        <v>2982</v>
      </c>
      <c r="N113" t="s">
        <v>3554</v>
      </c>
      <c r="O113" t="s">
        <v>3555</v>
      </c>
      <c r="P113" t="s">
        <v>3556</v>
      </c>
      <c r="Q113" t="s">
        <v>3557</v>
      </c>
      <c r="R113" t="str">
        <f t="shared" si="2"/>
        <v>潍城</v>
      </c>
      <c r="S113" t="str">
        <f t="shared" si="3"/>
        <v>0703</v>
      </c>
    </row>
    <row r="114" spans="1:19">
      <c r="A114" t="s">
        <v>3558</v>
      </c>
      <c r="B114" t="s">
        <v>3559</v>
      </c>
      <c r="C114" t="s">
        <v>46</v>
      </c>
      <c r="D114" t="s">
        <v>3560</v>
      </c>
      <c r="E114" t="s">
        <v>3478</v>
      </c>
      <c r="F114" t="s">
        <v>3561</v>
      </c>
      <c r="G114" t="s">
        <v>3562</v>
      </c>
      <c r="H114" t="s">
        <v>3563</v>
      </c>
      <c r="I114" t="s">
        <v>3564</v>
      </c>
      <c r="J114" t="s">
        <v>3565</v>
      </c>
      <c r="K114" t="s">
        <v>3566</v>
      </c>
      <c r="L114" t="s">
        <v>110</v>
      </c>
      <c r="M114" t="s">
        <v>2575</v>
      </c>
      <c r="N114" t="s">
        <v>2368</v>
      </c>
      <c r="O114" t="s">
        <v>3567</v>
      </c>
      <c r="P114" t="s">
        <v>3568</v>
      </c>
      <c r="R114" t="str">
        <f t="shared" si="2"/>
        <v>高密</v>
      </c>
      <c r="S114" t="str">
        <f t="shared" si="3"/>
        <v>0703</v>
      </c>
    </row>
    <row r="115" spans="1:19">
      <c r="A115" t="s">
        <v>3569</v>
      </c>
      <c r="B115" t="s">
        <v>3570</v>
      </c>
      <c r="C115" t="s">
        <v>46</v>
      </c>
      <c r="D115" t="s">
        <v>3571</v>
      </c>
      <c r="E115" t="s">
        <v>2499</v>
      </c>
      <c r="F115" t="s">
        <v>3572</v>
      </c>
      <c r="G115" t="s">
        <v>3573</v>
      </c>
      <c r="H115" t="s">
        <v>3574</v>
      </c>
      <c r="I115" t="s">
        <v>3564</v>
      </c>
      <c r="J115" t="s">
        <v>3575</v>
      </c>
      <c r="K115" t="s">
        <v>3576</v>
      </c>
      <c r="L115" t="s">
        <v>676</v>
      </c>
      <c r="M115" t="s">
        <v>3471</v>
      </c>
      <c r="N115" t="s">
        <v>3577</v>
      </c>
      <c r="O115" t="s">
        <v>3578</v>
      </c>
      <c r="P115" t="s">
        <v>3541</v>
      </c>
      <c r="Q115" t="s">
        <v>3579</v>
      </c>
      <c r="R115" t="str">
        <f t="shared" si="2"/>
        <v>昌乐</v>
      </c>
      <c r="S115" t="str">
        <f t="shared" si="3"/>
        <v>0703</v>
      </c>
    </row>
    <row r="116" spans="1:19">
      <c r="A116" t="s">
        <v>3580</v>
      </c>
      <c r="B116" t="s">
        <v>3581</v>
      </c>
      <c r="C116" t="s">
        <v>46</v>
      </c>
      <c r="D116" t="s">
        <v>3582</v>
      </c>
      <c r="E116" t="s">
        <v>2332</v>
      </c>
      <c r="F116" t="s">
        <v>3583</v>
      </c>
      <c r="G116" t="s">
        <v>3584</v>
      </c>
      <c r="H116" t="s">
        <v>3585</v>
      </c>
      <c r="I116" t="s">
        <v>2336</v>
      </c>
      <c r="J116" t="s">
        <v>3586</v>
      </c>
      <c r="K116" t="s">
        <v>3587</v>
      </c>
      <c r="L116" t="s">
        <v>47</v>
      </c>
      <c r="M116" t="s">
        <v>3159</v>
      </c>
      <c r="O116" t="s">
        <v>3588</v>
      </c>
      <c r="P116" t="s">
        <v>3589</v>
      </c>
      <c r="Q116" t="s">
        <v>3590</v>
      </c>
      <c r="R116" t="str">
        <f t="shared" si="2"/>
        <v>诸城</v>
      </c>
      <c r="S116" t="str">
        <f t="shared" si="3"/>
        <v>0703</v>
      </c>
    </row>
    <row r="117" spans="1:19">
      <c r="A117" t="s">
        <v>3591</v>
      </c>
      <c r="B117" t="s">
        <v>3592</v>
      </c>
      <c r="C117" t="s">
        <v>46</v>
      </c>
      <c r="D117" t="s">
        <v>3593</v>
      </c>
      <c r="E117" t="s">
        <v>2499</v>
      </c>
      <c r="F117" t="s">
        <v>3594</v>
      </c>
      <c r="G117" t="s">
        <v>3595</v>
      </c>
      <c r="H117" t="s">
        <v>3596</v>
      </c>
      <c r="I117" t="s">
        <v>2364</v>
      </c>
      <c r="J117" t="s">
        <v>3597</v>
      </c>
      <c r="K117" t="s">
        <v>3598</v>
      </c>
      <c r="L117" t="s">
        <v>128</v>
      </c>
      <c r="M117" t="s">
        <v>2708</v>
      </c>
      <c r="N117" t="s">
        <v>2721</v>
      </c>
      <c r="O117" t="s">
        <v>3599</v>
      </c>
      <c r="P117" t="s">
        <v>3600</v>
      </c>
      <c r="R117" t="str">
        <f t="shared" si="2"/>
        <v>寿光</v>
      </c>
      <c r="S117" t="str">
        <f t="shared" si="3"/>
        <v>0703</v>
      </c>
    </row>
    <row r="118" spans="1:19">
      <c r="A118" t="s">
        <v>3601</v>
      </c>
      <c r="B118" t="s">
        <v>3602</v>
      </c>
      <c r="C118" t="s">
        <v>46</v>
      </c>
      <c r="D118" t="s">
        <v>3603</v>
      </c>
      <c r="E118" t="s">
        <v>3604</v>
      </c>
      <c r="F118" t="s">
        <v>3605</v>
      </c>
      <c r="G118" t="s">
        <v>3606</v>
      </c>
      <c r="H118" t="s">
        <v>3607</v>
      </c>
      <c r="I118" t="s">
        <v>3608</v>
      </c>
      <c r="J118" t="s">
        <v>3609</v>
      </c>
      <c r="K118" t="s">
        <v>3610</v>
      </c>
      <c r="L118" t="s">
        <v>110</v>
      </c>
      <c r="M118" t="s">
        <v>2381</v>
      </c>
      <c r="N118" t="s">
        <v>2859</v>
      </c>
      <c r="O118" t="s">
        <v>3611</v>
      </c>
      <c r="P118" t="s">
        <v>3612</v>
      </c>
      <c r="R118" t="str">
        <f t="shared" si="2"/>
        <v>高密</v>
      </c>
      <c r="S118" t="str">
        <f t="shared" si="3"/>
        <v>0703</v>
      </c>
    </row>
    <row r="119" spans="1:19">
      <c r="A119" t="s">
        <v>3613</v>
      </c>
      <c r="B119" t="s">
        <v>3614</v>
      </c>
      <c r="C119" t="s">
        <v>46</v>
      </c>
      <c r="D119" t="s">
        <v>3615</v>
      </c>
      <c r="E119" t="s">
        <v>2499</v>
      </c>
      <c r="F119" t="s">
        <v>3616</v>
      </c>
      <c r="G119" t="s">
        <v>3617</v>
      </c>
      <c r="H119" t="s">
        <v>3618</v>
      </c>
      <c r="I119" t="s">
        <v>2770</v>
      </c>
      <c r="J119" t="s">
        <v>3619</v>
      </c>
      <c r="K119" t="s">
        <v>3620</v>
      </c>
      <c r="L119" t="s">
        <v>110</v>
      </c>
      <c r="M119" t="s">
        <v>3621</v>
      </c>
      <c r="N119" t="s">
        <v>3622</v>
      </c>
      <c r="O119" t="s">
        <v>3623</v>
      </c>
      <c r="P119" t="s">
        <v>3624</v>
      </c>
      <c r="Q119" t="s">
        <v>3625</v>
      </c>
      <c r="R119" t="str">
        <f t="shared" si="2"/>
        <v>高密</v>
      </c>
      <c r="S119" t="str">
        <f t="shared" si="3"/>
        <v>0703</v>
      </c>
    </row>
    <row r="120" spans="1:19">
      <c r="A120" t="s">
        <v>3626</v>
      </c>
      <c r="B120" t="s">
        <v>3627</v>
      </c>
      <c r="C120" t="s">
        <v>46</v>
      </c>
      <c r="D120" t="s">
        <v>3628</v>
      </c>
      <c r="E120" t="s">
        <v>2346</v>
      </c>
      <c r="F120" t="s">
        <v>3629</v>
      </c>
      <c r="G120" t="s">
        <v>3630</v>
      </c>
      <c r="H120" t="s">
        <v>3631</v>
      </c>
      <c r="I120" t="s">
        <v>2350</v>
      </c>
      <c r="J120" t="s">
        <v>3632</v>
      </c>
      <c r="K120" t="s">
        <v>3633</v>
      </c>
      <c r="L120" t="s">
        <v>76</v>
      </c>
      <c r="M120" t="s">
        <v>2516</v>
      </c>
      <c r="N120" t="s">
        <v>2816</v>
      </c>
      <c r="O120" t="s">
        <v>3634</v>
      </c>
      <c r="P120" t="s">
        <v>3635</v>
      </c>
      <c r="R120" t="str">
        <f t="shared" si="2"/>
        <v>奎文</v>
      </c>
      <c r="S120" t="str">
        <f t="shared" si="3"/>
        <v>0703</v>
      </c>
    </row>
    <row r="121" spans="1:19">
      <c r="A121" t="s">
        <v>3636</v>
      </c>
      <c r="B121" t="s">
        <v>3637</v>
      </c>
      <c r="C121" t="s">
        <v>46</v>
      </c>
      <c r="D121" t="s">
        <v>3638</v>
      </c>
      <c r="E121" t="s">
        <v>2360</v>
      </c>
      <c r="F121" t="s">
        <v>3639</v>
      </c>
      <c r="G121" t="s">
        <v>3640</v>
      </c>
      <c r="H121" t="s">
        <v>3641</v>
      </c>
      <c r="I121" t="s">
        <v>2378</v>
      </c>
      <c r="J121" t="s">
        <v>2994</v>
      </c>
      <c r="K121" t="s">
        <v>2995</v>
      </c>
      <c r="L121" t="s">
        <v>128</v>
      </c>
      <c r="M121" t="s">
        <v>2996</v>
      </c>
      <c r="N121" t="s">
        <v>2859</v>
      </c>
      <c r="O121" t="s">
        <v>2997</v>
      </c>
      <c r="P121" t="s">
        <v>3642</v>
      </c>
      <c r="Q121" t="s">
        <v>3643</v>
      </c>
      <c r="R121" t="str">
        <f t="shared" si="2"/>
        <v>寿光</v>
      </c>
      <c r="S121" t="str">
        <f t="shared" si="3"/>
        <v>0703</v>
      </c>
    </row>
    <row r="122" spans="1:19">
      <c r="A122" t="s">
        <v>3644</v>
      </c>
      <c r="B122" t="s">
        <v>3645</v>
      </c>
      <c r="C122" t="s">
        <v>46</v>
      </c>
      <c r="D122" t="s">
        <v>3646</v>
      </c>
      <c r="E122" t="s">
        <v>3647</v>
      </c>
      <c r="F122" t="s">
        <v>3648</v>
      </c>
      <c r="G122" t="s">
        <v>3649</v>
      </c>
      <c r="H122" t="s">
        <v>3650</v>
      </c>
      <c r="I122" t="s">
        <v>2364</v>
      </c>
      <c r="J122" t="s">
        <v>3651</v>
      </c>
      <c r="K122" t="s">
        <v>3652</v>
      </c>
      <c r="L122" t="s">
        <v>128</v>
      </c>
      <c r="M122" t="s">
        <v>3653</v>
      </c>
      <c r="N122" t="s">
        <v>2674</v>
      </c>
      <c r="O122" t="s">
        <v>3654</v>
      </c>
      <c r="P122" t="s">
        <v>3655</v>
      </c>
      <c r="R122" t="str">
        <f t="shared" si="2"/>
        <v>寿光</v>
      </c>
      <c r="S122" t="str">
        <f t="shared" si="3"/>
        <v>0703</v>
      </c>
    </row>
    <row r="123" spans="1:19">
      <c r="A123" t="s">
        <v>3656</v>
      </c>
      <c r="B123" t="s">
        <v>3657</v>
      </c>
      <c r="C123" t="s">
        <v>46</v>
      </c>
      <c r="D123" t="s">
        <v>3658</v>
      </c>
      <c r="E123" t="s">
        <v>2499</v>
      </c>
      <c r="F123" t="s">
        <v>3659</v>
      </c>
      <c r="G123" t="s">
        <v>3660</v>
      </c>
      <c r="H123" t="s">
        <v>3661</v>
      </c>
      <c r="I123" t="s">
        <v>2378</v>
      </c>
      <c r="J123" t="s">
        <v>3305</v>
      </c>
      <c r="K123" t="s">
        <v>3306</v>
      </c>
      <c r="L123" t="s">
        <v>47</v>
      </c>
      <c r="M123" t="s">
        <v>3159</v>
      </c>
      <c r="N123" t="s">
        <v>2421</v>
      </c>
      <c r="O123" t="s">
        <v>3308</v>
      </c>
      <c r="P123" t="s">
        <v>3662</v>
      </c>
      <c r="Q123" t="s">
        <v>3663</v>
      </c>
      <c r="R123" t="str">
        <f t="shared" si="2"/>
        <v>诸城</v>
      </c>
      <c r="S123" t="str">
        <f t="shared" si="3"/>
        <v>0703</v>
      </c>
    </row>
    <row r="124" spans="1:19">
      <c r="A124" t="s">
        <v>3664</v>
      </c>
      <c r="B124" t="s">
        <v>3665</v>
      </c>
      <c r="C124" t="s">
        <v>46</v>
      </c>
      <c r="D124" t="s">
        <v>3666</v>
      </c>
      <c r="E124" t="s">
        <v>2499</v>
      </c>
      <c r="F124" t="s">
        <v>3667</v>
      </c>
      <c r="G124" t="s">
        <v>3668</v>
      </c>
      <c r="H124" t="s">
        <v>3669</v>
      </c>
      <c r="I124" t="s">
        <v>2364</v>
      </c>
      <c r="J124" t="s">
        <v>3670</v>
      </c>
      <c r="K124" t="s">
        <v>3671</v>
      </c>
      <c r="L124" t="s">
        <v>3458</v>
      </c>
      <c r="M124" t="s">
        <v>3672</v>
      </c>
      <c r="N124" t="s">
        <v>2354</v>
      </c>
      <c r="O124" t="s">
        <v>3673</v>
      </c>
      <c r="P124" t="s">
        <v>3674</v>
      </c>
      <c r="Q124" t="s">
        <v>3675</v>
      </c>
      <c r="R124" t="str">
        <f t="shared" si="2"/>
        <v>寒亭</v>
      </c>
      <c r="S124" t="str">
        <f t="shared" si="3"/>
        <v>0703</v>
      </c>
    </row>
    <row r="125" spans="1:19">
      <c r="A125" t="s">
        <v>3676</v>
      </c>
      <c r="B125" t="s">
        <v>3677</v>
      </c>
      <c r="C125" t="s">
        <v>46</v>
      </c>
      <c r="D125" t="s">
        <v>3678</v>
      </c>
      <c r="E125" t="s">
        <v>2499</v>
      </c>
      <c r="F125" t="s">
        <v>3679</v>
      </c>
      <c r="G125" t="s">
        <v>3680</v>
      </c>
      <c r="H125" t="s">
        <v>3681</v>
      </c>
      <c r="I125" t="s">
        <v>2350</v>
      </c>
      <c r="J125" t="s">
        <v>3682</v>
      </c>
      <c r="K125" t="s">
        <v>3683</v>
      </c>
      <c r="L125" t="s">
        <v>110</v>
      </c>
      <c r="M125" t="s">
        <v>3621</v>
      </c>
      <c r="O125" t="s">
        <v>3684</v>
      </c>
      <c r="P125" t="s">
        <v>3685</v>
      </c>
      <c r="Q125" t="s">
        <v>3686</v>
      </c>
      <c r="R125" t="str">
        <f t="shared" si="2"/>
        <v>高密</v>
      </c>
      <c r="S125" t="str">
        <f t="shared" si="3"/>
        <v>0703</v>
      </c>
    </row>
    <row r="126" spans="1:19">
      <c r="A126" t="s">
        <v>3687</v>
      </c>
      <c r="B126" t="s">
        <v>3688</v>
      </c>
      <c r="C126" t="s">
        <v>46</v>
      </c>
      <c r="D126" t="s">
        <v>3689</v>
      </c>
      <c r="E126" t="s">
        <v>2360</v>
      </c>
      <c r="F126" t="s">
        <v>3690</v>
      </c>
      <c r="G126" t="s">
        <v>3691</v>
      </c>
      <c r="H126" t="s">
        <v>3692</v>
      </c>
      <c r="I126" t="s">
        <v>2364</v>
      </c>
      <c r="J126" t="s">
        <v>3693</v>
      </c>
      <c r="K126" t="s">
        <v>3694</v>
      </c>
      <c r="L126" t="s">
        <v>119</v>
      </c>
      <c r="M126" t="s">
        <v>3695</v>
      </c>
      <c r="N126" t="s">
        <v>3270</v>
      </c>
      <c r="O126" t="s">
        <v>3696</v>
      </c>
      <c r="P126" t="s">
        <v>3697</v>
      </c>
      <c r="R126" t="str">
        <f t="shared" si="2"/>
        <v>寒亭</v>
      </c>
      <c r="S126" t="str">
        <f t="shared" si="3"/>
        <v>0703</v>
      </c>
    </row>
    <row r="127" spans="1:19">
      <c r="A127" t="s">
        <v>3698</v>
      </c>
      <c r="B127" t="s">
        <v>3699</v>
      </c>
      <c r="C127" t="s">
        <v>46</v>
      </c>
      <c r="D127" t="s">
        <v>3700</v>
      </c>
      <c r="E127" t="s">
        <v>2360</v>
      </c>
      <c r="F127" t="s">
        <v>3701</v>
      </c>
      <c r="G127" t="s">
        <v>3702</v>
      </c>
      <c r="H127" t="s">
        <v>3703</v>
      </c>
      <c r="I127" t="s">
        <v>2364</v>
      </c>
      <c r="J127" t="s">
        <v>3704</v>
      </c>
      <c r="K127" t="s">
        <v>3705</v>
      </c>
      <c r="L127" t="s">
        <v>67</v>
      </c>
      <c r="M127" t="s">
        <v>3706</v>
      </c>
      <c r="N127" t="s">
        <v>3277</v>
      </c>
      <c r="O127" t="s">
        <v>3707</v>
      </c>
      <c r="P127" t="s">
        <v>3708</v>
      </c>
      <c r="Q127" t="s">
        <v>3709</v>
      </c>
      <c r="R127" t="str">
        <f t="shared" si="2"/>
        <v>昌邑</v>
      </c>
      <c r="S127" t="str">
        <f t="shared" si="3"/>
        <v>0703</v>
      </c>
    </row>
    <row r="128" spans="1:19">
      <c r="A128" t="s">
        <v>3710</v>
      </c>
      <c r="B128" t="s">
        <v>3711</v>
      </c>
      <c r="C128" t="s">
        <v>46</v>
      </c>
      <c r="D128" t="s">
        <v>3712</v>
      </c>
      <c r="E128" t="s">
        <v>2499</v>
      </c>
      <c r="F128" t="s">
        <v>3713</v>
      </c>
      <c r="G128" t="s">
        <v>3714</v>
      </c>
      <c r="H128" t="s">
        <v>3715</v>
      </c>
      <c r="I128" t="s">
        <v>2645</v>
      </c>
      <c r="J128" t="s">
        <v>3716</v>
      </c>
      <c r="K128" t="s">
        <v>3717</v>
      </c>
      <c r="L128" t="s">
        <v>76</v>
      </c>
      <c r="M128" t="s">
        <v>2408</v>
      </c>
      <c r="N128" t="s">
        <v>3718</v>
      </c>
      <c r="O128" t="s">
        <v>3719</v>
      </c>
      <c r="P128" t="s">
        <v>3720</v>
      </c>
      <c r="R128" t="str">
        <f t="shared" si="2"/>
        <v>奎文</v>
      </c>
      <c r="S128" t="str">
        <f t="shared" si="3"/>
        <v>0703</v>
      </c>
    </row>
    <row r="129" spans="1:19">
      <c r="A129" t="s">
        <v>3721</v>
      </c>
      <c r="B129" t="s">
        <v>3722</v>
      </c>
      <c r="C129" t="s">
        <v>46</v>
      </c>
      <c r="D129" t="s">
        <v>3723</v>
      </c>
      <c r="E129" t="s">
        <v>2499</v>
      </c>
      <c r="F129" t="s">
        <v>3724</v>
      </c>
      <c r="G129" t="s">
        <v>3725</v>
      </c>
      <c r="H129" t="s">
        <v>3726</v>
      </c>
      <c r="I129" t="s">
        <v>3608</v>
      </c>
      <c r="J129" t="s">
        <v>3727</v>
      </c>
      <c r="K129" t="s">
        <v>3728</v>
      </c>
      <c r="L129" t="s">
        <v>137</v>
      </c>
      <c r="M129" t="s">
        <v>3729</v>
      </c>
      <c r="N129" t="s">
        <v>3577</v>
      </c>
      <c r="O129" t="s">
        <v>3730</v>
      </c>
      <c r="P129" t="s">
        <v>3731</v>
      </c>
      <c r="R129" t="str">
        <f t="shared" ref="R129:R192" si="4">IF(OR(LEFT(L129,2)="高新"),"奎文",IF(LEFT(L129,2)="峡山","坊子",IF(LEFT(L129,2)="滨海","寒亭",LEFT(L129,2))))</f>
        <v>青州</v>
      </c>
      <c r="S129" t="str">
        <f t="shared" ref="S129:S192" si="5">TEXT(B129,"mmdd")</f>
        <v>0703</v>
      </c>
    </row>
    <row r="130" spans="1:19">
      <c r="A130" t="s">
        <v>3732</v>
      </c>
      <c r="B130" t="s">
        <v>3733</v>
      </c>
      <c r="C130" t="s">
        <v>46</v>
      </c>
      <c r="D130" t="s">
        <v>3734</v>
      </c>
      <c r="E130" t="s">
        <v>2499</v>
      </c>
      <c r="F130" t="s">
        <v>3735</v>
      </c>
      <c r="G130" t="s">
        <v>3736</v>
      </c>
      <c r="H130" t="s">
        <v>3737</v>
      </c>
      <c r="I130" t="s">
        <v>2350</v>
      </c>
      <c r="J130" t="s">
        <v>3738</v>
      </c>
      <c r="K130" t="s">
        <v>3739</v>
      </c>
      <c r="L130" t="s">
        <v>187</v>
      </c>
      <c r="M130" t="s">
        <v>3510</v>
      </c>
      <c r="N130" t="s">
        <v>2368</v>
      </c>
      <c r="O130" t="s">
        <v>3740</v>
      </c>
      <c r="P130" t="s">
        <v>3741</v>
      </c>
      <c r="Q130" t="s">
        <v>3742</v>
      </c>
      <c r="R130" t="str">
        <f t="shared" si="4"/>
        <v>坊子</v>
      </c>
      <c r="S130" t="str">
        <f t="shared" si="5"/>
        <v>0703</v>
      </c>
    </row>
    <row r="131" spans="1:19">
      <c r="A131" t="s">
        <v>3743</v>
      </c>
      <c r="B131" t="s">
        <v>3744</v>
      </c>
      <c r="C131" t="s">
        <v>46</v>
      </c>
      <c r="D131" t="s">
        <v>3745</v>
      </c>
      <c r="E131" t="s">
        <v>3746</v>
      </c>
      <c r="F131" t="s">
        <v>3747</v>
      </c>
      <c r="G131" t="s">
        <v>3748</v>
      </c>
      <c r="H131" t="s">
        <v>3749</v>
      </c>
      <c r="I131" t="s">
        <v>2350</v>
      </c>
      <c r="J131" t="s">
        <v>3750</v>
      </c>
      <c r="K131" t="s">
        <v>3751</v>
      </c>
      <c r="L131" t="s">
        <v>137</v>
      </c>
      <c r="M131" t="s">
        <v>3729</v>
      </c>
      <c r="N131" t="s">
        <v>2785</v>
      </c>
      <c r="O131" t="s">
        <v>3752</v>
      </c>
      <c r="P131" t="s">
        <v>3753</v>
      </c>
      <c r="Q131" t="s">
        <v>3754</v>
      </c>
      <c r="R131" t="str">
        <f t="shared" si="4"/>
        <v>青州</v>
      </c>
      <c r="S131" t="str">
        <f t="shared" si="5"/>
        <v>0703</v>
      </c>
    </row>
    <row r="132" spans="1:19">
      <c r="A132" t="s">
        <v>3755</v>
      </c>
      <c r="B132" t="s">
        <v>3756</v>
      </c>
      <c r="C132" t="s">
        <v>46</v>
      </c>
      <c r="D132" t="s">
        <v>3757</v>
      </c>
      <c r="E132" t="s">
        <v>2346</v>
      </c>
      <c r="F132" t="s">
        <v>3758</v>
      </c>
      <c r="G132" t="s">
        <v>3759</v>
      </c>
      <c r="H132" t="s">
        <v>3760</v>
      </c>
      <c r="I132" t="s">
        <v>2350</v>
      </c>
      <c r="J132" t="s">
        <v>3761</v>
      </c>
      <c r="K132" t="s">
        <v>3762</v>
      </c>
      <c r="L132" t="s">
        <v>101</v>
      </c>
      <c r="M132" t="s">
        <v>3130</v>
      </c>
      <c r="N132" t="s">
        <v>2480</v>
      </c>
      <c r="O132" t="s">
        <v>3763</v>
      </c>
      <c r="P132" t="s">
        <v>3764</v>
      </c>
      <c r="R132" t="str">
        <f t="shared" si="4"/>
        <v>潍城</v>
      </c>
      <c r="S132" t="str">
        <f t="shared" si="5"/>
        <v>0703</v>
      </c>
    </row>
    <row r="133" spans="1:19">
      <c r="A133" t="s">
        <v>3765</v>
      </c>
      <c r="B133" t="s">
        <v>3766</v>
      </c>
      <c r="C133" t="s">
        <v>46</v>
      </c>
      <c r="D133" t="s">
        <v>3767</v>
      </c>
      <c r="E133" t="s">
        <v>3421</v>
      </c>
      <c r="F133" t="s">
        <v>3768</v>
      </c>
      <c r="G133" t="s">
        <v>3769</v>
      </c>
      <c r="H133" t="s">
        <v>3770</v>
      </c>
      <c r="I133" t="s">
        <v>2465</v>
      </c>
      <c r="J133" t="s">
        <v>3771</v>
      </c>
      <c r="K133" t="s">
        <v>3772</v>
      </c>
      <c r="L133" t="s">
        <v>187</v>
      </c>
      <c r="M133" t="s">
        <v>3773</v>
      </c>
      <c r="N133" t="s">
        <v>3774</v>
      </c>
      <c r="O133" t="s">
        <v>3775</v>
      </c>
      <c r="P133" t="s">
        <v>3776</v>
      </c>
      <c r="R133" t="str">
        <f t="shared" si="4"/>
        <v>坊子</v>
      </c>
      <c r="S133" t="str">
        <f t="shared" si="5"/>
        <v>0703</v>
      </c>
    </row>
    <row r="134" spans="1:19">
      <c r="A134" t="s">
        <v>3777</v>
      </c>
      <c r="B134" t="s">
        <v>3778</v>
      </c>
      <c r="C134" t="s">
        <v>46</v>
      </c>
      <c r="D134" t="s">
        <v>3779</v>
      </c>
      <c r="E134" t="s">
        <v>3780</v>
      </c>
      <c r="F134" t="s">
        <v>3781</v>
      </c>
      <c r="G134" t="s">
        <v>3782</v>
      </c>
      <c r="H134" t="s">
        <v>3783</v>
      </c>
      <c r="I134" t="s">
        <v>2364</v>
      </c>
      <c r="J134" t="s">
        <v>2741</v>
      </c>
      <c r="K134" t="s">
        <v>2742</v>
      </c>
      <c r="L134" t="s">
        <v>137</v>
      </c>
      <c r="M134" t="s">
        <v>2395</v>
      </c>
      <c r="N134" t="s">
        <v>3252</v>
      </c>
      <c r="O134" t="s">
        <v>2744</v>
      </c>
      <c r="P134" t="s">
        <v>3784</v>
      </c>
      <c r="R134" t="str">
        <f t="shared" si="4"/>
        <v>青州</v>
      </c>
      <c r="S134" t="str">
        <f t="shared" si="5"/>
        <v>0703</v>
      </c>
    </row>
    <row r="135" spans="1:19">
      <c r="A135" t="s">
        <v>3785</v>
      </c>
      <c r="B135" t="s">
        <v>3786</v>
      </c>
      <c r="C135" t="s">
        <v>46</v>
      </c>
      <c r="D135" t="s">
        <v>3787</v>
      </c>
      <c r="E135" t="s">
        <v>2499</v>
      </c>
      <c r="F135" t="s">
        <v>3788</v>
      </c>
      <c r="G135" t="s">
        <v>3789</v>
      </c>
      <c r="H135" t="s">
        <v>3790</v>
      </c>
      <c r="I135" t="s">
        <v>2465</v>
      </c>
      <c r="J135" t="s">
        <v>3791</v>
      </c>
      <c r="K135" t="s">
        <v>3792</v>
      </c>
      <c r="L135" t="s">
        <v>67</v>
      </c>
      <c r="M135" t="s">
        <v>3008</v>
      </c>
      <c r="O135" t="s">
        <v>3793</v>
      </c>
      <c r="P135" t="s">
        <v>3794</v>
      </c>
      <c r="Q135" t="s">
        <v>3795</v>
      </c>
      <c r="R135" t="str">
        <f t="shared" si="4"/>
        <v>昌邑</v>
      </c>
      <c r="S135" t="str">
        <f t="shared" si="5"/>
        <v>0703</v>
      </c>
    </row>
    <row r="136" spans="1:19">
      <c r="A136" t="s">
        <v>3796</v>
      </c>
      <c r="B136" t="s">
        <v>3797</v>
      </c>
      <c r="C136" t="s">
        <v>46</v>
      </c>
      <c r="D136" t="s">
        <v>3798</v>
      </c>
      <c r="E136" t="s">
        <v>2499</v>
      </c>
      <c r="F136" t="s">
        <v>3799</v>
      </c>
      <c r="G136" t="s">
        <v>3800</v>
      </c>
      <c r="H136" t="s">
        <v>3801</v>
      </c>
      <c r="I136" t="s">
        <v>2364</v>
      </c>
      <c r="J136" t="s">
        <v>3073</v>
      </c>
      <c r="K136" t="s">
        <v>3074</v>
      </c>
      <c r="L136" t="s">
        <v>187</v>
      </c>
      <c r="M136" t="s">
        <v>3075</v>
      </c>
      <c r="N136" t="s">
        <v>2455</v>
      </c>
      <c r="O136" t="s">
        <v>3076</v>
      </c>
      <c r="P136" t="s">
        <v>3802</v>
      </c>
      <c r="R136" t="str">
        <f t="shared" si="4"/>
        <v>坊子</v>
      </c>
      <c r="S136" t="str">
        <f t="shared" si="5"/>
        <v>0703</v>
      </c>
    </row>
    <row r="137" spans="1:19">
      <c r="A137" t="s">
        <v>3803</v>
      </c>
      <c r="B137" t="s">
        <v>3804</v>
      </c>
      <c r="C137" t="s">
        <v>46</v>
      </c>
      <c r="D137" t="s">
        <v>3805</v>
      </c>
      <c r="E137" t="s">
        <v>2360</v>
      </c>
      <c r="F137" t="s">
        <v>3806</v>
      </c>
      <c r="G137" t="s">
        <v>3807</v>
      </c>
      <c r="H137" t="s">
        <v>3808</v>
      </c>
      <c r="I137" t="s">
        <v>2364</v>
      </c>
      <c r="J137" t="s">
        <v>3809</v>
      </c>
      <c r="K137" t="s">
        <v>3810</v>
      </c>
      <c r="L137" t="s">
        <v>57</v>
      </c>
      <c r="M137" t="s">
        <v>3811</v>
      </c>
      <c r="N137" t="s">
        <v>2674</v>
      </c>
      <c r="O137" t="s">
        <v>3812</v>
      </c>
      <c r="P137" t="s">
        <v>3813</v>
      </c>
      <c r="Q137" t="s">
        <v>3814</v>
      </c>
      <c r="R137" t="str">
        <f t="shared" si="4"/>
        <v>安丘</v>
      </c>
      <c r="S137" t="str">
        <f t="shared" si="5"/>
        <v>0703</v>
      </c>
    </row>
    <row r="138" spans="1:19">
      <c r="A138" t="s">
        <v>3815</v>
      </c>
      <c r="B138" t="s">
        <v>3816</v>
      </c>
      <c r="C138" t="s">
        <v>46</v>
      </c>
      <c r="D138" t="s">
        <v>3817</v>
      </c>
      <c r="E138" t="s">
        <v>2499</v>
      </c>
      <c r="F138" t="s">
        <v>3818</v>
      </c>
      <c r="G138" t="s">
        <v>3819</v>
      </c>
      <c r="H138" t="s">
        <v>3820</v>
      </c>
      <c r="I138" t="s">
        <v>3376</v>
      </c>
      <c r="J138" t="s">
        <v>3821</v>
      </c>
      <c r="K138" t="s">
        <v>3822</v>
      </c>
      <c r="L138" t="s">
        <v>128</v>
      </c>
      <c r="M138" t="s">
        <v>3028</v>
      </c>
      <c r="O138" t="s">
        <v>3823</v>
      </c>
      <c r="P138" t="s">
        <v>3824</v>
      </c>
      <c r="R138" t="str">
        <f t="shared" si="4"/>
        <v>寿光</v>
      </c>
      <c r="S138" t="str">
        <f t="shared" si="5"/>
        <v>0703</v>
      </c>
    </row>
    <row r="139" spans="1:19">
      <c r="A139" t="s">
        <v>3825</v>
      </c>
      <c r="B139" t="s">
        <v>3826</v>
      </c>
      <c r="C139" t="s">
        <v>46</v>
      </c>
      <c r="D139" t="s">
        <v>3827</v>
      </c>
      <c r="E139" t="s">
        <v>2499</v>
      </c>
      <c r="F139" t="s">
        <v>3828</v>
      </c>
      <c r="G139" t="s">
        <v>3829</v>
      </c>
      <c r="H139" t="s">
        <v>3830</v>
      </c>
      <c r="I139" t="s">
        <v>2378</v>
      </c>
      <c r="J139" t="s">
        <v>2741</v>
      </c>
      <c r="K139" t="s">
        <v>2742</v>
      </c>
      <c r="L139" t="s">
        <v>137</v>
      </c>
      <c r="M139" t="s">
        <v>2395</v>
      </c>
      <c r="O139" t="s">
        <v>2744</v>
      </c>
      <c r="P139" t="s">
        <v>3831</v>
      </c>
      <c r="R139" t="str">
        <f t="shared" si="4"/>
        <v>青州</v>
      </c>
      <c r="S139" t="str">
        <f t="shared" si="5"/>
        <v>0703</v>
      </c>
    </row>
    <row r="140" spans="1:19">
      <c r="A140" t="s">
        <v>3832</v>
      </c>
      <c r="B140" t="s">
        <v>3833</v>
      </c>
      <c r="C140" t="s">
        <v>46</v>
      </c>
      <c r="D140" t="s">
        <v>3834</v>
      </c>
      <c r="E140" t="s">
        <v>2346</v>
      </c>
      <c r="F140" t="s">
        <v>3835</v>
      </c>
      <c r="G140" t="s">
        <v>3836</v>
      </c>
      <c r="H140" t="s">
        <v>3837</v>
      </c>
      <c r="I140" t="s">
        <v>2350</v>
      </c>
      <c r="J140" t="s">
        <v>3838</v>
      </c>
      <c r="K140" t="s">
        <v>3839</v>
      </c>
      <c r="L140" t="s">
        <v>676</v>
      </c>
      <c r="M140" t="s">
        <v>3840</v>
      </c>
      <c r="N140" t="s">
        <v>2421</v>
      </c>
      <c r="O140" t="s">
        <v>3841</v>
      </c>
      <c r="P140" t="s">
        <v>3842</v>
      </c>
      <c r="R140" t="str">
        <f t="shared" si="4"/>
        <v>昌乐</v>
      </c>
      <c r="S140" t="str">
        <f t="shared" si="5"/>
        <v>0703</v>
      </c>
    </row>
    <row r="141" spans="1:19">
      <c r="A141" t="s">
        <v>3843</v>
      </c>
      <c r="B141" t="s">
        <v>3844</v>
      </c>
      <c r="C141" t="s">
        <v>46</v>
      </c>
      <c r="D141" t="s">
        <v>3845</v>
      </c>
      <c r="E141" t="s">
        <v>2346</v>
      </c>
      <c r="F141" t="s">
        <v>3846</v>
      </c>
      <c r="G141" t="s">
        <v>3847</v>
      </c>
      <c r="H141" t="s">
        <v>3848</v>
      </c>
      <c r="I141" t="s">
        <v>3849</v>
      </c>
      <c r="J141" t="s">
        <v>3325</v>
      </c>
      <c r="K141" t="s">
        <v>3326</v>
      </c>
      <c r="L141" t="s">
        <v>47</v>
      </c>
      <c r="M141" t="s">
        <v>3327</v>
      </c>
      <c r="N141" t="s">
        <v>2340</v>
      </c>
      <c r="O141" t="s">
        <v>3328</v>
      </c>
      <c r="R141" t="str">
        <f t="shared" si="4"/>
        <v>诸城</v>
      </c>
      <c r="S141" t="str">
        <f t="shared" si="5"/>
        <v>0703</v>
      </c>
    </row>
    <row r="142" spans="1:19">
      <c r="A142" t="s">
        <v>3850</v>
      </c>
      <c r="B142" t="s">
        <v>3851</v>
      </c>
      <c r="C142" t="s">
        <v>46</v>
      </c>
      <c r="D142" t="s">
        <v>3852</v>
      </c>
      <c r="E142" t="s">
        <v>2360</v>
      </c>
      <c r="F142" t="s">
        <v>3853</v>
      </c>
      <c r="G142" t="s">
        <v>3854</v>
      </c>
      <c r="H142" t="s">
        <v>3855</v>
      </c>
      <c r="I142" t="s">
        <v>3856</v>
      </c>
      <c r="J142" t="s">
        <v>3857</v>
      </c>
      <c r="K142" t="s">
        <v>3858</v>
      </c>
      <c r="L142" t="s">
        <v>119</v>
      </c>
      <c r="M142" t="s">
        <v>2601</v>
      </c>
      <c r="N142" t="s">
        <v>2602</v>
      </c>
      <c r="O142" t="s">
        <v>3859</v>
      </c>
      <c r="P142" t="s">
        <v>3860</v>
      </c>
      <c r="Q142" t="s">
        <v>3861</v>
      </c>
      <c r="R142" t="str">
        <f t="shared" si="4"/>
        <v>寒亭</v>
      </c>
      <c r="S142" t="str">
        <f t="shared" si="5"/>
        <v>0703</v>
      </c>
    </row>
    <row r="143" spans="1:19">
      <c r="A143" t="s">
        <v>3862</v>
      </c>
      <c r="B143" t="s">
        <v>3863</v>
      </c>
      <c r="C143" t="s">
        <v>46</v>
      </c>
      <c r="D143" t="s">
        <v>3864</v>
      </c>
      <c r="E143" t="s">
        <v>2360</v>
      </c>
      <c r="F143" t="s">
        <v>3865</v>
      </c>
      <c r="G143" t="s">
        <v>3866</v>
      </c>
      <c r="H143" t="s">
        <v>3867</v>
      </c>
      <c r="I143" t="s">
        <v>2364</v>
      </c>
      <c r="J143" t="s">
        <v>3868</v>
      </c>
      <c r="K143" t="s">
        <v>3869</v>
      </c>
      <c r="L143" t="s">
        <v>57</v>
      </c>
      <c r="M143" t="s">
        <v>2367</v>
      </c>
      <c r="N143" t="s">
        <v>2480</v>
      </c>
      <c r="O143" t="s">
        <v>3870</v>
      </c>
      <c r="P143" t="s">
        <v>3871</v>
      </c>
      <c r="R143" t="str">
        <f t="shared" si="4"/>
        <v>安丘</v>
      </c>
      <c r="S143" t="str">
        <f t="shared" si="5"/>
        <v>0703</v>
      </c>
    </row>
    <row r="144" spans="1:19">
      <c r="A144" t="s">
        <v>3872</v>
      </c>
      <c r="B144" t="s">
        <v>3873</v>
      </c>
      <c r="C144" t="s">
        <v>46</v>
      </c>
      <c r="D144" t="s">
        <v>3874</v>
      </c>
      <c r="E144" t="s">
        <v>2499</v>
      </c>
      <c r="F144" t="s">
        <v>3875</v>
      </c>
      <c r="G144" t="s">
        <v>3876</v>
      </c>
      <c r="H144" t="s">
        <v>3877</v>
      </c>
      <c r="I144" t="s">
        <v>2392</v>
      </c>
      <c r="J144" t="s">
        <v>3497</v>
      </c>
      <c r="K144" t="s">
        <v>3498</v>
      </c>
      <c r="L144" t="s">
        <v>57</v>
      </c>
      <c r="M144" t="s">
        <v>2838</v>
      </c>
      <c r="N144" t="s">
        <v>2354</v>
      </c>
      <c r="O144" t="s">
        <v>3500</v>
      </c>
      <c r="P144" t="s">
        <v>3878</v>
      </c>
      <c r="Q144" t="s">
        <v>3879</v>
      </c>
      <c r="R144" t="str">
        <f t="shared" si="4"/>
        <v>安丘</v>
      </c>
      <c r="S144" t="str">
        <f t="shared" si="5"/>
        <v>0703</v>
      </c>
    </row>
    <row r="145" spans="1:19">
      <c r="A145" t="s">
        <v>3880</v>
      </c>
      <c r="B145" t="s">
        <v>3881</v>
      </c>
      <c r="C145" t="s">
        <v>46</v>
      </c>
      <c r="D145" t="s">
        <v>3882</v>
      </c>
      <c r="E145" t="s">
        <v>2499</v>
      </c>
      <c r="F145" t="s">
        <v>3883</v>
      </c>
      <c r="G145" t="s">
        <v>3884</v>
      </c>
      <c r="H145" t="s">
        <v>3885</v>
      </c>
      <c r="I145" t="s">
        <v>2378</v>
      </c>
      <c r="J145" t="s">
        <v>2900</v>
      </c>
      <c r="K145" t="s">
        <v>2901</v>
      </c>
      <c r="L145" t="s">
        <v>110</v>
      </c>
      <c r="M145" t="s">
        <v>2575</v>
      </c>
      <c r="O145" t="s">
        <v>2902</v>
      </c>
      <c r="P145" t="s">
        <v>3886</v>
      </c>
      <c r="R145" t="str">
        <f t="shared" si="4"/>
        <v>高密</v>
      </c>
      <c r="S145" t="str">
        <f t="shared" si="5"/>
        <v>0703</v>
      </c>
    </row>
    <row r="146" spans="1:19">
      <c r="A146" t="s">
        <v>3887</v>
      </c>
      <c r="B146" t="s">
        <v>3888</v>
      </c>
      <c r="C146" t="s">
        <v>46</v>
      </c>
      <c r="D146" t="s">
        <v>3889</v>
      </c>
      <c r="E146" t="s">
        <v>2499</v>
      </c>
      <c r="F146" t="s">
        <v>3890</v>
      </c>
      <c r="G146" t="s">
        <v>3891</v>
      </c>
      <c r="H146" t="s">
        <v>3892</v>
      </c>
      <c r="I146" t="s">
        <v>2392</v>
      </c>
      <c r="J146" t="s">
        <v>3893</v>
      </c>
      <c r="K146" t="s">
        <v>3894</v>
      </c>
      <c r="L146" t="s">
        <v>128</v>
      </c>
      <c r="M146" t="s">
        <v>3895</v>
      </c>
      <c r="N146" t="s">
        <v>2859</v>
      </c>
      <c r="O146" t="s">
        <v>3896</v>
      </c>
      <c r="P146" t="s">
        <v>3897</v>
      </c>
      <c r="R146" t="str">
        <f t="shared" si="4"/>
        <v>寿光</v>
      </c>
      <c r="S146" t="str">
        <f t="shared" si="5"/>
        <v>0703</v>
      </c>
    </row>
    <row r="147" spans="1:19">
      <c r="A147" t="s">
        <v>3898</v>
      </c>
      <c r="B147" t="s">
        <v>3899</v>
      </c>
      <c r="C147" t="s">
        <v>46</v>
      </c>
      <c r="D147" t="s">
        <v>3900</v>
      </c>
      <c r="E147" t="s">
        <v>2332</v>
      </c>
      <c r="F147" t="s">
        <v>3901</v>
      </c>
      <c r="G147" t="s">
        <v>3902</v>
      </c>
      <c r="H147" t="s">
        <v>3903</v>
      </c>
      <c r="I147" t="s">
        <v>3904</v>
      </c>
      <c r="J147" t="s">
        <v>3905</v>
      </c>
      <c r="K147" t="s">
        <v>3906</v>
      </c>
      <c r="L147" t="s">
        <v>67</v>
      </c>
      <c r="M147" t="s">
        <v>2958</v>
      </c>
      <c r="N147" t="s">
        <v>3907</v>
      </c>
      <c r="O147" t="s">
        <v>3908</v>
      </c>
      <c r="P147" t="s">
        <v>3909</v>
      </c>
      <c r="R147" t="str">
        <f t="shared" si="4"/>
        <v>昌邑</v>
      </c>
      <c r="S147" t="str">
        <f t="shared" si="5"/>
        <v>0703</v>
      </c>
    </row>
    <row r="148" spans="1:19">
      <c r="A148" t="s">
        <v>3910</v>
      </c>
      <c r="B148" t="s">
        <v>3911</v>
      </c>
      <c r="C148" t="s">
        <v>46</v>
      </c>
      <c r="D148" t="s">
        <v>3912</v>
      </c>
      <c r="E148" t="s">
        <v>3913</v>
      </c>
      <c r="F148" t="s">
        <v>3914</v>
      </c>
      <c r="G148" t="s">
        <v>3915</v>
      </c>
      <c r="H148" t="s">
        <v>3916</v>
      </c>
      <c r="I148" t="s">
        <v>3917</v>
      </c>
      <c r="J148" t="s">
        <v>3918</v>
      </c>
      <c r="K148" t="s">
        <v>3919</v>
      </c>
      <c r="L148" t="s">
        <v>47</v>
      </c>
      <c r="M148" t="s">
        <v>2454</v>
      </c>
      <c r="O148" t="s">
        <v>3920</v>
      </c>
      <c r="P148" t="s">
        <v>3921</v>
      </c>
      <c r="Q148" t="s">
        <v>3922</v>
      </c>
      <c r="R148" t="str">
        <f t="shared" si="4"/>
        <v>诸城</v>
      </c>
      <c r="S148" t="str">
        <f t="shared" si="5"/>
        <v>0703</v>
      </c>
    </row>
    <row r="149" spans="1:19">
      <c r="A149" t="s">
        <v>3923</v>
      </c>
      <c r="B149" t="s">
        <v>3924</v>
      </c>
      <c r="C149" t="s">
        <v>46</v>
      </c>
      <c r="D149" t="s">
        <v>3925</v>
      </c>
      <c r="E149" t="s">
        <v>2499</v>
      </c>
      <c r="F149" t="s">
        <v>3926</v>
      </c>
      <c r="G149" t="s">
        <v>3927</v>
      </c>
      <c r="H149" t="s">
        <v>3928</v>
      </c>
      <c r="I149" t="s">
        <v>2364</v>
      </c>
      <c r="J149" t="s">
        <v>3177</v>
      </c>
      <c r="K149" t="s">
        <v>3178</v>
      </c>
      <c r="L149" t="s">
        <v>137</v>
      </c>
      <c r="M149" t="s">
        <v>2686</v>
      </c>
      <c r="N149" t="s">
        <v>3179</v>
      </c>
      <c r="O149" t="s">
        <v>3180</v>
      </c>
      <c r="P149" t="s">
        <v>3929</v>
      </c>
      <c r="Q149" t="s">
        <v>3930</v>
      </c>
      <c r="R149" t="str">
        <f t="shared" si="4"/>
        <v>青州</v>
      </c>
      <c r="S149" t="str">
        <f t="shared" si="5"/>
        <v>0703</v>
      </c>
    </row>
    <row r="150" spans="1:19">
      <c r="A150" t="s">
        <v>3931</v>
      </c>
      <c r="B150" t="s">
        <v>3932</v>
      </c>
      <c r="C150" t="s">
        <v>46</v>
      </c>
      <c r="D150" t="s">
        <v>3933</v>
      </c>
      <c r="E150" t="s">
        <v>3934</v>
      </c>
      <c r="F150" t="s">
        <v>3935</v>
      </c>
      <c r="G150" t="s">
        <v>3936</v>
      </c>
      <c r="H150" t="s">
        <v>3937</v>
      </c>
      <c r="I150" t="s">
        <v>2364</v>
      </c>
      <c r="J150" t="s">
        <v>3938</v>
      </c>
      <c r="K150" t="s">
        <v>3939</v>
      </c>
      <c r="L150" t="s">
        <v>137</v>
      </c>
      <c r="M150" t="s">
        <v>3940</v>
      </c>
      <c r="N150" t="s">
        <v>2872</v>
      </c>
      <c r="O150" t="s">
        <v>3941</v>
      </c>
      <c r="P150" t="s">
        <v>3942</v>
      </c>
      <c r="R150" t="str">
        <f t="shared" si="4"/>
        <v>青州</v>
      </c>
      <c r="S150" t="str">
        <f t="shared" si="5"/>
        <v>0703</v>
      </c>
    </row>
    <row r="151" spans="1:19">
      <c r="A151" t="s">
        <v>3943</v>
      </c>
      <c r="B151" t="s">
        <v>3944</v>
      </c>
      <c r="C151" t="s">
        <v>46</v>
      </c>
      <c r="D151" t="s">
        <v>3945</v>
      </c>
      <c r="E151" t="s">
        <v>3946</v>
      </c>
      <c r="F151" t="s">
        <v>3947</v>
      </c>
      <c r="G151" t="s">
        <v>3948</v>
      </c>
      <c r="H151" t="s">
        <v>3949</v>
      </c>
      <c r="I151" t="s">
        <v>2503</v>
      </c>
      <c r="J151" t="s">
        <v>3950</v>
      </c>
      <c r="K151" t="s">
        <v>3951</v>
      </c>
      <c r="L151" t="s">
        <v>128</v>
      </c>
      <c r="M151" t="s">
        <v>3952</v>
      </c>
      <c r="N151" t="s">
        <v>2674</v>
      </c>
      <c r="O151" t="s">
        <v>3953</v>
      </c>
      <c r="P151" t="s">
        <v>3954</v>
      </c>
      <c r="R151" t="str">
        <f t="shared" si="4"/>
        <v>寿光</v>
      </c>
      <c r="S151" t="str">
        <f t="shared" si="5"/>
        <v>0703</v>
      </c>
    </row>
    <row r="152" spans="1:19">
      <c r="A152" t="s">
        <v>3955</v>
      </c>
      <c r="B152" t="s">
        <v>3956</v>
      </c>
      <c r="C152" t="s">
        <v>46</v>
      </c>
      <c r="D152" t="s">
        <v>3957</v>
      </c>
      <c r="E152" t="s">
        <v>2801</v>
      </c>
      <c r="F152" t="s">
        <v>3958</v>
      </c>
      <c r="G152" t="s">
        <v>3959</v>
      </c>
      <c r="H152" t="s">
        <v>3960</v>
      </c>
      <c r="I152" t="s">
        <v>3904</v>
      </c>
      <c r="J152" t="s">
        <v>2869</v>
      </c>
      <c r="K152" t="s">
        <v>2870</v>
      </c>
      <c r="L152" t="s">
        <v>67</v>
      </c>
      <c r="M152" t="s">
        <v>2871</v>
      </c>
      <c r="N152" t="s">
        <v>3961</v>
      </c>
      <c r="O152" t="s">
        <v>2873</v>
      </c>
      <c r="P152" t="s">
        <v>3962</v>
      </c>
      <c r="Q152" t="s">
        <v>3963</v>
      </c>
      <c r="R152" t="str">
        <f t="shared" si="4"/>
        <v>昌邑</v>
      </c>
      <c r="S152" t="str">
        <f t="shared" si="5"/>
        <v>0703</v>
      </c>
    </row>
    <row r="153" spans="1:19">
      <c r="A153" t="s">
        <v>3964</v>
      </c>
      <c r="B153" t="s">
        <v>3944</v>
      </c>
      <c r="C153" t="s">
        <v>46</v>
      </c>
      <c r="D153" t="s">
        <v>3965</v>
      </c>
      <c r="E153" t="s">
        <v>2360</v>
      </c>
      <c r="F153" t="s">
        <v>3966</v>
      </c>
      <c r="G153" t="s">
        <v>3967</v>
      </c>
      <c r="H153" t="s">
        <v>3968</v>
      </c>
      <c r="I153" t="s">
        <v>3969</v>
      </c>
      <c r="J153" t="s">
        <v>3970</v>
      </c>
      <c r="K153" t="s">
        <v>3971</v>
      </c>
      <c r="L153" t="s">
        <v>76</v>
      </c>
      <c r="M153" t="s">
        <v>2408</v>
      </c>
      <c r="O153" t="s">
        <v>3972</v>
      </c>
      <c r="P153" t="s">
        <v>3973</v>
      </c>
      <c r="Q153" t="s">
        <v>3974</v>
      </c>
      <c r="R153" t="str">
        <f t="shared" si="4"/>
        <v>奎文</v>
      </c>
      <c r="S153" t="str">
        <f t="shared" si="5"/>
        <v>0703</v>
      </c>
    </row>
    <row r="154" spans="1:19">
      <c r="A154" t="s">
        <v>3975</v>
      </c>
      <c r="B154" t="s">
        <v>3976</v>
      </c>
      <c r="C154" t="s">
        <v>46</v>
      </c>
      <c r="D154" t="s">
        <v>3977</v>
      </c>
      <c r="E154" t="s">
        <v>2360</v>
      </c>
      <c r="F154" t="s">
        <v>3978</v>
      </c>
      <c r="G154" t="s">
        <v>3979</v>
      </c>
      <c r="H154" t="s">
        <v>3980</v>
      </c>
      <c r="I154" t="s">
        <v>2392</v>
      </c>
      <c r="J154" t="s">
        <v>3981</v>
      </c>
      <c r="K154" t="s">
        <v>3982</v>
      </c>
      <c r="L154" t="s">
        <v>146</v>
      </c>
      <c r="M154" t="s">
        <v>3532</v>
      </c>
      <c r="N154" t="s">
        <v>2785</v>
      </c>
      <c r="O154" t="s">
        <v>3983</v>
      </c>
      <c r="P154" t="s">
        <v>3984</v>
      </c>
      <c r="Q154" t="s">
        <v>3985</v>
      </c>
      <c r="R154" t="str">
        <f t="shared" si="4"/>
        <v>临朐</v>
      </c>
      <c r="S154" t="str">
        <f t="shared" si="5"/>
        <v>0703</v>
      </c>
    </row>
    <row r="155" spans="1:19">
      <c r="A155" t="s">
        <v>3986</v>
      </c>
      <c r="B155" t="s">
        <v>3987</v>
      </c>
      <c r="C155" t="s">
        <v>46</v>
      </c>
      <c r="D155" t="s">
        <v>3988</v>
      </c>
      <c r="E155" t="s">
        <v>2499</v>
      </c>
      <c r="F155" t="s">
        <v>3989</v>
      </c>
      <c r="G155" t="s">
        <v>3990</v>
      </c>
      <c r="H155" t="s">
        <v>3991</v>
      </c>
      <c r="I155" t="s">
        <v>2364</v>
      </c>
      <c r="J155" t="s">
        <v>3992</v>
      </c>
      <c r="K155" t="s">
        <v>3993</v>
      </c>
      <c r="L155" t="s">
        <v>146</v>
      </c>
      <c r="M155" t="s">
        <v>2420</v>
      </c>
      <c r="N155" t="s">
        <v>3994</v>
      </c>
      <c r="O155" t="s">
        <v>3995</v>
      </c>
      <c r="P155" t="s">
        <v>3996</v>
      </c>
      <c r="Q155" t="s">
        <v>3997</v>
      </c>
      <c r="R155" t="str">
        <f t="shared" si="4"/>
        <v>临朐</v>
      </c>
      <c r="S155" t="str">
        <f t="shared" si="5"/>
        <v>0703</v>
      </c>
    </row>
    <row r="156" spans="1:19">
      <c r="A156" t="s">
        <v>3998</v>
      </c>
      <c r="B156" t="s">
        <v>3999</v>
      </c>
      <c r="C156" t="s">
        <v>46</v>
      </c>
      <c r="D156" t="s">
        <v>4000</v>
      </c>
      <c r="E156" t="s">
        <v>4001</v>
      </c>
      <c r="F156" t="s">
        <v>4002</v>
      </c>
      <c r="G156" t="s">
        <v>4003</v>
      </c>
      <c r="H156" t="s">
        <v>4004</v>
      </c>
      <c r="I156" t="s">
        <v>2364</v>
      </c>
      <c r="J156" t="s">
        <v>4005</v>
      </c>
      <c r="K156" t="s">
        <v>4006</v>
      </c>
      <c r="L156" t="s">
        <v>47</v>
      </c>
      <c r="M156" t="s">
        <v>3141</v>
      </c>
      <c r="N156" t="s">
        <v>4007</v>
      </c>
      <c r="O156" t="s">
        <v>4008</v>
      </c>
      <c r="P156" t="s">
        <v>4009</v>
      </c>
      <c r="R156" t="str">
        <f t="shared" si="4"/>
        <v>诸城</v>
      </c>
      <c r="S156" t="str">
        <f t="shared" si="5"/>
        <v>0703</v>
      </c>
    </row>
    <row r="157" spans="1:19">
      <c r="A157" t="s">
        <v>4010</v>
      </c>
      <c r="B157" t="s">
        <v>4011</v>
      </c>
      <c r="C157" t="s">
        <v>46</v>
      </c>
      <c r="D157" t="s">
        <v>4012</v>
      </c>
      <c r="E157" t="s">
        <v>2499</v>
      </c>
      <c r="F157" t="s">
        <v>4013</v>
      </c>
      <c r="G157" t="s">
        <v>4014</v>
      </c>
      <c r="H157" t="s">
        <v>4015</v>
      </c>
      <c r="I157" t="s">
        <v>2378</v>
      </c>
      <c r="J157" t="s">
        <v>4016</v>
      </c>
      <c r="K157" t="s">
        <v>4017</v>
      </c>
      <c r="L157" t="s">
        <v>47</v>
      </c>
      <c r="M157" t="s">
        <v>2454</v>
      </c>
      <c r="O157" t="s">
        <v>4018</v>
      </c>
      <c r="P157" t="s">
        <v>4019</v>
      </c>
      <c r="R157" t="str">
        <f t="shared" si="4"/>
        <v>诸城</v>
      </c>
      <c r="S157" t="str">
        <f t="shared" si="5"/>
        <v>0703</v>
      </c>
    </row>
    <row r="158" spans="1:19">
      <c r="A158" t="s">
        <v>4020</v>
      </c>
      <c r="B158" t="s">
        <v>4021</v>
      </c>
      <c r="C158" t="s">
        <v>46</v>
      </c>
      <c r="D158" t="s">
        <v>4022</v>
      </c>
      <c r="E158" t="s">
        <v>4023</v>
      </c>
      <c r="F158" t="s">
        <v>4024</v>
      </c>
      <c r="G158" t="s">
        <v>4025</v>
      </c>
      <c r="H158" t="s">
        <v>4026</v>
      </c>
      <c r="I158" t="s">
        <v>2645</v>
      </c>
      <c r="J158" t="s">
        <v>4027</v>
      </c>
      <c r="K158" t="s">
        <v>4028</v>
      </c>
      <c r="L158" t="s">
        <v>57</v>
      </c>
      <c r="M158" t="s">
        <v>4029</v>
      </c>
      <c r="N158" t="s">
        <v>2649</v>
      </c>
      <c r="O158" t="s">
        <v>4030</v>
      </c>
      <c r="P158" t="s">
        <v>4031</v>
      </c>
      <c r="R158" t="str">
        <f t="shared" si="4"/>
        <v>安丘</v>
      </c>
      <c r="S158" t="str">
        <f t="shared" si="5"/>
        <v>0703</v>
      </c>
    </row>
    <row r="159" spans="1:19">
      <c r="A159" t="s">
        <v>4032</v>
      </c>
      <c r="B159" t="s">
        <v>4033</v>
      </c>
      <c r="C159" t="s">
        <v>46</v>
      </c>
      <c r="D159" t="s">
        <v>4034</v>
      </c>
      <c r="E159" t="s">
        <v>4035</v>
      </c>
      <c r="F159" t="s">
        <v>4036</v>
      </c>
      <c r="G159" t="s">
        <v>4037</v>
      </c>
      <c r="I159" t="s">
        <v>4038</v>
      </c>
      <c r="R159" t="str">
        <f t="shared" si="4"/>
        <v/>
      </c>
      <c r="S159" t="str">
        <f t="shared" si="5"/>
        <v>0703</v>
      </c>
    </row>
    <row r="160" spans="1:19">
      <c r="A160" t="s">
        <v>4039</v>
      </c>
      <c r="B160" t="s">
        <v>4040</v>
      </c>
      <c r="C160" t="s">
        <v>46</v>
      </c>
      <c r="D160" t="s">
        <v>4041</v>
      </c>
      <c r="E160" t="s">
        <v>2360</v>
      </c>
      <c r="F160" t="s">
        <v>4042</v>
      </c>
      <c r="G160" t="s">
        <v>4043</v>
      </c>
      <c r="H160" t="s">
        <v>4044</v>
      </c>
      <c r="I160" t="s">
        <v>2451</v>
      </c>
      <c r="J160" t="s">
        <v>4045</v>
      </c>
      <c r="K160" t="s">
        <v>4046</v>
      </c>
      <c r="L160" t="s">
        <v>128</v>
      </c>
      <c r="M160" t="s">
        <v>4047</v>
      </c>
      <c r="N160" t="s">
        <v>2340</v>
      </c>
      <c r="O160" t="s">
        <v>4048</v>
      </c>
      <c r="P160" t="s">
        <v>4049</v>
      </c>
      <c r="R160" t="str">
        <f t="shared" si="4"/>
        <v>寿光</v>
      </c>
      <c r="S160" t="str">
        <f t="shared" si="5"/>
        <v>0703</v>
      </c>
    </row>
    <row r="161" spans="1:19">
      <c r="A161" t="s">
        <v>4050</v>
      </c>
      <c r="B161" t="s">
        <v>4051</v>
      </c>
      <c r="C161" t="s">
        <v>46</v>
      </c>
      <c r="D161" t="s">
        <v>4052</v>
      </c>
      <c r="E161" t="s">
        <v>4053</v>
      </c>
      <c r="F161" t="s">
        <v>4054</v>
      </c>
      <c r="G161" t="s">
        <v>4055</v>
      </c>
      <c r="H161" t="s">
        <v>4056</v>
      </c>
      <c r="I161" t="s">
        <v>3210</v>
      </c>
      <c r="J161" t="s">
        <v>4057</v>
      </c>
      <c r="K161" t="s">
        <v>4058</v>
      </c>
      <c r="L161" t="s">
        <v>110</v>
      </c>
      <c r="M161" t="s">
        <v>4059</v>
      </c>
      <c r="N161" t="s">
        <v>2674</v>
      </c>
      <c r="O161" t="s">
        <v>4060</v>
      </c>
      <c r="P161" t="s">
        <v>4061</v>
      </c>
      <c r="Q161" t="s">
        <v>4062</v>
      </c>
      <c r="R161" t="str">
        <f t="shared" si="4"/>
        <v>高密</v>
      </c>
      <c r="S161" t="str">
        <f t="shared" si="5"/>
        <v>0703</v>
      </c>
    </row>
    <row r="162" spans="1:19">
      <c r="A162" t="s">
        <v>4063</v>
      </c>
      <c r="B162" t="s">
        <v>4064</v>
      </c>
      <c r="C162" t="s">
        <v>46</v>
      </c>
      <c r="D162" t="s">
        <v>4065</v>
      </c>
      <c r="E162" t="s">
        <v>2360</v>
      </c>
      <c r="F162" t="s">
        <v>4066</v>
      </c>
      <c r="G162" t="s">
        <v>4067</v>
      </c>
      <c r="H162" t="s">
        <v>4068</v>
      </c>
      <c r="I162" t="s">
        <v>2364</v>
      </c>
      <c r="J162" t="s">
        <v>4069</v>
      </c>
      <c r="K162" t="s">
        <v>4070</v>
      </c>
      <c r="L162" t="s">
        <v>119</v>
      </c>
      <c r="M162" t="s">
        <v>4071</v>
      </c>
      <c r="N162" t="s">
        <v>2340</v>
      </c>
      <c r="O162" t="s">
        <v>4072</v>
      </c>
      <c r="P162" t="s">
        <v>4073</v>
      </c>
      <c r="Q162" t="s">
        <v>4074</v>
      </c>
      <c r="R162" t="str">
        <f t="shared" si="4"/>
        <v>寒亭</v>
      </c>
      <c r="S162" t="str">
        <f t="shared" si="5"/>
        <v>0703</v>
      </c>
    </row>
    <row r="163" spans="1:19">
      <c r="A163" t="s">
        <v>4075</v>
      </c>
      <c r="B163" t="s">
        <v>4076</v>
      </c>
      <c r="C163" t="s">
        <v>46</v>
      </c>
      <c r="D163" t="s">
        <v>4077</v>
      </c>
      <c r="E163" t="s">
        <v>2360</v>
      </c>
      <c r="F163" t="s">
        <v>4078</v>
      </c>
      <c r="G163" t="s">
        <v>4079</v>
      </c>
      <c r="H163" t="s">
        <v>4080</v>
      </c>
      <c r="I163" t="s">
        <v>2586</v>
      </c>
      <c r="J163" t="s">
        <v>2452</v>
      </c>
      <c r="K163" t="s">
        <v>2453</v>
      </c>
      <c r="L163" t="s">
        <v>47</v>
      </c>
      <c r="M163" t="s">
        <v>2454</v>
      </c>
      <c r="N163" t="s">
        <v>2785</v>
      </c>
      <c r="O163" t="s">
        <v>2456</v>
      </c>
      <c r="P163" t="s">
        <v>4081</v>
      </c>
      <c r="Q163" t="s">
        <v>4082</v>
      </c>
      <c r="R163" t="str">
        <f t="shared" si="4"/>
        <v>诸城</v>
      </c>
      <c r="S163" t="str">
        <f t="shared" si="5"/>
        <v>0703</v>
      </c>
    </row>
    <row r="164" spans="1:19">
      <c r="A164" t="s">
        <v>4083</v>
      </c>
      <c r="B164" t="s">
        <v>4084</v>
      </c>
      <c r="C164" t="s">
        <v>46</v>
      </c>
      <c r="D164" t="s">
        <v>4085</v>
      </c>
      <c r="E164" t="s">
        <v>2360</v>
      </c>
      <c r="F164" t="s">
        <v>4086</v>
      </c>
      <c r="G164" t="s">
        <v>4087</v>
      </c>
      <c r="H164" t="s">
        <v>4088</v>
      </c>
      <c r="I164" t="s">
        <v>3376</v>
      </c>
      <c r="J164" t="s">
        <v>4089</v>
      </c>
      <c r="K164" t="s">
        <v>4090</v>
      </c>
      <c r="L164" t="s">
        <v>110</v>
      </c>
      <c r="M164" t="s">
        <v>2575</v>
      </c>
      <c r="O164" t="s">
        <v>4091</v>
      </c>
      <c r="P164" t="s">
        <v>4092</v>
      </c>
      <c r="Q164" t="s">
        <v>4093</v>
      </c>
      <c r="R164" t="str">
        <f t="shared" si="4"/>
        <v>高密</v>
      </c>
      <c r="S164" t="str">
        <f t="shared" si="5"/>
        <v>0703</v>
      </c>
    </row>
    <row r="165" spans="1:19">
      <c r="A165" t="s">
        <v>4094</v>
      </c>
      <c r="B165" t="s">
        <v>4095</v>
      </c>
      <c r="C165" t="s">
        <v>46</v>
      </c>
      <c r="D165" t="s">
        <v>4096</v>
      </c>
      <c r="E165" t="s">
        <v>4097</v>
      </c>
      <c r="F165" t="s">
        <v>4098</v>
      </c>
      <c r="G165" t="s">
        <v>4099</v>
      </c>
      <c r="H165" t="s">
        <v>4100</v>
      </c>
      <c r="I165" t="s">
        <v>3336</v>
      </c>
      <c r="J165" t="s">
        <v>4101</v>
      </c>
      <c r="K165" t="s">
        <v>4102</v>
      </c>
      <c r="L165" t="s">
        <v>67</v>
      </c>
      <c r="M165" t="s">
        <v>3366</v>
      </c>
      <c r="N165" t="s">
        <v>2421</v>
      </c>
      <c r="O165" t="s">
        <v>4103</v>
      </c>
      <c r="P165" t="s">
        <v>4104</v>
      </c>
      <c r="Q165" t="s">
        <v>4105</v>
      </c>
      <c r="R165" t="str">
        <f t="shared" si="4"/>
        <v>昌邑</v>
      </c>
      <c r="S165" t="str">
        <f t="shared" si="5"/>
        <v>0703</v>
      </c>
    </row>
    <row r="166" spans="1:19">
      <c r="A166" t="s">
        <v>4106</v>
      </c>
      <c r="B166" t="s">
        <v>4107</v>
      </c>
      <c r="C166" t="s">
        <v>46</v>
      </c>
      <c r="D166" t="s">
        <v>4108</v>
      </c>
      <c r="E166" t="s">
        <v>4109</v>
      </c>
      <c r="F166" t="s">
        <v>4110</v>
      </c>
      <c r="G166" t="s">
        <v>4111</v>
      </c>
      <c r="H166" t="s">
        <v>4112</v>
      </c>
      <c r="I166" t="s">
        <v>2503</v>
      </c>
      <c r="J166" t="s">
        <v>2393</v>
      </c>
      <c r="K166" t="s">
        <v>2394</v>
      </c>
      <c r="L166" t="s">
        <v>137</v>
      </c>
      <c r="M166" t="s">
        <v>2395</v>
      </c>
      <c r="N166" t="s">
        <v>2421</v>
      </c>
      <c r="O166" t="s">
        <v>2397</v>
      </c>
      <c r="P166" t="s">
        <v>4113</v>
      </c>
      <c r="Q166" t="s">
        <v>4114</v>
      </c>
      <c r="R166" t="str">
        <f t="shared" si="4"/>
        <v>青州</v>
      </c>
      <c r="S166" t="str">
        <f t="shared" si="5"/>
        <v>0703</v>
      </c>
    </row>
    <row r="167" spans="1:19">
      <c r="A167" t="s">
        <v>4115</v>
      </c>
      <c r="B167" t="s">
        <v>4116</v>
      </c>
      <c r="C167" t="s">
        <v>46</v>
      </c>
      <c r="D167" t="s">
        <v>4117</v>
      </c>
      <c r="E167" t="s">
        <v>4118</v>
      </c>
      <c r="F167" t="s">
        <v>4119</v>
      </c>
      <c r="G167" t="s">
        <v>4120</v>
      </c>
      <c r="H167" t="s">
        <v>4121</v>
      </c>
      <c r="I167" t="s">
        <v>2364</v>
      </c>
      <c r="J167" t="s">
        <v>2968</v>
      </c>
      <c r="K167" t="s">
        <v>2969</v>
      </c>
      <c r="L167" t="s">
        <v>47</v>
      </c>
      <c r="M167" t="s">
        <v>2454</v>
      </c>
      <c r="N167" t="s">
        <v>4122</v>
      </c>
      <c r="O167" t="s">
        <v>2970</v>
      </c>
      <c r="P167" t="s">
        <v>4123</v>
      </c>
      <c r="R167" t="str">
        <f t="shared" si="4"/>
        <v>诸城</v>
      </c>
      <c r="S167" t="str">
        <f t="shared" si="5"/>
        <v>0703</v>
      </c>
    </row>
    <row r="168" spans="1:19">
      <c r="A168" t="s">
        <v>4124</v>
      </c>
      <c r="B168" t="s">
        <v>4125</v>
      </c>
      <c r="C168" t="s">
        <v>46</v>
      </c>
      <c r="D168" t="s">
        <v>4126</v>
      </c>
      <c r="E168" t="s">
        <v>2360</v>
      </c>
      <c r="F168" t="s">
        <v>4127</v>
      </c>
      <c r="G168" t="s">
        <v>4128</v>
      </c>
      <c r="H168" t="s">
        <v>4129</v>
      </c>
      <c r="I168" t="s">
        <v>2350</v>
      </c>
      <c r="J168" t="s">
        <v>4130</v>
      </c>
      <c r="K168" t="s">
        <v>4131</v>
      </c>
      <c r="L168" t="s">
        <v>137</v>
      </c>
      <c r="M168" t="s">
        <v>3040</v>
      </c>
      <c r="N168" t="s">
        <v>2480</v>
      </c>
      <c r="O168" t="s">
        <v>4132</v>
      </c>
      <c r="P168" t="s">
        <v>4133</v>
      </c>
      <c r="Q168" t="s">
        <v>4134</v>
      </c>
      <c r="R168" t="str">
        <f t="shared" si="4"/>
        <v>青州</v>
      </c>
      <c r="S168" t="str">
        <f t="shared" si="5"/>
        <v>0703</v>
      </c>
    </row>
    <row r="169" spans="1:19">
      <c r="A169" t="s">
        <v>4135</v>
      </c>
      <c r="B169" t="s">
        <v>4136</v>
      </c>
      <c r="C169" t="s">
        <v>46</v>
      </c>
      <c r="D169" t="s">
        <v>4137</v>
      </c>
      <c r="E169" t="s">
        <v>2499</v>
      </c>
      <c r="F169" t="s">
        <v>4138</v>
      </c>
      <c r="G169" t="s">
        <v>4139</v>
      </c>
      <c r="H169" t="s">
        <v>4140</v>
      </c>
      <c r="I169" t="s">
        <v>2350</v>
      </c>
      <c r="J169" t="s">
        <v>4141</v>
      </c>
      <c r="K169" t="s">
        <v>4142</v>
      </c>
      <c r="L169" t="s">
        <v>137</v>
      </c>
      <c r="M169" t="s">
        <v>2339</v>
      </c>
      <c r="N169" t="s">
        <v>2480</v>
      </c>
      <c r="O169" t="s">
        <v>4143</v>
      </c>
      <c r="P169" t="s">
        <v>4144</v>
      </c>
      <c r="Q169" t="s">
        <v>4145</v>
      </c>
      <c r="R169" t="str">
        <f t="shared" si="4"/>
        <v>青州</v>
      </c>
      <c r="S169" t="str">
        <f t="shared" si="5"/>
        <v>0703</v>
      </c>
    </row>
    <row r="170" spans="1:19">
      <c r="A170" t="s">
        <v>4146</v>
      </c>
      <c r="B170" t="s">
        <v>4147</v>
      </c>
      <c r="C170" t="s">
        <v>46</v>
      </c>
      <c r="D170" t="s">
        <v>4148</v>
      </c>
      <c r="E170" t="s">
        <v>2499</v>
      </c>
      <c r="F170" t="s">
        <v>4149</v>
      </c>
      <c r="G170" t="s">
        <v>4150</v>
      </c>
      <c r="H170" t="s">
        <v>4151</v>
      </c>
      <c r="I170" t="s">
        <v>2364</v>
      </c>
      <c r="J170" t="s">
        <v>4152</v>
      </c>
      <c r="K170" t="s">
        <v>4153</v>
      </c>
      <c r="L170" t="s">
        <v>47</v>
      </c>
      <c r="M170" t="s">
        <v>4154</v>
      </c>
      <c r="N170" t="s">
        <v>2721</v>
      </c>
      <c r="O170" t="s">
        <v>4155</v>
      </c>
      <c r="P170" t="s">
        <v>4156</v>
      </c>
      <c r="Q170" t="s">
        <v>4157</v>
      </c>
      <c r="R170" t="str">
        <f t="shared" si="4"/>
        <v>诸城</v>
      </c>
      <c r="S170" t="str">
        <f t="shared" si="5"/>
        <v>0703</v>
      </c>
    </row>
    <row r="171" spans="1:19">
      <c r="A171" t="s">
        <v>4158</v>
      </c>
      <c r="B171" t="s">
        <v>4159</v>
      </c>
      <c r="C171" t="s">
        <v>46</v>
      </c>
      <c r="D171" t="s">
        <v>4160</v>
      </c>
      <c r="E171" t="s">
        <v>4161</v>
      </c>
      <c r="F171" t="s">
        <v>4162</v>
      </c>
      <c r="G171" t="s">
        <v>4163</v>
      </c>
      <c r="H171" t="s">
        <v>4164</v>
      </c>
      <c r="I171" t="s">
        <v>4165</v>
      </c>
      <c r="J171" t="s">
        <v>4166</v>
      </c>
      <c r="K171" t="s">
        <v>4167</v>
      </c>
      <c r="L171" t="s">
        <v>119</v>
      </c>
      <c r="M171" t="s">
        <v>4168</v>
      </c>
      <c r="N171" t="s">
        <v>3994</v>
      </c>
      <c r="O171" t="s">
        <v>4169</v>
      </c>
      <c r="P171" t="s">
        <v>4170</v>
      </c>
      <c r="R171" t="str">
        <f t="shared" si="4"/>
        <v>寒亭</v>
      </c>
      <c r="S171" t="str">
        <f t="shared" si="5"/>
        <v>0703</v>
      </c>
    </row>
    <row r="172" spans="1:19">
      <c r="A172" t="s">
        <v>4171</v>
      </c>
      <c r="B172" t="s">
        <v>4172</v>
      </c>
      <c r="C172" t="s">
        <v>46</v>
      </c>
      <c r="D172" t="s">
        <v>4173</v>
      </c>
      <c r="E172" t="s">
        <v>2801</v>
      </c>
      <c r="F172" t="s">
        <v>4174</v>
      </c>
      <c r="G172" t="s">
        <v>4175</v>
      </c>
      <c r="H172" t="s">
        <v>4176</v>
      </c>
      <c r="I172" t="s">
        <v>2336</v>
      </c>
      <c r="J172" t="s">
        <v>4177</v>
      </c>
      <c r="K172" t="s">
        <v>4178</v>
      </c>
      <c r="L172" t="s">
        <v>76</v>
      </c>
      <c r="M172" t="s">
        <v>2516</v>
      </c>
      <c r="O172" t="s">
        <v>4179</v>
      </c>
      <c r="R172" t="str">
        <f t="shared" si="4"/>
        <v>奎文</v>
      </c>
      <c r="S172" t="str">
        <f t="shared" si="5"/>
        <v>0703</v>
      </c>
    </row>
    <row r="173" spans="1:19">
      <c r="A173" t="s">
        <v>4180</v>
      </c>
      <c r="B173" t="s">
        <v>4181</v>
      </c>
      <c r="C173" t="s">
        <v>46</v>
      </c>
      <c r="D173" t="s">
        <v>4182</v>
      </c>
      <c r="E173" t="s">
        <v>2360</v>
      </c>
      <c r="F173" t="s">
        <v>4183</v>
      </c>
      <c r="G173" t="s">
        <v>4184</v>
      </c>
      <c r="H173" t="s">
        <v>4185</v>
      </c>
      <c r="I173" t="s">
        <v>2364</v>
      </c>
      <c r="J173" t="s">
        <v>4186</v>
      </c>
      <c r="K173" t="s">
        <v>4187</v>
      </c>
      <c r="L173" t="s">
        <v>128</v>
      </c>
      <c r="M173" t="s">
        <v>2890</v>
      </c>
      <c r="N173" t="s">
        <v>2368</v>
      </c>
      <c r="O173" t="s">
        <v>4188</v>
      </c>
      <c r="P173" t="s">
        <v>4189</v>
      </c>
      <c r="R173" t="str">
        <f t="shared" si="4"/>
        <v>寿光</v>
      </c>
      <c r="S173" t="str">
        <f t="shared" si="5"/>
        <v>0703</v>
      </c>
    </row>
    <row r="174" spans="1:19">
      <c r="A174" t="s">
        <v>4190</v>
      </c>
      <c r="B174" t="s">
        <v>4191</v>
      </c>
      <c r="C174" t="s">
        <v>46</v>
      </c>
      <c r="D174" t="s">
        <v>4192</v>
      </c>
      <c r="E174" t="s">
        <v>2801</v>
      </c>
      <c r="F174" t="s">
        <v>4193</v>
      </c>
      <c r="G174" t="s">
        <v>4194</v>
      </c>
      <c r="H174" t="s">
        <v>4195</v>
      </c>
      <c r="I174" t="s">
        <v>2336</v>
      </c>
      <c r="J174" t="s">
        <v>3073</v>
      </c>
      <c r="K174" t="s">
        <v>3074</v>
      </c>
      <c r="L174" t="s">
        <v>187</v>
      </c>
      <c r="M174" t="s">
        <v>3075</v>
      </c>
      <c r="O174" t="s">
        <v>3076</v>
      </c>
      <c r="P174" t="s">
        <v>4196</v>
      </c>
      <c r="R174" t="str">
        <f t="shared" si="4"/>
        <v>坊子</v>
      </c>
      <c r="S174" t="str">
        <f t="shared" si="5"/>
        <v>0703</v>
      </c>
    </row>
    <row r="175" spans="1:19">
      <c r="A175" t="s">
        <v>4197</v>
      </c>
      <c r="B175" t="s">
        <v>4198</v>
      </c>
      <c r="C175" t="s">
        <v>46</v>
      </c>
      <c r="D175" t="s">
        <v>4199</v>
      </c>
      <c r="E175" t="s">
        <v>4200</v>
      </c>
      <c r="F175" t="s">
        <v>4201</v>
      </c>
      <c r="G175" t="s">
        <v>4202</v>
      </c>
      <c r="H175" t="s">
        <v>4203</v>
      </c>
      <c r="I175" t="s">
        <v>2336</v>
      </c>
      <c r="J175" t="s">
        <v>2393</v>
      </c>
      <c r="K175" t="s">
        <v>2394</v>
      </c>
      <c r="L175" t="s">
        <v>137</v>
      </c>
      <c r="M175" t="s">
        <v>2395</v>
      </c>
      <c r="N175" t="s">
        <v>2983</v>
      </c>
      <c r="O175" t="s">
        <v>2397</v>
      </c>
      <c r="P175" t="s">
        <v>4204</v>
      </c>
      <c r="Q175" t="s">
        <v>4205</v>
      </c>
      <c r="R175" t="str">
        <f t="shared" si="4"/>
        <v>青州</v>
      </c>
      <c r="S175" t="str">
        <f t="shared" si="5"/>
        <v>0703</v>
      </c>
    </row>
    <row r="176" spans="1:19">
      <c r="A176" t="s">
        <v>4206</v>
      </c>
      <c r="B176" t="s">
        <v>4207</v>
      </c>
      <c r="C176" t="s">
        <v>46</v>
      </c>
      <c r="D176" t="s">
        <v>4208</v>
      </c>
      <c r="E176" t="s">
        <v>2499</v>
      </c>
      <c r="F176" t="s">
        <v>4209</v>
      </c>
      <c r="G176" t="s">
        <v>4210</v>
      </c>
      <c r="H176" t="s">
        <v>4211</v>
      </c>
      <c r="I176" t="s">
        <v>2364</v>
      </c>
      <c r="J176" t="s">
        <v>2634</v>
      </c>
      <c r="K176" t="s">
        <v>2635</v>
      </c>
      <c r="L176" t="s">
        <v>76</v>
      </c>
      <c r="M176" t="s">
        <v>2408</v>
      </c>
      <c r="N176" t="s">
        <v>2872</v>
      </c>
      <c r="O176" t="s">
        <v>2636</v>
      </c>
      <c r="P176" t="s">
        <v>4212</v>
      </c>
      <c r="R176" t="str">
        <f t="shared" si="4"/>
        <v>奎文</v>
      </c>
      <c r="S176" t="str">
        <f t="shared" si="5"/>
        <v>0703</v>
      </c>
    </row>
    <row r="177" spans="1:19">
      <c r="A177" t="s">
        <v>4213</v>
      </c>
      <c r="B177" t="s">
        <v>4214</v>
      </c>
      <c r="C177" t="s">
        <v>46</v>
      </c>
      <c r="D177" t="s">
        <v>4215</v>
      </c>
      <c r="E177" t="s">
        <v>4216</v>
      </c>
      <c r="F177" t="s">
        <v>4217</v>
      </c>
      <c r="G177" t="s">
        <v>4218</v>
      </c>
      <c r="H177" t="s">
        <v>4219</v>
      </c>
      <c r="I177" t="s">
        <v>2586</v>
      </c>
      <c r="J177" t="s">
        <v>4220</v>
      </c>
      <c r="K177" t="s">
        <v>4221</v>
      </c>
      <c r="L177" t="s">
        <v>47</v>
      </c>
      <c r="M177" t="s">
        <v>3159</v>
      </c>
      <c r="N177" t="s">
        <v>4222</v>
      </c>
      <c r="O177" t="s">
        <v>4223</v>
      </c>
      <c r="P177" t="s">
        <v>4224</v>
      </c>
      <c r="Q177" t="s">
        <v>4225</v>
      </c>
      <c r="R177" t="str">
        <f t="shared" si="4"/>
        <v>诸城</v>
      </c>
      <c r="S177" t="str">
        <f t="shared" si="5"/>
        <v>0703</v>
      </c>
    </row>
    <row r="178" spans="1:19">
      <c r="A178" t="s">
        <v>4226</v>
      </c>
      <c r="B178" t="s">
        <v>4095</v>
      </c>
      <c r="C178" t="s">
        <v>46</v>
      </c>
      <c r="D178" t="s">
        <v>4227</v>
      </c>
      <c r="E178" t="s">
        <v>4097</v>
      </c>
      <c r="F178" t="s">
        <v>4228</v>
      </c>
      <c r="G178" t="s">
        <v>4229</v>
      </c>
      <c r="H178" t="s">
        <v>4230</v>
      </c>
      <c r="I178" t="s">
        <v>2645</v>
      </c>
      <c r="J178" t="s">
        <v>4231</v>
      </c>
      <c r="K178" t="s">
        <v>4232</v>
      </c>
      <c r="L178" t="s">
        <v>76</v>
      </c>
      <c r="M178" t="s">
        <v>2827</v>
      </c>
      <c r="N178" t="s">
        <v>4233</v>
      </c>
      <c r="O178" t="s">
        <v>4234</v>
      </c>
      <c r="P178" t="s">
        <v>4235</v>
      </c>
      <c r="R178" t="str">
        <f t="shared" si="4"/>
        <v>奎文</v>
      </c>
      <c r="S178" t="str">
        <f t="shared" si="5"/>
        <v>0703</v>
      </c>
    </row>
    <row r="179" spans="1:19">
      <c r="A179" t="s">
        <v>4236</v>
      </c>
      <c r="B179" t="s">
        <v>4237</v>
      </c>
      <c r="C179" t="s">
        <v>46</v>
      </c>
      <c r="D179" t="s">
        <v>4238</v>
      </c>
      <c r="E179" t="s">
        <v>4239</v>
      </c>
      <c r="F179" t="s">
        <v>4240</v>
      </c>
      <c r="G179" t="s">
        <v>4241</v>
      </c>
      <c r="H179" t="s">
        <v>4242</v>
      </c>
      <c r="I179" t="s">
        <v>2364</v>
      </c>
      <c r="J179" t="s">
        <v>4243</v>
      </c>
      <c r="K179" t="s">
        <v>4244</v>
      </c>
      <c r="L179" t="s">
        <v>137</v>
      </c>
      <c r="M179" t="s">
        <v>3040</v>
      </c>
      <c r="N179" t="s">
        <v>2816</v>
      </c>
      <c r="O179" t="s">
        <v>4245</v>
      </c>
      <c r="Q179" t="s">
        <v>4246</v>
      </c>
      <c r="R179" t="str">
        <f t="shared" si="4"/>
        <v>青州</v>
      </c>
      <c r="S179" t="str">
        <f t="shared" si="5"/>
        <v>0703</v>
      </c>
    </row>
    <row r="180" spans="1:19">
      <c r="A180" t="s">
        <v>4247</v>
      </c>
      <c r="B180" t="s">
        <v>4248</v>
      </c>
      <c r="C180" t="s">
        <v>46</v>
      </c>
      <c r="D180" t="s">
        <v>4249</v>
      </c>
      <c r="E180" t="s">
        <v>2499</v>
      </c>
      <c r="F180" t="s">
        <v>4250</v>
      </c>
      <c r="G180" t="s">
        <v>4251</v>
      </c>
      <c r="H180" t="s">
        <v>4252</v>
      </c>
      <c r="I180" t="s">
        <v>2451</v>
      </c>
      <c r="J180" t="s">
        <v>4253</v>
      </c>
      <c r="K180" t="s">
        <v>4254</v>
      </c>
      <c r="L180" t="s">
        <v>57</v>
      </c>
      <c r="M180" t="s">
        <v>2492</v>
      </c>
      <c r="N180" t="s">
        <v>4255</v>
      </c>
      <c r="O180" t="s">
        <v>4256</v>
      </c>
      <c r="Q180" t="s">
        <v>4257</v>
      </c>
      <c r="R180" t="str">
        <f t="shared" si="4"/>
        <v>安丘</v>
      </c>
      <c r="S180" t="str">
        <f t="shared" si="5"/>
        <v>0703</v>
      </c>
    </row>
    <row r="181" spans="1:19">
      <c r="A181" t="s">
        <v>4258</v>
      </c>
      <c r="B181" t="s">
        <v>4259</v>
      </c>
      <c r="C181" t="s">
        <v>46</v>
      </c>
      <c r="D181" t="s">
        <v>4260</v>
      </c>
      <c r="E181" t="s">
        <v>2332</v>
      </c>
      <c r="F181" t="s">
        <v>4261</v>
      </c>
      <c r="G181" t="s">
        <v>4262</v>
      </c>
      <c r="H181" t="s">
        <v>4263</v>
      </c>
      <c r="I181" t="s">
        <v>3917</v>
      </c>
      <c r="J181" t="s">
        <v>4264</v>
      </c>
      <c r="K181" t="s">
        <v>4265</v>
      </c>
      <c r="L181" t="s">
        <v>47</v>
      </c>
      <c r="M181" t="s">
        <v>4266</v>
      </c>
      <c r="O181" t="s">
        <v>4267</v>
      </c>
      <c r="P181" t="s">
        <v>4268</v>
      </c>
      <c r="Q181" t="s">
        <v>4269</v>
      </c>
      <c r="R181" t="str">
        <f t="shared" si="4"/>
        <v>诸城</v>
      </c>
      <c r="S181" t="str">
        <f t="shared" si="5"/>
        <v>0703</v>
      </c>
    </row>
    <row r="182" spans="1:19">
      <c r="A182" t="s">
        <v>4270</v>
      </c>
      <c r="B182" t="s">
        <v>4271</v>
      </c>
      <c r="C182" t="s">
        <v>46</v>
      </c>
      <c r="D182" t="s">
        <v>4272</v>
      </c>
      <c r="E182" t="s">
        <v>4273</v>
      </c>
      <c r="F182" t="s">
        <v>4274</v>
      </c>
      <c r="G182" t="s">
        <v>4275</v>
      </c>
      <c r="H182" t="s">
        <v>4276</v>
      </c>
      <c r="I182" t="s">
        <v>2598</v>
      </c>
      <c r="J182" t="s">
        <v>4045</v>
      </c>
      <c r="K182" t="s">
        <v>4046</v>
      </c>
      <c r="L182" t="s">
        <v>128</v>
      </c>
      <c r="M182" t="s">
        <v>4047</v>
      </c>
      <c r="N182" t="s">
        <v>2480</v>
      </c>
      <c r="O182" t="s">
        <v>4048</v>
      </c>
      <c r="P182" t="s">
        <v>4277</v>
      </c>
      <c r="R182" t="str">
        <f t="shared" si="4"/>
        <v>寿光</v>
      </c>
      <c r="S182" t="str">
        <f t="shared" si="5"/>
        <v>0703</v>
      </c>
    </row>
    <row r="183" spans="1:19">
      <c r="A183" t="s">
        <v>4278</v>
      </c>
      <c r="B183" t="s">
        <v>4279</v>
      </c>
      <c r="C183" t="s">
        <v>46</v>
      </c>
      <c r="D183" t="s">
        <v>4280</v>
      </c>
      <c r="E183" t="s">
        <v>4161</v>
      </c>
      <c r="F183" t="s">
        <v>4281</v>
      </c>
      <c r="G183" t="s">
        <v>4282</v>
      </c>
      <c r="H183" t="s">
        <v>4283</v>
      </c>
      <c r="I183" t="s">
        <v>2586</v>
      </c>
      <c r="J183" t="s">
        <v>3414</v>
      </c>
      <c r="K183" t="s">
        <v>3415</v>
      </c>
      <c r="L183" t="s">
        <v>128</v>
      </c>
      <c r="M183" t="s">
        <v>2890</v>
      </c>
      <c r="N183" t="s">
        <v>3277</v>
      </c>
      <c r="O183" t="s">
        <v>3416</v>
      </c>
      <c r="P183" t="s">
        <v>4284</v>
      </c>
      <c r="R183" t="str">
        <f t="shared" si="4"/>
        <v>寿光</v>
      </c>
      <c r="S183" t="str">
        <f t="shared" si="5"/>
        <v>0703</v>
      </c>
    </row>
    <row r="184" spans="1:19">
      <c r="A184" t="s">
        <v>4285</v>
      </c>
      <c r="B184" t="s">
        <v>4286</v>
      </c>
      <c r="C184" t="s">
        <v>46</v>
      </c>
      <c r="D184" t="s">
        <v>4287</v>
      </c>
      <c r="E184" t="s">
        <v>2499</v>
      </c>
      <c r="F184" t="s">
        <v>4288</v>
      </c>
      <c r="G184" t="s">
        <v>4289</v>
      </c>
      <c r="H184" t="s">
        <v>4290</v>
      </c>
      <c r="I184" t="s">
        <v>2465</v>
      </c>
      <c r="J184" t="s">
        <v>4291</v>
      </c>
      <c r="K184" t="s">
        <v>4292</v>
      </c>
      <c r="L184" t="s">
        <v>101</v>
      </c>
      <c r="M184" t="s">
        <v>2982</v>
      </c>
      <c r="O184" t="s">
        <v>4293</v>
      </c>
      <c r="P184" t="s">
        <v>4294</v>
      </c>
      <c r="Q184" t="s">
        <v>4295</v>
      </c>
      <c r="R184" t="str">
        <f t="shared" si="4"/>
        <v>潍城</v>
      </c>
      <c r="S184" t="str">
        <f t="shared" si="5"/>
        <v>0703</v>
      </c>
    </row>
    <row r="185" spans="1:19">
      <c r="A185" t="s">
        <v>4296</v>
      </c>
      <c r="B185" t="s">
        <v>4297</v>
      </c>
      <c r="C185" t="s">
        <v>46</v>
      </c>
      <c r="D185" t="s">
        <v>4298</v>
      </c>
      <c r="E185" t="s">
        <v>4299</v>
      </c>
      <c r="F185" t="s">
        <v>4300</v>
      </c>
      <c r="G185" t="s">
        <v>4301</v>
      </c>
      <c r="H185" t="s">
        <v>4302</v>
      </c>
      <c r="I185" t="s">
        <v>2350</v>
      </c>
      <c r="J185" t="s">
        <v>4303</v>
      </c>
      <c r="K185" t="s">
        <v>4304</v>
      </c>
      <c r="L185" t="s">
        <v>3458</v>
      </c>
      <c r="M185" t="s">
        <v>3459</v>
      </c>
      <c r="N185" t="s">
        <v>2421</v>
      </c>
      <c r="O185" t="s">
        <v>4305</v>
      </c>
      <c r="P185" t="s">
        <v>4306</v>
      </c>
      <c r="Q185" t="s">
        <v>4307</v>
      </c>
      <c r="R185" t="str">
        <f t="shared" si="4"/>
        <v>寒亭</v>
      </c>
      <c r="S185" t="str">
        <f t="shared" si="5"/>
        <v>0703</v>
      </c>
    </row>
    <row r="186" spans="1:19">
      <c r="A186" t="s">
        <v>4308</v>
      </c>
      <c r="B186" t="s">
        <v>4309</v>
      </c>
      <c r="C186" t="s">
        <v>46</v>
      </c>
      <c r="D186" t="s">
        <v>4310</v>
      </c>
      <c r="E186" t="s">
        <v>4311</v>
      </c>
      <c r="F186" t="s">
        <v>4312</v>
      </c>
      <c r="G186" t="s">
        <v>4313</v>
      </c>
      <c r="H186" t="s">
        <v>4314</v>
      </c>
      <c r="I186" t="s">
        <v>2350</v>
      </c>
      <c r="J186" t="s">
        <v>3250</v>
      </c>
      <c r="K186" t="s">
        <v>3251</v>
      </c>
      <c r="L186" t="s">
        <v>128</v>
      </c>
      <c r="M186" t="s">
        <v>2708</v>
      </c>
      <c r="N186" t="s">
        <v>3252</v>
      </c>
      <c r="O186" t="s">
        <v>3253</v>
      </c>
      <c r="P186" t="s">
        <v>4315</v>
      </c>
      <c r="Q186" t="s">
        <v>4316</v>
      </c>
      <c r="R186" t="str">
        <f t="shared" si="4"/>
        <v>寿光</v>
      </c>
      <c r="S186" t="str">
        <f t="shared" si="5"/>
        <v>0703</v>
      </c>
    </row>
    <row r="187" spans="1:19">
      <c r="A187" t="s">
        <v>156</v>
      </c>
      <c r="B187" t="s">
        <v>4317</v>
      </c>
      <c r="C187" t="s">
        <v>46</v>
      </c>
      <c r="D187" t="s">
        <v>4318</v>
      </c>
      <c r="E187" t="s">
        <v>2499</v>
      </c>
      <c r="F187" t="s">
        <v>4319</v>
      </c>
      <c r="G187" t="s">
        <v>154</v>
      </c>
      <c r="H187" t="s">
        <v>4320</v>
      </c>
      <c r="I187" t="s">
        <v>2451</v>
      </c>
      <c r="J187" t="s">
        <v>2706</v>
      </c>
      <c r="K187" t="s">
        <v>2707</v>
      </c>
      <c r="L187" t="s">
        <v>128</v>
      </c>
      <c r="M187" t="s">
        <v>2708</v>
      </c>
      <c r="N187" t="s">
        <v>2480</v>
      </c>
      <c r="O187" t="s">
        <v>2709</v>
      </c>
      <c r="P187" t="s">
        <v>4321</v>
      </c>
      <c r="R187" t="str">
        <f t="shared" si="4"/>
        <v>寿光</v>
      </c>
      <c r="S187" t="str">
        <f t="shared" si="5"/>
        <v>0703</v>
      </c>
    </row>
    <row r="188" spans="1:19">
      <c r="A188" t="s">
        <v>4322</v>
      </c>
      <c r="B188" t="s">
        <v>4323</v>
      </c>
      <c r="C188" t="s">
        <v>46</v>
      </c>
      <c r="D188" t="s">
        <v>4324</v>
      </c>
      <c r="E188" t="s">
        <v>4325</v>
      </c>
      <c r="F188" t="s">
        <v>4326</v>
      </c>
      <c r="G188" t="s">
        <v>4327</v>
      </c>
      <c r="H188" t="s">
        <v>4328</v>
      </c>
      <c r="I188" t="s">
        <v>2645</v>
      </c>
      <c r="J188" t="s">
        <v>3096</v>
      </c>
      <c r="K188" t="s">
        <v>3097</v>
      </c>
      <c r="L188" t="s">
        <v>110</v>
      </c>
      <c r="M188" t="s">
        <v>3098</v>
      </c>
      <c r="N188" t="s">
        <v>2816</v>
      </c>
      <c r="O188" t="s">
        <v>3099</v>
      </c>
      <c r="P188" t="s">
        <v>4329</v>
      </c>
      <c r="R188" t="str">
        <f t="shared" si="4"/>
        <v>高密</v>
      </c>
      <c r="S188" t="str">
        <f t="shared" si="5"/>
        <v>0703</v>
      </c>
    </row>
    <row r="189" spans="1:19">
      <c r="A189" t="s">
        <v>4330</v>
      </c>
      <c r="B189" t="s">
        <v>4331</v>
      </c>
      <c r="C189" t="s">
        <v>46</v>
      </c>
      <c r="D189" t="s">
        <v>4332</v>
      </c>
      <c r="E189" t="s">
        <v>4333</v>
      </c>
      <c r="F189" t="s">
        <v>4334</v>
      </c>
      <c r="G189" t="s">
        <v>4335</v>
      </c>
      <c r="H189" t="s">
        <v>4336</v>
      </c>
      <c r="I189" t="s">
        <v>2350</v>
      </c>
      <c r="J189" t="s">
        <v>3325</v>
      </c>
      <c r="K189" t="s">
        <v>3326</v>
      </c>
      <c r="L189" t="s">
        <v>47</v>
      </c>
      <c r="M189" t="s">
        <v>3327</v>
      </c>
      <c r="N189" t="s">
        <v>3190</v>
      </c>
      <c r="O189" t="s">
        <v>3328</v>
      </c>
      <c r="P189" t="s">
        <v>4337</v>
      </c>
      <c r="R189" t="str">
        <f t="shared" si="4"/>
        <v>诸城</v>
      </c>
      <c r="S189" t="str">
        <f t="shared" si="5"/>
        <v>0703</v>
      </c>
    </row>
    <row r="190" spans="1:19">
      <c r="A190" t="s">
        <v>4338</v>
      </c>
      <c r="B190" t="s">
        <v>4339</v>
      </c>
      <c r="C190" t="s">
        <v>46</v>
      </c>
      <c r="D190" t="s">
        <v>4340</v>
      </c>
      <c r="E190" t="s">
        <v>2801</v>
      </c>
      <c r="F190" t="s">
        <v>4341</v>
      </c>
      <c r="G190" t="s">
        <v>4342</v>
      </c>
      <c r="H190" t="s">
        <v>4343</v>
      </c>
      <c r="I190" t="s">
        <v>2336</v>
      </c>
      <c r="J190" t="s">
        <v>4344</v>
      </c>
      <c r="K190" t="s">
        <v>4345</v>
      </c>
      <c r="L190" t="s">
        <v>187</v>
      </c>
      <c r="M190" t="s">
        <v>4346</v>
      </c>
      <c r="O190" t="s">
        <v>4347</v>
      </c>
      <c r="P190" t="s">
        <v>4348</v>
      </c>
      <c r="R190" t="str">
        <f t="shared" si="4"/>
        <v>坊子</v>
      </c>
      <c r="S190" t="str">
        <f t="shared" si="5"/>
        <v>0703</v>
      </c>
    </row>
    <row r="191" spans="1:19">
      <c r="A191" t="s">
        <v>4349</v>
      </c>
      <c r="B191" t="s">
        <v>4350</v>
      </c>
      <c r="C191" t="s">
        <v>46</v>
      </c>
      <c r="D191" t="s">
        <v>4351</v>
      </c>
      <c r="E191" t="s">
        <v>2499</v>
      </c>
      <c r="F191" t="s">
        <v>4352</v>
      </c>
      <c r="G191" t="s">
        <v>4353</v>
      </c>
      <c r="H191" t="s">
        <v>4354</v>
      </c>
      <c r="I191" t="s">
        <v>2503</v>
      </c>
      <c r="J191" t="s">
        <v>4355</v>
      </c>
      <c r="K191" t="s">
        <v>4356</v>
      </c>
      <c r="L191" t="s">
        <v>47</v>
      </c>
      <c r="M191" t="s">
        <v>4266</v>
      </c>
      <c r="N191" t="s">
        <v>2421</v>
      </c>
      <c r="O191" t="s">
        <v>4357</v>
      </c>
      <c r="P191" t="s">
        <v>4358</v>
      </c>
      <c r="R191" t="str">
        <f t="shared" si="4"/>
        <v>诸城</v>
      </c>
      <c r="S191" t="str">
        <f t="shared" si="5"/>
        <v>0703</v>
      </c>
    </row>
    <row r="192" spans="1:19">
      <c r="A192" t="s">
        <v>4359</v>
      </c>
      <c r="B192" t="s">
        <v>4360</v>
      </c>
      <c r="C192" t="s">
        <v>46</v>
      </c>
      <c r="D192" t="s">
        <v>4361</v>
      </c>
      <c r="E192" t="s">
        <v>2360</v>
      </c>
      <c r="F192" t="s">
        <v>4362</v>
      </c>
      <c r="G192" t="s">
        <v>4363</v>
      </c>
      <c r="H192" t="s">
        <v>4364</v>
      </c>
      <c r="I192" t="s">
        <v>2350</v>
      </c>
      <c r="J192" t="s">
        <v>3026</v>
      </c>
      <c r="K192" t="s">
        <v>3027</v>
      </c>
      <c r="L192" t="s">
        <v>128</v>
      </c>
      <c r="M192" t="s">
        <v>3028</v>
      </c>
      <c r="N192" t="s">
        <v>3907</v>
      </c>
      <c r="O192" t="s">
        <v>3029</v>
      </c>
      <c r="P192" t="s">
        <v>4365</v>
      </c>
      <c r="R192" t="str">
        <f t="shared" si="4"/>
        <v>寿光</v>
      </c>
      <c r="S192" t="str">
        <f t="shared" si="5"/>
        <v>0703</v>
      </c>
    </row>
    <row r="193" spans="1:19">
      <c r="A193" t="s">
        <v>4366</v>
      </c>
      <c r="B193" t="s">
        <v>4367</v>
      </c>
      <c r="C193" t="s">
        <v>46</v>
      </c>
      <c r="D193" t="s">
        <v>4368</v>
      </c>
      <c r="E193" t="s">
        <v>2360</v>
      </c>
      <c r="F193" t="s">
        <v>4369</v>
      </c>
      <c r="G193" t="s">
        <v>4370</v>
      </c>
      <c r="H193" t="s">
        <v>4371</v>
      </c>
      <c r="I193" t="s">
        <v>2350</v>
      </c>
      <c r="J193" t="s">
        <v>4372</v>
      </c>
      <c r="K193" t="s">
        <v>4373</v>
      </c>
      <c r="L193" t="s">
        <v>76</v>
      </c>
      <c r="M193" t="s">
        <v>4374</v>
      </c>
      <c r="N193" t="s">
        <v>3017</v>
      </c>
      <c r="O193" t="s">
        <v>4375</v>
      </c>
      <c r="P193" t="s">
        <v>4376</v>
      </c>
      <c r="Q193" t="s">
        <v>4377</v>
      </c>
      <c r="R193" t="str">
        <f t="shared" ref="R193:R256" si="6">IF(OR(LEFT(L193,2)="高新"),"奎文",IF(LEFT(L193,2)="峡山","坊子",IF(LEFT(L193,2)="滨海","寒亭",LEFT(L193,2))))</f>
        <v>奎文</v>
      </c>
      <c r="S193" t="str">
        <f t="shared" ref="S193:S256" si="7">TEXT(B193,"mmdd")</f>
        <v>0703</v>
      </c>
    </row>
    <row r="194" spans="1:19">
      <c r="A194" t="s">
        <v>4378</v>
      </c>
      <c r="B194" t="s">
        <v>4379</v>
      </c>
      <c r="C194" t="s">
        <v>46</v>
      </c>
      <c r="D194" t="s">
        <v>4380</v>
      </c>
      <c r="E194" t="s">
        <v>2360</v>
      </c>
      <c r="F194" t="s">
        <v>4381</v>
      </c>
      <c r="G194" t="s">
        <v>4382</v>
      </c>
      <c r="H194" t="s">
        <v>4383</v>
      </c>
      <c r="I194" t="s">
        <v>2364</v>
      </c>
      <c r="J194" t="s">
        <v>3200</v>
      </c>
      <c r="K194" t="s">
        <v>3201</v>
      </c>
      <c r="L194" t="s">
        <v>76</v>
      </c>
      <c r="M194" t="s">
        <v>2528</v>
      </c>
      <c r="N194" t="s">
        <v>2340</v>
      </c>
      <c r="O194" t="s">
        <v>3202</v>
      </c>
      <c r="P194" t="s">
        <v>4384</v>
      </c>
      <c r="Q194" t="s">
        <v>4385</v>
      </c>
      <c r="R194" t="str">
        <f t="shared" si="6"/>
        <v>奎文</v>
      </c>
      <c r="S194" t="str">
        <f t="shared" si="7"/>
        <v>0703</v>
      </c>
    </row>
    <row r="195" spans="1:19">
      <c r="A195" t="s">
        <v>4386</v>
      </c>
      <c r="B195" t="s">
        <v>4387</v>
      </c>
      <c r="C195" t="s">
        <v>46</v>
      </c>
      <c r="D195" t="s">
        <v>4388</v>
      </c>
      <c r="E195" t="s">
        <v>2801</v>
      </c>
      <c r="F195" t="s">
        <v>4389</v>
      </c>
      <c r="G195" t="s">
        <v>4390</v>
      </c>
      <c r="H195" t="s">
        <v>4391</v>
      </c>
      <c r="I195" t="s">
        <v>2336</v>
      </c>
      <c r="J195" t="s">
        <v>2994</v>
      </c>
      <c r="K195" t="s">
        <v>2995</v>
      </c>
      <c r="L195" t="s">
        <v>128</v>
      </c>
      <c r="M195" t="s">
        <v>2996</v>
      </c>
      <c r="N195" t="s">
        <v>2859</v>
      </c>
      <c r="O195" t="s">
        <v>2997</v>
      </c>
      <c r="P195" t="s">
        <v>4392</v>
      </c>
      <c r="Q195" t="s">
        <v>4393</v>
      </c>
      <c r="R195" t="str">
        <f t="shared" si="6"/>
        <v>寿光</v>
      </c>
      <c r="S195" t="str">
        <f t="shared" si="7"/>
        <v>0703</v>
      </c>
    </row>
    <row r="196" spans="1:19">
      <c r="A196" t="s">
        <v>4394</v>
      </c>
      <c r="B196" t="s">
        <v>4395</v>
      </c>
      <c r="C196" t="s">
        <v>46</v>
      </c>
      <c r="D196" t="s">
        <v>4396</v>
      </c>
      <c r="E196" t="s">
        <v>2360</v>
      </c>
      <c r="F196" t="s">
        <v>4397</v>
      </c>
      <c r="G196" t="s">
        <v>4398</v>
      </c>
      <c r="H196" t="s">
        <v>4399</v>
      </c>
      <c r="I196" t="s">
        <v>2586</v>
      </c>
      <c r="J196" t="s">
        <v>4400</v>
      </c>
      <c r="K196" t="s">
        <v>4401</v>
      </c>
      <c r="L196" t="s">
        <v>76</v>
      </c>
      <c r="M196" t="s">
        <v>2827</v>
      </c>
      <c r="N196" t="s">
        <v>2687</v>
      </c>
      <c r="O196" t="s">
        <v>4402</v>
      </c>
      <c r="P196" t="s">
        <v>4403</v>
      </c>
      <c r="Q196" t="s">
        <v>4404</v>
      </c>
      <c r="R196" t="str">
        <f t="shared" si="6"/>
        <v>奎文</v>
      </c>
      <c r="S196" t="str">
        <f t="shared" si="7"/>
        <v>0703</v>
      </c>
    </row>
    <row r="197" spans="1:19">
      <c r="A197" t="s">
        <v>4405</v>
      </c>
      <c r="B197" t="s">
        <v>4406</v>
      </c>
      <c r="C197" t="s">
        <v>46</v>
      </c>
      <c r="D197" t="s">
        <v>4407</v>
      </c>
      <c r="E197" t="s">
        <v>4408</v>
      </c>
      <c r="F197" t="s">
        <v>4409</v>
      </c>
      <c r="G197" t="s">
        <v>4410</v>
      </c>
      <c r="H197" t="s">
        <v>4411</v>
      </c>
      <c r="I197" t="s">
        <v>2392</v>
      </c>
      <c r="J197" t="s">
        <v>2365</v>
      </c>
      <c r="K197" t="s">
        <v>2366</v>
      </c>
      <c r="L197" t="s">
        <v>57</v>
      </c>
      <c r="M197" t="s">
        <v>2367</v>
      </c>
      <c r="N197" t="s">
        <v>2421</v>
      </c>
      <c r="O197" t="s">
        <v>2369</v>
      </c>
      <c r="P197" t="s">
        <v>4412</v>
      </c>
      <c r="Q197" t="s">
        <v>4413</v>
      </c>
      <c r="R197" t="str">
        <f t="shared" si="6"/>
        <v>安丘</v>
      </c>
      <c r="S197" t="str">
        <f t="shared" si="7"/>
        <v>0703</v>
      </c>
    </row>
    <row r="198" spans="1:19">
      <c r="A198" t="s">
        <v>4414</v>
      </c>
      <c r="B198" t="s">
        <v>4415</v>
      </c>
      <c r="C198" t="s">
        <v>46</v>
      </c>
      <c r="D198" t="s">
        <v>4416</v>
      </c>
      <c r="E198" t="s">
        <v>2388</v>
      </c>
      <c r="F198" t="s">
        <v>4417</v>
      </c>
      <c r="G198" t="s">
        <v>4418</v>
      </c>
      <c r="H198" t="s">
        <v>4419</v>
      </c>
      <c r="I198" t="s">
        <v>2392</v>
      </c>
      <c r="J198" t="s">
        <v>3938</v>
      </c>
      <c r="K198" t="s">
        <v>3939</v>
      </c>
      <c r="L198" t="s">
        <v>137</v>
      </c>
      <c r="M198" t="s">
        <v>3940</v>
      </c>
      <c r="N198" t="s">
        <v>2421</v>
      </c>
      <c r="O198" t="s">
        <v>3941</v>
      </c>
      <c r="P198" t="s">
        <v>4420</v>
      </c>
      <c r="Q198" t="s">
        <v>4421</v>
      </c>
      <c r="R198" t="str">
        <f t="shared" si="6"/>
        <v>青州</v>
      </c>
      <c r="S198" t="str">
        <f t="shared" si="7"/>
        <v>0703</v>
      </c>
    </row>
    <row r="199" spans="1:19">
      <c r="A199" t="s">
        <v>4422</v>
      </c>
      <c r="B199" t="s">
        <v>4423</v>
      </c>
      <c r="C199" t="s">
        <v>46</v>
      </c>
      <c r="D199" t="s">
        <v>4424</v>
      </c>
      <c r="E199" t="s">
        <v>2499</v>
      </c>
      <c r="F199" t="s">
        <v>4425</v>
      </c>
      <c r="G199" t="s">
        <v>4426</v>
      </c>
      <c r="H199" t="s">
        <v>4427</v>
      </c>
      <c r="I199" t="s">
        <v>2645</v>
      </c>
      <c r="J199" t="s">
        <v>2646</v>
      </c>
      <c r="K199" t="s">
        <v>2647</v>
      </c>
      <c r="L199" t="s">
        <v>128</v>
      </c>
      <c r="M199" t="s">
        <v>2648</v>
      </c>
      <c r="N199" t="s">
        <v>2480</v>
      </c>
      <c r="O199" t="s">
        <v>2650</v>
      </c>
      <c r="P199" t="s">
        <v>4428</v>
      </c>
      <c r="R199" t="str">
        <f t="shared" si="6"/>
        <v>寿光</v>
      </c>
      <c r="S199" t="str">
        <f t="shared" si="7"/>
        <v>0703</v>
      </c>
    </row>
    <row r="200" spans="1:19">
      <c r="A200" t="s">
        <v>4429</v>
      </c>
      <c r="B200" t="s">
        <v>4430</v>
      </c>
      <c r="C200" t="s">
        <v>46</v>
      </c>
      <c r="D200" t="s">
        <v>4431</v>
      </c>
      <c r="E200" t="s">
        <v>4432</v>
      </c>
      <c r="F200" t="s">
        <v>4433</v>
      </c>
      <c r="G200" t="s">
        <v>4434</v>
      </c>
      <c r="H200" t="s">
        <v>4435</v>
      </c>
      <c r="I200" t="s">
        <v>4436</v>
      </c>
      <c r="J200" t="s">
        <v>4437</v>
      </c>
      <c r="K200" t="s">
        <v>4438</v>
      </c>
      <c r="L200" t="s">
        <v>67</v>
      </c>
      <c r="N200" t="s">
        <v>4439</v>
      </c>
      <c r="O200" t="s">
        <v>4440</v>
      </c>
      <c r="R200" t="str">
        <f t="shared" si="6"/>
        <v>昌邑</v>
      </c>
      <c r="S200" t="str">
        <f t="shared" si="7"/>
        <v>0703</v>
      </c>
    </row>
    <row r="201" spans="1:19">
      <c r="A201" t="s">
        <v>4441</v>
      </c>
      <c r="B201" t="s">
        <v>4442</v>
      </c>
      <c r="C201" t="s">
        <v>46</v>
      </c>
      <c r="D201" t="s">
        <v>4443</v>
      </c>
      <c r="E201" t="s">
        <v>2360</v>
      </c>
      <c r="F201" t="s">
        <v>4444</v>
      </c>
      <c r="G201" t="s">
        <v>4445</v>
      </c>
      <c r="H201" t="s">
        <v>4446</v>
      </c>
      <c r="I201" t="s">
        <v>2350</v>
      </c>
      <c r="J201" t="s">
        <v>4447</v>
      </c>
      <c r="K201" t="s">
        <v>4448</v>
      </c>
      <c r="L201" t="s">
        <v>128</v>
      </c>
      <c r="M201" t="s">
        <v>3952</v>
      </c>
      <c r="O201" t="s">
        <v>4449</v>
      </c>
      <c r="P201" t="s">
        <v>4450</v>
      </c>
      <c r="R201" t="str">
        <f t="shared" si="6"/>
        <v>寿光</v>
      </c>
      <c r="S201" t="str">
        <f t="shared" si="7"/>
        <v>0703</v>
      </c>
    </row>
    <row r="202" spans="1:19">
      <c r="A202" t="s">
        <v>4451</v>
      </c>
      <c r="B202" t="s">
        <v>4452</v>
      </c>
      <c r="C202" t="s">
        <v>46</v>
      </c>
      <c r="D202" t="s">
        <v>4453</v>
      </c>
      <c r="E202" t="s">
        <v>2388</v>
      </c>
      <c r="F202" t="s">
        <v>4454</v>
      </c>
      <c r="G202" t="s">
        <v>4455</v>
      </c>
      <c r="H202" t="s">
        <v>4456</v>
      </c>
      <c r="I202" t="s">
        <v>3564</v>
      </c>
      <c r="J202" t="s">
        <v>4457</v>
      </c>
      <c r="K202" t="s">
        <v>4458</v>
      </c>
      <c r="L202" t="s">
        <v>101</v>
      </c>
      <c r="M202" t="s">
        <v>4459</v>
      </c>
      <c r="N202" t="s">
        <v>2687</v>
      </c>
      <c r="O202" t="s">
        <v>4460</v>
      </c>
      <c r="P202" t="s">
        <v>4461</v>
      </c>
      <c r="R202" t="str">
        <f t="shared" si="6"/>
        <v>潍城</v>
      </c>
      <c r="S202" t="str">
        <f t="shared" si="7"/>
        <v>0703</v>
      </c>
    </row>
    <row r="203" spans="1:19">
      <c r="A203" t="s">
        <v>4462</v>
      </c>
      <c r="B203" t="s">
        <v>4463</v>
      </c>
      <c r="C203" t="s">
        <v>46</v>
      </c>
      <c r="D203" t="s">
        <v>4464</v>
      </c>
      <c r="E203" t="s">
        <v>2360</v>
      </c>
      <c r="F203" t="s">
        <v>4465</v>
      </c>
      <c r="G203" t="s">
        <v>4466</v>
      </c>
      <c r="H203" t="s">
        <v>4467</v>
      </c>
      <c r="I203" t="s">
        <v>2503</v>
      </c>
      <c r="J203" t="s">
        <v>4468</v>
      </c>
      <c r="K203" t="s">
        <v>4469</v>
      </c>
      <c r="L203" t="s">
        <v>146</v>
      </c>
      <c r="M203" t="s">
        <v>4470</v>
      </c>
      <c r="N203" t="s">
        <v>2872</v>
      </c>
      <c r="O203" t="s">
        <v>4471</v>
      </c>
      <c r="P203" t="s">
        <v>4472</v>
      </c>
      <c r="Q203" t="s">
        <v>4473</v>
      </c>
      <c r="R203" t="str">
        <f t="shared" si="6"/>
        <v>临朐</v>
      </c>
      <c r="S203" t="str">
        <f t="shared" si="7"/>
        <v>0703</v>
      </c>
    </row>
    <row r="204" spans="1:19">
      <c r="A204" t="s">
        <v>4474</v>
      </c>
      <c r="B204" t="s">
        <v>4475</v>
      </c>
      <c r="C204" t="s">
        <v>46</v>
      </c>
      <c r="D204" t="s">
        <v>4476</v>
      </c>
      <c r="E204" t="s">
        <v>2360</v>
      </c>
      <c r="F204" t="s">
        <v>4477</v>
      </c>
      <c r="G204" t="s">
        <v>4478</v>
      </c>
      <c r="H204" t="s">
        <v>4479</v>
      </c>
      <c r="I204" t="s">
        <v>2350</v>
      </c>
      <c r="J204" t="s">
        <v>3026</v>
      </c>
      <c r="K204" t="s">
        <v>3027</v>
      </c>
      <c r="L204" t="s">
        <v>128</v>
      </c>
      <c r="M204" t="s">
        <v>3028</v>
      </c>
      <c r="N204" t="s">
        <v>2602</v>
      </c>
      <c r="O204" t="s">
        <v>3029</v>
      </c>
      <c r="P204" t="s">
        <v>4480</v>
      </c>
      <c r="R204" t="str">
        <f t="shared" si="6"/>
        <v>寿光</v>
      </c>
      <c r="S204" t="str">
        <f t="shared" si="7"/>
        <v>0703</v>
      </c>
    </row>
    <row r="205" spans="1:19">
      <c r="A205" t="s">
        <v>4481</v>
      </c>
      <c r="B205" t="s">
        <v>4482</v>
      </c>
      <c r="C205" t="s">
        <v>46</v>
      </c>
      <c r="D205" t="s">
        <v>4483</v>
      </c>
      <c r="E205" t="s">
        <v>2499</v>
      </c>
      <c r="F205" t="s">
        <v>4484</v>
      </c>
      <c r="G205" t="s">
        <v>4485</v>
      </c>
      <c r="H205" t="s">
        <v>4486</v>
      </c>
      <c r="I205" t="s">
        <v>2350</v>
      </c>
      <c r="J205" t="s">
        <v>4487</v>
      </c>
      <c r="K205" t="s">
        <v>4488</v>
      </c>
      <c r="L205" t="s">
        <v>137</v>
      </c>
      <c r="M205" t="s">
        <v>2686</v>
      </c>
      <c r="N205" t="s">
        <v>3179</v>
      </c>
      <c r="O205" t="s">
        <v>4489</v>
      </c>
      <c r="P205" t="s">
        <v>4490</v>
      </c>
      <c r="Q205" t="s">
        <v>4491</v>
      </c>
      <c r="R205" t="str">
        <f t="shared" si="6"/>
        <v>青州</v>
      </c>
      <c r="S205" t="str">
        <f t="shared" si="7"/>
        <v>0703</v>
      </c>
    </row>
    <row r="206" spans="1:19">
      <c r="A206" t="s">
        <v>4492</v>
      </c>
      <c r="B206" t="s">
        <v>4493</v>
      </c>
      <c r="C206" t="s">
        <v>46</v>
      </c>
      <c r="D206" t="s">
        <v>4494</v>
      </c>
      <c r="E206" t="s">
        <v>4097</v>
      </c>
      <c r="F206" t="s">
        <v>4495</v>
      </c>
      <c r="G206" t="s">
        <v>4496</v>
      </c>
      <c r="H206" t="s">
        <v>4497</v>
      </c>
      <c r="I206" t="s">
        <v>2465</v>
      </c>
      <c r="J206" t="s">
        <v>4220</v>
      </c>
      <c r="K206" t="s">
        <v>4221</v>
      </c>
      <c r="L206" t="s">
        <v>47</v>
      </c>
      <c r="M206" t="s">
        <v>3159</v>
      </c>
      <c r="N206" t="s">
        <v>2340</v>
      </c>
      <c r="O206" t="s">
        <v>4223</v>
      </c>
      <c r="P206" t="s">
        <v>4498</v>
      </c>
      <c r="Q206" t="s">
        <v>4499</v>
      </c>
      <c r="R206" t="str">
        <f t="shared" si="6"/>
        <v>诸城</v>
      </c>
      <c r="S206" t="str">
        <f t="shared" si="7"/>
        <v>0703</v>
      </c>
    </row>
    <row r="207" spans="1:19">
      <c r="A207" t="s">
        <v>4500</v>
      </c>
      <c r="B207" t="s">
        <v>4501</v>
      </c>
      <c r="C207" t="s">
        <v>46</v>
      </c>
      <c r="D207" t="s">
        <v>4502</v>
      </c>
      <c r="E207" t="s">
        <v>2360</v>
      </c>
      <c r="F207" t="s">
        <v>4503</v>
      </c>
      <c r="G207" t="s">
        <v>4504</v>
      </c>
      <c r="H207" t="s">
        <v>4505</v>
      </c>
      <c r="I207" t="s">
        <v>3376</v>
      </c>
      <c r="J207" t="s">
        <v>2836</v>
      </c>
      <c r="K207" t="s">
        <v>2837</v>
      </c>
      <c r="L207" t="s">
        <v>57</v>
      </c>
      <c r="M207" t="s">
        <v>2838</v>
      </c>
      <c r="N207" t="s">
        <v>2421</v>
      </c>
      <c r="O207" t="s">
        <v>2839</v>
      </c>
      <c r="P207" t="s">
        <v>4506</v>
      </c>
      <c r="Q207" t="s">
        <v>4507</v>
      </c>
      <c r="R207" t="str">
        <f t="shared" si="6"/>
        <v>安丘</v>
      </c>
      <c r="S207" t="str">
        <f t="shared" si="7"/>
        <v>0703</v>
      </c>
    </row>
    <row r="208" spans="1:19">
      <c r="A208" t="s">
        <v>4508</v>
      </c>
      <c r="B208" t="s">
        <v>4509</v>
      </c>
      <c r="C208" t="s">
        <v>46</v>
      </c>
      <c r="D208" t="s">
        <v>4510</v>
      </c>
      <c r="E208" t="s">
        <v>2360</v>
      </c>
      <c r="F208" t="s">
        <v>4511</v>
      </c>
      <c r="G208" t="s">
        <v>4512</v>
      </c>
      <c r="H208" t="s">
        <v>4513</v>
      </c>
      <c r="I208" t="s">
        <v>2364</v>
      </c>
      <c r="J208" t="s">
        <v>4514</v>
      </c>
      <c r="K208" t="s">
        <v>4515</v>
      </c>
      <c r="L208" t="s">
        <v>146</v>
      </c>
      <c r="M208" t="s">
        <v>3532</v>
      </c>
      <c r="N208" t="s">
        <v>2721</v>
      </c>
      <c r="O208" t="s">
        <v>4516</v>
      </c>
      <c r="P208" t="s">
        <v>4517</v>
      </c>
      <c r="Q208" t="s">
        <v>4518</v>
      </c>
      <c r="R208" t="str">
        <f t="shared" si="6"/>
        <v>临朐</v>
      </c>
      <c r="S208" t="str">
        <f t="shared" si="7"/>
        <v>0703</v>
      </c>
    </row>
    <row r="209" spans="1:19">
      <c r="A209" t="s">
        <v>4519</v>
      </c>
      <c r="B209" t="s">
        <v>4520</v>
      </c>
      <c r="C209" t="s">
        <v>46</v>
      </c>
      <c r="D209" t="s">
        <v>4521</v>
      </c>
      <c r="E209" t="s">
        <v>2360</v>
      </c>
      <c r="F209" t="s">
        <v>4522</v>
      </c>
      <c r="G209" t="s">
        <v>4523</v>
      </c>
      <c r="H209" t="s">
        <v>4524</v>
      </c>
      <c r="I209" t="s">
        <v>2350</v>
      </c>
      <c r="J209" t="s">
        <v>4027</v>
      </c>
      <c r="K209" t="s">
        <v>4028</v>
      </c>
      <c r="L209" t="s">
        <v>57</v>
      </c>
      <c r="M209" t="s">
        <v>4029</v>
      </c>
      <c r="N209" t="s">
        <v>4525</v>
      </c>
      <c r="O209" t="s">
        <v>4030</v>
      </c>
      <c r="P209" t="s">
        <v>4526</v>
      </c>
      <c r="Q209" t="s">
        <v>4527</v>
      </c>
      <c r="R209" t="str">
        <f t="shared" si="6"/>
        <v>安丘</v>
      </c>
      <c r="S209" t="str">
        <f t="shared" si="7"/>
        <v>0703</v>
      </c>
    </row>
    <row r="210" spans="1:19">
      <c r="A210" t="s">
        <v>4528</v>
      </c>
      <c r="B210" t="s">
        <v>4529</v>
      </c>
      <c r="C210" t="s">
        <v>46</v>
      </c>
      <c r="D210" t="s">
        <v>4530</v>
      </c>
      <c r="E210" t="s">
        <v>2360</v>
      </c>
      <c r="F210" t="s">
        <v>4531</v>
      </c>
      <c r="G210" t="s">
        <v>4532</v>
      </c>
      <c r="H210" t="s">
        <v>4383</v>
      </c>
      <c r="I210" t="s">
        <v>2378</v>
      </c>
      <c r="J210" t="s">
        <v>4533</v>
      </c>
      <c r="K210" t="s">
        <v>4534</v>
      </c>
      <c r="L210" t="s">
        <v>76</v>
      </c>
      <c r="M210" t="s">
        <v>2528</v>
      </c>
      <c r="N210" t="s">
        <v>2649</v>
      </c>
      <c r="O210" t="s">
        <v>4535</v>
      </c>
      <c r="P210" t="s">
        <v>4536</v>
      </c>
      <c r="Q210" t="s">
        <v>4537</v>
      </c>
      <c r="R210" t="str">
        <f t="shared" si="6"/>
        <v>奎文</v>
      </c>
      <c r="S210" t="str">
        <f t="shared" si="7"/>
        <v>0703</v>
      </c>
    </row>
    <row r="211" spans="1:19">
      <c r="A211" t="s">
        <v>4538</v>
      </c>
      <c r="B211" t="s">
        <v>4539</v>
      </c>
      <c r="C211" t="s">
        <v>46</v>
      </c>
      <c r="D211" t="s">
        <v>4540</v>
      </c>
      <c r="E211" t="s">
        <v>4541</v>
      </c>
      <c r="F211" t="s">
        <v>4542</v>
      </c>
      <c r="G211" t="s">
        <v>4543</v>
      </c>
      <c r="H211" t="s">
        <v>4544</v>
      </c>
      <c r="I211" t="s">
        <v>4545</v>
      </c>
      <c r="J211" t="s">
        <v>2706</v>
      </c>
      <c r="K211" t="s">
        <v>2707</v>
      </c>
      <c r="L211" t="s">
        <v>128</v>
      </c>
      <c r="M211" t="s">
        <v>2708</v>
      </c>
      <c r="N211" t="s">
        <v>2602</v>
      </c>
      <c r="O211" t="s">
        <v>2709</v>
      </c>
      <c r="P211" t="s">
        <v>4546</v>
      </c>
      <c r="R211" t="str">
        <f t="shared" si="6"/>
        <v>寿光</v>
      </c>
      <c r="S211" t="str">
        <f t="shared" si="7"/>
        <v>0703</v>
      </c>
    </row>
    <row r="212" spans="1:19">
      <c r="A212" t="s">
        <v>4547</v>
      </c>
      <c r="B212" t="s">
        <v>4548</v>
      </c>
      <c r="C212" t="s">
        <v>46</v>
      </c>
      <c r="D212" t="s">
        <v>4549</v>
      </c>
      <c r="E212" t="s">
        <v>4408</v>
      </c>
      <c r="F212" t="s">
        <v>4550</v>
      </c>
      <c r="G212" t="s">
        <v>4551</v>
      </c>
      <c r="H212" t="s">
        <v>4552</v>
      </c>
      <c r="I212" t="s">
        <v>2364</v>
      </c>
      <c r="J212" t="s">
        <v>2646</v>
      </c>
      <c r="K212" t="s">
        <v>2647</v>
      </c>
      <c r="L212" t="s">
        <v>128</v>
      </c>
      <c r="M212" t="s">
        <v>2648</v>
      </c>
      <c r="N212" t="s">
        <v>3017</v>
      </c>
      <c r="O212" t="s">
        <v>2650</v>
      </c>
      <c r="P212" t="s">
        <v>4553</v>
      </c>
      <c r="Q212" t="s">
        <v>4554</v>
      </c>
      <c r="R212" t="str">
        <f t="shared" si="6"/>
        <v>寿光</v>
      </c>
      <c r="S212" t="str">
        <f t="shared" si="7"/>
        <v>0703</v>
      </c>
    </row>
    <row r="213" spans="1:19">
      <c r="A213" t="s">
        <v>4555</v>
      </c>
      <c r="B213" t="s">
        <v>4556</v>
      </c>
      <c r="C213" t="s">
        <v>46</v>
      </c>
      <c r="D213" t="s">
        <v>4557</v>
      </c>
      <c r="E213" t="s">
        <v>2360</v>
      </c>
      <c r="F213" t="s">
        <v>4558</v>
      </c>
      <c r="G213" t="s">
        <v>4559</v>
      </c>
      <c r="H213" t="s">
        <v>4560</v>
      </c>
      <c r="I213" t="s">
        <v>2350</v>
      </c>
      <c r="J213" t="s">
        <v>4561</v>
      </c>
      <c r="K213" t="s">
        <v>4562</v>
      </c>
      <c r="L213" t="s">
        <v>187</v>
      </c>
      <c r="M213" t="s">
        <v>2468</v>
      </c>
      <c r="N213" t="s">
        <v>4563</v>
      </c>
      <c r="O213" t="s">
        <v>4564</v>
      </c>
      <c r="P213" t="s">
        <v>4565</v>
      </c>
      <c r="Q213" t="s">
        <v>4566</v>
      </c>
      <c r="R213" t="str">
        <f t="shared" si="6"/>
        <v>坊子</v>
      </c>
      <c r="S213" t="str">
        <f t="shared" si="7"/>
        <v>0703</v>
      </c>
    </row>
    <row r="214" spans="1:19">
      <c r="A214" t="s">
        <v>4567</v>
      </c>
      <c r="B214" t="s">
        <v>4568</v>
      </c>
      <c r="C214" t="s">
        <v>46</v>
      </c>
      <c r="D214" t="s">
        <v>4569</v>
      </c>
      <c r="E214" t="s">
        <v>4570</v>
      </c>
      <c r="F214" t="s">
        <v>4571</v>
      </c>
      <c r="G214" t="s">
        <v>4572</v>
      </c>
      <c r="H214" t="s">
        <v>4573</v>
      </c>
      <c r="I214" t="s">
        <v>4574</v>
      </c>
      <c r="J214" t="s">
        <v>4437</v>
      </c>
      <c r="K214" t="s">
        <v>4438</v>
      </c>
      <c r="O214" t="s">
        <v>4440</v>
      </c>
      <c r="R214" t="str">
        <f t="shared" si="6"/>
        <v/>
      </c>
      <c r="S214" t="str">
        <f t="shared" si="7"/>
        <v>0703</v>
      </c>
    </row>
    <row r="215" spans="1:19">
      <c r="A215" t="s">
        <v>4575</v>
      </c>
      <c r="B215" t="s">
        <v>4576</v>
      </c>
      <c r="C215" t="s">
        <v>46</v>
      </c>
      <c r="D215" t="s">
        <v>4577</v>
      </c>
      <c r="E215" t="s">
        <v>4578</v>
      </c>
      <c r="F215" t="s">
        <v>4579</v>
      </c>
      <c r="G215" t="s">
        <v>4580</v>
      </c>
      <c r="H215" t="s">
        <v>4581</v>
      </c>
      <c r="I215" t="s">
        <v>2336</v>
      </c>
      <c r="J215" t="s">
        <v>4582</v>
      </c>
      <c r="K215" t="s">
        <v>4583</v>
      </c>
      <c r="L215" t="s">
        <v>110</v>
      </c>
      <c r="M215" t="s">
        <v>2849</v>
      </c>
      <c r="N215" t="s">
        <v>2674</v>
      </c>
      <c r="O215" t="s">
        <v>4584</v>
      </c>
      <c r="P215" t="s">
        <v>4585</v>
      </c>
      <c r="R215" t="str">
        <f t="shared" si="6"/>
        <v>高密</v>
      </c>
      <c r="S215" t="str">
        <f t="shared" si="7"/>
        <v>0703</v>
      </c>
    </row>
    <row r="216" spans="1:19">
      <c r="A216" t="s">
        <v>4586</v>
      </c>
      <c r="B216" t="s">
        <v>4587</v>
      </c>
      <c r="C216" t="s">
        <v>46</v>
      </c>
      <c r="D216" t="s">
        <v>4588</v>
      </c>
      <c r="E216" t="s">
        <v>4589</v>
      </c>
      <c r="F216" t="s">
        <v>4590</v>
      </c>
      <c r="G216" t="s">
        <v>4591</v>
      </c>
      <c r="H216" t="s">
        <v>4592</v>
      </c>
      <c r="I216" t="s">
        <v>2364</v>
      </c>
      <c r="J216" t="s">
        <v>2671</v>
      </c>
      <c r="K216" t="s">
        <v>2672</v>
      </c>
      <c r="L216" t="s">
        <v>67</v>
      </c>
      <c r="M216" t="s">
        <v>2673</v>
      </c>
      <c r="N216" t="s">
        <v>2674</v>
      </c>
      <c r="O216" t="s">
        <v>2675</v>
      </c>
      <c r="P216" t="s">
        <v>4593</v>
      </c>
      <c r="R216" t="str">
        <f t="shared" si="6"/>
        <v>昌邑</v>
      </c>
      <c r="S216" t="str">
        <f t="shared" si="7"/>
        <v>0703</v>
      </c>
    </row>
    <row r="217" spans="1:19">
      <c r="A217" t="s">
        <v>4594</v>
      </c>
      <c r="B217" t="s">
        <v>4595</v>
      </c>
      <c r="C217" t="s">
        <v>46</v>
      </c>
      <c r="D217" t="s">
        <v>4596</v>
      </c>
      <c r="E217" t="s">
        <v>4597</v>
      </c>
      <c r="F217" t="s">
        <v>4598</v>
      </c>
      <c r="G217" t="s">
        <v>4599</v>
      </c>
      <c r="H217" t="s">
        <v>4600</v>
      </c>
      <c r="I217" t="s">
        <v>2364</v>
      </c>
      <c r="J217" t="s">
        <v>4601</v>
      </c>
      <c r="K217" t="s">
        <v>4602</v>
      </c>
      <c r="L217" t="s">
        <v>137</v>
      </c>
      <c r="M217" t="s">
        <v>3729</v>
      </c>
      <c r="N217" t="s">
        <v>3277</v>
      </c>
      <c r="O217" t="s">
        <v>4603</v>
      </c>
      <c r="P217" t="s">
        <v>4604</v>
      </c>
      <c r="Q217" t="s">
        <v>4605</v>
      </c>
      <c r="R217" t="str">
        <f t="shared" si="6"/>
        <v>青州</v>
      </c>
      <c r="S217" t="str">
        <f t="shared" si="7"/>
        <v>0703</v>
      </c>
    </row>
    <row r="218" spans="1:19">
      <c r="A218" t="s">
        <v>4606</v>
      </c>
      <c r="B218" t="s">
        <v>4607</v>
      </c>
      <c r="C218" t="s">
        <v>46</v>
      </c>
      <c r="D218" t="s">
        <v>4608</v>
      </c>
      <c r="E218" t="s">
        <v>2360</v>
      </c>
      <c r="F218" t="s">
        <v>4609</v>
      </c>
      <c r="G218" t="s">
        <v>4610</v>
      </c>
      <c r="H218" t="s">
        <v>4611</v>
      </c>
      <c r="I218" t="s">
        <v>2503</v>
      </c>
      <c r="J218" t="s">
        <v>4612</v>
      </c>
      <c r="K218" t="s">
        <v>4613</v>
      </c>
      <c r="L218" t="s">
        <v>676</v>
      </c>
      <c r="M218" t="s">
        <v>3471</v>
      </c>
      <c r="N218" t="s">
        <v>4614</v>
      </c>
      <c r="O218" t="s">
        <v>4615</v>
      </c>
      <c r="P218" t="s">
        <v>4616</v>
      </c>
      <c r="Q218" t="s">
        <v>4617</v>
      </c>
      <c r="R218" t="str">
        <f t="shared" si="6"/>
        <v>昌乐</v>
      </c>
      <c r="S218" t="str">
        <f t="shared" si="7"/>
        <v>0703</v>
      </c>
    </row>
    <row r="219" spans="1:19">
      <c r="A219" t="s">
        <v>4618</v>
      </c>
      <c r="B219" t="s">
        <v>4619</v>
      </c>
      <c r="C219" t="s">
        <v>46</v>
      </c>
      <c r="D219" t="s">
        <v>4620</v>
      </c>
      <c r="E219" t="s">
        <v>2801</v>
      </c>
      <c r="F219" t="s">
        <v>4621</v>
      </c>
      <c r="G219" t="s">
        <v>4622</v>
      </c>
      <c r="H219" t="s">
        <v>4623</v>
      </c>
      <c r="I219" t="s">
        <v>3917</v>
      </c>
      <c r="J219" t="s">
        <v>4624</v>
      </c>
      <c r="K219" t="s">
        <v>4625</v>
      </c>
      <c r="L219" t="s">
        <v>67</v>
      </c>
      <c r="M219" t="s">
        <v>3706</v>
      </c>
      <c r="N219" t="s">
        <v>2340</v>
      </c>
      <c r="O219" t="s">
        <v>4626</v>
      </c>
      <c r="P219" t="s">
        <v>4627</v>
      </c>
      <c r="Q219" t="s">
        <v>4628</v>
      </c>
      <c r="R219" t="str">
        <f t="shared" si="6"/>
        <v>昌邑</v>
      </c>
      <c r="S219" t="str">
        <f t="shared" si="7"/>
        <v>0703</v>
      </c>
    </row>
    <row r="220" spans="1:19">
      <c r="A220" t="s">
        <v>4629</v>
      </c>
      <c r="B220" t="s">
        <v>4630</v>
      </c>
      <c r="C220" t="s">
        <v>46</v>
      </c>
      <c r="D220" t="s">
        <v>4631</v>
      </c>
      <c r="E220" t="s">
        <v>2360</v>
      </c>
      <c r="F220" t="s">
        <v>4632</v>
      </c>
      <c r="G220" t="s">
        <v>4633</v>
      </c>
      <c r="H220" t="s">
        <v>4634</v>
      </c>
      <c r="I220" t="s">
        <v>2350</v>
      </c>
      <c r="J220" t="s">
        <v>4635</v>
      </c>
      <c r="K220" t="s">
        <v>4636</v>
      </c>
      <c r="L220" t="s">
        <v>137</v>
      </c>
      <c r="M220" t="s">
        <v>3729</v>
      </c>
      <c r="N220" t="s">
        <v>2564</v>
      </c>
      <c r="O220" t="s">
        <v>4637</v>
      </c>
      <c r="P220" t="s">
        <v>4638</v>
      </c>
      <c r="Q220" t="s">
        <v>4639</v>
      </c>
      <c r="R220" t="str">
        <f t="shared" si="6"/>
        <v>青州</v>
      </c>
      <c r="S220" t="str">
        <f t="shared" si="7"/>
        <v>0703</v>
      </c>
    </row>
    <row r="221" spans="1:19">
      <c r="A221" t="s">
        <v>4640</v>
      </c>
      <c r="B221" t="s">
        <v>4641</v>
      </c>
      <c r="C221" t="s">
        <v>46</v>
      </c>
      <c r="D221" t="s">
        <v>4642</v>
      </c>
      <c r="E221" t="s">
        <v>4643</v>
      </c>
      <c r="F221" t="s">
        <v>4644</v>
      </c>
      <c r="G221" t="s">
        <v>4645</v>
      </c>
      <c r="H221" t="s">
        <v>4646</v>
      </c>
      <c r="I221" t="s">
        <v>3108</v>
      </c>
      <c r="J221" t="s">
        <v>4437</v>
      </c>
      <c r="K221" t="s">
        <v>4438</v>
      </c>
      <c r="N221" t="s">
        <v>4647</v>
      </c>
      <c r="O221" t="s">
        <v>4440</v>
      </c>
      <c r="R221" t="str">
        <f t="shared" si="6"/>
        <v/>
      </c>
      <c r="S221" t="str">
        <f t="shared" si="7"/>
        <v>0703</v>
      </c>
    </row>
    <row r="222" spans="1:19">
      <c r="A222" t="s">
        <v>4648</v>
      </c>
      <c r="B222" t="s">
        <v>4649</v>
      </c>
      <c r="C222" t="s">
        <v>46</v>
      </c>
      <c r="D222" t="s">
        <v>4650</v>
      </c>
      <c r="E222" t="s">
        <v>2360</v>
      </c>
      <c r="F222" t="s">
        <v>4651</v>
      </c>
      <c r="G222" t="s">
        <v>4652</v>
      </c>
      <c r="H222" t="s">
        <v>4653</v>
      </c>
      <c r="I222" t="s">
        <v>2350</v>
      </c>
      <c r="J222" t="s">
        <v>4654</v>
      </c>
      <c r="K222" t="s">
        <v>4655</v>
      </c>
      <c r="L222" t="s">
        <v>119</v>
      </c>
      <c r="M222" t="s">
        <v>2601</v>
      </c>
      <c r="O222" t="s">
        <v>4656</v>
      </c>
      <c r="P222" t="s">
        <v>4657</v>
      </c>
      <c r="Q222" t="s">
        <v>4658</v>
      </c>
      <c r="R222" t="str">
        <f t="shared" si="6"/>
        <v>寒亭</v>
      </c>
      <c r="S222" t="str">
        <f t="shared" si="7"/>
        <v>0703</v>
      </c>
    </row>
    <row r="223" spans="1:19">
      <c r="A223" t="s">
        <v>4659</v>
      </c>
      <c r="B223" t="s">
        <v>4660</v>
      </c>
      <c r="C223" t="s">
        <v>46</v>
      </c>
      <c r="D223" t="s">
        <v>4661</v>
      </c>
      <c r="E223" t="s">
        <v>2360</v>
      </c>
      <c r="F223" t="s">
        <v>4662</v>
      </c>
      <c r="G223" t="s">
        <v>4663</v>
      </c>
      <c r="H223" t="s">
        <v>4664</v>
      </c>
      <c r="I223" t="s">
        <v>2503</v>
      </c>
      <c r="J223" t="s">
        <v>2911</v>
      </c>
      <c r="K223" t="s">
        <v>2912</v>
      </c>
      <c r="L223" t="s">
        <v>128</v>
      </c>
      <c r="M223" t="s">
        <v>2913</v>
      </c>
      <c r="N223" t="s">
        <v>2674</v>
      </c>
      <c r="O223" t="s">
        <v>2914</v>
      </c>
      <c r="P223" t="s">
        <v>4665</v>
      </c>
      <c r="Q223" t="s">
        <v>4666</v>
      </c>
      <c r="R223" t="str">
        <f t="shared" si="6"/>
        <v>寿光</v>
      </c>
      <c r="S223" t="str">
        <f t="shared" si="7"/>
        <v>0703</v>
      </c>
    </row>
    <row r="224" spans="1:19">
      <c r="A224" t="s">
        <v>4667</v>
      </c>
      <c r="B224" t="s">
        <v>4668</v>
      </c>
      <c r="C224" t="s">
        <v>46</v>
      </c>
      <c r="D224" t="s">
        <v>4669</v>
      </c>
      <c r="E224" t="s">
        <v>2346</v>
      </c>
      <c r="F224" t="s">
        <v>4670</v>
      </c>
      <c r="G224" t="s">
        <v>4671</v>
      </c>
      <c r="H224" t="s">
        <v>4672</v>
      </c>
      <c r="I224" t="s">
        <v>2364</v>
      </c>
      <c r="J224" t="s">
        <v>3905</v>
      </c>
      <c r="K224" t="s">
        <v>3906</v>
      </c>
      <c r="L224" t="s">
        <v>67</v>
      </c>
      <c r="M224" t="s">
        <v>2958</v>
      </c>
      <c r="N224" t="s">
        <v>2959</v>
      </c>
      <c r="O224" t="s">
        <v>3908</v>
      </c>
      <c r="P224" t="s">
        <v>4673</v>
      </c>
      <c r="R224" t="str">
        <f t="shared" si="6"/>
        <v>昌邑</v>
      </c>
      <c r="S224" t="str">
        <f t="shared" si="7"/>
        <v>0703</v>
      </c>
    </row>
    <row r="225" spans="1:19">
      <c r="A225" t="s">
        <v>4674</v>
      </c>
      <c r="B225" t="s">
        <v>4675</v>
      </c>
      <c r="C225" t="s">
        <v>46</v>
      </c>
      <c r="D225" t="s">
        <v>4676</v>
      </c>
      <c r="E225" t="s">
        <v>2360</v>
      </c>
      <c r="F225" t="s">
        <v>4677</v>
      </c>
      <c r="G225" t="s">
        <v>4678</v>
      </c>
      <c r="H225" t="s">
        <v>4679</v>
      </c>
      <c r="I225" t="s">
        <v>2350</v>
      </c>
      <c r="J225" t="s">
        <v>2418</v>
      </c>
      <c r="K225" t="s">
        <v>2419</v>
      </c>
      <c r="L225" t="s">
        <v>146</v>
      </c>
      <c r="M225" t="s">
        <v>2420</v>
      </c>
      <c r="N225" t="s">
        <v>2674</v>
      </c>
      <c r="O225" t="s">
        <v>2422</v>
      </c>
      <c r="P225" t="s">
        <v>4680</v>
      </c>
      <c r="R225" t="str">
        <f t="shared" si="6"/>
        <v>临朐</v>
      </c>
      <c r="S225" t="str">
        <f t="shared" si="7"/>
        <v>0703</v>
      </c>
    </row>
    <row r="226" spans="1:19">
      <c r="A226" t="s">
        <v>4681</v>
      </c>
      <c r="B226" t="s">
        <v>4682</v>
      </c>
      <c r="C226" t="s">
        <v>46</v>
      </c>
      <c r="D226" t="s">
        <v>4683</v>
      </c>
      <c r="E226" t="s">
        <v>4684</v>
      </c>
      <c r="F226" t="s">
        <v>4685</v>
      </c>
      <c r="G226" t="s">
        <v>4686</v>
      </c>
      <c r="H226" t="s">
        <v>4687</v>
      </c>
      <c r="I226" t="s">
        <v>2392</v>
      </c>
      <c r="J226" t="s">
        <v>2587</v>
      </c>
      <c r="K226" t="s">
        <v>2588</v>
      </c>
      <c r="L226" t="s">
        <v>57</v>
      </c>
      <c r="M226" t="s">
        <v>2433</v>
      </c>
      <c r="N226" t="s">
        <v>4688</v>
      </c>
      <c r="O226" t="s">
        <v>2590</v>
      </c>
      <c r="P226" t="s">
        <v>4689</v>
      </c>
      <c r="Q226" t="s">
        <v>4690</v>
      </c>
      <c r="R226" t="str">
        <f t="shared" si="6"/>
        <v>安丘</v>
      </c>
      <c r="S226" t="str">
        <f t="shared" si="7"/>
        <v>0703</v>
      </c>
    </row>
    <row r="227" spans="1:19">
      <c r="A227" t="s">
        <v>4691</v>
      </c>
      <c r="B227" t="s">
        <v>4692</v>
      </c>
      <c r="C227" t="s">
        <v>46</v>
      </c>
      <c r="D227" t="s">
        <v>4693</v>
      </c>
      <c r="E227" t="s">
        <v>2360</v>
      </c>
      <c r="F227" t="s">
        <v>4694</v>
      </c>
      <c r="G227" t="s">
        <v>4695</v>
      </c>
      <c r="H227" t="s">
        <v>4696</v>
      </c>
      <c r="I227" t="s">
        <v>4165</v>
      </c>
      <c r="J227" t="s">
        <v>2836</v>
      </c>
      <c r="K227" t="s">
        <v>2837</v>
      </c>
      <c r="L227" t="s">
        <v>57</v>
      </c>
      <c r="M227" t="s">
        <v>2838</v>
      </c>
      <c r="N227" t="s">
        <v>2368</v>
      </c>
      <c r="O227" t="s">
        <v>2839</v>
      </c>
      <c r="P227" t="s">
        <v>4697</v>
      </c>
      <c r="Q227" t="s">
        <v>4698</v>
      </c>
      <c r="R227" t="str">
        <f t="shared" si="6"/>
        <v>安丘</v>
      </c>
      <c r="S227" t="str">
        <f t="shared" si="7"/>
        <v>0703</v>
      </c>
    </row>
    <row r="228" spans="1:19">
      <c r="A228" t="s">
        <v>4699</v>
      </c>
      <c r="B228" t="s">
        <v>4700</v>
      </c>
      <c r="C228" t="s">
        <v>46</v>
      </c>
      <c r="D228" t="s">
        <v>4701</v>
      </c>
      <c r="E228" t="s">
        <v>2360</v>
      </c>
      <c r="F228" t="s">
        <v>4702</v>
      </c>
      <c r="G228" t="s">
        <v>4703</v>
      </c>
      <c r="H228" t="s">
        <v>4704</v>
      </c>
      <c r="I228" t="s">
        <v>2350</v>
      </c>
      <c r="J228" t="s">
        <v>4705</v>
      </c>
      <c r="K228" t="s">
        <v>4706</v>
      </c>
      <c r="L228" t="s">
        <v>101</v>
      </c>
      <c r="M228" t="s">
        <v>4459</v>
      </c>
      <c r="N228" t="s">
        <v>2674</v>
      </c>
      <c r="O228" t="s">
        <v>4707</v>
      </c>
      <c r="P228" t="s">
        <v>4708</v>
      </c>
      <c r="R228" t="str">
        <f t="shared" si="6"/>
        <v>潍城</v>
      </c>
      <c r="S228" t="str">
        <f t="shared" si="7"/>
        <v>0703</v>
      </c>
    </row>
    <row r="229" spans="1:19">
      <c r="A229" t="s">
        <v>4709</v>
      </c>
      <c r="B229" t="s">
        <v>4710</v>
      </c>
      <c r="C229" t="s">
        <v>46</v>
      </c>
      <c r="D229" t="s">
        <v>4711</v>
      </c>
      <c r="E229" t="s">
        <v>2360</v>
      </c>
      <c r="F229" t="s">
        <v>4712</v>
      </c>
      <c r="G229" t="s">
        <v>4713</v>
      </c>
      <c r="H229" t="s">
        <v>4714</v>
      </c>
      <c r="I229" t="s">
        <v>2364</v>
      </c>
      <c r="J229" t="s">
        <v>2696</v>
      </c>
      <c r="K229" t="s">
        <v>2697</v>
      </c>
      <c r="L229" t="s">
        <v>110</v>
      </c>
      <c r="M229" t="s">
        <v>2575</v>
      </c>
      <c r="N229" t="s">
        <v>2421</v>
      </c>
      <c r="O229" t="s">
        <v>2698</v>
      </c>
      <c r="P229" t="s">
        <v>4715</v>
      </c>
      <c r="Q229" t="s">
        <v>4716</v>
      </c>
      <c r="R229" t="str">
        <f t="shared" si="6"/>
        <v>高密</v>
      </c>
      <c r="S229" t="str">
        <f t="shared" si="7"/>
        <v>0703</v>
      </c>
    </row>
    <row r="230" spans="1:19">
      <c r="A230" t="s">
        <v>4717</v>
      </c>
      <c r="B230" t="s">
        <v>4718</v>
      </c>
      <c r="C230" t="s">
        <v>46</v>
      </c>
      <c r="D230" t="s">
        <v>4719</v>
      </c>
      <c r="E230" t="s">
        <v>2360</v>
      </c>
      <c r="F230" t="s">
        <v>4720</v>
      </c>
      <c r="G230" t="s">
        <v>4721</v>
      </c>
      <c r="H230" t="s">
        <v>4722</v>
      </c>
      <c r="I230" t="s">
        <v>2465</v>
      </c>
      <c r="J230" t="s">
        <v>4723</v>
      </c>
      <c r="K230" t="s">
        <v>4724</v>
      </c>
      <c r="L230" t="s">
        <v>119</v>
      </c>
      <c r="M230" t="s">
        <v>4071</v>
      </c>
      <c r="N230" t="s">
        <v>3017</v>
      </c>
      <c r="O230" t="s">
        <v>4725</v>
      </c>
      <c r="P230" t="s">
        <v>4726</v>
      </c>
      <c r="Q230" t="s">
        <v>4727</v>
      </c>
      <c r="R230" t="str">
        <f t="shared" si="6"/>
        <v>寒亭</v>
      </c>
      <c r="S230" t="str">
        <f t="shared" si="7"/>
        <v>0703</v>
      </c>
    </row>
    <row r="231" spans="1:19">
      <c r="A231" t="s">
        <v>4728</v>
      </c>
      <c r="B231" t="s">
        <v>4729</v>
      </c>
      <c r="C231" t="s">
        <v>46</v>
      </c>
      <c r="D231" t="s">
        <v>4730</v>
      </c>
      <c r="E231" t="s">
        <v>4731</v>
      </c>
      <c r="F231" t="s">
        <v>4732</v>
      </c>
      <c r="G231" t="s">
        <v>4733</v>
      </c>
      <c r="H231" t="s">
        <v>4734</v>
      </c>
      <c r="I231" t="s">
        <v>2465</v>
      </c>
      <c r="J231" t="s">
        <v>4735</v>
      </c>
      <c r="K231" t="s">
        <v>4736</v>
      </c>
      <c r="L231" t="s">
        <v>101</v>
      </c>
      <c r="M231" t="s">
        <v>3130</v>
      </c>
      <c r="N231" t="s">
        <v>2602</v>
      </c>
      <c r="P231" t="s">
        <v>4737</v>
      </c>
      <c r="Q231" t="s">
        <v>4738</v>
      </c>
      <c r="R231" t="str">
        <f t="shared" si="6"/>
        <v>潍城</v>
      </c>
      <c r="S231" t="str">
        <f t="shared" si="7"/>
        <v>0703</v>
      </c>
    </row>
    <row r="232" spans="1:19">
      <c r="A232" t="s">
        <v>4739</v>
      </c>
      <c r="B232" t="s">
        <v>4740</v>
      </c>
      <c r="C232" t="s">
        <v>46</v>
      </c>
      <c r="D232" t="s">
        <v>4741</v>
      </c>
      <c r="E232" t="s">
        <v>2801</v>
      </c>
      <c r="F232" t="s">
        <v>4742</v>
      </c>
      <c r="G232" t="s">
        <v>4743</v>
      </c>
      <c r="H232" t="s">
        <v>4744</v>
      </c>
      <c r="I232" t="s">
        <v>2598</v>
      </c>
      <c r="J232" t="s">
        <v>3200</v>
      </c>
      <c r="K232" t="s">
        <v>3201</v>
      </c>
      <c r="L232" t="s">
        <v>76</v>
      </c>
      <c r="M232" t="s">
        <v>2528</v>
      </c>
      <c r="N232" t="s">
        <v>3339</v>
      </c>
      <c r="O232" t="s">
        <v>3202</v>
      </c>
      <c r="P232" t="s">
        <v>4745</v>
      </c>
      <c r="R232" t="str">
        <f t="shared" si="6"/>
        <v>奎文</v>
      </c>
      <c r="S232" t="str">
        <f t="shared" si="7"/>
        <v>0703</v>
      </c>
    </row>
    <row r="233" spans="1:19">
      <c r="A233" t="s">
        <v>4746</v>
      </c>
      <c r="B233" t="s">
        <v>4747</v>
      </c>
      <c r="C233" t="s">
        <v>46</v>
      </c>
      <c r="D233" t="s">
        <v>4748</v>
      </c>
      <c r="E233" t="s">
        <v>2360</v>
      </c>
      <c r="F233" t="s">
        <v>4749</v>
      </c>
      <c r="G233" t="s">
        <v>4750</v>
      </c>
      <c r="H233" t="s">
        <v>4751</v>
      </c>
      <c r="I233" t="s">
        <v>2350</v>
      </c>
      <c r="J233" t="s">
        <v>4624</v>
      </c>
      <c r="K233" t="s">
        <v>4625</v>
      </c>
      <c r="L233" t="s">
        <v>67</v>
      </c>
      <c r="M233" t="s">
        <v>3706</v>
      </c>
      <c r="N233" t="s">
        <v>2480</v>
      </c>
      <c r="O233" t="s">
        <v>4626</v>
      </c>
      <c r="P233" t="s">
        <v>4752</v>
      </c>
      <c r="R233" t="str">
        <f t="shared" si="6"/>
        <v>昌邑</v>
      </c>
      <c r="S233" t="str">
        <f t="shared" si="7"/>
        <v>0703</v>
      </c>
    </row>
    <row r="234" spans="1:19">
      <c r="A234" t="s">
        <v>4753</v>
      </c>
      <c r="B234" t="s">
        <v>4754</v>
      </c>
      <c r="C234" t="s">
        <v>46</v>
      </c>
      <c r="D234" t="s">
        <v>4755</v>
      </c>
      <c r="E234" t="s">
        <v>2801</v>
      </c>
      <c r="F234" t="s">
        <v>4756</v>
      </c>
      <c r="G234" t="s">
        <v>4757</v>
      </c>
      <c r="H234" t="s">
        <v>4758</v>
      </c>
      <c r="I234" t="s">
        <v>3904</v>
      </c>
      <c r="J234" t="s">
        <v>3006</v>
      </c>
      <c r="K234" t="s">
        <v>3007</v>
      </c>
      <c r="L234" t="s">
        <v>67</v>
      </c>
      <c r="M234" t="s">
        <v>3008</v>
      </c>
      <c r="N234" t="s">
        <v>2959</v>
      </c>
      <c r="O234" t="s">
        <v>3009</v>
      </c>
      <c r="P234" t="s">
        <v>4759</v>
      </c>
      <c r="Q234" t="s">
        <v>4760</v>
      </c>
      <c r="R234" t="str">
        <f t="shared" si="6"/>
        <v>昌邑</v>
      </c>
      <c r="S234" t="str">
        <f t="shared" si="7"/>
        <v>0703</v>
      </c>
    </row>
    <row r="235" spans="1:19">
      <c r="A235" t="s">
        <v>4761</v>
      </c>
      <c r="B235" t="s">
        <v>4762</v>
      </c>
      <c r="C235" t="s">
        <v>46</v>
      </c>
      <c r="D235" t="s">
        <v>4763</v>
      </c>
      <c r="E235" t="s">
        <v>2801</v>
      </c>
      <c r="F235" t="s">
        <v>4764</v>
      </c>
      <c r="G235" t="s">
        <v>4765</v>
      </c>
      <c r="H235" t="s">
        <v>4766</v>
      </c>
      <c r="I235" t="s">
        <v>2336</v>
      </c>
      <c r="J235" t="s">
        <v>3177</v>
      </c>
      <c r="K235" t="s">
        <v>3178</v>
      </c>
      <c r="L235" t="s">
        <v>137</v>
      </c>
      <c r="M235" t="s">
        <v>2686</v>
      </c>
      <c r="N235" t="s">
        <v>3179</v>
      </c>
      <c r="O235" t="s">
        <v>3180</v>
      </c>
      <c r="P235" t="s">
        <v>4767</v>
      </c>
      <c r="Q235" t="s">
        <v>4768</v>
      </c>
      <c r="R235" t="str">
        <f t="shared" si="6"/>
        <v>青州</v>
      </c>
      <c r="S235" t="str">
        <f t="shared" si="7"/>
        <v>0703</v>
      </c>
    </row>
    <row r="236" spans="1:19">
      <c r="A236" t="s">
        <v>69</v>
      </c>
      <c r="B236" t="s">
        <v>4769</v>
      </c>
      <c r="C236" t="s">
        <v>46</v>
      </c>
      <c r="D236" t="s">
        <v>4770</v>
      </c>
      <c r="E236" t="s">
        <v>2360</v>
      </c>
      <c r="F236" t="s">
        <v>4771</v>
      </c>
      <c r="G236" t="s">
        <v>4772</v>
      </c>
      <c r="H236" t="s">
        <v>4773</v>
      </c>
      <c r="I236" t="s">
        <v>2645</v>
      </c>
      <c r="J236" t="s">
        <v>4774</v>
      </c>
      <c r="K236" t="s">
        <v>4775</v>
      </c>
      <c r="L236" t="s">
        <v>67</v>
      </c>
      <c r="M236" t="s">
        <v>3706</v>
      </c>
      <c r="N236" t="s">
        <v>2480</v>
      </c>
      <c r="O236" t="s">
        <v>4776</v>
      </c>
      <c r="P236" t="s">
        <v>4777</v>
      </c>
      <c r="Q236" t="s">
        <v>4778</v>
      </c>
      <c r="R236" t="str">
        <f t="shared" si="6"/>
        <v>昌邑</v>
      </c>
      <c r="S236" t="str">
        <f t="shared" si="7"/>
        <v>0703</v>
      </c>
    </row>
    <row r="237" spans="1:19">
      <c r="A237" t="s">
        <v>4779</v>
      </c>
      <c r="B237" t="s">
        <v>4780</v>
      </c>
      <c r="C237" t="s">
        <v>46</v>
      </c>
      <c r="D237" t="s">
        <v>4781</v>
      </c>
      <c r="E237" t="s">
        <v>2360</v>
      </c>
      <c r="F237" t="s">
        <v>4782</v>
      </c>
      <c r="G237" t="s">
        <v>4783</v>
      </c>
      <c r="H237" t="s">
        <v>4784</v>
      </c>
      <c r="I237" t="s">
        <v>2364</v>
      </c>
      <c r="J237" t="s">
        <v>3305</v>
      </c>
      <c r="K237" t="s">
        <v>3306</v>
      </c>
      <c r="L237" t="s">
        <v>47</v>
      </c>
      <c r="M237" t="s">
        <v>3159</v>
      </c>
      <c r="N237" t="s">
        <v>2674</v>
      </c>
      <c r="O237" t="s">
        <v>3308</v>
      </c>
      <c r="P237" t="s">
        <v>4785</v>
      </c>
      <c r="R237" t="str">
        <f t="shared" si="6"/>
        <v>诸城</v>
      </c>
      <c r="S237" t="str">
        <f t="shared" si="7"/>
        <v>0703</v>
      </c>
    </row>
    <row r="238" spans="1:19">
      <c r="A238" t="s">
        <v>4786</v>
      </c>
      <c r="B238" t="s">
        <v>4787</v>
      </c>
      <c r="C238" t="s">
        <v>46</v>
      </c>
      <c r="D238" t="s">
        <v>4788</v>
      </c>
      <c r="E238" t="s">
        <v>2360</v>
      </c>
      <c r="F238" t="s">
        <v>4789</v>
      </c>
      <c r="G238" t="s">
        <v>4790</v>
      </c>
      <c r="H238" t="s">
        <v>4791</v>
      </c>
      <c r="I238" t="s">
        <v>2350</v>
      </c>
      <c r="J238" t="s">
        <v>4792</v>
      </c>
      <c r="K238" t="s">
        <v>4793</v>
      </c>
      <c r="L238" t="s">
        <v>57</v>
      </c>
      <c r="M238" t="s">
        <v>2433</v>
      </c>
      <c r="N238" t="s">
        <v>3554</v>
      </c>
      <c r="O238" t="s">
        <v>4794</v>
      </c>
      <c r="P238" t="s">
        <v>4795</v>
      </c>
      <c r="Q238" t="s">
        <v>4796</v>
      </c>
      <c r="R238" t="str">
        <f t="shared" si="6"/>
        <v>安丘</v>
      </c>
      <c r="S238" t="str">
        <f t="shared" si="7"/>
        <v>0703</v>
      </c>
    </row>
    <row r="239" spans="1:19">
      <c r="A239" t="s">
        <v>78</v>
      </c>
      <c r="B239" t="s">
        <v>4797</v>
      </c>
      <c r="C239" t="s">
        <v>46</v>
      </c>
      <c r="D239" t="s">
        <v>4798</v>
      </c>
      <c r="E239" t="s">
        <v>2360</v>
      </c>
      <c r="F239" t="s">
        <v>4799</v>
      </c>
      <c r="G239" t="s">
        <v>75</v>
      </c>
      <c r="H239" t="s">
        <v>4800</v>
      </c>
      <c r="I239" t="s">
        <v>2350</v>
      </c>
      <c r="J239" t="s">
        <v>4801</v>
      </c>
      <c r="K239" t="s">
        <v>4802</v>
      </c>
      <c r="L239" t="s">
        <v>76</v>
      </c>
      <c r="M239" t="s">
        <v>2528</v>
      </c>
      <c r="N239" t="s">
        <v>2743</v>
      </c>
      <c r="O239" t="s">
        <v>4803</v>
      </c>
      <c r="P239" t="s">
        <v>4804</v>
      </c>
      <c r="R239" t="str">
        <f t="shared" si="6"/>
        <v>奎文</v>
      </c>
      <c r="S239" t="str">
        <f t="shared" si="7"/>
        <v>0703</v>
      </c>
    </row>
    <row r="240" spans="1:19">
      <c r="A240" t="s">
        <v>4805</v>
      </c>
      <c r="B240" t="s">
        <v>4806</v>
      </c>
      <c r="C240" t="s">
        <v>46</v>
      </c>
      <c r="D240" t="s">
        <v>4807</v>
      </c>
      <c r="E240" t="s">
        <v>2360</v>
      </c>
      <c r="F240" t="s">
        <v>4808</v>
      </c>
      <c r="G240" t="s">
        <v>4809</v>
      </c>
      <c r="H240" t="s">
        <v>4810</v>
      </c>
      <c r="I240" t="s">
        <v>2350</v>
      </c>
      <c r="J240" t="s">
        <v>3006</v>
      </c>
      <c r="K240" t="s">
        <v>3007</v>
      </c>
      <c r="L240" t="s">
        <v>67</v>
      </c>
      <c r="M240" t="s">
        <v>3008</v>
      </c>
      <c r="N240" t="s">
        <v>2674</v>
      </c>
      <c r="O240" t="s">
        <v>3009</v>
      </c>
      <c r="P240" t="s">
        <v>4811</v>
      </c>
      <c r="Q240" t="s">
        <v>4812</v>
      </c>
      <c r="R240" t="str">
        <f t="shared" si="6"/>
        <v>昌邑</v>
      </c>
      <c r="S240" t="str">
        <f t="shared" si="7"/>
        <v>0703</v>
      </c>
    </row>
    <row r="241" spans="1:19">
      <c r="A241" t="s">
        <v>4813</v>
      </c>
      <c r="B241" t="s">
        <v>4814</v>
      </c>
      <c r="C241" t="s">
        <v>46</v>
      </c>
      <c r="D241" t="s">
        <v>4815</v>
      </c>
      <c r="E241" t="s">
        <v>2360</v>
      </c>
      <c r="F241" t="s">
        <v>4816</v>
      </c>
      <c r="G241" t="s">
        <v>4817</v>
      </c>
      <c r="H241" t="s">
        <v>4818</v>
      </c>
      <c r="I241" t="s">
        <v>2350</v>
      </c>
      <c r="J241" t="s">
        <v>4819</v>
      </c>
      <c r="K241" t="s">
        <v>4820</v>
      </c>
      <c r="L241" t="s">
        <v>76</v>
      </c>
      <c r="M241" t="s">
        <v>2408</v>
      </c>
      <c r="N241" t="s">
        <v>2564</v>
      </c>
      <c r="O241" t="s">
        <v>4821</v>
      </c>
      <c r="P241" t="s">
        <v>4822</v>
      </c>
      <c r="Q241" t="s">
        <v>4823</v>
      </c>
      <c r="R241" t="str">
        <f t="shared" si="6"/>
        <v>奎文</v>
      </c>
      <c r="S241" t="str">
        <f t="shared" si="7"/>
        <v>0703</v>
      </c>
    </row>
    <row r="242" spans="1:19">
      <c r="A242" t="s">
        <v>4824</v>
      </c>
      <c r="B242" t="s">
        <v>4825</v>
      </c>
      <c r="C242" t="s">
        <v>46</v>
      </c>
      <c r="D242" t="s">
        <v>4826</v>
      </c>
      <c r="E242" t="s">
        <v>2360</v>
      </c>
      <c r="F242" t="s">
        <v>4827</v>
      </c>
      <c r="G242" t="s">
        <v>4828</v>
      </c>
      <c r="H242" t="s">
        <v>4829</v>
      </c>
      <c r="I242" t="s">
        <v>2350</v>
      </c>
      <c r="J242" t="s">
        <v>2741</v>
      </c>
      <c r="K242" t="s">
        <v>2742</v>
      </c>
      <c r="L242" t="s">
        <v>137</v>
      </c>
      <c r="M242" t="s">
        <v>2395</v>
      </c>
      <c r="N242" t="s">
        <v>2674</v>
      </c>
      <c r="O242" t="s">
        <v>2744</v>
      </c>
      <c r="P242" t="s">
        <v>4830</v>
      </c>
      <c r="R242" t="str">
        <f t="shared" si="6"/>
        <v>青州</v>
      </c>
      <c r="S242" t="str">
        <f t="shared" si="7"/>
        <v>0703</v>
      </c>
    </row>
    <row r="243" spans="1:19">
      <c r="A243" t="s">
        <v>4831</v>
      </c>
      <c r="B243" t="s">
        <v>4832</v>
      </c>
      <c r="C243" t="s">
        <v>46</v>
      </c>
      <c r="D243" t="s">
        <v>4833</v>
      </c>
      <c r="E243" t="s">
        <v>2360</v>
      </c>
      <c r="F243" t="s">
        <v>4834</v>
      </c>
      <c r="G243" t="s">
        <v>4835</v>
      </c>
      <c r="H243" t="s">
        <v>4836</v>
      </c>
      <c r="I243" t="s">
        <v>2364</v>
      </c>
      <c r="J243" t="s">
        <v>4005</v>
      </c>
      <c r="K243" t="s">
        <v>4006</v>
      </c>
      <c r="L243" t="s">
        <v>47</v>
      </c>
      <c r="M243" t="s">
        <v>3141</v>
      </c>
      <c r="N243" t="s">
        <v>2480</v>
      </c>
      <c r="O243" t="s">
        <v>4008</v>
      </c>
      <c r="P243" t="s">
        <v>4837</v>
      </c>
      <c r="R243" t="str">
        <f t="shared" si="6"/>
        <v>诸城</v>
      </c>
      <c r="S243" t="str">
        <f t="shared" si="7"/>
        <v>0703</v>
      </c>
    </row>
    <row r="244" spans="1:19">
      <c r="A244" t="s">
        <v>4838</v>
      </c>
      <c r="B244" t="s">
        <v>4839</v>
      </c>
      <c r="C244" t="s">
        <v>46</v>
      </c>
      <c r="D244" t="s">
        <v>4840</v>
      </c>
      <c r="E244" t="s">
        <v>2360</v>
      </c>
      <c r="F244" t="s">
        <v>4841</v>
      </c>
      <c r="G244" t="s">
        <v>4842</v>
      </c>
      <c r="H244" t="s">
        <v>4843</v>
      </c>
      <c r="I244" t="s">
        <v>2364</v>
      </c>
      <c r="J244" t="s">
        <v>4844</v>
      </c>
      <c r="K244" t="s">
        <v>4845</v>
      </c>
      <c r="L244" t="s">
        <v>76</v>
      </c>
      <c r="M244" t="s">
        <v>2528</v>
      </c>
      <c r="N244" t="s">
        <v>2480</v>
      </c>
      <c r="O244" t="s">
        <v>4846</v>
      </c>
      <c r="P244" t="s">
        <v>4847</v>
      </c>
      <c r="R244" t="str">
        <f t="shared" si="6"/>
        <v>奎文</v>
      </c>
      <c r="S244" t="str">
        <f t="shared" si="7"/>
        <v>0703</v>
      </c>
    </row>
    <row r="245" spans="1:19">
      <c r="A245" t="s">
        <v>4848</v>
      </c>
      <c r="B245" t="s">
        <v>4849</v>
      </c>
      <c r="C245" t="s">
        <v>46</v>
      </c>
      <c r="D245" t="s">
        <v>4850</v>
      </c>
      <c r="E245" t="s">
        <v>2360</v>
      </c>
      <c r="F245" t="s">
        <v>4851</v>
      </c>
      <c r="G245" t="s">
        <v>4852</v>
      </c>
      <c r="H245" t="s">
        <v>4853</v>
      </c>
      <c r="I245" t="s">
        <v>2350</v>
      </c>
      <c r="J245" t="s">
        <v>4130</v>
      </c>
      <c r="K245" t="s">
        <v>4131</v>
      </c>
      <c r="L245" t="s">
        <v>137</v>
      </c>
      <c r="M245" t="s">
        <v>3040</v>
      </c>
      <c r="N245" t="s">
        <v>2480</v>
      </c>
      <c r="O245" t="s">
        <v>4132</v>
      </c>
      <c r="P245" t="s">
        <v>4854</v>
      </c>
      <c r="R245" t="str">
        <f t="shared" si="6"/>
        <v>青州</v>
      </c>
      <c r="S245" t="str">
        <f t="shared" si="7"/>
        <v>0703</v>
      </c>
    </row>
    <row r="246" spans="1:19">
      <c r="A246" t="s">
        <v>4855</v>
      </c>
      <c r="B246" t="s">
        <v>4856</v>
      </c>
      <c r="C246" t="s">
        <v>46</v>
      </c>
      <c r="D246" t="s">
        <v>4857</v>
      </c>
      <c r="E246" t="s">
        <v>2360</v>
      </c>
      <c r="F246" t="s">
        <v>4858</v>
      </c>
      <c r="G246" t="s">
        <v>4859</v>
      </c>
      <c r="H246" t="s">
        <v>4860</v>
      </c>
      <c r="I246" t="s">
        <v>2658</v>
      </c>
      <c r="J246" t="s">
        <v>2793</v>
      </c>
      <c r="K246" t="s">
        <v>2794</v>
      </c>
      <c r="L246" t="s">
        <v>57</v>
      </c>
      <c r="M246" t="s">
        <v>2367</v>
      </c>
      <c r="N246" t="s">
        <v>2859</v>
      </c>
      <c r="O246" t="s">
        <v>2795</v>
      </c>
      <c r="P246" t="s">
        <v>4861</v>
      </c>
      <c r="R246" t="str">
        <f t="shared" si="6"/>
        <v>安丘</v>
      </c>
      <c r="S246" t="str">
        <f t="shared" si="7"/>
        <v>0703</v>
      </c>
    </row>
    <row r="247" spans="1:19">
      <c r="A247" t="s">
        <v>4862</v>
      </c>
      <c r="B247" t="s">
        <v>4863</v>
      </c>
      <c r="C247" t="s">
        <v>46</v>
      </c>
      <c r="D247" t="s">
        <v>4864</v>
      </c>
      <c r="E247" t="s">
        <v>4865</v>
      </c>
      <c r="F247" t="s">
        <v>4866</v>
      </c>
      <c r="G247" t="s">
        <v>4867</v>
      </c>
      <c r="H247" t="s">
        <v>4868</v>
      </c>
      <c r="I247" t="s">
        <v>3904</v>
      </c>
      <c r="J247" t="s">
        <v>4437</v>
      </c>
      <c r="K247" t="s">
        <v>4438</v>
      </c>
      <c r="L247" t="s">
        <v>110</v>
      </c>
      <c r="N247" t="s">
        <v>4869</v>
      </c>
      <c r="O247" t="s">
        <v>4440</v>
      </c>
      <c r="R247" t="str">
        <f t="shared" si="6"/>
        <v>高密</v>
      </c>
      <c r="S247" t="str">
        <f t="shared" si="7"/>
        <v>0703</v>
      </c>
    </row>
    <row r="248" spans="1:19">
      <c r="A248" t="s">
        <v>4870</v>
      </c>
      <c r="B248" t="s">
        <v>4871</v>
      </c>
      <c r="C248" t="s">
        <v>46</v>
      </c>
      <c r="D248" t="s">
        <v>4872</v>
      </c>
      <c r="E248" t="s">
        <v>4873</v>
      </c>
      <c r="F248" t="s">
        <v>4874</v>
      </c>
      <c r="G248" t="s">
        <v>4875</v>
      </c>
      <c r="H248" t="s">
        <v>4876</v>
      </c>
      <c r="I248" t="s">
        <v>2465</v>
      </c>
      <c r="J248" t="s">
        <v>4877</v>
      </c>
      <c r="K248" t="s">
        <v>4878</v>
      </c>
      <c r="L248" t="s">
        <v>76</v>
      </c>
      <c r="M248" t="s">
        <v>2661</v>
      </c>
      <c r="N248" t="s">
        <v>3017</v>
      </c>
      <c r="O248" t="s">
        <v>4879</v>
      </c>
      <c r="P248" t="s">
        <v>4880</v>
      </c>
      <c r="Q248" t="s">
        <v>4881</v>
      </c>
      <c r="R248" t="str">
        <f t="shared" si="6"/>
        <v>奎文</v>
      </c>
      <c r="S248" t="str">
        <f t="shared" si="7"/>
        <v>0703</v>
      </c>
    </row>
    <row r="249" spans="1:19">
      <c r="A249" t="s">
        <v>4882</v>
      </c>
      <c r="B249" t="s">
        <v>4883</v>
      </c>
      <c r="C249" t="s">
        <v>46</v>
      </c>
      <c r="D249" t="s">
        <v>4884</v>
      </c>
      <c r="E249" t="s">
        <v>4885</v>
      </c>
      <c r="F249" t="s">
        <v>4886</v>
      </c>
      <c r="G249" t="s">
        <v>4887</v>
      </c>
      <c r="H249" t="s">
        <v>4888</v>
      </c>
      <c r="I249" t="s">
        <v>2336</v>
      </c>
      <c r="J249" t="s">
        <v>4220</v>
      </c>
      <c r="K249" t="s">
        <v>4221</v>
      </c>
      <c r="L249" t="s">
        <v>47</v>
      </c>
      <c r="M249" t="s">
        <v>3159</v>
      </c>
      <c r="N249" t="s">
        <v>2859</v>
      </c>
      <c r="O249" t="s">
        <v>4223</v>
      </c>
      <c r="P249" t="s">
        <v>4889</v>
      </c>
      <c r="R249" t="str">
        <f t="shared" si="6"/>
        <v>诸城</v>
      </c>
      <c r="S249" t="str">
        <f t="shared" si="7"/>
        <v>0703</v>
      </c>
    </row>
    <row r="250" spans="1:19">
      <c r="A250" t="s">
        <v>4890</v>
      </c>
      <c r="B250" t="s">
        <v>4891</v>
      </c>
      <c r="C250" t="s">
        <v>46</v>
      </c>
      <c r="D250" t="s">
        <v>4892</v>
      </c>
      <c r="E250" t="s">
        <v>2360</v>
      </c>
      <c r="F250" t="s">
        <v>4893</v>
      </c>
      <c r="G250" t="s">
        <v>4894</v>
      </c>
      <c r="H250" t="s">
        <v>4895</v>
      </c>
      <c r="I250" t="s">
        <v>2645</v>
      </c>
      <c r="J250" t="s">
        <v>4792</v>
      </c>
      <c r="K250" t="s">
        <v>4793</v>
      </c>
      <c r="L250" t="s">
        <v>57</v>
      </c>
      <c r="M250" t="s">
        <v>2433</v>
      </c>
      <c r="N250" t="s">
        <v>2421</v>
      </c>
      <c r="O250" t="s">
        <v>4794</v>
      </c>
      <c r="P250" t="s">
        <v>4896</v>
      </c>
      <c r="R250" t="str">
        <f t="shared" si="6"/>
        <v>安丘</v>
      </c>
      <c r="S250" t="str">
        <f t="shared" si="7"/>
        <v>0703</v>
      </c>
    </row>
    <row r="251" spans="1:19">
      <c r="A251" t="s">
        <v>4897</v>
      </c>
      <c r="B251" t="s">
        <v>4898</v>
      </c>
      <c r="C251" t="s">
        <v>46</v>
      </c>
      <c r="D251" t="s">
        <v>4899</v>
      </c>
      <c r="E251" t="s">
        <v>4885</v>
      </c>
      <c r="F251" t="s">
        <v>4900</v>
      </c>
      <c r="G251" t="s">
        <v>4901</v>
      </c>
      <c r="H251" t="s">
        <v>4902</v>
      </c>
      <c r="I251" t="s">
        <v>2336</v>
      </c>
      <c r="J251" t="s">
        <v>4903</v>
      </c>
      <c r="K251" t="s">
        <v>4904</v>
      </c>
      <c r="L251" t="s">
        <v>47</v>
      </c>
      <c r="M251" t="s">
        <v>4905</v>
      </c>
      <c r="O251" t="s">
        <v>4906</v>
      </c>
      <c r="P251" t="s">
        <v>4907</v>
      </c>
      <c r="R251" t="str">
        <f t="shared" si="6"/>
        <v>诸城</v>
      </c>
      <c r="S251" t="str">
        <f t="shared" si="7"/>
        <v>0703</v>
      </c>
    </row>
    <row r="252" spans="1:19">
      <c r="A252" t="s">
        <v>4908</v>
      </c>
      <c r="B252" t="s">
        <v>4909</v>
      </c>
      <c r="C252" t="s">
        <v>46</v>
      </c>
      <c r="D252" t="s">
        <v>4910</v>
      </c>
      <c r="E252" t="s">
        <v>2360</v>
      </c>
      <c r="F252" t="s">
        <v>4911</v>
      </c>
      <c r="G252" t="s">
        <v>4912</v>
      </c>
      <c r="H252" t="s">
        <v>4913</v>
      </c>
      <c r="I252" t="s">
        <v>2350</v>
      </c>
      <c r="J252" t="s">
        <v>4914</v>
      </c>
      <c r="K252" t="s">
        <v>4915</v>
      </c>
      <c r="L252" t="s">
        <v>676</v>
      </c>
      <c r="M252" t="s">
        <v>3471</v>
      </c>
      <c r="N252" t="s">
        <v>2816</v>
      </c>
      <c r="O252" t="s">
        <v>4916</v>
      </c>
      <c r="P252" t="s">
        <v>4917</v>
      </c>
      <c r="R252" t="str">
        <f t="shared" si="6"/>
        <v>昌乐</v>
      </c>
      <c r="S252" t="str">
        <f t="shared" si="7"/>
        <v>0703</v>
      </c>
    </row>
    <row r="253" spans="1:19">
      <c r="A253" t="s">
        <v>4918</v>
      </c>
      <c r="B253" t="s">
        <v>4919</v>
      </c>
      <c r="C253" t="s">
        <v>46</v>
      </c>
      <c r="D253" t="s">
        <v>4920</v>
      </c>
      <c r="E253" t="s">
        <v>2801</v>
      </c>
      <c r="F253" t="s">
        <v>4921</v>
      </c>
      <c r="G253" t="s">
        <v>4922</v>
      </c>
      <c r="H253" t="s">
        <v>4923</v>
      </c>
      <c r="I253" t="s">
        <v>2336</v>
      </c>
      <c r="J253" t="s">
        <v>2994</v>
      </c>
      <c r="K253" t="s">
        <v>2995</v>
      </c>
      <c r="L253" t="s">
        <v>128</v>
      </c>
      <c r="M253" t="s">
        <v>2996</v>
      </c>
      <c r="N253" t="s">
        <v>2859</v>
      </c>
      <c r="O253" t="s">
        <v>2997</v>
      </c>
      <c r="R253" t="str">
        <f t="shared" si="6"/>
        <v>寿光</v>
      </c>
      <c r="S253" t="str">
        <f t="shared" si="7"/>
        <v>0703</v>
      </c>
    </row>
    <row r="254" spans="1:19">
      <c r="A254" t="s">
        <v>4924</v>
      </c>
      <c r="B254" t="s">
        <v>4925</v>
      </c>
      <c r="C254" t="s">
        <v>46</v>
      </c>
      <c r="D254" t="s">
        <v>4926</v>
      </c>
      <c r="E254" t="s">
        <v>2360</v>
      </c>
      <c r="F254" t="s">
        <v>4927</v>
      </c>
      <c r="G254" t="s">
        <v>4928</v>
      </c>
      <c r="H254" t="s">
        <v>4929</v>
      </c>
      <c r="I254" t="s">
        <v>2645</v>
      </c>
      <c r="J254" t="s">
        <v>2646</v>
      </c>
      <c r="K254" t="s">
        <v>2647</v>
      </c>
      <c r="L254" t="s">
        <v>128</v>
      </c>
      <c r="M254" t="s">
        <v>2648</v>
      </c>
      <c r="N254" t="s">
        <v>2480</v>
      </c>
      <c r="O254" t="s">
        <v>2650</v>
      </c>
      <c r="P254" t="s">
        <v>4930</v>
      </c>
      <c r="R254" t="str">
        <f t="shared" si="6"/>
        <v>寿光</v>
      </c>
      <c r="S254" t="str">
        <f t="shared" si="7"/>
        <v>0703</v>
      </c>
    </row>
    <row r="255" spans="1:19">
      <c r="A255" t="s">
        <v>4931</v>
      </c>
      <c r="B255" t="s">
        <v>4932</v>
      </c>
      <c r="C255" t="s">
        <v>46</v>
      </c>
      <c r="D255" t="s">
        <v>4933</v>
      </c>
      <c r="E255" t="s">
        <v>4934</v>
      </c>
      <c r="F255" t="s">
        <v>4935</v>
      </c>
      <c r="G255" t="s">
        <v>4936</v>
      </c>
      <c r="H255" t="s">
        <v>4937</v>
      </c>
      <c r="I255" t="s">
        <v>2350</v>
      </c>
      <c r="J255" t="s">
        <v>4938</v>
      </c>
      <c r="K255" t="s">
        <v>4939</v>
      </c>
      <c r="L255" t="s">
        <v>128</v>
      </c>
      <c r="M255" t="s">
        <v>2720</v>
      </c>
      <c r="N255" t="s">
        <v>2354</v>
      </c>
      <c r="O255" t="s">
        <v>4940</v>
      </c>
      <c r="P255" t="s">
        <v>4941</v>
      </c>
      <c r="R255" t="str">
        <f t="shared" si="6"/>
        <v>寿光</v>
      </c>
      <c r="S255" t="str">
        <f t="shared" si="7"/>
        <v>0703</v>
      </c>
    </row>
    <row r="256" spans="1:19">
      <c r="A256" t="s">
        <v>4942</v>
      </c>
      <c r="B256" t="s">
        <v>4943</v>
      </c>
      <c r="C256" t="s">
        <v>46</v>
      </c>
      <c r="D256" t="s">
        <v>4944</v>
      </c>
      <c r="E256" t="s">
        <v>2360</v>
      </c>
      <c r="F256" t="s">
        <v>4945</v>
      </c>
      <c r="G256" t="s">
        <v>4946</v>
      </c>
      <c r="H256" t="s">
        <v>4947</v>
      </c>
      <c r="I256" t="s">
        <v>2465</v>
      </c>
      <c r="J256" t="s">
        <v>3305</v>
      </c>
      <c r="K256" t="s">
        <v>3306</v>
      </c>
      <c r="L256" t="s">
        <v>47</v>
      </c>
      <c r="M256" t="s">
        <v>3159</v>
      </c>
      <c r="N256" t="s">
        <v>2340</v>
      </c>
      <c r="O256" t="s">
        <v>3308</v>
      </c>
      <c r="P256" t="s">
        <v>4948</v>
      </c>
      <c r="Q256" t="s">
        <v>4949</v>
      </c>
      <c r="R256" t="str">
        <f t="shared" si="6"/>
        <v>诸城</v>
      </c>
      <c r="S256" t="str">
        <f t="shared" si="7"/>
        <v>0703</v>
      </c>
    </row>
    <row r="257" spans="1:19">
      <c r="A257" t="s">
        <v>4950</v>
      </c>
      <c r="B257" t="s">
        <v>4951</v>
      </c>
      <c r="C257" t="s">
        <v>46</v>
      </c>
      <c r="D257" t="s">
        <v>4952</v>
      </c>
      <c r="E257" t="s">
        <v>4953</v>
      </c>
      <c r="F257" t="s">
        <v>4954</v>
      </c>
      <c r="G257" t="s">
        <v>4955</v>
      </c>
      <c r="H257" t="s">
        <v>4956</v>
      </c>
      <c r="I257" t="s">
        <v>2350</v>
      </c>
      <c r="J257" t="s">
        <v>4957</v>
      </c>
      <c r="K257" t="s">
        <v>4958</v>
      </c>
      <c r="L257" t="s">
        <v>137</v>
      </c>
      <c r="M257" t="s">
        <v>4959</v>
      </c>
      <c r="N257" t="s">
        <v>2421</v>
      </c>
      <c r="O257" t="s">
        <v>4960</v>
      </c>
      <c r="P257" t="s">
        <v>4961</v>
      </c>
      <c r="R257" t="str">
        <f t="shared" ref="R257:R320" si="8">IF(OR(LEFT(L257,2)="高新"),"奎文",IF(LEFT(L257,2)="峡山","坊子",IF(LEFT(L257,2)="滨海","寒亭",LEFT(L257,2))))</f>
        <v>青州</v>
      </c>
      <c r="S257" t="str">
        <f t="shared" ref="S257:S320" si="9">TEXT(B257,"mmdd")</f>
        <v>0703</v>
      </c>
    </row>
    <row r="258" spans="1:19">
      <c r="A258" t="s">
        <v>4962</v>
      </c>
      <c r="B258" t="s">
        <v>4963</v>
      </c>
      <c r="C258" t="s">
        <v>46</v>
      </c>
      <c r="D258" t="s">
        <v>4964</v>
      </c>
      <c r="E258" t="s">
        <v>2360</v>
      </c>
      <c r="F258" t="s">
        <v>4965</v>
      </c>
      <c r="G258" t="s">
        <v>4966</v>
      </c>
      <c r="H258" t="s">
        <v>4967</v>
      </c>
      <c r="I258" t="s">
        <v>2364</v>
      </c>
      <c r="J258" t="s">
        <v>4968</v>
      </c>
      <c r="K258" t="s">
        <v>4969</v>
      </c>
      <c r="L258" t="s">
        <v>76</v>
      </c>
      <c r="M258" t="s">
        <v>2528</v>
      </c>
      <c r="N258" t="s">
        <v>3307</v>
      </c>
      <c r="O258" t="s">
        <v>4970</v>
      </c>
      <c r="P258" t="s">
        <v>4971</v>
      </c>
      <c r="R258" t="str">
        <f t="shared" si="8"/>
        <v>奎文</v>
      </c>
      <c r="S258" t="str">
        <f t="shared" si="9"/>
        <v>0703</v>
      </c>
    </row>
    <row r="259" spans="1:19">
      <c r="A259" t="s">
        <v>4972</v>
      </c>
      <c r="B259" t="s">
        <v>4973</v>
      </c>
      <c r="C259" t="s">
        <v>46</v>
      </c>
      <c r="D259" t="s">
        <v>4974</v>
      </c>
      <c r="E259" t="s">
        <v>2360</v>
      </c>
      <c r="F259" t="s">
        <v>4975</v>
      </c>
      <c r="G259" t="s">
        <v>4976</v>
      </c>
      <c r="H259" t="s">
        <v>4977</v>
      </c>
      <c r="I259" t="s">
        <v>2364</v>
      </c>
      <c r="J259" t="s">
        <v>4978</v>
      </c>
      <c r="K259" t="s">
        <v>4979</v>
      </c>
      <c r="L259" t="s">
        <v>101</v>
      </c>
      <c r="M259" t="s">
        <v>4459</v>
      </c>
      <c r="N259" t="s">
        <v>4222</v>
      </c>
      <c r="O259" t="s">
        <v>4980</v>
      </c>
      <c r="P259" t="s">
        <v>4981</v>
      </c>
      <c r="R259" t="str">
        <f t="shared" si="8"/>
        <v>潍城</v>
      </c>
      <c r="S259" t="str">
        <f t="shared" si="9"/>
        <v>0703</v>
      </c>
    </row>
    <row r="260" spans="1:19">
      <c r="A260" t="s">
        <v>4982</v>
      </c>
      <c r="B260" t="s">
        <v>4973</v>
      </c>
      <c r="C260" t="s">
        <v>46</v>
      </c>
      <c r="D260" t="s">
        <v>4983</v>
      </c>
      <c r="E260" t="s">
        <v>2360</v>
      </c>
      <c r="F260" t="s">
        <v>4984</v>
      </c>
      <c r="G260" t="s">
        <v>4985</v>
      </c>
      <c r="H260" t="s">
        <v>4986</v>
      </c>
      <c r="I260" t="s">
        <v>2645</v>
      </c>
      <c r="J260" t="s">
        <v>4987</v>
      </c>
      <c r="K260" t="s">
        <v>4988</v>
      </c>
      <c r="L260" t="s">
        <v>57</v>
      </c>
      <c r="M260" t="s">
        <v>2838</v>
      </c>
      <c r="N260" t="s">
        <v>2354</v>
      </c>
      <c r="O260" t="s">
        <v>4989</v>
      </c>
      <c r="P260" t="s">
        <v>4990</v>
      </c>
      <c r="R260" t="str">
        <f t="shared" si="8"/>
        <v>安丘</v>
      </c>
      <c r="S260" t="str">
        <f t="shared" si="9"/>
        <v>0703</v>
      </c>
    </row>
    <row r="261" spans="1:19">
      <c r="A261" t="s">
        <v>4991</v>
      </c>
      <c r="B261" t="s">
        <v>4990</v>
      </c>
      <c r="C261" t="s">
        <v>46</v>
      </c>
      <c r="D261" t="s">
        <v>4992</v>
      </c>
      <c r="E261" t="s">
        <v>4993</v>
      </c>
      <c r="F261" t="s">
        <v>4994</v>
      </c>
      <c r="G261" t="s">
        <v>4995</v>
      </c>
      <c r="H261" t="s">
        <v>4996</v>
      </c>
      <c r="I261" t="s">
        <v>2645</v>
      </c>
      <c r="J261" t="s">
        <v>2946</v>
      </c>
      <c r="K261" t="s">
        <v>2947</v>
      </c>
      <c r="L261" t="s">
        <v>57</v>
      </c>
      <c r="M261" t="s">
        <v>2552</v>
      </c>
      <c r="N261" t="s">
        <v>2480</v>
      </c>
      <c r="O261" t="s">
        <v>2948</v>
      </c>
      <c r="P261" t="s">
        <v>4997</v>
      </c>
      <c r="R261" t="str">
        <f t="shared" si="8"/>
        <v>安丘</v>
      </c>
      <c r="S261" t="str">
        <f t="shared" si="9"/>
        <v>0703</v>
      </c>
    </row>
    <row r="262" spans="1:19">
      <c r="A262" t="s">
        <v>4998</v>
      </c>
      <c r="B262" t="s">
        <v>4999</v>
      </c>
      <c r="C262" t="s">
        <v>46</v>
      </c>
      <c r="D262" t="s">
        <v>5000</v>
      </c>
      <c r="E262" t="s">
        <v>5001</v>
      </c>
      <c r="F262" t="s">
        <v>5002</v>
      </c>
      <c r="G262" t="s">
        <v>5003</v>
      </c>
      <c r="H262" t="s">
        <v>5004</v>
      </c>
      <c r="I262" t="s">
        <v>2336</v>
      </c>
      <c r="J262" t="s">
        <v>4447</v>
      </c>
      <c r="K262" t="s">
        <v>4448</v>
      </c>
      <c r="L262" t="s">
        <v>128</v>
      </c>
      <c r="M262" t="s">
        <v>3952</v>
      </c>
      <c r="N262" t="s">
        <v>2340</v>
      </c>
      <c r="O262" t="s">
        <v>4449</v>
      </c>
      <c r="P262" t="s">
        <v>5005</v>
      </c>
      <c r="R262" t="str">
        <f t="shared" si="8"/>
        <v>寿光</v>
      </c>
      <c r="S262" t="str">
        <f t="shared" si="9"/>
        <v>0703</v>
      </c>
    </row>
    <row r="263" spans="1:19">
      <c r="A263" t="s">
        <v>5006</v>
      </c>
      <c r="B263" t="s">
        <v>5007</v>
      </c>
      <c r="C263" t="s">
        <v>46</v>
      </c>
      <c r="D263" t="s">
        <v>5008</v>
      </c>
      <c r="E263" t="s">
        <v>5009</v>
      </c>
      <c r="F263" t="s">
        <v>5010</v>
      </c>
      <c r="G263" t="s">
        <v>5011</v>
      </c>
      <c r="H263" t="s">
        <v>5012</v>
      </c>
      <c r="I263" t="s">
        <v>2364</v>
      </c>
      <c r="J263" t="s">
        <v>4957</v>
      </c>
      <c r="K263" t="s">
        <v>4958</v>
      </c>
      <c r="L263" t="s">
        <v>137</v>
      </c>
      <c r="M263" t="s">
        <v>4959</v>
      </c>
      <c r="N263" t="s">
        <v>5013</v>
      </c>
      <c r="O263" t="s">
        <v>4960</v>
      </c>
      <c r="R263" t="str">
        <f t="shared" si="8"/>
        <v>青州</v>
      </c>
      <c r="S263" t="str">
        <f t="shared" si="9"/>
        <v>0703</v>
      </c>
    </row>
    <row r="264" spans="1:19">
      <c r="A264" t="s">
        <v>5014</v>
      </c>
      <c r="B264" t="s">
        <v>5015</v>
      </c>
      <c r="C264" t="s">
        <v>46</v>
      </c>
      <c r="D264" t="s">
        <v>5016</v>
      </c>
      <c r="E264" t="s">
        <v>2360</v>
      </c>
      <c r="F264" t="s">
        <v>5017</v>
      </c>
      <c r="G264" t="s">
        <v>5018</v>
      </c>
      <c r="H264" t="s">
        <v>5019</v>
      </c>
      <c r="I264" t="s">
        <v>5020</v>
      </c>
      <c r="J264" t="s">
        <v>5021</v>
      </c>
      <c r="K264" t="s">
        <v>5022</v>
      </c>
      <c r="L264" t="s">
        <v>119</v>
      </c>
      <c r="M264" t="s">
        <v>4071</v>
      </c>
      <c r="N264" t="s">
        <v>2368</v>
      </c>
      <c r="O264" t="s">
        <v>5023</v>
      </c>
      <c r="P264" t="s">
        <v>5024</v>
      </c>
      <c r="Q264" t="s">
        <v>5025</v>
      </c>
      <c r="R264" t="str">
        <f t="shared" si="8"/>
        <v>寒亭</v>
      </c>
      <c r="S264" t="str">
        <f t="shared" si="9"/>
        <v>0703</v>
      </c>
    </row>
    <row r="265" spans="1:19">
      <c r="A265" t="s">
        <v>5026</v>
      </c>
      <c r="B265" t="s">
        <v>5027</v>
      </c>
      <c r="C265" t="s">
        <v>46</v>
      </c>
      <c r="D265" t="s">
        <v>5028</v>
      </c>
      <c r="E265" t="s">
        <v>2360</v>
      </c>
      <c r="F265" t="s">
        <v>5029</v>
      </c>
      <c r="G265" t="s">
        <v>5030</v>
      </c>
      <c r="H265" t="s">
        <v>5031</v>
      </c>
      <c r="I265" t="s">
        <v>2364</v>
      </c>
      <c r="J265" t="s">
        <v>4801</v>
      </c>
      <c r="K265" t="s">
        <v>4802</v>
      </c>
      <c r="L265" t="s">
        <v>76</v>
      </c>
      <c r="M265" t="s">
        <v>2528</v>
      </c>
      <c r="N265" t="s">
        <v>3277</v>
      </c>
      <c r="O265" t="s">
        <v>4803</v>
      </c>
      <c r="P265" t="s">
        <v>5032</v>
      </c>
      <c r="Q265" t="s">
        <v>5033</v>
      </c>
      <c r="R265" t="str">
        <f t="shared" si="8"/>
        <v>奎文</v>
      </c>
      <c r="S265" t="str">
        <f t="shared" si="9"/>
        <v>0703</v>
      </c>
    </row>
    <row r="266" spans="1:19">
      <c r="A266" t="s">
        <v>5034</v>
      </c>
      <c r="B266" t="s">
        <v>5035</v>
      </c>
      <c r="C266" t="s">
        <v>46</v>
      </c>
      <c r="D266" t="s">
        <v>5036</v>
      </c>
      <c r="E266" t="s">
        <v>2801</v>
      </c>
      <c r="F266" t="s">
        <v>5037</v>
      </c>
      <c r="G266" t="s">
        <v>5038</v>
      </c>
      <c r="H266" t="s">
        <v>5039</v>
      </c>
      <c r="I266" t="s">
        <v>2336</v>
      </c>
      <c r="J266" t="s">
        <v>5040</v>
      </c>
      <c r="K266" t="s">
        <v>5041</v>
      </c>
      <c r="L266" t="s">
        <v>146</v>
      </c>
      <c r="M266" t="s">
        <v>2420</v>
      </c>
      <c r="N266" t="s">
        <v>2859</v>
      </c>
      <c r="O266" t="s">
        <v>5042</v>
      </c>
      <c r="P266" t="s">
        <v>5043</v>
      </c>
      <c r="R266" t="str">
        <f t="shared" si="8"/>
        <v>临朐</v>
      </c>
      <c r="S266" t="str">
        <f t="shared" si="9"/>
        <v>0703</v>
      </c>
    </row>
    <row r="267" spans="1:19">
      <c r="A267" t="s">
        <v>5044</v>
      </c>
      <c r="B267" t="s">
        <v>5045</v>
      </c>
      <c r="C267" t="s">
        <v>46</v>
      </c>
      <c r="D267" t="s">
        <v>5046</v>
      </c>
      <c r="E267" t="s">
        <v>5047</v>
      </c>
      <c r="F267" t="s">
        <v>5048</v>
      </c>
      <c r="G267" t="s">
        <v>5049</v>
      </c>
      <c r="H267" t="s">
        <v>5050</v>
      </c>
      <c r="I267" t="s">
        <v>2645</v>
      </c>
      <c r="J267" t="s">
        <v>2994</v>
      </c>
      <c r="K267" t="s">
        <v>2995</v>
      </c>
      <c r="L267" t="s">
        <v>128</v>
      </c>
      <c r="M267" t="s">
        <v>2996</v>
      </c>
      <c r="N267" t="s">
        <v>2859</v>
      </c>
      <c r="O267" t="s">
        <v>2997</v>
      </c>
      <c r="P267" t="s">
        <v>5051</v>
      </c>
      <c r="R267" t="str">
        <f t="shared" si="8"/>
        <v>寿光</v>
      </c>
      <c r="S267" t="str">
        <f t="shared" si="9"/>
        <v>0703</v>
      </c>
    </row>
    <row r="268" spans="1:19">
      <c r="A268" t="s">
        <v>5052</v>
      </c>
      <c r="B268" t="s">
        <v>5053</v>
      </c>
      <c r="C268" t="s">
        <v>46</v>
      </c>
      <c r="D268" t="s">
        <v>5054</v>
      </c>
      <c r="E268" t="s">
        <v>2360</v>
      </c>
      <c r="F268" t="s">
        <v>5055</v>
      </c>
      <c r="G268" t="s">
        <v>5056</v>
      </c>
      <c r="H268" t="s">
        <v>5057</v>
      </c>
      <c r="I268" t="s">
        <v>2350</v>
      </c>
      <c r="J268" t="s">
        <v>5058</v>
      </c>
      <c r="K268" t="s">
        <v>5059</v>
      </c>
      <c r="L268" t="s">
        <v>137</v>
      </c>
      <c r="M268" t="s">
        <v>3940</v>
      </c>
      <c r="N268" t="s">
        <v>4647</v>
      </c>
      <c r="O268" t="s">
        <v>5060</v>
      </c>
      <c r="P268" t="s">
        <v>5061</v>
      </c>
      <c r="Q268" t="s">
        <v>5062</v>
      </c>
      <c r="R268" t="str">
        <f t="shared" si="8"/>
        <v>青州</v>
      </c>
      <c r="S268" t="str">
        <f t="shared" si="9"/>
        <v>0703</v>
      </c>
    </row>
    <row r="269" spans="1:19">
      <c r="A269" t="s">
        <v>5063</v>
      </c>
      <c r="B269" t="s">
        <v>5064</v>
      </c>
      <c r="C269" t="s">
        <v>46</v>
      </c>
      <c r="D269" t="s">
        <v>5065</v>
      </c>
      <c r="E269" t="s">
        <v>5066</v>
      </c>
      <c r="F269" t="s">
        <v>5067</v>
      </c>
      <c r="G269" t="s">
        <v>5068</v>
      </c>
      <c r="H269" t="s">
        <v>5069</v>
      </c>
      <c r="I269" t="s">
        <v>2350</v>
      </c>
      <c r="J269" t="s">
        <v>2478</v>
      </c>
      <c r="K269" t="s">
        <v>2479</v>
      </c>
      <c r="L269" t="s">
        <v>146</v>
      </c>
      <c r="M269" t="s">
        <v>2420</v>
      </c>
      <c r="N269" t="s">
        <v>2421</v>
      </c>
      <c r="O269" t="s">
        <v>2481</v>
      </c>
      <c r="P269" t="s">
        <v>5070</v>
      </c>
      <c r="R269" t="str">
        <f t="shared" si="8"/>
        <v>临朐</v>
      </c>
      <c r="S269" t="str">
        <f t="shared" si="9"/>
        <v>0703</v>
      </c>
    </row>
    <row r="270" spans="1:19">
      <c r="A270" t="s">
        <v>5071</v>
      </c>
      <c r="B270" t="s">
        <v>5072</v>
      </c>
      <c r="C270" t="s">
        <v>46</v>
      </c>
      <c r="D270" t="s">
        <v>5073</v>
      </c>
      <c r="E270" t="s">
        <v>2360</v>
      </c>
      <c r="F270" t="s">
        <v>5074</v>
      </c>
      <c r="G270" t="s">
        <v>5075</v>
      </c>
      <c r="H270" t="s">
        <v>5076</v>
      </c>
      <c r="I270" t="s">
        <v>2350</v>
      </c>
      <c r="J270" t="s">
        <v>3938</v>
      </c>
      <c r="K270" t="s">
        <v>3939</v>
      </c>
      <c r="L270" t="s">
        <v>137</v>
      </c>
      <c r="M270" t="s">
        <v>3940</v>
      </c>
      <c r="N270" t="s">
        <v>2480</v>
      </c>
      <c r="O270" t="s">
        <v>3941</v>
      </c>
      <c r="P270" t="s">
        <v>5077</v>
      </c>
      <c r="Q270" t="s">
        <v>5078</v>
      </c>
      <c r="R270" t="str">
        <f t="shared" si="8"/>
        <v>青州</v>
      </c>
      <c r="S270" t="str">
        <f t="shared" si="9"/>
        <v>0703</v>
      </c>
    </row>
    <row r="271" spans="1:19">
      <c r="A271" t="s">
        <v>5079</v>
      </c>
      <c r="B271" t="s">
        <v>5080</v>
      </c>
      <c r="C271" t="s">
        <v>46</v>
      </c>
      <c r="D271" t="s">
        <v>5081</v>
      </c>
      <c r="E271" t="s">
        <v>2801</v>
      </c>
      <c r="F271" t="s">
        <v>5082</v>
      </c>
      <c r="G271" t="s">
        <v>5083</v>
      </c>
      <c r="H271" t="s">
        <v>5084</v>
      </c>
      <c r="I271" t="s">
        <v>2336</v>
      </c>
      <c r="J271" t="s">
        <v>5085</v>
      </c>
      <c r="K271" t="s">
        <v>5086</v>
      </c>
      <c r="L271" t="s">
        <v>119</v>
      </c>
      <c r="M271" t="s">
        <v>4168</v>
      </c>
      <c r="N271" t="s">
        <v>3499</v>
      </c>
      <c r="O271" t="s">
        <v>5087</v>
      </c>
      <c r="P271" t="s">
        <v>5088</v>
      </c>
      <c r="R271" t="str">
        <f t="shared" si="8"/>
        <v>寒亭</v>
      </c>
      <c r="S271" t="str">
        <f t="shared" si="9"/>
        <v>0703</v>
      </c>
    </row>
    <row r="272" spans="1:19">
      <c r="A272" t="s">
        <v>5089</v>
      </c>
      <c r="B272" t="s">
        <v>5090</v>
      </c>
      <c r="C272" t="s">
        <v>46</v>
      </c>
      <c r="D272" t="s">
        <v>5091</v>
      </c>
      <c r="E272" t="s">
        <v>2360</v>
      </c>
      <c r="F272" t="s">
        <v>5092</v>
      </c>
      <c r="G272" t="s">
        <v>5093</v>
      </c>
      <c r="H272" t="s">
        <v>5094</v>
      </c>
      <c r="I272" t="s">
        <v>2586</v>
      </c>
      <c r="J272" t="s">
        <v>5095</v>
      </c>
      <c r="K272" t="s">
        <v>5096</v>
      </c>
      <c r="L272" t="s">
        <v>676</v>
      </c>
      <c r="M272" t="s">
        <v>3471</v>
      </c>
      <c r="N272" t="s">
        <v>2816</v>
      </c>
      <c r="O272" t="s">
        <v>5097</v>
      </c>
      <c r="P272" t="s">
        <v>5098</v>
      </c>
      <c r="Q272" t="s">
        <v>5099</v>
      </c>
      <c r="R272" t="str">
        <f t="shared" si="8"/>
        <v>昌乐</v>
      </c>
      <c r="S272" t="str">
        <f t="shared" si="9"/>
        <v>0703</v>
      </c>
    </row>
    <row r="273" spans="1:19">
      <c r="A273" t="s">
        <v>5100</v>
      </c>
      <c r="B273" t="s">
        <v>5101</v>
      </c>
      <c r="C273" t="s">
        <v>46</v>
      </c>
      <c r="D273" t="s">
        <v>5102</v>
      </c>
      <c r="E273" t="s">
        <v>2360</v>
      </c>
      <c r="F273" t="s">
        <v>5103</v>
      </c>
      <c r="G273" t="s">
        <v>5104</v>
      </c>
      <c r="H273" t="s">
        <v>5105</v>
      </c>
      <c r="I273" t="s">
        <v>2378</v>
      </c>
      <c r="J273" t="s">
        <v>3905</v>
      </c>
      <c r="K273" t="s">
        <v>3906</v>
      </c>
      <c r="L273" t="s">
        <v>67</v>
      </c>
      <c r="M273" t="s">
        <v>2958</v>
      </c>
      <c r="O273" t="s">
        <v>3908</v>
      </c>
      <c r="R273" t="str">
        <f t="shared" si="8"/>
        <v>昌邑</v>
      </c>
      <c r="S273" t="str">
        <f t="shared" si="9"/>
        <v>0703</v>
      </c>
    </row>
    <row r="274" spans="1:19">
      <c r="A274" t="s">
        <v>5106</v>
      </c>
      <c r="B274" t="s">
        <v>5107</v>
      </c>
      <c r="C274" t="s">
        <v>46</v>
      </c>
      <c r="D274" t="s">
        <v>5108</v>
      </c>
      <c r="E274" t="s">
        <v>2360</v>
      </c>
      <c r="F274" t="s">
        <v>5109</v>
      </c>
      <c r="G274" t="s">
        <v>5110</v>
      </c>
      <c r="H274" t="s">
        <v>5111</v>
      </c>
      <c r="I274" t="s">
        <v>5112</v>
      </c>
      <c r="J274" t="s">
        <v>4705</v>
      </c>
      <c r="K274" t="s">
        <v>4706</v>
      </c>
      <c r="L274" t="s">
        <v>101</v>
      </c>
      <c r="M274" t="s">
        <v>4459</v>
      </c>
      <c r="N274" t="s">
        <v>2721</v>
      </c>
      <c r="O274" t="s">
        <v>4707</v>
      </c>
      <c r="P274" t="s">
        <v>5113</v>
      </c>
      <c r="Q274" t="s">
        <v>5114</v>
      </c>
      <c r="R274" t="str">
        <f t="shared" si="8"/>
        <v>潍城</v>
      </c>
      <c r="S274" t="str">
        <f t="shared" si="9"/>
        <v>0703</v>
      </c>
    </row>
    <row r="275" spans="1:19">
      <c r="A275" t="s">
        <v>5115</v>
      </c>
      <c r="B275" t="s">
        <v>5116</v>
      </c>
      <c r="C275" t="s">
        <v>46</v>
      </c>
      <c r="D275" t="s">
        <v>5117</v>
      </c>
      <c r="E275" t="s">
        <v>2801</v>
      </c>
      <c r="F275" t="s">
        <v>5118</v>
      </c>
      <c r="G275" t="s">
        <v>5119</v>
      </c>
      <c r="H275" t="s">
        <v>5120</v>
      </c>
      <c r="I275" t="s">
        <v>2336</v>
      </c>
      <c r="J275" t="s">
        <v>3651</v>
      </c>
      <c r="K275" t="s">
        <v>3652</v>
      </c>
      <c r="L275" t="s">
        <v>128</v>
      </c>
      <c r="M275" t="s">
        <v>3653</v>
      </c>
      <c r="O275" t="s">
        <v>3654</v>
      </c>
      <c r="P275" t="s">
        <v>5121</v>
      </c>
      <c r="R275" t="str">
        <f t="shared" si="8"/>
        <v>寿光</v>
      </c>
      <c r="S275" t="str">
        <f t="shared" si="9"/>
        <v>0703</v>
      </c>
    </row>
    <row r="276" spans="1:19">
      <c r="A276" t="s">
        <v>5122</v>
      </c>
      <c r="B276" t="s">
        <v>5123</v>
      </c>
      <c r="C276" t="s">
        <v>46</v>
      </c>
      <c r="D276" t="s">
        <v>5124</v>
      </c>
      <c r="E276" t="s">
        <v>2346</v>
      </c>
      <c r="F276" t="s">
        <v>5125</v>
      </c>
      <c r="G276" t="s">
        <v>5126</v>
      </c>
      <c r="H276" t="s">
        <v>5127</v>
      </c>
      <c r="I276" t="s">
        <v>2350</v>
      </c>
      <c r="J276" t="s">
        <v>5128</v>
      </c>
      <c r="K276" t="s">
        <v>5129</v>
      </c>
      <c r="L276" t="s">
        <v>67</v>
      </c>
      <c r="M276" t="s">
        <v>3706</v>
      </c>
      <c r="N276" t="s">
        <v>2785</v>
      </c>
      <c r="O276" t="s">
        <v>5130</v>
      </c>
      <c r="P276" t="s">
        <v>5131</v>
      </c>
      <c r="R276" t="str">
        <f t="shared" si="8"/>
        <v>昌邑</v>
      </c>
      <c r="S276" t="str">
        <f t="shared" si="9"/>
        <v>0703</v>
      </c>
    </row>
    <row r="277" spans="1:19">
      <c r="A277" t="s">
        <v>5132</v>
      </c>
      <c r="B277" t="s">
        <v>5133</v>
      </c>
      <c r="C277" t="s">
        <v>46</v>
      </c>
      <c r="D277" t="s">
        <v>5134</v>
      </c>
      <c r="E277" t="s">
        <v>5135</v>
      </c>
      <c r="F277" t="s">
        <v>5136</v>
      </c>
      <c r="G277" t="s">
        <v>5137</v>
      </c>
      <c r="H277" t="s">
        <v>5138</v>
      </c>
      <c r="I277" t="s">
        <v>2378</v>
      </c>
      <c r="J277" t="s">
        <v>5139</v>
      </c>
      <c r="K277" t="s">
        <v>5140</v>
      </c>
      <c r="L277" t="s">
        <v>128</v>
      </c>
      <c r="M277" t="s">
        <v>2890</v>
      </c>
      <c r="N277" t="s">
        <v>3554</v>
      </c>
      <c r="O277" t="s">
        <v>5141</v>
      </c>
      <c r="P277" t="s">
        <v>5142</v>
      </c>
      <c r="R277" t="str">
        <f t="shared" si="8"/>
        <v>寿光</v>
      </c>
      <c r="S277" t="str">
        <f t="shared" si="9"/>
        <v>0703</v>
      </c>
    </row>
    <row r="278" spans="1:19">
      <c r="A278" t="s">
        <v>5143</v>
      </c>
      <c r="B278" t="s">
        <v>5144</v>
      </c>
      <c r="C278" t="s">
        <v>46</v>
      </c>
      <c r="D278" t="s">
        <v>5145</v>
      </c>
      <c r="E278" t="s">
        <v>2360</v>
      </c>
      <c r="F278" t="s">
        <v>5146</v>
      </c>
      <c r="G278" t="s">
        <v>5147</v>
      </c>
      <c r="H278" t="s">
        <v>5148</v>
      </c>
      <c r="I278" t="s">
        <v>2350</v>
      </c>
      <c r="J278" t="s">
        <v>2365</v>
      </c>
      <c r="K278" t="s">
        <v>2366</v>
      </c>
      <c r="L278" t="s">
        <v>57</v>
      </c>
      <c r="M278" t="s">
        <v>2367</v>
      </c>
      <c r="N278" t="s">
        <v>2421</v>
      </c>
      <c r="O278" t="s">
        <v>2369</v>
      </c>
      <c r="P278" t="s">
        <v>5149</v>
      </c>
      <c r="R278" t="str">
        <f t="shared" si="8"/>
        <v>安丘</v>
      </c>
      <c r="S278" t="str">
        <f t="shared" si="9"/>
        <v>0703</v>
      </c>
    </row>
    <row r="279" spans="1:19">
      <c r="A279" t="s">
        <v>5150</v>
      </c>
      <c r="B279" t="s">
        <v>5151</v>
      </c>
      <c r="C279" t="s">
        <v>46</v>
      </c>
      <c r="D279" t="s">
        <v>5152</v>
      </c>
      <c r="E279" t="s">
        <v>4865</v>
      </c>
      <c r="F279" t="s">
        <v>5153</v>
      </c>
      <c r="G279" t="s">
        <v>5154</v>
      </c>
      <c r="H279" t="s">
        <v>5155</v>
      </c>
      <c r="I279" t="s">
        <v>2645</v>
      </c>
      <c r="J279" t="s">
        <v>5156</v>
      </c>
      <c r="K279" t="s">
        <v>5157</v>
      </c>
      <c r="L279" t="s">
        <v>67</v>
      </c>
      <c r="M279" t="s">
        <v>3706</v>
      </c>
      <c r="N279" t="s">
        <v>3907</v>
      </c>
      <c r="O279" t="s">
        <v>5158</v>
      </c>
      <c r="P279" t="s">
        <v>5159</v>
      </c>
      <c r="R279" t="str">
        <f t="shared" si="8"/>
        <v>昌邑</v>
      </c>
      <c r="S279" t="str">
        <f t="shared" si="9"/>
        <v>0703</v>
      </c>
    </row>
    <row r="280" spans="1:19">
      <c r="A280" t="s">
        <v>5160</v>
      </c>
      <c r="B280" t="s">
        <v>5161</v>
      </c>
      <c r="C280" t="s">
        <v>46</v>
      </c>
      <c r="D280" t="s">
        <v>5162</v>
      </c>
      <c r="E280" t="s">
        <v>2801</v>
      </c>
      <c r="F280" t="s">
        <v>5163</v>
      </c>
      <c r="G280" t="s">
        <v>5164</v>
      </c>
      <c r="H280" t="s">
        <v>5165</v>
      </c>
      <c r="I280" t="s">
        <v>2336</v>
      </c>
      <c r="J280" t="s">
        <v>2994</v>
      </c>
      <c r="K280" t="s">
        <v>2995</v>
      </c>
      <c r="L280" t="s">
        <v>128</v>
      </c>
      <c r="M280" t="s">
        <v>2996</v>
      </c>
      <c r="N280" t="s">
        <v>2859</v>
      </c>
      <c r="O280" t="s">
        <v>2997</v>
      </c>
      <c r="P280" t="s">
        <v>5166</v>
      </c>
      <c r="R280" t="str">
        <f t="shared" si="8"/>
        <v>寿光</v>
      </c>
      <c r="S280" t="str">
        <f t="shared" si="9"/>
        <v>0703</v>
      </c>
    </row>
    <row r="281" spans="1:19">
      <c r="A281" t="s">
        <v>5167</v>
      </c>
      <c r="B281" t="s">
        <v>5168</v>
      </c>
      <c r="C281" t="s">
        <v>46</v>
      </c>
      <c r="D281" t="s">
        <v>5169</v>
      </c>
      <c r="E281" t="s">
        <v>2360</v>
      </c>
      <c r="F281" t="s">
        <v>5170</v>
      </c>
      <c r="G281" t="s">
        <v>5171</v>
      </c>
      <c r="H281" t="s">
        <v>5172</v>
      </c>
      <c r="I281" t="s">
        <v>3969</v>
      </c>
      <c r="J281" t="s">
        <v>5173</v>
      </c>
      <c r="K281" t="s">
        <v>5174</v>
      </c>
      <c r="L281" t="s">
        <v>137</v>
      </c>
      <c r="M281" t="s">
        <v>5175</v>
      </c>
      <c r="N281" t="s">
        <v>2455</v>
      </c>
      <c r="O281" t="s">
        <v>5176</v>
      </c>
      <c r="P281" t="s">
        <v>5177</v>
      </c>
      <c r="Q281" t="s">
        <v>5178</v>
      </c>
      <c r="R281" t="str">
        <f t="shared" si="8"/>
        <v>青州</v>
      </c>
      <c r="S281" t="str">
        <f t="shared" si="9"/>
        <v>0703</v>
      </c>
    </row>
    <row r="282" spans="1:19">
      <c r="A282" t="s">
        <v>5179</v>
      </c>
      <c r="B282" t="s">
        <v>5180</v>
      </c>
      <c r="C282" t="s">
        <v>46</v>
      </c>
      <c r="D282" t="s">
        <v>5181</v>
      </c>
      <c r="E282" t="s">
        <v>5182</v>
      </c>
      <c r="F282" t="s">
        <v>5183</v>
      </c>
      <c r="G282" t="s">
        <v>5184</v>
      </c>
      <c r="H282" t="s">
        <v>5185</v>
      </c>
      <c r="I282" t="s">
        <v>2350</v>
      </c>
      <c r="J282" t="s">
        <v>5186</v>
      </c>
      <c r="K282" t="s">
        <v>5187</v>
      </c>
      <c r="L282" t="s">
        <v>146</v>
      </c>
      <c r="M282" t="s">
        <v>5188</v>
      </c>
      <c r="N282" t="s">
        <v>2859</v>
      </c>
      <c r="O282" t="s">
        <v>5189</v>
      </c>
      <c r="P282" t="s">
        <v>5190</v>
      </c>
      <c r="R282" t="str">
        <f t="shared" si="8"/>
        <v>临朐</v>
      </c>
      <c r="S282" t="str">
        <f t="shared" si="9"/>
        <v>0703</v>
      </c>
    </row>
    <row r="283" spans="1:19">
      <c r="A283" t="s">
        <v>5191</v>
      </c>
      <c r="B283" t="s">
        <v>5192</v>
      </c>
      <c r="C283" t="s">
        <v>46</v>
      </c>
      <c r="D283" t="s">
        <v>5193</v>
      </c>
      <c r="E283" t="s">
        <v>2360</v>
      </c>
      <c r="F283" t="s">
        <v>5194</v>
      </c>
      <c r="G283" t="s">
        <v>5195</v>
      </c>
      <c r="H283" t="s">
        <v>5196</v>
      </c>
      <c r="I283" t="s">
        <v>2645</v>
      </c>
      <c r="J283" t="s">
        <v>5173</v>
      </c>
      <c r="K283" t="s">
        <v>5174</v>
      </c>
      <c r="L283" t="s">
        <v>137</v>
      </c>
      <c r="M283" t="s">
        <v>5175</v>
      </c>
      <c r="N283" t="s">
        <v>3622</v>
      </c>
      <c r="O283" t="s">
        <v>5176</v>
      </c>
      <c r="P283" t="s">
        <v>5197</v>
      </c>
      <c r="Q283" t="s">
        <v>5198</v>
      </c>
      <c r="R283" t="str">
        <f t="shared" si="8"/>
        <v>青州</v>
      </c>
      <c r="S283" t="str">
        <f t="shared" si="9"/>
        <v>0703</v>
      </c>
    </row>
    <row r="284" spans="1:19">
      <c r="A284" t="s">
        <v>5199</v>
      </c>
      <c r="B284" t="s">
        <v>5200</v>
      </c>
      <c r="C284" t="s">
        <v>46</v>
      </c>
      <c r="D284" t="s">
        <v>5201</v>
      </c>
      <c r="E284" t="s">
        <v>2801</v>
      </c>
      <c r="F284" t="s">
        <v>5202</v>
      </c>
      <c r="G284" t="s">
        <v>5203</v>
      </c>
      <c r="H284" t="s">
        <v>5204</v>
      </c>
      <c r="I284" t="s">
        <v>2336</v>
      </c>
      <c r="J284" t="s">
        <v>4903</v>
      </c>
      <c r="K284" t="s">
        <v>4904</v>
      </c>
      <c r="L284" t="s">
        <v>47</v>
      </c>
      <c r="M284" t="s">
        <v>4905</v>
      </c>
      <c r="N284" t="s">
        <v>2859</v>
      </c>
      <c r="O284" t="s">
        <v>4906</v>
      </c>
      <c r="P284" t="s">
        <v>5205</v>
      </c>
      <c r="Q284" t="s">
        <v>5206</v>
      </c>
      <c r="R284" t="str">
        <f t="shared" si="8"/>
        <v>诸城</v>
      </c>
      <c r="S284" t="str">
        <f t="shared" si="9"/>
        <v>0703</v>
      </c>
    </row>
    <row r="285" spans="1:19">
      <c r="A285" t="s">
        <v>5207</v>
      </c>
      <c r="B285" t="s">
        <v>5208</v>
      </c>
      <c r="C285" t="s">
        <v>46</v>
      </c>
      <c r="D285" t="s">
        <v>5209</v>
      </c>
      <c r="E285" t="s">
        <v>2360</v>
      </c>
      <c r="F285" t="s">
        <v>2751</v>
      </c>
      <c r="G285" t="s">
        <v>2752</v>
      </c>
      <c r="H285" t="s">
        <v>5210</v>
      </c>
      <c r="I285" t="s">
        <v>5211</v>
      </c>
      <c r="J285" t="s">
        <v>2406</v>
      </c>
      <c r="K285" t="s">
        <v>2407</v>
      </c>
      <c r="L285" t="s">
        <v>76</v>
      </c>
      <c r="M285" t="s">
        <v>2408</v>
      </c>
      <c r="N285" t="s">
        <v>2755</v>
      </c>
      <c r="O285" t="s">
        <v>2409</v>
      </c>
      <c r="P285" t="s">
        <v>5212</v>
      </c>
      <c r="Q285" t="s">
        <v>2756</v>
      </c>
      <c r="R285" t="str">
        <f t="shared" si="8"/>
        <v>奎文</v>
      </c>
      <c r="S285" t="str">
        <f t="shared" si="9"/>
        <v>0703</v>
      </c>
    </row>
    <row r="286" spans="1:19">
      <c r="A286" t="s">
        <v>5213</v>
      </c>
      <c r="B286" t="s">
        <v>5214</v>
      </c>
      <c r="C286" t="s">
        <v>46</v>
      </c>
      <c r="D286" t="s">
        <v>5215</v>
      </c>
      <c r="E286" t="s">
        <v>5216</v>
      </c>
      <c r="F286" t="s">
        <v>5217</v>
      </c>
      <c r="G286" t="s">
        <v>5218</v>
      </c>
      <c r="H286" t="s">
        <v>5219</v>
      </c>
      <c r="I286" t="s">
        <v>3917</v>
      </c>
      <c r="J286" t="s">
        <v>2888</v>
      </c>
      <c r="K286" t="s">
        <v>2889</v>
      </c>
      <c r="L286" t="s">
        <v>128</v>
      </c>
      <c r="M286" t="s">
        <v>2890</v>
      </c>
      <c r="N286" t="s">
        <v>2480</v>
      </c>
      <c r="O286" t="s">
        <v>2891</v>
      </c>
      <c r="P286" t="s">
        <v>5220</v>
      </c>
      <c r="Q286" t="s">
        <v>5221</v>
      </c>
      <c r="R286" t="str">
        <f t="shared" si="8"/>
        <v>寿光</v>
      </c>
      <c r="S286" t="str">
        <f t="shared" si="9"/>
        <v>0703</v>
      </c>
    </row>
    <row r="287" spans="1:19">
      <c r="A287" t="s">
        <v>5222</v>
      </c>
      <c r="B287" t="s">
        <v>5223</v>
      </c>
      <c r="C287" t="s">
        <v>46</v>
      </c>
      <c r="D287" t="s">
        <v>5224</v>
      </c>
      <c r="E287" t="s">
        <v>2360</v>
      </c>
      <c r="F287" t="s">
        <v>5225</v>
      </c>
      <c r="G287" t="s">
        <v>5226</v>
      </c>
      <c r="H287" t="s">
        <v>5227</v>
      </c>
      <c r="I287" t="s">
        <v>2350</v>
      </c>
      <c r="J287" t="s">
        <v>4243</v>
      </c>
      <c r="K287" t="s">
        <v>4244</v>
      </c>
      <c r="L287" t="s">
        <v>137</v>
      </c>
      <c r="M287" t="s">
        <v>3040</v>
      </c>
      <c r="N287" t="s">
        <v>2816</v>
      </c>
      <c r="O287" t="s">
        <v>4245</v>
      </c>
      <c r="P287" t="s">
        <v>5228</v>
      </c>
      <c r="Q287" t="s">
        <v>5229</v>
      </c>
      <c r="R287" t="str">
        <f t="shared" si="8"/>
        <v>青州</v>
      </c>
      <c r="S287" t="str">
        <f t="shared" si="9"/>
        <v>0703</v>
      </c>
    </row>
    <row r="288" spans="1:19">
      <c r="A288" t="s">
        <v>5230</v>
      </c>
      <c r="B288" t="s">
        <v>5231</v>
      </c>
      <c r="C288" t="s">
        <v>46</v>
      </c>
      <c r="D288" t="s">
        <v>5232</v>
      </c>
      <c r="E288" t="s">
        <v>2346</v>
      </c>
      <c r="F288" t="s">
        <v>5233</v>
      </c>
      <c r="G288" t="s">
        <v>5234</v>
      </c>
      <c r="H288" t="s">
        <v>5235</v>
      </c>
      <c r="I288" t="s">
        <v>2364</v>
      </c>
      <c r="J288" t="s">
        <v>5236</v>
      </c>
      <c r="K288" t="s">
        <v>5237</v>
      </c>
      <c r="L288" t="s">
        <v>119</v>
      </c>
      <c r="M288" t="s">
        <v>5238</v>
      </c>
      <c r="N288" t="s">
        <v>3017</v>
      </c>
      <c r="O288" t="s">
        <v>5239</v>
      </c>
      <c r="P288" t="s">
        <v>5240</v>
      </c>
      <c r="Q288" t="s">
        <v>5241</v>
      </c>
      <c r="R288" t="str">
        <f t="shared" si="8"/>
        <v>寒亭</v>
      </c>
      <c r="S288" t="str">
        <f t="shared" si="9"/>
        <v>0703</v>
      </c>
    </row>
    <row r="289" spans="1:19">
      <c r="A289" t="s">
        <v>5242</v>
      </c>
      <c r="B289" t="s">
        <v>5243</v>
      </c>
      <c r="C289" t="s">
        <v>46</v>
      </c>
      <c r="D289" t="s">
        <v>5244</v>
      </c>
      <c r="E289" t="s">
        <v>2801</v>
      </c>
      <c r="F289" t="s">
        <v>5245</v>
      </c>
      <c r="G289" t="s">
        <v>5246</v>
      </c>
      <c r="H289" t="s">
        <v>5247</v>
      </c>
      <c r="I289" t="s">
        <v>2336</v>
      </c>
      <c r="J289" t="s">
        <v>4344</v>
      </c>
      <c r="K289" t="s">
        <v>4345</v>
      </c>
      <c r="L289" t="s">
        <v>187</v>
      </c>
      <c r="M289" t="s">
        <v>4346</v>
      </c>
      <c r="N289" t="s">
        <v>2859</v>
      </c>
      <c r="O289" t="s">
        <v>4347</v>
      </c>
      <c r="R289" t="str">
        <f t="shared" si="8"/>
        <v>坊子</v>
      </c>
      <c r="S289" t="str">
        <f t="shared" si="9"/>
        <v>0703</v>
      </c>
    </row>
    <row r="290" spans="1:19">
      <c r="A290" t="s">
        <v>5248</v>
      </c>
      <c r="B290" t="s">
        <v>5249</v>
      </c>
      <c r="C290" t="s">
        <v>46</v>
      </c>
      <c r="D290" t="s">
        <v>5250</v>
      </c>
      <c r="E290" t="s">
        <v>2360</v>
      </c>
      <c r="F290" t="s">
        <v>5251</v>
      </c>
      <c r="G290" t="s">
        <v>5252</v>
      </c>
      <c r="H290" t="s">
        <v>5253</v>
      </c>
      <c r="I290" t="s">
        <v>2350</v>
      </c>
      <c r="J290" t="s">
        <v>5254</v>
      </c>
      <c r="K290" t="s">
        <v>5255</v>
      </c>
      <c r="L290" t="s">
        <v>101</v>
      </c>
      <c r="M290" t="s">
        <v>2982</v>
      </c>
      <c r="N290" t="s">
        <v>3277</v>
      </c>
      <c r="O290" t="s">
        <v>5256</v>
      </c>
      <c r="P290" t="s">
        <v>5257</v>
      </c>
      <c r="R290" t="str">
        <f t="shared" si="8"/>
        <v>潍城</v>
      </c>
      <c r="S290" t="str">
        <f t="shared" si="9"/>
        <v>0703</v>
      </c>
    </row>
    <row r="291" spans="1:19">
      <c r="A291" t="s">
        <v>5258</v>
      </c>
      <c r="B291" t="s">
        <v>5259</v>
      </c>
      <c r="C291" t="s">
        <v>46</v>
      </c>
      <c r="D291" t="s">
        <v>5260</v>
      </c>
      <c r="E291" t="s">
        <v>2360</v>
      </c>
      <c r="F291" t="s">
        <v>5261</v>
      </c>
      <c r="G291" t="s">
        <v>5262</v>
      </c>
      <c r="H291" t="s">
        <v>5263</v>
      </c>
      <c r="I291" t="s">
        <v>2465</v>
      </c>
      <c r="J291" t="s">
        <v>2730</v>
      </c>
      <c r="K291" t="s">
        <v>2731</v>
      </c>
      <c r="L291" t="s">
        <v>57</v>
      </c>
      <c r="M291" t="s">
        <v>2492</v>
      </c>
      <c r="O291" t="s">
        <v>2732</v>
      </c>
      <c r="P291" t="s">
        <v>5264</v>
      </c>
      <c r="Q291" t="s">
        <v>5265</v>
      </c>
      <c r="R291" t="str">
        <f t="shared" si="8"/>
        <v>安丘</v>
      </c>
      <c r="S291" t="str">
        <f t="shared" si="9"/>
        <v>0703</v>
      </c>
    </row>
    <row r="292" spans="1:19">
      <c r="A292" t="s">
        <v>5266</v>
      </c>
      <c r="B292" t="s">
        <v>5267</v>
      </c>
      <c r="C292" t="s">
        <v>46</v>
      </c>
      <c r="D292" t="s">
        <v>5268</v>
      </c>
      <c r="E292" t="s">
        <v>5269</v>
      </c>
      <c r="F292" t="s">
        <v>5270</v>
      </c>
      <c r="G292" t="s">
        <v>5271</v>
      </c>
      <c r="H292" t="s">
        <v>5272</v>
      </c>
      <c r="I292" t="s">
        <v>2465</v>
      </c>
      <c r="J292" t="s">
        <v>5273</v>
      </c>
      <c r="K292" t="s">
        <v>5274</v>
      </c>
      <c r="L292" t="s">
        <v>47</v>
      </c>
      <c r="M292" t="s">
        <v>2454</v>
      </c>
      <c r="N292" t="s">
        <v>3017</v>
      </c>
      <c r="O292" t="s">
        <v>5275</v>
      </c>
      <c r="P292" t="s">
        <v>5276</v>
      </c>
      <c r="R292" t="str">
        <f t="shared" si="8"/>
        <v>诸城</v>
      </c>
      <c r="S292" t="str">
        <f t="shared" si="9"/>
        <v>0703</v>
      </c>
    </row>
    <row r="293" spans="1:19">
      <c r="A293" t="s">
        <v>5277</v>
      </c>
      <c r="B293" t="s">
        <v>5278</v>
      </c>
      <c r="C293" t="s">
        <v>46</v>
      </c>
      <c r="D293" t="s">
        <v>5279</v>
      </c>
      <c r="E293" t="s">
        <v>5280</v>
      </c>
      <c r="F293" t="s">
        <v>5281</v>
      </c>
      <c r="G293" t="s">
        <v>5282</v>
      </c>
      <c r="H293" t="s">
        <v>5283</v>
      </c>
      <c r="I293" t="s">
        <v>2503</v>
      </c>
      <c r="J293" t="s">
        <v>5284</v>
      </c>
      <c r="K293" t="s">
        <v>5285</v>
      </c>
      <c r="L293" t="s">
        <v>76</v>
      </c>
      <c r="M293" t="s">
        <v>2408</v>
      </c>
      <c r="N293" t="s">
        <v>5286</v>
      </c>
      <c r="O293" t="s">
        <v>5287</v>
      </c>
      <c r="P293" t="s">
        <v>5288</v>
      </c>
      <c r="Q293" t="s">
        <v>5289</v>
      </c>
      <c r="R293" t="str">
        <f t="shared" si="8"/>
        <v>奎文</v>
      </c>
      <c r="S293" t="str">
        <f t="shared" si="9"/>
        <v>0703</v>
      </c>
    </row>
    <row r="294" spans="1:19">
      <c r="A294" t="s">
        <v>5290</v>
      </c>
      <c r="B294" t="s">
        <v>5291</v>
      </c>
      <c r="C294" t="s">
        <v>46</v>
      </c>
      <c r="D294" t="s">
        <v>5292</v>
      </c>
      <c r="E294" t="s">
        <v>2360</v>
      </c>
      <c r="F294" t="s">
        <v>5293</v>
      </c>
      <c r="G294" t="s">
        <v>5294</v>
      </c>
      <c r="H294" t="s">
        <v>5295</v>
      </c>
      <c r="I294" t="s">
        <v>2364</v>
      </c>
      <c r="J294" t="s">
        <v>3857</v>
      </c>
      <c r="K294" t="s">
        <v>3858</v>
      </c>
      <c r="L294" t="s">
        <v>119</v>
      </c>
      <c r="M294" t="s">
        <v>2601</v>
      </c>
      <c r="N294" t="s">
        <v>2602</v>
      </c>
      <c r="O294" t="s">
        <v>3859</v>
      </c>
      <c r="P294" t="s">
        <v>5296</v>
      </c>
      <c r="Q294" t="s">
        <v>5297</v>
      </c>
      <c r="R294" t="str">
        <f t="shared" si="8"/>
        <v>寒亭</v>
      </c>
      <c r="S294" t="str">
        <f t="shared" si="9"/>
        <v>0703</v>
      </c>
    </row>
    <row r="295" spans="1:19">
      <c r="A295" t="s">
        <v>5298</v>
      </c>
      <c r="B295" t="s">
        <v>5299</v>
      </c>
      <c r="C295" t="s">
        <v>46</v>
      </c>
      <c r="D295" t="s">
        <v>5300</v>
      </c>
      <c r="E295" t="s">
        <v>4885</v>
      </c>
      <c r="F295" t="s">
        <v>5301</v>
      </c>
      <c r="G295" t="s">
        <v>5302</v>
      </c>
      <c r="H295" t="s">
        <v>5303</v>
      </c>
      <c r="I295" t="s">
        <v>2336</v>
      </c>
      <c r="J295" t="s">
        <v>2994</v>
      </c>
      <c r="K295" t="s">
        <v>2995</v>
      </c>
      <c r="L295" t="s">
        <v>128</v>
      </c>
      <c r="M295" t="s">
        <v>2996</v>
      </c>
      <c r="N295" t="s">
        <v>2859</v>
      </c>
      <c r="O295" t="s">
        <v>2997</v>
      </c>
      <c r="R295" t="str">
        <f t="shared" si="8"/>
        <v>寿光</v>
      </c>
      <c r="S295" t="str">
        <f t="shared" si="9"/>
        <v>0703</v>
      </c>
    </row>
    <row r="296" spans="1:19">
      <c r="A296" t="s">
        <v>5304</v>
      </c>
      <c r="B296" t="s">
        <v>5305</v>
      </c>
      <c r="C296" t="s">
        <v>46</v>
      </c>
      <c r="D296" t="s">
        <v>5306</v>
      </c>
      <c r="E296" t="s">
        <v>2801</v>
      </c>
      <c r="F296" t="s">
        <v>5307</v>
      </c>
      <c r="G296" t="s">
        <v>5308</v>
      </c>
      <c r="H296" t="s">
        <v>5309</v>
      </c>
      <c r="I296" t="s">
        <v>2336</v>
      </c>
      <c r="J296" t="s">
        <v>5310</v>
      </c>
      <c r="K296" t="s">
        <v>5311</v>
      </c>
      <c r="L296" t="s">
        <v>137</v>
      </c>
      <c r="M296" t="s">
        <v>3729</v>
      </c>
      <c r="O296" t="s">
        <v>5312</v>
      </c>
      <c r="P296" t="s">
        <v>5313</v>
      </c>
      <c r="Q296" t="s">
        <v>5314</v>
      </c>
      <c r="R296" t="str">
        <f t="shared" si="8"/>
        <v>青州</v>
      </c>
      <c r="S296" t="str">
        <f t="shared" si="9"/>
        <v>0703</v>
      </c>
    </row>
    <row r="297" spans="1:19">
      <c r="A297" t="s">
        <v>5315</v>
      </c>
      <c r="B297" t="s">
        <v>5316</v>
      </c>
      <c r="C297" t="s">
        <v>46</v>
      </c>
      <c r="D297" t="s">
        <v>5317</v>
      </c>
      <c r="E297" t="s">
        <v>2801</v>
      </c>
      <c r="F297" t="s">
        <v>5318</v>
      </c>
      <c r="G297" t="s">
        <v>5319</v>
      </c>
      <c r="H297" t="s">
        <v>5320</v>
      </c>
      <c r="I297" t="s">
        <v>2336</v>
      </c>
      <c r="J297" t="s">
        <v>3425</v>
      </c>
      <c r="K297" t="s">
        <v>3426</v>
      </c>
      <c r="L297" t="s">
        <v>137</v>
      </c>
      <c r="M297" t="s">
        <v>2395</v>
      </c>
      <c r="N297" t="s">
        <v>2421</v>
      </c>
      <c r="O297" t="s">
        <v>3427</v>
      </c>
      <c r="P297" t="s">
        <v>5321</v>
      </c>
      <c r="Q297" t="s">
        <v>5322</v>
      </c>
      <c r="R297" t="str">
        <f t="shared" si="8"/>
        <v>青州</v>
      </c>
      <c r="S297" t="str">
        <f t="shared" si="9"/>
        <v>0703</v>
      </c>
    </row>
    <row r="298" spans="1:19">
      <c r="A298" t="s">
        <v>5323</v>
      </c>
      <c r="B298" t="s">
        <v>5324</v>
      </c>
      <c r="C298" t="s">
        <v>46</v>
      </c>
      <c r="D298" t="s">
        <v>5325</v>
      </c>
      <c r="E298" t="s">
        <v>4885</v>
      </c>
      <c r="F298" t="s">
        <v>5326</v>
      </c>
      <c r="G298" t="s">
        <v>5327</v>
      </c>
      <c r="H298" t="s">
        <v>5328</v>
      </c>
      <c r="I298" t="s">
        <v>2336</v>
      </c>
      <c r="J298" t="s">
        <v>2994</v>
      </c>
      <c r="K298" t="s">
        <v>2995</v>
      </c>
      <c r="L298" t="s">
        <v>128</v>
      </c>
      <c r="M298" t="s">
        <v>2996</v>
      </c>
      <c r="N298" t="s">
        <v>2859</v>
      </c>
      <c r="O298" t="s">
        <v>2997</v>
      </c>
      <c r="P298" t="s">
        <v>5329</v>
      </c>
      <c r="R298" t="str">
        <f t="shared" si="8"/>
        <v>寿光</v>
      </c>
      <c r="S298" t="str">
        <f t="shared" si="9"/>
        <v>0703</v>
      </c>
    </row>
    <row r="299" spans="1:19">
      <c r="A299" t="s">
        <v>5330</v>
      </c>
      <c r="B299" t="s">
        <v>5331</v>
      </c>
      <c r="C299" t="s">
        <v>46</v>
      </c>
      <c r="D299" t="s">
        <v>5332</v>
      </c>
      <c r="E299" t="s">
        <v>2360</v>
      </c>
      <c r="F299" t="s">
        <v>5333</v>
      </c>
      <c r="G299" t="s">
        <v>5334</v>
      </c>
      <c r="H299" t="s">
        <v>5335</v>
      </c>
      <c r="I299" t="s">
        <v>2364</v>
      </c>
      <c r="J299" t="s">
        <v>2646</v>
      </c>
      <c r="K299" t="s">
        <v>5336</v>
      </c>
      <c r="L299" t="s">
        <v>146</v>
      </c>
      <c r="M299" t="s">
        <v>3051</v>
      </c>
      <c r="N299" t="s">
        <v>3122</v>
      </c>
      <c r="O299" t="s">
        <v>5337</v>
      </c>
      <c r="P299" t="s">
        <v>5338</v>
      </c>
      <c r="R299" t="str">
        <f t="shared" si="8"/>
        <v>临朐</v>
      </c>
      <c r="S299" t="str">
        <f t="shared" si="9"/>
        <v>0703</v>
      </c>
    </row>
    <row r="300" spans="1:19">
      <c r="A300" t="s">
        <v>5339</v>
      </c>
      <c r="B300" t="s">
        <v>5340</v>
      </c>
      <c r="C300" t="s">
        <v>46</v>
      </c>
      <c r="D300" t="s">
        <v>5341</v>
      </c>
      <c r="E300" t="s">
        <v>5342</v>
      </c>
      <c r="F300" t="s">
        <v>5343</v>
      </c>
      <c r="G300" t="s">
        <v>5344</v>
      </c>
      <c r="H300" t="s">
        <v>5345</v>
      </c>
      <c r="I300" t="s">
        <v>5346</v>
      </c>
      <c r="J300" t="s">
        <v>5347</v>
      </c>
      <c r="K300" t="s">
        <v>5348</v>
      </c>
      <c r="L300" t="s">
        <v>187</v>
      </c>
      <c r="M300" t="s">
        <v>3510</v>
      </c>
      <c r="N300" t="s">
        <v>2816</v>
      </c>
      <c r="O300" t="s">
        <v>5349</v>
      </c>
      <c r="P300" t="s">
        <v>5350</v>
      </c>
      <c r="R300" t="str">
        <f t="shared" si="8"/>
        <v>坊子</v>
      </c>
      <c r="S300" t="str">
        <f t="shared" si="9"/>
        <v>0703</v>
      </c>
    </row>
    <row r="301" spans="1:19">
      <c r="A301" t="s">
        <v>5351</v>
      </c>
      <c r="B301" t="s">
        <v>5352</v>
      </c>
      <c r="C301" t="s">
        <v>46</v>
      </c>
      <c r="D301" t="s">
        <v>5353</v>
      </c>
      <c r="E301" t="s">
        <v>2360</v>
      </c>
      <c r="F301" t="s">
        <v>5354</v>
      </c>
      <c r="G301" t="s">
        <v>5355</v>
      </c>
      <c r="H301" t="s">
        <v>5356</v>
      </c>
      <c r="I301" t="s">
        <v>2364</v>
      </c>
      <c r="J301" t="s">
        <v>5139</v>
      </c>
      <c r="K301" t="s">
        <v>5140</v>
      </c>
      <c r="L301" t="s">
        <v>128</v>
      </c>
      <c r="M301" t="s">
        <v>2890</v>
      </c>
      <c r="N301" t="s">
        <v>2859</v>
      </c>
      <c r="O301" t="s">
        <v>5141</v>
      </c>
      <c r="P301" t="s">
        <v>5357</v>
      </c>
      <c r="R301" t="str">
        <f t="shared" si="8"/>
        <v>寿光</v>
      </c>
      <c r="S301" t="str">
        <f t="shared" si="9"/>
        <v>0703</v>
      </c>
    </row>
    <row r="302" spans="1:19">
      <c r="A302" t="s">
        <v>5358</v>
      </c>
      <c r="B302" t="s">
        <v>5359</v>
      </c>
      <c r="C302" t="s">
        <v>46</v>
      </c>
      <c r="D302" t="s">
        <v>5360</v>
      </c>
      <c r="E302" t="s">
        <v>2360</v>
      </c>
      <c r="F302" t="s">
        <v>5361</v>
      </c>
      <c r="G302" t="s">
        <v>5362</v>
      </c>
      <c r="H302" t="s">
        <v>5363</v>
      </c>
      <c r="I302" t="s">
        <v>2350</v>
      </c>
      <c r="J302" t="s">
        <v>3250</v>
      </c>
      <c r="K302" t="s">
        <v>3251</v>
      </c>
      <c r="L302" t="s">
        <v>128</v>
      </c>
      <c r="M302" t="s">
        <v>2708</v>
      </c>
      <c r="O302" t="s">
        <v>3253</v>
      </c>
      <c r="P302" t="s">
        <v>5364</v>
      </c>
      <c r="Q302" t="s">
        <v>5365</v>
      </c>
      <c r="R302" t="str">
        <f t="shared" si="8"/>
        <v>寿光</v>
      </c>
      <c r="S302" t="str">
        <f t="shared" si="9"/>
        <v>0703</v>
      </c>
    </row>
    <row r="303" spans="1:19">
      <c r="A303" t="s">
        <v>5366</v>
      </c>
      <c r="B303" t="s">
        <v>5367</v>
      </c>
      <c r="C303" t="s">
        <v>46</v>
      </c>
      <c r="D303" t="s">
        <v>5368</v>
      </c>
      <c r="E303" t="s">
        <v>2360</v>
      </c>
      <c r="F303" t="s">
        <v>5369</v>
      </c>
      <c r="G303" t="s">
        <v>5370</v>
      </c>
      <c r="H303" t="s">
        <v>5371</v>
      </c>
      <c r="I303" t="s">
        <v>2465</v>
      </c>
      <c r="J303" t="s">
        <v>2634</v>
      </c>
      <c r="K303" t="s">
        <v>2635</v>
      </c>
      <c r="L303" t="s">
        <v>76</v>
      </c>
      <c r="M303" t="s">
        <v>2408</v>
      </c>
      <c r="N303" t="s">
        <v>2816</v>
      </c>
      <c r="O303" t="s">
        <v>2636</v>
      </c>
      <c r="P303" t="s">
        <v>5372</v>
      </c>
      <c r="Q303" t="s">
        <v>5373</v>
      </c>
      <c r="R303" t="str">
        <f t="shared" si="8"/>
        <v>奎文</v>
      </c>
      <c r="S303" t="str">
        <f t="shared" si="9"/>
        <v>0703</v>
      </c>
    </row>
    <row r="304" spans="1:19">
      <c r="A304" t="s">
        <v>5374</v>
      </c>
      <c r="B304" t="s">
        <v>5375</v>
      </c>
      <c r="C304" t="s">
        <v>46</v>
      </c>
      <c r="D304" t="s">
        <v>5376</v>
      </c>
      <c r="E304" t="s">
        <v>2360</v>
      </c>
      <c r="F304" t="s">
        <v>5377</v>
      </c>
      <c r="G304" t="s">
        <v>5378</v>
      </c>
      <c r="H304" t="s">
        <v>5379</v>
      </c>
      <c r="I304" t="s">
        <v>2350</v>
      </c>
      <c r="J304" t="s">
        <v>5380</v>
      </c>
      <c r="K304" t="s">
        <v>5381</v>
      </c>
      <c r="L304" t="s">
        <v>128</v>
      </c>
      <c r="M304" t="s">
        <v>2708</v>
      </c>
      <c r="N304" t="s">
        <v>2421</v>
      </c>
      <c r="O304" t="s">
        <v>5382</v>
      </c>
      <c r="P304" t="s">
        <v>5383</v>
      </c>
      <c r="Q304" t="s">
        <v>5384</v>
      </c>
      <c r="R304" t="str">
        <f t="shared" si="8"/>
        <v>寿光</v>
      </c>
      <c r="S304" t="str">
        <f t="shared" si="9"/>
        <v>0703</v>
      </c>
    </row>
    <row r="305" spans="1:19">
      <c r="A305" t="s">
        <v>5385</v>
      </c>
      <c r="B305" t="s">
        <v>5386</v>
      </c>
      <c r="C305" t="s">
        <v>46</v>
      </c>
      <c r="D305" t="s">
        <v>5387</v>
      </c>
      <c r="E305" t="s">
        <v>2360</v>
      </c>
      <c r="F305" t="s">
        <v>5388</v>
      </c>
      <c r="G305" t="s">
        <v>5389</v>
      </c>
      <c r="H305" t="s">
        <v>5390</v>
      </c>
      <c r="I305" t="s">
        <v>5391</v>
      </c>
      <c r="J305" t="s">
        <v>5392</v>
      </c>
      <c r="K305" t="s">
        <v>5393</v>
      </c>
      <c r="L305" t="s">
        <v>128</v>
      </c>
      <c r="M305" t="s">
        <v>2720</v>
      </c>
      <c r="N305" t="s">
        <v>2785</v>
      </c>
      <c r="O305" t="s">
        <v>5394</v>
      </c>
      <c r="P305" t="s">
        <v>5395</v>
      </c>
      <c r="R305" t="str">
        <f t="shared" si="8"/>
        <v>寿光</v>
      </c>
      <c r="S305" t="str">
        <f t="shared" si="9"/>
        <v>0703</v>
      </c>
    </row>
    <row r="306" spans="1:19">
      <c r="A306" t="s">
        <v>5396</v>
      </c>
      <c r="B306" t="s">
        <v>5397</v>
      </c>
      <c r="C306" t="s">
        <v>46</v>
      </c>
      <c r="D306" t="s">
        <v>5398</v>
      </c>
      <c r="E306" t="s">
        <v>5399</v>
      </c>
      <c r="F306" t="s">
        <v>5400</v>
      </c>
      <c r="G306" t="s">
        <v>5401</v>
      </c>
      <c r="H306" t="s">
        <v>5335</v>
      </c>
      <c r="I306" t="s">
        <v>2350</v>
      </c>
      <c r="J306" t="s">
        <v>3938</v>
      </c>
      <c r="K306" t="s">
        <v>3939</v>
      </c>
      <c r="L306" t="s">
        <v>137</v>
      </c>
      <c r="M306" t="s">
        <v>3940</v>
      </c>
      <c r="N306" t="s">
        <v>2421</v>
      </c>
      <c r="O306" t="s">
        <v>3941</v>
      </c>
      <c r="P306" t="s">
        <v>5402</v>
      </c>
      <c r="Q306" t="s">
        <v>5403</v>
      </c>
      <c r="R306" t="str">
        <f t="shared" si="8"/>
        <v>青州</v>
      </c>
      <c r="S306" t="str">
        <f t="shared" si="9"/>
        <v>0703</v>
      </c>
    </row>
    <row r="307" spans="1:19">
      <c r="A307" t="s">
        <v>5404</v>
      </c>
      <c r="B307" t="s">
        <v>5405</v>
      </c>
      <c r="C307" t="s">
        <v>46</v>
      </c>
      <c r="D307" t="s">
        <v>5406</v>
      </c>
      <c r="E307" t="s">
        <v>2360</v>
      </c>
      <c r="F307" t="s">
        <v>5407</v>
      </c>
      <c r="G307" t="s">
        <v>5408</v>
      </c>
      <c r="H307" t="s">
        <v>5409</v>
      </c>
      <c r="I307" t="s">
        <v>2586</v>
      </c>
      <c r="J307" t="s">
        <v>5410</v>
      </c>
      <c r="K307" t="s">
        <v>5411</v>
      </c>
      <c r="L307" t="s">
        <v>137</v>
      </c>
      <c r="M307" t="s">
        <v>3940</v>
      </c>
      <c r="N307" t="s">
        <v>2872</v>
      </c>
      <c r="O307" t="s">
        <v>5412</v>
      </c>
      <c r="P307" t="s">
        <v>5413</v>
      </c>
      <c r="Q307" t="s">
        <v>5414</v>
      </c>
      <c r="R307" t="str">
        <f t="shared" si="8"/>
        <v>青州</v>
      </c>
      <c r="S307" t="str">
        <f t="shared" si="9"/>
        <v>0703</v>
      </c>
    </row>
    <row r="308" spans="1:19">
      <c r="A308" t="s">
        <v>5415</v>
      </c>
      <c r="B308" t="s">
        <v>5416</v>
      </c>
      <c r="C308" t="s">
        <v>46</v>
      </c>
      <c r="D308" t="s">
        <v>5417</v>
      </c>
      <c r="E308" t="s">
        <v>4934</v>
      </c>
      <c r="F308" t="s">
        <v>5418</v>
      </c>
      <c r="G308" t="s">
        <v>5419</v>
      </c>
      <c r="H308" t="s">
        <v>5420</v>
      </c>
      <c r="I308" t="s">
        <v>2350</v>
      </c>
      <c r="J308" t="s">
        <v>4243</v>
      </c>
      <c r="K308" t="s">
        <v>4244</v>
      </c>
      <c r="L308" t="s">
        <v>137</v>
      </c>
      <c r="M308" t="s">
        <v>3040</v>
      </c>
      <c r="N308" t="s">
        <v>2872</v>
      </c>
      <c r="O308" t="s">
        <v>4245</v>
      </c>
      <c r="P308" t="s">
        <v>5421</v>
      </c>
      <c r="R308" t="str">
        <f t="shared" si="8"/>
        <v>青州</v>
      </c>
      <c r="S308" t="str">
        <f t="shared" si="9"/>
        <v>0703</v>
      </c>
    </row>
    <row r="309" spans="1:19">
      <c r="A309" t="s">
        <v>5422</v>
      </c>
      <c r="B309" t="s">
        <v>5423</v>
      </c>
      <c r="C309" t="s">
        <v>46</v>
      </c>
      <c r="D309" t="s">
        <v>5424</v>
      </c>
      <c r="E309" t="s">
        <v>4035</v>
      </c>
      <c r="F309" t="s">
        <v>5425</v>
      </c>
      <c r="G309" t="s">
        <v>5426</v>
      </c>
      <c r="H309" t="s">
        <v>5427</v>
      </c>
      <c r="I309" t="s">
        <v>3210</v>
      </c>
      <c r="J309" t="s">
        <v>4705</v>
      </c>
      <c r="K309" t="s">
        <v>4706</v>
      </c>
      <c r="L309" t="s">
        <v>101</v>
      </c>
      <c r="M309" t="s">
        <v>4459</v>
      </c>
      <c r="N309" t="s">
        <v>2959</v>
      </c>
      <c r="O309" t="s">
        <v>4707</v>
      </c>
      <c r="P309" t="s">
        <v>5428</v>
      </c>
      <c r="Q309" t="s">
        <v>5429</v>
      </c>
      <c r="R309" t="str">
        <f t="shared" si="8"/>
        <v>潍城</v>
      </c>
      <c r="S309" t="str">
        <f t="shared" si="9"/>
        <v>0703</v>
      </c>
    </row>
    <row r="310" spans="1:19">
      <c r="A310" t="s">
        <v>5430</v>
      </c>
      <c r="B310" t="s">
        <v>5431</v>
      </c>
      <c r="C310" t="s">
        <v>46</v>
      </c>
      <c r="D310" t="s">
        <v>5432</v>
      </c>
      <c r="E310" t="s">
        <v>2360</v>
      </c>
      <c r="F310" t="s">
        <v>5433</v>
      </c>
      <c r="G310" t="s">
        <v>5434</v>
      </c>
      <c r="H310" t="s">
        <v>5435</v>
      </c>
      <c r="I310" t="s">
        <v>2465</v>
      </c>
      <c r="J310" t="s">
        <v>3597</v>
      </c>
      <c r="K310" t="s">
        <v>3598</v>
      </c>
      <c r="L310" t="s">
        <v>128</v>
      </c>
      <c r="M310" t="s">
        <v>2708</v>
      </c>
      <c r="N310" t="s">
        <v>2340</v>
      </c>
      <c r="O310" t="s">
        <v>3599</v>
      </c>
      <c r="P310" t="s">
        <v>5436</v>
      </c>
      <c r="R310" t="str">
        <f t="shared" si="8"/>
        <v>寿光</v>
      </c>
      <c r="S310" t="str">
        <f t="shared" si="9"/>
        <v>0703</v>
      </c>
    </row>
    <row r="311" spans="1:19">
      <c r="A311" t="s">
        <v>5437</v>
      </c>
      <c r="B311" t="s">
        <v>5438</v>
      </c>
      <c r="C311" t="s">
        <v>46</v>
      </c>
      <c r="D311" t="s">
        <v>5439</v>
      </c>
      <c r="E311" t="s">
        <v>2360</v>
      </c>
      <c r="F311" t="s">
        <v>5440</v>
      </c>
      <c r="G311" t="s">
        <v>5441</v>
      </c>
      <c r="H311" t="s">
        <v>5442</v>
      </c>
      <c r="I311" t="s">
        <v>2364</v>
      </c>
      <c r="J311" t="s">
        <v>3285</v>
      </c>
      <c r="K311" t="s">
        <v>3286</v>
      </c>
      <c r="L311" t="s">
        <v>76</v>
      </c>
      <c r="M311" t="s">
        <v>2528</v>
      </c>
      <c r="N311" t="s">
        <v>4222</v>
      </c>
      <c r="O311" t="s">
        <v>3287</v>
      </c>
      <c r="P311" t="s">
        <v>5443</v>
      </c>
      <c r="R311" t="str">
        <f t="shared" si="8"/>
        <v>奎文</v>
      </c>
      <c r="S311" t="str">
        <f t="shared" si="9"/>
        <v>0703</v>
      </c>
    </row>
    <row r="312" spans="1:19">
      <c r="A312" t="s">
        <v>5444</v>
      </c>
      <c r="B312" t="s">
        <v>5445</v>
      </c>
      <c r="C312" t="s">
        <v>46</v>
      </c>
      <c r="D312" t="s">
        <v>5446</v>
      </c>
      <c r="E312" t="s">
        <v>2360</v>
      </c>
      <c r="F312" t="s">
        <v>5447</v>
      </c>
      <c r="G312" t="s">
        <v>5448</v>
      </c>
      <c r="H312" t="s">
        <v>5449</v>
      </c>
      <c r="I312" t="s">
        <v>2586</v>
      </c>
      <c r="J312" t="s">
        <v>2922</v>
      </c>
      <c r="K312" t="s">
        <v>2923</v>
      </c>
      <c r="L312" t="s">
        <v>47</v>
      </c>
      <c r="M312" t="s">
        <v>2924</v>
      </c>
      <c r="N312" t="s">
        <v>2872</v>
      </c>
      <c r="O312" t="s">
        <v>2925</v>
      </c>
      <c r="P312" t="s">
        <v>5450</v>
      </c>
      <c r="Q312" t="s">
        <v>5451</v>
      </c>
      <c r="R312" t="str">
        <f t="shared" si="8"/>
        <v>诸城</v>
      </c>
      <c r="S312" t="str">
        <f t="shared" si="9"/>
        <v>0703</v>
      </c>
    </row>
    <row r="313" spans="1:19">
      <c r="A313" t="s">
        <v>5452</v>
      </c>
      <c r="B313" t="s">
        <v>5453</v>
      </c>
      <c r="C313" t="s">
        <v>46</v>
      </c>
      <c r="D313" t="s">
        <v>5454</v>
      </c>
      <c r="E313" t="s">
        <v>4885</v>
      </c>
      <c r="F313" t="s">
        <v>5455</v>
      </c>
      <c r="G313" t="s">
        <v>5456</v>
      </c>
      <c r="H313" t="s">
        <v>5457</v>
      </c>
      <c r="I313" t="s">
        <v>2336</v>
      </c>
      <c r="J313" t="s">
        <v>2994</v>
      </c>
      <c r="K313" t="s">
        <v>2995</v>
      </c>
      <c r="L313" t="s">
        <v>128</v>
      </c>
      <c r="M313" t="s">
        <v>2996</v>
      </c>
      <c r="N313" t="s">
        <v>2859</v>
      </c>
      <c r="O313" t="s">
        <v>2997</v>
      </c>
      <c r="P313" t="s">
        <v>5458</v>
      </c>
      <c r="R313" t="str">
        <f t="shared" si="8"/>
        <v>寿光</v>
      </c>
      <c r="S313" t="str">
        <f t="shared" si="9"/>
        <v>0703</v>
      </c>
    </row>
    <row r="314" spans="1:19">
      <c r="A314" t="s">
        <v>5459</v>
      </c>
      <c r="B314" t="s">
        <v>5460</v>
      </c>
      <c r="C314" t="s">
        <v>46</v>
      </c>
      <c r="D314" t="s">
        <v>5461</v>
      </c>
      <c r="E314" t="s">
        <v>2360</v>
      </c>
      <c r="F314" t="s">
        <v>5462</v>
      </c>
      <c r="G314" t="s">
        <v>5463</v>
      </c>
      <c r="H314" t="s">
        <v>5464</v>
      </c>
      <c r="I314" t="s">
        <v>2364</v>
      </c>
      <c r="J314" t="s">
        <v>3905</v>
      </c>
      <c r="K314" t="s">
        <v>3906</v>
      </c>
      <c r="L314" t="s">
        <v>67</v>
      </c>
      <c r="M314" t="s">
        <v>2958</v>
      </c>
      <c r="N314" t="s">
        <v>2382</v>
      </c>
      <c r="O314" t="s">
        <v>3908</v>
      </c>
      <c r="P314" t="s">
        <v>5465</v>
      </c>
      <c r="Q314" t="s">
        <v>5466</v>
      </c>
      <c r="R314" t="str">
        <f t="shared" si="8"/>
        <v>昌邑</v>
      </c>
      <c r="S314" t="str">
        <f t="shared" si="9"/>
        <v>0703</v>
      </c>
    </row>
    <row r="315" spans="1:19">
      <c r="A315" t="s">
        <v>5467</v>
      </c>
      <c r="B315" t="s">
        <v>5468</v>
      </c>
      <c r="C315" t="s">
        <v>46</v>
      </c>
      <c r="D315" t="s">
        <v>5469</v>
      </c>
      <c r="E315" t="s">
        <v>5135</v>
      </c>
      <c r="F315" t="s">
        <v>5470</v>
      </c>
      <c r="G315" t="s">
        <v>5471</v>
      </c>
      <c r="H315" t="s">
        <v>5472</v>
      </c>
      <c r="I315" t="s">
        <v>2378</v>
      </c>
      <c r="J315" t="s">
        <v>5473</v>
      </c>
      <c r="K315" t="s">
        <v>5474</v>
      </c>
      <c r="L315" t="s">
        <v>128</v>
      </c>
      <c r="M315" t="s">
        <v>2890</v>
      </c>
      <c r="N315" t="s">
        <v>2602</v>
      </c>
      <c r="O315" t="s">
        <v>5475</v>
      </c>
      <c r="P315" t="s">
        <v>5476</v>
      </c>
      <c r="Q315" t="s">
        <v>5477</v>
      </c>
      <c r="R315" t="str">
        <f t="shared" si="8"/>
        <v>寿光</v>
      </c>
      <c r="S315" t="str">
        <f t="shared" si="9"/>
        <v>0703</v>
      </c>
    </row>
    <row r="316" spans="1:19">
      <c r="A316" t="s">
        <v>112</v>
      </c>
      <c r="B316" t="s">
        <v>5478</v>
      </c>
      <c r="C316" t="s">
        <v>46</v>
      </c>
      <c r="D316" t="s">
        <v>5479</v>
      </c>
      <c r="E316" t="s">
        <v>2360</v>
      </c>
      <c r="F316" t="s">
        <v>5480</v>
      </c>
      <c r="G316" t="s">
        <v>109</v>
      </c>
      <c r="H316" t="s">
        <v>5481</v>
      </c>
      <c r="I316" t="s">
        <v>2350</v>
      </c>
      <c r="J316" t="s">
        <v>2847</v>
      </c>
      <c r="K316" t="s">
        <v>2848</v>
      </c>
      <c r="L316" t="s">
        <v>110</v>
      </c>
      <c r="M316" t="s">
        <v>2849</v>
      </c>
      <c r="N316" t="s">
        <v>2564</v>
      </c>
      <c r="O316" t="s">
        <v>2850</v>
      </c>
      <c r="Q316" t="s">
        <v>5482</v>
      </c>
      <c r="R316" t="str">
        <f t="shared" si="8"/>
        <v>高密</v>
      </c>
      <c r="S316" t="str">
        <f t="shared" si="9"/>
        <v>0703</v>
      </c>
    </row>
    <row r="317" spans="1:19">
      <c r="A317" t="s">
        <v>59</v>
      </c>
      <c r="B317" t="s">
        <v>5483</v>
      </c>
      <c r="C317" t="s">
        <v>46</v>
      </c>
      <c r="D317" t="s">
        <v>5484</v>
      </c>
      <c r="E317" t="s">
        <v>2360</v>
      </c>
      <c r="F317" t="s">
        <v>5485</v>
      </c>
      <c r="G317" t="s">
        <v>5486</v>
      </c>
      <c r="H317" t="s">
        <v>5487</v>
      </c>
      <c r="I317" t="s">
        <v>2465</v>
      </c>
      <c r="J317" t="s">
        <v>4792</v>
      </c>
      <c r="K317" t="s">
        <v>4793</v>
      </c>
      <c r="L317" t="s">
        <v>57</v>
      </c>
      <c r="M317" t="s">
        <v>2433</v>
      </c>
      <c r="O317" t="s">
        <v>4794</v>
      </c>
      <c r="P317" t="s">
        <v>5488</v>
      </c>
      <c r="R317" t="str">
        <f t="shared" si="8"/>
        <v>安丘</v>
      </c>
      <c r="S317" t="str">
        <f t="shared" si="9"/>
        <v>0703</v>
      </c>
    </row>
    <row r="318" spans="1:19">
      <c r="A318" t="s">
        <v>5489</v>
      </c>
      <c r="B318" t="s">
        <v>5490</v>
      </c>
      <c r="C318" t="s">
        <v>46</v>
      </c>
      <c r="D318" t="s">
        <v>5491</v>
      </c>
      <c r="E318" t="s">
        <v>2360</v>
      </c>
      <c r="F318" t="s">
        <v>5492</v>
      </c>
      <c r="G318" t="s">
        <v>5493</v>
      </c>
      <c r="H318" t="s">
        <v>5494</v>
      </c>
      <c r="I318" t="s">
        <v>2364</v>
      </c>
      <c r="J318" t="s">
        <v>5495</v>
      </c>
      <c r="K318" t="s">
        <v>5496</v>
      </c>
      <c r="L318" t="s">
        <v>137</v>
      </c>
      <c r="M318" t="s">
        <v>2686</v>
      </c>
      <c r="N318" t="s">
        <v>2674</v>
      </c>
      <c r="O318" t="s">
        <v>5497</v>
      </c>
      <c r="P318" t="s">
        <v>5498</v>
      </c>
      <c r="Q318" t="s">
        <v>5499</v>
      </c>
      <c r="R318" t="str">
        <f t="shared" si="8"/>
        <v>青州</v>
      </c>
      <c r="S318" t="str">
        <f t="shared" si="9"/>
        <v>0703</v>
      </c>
    </row>
    <row r="319" spans="1:19">
      <c r="A319" t="s">
        <v>5500</v>
      </c>
      <c r="B319" t="s">
        <v>5501</v>
      </c>
      <c r="C319" t="s">
        <v>46</v>
      </c>
      <c r="D319" t="s">
        <v>5502</v>
      </c>
      <c r="E319" t="s">
        <v>5503</v>
      </c>
      <c r="F319" t="s">
        <v>5504</v>
      </c>
      <c r="G319" t="s">
        <v>5505</v>
      </c>
      <c r="H319" t="s">
        <v>5506</v>
      </c>
      <c r="I319" t="s">
        <v>2503</v>
      </c>
      <c r="J319" t="s">
        <v>5507</v>
      </c>
      <c r="K319" t="s">
        <v>5508</v>
      </c>
      <c r="L319" t="s">
        <v>137</v>
      </c>
      <c r="M319" t="s">
        <v>4959</v>
      </c>
      <c r="N319" t="s">
        <v>2480</v>
      </c>
      <c r="O319" t="s">
        <v>5509</v>
      </c>
      <c r="P319" t="s">
        <v>5510</v>
      </c>
      <c r="R319" t="str">
        <f t="shared" si="8"/>
        <v>青州</v>
      </c>
      <c r="S319" t="str">
        <f t="shared" si="9"/>
        <v>0703</v>
      </c>
    </row>
    <row r="320" spans="1:19">
      <c r="A320" t="s">
        <v>5511</v>
      </c>
      <c r="B320" t="s">
        <v>5512</v>
      </c>
      <c r="C320" t="s">
        <v>46</v>
      </c>
      <c r="D320" t="s">
        <v>5513</v>
      </c>
      <c r="E320" t="s">
        <v>5514</v>
      </c>
      <c r="F320" t="s">
        <v>5515</v>
      </c>
      <c r="G320" t="s">
        <v>5516</v>
      </c>
      <c r="H320" t="s">
        <v>5517</v>
      </c>
      <c r="I320" t="s">
        <v>2364</v>
      </c>
      <c r="J320" t="s">
        <v>4437</v>
      </c>
      <c r="K320" t="s">
        <v>4438</v>
      </c>
      <c r="L320" t="s">
        <v>101</v>
      </c>
      <c r="N320" t="s">
        <v>4614</v>
      </c>
      <c r="O320" t="s">
        <v>4440</v>
      </c>
      <c r="R320" t="str">
        <f t="shared" si="8"/>
        <v>潍城</v>
      </c>
      <c r="S320" t="str">
        <f t="shared" si="9"/>
        <v>0703</v>
      </c>
    </row>
    <row r="321" spans="1:19">
      <c r="A321" t="s">
        <v>5518</v>
      </c>
      <c r="B321" t="s">
        <v>5519</v>
      </c>
      <c r="C321" t="s">
        <v>46</v>
      </c>
      <c r="D321" t="s">
        <v>5520</v>
      </c>
      <c r="E321" t="s">
        <v>5521</v>
      </c>
      <c r="F321" t="s">
        <v>5522</v>
      </c>
      <c r="G321" t="s">
        <v>5523</v>
      </c>
      <c r="H321" t="s">
        <v>5524</v>
      </c>
      <c r="I321" t="s">
        <v>2336</v>
      </c>
      <c r="J321" t="s">
        <v>5495</v>
      </c>
      <c r="K321" t="s">
        <v>5496</v>
      </c>
      <c r="L321" t="s">
        <v>137</v>
      </c>
      <c r="M321" t="s">
        <v>2686</v>
      </c>
      <c r="N321" t="s">
        <v>2421</v>
      </c>
      <c r="O321" t="s">
        <v>5497</v>
      </c>
      <c r="P321" t="s">
        <v>5525</v>
      </c>
      <c r="R321" t="str">
        <f t="shared" ref="R321:R384" si="10">IF(OR(LEFT(L321,2)="高新"),"奎文",IF(LEFT(L321,2)="峡山","坊子",IF(LEFT(L321,2)="滨海","寒亭",LEFT(L321,2))))</f>
        <v>青州</v>
      </c>
      <c r="S321" t="str">
        <f t="shared" ref="S321:S384" si="11">TEXT(B321,"mmdd")</f>
        <v>0703</v>
      </c>
    </row>
    <row r="322" spans="1:19">
      <c r="A322" t="s">
        <v>5526</v>
      </c>
      <c r="B322" t="s">
        <v>5527</v>
      </c>
      <c r="C322" t="s">
        <v>46</v>
      </c>
      <c r="D322" t="s">
        <v>5528</v>
      </c>
      <c r="E322" t="s">
        <v>2801</v>
      </c>
      <c r="F322" t="s">
        <v>5529</v>
      </c>
      <c r="G322" t="s">
        <v>5530</v>
      </c>
      <c r="H322" t="s">
        <v>5531</v>
      </c>
      <c r="I322" t="s">
        <v>2336</v>
      </c>
      <c r="J322" t="s">
        <v>4561</v>
      </c>
      <c r="K322" t="s">
        <v>4562</v>
      </c>
      <c r="L322" t="s">
        <v>187</v>
      </c>
      <c r="M322" t="s">
        <v>2468</v>
      </c>
      <c r="N322" t="s">
        <v>2421</v>
      </c>
      <c r="O322" t="s">
        <v>4564</v>
      </c>
      <c r="P322" t="s">
        <v>5532</v>
      </c>
      <c r="Q322" t="s">
        <v>5533</v>
      </c>
      <c r="R322" t="str">
        <f t="shared" si="10"/>
        <v>坊子</v>
      </c>
      <c r="S322" t="str">
        <f t="shared" si="11"/>
        <v>0703</v>
      </c>
    </row>
    <row r="323" spans="1:19">
      <c r="A323" t="s">
        <v>5534</v>
      </c>
      <c r="B323" t="s">
        <v>5535</v>
      </c>
      <c r="C323" t="s">
        <v>46</v>
      </c>
      <c r="D323" t="s">
        <v>5536</v>
      </c>
      <c r="E323" t="s">
        <v>2360</v>
      </c>
      <c r="F323" t="s">
        <v>5537</v>
      </c>
      <c r="G323" t="s">
        <v>5538</v>
      </c>
      <c r="H323" t="s">
        <v>5539</v>
      </c>
      <c r="I323" t="s">
        <v>2350</v>
      </c>
      <c r="J323" t="s">
        <v>2671</v>
      </c>
      <c r="K323" t="s">
        <v>2672</v>
      </c>
      <c r="L323" t="s">
        <v>67</v>
      </c>
      <c r="M323" t="s">
        <v>2673</v>
      </c>
      <c r="N323" t="s">
        <v>2674</v>
      </c>
      <c r="O323" t="s">
        <v>2675</v>
      </c>
      <c r="P323" t="s">
        <v>5540</v>
      </c>
      <c r="R323" t="str">
        <f t="shared" si="10"/>
        <v>昌邑</v>
      </c>
      <c r="S323" t="str">
        <f t="shared" si="11"/>
        <v>0703</v>
      </c>
    </row>
    <row r="324" spans="1:19">
      <c r="A324" t="s">
        <v>5541</v>
      </c>
      <c r="B324" t="s">
        <v>5542</v>
      </c>
      <c r="C324" t="s">
        <v>46</v>
      </c>
      <c r="D324" t="s">
        <v>5543</v>
      </c>
      <c r="E324" t="s">
        <v>4333</v>
      </c>
      <c r="F324" t="s">
        <v>5544</v>
      </c>
      <c r="G324" t="s">
        <v>5545</v>
      </c>
      <c r="H324" t="s">
        <v>5546</v>
      </c>
      <c r="I324" t="s">
        <v>2336</v>
      </c>
      <c r="J324" t="s">
        <v>5547</v>
      </c>
      <c r="K324" t="s">
        <v>5548</v>
      </c>
      <c r="L324" t="s">
        <v>128</v>
      </c>
      <c r="M324" t="s">
        <v>3895</v>
      </c>
      <c r="O324" t="s">
        <v>5549</v>
      </c>
      <c r="P324" t="s">
        <v>5550</v>
      </c>
      <c r="R324" t="str">
        <f t="shared" si="10"/>
        <v>寿光</v>
      </c>
      <c r="S324" t="str">
        <f t="shared" si="11"/>
        <v>0703</v>
      </c>
    </row>
    <row r="325" spans="1:19">
      <c r="A325" t="s">
        <v>5551</v>
      </c>
      <c r="B325" t="s">
        <v>5552</v>
      </c>
      <c r="C325" t="s">
        <v>46</v>
      </c>
      <c r="D325" t="s">
        <v>5553</v>
      </c>
      <c r="E325" t="s">
        <v>3913</v>
      </c>
      <c r="F325" t="s">
        <v>5554</v>
      </c>
      <c r="G325" t="s">
        <v>5555</v>
      </c>
      <c r="H325" t="s">
        <v>5556</v>
      </c>
      <c r="I325" t="s">
        <v>2378</v>
      </c>
      <c r="J325" t="s">
        <v>4220</v>
      </c>
      <c r="K325" t="s">
        <v>4221</v>
      </c>
      <c r="L325" t="s">
        <v>47</v>
      </c>
      <c r="M325" t="s">
        <v>3159</v>
      </c>
      <c r="N325" t="s">
        <v>2421</v>
      </c>
      <c r="O325" t="s">
        <v>4223</v>
      </c>
      <c r="P325" t="s">
        <v>5557</v>
      </c>
      <c r="R325" t="str">
        <f t="shared" si="10"/>
        <v>诸城</v>
      </c>
      <c r="S325" t="str">
        <f t="shared" si="11"/>
        <v>0703</v>
      </c>
    </row>
    <row r="326" spans="1:19">
      <c r="A326" t="s">
        <v>5558</v>
      </c>
      <c r="B326" t="s">
        <v>5559</v>
      </c>
      <c r="C326" t="s">
        <v>46</v>
      </c>
      <c r="D326" t="s">
        <v>5560</v>
      </c>
      <c r="E326" t="s">
        <v>2360</v>
      </c>
      <c r="F326" t="s">
        <v>5561</v>
      </c>
      <c r="G326" t="s">
        <v>5562</v>
      </c>
      <c r="H326" t="s">
        <v>5563</v>
      </c>
      <c r="I326" t="s">
        <v>2350</v>
      </c>
      <c r="J326" t="s">
        <v>5564</v>
      </c>
      <c r="K326" t="s">
        <v>5565</v>
      </c>
      <c r="L326" t="s">
        <v>137</v>
      </c>
      <c r="M326" t="s">
        <v>2625</v>
      </c>
      <c r="N326" t="s">
        <v>3252</v>
      </c>
      <c r="O326" t="s">
        <v>2626</v>
      </c>
      <c r="P326" t="s">
        <v>5566</v>
      </c>
      <c r="R326" t="str">
        <f t="shared" si="10"/>
        <v>青州</v>
      </c>
      <c r="S326" t="str">
        <f t="shared" si="11"/>
        <v>0703</v>
      </c>
    </row>
    <row r="327" spans="1:19">
      <c r="A327" t="s">
        <v>5567</v>
      </c>
      <c r="B327" t="s">
        <v>5568</v>
      </c>
      <c r="C327" t="s">
        <v>46</v>
      </c>
      <c r="D327" t="s">
        <v>5569</v>
      </c>
      <c r="E327" t="s">
        <v>2360</v>
      </c>
      <c r="F327" t="s">
        <v>5570</v>
      </c>
      <c r="G327" t="s">
        <v>5571</v>
      </c>
      <c r="H327" t="s">
        <v>5572</v>
      </c>
      <c r="I327" t="s">
        <v>2350</v>
      </c>
      <c r="J327" t="s">
        <v>5573</v>
      </c>
      <c r="K327" t="s">
        <v>5574</v>
      </c>
      <c r="L327" t="s">
        <v>57</v>
      </c>
      <c r="M327" t="s">
        <v>2492</v>
      </c>
      <c r="N327" t="s">
        <v>2816</v>
      </c>
      <c r="O327" t="s">
        <v>5575</v>
      </c>
      <c r="P327" t="s">
        <v>5159</v>
      </c>
      <c r="R327" t="str">
        <f t="shared" si="10"/>
        <v>安丘</v>
      </c>
      <c r="S327" t="str">
        <f t="shared" si="11"/>
        <v>0703</v>
      </c>
    </row>
    <row r="328" spans="1:19">
      <c r="A328" t="s">
        <v>5576</v>
      </c>
      <c r="B328" t="s">
        <v>5577</v>
      </c>
      <c r="C328" t="s">
        <v>46</v>
      </c>
      <c r="D328" t="s">
        <v>5578</v>
      </c>
      <c r="E328" t="s">
        <v>5579</v>
      </c>
      <c r="F328" t="s">
        <v>5580</v>
      </c>
      <c r="G328" t="s">
        <v>5581</v>
      </c>
      <c r="H328" t="s">
        <v>5582</v>
      </c>
      <c r="I328" t="s">
        <v>2645</v>
      </c>
      <c r="J328" t="s">
        <v>5583</v>
      </c>
      <c r="K328" t="s">
        <v>5584</v>
      </c>
      <c r="L328" t="s">
        <v>57</v>
      </c>
      <c r="M328" t="s">
        <v>2433</v>
      </c>
      <c r="N328" t="s">
        <v>2340</v>
      </c>
      <c r="O328" t="s">
        <v>5585</v>
      </c>
      <c r="P328" t="s">
        <v>5586</v>
      </c>
      <c r="R328" t="str">
        <f t="shared" si="10"/>
        <v>安丘</v>
      </c>
      <c r="S328" t="str">
        <f t="shared" si="11"/>
        <v>0703</v>
      </c>
    </row>
    <row r="329" spans="1:19">
      <c r="A329" t="s">
        <v>5587</v>
      </c>
      <c r="B329" t="s">
        <v>5588</v>
      </c>
      <c r="C329" t="s">
        <v>46</v>
      </c>
      <c r="D329" t="s">
        <v>5589</v>
      </c>
      <c r="E329" t="s">
        <v>5590</v>
      </c>
      <c r="F329" t="s">
        <v>5591</v>
      </c>
      <c r="G329" t="s">
        <v>5592</v>
      </c>
      <c r="H329" t="s">
        <v>5593</v>
      </c>
      <c r="I329" t="s">
        <v>3904</v>
      </c>
      <c r="J329" t="s">
        <v>4437</v>
      </c>
      <c r="K329" t="s">
        <v>4438</v>
      </c>
      <c r="N329" t="s">
        <v>3907</v>
      </c>
      <c r="O329" t="s">
        <v>4440</v>
      </c>
      <c r="R329" t="str">
        <f t="shared" si="10"/>
        <v/>
      </c>
      <c r="S329" t="str">
        <f t="shared" si="11"/>
        <v>0703</v>
      </c>
    </row>
    <row r="330" spans="1:19">
      <c r="A330" t="s">
        <v>5594</v>
      </c>
      <c r="B330" t="s">
        <v>5595</v>
      </c>
      <c r="C330" t="s">
        <v>46</v>
      </c>
      <c r="D330" t="s">
        <v>5596</v>
      </c>
      <c r="E330" t="s">
        <v>2360</v>
      </c>
      <c r="F330" t="s">
        <v>5597</v>
      </c>
      <c r="G330" t="s">
        <v>5598</v>
      </c>
      <c r="H330" t="s">
        <v>5599</v>
      </c>
      <c r="I330" t="s">
        <v>2350</v>
      </c>
      <c r="J330" t="s">
        <v>5600</v>
      </c>
      <c r="K330" t="s">
        <v>5601</v>
      </c>
      <c r="L330" t="s">
        <v>128</v>
      </c>
      <c r="M330" t="s">
        <v>5602</v>
      </c>
      <c r="N330" t="s">
        <v>2602</v>
      </c>
      <c r="O330" t="s">
        <v>5603</v>
      </c>
      <c r="P330" t="s">
        <v>5604</v>
      </c>
      <c r="Q330" t="s">
        <v>5605</v>
      </c>
      <c r="R330" t="str">
        <f t="shared" si="10"/>
        <v>寿光</v>
      </c>
      <c r="S330" t="str">
        <f t="shared" si="11"/>
        <v>0703</v>
      </c>
    </row>
    <row r="331" spans="1:19">
      <c r="A331" t="s">
        <v>5606</v>
      </c>
      <c r="B331" t="s">
        <v>5607</v>
      </c>
      <c r="C331" t="s">
        <v>46</v>
      </c>
      <c r="D331" t="s">
        <v>5608</v>
      </c>
      <c r="E331" t="s">
        <v>2360</v>
      </c>
      <c r="F331" t="s">
        <v>5609</v>
      </c>
      <c r="G331" t="s">
        <v>5610</v>
      </c>
      <c r="H331" t="s">
        <v>5611</v>
      </c>
      <c r="I331" t="s">
        <v>2645</v>
      </c>
      <c r="J331" t="s">
        <v>2968</v>
      </c>
      <c r="K331" t="s">
        <v>2969</v>
      </c>
      <c r="L331" t="s">
        <v>47</v>
      </c>
      <c r="M331" t="s">
        <v>2454</v>
      </c>
      <c r="N331" t="s">
        <v>2421</v>
      </c>
      <c r="O331" t="s">
        <v>2970</v>
      </c>
      <c r="P331" t="s">
        <v>5612</v>
      </c>
      <c r="Q331" t="s">
        <v>5613</v>
      </c>
      <c r="R331" t="str">
        <f t="shared" si="10"/>
        <v>诸城</v>
      </c>
      <c r="S331" t="str">
        <f t="shared" si="11"/>
        <v>0703</v>
      </c>
    </row>
    <row r="332" spans="1:19">
      <c r="A332" t="s">
        <v>5614</v>
      </c>
      <c r="B332" t="s">
        <v>5615</v>
      </c>
      <c r="C332" t="s">
        <v>46</v>
      </c>
      <c r="D332" t="s">
        <v>5616</v>
      </c>
      <c r="E332" t="s">
        <v>2360</v>
      </c>
      <c r="F332" t="s">
        <v>5617</v>
      </c>
      <c r="G332" t="s">
        <v>5618</v>
      </c>
      <c r="H332" t="s">
        <v>5619</v>
      </c>
      <c r="I332" t="s">
        <v>2350</v>
      </c>
      <c r="J332" t="s">
        <v>5620</v>
      </c>
      <c r="K332" t="s">
        <v>5621</v>
      </c>
      <c r="L332" t="s">
        <v>76</v>
      </c>
      <c r="M332" t="s">
        <v>2661</v>
      </c>
      <c r="N332" t="s">
        <v>2859</v>
      </c>
      <c r="O332" t="s">
        <v>5622</v>
      </c>
      <c r="P332" t="s">
        <v>5623</v>
      </c>
      <c r="Q332" t="s">
        <v>5624</v>
      </c>
      <c r="R332" t="str">
        <f t="shared" si="10"/>
        <v>奎文</v>
      </c>
      <c r="S332" t="str">
        <f t="shared" si="11"/>
        <v>0703</v>
      </c>
    </row>
    <row r="333" spans="1:19">
      <c r="A333" t="s">
        <v>5625</v>
      </c>
      <c r="B333" t="s">
        <v>5626</v>
      </c>
      <c r="C333" t="s">
        <v>46</v>
      </c>
      <c r="D333" t="s">
        <v>5627</v>
      </c>
      <c r="E333" t="s">
        <v>5628</v>
      </c>
      <c r="F333" t="s">
        <v>5629</v>
      </c>
      <c r="G333" t="s">
        <v>5630</v>
      </c>
      <c r="H333" t="s">
        <v>5631</v>
      </c>
      <c r="I333" t="s">
        <v>2350</v>
      </c>
      <c r="J333" t="s">
        <v>4186</v>
      </c>
      <c r="K333" t="s">
        <v>4187</v>
      </c>
      <c r="L333" t="s">
        <v>128</v>
      </c>
      <c r="M333" t="s">
        <v>2890</v>
      </c>
      <c r="N333" t="s">
        <v>2816</v>
      </c>
      <c r="O333" t="s">
        <v>4188</v>
      </c>
      <c r="P333" t="s">
        <v>5632</v>
      </c>
      <c r="R333" t="str">
        <f t="shared" si="10"/>
        <v>寿光</v>
      </c>
      <c r="S333" t="str">
        <f t="shared" si="11"/>
        <v>0703</v>
      </c>
    </row>
    <row r="334" spans="1:19">
      <c r="A334" t="s">
        <v>5633</v>
      </c>
      <c r="B334" t="s">
        <v>5634</v>
      </c>
      <c r="C334" t="s">
        <v>46</v>
      </c>
      <c r="D334" t="s">
        <v>5635</v>
      </c>
      <c r="E334" t="s">
        <v>5636</v>
      </c>
      <c r="F334" t="s">
        <v>5637</v>
      </c>
      <c r="G334" t="s">
        <v>5638</v>
      </c>
      <c r="H334" t="s">
        <v>5423</v>
      </c>
      <c r="I334" t="s">
        <v>2503</v>
      </c>
      <c r="J334" t="s">
        <v>3552</v>
      </c>
      <c r="K334" t="s">
        <v>5639</v>
      </c>
      <c r="L334" t="s">
        <v>110</v>
      </c>
      <c r="M334" t="s">
        <v>2575</v>
      </c>
      <c r="N334" t="s">
        <v>2421</v>
      </c>
      <c r="O334" t="s">
        <v>5640</v>
      </c>
      <c r="P334" t="s">
        <v>5641</v>
      </c>
      <c r="R334" t="str">
        <f t="shared" si="10"/>
        <v>高密</v>
      </c>
      <c r="S334" t="str">
        <f t="shared" si="11"/>
        <v>0703</v>
      </c>
    </row>
    <row r="335" spans="1:19">
      <c r="A335" t="s">
        <v>5642</v>
      </c>
      <c r="B335" t="s">
        <v>5643</v>
      </c>
      <c r="C335" t="s">
        <v>46</v>
      </c>
      <c r="D335" t="s">
        <v>5644</v>
      </c>
      <c r="E335" t="s">
        <v>4035</v>
      </c>
      <c r="F335" t="s">
        <v>5645</v>
      </c>
      <c r="G335" t="s">
        <v>5646</v>
      </c>
      <c r="H335" t="s">
        <v>5647</v>
      </c>
      <c r="I335" t="s">
        <v>5648</v>
      </c>
      <c r="J335" t="s">
        <v>5649</v>
      </c>
      <c r="K335" t="s">
        <v>5650</v>
      </c>
      <c r="L335" t="s">
        <v>76</v>
      </c>
      <c r="M335" t="s">
        <v>4374</v>
      </c>
      <c r="N335" t="s">
        <v>3907</v>
      </c>
      <c r="O335" t="s">
        <v>5651</v>
      </c>
      <c r="P335" t="s">
        <v>5652</v>
      </c>
      <c r="Q335" t="s">
        <v>5653</v>
      </c>
      <c r="R335" t="str">
        <f t="shared" si="10"/>
        <v>奎文</v>
      </c>
      <c r="S335" t="str">
        <f t="shared" si="11"/>
        <v>0703</v>
      </c>
    </row>
    <row r="336" spans="1:19">
      <c r="A336" t="s">
        <v>5654</v>
      </c>
      <c r="B336" t="s">
        <v>5655</v>
      </c>
      <c r="C336" t="s">
        <v>46</v>
      </c>
      <c r="D336" t="s">
        <v>5656</v>
      </c>
      <c r="E336" t="s">
        <v>5657</v>
      </c>
      <c r="F336" t="s">
        <v>5658</v>
      </c>
      <c r="G336" t="s">
        <v>5659</v>
      </c>
      <c r="H336" t="s">
        <v>5660</v>
      </c>
      <c r="I336" t="s">
        <v>2350</v>
      </c>
      <c r="J336" t="s">
        <v>5661</v>
      </c>
      <c r="K336" t="s">
        <v>5662</v>
      </c>
      <c r="L336" t="s">
        <v>47</v>
      </c>
      <c r="M336" t="s">
        <v>4266</v>
      </c>
      <c r="N336" t="s">
        <v>2421</v>
      </c>
      <c r="O336" t="s">
        <v>5663</v>
      </c>
      <c r="P336" t="s">
        <v>5664</v>
      </c>
      <c r="R336" t="str">
        <f t="shared" si="10"/>
        <v>诸城</v>
      </c>
      <c r="S336" t="str">
        <f t="shared" si="11"/>
        <v>0703</v>
      </c>
    </row>
    <row r="337" spans="1:19">
      <c r="A337" t="s">
        <v>5665</v>
      </c>
      <c r="B337" t="s">
        <v>5666</v>
      </c>
      <c r="C337" t="s">
        <v>46</v>
      </c>
      <c r="D337" t="s">
        <v>5667</v>
      </c>
      <c r="E337" t="s">
        <v>2360</v>
      </c>
      <c r="F337" t="s">
        <v>5668</v>
      </c>
      <c r="G337" t="s">
        <v>5669</v>
      </c>
      <c r="H337" t="s">
        <v>5670</v>
      </c>
      <c r="I337" t="s">
        <v>2378</v>
      </c>
      <c r="J337" t="s">
        <v>4220</v>
      </c>
      <c r="K337" t="s">
        <v>4221</v>
      </c>
      <c r="L337" t="s">
        <v>47</v>
      </c>
      <c r="M337" t="s">
        <v>3159</v>
      </c>
      <c r="N337" t="s">
        <v>3252</v>
      </c>
      <c r="O337" t="s">
        <v>4223</v>
      </c>
      <c r="P337" t="s">
        <v>5671</v>
      </c>
      <c r="R337" t="str">
        <f t="shared" si="10"/>
        <v>诸城</v>
      </c>
      <c r="S337" t="str">
        <f t="shared" si="11"/>
        <v>0703</v>
      </c>
    </row>
    <row r="338" spans="1:19">
      <c r="A338" t="s">
        <v>5672</v>
      </c>
      <c r="B338" t="s">
        <v>5673</v>
      </c>
      <c r="C338" t="s">
        <v>46</v>
      </c>
      <c r="D338" t="s">
        <v>5674</v>
      </c>
      <c r="E338" t="s">
        <v>2360</v>
      </c>
      <c r="F338" t="s">
        <v>5675</v>
      </c>
      <c r="G338" t="s">
        <v>5676</v>
      </c>
      <c r="H338" t="s">
        <v>5677</v>
      </c>
      <c r="I338" t="s">
        <v>2350</v>
      </c>
      <c r="J338" t="s">
        <v>2671</v>
      </c>
      <c r="K338" t="s">
        <v>2672</v>
      </c>
      <c r="L338" t="s">
        <v>67</v>
      </c>
      <c r="M338" t="s">
        <v>2673</v>
      </c>
      <c r="N338" t="s">
        <v>2674</v>
      </c>
      <c r="O338" t="s">
        <v>2675</v>
      </c>
      <c r="P338" t="s">
        <v>5678</v>
      </c>
      <c r="Q338" t="s">
        <v>5679</v>
      </c>
      <c r="R338" t="str">
        <f t="shared" si="10"/>
        <v>昌邑</v>
      </c>
      <c r="S338" t="str">
        <f t="shared" si="11"/>
        <v>0703</v>
      </c>
    </row>
    <row r="339" spans="1:19">
      <c r="A339" t="s">
        <v>5680</v>
      </c>
      <c r="B339" t="s">
        <v>5681</v>
      </c>
      <c r="C339" t="s">
        <v>46</v>
      </c>
      <c r="D339" t="s">
        <v>5682</v>
      </c>
      <c r="E339" t="s">
        <v>2360</v>
      </c>
      <c r="F339" t="s">
        <v>5683</v>
      </c>
      <c r="G339" t="s">
        <v>5684</v>
      </c>
      <c r="H339" t="s">
        <v>5685</v>
      </c>
      <c r="I339" t="s">
        <v>2350</v>
      </c>
      <c r="J339" t="s">
        <v>5686</v>
      </c>
      <c r="K339" t="s">
        <v>5687</v>
      </c>
      <c r="L339" t="s">
        <v>146</v>
      </c>
      <c r="M339" t="s">
        <v>3051</v>
      </c>
      <c r="N339" t="s">
        <v>2674</v>
      </c>
      <c r="O339" t="s">
        <v>5688</v>
      </c>
      <c r="P339" t="s">
        <v>5689</v>
      </c>
      <c r="Q339" t="s">
        <v>5690</v>
      </c>
      <c r="R339" t="str">
        <f t="shared" si="10"/>
        <v>临朐</v>
      </c>
      <c r="S339" t="str">
        <f t="shared" si="11"/>
        <v>0703</v>
      </c>
    </row>
    <row r="340" spans="1:19">
      <c r="A340" t="s">
        <v>5691</v>
      </c>
      <c r="B340" t="s">
        <v>5692</v>
      </c>
      <c r="C340" t="s">
        <v>46</v>
      </c>
      <c r="D340" t="s">
        <v>5693</v>
      </c>
      <c r="E340" t="s">
        <v>2801</v>
      </c>
      <c r="F340" t="s">
        <v>5694</v>
      </c>
      <c r="G340" t="s">
        <v>5695</v>
      </c>
      <c r="H340" t="s">
        <v>5696</v>
      </c>
      <c r="I340" t="s">
        <v>2336</v>
      </c>
      <c r="J340" t="s">
        <v>2994</v>
      </c>
      <c r="K340" t="s">
        <v>2995</v>
      </c>
      <c r="L340" t="s">
        <v>128</v>
      </c>
      <c r="M340" t="s">
        <v>2996</v>
      </c>
      <c r="N340" t="s">
        <v>2859</v>
      </c>
      <c r="O340" t="s">
        <v>2997</v>
      </c>
      <c r="P340" t="s">
        <v>5200</v>
      </c>
      <c r="R340" t="str">
        <f t="shared" si="10"/>
        <v>寿光</v>
      </c>
      <c r="S340" t="str">
        <f t="shared" si="11"/>
        <v>0703</v>
      </c>
    </row>
    <row r="341" spans="1:19">
      <c r="A341" t="s">
        <v>5697</v>
      </c>
      <c r="B341" t="s">
        <v>5698</v>
      </c>
      <c r="C341" t="s">
        <v>46</v>
      </c>
      <c r="D341" t="s">
        <v>5699</v>
      </c>
      <c r="E341" t="s">
        <v>2801</v>
      </c>
      <c r="F341" t="s">
        <v>5700</v>
      </c>
      <c r="G341" t="s">
        <v>5701</v>
      </c>
      <c r="H341" t="s">
        <v>5702</v>
      </c>
      <c r="I341" t="s">
        <v>2336</v>
      </c>
      <c r="J341" t="s">
        <v>2994</v>
      </c>
      <c r="K341" t="s">
        <v>2995</v>
      </c>
      <c r="L341" t="s">
        <v>128</v>
      </c>
      <c r="M341" t="s">
        <v>2996</v>
      </c>
      <c r="N341" t="s">
        <v>2859</v>
      </c>
      <c r="O341" t="s">
        <v>2997</v>
      </c>
      <c r="P341" t="s">
        <v>5703</v>
      </c>
      <c r="R341" t="str">
        <f t="shared" si="10"/>
        <v>寿光</v>
      </c>
      <c r="S341" t="str">
        <f t="shared" si="11"/>
        <v>0703</v>
      </c>
    </row>
    <row r="342" spans="1:19">
      <c r="A342" t="s">
        <v>5704</v>
      </c>
      <c r="B342" t="s">
        <v>5705</v>
      </c>
      <c r="C342" t="s">
        <v>46</v>
      </c>
      <c r="D342" t="s">
        <v>5706</v>
      </c>
      <c r="E342" t="s">
        <v>2360</v>
      </c>
      <c r="F342" t="s">
        <v>5707</v>
      </c>
      <c r="G342" t="s">
        <v>5708</v>
      </c>
      <c r="H342" t="s">
        <v>5709</v>
      </c>
      <c r="I342" t="s">
        <v>2350</v>
      </c>
      <c r="J342" t="s">
        <v>5710</v>
      </c>
      <c r="K342" t="s">
        <v>5711</v>
      </c>
      <c r="L342" t="s">
        <v>128</v>
      </c>
      <c r="M342" t="s">
        <v>2708</v>
      </c>
      <c r="N342" t="s">
        <v>5712</v>
      </c>
      <c r="O342" t="s">
        <v>5713</v>
      </c>
      <c r="P342" t="s">
        <v>5714</v>
      </c>
      <c r="R342" t="str">
        <f t="shared" si="10"/>
        <v>寿光</v>
      </c>
      <c r="S342" t="str">
        <f t="shared" si="11"/>
        <v>0703</v>
      </c>
    </row>
    <row r="343" spans="1:19">
      <c r="A343" t="s">
        <v>5715</v>
      </c>
      <c r="B343" t="s">
        <v>5510</v>
      </c>
      <c r="C343" t="s">
        <v>46</v>
      </c>
      <c r="D343" t="s">
        <v>5716</v>
      </c>
      <c r="E343" t="s">
        <v>5182</v>
      </c>
      <c r="F343" t="s">
        <v>5717</v>
      </c>
      <c r="G343" t="s">
        <v>5718</v>
      </c>
      <c r="H343" t="s">
        <v>5719</v>
      </c>
      <c r="I343" t="s">
        <v>2378</v>
      </c>
      <c r="J343" t="s">
        <v>2956</v>
      </c>
      <c r="K343" t="s">
        <v>2957</v>
      </c>
      <c r="L343" t="s">
        <v>67</v>
      </c>
      <c r="M343" t="s">
        <v>2958</v>
      </c>
      <c r="O343" t="s">
        <v>2960</v>
      </c>
      <c r="P343" t="s">
        <v>5720</v>
      </c>
      <c r="R343" t="str">
        <f t="shared" si="10"/>
        <v>昌邑</v>
      </c>
      <c r="S343" t="str">
        <f t="shared" si="11"/>
        <v>0703</v>
      </c>
    </row>
    <row r="344" spans="1:19">
      <c r="A344" t="s">
        <v>5721</v>
      </c>
      <c r="B344" t="s">
        <v>5722</v>
      </c>
      <c r="C344" t="s">
        <v>46</v>
      </c>
      <c r="D344" t="s">
        <v>5723</v>
      </c>
      <c r="E344" t="s">
        <v>2360</v>
      </c>
      <c r="F344" t="s">
        <v>5724</v>
      </c>
      <c r="G344" t="s">
        <v>5725</v>
      </c>
      <c r="H344" t="s">
        <v>5726</v>
      </c>
      <c r="I344" t="s">
        <v>2350</v>
      </c>
      <c r="J344" t="s">
        <v>3670</v>
      </c>
      <c r="K344" t="s">
        <v>3671</v>
      </c>
      <c r="L344" t="s">
        <v>3458</v>
      </c>
      <c r="M344" t="s">
        <v>3672</v>
      </c>
      <c r="N344" t="s">
        <v>2354</v>
      </c>
      <c r="O344" t="s">
        <v>3673</v>
      </c>
      <c r="P344" t="s">
        <v>5727</v>
      </c>
      <c r="R344" t="str">
        <f t="shared" si="10"/>
        <v>寒亭</v>
      </c>
      <c r="S344" t="str">
        <f t="shared" si="11"/>
        <v>0703</v>
      </c>
    </row>
    <row r="345" spans="1:19">
      <c r="A345" t="s">
        <v>5728</v>
      </c>
      <c r="B345" t="s">
        <v>5729</v>
      </c>
      <c r="C345" t="s">
        <v>46</v>
      </c>
      <c r="D345" t="s">
        <v>5730</v>
      </c>
      <c r="E345" t="s">
        <v>5731</v>
      </c>
      <c r="F345" t="s">
        <v>5732</v>
      </c>
      <c r="G345" t="s">
        <v>5733</v>
      </c>
      <c r="H345" t="s">
        <v>5734</v>
      </c>
      <c r="I345" t="s">
        <v>2350</v>
      </c>
      <c r="J345" t="s">
        <v>5735</v>
      </c>
      <c r="K345" t="s">
        <v>5736</v>
      </c>
      <c r="L345" t="s">
        <v>101</v>
      </c>
      <c r="M345" t="s">
        <v>5737</v>
      </c>
      <c r="N345" t="s">
        <v>2674</v>
      </c>
      <c r="O345" t="s">
        <v>5738</v>
      </c>
      <c r="P345" t="s">
        <v>5739</v>
      </c>
      <c r="R345" t="str">
        <f t="shared" si="10"/>
        <v>潍城</v>
      </c>
      <c r="S345" t="str">
        <f t="shared" si="11"/>
        <v>0703</v>
      </c>
    </row>
    <row r="346" spans="1:19">
      <c r="A346" t="s">
        <v>5740</v>
      </c>
      <c r="B346" t="s">
        <v>5741</v>
      </c>
      <c r="C346" t="s">
        <v>46</v>
      </c>
      <c r="D346" t="s">
        <v>5742</v>
      </c>
      <c r="E346" t="s">
        <v>5743</v>
      </c>
      <c r="F346" t="s">
        <v>5744</v>
      </c>
      <c r="G346" t="s">
        <v>5745</v>
      </c>
      <c r="H346" t="s">
        <v>5746</v>
      </c>
      <c r="I346" t="s">
        <v>2336</v>
      </c>
      <c r="J346" t="s">
        <v>4957</v>
      </c>
      <c r="K346" t="s">
        <v>4958</v>
      </c>
      <c r="L346" t="s">
        <v>137</v>
      </c>
      <c r="M346" t="s">
        <v>4959</v>
      </c>
      <c r="O346" t="s">
        <v>4960</v>
      </c>
      <c r="P346" t="s">
        <v>5747</v>
      </c>
      <c r="R346" t="str">
        <f t="shared" si="10"/>
        <v>青州</v>
      </c>
      <c r="S346" t="str">
        <f t="shared" si="11"/>
        <v>0703</v>
      </c>
    </row>
    <row r="347" spans="1:19">
      <c r="A347" t="s">
        <v>5748</v>
      </c>
      <c r="B347" t="s">
        <v>5749</v>
      </c>
      <c r="C347" t="s">
        <v>46</v>
      </c>
      <c r="D347" t="s">
        <v>5750</v>
      </c>
      <c r="E347" t="s">
        <v>2499</v>
      </c>
      <c r="F347" t="s">
        <v>5751</v>
      </c>
      <c r="G347" t="s">
        <v>5752</v>
      </c>
      <c r="H347" t="s">
        <v>5753</v>
      </c>
      <c r="I347" t="s">
        <v>2350</v>
      </c>
      <c r="J347" t="s">
        <v>5495</v>
      </c>
      <c r="K347" t="s">
        <v>5496</v>
      </c>
      <c r="L347" t="s">
        <v>137</v>
      </c>
      <c r="M347" t="s">
        <v>2686</v>
      </c>
      <c r="N347" t="s">
        <v>2674</v>
      </c>
      <c r="O347" t="s">
        <v>5497</v>
      </c>
      <c r="P347" t="s">
        <v>5754</v>
      </c>
      <c r="Q347" t="s">
        <v>5755</v>
      </c>
      <c r="R347" t="str">
        <f t="shared" si="10"/>
        <v>青州</v>
      </c>
      <c r="S347" t="str">
        <f t="shared" si="11"/>
        <v>0703</v>
      </c>
    </row>
    <row r="348" spans="1:19">
      <c r="A348" t="s">
        <v>5756</v>
      </c>
      <c r="B348" t="s">
        <v>5757</v>
      </c>
      <c r="C348" t="s">
        <v>46</v>
      </c>
      <c r="D348" t="s">
        <v>5758</v>
      </c>
      <c r="E348" t="s">
        <v>5759</v>
      </c>
      <c r="F348" t="s">
        <v>5760</v>
      </c>
      <c r="G348" t="s">
        <v>5761</v>
      </c>
      <c r="H348" t="s">
        <v>5762</v>
      </c>
      <c r="I348" t="s">
        <v>2336</v>
      </c>
      <c r="J348" t="s">
        <v>5763</v>
      </c>
      <c r="K348" t="s">
        <v>5764</v>
      </c>
      <c r="L348" t="s">
        <v>146</v>
      </c>
      <c r="M348" t="s">
        <v>3051</v>
      </c>
      <c r="N348" t="s">
        <v>2785</v>
      </c>
      <c r="O348" t="s">
        <v>5765</v>
      </c>
      <c r="P348" t="s">
        <v>5766</v>
      </c>
      <c r="Q348" t="s">
        <v>5767</v>
      </c>
      <c r="R348" t="str">
        <f t="shared" si="10"/>
        <v>临朐</v>
      </c>
      <c r="S348" t="str">
        <f t="shared" si="11"/>
        <v>0703</v>
      </c>
    </row>
    <row r="349" spans="1:19">
      <c r="A349" t="s">
        <v>5768</v>
      </c>
      <c r="B349" t="s">
        <v>5769</v>
      </c>
      <c r="C349" t="s">
        <v>46</v>
      </c>
      <c r="D349" t="s">
        <v>5770</v>
      </c>
      <c r="E349" t="s">
        <v>5771</v>
      </c>
      <c r="F349" t="s">
        <v>5772</v>
      </c>
      <c r="G349" t="s">
        <v>5773</v>
      </c>
      <c r="H349" t="s">
        <v>5774</v>
      </c>
      <c r="I349" t="s">
        <v>2364</v>
      </c>
      <c r="J349" t="s">
        <v>2847</v>
      </c>
      <c r="K349" t="s">
        <v>2848</v>
      </c>
      <c r="L349" t="s">
        <v>110</v>
      </c>
      <c r="M349" t="s">
        <v>2849</v>
      </c>
      <c r="N349" t="s">
        <v>2602</v>
      </c>
      <c r="O349" t="s">
        <v>2850</v>
      </c>
      <c r="P349" t="s">
        <v>5775</v>
      </c>
      <c r="R349" t="str">
        <f t="shared" si="10"/>
        <v>高密</v>
      </c>
      <c r="S349" t="str">
        <f t="shared" si="11"/>
        <v>0703</v>
      </c>
    </row>
    <row r="350" spans="1:19">
      <c r="A350" t="s">
        <v>5776</v>
      </c>
      <c r="B350" t="s">
        <v>5777</v>
      </c>
      <c r="C350" t="s">
        <v>46</v>
      </c>
      <c r="D350" t="s">
        <v>5778</v>
      </c>
      <c r="E350" t="s">
        <v>2499</v>
      </c>
      <c r="F350" t="s">
        <v>5779</v>
      </c>
      <c r="G350" t="s">
        <v>5780</v>
      </c>
      <c r="H350" t="s">
        <v>5781</v>
      </c>
      <c r="I350" t="s">
        <v>2503</v>
      </c>
      <c r="J350" t="s">
        <v>5782</v>
      </c>
      <c r="K350" t="s">
        <v>5783</v>
      </c>
      <c r="L350" t="s">
        <v>47</v>
      </c>
      <c r="M350" t="s">
        <v>2924</v>
      </c>
      <c r="N350" t="s">
        <v>2721</v>
      </c>
      <c r="O350" t="s">
        <v>5784</v>
      </c>
      <c r="R350" t="str">
        <f t="shared" si="10"/>
        <v>诸城</v>
      </c>
      <c r="S350" t="str">
        <f t="shared" si="11"/>
        <v>0703</v>
      </c>
    </row>
    <row r="351" spans="1:19">
      <c r="A351" t="s">
        <v>5785</v>
      </c>
      <c r="B351" t="s">
        <v>5786</v>
      </c>
      <c r="C351" t="s">
        <v>46</v>
      </c>
      <c r="D351" t="s">
        <v>5787</v>
      </c>
      <c r="E351" t="s">
        <v>2499</v>
      </c>
      <c r="F351" t="s">
        <v>5788</v>
      </c>
      <c r="G351" t="s">
        <v>5789</v>
      </c>
      <c r="H351" t="s">
        <v>5790</v>
      </c>
      <c r="I351" t="s">
        <v>2645</v>
      </c>
      <c r="J351" t="s">
        <v>5791</v>
      </c>
      <c r="K351" t="s">
        <v>5792</v>
      </c>
      <c r="L351" t="s">
        <v>101</v>
      </c>
      <c r="M351" t="s">
        <v>3130</v>
      </c>
      <c r="N351" t="s">
        <v>2340</v>
      </c>
      <c r="O351" t="s">
        <v>5793</v>
      </c>
      <c r="P351" t="s">
        <v>5794</v>
      </c>
      <c r="R351" t="str">
        <f t="shared" si="10"/>
        <v>潍城</v>
      </c>
      <c r="S351" t="str">
        <f t="shared" si="11"/>
        <v>0703</v>
      </c>
    </row>
    <row r="352" spans="1:19">
      <c r="A352" t="s">
        <v>5795</v>
      </c>
      <c r="B352" t="s">
        <v>5796</v>
      </c>
      <c r="C352" t="s">
        <v>46</v>
      </c>
      <c r="D352" t="s">
        <v>5797</v>
      </c>
      <c r="E352" t="s">
        <v>2332</v>
      </c>
      <c r="F352" t="s">
        <v>5798</v>
      </c>
      <c r="G352" t="s">
        <v>5799</v>
      </c>
      <c r="H352" t="s">
        <v>5800</v>
      </c>
      <c r="I352" t="s">
        <v>2336</v>
      </c>
      <c r="J352" t="s">
        <v>5801</v>
      </c>
      <c r="K352" t="s">
        <v>5802</v>
      </c>
      <c r="L352" t="s">
        <v>137</v>
      </c>
      <c r="M352" t="s">
        <v>5803</v>
      </c>
      <c r="N352" t="s">
        <v>2354</v>
      </c>
      <c r="O352" t="s">
        <v>5804</v>
      </c>
      <c r="P352" t="s">
        <v>5805</v>
      </c>
      <c r="Q352" t="s">
        <v>5806</v>
      </c>
      <c r="R352" t="str">
        <f t="shared" si="10"/>
        <v>青州</v>
      </c>
      <c r="S352" t="str">
        <f t="shared" si="11"/>
        <v>0703</v>
      </c>
    </row>
    <row r="353" spans="1:19">
      <c r="A353" t="s">
        <v>5807</v>
      </c>
      <c r="B353" t="s">
        <v>5808</v>
      </c>
      <c r="C353" t="s">
        <v>46</v>
      </c>
      <c r="D353" t="s">
        <v>5809</v>
      </c>
      <c r="E353" t="s">
        <v>2499</v>
      </c>
      <c r="F353" t="s">
        <v>5810</v>
      </c>
      <c r="G353" t="s">
        <v>5811</v>
      </c>
      <c r="H353" t="s">
        <v>5812</v>
      </c>
      <c r="I353" t="s">
        <v>5648</v>
      </c>
      <c r="J353" t="s">
        <v>3285</v>
      </c>
      <c r="K353" t="s">
        <v>3286</v>
      </c>
      <c r="L353" t="s">
        <v>76</v>
      </c>
      <c r="M353" t="s">
        <v>2528</v>
      </c>
      <c r="N353" t="s">
        <v>2674</v>
      </c>
      <c r="O353" t="s">
        <v>3287</v>
      </c>
      <c r="P353" t="s">
        <v>5813</v>
      </c>
      <c r="Q353" t="s">
        <v>5814</v>
      </c>
      <c r="R353" t="str">
        <f t="shared" si="10"/>
        <v>奎文</v>
      </c>
      <c r="S353" t="str">
        <f t="shared" si="11"/>
        <v>0703</v>
      </c>
    </row>
    <row r="354" spans="1:19">
      <c r="A354" t="s">
        <v>5815</v>
      </c>
      <c r="B354" t="s">
        <v>5816</v>
      </c>
      <c r="C354" t="s">
        <v>46</v>
      </c>
      <c r="D354" t="s">
        <v>5817</v>
      </c>
      <c r="E354" t="s">
        <v>5743</v>
      </c>
      <c r="F354" t="s">
        <v>5818</v>
      </c>
      <c r="G354" t="s">
        <v>5819</v>
      </c>
      <c r="H354" t="s">
        <v>5820</v>
      </c>
      <c r="I354" t="s">
        <v>2336</v>
      </c>
      <c r="J354" t="s">
        <v>2825</v>
      </c>
      <c r="K354" t="s">
        <v>2826</v>
      </c>
      <c r="L354" t="s">
        <v>76</v>
      </c>
      <c r="M354" t="s">
        <v>2827</v>
      </c>
      <c r="N354" t="s">
        <v>2859</v>
      </c>
      <c r="O354" t="s">
        <v>2828</v>
      </c>
      <c r="P354" t="s">
        <v>5821</v>
      </c>
      <c r="R354" t="str">
        <f t="shared" si="10"/>
        <v>奎文</v>
      </c>
      <c r="S354" t="str">
        <f t="shared" si="11"/>
        <v>0703</v>
      </c>
    </row>
    <row r="355" spans="1:19">
      <c r="A355" t="s">
        <v>130</v>
      </c>
      <c r="B355" t="s">
        <v>5822</v>
      </c>
      <c r="C355" t="s">
        <v>46</v>
      </c>
      <c r="D355" t="s">
        <v>5823</v>
      </c>
      <c r="E355" t="s">
        <v>2499</v>
      </c>
      <c r="F355" t="s">
        <v>5824</v>
      </c>
      <c r="G355" t="s">
        <v>127</v>
      </c>
      <c r="H355" t="s">
        <v>5825</v>
      </c>
      <c r="I355" t="s">
        <v>5826</v>
      </c>
      <c r="J355" t="s">
        <v>3651</v>
      </c>
      <c r="K355" t="s">
        <v>3652</v>
      </c>
      <c r="L355" t="s">
        <v>128</v>
      </c>
      <c r="M355" t="s">
        <v>3653</v>
      </c>
      <c r="N355" t="s">
        <v>3907</v>
      </c>
      <c r="O355" t="s">
        <v>3654</v>
      </c>
      <c r="P355" t="s">
        <v>5827</v>
      </c>
      <c r="Q355" t="s">
        <v>5828</v>
      </c>
      <c r="R355" t="str">
        <f t="shared" si="10"/>
        <v>寿光</v>
      </c>
      <c r="S355" t="str">
        <f t="shared" si="11"/>
        <v>0703</v>
      </c>
    </row>
    <row r="356" spans="1:19">
      <c r="A356" t="s">
        <v>5829</v>
      </c>
      <c r="B356" t="s">
        <v>5796</v>
      </c>
      <c r="C356" t="s">
        <v>46</v>
      </c>
      <c r="D356" t="s">
        <v>5830</v>
      </c>
      <c r="E356" t="s">
        <v>2332</v>
      </c>
      <c r="F356" t="s">
        <v>5831</v>
      </c>
      <c r="G356" t="s">
        <v>5832</v>
      </c>
      <c r="I356" t="s">
        <v>3210</v>
      </c>
      <c r="L356" t="s">
        <v>187</v>
      </c>
      <c r="R356" t="str">
        <f t="shared" si="10"/>
        <v>坊子</v>
      </c>
      <c r="S356" t="str">
        <f t="shared" si="11"/>
        <v>0703</v>
      </c>
    </row>
    <row r="357" spans="1:19">
      <c r="A357" t="s">
        <v>5833</v>
      </c>
      <c r="B357" t="s">
        <v>5834</v>
      </c>
      <c r="C357" t="s">
        <v>46</v>
      </c>
      <c r="D357" t="s">
        <v>5835</v>
      </c>
      <c r="E357" t="s">
        <v>2499</v>
      </c>
      <c r="F357" t="s">
        <v>5836</v>
      </c>
      <c r="G357" t="s">
        <v>5837</v>
      </c>
      <c r="H357" t="s">
        <v>5838</v>
      </c>
      <c r="I357" t="s">
        <v>2645</v>
      </c>
      <c r="J357" t="s">
        <v>2956</v>
      </c>
      <c r="K357" t="s">
        <v>2957</v>
      </c>
      <c r="L357" t="s">
        <v>67</v>
      </c>
      <c r="M357" t="s">
        <v>2958</v>
      </c>
      <c r="N357" t="s">
        <v>5839</v>
      </c>
      <c r="O357" t="s">
        <v>2960</v>
      </c>
      <c r="P357" t="s">
        <v>5840</v>
      </c>
      <c r="R357" t="str">
        <f t="shared" si="10"/>
        <v>昌邑</v>
      </c>
      <c r="S357" t="str">
        <f t="shared" si="11"/>
        <v>0703</v>
      </c>
    </row>
    <row r="358" spans="1:19">
      <c r="A358" t="s">
        <v>5841</v>
      </c>
      <c r="B358" t="s">
        <v>5842</v>
      </c>
      <c r="C358" t="s">
        <v>46</v>
      </c>
      <c r="D358" t="s">
        <v>5843</v>
      </c>
      <c r="E358" t="s">
        <v>2499</v>
      </c>
      <c r="F358" t="s">
        <v>5844</v>
      </c>
      <c r="G358" t="s">
        <v>5845</v>
      </c>
      <c r="H358" t="s">
        <v>5846</v>
      </c>
      <c r="I358" t="s">
        <v>2503</v>
      </c>
      <c r="J358" t="s">
        <v>3838</v>
      </c>
      <c r="K358" t="s">
        <v>3839</v>
      </c>
      <c r="L358" t="s">
        <v>676</v>
      </c>
      <c r="M358" t="s">
        <v>3840</v>
      </c>
      <c r="N358" t="s">
        <v>2480</v>
      </c>
      <c r="O358" t="s">
        <v>3841</v>
      </c>
      <c r="P358" t="s">
        <v>5847</v>
      </c>
      <c r="Q358" t="s">
        <v>5848</v>
      </c>
      <c r="R358" t="str">
        <f t="shared" si="10"/>
        <v>昌乐</v>
      </c>
      <c r="S358" t="str">
        <f t="shared" si="11"/>
        <v>0703</v>
      </c>
    </row>
    <row r="359" spans="1:19">
      <c r="A359" t="s">
        <v>5849</v>
      </c>
      <c r="B359" t="s">
        <v>5850</v>
      </c>
      <c r="C359" t="s">
        <v>46</v>
      </c>
      <c r="D359" t="s">
        <v>5851</v>
      </c>
      <c r="E359" t="s">
        <v>2499</v>
      </c>
      <c r="F359" t="s">
        <v>5852</v>
      </c>
      <c r="G359" t="s">
        <v>5853</v>
      </c>
      <c r="H359" t="s">
        <v>5854</v>
      </c>
      <c r="I359" t="s">
        <v>4165</v>
      </c>
      <c r="J359" t="s">
        <v>3918</v>
      </c>
      <c r="K359" t="s">
        <v>3919</v>
      </c>
      <c r="L359" t="s">
        <v>47</v>
      </c>
      <c r="M359" t="s">
        <v>2454</v>
      </c>
      <c r="N359" t="s">
        <v>5855</v>
      </c>
      <c r="O359" t="s">
        <v>3920</v>
      </c>
      <c r="P359" t="s">
        <v>5856</v>
      </c>
      <c r="Q359" t="s">
        <v>5857</v>
      </c>
      <c r="R359" t="str">
        <f t="shared" si="10"/>
        <v>诸城</v>
      </c>
      <c r="S359" t="str">
        <f t="shared" si="11"/>
        <v>0703</v>
      </c>
    </row>
    <row r="360" spans="1:19">
      <c r="A360" t="s">
        <v>5858</v>
      </c>
      <c r="B360" t="s">
        <v>5859</v>
      </c>
      <c r="C360" t="s">
        <v>46</v>
      </c>
      <c r="D360" t="s">
        <v>5860</v>
      </c>
      <c r="E360" t="s">
        <v>2360</v>
      </c>
      <c r="F360" t="s">
        <v>5861</v>
      </c>
      <c r="G360" t="s">
        <v>5862</v>
      </c>
      <c r="H360" t="s">
        <v>5863</v>
      </c>
      <c r="I360" t="s">
        <v>3376</v>
      </c>
      <c r="J360" t="s">
        <v>5864</v>
      </c>
      <c r="K360" t="s">
        <v>5865</v>
      </c>
      <c r="L360" t="s">
        <v>676</v>
      </c>
      <c r="M360" t="s">
        <v>2815</v>
      </c>
      <c r="N360" t="s">
        <v>3277</v>
      </c>
      <c r="O360" t="s">
        <v>5866</v>
      </c>
      <c r="P360" t="s">
        <v>5867</v>
      </c>
      <c r="Q360" t="s">
        <v>5868</v>
      </c>
      <c r="R360" t="str">
        <f t="shared" si="10"/>
        <v>昌乐</v>
      </c>
      <c r="S360" t="str">
        <f t="shared" si="11"/>
        <v>0703</v>
      </c>
    </row>
    <row r="361" spans="1:19">
      <c r="A361" t="s">
        <v>5869</v>
      </c>
      <c r="B361" t="s">
        <v>5870</v>
      </c>
      <c r="C361" t="s">
        <v>46</v>
      </c>
      <c r="D361" t="s">
        <v>5871</v>
      </c>
      <c r="E361" t="s">
        <v>5872</v>
      </c>
      <c r="F361" t="s">
        <v>5873</v>
      </c>
      <c r="G361" t="s">
        <v>5874</v>
      </c>
      <c r="H361" t="s">
        <v>5875</v>
      </c>
      <c r="I361" t="s">
        <v>2350</v>
      </c>
      <c r="J361" t="s">
        <v>5876</v>
      </c>
      <c r="K361" t="s">
        <v>5877</v>
      </c>
      <c r="L361" t="s">
        <v>76</v>
      </c>
      <c r="M361" t="s">
        <v>2827</v>
      </c>
      <c r="N361" t="s">
        <v>2564</v>
      </c>
      <c r="O361" t="s">
        <v>5878</v>
      </c>
      <c r="P361" t="s">
        <v>5879</v>
      </c>
      <c r="R361" t="str">
        <f t="shared" si="10"/>
        <v>奎文</v>
      </c>
      <c r="S361" t="str">
        <f t="shared" si="11"/>
        <v>0703</v>
      </c>
    </row>
    <row r="362" spans="1:19">
      <c r="A362" t="s">
        <v>5880</v>
      </c>
      <c r="B362" t="s">
        <v>5881</v>
      </c>
      <c r="C362" t="s">
        <v>46</v>
      </c>
      <c r="D362" t="s">
        <v>5882</v>
      </c>
      <c r="E362" t="s">
        <v>5883</v>
      </c>
      <c r="F362" t="s">
        <v>5884</v>
      </c>
      <c r="G362" t="s">
        <v>5885</v>
      </c>
      <c r="H362" t="s">
        <v>5886</v>
      </c>
      <c r="I362" t="s">
        <v>2336</v>
      </c>
      <c r="J362" t="s">
        <v>4624</v>
      </c>
      <c r="K362" t="s">
        <v>4625</v>
      </c>
      <c r="L362" t="s">
        <v>67</v>
      </c>
      <c r="M362" t="s">
        <v>3706</v>
      </c>
      <c r="N362" t="s">
        <v>2564</v>
      </c>
      <c r="O362" t="s">
        <v>4626</v>
      </c>
      <c r="P362" t="s">
        <v>5887</v>
      </c>
      <c r="R362" t="str">
        <f t="shared" si="10"/>
        <v>昌邑</v>
      </c>
      <c r="S362" t="str">
        <f t="shared" si="11"/>
        <v>0703</v>
      </c>
    </row>
    <row r="363" spans="1:19">
      <c r="A363" t="s">
        <v>5888</v>
      </c>
      <c r="B363" t="s">
        <v>5889</v>
      </c>
      <c r="C363" t="s">
        <v>46</v>
      </c>
      <c r="D363" t="s">
        <v>5890</v>
      </c>
      <c r="E363" t="s">
        <v>2499</v>
      </c>
      <c r="F363" t="s">
        <v>5891</v>
      </c>
      <c r="G363" t="s">
        <v>5892</v>
      </c>
      <c r="H363" t="s">
        <v>5893</v>
      </c>
      <c r="I363" t="s">
        <v>2503</v>
      </c>
      <c r="J363" t="s">
        <v>5894</v>
      </c>
      <c r="K363" t="s">
        <v>5895</v>
      </c>
      <c r="L363" t="s">
        <v>101</v>
      </c>
      <c r="M363" t="s">
        <v>3130</v>
      </c>
      <c r="N363" t="s">
        <v>2785</v>
      </c>
      <c r="O363" t="s">
        <v>5896</v>
      </c>
      <c r="P363" t="s">
        <v>5897</v>
      </c>
      <c r="Q363" t="s">
        <v>5898</v>
      </c>
      <c r="R363" t="str">
        <f t="shared" si="10"/>
        <v>潍城</v>
      </c>
      <c r="S363" t="str">
        <f t="shared" si="11"/>
        <v>0703</v>
      </c>
    </row>
    <row r="364" spans="1:19">
      <c r="A364" t="s">
        <v>5899</v>
      </c>
      <c r="B364" t="s">
        <v>5900</v>
      </c>
      <c r="C364" t="s">
        <v>46</v>
      </c>
      <c r="D364" t="s">
        <v>5901</v>
      </c>
      <c r="E364" t="s">
        <v>5902</v>
      </c>
      <c r="F364" t="s">
        <v>5903</v>
      </c>
      <c r="G364" t="s">
        <v>5904</v>
      </c>
      <c r="H364" t="s">
        <v>5905</v>
      </c>
      <c r="I364" t="s">
        <v>2336</v>
      </c>
      <c r="J364" t="s">
        <v>3771</v>
      </c>
      <c r="K364" t="s">
        <v>3772</v>
      </c>
      <c r="L364" t="s">
        <v>187</v>
      </c>
      <c r="M364" t="s">
        <v>3773</v>
      </c>
      <c r="N364" t="s">
        <v>2859</v>
      </c>
      <c r="O364" t="s">
        <v>3775</v>
      </c>
      <c r="P364" t="s">
        <v>5906</v>
      </c>
      <c r="Q364" t="s">
        <v>5907</v>
      </c>
      <c r="R364" t="str">
        <f t="shared" si="10"/>
        <v>坊子</v>
      </c>
      <c r="S364" t="str">
        <f t="shared" si="11"/>
        <v>0703</v>
      </c>
    </row>
    <row r="365" spans="1:19">
      <c r="A365" t="s">
        <v>5908</v>
      </c>
      <c r="B365" t="s">
        <v>5909</v>
      </c>
      <c r="C365" t="s">
        <v>46</v>
      </c>
      <c r="D365" t="s">
        <v>5910</v>
      </c>
      <c r="E365" t="s">
        <v>2499</v>
      </c>
      <c r="F365" t="s">
        <v>5911</v>
      </c>
      <c r="G365" t="s">
        <v>5912</v>
      </c>
      <c r="H365" t="s">
        <v>5913</v>
      </c>
      <c r="I365" t="s">
        <v>2770</v>
      </c>
      <c r="J365" t="s">
        <v>5620</v>
      </c>
      <c r="K365" t="s">
        <v>5621</v>
      </c>
      <c r="L365" t="s">
        <v>76</v>
      </c>
      <c r="M365" t="s">
        <v>2661</v>
      </c>
      <c r="N365" t="s">
        <v>2785</v>
      </c>
      <c r="O365" t="s">
        <v>5622</v>
      </c>
      <c r="P365" t="s">
        <v>5914</v>
      </c>
      <c r="Q365" t="s">
        <v>5915</v>
      </c>
      <c r="R365" t="str">
        <f t="shared" si="10"/>
        <v>奎文</v>
      </c>
      <c r="S365" t="str">
        <f t="shared" si="11"/>
        <v>0703</v>
      </c>
    </row>
    <row r="366" spans="1:19">
      <c r="A366" t="s">
        <v>5916</v>
      </c>
      <c r="B366" t="s">
        <v>5917</v>
      </c>
      <c r="C366" t="s">
        <v>46</v>
      </c>
      <c r="D366" t="s">
        <v>5918</v>
      </c>
      <c r="E366" t="s">
        <v>2360</v>
      </c>
      <c r="F366" t="s">
        <v>5919</v>
      </c>
      <c r="G366" t="s">
        <v>5920</v>
      </c>
      <c r="H366" t="s">
        <v>5921</v>
      </c>
      <c r="I366" t="s">
        <v>5922</v>
      </c>
      <c r="J366" t="s">
        <v>2365</v>
      </c>
      <c r="K366" t="s">
        <v>2366</v>
      </c>
      <c r="L366" t="s">
        <v>57</v>
      </c>
      <c r="M366" t="s">
        <v>2367</v>
      </c>
      <c r="N366" t="s">
        <v>2368</v>
      </c>
      <c r="O366" t="s">
        <v>2369</v>
      </c>
      <c r="P366" t="s">
        <v>5923</v>
      </c>
      <c r="R366" t="str">
        <f t="shared" si="10"/>
        <v>安丘</v>
      </c>
      <c r="S366" t="str">
        <f t="shared" si="11"/>
        <v>0703</v>
      </c>
    </row>
    <row r="367" spans="1:19">
      <c r="A367" t="s">
        <v>5924</v>
      </c>
      <c r="B367" t="s">
        <v>5925</v>
      </c>
      <c r="C367" t="s">
        <v>46</v>
      </c>
      <c r="D367" t="s">
        <v>5926</v>
      </c>
      <c r="E367" t="s">
        <v>2499</v>
      </c>
      <c r="F367" t="s">
        <v>5927</v>
      </c>
      <c r="G367" t="s">
        <v>5928</v>
      </c>
      <c r="H367" t="s">
        <v>5929</v>
      </c>
      <c r="I367" t="s">
        <v>5112</v>
      </c>
      <c r="J367" t="s">
        <v>4978</v>
      </c>
      <c r="K367" t="s">
        <v>4979</v>
      </c>
      <c r="L367" t="s">
        <v>101</v>
      </c>
      <c r="M367" t="s">
        <v>4459</v>
      </c>
      <c r="N367" t="s">
        <v>2721</v>
      </c>
      <c r="O367" t="s">
        <v>4980</v>
      </c>
      <c r="P367" t="s">
        <v>5930</v>
      </c>
      <c r="Q367" t="s">
        <v>5931</v>
      </c>
      <c r="R367" t="str">
        <f t="shared" si="10"/>
        <v>潍城</v>
      </c>
      <c r="S367" t="str">
        <f t="shared" si="11"/>
        <v>0703</v>
      </c>
    </row>
    <row r="368" spans="1:19">
      <c r="A368" t="s">
        <v>5932</v>
      </c>
      <c r="B368" t="s">
        <v>5933</v>
      </c>
      <c r="C368" t="s">
        <v>46</v>
      </c>
      <c r="D368" t="s">
        <v>5934</v>
      </c>
      <c r="E368" t="s">
        <v>2332</v>
      </c>
      <c r="F368" t="s">
        <v>5935</v>
      </c>
      <c r="G368" t="s">
        <v>5936</v>
      </c>
      <c r="H368" t="s">
        <v>5937</v>
      </c>
      <c r="I368" t="s">
        <v>2336</v>
      </c>
      <c r="J368" t="s">
        <v>5938</v>
      </c>
      <c r="K368" t="s">
        <v>5939</v>
      </c>
      <c r="L368" t="s">
        <v>76</v>
      </c>
      <c r="M368" t="s">
        <v>4374</v>
      </c>
      <c r="N368" t="s">
        <v>2564</v>
      </c>
      <c r="O368" t="s">
        <v>5940</v>
      </c>
      <c r="P368" t="s">
        <v>5941</v>
      </c>
      <c r="Q368" t="s">
        <v>5942</v>
      </c>
      <c r="R368" t="str">
        <f t="shared" si="10"/>
        <v>奎文</v>
      </c>
      <c r="S368" t="str">
        <f t="shared" si="11"/>
        <v>0703</v>
      </c>
    </row>
    <row r="369" spans="1:19">
      <c r="A369" t="s">
        <v>5943</v>
      </c>
      <c r="B369" t="s">
        <v>5944</v>
      </c>
      <c r="C369" t="s">
        <v>46</v>
      </c>
      <c r="D369" t="s">
        <v>5945</v>
      </c>
      <c r="E369" t="s">
        <v>2499</v>
      </c>
      <c r="F369" t="s">
        <v>5946</v>
      </c>
      <c r="G369" t="s">
        <v>5947</v>
      </c>
      <c r="H369" t="s">
        <v>5948</v>
      </c>
      <c r="I369" t="s">
        <v>2392</v>
      </c>
      <c r="J369" t="s">
        <v>4291</v>
      </c>
      <c r="K369" t="s">
        <v>4292</v>
      </c>
      <c r="L369" t="s">
        <v>101</v>
      </c>
      <c r="M369" t="s">
        <v>2982</v>
      </c>
      <c r="N369" t="s">
        <v>2674</v>
      </c>
      <c r="O369" t="s">
        <v>4293</v>
      </c>
      <c r="P369" t="s">
        <v>5949</v>
      </c>
      <c r="Q369" t="s">
        <v>5950</v>
      </c>
      <c r="R369" t="str">
        <f t="shared" si="10"/>
        <v>潍城</v>
      </c>
      <c r="S369" t="str">
        <f t="shared" si="11"/>
        <v>0703</v>
      </c>
    </row>
    <row r="370" spans="1:19">
      <c r="A370" t="s">
        <v>5951</v>
      </c>
      <c r="B370" t="s">
        <v>5952</v>
      </c>
      <c r="C370" t="s">
        <v>46</v>
      </c>
      <c r="D370" t="s">
        <v>5953</v>
      </c>
      <c r="E370" t="s">
        <v>2801</v>
      </c>
      <c r="F370" t="s">
        <v>5954</v>
      </c>
      <c r="G370" t="s">
        <v>5955</v>
      </c>
      <c r="H370" t="s">
        <v>5956</v>
      </c>
      <c r="I370" t="s">
        <v>2336</v>
      </c>
      <c r="J370" t="s">
        <v>5957</v>
      </c>
      <c r="K370" t="s">
        <v>5958</v>
      </c>
      <c r="L370" t="s">
        <v>67</v>
      </c>
      <c r="M370" t="s">
        <v>2958</v>
      </c>
      <c r="N370" t="s">
        <v>2421</v>
      </c>
      <c r="O370" t="s">
        <v>5959</v>
      </c>
      <c r="P370" t="s">
        <v>5960</v>
      </c>
      <c r="Q370" t="s">
        <v>5961</v>
      </c>
      <c r="R370" t="str">
        <f t="shared" si="10"/>
        <v>昌邑</v>
      </c>
      <c r="S370" t="str">
        <f t="shared" si="11"/>
        <v>0703</v>
      </c>
    </row>
    <row r="371" spans="1:19">
      <c r="A371" t="s">
        <v>5962</v>
      </c>
      <c r="B371" t="s">
        <v>5963</v>
      </c>
      <c r="C371" t="s">
        <v>46</v>
      </c>
      <c r="D371" t="s">
        <v>5964</v>
      </c>
      <c r="E371" t="s">
        <v>2499</v>
      </c>
      <c r="F371" t="s">
        <v>5965</v>
      </c>
      <c r="G371" t="s">
        <v>5966</v>
      </c>
      <c r="H371" t="s">
        <v>5967</v>
      </c>
      <c r="I371" t="s">
        <v>2645</v>
      </c>
      <c r="J371" t="s">
        <v>2696</v>
      </c>
      <c r="K371" t="s">
        <v>2697</v>
      </c>
      <c r="L371" t="s">
        <v>110</v>
      </c>
      <c r="M371" t="s">
        <v>2575</v>
      </c>
      <c r="N371" t="s">
        <v>2649</v>
      </c>
      <c r="O371" t="s">
        <v>2698</v>
      </c>
      <c r="P371" t="s">
        <v>5968</v>
      </c>
      <c r="Q371" t="s">
        <v>5969</v>
      </c>
      <c r="R371" t="str">
        <f t="shared" si="10"/>
        <v>高密</v>
      </c>
      <c r="S371" t="str">
        <f t="shared" si="11"/>
        <v>0703</v>
      </c>
    </row>
    <row r="372" spans="1:19">
      <c r="A372" t="s">
        <v>5970</v>
      </c>
      <c r="B372" t="s">
        <v>5971</v>
      </c>
      <c r="C372" t="s">
        <v>46</v>
      </c>
      <c r="D372" t="s">
        <v>5972</v>
      </c>
      <c r="E372" t="s">
        <v>2360</v>
      </c>
      <c r="F372" t="s">
        <v>5973</v>
      </c>
      <c r="G372" t="s">
        <v>5974</v>
      </c>
      <c r="H372" t="s">
        <v>5975</v>
      </c>
      <c r="I372" t="s">
        <v>2645</v>
      </c>
      <c r="J372" t="s">
        <v>5976</v>
      </c>
      <c r="K372" t="s">
        <v>5977</v>
      </c>
      <c r="L372" t="s">
        <v>128</v>
      </c>
      <c r="M372" t="s">
        <v>5602</v>
      </c>
      <c r="N372" t="s">
        <v>2649</v>
      </c>
      <c r="O372" t="s">
        <v>5978</v>
      </c>
      <c r="P372" t="s">
        <v>5979</v>
      </c>
      <c r="R372" t="str">
        <f t="shared" si="10"/>
        <v>寿光</v>
      </c>
      <c r="S372" t="str">
        <f t="shared" si="11"/>
        <v>0703</v>
      </c>
    </row>
    <row r="373" spans="1:19">
      <c r="A373" t="s">
        <v>5980</v>
      </c>
      <c r="B373" t="s">
        <v>5981</v>
      </c>
      <c r="C373" t="s">
        <v>46</v>
      </c>
      <c r="D373" t="s">
        <v>5982</v>
      </c>
      <c r="E373" t="s">
        <v>2499</v>
      </c>
      <c r="F373" t="s">
        <v>5983</v>
      </c>
      <c r="G373" t="s">
        <v>5984</v>
      </c>
      <c r="H373" t="s">
        <v>5985</v>
      </c>
      <c r="I373" t="s">
        <v>2364</v>
      </c>
      <c r="J373" t="s">
        <v>2478</v>
      </c>
      <c r="K373" t="s">
        <v>2479</v>
      </c>
      <c r="L373" t="s">
        <v>146</v>
      </c>
      <c r="M373" t="s">
        <v>2420</v>
      </c>
      <c r="N373" t="s">
        <v>3907</v>
      </c>
      <c r="O373" t="s">
        <v>2481</v>
      </c>
      <c r="P373" t="s">
        <v>5986</v>
      </c>
      <c r="R373" t="str">
        <f t="shared" si="10"/>
        <v>临朐</v>
      </c>
      <c r="S373" t="str">
        <f t="shared" si="11"/>
        <v>0703</v>
      </c>
    </row>
    <row r="374" spans="1:19">
      <c r="A374" t="s">
        <v>5987</v>
      </c>
      <c r="B374" t="s">
        <v>5988</v>
      </c>
      <c r="C374" t="s">
        <v>46</v>
      </c>
      <c r="D374" t="s">
        <v>5989</v>
      </c>
      <c r="E374" t="s">
        <v>2332</v>
      </c>
      <c r="F374" t="s">
        <v>5990</v>
      </c>
      <c r="G374" t="s">
        <v>5991</v>
      </c>
      <c r="H374" t="s">
        <v>5992</v>
      </c>
      <c r="I374" t="s">
        <v>2336</v>
      </c>
      <c r="J374" t="s">
        <v>5993</v>
      </c>
      <c r="K374" t="s">
        <v>5994</v>
      </c>
      <c r="L374" t="s">
        <v>676</v>
      </c>
      <c r="M374" t="s">
        <v>5995</v>
      </c>
      <c r="N374" t="s">
        <v>2859</v>
      </c>
      <c r="O374" t="s">
        <v>5996</v>
      </c>
      <c r="P374" t="s">
        <v>5997</v>
      </c>
      <c r="Q374" t="s">
        <v>5998</v>
      </c>
      <c r="R374" t="str">
        <f t="shared" si="10"/>
        <v>昌乐</v>
      </c>
      <c r="S374" t="str">
        <f t="shared" si="11"/>
        <v>0703</v>
      </c>
    </row>
    <row r="375" spans="1:19">
      <c r="A375" t="s">
        <v>5999</v>
      </c>
      <c r="B375" t="s">
        <v>6000</v>
      </c>
      <c r="C375" t="s">
        <v>46</v>
      </c>
      <c r="D375" t="s">
        <v>6001</v>
      </c>
      <c r="E375" t="s">
        <v>2499</v>
      </c>
      <c r="F375" t="s">
        <v>6002</v>
      </c>
      <c r="G375" t="s">
        <v>6003</v>
      </c>
      <c r="H375" t="s">
        <v>6004</v>
      </c>
      <c r="I375" t="s">
        <v>3376</v>
      </c>
      <c r="J375" t="s">
        <v>6005</v>
      </c>
      <c r="K375" t="s">
        <v>6006</v>
      </c>
      <c r="L375" t="s">
        <v>110</v>
      </c>
      <c r="M375" t="s">
        <v>3098</v>
      </c>
      <c r="N375" t="s">
        <v>3017</v>
      </c>
      <c r="O375" t="s">
        <v>6007</v>
      </c>
      <c r="P375" t="s">
        <v>6008</v>
      </c>
      <c r="Q375" t="s">
        <v>6009</v>
      </c>
      <c r="R375" t="str">
        <f t="shared" si="10"/>
        <v>高密</v>
      </c>
      <c r="S375" t="str">
        <f t="shared" si="11"/>
        <v>0703</v>
      </c>
    </row>
    <row r="376" spans="1:19">
      <c r="A376" t="s">
        <v>6010</v>
      </c>
      <c r="B376" t="s">
        <v>6011</v>
      </c>
      <c r="C376" t="s">
        <v>46</v>
      </c>
      <c r="D376" t="s">
        <v>6012</v>
      </c>
      <c r="E376" t="s">
        <v>2360</v>
      </c>
      <c r="F376" t="s">
        <v>6013</v>
      </c>
      <c r="G376" t="s">
        <v>6014</v>
      </c>
      <c r="H376" t="s">
        <v>6015</v>
      </c>
      <c r="I376" t="s">
        <v>2350</v>
      </c>
      <c r="J376" t="s">
        <v>6016</v>
      </c>
      <c r="K376" t="s">
        <v>6017</v>
      </c>
      <c r="L376" t="s">
        <v>57</v>
      </c>
      <c r="M376" t="s">
        <v>2353</v>
      </c>
      <c r="N376" t="s">
        <v>2743</v>
      </c>
      <c r="O376" t="s">
        <v>6018</v>
      </c>
      <c r="P376" t="s">
        <v>6019</v>
      </c>
      <c r="Q376" t="s">
        <v>6020</v>
      </c>
      <c r="R376" t="str">
        <f t="shared" si="10"/>
        <v>安丘</v>
      </c>
      <c r="S376" t="str">
        <f t="shared" si="11"/>
        <v>0703</v>
      </c>
    </row>
    <row r="377" spans="1:19">
      <c r="A377" t="s">
        <v>6021</v>
      </c>
      <c r="B377" t="s">
        <v>6022</v>
      </c>
      <c r="C377" t="s">
        <v>46</v>
      </c>
      <c r="D377" t="s">
        <v>6023</v>
      </c>
      <c r="E377" t="s">
        <v>6024</v>
      </c>
      <c r="F377" t="s">
        <v>6025</v>
      </c>
      <c r="G377" t="s">
        <v>6026</v>
      </c>
      <c r="H377" t="s">
        <v>6027</v>
      </c>
      <c r="I377" t="s">
        <v>2350</v>
      </c>
      <c r="J377" t="s">
        <v>6028</v>
      </c>
      <c r="K377" t="s">
        <v>6029</v>
      </c>
      <c r="L377" t="s">
        <v>76</v>
      </c>
      <c r="M377" t="s">
        <v>2827</v>
      </c>
      <c r="N377" t="s">
        <v>6030</v>
      </c>
      <c r="O377" t="s">
        <v>6031</v>
      </c>
      <c r="P377" t="s">
        <v>6032</v>
      </c>
      <c r="R377" t="str">
        <f t="shared" si="10"/>
        <v>奎文</v>
      </c>
      <c r="S377" t="str">
        <f t="shared" si="11"/>
        <v>0703</v>
      </c>
    </row>
    <row r="378" spans="1:19">
      <c r="A378" t="s">
        <v>6033</v>
      </c>
      <c r="B378" t="s">
        <v>6034</v>
      </c>
      <c r="C378" t="s">
        <v>46</v>
      </c>
      <c r="D378" t="s">
        <v>6035</v>
      </c>
      <c r="E378" t="s">
        <v>2499</v>
      </c>
      <c r="F378" t="s">
        <v>6036</v>
      </c>
      <c r="G378" t="s">
        <v>6037</v>
      </c>
      <c r="H378" t="s">
        <v>6038</v>
      </c>
      <c r="I378" t="s">
        <v>2364</v>
      </c>
      <c r="J378" t="s">
        <v>6039</v>
      </c>
      <c r="K378" t="s">
        <v>6040</v>
      </c>
      <c r="L378" t="s">
        <v>187</v>
      </c>
      <c r="M378" t="s">
        <v>3075</v>
      </c>
      <c r="N378" t="s">
        <v>2721</v>
      </c>
      <c r="O378" t="s">
        <v>6041</v>
      </c>
      <c r="P378" t="s">
        <v>6042</v>
      </c>
      <c r="R378" t="str">
        <f t="shared" si="10"/>
        <v>坊子</v>
      </c>
      <c r="S378" t="str">
        <f t="shared" si="11"/>
        <v>0703</v>
      </c>
    </row>
    <row r="379" spans="1:19">
      <c r="A379" t="s">
        <v>6043</v>
      </c>
      <c r="B379" t="s">
        <v>6044</v>
      </c>
      <c r="C379" t="s">
        <v>46</v>
      </c>
      <c r="D379" t="s">
        <v>6045</v>
      </c>
      <c r="E379" t="s">
        <v>2499</v>
      </c>
      <c r="F379" t="s">
        <v>6046</v>
      </c>
      <c r="G379" t="s">
        <v>6047</v>
      </c>
      <c r="H379" t="s">
        <v>6048</v>
      </c>
      <c r="I379" t="s">
        <v>2364</v>
      </c>
      <c r="J379" t="s">
        <v>6049</v>
      </c>
      <c r="K379" t="s">
        <v>6050</v>
      </c>
      <c r="L379" t="s">
        <v>128</v>
      </c>
      <c r="M379" t="s">
        <v>2913</v>
      </c>
      <c r="N379" t="s">
        <v>2564</v>
      </c>
      <c r="O379" t="s">
        <v>6051</v>
      </c>
      <c r="P379" t="s">
        <v>6052</v>
      </c>
      <c r="Q379" t="s">
        <v>6053</v>
      </c>
      <c r="R379" t="str">
        <f t="shared" si="10"/>
        <v>寿光</v>
      </c>
      <c r="S379" t="str">
        <f t="shared" si="11"/>
        <v>0703</v>
      </c>
    </row>
    <row r="380" spans="1:19">
      <c r="A380" t="s">
        <v>6054</v>
      </c>
      <c r="B380" t="s">
        <v>6044</v>
      </c>
      <c r="C380" t="s">
        <v>46</v>
      </c>
      <c r="D380" t="s">
        <v>6055</v>
      </c>
      <c r="E380" t="s">
        <v>2499</v>
      </c>
      <c r="F380" t="s">
        <v>6056</v>
      </c>
      <c r="G380" t="s">
        <v>6057</v>
      </c>
      <c r="H380" t="s">
        <v>6058</v>
      </c>
      <c r="I380" t="s">
        <v>3336</v>
      </c>
      <c r="J380" t="s">
        <v>6059</v>
      </c>
      <c r="K380" t="s">
        <v>6060</v>
      </c>
      <c r="L380" t="s">
        <v>128</v>
      </c>
      <c r="M380" t="s">
        <v>3028</v>
      </c>
      <c r="O380" t="s">
        <v>6061</v>
      </c>
      <c r="P380" t="s">
        <v>6062</v>
      </c>
      <c r="Q380" t="s">
        <v>6063</v>
      </c>
      <c r="R380" t="str">
        <f t="shared" si="10"/>
        <v>寿光</v>
      </c>
      <c r="S380" t="str">
        <f t="shared" si="11"/>
        <v>0703</v>
      </c>
    </row>
    <row r="381" spans="1:19">
      <c r="A381" t="s">
        <v>6064</v>
      </c>
      <c r="B381" t="s">
        <v>6065</v>
      </c>
      <c r="C381" t="s">
        <v>46</v>
      </c>
      <c r="D381" t="s">
        <v>6066</v>
      </c>
      <c r="E381" t="s">
        <v>2332</v>
      </c>
      <c r="F381" t="s">
        <v>6067</v>
      </c>
      <c r="G381" t="s">
        <v>6068</v>
      </c>
      <c r="H381" t="s">
        <v>6069</v>
      </c>
      <c r="I381" t="s">
        <v>2336</v>
      </c>
      <c r="J381" t="s">
        <v>5938</v>
      </c>
      <c r="K381" t="s">
        <v>5939</v>
      </c>
      <c r="L381" t="s">
        <v>76</v>
      </c>
      <c r="M381" t="s">
        <v>4374</v>
      </c>
      <c r="N381" t="s">
        <v>2564</v>
      </c>
      <c r="O381" t="s">
        <v>5940</v>
      </c>
      <c r="P381" t="s">
        <v>6070</v>
      </c>
      <c r="R381" t="str">
        <f t="shared" si="10"/>
        <v>奎文</v>
      </c>
      <c r="S381" t="str">
        <f t="shared" si="11"/>
        <v>0703</v>
      </c>
    </row>
    <row r="382" spans="1:19">
      <c r="A382" t="s">
        <v>6071</v>
      </c>
      <c r="B382" t="s">
        <v>6072</v>
      </c>
      <c r="C382" t="s">
        <v>46</v>
      </c>
      <c r="D382" t="s">
        <v>6073</v>
      </c>
      <c r="E382" t="s">
        <v>2801</v>
      </c>
      <c r="F382" t="s">
        <v>6074</v>
      </c>
      <c r="G382" t="s">
        <v>6075</v>
      </c>
      <c r="H382" t="s">
        <v>6076</v>
      </c>
      <c r="I382" t="s">
        <v>2336</v>
      </c>
      <c r="J382" t="s">
        <v>6077</v>
      </c>
      <c r="K382" t="s">
        <v>6078</v>
      </c>
      <c r="L382" t="s">
        <v>128</v>
      </c>
      <c r="M382" t="s">
        <v>6079</v>
      </c>
      <c r="N382" t="s">
        <v>3554</v>
      </c>
      <c r="O382" t="s">
        <v>6080</v>
      </c>
      <c r="P382" t="s">
        <v>6081</v>
      </c>
      <c r="Q382" t="s">
        <v>6082</v>
      </c>
      <c r="R382" t="str">
        <f t="shared" si="10"/>
        <v>寿光</v>
      </c>
      <c r="S382" t="str">
        <f t="shared" si="11"/>
        <v>0703</v>
      </c>
    </row>
    <row r="383" spans="1:19">
      <c r="A383" t="s">
        <v>6083</v>
      </c>
      <c r="B383" t="s">
        <v>6084</v>
      </c>
      <c r="C383" t="s">
        <v>46</v>
      </c>
      <c r="D383" t="s">
        <v>6085</v>
      </c>
      <c r="E383" t="s">
        <v>5771</v>
      </c>
      <c r="F383" t="s">
        <v>6086</v>
      </c>
      <c r="G383" t="s">
        <v>6087</v>
      </c>
      <c r="H383" t="s">
        <v>6088</v>
      </c>
      <c r="I383" t="s">
        <v>3969</v>
      </c>
      <c r="J383" t="s">
        <v>4437</v>
      </c>
      <c r="K383" t="s">
        <v>4438</v>
      </c>
      <c r="L383" t="s">
        <v>6089</v>
      </c>
      <c r="N383" t="s">
        <v>2936</v>
      </c>
      <c r="O383" t="s">
        <v>4440</v>
      </c>
      <c r="R383" t="str">
        <f t="shared" si="10"/>
        <v>奎文</v>
      </c>
      <c r="S383" t="str">
        <f t="shared" si="11"/>
        <v>0703</v>
      </c>
    </row>
    <row r="384" spans="1:19">
      <c r="A384" t="s">
        <v>6090</v>
      </c>
      <c r="B384" t="s">
        <v>6091</v>
      </c>
      <c r="C384" t="s">
        <v>46</v>
      </c>
      <c r="D384" t="s">
        <v>6092</v>
      </c>
      <c r="E384" t="s">
        <v>6093</v>
      </c>
      <c r="F384" t="s">
        <v>6094</v>
      </c>
      <c r="G384" t="s">
        <v>6095</v>
      </c>
      <c r="H384" t="s">
        <v>6096</v>
      </c>
      <c r="I384" t="s">
        <v>2645</v>
      </c>
      <c r="J384" t="s">
        <v>5021</v>
      </c>
      <c r="K384" t="s">
        <v>5022</v>
      </c>
      <c r="L384" t="s">
        <v>119</v>
      </c>
      <c r="M384" t="s">
        <v>4071</v>
      </c>
      <c r="N384" t="s">
        <v>2529</v>
      </c>
      <c r="O384" t="s">
        <v>5023</v>
      </c>
      <c r="P384" t="s">
        <v>6097</v>
      </c>
      <c r="Q384" t="s">
        <v>6098</v>
      </c>
      <c r="R384" t="str">
        <f t="shared" si="10"/>
        <v>寒亭</v>
      </c>
      <c r="S384" t="str">
        <f t="shared" si="11"/>
        <v>0703</v>
      </c>
    </row>
    <row r="385" spans="1:19">
      <c r="A385" t="s">
        <v>6099</v>
      </c>
      <c r="B385" t="s">
        <v>6100</v>
      </c>
      <c r="C385" t="s">
        <v>46</v>
      </c>
      <c r="D385" t="s">
        <v>6101</v>
      </c>
      <c r="E385" t="s">
        <v>2360</v>
      </c>
      <c r="F385" t="s">
        <v>6102</v>
      </c>
      <c r="G385" t="s">
        <v>6103</v>
      </c>
      <c r="H385" t="s">
        <v>6104</v>
      </c>
      <c r="I385" t="s">
        <v>2364</v>
      </c>
      <c r="J385" t="s">
        <v>2922</v>
      </c>
      <c r="K385" t="s">
        <v>2923</v>
      </c>
      <c r="L385" t="s">
        <v>47</v>
      </c>
      <c r="M385" t="s">
        <v>2924</v>
      </c>
      <c r="N385" t="s">
        <v>2872</v>
      </c>
      <c r="O385" t="s">
        <v>2925</v>
      </c>
      <c r="P385" t="s">
        <v>6105</v>
      </c>
      <c r="Q385" t="s">
        <v>6106</v>
      </c>
      <c r="R385" t="str">
        <f t="shared" ref="R385:R448" si="12">IF(OR(LEFT(L385,2)="高新"),"奎文",IF(LEFT(L385,2)="峡山","坊子",IF(LEFT(L385,2)="滨海","寒亭",LEFT(L385,2))))</f>
        <v>诸城</v>
      </c>
      <c r="S385" t="str">
        <f t="shared" ref="S385:S448" si="13">TEXT(B385,"mmdd")</f>
        <v>0703</v>
      </c>
    </row>
    <row r="386" spans="1:19">
      <c r="A386" t="s">
        <v>6107</v>
      </c>
      <c r="B386" t="s">
        <v>6108</v>
      </c>
      <c r="C386" t="s">
        <v>46</v>
      </c>
      <c r="D386" t="s">
        <v>6109</v>
      </c>
      <c r="E386" t="s">
        <v>2360</v>
      </c>
      <c r="F386" t="s">
        <v>6110</v>
      </c>
      <c r="G386" t="s">
        <v>6111</v>
      </c>
      <c r="H386" t="s">
        <v>6112</v>
      </c>
      <c r="I386" t="s">
        <v>5826</v>
      </c>
      <c r="J386" t="s">
        <v>6113</v>
      </c>
      <c r="K386" t="s">
        <v>6114</v>
      </c>
      <c r="L386" t="s">
        <v>57</v>
      </c>
      <c r="M386" t="s">
        <v>2353</v>
      </c>
      <c r="N386" t="s">
        <v>2687</v>
      </c>
      <c r="O386" t="s">
        <v>6115</v>
      </c>
      <c r="P386" t="s">
        <v>6116</v>
      </c>
      <c r="Q386" t="s">
        <v>6117</v>
      </c>
      <c r="R386" t="str">
        <f t="shared" si="12"/>
        <v>安丘</v>
      </c>
      <c r="S386" t="str">
        <f t="shared" si="13"/>
        <v>0703</v>
      </c>
    </row>
    <row r="387" spans="1:19">
      <c r="A387" t="s">
        <v>6118</v>
      </c>
      <c r="B387" t="s">
        <v>6119</v>
      </c>
      <c r="C387" t="s">
        <v>46</v>
      </c>
      <c r="D387" t="s">
        <v>6120</v>
      </c>
      <c r="E387" t="s">
        <v>2360</v>
      </c>
      <c r="F387" t="s">
        <v>6121</v>
      </c>
      <c r="G387" t="s">
        <v>6122</v>
      </c>
      <c r="H387" t="s">
        <v>6123</v>
      </c>
      <c r="I387" t="s">
        <v>2392</v>
      </c>
      <c r="J387" t="s">
        <v>2634</v>
      </c>
      <c r="K387" t="s">
        <v>2635</v>
      </c>
      <c r="L387" t="s">
        <v>76</v>
      </c>
      <c r="M387" t="s">
        <v>2408</v>
      </c>
      <c r="N387" t="s">
        <v>2480</v>
      </c>
      <c r="O387" t="s">
        <v>2636</v>
      </c>
      <c r="P387" t="s">
        <v>6124</v>
      </c>
      <c r="R387" t="str">
        <f t="shared" si="12"/>
        <v>奎文</v>
      </c>
      <c r="S387" t="str">
        <f t="shared" si="13"/>
        <v>0703</v>
      </c>
    </row>
    <row r="388" spans="1:19">
      <c r="A388" t="s">
        <v>6125</v>
      </c>
      <c r="B388" t="s">
        <v>6126</v>
      </c>
      <c r="C388" t="s">
        <v>46</v>
      </c>
      <c r="D388" t="s">
        <v>6127</v>
      </c>
      <c r="E388" t="s">
        <v>2499</v>
      </c>
      <c r="F388" t="s">
        <v>6128</v>
      </c>
      <c r="G388" t="s">
        <v>6129</v>
      </c>
      <c r="H388" t="s">
        <v>6130</v>
      </c>
      <c r="I388" t="s">
        <v>2350</v>
      </c>
      <c r="J388" t="s">
        <v>6131</v>
      </c>
      <c r="K388" t="s">
        <v>6132</v>
      </c>
      <c r="L388" t="s">
        <v>57</v>
      </c>
      <c r="M388" t="s">
        <v>2552</v>
      </c>
      <c r="O388" t="s">
        <v>6133</v>
      </c>
      <c r="P388" t="s">
        <v>6134</v>
      </c>
      <c r="R388" t="str">
        <f t="shared" si="12"/>
        <v>安丘</v>
      </c>
      <c r="S388" t="str">
        <f t="shared" si="13"/>
        <v>0703</v>
      </c>
    </row>
    <row r="389" spans="1:19">
      <c r="A389" t="s">
        <v>6135</v>
      </c>
      <c r="B389" t="s">
        <v>6136</v>
      </c>
      <c r="C389" t="s">
        <v>46</v>
      </c>
      <c r="D389" t="s">
        <v>6137</v>
      </c>
      <c r="E389" t="s">
        <v>2499</v>
      </c>
      <c r="F389" t="s">
        <v>6138</v>
      </c>
      <c r="G389" t="s">
        <v>6139</v>
      </c>
      <c r="H389" t="s">
        <v>6140</v>
      </c>
      <c r="I389" t="s">
        <v>2465</v>
      </c>
      <c r="J389" t="s">
        <v>4792</v>
      </c>
      <c r="K389" t="s">
        <v>4793</v>
      </c>
      <c r="L389" t="s">
        <v>57</v>
      </c>
      <c r="M389" t="s">
        <v>2433</v>
      </c>
      <c r="N389" t="s">
        <v>2743</v>
      </c>
      <c r="O389" t="s">
        <v>4794</v>
      </c>
      <c r="P389" t="s">
        <v>6141</v>
      </c>
      <c r="R389" t="str">
        <f t="shared" si="12"/>
        <v>安丘</v>
      </c>
      <c r="S389" t="str">
        <f t="shared" si="13"/>
        <v>0703</v>
      </c>
    </row>
    <row r="390" spans="1:19">
      <c r="A390" t="s">
        <v>6142</v>
      </c>
      <c r="B390" t="s">
        <v>6143</v>
      </c>
      <c r="C390" t="s">
        <v>46</v>
      </c>
      <c r="D390" t="s">
        <v>6144</v>
      </c>
      <c r="E390" t="s">
        <v>2499</v>
      </c>
      <c r="F390" t="s">
        <v>6145</v>
      </c>
      <c r="G390" t="s">
        <v>6146</v>
      </c>
      <c r="H390" t="s">
        <v>6147</v>
      </c>
      <c r="I390" t="s">
        <v>2364</v>
      </c>
      <c r="J390" t="s">
        <v>2365</v>
      </c>
      <c r="K390" t="s">
        <v>2366</v>
      </c>
      <c r="L390" t="s">
        <v>57</v>
      </c>
      <c r="M390" t="s">
        <v>2367</v>
      </c>
      <c r="N390" t="s">
        <v>2368</v>
      </c>
      <c r="O390" t="s">
        <v>2369</v>
      </c>
      <c r="P390" t="s">
        <v>6148</v>
      </c>
      <c r="R390" t="str">
        <f t="shared" si="12"/>
        <v>安丘</v>
      </c>
      <c r="S390" t="str">
        <f t="shared" si="13"/>
        <v>0703</v>
      </c>
    </row>
    <row r="391" spans="1:19">
      <c r="A391" t="s">
        <v>6149</v>
      </c>
      <c r="B391" t="s">
        <v>6150</v>
      </c>
      <c r="C391" t="s">
        <v>46</v>
      </c>
      <c r="D391" t="s">
        <v>6151</v>
      </c>
      <c r="E391" t="s">
        <v>6152</v>
      </c>
      <c r="F391" t="s">
        <v>6153</v>
      </c>
      <c r="G391" t="s">
        <v>6154</v>
      </c>
      <c r="H391" t="s">
        <v>6155</v>
      </c>
      <c r="I391" t="s">
        <v>2350</v>
      </c>
      <c r="J391" t="s">
        <v>6156</v>
      </c>
      <c r="K391" t="s">
        <v>6157</v>
      </c>
      <c r="L391" t="s">
        <v>57</v>
      </c>
      <c r="M391" t="s">
        <v>3811</v>
      </c>
      <c r="N391" t="s">
        <v>2421</v>
      </c>
      <c r="O391" t="s">
        <v>6158</v>
      </c>
      <c r="P391" t="s">
        <v>6159</v>
      </c>
      <c r="R391" t="str">
        <f t="shared" si="12"/>
        <v>安丘</v>
      </c>
      <c r="S391" t="str">
        <f t="shared" si="13"/>
        <v>0703</v>
      </c>
    </row>
    <row r="392" spans="1:19">
      <c r="A392" t="s">
        <v>6160</v>
      </c>
      <c r="B392" t="s">
        <v>6161</v>
      </c>
      <c r="C392" t="s">
        <v>46</v>
      </c>
      <c r="D392" t="s">
        <v>6162</v>
      </c>
      <c r="E392" t="s">
        <v>6163</v>
      </c>
      <c r="F392" t="s">
        <v>6164</v>
      </c>
      <c r="G392" t="s">
        <v>6165</v>
      </c>
      <c r="H392" t="s">
        <v>6166</v>
      </c>
      <c r="I392" t="s">
        <v>2364</v>
      </c>
      <c r="J392" t="s">
        <v>5620</v>
      </c>
      <c r="K392" t="s">
        <v>5621</v>
      </c>
      <c r="L392" t="s">
        <v>76</v>
      </c>
      <c r="M392" t="s">
        <v>2661</v>
      </c>
      <c r="N392" t="s">
        <v>3554</v>
      </c>
      <c r="O392" t="s">
        <v>5622</v>
      </c>
      <c r="P392" t="s">
        <v>6167</v>
      </c>
      <c r="Q392" t="s">
        <v>6168</v>
      </c>
      <c r="R392" t="str">
        <f t="shared" si="12"/>
        <v>奎文</v>
      </c>
      <c r="S392" t="str">
        <f t="shared" si="13"/>
        <v>0703</v>
      </c>
    </row>
    <row r="393" spans="1:19">
      <c r="A393" t="s">
        <v>6169</v>
      </c>
      <c r="B393" t="s">
        <v>6170</v>
      </c>
      <c r="C393" t="s">
        <v>46</v>
      </c>
      <c r="D393" t="s">
        <v>6171</v>
      </c>
      <c r="E393" t="s">
        <v>6172</v>
      </c>
      <c r="F393" t="s">
        <v>6173</v>
      </c>
      <c r="G393" t="s">
        <v>6174</v>
      </c>
      <c r="H393" t="s">
        <v>6175</v>
      </c>
      <c r="I393" t="s">
        <v>2336</v>
      </c>
      <c r="J393" t="s">
        <v>4291</v>
      </c>
      <c r="K393" t="s">
        <v>4292</v>
      </c>
      <c r="L393" t="s">
        <v>101</v>
      </c>
      <c r="M393" t="s">
        <v>2982</v>
      </c>
      <c r="N393" t="s">
        <v>2674</v>
      </c>
      <c r="O393" t="s">
        <v>4293</v>
      </c>
      <c r="P393" t="s">
        <v>6176</v>
      </c>
      <c r="R393" t="str">
        <f t="shared" si="12"/>
        <v>潍城</v>
      </c>
      <c r="S393" t="str">
        <f t="shared" si="13"/>
        <v>0703</v>
      </c>
    </row>
    <row r="394" spans="1:19">
      <c r="A394" t="s">
        <v>6177</v>
      </c>
      <c r="B394" t="s">
        <v>6178</v>
      </c>
      <c r="C394" t="s">
        <v>46</v>
      </c>
      <c r="D394" t="s">
        <v>6179</v>
      </c>
      <c r="E394" t="s">
        <v>2499</v>
      </c>
      <c r="F394" t="s">
        <v>6180</v>
      </c>
      <c r="G394" t="s">
        <v>6181</v>
      </c>
      <c r="H394" t="s">
        <v>6182</v>
      </c>
      <c r="I394" t="s">
        <v>2378</v>
      </c>
      <c r="J394" t="s">
        <v>5547</v>
      </c>
      <c r="K394" t="s">
        <v>5548</v>
      </c>
      <c r="L394" t="s">
        <v>128</v>
      </c>
      <c r="M394" t="s">
        <v>3895</v>
      </c>
      <c r="O394" t="s">
        <v>5549</v>
      </c>
      <c r="P394" t="s">
        <v>6183</v>
      </c>
      <c r="Q394" t="s">
        <v>6184</v>
      </c>
      <c r="R394" t="str">
        <f t="shared" si="12"/>
        <v>寿光</v>
      </c>
      <c r="S394" t="str">
        <f t="shared" si="13"/>
        <v>0703</v>
      </c>
    </row>
    <row r="395" spans="1:19">
      <c r="A395" t="s">
        <v>6185</v>
      </c>
      <c r="B395" t="s">
        <v>6186</v>
      </c>
      <c r="C395" t="s">
        <v>46</v>
      </c>
      <c r="D395" t="s">
        <v>6187</v>
      </c>
      <c r="E395" t="s">
        <v>6188</v>
      </c>
      <c r="F395" t="s">
        <v>6189</v>
      </c>
      <c r="G395" t="s">
        <v>6190</v>
      </c>
      <c r="H395" t="s">
        <v>6191</v>
      </c>
      <c r="I395" t="s">
        <v>3969</v>
      </c>
      <c r="J395" t="s">
        <v>6192</v>
      </c>
      <c r="K395" t="s">
        <v>6193</v>
      </c>
      <c r="L395" t="s">
        <v>57</v>
      </c>
      <c r="M395" t="s">
        <v>2353</v>
      </c>
      <c r="N395" t="s">
        <v>2743</v>
      </c>
      <c r="O395" t="s">
        <v>6194</v>
      </c>
      <c r="P395" t="s">
        <v>6195</v>
      </c>
      <c r="R395" t="str">
        <f t="shared" si="12"/>
        <v>安丘</v>
      </c>
      <c r="S395" t="str">
        <f t="shared" si="13"/>
        <v>0703</v>
      </c>
    </row>
    <row r="396" spans="1:19">
      <c r="A396" t="s">
        <v>6196</v>
      </c>
      <c r="B396" t="s">
        <v>6197</v>
      </c>
      <c r="C396" t="s">
        <v>46</v>
      </c>
      <c r="D396" t="s">
        <v>6198</v>
      </c>
      <c r="E396" t="s">
        <v>6188</v>
      </c>
      <c r="F396" t="s">
        <v>6199</v>
      </c>
      <c r="G396" t="s">
        <v>6200</v>
      </c>
      <c r="H396" t="s">
        <v>6201</v>
      </c>
      <c r="I396" t="s">
        <v>4165</v>
      </c>
      <c r="J396" t="s">
        <v>6202</v>
      </c>
      <c r="K396" t="s">
        <v>6203</v>
      </c>
      <c r="L396" t="s">
        <v>676</v>
      </c>
      <c r="M396" t="s">
        <v>6204</v>
      </c>
      <c r="N396" t="s">
        <v>2721</v>
      </c>
      <c r="O396" t="s">
        <v>6205</v>
      </c>
      <c r="P396" t="s">
        <v>6206</v>
      </c>
      <c r="Q396" t="s">
        <v>6207</v>
      </c>
      <c r="R396" t="str">
        <f t="shared" si="12"/>
        <v>昌乐</v>
      </c>
      <c r="S396" t="str">
        <f t="shared" si="13"/>
        <v>0703</v>
      </c>
    </row>
    <row r="397" spans="1:19">
      <c r="A397" t="s">
        <v>6208</v>
      </c>
      <c r="B397" t="s">
        <v>6209</v>
      </c>
      <c r="C397" t="s">
        <v>46</v>
      </c>
      <c r="D397" t="s">
        <v>6210</v>
      </c>
      <c r="E397" t="s">
        <v>2388</v>
      </c>
      <c r="F397" t="s">
        <v>6211</v>
      </c>
      <c r="G397" t="s">
        <v>6212</v>
      </c>
      <c r="H397" t="s">
        <v>6213</v>
      </c>
      <c r="I397" t="s">
        <v>2503</v>
      </c>
      <c r="J397" t="s">
        <v>3139</v>
      </c>
      <c r="K397" t="s">
        <v>3140</v>
      </c>
      <c r="L397" t="s">
        <v>47</v>
      </c>
      <c r="M397" t="s">
        <v>3141</v>
      </c>
      <c r="N397" t="s">
        <v>2421</v>
      </c>
      <c r="O397" t="s">
        <v>3142</v>
      </c>
      <c r="P397" t="s">
        <v>6214</v>
      </c>
      <c r="R397" t="str">
        <f t="shared" si="12"/>
        <v>诸城</v>
      </c>
      <c r="S397" t="str">
        <f t="shared" si="13"/>
        <v>0703</v>
      </c>
    </row>
    <row r="398" spans="1:19">
      <c r="A398" t="s">
        <v>6215</v>
      </c>
      <c r="B398" t="s">
        <v>6216</v>
      </c>
      <c r="C398" t="s">
        <v>46</v>
      </c>
      <c r="D398" t="s">
        <v>6217</v>
      </c>
      <c r="E398" t="s">
        <v>6218</v>
      </c>
      <c r="F398" t="s">
        <v>6219</v>
      </c>
      <c r="G398" t="s">
        <v>6220</v>
      </c>
      <c r="H398" t="s">
        <v>6221</v>
      </c>
      <c r="I398" t="s">
        <v>6222</v>
      </c>
      <c r="J398" t="s">
        <v>4437</v>
      </c>
      <c r="K398" t="s">
        <v>4438</v>
      </c>
      <c r="O398" t="s">
        <v>4440</v>
      </c>
      <c r="R398" t="str">
        <f t="shared" si="12"/>
        <v/>
      </c>
      <c r="S398" t="str">
        <f t="shared" si="13"/>
        <v>0703</v>
      </c>
    </row>
    <row r="399" spans="1:19">
      <c r="A399" t="s">
        <v>6223</v>
      </c>
      <c r="B399" t="s">
        <v>6224</v>
      </c>
      <c r="C399" t="s">
        <v>46</v>
      </c>
      <c r="D399" t="s">
        <v>6225</v>
      </c>
      <c r="E399" t="s">
        <v>6226</v>
      </c>
      <c r="F399" t="s">
        <v>6227</v>
      </c>
      <c r="G399" t="s">
        <v>6228</v>
      </c>
      <c r="H399" t="s">
        <v>6229</v>
      </c>
      <c r="I399" t="s">
        <v>2336</v>
      </c>
      <c r="J399" t="s">
        <v>4624</v>
      </c>
      <c r="K399" t="s">
        <v>4625</v>
      </c>
      <c r="L399" t="s">
        <v>67</v>
      </c>
      <c r="M399" t="s">
        <v>3706</v>
      </c>
      <c r="N399" t="s">
        <v>2421</v>
      </c>
      <c r="O399" t="s">
        <v>4626</v>
      </c>
      <c r="P399" t="s">
        <v>6230</v>
      </c>
      <c r="R399" t="str">
        <f t="shared" si="12"/>
        <v>昌邑</v>
      </c>
      <c r="S399" t="str">
        <f t="shared" si="13"/>
        <v>0703</v>
      </c>
    </row>
    <row r="400" spans="1:19">
      <c r="A400" t="s">
        <v>6231</v>
      </c>
      <c r="B400" t="s">
        <v>6232</v>
      </c>
      <c r="C400" t="s">
        <v>46</v>
      </c>
      <c r="D400" t="s">
        <v>6233</v>
      </c>
      <c r="E400" t="s">
        <v>6234</v>
      </c>
      <c r="F400" t="s">
        <v>6235</v>
      </c>
      <c r="G400" t="s">
        <v>6236</v>
      </c>
      <c r="H400" t="s">
        <v>6237</v>
      </c>
      <c r="I400" t="s">
        <v>2378</v>
      </c>
      <c r="J400" t="s">
        <v>6238</v>
      </c>
      <c r="K400" t="s">
        <v>6239</v>
      </c>
      <c r="L400" t="s">
        <v>101</v>
      </c>
      <c r="M400" t="s">
        <v>5737</v>
      </c>
      <c r="N400" t="s">
        <v>2674</v>
      </c>
      <c r="O400" t="s">
        <v>6240</v>
      </c>
      <c r="P400" t="s">
        <v>6241</v>
      </c>
      <c r="R400" t="str">
        <f t="shared" si="12"/>
        <v>潍城</v>
      </c>
      <c r="S400" t="str">
        <f t="shared" si="13"/>
        <v>0703</v>
      </c>
    </row>
    <row r="401" spans="1:19">
      <c r="A401" t="s">
        <v>6242</v>
      </c>
      <c r="B401" t="s">
        <v>6243</v>
      </c>
      <c r="C401" t="s">
        <v>46</v>
      </c>
      <c r="D401" t="s">
        <v>6244</v>
      </c>
      <c r="E401" t="s">
        <v>6245</v>
      </c>
      <c r="F401" t="s">
        <v>6246</v>
      </c>
      <c r="G401" t="s">
        <v>6247</v>
      </c>
      <c r="H401" t="s">
        <v>6248</v>
      </c>
      <c r="I401" t="s">
        <v>2364</v>
      </c>
      <c r="J401" t="s">
        <v>4177</v>
      </c>
      <c r="K401" t="s">
        <v>4178</v>
      </c>
      <c r="L401" t="s">
        <v>76</v>
      </c>
      <c r="M401" t="s">
        <v>2516</v>
      </c>
      <c r="N401" t="s">
        <v>3907</v>
      </c>
      <c r="O401" t="s">
        <v>4179</v>
      </c>
      <c r="P401" t="s">
        <v>6249</v>
      </c>
      <c r="Q401" t="s">
        <v>6250</v>
      </c>
      <c r="R401" t="str">
        <f t="shared" si="12"/>
        <v>奎文</v>
      </c>
      <c r="S401" t="str">
        <f t="shared" si="13"/>
        <v>0703</v>
      </c>
    </row>
    <row r="402" spans="1:19">
      <c r="A402" t="s">
        <v>6251</v>
      </c>
      <c r="B402" t="s">
        <v>6252</v>
      </c>
      <c r="C402" t="s">
        <v>46</v>
      </c>
      <c r="D402" t="s">
        <v>6253</v>
      </c>
      <c r="E402" t="s">
        <v>2360</v>
      </c>
      <c r="F402" t="s">
        <v>6254</v>
      </c>
      <c r="G402" t="s">
        <v>6255</v>
      </c>
      <c r="H402" t="s">
        <v>6256</v>
      </c>
      <c r="I402" t="s">
        <v>2378</v>
      </c>
      <c r="J402" t="s">
        <v>6202</v>
      </c>
      <c r="K402" t="s">
        <v>6203</v>
      </c>
      <c r="L402" t="s">
        <v>676</v>
      </c>
      <c r="M402" t="s">
        <v>6204</v>
      </c>
      <c r="N402" t="s">
        <v>2816</v>
      </c>
      <c r="O402" t="s">
        <v>6205</v>
      </c>
      <c r="P402" t="s">
        <v>6257</v>
      </c>
      <c r="R402" t="str">
        <f t="shared" si="12"/>
        <v>昌乐</v>
      </c>
      <c r="S402" t="str">
        <f t="shared" si="13"/>
        <v>0703</v>
      </c>
    </row>
    <row r="403" spans="1:19">
      <c r="A403" t="s">
        <v>6258</v>
      </c>
      <c r="B403" t="s">
        <v>6259</v>
      </c>
      <c r="C403" t="s">
        <v>46</v>
      </c>
      <c r="D403" t="s">
        <v>6260</v>
      </c>
      <c r="E403" t="s">
        <v>6261</v>
      </c>
      <c r="F403" t="s">
        <v>6262</v>
      </c>
      <c r="G403" t="s">
        <v>6263</v>
      </c>
      <c r="H403" t="s">
        <v>6264</v>
      </c>
      <c r="I403" t="s">
        <v>3856</v>
      </c>
      <c r="J403" t="s">
        <v>4801</v>
      </c>
      <c r="K403" t="s">
        <v>4802</v>
      </c>
      <c r="L403" t="s">
        <v>76</v>
      </c>
      <c r="M403" t="s">
        <v>2528</v>
      </c>
      <c r="N403" t="s">
        <v>3270</v>
      </c>
      <c r="O403" t="s">
        <v>4803</v>
      </c>
      <c r="P403" t="s">
        <v>6265</v>
      </c>
      <c r="Q403" t="s">
        <v>6266</v>
      </c>
      <c r="R403" t="str">
        <f t="shared" si="12"/>
        <v>奎文</v>
      </c>
      <c r="S403" t="str">
        <f t="shared" si="13"/>
        <v>0703</v>
      </c>
    </row>
    <row r="404" spans="1:19">
      <c r="A404" t="s">
        <v>6267</v>
      </c>
      <c r="B404" t="s">
        <v>6268</v>
      </c>
      <c r="C404" t="s">
        <v>46</v>
      </c>
      <c r="D404" t="s">
        <v>6269</v>
      </c>
      <c r="E404" t="s">
        <v>2388</v>
      </c>
      <c r="F404" t="s">
        <v>6270</v>
      </c>
      <c r="G404" t="s">
        <v>6271</v>
      </c>
      <c r="H404" t="s">
        <v>6272</v>
      </c>
      <c r="I404" t="s">
        <v>2503</v>
      </c>
      <c r="J404" t="s">
        <v>6273</v>
      </c>
      <c r="K404" t="s">
        <v>6274</v>
      </c>
      <c r="L404" t="s">
        <v>101</v>
      </c>
      <c r="M404" t="s">
        <v>5737</v>
      </c>
      <c r="N404" t="s">
        <v>2354</v>
      </c>
      <c r="O404" t="s">
        <v>6275</v>
      </c>
      <c r="P404" t="s">
        <v>6276</v>
      </c>
      <c r="Q404" t="s">
        <v>6277</v>
      </c>
      <c r="R404" t="str">
        <f t="shared" si="12"/>
        <v>潍城</v>
      </c>
      <c r="S404" t="str">
        <f t="shared" si="13"/>
        <v>0703</v>
      </c>
    </row>
    <row r="405" spans="1:19">
      <c r="A405" t="s">
        <v>6278</v>
      </c>
      <c r="B405" t="s">
        <v>6279</v>
      </c>
      <c r="C405" t="s">
        <v>46</v>
      </c>
      <c r="D405" t="s">
        <v>6280</v>
      </c>
      <c r="E405" t="s">
        <v>6281</v>
      </c>
      <c r="F405" t="s">
        <v>6282</v>
      </c>
      <c r="G405" t="s">
        <v>6283</v>
      </c>
      <c r="H405" t="s">
        <v>6284</v>
      </c>
      <c r="I405" t="s">
        <v>2364</v>
      </c>
      <c r="J405" t="s">
        <v>6285</v>
      </c>
      <c r="K405" t="s">
        <v>6286</v>
      </c>
      <c r="L405" t="s">
        <v>57</v>
      </c>
      <c r="M405" t="s">
        <v>2552</v>
      </c>
      <c r="N405" t="s">
        <v>2340</v>
      </c>
      <c r="O405" t="s">
        <v>6287</v>
      </c>
      <c r="P405" t="s">
        <v>6288</v>
      </c>
      <c r="Q405" t="s">
        <v>6289</v>
      </c>
      <c r="R405" t="str">
        <f t="shared" si="12"/>
        <v>安丘</v>
      </c>
      <c r="S405" t="str">
        <f t="shared" si="13"/>
        <v>0703</v>
      </c>
    </row>
    <row r="406" spans="1:19">
      <c r="A406" t="s">
        <v>6290</v>
      </c>
      <c r="B406" t="s">
        <v>6291</v>
      </c>
      <c r="C406" t="s">
        <v>46</v>
      </c>
      <c r="D406" t="s">
        <v>6292</v>
      </c>
      <c r="E406" t="s">
        <v>2801</v>
      </c>
      <c r="F406" t="s">
        <v>6293</v>
      </c>
      <c r="G406" t="s">
        <v>6294</v>
      </c>
      <c r="H406" t="s">
        <v>6295</v>
      </c>
      <c r="I406" t="s">
        <v>3917</v>
      </c>
      <c r="J406" t="s">
        <v>6296</v>
      </c>
      <c r="K406" t="s">
        <v>6297</v>
      </c>
      <c r="L406" t="s">
        <v>76</v>
      </c>
      <c r="M406" t="s">
        <v>4374</v>
      </c>
      <c r="N406" t="s">
        <v>2340</v>
      </c>
      <c r="O406" t="s">
        <v>6298</v>
      </c>
      <c r="P406" t="s">
        <v>6299</v>
      </c>
      <c r="Q406" t="s">
        <v>6300</v>
      </c>
      <c r="R406" t="str">
        <f t="shared" si="12"/>
        <v>奎文</v>
      </c>
      <c r="S406" t="str">
        <f t="shared" si="13"/>
        <v>0703</v>
      </c>
    </row>
    <row r="407" spans="1:19">
      <c r="A407" t="s">
        <v>6301</v>
      </c>
      <c r="B407" t="s">
        <v>6302</v>
      </c>
      <c r="C407" t="s">
        <v>46</v>
      </c>
      <c r="D407" t="s">
        <v>6303</v>
      </c>
      <c r="E407" t="s">
        <v>6234</v>
      </c>
      <c r="F407" t="s">
        <v>6304</v>
      </c>
      <c r="G407" t="s">
        <v>6305</v>
      </c>
      <c r="H407" t="s">
        <v>6306</v>
      </c>
      <c r="I407" t="s">
        <v>6307</v>
      </c>
      <c r="J407" t="s">
        <v>2634</v>
      </c>
      <c r="K407" t="s">
        <v>2635</v>
      </c>
      <c r="L407" t="s">
        <v>76</v>
      </c>
      <c r="M407" t="s">
        <v>2408</v>
      </c>
      <c r="N407" t="s">
        <v>6308</v>
      </c>
      <c r="O407" t="s">
        <v>2636</v>
      </c>
      <c r="P407" t="s">
        <v>6252</v>
      </c>
      <c r="Q407" t="s">
        <v>6309</v>
      </c>
      <c r="R407" t="str">
        <f t="shared" si="12"/>
        <v>奎文</v>
      </c>
      <c r="S407" t="str">
        <f t="shared" si="13"/>
        <v>0703</v>
      </c>
    </row>
    <row r="408" spans="1:19">
      <c r="A408" t="s">
        <v>6310</v>
      </c>
      <c r="B408" t="s">
        <v>6311</v>
      </c>
      <c r="C408" t="s">
        <v>46</v>
      </c>
      <c r="D408" t="s">
        <v>6312</v>
      </c>
      <c r="E408" t="s">
        <v>6313</v>
      </c>
      <c r="F408" t="s">
        <v>6314</v>
      </c>
      <c r="G408" t="s">
        <v>6315</v>
      </c>
      <c r="H408" t="s">
        <v>6256</v>
      </c>
      <c r="I408" t="s">
        <v>2364</v>
      </c>
      <c r="J408" t="s">
        <v>2922</v>
      </c>
      <c r="K408" t="s">
        <v>2923</v>
      </c>
      <c r="L408" t="s">
        <v>47</v>
      </c>
      <c r="M408" t="s">
        <v>2924</v>
      </c>
      <c r="N408" t="s">
        <v>2872</v>
      </c>
      <c r="O408" t="s">
        <v>2925</v>
      </c>
      <c r="P408" t="s">
        <v>6316</v>
      </c>
      <c r="Q408" t="s">
        <v>6317</v>
      </c>
      <c r="R408" t="str">
        <f t="shared" si="12"/>
        <v>诸城</v>
      </c>
      <c r="S408" t="str">
        <f t="shared" si="13"/>
        <v>0703</v>
      </c>
    </row>
    <row r="409" spans="1:19">
      <c r="A409" t="s">
        <v>6318</v>
      </c>
      <c r="B409" t="s">
        <v>6319</v>
      </c>
      <c r="C409" t="s">
        <v>46</v>
      </c>
      <c r="D409" t="s">
        <v>6320</v>
      </c>
      <c r="E409" t="s">
        <v>6321</v>
      </c>
      <c r="F409" t="s">
        <v>6322</v>
      </c>
      <c r="G409" t="s">
        <v>6323</v>
      </c>
      <c r="H409" t="s">
        <v>6324</v>
      </c>
      <c r="I409" t="s">
        <v>3904</v>
      </c>
      <c r="J409" t="s">
        <v>5095</v>
      </c>
      <c r="K409" t="s">
        <v>5096</v>
      </c>
      <c r="L409" t="s">
        <v>676</v>
      </c>
      <c r="M409" t="s">
        <v>3471</v>
      </c>
      <c r="N409" t="s">
        <v>2354</v>
      </c>
      <c r="O409" t="s">
        <v>5097</v>
      </c>
      <c r="P409" t="s">
        <v>6325</v>
      </c>
      <c r="R409" t="str">
        <f t="shared" si="12"/>
        <v>昌乐</v>
      </c>
      <c r="S409" t="str">
        <f t="shared" si="13"/>
        <v>0703</v>
      </c>
    </row>
    <row r="410" spans="1:19">
      <c r="A410" t="s">
        <v>6326</v>
      </c>
      <c r="B410" t="s">
        <v>6327</v>
      </c>
      <c r="C410" t="s">
        <v>46</v>
      </c>
      <c r="D410" t="s">
        <v>6328</v>
      </c>
      <c r="E410" t="s">
        <v>2499</v>
      </c>
      <c r="F410" t="s">
        <v>6329</v>
      </c>
      <c r="G410" t="s">
        <v>6330</v>
      </c>
      <c r="H410" t="s">
        <v>6331</v>
      </c>
      <c r="I410" t="s">
        <v>2350</v>
      </c>
      <c r="J410" t="s">
        <v>6332</v>
      </c>
      <c r="K410" t="s">
        <v>6333</v>
      </c>
      <c r="L410" t="s">
        <v>187</v>
      </c>
      <c r="M410" t="s">
        <v>3510</v>
      </c>
      <c r="N410" t="s">
        <v>2354</v>
      </c>
      <c r="O410" t="s">
        <v>6334</v>
      </c>
      <c r="P410" t="s">
        <v>6335</v>
      </c>
      <c r="Q410" t="s">
        <v>6336</v>
      </c>
      <c r="R410" t="str">
        <f t="shared" si="12"/>
        <v>坊子</v>
      </c>
      <c r="S410" t="str">
        <f t="shared" si="13"/>
        <v>0703</v>
      </c>
    </row>
    <row r="411" spans="1:19">
      <c r="A411" t="s">
        <v>6337</v>
      </c>
      <c r="B411" t="s">
        <v>6338</v>
      </c>
      <c r="C411" t="s">
        <v>46</v>
      </c>
      <c r="D411" t="s">
        <v>6339</v>
      </c>
      <c r="E411" t="s">
        <v>6340</v>
      </c>
      <c r="F411" t="s">
        <v>6341</v>
      </c>
      <c r="G411" t="s">
        <v>6342</v>
      </c>
      <c r="H411" t="s">
        <v>6343</v>
      </c>
      <c r="I411" t="s">
        <v>2364</v>
      </c>
      <c r="J411" t="s">
        <v>3970</v>
      </c>
      <c r="K411" t="s">
        <v>3971</v>
      </c>
      <c r="L411" t="s">
        <v>76</v>
      </c>
      <c r="M411" t="s">
        <v>2408</v>
      </c>
      <c r="N411" t="s">
        <v>2721</v>
      </c>
      <c r="O411" t="s">
        <v>3972</v>
      </c>
      <c r="P411" t="s">
        <v>6344</v>
      </c>
      <c r="R411" t="str">
        <f t="shared" si="12"/>
        <v>奎文</v>
      </c>
      <c r="S411" t="str">
        <f t="shared" si="13"/>
        <v>0703</v>
      </c>
    </row>
    <row r="412" spans="1:19">
      <c r="A412" t="s">
        <v>6345</v>
      </c>
      <c r="B412" t="s">
        <v>6346</v>
      </c>
      <c r="C412" t="s">
        <v>46</v>
      </c>
      <c r="D412" t="s">
        <v>6347</v>
      </c>
      <c r="E412" t="s">
        <v>6348</v>
      </c>
      <c r="F412" t="s">
        <v>6349</v>
      </c>
      <c r="G412" t="s">
        <v>6350</v>
      </c>
      <c r="H412" t="s">
        <v>6351</v>
      </c>
      <c r="I412" t="s">
        <v>2350</v>
      </c>
      <c r="J412" t="s">
        <v>6352</v>
      </c>
      <c r="K412" t="s">
        <v>6353</v>
      </c>
      <c r="L412" t="s">
        <v>128</v>
      </c>
      <c r="M412" t="s">
        <v>5602</v>
      </c>
      <c r="N412" t="s">
        <v>2421</v>
      </c>
      <c r="O412" t="s">
        <v>6354</v>
      </c>
      <c r="P412" t="s">
        <v>6034</v>
      </c>
      <c r="R412" t="str">
        <f t="shared" si="12"/>
        <v>寿光</v>
      </c>
      <c r="S412" t="str">
        <f t="shared" si="13"/>
        <v>0703</v>
      </c>
    </row>
    <row r="413" spans="1:19">
      <c r="A413" t="s">
        <v>6355</v>
      </c>
      <c r="B413" t="s">
        <v>6356</v>
      </c>
      <c r="C413" t="s">
        <v>46</v>
      </c>
      <c r="D413" t="s">
        <v>6357</v>
      </c>
      <c r="E413" t="s">
        <v>6358</v>
      </c>
      <c r="F413" t="s">
        <v>6359</v>
      </c>
      <c r="G413" t="s">
        <v>6360</v>
      </c>
      <c r="H413" t="s">
        <v>6361</v>
      </c>
      <c r="I413" t="s">
        <v>3904</v>
      </c>
      <c r="J413" t="s">
        <v>2646</v>
      </c>
      <c r="K413" t="s">
        <v>2647</v>
      </c>
      <c r="L413" t="s">
        <v>128</v>
      </c>
      <c r="M413" t="s">
        <v>2648</v>
      </c>
      <c r="N413" t="s">
        <v>3907</v>
      </c>
      <c r="O413" t="s">
        <v>2650</v>
      </c>
      <c r="P413" t="s">
        <v>6362</v>
      </c>
      <c r="Q413" t="s">
        <v>6363</v>
      </c>
      <c r="R413" t="str">
        <f t="shared" si="12"/>
        <v>寿光</v>
      </c>
      <c r="S413" t="str">
        <f t="shared" si="13"/>
        <v>0703</v>
      </c>
    </row>
    <row r="414" spans="1:19">
      <c r="A414" t="s">
        <v>6364</v>
      </c>
      <c r="B414" t="s">
        <v>6365</v>
      </c>
      <c r="C414" t="s">
        <v>46</v>
      </c>
      <c r="D414" t="s">
        <v>6366</v>
      </c>
      <c r="E414" t="s">
        <v>6367</v>
      </c>
      <c r="F414" t="s">
        <v>6368</v>
      </c>
      <c r="G414" t="s">
        <v>6369</v>
      </c>
      <c r="H414" t="s">
        <v>6370</v>
      </c>
      <c r="I414" t="s">
        <v>2364</v>
      </c>
      <c r="J414" t="s">
        <v>2646</v>
      </c>
      <c r="K414" t="s">
        <v>6371</v>
      </c>
      <c r="L414" t="s">
        <v>137</v>
      </c>
      <c r="M414" t="s">
        <v>5803</v>
      </c>
      <c r="N414" t="s">
        <v>2480</v>
      </c>
      <c r="O414" t="s">
        <v>6372</v>
      </c>
      <c r="P414" t="s">
        <v>6373</v>
      </c>
      <c r="R414" t="str">
        <f t="shared" si="12"/>
        <v>青州</v>
      </c>
      <c r="S414" t="str">
        <f t="shared" si="13"/>
        <v>0703</v>
      </c>
    </row>
    <row r="415" spans="1:19">
      <c r="A415" t="s">
        <v>6374</v>
      </c>
      <c r="B415" t="s">
        <v>6375</v>
      </c>
      <c r="C415" t="s">
        <v>46</v>
      </c>
      <c r="D415" t="s">
        <v>6376</v>
      </c>
      <c r="E415" t="s">
        <v>6348</v>
      </c>
      <c r="F415" t="s">
        <v>6377</v>
      </c>
      <c r="G415" t="s">
        <v>6378</v>
      </c>
      <c r="H415" t="s">
        <v>6379</v>
      </c>
      <c r="I415" t="s">
        <v>2350</v>
      </c>
      <c r="J415" t="s">
        <v>3981</v>
      </c>
      <c r="K415" t="s">
        <v>3982</v>
      </c>
      <c r="L415" t="s">
        <v>146</v>
      </c>
      <c r="M415" t="s">
        <v>3532</v>
      </c>
      <c r="O415" t="s">
        <v>3983</v>
      </c>
      <c r="P415" t="s">
        <v>6380</v>
      </c>
      <c r="Q415" t="s">
        <v>6381</v>
      </c>
      <c r="R415" t="str">
        <f t="shared" si="12"/>
        <v>临朐</v>
      </c>
      <c r="S415" t="str">
        <f t="shared" si="13"/>
        <v>0703</v>
      </c>
    </row>
    <row r="416" spans="1:19">
      <c r="A416" t="s">
        <v>6382</v>
      </c>
      <c r="B416" t="s">
        <v>6383</v>
      </c>
      <c r="C416" t="s">
        <v>46</v>
      </c>
      <c r="D416" t="s">
        <v>6384</v>
      </c>
      <c r="E416" t="s">
        <v>2388</v>
      </c>
      <c r="F416" t="s">
        <v>6385</v>
      </c>
      <c r="G416" t="s">
        <v>6386</v>
      </c>
      <c r="H416" t="s">
        <v>6387</v>
      </c>
      <c r="I416" t="s">
        <v>2503</v>
      </c>
      <c r="J416" t="s">
        <v>2379</v>
      </c>
      <c r="K416" t="s">
        <v>2380</v>
      </c>
      <c r="L416" t="s">
        <v>110</v>
      </c>
      <c r="M416" t="s">
        <v>2381</v>
      </c>
      <c r="N416" t="s">
        <v>2674</v>
      </c>
      <c r="O416" t="s">
        <v>2383</v>
      </c>
      <c r="P416" t="s">
        <v>6388</v>
      </c>
      <c r="Q416" t="s">
        <v>6389</v>
      </c>
      <c r="R416" t="str">
        <f t="shared" si="12"/>
        <v>高密</v>
      </c>
      <c r="S416" t="str">
        <f t="shared" si="13"/>
        <v>0703</v>
      </c>
    </row>
    <row r="417" spans="1:19">
      <c r="A417" t="s">
        <v>6390</v>
      </c>
      <c r="B417" t="s">
        <v>6391</v>
      </c>
      <c r="C417" t="s">
        <v>46</v>
      </c>
      <c r="D417" t="s">
        <v>6392</v>
      </c>
      <c r="E417" t="s">
        <v>4885</v>
      </c>
      <c r="F417" t="s">
        <v>6393</v>
      </c>
      <c r="G417" t="s">
        <v>6394</v>
      </c>
      <c r="H417" t="s">
        <v>6395</v>
      </c>
      <c r="I417" t="s">
        <v>2336</v>
      </c>
      <c r="J417" t="s">
        <v>6396</v>
      </c>
      <c r="K417" t="s">
        <v>6397</v>
      </c>
      <c r="L417" t="s">
        <v>110</v>
      </c>
      <c r="M417" t="s">
        <v>2381</v>
      </c>
      <c r="N417" t="s">
        <v>6398</v>
      </c>
      <c r="O417" t="s">
        <v>6399</v>
      </c>
      <c r="P417" t="s">
        <v>6400</v>
      </c>
      <c r="R417" t="str">
        <f t="shared" si="12"/>
        <v>高密</v>
      </c>
      <c r="S417" t="str">
        <f t="shared" si="13"/>
        <v>0703</v>
      </c>
    </row>
    <row r="418" spans="1:19">
      <c r="A418" t="s">
        <v>6401</v>
      </c>
      <c r="B418" t="s">
        <v>6402</v>
      </c>
      <c r="C418" t="s">
        <v>46</v>
      </c>
      <c r="D418" t="s">
        <v>6403</v>
      </c>
      <c r="E418" t="s">
        <v>2346</v>
      </c>
      <c r="F418" t="s">
        <v>6404</v>
      </c>
      <c r="G418" t="s">
        <v>6405</v>
      </c>
      <c r="H418" t="s">
        <v>6406</v>
      </c>
      <c r="I418" t="s">
        <v>2350</v>
      </c>
      <c r="J418" t="s">
        <v>6285</v>
      </c>
      <c r="K418" t="s">
        <v>6286</v>
      </c>
      <c r="L418" t="s">
        <v>57</v>
      </c>
      <c r="M418" t="s">
        <v>2552</v>
      </c>
      <c r="N418" t="s">
        <v>2368</v>
      </c>
      <c r="O418" t="s">
        <v>6287</v>
      </c>
      <c r="P418" t="s">
        <v>6407</v>
      </c>
      <c r="R418" t="str">
        <f t="shared" si="12"/>
        <v>安丘</v>
      </c>
      <c r="S418" t="str">
        <f t="shared" si="13"/>
        <v>0703</v>
      </c>
    </row>
    <row r="419" spans="1:19">
      <c r="A419" t="s">
        <v>6408</v>
      </c>
      <c r="B419" t="s">
        <v>6409</v>
      </c>
      <c r="C419" t="s">
        <v>46</v>
      </c>
      <c r="D419" t="s">
        <v>6410</v>
      </c>
      <c r="E419" t="s">
        <v>2360</v>
      </c>
      <c r="F419" t="s">
        <v>6411</v>
      </c>
      <c r="G419" t="s">
        <v>6412</v>
      </c>
      <c r="H419" t="s">
        <v>6413</v>
      </c>
      <c r="I419" t="s">
        <v>2378</v>
      </c>
      <c r="J419" t="s">
        <v>6414</v>
      </c>
      <c r="K419" t="s">
        <v>6415</v>
      </c>
      <c r="L419" t="s">
        <v>137</v>
      </c>
      <c r="M419" t="s">
        <v>2339</v>
      </c>
      <c r="N419" t="s">
        <v>2354</v>
      </c>
      <c r="O419" t="s">
        <v>6416</v>
      </c>
      <c r="P419" t="s">
        <v>6417</v>
      </c>
      <c r="R419" t="str">
        <f t="shared" si="12"/>
        <v>青州</v>
      </c>
      <c r="S419" t="str">
        <f t="shared" si="13"/>
        <v>0703</v>
      </c>
    </row>
    <row r="420" spans="1:19">
      <c r="A420" t="s">
        <v>6418</v>
      </c>
      <c r="B420" t="s">
        <v>6419</v>
      </c>
      <c r="C420" t="s">
        <v>46</v>
      </c>
      <c r="D420" t="s">
        <v>6420</v>
      </c>
      <c r="E420" t="s">
        <v>2360</v>
      </c>
      <c r="F420" t="s">
        <v>6421</v>
      </c>
      <c r="G420" t="s">
        <v>6422</v>
      </c>
      <c r="H420" t="s">
        <v>6423</v>
      </c>
      <c r="I420" t="s">
        <v>2350</v>
      </c>
      <c r="J420" t="s">
        <v>3497</v>
      </c>
      <c r="K420" t="s">
        <v>3498</v>
      </c>
      <c r="L420" t="s">
        <v>57</v>
      </c>
      <c r="M420" t="s">
        <v>2838</v>
      </c>
      <c r="O420" t="s">
        <v>3500</v>
      </c>
      <c r="R420" t="str">
        <f t="shared" si="12"/>
        <v>安丘</v>
      </c>
      <c r="S420" t="str">
        <f t="shared" si="13"/>
        <v>0703</v>
      </c>
    </row>
    <row r="421" spans="1:19">
      <c r="A421" t="s">
        <v>6424</v>
      </c>
      <c r="B421" t="s">
        <v>6425</v>
      </c>
      <c r="C421" t="s">
        <v>46</v>
      </c>
      <c r="D421" t="s">
        <v>6426</v>
      </c>
      <c r="E421" t="s">
        <v>2360</v>
      </c>
      <c r="F421" t="s">
        <v>6427</v>
      </c>
      <c r="G421" t="s">
        <v>6428</v>
      </c>
      <c r="H421" t="s">
        <v>6429</v>
      </c>
      <c r="I421" t="s">
        <v>2350</v>
      </c>
      <c r="J421" t="s">
        <v>6430</v>
      </c>
      <c r="K421" t="s">
        <v>6431</v>
      </c>
      <c r="L421" t="s">
        <v>137</v>
      </c>
      <c r="M421" t="s">
        <v>3729</v>
      </c>
      <c r="N421" t="s">
        <v>2421</v>
      </c>
      <c r="O421" t="s">
        <v>6432</v>
      </c>
      <c r="P421" t="s">
        <v>6433</v>
      </c>
      <c r="R421" t="str">
        <f t="shared" si="12"/>
        <v>青州</v>
      </c>
      <c r="S421" t="str">
        <f t="shared" si="13"/>
        <v>0703</v>
      </c>
    </row>
    <row r="422" spans="1:19">
      <c r="A422" t="s">
        <v>6434</v>
      </c>
      <c r="B422" t="s">
        <v>6435</v>
      </c>
      <c r="C422" t="s">
        <v>46</v>
      </c>
      <c r="D422" t="s">
        <v>6436</v>
      </c>
      <c r="E422" t="s">
        <v>2499</v>
      </c>
      <c r="F422" t="s">
        <v>6437</v>
      </c>
      <c r="G422" t="s">
        <v>6438</v>
      </c>
      <c r="H422" t="s">
        <v>6439</v>
      </c>
      <c r="I422" t="s">
        <v>6440</v>
      </c>
      <c r="J422" t="s">
        <v>6441</v>
      </c>
      <c r="K422" t="s">
        <v>6442</v>
      </c>
      <c r="L422" t="s">
        <v>76</v>
      </c>
      <c r="M422" t="s">
        <v>4374</v>
      </c>
      <c r="N422" t="s">
        <v>3994</v>
      </c>
      <c r="O422" t="s">
        <v>6443</v>
      </c>
      <c r="P422" t="s">
        <v>6444</v>
      </c>
      <c r="Q422" t="s">
        <v>6445</v>
      </c>
      <c r="R422" t="str">
        <f t="shared" si="12"/>
        <v>奎文</v>
      </c>
      <c r="S422" t="str">
        <f t="shared" si="13"/>
        <v>0703</v>
      </c>
    </row>
    <row r="423" spans="1:19">
      <c r="A423" t="s">
        <v>6446</v>
      </c>
      <c r="B423" t="s">
        <v>6447</v>
      </c>
      <c r="C423" t="s">
        <v>46</v>
      </c>
      <c r="D423" t="s">
        <v>6448</v>
      </c>
      <c r="E423" t="s">
        <v>2360</v>
      </c>
      <c r="F423" t="s">
        <v>6449</v>
      </c>
      <c r="G423" t="s">
        <v>6450</v>
      </c>
      <c r="H423" t="s">
        <v>6451</v>
      </c>
      <c r="I423" t="s">
        <v>2350</v>
      </c>
      <c r="J423" t="s">
        <v>3950</v>
      </c>
      <c r="K423" t="s">
        <v>3951</v>
      </c>
      <c r="L423" t="s">
        <v>128</v>
      </c>
      <c r="M423" t="s">
        <v>3952</v>
      </c>
      <c r="N423" t="s">
        <v>3554</v>
      </c>
      <c r="O423" t="s">
        <v>3953</v>
      </c>
      <c r="P423" t="s">
        <v>6452</v>
      </c>
      <c r="Q423" t="s">
        <v>6453</v>
      </c>
      <c r="R423" t="str">
        <f t="shared" si="12"/>
        <v>寿光</v>
      </c>
      <c r="S423" t="str">
        <f t="shared" si="13"/>
        <v>0703</v>
      </c>
    </row>
    <row r="424" spans="1:19">
      <c r="A424" t="s">
        <v>6454</v>
      </c>
      <c r="B424" t="s">
        <v>6455</v>
      </c>
      <c r="C424" t="s">
        <v>46</v>
      </c>
      <c r="D424" t="s">
        <v>6456</v>
      </c>
      <c r="E424" t="s">
        <v>2360</v>
      </c>
      <c r="F424" t="s">
        <v>6457</v>
      </c>
      <c r="G424" t="s">
        <v>6458</v>
      </c>
      <c r="H424" t="s">
        <v>6459</v>
      </c>
      <c r="I424" t="s">
        <v>2378</v>
      </c>
      <c r="J424" t="s">
        <v>4069</v>
      </c>
      <c r="K424" t="s">
        <v>4070</v>
      </c>
      <c r="L424" t="s">
        <v>119</v>
      </c>
      <c r="M424" t="s">
        <v>4071</v>
      </c>
      <c r="N424" t="s">
        <v>2354</v>
      </c>
      <c r="O424" t="s">
        <v>4072</v>
      </c>
      <c r="P424" t="s">
        <v>6460</v>
      </c>
      <c r="R424" t="str">
        <f t="shared" si="12"/>
        <v>寒亭</v>
      </c>
      <c r="S424" t="str">
        <f t="shared" si="13"/>
        <v>0703</v>
      </c>
    </row>
    <row r="425" spans="1:19">
      <c r="A425" t="s">
        <v>6461</v>
      </c>
      <c r="B425" t="s">
        <v>6462</v>
      </c>
      <c r="C425" t="s">
        <v>46</v>
      </c>
      <c r="D425" t="s">
        <v>6463</v>
      </c>
      <c r="E425" t="s">
        <v>2360</v>
      </c>
      <c r="F425" t="s">
        <v>6464</v>
      </c>
      <c r="G425" t="s">
        <v>6465</v>
      </c>
      <c r="H425" t="s">
        <v>6466</v>
      </c>
      <c r="I425" t="s">
        <v>2350</v>
      </c>
      <c r="J425" t="s">
        <v>6285</v>
      </c>
      <c r="K425" t="s">
        <v>6467</v>
      </c>
      <c r="L425" t="s">
        <v>57</v>
      </c>
      <c r="M425" t="s">
        <v>2563</v>
      </c>
      <c r="N425" t="s">
        <v>2382</v>
      </c>
      <c r="O425" t="s">
        <v>6468</v>
      </c>
      <c r="P425" t="s">
        <v>6469</v>
      </c>
      <c r="Q425" t="s">
        <v>6470</v>
      </c>
      <c r="R425" t="str">
        <f t="shared" si="12"/>
        <v>安丘</v>
      </c>
      <c r="S425" t="str">
        <f t="shared" si="13"/>
        <v>0703</v>
      </c>
    </row>
    <row r="426" spans="1:19">
      <c r="A426" t="s">
        <v>6471</v>
      </c>
      <c r="B426" t="s">
        <v>6472</v>
      </c>
      <c r="C426" t="s">
        <v>46</v>
      </c>
      <c r="D426" t="s">
        <v>6473</v>
      </c>
      <c r="E426" t="s">
        <v>2332</v>
      </c>
      <c r="F426" t="s">
        <v>6474</v>
      </c>
      <c r="G426" t="s">
        <v>6475</v>
      </c>
      <c r="H426" t="s">
        <v>6476</v>
      </c>
      <c r="I426" t="s">
        <v>2598</v>
      </c>
      <c r="J426" t="s">
        <v>3128</v>
      </c>
      <c r="K426" t="s">
        <v>3129</v>
      </c>
      <c r="L426" t="s">
        <v>101</v>
      </c>
      <c r="M426" t="s">
        <v>3130</v>
      </c>
      <c r="N426" t="s">
        <v>3122</v>
      </c>
      <c r="O426" t="s">
        <v>3131</v>
      </c>
      <c r="P426" t="s">
        <v>6477</v>
      </c>
      <c r="Q426" t="s">
        <v>6478</v>
      </c>
      <c r="R426" t="str">
        <f t="shared" si="12"/>
        <v>潍城</v>
      </c>
      <c r="S426" t="str">
        <f t="shared" si="13"/>
        <v>0703</v>
      </c>
    </row>
    <row r="427" spans="1:19">
      <c r="A427" t="s">
        <v>6479</v>
      </c>
      <c r="B427" t="s">
        <v>6480</v>
      </c>
      <c r="C427" t="s">
        <v>46</v>
      </c>
      <c r="D427" t="s">
        <v>6481</v>
      </c>
      <c r="E427" t="s">
        <v>2346</v>
      </c>
      <c r="F427" t="s">
        <v>6482</v>
      </c>
      <c r="G427" t="s">
        <v>6483</v>
      </c>
      <c r="H427" t="s">
        <v>6484</v>
      </c>
      <c r="I427" t="s">
        <v>5391</v>
      </c>
      <c r="J427" t="s">
        <v>6485</v>
      </c>
      <c r="K427" t="s">
        <v>6486</v>
      </c>
      <c r="L427" t="s">
        <v>128</v>
      </c>
      <c r="M427" t="s">
        <v>3653</v>
      </c>
      <c r="N427" t="s">
        <v>4647</v>
      </c>
      <c r="O427" t="s">
        <v>6487</v>
      </c>
      <c r="P427" t="s">
        <v>6488</v>
      </c>
      <c r="R427" t="str">
        <f t="shared" si="12"/>
        <v>寿光</v>
      </c>
      <c r="S427" t="str">
        <f t="shared" si="13"/>
        <v>0703</v>
      </c>
    </row>
    <row r="428" spans="1:19">
      <c r="A428" t="s">
        <v>6489</v>
      </c>
      <c r="B428" t="s">
        <v>6490</v>
      </c>
      <c r="C428" t="s">
        <v>46</v>
      </c>
      <c r="D428" t="s">
        <v>6491</v>
      </c>
      <c r="E428" t="s">
        <v>2346</v>
      </c>
      <c r="F428" t="s">
        <v>6492</v>
      </c>
      <c r="G428" t="s">
        <v>6493</v>
      </c>
      <c r="H428" t="s">
        <v>6494</v>
      </c>
      <c r="I428" t="s">
        <v>6495</v>
      </c>
      <c r="J428" t="s">
        <v>6496</v>
      </c>
      <c r="K428" t="s">
        <v>6497</v>
      </c>
      <c r="L428" t="s">
        <v>187</v>
      </c>
      <c r="M428" t="s">
        <v>3510</v>
      </c>
      <c r="N428" t="s">
        <v>3907</v>
      </c>
      <c r="O428" t="s">
        <v>6498</v>
      </c>
      <c r="P428" t="s">
        <v>6499</v>
      </c>
      <c r="R428" t="str">
        <f t="shared" si="12"/>
        <v>坊子</v>
      </c>
      <c r="S428" t="str">
        <f t="shared" si="13"/>
        <v>0703</v>
      </c>
    </row>
    <row r="429" spans="1:19">
      <c r="A429" t="s">
        <v>6500</v>
      </c>
      <c r="B429" t="s">
        <v>6501</v>
      </c>
      <c r="C429" t="s">
        <v>46</v>
      </c>
      <c r="D429" t="s">
        <v>6502</v>
      </c>
      <c r="E429" t="s">
        <v>2360</v>
      </c>
      <c r="F429" t="s">
        <v>6503</v>
      </c>
      <c r="G429" t="s">
        <v>6504</v>
      </c>
      <c r="H429" t="s">
        <v>6505</v>
      </c>
      <c r="I429" t="s">
        <v>2364</v>
      </c>
      <c r="J429" t="s">
        <v>6506</v>
      </c>
      <c r="K429" t="s">
        <v>6507</v>
      </c>
      <c r="L429" t="s">
        <v>76</v>
      </c>
      <c r="M429" t="s">
        <v>4374</v>
      </c>
      <c r="N429" t="s">
        <v>3017</v>
      </c>
      <c r="O429" t="s">
        <v>6508</v>
      </c>
      <c r="P429" t="s">
        <v>6509</v>
      </c>
      <c r="Q429" t="s">
        <v>6510</v>
      </c>
      <c r="R429" t="str">
        <f t="shared" si="12"/>
        <v>奎文</v>
      </c>
      <c r="S429" t="str">
        <f t="shared" si="13"/>
        <v>0703</v>
      </c>
    </row>
    <row r="430" spans="1:19">
      <c r="A430" t="s">
        <v>6511</v>
      </c>
      <c r="B430" t="s">
        <v>6512</v>
      </c>
      <c r="C430" t="s">
        <v>46</v>
      </c>
      <c r="D430" t="s">
        <v>6513</v>
      </c>
      <c r="E430" t="s">
        <v>2801</v>
      </c>
      <c r="F430" t="s">
        <v>6514</v>
      </c>
      <c r="G430" t="s">
        <v>6515</v>
      </c>
      <c r="H430" t="s">
        <v>6516</v>
      </c>
      <c r="I430" t="s">
        <v>2336</v>
      </c>
      <c r="J430" t="s">
        <v>4220</v>
      </c>
      <c r="K430" t="s">
        <v>4221</v>
      </c>
      <c r="L430" t="s">
        <v>47</v>
      </c>
      <c r="M430" t="s">
        <v>3159</v>
      </c>
      <c r="N430" t="s">
        <v>2859</v>
      </c>
      <c r="O430" t="s">
        <v>4223</v>
      </c>
      <c r="P430" t="s">
        <v>6517</v>
      </c>
      <c r="Q430" t="s">
        <v>6518</v>
      </c>
      <c r="R430" t="str">
        <f t="shared" si="12"/>
        <v>诸城</v>
      </c>
      <c r="S430" t="str">
        <f t="shared" si="13"/>
        <v>0703</v>
      </c>
    </row>
    <row r="431" spans="1:19">
      <c r="A431" t="s">
        <v>6519</v>
      </c>
      <c r="B431" t="s">
        <v>6520</v>
      </c>
      <c r="C431" t="s">
        <v>46</v>
      </c>
      <c r="D431" t="s">
        <v>6521</v>
      </c>
      <c r="E431" t="s">
        <v>2801</v>
      </c>
      <c r="F431" t="s">
        <v>6522</v>
      </c>
      <c r="G431" t="s">
        <v>6523</v>
      </c>
      <c r="H431" t="s">
        <v>6524</v>
      </c>
      <c r="I431" t="s">
        <v>2336</v>
      </c>
      <c r="J431" t="s">
        <v>5058</v>
      </c>
      <c r="K431" t="s">
        <v>5059</v>
      </c>
      <c r="L431" t="s">
        <v>137</v>
      </c>
      <c r="M431" t="s">
        <v>3940</v>
      </c>
      <c r="N431" t="s">
        <v>2785</v>
      </c>
      <c r="O431" t="s">
        <v>5060</v>
      </c>
      <c r="P431" t="s">
        <v>6525</v>
      </c>
      <c r="R431" t="str">
        <f t="shared" si="12"/>
        <v>青州</v>
      </c>
      <c r="S431" t="str">
        <f t="shared" si="13"/>
        <v>0703</v>
      </c>
    </row>
    <row r="432" spans="1:19">
      <c r="A432" t="s">
        <v>6526</v>
      </c>
      <c r="B432" t="s">
        <v>6527</v>
      </c>
      <c r="C432" t="s">
        <v>46</v>
      </c>
      <c r="D432" t="s">
        <v>6528</v>
      </c>
      <c r="E432" t="s">
        <v>2360</v>
      </c>
      <c r="F432" t="s">
        <v>6529</v>
      </c>
      <c r="G432" t="s">
        <v>6530</v>
      </c>
      <c r="H432" t="s">
        <v>6531</v>
      </c>
      <c r="I432" t="s">
        <v>2465</v>
      </c>
      <c r="J432" t="s">
        <v>2406</v>
      </c>
      <c r="K432" t="s">
        <v>2407</v>
      </c>
      <c r="L432" t="s">
        <v>76</v>
      </c>
      <c r="M432" t="s">
        <v>2408</v>
      </c>
      <c r="N432" t="s">
        <v>2340</v>
      </c>
      <c r="O432" t="s">
        <v>2409</v>
      </c>
      <c r="P432" t="s">
        <v>6532</v>
      </c>
      <c r="Q432" t="s">
        <v>6533</v>
      </c>
      <c r="R432" t="str">
        <f t="shared" si="12"/>
        <v>奎文</v>
      </c>
      <c r="S432" t="str">
        <f t="shared" si="13"/>
        <v>0703</v>
      </c>
    </row>
    <row r="433" spans="1:19">
      <c r="A433" t="s">
        <v>6534</v>
      </c>
      <c r="B433" t="s">
        <v>6535</v>
      </c>
      <c r="C433" t="s">
        <v>46</v>
      </c>
      <c r="D433" t="s">
        <v>6536</v>
      </c>
      <c r="E433" t="s">
        <v>2346</v>
      </c>
      <c r="F433" t="s">
        <v>6537</v>
      </c>
      <c r="G433" t="s">
        <v>6538</v>
      </c>
      <c r="H433" t="s">
        <v>6539</v>
      </c>
      <c r="I433" t="s">
        <v>2364</v>
      </c>
      <c r="J433" t="s">
        <v>4186</v>
      </c>
      <c r="K433" t="s">
        <v>4187</v>
      </c>
      <c r="L433" t="s">
        <v>128</v>
      </c>
      <c r="M433" t="s">
        <v>2890</v>
      </c>
      <c r="N433" t="s">
        <v>3277</v>
      </c>
      <c r="O433" t="s">
        <v>4188</v>
      </c>
      <c r="P433" t="s">
        <v>6540</v>
      </c>
      <c r="R433" t="str">
        <f t="shared" si="12"/>
        <v>寿光</v>
      </c>
      <c r="S433" t="str">
        <f t="shared" si="13"/>
        <v>0703</v>
      </c>
    </row>
    <row r="434" spans="1:19">
      <c r="A434" t="s">
        <v>6541</v>
      </c>
      <c r="B434" t="s">
        <v>6542</v>
      </c>
      <c r="C434" t="s">
        <v>46</v>
      </c>
      <c r="D434" t="s">
        <v>6543</v>
      </c>
      <c r="E434" t="s">
        <v>2499</v>
      </c>
      <c r="F434" t="s">
        <v>6544</v>
      </c>
      <c r="G434" t="s">
        <v>6545</v>
      </c>
      <c r="H434" t="s">
        <v>6546</v>
      </c>
      <c r="I434" t="s">
        <v>2645</v>
      </c>
      <c r="J434" t="s">
        <v>6547</v>
      </c>
      <c r="K434" t="s">
        <v>6548</v>
      </c>
      <c r="L434" t="s">
        <v>110</v>
      </c>
      <c r="M434" t="s">
        <v>2381</v>
      </c>
      <c r="N434" t="s">
        <v>5286</v>
      </c>
      <c r="O434" t="s">
        <v>6549</v>
      </c>
      <c r="P434" t="s">
        <v>6550</v>
      </c>
      <c r="R434" t="str">
        <f t="shared" si="12"/>
        <v>高密</v>
      </c>
      <c r="S434" t="str">
        <f t="shared" si="13"/>
        <v>0703</v>
      </c>
    </row>
    <row r="435" spans="1:19">
      <c r="A435" t="s">
        <v>6551</v>
      </c>
      <c r="B435" t="s">
        <v>6552</v>
      </c>
      <c r="C435" t="s">
        <v>46</v>
      </c>
      <c r="D435" t="s">
        <v>6553</v>
      </c>
      <c r="E435" t="s">
        <v>2801</v>
      </c>
      <c r="F435" t="s">
        <v>6554</v>
      </c>
      <c r="G435" t="s">
        <v>6555</v>
      </c>
      <c r="H435" t="s">
        <v>6556</v>
      </c>
      <c r="I435" t="s">
        <v>2336</v>
      </c>
      <c r="J435" t="s">
        <v>4220</v>
      </c>
      <c r="K435" t="s">
        <v>4221</v>
      </c>
      <c r="L435" t="s">
        <v>47</v>
      </c>
      <c r="M435" t="s">
        <v>3159</v>
      </c>
      <c r="N435" t="s">
        <v>2859</v>
      </c>
      <c r="O435" t="s">
        <v>4223</v>
      </c>
      <c r="Q435" t="s">
        <v>6557</v>
      </c>
      <c r="R435" t="str">
        <f t="shared" si="12"/>
        <v>诸城</v>
      </c>
      <c r="S435" t="str">
        <f t="shared" si="13"/>
        <v>0703</v>
      </c>
    </row>
    <row r="436" spans="1:19">
      <c r="A436" t="s">
        <v>6558</v>
      </c>
      <c r="B436" t="s">
        <v>6559</v>
      </c>
      <c r="C436" t="s">
        <v>46</v>
      </c>
      <c r="D436" t="s">
        <v>6560</v>
      </c>
      <c r="E436" t="s">
        <v>2360</v>
      </c>
      <c r="F436" t="s">
        <v>6561</v>
      </c>
      <c r="G436" t="s">
        <v>6562</v>
      </c>
      <c r="H436" t="s">
        <v>6563</v>
      </c>
      <c r="I436" t="s">
        <v>2770</v>
      </c>
      <c r="J436" t="s">
        <v>3364</v>
      </c>
      <c r="K436" t="s">
        <v>3365</v>
      </c>
      <c r="L436" t="s">
        <v>67</v>
      </c>
      <c r="M436" t="s">
        <v>3366</v>
      </c>
      <c r="O436" t="s">
        <v>3367</v>
      </c>
      <c r="P436" t="s">
        <v>6564</v>
      </c>
      <c r="R436" t="str">
        <f t="shared" si="12"/>
        <v>昌邑</v>
      </c>
      <c r="S436" t="str">
        <f t="shared" si="13"/>
        <v>0703</v>
      </c>
    </row>
    <row r="437" spans="1:19">
      <c r="A437" t="s">
        <v>6565</v>
      </c>
      <c r="B437" t="s">
        <v>6566</v>
      </c>
      <c r="C437" t="s">
        <v>46</v>
      </c>
      <c r="D437" t="s">
        <v>6567</v>
      </c>
      <c r="E437" t="s">
        <v>2346</v>
      </c>
      <c r="F437" t="s">
        <v>6568</v>
      </c>
      <c r="G437" t="s">
        <v>6569</v>
      </c>
      <c r="H437" t="s">
        <v>6570</v>
      </c>
      <c r="I437" t="s">
        <v>2465</v>
      </c>
      <c r="J437" t="s">
        <v>2379</v>
      </c>
      <c r="K437" t="s">
        <v>2380</v>
      </c>
      <c r="L437" t="s">
        <v>110</v>
      </c>
      <c r="M437" t="s">
        <v>2381</v>
      </c>
      <c r="N437" t="s">
        <v>2382</v>
      </c>
      <c r="O437" t="s">
        <v>2383</v>
      </c>
      <c r="P437" t="s">
        <v>6571</v>
      </c>
      <c r="R437" t="str">
        <f t="shared" si="12"/>
        <v>高密</v>
      </c>
      <c r="S437" t="str">
        <f t="shared" si="13"/>
        <v>0703</v>
      </c>
    </row>
    <row r="438" spans="1:19">
      <c r="A438" t="s">
        <v>6572</v>
      </c>
      <c r="B438" t="s">
        <v>6573</v>
      </c>
      <c r="C438" t="s">
        <v>46</v>
      </c>
      <c r="D438" t="s">
        <v>6574</v>
      </c>
      <c r="E438" t="s">
        <v>2360</v>
      </c>
      <c r="F438" t="s">
        <v>6575</v>
      </c>
      <c r="G438" t="s">
        <v>6576</v>
      </c>
      <c r="H438" t="s">
        <v>6577</v>
      </c>
      <c r="I438" t="s">
        <v>2350</v>
      </c>
      <c r="J438" t="s">
        <v>3682</v>
      </c>
      <c r="K438" t="s">
        <v>3683</v>
      </c>
      <c r="L438" t="s">
        <v>110</v>
      </c>
      <c r="M438" t="s">
        <v>3621</v>
      </c>
      <c r="N438" t="s">
        <v>2816</v>
      </c>
      <c r="O438" t="s">
        <v>3684</v>
      </c>
      <c r="P438" t="s">
        <v>6578</v>
      </c>
      <c r="R438" t="str">
        <f t="shared" si="12"/>
        <v>高密</v>
      </c>
      <c r="S438" t="str">
        <f t="shared" si="13"/>
        <v>0703</v>
      </c>
    </row>
    <row r="439" spans="1:19">
      <c r="A439" t="s">
        <v>6579</v>
      </c>
      <c r="B439" t="s">
        <v>6580</v>
      </c>
      <c r="C439" t="s">
        <v>46</v>
      </c>
      <c r="D439" t="s">
        <v>6581</v>
      </c>
      <c r="E439" t="s">
        <v>2360</v>
      </c>
      <c r="F439" t="s">
        <v>6582</v>
      </c>
      <c r="G439" t="s">
        <v>6583</v>
      </c>
      <c r="H439" t="s">
        <v>6584</v>
      </c>
      <c r="I439" t="s">
        <v>2645</v>
      </c>
      <c r="J439" t="s">
        <v>3981</v>
      </c>
      <c r="K439" t="s">
        <v>3982</v>
      </c>
      <c r="L439" t="s">
        <v>146</v>
      </c>
      <c r="M439" t="s">
        <v>3532</v>
      </c>
      <c r="N439" t="s">
        <v>3307</v>
      </c>
      <c r="O439" t="s">
        <v>3983</v>
      </c>
      <c r="P439" t="s">
        <v>6585</v>
      </c>
      <c r="R439" t="str">
        <f t="shared" si="12"/>
        <v>临朐</v>
      </c>
      <c r="S439" t="str">
        <f t="shared" si="13"/>
        <v>0703</v>
      </c>
    </row>
    <row r="440" spans="1:19">
      <c r="A440" t="s">
        <v>6586</v>
      </c>
      <c r="B440" t="s">
        <v>6587</v>
      </c>
      <c r="C440" t="s">
        <v>46</v>
      </c>
      <c r="D440" t="s">
        <v>6588</v>
      </c>
      <c r="E440" t="s">
        <v>2346</v>
      </c>
      <c r="F440" t="s">
        <v>6589</v>
      </c>
      <c r="G440" t="s">
        <v>6590</v>
      </c>
      <c r="H440" t="s">
        <v>6591</v>
      </c>
      <c r="I440" t="s">
        <v>2465</v>
      </c>
      <c r="J440" t="s">
        <v>4057</v>
      </c>
      <c r="K440" t="s">
        <v>4058</v>
      </c>
      <c r="L440" t="s">
        <v>110</v>
      </c>
      <c r="M440" t="s">
        <v>4059</v>
      </c>
      <c r="N440" t="s">
        <v>3017</v>
      </c>
      <c r="O440" t="s">
        <v>4060</v>
      </c>
      <c r="P440" t="s">
        <v>6592</v>
      </c>
      <c r="Q440" t="s">
        <v>6593</v>
      </c>
      <c r="R440" t="str">
        <f t="shared" si="12"/>
        <v>高密</v>
      </c>
      <c r="S440" t="str">
        <f t="shared" si="13"/>
        <v>0703</v>
      </c>
    </row>
    <row r="441" spans="1:19">
      <c r="A441" t="s">
        <v>6594</v>
      </c>
      <c r="B441" t="s">
        <v>6595</v>
      </c>
      <c r="C441" t="s">
        <v>46</v>
      </c>
      <c r="D441" t="s">
        <v>6596</v>
      </c>
      <c r="E441" t="s">
        <v>2801</v>
      </c>
      <c r="F441" t="s">
        <v>6597</v>
      </c>
      <c r="G441" t="s">
        <v>6598</v>
      </c>
      <c r="H441" t="s">
        <v>6520</v>
      </c>
      <c r="I441" t="s">
        <v>2336</v>
      </c>
      <c r="J441" t="s">
        <v>2793</v>
      </c>
      <c r="K441" t="s">
        <v>2794</v>
      </c>
      <c r="L441" t="s">
        <v>57</v>
      </c>
      <c r="M441" t="s">
        <v>2367</v>
      </c>
      <c r="N441" t="s">
        <v>6308</v>
      </c>
      <c r="O441" t="s">
        <v>2795</v>
      </c>
      <c r="P441" t="s">
        <v>6599</v>
      </c>
      <c r="R441" t="str">
        <f t="shared" si="12"/>
        <v>安丘</v>
      </c>
      <c r="S441" t="str">
        <f t="shared" si="13"/>
        <v>0703</v>
      </c>
    </row>
    <row r="442" spans="1:19">
      <c r="A442" t="s">
        <v>6600</v>
      </c>
      <c r="B442" t="s">
        <v>6601</v>
      </c>
      <c r="C442" t="s">
        <v>46</v>
      </c>
      <c r="D442" t="s">
        <v>6602</v>
      </c>
      <c r="E442" t="s">
        <v>4885</v>
      </c>
      <c r="F442" t="s">
        <v>6603</v>
      </c>
      <c r="G442" t="s">
        <v>6604</v>
      </c>
      <c r="H442" t="s">
        <v>6605</v>
      </c>
      <c r="I442" t="s">
        <v>2336</v>
      </c>
      <c r="J442" t="s">
        <v>6059</v>
      </c>
      <c r="K442" t="s">
        <v>6060</v>
      </c>
      <c r="L442" t="s">
        <v>128</v>
      </c>
      <c r="M442" t="s">
        <v>3028</v>
      </c>
      <c r="N442" t="s">
        <v>2421</v>
      </c>
      <c r="O442" t="s">
        <v>6061</v>
      </c>
      <c r="P442" t="s">
        <v>6606</v>
      </c>
      <c r="R442" t="str">
        <f t="shared" si="12"/>
        <v>寿光</v>
      </c>
      <c r="S442" t="str">
        <f t="shared" si="13"/>
        <v>0703</v>
      </c>
    </row>
    <row r="443" spans="1:19">
      <c r="A443" t="s">
        <v>6607</v>
      </c>
      <c r="B443" t="s">
        <v>6608</v>
      </c>
      <c r="C443" t="s">
        <v>46</v>
      </c>
      <c r="D443" t="s">
        <v>6609</v>
      </c>
      <c r="E443" t="s">
        <v>6610</v>
      </c>
      <c r="F443" t="s">
        <v>6611</v>
      </c>
      <c r="G443" t="s">
        <v>6612</v>
      </c>
      <c r="H443" t="s">
        <v>6613</v>
      </c>
      <c r="I443" t="s">
        <v>2364</v>
      </c>
      <c r="J443" t="s">
        <v>2900</v>
      </c>
      <c r="K443" t="s">
        <v>2901</v>
      </c>
      <c r="L443" t="s">
        <v>110</v>
      </c>
      <c r="M443" t="s">
        <v>2575</v>
      </c>
      <c r="N443" t="s">
        <v>2421</v>
      </c>
      <c r="O443" t="s">
        <v>2902</v>
      </c>
      <c r="P443" t="s">
        <v>6614</v>
      </c>
      <c r="R443" t="str">
        <f t="shared" si="12"/>
        <v>高密</v>
      </c>
      <c r="S443" t="str">
        <f t="shared" si="13"/>
        <v>0703</v>
      </c>
    </row>
    <row r="444" spans="1:19">
      <c r="A444" t="s">
        <v>6615</v>
      </c>
      <c r="B444" t="s">
        <v>6616</v>
      </c>
      <c r="C444" t="s">
        <v>46</v>
      </c>
      <c r="D444" t="s">
        <v>6617</v>
      </c>
      <c r="E444" t="s">
        <v>2360</v>
      </c>
      <c r="F444" t="s">
        <v>6618</v>
      </c>
      <c r="G444" t="s">
        <v>6619</v>
      </c>
      <c r="H444" t="s">
        <v>6620</v>
      </c>
      <c r="I444" t="s">
        <v>2350</v>
      </c>
      <c r="J444" t="s">
        <v>4005</v>
      </c>
      <c r="K444" t="s">
        <v>4006</v>
      </c>
      <c r="L444" t="s">
        <v>47</v>
      </c>
      <c r="M444" t="s">
        <v>3141</v>
      </c>
      <c r="N444" t="s">
        <v>2421</v>
      </c>
      <c r="O444" t="s">
        <v>4008</v>
      </c>
      <c r="P444" t="s">
        <v>6621</v>
      </c>
      <c r="Q444" t="s">
        <v>6622</v>
      </c>
      <c r="R444" t="str">
        <f t="shared" si="12"/>
        <v>诸城</v>
      </c>
      <c r="S444" t="str">
        <f t="shared" si="13"/>
        <v>0703</v>
      </c>
    </row>
    <row r="445" spans="1:19">
      <c r="A445" t="s">
        <v>6623</v>
      </c>
      <c r="B445" t="s">
        <v>6624</v>
      </c>
      <c r="C445" t="s">
        <v>46</v>
      </c>
      <c r="D445" t="s">
        <v>6625</v>
      </c>
      <c r="E445" t="s">
        <v>2360</v>
      </c>
      <c r="F445" t="s">
        <v>6626</v>
      </c>
      <c r="G445" t="s">
        <v>6627</v>
      </c>
      <c r="H445" t="s">
        <v>6628</v>
      </c>
      <c r="I445" t="s">
        <v>2465</v>
      </c>
      <c r="J445" t="s">
        <v>2441</v>
      </c>
      <c r="K445" t="s">
        <v>2442</v>
      </c>
      <c r="L445" t="s">
        <v>146</v>
      </c>
      <c r="M445" t="s">
        <v>2420</v>
      </c>
      <c r="N445" t="s">
        <v>2368</v>
      </c>
      <c r="O445" t="s">
        <v>2443</v>
      </c>
      <c r="P445" t="s">
        <v>6629</v>
      </c>
      <c r="Q445" t="s">
        <v>6630</v>
      </c>
      <c r="R445" t="str">
        <f t="shared" si="12"/>
        <v>临朐</v>
      </c>
      <c r="S445" t="str">
        <f t="shared" si="13"/>
        <v>0703</v>
      </c>
    </row>
    <row r="446" spans="1:19">
      <c r="A446" t="s">
        <v>6631</v>
      </c>
      <c r="B446" t="s">
        <v>6632</v>
      </c>
      <c r="C446" t="s">
        <v>46</v>
      </c>
      <c r="D446" t="s">
        <v>6633</v>
      </c>
      <c r="E446" t="s">
        <v>2360</v>
      </c>
      <c r="F446" t="s">
        <v>6634</v>
      </c>
      <c r="G446" t="s">
        <v>6635</v>
      </c>
      <c r="H446" t="s">
        <v>6636</v>
      </c>
      <c r="I446" t="s">
        <v>6637</v>
      </c>
      <c r="J446" t="s">
        <v>4624</v>
      </c>
      <c r="K446" t="s">
        <v>4625</v>
      </c>
      <c r="L446" t="s">
        <v>67</v>
      </c>
      <c r="M446" t="s">
        <v>3706</v>
      </c>
      <c r="N446" t="s">
        <v>2480</v>
      </c>
      <c r="O446" t="s">
        <v>4626</v>
      </c>
      <c r="P446" t="s">
        <v>6638</v>
      </c>
      <c r="R446" t="str">
        <f t="shared" si="12"/>
        <v>昌邑</v>
      </c>
      <c r="S446" t="str">
        <f t="shared" si="13"/>
        <v>0703</v>
      </c>
    </row>
    <row r="447" spans="1:19">
      <c r="A447" t="s">
        <v>6639</v>
      </c>
      <c r="B447" t="s">
        <v>6640</v>
      </c>
      <c r="C447" t="s">
        <v>46</v>
      </c>
      <c r="D447" t="s">
        <v>6641</v>
      </c>
      <c r="E447" t="s">
        <v>2360</v>
      </c>
      <c r="F447" t="s">
        <v>6642</v>
      </c>
      <c r="G447" t="s">
        <v>6643</v>
      </c>
      <c r="H447" t="s">
        <v>6644</v>
      </c>
      <c r="I447" t="s">
        <v>3969</v>
      </c>
      <c r="J447" t="s">
        <v>6645</v>
      </c>
      <c r="K447" t="s">
        <v>6646</v>
      </c>
      <c r="L447" t="s">
        <v>47</v>
      </c>
      <c r="M447" t="s">
        <v>2784</v>
      </c>
      <c r="N447" t="s">
        <v>2368</v>
      </c>
      <c r="O447" t="s">
        <v>6647</v>
      </c>
      <c r="P447" t="s">
        <v>6648</v>
      </c>
      <c r="Q447" t="s">
        <v>6649</v>
      </c>
      <c r="R447" t="str">
        <f t="shared" si="12"/>
        <v>诸城</v>
      </c>
      <c r="S447" t="str">
        <f t="shared" si="13"/>
        <v>0703</v>
      </c>
    </row>
    <row r="448" spans="1:19">
      <c r="A448" t="s">
        <v>6650</v>
      </c>
      <c r="B448" t="s">
        <v>6651</v>
      </c>
      <c r="C448" t="s">
        <v>46</v>
      </c>
      <c r="D448" t="s">
        <v>6652</v>
      </c>
      <c r="E448" t="s">
        <v>2360</v>
      </c>
      <c r="F448" t="s">
        <v>6653</v>
      </c>
      <c r="G448" t="s">
        <v>6654</v>
      </c>
      <c r="H448" t="s">
        <v>6655</v>
      </c>
      <c r="I448" t="s">
        <v>2350</v>
      </c>
      <c r="J448" t="s">
        <v>6285</v>
      </c>
      <c r="K448" t="s">
        <v>6467</v>
      </c>
      <c r="L448" t="s">
        <v>57</v>
      </c>
      <c r="M448" t="s">
        <v>2563</v>
      </c>
      <c r="O448" t="s">
        <v>6468</v>
      </c>
      <c r="P448" t="s">
        <v>6656</v>
      </c>
      <c r="Q448" t="s">
        <v>6657</v>
      </c>
      <c r="R448" t="str">
        <f t="shared" si="12"/>
        <v>安丘</v>
      </c>
      <c r="S448" t="str">
        <f t="shared" si="13"/>
        <v>0703</v>
      </c>
    </row>
    <row r="449" spans="1:19">
      <c r="A449" t="s">
        <v>6658</v>
      </c>
      <c r="B449" t="s">
        <v>6659</v>
      </c>
      <c r="C449" t="s">
        <v>46</v>
      </c>
      <c r="D449" t="s">
        <v>6660</v>
      </c>
      <c r="E449" t="s">
        <v>2801</v>
      </c>
      <c r="F449" t="s">
        <v>6661</v>
      </c>
      <c r="G449" t="s">
        <v>6662</v>
      </c>
      <c r="H449" t="s">
        <v>6663</v>
      </c>
      <c r="I449" t="s">
        <v>2336</v>
      </c>
      <c r="J449" t="s">
        <v>3716</v>
      </c>
      <c r="K449" t="s">
        <v>3717</v>
      </c>
      <c r="L449" t="s">
        <v>76</v>
      </c>
      <c r="M449" t="s">
        <v>2408</v>
      </c>
      <c r="O449" t="s">
        <v>3719</v>
      </c>
      <c r="P449" t="s">
        <v>6664</v>
      </c>
      <c r="R449" t="str">
        <f t="shared" ref="R449:R512" si="14">IF(OR(LEFT(L449,2)="高新"),"奎文",IF(LEFT(L449,2)="峡山","坊子",IF(LEFT(L449,2)="滨海","寒亭",LEFT(L449,2))))</f>
        <v>奎文</v>
      </c>
      <c r="S449" t="str">
        <f t="shared" ref="S449:S512" si="15">TEXT(B449,"mmdd")</f>
        <v>0703</v>
      </c>
    </row>
    <row r="450" spans="1:19">
      <c r="A450" t="s">
        <v>6665</v>
      </c>
      <c r="B450" t="s">
        <v>6666</v>
      </c>
      <c r="C450" t="s">
        <v>46</v>
      </c>
      <c r="D450" t="s">
        <v>6667</v>
      </c>
      <c r="E450" t="s">
        <v>4885</v>
      </c>
      <c r="F450" t="s">
        <v>6668</v>
      </c>
      <c r="G450" t="s">
        <v>6669</v>
      </c>
      <c r="H450" t="s">
        <v>6670</v>
      </c>
      <c r="I450" t="s">
        <v>2336</v>
      </c>
      <c r="J450" t="s">
        <v>4253</v>
      </c>
      <c r="K450" t="s">
        <v>4254</v>
      </c>
      <c r="L450" t="s">
        <v>57</v>
      </c>
      <c r="M450" t="s">
        <v>2492</v>
      </c>
      <c r="N450" t="s">
        <v>2859</v>
      </c>
      <c r="O450" t="s">
        <v>4256</v>
      </c>
      <c r="P450" t="s">
        <v>6671</v>
      </c>
      <c r="R450" t="str">
        <f t="shared" si="14"/>
        <v>安丘</v>
      </c>
      <c r="S450" t="str">
        <f t="shared" si="15"/>
        <v>0703</v>
      </c>
    </row>
    <row r="451" spans="1:19">
      <c r="A451" t="s">
        <v>6672</v>
      </c>
      <c r="B451" t="s">
        <v>6673</v>
      </c>
      <c r="C451" t="s">
        <v>46</v>
      </c>
      <c r="D451" t="s">
        <v>6674</v>
      </c>
      <c r="E451" t="s">
        <v>2801</v>
      </c>
      <c r="F451" t="s">
        <v>6675</v>
      </c>
      <c r="G451" t="s">
        <v>6676</v>
      </c>
      <c r="H451" t="s">
        <v>6677</v>
      </c>
      <c r="I451" t="s">
        <v>2336</v>
      </c>
      <c r="J451" t="s">
        <v>3651</v>
      </c>
      <c r="K451" t="s">
        <v>3652</v>
      </c>
      <c r="L451" t="s">
        <v>128</v>
      </c>
      <c r="M451" t="s">
        <v>3653</v>
      </c>
      <c r="O451" t="s">
        <v>3654</v>
      </c>
      <c r="P451" t="s">
        <v>6678</v>
      </c>
      <c r="R451" t="str">
        <f t="shared" si="14"/>
        <v>寿光</v>
      </c>
      <c r="S451" t="str">
        <f t="shared" si="15"/>
        <v>0703</v>
      </c>
    </row>
    <row r="452" spans="1:19">
      <c r="A452" t="s">
        <v>6679</v>
      </c>
      <c r="B452" t="s">
        <v>6621</v>
      </c>
      <c r="C452" t="s">
        <v>46</v>
      </c>
      <c r="D452" t="s">
        <v>6680</v>
      </c>
      <c r="E452" t="s">
        <v>2801</v>
      </c>
      <c r="F452" t="s">
        <v>6681</v>
      </c>
      <c r="G452" t="s">
        <v>6682</v>
      </c>
      <c r="H452" t="s">
        <v>6683</v>
      </c>
      <c r="I452" t="s">
        <v>2336</v>
      </c>
      <c r="J452" t="s">
        <v>4220</v>
      </c>
      <c r="K452" t="s">
        <v>4221</v>
      </c>
      <c r="L452" t="s">
        <v>47</v>
      </c>
      <c r="M452" t="s">
        <v>3159</v>
      </c>
      <c r="N452" t="s">
        <v>2859</v>
      </c>
      <c r="O452" t="s">
        <v>4223</v>
      </c>
      <c r="P452" t="s">
        <v>6684</v>
      </c>
      <c r="R452" t="str">
        <f t="shared" si="14"/>
        <v>诸城</v>
      </c>
      <c r="S452" t="str">
        <f t="shared" si="15"/>
        <v>0703</v>
      </c>
    </row>
    <row r="453" spans="1:19">
      <c r="A453" t="s">
        <v>6685</v>
      </c>
      <c r="B453" t="s">
        <v>6686</v>
      </c>
      <c r="C453" t="s">
        <v>46</v>
      </c>
      <c r="D453" t="s">
        <v>6687</v>
      </c>
      <c r="E453" t="s">
        <v>2360</v>
      </c>
      <c r="F453" t="s">
        <v>6688</v>
      </c>
      <c r="G453" t="s">
        <v>6689</v>
      </c>
      <c r="H453" t="s">
        <v>6690</v>
      </c>
      <c r="I453" t="s">
        <v>2350</v>
      </c>
      <c r="J453" t="s">
        <v>3651</v>
      </c>
      <c r="K453" t="s">
        <v>3652</v>
      </c>
      <c r="L453" t="s">
        <v>128</v>
      </c>
      <c r="M453" t="s">
        <v>3653</v>
      </c>
      <c r="N453" t="s">
        <v>3307</v>
      </c>
      <c r="O453" t="s">
        <v>3654</v>
      </c>
      <c r="P453" t="s">
        <v>6691</v>
      </c>
      <c r="Q453" t="s">
        <v>6692</v>
      </c>
      <c r="R453" t="str">
        <f t="shared" si="14"/>
        <v>寿光</v>
      </c>
      <c r="S453" t="str">
        <f t="shared" si="15"/>
        <v>0703</v>
      </c>
    </row>
    <row r="454" spans="1:19">
      <c r="A454" t="s">
        <v>6693</v>
      </c>
      <c r="B454" t="s">
        <v>6694</v>
      </c>
      <c r="C454" t="s">
        <v>46</v>
      </c>
      <c r="D454" t="s">
        <v>6695</v>
      </c>
      <c r="E454" t="s">
        <v>4885</v>
      </c>
      <c r="F454" t="s">
        <v>6696</v>
      </c>
      <c r="G454" t="s">
        <v>6697</v>
      </c>
      <c r="H454" t="s">
        <v>6570</v>
      </c>
      <c r="I454" t="s">
        <v>2336</v>
      </c>
      <c r="J454" t="s">
        <v>4220</v>
      </c>
      <c r="K454" t="s">
        <v>4221</v>
      </c>
      <c r="L454" t="s">
        <v>47</v>
      </c>
      <c r="M454" t="s">
        <v>3159</v>
      </c>
      <c r="N454" t="s">
        <v>3252</v>
      </c>
      <c r="O454" t="s">
        <v>4223</v>
      </c>
      <c r="P454" t="s">
        <v>6698</v>
      </c>
      <c r="R454" t="str">
        <f t="shared" si="14"/>
        <v>诸城</v>
      </c>
      <c r="S454" t="str">
        <f t="shared" si="15"/>
        <v>0703</v>
      </c>
    </row>
    <row r="455" spans="1:19">
      <c r="A455" t="s">
        <v>6699</v>
      </c>
      <c r="B455" t="s">
        <v>6700</v>
      </c>
      <c r="C455" t="s">
        <v>46</v>
      </c>
      <c r="D455" t="s">
        <v>6701</v>
      </c>
      <c r="E455" t="s">
        <v>2801</v>
      </c>
      <c r="F455" t="s">
        <v>6702</v>
      </c>
      <c r="G455" t="s">
        <v>6703</v>
      </c>
      <c r="H455" t="s">
        <v>6704</v>
      </c>
      <c r="I455" t="s">
        <v>2336</v>
      </c>
      <c r="J455" t="s">
        <v>4220</v>
      </c>
      <c r="K455" t="s">
        <v>4221</v>
      </c>
      <c r="L455" t="s">
        <v>47</v>
      </c>
      <c r="M455" t="s">
        <v>3159</v>
      </c>
      <c r="N455" t="s">
        <v>2859</v>
      </c>
      <c r="O455" t="s">
        <v>4223</v>
      </c>
      <c r="P455" t="s">
        <v>6705</v>
      </c>
      <c r="R455" t="str">
        <f t="shared" si="14"/>
        <v>诸城</v>
      </c>
      <c r="S455" t="str">
        <f t="shared" si="15"/>
        <v>0703</v>
      </c>
    </row>
    <row r="456" spans="1:19">
      <c r="A456" t="s">
        <v>6706</v>
      </c>
      <c r="B456" t="s">
        <v>6707</v>
      </c>
      <c r="C456" t="s">
        <v>46</v>
      </c>
      <c r="D456" t="s">
        <v>6708</v>
      </c>
      <c r="E456" t="s">
        <v>2499</v>
      </c>
      <c r="F456" t="s">
        <v>6709</v>
      </c>
      <c r="G456" t="s">
        <v>6710</v>
      </c>
      <c r="H456" t="s">
        <v>6711</v>
      </c>
      <c r="I456" t="s">
        <v>2364</v>
      </c>
      <c r="J456" t="s">
        <v>3285</v>
      </c>
      <c r="K456" t="s">
        <v>3286</v>
      </c>
      <c r="L456" t="s">
        <v>76</v>
      </c>
      <c r="M456" t="s">
        <v>2528</v>
      </c>
      <c r="N456" t="s">
        <v>2674</v>
      </c>
      <c r="O456" t="s">
        <v>3287</v>
      </c>
      <c r="P456" t="s">
        <v>6712</v>
      </c>
      <c r="Q456" t="s">
        <v>6713</v>
      </c>
      <c r="R456" t="str">
        <f t="shared" si="14"/>
        <v>奎文</v>
      </c>
      <c r="S456" t="str">
        <f t="shared" si="15"/>
        <v>0703</v>
      </c>
    </row>
    <row r="457" spans="1:19">
      <c r="A457" t="s">
        <v>6714</v>
      </c>
      <c r="B457" t="s">
        <v>6715</v>
      </c>
      <c r="C457" t="s">
        <v>46</v>
      </c>
      <c r="D457" t="s">
        <v>6716</v>
      </c>
      <c r="E457" t="s">
        <v>2801</v>
      </c>
      <c r="F457" t="s">
        <v>6717</v>
      </c>
      <c r="G457" t="s">
        <v>6718</v>
      </c>
      <c r="H457" t="s">
        <v>6719</v>
      </c>
      <c r="I457" t="s">
        <v>2336</v>
      </c>
      <c r="J457" t="s">
        <v>4220</v>
      </c>
      <c r="K457" t="s">
        <v>4221</v>
      </c>
      <c r="L457" t="s">
        <v>47</v>
      </c>
      <c r="M457" t="s">
        <v>3159</v>
      </c>
      <c r="N457" t="s">
        <v>3252</v>
      </c>
      <c r="O457" t="s">
        <v>4223</v>
      </c>
      <c r="Q457" t="s">
        <v>6720</v>
      </c>
      <c r="R457" t="str">
        <f t="shared" si="14"/>
        <v>诸城</v>
      </c>
      <c r="S457" t="str">
        <f t="shared" si="15"/>
        <v>0703</v>
      </c>
    </row>
    <row r="458" spans="1:19">
      <c r="A458" t="s">
        <v>6721</v>
      </c>
      <c r="B458" t="s">
        <v>6722</v>
      </c>
      <c r="C458" t="s">
        <v>46</v>
      </c>
      <c r="D458" t="s">
        <v>6723</v>
      </c>
      <c r="E458" t="s">
        <v>2346</v>
      </c>
      <c r="F458" t="s">
        <v>6724</v>
      </c>
      <c r="G458" t="s">
        <v>6725</v>
      </c>
      <c r="H458" t="s">
        <v>6726</v>
      </c>
      <c r="I458" t="s">
        <v>2645</v>
      </c>
      <c r="J458" t="s">
        <v>3682</v>
      </c>
      <c r="K458" t="s">
        <v>3683</v>
      </c>
      <c r="L458" t="s">
        <v>110</v>
      </c>
      <c r="M458" t="s">
        <v>3621</v>
      </c>
      <c r="N458" t="s">
        <v>2421</v>
      </c>
      <c r="O458" t="s">
        <v>3684</v>
      </c>
      <c r="P458" t="s">
        <v>6727</v>
      </c>
      <c r="R458" t="str">
        <f t="shared" si="14"/>
        <v>高密</v>
      </c>
      <c r="S458" t="str">
        <f t="shared" si="15"/>
        <v>0703</v>
      </c>
    </row>
    <row r="459" spans="1:19">
      <c r="A459" t="s">
        <v>6728</v>
      </c>
      <c r="B459" t="s">
        <v>6729</v>
      </c>
      <c r="C459" t="s">
        <v>46</v>
      </c>
      <c r="D459" t="s">
        <v>6730</v>
      </c>
      <c r="E459" t="s">
        <v>2360</v>
      </c>
      <c r="F459" t="s">
        <v>6731</v>
      </c>
      <c r="G459" t="s">
        <v>6732</v>
      </c>
      <c r="H459" t="s">
        <v>6733</v>
      </c>
      <c r="I459" t="s">
        <v>2350</v>
      </c>
      <c r="J459" t="s">
        <v>5273</v>
      </c>
      <c r="K459" t="s">
        <v>5274</v>
      </c>
      <c r="L459" t="s">
        <v>47</v>
      </c>
      <c r="M459" t="s">
        <v>2454</v>
      </c>
      <c r="N459" t="s">
        <v>2859</v>
      </c>
      <c r="O459" t="s">
        <v>5275</v>
      </c>
      <c r="P459" t="s">
        <v>6734</v>
      </c>
      <c r="Q459" t="s">
        <v>6735</v>
      </c>
      <c r="R459" t="str">
        <f t="shared" si="14"/>
        <v>诸城</v>
      </c>
      <c r="S459" t="str">
        <f t="shared" si="15"/>
        <v>0703</v>
      </c>
    </row>
    <row r="460" spans="1:19">
      <c r="A460" t="s">
        <v>6736</v>
      </c>
      <c r="B460" t="s">
        <v>6737</v>
      </c>
      <c r="C460" t="s">
        <v>46</v>
      </c>
      <c r="D460" t="s">
        <v>6738</v>
      </c>
      <c r="E460" t="s">
        <v>2360</v>
      </c>
      <c r="F460" t="s">
        <v>6739</v>
      </c>
      <c r="G460" t="s">
        <v>6740</v>
      </c>
      <c r="H460" t="s">
        <v>6741</v>
      </c>
      <c r="I460" t="s">
        <v>3376</v>
      </c>
      <c r="J460" t="s">
        <v>6285</v>
      </c>
      <c r="K460" t="s">
        <v>6467</v>
      </c>
      <c r="L460" t="s">
        <v>57</v>
      </c>
      <c r="M460" t="s">
        <v>2563</v>
      </c>
      <c r="N460" t="s">
        <v>2859</v>
      </c>
      <c r="O460" t="s">
        <v>6468</v>
      </c>
      <c r="P460" t="s">
        <v>6742</v>
      </c>
      <c r="Q460" t="s">
        <v>6743</v>
      </c>
      <c r="R460" t="str">
        <f t="shared" si="14"/>
        <v>安丘</v>
      </c>
      <c r="S460" t="str">
        <f t="shared" si="15"/>
        <v>0703</v>
      </c>
    </row>
    <row r="461" spans="1:19">
      <c r="A461" t="s">
        <v>6744</v>
      </c>
      <c r="B461" t="s">
        <v>6745</v>
      </c>
      <c r="C461" t="s">
        <v>46</v>
      </c>
      <c r="D461" t="s">
        <v>6746</v>
      </c>
      <c r="E461" t="s">
        <v>2801</v>
      </c>
      <c r="F461" t="s">
        <v>6747</v>
      </c>
      <c r="G461" t="s">
        <v>6748</v>
      </c>
      <c r="H461" t="s">
        <v>6749</v>
      </c>
      <c r="I461" t="s">
        <v>2336</v>
      </c>
      <c r="J461" t="s">
        <v>3167</v>
      </c>
      <c r="K461" t="s">
        <v>3168</v>
      </c>
      <c r="L461" t="s">
        <v>110</v>
      </c>
      <c r="M461" t="s">
        <v>3098</v>
      </c>
      <c r="O461" t="s">
        <v>3169</v>
      </c>
      <c r="P461" t="s">
        <v>6750</v>
      </c>
      <c r="Q461" t="s">
        <v>6751</v>
      </c>
      <c r="R461" t="str">
        <f t="shared" si="14"/>
        <v>高密</v>
      </c>
      <c r="S461" t="str">
        <f t="shared" si="15"/>
        <v>0703</v>
      </c>
    </row>
    <row r="462" spans="1:19">
      <c r="A462" t="s">
        <v>6752</v>
      </c>
      <c r="B462" t="s">
        <v>6753</v>
      </c>
      <c r="C462" t="s">
        <v>46</v>
      </c>
      <c r="D462" t="s">
        <v>6754</v>
      </c>
      <c r="E462" t="s">
        <v>2499</v>
      </c>
      <c r="F462" t="s">
        <v>6755</v>
      </c>
      <c r="G462" t="s">
        <v>6756</v>
      </c>
      <c r="H462" t="s">
        <v>6757</v>
      </c>
      <c r="I462" t="s">
        <v>2503</v>
      </c>
      <c r="J462" t="s">
        <v>3586</v>
      </c>
      <c r="K462" t="s">
        <v>3587</v>
      </c>
      <c r="L462" t="s">
        <v>47</v>
      </c>
      <c r="M462" t="s">
        <v>3159</v>
      </c>
      <c r="N462" t="s">
        <v>2421</v>
      </c>
      <c r="O462" t="s">
        <v>3588</v>
      </c>
      <c r="P462" t="s">
        <v>6758</v>
      </c>
      <c r="Q462" t="s">
        <v>6759</v>
      </c>
      <c r="R462" t="str">
        <f t="shared" si="14"/>
        <v>诸城</v>
      </c>
      <c r="S462" t="str">
        <f t="shared" si="15"/>
        <v>0703</v>
      </c>
    </row>
    <row r="463" spans="1:19">
      <c r="A463" t="s">
        <v>6760</v>
      </c>
      <c r="B463" t="s">
        <v>6761</v>
      </c>
      <c r="C463" t="s">
        <v>46</v>
      </c>
      <c r="D463" t="s">
        <v>6762</v>
      </c>
      <c r="E463" t="s">
        <v>2346</v>
      </c>
      <c r="F463" t="s">
        <v>6763</v>
      </c>
      <c r="G463" t="s">
        <v>6764</v>
      </c>
      <c r="H463" t="s">
        <v>6765</v>
      </c>
      <c r="I463" t="s">
        <v>2364</v>
      </c>
      <c r="J463" t="s">
        <v>6766</v>
      </c>
      <c r="K463" t="s">
        <v>6767</v>
      </c>
      <c r="L463" t="s">
        <v>137</v>
      </c>
      <c r="M463" t="s">
        <v>2686</v>
      </c>
      <c r="N463" t="s">
        <v>2816</v>
      </c>
      <c r="O463" t="s">
        <v>6768</v>
      </c>
      <c r="P463" t="s">
        <v>6769</v>
      </c>
      <c r="R463" t="str">
        <f t="shared" si="14"/>
        <v>青州</v>
      </c>
      <c r="S463" t="str">
        <f t="shared" si="15"/>
        <v>0703</v>
      </c>
    </row>
    <row r="464" spans="1:19">
      <c r="A464" t="s">
        <v>6770</v>
      </c>
      <c r="B464" t="s">
        <v>6771</v>
      </c>
      <c r="C464" t="s">
        <v>46</v>
      </c>
      <c r="D464" t="s">
        <v>6772</v>
      </c>
      <c r="E464" t="s">
        <v>2360</v>
      </c>
      <c r="F464" t="s">
        <v>6773</v>
      </c>
      <c r="G464" t="s">
        <v>6774</v>
      </c>
      <c r="H464" t="s">
        <v>6741</v>
      </c>
      <c r="I464" t="s">
        <v>2465</v>
      </c>
      <c r="J464" t="s">
        <v>4130</v>
      </c>
      <c r="K464" t="s">
        <v>4131</v>
      </c>
      <c r="L464" t="s">
        <v>137</v>
      </c>
      <c r="M464" t="s">
        <v>3040</v>
      </c>
      <c r="N464" t="s">
        <v>4563</v>
      </c>
      <c r="O464" t="s">
        <v>4132</v>
      </c>
      <c r="R464" t="str">
        <f t="shared" si="14"/>
        <v>青州</v>
      </c>
      <c r="S464" t="str">
        <f t="shared" si="15"/>
        <v>0703</v>
      </c>
    </row>
    <row r="465" spans="1:19">
      <c r="A465" t="s">
        <v>6775</v>
      </c>
      <c r="B465" t="s">
        <v>6776</v>
      </c>
      <c r="C465" t="s">
        <v>46</v>
      </c>
      <c r="D465" t="s">
        <v>6777</v>
      </c>
      <c r="E465" t="s">
        <v>2801</v>
      </c>
      <c r="F465" t="s">
        <v>6778</v>
      </c>
      <c r="G465" t="s">
        <v>6779</v>
      </c>
      <c r="H465" t="s">
        <v>6780</v>
      </c>
      <c r="I465" t="s">
        <v>2336</v>
      </c>
      <c r="J465" t="s">
        <v>3693</v>
      </c>
      <c r="K465" t="s">
        <v>3694</v>
      </c>
      <c r="L465" t="s">
        <v>119</v>
      </c>
      <c r="M465" t="s">
        <v>3695</v>
      </c>
      <c r="N465" t="s">
        <v>3270</v>
      </c>
      <c r="O465" t="s">
        <v>3696</v>
      </c>
      <c r="P465" t="s">
        <v>6781</v>
      </c>
      <c r="Q465" t="s">
        <v>6782</v>
      </c>
      <c r="R465" t="str">
        <f t="shared" si="14"/>
        <v>寒亭</v>
      </c>
      <c r="S465" t="str">
        <f t="shared" si="15"/>
        <v>0703</v>
      </c>
    </row>
    <row r="466" spans="1:19">
      <c r="A466" t="s">
        <v>6783</v>
      </c>
      <c r="B466" t="s">
        <v>6784</v>
      </c>
      <c r="C466" t="s">
        <v>46</v>
      </c>
      <c r="D466" t="s">
        <v>6785</v>
      </c>
      <c r="E466" t="s">
        <v>2346</v>
      </c>
      <c r="F466" t="s">
        <v>6786</v>
      </c>
      <c r="G466" t="s">
        <v>6787</v>
      </c>
      <c r="H466" t="s">
        <v>6788</v>
      </c>
      <c r="I466" t="s">
        <v>2364</v>
      </c>
      <c r="J466" t="s">
        <v>3364</v>
      </c>
      <c r="K466" t="s">
        <v>3365</v>
      </c>
      <c r="L466" t="s">
        <v>67</v>
      </c>
      <c r="M466" t="s">
        <v>3366</v>
      </c>
      <c r="N466" t="s">
        <v>2674</v>
      </c>
      <c r="O466" t="s">
        <v>3367</v>
      </c>
      <c r="P466" t="s">
        <v>6789</v>
      </c>
      <c r="R466" t="str">
        <f t="shared" si="14"/>
        <v>昌邑</v>
      </c>
      <c r="S466" t="str">
        <f t="shared" si="15"/>
        <v>0703</v>
      </c>
    </row>
    <row r="467" spans="1:19">
      <c r="A467" t="s">
        <v>6790</v>
      </c>
      <c r="B467" t="s">
        <v>6791</v>
      </c>
      <c r="C467" t="s">
        <v>46</v>
      </c>
      <c r="D467" t="s">
        <v>6792</v>
      </c>
      <c r="E467" t="s">
        <v>2346</v>
      </c>
      <c r="F467" t="s">
        <v>6793</v>
      </c>
      <c r="G467" t="s">
        <v>6794</v>
      </c>
      <c r="H467" t="s">
        <v>6795</v>
      </c>
      <c r="I467" t="s">
        <v>2350</v>
      </c>
      <c r="J467" t="s">
        <v>6796</v>
      </c>
      <c r="K467" t="s">
        <v>6797</v>
      </c>
      <c r="L467" t="s">
        <v>110</v>
      </c>
      <c r="M467" t="s">
        <v>3098</v>
      </c>
      <c r="N467" t="s">
        <v>2785</v>
      </c>
      <c r="O467" t="s">
        <v>6798</v>
      </c>
      <c r="P467" t="s">
        <v>6799</v>
      </c>
      <c r="Q467" t="s">
        <v>6800</v>
      </c>
      <c r="R467" t="str">
        <f t="shared" si="14"/>
        <v>高密</v>
      </c>
      <c r="S467" t="str">
        <f t="shared" si="15"/>
        <v>0703</v>
      </c>
    </row>
    <row r="468" spans="1:19">
      <c r="A468" t="s">
        <v>6801</v>
      </c>
      <c r="B468" t="s">
        <v>6802</v>
      </c>
      <c r="C468" t="s">
        <v>46</v>
      </c>
      <c r="D468" t="s">
        <v>6803</v>
      </c>
      <c r="E468" t="s">
        <v>6804</v>
      </c>
      <c r="F468" t="s">
        <v>6805</v>
      </c>
      <c r="G468" t="s">
        <v>6806</v>
      </c>
      <c r="H468" t="s">
        <v>6807</v>
      </c>
      <c r="I468" t="s">
        <v>3856</v>
      </c>
      <c r="J468" t="s">
        <v>3693</v>
      </c>
      <c r="K468" t="s">
        <v>3694</v>
      </c>
      <c r="L468" t="s">
        <v>119</v>
      </c>
      <c r="M468" t="s">
        <v>3695</v>
      </c>
      <c r="N468" t="s">
        <v>4233</v>
      </c>
      <c r="O468" t="s">
        <v>3696</v>
      </c>
      <c r="P468" t="s">
        <v>6808</v>
      </c>
      <c r="Q468" t="s">
        <v>6809</v>
      </c>
      <c r="R468" t="str">
        <f t="shared" si="14"/>
        <v>寒亭</v>
      </c>
      <c r="S468" t="str">
        <f t="shared" si="15"/>
        <v>0703</v>
      </c>
    </row>
    <row r="469" spans="1:19">
      <c r="A469" t="s">
        <v>6810</v>
      </c>
      <c r="B469" t="s">
        <v>6811</v>
      </c>
      <c r="C469" t="s">
        <v>46</v>
      </c>
      <c r="D469" t="s">
        <v>6812</v>
      </c>
      <c r="E469" t="s">
        <v>2332</v>
      </c>
      <c r="F469" t="s">
        <v>6813</v>
      </c>
      <c r="G469" t="s">
        <v>6814</v>
      </c>
      <c r="H469" t="s">
        <v>6815</v>
      </c>
      <c r="I469" t="s">
        <v>2336</v>
      </c>
      <c r="J469" t="s">
        <v>2337</v>
      </c>
      <c r="K469" t="s">
        <v>2338</v>
      </c>
      <c r="L469" t="s">
        <v>137</v>
      </c>
      <c r="M469" t="s">
        <v>2339</v>
      </c>
      <c r="N469" t="s">
        <v>2340</v>
      </c>
      <c r="O469" t="s">
        <v>2341</v>
      </c>
      <c r="P469" t="s">
        <v>6816</v>
      </c>
      <c r="R469" t="str">
        <f t="shared" si="14"/>
        <v>青州</v>
      </c>
      <c r="S469" t="str">
        <f t="shared" si="15"/>
        <v>0703</v>
      </c>
    </row>
    <row r="470" spans="1:19">
      <c r="A470" t="s">
        <v>6817</v>
      </c>
      <c r="B470" t="s">
        <v>6818</v>
      </c>
      <c r="C470" t="s">
        <v>46</v>
      </c>
      <c r="D470" t="s">
        <v>6819</v>
      </c>
      <c r="E470" t="s">
        <v>2332</v>
      </c>
      <c r="F470" t="s">
        <v>6820</v>
      </c>
      <c r="G470" t="s">
        <v>6821</v>
      </c>
      <c r="H470" t="s">
        <v>6822</v>
      </c>
      <c r="I470" t="s">
        <v>2336</v>
      </c>
      <c r="J470" t="s">
        <v>6823</v>
      </c>
      <c r="K470" t="s">
        <v>6824</v>
      </c>
      <c r="L470" t="s">
        <v>137</v>
      </c>
      <c r="M470" t="s">
        <v>5175</v>
      </c>
      <c r="N470" t="s">
        <v>2354</v>
      </c>
      <c r="O470" t="s">
        <v>6825</v>
      </c>
      <c r="P470" t="s">
        <v>6826</v>
      </c>
      <c r="R470" t="str">
        <f t="shared" si="14"/>
        <v>青州</v>
      </c>
      <c r="S470" t="str">
        <f t="shared" si="15"/>
        <v>0703</v>
      </c>
    </row>
    <row r="471" spans="1:19">
      <c r="A471" t="s">
        <v>6827</v>
      </c>
      <c r="B471" t="s">
        <v>6828</v>
      </c>
      <c r="C471" t="s">
        <v>46</v>
      </c>
      <c r="D471" t="s">
        <v>6829</v>
      </c>
      <c r="E471" t="s">
        <v>6830</v>
      </c>
      <c r="F471" t="s">
        <v>6831</v>
      </c>
      <c r="G471" t="s">
        <v>6832</v>
      </c>
      <c r="H471" t="s">
        <v>6833</v>
      </c>
      <c r="I471" t="s">
        <v>4165</v>
      </c>
      <c r="J471" t="s">
        <v>2478</v>
      </c>
      <c r="K471" t="s">
        <v>2479</v>
      </c>
      <c r="L471" t="s">
        <v>146</v>
      </c>
      <c r="M471" t="s">
        <v>2420</v>
      </c>
      <c r="N471" t="s">
        <v>2743</v>
      </c>
      <c r="O471" t="s">
        <v>2481</v>
      </c>
      <c r="P471" t="s">
        <v>6834</v>
      </c>
      <c r="Q471" t="s">
        <v>6835</v>
      </c>
      <c r="R471" t="str">
        <f t="shared" si="14"/>
        <v>临朐</v>
      </c>
      <c r="S471" t="str">
        <f t="shared" si="15"/>
        <v>0703</v>
      </c>
    </row>
    <row r="472" spans="1:19">
      <c r="A472" t="s">
        <v>6836</v>
      </c>
      <c r="B472" t="s">
        <v>6837</v>
      </c>
      <c r="C472" t="s">
        <v>46</v>
      </c>
      <c r="D472" t="s">
        <v>6838</v>
      </c>
      <c r="E472" t="s">
        <v>2332</v>
      </c>
      <c r="F472" t="s">
        <v>6839</v>
      </c>
      <c r="G472" t="s">
        <v>6840</v>
      </c>
      <c r="H472" t="s">
        <v>6841</v>
      </c>
      <c r="I472" t="s">
        <v>2336</v>
      </c>
      <c r="J472" t="s">
        <v>6842</v>
      </c>
      <c r="K472" t="s">
        <v>6843</v>
      </c>
      <c r="L472" t="s">
        <v>67</v>
      </c>
      <c r="M472" t="s">
        <v>6844</v>
      </c>
      <c r="O472" t="s">
        <v>6845</v>
      </c>
      <c r="P472" t="s">
        <v>6846</v>
      </c>
      <c r="Q472" t="s">
        <v>6847</v>
      </c>
      <c r="R472" t="str">
        <f t="shared" si="14"/>
        <v>昌邑</v>
      </c>
      <c r="S472" t="str">
        <f t="shared" si="15"/>
        <v>0703</v>
      </c>
    </row>
    <row r="473" spans="1:19">
      <c r="A473" t="s">
        <v>6848</v>
      </c>
      <c r="B473" t="s">
        <v>6849</v>
      </c>
      <c r="C473" t="s">
        <v>46</v>
      </c>
      <c r="D473" t="s">
        <v>6850</v>
      </c>
      <c r="E473" t="s">
        <v>6851</v>
      </c>
      <c r="F473" t="s">
        <v>6852</v>
      </c>
      <c r="G473" t="s">
        <v>6853</v>
      </c>
      <c r="H473" t="s">
        <v>6854</v>
      </c>
      <c r="I473" t="s">
        <v>2350</v>
      </c>
      <c r="J473" t="s">
        <v>2526</v>
      </c>
      <c r="K473" t="s">
        <v>2527</v>
      </c>
      <c r="L473" t="s">
        <v>76</v>
      </c>
      <c r="M473" t="s">
        <v>2528</v>
      </c>
      <c r="O473" t="s">
        <v>2530</v>
      </c>
      <c r="P473" t="s">
        <v>6855</v>
      </c>
      <c r="Q473" t="s">
        <v>6856</v>
      </c>
      <c r="R473" t="str">
        <f t="shared" si="14"/>
        <v>奎文</v>
      </c>
      <c r="S473" t="str">
        <f t="shared" si="15"/>
        <v>0703</v>
      </c>
    </row>
    <row r="474" spans="1:19">
      <c r="A474" t="s">
        <v>6857</v>
      </c>
      <c r="B474" t="s">
        <v>6858</v>
      </c>
      <c r="C474" t="s">
        <v>46</v>
      </c>
      <c r="D474" t="s">
        <v>6859</v>
      </c>
      <c r="E474" t="s">
        <v>2360</v>
      </c>
      <c r="F474" t="s">
        <v>6860</v>
      </c>
      <c r="G474" t="s">
        <v>6861</v>
      </c>
      <c r="H474" t="s">
        <v>6862</v>
      </c>
      <c r="I474" t="s">
        <v>5112</v>
      </c>
      <c r="J474" t="s">
        <v>6863</v>
      </c>
      <c r="K474" t="s">
        <v>6864</v>
      </c>
      <c r="L474" t="s">
        <v>128</v>
      </c>
      <c r="M474" t="s">
        <v>3952</v>
      </c>
      <c r="N474" t="s">
        <v>2872</v>
      </c>
      <c r="O474" t="s">
        <v>6865</v>
      </c>
      <c r="Q474" t="s">
        <v>6866</v>
      </c>
      <c r="R474" t="str">
        <f t="shared" si="14"/>
        <v>寿光</v>
      </c>
      <c r="S474" t="str">
        <f t="shared" si="15"/>
        <v>0703</v>
      </c>
    </row>
    <row r="475" spans="1:19">
      <c r="A475" t="s">
        <v>6867</v>
      </c>
      <c r="B475" t="s">
        <v>6868</v>
      </c>
      <c r="C475" t="s">
        <v>46</v>
      </c>
      <c r="D475" t="s">
        <v>6869</v>
      </c>
      <c r="E475" t="s">
        <v>6870</v>
      </c>
      <c r="F475" t="s">
        <v>6871</v>
      </c>
      <c r="G475" t="s">
        <v>6872</v>
      </c>
      <c r="H475" t="s">
        <v>6873</v>
      </c>
      <c r="I475" t="s">
        <v>2350</v>
      </c>
      <c r="J475" t="s">
        <v>3597</v>
      </c>
      <c r="K475" t="s">
        <v>3598</v>
      </c>
      <c r="L475" t="s">
        <v>128</v>
      </c>
      <c r="M475" t="s">
        <v>2708</v>
      </c>
      <c r="N475" t="s">
        <v>5712</v>
      </c>
      <c r="O475" t="s">
        <v>3599</v>
      </c>
      <c r="P475" t="s">
        <v>6874</v>
      </c>
      <c r="R475" t="str">
        <f t="shared" si="14"/>
        <v>寿光</v>
      </c>
      <c r="S475" t="str">
        <f t="shared" si="15"/>
        <v>0703</v>
      </c>
    </row>
    <row r="476" spans="1:19">
      <c r="A476" t="s">
        <v>6875</v>
      </c>
      <c r="B476" t="s">
        <v>6876</v>
      </c>
      <c r="C476" t="s">
        <v>46</v>
      </c>
      <c r="D476" t="s">
        <v>6877</v>
      </c>
      <c r="E476" t="s">
        <v>2332</v>
      </c>
      <c r="F476" t="s">
        <v>6878</v>
      </c>
      <c r="G476" t="s">
        <v>6879</v>
      </c>
      <c r="H476" t="s">
        <v>6880</v>
      </c>
      <c r="I476" t="s">
        <v>3917</v>
      </c>
      <c r="J476" t="s">
        <v>4735</v>
      </c>
      <c r="K476" t="s">
        <v>4736</v>
      </c>
      <c r="L476" t="s">
        <v>101</v>
      </c>
      <c r="M476" t="s">
        <v>3130</v>
      </c>
      <c r="P476" t="s">
        <v>6881</v>
      </c>
      <c r="Q476" t="s">
        <v>6882</v>
      </c>
      <c r="R476" t="str">
        <f t="shared" si="14"/>
        <v>潍城</v>
      </c>
      <c r="S476" t="str">
        <f t="shared" si="15"/>
        <v>0703</v>
      </c>
    </row>
    <row r="477" spans="1:19">
      <c r="A477" t="s">
        <v>6883</v>
      </c>
      <c r="B477" t="s">
        <v>6884</v>
      </c>
      <c r="C477" t="s">
        <v>46</v>
      </c>
      <c r="D477" t="s">
        <v>6885</v>
      </c>
      <c r="E477" t="s">
        <v>2360</v>
      </c>
      <c r="F477" t="s">
        <v>6886</v>
      </c>
      <c r="G477" t="s">
        <v>6887</v>
      </c>
      <c r="H477" t="s">
        <v>6888</v>
      </c>
      <c r="I477" t="s">
        <v>2364</v>
      </c>
      <c r="J477" t="s">
        <v>6889</v>
      </c>
      <c r="K477" t="s">
        <v>6890</v>
      </c>
      <c r="L477" t="s">
        <v>146</v>
      </c>
      <c r="M477" t="s">
        <v>3532</v>
      </c>
      <c r="N477" t="s">
        <v>2421</v>
      </c>
      <c r="O477" t="s">
        <v>6891</v>
      </c>
      <c r="P477" t="s">
        <v>6892</v>
      </c>
      <c r="R477" t="str">
        <f t="shared" si="14"/>
        <v>临朐</v>
      </c>
      <c r="S477" t="str">
        <f t="shared" si="15"/>
        <v>0703</v>
      </c>
    </row>
    <row r="478" spans="1:19">
      <c r="A478" t="s">
        <v>6893</v>
      </c>
      <c r="B478" t="s">
        <v>6894</v>
      </c>
      <c r="C478" t="s">
        <v>46</v>
      </c>
      <c r="D478" t="s">
        <v>6895</v>
      </c>
      <c r="E478" t="s">
        <v>2332</v>
      </c>
      <c r="F478" t="s">
        <v>6896</v>
      </c>
      <c r="G478" t="s">
        <v>6897</v>
      </c>
      <c r="H478" t="s">
        <v>6898</v>
      </c>
      <c r="I478" t="s">
        <v>2336</v>
      </c>
      <c r="J478" t="s">
        <v>3038</v>
      </c>
      <c r="K478" t="s">
        <v>3039</v>
      </c>
      <c r="L478" t="s">
        <v>137</v>
      </c>
      <c r="M478" t="s">
        <v>3040</v>
      </c>
      <c r="O478" t="s">
        <v>3041</v>
      </c>
      <c r="Q478" t="s">
        <v>6899</v>
      </c>
      <c r="R478" t="str">
        <f t="shared" si="14"/>
        <v>青州</v>
      </c>
      <c r="S478" t="str">
        <f t="shared" si="15"/>
        <v>0703</v>
      </c>
    </row>
    <row r="479" spans="1:19">
      <c r="A479" t="s">
        <v>6900</v>
      </c>
      <c r="B479" t="s">
        <v>6901</v>
      </c>
      <c r="C479" t="s">
        <v>46</v>
      </c>
      <c r="D479" t="s">
        <v>6902</v>
      </c>
      <c r="E479" t="s">
        <v>2332</v>
      </c>
      <c r="F479" t="s">
        <v>6903</v>
      </c>
      <c r="G479" t="s">
        <v>6904</v>
      </c>
      <c r="H479" t="s">
        <v>6905</v>
      </c>
      <c r="I479" t="s">
        <v>2336</v>
      </c>
      <c r="J479" t="s">
        <v>4141</v>
      </c>
      <c r="K479" t="s">
        <v>4142</v>
      </c>
      <c r="L479" t="s">
        <v>137</v>
      </c>
      <c r="M479" t="s">
        <v>2339</v>
      </c>
      <c r="N479" t="s">
        <v>2480</v>
      </c>
      <c r="O479" t="s">
        <v>4143</v>
      </c>
      <c r="R479" t="str">
        <f t="shared" si="14"/>
        <v>青州</v>
      </c>
      <c r="S479" t="str">
        <f t="shared" si="15"/>
        <v>0703</v>
      </c>
    </row>
    <row r="480" spans="1:19">
      <c r="A480" t="s">
        <v>6906</v>
      </c>
      <c r="B480" t="s">
        <v>6907</v>
      </c>
      <c r="C480" t="s">
        <v>46</v>
      </c>
      <c r="D480" t="s">
        <v>6908</v>
      </c>
      <c r="E480" t="s">
        <v>6909</v>
      </c>
      <c r="F480" t="s">
        <v>6910</v>
      </c>
      <c r="G480" t="s">
        <v>6911</v>
      </c>
      <c r="H480" t="s">
        <v>6912</v>
      </c>
      <c r="I480" t="s">
        <v>2378</v>
      </c>
      <c r="J480" t="s">
        <v>6913</v>
      </c>
      <c r="K480" t="s">
        <v>6914</v>
      </c>
      <c r="L480" t="s">
        <v>101</v>
      </c>
      <c r="M480" t="s">
        <v>4459</v>
      </c>
      <c r="N480" t="s">
        <v>3499</v>
      </c>
      <c r="O480" t="s">
        <v>6915</v>
      </c>
      <c r="P480" t="s">
        <v>6916</v>
      </c>
      <c r="R480" t="str">
        <f t="shared" si="14"/>
        <v>潍城</v>
      </c>
      <c r="S480" t="str">
        <f t="shared" si="15"/>
        <v>0703</v>
      </c>
    </row>
    <row r="481" spans="1:19">
      <c r="A481" t="s">
        <v>6917</v>
      </c>
      <c r="B481" t="s">
        <v>6918</v>
      </c>
      <c r="C481" t="s">
        <v>46</v>
      </c>
      <c r="D481" t="s">
        <v>6919</v>
      </c>
      <c r="E481" t="s">
        <v>6830</v>
      </c>
      <c r="F481" t="s">
        <v>6920</v>
      </c>
      <c r="G481" t="s">
        <v>6921</v>
      </c>
      <c r="H481" t="s">
        <v>6922</v>
      </c>
      <c r="I481" t="s">
        <v>5211</v>
      </c>
      <c r="J481" t="s">
        <v>6923</v>
      </c>
      <c r="K481" t="s">
        <v>6924</v>
      </c>
      <c r="L481" t="s">
        <v>128</v>
      </c>
      <c r="M481" t="s">
        <v>6079</v>
      </c>
      <c r="O481" t="s">
        <v>6925</v>
      </c>
      <c r="P481" t="s">
        <v>6926</v>
      </c>
      <c r="Q481" t="s">
        <v>6927</v>
      </c>
      <c r="R481" t="str">
        <f t="shared" si="14"/>
        <v>寿光</v>
      </c>
      <c r="S481" t="str">
        <f t="shared" si="15"/>
        <v>0703</v>
      </c>
    </row>
    <row r="482" spans="1:19">
      <c r="A482" t="s">
        <v>6928</v>
      </c>
      <c r="B482" t="s">
        <v>6929</v>
      </c>
      <c r="C482" t="s">
        <v>46</v>
      </c>
      <c r="D482" t="s">
        <v>6930</v>
      </c>
      <c r="E482" t="s">
        <v>2332</v>
      </c>
      <c r="F482" t="s">
        <v>6931</v>
      </c>
      <c r="G482" t="s">
        <v>6932</v>
      </c>
      <c r="H482" t="s">
        <v>6933</v>
      </c>
      <c r="I482" t="s">
        <v>2336</v>
      </c>
      <c r="J482" t="s">
        <v>6441</v>
      </c>
      <c r="K482" t="s">
        <v>6442</v>
      </c>
      <c r="L482" t="s">
        <v>76</v>
      </c>
      <c r="M482" t="s">
        <v>4374</v>
      </c>
      <c r="N482" t="s">
        <v>6934</v>
      </c>
      <c r="O482" t="s">
        <v>6443</v>
      </c>
      <c r="P482" t="s">
        <v>6935</v>
      </c>
      <c r="Q482" t="s">
        <v>6445</v>
      </c>
      <c r="R482" t="str">
        <f t="shared" si="14"/>
        <v>奎文</v>
      </c>
      <c r="S482" t="str">
        <f t="shared" si="15"/>
        <v>0703</v>
      </c>
    </row>
    <row r="483" spans="1:19">
      <c r="A483" t="s">
        <v>6936</v>
      </c>
      <c r="B483" t="s">
        <v>6937</v>
      </c>
      <c r="C483" t="s">
        <v>46</v>
      </c>
      <c r="D483" t="s">
        <v>6938</v>
      </c>
      <c r="E483" t="s">
        <v>2360</v>
      </c>
      <c r="F483" t="s">
        <v>6939</v>
      </c>
      <c r="G483" t="s">
        <v>6940</v>
      </c>
      <c r="H483" t="s">
        <v>6941</v>
      </c>
      <c r="I483" t="s">
        <v>4165</v>
      </c>
      <c r="J483" t="s">
        <v>5186</v>
      </c>
      <c r="K483" t="s">
        <v>5187</v>
      </c>
      <c r="L483" t="s">
        <v>146</v>
      </c>
      <c r="M483" t="s">
        <v>5188</v>
      </c>
      <c r="N483" t="s">
        <v>2589</v>
      </c>
      <c r="O483" t="s">
        <v>5189</v>
      </c>
      <c r="P483" t="s">
        <v>6808</v>
      </c>
      <c r="R483" t="str">
        <f t="shared" si="14"/>
        <v>临朐</v>
      </c>
      <c r="S483" t="str">
        <f t="shared" si="15"/>
        <v>0703</v>
      </c>
    </row>
    <row r="484" spans="1:19">
      <c r="A484" t="s">
        <v>6942</v>
      </c>
      <c r="B484" t="s">
        <v>6943</v>
      </c>
      <c r="C484" t="s">
        <v>46</v>
      </c>
      <c r="D484" t="s">
        <v>6944</v>
      </c>
      <c r="E484" t="s">
        <v>2360</v>
      </c>
      <c r="F484" t="s">
        <v>6945</v>
      </c>
      <c r="G484" t="s">
        <v>6946</v>
      </c>
      <c r="H484" t="s">
        <v>6947</v>
      </c>
      <c r="I484" t="s">
        <v>2350</v>
      </c>
      <c r="J484" t="s">
        <v>4069</v>
      </c>
      <c r="K484" t="s">
        <v>4070</v>
      </c>
      <c r="L484" t="s">
        <v>119</v>
      </c>
      <c r="M484" t="s">
        <v>4071</v>
      </c>
      <c r="N484" t="s">
        <v>2354</v>
      </c>
      <c r="O484" t="s">
        <v>4072</v>
      </c>
      <c r="P484" t="s">
        <v>6948</v>
      </c>
      <c r="R484" t="str">
        <f t="shared" si="14"/>
        <v>寒亭</v>
      </c>
      <c r="S484" t="str">
        <f t="shared" si="15"/>
        <v>0703</v>
      </c>
    </row>
    <row r="485" spans="1:19">
      <c r="A485" t="s">
        <v>6949</v>
      </c>
      <c r="B485" t="s">
        <v>6950</v>
      </c>
      <c r="C485" t="s">
        <v>46</v>
      </c>
      <c r="D485" t="s">
        <v>6951</v>
      </c>
      <c r="E485" t="s">
        <v>2332</v>
      </c>
      <c r="F485" t="s">
        <v>6952</v>
      </c>
      <c r="G485" t="s">
        <v>6953</v>
      </c>
      <c r="H485" t="s">
        <v>6954</v>
      </c>
      <c r="I485" t="s">
        <v>2336</v>
      </c>
      <c r="J485" t="s">
        <v>2900</v>
      </c>
      <c r="K485" t="s">
        <v>2901</v>
      </c>
      <c r="L485" t="s">
        <v>110</v>
      </c>
      <c r="M485" t="s">
        <v>2575</v>
      </c>
      <c r="N485" t="s">
        <v>2859</v>
      </c>
      <c r="O485" t="s">
        <v>2902</v>
      </c>
      <c r="P485" t="s">
        <v>6955</v>
      </c>
      <c r="R485" t="str">
        <f t="shared" si="14"/>
        <v>高密</v>
      </c>
      <c r="S485" t="str">
        <f t="shared" si="15"/>
        <v>0703</v>
      </c>
    </row>
    <row r="486" spans="1:19">
      <c r="A486" t="s">
        <v>6956</v>
      </c>
      <c r="B486" t="s">
        <v>6957</v>
      </c>
      <c r="C486" t="s">
        <v>46</v>
      </c>
      <c r="D486" t="s">
        <v>6958</v>
      </c>
      <c r="E486" t="s">
        <v>6959</v>
      </c>
      <c r="F486" t="s">
        <v>6960</v>
      </c>
      <c r="G486" t="s">
        <v>6961</v>
      </c>
      <c r="H486" t="s">
        <v>6962</v>
      </c>
      <c r="I486" t="s">
        <v>2378</v>
      </c>
      <c r="J486" t="s">
        <v>2550</v>
      </c>
      <c r="K486" t="s">
        <v>2551</v>
      </c>
      <c r="L486" t="s">
        <v>57</v>
      </c>
      <c r="M486" t="s">
        <v>2552</v>
      </c>
      <c r="O486" t="s">
        <v>2553</v>
      </c>
      <c r="P486" t="s">
        <v>6963</v>
      </c>
      <c r="R486" t="str">
        <f t="shared" si="14"/>
        <v>安丘</v>
      </c>
      <c r="S486" t="str">
        <f t="shared" si="15"/>
        <v>0703</v>
      </c>
    </row>
    <row r="487" spans="1:19">
      <c r="A487" t="s">
        <v>6964</v>
      </c>
      <c r="B487" t="s">
        <v>6965</v>
      </c>
      <c r="C487" t="s">
        <v>46</v>
      </c>
      <c r="D487" t="s">
        <v>6966</v>
      </c>
      <c r="E487" t="s">
        <v>6804</v>
      </c>
      <c r="F487" t="s">
        <v>6967</v>
      </c>
      <c r="G487" t="s">
        <v>6968</v>
      </c>
      <c r="H487" t="s">
        <v>6969</v>
      </c>
      <c r="I487" t="s">
        <v>2378</v>
      </c>
      <c r="J487" t="s">
        <v>6970</v>
      </c>
      <c r="K487" t="s">
        <v>6971</v>
      </c>
      <c r="L487" t="s">
        <v>119</v>
      </c>
      <c r="M487" t="s">
        <v>5238</v>
      </c>
      <c r="N487" t="s">
        <v>2421</v>
      </c>
      <c r="O487" t="s">
        <v>6972</v>
      </c>
      <c r="P487" t="s">
        <v>6973</v>
      </c>
      <c r="R487" t="str">
        <f t="shared" si="14"/>
        <v>寒亭</v>
      </c>
      <c r="S487" t="str">
        <f t="shared" si="15"/>
        <v>0703</v>
      </c>
    </row>
    <row r="488" spans="1:19">
      <c r="A488" t="s">
        <v>6974</v>
      </c>
      <c r="B488" t="s">
        <v>6975</v>
      </c>
      <c r="C488" t="s">
        <v>46</v>
      </c>
      <c r="D488" t="s">
        <v>6976</v>
      </c>
      <c r="E488" t="s">
        <v>2360</v>
      </c>
      <c r="F488" t="s">
        <v>6977</v>
      </c>
      <c r="G488" t="s">
        <v>6978</v>
      </c>
      <c r="H488" t="s">
        <v>6979</v>
      </c>
      <c r="I488" t="s">
        <v>2378</v>
      </c>
      <c r="J488" t="s">
        <v>2994</v>
      </c>
      <c r="K488" t="s">
        <v>2995</v>
      </c>
      <c r="L488" t="s">
        <v>128</v>
      </c>
      <c r="M488" t="s">
        <v>2996</v>
      </c>
      <c r="O488" t="s">
        <v>2997</v>
      </c>
      <c r="P488" t="s">
        <v>6980</v>
      </c>
      <c r="Q488" t="s">
        <v>6981</v>
      </c>
      <c r="R488" t="str">
        <f t="shared" si="14"/>
        <v>寿光</v>
      </c>
      <c r="S488" t="str">
        <f t="shared" si="15"/>
        <v>0703</v>
      </c>
    </row>
    <row r="489" spans="1:19">
      <c r="A489" t="s">
        <v>6982</v>
      </c>
      <c r="B489" t="s">
        <v>6983</v>
      </c>
      <c r="C489" t="s">
        <v>46</v>
      </c>
      <c r="D489" t="s">
        <v>6984</v>
      </c>
      <c r="E489" t="s">
        <v>2332</v>
      </c>
      <c r="F489" t="s">
        <v>6985</v>
      </c>
      <c r="G489" t="s">
        <v>6986</v>
      </c>
      <c r="H489" t="s">
        <v>6987</v>
      </c>
      <c r="I489" t="s">
        <v>2598</v>
      </c>
      <c r="J489" t="s">
        <v>6988</v>
      </c>
      <c r="K489" t="s">
        <v>6989</v>
      </c>
      <c r="L489" t="s">
        <v>76</v>
      </c>
      <c r="M489" t="s">
        <v>2528</v>
      </c>
      <c r="N489" t="s">
        <v>3064</v>
      </c>
      <c r="O489" t="s">
        <v>6990</v>
      </c>
      <c r="P489" t="s">
        <v>6991</v>
      </c>
      <c r="Q489" t="s">
        <v>6992</v>
      </c>
      <c r="R489" t="str">
        <f t="shared" si="14"/>
        <v>奎文</v>
      </c>
      <c r="S489" t="str">
        <f t="shared" si="15"/>
        <v>0703</v>
      </c>
    </row>
    <row r="490" spans="1:19">
      <c r="A490" t="s">
        <v>6993</v>
      </c>
      <c r="B490" t="s">
        <v>6994</v>
      </c>
      <c r="C490" t="s">
        <v>46</v>
      </c>
      <c r="D490" t="s">
        <v>6995</v>
      </c>
      <c r="E490" t="s">
        <v>2332</v>
      </c>
      <c r="F490" t="s">
        <v>6996</v>
      </c>
      <c r="G490" t="s">
        <v>6997</v>
      </c>
      <c r="H490" t="s">
        <v>6998</v>
      </c>
      <c r="I490" t="s">
        <v>2336</v>
      </c>
      <c r="J490" t="s">
        <v>2337</v>
      </c>
      <c r="K490" t="s">
        <v>2338</v>
      </c>
      <c r="L490" t="s">
        <v>137</v>
      </c>
      <c r="M490" t="s">
        <v>2339</v>
      </c>
      <c r="N490" t="s">
        <v>2340</v>
      </c>
      <c r="O490" t="s">
        <v>2341</v>
      </c>
      <c r="P490" t="s">
        <v>6999</v>
      </c>
      <c r="Q490" t="s">
        <v>7000</v>
      </c>
      <c r="R490" t="str">
        <f t="shared" si="14"/>
        <v>青州</v>
      </c>
      <c r="S490" t="str">
        <f t="shared" si="15"/>
        <v>0703</v>
      </c>
    </row>
    <row r="491" spans="1:19">
      <c r="A491" t="s">
        <v>7001</v>
      </c>
      <c r="B491" t="s">
        <v>7002</v>
      </c>
      <c r="C491" t="s">
        <v>46</v>
      </c>
      <c r="D491" t="s">
        <v>7003</v>
      </c>
      <c r="E491" t="s">
        <v>7004</v>
      </c>
      <c r="F491" t="s">
        <v>7005</v>
      </c>
      <c r="G491" t="s">
        <v>7006</v>
      </c>
      <c r="H491" t="s">
        <v>7007</v>
      </c>
      <c r="I491" t="s">
        <v>2645</v>
      </c>
      <c r="J491" t="s">
        <v>4914</v>
      </c>
      <c r="K491" t="s">
        <v>4915</v>
      </c>
      <c r="L491" t="s">
        <v>676</v>
      </c>
      <c r="M491" t="s">
        <v>3471</v>
      </c>
      <c r="N491" t="s">
        <v>2816</v>
      </c>
      <c r="O491" t="s">
        <v>4916</v>
      </c>
      <c r="P491" t="s">
        <v>7008</v>
      </c>
      <c r="R491" t="str">
        <f t="shared" si="14"/>
        <v>昌乐</v>
      </c>
      <c r="S491" t="str">
        <f t="shared" si="15"/>
        <v>0703</v>
      </c>
    </row>
    <row r="492" spans="1:19">
      <c r="A492" t="s">
        <v>7009</v>
      </c>
      <c r="B492" t="s">
        <v>7010</v>
      </c>
      <c r="C492" t="s">
        <v>46</v>
      </c>
      <c r="D492" t="s">
        <v>7011</v>
      </c>
      <c r="E492" t="s">
        <v>2332</v>
      </c>
      <c r="F492" t="s">
        <v>7012</v>
      </c>
      <c r="G492" t="s">
        <v>7013</v>
      </c>
      <c r="H492" t="s">
        <v>7014</v>
      </c>
      <c r="I492" t="s">
        <v>2336</v>
      </c>
      <c r="J492" t="s">
        <v>7015</v>
      </c>
      <c r="K492" t="s">
        <v>7016</v>
      </c>
      <c r="L492" t="s">
        <v>67</v>
      </c>
      <c r="M492" t="s">
        <v>3366</v>
      </c>
      <c r="N492" t="s">
        <v>3252</v>
      </c>
      <c r="O492" t="s">
        <v>7017</v>
      </c>
      <c r="P492" t="s">
        <v>7018</v>
      </c>
      <c r="Q492" t="s">
        <v>7019</v>
      </c>
      <c r="R492" t="str">
        <f t="shared" si="14"/>
        <v>昌邑</v>
      </c>
      <c r="S492" t="str">
        <f t="shared" si="15"/>
        <v>0703</v>
      </c>
    </row>
    <row r="493" spans="1:19">
      <c r="A493" t="s">
        <v>7020</v>
      </c>
      <c r="B493" t="s">
        <v>7021</v>
      </c>
      <c r="C493" t="s">
        <v>46</v>
      </c>
      <c r="D493" t="s">
        <v>7022</v>
      </c>
      <c r="E493" t="s">
        <v>2499</v>
      </c>
      <c r="F493" t="s">
        <v>7023</v>
      </c>
      <c r="G493" t="s">
        <v>7024</v>
      </c>
      <c r="H493" t="s">
        <v>7025</v>
      </c>
      <c r="I493" t="s">
        <v>3849</v>
      </c>
      <c r="J493" t="s">
        <v>5380</v>
      </c>
      <c r="K493" t="s">
        <v>5381</v>
      </c>
      <c r="L493" t="s">
        <v>128</v>
      </c>
      <c r="M493" t="s">
        <v>2708</v>
      </c>
      <c r="N493" t="s">
        <v>2421</v>
      </c>
      <c r="O493" t="s">
        <v>5382</v>
      </c>
      <c r="P493" t="s">
        <v>7026</v>
      </c>
      <c r="Q493" t="s">
        <v>7027</v>
      </c>
      <c r="R493" t="str">
        <f t="shared" si="14"/>
        <v>寿光</v>
      </c>
      <c r="S493" t="str">
        <f t="shared" si="15"/>
        <v>0703</v>
      </c>
    </row>
    <row r="494" spans="1:19">
      <c r="A494" t="s">
        <v>7028</v>
      </c>
      <c r="B494" t="s">
        <v>7029</v>
      </c>
      <c r="C494" t="s">
        <v>46</v>
      </c>
      <c r="D494" t="s">
        <v>7030</v>
      </c>
      <c r="E494" t="s">
        <v>7031</v>
      </c>
      <c r="F494" t="s">
        <v>7032</v>
      </c>
      <c r="G494" t="s">
        <v>7033</v>
      </c>
      <c r="H494" t="s">
        <v>7034</v>
      </c>
      <c r="I494" t="s">
        <v>2336</v>
      </c>
      <c r="J494" t="s">
        <v>2994</v>
      </c>
      <c r="K494" t="s">
        <v>2995</v>
      </c>
      <c r="L494" t="s">
        <v>128</v>
      </c>
      <c r="M494" t="s">
        <v>2996</v>
      </c>
      <c r="N494" t="s">
        <v>2859</v>
      </c>
      <c r="O494" t="s">
        <v>2997</v>
      </c>
      <c r="P494" t="s">
        <v>7035</v>
      </c>
      <c r="R494" t="str">
        <f t="shared" si="14"/>
        <v>寿光</v>
      </c>
      <c r="S494" t="str">
        <f t="shared" si="15"/>
        <v>0703</v>
      </c>
    </row>
    <row r="495" spans="1:19">
      <c r="A495" t="s">
        <v>7036</v>
      </c>
      <c r="B495" t="s">
        <v>7037</v>
      </c>
      <c r="C495" t="s">
        <v>46</v>
      </c>
      <c r="D495" t="s">
        <v>7038</v>
      </c>
      <c r="E495" t="s">
        <v>6804</v>
      </c>
      <c r="F495" t="s">
        <v>7039</v>
      </c>
      <c r="G495" t="s">
        <v>7040</v>
      </c>
      <c r="H495" t="s">
        <v>7041</v>
      </c>
      <c r="I495" t="s">
        <v>4165</v>
      </c>
      <c r="J495" t="s">
        <v>7042</v>
      </c>
      <c r="K495" t="s">
        <v>7043</v>
      </c>
      <c r="L495" t="s">
        <v>47</v>
      </c>
      <c r="M495" t="s">
        <v>3327</v>
      </c>
      <c r="N495" t="s">
        <v>2743</v>
      </c>
      <c r="O495" t="s">
        <v>7044</v>
      </c>
      <c r="P495" t="s">
        <v>7045</v>
      </c>
      <c r="R495" t="str">
        <f t="shared" si="14"/>
        <v>诸城</v>
      </c>
      <c r="S495" t="str">
        <f t="shared" si="15"/>
        <v>0703</v>
      </c>
    </row>
    <row r="496" spans="1:19">
      <c r="A496" t="s">
        <v>164</v>
      </c>
      <c r="B496" t="s">
        <v>7046</v>
      </c>
      <c r="C496" t="s">
        <v>46</v>
      </c>
      <c r="D496" t="s">
        <v>7047</v>
      </c>
      <c r="E496" t="s">
        <v>2499</v>
      </c>
      <c r="F496" t="s">
        <v>7048</v>
      </c>
      <c r="G496" t="s">
        <v>162</v>
      </c>
      <c r="H496" t="s">
        <v>7049</v>
      </c>
      <c r="I496" t="s">
        <v>2451</v>
      </c>
      <c r="J496" t="s">
        <v>2539</v>
      </c>
      <c r="K496" t="s">
        <v>2540</v>
      </c>
      <c r="L496" t="s">
        <v>76</v>
      </c>
      <c r="M496" t="s">
        <v>2528</v>
      </c>
      <c r="N496" t="s">
        <v>2340</v>
      </c>
      <c r="O496" t="s">
        <v>2541</v>
      </c>
      <c r="P496" t="s">
        <v>7050</v>
      </c>
      <c r="Q496" t="s">
        <v>7051</v>
      </c>
      <c r="R496" t="str">
        <f t="shared" si="14"/>
        <v>奎文</v>
      </c>
      <c r="S496" t="str">
        <f t="shared" si="15"/>
        <v>0703</v>
      </c>
    </row>
    <row r="497" spans="1:19">
      <c r="A497" t="s">
        <v>7052</v>
      </c>
      <c r="B497" t="s">
        <v>7053</v>
      </c>
      <c r="C497" t="s">
        <v>46</v>
      </c>
      <c r="D497" t="s">
        <v>7054</v>
      </c>
      <c r="E497" t="s">
        <v>2499</v>
      </c>
      <c r="F497" t="s">
        <v>7055</v>
      </c>
      <c r="G497" t="s">
        <v>7056</v>
      </c>
      <c r="H497" t="s">
        <v>7057</v>
      </c>
      <c r="I497" t="s">
        <v>2350</v>
      </c>
      <c r="J497" t="s">
        <v>6049</v>
      </c>
      <c r="K497" t="s">
        <v>6050</v>
      </c>
      <c r="L497" t="s">
        <v>128</v>
      </c>
      <c r="M497" t="s">
        <v>2913</v>
      </c>
      <c r="O497" t="s">
        <v>6051</v>
      </c>
      <c r="P497" t="s">
        <v>7058</v>
      </c>
      <c r="R497" t="str">
        <f t="shared" si="14"/>
        <v>寿光</v>
      </c>
      <c r="S497" t="str">
        <f t="shared" si="15"/>
        <v>0703</v>
      </c>
    </row>
    <row r="498" spans="1:19">
      <c r="A498" t="s">
        <v>7059</v>
      </c>
      <c r="B498" t="s">
        <v>7060</v>
      </c>
      <c r="C498" t="s">
        <v>46</v>
      </c>
      <c r="D498" t="s">
        <v>7061</v>
      </c>
      <c r="E498" t="s">
        <v>2499</v>
      </c>
      <c r="F498" t="s">
        <v>7062</v>
      </c>
      <c r="G498" t="s">
        <v>7063</v>
      </c>
      <c r="H498" t="s">
        <v>7064</v>
      </c>
      <c r="I498" t="s">
        <v>2645</v>
      </c>
      <c r="J498" t="s">
        <v>5380</v>
      </c>
      <c r="K498" t="s">
        <v>5381</v>
      </c>
      <c r="L498" t="s">
        <v>128</v>
      </c>
      <c r="M498" t="s">
        <v>2708</v>
      </c>
      <c r="N498" t="s">
        <v>2421</v>
      </c>
      <c r="O498" t="s">
        <v>5382</v>
      </c>
      <c r="P498" t="s">
        <v>7065</v>
      </c>
      <c r="R498" t="str">
        <f t="shared" si="14"/>
        <v>寿光</v>
      </c>
      <c r="S498" t="str">
        <f t="shared" si="15"/>
        <v>0703</v>
      </c>
    </row>
    <row r="499" spans="1:19">
      <c r="A499" t="s">
        <v>7066</v>
      </c>
      <c r="B499" t="s">
        <v>7067</v>
      </c>
      <c r="C499" t="s">
        <v>46</v>
      </c>
      <c r="D499" t="s">
        <v>7068</v>
      </c>
      <c r="E499" t="s">
        <v>2332</v>
      </c>
      <c r="F499" t="s">
        <v>7069</v>
      </c>
      <c r="G499" t="s">
        <v>7070</v>
      </c>
      <c r="H499" t="s">
        <v>7071</v>
      </c>
      <c r="I499" t="s">
        <v>2336</v>
      </c>
      <c r="J499" t="s">
        <v>7072</v>
      </c>
      <c r="K499" t="s">
        <v>7073</v>
      </c>
      <c r="L499" t="s">
        <v>128</v>
      </c>
      <c r="M499" t="s">
        <v>2708</v>
      </c>
      <c r="O499" t="s">
        <v>7074</v>
      </c>
      <c r="P499" t="s">
        <v>7075</v>
      </c>
      <c r="Q499" t="s">
        <v>7076</v>
      </c>
      <c r="R499" t="str">
        <f t="shared" si="14"/>
        <v>寿光</v>
      </c>
      <c r="S499" t="str">
        <f t="shared" si="15"/>
        <v>0703</v>
      </c>
    </row>
    <row r="500" spans="1:19">
      <c r="A500" t="s">
        <v>7077</v>
      </c>
      <c r="B500" t="s">
        <v>7078</v>
      </c>
      <c r="C500" t="s">
        <v>46</v>
      </c>
      <c r="D500" t="s">
        <v>7079</v>
      </c>
      <c r="E500" t="s">
        <v>2332</v>
      </c>
      <c r="F500" t="s">
        <v>7080</v>
      </c>
      <c r="G500" t="s">
        <v>7081</v>
      </c>
      <c r="H500" t="s">
        <v>7082</v>
      </c>
      <c r="I500" t="s">
        <v>3917</v>
      </c>
      <c r="J500" t="s">
        <v>7083</v>
      </c>
      <c r="K500" t="s">
        <v>7084</v>
      </c>
      <c r="L500" t="s">
        <v>110</v>
      </c>
      <c r="M500" t="s">
        <v>2575</v>
      </c>
      <c r="N500" t="s">
        <v>3554</v>
      </c>
      <c r="O500" t="s">
        <v>7085</v>
      </c>
      <c r="P500" t="s">
        <v>7086</v>
      </c>
      <c r="Q500" t="s">
        <v>7087</v>
      </c>
      <c r="R500" t="str">
        <f t="shared" si="14"/>
        <v>高密</v>
      </c>
      <c r="S500" t="str">
        <f t="shared" si="15"/>
        <v>0703</v>
      </c>
    </row>
    <row r="501" spans="1:19">
      <c r="A501" t="s">
        <v>7088</v>
      </c>
      <c r="B501" t="s">
        <v>7089</v>
      </c>
      <c r="C501" t="s">
        <v>46</v>
      </c>
      <c r="D501" t="s">
        <v>7090</v>
      </c>
      <c r="E501" t="s">
        <v>7091</v>
      </c>
      <c r="F501" t="s">
        <v>7092</v>
      </c>
      <c r="G501" t="s">
        <v>7093</v>
      </c>
      <c r="H501" t="s">
        <v>7094</v>
      </c>
      <c r="I501" t="s">
        <v>3210</v>
      </c>
      <c r="J501" t="s">
        <v>4437</v>
      </c>
      <c r="K501" t="s">
        <v>4438</v>
      </c>
      <c r="O501" t="s">
        <v>4440</v>
      </c>
      <c r="R501" t="str">
        <f t="shared" si="14"/>
        <v/>
      </c>
      <c r="S501" t="str">
        <f t="shared" si="15"/>
        <v>0703</v>
      </c>
    </row>
    <row r="502" spans="1:19">
      <c r="A502" t="s">
        <v>148</v>
      </c>
      <c r="B502" t="s">
        <v>7095</v>
      </c>
      <c r="C502" t="s">
        <v>46</v>
      </c>
      <c r="D502" t="s">
        <v>7096</v>
      </c>
      <c r="E502" t="s">
        <v>2499</v>
      </c>
      <c r="F502" t="s">
        <v>7097</v>
      </c>
      <c r="G502" t="s">
        <v>145</v>
      </c>
      <c r="H502" t="s">
        <v>7098</v>
      </c>
      <c r="I502" t="s">
        <v>6637</v>
      </c>
      <c r="J502" t="s">
        <v>7099</v>
      </c>
      <c r="K502" t="s">
        <v>7100</v>
      </c>
      <c r="L502" t="s">
        <v>146</v>
      </c>
      <c r="M502" t="s">
        <v>4470</v>
      </c>
      <c r="N502" t="s">
        <v>2480</v>
      </c>
      <c r="O502" t="s">
        <v>7101</v>
      </c>
      <c r="P502" t="s">
        <v>7102</v>
      </c>
      <c r="Q502" t="s">
        <v>7103</v>
      </c>
      <c r="R502" t="str">
        <f t="shared" si="14"/>
        <v>临朐</v>
      </c>
      <c r="S502" t="str">
        <f t="shared" si="15"/>
        <v>0703</v>
      </c>
    </row>
    <row r="503" spans="1:19">
      <c r="A503" t="s">
        <v>7104</v>
      </c>
      <c r="B503" t="s">
        <v>7105</v>
      </c>
      <c r="C503" t="s">
        <v>46</v>
      </c>
      <c r="D503" t="s">
        <v>7106</v>
      </c>
      <c r="E503" t="s">
        <v>2332</v>
      </c>
      <c r="F503" t="s">
        <v>7107</v>
      </c>
      <c r="G503" t="s">
        <v>7108</v>
      </c>
      <c r="H503" t="s">
        <v>7109</v>
      </c>
      <c r="I503" t="s">
        <v>2336</v>
      </c>
      <c r="J503" t="s">
        <v>7110</v>
      </c>
      <c r="K503" t="s">
        <v>7111</v>
      </c>
      <c r="L503" t="s">
        <v>110</v>
      </c>
      <c r="M503" t="s">
        <v>7112</v>
      </c>
      <c r="N503" t="s">
        <v>3277</v>
      </c>
      <c r="O503" t="s">
        <v>7113</v>
      </c>
      <c r="P503" t="s">
        <v>7114</v>
      </c>
      <c r="Q503" t="s">
        <v>7115</v>
      </c>
      <c r="R503" t="str">
        <f t="shared" si="14"/>
        <v>高密</v>
      </c>
      <c r="S503" t="str">
        <f t="shared" si="15"/>
        <v>0703</v>
      </c>
    </row>
    <row r="504" spans="1:19">
      <c r="A504" t="s">
        <v>7116</v>
      </c>
      <c r="B504" t="s">
        <v>7117</v>
      </c>
      <c r="C504" t="s">
        <v>46</v>
      </c>
      <c r="D504" t="s">
        <v>7118</v>
      </c>
      <c r="E504" t="s">
        <v>2360</v>
      </c>
      <c r="F504" t="s">
        <v>7119</v>
      </c>
      <c r="G504" t="s">
        <v>7120</v>
      </c>
      <c r="H504" t="s">
        <v>7121</v>
      </c>
      <c r="I504" t="s">
        <v>2364</v>
      </c>
      <c r="J504" t="s">
        <v>5021</v>
      </c>
      <c r="K504" t="s">
        <v>5022</v>
      </c>
      <c r="L504" t="s">
        <v>119</v>
      </c>
      <c r="M504" t="s">
        <v>4071</v>
      </c>
      <c r="N504" t="s">
        <v>2872</v>
      </c>
      <c r="O504" t="s">
        <v>5023</v>
      </c>
      <c r="P504" t="s">
        <v>7122</v>
      </c>
      <c r="R504" t="str">
        <f t="shared" si="14"/>
        <v>寒亭</v>
      </c>
      <c r="S504" t="str">
        <f t="shared" si="15"/>
        <v>0703</v>
      </c>
    </row>
    <row r="505" spans="1:19">
      <c r="A505" t="s">
        <v>7123</v>
      </c>
      <c r="B505" t="s">
        <v>7124</v>
      </c>
      <c r="C505" t="s">
        <v>46</v>
      </c>
      <c r="D505" t="s">
        <v>7125</v>
      </c>
      <c r="E505" t="s">
        <v>2499</v>
      </c>
      <c r="F505" t="s">
        <v>7126</v>
      </c>
      <c r="G505" t="s">
        <v>7127</v>
      </c>
      <c r="H505" t="s">
        <v>7128</v>
      </c>
      <c r="I505" t="s">
        <v>2350</v>
      </c>
      <c r="J505" t="s">
        <v>3682</v>
      </c>
      <c r="K505" t="s">
        <v>3683</v>
      </c>
      <c r="L505" t="s">
        <v>110</v>
      </c>
      <c r="M505" t="s">
        <v>3621</v>
      </c>
      <c r="O505" t="s">
        <v>3684</v>
      </c>
      <c r="P505" t="s">
        <v>7129</v>
      </c>
      <c r="R505" t="str">
        <f t="shared" si="14"/>
        <v>高密</v>
      </c>
      <c r="S505" t="str">
        <f t="shared" si="15"/>
        <v>0703</v>
      </c>
    </row>
    <row r="506" spans="1:19">
      <c r="A506" t="s">
        <v>7130</v>
      </c>
      <c r="B506" t="s">
        <v>7131</v>
      </c>
      <c r="C506" t="s">
        <v>46</v>
      </c>
      <c r="D506" t="s">
        <v>7132</v>
      </c>
      <c r="E506" t="s">
        <v>7031</v>
      </c>
      <c r="F506" t="s">
        <v>7133</v>
      </c>
      <c r="G506" t="s">
        <v>7134</v>
      </c>
      <c r="H506" t="s">
        <v>7135</v>
      </c>
      <c r="I506" t="s">
        <v>2336</v>
      </c>
      <c r="J506" t="s">
        <v>7136</v>
      </c>
      <c r="K506" t="s">
        <v>7137</v>
      </c>
      <c r="L506" t="s">
        <v>47</v>
      </c>
      <c r="M506" t="s">
        <v>3327</v>
      </c>
      <c r="N506" t="s">
        <v>2421</v>
      </c>
      <c r="O506" t="s">
        <v>7138</v>
      </c>
      <c r="P506" t="s">
        <v>7139</v>
      </c>
      <c r="R506" t="str">
        <f t="shared" si="14"/>
        <v>诸城</v>
      </c>
      <c r="S506" t="str">
        <f t="shared" si="15"/>
        <v>0703</v>
      </c>
    </row>
    <row r="507" spans="1:19">
      <c r="A507" t="s">
        <v>7140</v>
      </c>
      <c r="B507" t="s">
        <v>7141</v>
      </c>
      <c r="C507" t="s">
        <v>46</v>
      </c>
      <c r="D507" t="s">
        <v>7142</v>
      </c>
      <c r="E507" t="s">
        <v>2360</v>
      </c>
      <c r="F507" t="s">
        <v>7143</v>
      </c>
      <c r="G507" t="s">
        <v>7144</v>
      </c>
      <c r="H507" t="s">
        <v>7145</v>
      </c>
      <c r="I507" t="s">
        <v>7146</v>
      </c>
      <c r="J507" t="s">
        <v>3905</v>
      </c>
      <c r="K507" t="s">
        <v>3906</v>
      </c>
      <c r="L507" t="s">
        <v>67</v>
      </c>
      <c r="M507" t="s">
        <v>2958</v>
      </c>
      <c r="N507" t="s">
        <v>3907</v>
      </c>
      <c r="O507" t="s">
        <v>3908</v>
      </c>
      <c r="Q507" t="s">
        <v>7147</v>
      </c>
      <c r="R507" t="str">
        <f t="shared" si="14"/>
        <v>昌邑</v>
      </c>
      <c r="S507" t="str">
        <f t="shared" si="15"/>
        <v>0703</v>
      </c>
    </row>
    <row r="508" spans="1:19">
      <c r="A508" t="s">
        <v>7148</v>
      </c>
      <c r="B508" t="s">
        <v>7149</v>
      </c>
      <c r="C508" t="s">
        <v>46</v>
      </c>
      <c r="D508" t="s">
        <v>7150</v>
      </c>
      <c r="E508" t="s">
        <v>2332</v>
      </c>
      <c r="F508" t="s">
        <v>7151</v>
      </c>
      <c r="G508" t="s">
        <v>7152</v>
      </c>
      <c r="H508" t="s">
        <v>7153</v>
      </c>
      <c r="I508" t="s">
        <v>2336</v>
      </c>
      <c r="J508" t="s">
        <v>2623</v>
      </c>
      <c r="K508" t="s">
        <v>2624</v>
      </c>
      <c r="L508" t="s">
        <v>137</v>
      </c>
      <c r="M508" t="s">
        <v>2625</v>
      </c>
      <c r="N508" t="s">
        <v>2368</v>
      </c>
      <c r="O508" t="s">
        <v>7154</v>
      </c>
      <c r="P508" t="s">
        <v>7155</v>
      </c>
      <c r="R508" t="str">
        <f t="shared" si="14"/>
        <v>青州</v>
      </c>
      <c r="S508" t="str">
        <f t="shared" si="15"/>
        <v>0703</v>
      </c>
    </row>
    <row r="509" spans="1:19">
      <c r="A509" t="s">
        <v>7156</v>
      </c>
      <c r="B509" t="s">
        <v>7157</v>
      </c>
      <c r="C509" t="s">
        <v>46</v>
      </c>
      <c r="D509" t="s">
        <v>7158</v>
      </c>
      <c r="E509" t="s">
        <v>7159</v>
      </c>
      <c r="F509" t="s">
        <v>7160</v>
      </c>
      <c r="G509" t="s">
        <v>7161</v>
      </c>
      <c r="H509" t="s">
        <v>7162</v>
      </c>
      <c r="I509" t="s">
        <v>2350</v>
      </c>
      <c r="J509" t="s">
        <v>2671</v>
      </c>
      <c r="K509" t="s">
        <v>2672</v>
      </c>
      <c r="L509" t="s">
        <v>67</v>
      </c>
      <c r="M509" t="s">
        <v>2673</v>
      </c>
      <c r="N509" t="s">
        <v>2674</v>
      </c>
      <c r="O509" t="s">
        <v>2675</v>
      </c>
      <c r="P509" t="s">
        <v>7163</v>
      </c>
      <c r="R509" t="str">
        <f t="shared" si="14"/>
        <v>昌邑</v>
      </c>
      <c r="S509" t="str">
        <f t="shared" si="15"/>
        <v>0703</v>
      </c>
    </row>
    <row r="510" spans="1:19">
      <c r="A510" t="s">
        <v>7164</v>
      </c>
      <c r="B510" t="s">
        <v>7165</v>
      </c>
      <c r="C510" t="s">
        <v>46</v>
      </c>
      <c r="D510" t="s">
        <v>7166</v>
      </c>
      <c r="E510" t="s">
        <v>2360</v>
      </c>
      <c r="F510" t="s">
        <v>7167</v>
      </c>
      <c r="G510" t="s">
        <v>7168</v>
      </c>
      <c r="H510" t="s">
        <v>7169</v>
      </c>
      <c r="I510" t="s">
        <v>2364</v>
      </c>
      <c r="J510" t="s">
        <v>5347</v>
      </c>
      <c r="K510" t="s">
        <v>5348</v>
      </c>
      <c r="L510" t="s">
        <v>187</v>
      </c>
      <c r="M510" t="s">
        <v>3510</v>
      </c>
      <c r="N510" t="s">
        <v>3252</v>
      </c>
      <c r="O510" t="s">
        <v>5349</v>
      </c>
      <c r="P510" t="s">
        <v>7170</v>
      </c>
      <c r="Q510" t="s">
        <v>7171</v>
      </c>
      <c r="R510" t="str">
        <f t="shared" si="14"/>
        <v>坊子</v>
      </c>
      <c r="S510" t="str">
        <f t="shared" si="15"/>
        <v>0703</v>
      </c>
    </row>
    <row r="511" spans="1:19">
      <c r="A511" t="s">
        <v>7172</v>
      </c>
      <c r="B511" t="s">
        <v>7173</v>
      </c>
      <c r="C511" t="s">
        <v>46</v>
      </c>
      <c r="D511" t="s">
        <v>7174</v>
      </c>
      <c r="E511" t="s">
        <v>2499</v>
      </c>
      <c r="F511" t="s">
        <v>7175</v>
      </c>
      <c r="G511" t="s">
        <v>7176</v>
      </c>
      <c r="H511" t="s">
        <v>7177</v>
      </c>
      <c r="I511" t="s">
        <v>2645</v>
      </c>
      <c r="J511" t="s">
        <v>3128</v>
      </c>
      <c r="K511" t="s">
        <v>3129</v>
      </c>
      <c r="L511" t="s">
        <v>101</v>
      </c>
      <c r="M511" t="s">
        <v>3130</v>
      </c>
      <c r="N511" t="s">
        <v>2983</v>
      </c>
      <c r="O511" t="s">
        <v>3131</v>
      </c>
      <c r="P511" t="s">
        <v>7178</v>
      </c>
      <c r="R511" t="str">
        <f t="shared" si="14"/>
        <v>潍城</v>
      </c>
      <c r="S511" t="str">
        <f t="shared" si="15"/>
        <v>0703</v>
      </c>
    </row>
    <row r="512" spans="1:19">
      <c r="A512" t="s">
        <v>7179</v>
      </c>
      <c r="B512" t="s">
        <v>7180</v>
      </c>
      <c r="C512" t="s">
        <v>46</v>
      </c>
      <c r="D512" t="s">
        <v>7181</v>
      </c>
      <c r="E512" t="s">
        <v>2360</v>
      </c>
      <c r="F512" t="s">
        <v>7182</v>
      </c>
      <c r="G512" t="s">
        <v>7183</v>
      </c>
      <c r="H512" t="s">
        <v>7184</v>
      </c>
      <c r="I512" t="s">
        <v>2350</v>
      </c>
      <c r="J512" t="s">
        <v>7185</v>
      </c>
      <c r="K512" t="s">
        <v>7186</v>
      </c>
      <c r="L512" t="s">
        <v>137</v>
      </c>
      <c r="M512" t="s">
        <v>4959</v>
      </c>
      <c r="N512" t="s">
        <v>2480</v>
      </c>
      <c r="O512" t="s">
        <v>7187</v>
      </c>
      <c r="P512" t="s">
        <v>7188</v>
      </c>
      <c r="Q512" t="s">
        <v>7189</v>
      </c>
      <c r="R512" t="str">
        <f t="shared" si="14"/>
        <v>青州</v>
      </c>
      <c r="S512" t="str">
        <f t="shared" si="15"/>
        <v>0703</v>
      </c>
    </row>
    <row r="513" spans="1:19">
      <c r="A513" t="s">
        <v>7190</v>
      </c>
      <c r="B513" t="s">
        <v>7191</v>
      </c>
      <c r="C513" t="s">
        <v>46</v>
      </c>
      <c r="D513" t="s">
        <v>7192</v>
      </c>
      <c r="E513" t="s">
        <v>2360</v>
      </c>
      <c r="F513" t="s">
        <v>7193</v>
      </c>
      <c r="G513" t="s">
        <v>7194</v>
      </c>
      <c r="H513" t="s">
        <v>7195</v>
      </c>
      <c r="I513" t="s">
        <v>2586</v>
      </c>
      <c r="J513" t="s">
        <v>3241</v>
      </c>
      <c r="K513" t="s">
        <v>3242</v>
      </c>
      <c r="L513" t="s">
        <v>101</v>
      </c>
      <c r="M513" t="s">
        <v>3130</v>
      </c>
      <c r="N513" t="s">
        <v>2721</v>
      </c>
      <c r="O513" t="s">
        <v>3243</v>
      </c>
      <c r="P513" t="s">
        <v>7196</v>
      </c>
      <c r="Q513" t="s">
        <v>7197</v>
      </c>
      <c r="R513" t="str">
        <f t="shared" ref="R513:R576" si="16">IF(OR(LEFT(L513,2)="高新"),"奎文",IF(LEFT(L513,2)="峡山","坊子",IF(LEFT(L513,2)="滨海","寒亭",LEFT(L513,2))))</f>
        <v>潍城</v>
      </c>
      <c r="S513" t="str">
        <f t="shared" ref="S513:S576" si="17">TEXT(B513,"mmdd")</f>
        <v>0703</v>
      </c>
    </row>
    <row r="514" spans="1:19">
      <c r="A514" t="s">
        <v>7198</v>
      </c>
      <c r="B514" t="s">
        <v>7199</v>
      </c>
      <c r="C514" t="s">
        <v>46</v>
      </c>
      <c r="D514" t="s">
        <v>7200</v>
      </c>
      <c r="E514" t="s">
        <v>2360</v>
      </c>
      <c r="F514" t="s">
        <v>7201</v>
      </c>
      <c r="G514" t="s">
        <v>7202</v>
      </c>
      <c r="H514" t="s">
        <v>7203</v>
      </c>
      <c r="I514" t="s">
        <v>2350</v>
      </c>
      <c r="J514" t="s">
        <v>3364</v>
      </c>
      <c r="K514" t="s">
        <v>3365</v>
      </c>
      <c r="L514" t="s">
        <v>67</v>
      </c>
      <c r="M514" t="s">
        <v>3366</v>
      </c>
      <c r="N514" t="s">
        <v>2674</v>
      </c>
      <c r="O514" t="s">
        <v>3367</v>
      </c>
      <c r="P514" t="s">
        <v>7204</v>
      </c>
      <c r="Q514" t="s">
        <v>7205</v>
      </c>
      <c r="R514" t="str">
        <f t="shared" si="16"/>
        <v>昌邑</v>
      </c>
      <c r="S514" t="str">
        <f t="shared" si="17"/>
        <v>0703</v>
      </c>
    </row>
    <row r="515" spans="1:19">
      <c r="A515" t="s">
        <v>7206</v>
      </c>
      <c r="B515" t="s">
        <v>7207</v>
      </c>
      <c r="C515" t="s">
        <v>46</v>
      </c>
      <c r="D515" t="s">
        <v>7208</v>
      </c>
      <c r="E515" t="s">
        <v>2360</v>
      </c>
      <c r="F515" t="s">
        <v>7209</v>
      </c>
      <c r="G515" t="s">
        <v>7210</v>
      </c>
      <c r="H515" t="s">
        <v>7211</v>
      </c>
      <c r="I515" t="s">
        <v>3564</v>
      </c>
      <c r="J515" t="s">
        <v>3508</v>
      </c>
      <c r="K515" t="s">
        <v>3509</v>
      </c>
      <c r="L515" t="s">
        <v>187</v>
      </c>
      <c r="M515" t="s">
        <v>3510</v>
      </c>
      <c r="N515" t="s">
        <v>3277</v>
      </c>
      <c r="O515" t="s">
        <v>3511</v>
      </c>
      <c r="P515" t="s">
        <v>7212</v>
      </c>
      <c r="R515" t="str">
        <f t="shared" si="16"/>
        <v>坊子</v>
      </c>
      <c r="S515" t="str">
        <f t="shared" si="17"/>
        <v>0703</v>
      </c>
    </row>
    <row r="516" spans="1:19">
      <c r="A516" t="s">
        <v>7213</v>
      </c>
      <c r="B516" t="s">
        <v>7214</v>
      </c>
      <c r="C516" t="s">
        <v>46</v>
      </c>
      <c r="D516" t="s">
        <v>7215</v>
      </c>
      <c r="E516" t="s">
        <v>7031</v>
      </c>
      <c r="F516" t="s">
        <v>7216</v>
      </c>
      <c r="G516" t="s">
        <v>7217</v>
      </c>
      <c r="H516" t="s">
        <v>7218</v>
      </c>
      <c r="I516" t="s">
        <v>2336</v>
      </c>
      <c r="J516" t="s">
        <v>4220</v>
      </c>
      <c r="K516" t="s">
        <v>4221</v>
      </c>
      <c r="L516" t="s">
        <v>47</v>
      </c>
      <c r="M516" t="s">
        <v>3159</v>
      </c>
      <c r="N516" t="s">
        <v>2859</v>
      </c>
      <c r="O516" t="s">
        <v>4223</v>
      </c>
      <c r="P516" t="s">
        <v>7219</v>
      </c>
      <c r="Q516" t="s">
        <v>7220</v>
      </c>
      <c r="R516" t="str">
        <f t="shared" si="16"/>
        <v>诸城</v>
      </c>
      <c r="S516" t="str">
        <f t="shared" si="17"/>
        <v>0703</v>
      </c>
    </row>
    <row r="517" spans="1:19">
      <c r="A517" t="s">
        <v>7221</v>
      </c>
      <c r="B517" t="s">
        <v>7222</v>
      </c>
      <c r="C517" t="s">
        <v>46</v>
      </c>
      <c r="D517" t="s">
        <v>7223</v>
      </c>
      <c r="E517" t="s">
        <v>2360</v>
      </c>
      <c r="F517" t="s">
        <v>7224</v>
      </c>
      <c r="G517" t="s">
        <v>7225</v>
      </c>
      <c r="H517" t="s">
        <v>7226</v>
      </c>
      <c r="I517" t="s">
        <v>3376</v>
      </c>
      <c r="J517" t="s">
        <v>4372</v>
      </c>
      <c r="K517" t="s">
        <v>4373</v>
      </c>
      <c r="L517" t="s">
        <v>76</v>
      </c>
      <c r="M517" t="s">
        <v>4374</v>
      </c>
      <c r="O517" t="s">
        <v>4375</v>
      </c>
      <c r="P517" t="s">
        <v>7227</v>
      </c>
      <c r="Q517" t="s">
        <v>7228</v>
      </c>
      <c r="R517" t="str">
        <f t="shared" si="16"/>
        <v>奎文</v>
      </c>
      <c r="S517" t="str">
        <f t="shared" si="17"/>
        <v>0703</v>
      </c>
    </row>
    <row r="518" spans="1:19">
      <c r="A518" t="s">
        <v>7229</v>
      </c>
      <c r="B518" t="s">
        <v>7230</v>
      </c>
      <c r="C518" t="s">
        <v>46</v>
      </c>
      <c r="D518" t="s">
        <v>7231</v>
      </c>
      <c r="E518" t="s">
        <v>2332</v>
      </c>
      <c r="F518" t="s">
        <v>7232</v>
      </c>
      <c r="G518" t="s">
        <v>7233</v>
      </c>
      <c r="H518" t="s">
        <v>7234</v>
      </c>
      <c r="I518" t="s">
        <v>2336</v>
      </c>
      <c r="J518" t="s">
        <v>5392</v>
      </c>
      <c r="K518" t="s">
        <v>5393</v>
      </c>
      <c r="L518" t="s">
        <v>128</v>
      </c>
      <c r="M518" t="s">
        <v>2720</v>
      </c>
      <c r="O518" t="s">
        <v>5394</v>
      </c>
      <c r="P518" t="s">
        <v>7235</v>
      </c>
      <c r="Q518" t="s">
        <v>7236</v>
      </c>
      <c r="R518" t="str">
        <f t="shared" si="16"/>
        <v>寿光</v>
      </c>
      <c r="S518" t="str">
        <f t="shared" si="17"/>
        <v>0703</v>
      </c>
    </row>
    <row r="519" spans="1:19">
      <c r="A519" t="s">
        <v>7237</v>
      </c>
      <c r="B519" t="s">
        <v>7238</v>
      </c>
      <c r="C519" t="s">
        <v>46</v>
      </c>
      <c r="D519" t="s">
        <v>7239</v>
      </c>
      <c r="E519" t="s">
        <v>6851</v>
      </c>
      <c r="F519" t="s">
        <v>7240</v>
      </c>
      <c r="G519" t="s">
        <v>7241</v>
      </c>
      <c r="H519" t="s">
        <v>7242</v>
      </c>
      <c r="I519" t="s">
        <v>2364</v>
      </c>
      <c r="J519" t="s">
        <v>4069</v>
      </c>
      <c r="K519" t="s">
        <v>4070</v>
      </c>
      <c r="L519" t="s">
        <v>119</v>
      </c>
      <c r="M519" t="s">
        <v>4071</v>
      </c>
      <c r="N519" t="s">
        <v>6934</v>
      </c>
      <c r="O519" t="s">
        <v>4072</v>
      </c>
      <c r="P519" t="s">
        <v>7243</v>
      </c>
      <c r="R519" t="str">
        <f t="shared" si="16"/>
        <v>寒亭</v>
      </c>
      <c r="S519" t="str">
        <f t="shared" si="17"/>
        <v>0703</v>
      </c>
    </row>
    <row r="520" spans="1:19">
      <c r="A520" t="s">
        <v>7244</v>
      </c>
      <c r="B520" t="s">
        <v>7245</v>
      </c>
      <c r="C520" t="s">
        <v>46</v>
      </c>
      <c r="D520" t="s">
        <v>7246</v>
      </c>
      <c r="E520" t="s">
        <v>7247</v>
      </c>
      <c r="F520" t="s">
        <v>7248</v>
      </c>
      <c r="G520" t="s">
        <v>7249</v>
      </c>
      <c r="H520" t="s">
        <v>7250</v>
      </c>
      <c r="I520" t="s">
        <v>2364</v>
      </c>
      <c r="J520" t="s">
        <v>6547</v>
      </c>
      <c r="K520" t="s">
        <v>6548</v>
      </c>
      <c r="L520" t="s">
        <v>110</v>
      </c>
      <c r="M520" t="s">
        <v>2381</v>
      </c>
      <c r="N520" t="s">
        <v>2340</v>
      </c>
      <c r="O520" t="s">
        <v>6549</v>
      </c>
      <c r="P520" t="s">
        <v>7251</v>
      </c>
      <c r="Q520" t="s">
        <v>7252</v>
      </c>
      <c r="R520" t="str">
        <f t="shared" si="16"/>
        <v>高密</v>
      </c>
      <c r="S520" t="str">
        <f t="shared" si="17"/>
        <v>0703</v>
      </c>
    </row>
    <row r="521" spans="1:19">
      <c r="A521" t="s">
        <v>7253</v>
      </c>
      <c r="B521" t="s">
        <v>7254</v>
      </c>
      <c r="C521" t="s">
        <v>46</v>
      </c>
      <c r="D521" t="s">
        <v>7255</v>
      </c>
      <c r="E521" t="s">
        <v>2499</v>
      </c>
      <c r="F521" t="s">
        <v>7256</v>
      </c>
      <c r="G521" t="s">
        <v>7257</v>
      </c>
      <c r="H521" t="s">
        <v>7258</v>
      </c>
      <c r="I521" t="s">
        <v>3376</v>
      </c>
      <c r="J521" t="s">
        <v>7259</v>
      </c>
      <c r="K521" t="s">
        <v>7260</v>
      </c>
      <c r="L521" t="s">
        <v>67</v>
      </c>
      <c r="M521" t="s">
        <v>3706</v>
      </c>
      <c r="O521" t="s">
        <v>4776</v>
      </c>
      <c r="P521" t="s">
        <v>7261</v>
      </c>
      <c r="Q521" t="s">
        <v>7262</v>
      </c>
      <c r="R521" t="str">
        <f t="shared" si="16"/>
        <v>昌邑</v>
      </c>
      <c r="S521" t="str">
        <f t="shared" si="17"/>
        <v>0703</v>
      </c>
    </row>
    <row r="522" spans="1:19">
      <c r="A522" t="s">
        <v>7263</v>
      </c>
      <c r="B522" t="s">
        <v>7264</v>
      </c>
      <c r="C522" t="s">
        <v>46</v>
      </c>
      <c r="D522" t="s">
        <v>7265</v>
      </c>
      <c r="E522" t="s">
        <v>7266</v>
      </c>
      <c r="F522" t="s">
        <v>7267</v>
      </c>
      <c r="G522" t="s">
        <v>7268</v>
      </c>
      <c r="H522" t="s">
        <v>7269</v>
      </c>
      <c r="I522" t="s">
        <v>7270</v>
      </c>
      <c r="J522" t="s">
        <v>4437</v>
      </c>
      <c r="K522" t="s">
        <v>4438</v>
      </c>
      <c r="N522" t="s">
        <v>3907</v>
      </c>
      <c r="O522" t="s">
        <v>4440</v>
      </c>
      <c r="R522" t="str">
        <f t="shared" si="16"/>
        <v/>
      </c>
      <c r="S522" t="str">
        <f t="shared" si="17"/>
        <v>0703</v>
      </c>
    </row>
    <row r="523" spans="1:19">
      <c r="A523" t="s">
        <v>7271</v>
      </c>
      <c r="B523" t="s">
        <v>7272</v>
      </c>
      <c r="C523" t="s">
        <v>46</v>
      </c>
      <c r="D523" t="s">
        <v>7273</v>
      </c>
      <c r="E523" t="s">
        <v>5743</v>
      </c>
      <c r="F523" t="s">
        <v>7274</v>
      </c>
      <c r="G523" t="s">
        <v>7275</v>
      </c>
      <c r="H523" t="s">
        <v>7276</v>
      </c>
      <c r="I523" t="s">
        <v>2645</v>
      </c>
      <c r="J523" t="s">
        <v>7277</v>
      </c>
      <c r="K523" t="s">
        <v>7278</v>
      </c>
      <c r="L523" t="s">
        <v>47</v>
      </c>
      <c r="M523" t="s">
        <v>4266</v>
      </c>
      <c r="N523" t="s">
        <v>2674</v>
      </c>
      <c r="O523" t="s">
        <v>7279</v>
      </c>
      <c r="P523" t="s">
        <v>7280</v>
      </c>
      <c r="R523" t="str">
        <f t="shared" si="16"/>
        <v>诸城</v>
      </c>
      <c r="S523" t="str">
        <f t="shared" si="17"/>
        <v>0703</v>
      </c>
    </row>
    <row r="524" spans="1:19">
      <c r="A524" t="s">
        <v>7281</v>
      </c>
      <c r="B524" t="s">
        <v>7282</v>
      </c>
      <c r="C524" t="s">
        <v>46</v>
      </c>
      <c r="D524" t="s">
        <v>7283</v>
      </c>
      <c r="E524" t="s">
        <v>2499</v>
      </c>
      <c r="F524" t="s">
        <v>7284</v>
      </c>
      <c r="G524" t="s">
        <v>7285</v>
      </c>
      <c r="H524" t="s">
        <v>7286</v>
      </c>
      <c r="I524" t="s">
        <v>2350</v>
      </c>
      <c r="J524" t="s">
        <v>2504</v>
      </c>
      <c r="K524" t="s">
        <v>2505</v>
      </c>
      <c r="L524" t="s">
        <v>146</v>
      </c>
      <c r="M524" t="s">
        <v>2420</v>
      </c>
      <c r="N524" t="s">
        <v>2421</v>
      </c>
      <c r="O524" t="s">
        <v>2506</v>
      </c>
      <c r="P524" t="s">
        <v>7287</v>
      </c>
      <c r="Q524" t="s">
        <v>7288</v>
      </c>
      <c r="R524" t="str">
        <f t="shared" si="16"/>
        <v>临朐</v>
      </c>
      <c r="S524" t="str">
        <f t="shared" si="17"/>
        <v>0703</v>
      </c>
    </row>
    <row r="525" spans="1:19">
      <c r="A525" t="s">
        <v>7289</v>
      </c>
      <c r="B525" t="s">
        <v>7290</v>
      </c>
      <c r="C525" t="s">
        <v>46</v>
      </c>
      <c r="D525" t="s">
        <v>7291</v>
      </c>
      <c r="E525" t="s">
        <v>7292</v>
      </c>
      <c r="F525" t="s">
        <v>7293</v>
      </c>
      <c r="G525" t="s">
        <v>7294</v>
      </c>
      <c r="H525" t="s">
        <v>7295</v>
      </c>
      <c r="I525" t="s">
        <v>2378</v>
      </c>
      <c r="J525" t="s">
        <v>2561</v>
      </c>
      <c r="K525" t="s">
        <v>2562</v>
      </c>
      <c r="L525" t="s">
        <v>57</v>
      </c>
      <c r="M525" t="s">
        <v>2563</v>
      </c>
      <c r="N525" t="s">
        <v>2421</v>
      </c>
      <c r="O525" t="s">
        <v>2565</v>
      </c>
      <c r="P525" t="s">
        <v>7296</v>
      </c>
      <c r="R525" t="str">
        <f t="shared" si="16"/>
        <v>安丘</v>
      </c>
      <c r="S525" t="str">
        <f t="shared" si="17"/>
        <v>0703</v>
      </c>
    </row>
    <row r="526" spans="1:19">
      <c r="A526" t="s">
        <v>7297</v>
      </c>
      <c r="B526" t="s">
        <v>7298</v>
      </c>
      <c r="C526" t="s">
        <v>46</v>
      </c>
      <c r="D526" t="s">
        <v>7299</v>
      </c>
      <c r="E526" t="s">
        <v>2499</v>
      </c>
      <c r="F526" t="s">
        <v>7300</v>
      </c>
      <c r="G526" t="s">
        <v>7301</v>
      </c>
      <c r="H526" t="s">
        <v>7302</v>
      </c>
      <c r="I526" t="s">
        <v>2350</v>
      </c>
      <c r="J526" t="s">
        <v>3188</v>
      </c>
      <c r="K526" t="s">
        <v>3189</v>
      </c>
      <c r="L526" t="s">
        <v>146</v>
      </c>
      <c r="M526" t="s">
        <v>2420</v>
      </c>
      <c r="N526" t="s">
        <v>3190</v>
      </c>
      <c r="O526" t="s">
        <v>3191</v>
      </c>
      <c r="P526" t="s">
        <v>7303</v>
      </c>
      <c r="R526" t="str">
        <f t="shared" si="16"/>
        <v>临朐</v>
      </c>
      <c r="S526" t="str">
        <f t="shared" si="17"/>
        <v>0703</v>
      </c>
    </row>
    <row r="527" spans="1:19">
      <c r="A527" t="s">
        <v>7304</v>
      </c>
      <c r="B527" t="s">
        <v>7305</v>
      </c>
      <c r="C527" t="s">
        <v>46</v>
      </c>
      <c r="D527" t="s">
        <v>7306</v>
      </c>
      <c r="E527" t="s">
        <v>2332</v>
      </c>
      <c r="F527" t="s">
        <v>7307</v>
      </c>
      <c r="G527" t="s">
        <v>7308</v>
      </c>
      <c r="H527" t="s">
        <v>7309</v>
      </c>
      <c r="I527" t="s">
        <v>3904</v>
      </c>
      <c r="J527" t="s">
        <v>6485</v>
      </c>
      <c r="K527" t="s">
        <v>6486</v>
      </c>
      <c r="L527" t="s">
        <v>128</v>
      </c>
      <c r="M527" t="s">
        <v>3653</v>
      </c>
      <c r="N527" t="s">
        <v>3907</v>
      </c>
      <c r="O527" t="s">
        <v>6487</v>
      </c>
      <c r="P527" t="s">
        <v>7310</v>
      </c>
      <c r="R527" t="str">
        <f t="shared" si="16"/>
        <v>寿光</v>
      </c>
      <c r="S527" t="str">
        <f t="shared" si="17"/>
        <v>0703</v>
      </c>
    </row>
    <row r="528" spans="1:19">
      <c r="A528" t="s">
        <v>7311</v>
      </c>
      <c r="B528" t="s">
        <v>7312</v>
      </c>
      <c r="C528" t="s">
        <v>46</v>
      </c>
      <c r="D528" t="s">
        <v>7313</v>
      </c>
      <c r="E528" t="s">
        <v>7314</v>
      </c>
      <c r="F528" t="s">
        <v>7315</v>
      </c>
      <c r="G528" t="s">
        <v>7316</v>
      </c>
      <c r="H528" t="s">
        <v>7317</v>
      </c>
      <c r="I528" t="s">
        <v>2336</v>
      </c>
      <c r="J528" t="s">
        <v>3520</v>
      </c>
      <c r="K528" t="s">
        <v>3521</v>
      </c>
      <c r="L528" t="s">
        <v>47</v>
      </c>
      <c r="M528" t="s">
        <v>3159</v>
      </c>
      <c r="O528" t="s">
        <v>3523</v>
      </c>
      <c r="P528" t="s">
        <v>7318</v>
      </c>
      <c r="Q528" t="s">
        <v>7319</v>
      </c>
      <c r="R528" t="str">
        <f t="shared" si="16"/>
        <v>诸城</v>
      </c>
      <c r="S528" t="str">
        <f t="shared" si="17"/>
        <v>0703</v>
      </c>
    </row>
    <row r="529" spans="1:19">
      <c r="A529" t="s">
        <v>7320</v>
      </c>
      <c r="B529" t="s">
        <v>7321</v>
      </c>
      <c r="C529" t="s">
        <v>46</v>
      </c>
      <c r="D529" t="s">
        <v>7322</v>
      </c>
      <c r="E529" t="s">
        <v>7323</v>
      </c>
      <c r="F529" t="s">
        <v>7324</v>
      </c>
      <c r="G529" t="s">
        <v>7325</v>
      </c>
      <c r="H529" t="s">
        <v>7326</v>
      </c>
      <c r="I529" t="s">
        <v>2336</v>
      </c>
      <c r="J529" t="s">
        <v>7327</v>
      </c>
      <c r="K529" t="s">
        <v>7328</v>
      </c>
      <c r="L529" t="s">
        <v>101</v>
      </c>
      <c r="M529" t="s">
        <v>5737</v>
      </c>
      <c r="N529" t="s">
        <v>2859</v>
      </c>
      <c r="O529" t="s">
        <v>7329</v>
      </c>
      <c r="P529" t="s">
        <v>7330</v>
      </c>
      <c r="R529" t="str">
        <f t="shared" si="16"/>
        <v>潍城</v>
      </c>
      <c r="S529" t="str">
        <f t="shared" si="17"/>
        <v>0703</v>
      </c>
    </row>
    <row r="530" spans="1:19">
      <c r="A530" t="s">
        <v>7331</v>
      </c>
      <c r="B530" t="s">
        <v>7332</v>
      </c>
      <c r="C530" t="s">
        <v>46</v>
      </c>
      <c r="D530" t="s">
        <v>7333</v>
      </c>
      <c r="E530" t="s">
        <v>2499</v>
      </c>
      <c r="F530" t="s">
        <v>7334</v>
      </c>
      <c r="G530" t="s">
        <v>7335</v>
      </c>
      <c r="H530" t="s">
        <v>7336</v>
      </c>
      <c r="I530" t="s">
        <v>2364</v>
      </c>
      <c r="J530" t="s">
        <v>7337</v>
      </c>
      <c r="K530" t="s">
        <v>7338</v>
      </c>
      <c r="L530" t="s">
        <v>128</v>
      </c>
      <c r="M530" t="s">
        <v>2890</v>
      </c>
      <c r="N530" t="s">
        <v>2340</v>
      </c>
      <c r="O530" t="s">
        <v>7339</v>
      </c>
      <c r="P530" t="s">
        <v>7340</v>
      </c>
      <c r="Q530" t="s">
        <v>7341</v>
      </c>
      <c r="R530" t="str">
        <f t="shared" si="16"/>
        <v>寿光</v>
      </c>
      <c r="S530" t="str">
        <f t="shared" si="17"/>
        <v>0703</v>
      </c>
    </row>
    <row r="531" spans="1:19">
      <c r="A531" t="s">
        <v>7342</v>
      </c>
      <c r="B531" t="s">
        <v>7343</v>
      </c>
      <c r="C531" t="s">
        <v>46</v>
      </c>
      <c r="D531" t="s">
        <v>7344</v>
      </c>
      <c r="E531" t="s">
        <v>2499</v>
      </c>
      <c r="F531" t="s">
        <v>7345</v>
      </c>
      <c r="G531" t="s">
        <v>7346</v>
      </c>
      <c r="H531" t="s">
        <v>7347</v>
      </c>
      <c r="I531" t="s">
        <v>3564</v>
      </c>
      <c r="J531" t="s">
        <v>7348</v>
      </c>
      <c r="K531" t="s">
        <v>7349</v>
      </c>
      <c r="L531" t="s">
        <v>76</v>
      </c>
      <c r="M531" t="s">
        <v>2528</v>
      </c>
      <c r="N531" t="s">
        <v>3122</v>
      </c>
      <c r="O531" t="s">
        <v>7350</v>
      </c>
      <c r="P531" t="s">
        <v>7351</v>
      </c>
      <c r="R531" t="str">
        <f t="shared" si="16"/>
        <v>奎文</v>
      </c>
      <c r="S531" t="str">
        <f t="shared" si="17"/>
        <v>0703</v>
      </c>
    </row>
    <row r="532" spans="1:19">
      <c r="A532" t="s">
        <v>7352</v>
      </c>
      <c r="B532" t="s">
        <v>7353</v>
      </c>
      <c r="C532" t="s">
        <v>46</v>
      </c>
      <c r="D532" t="s">
        <v>7354</v>
      </c>
      <c r="E532" t="s">
        <v>7355</v>
      </c>
      <c r="F532" t="s">
        <v>7356</v>
      </c>
      <c r="G532" t="s">
        <v>7357</v>
      </c>
      <c r="H532" t="s">
        <v>7358</v>
      </c>
      <c r="I532" t="s">
        <v>2350</v>
      </c>
      <c r="J532" t="s">
        <v>7015</v>
      </c>
      <c r="K532" t="s">
        <v>7016</v>
      </c>
      <c r="L532" t="s">
        <v>67</v>
      </c>
      <c r="M532" t="s">
        <v>3366</v>
      </c>
      <c r="N532" t="s">
        <v>7359</v>
      </c>
      <c r="O532" t="s">
        <v>7017</v>
      </c>
      <c r="P532" t="s">
        <v>7360</v>
      </c>
      <c r="R532" t="str">
        <f t="shared" si="16"/>
        <v>昌邑</v>
      </c>
      <c r="S532" t="str">
        <f t="shared" si="17"/>
        <v>0703</v>
      </c>
    </row>
    <row r="533" spans="1:19">
      <c r="A533" t="s">
        <v>7361</v>
      </c>
      <c r="B533" t="s">
        <v>7362</v>
      </c>
      <c r="C533" t="s">
        <v>46</v>
      </c>
      <c r="D533" t="s">
        <v>7363</v>
      </c>
      <c r="E533" t="s">
        <v>7364</v>
      </c>
      <c r="F533" t="s">
        <v>7365</v>
      </c>
      <c r="G533" t="s">
        <v>7366</v>
      </c>
      <c r="H533" t="s">
        <v>7367</v>
      </c>
      <c r="I533" t="s">
        <v>2350</v>
      </c>
      <c r="J533" t="s">
        <v>7368</v>
      </c>
      <c r="K533" t="s">
        <v>7369</v>
      </c>
      <c r="L533" t="s">
        <v>110</v>
      </c>
      <c r="M533" t="s">
        <v>2575</v>
      </c>
      <c r="N533" t="s">
        <v>2602</v>
      </c>
      <c r="O533" t="s">
        <v>7370</v>
      </c>
      <c r="P533" t="s">
        <v>7371</v>
      </c>
      <c r="Q533" t="s">
        <v>7372</v>
      </c>
      <c r="R533" t="str">
        <f t="shared" si="16"/>
        <v>高密</v>
      </c>
      <c r="S533" t="str">
        <f t="shared" si="17"/>
        <v>0703</v>
      </c>
    </row>
    <row r="534" spans="1:19">
      <c r="A534" t="s">
        <v>7373</v>
      </c>
      <c r="B534" t="s">
        <v>7374</v>
      </c>
      <c r="C534" t="s">
        <v>46</v>
      </c>
      <c r="D534" t="s">
        <v>7375</v>
      </c>
      <c r="E534" t="s">
        <v>2499</v>
      </c>
      <c r="F534" t="s">
        <v>7376</v>
      </c>
      <c r="G534" t="s">
        <v>7377</v>
      </c>
      <c r="H534" t="s">
        <v>7378</v>
      </c>
      <c r="I534" t="s">
        <v>2364</v>
      </c>
      <c r="J534" t="s">
        <v>3425</v>
      </c>
      <c r="K534" t="s">
        <v>3426</v>
      </c>
      <c r="L534" t="s">
        <v>137</v>
      </c>
      <c r="M534" t="s">
        <v>2395</v>
      </c>
      <c r="N534" t="s">
        <v>2421</v>
      </c>
      <c r="O534" t="s">
        <v>3427</v>
      </c>
      <c r="P534" t="s">
        <v>7379</v>
      </c>
      <c r="Q534" t="s">
        <v>7380</v>
      </c>
      <c r="R534" t="str">
        <f t="shared" si="16"/>
        <v>青州</v>
      </c>
      <c r="S534" t="str">
        <f t="shared" si="17"/>
        <v>0703</v>
      </c>
    </row>
    <row r="535" spans="1:19">
      <c r="A535" t="s">
        <v>7381</v>
      </c>
      <c r="B535" t="s">
        <v>7382</v>
      </c>
      <c r="C535" t="s">
        <v>46</v>
      </c>
      <c r="D535" t="s">
        <v>7383</v>
      </c>
      <c r="E535" t="s">
        <v>2360</v>
      </c>
      <c r="F535" t="s">
        <v>7384</v>
      </c>
      <c r="G535" t="s">
        <v>7385</v>
      </c>
      <c r="H535" t="s">
        <v>7386</v>
      </c>
      <c r="I535" t="s">
        <v>2378</v>
      </c>
      <c r="J535" t="s">
        <v>7387</v>
      </c>
      <c r="K535" t="s">
        <v>7388</v>
      </c>
      <c r="L535" t="s">
        <v>128</v>
      </c>
      <c r="M535" t="s">
        <v>5602</v>
      </c>
      <c r="O535" t="s">
        <v>7389</v>
      </c>
      <c r="P535" t="s">
        <v>7390</v>
      </c>
      <c r="R535" t="str">
        <f t="shared" si="16"/>
        <v>寿光</v>
      </c>
      <c r="S535" t="str">
        <f t="shared" si="17"/>
        <v>0703</v>
      </c>
    </row>
    <row r="536" spans="1:19">
      <c r="A536" t="s">
        <v>7391</v>
      </c>
      <c r="B536" t="s">
        <v>7392</v>
      </c>
      <c r="C536" t="s">
        <v>46</v>
      </c>
      <c r="D536" t="s">
        <v>7393</v>
      </c>
      <c r="E536" t="s">
        <v>7394</v>
      </c>
      <c r="F536" t="s">
        <v>7395</v>
      </c>
      <c r="G536" t="s">
        <v>7396</v>
      </c>
      <c r="H536" t="s">
        <v>7397</v>
      </c>
      <c r="I536" t="s">
        <v>2645</v>
      </c>
      <c r="J536" t="s">
        <v>7398</v>
      </c>
      <c r="K536" t="s">
        <v>7399</v>
      </c>
      <c r="L536" t="s">
        <v>110</v>
      </c>
      <c r="M536" t="s">
        <v>4059</v>
      </c>
      <c r="N536" t="s">
        <v>4255</v>
      </c>
      <c r="O536" t="s">
        <v>7400</v>
      </c>
      <c r="P536" t="s">
        <v>7401</v>
      </c>
      <c r="R536" t="str">
        <f t="shared" si="16"/>
        <v>高密</v>
      </c>
      <c r="S536" t="str">
        <f t="shared" si="17"/>
        <v>0703</v>
      </c>
    </row>
    <row r="537" spans="1:19">
      <c r="A537" t="s">
        <v>7402</v>
      </c>
      <c r="B537" t="s">
        <v>7403</v>
      </c>
      <c r="C537" t="s">
        <v>46</v>
      </c>
      <c r="D537" t="s">
        <v>7404</v>
      </c>
      <c r="E537" t="s">
        <v>2499</v>
      </c>
      <c r="F537" t="s">
        <v>7405</v>
      </c>
      <c r="G537" t="s">
        <v>7406</v>
      </c>
      <c r="H537" t="s">
        <v>7407</v>
      </c>
      <c r="I537" t="s">
        <v>2350</v>
      </c>
      <c r="J537" t="s">
        <v>7408</v>
      </c>
      <c r="K537" t="s">
        <v>7409</v>
      </c>
      <c r="L537" t="s">
        <v>146</v>
      </c>
      <c r="M537" t="s">
        <v>5188</v>
      </c>
      <c r="N537" t="s">
        <v>2649</v>
      </c>
      <c r="O537" t="s">
        <v>7410</v>
      </c>
      <c r="P537" t="s">
        <v>7411</v>
      </c>
      <c r="R537" t="str">
        <f t="shared" si="16"/>
        <v>临朐</v>
      </c>
      <c r="S537" t="str">
        <f t="shared" si="17"/>
        <v>0703</v>
      </c>
    </row>
    <row r="538" spans="1:19">
      <c r="A538" t="s">
        <v>7412</v>
      </c>
      <c r="B538" t="s">
        <v>2774</v>
      </c>
      <c r="C538" t="s">
        <v>46</v>
      </c>
      <c r="D538" t="s">
        <v>7413</v>
      </c>
      <c r="E538" t="s">
        <v>2332</v>
      </c>
      <c r="F538" t="s">
        <v>7414</v>
      </c>
      <c r="G538" t="s">
        <v>7415</v>
      </c>
      <c r="H538" t="s">
        <v>7416</v>
      </c>
      <c r="I538" t="s">
        <v>2336</v>
      </c>
      <c r="J538" t="s">
        <v>2900</v>
      </c>
      <c r="K538" t="s">
        <v>2901</v>
      </c>
      <c r="L538" t="s">
        <v>110</v>
      </c>
      <c r="M538" t="s">
        <v>2575</v>
      </c>
      <c r="N538" t="s">
        <v>2859</v>
      </c>
      <c r="O538" t="s">
        <v>2902</v>
      </c>
      <c r="R538" t="str">
        <f t="shared" si="16"/>
        <v>高密</v>
      </c>
      <c r="S538" t="str">
        <f t="shared" si="17"/>
        <v>0703</v>
      </c>
    </row>
    <row r="539" spans="1:19">
      <c r="A539" t="s">
        <v>7417</v>
      </c>
      <c r="B539" t="s">
        <v>7418</v>
      </c>
      <c r="C539" t="s">
        <v>46</v>
      </c>
      <c r="D539" t="s">
        <v>7419</v>
      </c>
      <c r="E539" t="s">
        <v>2499</v>
      </c>
      <c r="F539" t="s">
        <v>7420</v>
      </c>
      <c r="G539" t="s">
        <v>7421</v>
      </c>
      <c r="H539" t="s">
        <v>7422</v>
      </c>
      <c r="I539" t="s">
        <v>2350</v>
      </c>
      <c r="J539" t="s">
        <v>2847</v>
      </c>
      <c r="K539" t="s">
        <v>2848</v>
      </c>
      <c r="L539" t="s">
        <v>110</v>
      </c>
      <c r="M539" t="s">
        <v>2849</v>
      </c>
      <c r="N539" t="s">
        <v>2816</v>
      </c>
      <c r="O539" t="s">
        <v>2850</v>
      </c>
      <c r="P539" t="s">
        <v>7423</v>
      </c>
      <c r="R539" t="str">
        <f t="shared" si="16"/>
        <v>高密</v>
      </c>
      <c r="S539" t="str">
        <f t="shared" si="17"/>
        <v>0703</v>
      </c>
    </row>
    <row r="540" spans="1:19">
      <c r="A540" t="s">
        <v>7424</v>
      </c>
      <c r="B540" t="s">
        <v>7425</v>
      </c>
      <c r="C540" t="s">
        <v>46</v>
      </c>
      <c r="D540" t="s">
        <v>7426</v>
      </c>
      <c r="E540" t="s">
        <v>2360</v>
      </c>
      <c r="F540" t="s">
        <v>7427</v>
      </c>
      <c r="G540" t="s">
        <v>7428</v>
      </c>
      <c r="H540" t="s">
        <v>7429</v>
      </c>
      <c r="I540" t="s">
        <v>2503</v>
      </c>
      <c r="J540" t="s">
        <v>4253</v>
      </c>
      <c r="K540" t="s">
        <v>4254</v>
      </c>
      <c r="L540" t="s">
        <v>57</v>
      </c>
      <c r="M540" t="s">
        <v>2492</v>
      </c>
      <c r="N540" t="s">
        <v>4563</v>
      </c>
      <c r="O540" t="s">
        <v>4256</v>
      </c>
      <c r="P540" t="s">
        <v>7430</v>
      </c>
      <c r="R540" t="str">
        <f t="shared" si="16"/>
        <v>安丘</v>
      </c>
      <c r="S540" t="str">
        <f t="shared" si="17"/>
        <v>0703</v>
      </c>
    </row>
    <row r="541" spans="1:19">
      <c r="A541" t="s">
        <v>7431</v>
      </c>
      <c r="B541" t="s">
        <v>7432</v>
      </c>
      <c r="C541" t="s">
        <v>46</v>
      </c>
      <c r="D541" t="s">
        <v>7433</v>
      </c>
      <c r="E541" t="s">
        <v>2360</v>
      </c>
      <c r="F541" t="s">
        <v>7434</v>
      </c>
      <c r="G541" t="s">
        <v>7435</v>
      </c>
      <c r="H541" t="s">
        <v>7436</v>
      </c>
      <c r="I541" t="s">
        <v>2378</v>
      </c>
      <c r="J541" t="s">
        <v>4792</v>
      </c>
      <c r="K541" t="s">
        <v>4793</v>
      </c>
      <c r="L541" t="s">
        <v>57</v>
      </c>
      <c r="M541" t="s">
        <v>2433</v>
      </c>
      <c r="N541" t="s">
        <v>2564</v>
      </c>
      <c r="O541" t="s">
        <v>4794</v>
      </c>
      <c r="P541" t="s">
        <v>7437</v>
      </c>
      <c r="Q541" t="s">
        <v>7438</v>
      </c>
      <c r="R541" t="str">
        <f t="shared" si="16"/>
        <v>安丘</v>
      </c>
      <c r="S541" t="str">
        <f t="shared" si="17"/>
        <v>0703</v>
      </c>
    </row>
    <row r="542" spans="1:19">
      <c r="A542" t="s">
        <v>7439</v>
      </c>
      <c r="B542" t="s">
        <v>7440</v>
      </c>
      <c r="C542" t="s">
        <v>46</v>
      </c>
      <c r="D542" t="s">
        <v>7441</v>
      </c>
      <c r="E542" t="s">
        <v>7442</v>
      </c>
      <c r="F542" t="s">
        <v>7443</v>
      </c>
      <c r="G542" t="s">
        <v>7444</v>
      </c>
      <c r="H542" t="s">
        <v>7445</v>
      </c>
      <c r="I542" t="s">
        <v>2350</v>
      </c>
      <c r="J542" t="s">
        <v>4437</v>
      </c>
      <c r="K542" t="s">
        <v>4438</v>
      </c>
      <c r="L542" t="s">
        <v>76</v>
      </c>
      <c r="N542" t="s">
        <v>7446</v>
      </c>
      <c r="O542" t="s">
        <v>4440</v>
      </c>
      <c r="R542" t="str">
        <f t="shared" si="16"/>
        <v>奎文</v>
      </c>
      <c r="S542" t="str">
        <f t="shared" si="17"/>
        <v>0703</v>
      </c>
    </row>
    <row r="543" spans="1:19">
      <c r="A543" t="s">
        <v>7447</v>
      </c>
      <c r="B543" t="s">
        <v>7448</v>
      </c>
      <c r="C543" t="s">
        <v>46</v>
      </c>
      <c r="D543" t="s">
        <v>7449</v>
      </c>
      <c r="E543" t="s">
        <v>2360</v>
      </c>
      <c r="F543" t="s">
        <v>7450</v>
      </c>
      <c r="G543" t="s">
        <v>7451</v>
      </c>
      <c r="H543" t="s">
        <v>7452</v>
      </c>
      <c r="I543" t="s">
        <v>2645</v>
      </c>
      <c r="J543" t="s">
        <v>4938</v>
      </c>
      <c r="K543" t="s">
        <v>4939</v>
      </c>
      <c r="L543" t="s">
        <v>128</v>
      </c>
      <c r="M543" t="s">
        <v>2720</v>
      </c>
      <c r="N543" t="s">
        <v>2816</v>
      </c>
      <c r="O543" t="s">
        <v>4940</v>
      </c>
      <c r="P543" t="s">
        <v>7453</v>
      </c>
      <c r="R543" t="str">
        <f t="shared" si="16"/>
        <v>寿光</v>
      </c>
      <c r="S543" t="str">
        <f t="shared" si="17"/>
        <v>0703</v>
      </c>
    </row>
    <row r="544" spans="1:19">
      <c r="A544" t="s">
        <v>7454</v>
      </c>
      <c r="B544" t="s">
        <v>7455</v>
      </c>
      <c r="C544" t="s">
        <v>46</v>
      </c>
      <c r="D544" t="s">
        <v>7456</v>
      </c>
      <c r="E544" t="s">
        <v>2346</v>
      </c>
      <c r="F544" t="s">
        <v>7457</v>
      </c>
      <c r="G544" t="s">
        <v>7458</v>
      </c>
      <c r="H544" t="s">
        <v>7459</v>
      </c>
      <c r="I544" t="s">
        <v>2350</v>
      </c>
      <c r="J544" t="s">
        <v>4141</v>
      </c>
      <c r="K544" t="s">
        <v>4142</v>
      </c>
      <c r="L544" t="s">
        <v>137</v>
      </c>
      <c r="M544" t="s">
        <v>2339</v>
      </c>
      <c r="N544" t="s">
        <v>2480</v>
      </c>
      <c r="O544" t="s">
        <v>4143</v>
      </c>
      <c r="P544" t="s">
        <v>7460</v>
      </c>
      <c r="Q544" t="s">
        <v>7461</v>
      </c>
      <c r="R544" t="str">
        <f t="shared" si="16"/>
        <v>青州</v>
      </c>
      <c r="S544" t="str">
        <f t="shared" si="17"/>
        <v>0703</v>
      </c>
    </row>
    <row r="545" spans="1:19">
      <c r="A545" t="s">
        <v>7462</v>
      </c>
      <c r="B545" t="s">
        <v>7463</v>
      </c>
      <c r="C545" t="s">
        <v>46</v>
      </c>
      <c r="D545" t="s">
        <v>7464</v>
      </c>
      <c r="E545" t="s">
        <v>2360</v>
      </c>
      <c r="F545" t="s">
        <v>7465</v>
      </c>
      <c r="G545" t="s">
        <v>7466</v>
      </c>
      <c r="H545" t="s">
        <v>7467</v>
      </c>
      <c r="I545" t="s">
        <v>2350</v>
      </c>
      <c r="J545" t="s">
        <v>3552</v>
      </c>
      <c r="K545" t="s">
        <v>3553</v>
      </c>
      <c r="L545" t="s">
        <v>101</v>
      </c>
      <c r="M545" t="s">
        <v>2982</v>
      </c>
      <c r="N545" t="s">
        <v>2816</v>
      </c>
      <c r="O545" t="s">
        <v>3555</v>
      </c>
      <c r="P545" t="s">
        <v>7468</v>
      </c>
      <c r="Q545" t="s">
        <v>7469</v>
      </c>
      <c r="R545" t="str">
        <f t="shared" si="16"/>
        <v>潍城</v>
      </c>
      <c r="S545" t="str">
        <f t="shared" si="17"/>
        <v>0703</v>
      </c>
    </row>
    <row r="546" spans="1:19">
      <c r="A546" t="s">
        <v>7470</v>
      </c>
      <c r="B546" t="s">
        <v>7471</v>
      </c>
      <c r="C546" t="s">
        <v>46</v>
      </c>
      <c r="D546" t="s">
        <v>7472</v>
      </c>
      <c r="E546" t="s">
        <v>2499</v>
      </c>
      <c r="F546" t="s">
        <v>7473</v>
      </c>
      <c r="G546" t="s">
        <v>7474</v>
      </c>
      <c r="H546" t="s">
        <v>7475</v>
      </c>
      <c r="I546" t="s">
        <v>2350</v>
      </c>
      <c r="J546" t="s">
        <v>7408</v>
      </c>
      <c r="K546" t="s">
        <v>7409</v>
      </c>
      <c r="L546" t="s">
        <v>146</v>
      </c>
      <c r="M546" t="s">
        <v>5188</v>
      </c>
      <c r="O546" t="s">
        <v>7410</v>
      </c>
      <c r="P546" t="s">
        <v>7476</v>
      </c>
      <c r="R546" t="str">
        <f t="shared" si="16"/>
        <v>临朐</v>
      </c>
      <c r="S546" t="str">
        <f t="shared" si="17"/>
        <v>0703</v>
      </c>
    </row>
    <row r="547" spans="1:19">
      <c r="A547" t="s">
        <v>7477</v>
      </c>
      <c r="B547" t="s">
        <v>7478</v>
      </c>
      <c r="C547" t="s">
        <v>46</v>
      </c>
      <c r="D547" t="s">
        <v>7479</v>
      </c>
      <c r="E547" t="s">
        <v>2332</v>
      </c>
      <c r="F547" t="s">
        <v>7480</v>
      </c>
      <c r="G547" t="s">
        <v>7481</v>
      </c>
      <c r="H547" t="s">
        <v>7482</v>
      </c>
      <c r="I547" t="s">
        <v>2336</v>
      </c>
      <c r="J547" t="s">
        <v>6823</v>
      </c>
      <c r="K547" t="s">
        <v>6824</v>
      </c>
      <c r="L547" t="s">
        <v>137</v>
      </c>
      <c r="M547" t="s">
        <v>5175</v>
      </c>
      <c r="N547" t="s">
        <v>2354</v>
      </c>
      <c r="O547" t="s">
        <v>6825</v>
      </c>
      <c r="P547" t="s">
        <v>7483</v>
      </c>
      <c r="Q547" t="s">
        <v>7484</v>
      </c>
      <c r="R547" t="str">
        <f t="shared" si="16"/>
        <v>青州</v>
      </c>
      <c r="S547" t="str">
        <f t="shared" si="17"/>
        <v>0703</v>
      </c>
    </row>
    <row r="548" spans="1:19">
      <c r="A548" t="s">
        <v>7485</v>
      </c>
      <c r="B548" t="s">
        <v>7486</v>
      </c>
      <c r="C548" t="s">
        <v>46</v>
      </c>
      <c r="D548" t="s">
        <v>7487</v>
      </c>
      <c r="E548" t="s">
        <v>2499</v>
      </c>
      <c r="F548" t="s">
        <v>7488</v>
      </c>
      <c r="G548" t="s">
        <v>7489</v>
      </c>
      <c r="H548" t="s">
        <v>7490</v>
      </c>
      <c r="I548" t="s">
        <v>3969</v>
      </c>
      <c r="J548" t="s">
        <v>7491</v>
      </c>
      <c r="K548" t="s">
        <v>7492</v>
      </c>
      <c r="L548" t="s">
        <v>137</v>
      </c>
      <c r="M548" t="s">
        <v>3729</v>
      </c>
      <c r="N548" t="s">
        <v>7493</v>
      </c>
      <c r="O548" t="s">
        <v>7494</v>
      </c>
      <c r="P548" t="s">
        <v>7495</v>
      </c>
      <c r="Q548" t="s">
        <v>7496</v>
      </c>
      <c r="R548" t="str">
        <f t="shared" si="16"/>
        <v>青州</v>
      </c>
      <c r="S548" t="str">
        <f t="shared" si="17"/>
        <v>0703</v>
      </c>
    </row>
    <row r="549" spans="1:19">
      <c r="A549" t="s">
        <v>7497</v>
      </c>
      <c r="B549" t="s">
        <v>7498</v>
      </c>
      <c r="C549" t="s">
        <v>46</v>
      </c>
      <c r="D549" t="s">
        <v>7499</v>
      </c>
      <c r="E549" t="s">
        <v>2332</v>
      </c>
      <c r="F549" t="s">
        <v>7500</v>
      </c>
      <c r="G549" t="s">
        <v>7501</v>
      </c>
      <c r="H549" t="s">
        <v>7502</v>
      </c>
      <c r="I549" t="s">
        <v>2336</v>
      </c>
      <c r="J549" t="s">
        <v>2526</v>
      </c>
      <c r="K549" t="s">
        <v>7503</v>
      </c>
      <c r="L549" t="s">
        <v>187</v>
      </c>
      <c r="M549" t="s">
        <v>3773</v>
      </c>
      <c r="N549" t="s">
        <v>2421</v>
      </c>
      <c r="O549" t="s">
        <v>7504</v>
      </c>
      <c r="P549" t="s">
        <v>7505</v>
      </c>
      <c r="Q549" t="s">
        <v>7506</v>
      </c>
      <c r="R549" t="str">
        <f t="shared" si="16"/>
        <v>坊子</v>
      </c>
      <c r="S549" t="str">
        <f t="shared" si="17"/>
        <v>0703</v>
      </c>
    </row>
    <row r="550" spans="1:19">
      <c r="A550" t="s">
        <v>7507</v>
      </c>
      <c r="B550" t="s">
        <v>7508</v>
      </c>
      <c r="C550" t="s">
        <v>46</v>
      </c>
      <c r="D550" t="s">
        <v>7509</v>
      </c>
      <c r="E550" t="s">
        <v>2332</v>
      </c>
      <c r="F550" t="s">
        <v>7510</v>
      </c>
      <c r="G550" t="s">
        <v>7511</v>
      </c>
      <c r="H550" t="s">
        <v>7512</v>
      </c>
      <c r="I550" t="s">
        <v>2336</v>
      </c>
      <c r="J550" t="s">
        <v>3586</v>
      </c>
      <c r="K550" t="s">
        <v>3587</v>
      </c>
      <c r="L550" t="s">
        <v>47</v>
      </c>
      <c r="M550" t="s">
        <v>3159</v>
      </c>
      <c r="N550" t="s">
        <v>2859</v>
      </c>
      <c r="O550" t="s">
        <v>3588</v>
      </c>
      <c r="P550" t="s">
        <v>7513</v>
      </c>
      <c r="Q550" t="s">
        <v>7514</v>
      </c>
      <c r="R550" t="str">
        <f t="shared" si="16"/>
        <v>诸城</v>
      </c>
      <c r="S550" t="str">
        <f t="shared" si="17"/>
        <v>0703</v>
      </c>
    </row>
    <row r="551" spans="1:19">
      <c r="A551" t="s">
        <v>7515</v>
      </c>
      <c r="B551" t="s">
        <v>7516</v>
      </c>
      <c r="C551" t="s">
        <v>46</v>
      </c>
      <c r="D551" t="s">
        <v>7517</v>
      </c>
      <c r="E551" t="s">
        <v>2360</v>
      </c>
      <c r="F551" t="s">
        <v>7518</v>
      </c>
      <c r="G551" t="s">
        <v>7519</v>
      </c>
      <c r="H551" t="s">
        <v>7520</v>
      </c>
      <c r="I551" t="s">
        <v>2364</v>
      </c>
      <c r="J551" t="s">
        <v>3552</v>
      </c>
      <c r="K551" t="s">
        <v>3553</v>
      </c>
      <c r="L551" t="s">
        <v>101</v>
      </c>
      <c r="M551" t="s">
        <v>2982</v>
      </c>
      <c r="N551" t="s">
        <v>2382</v>
      </c>
      <c r="O551" t="s">
        <v>3555</v>
      </c>
      <c r="P551" t="s">
        <v>7521</v>
      </c>
      <c r="Q551" t="s">
        <v>7522</v>
      </c>
      <c r="R551" t="str">
        <f t="shared" si="16"/>
        <v>潍城</v>
      </c>
      <c r="S551" t="str">
        <f t="shared" si="17"/>
        <v>0703</v>
      </c>
    </row>
    <row r="552" spans="1:19">
      <c r="A552" t="s">
        <v>7523</v>
      </c>
      <c r="B552" t="s">
        <v>7524</v>
      </c>
      <c r="C552" t="s">
        <v>46</v>
      </c>
      <c r="D552" t="s">
        <v>7525</v>
      </c>
      <c r="E552" t="s">
        <v>2346</v>
      </c>
      <c r="F552" t="s">
        <v>7526</v>
      </c>
      <c r="G552" t="s">
        <v>7527</v>
      </c>
      <c r="H552" t="s">
        <v>7528</v>
      </c>
      <c r="I552" t="s">
        <v>2378</v>
      </c>
      <c r="J552" t="s">
        <v>3200</v>
      </c>
      <c r="K552" t="s">
        <v>3201</v>
      </c>
      <c r="L552" t="s">
        <v>76</v>
      </c>
      <c r="M552" t="s">
        <v>2528</v>
      </c>
      <c r="N552" t="s">
        <v>2421</v>
      </c>
      <c r="O552" t="s">
        <v>3202</v>
      </c>
      <c r="P552" t="s">
        <v>7529</v>
      </c>
      <c r="R552" t="str">
        <f t="shared" si="16"/>
        <v>奎文</v>
      </c>
      <c r="S552" t="str">
        <f t="shared" si="17"/>
        <v>0703</v>
      </c>
    </row>
    <row r="553" spans="1:19">
      <c r="A553" t="s">
        <v>7530</v>
      </c>
      <c r="B553" t="s">
        <v>7531</v>
      </c>
      <c r="C553" t="s">
        <v>46</v>
      </c>
      <c r="D553" t="s">
        <v>7532</v>
      </c>
      <c r="E553" t="s">
        <v>7533</v>
      </c>
      <c r="F553" t="s">
        <v>7534</v>
      </c>
      <c r="G553" t="s">
        <v>7535</v>
      </c>
      <c r="H553" t="s">
        <v>7536</v>
      </c>
      <c r="I553" t="s">
        <v>7537</v>
      </c>
      <c r="J553" t="s">
        <v>3337</v>
      </c>
      <c r="K553" t="s">
        <v>3338</v>
      </c>
      <c r="L553" t="s">
        <v>76</v>
      </c>
      <c r="M553" t="s">
        <v>2408</v>
      </c>
      <c r="N553" t="s">
        <v>7538</v>
      </c>
      <c r="O553" t="s">
        <v>3340</v>
      </c>
      <c r="P553" t="s">
        <v>7539</v>
      </c>
      <c r="R553" t="str">
        <f t="shared" si="16"/>
        <v>奎文</v>
      </c>
      <c r="S553" t="str">
        <f t="shared" si="17"/>
        <v>0703</v>
      </c>
    </row>
    <row r="554" spans="1:19">
      <c r="A554" t="s">
        <v>7540</v>
      </c>
      <c r="B554" t="s">
        <v>7541</v>
      </c>
      <c r="C554" t="s">
        <v>46</v>
      </c>
      <c r="D554" t="s">
        <v>7542</v>
      </c>
      <c r="E554" t="s">
        <v>2499</v>
      </c>
      <c r="F554" t="s">
        <v>7543</v>
      </c>
      <c r="G554" t="s">
        <v>7544</v>
      </c>
      <c r="H554" t="s">
        <v>7545</v>
      </c>
      <c r="I554" t="s">
        <v>2350</v>
      </c>
      <c r="J554" t="s">
        <v>3425</v>
      </c>
      <c r="K554" t="s">
        <v>3426</v>
      </c>
      <c r="L554" t="s">
        <v>137</v>
      </c>
      <c r="M554" t="s">
        <v>2395</v>
      </c>
      <c r="O554" t="s">
        <v>3427</v>
      </c>
      <c r="P554" t="s">
        <v>7546</v>
      </c>
      <c r="R554" t="str">
        <f t="shared" si="16"/>
        <v>青州</v>
      </c>
      <c r="S554" t="str">
        <f t="shared" si="17"/>
        <v>0703</v>
      </c>
    </row>
    <row r="555" spans="1:19">
      <c r="A555" t="s">
        <v>7547</v>
      </c>
      <c r="B555" t="s">
        <v>7548</v>
      </c>
      <c r="C555" t="s">
        <v>46</v>
      </c>
      <c r="D555" t="s">
        <v>7549</v>
      </c>
      <c r="E555" t="s">
        <v>2499</v>
      </c>
      <c r="F555" t="s">
        <v>7550</v>
      </c>
      <c r="G555" t="s">
        <v>7551</v>
      </c>
      <c r="H555" t="s">
        <v>7552</v>
      </c>
      <c r="I555" t="s">
        <v>2645</v>
      </c>
      <c r="J555" t="s">
        <v>2888</v>
      </c>
      <c r="K555" t="s">
        <v>2889</v>
      </c>
      <c r="L555" t="s">
        <v>128</v>
      </c>
      <c r="M555" t="s">
        <v>2890</v>
      </c>
      <c r="N555" t="s">
        <v>2480</v>
      </c>
      <c r="O555" t="s">
        <v>2891</v>
      </c>
      <c r="P555" t="s">
        <v>7553</v>
      </c>
      <c r="Q555" t="s">
        <v>7554</v>
      </c>
      <c r="R555" t="str">
        <f t="shared" si="16"/>
        <v>寿光</v>
      </c>
      <c r="S555" t="str">
        <f t="shared" si="17"/>
        <v>0703</v>
      </c>
    </row>
    <row r="556" spans="1:19">
      <c r="A556" t="s">
        <v>7555</v>
      </c>
      <c r="B556" t="s">
        <v>7556</v>
      </c>
      <c r="C556" t="s">
        <v>46</v>
      </c>
      <c r="D556" t="s">
        <v>7557</v>
      </c>
      <c r="E556" t="s">
        <v>2499</v>
      </c>
      <c r="F556" t="s">
        <v>7558</v>
      </c>
      <c r="G556" t="s">
        <v>7559</v>
      </c>
      <c r="H556" t="s">
        <v>7560</v>
      </c>
      <c r="I556" t="s">
        <v>2645</v>
      </c>
      <c r="J556" t="s">
        <v>7561</v>
      </c>
      <c r="K556" t="s">
        <v>7562</v>
      </c>
      <c r="L556" t="s">
        <v>101</v>
      </c>
      <c r="M556" t="s">
        <v>3130</v>
      </c>
      <c r="N556" t="s">
        <v>3622</v>
      </c>
      <c r="O556" t="s">
        <v>7563</v>
      </c>
      <c r="P556" t="s">
        <v>7564</v>
      </c>
      <c r="R556" t="str">
        <f t="shared" si="16"/>
        <v>潍城</v>
      </c>
      <c r="S556" t="str">
        <f t="shared" si="17"/>
        <v>0703</v>
      </c>
    </row>
    <row r="557" spans="1:19">
      <c r="A557" t="s">
        <v>7565</v>
      </c>
      <c r="B557" t="s">
        <v>7566</v>
      </c>
      <c r="C557" t="s">
        <v>46</v>
      </c>
      <c r="D557" t="s">
        <v>7567</v>
      </c>
      <c r="E557" t="s">
        <v>7568</v>
      </c>
      <c r="F557" t="s">
        <v>7569</v>
      </c>
      <c r="G557" t="s">
        <v>7570</v>
      </c>
      <c r="I557" t="s">
        <v>6307</v>
      </c>
      <c r="R557" t="str">
        <f t="shared" si="16"/>
        <v/>
      </c>
      <c r="S557" t="str">
        <f t="shared" si="17"/>
        <v>0703</v>
      </c>
    </row>
    <row r="558" spans="1:19">
      <c r="A558" t="s">
        <v>7571</v>
      </c>
      <c r="B558" t="s">
        <v>7572</v>
      </c>
      <c r="C558" t="s">
        <v>46</v>
      </c>
      <c r="D558" t="s">
        <v>7573</v>
      </c>
      <c r="E558" t="s">
        <v>7568</v>
      </c>
      <c r="F558" t="s">
        <v>7574</v>
      </c>
      <c r="G558" t="s">
        <v>7575</v>
      </c>
      <c r="H558" t="s">
        <v>7576</v>
      </c>
      <c r="I558" t="s">
        <v>2336</v>
      </c>
      <c r="J558" t="s">
        <v>2623</v>
      </c>
      <c r="K558" t="s">
        <v>2624</v>
      </c>
      <c r="L558" t="s">
        <v>137</v>
      </c>
      <c r="M558" t="s">
        <v>2625</v>
      </c>
      <c r="O558" t="s">
        <v>7154</v>
      </c>
      <c r="P558" t="s">
        <v>7577</v>
      </c>
      <c r="Q558" t="s">
        <v>7578</v>
      </c>
      <c r="R558" t="str">
        <f t="shared" si="16"/>
        <v>青州</v>
      </c>
      <c r="S558" t="str">
        <f t="shared" si="17"/>
        <v>0703</v>
      </c>
    </row>
    <row r="559" spans="1:19">
      <c r="A559" t="s">
        <v>7579</v>
      </c>
      <c r="B559" t="s">
        <v>7580</v>
      </c>
      <c r="C559" t="s">
        <v>46</v>
      </c>
      <c r="D559" t="s">
        <v>7581</v>
      </c>
      <c r="E559" t="s">
        <v>2499</v>
      </c>
      <c r="F559" t="s">
        <v>7582</v>
      </c>
      <c r="G559" t="s">
        <v>7583</v>
      </c>
      <c r="H559" t="s">
        <v>7584</v>
      </c>
      <c r="I559" t="s">
        <v>4165</v>
      </c>
      <c r="J559" t="s">
        <v>7585</v>
      </c>
      <c r="K559" t="s">
        <v>7586</v>
      </c>
      <c r="L559" t="s">
        <v>101</v>
      </c>
      <c r="M559" t="s">
        <v>5737</v>
      </c>
      <c r="N559" t="s">
        <v>2480</v>
      </c>
      <c r="O559" t="s">
        <v>7587</v>
      </c>
      <c r="P559" t="s">
        <v>7588</v>
      </c>
      <c r="R559" t="str">
        <f t="shared" si="16"/>
        <v>潍城</v>
      </c>
      <c r="S559" t="str">
        <f t="shared" si="17"/>
        <v>0703</v>
      </c>
    </row>
    <row r="560" spans="1:19">
      <c r="A560" t="s">
        <v>7589</v>
      </c>
      <c r="B560" t="s">
        <v>7590</v>
      </c>
      <c r="C560" t="s">
        <v>46</v>
      </c>
      <c r="D560" t="s">
        <v>7591</v>
      </c>
      <c r="E560" t="s">
        <v>2360</v>
      </c>
      <c r="F560" t="s">
        <v>7592</v>
      </c>
      <c r="G560" t="s">
        <v>7593</v>
      </c>
      <c r="H560" t="s">
        <v>7594</v>
      </c>
      <c r="I560" t="s">
        <v>2350</v>
      </c>
      <c r="J560" t="s">
        <v>6131</v>
      </c>
      <c r="K560" t="s">
        <v>6132</v>
      </c>
      <c r="L560" t="s">
        <v>57</v>
      </c>
      <c r="M560" t="s">
        <v>2552</v>
      </c>
      <c r="N560" t="s">
        <v>2674</v>
      </c>
      <c r="O560" t="s">
        <v>6133</v>
      </c>
      <c r="P560" t="s">
        <v>7595</v>
      </c>
      <c r="Q560" t="s">
        <v>7596</v>
      </c>
      <c r="R560" t="str">
        <f t="shared" si="16"/>
        <v>安丘</v>
      </c>
      <c r="S560" t="str">
        <f t="shared" si="17"/>
        <v>0703</v>
      </c>
    </row>
    <row r="561" spans="1:19">
      <c r="A561" t="s">
        <v>7597</v>
      </c>
      <c r="B561" t="s">
        <v>7598</v>
      </c>
      <c r="C561" t="s">
        <v>46</v>
      </c>
      <c r="D561" t="s">
        <v>7599</v>
      </c>
      <c r="E561" t="s">
        <v>7292</v>
      </c>
      <c r="F561" t="s">
        <v>7600</v>
      </c>
      <c r="G561" t="s">
        <v>7601</v>
      </c>
      <c r="H561" t="s">
        <v>7602</v>
      </c>
      <c r="I561" t="s">
        <v>2645</v>
      </c>
      <c r="J561" t="s">
        <v>7603</v>
      </c>
      <c r="K561" t="s">
        <v>7604</v>
      </c>
      <c r="L561" t="s">
        <v>76</v>
      </c>
      <c r="M561" t="s">
        <v>2516</v>
      </c>
      <c r="N561" t="s">
        <v>3307</v>
      </c>
      <c r="O561" t="s">
        <v>7605</v>
      </c>
      <c r="P561" t="s">
        <v>7606</v>
      </c>
      <c r="R561" t="str">
        <f t="shared" si="16"/>
        <v>奎文</v>
      </c>
      <c r="S561" t="str">
        <f t="shared" si="17"/>
        <v>0703</v>
      </c>
    </row>
    <row r="562" spans="1:19">
      <c r="A562" t="s">
        <v>7607</v>
      </c>
      <c r="B562" t="s">
        <v>7608</v>
      </c>
      <c r="C562" t="s">
        <v>46</v>
      </c>
      <c r="D562" t="s">
        <v>7609</v>
      </c>
      <c r="E562" t="s">
        <v>2499</v>
      </c>
      <c r="F562" t="s">
        <v>7610</v>
      </c>
      <c r="G562" t="s">
        <v>7611</v>
      </c>
      <c r="H562" t="s">
        <v>7612</v>
      </c>
      <c r="I562" t="s">
        <v>2350</v>
      </c>
      <c r="J562" t="s">
        <v>7387</v>
      </c>
      <c r="K562" t="s">
        <v>7388</v>
      </c>
      <c r="L562" t="s">
        <v>128</v>
      </c>
      <c r="M562" t="s">
        <v>5602</v>
      </c>
      <c r="N562" t="s">
        <v>2421</v>
      </c>
      <c r="O562" t="s">
        <v>7389</v>
      </c>
      <c r="P562" t="s">
        <v>7613</v>
      </c>
      <c r="R562" t="str">
        <f t="shared" si="16"/>
        <v>寿光</v>
      </c>
      <c r="S562" t="str">
        <f t="shared" si="17"/>
        <v>0703</v>
      </c>
    </row>
    <row r="563" spans="1:19">
      <c r="A563" t="s">
        <v>7614</v>
      </c>
      <c r="B563" t="s">
        <v>7615</v>
      </c>
      <c r="C563" t="s">
        <v>46</v>
      </c>
      <c r="D563" t="s">
        <v>7616</v>
      </c>
      <c r="E563" t="s">
        <v>2499</v>
      </c>
      <c r="F563" t="s">
        <v>7617</v>
      </c>
      <c r="G563" t="s">
        <v>7618</v>
      </c>
      <c r="H563" t="s">
        <v>7619</v>
      </c>
      <c r="I563" t="s">
        <v>2350</v>
      </c>
      <c r="J563" t="s">
        <v>5938</v>
      </c>
      <c r="K563" t="s">
        <v>5939</v>
      </c>
      <c r="L563" t="s">
        <v>76</v>
      </c>
      <c r="M563" t="s">
        <v>4374</v>
      </c>
      <c r="N563" t="s">
        <v>2564</v>
      </c>
      <c r="O563" t="s">
        <v>5940</v>
      </c>
      <c r="P563" t="s">
        <v>7620</v>
      </c>
      <c r="R563" t="str">
        <f t="shared" si="16"/>
        <v>奎文</v>
      </c>
      <c r="S563" t="str">
        <f t="shared" si="17"/>
        <v>0703</v>
      </c>
    </row>
    <row r="564" spans="1:19">
      <c r="A564" t="s">
        <v>7621</v>
      </c>
      <c r="B564" t="s">
        <v>7622</v>
      </c>
      <c r="C564" t="s">
        <v>46</v>
      </c>
      <c r="D564" t="s">
        <v>7623</v>
      </c>
      <c r="E564" t="s">
        <v>2499</v>
      </c>
      <c r="F564" t="s">
        <v>7624</v>
      </c>
      <c r="G564" t="s">
        <v>7625</v>
      </c>
      <c r="H564" t="s">
        <v>7626</v>
      </c>
      <c r="I564" t="s">
        <v>2378</v>
      </c>
      <c r="J564" t="s">
        <v>7627</v>
      </c>
      <c r="K564" t="s">
        <v>7628</v>
      </c>
      <c r="L564" t="s">
        <v>128</v>
      </c>
      <c r="M564" t="s">
        <v>6079</v>
      </c>
      <c r="O564" t="s">
        <v>7629</v>
      </c>
      <c r="P564" t="s">
        <v>7630</v>
      </c>
      <c r="Q564" t="s">
        <v>7631</v>
      </c>
      <c r="R564" t="str">
        <f t="shared" si="16"/>
        <v>寿光</v>
      </c>
      <c r="S564" t="str">
        <f t="shared" si="17"/>
        <v>0703</v>
      </c>
    </row>
    <row r="565" spans="1:19">
      <c r="A565" t="s">
        <v>7632</v>
      </c>
      <c r="B565" t="s">
        <v>7633</v>
      </c>
      <c r="C565" t="s">
        <v>46</v>
      </c>
      <c r="D565" t="s">
        <v>7634</v>
      </c>
      <c r="E565" t="s">
        <v>7635</v>
      </c>
      <c r="F565" t="s">
        <v>7636</v>
      </c>
      <c r="G565" t="s">
        <v>7637</v>
      </c>
      <c r="H565" t="s">
        <v>7638</v>
      </c>
      <c r="I565" t="s">
        <v>2336</v>
      </c>
      <c r="J565" t="s">
        <v>6131</v>
      </c>
      <c r="K565" t="s">
        <v>6132</v>
      </c>
      <c r="L565" t="s">
        <v>57</v>
      </c>
      <c r="M565" t="s">
        <v>2552</v>
      </c>
      <c r="N565" t="s">
        <v>2674</v>
      </c>
      <c r="O565" t="s">
        <v>6133</v>
      </c>
      <c r="P565" t="s">
        <v>7639</v>
      </c>
      <c r="R565" t="str">
        <f t="shared" si="16"/>
        <v>安丘</v>
      </c>
      <c r="S565" t="str">
        <f t="shared" si="17"/>
        <v>0703</v>
      </c>
    </row>
    <row r="566" spans="1:19">
      <c r="A566" t="s">
        <v>7640</v>
      </c>
      <c r="B566" t="s">
        <v>7641</v>
      </c>
      <c r="C566" t="s">
        <v>46</v>
      </c>
      <c r="D566" t="s">
        <v>7642</v>
      </c>
      <c r="E566" t="s">
        <v>2499</v>
      </c>
      <c r="F566" t="s">
        <v>7643</v>
      </c>
      <c r="G566" t="s">
        <v>7644</v>
      </c>
      <c r="H566" t="s">
        <v>7645</v>
      </c>
      <c r="I566" t="s">
        <v>2364</v>
      </c>
      <c r="J566" t="s">
        <v>3096</v>
      </c>
      <c r="K566" t="s">
        <v>3097</v>
      </c>
      <c r="L566" t="s">
        <v>110</v>
      </c>
      <c r="M566" t="s">
        <v>3098</v>
      </c>
      <c r="N566" t="s">
        <v>2785</v>
      </c>
      <c r="O566" t="s">
        <v>3099</v>
      </c>
      <c r="P566" t="s">
        <v>7646</v>
      </c>
      <c r="Q566" t="s">
        <v>7647</v>
      </c>
      <c r="R566" t="str">
        <f t="shared" si="16"/>
        <v>高密</v>
      </c>
      <c r="S566" t="str">
        <f t="shared" si="17"/>
        <v>0703</v>
      </c>
    </row>
    <row r="567" spans="1:19">
      <c r="A567" t="s">
        <v>7648</v>
      </c>
      <c r="B567" t="s">
        <v>7649</v>
      </c>
      <c r="C567" t="s">
        <v>46</v>
      </c>
      <c r="D567" t="s">
        <v>7650</v>
      </c>
      <c r="E567" t="s">
        <v>2332</v>
      </c>
      <c r="F567" t="s">
        <v>7651</v>
      </c>
      <c r="G567" t="s">
        <v>7652</v>
      </c>
      <c r="H567" t="s">
        <v>7653</v>
      </c>
      <c r="I567" t="s">
        <v>2336</v>
      </c>
      <c r="J567" t="s">
        <v>7654</v>
      </c>
      <c r="K567" t="s">
        <v>7655</v>
      </c>
      <c r="L567" t="s">
        <v>47</v>
      </c>
      <c r="M567" t="s">
        <v>4905</v>
      </c>
      <c r="N567" t="s">
        <v>4614</v>
      </c>
      <c r="O567" t="s">
        <v>7656</v>
      </c>
      <c r="Q567" t="s">
        <v>7657</v>
      </c>
      <c r="R567" t="str">
        <f t="shared" si="16"/>
        <v>诸城</v>
      </c>
      <c r="S567" t="str">
        <f t="shared" si="17"/>
        <v>0703</v>
      </c>
    </row>
    <row r="568" spans="1:19">
      <c r="A568" t="s">
        <v>7658</v>
      </c>
      <c r="B568" t="s">
        <v>7659</v>
      </c>
      <c r="C568" t="s">
        <v>46</v>
      </c>
      <c r="D568" t="s">
        <v>7660</v>
      </c>
      <c r="E568" t="s">
        <v>2499</v>
      </c>
      <c r="F568" t="s">
        <v>7661</v>
      </c>
      <c r="G568" t="s">
        <v>7662</v>
      </c>
      <c r="H568" t="s">
        <v>7663</v>
      </c>
      <c r="I568" t="s">
        <v>2645</v>
      </c>
      <c r="J568" t="s">
        <v>5186</v>
      </c>
      <c r="K568" t="s">
        <v>5187</v>
      </c>
      <c r="L568" t="s">
        <v>146</v>
      </c>
      <c r="M568" t="s">
        <v>5188</v>
      </c>
      <c r="N568" t="s">
        <v>3339</v>
      </c>
      <c r="O568" t="s">
        <v>5189</v>
      </c>
      <c r="P568" t="s">
        <v>7664</v>
      </c>
      <c r="R568" t="str">
        <f t="shared" si="16"/>
        <v>临朐</v>
      </c>
      <c r="S568" t="str">
        <f t="shared" si="17"/>
        <v>0703</v>
      </c>
    </row>
    <row r="569" spans="1:19">
      <c r="A569" t="s">
        <v>7665</v>
      </c>
      <c r="B569" t="s">
        <v>7666</v>
      </c>
      <c r="C569" t="s">
        <v>46</v>
      </c>
      <c r="D569" t="s">
        <v>7667</v>
      </c>
      <c r="E569" t="s">
        <v>2499</v>
      </c>
      <c r="F569" t="s">
        <v>7668</v>
      </c>
      <c r="G569" t="s">
        <v>7669</v>
      </c>
      <c r="H569" t="s">
        <v>7626</v>
      </c>
      <c r="I569" t="s">
        <v>2378</v>
      </c>
      <c r="J569" t="s">
        <v>4601</v>
      </c>
      <c r="K569" t="s">
        <v>4602</v>
      </c>
      <c r="L569" t="s">
        <v>137</v>
      </c>
      <c r="M569" t="s">
        <v>3729</v>
      </c>
      <c r="N569" t="s">
        <v>2859</v>
      </c>
      <c r="O569" t="s">
        <v>4603</v>
      </c>
      <c r="P569" t="s">
        <v>7670</v>
      </c>
      <c r="R569" t="str">
        <f t="shared" si="16"/>
        <v>青州</v>
      </c>
      <c r="S569" t="str">
        <f t="shared" si="17"/>
        <v>0703</v>
      </c>
    </row>
    <row r="570" spans="1:19">
      <c r="A570" t="s">
        <v>7671</v>
      </c>
      <c r="B570" t="s">
        <v>7672</v>
      </c>
      <c r="C570" t="s">
        <v>46</v>
      </c>
      <c r="D570" t="s">
        <v>7673</v>
      </c>
      <c r="E570" t="s">
        <v>7674</v>
      </c>
      <c r="F570" t="s">
        <v>7675</v>
      </c>
      <c r="G570" t="s">
        <v>7676</v>
      </c>
      <c r="H570" t="s">
        <v>7677</v>
      </c>
      <c r="I570" t="s">
        <v>2503</v>
      </c>
      <c r="J570" t="s">
        <v>5547</v>
      </c>
      <c r="K570" t="s">
        <v>5548</v>
      </c>
      <c r="L570" t="s">
        <v>128</v>
      </c>
      <c r="M570" t="s">
        <v>3895</v>
      </c>
      <c r="N570" t="s">
        <v>2421</v>
      </c>
      <c r="O570" t="s">
        <v>5549</v>
      </c>
      <c r="P570" t="s">
        <v>7678</v>
      </c>
      <c r="R570" t="str">
        <f t="shared" si="16"/>
        <v>寿光</v>
      </c>
      <c r="S570" t="str">
        <f t="shared" si="17"/>
        <v>0703</v>
      </c>
    </row>
    <row r="571" spans="1:19">
      <c r="A571" t="s">
        <v>7679</v>
      </c>
      <c r="B571" t="s">
        <v>7680</v>
      </c>
      <c r="C571" t="s">
        <v>46</v>
      </c>
      <c r="D571" t="s">
        <v>7681</v>
      </c>
      <c r="E571" t="s">
        <v>2499</v>
      </c>
      <c r="F571" t="s">
        <v>7682</v>
      </c>
      <c r="G571" t="s">
        <v>7683</v>
      </c>
      <c r="H571" t="s">
        <v>7684</v>
      </c>
      <c r="I571" t="s">
        <v>2364</v>
      </c>
      <c r="J571" t="s">
        <v>7685</v>
      </c>
      <c r="K571" t="s">
        <v>7686</v>
      </c>
      <c r="L571" t="s">
        <v>110</v>
      </c>
      <c r="M571" t="s">
        <v>7687</v>
      </c>
      <c r="N571" t="s">
        <v>2743</v>
      </c>
      <c r="O571" t="s">
        <v>7688</v>
      </c>
      <c r="P571" t="s">
        <v>7689</v>
      </c>
      <c r="Q571" t="s">
        <v>7690</v>
      </c>
      <c r="R571" t="str">
        <f t="shared" si="16"/>
        <v>高密</v>
      </c>
      <c r="S571" t="str">
        <f t="shared" si="17"/>
        <v>0703</v>
      </c>
    </row>
    <row r="572" spans="1:19">
      <c r="A572" t="s">
        <v>7691</v>
      </c>
      <c r="B572" t="s">
        <v>7692</v>
      </c>
      <c r="C572" t="s">
        <v>46</v>
      </c>
      <c r="D572" t="s">
        <v>7693</v>
      </c>
      <c r="E572" t="s">
        <v>2499</v>
      </c>
      <c r="F572" t="s">
        <v>7694</v>
      </c>
      <c r="G572" t="s">
        <v>7695</v>
      </c>
      <c r="H572" t="s">
        <v>7696</v>
      </c>
      <c r="I572" t="s">
        <v>2364</v>
      </c>
      <c r="J572" t="s">
        <v>7697</v>
      </c>
      <c r="K572" t="s">
        <v>7698</v>
      </c>
      <c r="L572" t="s">
        <v>47</v>
      </c>
      <c r="M572" t="s">
        <v>4266</v>
      </c>
      <c r="N572" t="s">
        <v>2421</v>
      </c>
      <c r="O572" t="s">
        <v>7699</v>
      </c>
      <c r="P572" t="s">
        <v>7700</v>
      </c>
      <c r="Q572" t="s">
        <v>7701</v>
      </c>
      <c r="R572" t="str">
        <f t="shared" si="16"/>
        <v>诸城</v>
      </c>
      <c r="S572" t="str">
        <f t="shared" si="17"/>
        <v>0703</v>
      </c>
    </row>
    <row r="573" spans="1:19">
      <c r="A573" t="s">
        <v>7702</v>
      </c>
      <c r="B573" t="s">
        <v>7703</v>
      </c>
      <c r="C573" t="s">
        <v>46</v>
      </c>
      <c r="D573" t="s">
        <v>7704</v>
      </c>
      <c r="E573" t="s">
        <v>2499</v>
      </c>
      <c r="F573" t="s">
        <v>7705</v>
      </c>
      <c r="G573" t="s">
        <v>7706</v>
      </c>
      <c r="H573" t="s">
        <v>7707</v>
      </c>
      <c r="I573" t="s">
        <v>3608</v>
      </c>
      <c r="J573" t="s">
        <v>2934</v>
      </c>
      <c r="K573" t="s">
        <v>2935</v>
      </c>
      <c r="L573" t="s">
        <v>47</v>
      </c>
      <c r="M573" t="s">
        <v>2784</v>
      </c>
      <c r="N573" t="s">
        <v>3554</v>
      </c>
      <c r="O573" t="s">
        <v>2937</v>
      </c>
      <c r="P573" t="s">
        <v>7708</v>
      </c>
      <c r="Q573" t="s">
        <v>7709</v>
      </c>
      <c r="R573" t="str">
        <f t="shared" si="16"/>
        <v>诸城</v>
      </c>
      <c r="S573" t="str">
        <f t="shared" si="17"/>
        <v>0703</v>
      </c>
    </row>
    <row r="574" spans="1:19">
      <c r="A574" t="s">
        <v>7710</v>
      </c>
      <c r="B574" t="s">
        <v>7711</v>
      </c>
      <c r="C574" t="s">
        <v>46</v>
      </c>
      <c r="D574" t="s">
        <v>7712</v>
      </c>
      <c r="E574" t="s">
        <v>2332</v>
      </c>
      <c r="F574" t="s">
        <v>7713</v>
      </c>
      <c r="G574" t="s">
        <v>7714</v>
      </c>
      <c r="H574" t="s">
        <v>7715</v>
      </c>
      <c r="I574" t="s">
        <v>3904</v>
      </c>
      <c r="J574" t="s">
        <v>7277</v>
      </c>
      <c r="K574" t="s">
        <v>7278</v>
      </c>
      <c r="L574" t="s">
        <v>47</v>
      </c>
      <c r="M574" t="s">
        <v>4266</v>
      </c>
      <c r="N574" t="s">
        <v>3907</v>
      </c>
      <c r="O574" t="s">
        <v>7279</v>
      </c>
      <c r="P574" t="s">
        <v>7716</v>
      </c>
      <c r="R574" t="str">
        <f t="shared" si="16"/>
        <v>诸城</v>
      </c>
      <c r="S574" t="str">
        <f t="shared" si="17"/>
        <v>0703</v>
      </c>
    </row>
    <row r="575" spans="1:19">
      <c r="A575" t="s">
        <v>7717</v>
      </c>
      <c r="B575" t="s">
        <v>7718</v>
      </c>
      <c r="C575" t="s">
        <v>46</v>
      </c>
      <c r="D575" t="s">
        <v>7719</v>
      </c>
      <c r="E575" t="s">
        <v>2332</v>
      </c>
      <c r="F575" t="s">
        <v>7720</v>
      </c>
      <c r="G575" t="s">
        <v>7721</v>
      </c>
      <c r="H575" t="s">
        <v>7722</v>
      </c>
      <c r="I575" t="s">
        <v>2336</v>
      </c>
      <c r="J575" t="s">
        <v>7723</v>
      </c>
      <c r="K575" t="s">
        <v>7724</v>
      </c>
      <c r="L575" t="s">
        <v>676</v>
      </c>
      <c r="M575" t="s">
        <v>3471</v>
      </c>
      <c r="N575" t="s">
        <v>2480</v>
      </c>
      <c r="P575" t="s">
        <v>7725</v>
      </c>
      <c r="Q575" t="s">
        <v>7726</v>
      </c>
      <c r="R575" t="str">
        <f t="shared" si="16"/>
        <v>昌乐</v>
      </c>
      <c r="S575" t="str">
        <f t="shared" si="17"/>
        <v>0703</v>
      </c>
    </row>
    <row r="576" spans="1:19">
      <c r="A576" t="s">
        <v>7727</v>
      </c>
      <c r="B576" t="s">
        <v>7728</v>
      </c>
      <c r="C576" t="s">
        <v>46</v>
      </c>
      <c r="D576" t="s">
        <v>7729</v>
      </c>
      <c r="E576" t="s">
        <v>2332</v>
      </c>
      <c r="F576" t="s">
        <v>7730</v>
      </c>
      <c r="G576" t="s">
        <v>7731</v>
      </c>
      <c r="H576" t="s">
        <v>7732</v>
      </c>
      <c r="I576" t="s">
        <v>2336</v>
      </c>
      <c r="J576" t="s">
        <v>3771</v>
      </c>
      <c r="K576" t="s">
        <v>3772</v>
      </c>
      <c r="L576" t="s">
        <v>187</v>
      </c>
      <c r="M576" t="s">
        <v>3773</v>
      </c>
      <c r="N576" t="s">
        <v>2421</v>
      </c>
      <c r="O576" t="s">
        <v>3775</v>
      </c>
      <c r="P576" t="s">
        <v>7733</v>
      </c>
      <c r="Q576" t="s">
        <v>7734</v>
      </c>
      <c r="R576" t="str">
        <f t="shared" si="16"/>
        <v>坊子</v>
      </c>
      <c r="S576" t="str">
        <f t="shared" si="17"/>
        <v>0703</v>
      </c>
    </row>
    <row r="577" spans="1:19">
      <c r="A577" t="s">
        <v>7735</v>
      </c>
      <c r="B577" t="s">
        <v>7736</v>
      </c>
      <c r="C577" t="s">
        <v>46</v>
      </c>
      <c r="D577" t="s">
        <v>7737</v>
      </c>
      <c r="E577" t="s">
        <v>2332</v>
      </c>
      <c r="F577" t="s">
        <v>7267</v>
      </c>
      <c r="G577" t="s">
        <v>7268</v>
      </c>
      <c r="I577" t="s">
        <v>7270</v>
      </c>
      <c r="R577" t="str">
        <f t="shared" ref="R577:R640" si="18">IF(OR(LEFT(L577,2)="高新"),"奎文",IF(LEFT(L577,2)="峡山","坊子",IF(LEFT(L577,2)="滨海","寒亭",LEFT(L577,2))))</f>
        <v/>
      </c>
      <c r="S577" t="str">
        <f t="shared" ref="S577:S640" si="19">TEXT(B577,"mmdd")</f>
        <v>0703</v>
      </c>
    </row>
    <row r="578" spans="1:19">
      <c r="A578" t="s">
        <v>7738</v>
      </c>
      <c r="B578" t="s">
        <v>7739</v>
      </c>
      <c r="C578" t="s">
        <v>46</v>
      </c>
      <c r="D578" t="s">
        <v>7740</v>
      </c>
      <c r="E578" t="s">
        <v>7364</v>
      </c>
      <c r="F578" t="s">
        <v>7741</v>
      </c>
      <c r="G578" t="s">
        <v>7742</v>
      </c>
      <c r="H578" t="s">
        <v>7743</v>
      </c>
      <c r="I578" t="s">
        <v>2350</v>
      </c>
      <c r="J578" t="s">
        <v>4774</v>
      </c>
      <c r="K578" t="s">
        <v>4775</v>
      </c>
      <c r="L578" t="s">
        <v>67</v>
      </c>
      <c r="M578" t="s">
        <v>3706</v>
      </c>
      <c r="N578" t="s">
        <v>2421</v>
      </c>
      <c r="O578" t="s">
        <v>4776</v>
      </c>
      <c r="P578" t="s">
        <v>7744</v>
      </c>
      <c r="Q578" t="s">
        <v>7745</v>
      </c>
      <c r="R578" t="str">
        <f t="shared" si="18"/>
        <v>昌邑</v>
      </c>
      <c r="S578" t="str">
        <f t="shared" si="19"/>
        <v>0703</v>
      </c>
    </row>
    <row r="579" spans="1:19">
      <c r="A579" t="s">
        <v>7746</v>
      </c>
      <c r="B579" t="s">
        <v>7747</v>
      </c>
      <c r="C579" t="s">
        <v>46</v>
      </c>
      <c r="D579" t="s">
        <v>7748</v>
      </c>
      <c r="E579" t="s">
        <v>2332</v>
      </c>
      <c r="F579" t="s">
        <v>7749</v>
      </c>
      <c r="G579" t="s">
        <v>7750</v>
      </c>
      <c r="H579" t="s">
        <v>7751</v>
      </c>
      <c r="I579" t="s">
        <v>2336</v>
      </c>
      <c r="J579" t="s">
        <v>7110</v>
      </c>
      <c r="K579" t="s">
        <v>7111</v>
      </c>
      <c r="L579" t="s">
        <v>110</v>
      </c>
      <c r="M579" t="s">
        <v>7112</v>
      </c>
      <c r="N579" t="s">
        <v>2785</v>
      </c>
      <c r="O579" t="s">
        <v>7113</v>
      </c>
      <c r="P579" t="s">
        <v>7752</v>
      </c>
      <c r="R579" t="str">
        <f t="shared" si="18"/>
        <v>高密</v>
      </c>
      <c r="S579" t="str">
        <f t="shared" si="19"/>
        <v>0703</v>
      </c>
    </row>
    <row r="580" spans="1:19">
      <c r="A580" t="s">
        <v>7753</v>
      </c>
      <c r="B580" t="s">
        <v>7754</v>
      </c>
      <c r="C580" t="s">
        <v>46</v>
      </c>
      <c r="D580" t="s">
        <v>7755</v>
      </c>
      <c r="E580" t="s">
        <v>7292</v>
      </c>
      <c r="F580" t="s">
        <v>7756</v>
      </c>
      <c r="G580" t="s">
        <v>7757</v>
      </c>
      <c r="H580" t="s">
        <v>7758</v>
      </c>
      <c r="I580" t="s">
        <v>2378</v>
      </c>
      <c r="J580" t="s">
        <v>5273</v>
      </c>
      <c r="K580" t="s">
        <v>5274</v>
      </c>
      <c r="L580" t="s">
        <v>47</v>
      </c>
      <c r="M580" t="s">
        <v>2454</v>
      </c>
      <c r="N580" t="s">
        <v>2480</v>
      </c>
      <c r="O580" t="s">
        <v>5275</v>
      </c>
      <c r="P580" t="s">
        <v>7759</v>
      </c>
      <c r="R580" t="str">
        <f t="shared" si="18"/>
        <v>诸城</v>
      </c>
      <c r="S580" t="str">
        <f t="shared" si="19"/>
        <v>0703</v>
      </c>
    </row>
    <row r="581" spans="1:19">
      <c r="A581" t="s">
        <v>7760</v>
      </c>
      <c r="B581" t="s">
        <v>7761</v>
      </c>
      <c r="C581" t="s">
        <v>46</v>
      </c>
      <c r="D581" t="s">
        <v>7762</v>
      </c>
      <c r="E581" t="s">
        <v>2499</v>
      </c>
      <c r="F581" t="s">
        <v>7763</v>
      </c>
      <c r="G581" t="s">
        <v>7764</v>
      </c>
      <c r="H581" t="s">
        <v>7765</v>
      </c>
      <c r="I581" t="s">
        <v>2503</v>
      </c>
      <c r="J581" t="s">
        <v>2490</v>
      </c>
      <c r="K581" t="s">
        <v>2491</v>
      </c>
      <c r="L581" t="s">
        <v>57</v>
      </c>
      <c r="M581" t="s">
        <v>2492</v>
      </c>
      <c r="N581" t="s">
        <v>2368</v>
      </c>
      <c r="O581" t="s">
        <v>2493</v>
      </c>
      <c r="P581" t="s">
        <v>7766</v>
      </c>
      <c r="Q581" t="s">
        <v>7767</v>
      </c>
      <c r="R581" t="str">
        <f t="shared" si="18"/>
        <v>安丘</v>
      </c>
      <c r="S581" t="str">
        <f t="shared" si="19"/>
        <v>0703</v>
      </c>
    </row>
    <row r="582" spans="1:19">
      <c r="A582" t="s">
        <v>7768</v>
      </c>
      <c r="B582" t="s">
        <v>7769</v>
      </c>
      <c r="C582" t="s">
        <v>46</v>
      </c>
      <c r="D582" t="s">
        <v>7770</v>
      </c>
      <c r="E582" t="s">
        <v>2499</v>
      </c>
      <c r="F582" t="s">
        <v>7771</v>
      </c>
      <c r="G582" t="s">
        <v>7772</v>
      </c>
      <c r="H582" t="s">
        <v>7773</v>
      </c>
      <c r="I582" t="s">
        <v>2350</v>
      </c>
      <c r="J582" t="s">
        <v>3177</v>
      </c>
      <c r="K582" t="s">
        <v>3178</v>
      </c>
      <c r="L582" t="s">
        <v>137</v>
      </c>
      <c r="M582" t="s">
        <v>2686</v>
      </c>
      <c r="N582" t="s">
        <v>3179</v>
      </c>
      <c r="O582" t="s">
        <v>3180</v>
      </c>
      <c r="P582" t="s">
        <v>7774</v>
      </c>
      <c r="Q582" t="s">
        <v>7775</v>
      </c>
      <c r="R582" t="str">
        <f t="shared" si="18"/>
        <v>青州</v>
      </c>
      <c r="S582" t="str">
        <f t="shared" si="19"/>
        <v>0703</v>
      </c>
    </row>
    <row r="583" spans="1:19">
      <c r="A583" t="s">
        <v>7776</v>
      </c>
      <c r="B583" t="s">
        <v>7777</v>
      </c>
      <c r="C583" t="s">
        <v>46</v>
      </c>
      <c r="D583" t="s">
        <v>7778</v>
      </c>
      <c r="E583" t="s">
        <v>2499</v>
      </c>
      <c r="F583" t="s">
        <v>7779</v>
      </c>
      <c r="G583" t="s">
        <v>7780</v>
      </c>
      <c r="H583" t="s">
        <v>7781</v>
      </c>
      <c r="I583" t="s">
        <v>2364</v>
      </c>
      <c r="J583" t="s">
        <v>6039</v>
      </c>
      <c r="K583" t="s">
        <v>6040</v>
      </c>
      <c r="L583" t="s">
        <v>187</v>
      </c>
      <c r="M583" t="s">
        <v>3075</v>
      </c>
      <c r="N583" t="s">
        <v>2674</v>
      </c>
      <c r="O583" t="s">
        <v>6041</v>
      </c>
      <c r="P583" t="s">
        <v>7782</v>
      </c>
      <c r="R583" t="str">
        <f t="shared" si="18"/>
        <v>坊子</v>
      </c>
      <c r="S583" t="str">
        <f t="shared" si="19"/>
        <v>0703</v>
      </c>
    </row>
    <row r="584" spans="1:19">
      <c r="A584" t="s">
        <v>7783</v>
      </c>
      <c r="B584" t="s">
        <v>7784</v>
      </c>
      <c r="C584" t="s">
        <v>46</v>
      </c>
      <c r="D584" t="s">
        <v>7785</v>
      </c>
      <c r="E584" t="s">
        <v>7786</v>
      </c>
      <c r="F584" t="s">
        <v>7787</v>
      </c>
      <c r="G584" t="s">
        <v>7788</v>
      </c>
      <c r="I584" t="s">
        <v>7789</v>
      </c>
      <c r="L584" t="s">
        <v>47</v>
      </c>
      <c r="R584" t="str">
        <f t="shared" si="18"/>
        <v>诸城</v>
      </c>
      <c r="S584" t="str">
        <f t="shared" si="19"/>
        <v>0703</v>
      </c>
    </row>
    <row r="585" spans="1:19">
      <c r="A585" t="s">
        <v>7790</v>
      </c>
      <c r="B585" t="s">
        <v>7791</v>
      </c>
      <c r="C585" t="s">
        <v>46</v>
      </c>
      <c r="D585" t="s">
        <v>7792</v>
      </c>
      <c r="E585" t="s">
        <v>2360</v>
      </c>
      <c r="F585" t="s">
        <v>7793</v>
      </c>
      <c r="G585" t="s">
        <v>7794</v>
      </c>
      <c r="H585" t="s">
        <v>7795</v>
      </c>
      <c r="I585" t="s">
        <v>2364</v>
      </c>
      <c r="J585" t="s">
        <v>6430</v>
      </c>
      <c r="K585" t="s">
        <v>6431</v>
      </c>
      <c r="L585" t="s">
        <v>137</v>
      </c>
      <c r="M585" t="s">
        <v>3729</v>
      </c>
      <c r="N585" t="s">
        <v>2480</v>
      </c>
      <c r="O585" t="s">
        <v>6432</v>
      </c>
      <c r="P585" t="s">
        <v>7796</v>
      </c>
      <c r="R585" t="str">
        <f t="shared" si="18"/>
        <v>青州</v>
      </c>
      <c r="S585" t="str">
        <f t="shared" si="19"/>
        <v>0703</v>
      </c>
    </row>
    <row r="586" spans="1:19">
      <c r="A586" t="s">
        <v>7797</v>
      </c>
      <c r="B586" t="s">
        <v>7798</v>
      </c>
      <c r="C586" t="s">
        <v>46</v>
      </c>
      <c r="D586" t="s">
        <v>7799</v>
      </c>
      <c r="E586" t="s">
        <v>7800</v>
      </c>
      <c r="F586" t="s">
        <v>7801</v>
      </c>
      <c r="G586" t="s">
        <v>7802</v>
      </c>
      <c r="H586" t="s">
        <v>7312</v>
      </c>
      <c r="I586" t="s">
        <v>2336</v>
      </c>
      <c r="J586" t="s">
        <v>7327</v>
      </c>
      <c r="K586" t="s">
        <v>7328</v>
      </c>
      <c r="L586" t="s">
        <v>101</v>
      </c>
      <c r="M586" t="s">
        <v>5737</v>
      </c>
      <c r="N586" t="s">
        <v>2859</v>
      </c>
      <c r="O586" t="s">
        <v>7329</v>
      </c>
      <c r="P586" t="s">
        <v>7803</v>
      </c>
      <c r="Q586" t="s">
        <v>7804</v>
      </c>
      <c r="R586" t="str">
        <f t="shared" si="18"/>
        <v>潍城</v>
      </c>
      <c r="S586" t="str">
        <f t="shared" si="19"/>
        <v>0703</v>
      </c>
    </row>
    <row r="587" spans="1:19">
      <c r="A587" t="s">
        <v>7805</v>
      </c>
      <c r="B587" t="s">
        <v>7806</v>
      </c>
      <c r="C587" t="s">
        <v>46</v>
      </c>
      <c r="D587" t="s">
        <v>7807</v>
      </c>
      <c r="E587" t="s">
        <v>7800</v>
      </c>
      <c r="F587" t="s">
        <v>7808</v>
      </c>
      <c r="G587" t="s">
        <v>7809</v>
      </c>
      <c r="H587" t="s">
        <v>7810</v>
      </c>
      <c r="I587" t="s">
        <v>2336</v>
      </c>
      <c r="J587" t="s">
        <v>4303</v>
      </c>
      <c r="K587" t="s">
        <v>4304</v>
      </c>
      <c r="L587" t="s">
        <v>3458</v>
      </c>
      <c r="M587" t="s">
        <v>3459</v>
      </c>
      <c r="N587" t="s">
        <v>2421</v>
      </c>
      <c r="O587" t="s">
        <v>4305</v>
      </c>
      <c r="P587" t="s">
        <v>7811</v>
      </c>
      <c r="Q587" t="s">
        <v>7812</v>
      </c>
      <c r="R587" t="str">
        <f t="shared" si="18"/>
        <v>寒亭</v>
      </c>
      <c r="S587" t="str">
        <f t="shared" si="19"/>
        <v>0703</v>
      </c>
    </row>
    <row r="588" spans="1:19">
      <c r="A588" t="s">
        <v>7813</v>
      </c>
      <c r="B588" t="s">
        <v>4283</v>
      </c>
      <c r="C588" t="s">
        <v>46</v>
      </c>
      <c r="D588" t="s">
        <v>7814</v>
      </c>
      <c r="E588" t="s">
        <v>7815</v>
      </c>
      <c r="F588" t="s">
        <v>7816</v>
      </c>
      <c r="G588" t="s">
        <v>7817</v>
      </c>
      <c r="H588" t="s">
        <v>7818</v>
      </c>
      <c r="I588" t="s">
        <v>2364</v>
      </c>
      <c r="J588" t="s">
        <v>4186</v>
      </c>
      <c r="K588" t="s">
        <v>4187</v>
      </c>
      <c r="L588" t="s">
        <v>128</v>
      </c>
      <c r="M588" t="s">
        <v>2890</v>
      </c>
      <c r="N588" t="s">
        <v>3339</v>
      </c>
      <c r="O588" t="s">
        <v>4188</v>
      </c>
      <c r="P588" t="s">
        <v>7819</v>
      </c>
      <c r="R588" t="str">
        <f t="shared" si="18"/>
        <v>寿光</v>
      </c>
      <c r="S588" t="str">
        <f t="shared" si="19"/>
        <v>0703</v>
      </c>
    </row>
    <row r="589" spans="1:19">
      <c r="A589" t="s">
        <v>7820</v>
      </c>
      <c r="B589" t="s">
        <v>7821</v>
      </c>
      <c r="C589" t="s">
        <v>46</v>
      </c>
      <c r="D589" t="s">
        <v>7822</v>
      </c>
      <c r="E589" t="s">
        <v>2499</v>
      </c>
      <c r="F589" t="s">
        <v>7823</v>
      </c>
      <c r="G589" t="s">
        <v>7824</v>
      </c>
      <c r="H589" t="s">
        <v>7825</v>
      </c>
      <c r="I589" t="s">
        <v>2645</v>
      </c>
      <c r="J589" t="s">
        <v>4957</v>
      </c>
      <c r="K589" t="s">
        <v>4958</v>
      </c>
      <c r="L589" t="s">
        <v>137</v>
      </c>
      <c r="M589" t="s">
        <v>4959</v>
      </c>
      <c r="N589" t="s">
        <v>2480</v>
      </c>
      <c r="O589" t="s">
        <v>4960</v>
      </c>
      <c r="P589" t="s">
        <v>7826</v>
      </c>
      <c r="R589" t="str">
        <f t="shared" si="18"/>
        <v>青州</v>
      </c>
      <c r="S589" t="str">
        <f t="shared" si="19"/>
        <v>0703</v>
      </c>
    </row>
    <row r="590" spans="1:19">
      <c r="A590" t="s">
        <v>7827</v>
      </c>
      <c r="B590" t="s">
        <v>7828</v>
      </c>
      <c r="C590" t="s">
        <v>46</v>
      </c>
      <c r="D590" t="s">
        <v>7829</v>
      </c>
      <c r="E590" t="s">
        <v>2499</v>
      </c>
      <c r="F590" t="s">
        <v>7830</v>
      </c>
      <c r="G590" t="s">
        <v>7831</v>
      </c>
      <c r="H590" t="s">
        <v>7832</v>
      </c>
      <c r="I590" t="s">
        <v>2364</v>
      </c>
      <c r="J590" t="s">
        <v>2379</v>
      </c>
      <c r="K590" t="s">
        <v>2380</v>
      </c>
      <c r="L590" t="s">
        <v>110</v>
      </c>
      <c r="M590" t="s">
        <v>2381</v>
      </c>
      <c r="N590" t="s">
        <v>2368</v>
      </c>
      <c r="O590" t="s">
        <v>2383</v>
      </c>
      <c r="P590" t="s">
        <v>7833</v>
      </c>
      <c r="Q590" t="s">
        <v>7834</v>
      </c>
      <c r="R590" t="str">
        <f t="shared" si="18"/>
        <v>高密</v>
      </c>
      <c r="S590" t="str">
        <f t="shared" si="19"/>
        <v>0703</v>
      </c>
    </row>
    <row r="591" spans="1:19">
      <c r="A591" t="s">
        <v>7835</v>
      </c>
      <c r="B591" t="s">
        <v>7836</v>
      </c>
      <c r="C591" t="s">
        <v>46</v>
      </c>
      <c r="D591" t="s">
        <v>7837</v>
      </c>
      <c r="E591" t="s">
        <v>2332</v>
      </c>
      <c r="F591" t="s">
        <v>7838</v>
      </c>
      <c r="G591" t="s">
        <v>7839</v>
      </c>
      <c r="H591" t="s">
        <v>7422</v>
      </c>
      <c r="I591" t="s">
        <v>3904</v>
      </c>
      <c r="J591" t="s">
        <v>3414</v>
      </c>
      <c r="K591" t="s">
        <v>3415</v>
      </c>
      <c r="L591" t="s">
        <v>128</v>
      </c>
      <c r="M591" t="s">
        <v>2890</v>
      </c>
      <c r="N591" t="s">
        <v>2859</v>
      </c>
      <c r="O591" t="s">
        <v>3416</v>
      </c>
      <c r="P591" t="s">
        <v>7840</v>
      </c>
      <c r="Q591" t="s">
        <v>7841</v>
      </c>
      <c r="R591" t="str">
        <f t="shared" si="18"/>
        <v>寿光</v>
      </c>
      <c r="S591" t="str">
        <f t="shared" si="19"/>
        <v>0703</v>
      </c>
    </row>
    <row r="592" spans="1:19">
      <c r="A592" t="s">
        <v>7842</v>
      </c>
      <c r="B592" t="s">
        <v>7843</v>
      </c>
      <c r="C592" t="s">
        <v>46</v>
      </c>
      <c r="D592" t="s">
        <v>7844</v>
      </c>
      <c r="E592" t="s">
        <v>2499</v>
      </c>
      <c r="F592" t="s">
        <v>7845</v>
      </c>
      <c r="G592" t="s">
        <v>7846</v>
      </c>
      <c r="H592" t="s">
        <v>7847</v>
      </c>
      <c r="I592" t="s">
        <v>2350</v>
      </c>
      <c r="J592" t="s">
        <v>2526</v>
      </c>
      <c r="K592" t="s">
        <v>7503</v>
      </c>
      <c r="L592" t="s">
        <v>187</v>
      </c>
      <c r="M592" t="s">
        <v>3773</v>
      </c>
      <c r="O592" t="s">
        <v>7504</v>
      </c>
      <c r="P592" t="s">
        <v>7848</v>
      </c>
      <c r="R592" t="str">
        <f t="shared" si="18"/>
        <v>坊子</v>
      </c>
      <c r="S592" t="str">
        <f t="shared" si="19"/>
        <v>0703</v>
      </c>
    </row>
    <row r="593" spans="1:19">
      <c r="A593" t="s">
        <v>139</v>
      </c>
      <c r="B593" t="s">
        <v>7849</v>
      </c>
      <c r="C593" t="s">
        <v>46</v>
      </c>
      <c r="D593" t="s">
        <v>7850</v>
      </c>
      <c r="E593" t="s">
        <v>2499</v>
      </c>
      <c r="F593" t="s">
        <v>7851</v>
      </c>
      <c r="G593" t="s">
        <v>136</v>
      </c>
      <c r="H593" t="s">
        <v>7852</v>
      </c>
      <c r="I593" t="s">
        <v>2378</v>
      </c>
      <c r="J593" t="s">
        <v>4141</v>
      </c>
      <c r="K593" t="s">
        <v>4142</v>
      </c>
      <c r="L593" t="s">
        <v>137</v>
      </c>
      <c r="M593" t="s">
        <v>2339</v>
      </c>
      <c r="N593" t="s">
        <v>2480</v>
      </c>
      <c r="O593" t="s">
        <v>4143</v>
      </c>
      <c r="P593" t="s">
        <v>7853</v>
      </c>
      <c r="R593" t="str">
        <f t="shared" si="18"/>
        <v>青州</v>
      </c>
      <c r="S593" t="str">
        <f t="shared" si="19"/>
        <v>0703</v>
      </c>
    </row>
    <row r="594" spans="1:19">
      <c r="A594" t="s">
        <v>7854</v>
      </c>
      <c r="B594" t="s">
        <v>7855</v>
      </c>
      <c r="C594" t="s">
        <v>46</v>
      </c>
      <c r="D594" t="s">
        <v>7856</v>
      </c>
      <c r="E594" t="s">
        <v>2332</v>
      </c>
      <c r="F594" t="s">
        <v>7857</v>
      </c>
      <c r="G594" t="s">
        <v>7858</v>
      </c>
      <c r="H594" t="s">
        <v>7859</v>
      </c>
      <c r="I594" t="s">
        <v>2336</v>
      </c>
      <c r="J594" t="s">
        <v>7860</v>
      </c>
      <c r="K594" t="s">
        <v>7861</v>
      </c>
      <c r="L594" t="s">
        <v>128</v>
      </c>
      <c r="M594" t="s">
        <v>4047</v>
      </c>
      <c r="N594" t="s">
        <v>2674</v>
      </c>
      <c r="O594" t="s">
        <v>7862</v>
      </c>
      <c r="P594" t="s">
        <v>7863</v>
      </c>
      <c r="R594" t="str">
        <f t="shared" si="18"/>
        <v>寿光</v>
      </c>
      <c r="S594" t="str">
        <f t="shared" si="19"/>
        <v>0703</v>
      </c>
    </row>
    <row r="595" spans="1:19">
      <c r="A595" t="s">
        <v>7864</v>
      </c>
      <c r="B595" t="s">
        <v>7865</v>
      </c>
      <c r="C595" t="s">
        <v>46</v>
      </c>
      <c r="D595" t="s">
        <v>7866</v>
      </c>
      <c r="E595" t="s">
        <v>2332</v>
      </c>
      <c r="F595" t="s">
        <v>7867</v>
      </c>
      <c r="G595" t="s">
        <v>7868</v>
      </c>
      <c r="H595" t="s">
        <v>7869</v>
      </c>
      <c r="I595" t="s">
        <v>2336</v>
      </c>
      <c r="J595" t="s">
        <v>2900</v>
      </c>
      <c r="K595" t="s">
        <v>2901</v>
      </c>
      <c r="L595" t="s">
        <v>110</v>
      </c>
      <c r="M595" t="s">
        <v>2575</v>
      </c>
      <c r="N595" t="s">
        <v>2859</v>
      </c>
      <c r="O595" t="s">
        <v>2902</v>
      </c>
      <c r="P595" t="s">
        <v>7870</v>
      </c>
      <c r="R595" t="str">
        <f t="shared" si="18"/>
        <v>高密</v>
      </c>
      <c r="S595" t="str">
        <f t="shared" si="19"/>
        <v>0703</v>
      </c>
    </row>
    <row r="596" spans="1:19">
      <c r="A596" t="s">
        <v>7871</v>
      </c>
      <c r="B596" t="s">
        <v>7872</v>
      </c>
      <c r="C596" t="s">
        <v>46</v>
      </c>
      <c r="D596" t="s">
        <v>7873</v>
      </c>
      <c r="E596" t="s">
        <v>2360</v>
      </c>
      <c r="F596" t="s">
        <v>7874</v>
      </c>
      <c r="G596" t="s">
        <v>7875</v>
      </c>
      <c r="H596" t="s">
        <v>7876</v>
      </c>
      <c r="I596" t="s">
        <v>2770</v>
      </c>
      <c r="J596" t="s">
        <v>7877</v>
      </c>
      <c r="K596" t="s">
        <v>7878</v>
      </c>
      <c r="L596" t="s">
        <v>67</v>
      </c>
      <c r="M596" t="s">
        <v>2958</v>
      </c>
      <c r="O596" t="s">
        <v>7879</v>
      </c>
      <c r="P596" t="s">
        <v>7880</v>
      </c>
      <c r="Q596" t="s">
        <v>7881</v>
      </c>
      <c r="R596" t="str">
        <f t="shared" si="18"/>
        <v>昌邑</v>
      </c>
      <c r="S596" t="str">
        <f t="shared" si="19"/>
        <v>0703</v>
      </c>
    </row>
    <row r="597" spans="1:19">
      <c r="A597" t="s">
        <v>7882</v>
      </c>
      <c r="B597" t="s">
        <v>7883</v>
      </c>
      <c r="C597" t="s">
        <v>46</v>
      </c>
      <c r="D597" t="s">
        <v>7884</v>
      </c>
      <c r="E597" t="s">
        <v>2360</v>
      </c>
      <c r="F597" t="s">
        <v>7885</v>
      </c>
      <c r="G597" t="s">
        <v>7886</v>
      </c>
      <c r="H597" t="s">
        <v>7887</v>
      </c>
      <c r="I597" t="s">
        <v>2645</v>
      </c>
      <c r="J597" t="s">
        <v>7888</v>
      </c>
      <c r="K597" t="s">
        <v>7889</v>
      </c>
      <c r="L597" t="s">
        <v>76</v>
      </c>
      <c r="M597" t="s">
        <v>2827</v>
      </c>
      <c r="N597" t="s">
        <v>2602</v>
      </c>
      <c r="O597" t="s">
        <v>7890</v>
      </c>
      <c r="P597" t="s">
        <v>7891</v>
      </c>
      <c r="Q597" t="s">
        <v>7892</v>
      </c>
      <c r="R597" t="str">
        <f t="shared" si="18"/>
        <v>奎文</v>
      </c>
      <c r="S597" t="str">
        <f t="shared" si="19"/>
        <v>0703</v>
      </c>
    </row>
    <row r="598" spans="1:19">
      <c r="A598" t="s">
        <v>7893</v>
      </c>
      <c r="B598" t="s">
        <v>7894</v>
      </c>
      <c r="C598" t="s">
        <v>46</v>
      </c>
      <c r="D598" t="s">
        <v>7895</v>
      </c>
      <c r="E598" t="s">
        <v>7896</v>
      </c>
      <c r="F598" t="s">
        <v>7897</v>
      </c>
      <c r="G598" t="s">
        <v>7898</v>
      </c>
      <c r="H598" t="s">
        <v>7899</v>
      </c>
      <c r="I598" t="s">
        <v>2465</v>
      </c>
      <c r="J598" t="s">
        <v>6913</v>
      </c>
      <c r="K598" t="s">
        <v>6914</v>
      </c>
      <c r="L598" t="s">
        <v>101</v>
      </c>
      <c r="M598" t="s">
        <v>4459</v>
      </c>
      <c r="N598" t="s">
        <v>2816</v>
      </c>
      <c r="O598" t="s">
        <v>6915</v>
      </c>
      <c r="P598" t="s">
        <v>7900</v>
      </c>
      <c r="R598" t="str">
        <f t="shared" si="18"/>
        <v>潍城</v>
      </c>
      <c r="S598" t="str">
        <f t="shared" si="19"/>
        <v>0703</v>
      </c>
    </row>
    <row r="599" spans="1:19">
      <c r="A599" t="s">
        <v>7901</v>
      </c>
      <c r="B599" t="s">
        <v>7902</v>
      </c>
      <c r="C599" t="s">
        <v>46</v>
      </c>
      <c r="D599" t="s">
        <v>7903</v>
      </c>
      <c r="E599" t="s">
        <v>7896</v>
      </c>
      <c r="F599" t="s">
        <v>7904</v>
      </c>
      <c r="G599" t="s">
        <v>7905</v>
      </c>
      <c r="H599" t="s">
        <v>7906</v>
      </c>
      <c r="I599" t="s">
        <v>2465</v>
      </c>
      <c r="J599" t="s">
        <v>7685</v>
      </c>
      <c r="K599" t="s">
        <v>7686</v>
      </c>
      <c r="L599" t="s">
        <v>110</v>
      </c>
      <c r="M599" t="s">
        <v>7687</v>
      </c>
      <c r="O599" t="s">
        <v>7688</v>
      </c>
      <c r="P599" t="s">
        <v>7907</v>
      </c>
      <c r="Q599" t="s">
        <v>7908</v>
      </c>
      <c r="R599" t="str">
        <f t="shared" si="18"/>
        <v>高密</v>
      </c>
      <c r="S599" t="str">
        <f t="shared" si="19"/>
        <v>0703</v>
      </c>
    </row>
    <row r="600" spans="1:19">
      <c r="A600" t="s">
        <v>7909</v>
      </c>
      <c r="B600" t="s">
        <v>7910</v>
      </c>
      <c r="C600" t="s">
        <v>46</v>
      </c>
      <c r="D600" t="s">
        <v>7911</v>
      </c>
      <c r="E600" t="s">
        <v>2801</v>
      </c>
      <c r="F600" t="s">
        <v>7912</v>
      </c>
      <c r="G600" t="s">
        <v>7913</v>
      </c>
      <c r="H600" t="s">
        <v>7796</v>
      </c>
      <c r="I600" t="s">
        <v>2336</v>
      </c>
      <c r="J600" t="s">
        <v>7914</v>
      </c>
      <c r="K600" t="s">
        <v>7915</v>
      </c>
      <c r="L600" t="s">
        <v>146</v>
      </c>
      <c r="M600" t="s">
        <v>5188</v>
      </c>
      <c r="N600" t="s">
        <v>2859</v>
      </c>
      <c r="O600" t="s">
        <v>7916</v>
      </c>
      <c r="P600" t="s">
        <v>7917</v>
      </c>
      <c r="R600" t="str">
        <f t="shared" si="18"/>
        <v>临朐</v>
      </c>
      <c r="S600" t="str">
        <f t="shared" si="19"/>
        <v>0703</v>
      </c>
    </row>
    <row r="601" spans="1:19">
      <c r="A601" t="s">
        <v>7918</v>
      </c>
      <c r="B601" t="s">
        <v>7919</v>
      </c>
      <c r="C601" t="s">
        <v>46</v>
      </c>
      <c r="D601" t="s">
        <v>7920</v>
      </c>
      <c r="E601" t="s">
        <v>7921</v>
      </c>
      <c r="F601" t="s">
        <v>7922</v>
      </c>
      <c r="G601" t="s">
        <v>7923</v>
      </c>
      <c r="H601" t="s">
        <v>7924</v>
      </c>
      <c r="I601" t="s">
        <v>5826</v>
      </c>
      <c r="J601" t="s">
        <v>4437</v>
      </c>
      <c r="K601" t="s">
        <v>4438</v>
      </c>
      <c r="L601" t="s">
        <v>110</v>
      </c>
      <c r="N601" t="s">
        <v>3907</v>
      </c>
      <c r="O601" t="s">
        <v>4440</v>
      </c>
      <c r="R601" t="str">
        <f t="shared" si="18"/>
        <v>高密</v>
      </c>
      <c r="S601" t="str">
        <f t="shared" si="19"/>
        <v>0703</v>
      </c>
    </row>
    <row r="602" spans="1:19">
      <c r="A602" t="s">
        <v>7925</v>
      </c>
      <c r="B602" t="s">
        <v>7926</v>
      </c>
      <c r="C602" t="s">
        <v>46</v>
      </c>
      <c r="D602" t="s">
        <v>7927</v>
      </c>
      <c r="E602" t="s">
        <v>2360</v>
      </c>
      <c r="F602" t="s">
        <v>7928</v>
      </c>
      <c r="G602" t="s">
        <v>7929</v>
      </c>
      <c r="H602" t="s">
        <v>7930</v>
      </c>
      <c r="I602" t="s">
        <v>7931</v>
      </c>
      <c r="J602" t="s">
        <v>7932</v>
      </c>
      <c r="K602" t="s">
        <v>7933</v>
      </c>
      <c r="L602" t="s">
        <v>67</v>
      </c>
      <c r="M602" t="s">
        <v>2673</v>
      </c>
      <c r="N602" t="s">
        <v>2368</v>
      </c>
      <c r="O602" t="s">
        <v>7934</v>
      </c>
      <c r="P602" t="s">
        <v>7935</v>
      </c>
      <c r="Q602" t="s">
        <v>7936</v>
      </c>
      <c r="R602" t="str">
        <f t="shared" si="18"/>
        <v>昌邑</v>
      </c>
      <c r="S602" t="str">
        <f t="shared" si="19"/>
        <v>0703</v>
      </c>
    </row>
    <row r="603" spans="1:19">
      <c r="A603" t="s">
        <v>7937</v>
      </c>
      <c r="B603" t="s">
        <v>7938</v>
      </c>
      <c r="C603" t="s">
        <v>46</v>
      </c>
      <c r="D603" t="s">
        <v>7939</v>
      </c>
      <c r="E603" t="s">
        <v>7940</v>
      </c>
      <c r="F603" t="s">
        <v>7941</v>
      </c>
      <c r="G603" t="s">
        <v>7942</v>
      </c>
      <c r="H603" t="s">
        <v>7943</v>
      </c>
      <c r="I603" t="s">
        <v>2350</v>
      </c>
      <c r="J603" t="s">
        <v>4654</v>
      </c>
      <c r="K603" t="s">
        <v>4655</v>
      </c>
      <c r="L603" t="s">
        <v>119</v>
      </c>
      <c r="M603" t="s">
        <v>2601</v>
      </c>
      <c r="O603" t="s">
        <v>4656</v>
      </c>
      <c r="P603" t="s">
        <v>7944</v>
      </c>
      <c r="R603" t="str">
        <f t="shared" si="18"/>
        <v>寒亭</v>
      </c>
      <c r="S603" t="str">
        <f t="shared" si="19"/>
        <v>0703</v>
      </c>
    </row>
    <row r="604" spans="1:19">
      <c r="A604" t="s">
        <v>7945</v>
      </c>
      <c r="B604" t="s">
        <v>7946</v>
      </c>
      <c r="C604" t="s">
        <v>46</v>
      </c>
      <c r="D604" t="s">
        <v>7947</v>
      </c>
      <c r="E604" t="s">
        <v>2801</v>
      </c>
      <c r="F604" t="s">
        <v>7948</v>
      </c>
      <c r="G604" t="s">
        <v>7949</v>
      </c>
      <c r="H604" t="s">
        <v>7950</v>
      </c>
      <c r="I604" t="s">
        <v>2336</v>
      </c>
      <c r="J604" t="s">
        <v>7951</v>
      </c>
      <c r="K604" t="s">
        <v>7952</v>
      </c>
      <c r="L604" t="s">
        <v>128</v>
      </c>
      <c r="M604" t="s">
        <v>2913</v>
      </c>
      <c r="N604" t="s">
        <v>2859</v>
      </c>
      <c r="O604" t="s">
        <v>7953</v>
      </c>
      <c r="P604" t="s">
        <v>7954</v>
      </c>
      <c r="R604" t="str">
        <f t="shared" si="18"/>
        <v>寿光</v>
      </c>
      <c r="S604" t="str">
        <f t="shared" si="19"/>
        <v>0703</v>
      </c>
    </row>
    <row r="605" spans="1:19">
      <c r="A605" t="s">
        <v>7955</v>
      </c>
      <c r="B605" t="s">
        <v>7956</v>
      </c>
      <c r="C605" t="s">
        <v>46</v>
      </c>
      <c r="D605" t="s">
        <v>7957</v>
      </c>
      <c r="E605" t="s">
        <v>2360</v>
      </c>
      <c r="F605" t="s">
        <v>7958</v>
      </c>
      <c r="G605" t="s">
        <v>7959</v>
      </c>
      <c r="H605" t="s">
        <v>7960</v>
      </c>
      <c r="I605" t="s">
        <v>2350</v>
      </c>
      <c r="J605" t="s">
        <v>6796</v>
      </c>
      <c r="K605" t="s">
        <v>6797</v>
      </c>
      <c r="L605" t="s">
        <v>110</v>
      </c>
      <c r="M605" t="s">
        <v>3098</v>
      </c>
      <c r="N605" t="s">
        <v>2785</v>
      </c>
      <c r="O605" t="s">
        <v>6798</v>
      </c>
      <c r="P605" t="s">
        <v>7961</v>
      </c>
      <c r="R605" t="str">
        <f t="shared" si="18"/>
        <v>高密</v>
      </c>
      <c r="S605" t="str">
        <f t="shared" si="19"/>
        <v>0703</v>
      </c>
    </row>
    <row r="606" spans="1:19">
      <c r="A606" t="s">
        <v>7962</v>
      </c>
      <c r="B606" t="s">
        <v>7963</v>
      </c>
      <c r="C606" t="s">
        <v>46</v>
      </c>
      <c r="D606" t="s">
        <v>7964</v>
      </c>
      <c r="E606" t="s">
        <v>2801</v>
      </c>
      <c r="F606" t="s">
        <v>7965</v>
      </c>
      <c r="G606" t="s">
        <v>7966</v>
      </c>
      <c r="H606" t="s">
        <v>7967</v>
      </c>
      <c r="I606" t="s">
        <v>2336</v>
      </c>
      <c r="J606" t="s">
        <v>4468</v>
      </c>
      <c r="K606" t="s">
        <v>4469</v>
      </c>
      <c r="L606" t="s">
        <v>146</v>
      </c>
      <c r="M606" t="s">
        <v>4470</v>
      </c>
      <c r="O606" t="s">
        <v>4471</v>
      </c>
      <c r="P606" t="s">
        <v>7968</v>
      </c>
      <c r="Q606" t="s">
        <v>7969</v>
      </c>
      <c r="R606" t="str">
        <f t="shared" si="18"/>
        <v>临朐</v>
      </c>
      <c r="S606" t="str">
        <f t="shared" si="19"/>
        <v>0703</v>
      </c>
    </row>
    <row r="607" spans="1:19">
      <c r="A607" t="s">
        <v>7970</v>
      </c>
      <c r="B607" t="s">
        <v>7971</v>
      </c>
      <c r="C607" t="s">
        <v>46</v>
      </c>
      <c r="D607" t="s">
        <v>7972</v>
      </c>
      <c r="E607" t="s">
        <v>2360</v>
      </c>
      <c r="F607" t="s">
        <v>7973</v>
      </c>
      <c r="G607" t="s">
        <v>7974</v>
      </c>
      <c r="H607" t="s">
        <v>7975</v>
      </c>
      <c r="I607" t="s">
        <v>2378</v>
      </c>
      <c r="J607" t="s">
        <v>3096</v>
      </c>
      <c r="K607" t="s">
        <v>3097</v>
      </c>
      <c r="L607" t="s">
        <v>110</v>
      </c>
      <c r="M607" t="s">
        <v>3098</v>
      </c>
      <c r="N607" t="s">
        <v>2785</v>
      </c>
      <c r="O607" t="s">
        <v>3099</v>
      </c>
      <c r="P607" t="s">
        <v>7976</v>
      </c>
      <c r="R607" t="str">
        <f t="shared" si="18"/>
        <v>高密</v>
      </c>
      <c r="S607" t="str">
        <f t="shared" si="19"/>
        <v>0703</v>
      </c>
    </row>
    <row r="608" spans="1:19">
      <c r="A608" t="s">
        <v>7977</v>
      </c>
      <c r="B608" t="s">
        <v>7978</v>
      </c>
      <c r="C608" t="s">
        <v>46</v>
      </c>
      <c r="D608" t="s">
        <v>7979</v>
      </c>
      <c r="E608" t="s">
        <v>7980</v>
      </c>
      <c r="F608" t="s">
        <v>7981</v>
      </c>
      <c r="G608" t="s">
        <v>7982</v>
      </c>
      <c r="H608" t="s">
        <v>7983</v>
      </c>
      <c r="I608" t="s">
        <v>3904</v>
      </c>
      <c r="J608" t="s">
        <v>3838</v>
      </c>
      <c r="K608" t="s">
        <v>3839</v>
      </c>
      <c r="L608" t="s">
        <v>676</v>
      </c>
      <c r="M608" t="s">
        <v>3840</v>
      </c>
      <c r="N608" t="s">
        <v>2368</v>
      </c>
      <c r="O608" t="s">
        <v>3841</v>
      </c>
      <c r="P608" t="s">
        <v>7984</v>
      </c>
      <c r="R608" t="str">
        <f t="shared" si="18"/>
        <v>昌乐</v>
      </c>
      <c r="S608" t="str">
        <f t="shared" si="19"/>
        <v>0703</v>
      </c>
    </row>
    <row r="609" spans="1:19">
      <c r="A609" t="s">
        <v>7985</v>
      </c>
      <c r="B609" t="s">
        <v>7986</v>
      </c>
      <c r="C609" t="s">
        <v>46</v>
      </c>
      <c r="D609" t="s">
        <v>7987</v>
      </c>
      <c r="E609" t="s">
        <v>7988</v>
      </c>
      <c r="F609" t="s">
        <v>7989</v>
      </c>
      <c r="G609" t="s">
        <v>7990</v>
      </c>
      <c r="H609" t="s">
        <v>7991</v>
      </c>
      <c r="I609" t="s">
        <v>2350</v>
      </c>
      <c r="J609" t="s">
        <v>4938</v>
      </c>
      <c r="K609" t="s">
        <v>4939</v>
      </c>
      <c r="L609" t="s">
        <v>128</v>
      </c>
      <c r="M609" t="s">
        <v>2720</v>
      </c>
      <c r="N609" t="s">
        <v>2354</v>
      </c>
      <c r="O609" t="s">
        <v>4940</v>
      </c>
      <c r="P609" t="s">
        <v>7992</v>
      </c>
      <c r="R609" t="str">
        <f t="shared" si="18"/>
        <v>寿光</v>
      </c>
      <c r="S609" t="str">
        <f t="shared" si="19"/>
        <v>0703</v>
      </c>
    </row>
    <row r="610" spans="1:19">
      <c r="A610" t="s">
        <v>7993</v>
      </c>
      <c r="B610" t="s">
        <v>7994</v>
      </c>
      <c r="C610" t="s">
        <v>46</v>
      </c>
      <c r="D610" t="s">
        <v>7995</v>
      </c>
      <c r="E610" t="s">
        <v>2360</v>
      </c>
      <c r="F610" t="s">
        <v>7996</v>
      </c>
      <c r="G610" t="s">
        <v>7997</v>
      </c>
      <c r="H610" t="s">
        <v>7998</v>
      </c>
      <c r="I610" t="s">
        <v>2350</v>
      </c>
      <c r="J610" t="s">
        <v>7999</v>
      </c>
      <c r="K610" t="s">
        <v>8000</v>
      </c>
      <c r="L610" t="s">
        <v>47</v>
      </c>
      <c r="M610" t="s">
        <v>8001</v>
      </c>
      <c r="N610" t="s">
        <v>2674</v>
      </c>
      <c r="O610" t="s">
        <v>8002</v>
      </c>
      <c r="P610" t="s">
        <v>8003</v>
      </c>
      <c r="Q610" t="s">
        <v>8004</v>
      </c>
      <c r="R610" t="str">
        <f t="shared" si="18"/>
        <v>诸城</v>
      </c>
      <c r="S610" t="str">
        <f t="shared" si="19"/>
        <v>0703</v>
      </c>
    </row>
    <row r="611" spans="1:19">
      <c r="A611" t="s">
        <v>8005</v>
      </c>
      <c r="B611" t="s">
        <v>8006</v>
      </c>
      <c r="C611" t="s">
        <v>46</v>
      </c>
      <c r="D611" t="s">
        <v>8007</v>
      </c>
      <c r="E611" t="s">
        <v>8008</v>
      </c>
      <c r="F611" t="s">
        <v>8009</v>
      </c>
      <c r="G611" t="s">
        <v>8010</v>
      </c>
      <c r="H611" t="s">
        <v>8011</v>
      </c>
      <c r="I611" t="s">
        <v>2350</v>
      </c>
      <c r="J611" t="s">
        <v>8012</v>
      </c>
      <c r="K611" t="s">
        <v>8013</v>
      </c>
      <c r="L611" t="s">
        <v>187</v>
      </c>
      <c r="M611" t="s">
        <v>8014</v>
      </c>
      <c r="N611" t="s">
        <v>2529</v>
      </c>
      <c r="O611" t="s">
        <v>8015</v>
      </c>
      <c r="P611" t="s">
        <v>8016</v>
      </c>
      <c r="R611" t="str">
        <f t="shared" si="18"/>
        <v>坊子</v>
      </c>
      <c r="S611" t="str">
        <f t="shared" si="19"/>
        <v>0703</v>
      </c>
    </row>
    <row r="612" spans="1:19">
      <c r="A612" t="s">
        <v>8017</v>
      </c>
      <c r="B612" t="s">
        <v>8018</v>
      </c>
      <c r="C612" t="s">
        <v>46</v>
      </c>
      <c r="D612" t="s">
        <v>8019</v>
      </c>
      <c r="E612" t="s">
        <v>8020</v>
      </c>
      <c r="F612" t="s">
        <v>8021</v>
      </c>
      <c r="G612" t="s">
        <v>8022</v>
      </c>
      <c r="H612" t="s">
        <v>8023</v>
      </c>
      <c r="I612" t="s">
        <v>2378</v>
      </c>
      <c r="J612" t="s">
        <v>8024</v>
      </c>
      <c r="K612" t="s">
        <v>8025</v>
      </c>
      <c r="L612" t="s">
        <v>76</v>
      </c>
      <c r="M612" t="s">
        <v>2516</v>
      </c>
      <c r="N612" t="s">
        <v>2649</v>
      </c>
      <c r="O612" t="s">
        <v>8026</v>
      </c>
      <c r="P612" t="s">
        <v>8027</v>
      </c>
      <c r="Q612" t="s">
        <v>8028</v>
      </c>
      <c r="R612" t="str">
        <f t="shared" si="18"/>
        <v>奎文</v>
      </c>
      <c r="S612" t="str">
        <f t="shared" si="19"/>
        <v>0703</v>
      </c>
    </row>
    <row r="613" spans="1:19">
      <c r="A613" t="s">
        <v>8029</v>
      </c>
      <c r="B613" t="s">
        <v>8030</v>
      </c>
      <c r="C613" t="s">
        <v>46</v>
      </c>
      <c r="D613" t="s">
        <v>8031</v>
      </c>
      <c r="E613" t="s">
        <v>2360</v>
      </c>
      <c r="F613" t="s">
        <v>8032</v>
      </c>
      <c r="G613" t="s">
        <v>8033</v>
      </c>
      <c r="H613" t="s">
        <v>8034</v>
      </c>
      <c r="I613" t="s">
        <v>3969</v>
      </c>
      <c r="J613" t="s">
        <v>3395</v>
      </c>
      <c r="K613" t="s">
        <v>3396</v>
      </c>
      <c r="L613" t="s">
        <v>187</v>
      </c>
      <c r="M613" t="s">
        <v>2468</v>
      </c>
      <c r="N613" t="s">
        <v>2529</v>
      </c>
      <c r="O613" t="s">
        <v>3397</v>
      </c>
      <c r="P613" t="s">
        <v>8035</v>
      </c>
      <c r="Q613" t="s">
        <v>8036</v>
      </c>
      <c r="R613" t="str">
        <f t="shared" si="18"/>
        <v>坊子</v>
      </c>
      <c r="S613" t="str">
        <f t="shared" si="19"/>
        <v>0703</v>
      </c>
    </row>
    <row r="614" spans="1:19">
      <c r="A614" t="s">
        <v>8037</v>
      </c>
      <c r="B614" t="s">
        <v>8038</v>
      </c>
      <c r="C614" t="s">
        <v>46</v>
      </c>
      <c r="D614" t="s">
        <v>8039</v>
      </c>
      <c r="E614" t="s">
        <v>2360</v>
      </c>
      <c r="F614" t="s">
        <v>8040</v>
      </c>
      <c r="G614" t="s">
        <v>8041</v>
      </c>
      <c r="H614" t="s">
        <v>8042</v>
      </c>
      <c r="I614" t="s">
        <v>2350</v>
      </c>
      <c r="J614" t="s">
        <v>7368</v>
      </c>
      <c r="K614" t="s">
        <v>7369</v>
      </c>
      <c r="L614" t="s">
        <v>110</v>
      </c>
      <c r="M614" t="s">
        <v>2575</v>
      </c>
      <c r="N614" t="s">
        <v>2602</v>
      </c>
      <c r="O614" t="s">
        <v>7370</v>
      </c>
      <c r="P614" t="s">
        <v>8043</v>
      </c>
      <c r="Q614" t="s">
        <v>8044</v>
      </c>
      <c r="R614" t="str">
        <f t="shared" si="18"/>
        <v>高密</v>
      </c>
      <c r="S614" t="str">
        <f t="shared" si="19"/>
        <v>0703</v>
      </c>
    </row>
    <row r="615" spans="1:19">
      <c r="A615" t="s">
        <v>8045</v>
      </c>
      <c r="B615" t="s">
        <v>8046</v>
      </c>
      <c r="C615" t="s">
        <v>46</v>
      </c>
      <c r="D615" t="s">
        <v>8047</v>
      </c>
      <c r="E615" t="s">
        <v>8048</v>
      </c>
      <c r="F615" t="s">
        <v>8049</v>
      </c>
      <c r="G615" t="s">
        <v>8050</v>
      </c>
      <c r="H615" t="s">
        <v>8051</v>
      </c>
      <c r="I615" t="s">
        <v>2645</v>
      </c>
      <c r="J615" t="s">
        <v>5620</v>
      </c>
      <c r="K615" t="s">
        <v>5621</v>
      </c>
      <c r="L615" t="s">
        <v>76</v>
      </c>
      <c r="M615" t="s">
        <v>2661</v>
      </c>
      <c r="N615" t="s">
        <v>2983</v>
      </c>
      <c r="O615" t="s">
        <v>5622</v>
      </c>
      <c r="P615" t="s">
        <v>8052</v>
      </c>
      <c r="R615" t="str">
        <f t="shared" si="18"/>
        <v>奎文</v>
      </c>
      <c r="S615" t="str">
        <f t="shared" si="19"/>
        <v>0703</v>
      </c>
    </row>
    <row r="616" spans="1:19">
      <c r="A616" t="s">
        <v>8053</v>
      </c>
      <c r="B616" t="s">
        <v>8054</v>
      </c>
      <c r="C616" t="s">
        <v>46</v>
      </c>
      <c r="D616" t="s">
        <v>8055</v>
      </c>
      <c r="E616" t="s">
        <v>7988</v>
      </c>
      <c r="F616" t="s">
        <v>8056</v>
      </c>
      <c r="G616" t="s">
        <v>8057</v>
      </c>
      <c r="H616" t="s">
        <v>8058</v>
      </c>
      <c r="I616" t="s">
        <v>2364</v>
      </c>
      <c r="J616" t="s">
        <v>5284</v>
      </c>
      <c r="K616" t="s">
        <v>5285</v>
      </c>
      <c r="L616" t="s">
        <v>76</v>
      </c>
      <c r="M616" t="s">
        <v>2408</v>
      </c>
      <c r="N616" t="s">
        <v>2340</v>
      </c>
      <c r="O616" t="s">
        <v>5287</v>
      </c>
      <c r="P616" t="s">
        <v>8059</v>
      </c>
      <c r="R616" t="str">
        <f t="shared" si="18"/>
        <v>奎文</v>
      </c>
      <c r="S616" t="str">
        <f t="shared" si="19"/>
        <v>0703</v>
      </c>
    </row>
    <row r="617" spans="1:19">
      <c r="A617" t="s">
        <v>8060</v>
      </c>
      <c r="B617" t="s">
        <v>8061</v>
      </c>
      <c r="C617" t="s">
        <v>46</v>
      </c>
      <c r="D617" t="s">
        <v>8062</v>
      </c>
      <c r="E617" t="s">
        <v>8063</v>
      </c>
      <c r="F617" t="s">
        <v>8064</v>
      </c>
      <c r="G617" t="s">
        <v>8065</v>
      </c>
      <c r="H617" t="s">
        <v>8066</v>
      </c>
      <c r="I617" t="s">
        <v>2364</v>
      </c>
      <c r="J617" t="s">
        <v>8067</v>
      </c>
      <c r="K617" t="s">
        <v>8068</v>
      </c>
      <c r="L617" t="s">
        <v>187</v>
      </c>
      <c r="M617" t="s">
        <v>3510</v>
      </c>
      <c r="N617" t="s">
        <v>3277</v>
      </c>
      <c r="O617" t="s">
        <v>8069</v>
      </c>
      <c r="P617" t="s">
        <v>8070</v>
      </c>
      <c r="Q617" t="s">
        <v>8071</v>
      </c>
      <c r="R617" t="str">
        <f t="shared" si="18"/>
        <v>坊子</v>
      </c>
      <c r="S617" t="str">
        <f t="shared" si="19"/>
        <v>0703</v>
      </c>
    </row>
    <row r="618" spans="1:19">
      <c r="A618" t="s">
        <v>8072</v>
      </c>
      <c r="B618" t="s">
        <v>8073</v>
      </c>
      <c r="C618" t="s">
        <v>46</v>
      </c>
      <c r="D618" t="s">
        <v>8074</v>
      </c>
      <c r="E618" t="s">
        <v>8075</v>
      </c>
      <c r="F618" t="s">
        <v>8076</v>
      </c>
      <c r="G618" t="s">
        <v>8077</v>
      </c>
      <c r="H618" t="s">
        <v>8078</v>
      </c>
      <c r="I618" t="s">
        <v>3336</v>
      </c>
      <c r="J618" t="s">
        <v>8079</v>
      </c>
      <c r="K618" t="s">
        <v>8080</v>
      </c>
      <c r="L618" t="s">
        <v>676</v>
      </c>
      <c r="M618" t="s">
        <v>2815</v>
      </c>
      <c r="N618" t="s">
        <v>2368</v>
      </c>
      <c r="O618" t="s">
        <v>8081</v>
      </c>
      <c r="P618" t="s">
        <v>8082</v>
      </c>
      <c r="Q618" t="s">
        <v>8083</v>
      </c>
      <c r="R618" t="str">
        <f t="shared" si="18"/>
        <v>昌乐</v>
      </c>
      <c r="S618" t="str">
        <f t="shared" si="19"/>
        <v>0704</v>
      </c>
    </row>
    <row r="619" spans="1:19">
      <c r="A619" t="s">
        <v>8084</v>
      </c>
      <c r="B619" t="s">
        <v>8085</v>
      </c>
      <c r="C619" t="s">
        <v>46</v>
      </c>
      <c r="D619" t="s">
        <v>8086</v>
      </c>
      <c r="E619" t="s">
        <v>8075</v>
      </c>
      <c r="F619" t="s">
        <v>8087</v>
      </c>
      <c r="G619" t="s">
        <v>8088</v>
      </c>
      <c r="H619" t="s">
        <v>8089</v>
      </c>
      <c r="I619" t="s">
        <v>2378</v>
      </c>
      <c r="J619" t="s">
        <v>6156</v>
      </c>
      <c r="K619" t="s">
        <v>6157</v>
      </c>
      <c r="L619" t="s">
        <v>57</v>
      </c>
      <c r="M619" t="s">
        <v>3811</v>
      </c>
      <c r="N619" t="s">
        <v>2674</v>
      </c>
      <c r="O619" t="s">
        <v>6158</v>
      </c>
      <c r="P619" t="s">
        <v>8090</v>
      </c>
      <c r="R619" t="str">
        <f t="shared" si="18"/>
        <v>安丘</v>
      </c>
      <c r="S619" t="str">
        <f t="shared" si="19"/>
        <v>0704</v>
      </c>
    </row>
    <row r="620" spans="1:19">
      <c r="A620" t="s">
        <v>8091</v>
      </c>
      <c r="B620" t="s">
        <v>8092</v>
      </c>
      <c r="C620" t="s">
        <v>46</v>
      </c>
      <c r="D620" t="s">
        <v>8093</v>
      </c>
      <c r="E620" t="s">
        <v>8094</v>
      </c>
      <c r="F620" t="s">
        <v>8095</v>
      </c>
      <c r="G620" t="s">
        <v>8096</v>
      </c>
      <c r="H620" t="s">
        <v>8097</v>
      </c>
      <c r="I620" t="s">
        <v>2364</v>
      </c>
      <c r="J620" t="s">
        <v>2573</v>
      </c>
      <c r="K620" t="s">
        <v>2574</v>
      </c>
      <c r="L620" t="s">
        <v>110</v>
      </c>
      <c r="M620" t="s">
        <v>2575</v>
      </c>
      <c r="N620" t="s">
        <v>3339</v>
      </c>
      <c r="O620" t="s">
        <v>2576</v>
      </c>
      <c r="P620" t="s">
        <v>8098</v>
      </c>
      <c r="R620" t="str">
        <f t="shared" si="18"/>
        <v>高密</v>
      </c>
      <c r="S620" t="str">
        <f t="shared" si="19"/>
        <v>0704</v>
      </c>
    </row>
    <row r="621" spans="1:19">
      <c r="A621" t="s">
        <v>8099</v>
      </c>
      <c r="B621" t="s">
        <v>8100</v>
      </c>
      <c r="C621" t="s">
        <v>46</v>
      </c>
      <c r="D621" t="s">
        <v>8101</v>
      </c>
      <c r="E621" t="s">
        <v>8094</v>
      </c>
      <c r="F621" t="s">
        <v>8102</v>
      </c>
      <c r="G621" t="s">
        <v>8103</v>
      </c>
      <c r="H621" t="s">
        <v>8104</v>
      </c>
      <c r="I621" t="s">
        <v>2364</v>
      </c>
      <c r="J621" t="s">
        <v>8105</v>
      </c>
      <c r="K621" t="s">
        <v>8106</v>
      </c>
      <c r="L621" t="s">
        <v>101</v>
      </c>
      <c r="M621" t="s">
        <v>4459</v>
      </c>
      <c r="N621" t="s">
        <v>2421</v>
      </c>
      <c r="O621" t="s">
        <v>8107</v>
      </c>
      <c r="P621" t="s">
        <v>8108</v>
      </c>
      <c r="R621" t="str">
        <f t="shared" si="18"/>
        <v>潍城</v>
      </c>
      <c r="S621" t="str">
        <f t="shared" si="19"/>
        <v>0704</v>
      </c>
    </row>
    <row r="622" spans="1:19">
      <c r="A622" t="s">
        <v>8109</v>
      </c>
      <c r="B622" t="s">
        <v>8110</v>
      </c>
      <c r="C622" t="s">
        <v>46</v>
      </c>
      <c r="D622" t="s">
        <v>8111</v>
      </c>
      <c r="E622" t="s">
        <v>8112</v>
      </c>
      <c r="F622" t="s">
        <v>8113</v>
      </c>
      <c r="G622" t="s">
        <v>8114</v>
      </c>
      <c r="H622" t="s">
        <v>8115</v>
      </c>
      <c r="I622" t="s">
        <v>2465</v>
      </c>
      <c r="J622" t="s">
        <v>2980</v>
      </c>
      <c r="K622" t="s">
        <v>2981</v>
      </c>
      <c r="L622" t="s">
        <v>101</v>
      </c>
      <c r="M622" t="s">
        <v>2982</v>
      </c>
      <c r="N622" t="s">
        <v>3017</v>
      </c>
      <c r="O622" t="s">
        <v>2984</v>
      </c>
      <c r="P622" t="s">
        <v>8116</v>
      </c>
      <c r="Q622" t="s">
        <v>8117</v>
      </c>
      <c r="R622" t="str">
        <f t="shared" si="18"/>
        <v>潍城</v>
      </c>
      <c r="S622" t="str">
        <f t="shared" si="19"/>
        <v>0704</v>
      </c>
    </row>
    <row r="623" spans="1:19">
      <c r="A623" t="s">
        <v>8118</v>
      </c>
      <c r="B623" t="s">
        <v>8119</v>
      </c>
      <c r="C623" t="s">
        <v>46</v>
      </c>
      <c r="D623" t="s">
        <v>8120</v>
      </c>
      <c r="E623" t="s">
        <v>8075</v>
      </c>
      <c r="F623" t="s">
        <v>8121</v>
      </c>
      <c r="G623" t="s">
        <v>8122</v>
      </c>
      <c r="H623" t="s">
        <v>8123</v>
      </c>
      <c r="I623" t="s">
        <v>2378</v>
      </c>
      <c r="J623" t="s">
        <v>8124</v>
      </c>
      <c r="K623" t="s">
        <v>8125</v>
      </c>
      <c r="L623" t="s">
        <v>146</v>
      </c>
      <c r="M623" t="s">
        <v>8126</v>
      </c>
      <c r="N623" t="s">
        <v>3307</v>
      </c>
      <c r="O623" t="s">
        <v>8127</v>
      </c>
      <c r="P623" t="s">
        <v>8128</v>
      </c>
      <c r="Q623" t="s">
        <v>8129</v>
      </c>
      <c r="R623" t="str">
        <f t="shared" si="18"/>
        <v>临朐</v>
      </c>
      <c r="S623" t="str">
        <f t="shared" si="19"/>
        <v>0704</v>
      </c>
    </row>
    <row r="624" spans="1:19">
      <c r="A624" t="s">
        <v>8130</v>
      </c>
      <c r="B624" t="s">
        <v>8131</v>
      </c>
      <c r="C624" t="s">
        <v>46</v>
      </c>
      <c r="D624" t="s">
        <v>8132</v>
      </c>
      <c r="E624" t="s">
        <v>8075</v>
      </c>
      <c r="F624" t="s">
        <v>8133</v>
      </c>
      <c r="G624" t="s">
        <v>8134</v>
      </c>
      <c r="H624" t="s">
        <v>8135</v>
      </c>
      <c r="I624" t="s">
        <v>2465</v>
      </c>
      <c r="J624" t="s">
        <v>8136</v>
      </c>
      <c r="K624" t="s">
        <v>8137</v>
      </c>
      <c r="L624" t="s">
        <v>47</v>
      </c>
      <c r="M624" t="s">
        <v>3141</v>
      </c>
      <c r="N624" t="s">
        <v>3307</v>
      </c>
      <c r="O624" t="s">
        <v>8138</v>
      </c>
      <c r="P624" t="s">
        <v>8139</v>
      </c>
      <c r="R624" t="str">
        <f t="shared" si="18"/>
        <v>诸城</v>
      </c>
      <c r="S624" t="str">
        <f t="shared" si="19"/>
        <v>0704</v>
      </c>
    </row>
    <row r="625" spans="1:19">
      <c r="A625" t="s">
        <v>8140</v>
      </c>
      <c r="B625" t="s">
        <v>8141</v>
      </c>
      <c r="C625" t="s">
        <v>46</v>
      </c>
      <c r="D625" t="s">
        <v>8142</v>
      </c>
      <c r="E625" t="s">
        <v>8075</v>
      </c>
      <c r="F625" t="s">
        <v>8143</v>
      </c>
      <c r="G625" t="s">
        <v>8144</v>
      </c>
      <c r="H625" t="s">
        <v>8145</v>
      </c>
      <c r="I625" t="s">
        <v>3969</v>
      </c>
      <c r="J625" t="s">
        <v>8146</v>
      </c>
      <c r="K625" t="s">
        <v>8147</v>
      </c>
      <c r="L625" t="s">
        <v>137</v>
      </c>
      <c r="M625" t="s">
        <v>3729</v>
      </c>
      <c r="N625" t="s">
        <v>2480</v>
      </c>
      <c r="O625" t="s">
        <v>8148</v>
      </c>
      <c r="P625" t="s">
        <v>8149</v>
      </c>
      <c r="R625" t="str">
        <f t="shared" si="18"/>
        <v>青州</v>
      </c>
      <c r="S625" t="str">
        <f t="shared" si="19"/>
        <v>0704</v>
      </c>
    </row>
    <row r="626" spans="1:19">
      <c r="A626" t="s">
        <v>8150</v>
      </c>
      <c r="B626" t="s">
        <v>8151</v>
      </c>
      <c r="C626" t="s">
        <v>46</v>
      </c>
      <c r="D626" t="s">
        <v>8152</v>
      </c>
      <c r="E626" t="s">
        <v>8075</v>
      </c>
      <c r="F626" t="s">
        <v>8153</v>
      </c>
      <c r="G626" t="s">
        <v>8154</v>
      </c>
      <c r="H626" t="s">
        <v>8155</v>
      </c>
      <c r="I626" t="s">
        <v>2350</v>
      </c>
      <c r="J626" t="s">
        <v>4101</v>
      </c>
      <c r="K626" t="s">
        <v>4102</v>
      </c>
      <c r="L626" t="s">
        <v>67</v>
      </c>
      <c r="M626" t="s">
        <v>3366</v>
      </c>
      <c r="N626" t="s">
        <v>2421</v>
      </c>
      <c r="O626" t="s">
        <v>4103</v>
      </c>
      <c r="P626" t="s">
        <v>8156</v>
      </c>
      <c r="R626" t="str">
        <f t="shared" si="18"/>
        <v>昌邑</v>
      </c>
      <c r="S626" t="str">
        <f t="shared" si="19"/>
        <v>0704</v>
      </c>
    </row>
    <row r="627" spans="1:19">
      <c r="A627" t="s">
        <v>8157</v>
      </c>
      <c r="B627" t="s">
        <v>8158</v>
      </c>
      <c r="C627" t="s">
        <v>46</v>
      </c>
      <c r="D627" t="s">
        <v>8159</v>
      </c>
      <c r="E627" t="s">
        <v>8075</v>
      </c>
      <c r="F627" t="s">
        <v>8160</v>
      </c>
      <c r="G627" t="s">
        <v>8161</v>
      </c>
      <c r="H627" t="s">
        <v>8162</v>
      </c>
      <c r="I627" t="s">
        <v>2350</v>
      </c>
      <c r="J627" t="s">
        <v>2393</v>
      </c>
      <c r="K627" t="s">
        <v>2394</v>
      </c>
      <c r="L627" t="s">
        <v>137</v>
      </c>
      <c r="M627" t="s">
        <v>2395</v>
      </c>
      <c r="N627" t="s">
        <v>2674</v>
      </c>
      <c r="O627" t="s">
        <v>2397</v>
      </c>
      <c r="P627" t="s">
        <v>8163</v>
      </c>
      <c r="Q627" t="s">
        <v>8164</v>
      </c>
      <c r="R627" t="str">
        <f t="shared" si="18"/>
        <v>青州</v>
      </c>
      <c r="S627" t="str">
        <f t="shared" si="19"/>
        <v>0704</v>
      </c>
    </row>
    <row r="628" spans="1:19">
      <c r="A628" t="s">
        <v>8165</v>
      </c>
      <c r="B628" t="s">
        <v>8166</v>
      </c>
      <c r="C628" t="s">
        <v>46</v>
      </c>
      <c r="D628" t="s">
        <v>8167</v>
      </c>
      <c r="E628" t="s">
        <v>8168</v>
      </c>
      <c r="F628" t="s">
        <v>8169</v>
      </c>
      <c r="G628" t="s">
        <v>8170</v>
      </c>
      <c r="H628" t="s">
        <v>8171</v>
      </c>
      <c r="I628" t="s">
        <v>3969</v>
      </c>
      <c r="J628" t="s">
        <v>3211</v>
      </c>
      <c r="K628" t="s">
        <v>3212</v>
      </c>
      <c r="L628" t="s">
        <v>137</v>
      </c>
      <c r="M628" t="s">
        <v>3213</v>
      </c>
      <c r="N628" t="s">
        <v>2743</v>
      </c>
      <c r="O628" t="s">
        <v>3215</v>
      </c>
      <c r="P628" t="s">
        <v>8172</v>
      </c>
      <c r="R628" t="str">
        <f t="shared" si="18"/>
        <v>青州</v>
      </c>
      <c r="S628" t="str">
        <f t="shared" si="19"/>
        <v>0704</v>
      </c>
    </row>
    <row r="629" spans="1:19">
      <c r="A629" t="s">
        <v>8173</v>
      </c>
      <c r="B629" t="s">
        <v>8174</v>
      </c>
      <c r="C629" t="s">
        <v>46</v>
      </c>
      <c r="D629" t="s">
        <v>8175</v>
      </c>
      <c r="E629" t="s">
        <v>8075</v>
      </c>
      <c r="F629" t="s">
        <v>8176</v>
      </c>
      <c r="G629" t="s">
        <v>8177</v>
      </c>
      <c r="H629" t="s">
        <v>8178</v>
      </c>
      <c r="I629" t="s">
        <v>2350</v>
      </c>
      <c r="J629" t="s">
        <v>8179</v>
      </c>
      <c r="K629" t="s">
        <v>8180</v>
      </c>
      <c r="L629" t="s">
        <v>47</v>
      </c>
      <c r="M629" t="s">
        <v>3159</v>
      </c>
      <c r="N629" t="s">
        <v>2421</v>
      </c>
      <c r="O629" t="s">
        <v>8181</v>
      </c>
      <c r="P629" t="s">
        <v>8141</v>
      </c>
      <c r="Q629" t="s">
        <v>8182</v>
      </c>
      <c r="R629" t="str">
        <f t="shared" si="18"/>
        <v>诸城</v>
      </c>
      <c r="S629" t="str">
        <f t="shared" si="19"/>
        <v>0704</v>
      </c>
    </row>
    <row r="630" spans="1:19">
      <c r="A630" t="s">
        <v>8183</v>
      </c>
      <c r="B630" t="s">
        <v>8184</v>
      </c>
      <c r="C630" t="s">
        <v>46</v>
      </c>
      <c r="D630" t="s">
        <v>8185</v>
      </c>
      <c r="E630" t="s">
        <v>8075</v>
      </c>
      <c r="F630" t="s">
        <v>8186</v>
      </c>
      <c r="G630" t="s">
        <v>8187</v>
      </c>
      <c r="H630" t="s">
        <v>8188</v>
      </c>
      <c r="I630" t="s">
        <v>2364</v>
      </c>
      <c r="J630" t="s">
        <v>2847</v>
      </c>
      <c r="K630" t="s">
        <v>2848</v>
      </c>
      <c r="L630" t="s">
        <v>110</v>
      </c>
      <c r="M630" t="s">
        <v>2849</v>
      </c>
      <c r="N630" t="s">
        <v>3907</v>
      </c>
      <c r="O630" t="s">
        <v>2850</v>
      </c>
      <c r="P630" t="s">
        <v>8189</v>
      </c>
      <c r="R630" t="str">
        <f t="shared" si="18"/>
        <v>高密</v>
      </c>
      <c r="S630" t="str">
        <f t="shared" si="19"/>
        <v>0704</v>
      </c>
    </row>
    <row r="631" spans="1:19">
      <c r="A631" t="s">
        <v>8190</v>
      </c>
      <c r="B631" t="s">
        <v>8191</v>
      </c>
      <c r="C631" t="s">
        <v>46</v>
      </c>
      <c r="D631" t="s">
        <v>8192</v>
      </c>
      <c r="E631" t="s">
        <v>8193</v>
      </c>
      <c r="F631" t="s">
        <v>8194</v>
      </c>
      <c r="G631" t="s">
        <v>8195</v>
      </c>
      <c r="H631" t="s">
        <v>8196</v>
      </c>
      <c r="I631" t="s">
        <v>2598</v>
      </c>
      <c r="J631" t="s">
        <v>8024</v>
      </c>
      <c r="K631" t="s">
        <v>8025</v>
      </c>
      <c r="L631" t="s">
        <v>76</v>
      </c>
      <c r="M631" t="s">
        <v>2516</v>
      </c>
      <c r="N631" t="s">
        <v>2872</v>
      </c>
      <c r="O631" t="s">
        <v>8026</v>
      </c>
      <c r="P631" t="s">
        <v>8197</v>
      </c>
      <c r="R631" t="str">
        <f t="shared" si="18"/>
        <v>奎文</v>
      </c>
      <c r="S631" t="str">
        <f t="shared" si="19"/>
        <v>0704</v>
      </c>
    </row>
    <row r="632" spans="1:19">
      <c r="A632" t="s">
        <v>8198</v>
      </c>
      <c r="B632" t="s">
        <v>8199</v>
      </c>
      <c r="C632" t="s">
        <v>46</v>
      </c>
      <c r="D632" t="s">
        <v>8200</v>
      </c>
      <c r="E632" t="s">
        <v>8075</v>
      </c>
      <c r="F632" t="s">
        <v>8201</v>
      </c>
      <c r="G632" t="s">
        <v>8202</v>
      </c>
      <c r="H632" t="s">
        <v>8203</v>
      </c>
      <c r="I632" t="s">
        <v>3608</v>
      </c>
      <c r="J632" t="s">
        <v>3497</v>
      </c>
      <c r="K632" t="s">
        <v>3498</v>
      </c>
      <c r="L632" t="s">
        <v>57</v>
      </c>
      <c r="M632" t="s">
        <v>2838</v>
      </c>
      <c r="N632" t="s">
        <v>3017</v>
      </c>
      <c r="O632" t="s">
        <v>3500</v>
      </c>
      <c r="P632" t="s">
        <v>8204</v>
      </c>
      <c r="Q632" t="s">
        <v>8205</v>
      </c>
      <c r="R632" t="str">
        <f t="shared" si="18"/>
        <v>安丘</v>
      </c>
      <c r="S632" t="str">
        <f t="shared" si="19"/>
        <v>0704</v>
      </c>
    </row>
    <row r="633" spans="1:19">
      <c r="A633" t="s">
        <v>8206</v>
      </c>
      <c r="B633" t="s">
        <v>8207</v>
      </c>
      <c r="C633" t="s">
        <v>46</v>
      </c>
      <c r="D633" t="s">
        <v>8208</v>
      </c>
      <c r="E633" t="s">
        <v>8075</v>
      </c>
      <c r="F633" t="s">
        <v>8209</v>
      </c>
      <c r="G633" t="s">
        <v>8210</v>
      </c>
      <c r="H633" t="s">
        <v>8211</v>
      </c>
      <c r="I633" t="s">
        <v>2364</v>
      </c>
      <c r="J633" t="s">
        <v>2490</v>
      </c>
      <c r="K633" t="s">
        <v>2491</v>
      </c>
      <c r="L633" t="s">
        <v>57</v>
      </c>
      <c r="M633" t="s">
        <v>2492</v>
      </c>
      <c r="N633" t="s">
        <v>4255</v>
      </c>
      <c r="O633" t="s">
        <v>2493</v>
      </c>
      <c r="P633" t="s">
        <v>8212</v>
      </c>
      <c r="Q633" t="s">
        <v>8213</v>
      </c>
      <c r="R633" t="str">
        <f t="shared" si="18"/>
        <v>安丘</v>
      </c>
      <c r="S633" t="str">
        <f t="shared" si="19"/>
        <v>0704</v>
      </c>
    </row>
    <row r="634" spans="1:19">
      <c r="A634" t="s">
        <v>8214</v>
      </c>
      <c r="B634" t="s">
        <v>8215</v>
      </c>
      <c r="C634" t="s">
        <v>46</v>
      </c>
      <c r="D634" t="s">
        <v>8216</v>
      </c>
      <c r="E634" t="s">
        <v>8075</v>
      </c>
      <c r="F634" t="s">
        <v>8217</v>
      </c>
      <c r="G634" t="s">
        <v>8218</v>
      </c>
      <c r="H634" t="s">
        <v>8219</v>
      </c>
      <c r="I634" t="s">
        <v>2350</v>
      </c>
      <c r="J634" t="s">
        <v>2847</v>
      </c>
      <c r="K634" t="s">
        <v>2848</v>
      </c>
      <c r="L634" t="s">
        <v>110</v>
      </c>
      <c r="M634" t="s">
        <v>2849</v>
      </c>
      <c r="O634" t="s">
        <v>2850</v>
      </c>
      <c r="P634" t="s">
        <v>8220</v>
      </c>
      <c r="Q634" t="s">
        <v>8221</v>
      </c>
      <c r="R634" t="str">
        <f t="shared" si="18"/>
        <v>高密</v>
      </c>
      <c r="S634" t="str">
        <f t="shared" si="19"/>
        <v>0704</v>
      </c>
    </row>
    <row r="635" spans="1:19">
      <c r="A635" t="s">
        <v>8222</v>
      </c>
      <c r="B635" t="s">
        <v>8162</v>
      </c>
      <c r="C635" t="s">
        <v>46</v>
      </c>
      <c r="D635" t="s">
        <v>8223</v>
      </c>
      <c r="E635" t="s">
        <v>8075</v>
      </c>
      <c r="F635" t="s">
        <v>8224</v>
      </c>
      <c r="G635" t="s">
        <v>8225</v>
      </c>
      <c r="H635" t="s">
        <v>8226</v>
      </c>
      <c r="I635" t="s">
        <v>2350</v>
      </c>
      <c r="J635" t="s">
        <v>4344</v>
      </c>
      <c r="K635" t="s">
        <v>4345</v>
      </c>
      <c r="L635" t="s">
        <v>187</v>
      </c>
      <c r="M635" t="s">
        <v>4346</v>
      </c>
      <c r="N635" t="s">
        <v>2421</v>
      </c>
      <c r="O635" t="s">
        <v>4347</v>
      </c>
      <c r="P635" t="s">
        <v>8227</v>
      </c>
      <c r="Q635" t="s">
        <v>8228</v>
      </c>
      <c r="R635" t="str">
        <f t="shared" si="18"/>
        <v>坊子</v>
      </c>
      <c r="S635" t="str">
        <f t="shared" si="19"/>
        <v>0704</v>
      </c>
    </row>
    <row r="636" spans="1:19">
      <c r="A636" t="s">
        <v>8229</v>
      </c>
      <c r="B636" t="s">
        <v>8230</v>
      </c>
      <c r="C636" t="s">
        <v>46</v>
      </c>
      <c r="D636" t="s">
        <v>8231</v>
      </c>
      <c r="E636" t="s">
        <v>8075</v>
      </c>
      <c r="F636" t="s">
        <v>8232</v>
      </c>
      <c r="G636" t="s">
        <v>8233</v>
      </c>
      <c r="H636" t="s">
        <v>8203</v>
      </c>
      <c r="I636" t="s">
        <v>2350</v>
      </c>
      <c r="J636" t="s">
        <v>8234</v>
      </c>
      <c r="K636" t="s">
        <v>8235</v>
      </c>
      <c r="L636" t="s">
        <v>57</v>
      </c>
      <c r="M636" t="s">
        <v>4029</v>
      </c>
      <c r="N636" t="s">
        <v>2649</v>
      </c>
      <c r="O636" t="s">
        <v>8236</v>
      </c>
      <c r="P636" t="s">
        <v>8237</v>
      </c>
      <c r="R636" t="str">
        <f t="shared" si="18"/>
        <v>安丘</v>
      </c>
      <c r="S636" t="str">
        <f t="shared" si="19"/>
        <v>0704</v>
      </c>
    </row>
    <row r="637" spans="1:19">
      <c r="A637" t="s">
        <v>8238</v>
      </c>
      <c r="B637" t="s">
        <v>8239</v>
      </c>
      <c r="C637" t="s">
        <v>46</v>
      </c>
      <c r="D637" t="s">
        <v>8240</v>
      </c>
      <c r="E637" t="s">
        <v>8241</v>
      </c>
      <c r="F637" t="s">
        <v>8242</v>
      </c>
      <c r="G637" t="s">
        <v>8243</v>
      </c>
      <c r="H637" t="s">
        <v>8244</v>
      </c>
      <c r="I637" t="s">
        <v>2336</v>
      </c>
      <c r="J637" t="s">
        <v>5095</v>
      </c>
      <c r="K637" t="s">
        <v>5096</v>
      </c>
      <c r="L637" t="s">
        <v>676</v>
      </c>
      <c r="M637" t="s">
        <v>3471</v>
      </c>
      <c r="N637" t="s">
        <v>2354</v>
      </c>
      <c r="O637" t="s">
        <v>5097</v>
      </c>
      <c r="P637" t="s">
        <v>8245</v>
      </c>
      <c r="Q637" t="s">
        <v>8246</v>
      </c>
      <c r="R637" t="str">
        <f t="shared" si="18"/>
        <v>昌乐</v>
      </c>
      <c r="S637" t="str">
        <f t="shared" si="19"/>
        <v>0704</v>
      </c>
    </row>
    <row r="638" spans="1:19">
      <c r="A638" t="s">
        <v>8247</v>
      </c>
      <c r="B638" t="s">
        <v>8248</v>
      </c>
      <c r="C638" t="s">
        <v>46</v>
      </c>
      <c r="D638" t="s">
        <v>8249</v>
      </c>
      <c r="E638" t="s">
        <v>8250</v>
      </c>
      <c r="F638" t="s">
        <v>8251</v>
      </c>
      <c r="G638" t="s">
        <v>8252</v>
      </c>
      <c r="H638" t="s">
        <v>8253</v>
      </c>
      <c r="I638" t="s">
        <v>2465</v>
      </c>
      <c r="J638" t="s">
        <v>8254</v>
      </c>
      <c r="K638" t="s">
        <v>8255</v>
      </c>
      <c r="L638" t="s">
        <v>110</v>
      </c>
      <c r="M638" t="s">
        <v>3098</v>
      </c>
      <c r="N638" t="s">
        <v>3339</v>
      </c>
      <c r="O638" t="s">
        <v>8256</v>
      </c>
      <c r="P638" t="s">
        <v>8257</v>
      </c>
      <c r="Q638" t="s">
        <v>8258</v>
      </c>
      <c r="R638" t="str">
        <f t="shared" si="18"/>
        <v>高密</v>
      </c>
      <c r="S638" t="str">
        <f t="shared" si="19"/>
        <v>0704</v>
      </c>
    </row>
    <row r="639" spans="1:19">
      <c r="A639" t="s">
        <v>237</v>
      </c>
      <c r="B639" t="s">
        <v>8259</v>
      </c>
      <c r="C639" t="s">
        <v>46</v>
      </c>
      <c r="D639" t="s">
        <v>8260</v>
      </c>
      <c r="E639" t="s">
        <v>8261</v>
      </c>
      <c r="F639" t="s">
        <v>8262</v>
      </c>
      <c r="G639" t="s">
        <v>235</v>
      </c>
      <c r="H639" t="s">
        <v>8263</v>
      </c>
      <c r="I639" t="s">
        <v>2350</v>
      </c>
      <c r="J639" t="s">
        <v>8264</v>
      </c>
      <c r="K639" t="s">
        <v>8265</v>
      </c>
      <c r="L639" t="s">
        <v>76</v>
      </c>
      <c r="M639" t="s">
        <v>2408</v>
      </c>
      <c r="O639" t="s">
        <v>8266</v>
      </c>
      <c r="P639" t="s">
        <v>8267</v>
      </c>
      <c r="R639" t="str">
        <f t="shared" si="18"/>
        <v>奎文</v>
      </c>
      <c r="S639" t="str">
        <f t="shared" si="19"/>
        <v>0704</v>
      </c>
    </row>
    <row r="640" spans="1:19">
      <c r="A640" t="s">
        <v>8268</v>
      </c>
      <c r="B640" t="s">
        <v>8269</v>
      </c>
      <c r="C640" t="s">
        <v>46</v>
      </c>
      <c r="D640" t="s">
        <v>8270</v>
      </c>
      <c r="E640" t="s">
        <v>8241</v>
      </c>
      <c r="F640" t="s">
        <v>8271</v>
      </c>
      <c r="G640" t="s">
        <v>8272</v>
      </c>
      <c r="H640" t="s">
        <v>8273</v>
      </c>
      <c r="I640" t="s">
        <v>2336</v>
      </c>
      <c r="J640" t="s">
        <v>3552</v>
      </c>
      <c r="K640" t="s">
        <v>3553</v>
      </c>
      <c r="L640" t="s">
        <v>101</v>
      </c>
      <c r="M640" t="s">
        <v>2982</v>
      </c>
      <c r="N640" t="s">
        <v>2859</v>
      </c>
      <c r="O640" t="s">
        <v>3555</v>
      </c>
      <c r="P640" t="s">
        <v>8274</v>
      </c>
      <c r="Q640" t="s">
        <v>8275</v>
      </c>
      <c r="R640" t="str">
        <f t="shared" si="18"/>
        <v>潍城</v>
      </c>
      <c r="S640" t="str">
        <f t="shared" si="19"/>
        <v>0704</v>
      </c>
    </row>
    <row r="641" spans="1:19">
      <c r="A641" t="s">
        <v>8276</v>
      </c>
      <c r="B641" t="s">
        <v>8277</v>
      </c>
      <c r="C641" t="s">
        <v>46</v>
      </c>
      <c r="D641" t="s">
        <v>8278</v>
      </c>
      <c r="E641" t="s">
        <v>8261</v>
      </c>
      <c r="F641" t="s">
        <v>8279</v>
      </c>
      <c r="G641" t="s">
        <v>8280</v>
      </c>
      <c r="H641" t="s">
        <v>8281</v>
      </c>
      <c r="I641" t="s">
        <v>2364</v>
      </c>
      <c r="J641" t="s">
        <v>7932</v>
      </c>
      <c r="K641" t="s">
        <v>7933</v>
      </c>
      <c r="L641" t="s">
        <v>67</v>
      </c>
      <c r="M641" t="s">
        <v>2673</v>
      </c>
      <c r="N641" t="s">
        <v>2983</v>
      </c>
      <c r="O641" t="s">
        <v>7934</v>
      </c>
      <c r="P641" t="s">
        <v>8282</v>
      </c>
      <c r="Q641" t="s">
        <v>8283</v>
      </c>
      <c r="R641" t="str">
        <f t="shared" ref="R641:R704" si="20">IF(OR(LEFT(L641,2)="高新"),"奎文",IF(LEFT(L641,2)="峡山","坊子",IF(LEFT(L641,2)="滨海","寒亭",LEFT(L641,2))))</f>
        <v>昌邑</v>
      </c>
      <c r="S641" t="str">
        <f t="shared" ref="S641:S704" si="21">TEXT(B641,"mmdd")</f>
        <v>0704</v>
      </c>
    </row>
    <row r="642" spans="1:19">
      <c r="A642" t="s">
        <v>8284</v>
      </c>
      <c r="B642" t="s">
        <v>8285</v>
      </c>
      <c r="C642" t="s">
        <v>46</v>
      </c>
      <c r="D642" t="s">
        <v>8286</v>
      </c>
      <c r="E642" t="s">
        <v>2499</v>
      </c>
      <c r="F642" t="s">
        <v>8287</v>
      </c>
      <c r="G642" t="s">
        <v>8288</v>
      </c>
      <c r="H642" t="s">
        <v>8289</v>
      </c>
      <c r="I642" t="s">
        <v>2503</v>
      </c>
      <c r="J642" t="s">
        <v>3738</v>
      </c>
      <c r="K642" t="s">
        <v>3739</v>
      </c>
      <c r="L642" t="s">
        <v>187</v>
      </c>
      <c r="M642" t="s">
        <v>3510</v>
      </c>
      <c r="N642" t="s">
        <v>2859</v>
      </c>
      <c r="O642" t="s">
        <v>3740</v>
      </c>
      <c r="P642" t="s">
        <v>8290</v>
      </c>
      <c r="Q642" t="s">
        <v>8291</v>
      </c>
      <c r="R642" t="str">
        <f t="shared" si="20"/>
        <v>坊子</v>
      </c>
      <c r="S642" t="str">
        <f t="shared" si="21"/>
        <v>0704</v>
      </c>
    </row>
    <row r="643" spans="1:19">
      <c r="A643" t="s">
        <v>8292</v>
      </c>
      <c r="B643" t="s">
        <v>8293</v>
      </c>
      <c r="C643" t="s">
        <v>46</v>
      </c>
      <c r="D643" t="s">
        <v>8294</v>
      </c>
      <c r="E643" t="s">
        <v>8241</v>
      </c>
      <c r="F643" t="s">
        <v>8295</v>
      </c>
      <c r="G643" t="s">
        <v>8296</v>
      </c>
      <c r="H643" t="s">
        <v>8297</v>
      </c>
      <c r="I643" t="s">
        <v>2336</v>
      </c>
      <c r="J643" t="s">
        <v>4253</v>
      </c>
      <c r="K643" t="s">
        <v>4254</v>
      </c>
      <c r="L643" t="s">
        <v>57</v>
      </c>
      <c r="M643" t="s">
        <v>2492</v>
      </c>
      <c r="O643" t="s">
        <v>4256</v>
      </c>
      <c r="P643" t="s">
        <v>8298</v>
      </c>
      <c r="Q643" t="s">
        <v>8299</v>
      </c>
      <c r="R643" t="str">
        <f t="shared" si="20"/>
        <v>安丘</v>
      </c>
      <c r="S643" t="str">
        <f t="shared" si="21"/>
        <v>0704</v>
      </c>
    </row>
    <row r="644" spans="1:19">
      <c r="A644" t="s">
        <v>8300</v>
      </c>
      <c r="B644" t="s">
        <v>8301</v>
      </c>
      <c r="C644" t="s">
        <v>46</v>
      </c>
      <c r="D644" t="s">
        <v>8302</v>
      </c>
      <c r="E644" t="s">
        <v>8303</v>
      </c>
      <c r="F644" t="s">
        <v>8304</v>
      </c>
      <c r="G644" t="s">
        <v>8305</v>
      </c>
      <c r="H644" t="s">
        <v>8306</v>
      </c>
      <c r="I644" t="s">
        <v>2364</v>
      </c>
      <c r="J644" t="s">
        <v>5254</v>
      </c>
      <c r="K644" t="s">
        <v>5255</v>
      </c>
      <c r="L644" t="s">
        <v>101</v>
      </c>
      <c r="M644" t="s">
        <v>2982</v>
      </c>
      <c r="N644" t="s">
        <v>3277</v>
      </c>
      <c r="O644" t="s">
        <v>5256</v>
      </c>
      <c r="P644" t="s">
        <v>8307</v>
      </c>
      <c r="R644" t="str">
        <f t="shared" si="20"/>
        <v>潍城</v>
      </c>
      <c r="S644" t="str">
        <f t="shared" si="21"/>
        <v>0704</v>
      </c>
    </row>
    <row r="645" spans="1:19">
      <c r="A645" t="s">
        <v>8308</v>
      </c>
      <c r="B645" t="s">
        <v>8309</v>
      </c>
      <c r="C645" t="s">
        <v>46</v>
      </c>
      <c r="D645" t="s">
        <v>8310</v>
      </c>
      <c r="E645" t="s">
        <v>8311</v>
      </c>
      <c r="F645" t="s">
        <v>8312</v>
      </c>
      <c r="G645" t="s">
        <v>8313</v>
      </c>
      <c r="H645" t="s">
        <v>8314</v>
      </c>
      <c r="I645" t="s">
        <v>2364</v>
      </c>
      <c r="J645" t="s">
        <v>4487</v>
      </c>
      <c r="K645" t="s">
        <v>4488</v>
      </c>
      <c r="L645" t="s">
        <v>137</v>
      </c>
      <c r="M645" t="s">
        <v>2686</v>
      </c>
      <c r="N645" t="s">
        <v>2368</v>
      </c>
      <c r="O645" t="s">
        <v>4489</v>
      </c>
      <c r="P645" t="s">
        <v>8315</v>
      </c>
      <c r="R645" t="str">
        <f t="shared" si="20"/>
        <v>青州</v>
      </c>
      <c r="S645" t="str">
        <f t="shared" si="21"/>
        <v>0704</v>
      </c>
    </row>
    <row r="646" spans="1:19">
      <c r="A646" t="s">
        <v>8316</v>
      </c>
      <c r="B646" t="s">
        <v>8317</v>
      </c>
      <c r="C646" t="s">
        <v>46</v>
      </c>
      <c r="D646" t="s">
        <v>8318</v>
      </c>
      <c r="E646" t="s">
        <v>8261</v>
      </c>
      <c r="F646" t="s">
        <v>8319</v>
      </c>
      <c r="G646" t="s">
        <v>8320</v>
      </c>
      <c r="H646" t="s">
        <v>8321</v>
      </c>
      <c r="I646" t="s">
        <v>2378</v>
      </c>
      <c r="J646" t="s">
        <v>3651</v>
      </c>
      <c r="K646" t="s">
        <v>3652</v>
      </c>
      <c r="L646" t="s">
        <v>128</v>
      </c>
      <c r="M646" t="s">
        <v>3653</v>
      </c>
      <c r="N646" t="s">
        <v>2674</v>
      </c>
      <c r="O646" t="s">
        <v>3654</v>
      </c>
      <c r="P646" t="s">
        <v>8322</v>
      </c>
      <c r="R646" t="str">
        <f t="shared" si="20"/>
        <v>寿光</v>
      </c>
      <c r="S646" t="str">
        <f t="shared" si="21"/>
        <v>0704</v>
      </c>
    </row>
    <row r="647" spans="1:19">
      <c r="A647" t="s">
        <v>8323</v>
      </c>
      <c r="B647" t="s">
        <v>8324</v>
      </c>
      <c r="C647" t="s">
        <v>46</v>
      </c>
      <c r="D647" t="s">
        <v>8325</v>
      </c>
      <c r="E647" t="s">
        <v>8326</v>
      </c>
      <c r="F647" t="s">
        <v>8327</v>
      </c>
      <c r="G647" t="s">
        <v>8328</v>
      </c>
      <c r="H647" t="s">
        <v>8329</v>
      </c>
      <c r="I647" t="s">
        <v>4165</v>
      </c>
      <c r="J647" t="s">
        <v>2393</v>
      </c>
      <c r="K647" t="s">
        <v>2394</v>
      </c>
      <c r="L647" t="s">
        <v>137</v>
      </c>
      <c r="M647" t="s">
        <v>2395</v>
      </c>
      <c r="N647" t="s">
        <v>2687</v>
      </c>
      <c r="O647" t="s">
        <v>2397</v>
      </c>
      <c r="P647" t="s">
        <v>8330</v>
      </c>
      <c r="R647" t="str">
        <f t="shared" si="20"/>
        <v>青州</v>
      </c>
      <c r="S647" t="str">
        <f t="shared" si="21"/>
        <v>0704</v>
      </c>
    </row>
    <row r="648" spans="1:19">
      <c r="A648" t="s">
        <v>8331</v>
      </c>
      <c r="B648" t="s">
        <v>8332</v>
      </c>
      <c r="C648" t="s">
        <v>46</v>
      </c>
      <c r="D648" t="s">
        <v>8333</v>
      </c>
      <c r="E648" t="s">
        <v>8334</v>
      </c>
      <c r="F648" t="s">
        <v>8335</v>
      </c>
      <c r="G648" t="s">
        <v>8336</v>
      </c>
      <c r="H648" t="s">
        <v>8337</v>
      </c>
      <c r="I648" t="s">
        <v>2364</v>
      </c>
      <c r="J648" t="s">
        <v>6988</v>
      </c>
      <c r="K648" t="s">
        <v>6989</v>
      </c>
      <c r="L648" t="s">
        <v>76</v>
      </c>
      <c r="M648" t="s">
        <v>2528</v>
      </c>
      <c r="N648" t="s">
        <v>2354</v>
      </c>
      <c r="O648" t="s">
        <v>6990</v>
      </c>
      <c r="P648" t="s">
        <v>8338</v>
      </c>
      <c r="Q648" t="s">
        <v>8339</v>
      </c>
      <c r="R648" t="str">
        <f t="shared" si="20"/>
        <v>奎文</v>
      </c>
      <c r="S648" t="str">
        <f t="shared" si="21"/>
        <v>0704</v>
      </c>
    </row>
    <row r="649" spans="1:19">
      <c r="A649" t="s">
        <v>8340</v>
      </c>
      <c r="B649" t="s">
        <v>8341</v>
      </c>
      <c r="C649" t="s">
        <v>46</v>
      </c>
      <c r="D649" t="s">
        <v>8342</v>
      </c>
      <c r="E649" t="s">
        <v>8343</v>
      </c>
      <c r="F649" t="s">
        <v>8344</v>
      </c>
      <c r="G649" t="s">
        <v>8345</v>
      </c>
      <c r="H649" t="s">
        <v>8346</v>
      </c>
      <c r="I649" t="s">
        <v>2336</v>
      </c>
      <c r="J649" t="s">
        <v>8347</v>
      </c>
      <c r="K649" t="s">
        <v>8348</v>
      </c>
      <c r="L649" t="s">
        <v>101</v>
      </c>
      <c r="M649" t="s">
        <v>2982</v>
      </c>
      <c r="N649" t="s">
        <v>5855</v>
      </c>
      <c r="O649" t="s">
        <v>8349</v>
      </c>
      <c r="P649" t="s">
        <v>8350</v>
      </c>
      <c r="R649" t="str">
        <f t="shared" si="20"/>
        <v>潍城</v>
      </c>
      <c r="S649" t="str">
        <f t="shared" si="21"/>
        <v>0704</v>
      </c>
    </row>
    <row r="650" spans="1:19">
      <c r="A650" t="s">
        <v>8351</v>
      </c>
      <c r="B650" t="s">
        <v>8352</v>
      </c>
      <c r="C650" t="s">
        <v>46</v>
      </c>
      <c r="D650" t="s">
        <v>8353</v>
      </c>
      <c r="E650" t="s">
        <v>8261</v>
      </c>
      <c r="F650" t="s">
        <v>8354</v>
      </c>
      <c r="G650" t="s">
        <v>8355</v>
      </c>
      <c r="H650" t="s">
        <v>8356</v>
      </c>
      <c r="I650" t="s">
        <v>2645</v>
      </c>
      <c r="J650" t="s">
        <v>5186</v>
      </c>
      <c r="K650" t="s">
        <v>5187</v>
      </c>
      <c r="L650" t="s">
        <v>146</v>
      </c>
      <c r="M650" t="s">
        <v>5188</v>
      </c>
      <c r="N650" t="s">
        <v>3017</v>
      </c>
      <c r="O650" t="s">
        <v>5189</v>
      </c>
      <c r="P650" t="s">
        <v>8357</v>
      </c>
      <c r="Q650" t="s">
        <v>8358</v>
      </c>
      <c r="R650" t="str">
        <f t="shared" si="20"/>
        <v>临朐</v>
      </c>
      <c r="S650" t="str">
        <f t="shared" si="21"/>
        <v>0704</v>
      </c>
    </row>
    <row r="651" spans="1:19">
      <c r="A651" t="s">
        <v>8359</v>
      </c>
      <c r="B651" t="s">
        <v>8360</v>
      </c>
      <c r="C651" t="s">
        <v>46</v>
      </c>
      <c r="D651" t="s">
        <v>8361</v>
      </c>
      <c r="E651" t="s">
        <v>8261</v>
      </c>
      <c r="F651" t="s">
        <v>8362</v>
      </c>
      <c r="G651" t="s">
        <v>8363</v>
      </c>
      <c r="H651" t="s">
        <v>8364</v>
      </c>
      <c r="I651" t="s">
        <v>2465</v>
      </c>
      <c r="J651" t="s">
        <v>5254</v>
      </c>
      <c r="K651" t="s">
        <v>5255</v>
      </c>
      <c r="L651" t="s">
        <v>101</v>
      </c>
      <c r="M651" t="s">
        <v>2982</v>
      </c>
      <c r="N651" t="s">
        <v>3277</v>
      </c>
      <c r="O651" t="s">
        <v>5256</v>
      </c>
      <c r="P651" t="s">
        <v>8365</v>
      </c>
      <c r="R651" t="str">
        <f t="shared" si="20"/>
        <v>潍城</v>
      </c>
      <c r="S651" t="str">
        <f t="shared" si="21"/>
        <v>0704</v>
      </c>
    </row>
    <row r="652" spans="1:19">
      <c r="A652" t="s">
        <v>8366</v>
      </c>
      <c r="B652" t="s">
        <v>8367</v>
      </c>
      <c r="C652" t="s">
        <v>46</v>
      </c>
      <c r="D652" t="s">
        <v>8368</v>
      </c>
      <c r="E652" t="s">
        <v>8261</v>
      </c>
      <c r="F652" t="s">
        <v>8369</v>
      </c>
      <c r="G652" t="s">
        <v>8370</v>
      </c>
      <c r="H652" t="s">
        <v>8371</v>
      </c>
      <c r="I652" t="s">
        <v>2378</v>
      </c>
      <c r="J652" t="s">
        <v>8079</v>
      </c>
      <c r="K652" t="s">
        <v>8080</v>
      </c>
      <c r="L652" t="s">
        <v>676</v>
      </c>
      <c r="M652" t="s">
        <v>2815</v>
      </c>
      <c r="N652" t="s">
        <v>3252</v>
      </c>
      <c r="O652" t="s">
        <v>8081</v>
      </c>
      <c r="P652" t="s">
        <v>8372</v>
      </c>
      <c r="Q652" t="s">
        <v>8373</v>
      </c>
      <c r="R652" t="str">
        <f t="shared" si="20"/>
        <v>昌乐</v>
      </c>
      <c r="S652" t="str">
        <f t="shared" si="21"/>
        <v>0704</v>
      </c>
    </row>
    <row r="653" spans="1:19">
      <c r="A653" t="s">
        <v>8374</v>
      </c>
      <c r="B653" t="s">
        <v>8375</v>
      </c>
      <c r="C653" t="s">
        <v>46</v>
      </c>
      <c r="D653" t="s">
        <v>8376</v>
      </c>
      <c r="E653" t="s">
        <v>8193</v>
      </c>
      <c r="F653" t="s">
        <v>8377</v>
      </c>
      <c r="G653" t="s">
        <v>8378</v>
      </c>
      <c r="H653" t="s">
        <v>8379</v>
      </c>
      <c r="I653" t="s">
        <v>2336</v>
      </c>
      <c r="J653" t="s">
        <v>8380</v>
      </c>
      <c r="K653" t="s">
        <v>8381</v>
      </c>
      <c r="L653" t="s">
        <v>187</v>
      </c>
      <c r="M653" t="s">
        <v>8014</v>
      </c>
      <c r="N653" t="s">
        <v>2564</v>
      </c>
      <c r="O653" t="s">
        <v>8382</v>
      </c>
      <c r="P653" t="s">
        <v>8383</v>
      </c>
      <c r="Q653" t="s">
        <v>8384</v>
      </c>
      <c r="R653" t="str">
        <f t="shared" si="20"/>
        <v>坊子</v>
      </c>
      <c r="S653" t="str">
        <f t="shared" si="21"/>
        <v>0704</v>
      </c>
    </row>
    <row r="654" spans="1:19">
      <c r="A654" t="s">
        <v>8385</v>
      </c>
      <c r="B654" t="s">
        <v>8386</v>
      </c>
      <c r="C654" t="s">
        <v>46</v>
      </c>
      <c r="D654" t="s">
        <v>8387</v>
      </c>
      <c r="E654" t="s">
        <v>8193</v>
      </c>
      <c r="F654" t="s">
        <v>8388</v>
      </c>
      <c r="G654" t="s">
        <v>8389</v>
      </c>
      <c r="H654" t="s">
        <v>8390</v>
      </c>
      <c r="I654" t="s">
        <v>2336</v>
      </c>
      <c r="J654" t="s">
        <v>2526</v>
      </c>
      <c r="K654" t="s">
        <v>2527</v>
      </c>
      <c r="L654" t="s">
        <v>76</v>
      </c>
      <c r="M654" t="s">
        <v>2528</v>
      </c>
      <c r="O654" t="s">
        <v>2530</v>
      </c>
      <c r="P654" t="s">
        <v>8391</v>
      </c>
      <c r="R654" t="str">
        <f t="shared" si="20"/>
        <v>奎文</v>
      </c>
      <c r="S654" t="str">
        <f t="shared" si="21"/>
        <v>0704</v>
      </c>
    </row>
    <row r="655" spans="1:19">
      <c r="A655" t="s">
        <v>8392</v>
      </c>
      <c r="B655" t="s">
        <v>8393</v>
      </c>
      <c r="C655" t="s">
        <v>46</v>
      </c>
      <c r="D655" t="s">
        <v>8394</v>
      </c>
      <c r="E655" t="s">
        <v>8261</v>
      </c>
      <c r="F655" t="s">
        <v>8395</v>
      </c>
      <c r="G655" t="s">
        <v>8396</v>
      </c>
      <c r="H655" t="s">
        <v>8397</v>
      </c>
      <c r="I655" t="s">
        <v>2350</v>
      </c>
      <c r="J655" t="s">
        <v>8264</v>
      </c>
      <c r="K655" t="s">
        <v>8265</v>
      </c>
      <c r="L655" t="s">
        <v>76</v>
      </c>
      <c r="M655" t="s">
        <v>2408</v>
      </c>
      <c r="N655" t="s">
        <v>3577</v>
      </c>
      <c r="O655" t="s">
        <v>8266</v>
      </c>
      <c r="P655" t="s">
        <v>8398</v>
      </c>
      <c r="Q655" t="s">
        <v>8399</v>
      </c>
      <c r="R655" t="str">
        <f t="shared" si="20"/>
        <v>奎文</v>
      </c>
      <c r="S655" t="str">
        <f t="shared" si="21"/>
        <v>0704</v>
      </c>
    </row>
    <row r="656" spans="1:19">
      <c r="A656" t="s">
        <v>8400</v>
      </c>
      <c r="B656" t="s">
        <v>8401</v>
      </c>
      <c r="C656" t="s">
        <v>46</v>
      </c>
      <c r="D656" t="s">
        <v>8402</v>
      </c>
      <c r="E656" t="s">
        <v>8403</v>
      </c>
      <c r="F656" t="s">
        <v>8404</v>
      </c>
      <c r="G656" t="s">
        <v>8405</v>
      </c>
      <c r="H656" t="s">
        <v>8406</v>
      </c>
      <c r="I656" t="s">
        <v>2378</v>
      </c>
      <c r="J656" t="s">
        <v>4987</v>
      </c>
      <c r="K656" t="s">
        <v>4988</v>
      </c>
      <c r="L656" t="s">
        <v>57</v>
      </c>
      <c r="M656" t="s">
        <v>2838</v>
      </c>
      <c r="N656" t="s">
        <v>2480</v>
      </c>
      <c r="O656" t="s">
        <v>4989</v>
      </c>
      <c r="P656" t="s">
        <v>8407</v>
      </c>
      <c r="Q656" t="s">
        <v>8408</v>
      </c>
      <c r="R656" t="str">
        <f t="shared" si="20"/>
        <v>安丘</v>
      </c>
      <c r="S656" t="str">
        <f t="shared" si="21"/>
        <v>0704</v>
      </c>
    </row>
    <row r="657" spans="1:19">
      <c r="A657" t="s">
        <v>8409</v>
      </c>
      <c r="B657" t="s">
        <v>8410</v>
      </c>
      <c r="C657" t="s">
        <v>46</v>
      </c>
      <c r="D657" t="s">
        <v>8411</v>
      </c>
      <c r="E657" t="s">
        <v>8412</v>
      </c>
      <c r="F657" t="s">
        <v>8413</v>
      </c>
      <c r="G657" t="s">
        <v>8414</v>
      </c>
      <c r="H657" t="s">
        <v>8415</v>
      </c>
      <c r="I657" t="s">
        <v>2364</v>
      </c>
      <c r="J657" t="s">
        <v>4291</v>
      </c>
      <c r="K657" t="s">
        <v>4292</v>
      </c>
      <c r="L657" t="s">
        <v>101</v>
      </c>
      <c r="M657" t="s">
        <v>2982</v>
      </c>
      <c r="N657" t="s">
        <v>2674</v>
      </c>
      <c r="O657" t="s">
        <v>4293</v>
      </c>
      <c r="P657" t="s">
        <v>8416</v>
      </c>
      <c r="R657" t="str">
        <f t="shared" si="20"/>
        <v>潍城</v>
      </c>
      <c r="S657" t="str">
        <f t="shared" si="21"/>
        <v>0704</v>
      </c>
    </row>
    <row r="658" spans="1:19">
      <c r="A658" t="s">
        <v>8417</v>
      </c>
      <c r="B658" t="s">
        <v>8418</v>
      </c>
      <c r="C658" t="s">
        <v>46</v>
      </c>
      <c r="D658" t="s">
        <v>8419</v>
      </c>
      <c r="E658" t="s">
        <v>8420</v>
      </c>
      <c r="F658" t="s">
        <v>8421</v>
      </c>
      <c r="G658" t="s">
        <v>8422</v>
      </c>
      <c r="H658" t="s">
        <v>8423</v>
      </c>
      <c r="I658" t="s">
        <v>2465</v>
      </c>
      <c r="J658" t="s">
        <v>8264</v>
      </c>
      <c r="K658" t="s">
        <v>8265</v>
      </c>
      <c r="L658" t="s">
        <v>76</v>
      </c>
      <c r="M658" t="s">
        <v>2408</v>
      </c>
      <c r="N658" t="s">
        <v>3554</v>
      </c>
      <c r="O658" t="s">
        <v>8266</v>
      </c>
      <c r="P658" t="s">
        <v>8424</v>
      </c>
      <c r="Q658" t="s">
        <v>8425</v>
      </c>
      <c r="R658" t="str">
        <f t="shared" si="20"/>
        <v>奎文</v>
      </c>
      <c r="S658" t="str">
        <f t="shared" si="21"/>
        <v>0704</v>
      </c>
    </row>
    <row r="659" spans="1:19">
      <c r="A659" t="s">
        <v>8426</v>
      </c>
      <c r="B659" t="s">
        <v>8427</v>
      </c>
      <c r="C659" t="s">
        <v>46</v>
      </c>
      <c r="D659" t="s">
        <v>8428</v>
      </c>
      <c r="E659" t="s">
        <v>8261</v>
      </c>
      <c r="F659" t="s">
        <v>8429</v>
      </c>
      <c r="G659" t="s">
        <v>8430</v>
      </c>
      <c r="H659" t="s">
        <v>232</v>
      </c>
      <c r="I659" t="s">
        <v>3969</v>
      </c>
      <c r="J659" t="s">
        <v>8431</v>
      </c>
      <c r="K659" t="s">
        <v>8432</v>
      </c>
      <c r="L659" t="s">
        <v>146</v>
      </c>
      <c r="M659" t="s">
        <v>2420</v>
      </c>
      <c r="N659" t="s">
        <v>2674</v>
      </c>
      <c r="O659" t="s">
        <v>8433</v>
      </c>
      <c r="P659" t="s">
        <v>8434</v>
      </c>
      <c r="Q659" t="s">
        <v>8435</v>
      </c>
      <c r="R659" t="str">
        <f t="shared" si="20"/>
        <v>临朐</v>
      </c>
      <c r="S659" t="str">
        <f t="shared" si="21"/>
        <v>0704</v>
      </c>
    </row>
    <row r="660" spans="1:19">
      <c r="A660" t="s">
        <v>8436</v>
      </c>
      <c r="B660" t="s">
        <v>8437</v>
      </c>
      <c r="C660" t="s">
        <v>46</v>
      </c>
      <c r="D660" t="s">
        <v>8438</v>
      </c>
      <c r="E660" t="s">
        <v>8334</v>
      </c>
      <c r="F660" t="s">
        <v>8439</v>
      </c>
      <c r="G660" t="s">
        <v>8440</v>
      </c>
      <c r="H660" t="s">
        <v>8441</v>
      </c>
      <c r="I660" t="s">
        <v>2364</v>
      </c>
      <c r="J660" t="s">
        <v>3704</v>
      </c>
      <c r="K660" t="s">
        <v>3705</v>
      </c>
      <c r="L660" t="s">
        <v>67</v>
      </c>
      <c r="M660" t="s">
        <v>3706</v>
      </c>
      <c r="N660" t="s">
        <v>3017</v>
      </c>
      <c r="O660" t="s">
        <v>3707</v>
      </c>
      <c r="P660" t="s">
        <v>8442</v>
      </c>
      <c r="Q660" t="s">
        <v>8443</v>
      </c>
      <c r="R660" t="str">
        <f t="shared" si="20"/>
        <v>昌邑</v>
      </c>
      <c r="S660" t="str">
        <f t="shared" si="21"/>
        <v>0704</v>
      </c>
    </row>
    <row r="661" spans="1:19">
      <c r="A661" t="s">
        <v>8444</v>
      </c>
      <c r="B661" t="s">
        <v>8445</v>
      </c>
      <c r="C661" t="s">
        <v>46</v>
      </c>
      <c r="D661" t="s">
        <v>8446</v>
      </c>
      <c r="E661" t="s">
        <v>8261</v>
      </c>
      <c r="F661" t="s">
        <v>8447</v>
      </c>
      <c r="G661" t="s">
        <v>8448</v>
      </c>
      <c r="H661" t="s">
        <v>8449</v>
      </c>
      <c r="I661" t="s">
        <v>2645</v>
      </c>
      <c r="J661" t="s">
        <v>8347</v>
      </c>
      <c r="K661" t="s">
        <v>8348</v>
      </c>
      <c r="L661" t="s">
        <v>101</v>
      </c>
      <c r="M661" t="s">
        <v>2982</v>
      </c>
      <c r="N661" t="s">
        <v>3277</v>
      </c>
      <c r="O661" t="s">
        <v>8349</v>
      </c>
      <c r="P661" t="s">
        <v>8450</v>
      </c>
      <c r="R661" t="str">
        <f t="shared" si="20"/>
        <v>潍城</v>
      </c>
      <c r="S661" t="str">
        <f t="shared" si="21"/>
        <v>0704</v>
      </c>
    </row>
    <row r="662" spans="1:19">
      <c r="A662" t="s">
        <v>8451</v>
      </c>
      <c r="B662" t="s">
        <v>8452</v>
      </c>
      <c r="C662" t="s">
        <v>46</v>
      </c>
      <c r="D662" t="s">
        <v>8453</v>
      </c>
      <c r="E662" t="s">
        <v>8075</v>
      </c>
      <c r="F662" t="s">
        <v>8454</v>
      </c>
      <c r="G662" t="s">
        <v>8455</v>
      </c>
      <c r="H662" t="s">
        <v>8456</v>
      </c>
      <c r="I662" t="s">
        <v>2350</v>
      </c>
      <c r="J662" t="s">
        <v>3738</v>
      </c>
      <c r="K662" t="s">
        <v>3739</v>
      </c>
      <c r="L662" t="s">
        <v>187</v>
      </c>
      <c r="M662" t="s">
        <v>3510</v>
      </c>
      <c r="N662" t="s">
        <v>2368</v>
      </c>
      <c r="O662" t="s">
        <v>3740</v>
      </c>
      <c r="P662" t="s">
        <v>8457</v>
      </c>
      <c r="Q662" t="s">
        <v>8458</v>
      </c>
      <c r="R662" t="str">
        <f t="shared" si="20"/>
        <v>坊子</v>
      </c>
      <c r="S662" t="str">
        <f t="shared" si="21"/>
        <v>0704</v>
      </c>
    </row>
    <row r="663" spans="1:19">
      <c r="A663" t="s">
        <v>8459</v>
      </c>
      <c r="B663" t="s">
        <v>8460</v>
      </c>
      <c r="C663" t="s">
        <v>46</v>
      </c>
      <c r="D663" t="s">
        <v>8461</v>
      </c>
      <c r="E663" t="s">
        <v>8261</v>
      </c>
      <c r="F663" t="s">
        <v>8462</v>
      </c>
      <c r="G663" t="s">
        <v>8463</v>
      </c>
      <c r="H663" t="s">
        <v>8464</v>
      </c>
      <c r="I663" t="s">
        <v>2364</v>
      </c>
      <c r="J663" t="s">
        <v>8465</v>
      </c>
      <c r="K663" t="s">
        <v>8466</v>
      </c>
      <c r="L663" t="s">
        <v>47</v>
      </c>
      <c r="M663" t="s">
        <v>3159</v>
      </c>
      <c r="N663" t="s">
        <v>2421</v>
      </c>
      <c r="O663" t="s">
        <v>8467</v>
      </c>
      <c r="P663" t="s">
        <v>8468</v>
      </c>
      <c r="Q663" t="s">
        <v>8469</v>
      </c>
      <c r="R663" t="str">
        <f t="shared" si="20"/>
        <v>诸城</v>
      </c>
      <c r="S663" t="str">
        <f t="shared" si="21"/>
        <v>0704</v>
      </c>
    </row>
    <row r="664" spans="1:19">
      <c r="A664" t="s">
        <v>8470</v>
      </c>
      <c r="B664" t="s">
        <v>8471</v>
      </c>
      <c r="C664" t="s">
        <v>46</v>
      </c>
      <c r="D664" t="s">
        <v>8472</v>
      </c>
      <c r="E664" t="s">
        <v>8261</v>
      </c>
      <c r="F664" t="s">
        <v>8473</v>
      </c>
      <c r="G664" t="s">
        <v>8474</v>
      </c>
      <c r="H664" t="s">
        <v>8475</v>
      </c>
      <c r="I664" t="s">
        <v>2364</v>
      </c>
      <c r="J664" t="s">
        <v>5095</v>
      </c>
      <c r="K664" t="s">
        <v>5096</v>
      </c>
      <c r="L664" t="s">
        <v>676</v>
      </c>
      <c r="M664" t="s">
        <v>3471</v>
      </c>
      <c r="N664" t="s">
        <v>3307</v>
      </c>
      <c r="O664" t="s">
        <v>5097</v>
      </c>
      <c r="P664" t="s">
        <v>8476</v>
      </c>
      <c r="Q664" t="s">
        <v>8477</v>
      </c>
      <c r="R664" t="str">
        <f t="shared" si="20"/>
        <v>昌乐</v>
      </c>
      <c r="S664" t="str">
        <f t="shared" si="21"/>
        <v>0704</v>
      </c>
    </row>
    <row r="665" spans="1:19">
      <c r="A665" t="s">
        <v>8478</v>
      </c>
      <c r="B665" t="s">
        <v>8479</v>
      </c>
      <c r="C665" t="s">
        <v>46</v>
      </c>
      <c r="D665" t="s">
        <v>8480</v>
      </c>
      <c r="E665" t="s">
        <v>8075</v>
      </c>
      <c r="F665" t="s">
        <v>8481</v>
      </c>
      <c r="G665" t="s">
        <v>8482</v>
      </c>
      <c r="H665" t="s">
        <v>8483</v>
      </c>
      <c r="I665" t="s">
        <v>2350</v>
      </c>
      <c r="J665" t="s">
        <v>8484</v>
      </c>
      <c r="K665" t="s">
        <v>8485</v>
      </c>
      <c r="L665" t="s">
        <v>76</v>
      </c>
      <c r="M665" t="s">
        <v>4374</v>
      </c>
      <c r="O665" t="s">
        <v>8486</v>
      </c>
      <c r="P665" t="s">
        <v>8487</v>
      </c>
      <c r="Q665" t="s">
        <v>8488</v>
      </c>
      <c r="R665" t="str">
        <f t="shared" si="20"/>
        <v>奎文</v>
      </c>
      <c r="S665" t="str">
        <f t="shared" si="21"/>
        <v>0704</v>
      </c>
    </row>
    <row r="666" spans="1:19">
      <c r="A666" t="s">
        <v>8489</v>
      </c>
      <c r="B666" t="s">
        <v>8490</v>
      </c>
      <c r="C666" t="s">
        <v>46</v>
      </c>
      <c r="D666" t="s">
        <v>8491</v>
      </c>
      <c r="E666" t="s">
        <v>8075</v>
      </c>
      <c r="F666" t="s">
        <v>8492</v>
      </c>
      <c r="G666" t="s">
        <v>8493</v>
      </c>
      <c r="H666" t="s">
        <v>8494</v>
      </c>
      <c r="I666" t="s">
        <v>2350</v>
      </c>
      <c r="J666" t="s">
        <v>7654</v>
      </c>
      <c r="K666" t="s">
        <v>7655</v>
      </c>
      <c r="L666" t="s">
        <v>47</v>
      </c>
      <c r="M666" t="s">
        <v>4905</v>
      </c>
      <c r="O666" t="s">
        <v>7656</v>
      </c>
      <c r="P666" t="s">
        <v>8495</v>
      </c>
      <c r="R666" t="str">
        <f t="shared" si="20"/>
        <v>诸城</v>
      </c>
      <c r="S666" t="str">
        <f t="shared" si="21"/>
        <v>0704</v>
      </c>
    </row>
    <row r="667" spans="1:19">
      <c r="A667" t="s">
        <v>8496</v>
      </c>
      <c r="B667" t="s">
        <v>8497</v>
      </c>
      <c r="C667" t="s">
        <v>46</v>
      </c>
      <c r="D667" t="s">
        <v>8498</v>
      </c>
      <c r="E667" t="s">
        <v>8193</v>
      </c>
      <c r="F667" t="s">
        <v>8499</v>
      </c>
      <c r="G667" t="s">
        <v>8500</v>
      </c>
      <c r="H667" t="s">
        <v>8501</v>
      </c>
      <c r="I667" t="s">
        <v>2350</v>
      </c>
      <c r="J667" t="s">
        <v>3857</v>
      </c>
      <c r="K667" t="s">
        <v>3858</v>
      </c>
      <c r="L667" t="s">
        <v>119</v>
      </c>
      <c r="M667" t="s">
        <v>2601</v>
      </c>
      <c r="O667" t="s">
        <v>3859</v>
      </c>
      <c r="P667" t="s">
        <v>8502</v>
      </c>
      <c r="R667" t="str">
        <f t="shared" si="20"/>
        <v>寒亭</v>
      </c>
      <c r="S667" t="str">
        <f t="shared" si="21"/>
        <v>0704</v>
      </c>
    </row>
    <row r="668" spans="1:19">
      <c r="A668" t="s">
        <v>8503</v>
      </c>
      <c r="B668" t="s">
        <v>8504</v>
      </c>
      <c r="C668" t="s">
        <v>46</v>
      </c>
      <c r="D668" t="s">
        <v>8505</v>
      </c>
      <c r="E668" t="s">
        <v>8261</v>
      </c>
      <c r="F668" t="s">
        <v>8506</v>
      </c>
      <c r="G668" t="s">
        <v>8507</v>
      </c>
      <c r="H668" t="s">
        <v>8508</v>
      </c>
      <c r="I668" t="s">
        <v>2350</v>
      </c>
      <c r="J668" t="s">
        <v>8509</v>
      </c>
      <c r="K668" t="s">
        <v>8510</v>
      </c>
      <c r="L668" t="s">
        <v>137</v>
      </c>
      <c r="M668" t="s">
        <v>2625</v>
      </c>
      <c r="N668" t="s">
        <v>3622</v>
      </c>
      <c r="O668" t="s">
        <v>8511</v>
      </c>
      <c r="P668" t="s">
        <v>8512</v>
      </c>
      <c r="R668" t="str">
        <f t="shared" si="20"/>
        <v>青州</v>
      </c>
      <c r="S668" t="str">
        <f t="shared" si="21"/>
        <v>0704</v>
      </c>
    </row>
    <row r="669" spans="1:19">
      <c r="A669" t="s">
        <v>8513</v>
      </c>
      <c r="B669" t="s">
        <v>8514</v>
      </c>
      <c r="C669" t="s">
        <v>46</v>
      </c>
      <c r="D669" t="s">
        <v>8515</v>
      </c>
      <c r="E669" t="s">
        <v>8261</v>
      </c>
      <c r="F669" t="s">
        <v>8516</v>
      </c>
      <c r="G669" t="s">
        <v>8517</v>
      </c>
      <c r="H669" t="s">
        <v>8518</v>
      </c>
      <c r="I669" t="s">
        <v>3336</v>
      </c>
      <c r="J669" t="s">
        <v>8431</v>
      </c>
      <c r="K669" t="s">
        <v>8432</v>
      </c>
      <c r="L669" t="s">
        <v>146</v>
      </c>
      <c r="M669" t="s">
        <v>2420</v>
      </c>
      <c r="N669" t="s">
        <v>4222</v>
      </c>
      <c r="O669" t="s">
        <v>8433</v>
      </c>
      <c r="P669" t="s">
        <v>8519</v>
      </c>
      <c r="R669" t="str">
        <f t="shared" si="20"/>
        <v>临朐</v>
      </c>
      <c r="S669" t="str">
        <f t="shared" si="21"/>
        <v>0704</v>
      </c>
    </row>
    <row r="670" spans="1:19">
      <c r="A670" t="s">
        <v>8520</v>
      </c>
      <c r="B670" t="s">
        <v>8521</v>
      </c>
      <c r="C670" t="s">
        <v>46</v>
      </c>
      <c r="D670" t="s">
        <v>8522</v>
      </c>
      <c r="E670" t="s">
        <v>8075</v>
      </c>
      <c r="F670" t="s">
        <v>8523</v>
      </c>
      <c r="G670" t="s">
        <v>8524</v>
      </c>
      <c r="H670" t="s">
        <v>8525</v>
      </c>
      <c r="I670" t="s">
        <v>2465</v>
      </c>
      <c r="J670" t="s">
        <v>6077</v>
      </c>
      <c r="K670" t="s">
        <v>6078</v>
      </c>
      <c r="L670" t="s">
        <v>128</v>
      </c>
      <c r="M670" t="s">
        <v>6079</v>
      </c>
      <c r="N670" t="s">
        <v>4255</v>
      </c>
      <c r="O670" t="s">
        <v>6080</v>
      </c>
      <c r="P670" t="s">
        <v>8526</v>
      </c>
      <c r="R670" t="str">
        <f t="shared" si="20"/>
        <v>寿光</v>
      </c>
      <c r="S670" t="str">
        <f t="shared" si="21"/>
        <v>0704</v>
      </c>
    </row>
    <row r="671" spans="1:19">
      <c r="A671" t="s">
        <v>8527</v>
      </c>
      <c r="B671" t="s">
        <v>8528</v>
      </c>
      <c r="C671" t="s">
        <v>46</v>
      </c>
      <c r="D671" t="s">
        <v>8529</v>
      </c>
      <c r="E671" t="s">
        <v>8261</v>
      </c>
      <c r="F671" t="s">
        <v>8530</v>
      </c>
      <c r="G671" t="s">
        <v>8531</v>
      </c>
      <c r="H671" t="s">
        <v>8532</v>
      </c>
      <c r="I671" t="s">
        <v>2503</v>
      </c>
      <c r="J671" t="s">
        <v>8533</v>
      </c>
      <c r="K671" t="s">
        <v>8534</v>
      </c>
      <c r="L671" t="s">
        <v>146</v>
      </c>
      <c r="M671" t="s">
        <v>3051</v>
      </c>
      <c r="N671" t="s">
        <v>2382</v>
      </c>
      <c r="O671" t="s">
        <v>8535</v>
      </c>
      <c r="P671" t="s">
        <v>8536</v>
      </c>
      <c r="R671" t="str">
        <f t="shared" si="20"/>
        <v>临朐</v>
      </c>
      <c r="S671" t="str">
        <f t="shared" si="21"/>
        <v>0704</v>
      </c>
    </row>
    <row r="672" spans="1:19">
      <c r="A672" t="s">
        <v>8537</v>
      </c>
      <c r="B672" t="s">
        <v>8538</v>
      </c>
      <c r="C672" t="s">
        <v>46</v>
      </c>
      <c r="D672" t="s">
        <v>8539</v>
      </c>
      <c r="E672" t="s">
        <v>8261</v>
      </c>
      <c r="F672" t="s">
        <v>8540</v>
      </c>
      <c r="G672" t="s">
        <v>8541</v>
      </c>
      <c r="H672" t="s">
        <v>8542</v>
      </c>
      <c r="I672" t="s">
        <v>2645</v>
      </c>
      <c r="J672" t="s">
        <v>8067</v>
      </c>
      <c r="K672" t="s">
        <v>8068</v>
      </c>
      <c r="L672" t="s">
        <v>187</v>
      </c>
      <c r="M672" t="s">
        <v>3510</v>
      </c>
      <c r="N672" t="s">
        <v>2674</v>
      </c>
      <c r="O672" t="s">
        <v>8069</v>
      </c>
      <c r="P672" t="s">
        <v>8543</v>
      </c>
      <c r="R672" t="str">
        <f t="shared" si="20"/>
        <v>坊子</v>
      </c>
      <c r="S672" t="str">
        <f t="shared" si="21"/>
        <v>0704</v>
      </c>
    </row>
    <row r="673" spans="1:19">
      <c r="A673" t="s">
        <v>8544</v>
      </c>
      <c r="B673" t="s">
        <v>8545</v>
      </c>
      <c r="C673" t="s">
        <v>46</v>
      </c>
      <c r="D673" t="s">
        <v>8546</v>
      </c>
      <c r="E673" t="s">
        <v>8547</v>
      </c>
      <c r="F673" t="s">
        <v>8548</v>
      </c>
      <c r="G673" t="s">
        <v>8549</v>
      </c>
      <c r="H673" t="s">
        <v>8550</v>
      </c>
      <c r="I673" t="s">
        <v>3608</v>
      </c>
      <c r="J673" t="s">
        <v>4723</v>
      </c>
      <c r="K673" t="s">
        <v>4724</v>
      </c>
      <c r="L673" t="s">
        <v>119</v>
      </c>
      <c r="M673" t="s">
        <v>4071</v>
      </c>
      <c r="N673" t="s">
        <v>2340</v>
      </c>
      <c r="O673" t="s">
        <v>4725</v>
      </c>
      <c r="P673" t="s">
        <v>8551</v>
      </c>
      <c r="R673" t="str">
        <f t="shared" si="20"/>
        <v>寒亭</v>
      </c>
      <c r="S673" t="str">
        <f t="shared" si="21"/>
        <v>0704</v>
      </c>
    </row>
    <row r="674" spans="1:19">
      <c r="A674" t="s">
        <v>8552</v>
      </c>
      <c r="B674" t="s">
        <v>8553</v>
      </c>
      <c r="C674" t="s">
        <v>46</v>
      </c>
      <c r="D674" t="s">
        <v>8554</v>
      </c>
      <c r="E674" t="s">
        <v>8075</v>
      </c>
      <c r="F674" t="s">
        <v>8555</v>
      </c>
      <c r="G674" t="s">
        <v>8556</v>
      </c>
      <c r="H674" t="s">
        <v>8557</v>
      </c>
      <c r="I674" t="s">
        <v>2350</v>
      </c>
      <c r="J674" t="s">
        <v>3857</v>
      </c>
      <c r="K674" t="s">
        <v>3858</v>
      </c>
      <c r="L674" t="s">
        <v>119</v>
      </c>
      <c r="M674" t="s">
        <v>2601</v>
      </c>
      <c r="N674" t="s">
        <v>2602</v>
      </c>
      <c r="O674" t="s">
        <v>3859</v>
      </c>
      <c r="P674" t="s">
        <v>8558</v>
      </c>
      <c r="R674" t="str">
        <f t="shared" si="20"/>
        <v>寒亭</v>
      </c>
      <c r="S674" t="str">
        <f t="shared" si="21"/>
        <v>0704</v>
      </c>
    </row>
    <row r="675" spans="1:19">
      <c r="A675" t="s">
        <v>8559</v>
      </c>
      <c r="B675" t="s">
        <v>8560</v>
      </c>
      <c r="C675" t="s">
        <v>46</v>
      </c>
      <c r="D675" t="s">
        <v>8561</v>
      </c>
      <c r="E675" t="s">
        <v>8193</v>
      </c>
      <c r="F675" t="s">
        <v>8562</v>
      </c>
      <c r="G675" t="s">
        <v>8563</v>
      </c>
      <c r="H675" t="s">
        <v>8564</v>
      </c>
      <c r="I675" t="s">
        <v>3904</v>
      </c>
      <c r="J675" t="s">
        <v>6059</v>
      </c>
      <c r="K675" t="s">
        <v>6060</v>
      </c>
      <c r="L675" t="s">
        <v>128</v>
      </c>
      <c r="M675" t="s">
        <v>3028</v>
      </c>
      <c r="N675" t="s">
        <v>2674</v>
      </c>
      <c r="O675" t="s">
        <v>6061</v>
      </c>
      <c r="P675" t="s">
        <v>8565</v>
      </c>
      <c r="Q675" t="s">
        <v>8566</v>
      </c>
      <c r="R675" t="str">
        <f t="shared" si="20"/>
        <v>寿光</v>
      </c>
      <c r="S675" t="str">
        <f t="shared" si="21"/>
        <v>0704</v>
      </c>
    </row>
    <row r="676" spans="1:19">
      <c r="A676" t="s">
        <v>8567</v>
      </c>
      <c r="B676" t="s">
        <v>8568</v>
      </c>
      <c r="C676" t="s">
        <v>46</v>
      </c>
      <c r="D676" t="s">
        <v>8569</v>
      </c>
      <c r="E676" t="s">
        <v>8570</v>
      </c>
      <c r="F676" t="s">
        <v>8571</v>
      </c>
      <c r="G676" t="s">
        <v>8572</v>
      </c>
      <c r="H676" t="s">
        <v>8573</v>
      </c>
      <c r="I676" t="s">
        <v>2350</v>
      </c>
      <c r="J676" t="s">
        <v>5957</v>
      </c>
      <c r="K676" t="s">
        <v>5958</v>
      </c>
      <c r="L676" t="s">
        <v>67</v>
      </c>
      <c r="M676" t="s">
        <v>2958</v>
      </c>
      <c r="N676" t="s">
        <v>2421</v>
      </c>
      <c r="O676" t="s">
        <v>5959</v>
      </c>
      <c r="P676" t="s">
        <v>8574</v>
      </c>
      <c r="R676" t="str">
        <f t="shared" si="20"/>
        <v>昌邑</v>
      </c>
      <c r="S676" t="str">
        <f t="shared" si="21"/>
        <v>0704</v>
      </c>
    </row>
    <row r="677" spans="1:19">
      <c r="A677" t="s">
        <v>8575</v>
      </c>
      <c r="B677" t="s">
        <v>8576</v>
      </c>
      <c r="C677" t="s">
        <v>46</v>
      </c>
      <c r="D677" t="s">
        <v>8577</v>
      </c>
      <c r="E677" t="s">
        <v>8193</v>
      </c>
      <c r="F677" t="s">
        <v>8578</v>
      </c>
      <c r="G677" t="s">
        <v>8579</v>
      </c>
      <c r="H677" t="s">
        <v>8580</v>
      </c>
      <c r="I677" t="s">
        <v>2336</v>
      </c>
      <c r="J677" t="s">
        <v>8581</v>
      </c>
      <c r="K677" t="s">
        <v>8582</v>
      </c>
      <c r="L677" t="s">
        <v>47</v>
      </c>
      <c r="M677" t="s">
        <v>3327</v>
      </c>
      <c r="N677" t="s">
        <v>2859</v>
      </c>
      <c r="O677" t="s">
        <v>8583</v>
      </c>
      <c r="P677" t="s">
        <v>8584</v>
      </c>
      <c r="Q677" t="s">
        <v>8585</v>
      </c>
      <c r="R677" t="str">
        <f t="shared" si="20"/>
        <v>诸城</v>
      </c>
      <c r="S677" t="str">
        <f t="shared" si="21"/>
        <v>0704</v>
      </c>
    </row>
    <row r="678" spans="1:19">
      <c r="A678" t="s">
        <v>8586</v>
      </c>
      <c r="B678" t="s">
        <v>8587</v>
      </c>
      <c r="C678" t="s">
        <v>46</v>
      </c>
      <c r="D678" t="s">
        <v>8588</v>
      </c>
      <c r="E678" t="s">
        <v>8261</v>
      </c>
      <c r="F678" t="s">
        <v>8589</v>
      </c>
      <c r="G678" t="s">
        <v>8590</v>
      </c>
      <c r="H678" t="s">
        <v>8591</v>
      </c>
      <c r="I678" t="s">
        <v>2350</v>
      </c>
      <c r="J678" t="s">
        <v>8592</v>
      </c>
      <c r="K678" t="s">
        <v>8593</v>
      </c>
      <c r="L678" t="s">
        <v>47</v>
      </c>
      <c r="M678" t="s">
        <v>4905</v>
      </c>
      <c r="N678" t="s">
        <v>2421</v>
      </c>
      <c r="O678" t="s">
        <v>8594</v>
      </c>
      <c r="P678" t="s">
        <v>8595</v>
      </c>
      <c r="R678" t="str">
        <f t="shared" si="20"/>
        <v>诸城</v>
      </c>
      <c r="S678" t="str">
        <f t="shared" si="21"/>
        <v>0704</v>
      </c>
    </row>
    <row r="679" spans="1:19">
      <c r="A679" t="s">
        <v>8596</v>
      </c>
      <c r="B679" t="s">
        <v>8597</v>
      </c>
      <c r="C679" t="s">
        <v>46</v>
      </c>
      <c r="D679" t="s">
        <v>8598</v>
      </c>
      <c r="E679" t="s">
        <v>8261</v>
      </c>
      <c r="F679" t="s">
        <v>8599</v>
      </c>
      <c r="G679" t="s">
        <v>8600</v>
      </c>
      <c r="H679" t="s">
        <v>8601</v>
      </c>
      <c r="I679" t="s">
        <v>6495</v>
      </c>
      <c r="J679" t="s">
        <v>6131</v>
      </c>
      <c r="K679" t="s">
        <v>6132</v>
      </c>
      <c r="L679" t="s">
        <v>57</v>
      </c>
      <c r="M679" t="s">
        <v>2552</v>
      </c>
      <c r="N679" t="s">
        <v>2721</v>
      </c>
      <c r="O679" t="s">
        <v>6133</v>
      </c>
      <c r="P679" t="s">
        <v>8542</v>
      </c>
      <c r="Q679" t="s">
        <v>8602</v>
      </c>
      <c r="R679" t="str">
        <f t="shared" si="20"/>
        <v>安丘</v>
      </c>
      <c r="S679" t="str">
        <f t="shared" si="21"/>
        <v>0704</v>
      </c>
    </row>
    <row r="680" spans="1:19">
      <c r="A680" t="s">
        <v>8603</v>
      </c>
      <c r="B680" t="s">
        <v>8604</v>
      </c>
      <c r="C680" t="s">
        <v>46</v>
      </c>
      <c r="D680" t="s">
        <v>8605</v>
      </c>
      <c r="E680" t="s">
        <v>8261</v>
      </c>
      <c r="F680" t="s">
        <v>8606</v>
      </c>
      <c r="G680" t="s">
        <v>8607</v>
      </c>
      <c r="H680" t="s">
        <v>8608</v>
      </c>
      <c r="I680" t="s">
        <v>2350</v>
      </c>
      <c r="J680" t="s">
        <v>8465</v>
      </c>
      <c r="K680" t="s">
        <v>8466</v>
      </c>
      <c r="L680" t="s">
        <v>47</v>
      </c>
      <c r="M680" t="s">
        <v>3159</v>
      </c>
      <c r="N680" t="s">
        <v>2421</v>
      </c>
      <c r="O680" t="s">
        <v>8467</v>
      </c>
      <c r="P680" t="s">
        <v>8519</v>
      </c>
      <c r="Q680" t="s">
        <v>8469</v>
      </c>
      <c r="R680" t="str">
        <f t="shared" si="20"/>
        <v>诸城</v>
      </c>
      <c r="S680" t="str">
        <f t="shared" si="21"/>
        <v>0704</v>
      </c>
    </row>
    <row r="681" spans="1:19">
      <c r="A681" t="s">
        <v>8609</v>
      </c>
      <c r="B681" t="s">
        <v>8610</v>
      </c>
      <c r="C681" t="s">
        <v>46</v>
      </c>
      <c r="D681" t="s">
        <v>8611</v>
      </c>
      <c r="E681" t="s">
        <v>8612</v>
      </c>
      <c r="F681" t="s">
        <v>8613</v>
      </c>
      <c r="G681" t="s">
        <v>8614</v>
      </c>
      <c r="H681" t="s">
        <v>8615</v>
      </c>
      <c r="I681" t="s">
        <v>2336</v>
      </c>
      <c r="J681" t="s">
        <v>8616</v>
      </c>
      <c r="K681" t="s">
        <v>8617</v>
      </c>
      <c r="L681" t="s">
        <v>110</v>
      </c>
      <c r="M681" t="s">
        <v>7112</v>
      </c>
      <c r="N681" t="s">
        <v>3252</v>
      </c>
      <c r="O681" t="s">
        <v>8618</v>
      </c>
      <c r="P681" t="s">
        <v>8619</v>
      </c>
      <c r="R681" t="str">
        <f t="shared" si="20"/>
        <v>高密</v>
      </c>
      <c r="S681" t="str">
        <f t="shared" si="21"/>
        <v>0704</v>
      </c>
    </row>
    <row r="682" spans="1:19">
      <c r="A682" t="s">
        <v>8620</v>
      </c>
      <c r="B682" t="s">
        <v>8621</v>
      </c>
      <c r="C682" t="s">
        <v>46</v>
      </c>
      <c r="D682" t="s">
        <v>8622</v>
      </c>
      <c r="E682" t="s">
        <v>8623</v>
      </c>
      <c r="F682" t="s">
        <v>8624</v>
      </c>
      <c r="G682" t="s">
        <v>8625</v>
      </c>
      <c r="H682" t="s">
        <v>8441</v>
      </c>
      <c r="I682" t="s">
        <v>2465</v>
      </c>
      <c r="J682" t="s">
        <v>5473</v>
      </c>
      <c r="K682" t="s">
        <v>5474</v>
      </c>
      <c r="L682" t="s">
        <v>128</v>
      </c>
      <c r="M682" t="s">
        <v>2890</v>
      </c>
      <c r="N682" t="s">
        <v>2340</v>
      </c>
      <c r="O682" t="s">
        <v>5475</v>
      </c>
      <c r="P682" t="s">
        <v>8626</v>
      </c>
      <c r="R682" t="str">
        <f t="shared" si="20"/>
        <v>寿光</v>
      </c>
      <c r="S682" t="str">
        <f t="shared" si="21"/>
        <v>0704</v>
      </c>
    </row>
    <row r="683" spans="1:19">
      <c r="A683" t="s">
        <v>8627</v>
      </c>
      <c r="B683" t="s">
        <v>8628</v>
      </c>
      <c r="C683" t="s">
        <v>46</v>
      </c>
      <c r="D683" t="s">
        <v>8629</v>
      </c>
      <c r="E683" t="s">
        <v>8075</v>
      </c>
      <c r="F683" t="s">
        <v>8630</v>
      </c>
      <c r="G683" t="s">
        <v>8631</v>
      </c>
      <c r="H683" t="s">
        <v>8632</v>
      </c>
      <c r="I683" t="s">
        <v>2378</v>
      </c>
      <c r="J683" t="s">
        <v>8234</v>
      </c>
      <c r="K683" t="s">
        <v>8235</v>
      </c>
      <c r="L683" t="s">
        <v>57</v>
      </c>
      <c r="M683" t="s">
        <v>4029</v>
      </c>
      <c r="N683" t="s">
        <v>2421</v>
      </c>
      <c r="O683" t="s">
        <v>8236</v>
      </c>
      <c r="P683" t="s">
        <v>8633</v>
      </c>
      <c r="R683" t="str">
        <f t="shared" si="20"/>
        <v>安丘</v>
      </c>
      <c r="S683" t="str">
        <f t="shared" si="21"/>
        <v>0704</v>
      </c>
    </row>
    <row r="684" spans="1:19">
      <c r="A684" t="s">
        <v>8634</v>
      </c>
      <c r="B684" t="s">
        <v>8635</v>
      </c>
      <c r="C684" t="s">
        <v>46</v>
      </c>
      <c r="D684" t="s">
        <v>8636</v>
      </c>
      <c r="E684" t="s">
        <v>8403</v>
      </c>
      <c r="F684" t="s">
        <v>8637</v>
      </c>
      <c r="G684" t="s">
        <v>8638</v>
      </c>
      <c r="H684" t="s">
        <v>8639</v>
      </c>
      <c r="I684" t="s">
        <v>2364</v>
      </c>
      <c r="J684" t="s">
        <v>6889</v>
      </c>
      <c r="K684" t="s">
        <v>6890</v>
      </c>
      <c r="L684" t="s">
        <v>146</v>
      </c>
      <c r="M684" t="s">
        <v>3532</v>
      </c>
      <c r="N684" t="s">
        <v>3774</v>
      </c>
      <c r="O684" t="s">
        <v>6891</v>
      </c>
      <c r="P684" t="s">
        <v>8640</v>
      </c>
      <c r="Q684" t="s">
        <v>8641</v>
      </c>
      <c r="R684" t="str">
        <f t="shared" si="20"/>
        <v>临朐</v>
      </c>
      <c r="S684" t="str">
        <f t="shared" si="21"/>
        <v>0704</v>
      </c>
    </row>
    <row r="685" spans="1:19">
      <c r="A685" t="s">
        <v>8642</v>
      </c>
      <c r="B685" t="s">
        <v>8643</v>
      </c>
      <c r="C685" t="s">
        <v>46</v>
      </c>
      <c r="D685" t="s">
        <v>8644</v>
      </c>
      <c r="E685" t="s">
        <v>8645</v>
      </c>
      <c r="F685" t="s">
        <v>8646</v>
      </c>
      <c r="G685" t="s">
        <v>8647</v>
      </c>
      <c r="H685" t="s">
        <v>8648</v>
      </c>
      <c r="I685" t="s">
        <v>2350</v>
      </c>
      <c r="J685" t="s">
        <v>5128</v>
      </c>
      <c r="K685" t="s">
        <v>5129</v>
      </c>
      <c r="L685" t="s">
        <v>67</v>
      </c>
      <c r="M685" t="s">
        <v>3706</v>
      </c>
      <c r="O685" t="s">
        <v>5130</v>
      </c>
      <c r="Q685" t="s">
        <v>8649</v>
      </c>
      <c r="R685" t="str">
        <f t="shared" si="20"/>
        <v>昌邑</v>
      </c>
      <c r="S685" t="str">
        <f t="shared" si="21"/>
        <v>0704</v>
      </c>
    </row>
    <row r="686" spans="1:19">
      <c r="A686" t="s">
        <v>8650</v>
      </c>
      <c r="B686" t="s">
        <v>8651</v>
      </c>
      <c r="C686" t="s">
        <v>46</v>
      </c>
      <c r="D686" t="s">
        <v>8652</v>
      </c>
      <c r="E686" t="s">
        <v>8193</v>
      </c>
      <c r="F686" t="s">
        <v>8653</v>
      </c>
      <c r="G686" t="s">
        <v>8654</v>
      </c>
      <c r="H686" t="s">
        <v>8655</v>
      </c>
      <c r="I686" t="s">
        <v>2336</v>
      </c>
      <c r="J686" t="s">
        <v>8234</v>
      </c>
      <c r="K686" t="s">
        <v>8235</v>
      </c>
      <c r="L686" t="s">
        <v>57</v>
      </c>
      <c r="M686" t="s">
        <v>4029</v>
      </c>
      <c r="O686" t="s">
        <v>8236</v>
      </c>
      <c r="P686" t="s">
        <v>8656</v>
      </c>
      <c r="Q686" t="s">
        <v>8657</v>
      </c>
      <c r="R686" t="str">
        <f t="shared" si="20"/>
        <v>安丘</v>
      </c>
      <c r="S686" t="str">
        <f t="shared" si="21"/>
        <v>0704</v>
      </c>
    </row>
    <row r="687" spans="1:19">
      <c r="A687" t="s">
        <v>8658</v>
      </c>
      <c r="B687" t="s">
        <v>8659</v>
      </c>
      <c r="C687" t="s">
        <v>46</v>
      </c>
      <c r="D687" t="s">
        <v>8660</v>
      </c>
      <c r="E687" t="s">
        <v>8261</v>
      </c>
      <c r="F687" t="s">
        <v>8661</v>
      </c>
      <c r="G687" t="s">
        <v>8662</v>
      </c>
      <c r="H687" t="s">
        <v>8663</v>
      </c>
      <c r="I687" t="s">
        <v>4165</v>
      </c>
      <c r="J687" t="s">
        <v>8024</v>
      </c>
      <c r="K687" t="s">
        <v>8025</v>
      </c>
      <c r="L687" t="s">
        <v>76</v>
      </c>
      <c r="M687" t="s">
        <v>2516</v>
      </c>
      <c r="N687" t="s">
        <v>2455</v>
      </c>
      <c r="O687" t="s">
        <v>8026</v>
      </c>
      <c r="P687" t="s">
        <v>8664</v>
      </c>
      <c r="Q687" t="s">
        <v>8665</v>
      </c>
      <c r="R687" t="str">
        <f t="shared" si="20"/>
        <v>奎文</v>
      </c>
      <c r="S687" t="str">
        <f t="shared" si="21"/>
        <v>0704</v>
      </c>
    </row>
    <row r="688" spans="1:19">
      <c r="A688" t="s">
        <v>8666</v>
      </c>
      <c r="B688" t="s">
        <v>8667</v>
      </c>
      <c r="C688" t="s">
        <v>46</v>
      </c>
      <c r="D688" t="s">
        <v>8668</v>
      </c>
      <c r="E688" t="s">
        <v>8075</v>
      </c>
      <c r="F688" t="s">
        <v>8669</v>
      </c>
      <c r="G688" t="s">
        <v>8670</v>
      </c>
      <c r="H688" t="s">
        <v>8671</v>
      </c>
      <c r="I688" t="s">
        <v>2378</v>
      </c>
      <c r="J688" t="s">
        <v>8672</v>
      </c>
      <c r="K688" t="s">
        <v>8673</v>
      </c>
      <c r="L688" t="s">
        <v>128</v>
      </c>
      <c r="M688" t="s">
        <v>2913</v>
      </c>
      <c r="N688" t="s">
        <v>2421</v>
      </c>
      <c r="O688" t="s">
        <v>8674</v>
      </c>
      <c r="P688" t="s">
        <v>8675</v>
      </c>
      <c r="R688" t="str">
        <f t="shared" si="20"/>
        <v>寿光</v>
      </c>
      <c r="S688" t="str">
        <f t="shared" si="21"/>
        <v>0704</v>
      </c>
    </row>
    <row r="689" spans="1:19">
      <c r="A689" t="s">
        <v>8676</v>
      </c>
      <c r="B689" t="s">
        <v>8677</v>
      </c>
      <c r="C689" t="s">
        <v>46</v>
      </c>
      <c r="D689" t="s">
        <v>8678</v>
      </c>
      <c r="E689" t="s">
        <v>8679</v>
      </c>
      <c r="F689" t="s">
        <v>8680</v>
      </c>
      <c r="G689" t="s">
        <v>8681</v>
      </c>
      <c r="H689" t="s">
        <v>8682</v>
      </c>
      <c r="I689" t="s">
        <v>2350</v>
      </c>
      <c r="J689" t="s">
        <v>8683</v>
      </c>
      <c r="K689" t="s">
        <v>8684</v>
      </c>
      <c r="L689" t="s">
        <v>76</v>
      </c>
      <c r="M689" t="s">
        <v>2827</v>
      </c>
      <c r="O689" t="s">
        <v>8685</v>
      </c>
      <c r="P689" t="s">
        <v>8686</v>
      </c>
      <c r="R689" t="str">
        <f t="shared" si="20"/>
        <v>奎文</v>
      </c>
      <c r="S689" t="str">
        <f t="shared" si="21"/>
        <v>0704</v>
      </c>
    </row>
    <row r="690" spans="1:19">
      <c r="A690" t="s">
        <v>8687</v>
      </c>
      <c r="B690" t="s">
        <v>8688</v>
      </c>
      <c r="C690" t="s">
        <v>46</v>
      </c>
      <c r="D690" t="s">
        <v>8689</v>
      </c>
      <c r="E690" t="s">
        <v>8261</v>
      </c>
      <c r="F690" t="s">
        <v>8690</v>
      </c>
      <c r="G690" t="s">
        <v>8691</v>
      </c>
      <c r="H690" t="s">
        <v>8692</v>
      </c>
      <c r="I690" t="s">
        <v>2364</v>
      </c>
      <c r="J690" t="s">
        <v>5473</v>
      </c>
      <c r="K690" t="s">
        <v>5474</v>
      </c>
      <c r="L690" t="s">
        <v>128</v>
      </c>
      <c r="M690" t="s">
        <v>2890</v>
      </c>
      <c r="N690" t="s">
        <v>2602</v>
      </c>
      <c r="O690" t="s">
        <v>5475</v>
      </c>
      <c r="P690" t="s">
        <v>8693</v>
      </c>
      <c r="Q690" t="s">
        <v>8694</v>
      </c>
      <c r="R690" t="str">
        <f t="shared" si="20"/>
        <v>寿光</v>
      </c>
      <c r="S690" t="str">
        <f t="shared" si="21"/>
        <v>0704</v>
      </c>
    </row>
    <row r="691" spans="1:19">
      <c r="A691" t="s">
        <v>8695</v>
      </c>
      <c r="B691" t="s">
        <v>8696</v>
      </c>
      <c r="C691" t="s">
        <v>46</v>
      </c>
      <c r="D691" t="s">
        <v>8697</v>
      </c>
      <c r="E691" t="s">
        <v>8075</v>
      </c>
      <c r="F691" t="s">
        <v>8698</v>
      </c>
      <c r="G691" t="s">
        <v>8699</v>
      </c>
      <c r="H691" t="s">
        <v>8700</v>
      </c>
      <c r="I691" t="s">
        <v>3564</v>
      </c>
      <c r="J691" t="s">
        <v>2946</v>
      </c>
      <c r="K691" t="s">
        <v>2947</v>
      </c>
      <c r="L691" t="s">
        <v>57</v>
      </c>
      <c r="M691" t="s">
        <v>2552</v>
      </c>
      <c r="N691" t="s">
        <v>2674</v>
      </c>
      <c r="O691" t="s">
        <v>2948</v>
      </c>
      <c r="P691" t="s">
        <v>8701</v>
      </c>
      <c r="Q691" t="s">
        <v>8702</v>
      </c>
      <c r="R691" t="str">
        <f t="shared" si="20"/>
        <v>安丘</v>
      </c>
      <c r="S691" t="str">
        <f t="shared" si="21"/>
        <v>0704</v>
      </c>
    </row>
    <row r="692" spans="1:19">
      <c r="A692" t="s">
        <v>8703</v>
      </c>
      <c r="B692" t="s">
        <v>8704</v>
      </c>
      <c r="C692" t="s">
        <v>46</v>
      </c>
      <c r="D692" t="s">
        <v>8705</v>
      </c>
      <c r="E692" t="s">
        <v>8706</v>
      </c>
      <c r="F692" t="s">
        <v>8707</v>
      </c>
      <c r="G692" t="s">
        <v>8708</v>
      </c>
      <c r="H692" t="s">
        <v>8709</v>
      </c>
      <c r="I692" t="s">
        <v>2503</v>
      </c>
      <c r="J692" t="s">
        <v>8710</v>
      </c>
      <c r="K692" t="s">
        <v>8711</v>
      </c>
      <c r="L692" t="s">
        <v>47</v>
      </c>
      <c r="M692" t="s">
        <v>3327</v>
      </c>
      <c r="N692" t="s">
        <v>3718</v>
      </c>
      <c r="O692" t="s">
        <v>8712</v>
      </c>
      <c r="P692" t="s">
        <v>8713</v>
      </c>
      <c r="R692" t="str">
        <f t="shared" si="20"/>
        <v>诸城</v>
      </c>
      <c r="S692" t="str">
        <f t="shared" si="21"/>
        <v>0704</v>
      </c>
    </row>
    <row r="693" spans="1:19">
      <c r="A693" t="s">
        <v>8714</v>
      </c>
      <c r="B693" t="s">
        <v>8715</v>
      </c>
      <c r="C693" t="s">
        <v>46</v>
      </c>
      <c r="D693" t="s">
        <v>8716</v>
      </c>
      <c r="E693" t="s">
        <v>8075</v>
      </c>
      <c r="F693" t="s">
        <v>8717</v>
      </c>
      <c r="G693" t="s">
        <v>8718</v>
      </c>
      <c r="H693" t="s">
        <v>8719</v>
      </c>
      <c r="I693" t="s">
        <v>3436</v>
      </c>
      <c r="J693" t="s">
        <v>7042</v>
      </c>
      <c r="K693" t="s">
        <v>7043</v>
      </c>
      <c r="L693" t="s">
        <v>47</v>
      </c>
      <c r="M693" t="s">
        <v>3327</v>
      </c>
      <c r="N693" t="s">
        <v>2687</v>
      </c>
      <c r="O693" t="s">
        <v>7044</v>
      </c>
      <c r="P693" t="s">
        <v>8720</v>
      </c>
      <c r="R693" t="str">
        <f t="shared" si="20"/>
        <v>诸城</v>
      </c>
      <c r="S693" t="str">
        <f t="shared" si="21"/>
        <v>0704</v>
      </c>
    </row>
    <row r="694" spans="1:19">
      <c r="A694" t="s">
        <v>8721</v>
      </c>
      <c r="B694" t="s">
        <v>8722</v>
      </c>
      <c r="C694" t="s">
        <v>46</v>
      </c>
      <c r="D694" t="s">
        <v>8723</v>
      </c>
      <c r="E694" t="s">
        <v>8075</v>
      </c>
      <c r="F694" t="s">
        <v>8724</v>
      </c>
      <c r="G694" t="s">
        <v>8725</v>
      </c>
      <c r="H694" t="s">
        <v>8726</v>
      </c>
      <c r="I694" t="s">
        <v>2364</v>
      </c>
      <c r="J694" t="s">
        <v>8727</v>
      </c>
      <c r="K694" t="s">
        <v>8728</v>
      </c>
      <c r="L694" t="s">
        <v>146</v>
      </c>
      <c r="M694" t="s">
        <v>3051</v>
      </c>
      <c r="N694" t="s">
        <v>4007</v>
      </c>
      <c r="O694" t="s">
        <v>8729</v>
      </c>
      <c r="P694" t="s">
        <v>8730</v>
      </c>
      <c r="R694" t="str">
        <f t="shared" si="20"/>
        <v>临朐</v>
      </c>
      <c r="S694" t="str">
        <f t="shared" si="21"/>
        <v>0704</v>
      </c>
    </row>
    <row r="695" spans="1:19">
      <c r="A695" t="s">
        <v>8731</v>
      </c>
      <c r="B695" t="s">
        <v>8732</v>
      </c>
      <c r="C695" t="s">
        <v>46</v>
      </c>
      <c r="D695" t="s">
        <v>8733</v>
      </c>
      <c r="E695" t="s">
        <v>8261</v>
      </c>
      <c r="F695" t="s">
        <v>8734</v>
      </c>
      <c r="G695" t="s">
        <v>8735</v>
      </c>
      <c r="H695" t="s">
        <v>8736</v>
      </c>
      <c r="I695" t="s">
        <v>2645</v>
      </c>
      <c r="J695" t="s">
        <v>5347</v>
      </c>
      <c r="K695" t="s">
        <v>5348</v>
      </c>
      <c r="L695" t="s">
        <v>187</v>
      </c>
      <c r="M695" t="s">
        <v>3510</v>
      </c>
      <c r="N695" t="s">
        <v>2859</v>
      </c>
      <c r="O695" t="s">
        <v>5349</v>
      </c>
      <c r="P695" t="s">
        <v>8737</v>
      </c>
      <c r="Q695" t="s">
        <v>8738</v>
      </c>
      <c r="R695" t="str">
        <f t="shared" si="20"/>
        <v>坊子</v>
      </c>
      <c r="S695" t="str">
        <f t="shared" si="21"/>
        <v>0704</v>
      </c>
    </row>
    <row r="696" spans="1:19">
      <c r="A696" t="s">
        <v>8739</v>
      </c>
      <c r="B696" t="s">
        <v>8740</v>
      </c>
      <c r="C696" t="s">
        <v>46</v>
      </c>
      <c r="D696" t="s">
        <v>8741</v>
      </c>
      <c r="E696" t="s">
        <v>8261</v>
      </c>
      <c r="F696" t="s">
        <v>8742</v>
      </c>
      <c r="G696" t="s">
        <v>8743</v>
      </c>
      <c r="H696" t="s">
        <v>8744</v>
      </c>
      <c r="I696" t="s">
        <v>2392</v>
      </c>
      <c r="J696" t="s">
        <v>2573</v>
      </c>
      <c r="K696" t="s">
        <v>2574</v>
      </c>
      <c r="L696" t="s">
        <v>110</v>
      </c>
      <c r="M696" t="s">
        <v>2575</v>
      </c>
      <c r="N696" t="s">
        <v>2564</v>
      </c>
      <c r="O696" t="s">
        <v>2576</v>
      </c>
      <c r="P696" t="s">
        <v>8745</v>
      </c>
      <c r="Q696" t="s">
        <v>8746</v>
      </c>
      <c r="R696" t="str">
        <f t="shared" si="20"/>
        <v>高密</v>
      </c>
      <c r="S696" t="str">
        <f t="shared" si="21"/>
        <v>0704</v>
      </c>
    </row>
    <row r="697" spans="1:19">
      <c r="A697" t="s">
        <v>8747</v>
      </c>
      <c r="B697" t="s">
        <v>8748</v>
      </c>
      <c r="C697" t="s">
        <v>46</v>
      </c>
      <c r="D697" t="s">
        <v>8749</v>
      </c>
      <c r="E697" t="s">
        <v>8261</v>
      </c>
      <c r="F697" t="s">
        <v>8750</v>
      </c>
      <c r="G697" t="s">
        <v>8751</v>
      </c>
      <c r="H697" t="s">
        <v>8752</v>
      </c>
      <c r="I697" t="s">
        <v>3210</v>
      </c>
      <c r="J697" t="s">
        <v>8753</v>
      </c>
      <c r="K697" t="s">
        <v>8754</v>
      </c>
      <c r="L697" t="s">
        <v>101</v>
      </c>
      <c r="M697" t="s">
        <v>4459</v>
      </c>
      <c r="N697" t="s">
        <v>3907</v>
      </c>
      <c r="O697" t="s">
        <v>8755</v>
      </c>
      <c r="P697" t="s">
        <v>8756</v>
      </c>
      <c r="Q697" t="s">
        <v>8757</v>
      </c>
      <c r="R697" t="str">
        <f t="shared" si="20"/>
        <v>潍城</v>
      </c>
      <c r="S697" t="str">
        <f t="shared" si="21"/>
        <v>0704</v>
      </c>
    </row>
    <row r="698" spans="1:19">
      <c r="A698" t="s">
        <v>8758</v>
      </c>
      <c r="B698" t="s">
        <v>8759</v>
      </c>
      <c r="C698" t="s">
        <v>46</v>
      </c>
      <c r="D698" t="s">
        <v>8760</v>
      </c>
      <c r="E698" t="s">
        <v>8261</v>
      </c>
      <c r="F698" t="s">
        <v>8761</v>
      </c>
      <c r="G698" t="s">
        <v>8762</v>
      </c>
      <c r="H698" t="s">
        <v>8763</v>
      </c>
      <c r="I698" t="s">
        <v>3608</v>
      </c>
      <c r="J698" t="s">
        <v>6131</v>
      </c>
      <c r="K698" t="s">
        <v>6132</v>
      </c>
      <c r="L698" t="s">
        <v>57</v>
      </c>
      <c r="M698" t="s">
        <v>2552</v>
      </c>
      <c r="N698" t="s">
        <v>4563</v>
      </c>
      <c r="O698" t="s">
        <v>6133</v>
      </c>
      <c r="P698" t="s">
        <v>8764</v>
      </c>
      <c r="Q698" t="s">
        <v>8765</v>
      </c>
      <c r="R698" t="str">
        <f t="shared" si="20"/>
        <v>安丘</v>
      </c>
      <c r="S698" t="str">
        <f t="shared" si="21"/>
        <v>0704</v>
      </c>
    </row>
    <row r="699" spans="1:19">
      <c r="A699" t="s">
        <v>8766</v>
      </c>
      <c r="B699" t="s">
        <v>8767</v>
      </c>
      <c r="C699" t="s">
        <v>46</v>
      </c>
      <c r="D699" t="s">
        <v>8768</v>
      </c>
      <c r="E699" t="s">
        <v>8261</v>
      </c>
      <c r="F699" t="s">
        <v>8769</v>
      </c>
      <c r="G699" t="s">
        <v>8770</v>
      </c>
      <c r="H699" t="s">
        <v>8771</v>
      </c>
      <c r="I699" t="s">
        <v>2364</v>
      </c>
      <c r="J699" t="s">
        <v>3026</v>
      </c>
      <c r="K699" t="s">
        <v>3027</v>
      </c>
      <c r="L699" t="s">
        <v>128</v>
      </c>
      <c r="M699" t="s">
        <v>3028</v>
      </c>
      <c r="N699" t="s">
        <v>2421</v>
      </c>
      <c r="O699" t="s">
        <v>3029</v>
      </c>
      <c r="P699" t="s">
        <v>8772</v>
      </c>
      <c r="Q699" t="s">
        <v>8773</v>
      </c>
      <c r="R699" t="str">
        <f t="shared" si="20"/>
        <v>寿光</v>
      </c>
      <c r="S699" t="str">
        <f t="shared" si="21"/>
        <v>0704</v>
      </c>
    </row>
    <row r="700" spans="1:19">
      <c r="A700" t="s">
        <v>8774</v>
      </c>
      <c r="B700" t="s">
        <v>8775</v>
      </c>
      <c r="C700" t="s">
        <v>46</v>
      </c>
      <c r="D700" t="s">
        <v>8776</v>
      </c>
      <c r="E700" t="s">
        <v>8075</v>
      </c>
      <c r="F700" t="s">
        <v>8777</v>
      </c>
      <c r="G700" t="s">
        <v>8778</v>
      </c>
      <c r="H700" t="s">
        <v>8779</v>
      </c>
      <c r="I700" t="s">
        <v>3608</v>
      </c>
      <c r="J700" t="s">
        <v>4372</v>
      </c>
      <c r="K700" t="s">
        <v>4373</v>
      </c>
      <c r="L700" t="s">
        <v>76</v>
      </c>
      <c r="M700" t="s">
        <v>4374</v>
      </c>
      <c r="N700" t="s">
        <v>3017</v>
      </c>
      <c r="O700" t="s">
        <v>4375</v>
      </c>
      <c r="Q700" t="s">
        <v>8780</v>
      </c>
      <c r="R700" t="str">
        <f t="shared" si="20"/>
        <v>奎文</v>
      </c>
      <c r="S700" t="str">
        <f t="shared" si="21"/>
        <v>0704</v>
      </c>
    </row>
    <row r="701" spans="1:19">
      <c r="A701" t="s">
        <v>8781</v>
      </c>
      <c r="B701" t="s">
        <v>8782</v>
      </c>
      <c r="C701" t="s">
        <v>46</v>
      </c>
      <c r="D701" t="s">
        <v>8783</v>
      </c>
      <c r="E701" t="s">
        <v>8075</v>
      </c>
      <c r="F701" t="s">
        <v>8784</v>
      </c>
      <c r="G701" t="s">
        <v>8785</v>
      </c>
      <c r="H701" t="s">
        <v>8786</v>
      </c>
      <c r="I701" t="s">
        <v>2364</v>
      </c>
      <c r="J701" t="s">
        <v>8787</v>
      </c>
      <c r="K701" t="s">
        <v>8788</v>
      </c>
      <c r="L701" t="s">
        <v>128</v>
      </c>
      <c r="M701" t="s">
        <v>2720</v>
      </c>
      <c r="N701" t="s">
        <v>2480</v>
      </c>
      <c r="O701" t="s">
        <v>8789</v>
      </c>
      <c r="P701" t="s">
        <v>8790</v>
      </c>
      <c r="Q701" t="s">
        <v>8791</v>
      </c>
      <c r="R701" t="str">
        <f t="shared" si="20"/>
        <v>寿光</v>
      </c>
      <c r="S701" t="str">
        <f t="shared" si="21"/>
        <v>0704</v>
      </c>
    </row>
    <row r="702" spans="1:19">
      <c r="A702" t="s">
        <v>8792</v>
      </c>
      <c r="B702" t="s">
        <v>8793</v>
      </c>
      <c r="C702" t="s">
        <v>46</v>
      </c>
      <c r="D702" t="s">
        <v>8794</v>
      </c>
      <c r="E702" t="s">
        <v>8241</v>
      </c>
      <c r="F702" t="s">
        <v>8795</v>
      </c>
      <c r="G702" t="s">
        <v>8796</v>
      </c>
      <c r="H702" t="s">
        <v>8797</v>
      </c>
      <c r="I702" t="s">
        <v>2336</v>
      </c>
      <c r="J702" t="s">
        <v>3073</v>
      </c>
      <c r="K702" t="s">
        <v>3074</v>
      </c>
      <c r="L702" t="s">
        <v>187</v>
      </c>
      <c r="M702" t="s">
        <v>3075</v>
      </c>
      <c r="N702" t="s">
        <v>2674</v>
      </c>
      <c r="O702" t="s">
        <v>3076</v>
      </c>
      <c r="P702" t="s">
        <v>8798</v>
      </c>
      <c r="Q702" t="s">
        <v>8799</v>
      </c>
      <c r="R702" t="str">
        <f t="shared" si="20"/>
        <v>坊子</v>
      </c>
      <c r="S702" t="str">
        <f t="shared" si="21"/>
        <v>0704</v>
      </c>
    </row>
    <row r="703" spans="1:19">
      <c r="A703" t="s">
        <v>8800</v>
      </c>
      <c r="B703" t="s">
        <v>8801</v>
      </c>
      <c r="C703" t="s">
        <v>46</v>
      </c>
      <c r="D703" t="s">
        <v>8802</v>
      </c>
      <c r="E703" t="s">
        <v>8075</v>
      </c>
      <c r="F703" t="s">
        <v>8803</v>
      </c>
      <c r="G703" t="s">
        <v>8804</v>
      </c>
      <c r="H703" t="s">
        <v>8805</v>
      </c>
      <c r="I703" t="s">
        <v>2350</v>
      </c>
      <c r="J703" t="s">
        <v>5021</v>
      </c>
      <c r="K703" t="s">
        <v>5022</v>
      </c>
      <c r="L703" t="s">
        <v>119</v>
      </c>
      <c r="M703" t="s">
        <v>4071</v>
      </c>
      <c r="O703" t="s">
        <v>5023</v>
      </c>
      <c r="P703" t="s">
        <v>8806</v>
      </c>
      <c r="Q703" t="s">
        <v>8807</v>
      </c>
      <c r="R703" t="str">
        <f t="shared" si="20"/>
        <v>寒亭</v>
      </c>
      <c r="S703" t="str">
        <f t="shared" si="21"/>
        <v>0704</v>
      </c>
    </row>
    <row r="704" spans="1:19">
      <c r="A704" t="s">
        <v>8808</v>
      </c>
      <c r="B704" t="s">
        <v>8809</v>
      </c>
      <c r="C704" t="s">
        <v>46</v>
      </c>
      <c r="D704" t="s">
        <v>8810</v>
      </c>
      <c r="E704" t="s">
        <v>8241</v>
      </c>
      <c r="F704" t="s">
        <v>8811</v>
      </c>
      <c r="G704" t="s">
        <v>8812</v>
      </c>
      <c r="H704" t="s">
        <v>8813</v>
      </c>
      <c r="I704" t="s">
        <v>2336</v>
      </c>
      <c r="J704" t="s">
        <v>3096</v>
      </c>
      <c r="K704" t="s">
        <v>3097</v>
      </c>
      <c r="L704" t="s">
        <v>110</v>
      </c>
      <c r="M704" t="s">
        <v>3098</v>
      </c>
      <c r="N704" t="s">
        <v>2785</v>
      </c>
      <c r="O704" t="s">
        <v>3099</v>
      </c>
      <c r="P704" t="s">
        <v>8814</v>
      </c>
      <c r="Q704" t="s">
        <v>8815</v>
      </c>
      <c r="R704" t="str">
        <f t="shared" si="20"/>
        <v>高密</v>
      </c>
      <c r="S704" t="str">
        <f t="shared" si="21"/>
        <v>0704</v>
      </c>
    </row>
    <row r="705" spans="1:19">
      <c r="A705" t="s">
        <v>8816</v>
      </c>
      <c r="B705" t="s">
        <v>8817</v>
      </c>
      <c r="C705" t="s">
        <v>46</v>
      </c>
      <c r="D705" t="s">
        <v>8818</v>
      </c>
      <c r="E705" t="s">
        <v>8679</v>
      </c>
      <c r="F705" t="s">
        <v>8819</v>
      </c>
      <c r="G705" t="s">
        <v>8820</v>
      </c>
      <c r="H705" t="s">
        <v>8821</v>
      </c>
      <c r="I705" t="s">
        <v>8822</v>
      </c>
      <c r="J705" t="s">
        <v>2741</v>
      </c>
      <c r="K705" t="s">
        <v>2742</v>
      </c>
      <c r="L705" t="s">
        <v>137</v>
      </c>
      <c r="M705" t="s">
        <v>2395</v>
      </c>
      <c r="N705" t="s">
        <v>7359</v>
      </c>
      <c r="O705" t="s">
        <v>2744</v>
      </c>
      <c r="P705" t="s">
        <v>8823</v>
      </c>
      <c r="Q705" t="s">
        <v>8824</v>
      </c>
      <c r="R705" t="str">
        <f t="shared" ref="R705:R768" si="22">IF(OR(LEFT(L705,2)="高新"),"奎文",IF(LEFT(L705,2)="峡山","坊子",IF(LEFT(L705,2)="滨海","寒亭",LEFT(L705,2))))</f>
        <v>青州</v>
      </c>
      <c r="S705" t="str">
        <f t="shared" ref="S705:S768" si="23">TEXT(B705,"mmdd")</f>
        <v>0704</v>
      </c>
    </row>
    <row r="706" spans="1:19">
      <c r="A706" t="s">
        <v>8825</v>
      </c>
      <c r="B706" t="s">
        <v>8826</v>
      </c>
      <c r="C706" t="s">
        <v>46</v>
      </c>
      <c r="D706" t="s">
        <v>8827</v>
      </c>
      <c r="E706" t="s">
        <v>8261</v>
      </c>
      <c r="F706" t="s">
        <v>8828</v>
      </c>
      <c r="G706" t="s">
        <v>8829</v>
      </c>
      <c r="H706" t="s">
        <v>8830</v>
      </c>
      <c r="I706" t="s">
        <v>2350</v>
      </c>
      <c r="J706" t="s">
        <v>7585</v>
      </c>
      <c r="K706" t="s">
        <v>7586</v>
      </c>
      <c r="L706" t="s">
        <v>101</v>
      </c>
      <c r="M706" t="s">
        <v>5737</v>
      </c>
      <c r="N706" t="s">
        <v>2674</v>
      </c>
      <c r="O706" t="s">
        <v>7587</v>
      </c>
      <c r="P706" t="s">
        <v>8831</v>
      </c>
      <c r="Q706" t="s">
        <v>8832</v>
      </c>
      <c r="R706" t="str">
        <f t="shared" si="22"/>
        <v>潍城</v>
      </c>
      <c r="S706" t="str">
        <f t="shared" si="23"/>
        <v>0704</v>
      </c>
    </row>
    <row r="707" spans="1:19">
      <c r="A707" t="s">
        <v>8833</v>
      </c>
      <c r="B707" t="s">
        <v>8834</v>
      </c>
      <c r="C707" t="s">
        <v>46</v>
      </c>
      <c r="D707" t="s">
        <v>8835</v>
      </c>
      <c r="E707" t="s">
        <v>8261</v>
      </c>
      <c r="F707" t="s">
        <v>8836</v>
      </c>
      <c r="G707" t="s">
        <v>8837</v>
      </c>
      <c r="H707" t="s">
        <v>8838</v>
      </c>
      <c r="I707" t="s">
        <v>2645</v>
      </c>
      <c r="J707" t="s">
        <v>3241</v>
      </c>
      <c r="K707" t="s">
        <v>3242</v>
      </c>
      <c r="L707" t="s">
        <v>101</v>
      </c>
      <c r="M707" t="s">
        <v>3130</v>
      </c>
      <c r="N707" t="s">
        <v>3307</v>
      </c>
      <c r="O707" t="s">
        <v>3243</v>
      </c>
      <c r="P707" t="s">
        <v>8839</v>
      </c>
      <c r="R707" t="str">
        <f t="shared" si="22"/>
        <v>潍城</v>
      </c>
      <c r="S707" t="str">
        <f t="shared" si="23"/>
        <v>0704</v>
      </c>
    </row>
    <row r="708" spans="1:19">
      <c r="A708" t="s">
        <v>8840</v>
      </c>
      <c r="B708" t="s">
        <v>8841</v>
      </c>
      <c r="C708" t="s">
        <v>46</v>
      </c>
      <c r="D708" t="s">
        <v>8842</v>
      </c>
      <c r="E708" t="s">
        <v>8261</v>
      </c>
      <c r="F708" t="s">
        <v>8843</v>
      </c>
      <c r="G708" t="s">
        <v>8844</v>
      </c>
      <c r="H708" t="s">
        <v>8845</v>
      </c>
      <c r="I708" t="s">
        <v>3564</v>
      </c>
      <c r="J708" t="s">
        <v>2526</v>
      </c>
      <c r="K708" t="s">
        <v>2527</v>
      </c>
      <c r="L708" t="s">
        <v>76</v>
      </c>
      <c r="M708" t="s">
        <v>2528</v>
      </c>
      <c r="N708" t="s">
        <v>2529</v>
      </c>
      <c r="O708" t="s">
        <v>2530</v>
      </c>
      <c r="P708" t="s">
        <v>8846</v>
      </c>
      <c r="R708" t="str">
        <f t="shared" si="22"/>
        <v>奎文</v>
      </c>
      <c r="S708" t="str">
        <f t="shared" si="23"/>
        <v>0704</v>
      </c>
    </row>
    <row r="709" spans="1:19">
      <c r="A709" t="s">
        <v>8847</v>
      </c>
      <c r="B709" t="s">
        <v>8848</v>
      </c>
      <c r="C709" t="s">
        <v>46</v>
      </c>
      <c r="D709" t="s">
        <v>8849</v>
      </c>
      <c r="E709" t="s">
        <v>8403</v>
      </c>
      <c r="F709" t="s">
        <v>8850</v>
      </c>
      <c r="G709" t="s">
        <v>8851</v>
      </c>
      <c r="H709" t="s">
        <v>8852</v>
      </c>
      <c r="I709" t="s">
        <v>6637</v>
      </c>
      <c r="J709" t="s">
        <v>3096</v>
      </c>
      <c r="K709" t="s">
        <v>3097</v>
      </c>
      <c r="L709" t="s">
        <v>110</v>
      </c>
      <c r="M709" t="s">
        <v>3098</v>
      </c>
      <c r="N709" t="s">
        <v>3017</v>
      </c>
      <c r="O709" t="s">
        <v>3099</v>
      </c>
      <c r="P709" t="s">
        <v>8853</v>
      </c>
      <c r="R709" t="str">
        <f t="shared" si="22"/>
        <v>高密</v>
      </c>
      <c r="S709" t="str">
        <f t="shared" si="23"/>
        <v>0704</v>
      </c>
    </row>
    <row r="710" spans="1:19">
      <c r="A710" t="s">
        <v>8854</v>
      </c>
      <c r="B710" t="s">
        <v>8855</v>
      </c>
      <c r="C710" t="s">
        <v>46</v>
      </c>
      <c r="D710" t="s">
        <v>8856</v>
      </c>
      <c r="E710" t="s">
        <v>8241</v>
      </c>
      <c r="F710" t="s">
        <v>8857</v>
      </c>
      <c r="G710" t="s">
        <v>8858</v>
      </c>
      <c r="H710" t="s">
        <v>8764</v>
      </c>
      <c r="I710" t="s">
        <v>3904</v>
      </c>
      <c r="J710" t="s">
        <v>4533</v>
      </c>
      <c r="K710" t="s">
        <v>4534</v>
      </c>
      <c r="L710" t="s">
        <v>76</v>
      </c>
      <c r="M710" t="s">
        <v>2528</v>
      </c>
      <c r="N710" t="s">
        <v>4614</v>
      </c>
      <c r="O710" t="s">
        <v>4535</v>
      </c>
      <c r="P710" t="s">
        <v>8859</v>
      </c>
      <c r="R710" t="str">
        <f t="shared" si="22"/>
        <v>奎文</v>
      </c>
      <c r="S710" t="str">
        <f t="shared" si="23"/>
        <v>0704</v>
      </c>
    </row>
    <row r="711" spans="1:19">
      <c r="A711" t="s">
        <v>8860</v>
      </c>
      <c r="B711" t="s">
        <v>8861</v>
      </c>
      <c r="C711" t="s">
        <v>46</v>
      </c>
      <c r="D711" t="s">
        <v>8862</v>
      </c>
      <c r="E711" t="s">
        <v>8075</v>
      </c>
      <c r="F711" t="s">
        <v>8863</v>
      </c>
      <c r="G711" t="s">
        <v>8864</v>
      </c>
      <c r="H711" t="s">
        <v>8865</v>
      </c>
      <c r="I711" t="s">
        <v>2645</v>
      </c>
      <c r="J711" t="s">
        <v>6202</v>
      </c>
      <c r="K711" t="s">
        <v>6203</v>
      </c>
      <c r="L711" t="s">
        <v>676</v>
      </c>
      <c r="M711" t="s">
        <v>6204</v>
      </c>
      <c r="N711" t="s">
        <v>2816</v>
      </c>
      <c r="O711" t="s">
        <v>6205</v>
      </c>
      <c r="P711" t="s">
        <v>8866</v>
      </c>
      <c r="R711" t="str">
        <f t="shared" si="22"/>
        <v>昌乐</v>
      </c>
      <c r="S711" t="str">
        <f t="shared" si="23"/>
        <v>0704</v>
      </c>
    </row>
    <row r="712" spans="1:19">
      <c r="A712" t="s">
        <v>8867</v>
      </c>
      <c r="B712" t="s">
        <v>8868</v>
      </c>
      <c r="C712" t="s">
        <v>46</v>
      </c>
      <c r="D712" t="s">
        <v>8869</v>
      </c>
      <c r="E712" t="s">
        <v>8075</v>
      </c>
      <c r="F712" t="s">
        <v>8870</v>
      </c>
      <c r="G712" t="s">
        <v>8871</v>
      </c>
      <c r="H712" t="s">
        <v>8872</v>
      </c>
      <c r="I712" t="s">
        <v>2465</v>
      </c>
      <c r="J712" t="s">
        <v>3565</v>
      </c>
      <c r="K712" t="s">
        <v>3566</v>
      </c>
      <c r="L712" t="s">
        <v>110</v>
      </c>
      <c r="M712" t="s">
        <v>2575</v>
      </c>
      <c r="N712" t="s">
        <v>4525</v>
      </c>
      <c r="O712" t="s">
        <v>3567</v>
      </c>
      <c r="P712" t="s">
        <v>8873</v>
      </c>
      <c r="R712" t="str">
        <f t="shared" si="22"/>
        <v>高密</v>
      </c>
      <c r="S712" t="str">
        <f t="shared" si="23"/>
        <v>0704</v>
      </c>
    </row>
    <row r="713" spans="1:19">
      <c r="A713" t="s">
        <v>8874</v>
      </c>
      <c r="B713" t="s">
        <v>8875</v>
      </c>
      <c r="C713" t="s">
        <v>46</v>
      </c>
      <c r="D713" t="s">
        <v>8876</v>
      </c>
      <c r="E713" t="s">
        <v>8075</v>
      </c>
      <c r="F713" t="s">
        <v>8877</v>
      </c>
      <c r="G713" t="s">
        <v>8878</v>
      </c>
      <c r="H713" t="s">
        <v>8879</v>
      </c>
      <c r="I713" t="s">
        <v>4165</v>
      </c>
      <c r="J713" t="s">
        <v>6970</v>
      </c>
      <c r="K713" t="s">
        <v>6971</v>
      </c>
      <c r="L713" t="s">
        <v>119</v>
      </c>
      <c r="M713" t="s">
        <v>5238</v>
      </c>
      <c r="N713" t="s">
        <v>3122</v>
      </c>
      <c r="O713" t="s">
        <v>6972</v>
      </c>
      <c r="P713" t="s">
        <v>8880</v>
      </c>
      <c r="Q713" t="s">
        <v>8881</v>
      </c>
      <c r="R713" t="str">
        <f t="shared" si="22"/>
        <v>寒亭</v>
      </c>
      <c r="S713" t="str">
        <f t="shared" si="23"/>
        <v>0704</v>
      </c>
    </row>
    <row r="714" spans="1:19">
      <c r="A714" t="s">
        <v>8882</v>
      </c>
      <c r="B714" t="s">
        <v>8883</v>
      </c>
      <c r="C714" t="s">
        <v>46</v>
      </c>
      <c r="D714" t="s">
        <v>8884</v>
      </c>
      <c r="E714" t="s">
        <v>8075</v>
      </c>
      <c r="F714" t="s">
        <v>8885</v>
      </c>
      <c r="G714" t="s">
        <v>8886</v>
      </c>
      <c r="H714" t="s">
        <v>8887</v>
      </c>
      <c r="I714" t="s">
        <v>2645</v>
      </c>
      <c r="J714" t="s">
        <v>5495</v>
      </c>
      <c r="K714" t="s">
        <v>5496</v>
      </c>
      <c r="L714" t="s">
        <v>137</v>
      </c>
      <c r="M714" t="s">
        <v>2686</v>
      </c>
      <c r="N714" t="s">
        <v>2674</v>
      </c>
      <c r="O714" t="s">
        <v>5497</v>
      </c>
      <c r="P714" t="s">
        <v>8888</v>
      </c>
      <c r="Q714" t="s">
        <v>8889</v>
      </c>
      <c r="R714" t="str">
        <f t="shared" si="22"/>
        <v>青州</v>
      </c>
      <c r="S714" t="str">
        <f t="shared" si="23"/>
        <v>0704</v>
      </c>
    </row>
    <row r="715" spans="1:19">
      <c r="A715" t="s">
        <v>8890</v>
      </c>
      <c r="B715" t="s">
        <v>8651</v>
      </c>
      <c r="C715" t="s">
        <v>46</v>
      </c>
      <c r="D715" t="s">
        <v>8891</v>
      </c>
      <c r="E715" t="s">
        <v>8075</v>
      </c>
      <c r="F715" t="s">
        <v>8892</v>
      </c>
      <c r="G715" t="s">
        <v>8893</v>
      </c>
      <c r="H715" t="s">
        <v>8894</v>
      </c>
      <c r="I715" t="s">
        <v>2378</v>
      </c>
      <c r="J715" t="s">
        <v>2836</v>
      </c>
      <c r="K715" t="s">
        <v>2837</v>
      </c>
      <c r="L715" t="s">
        <v>57</v>
      </c>
      <c r="M715" t="s">
        <v>2838</v>
      </c>
      <c r="O715" t="s">
        <v>2839</v>
      </c>
      <c r="P715" t="s">
        <v>8895</v>
      </c>
      <c r="Q715" t="s">
        <v>8896</v>
      </c>
      <c r="R715" t="str">
        <f t="shared" si="22"/>
        <v>安丘</v>
      </c>
      <c r="S715" t="str">
        <f t="shared" si="23"/>
        <v>0704</v>
      </c>
    </row>
    <row r="716" spans="1:19">
      <c r="A716" t="s">
        <v>8897</v>
      </c>
      <c r="B716" t="s">
        <v>8898</v>
      </c>
      <c r="C716" t="s">
        <v>46</v>
      </c>
      <c r="D716" t="s">
        <v>8899</v>
      </c>
      <c r="E716" t="s">
        <v>8261</v>
      </c>
      <c r="F716" t="s">
        <v>8900</v>
      </c>
      <c r="G716" t="s">
        <v>8901</v>
      </c>
      <c r="H716" t="s">
        <v>8902</v>
      </c>
      <c r="I716" t="s">
        <v>2645</v>
      </c>
      <c r="J716" t="s">
        <v>8903</v>
      </c>
      <c r="K716" t="s">
        <v>8904</v>
      </c>
      <c r="L716" t="s">
        <v>110</v>
      </c>
      <c r="M716" t="s">
        <v>7112</v>
      </c>
      <c r="N716" t="s">
        <v>3499</v>
      </c>
      <c r="O716" t="s">
        <v>8905</v>
      </c>
      <c r="P716" t="s">
        <v>8906</v>
      </c>
      <c r="R716" t="str">
        <f t="shared" si="22"/>
        <v>高密</v>
      </c>
      <c r="S716" t="str">
        <f t="shared" si="23"/>
        <v>0704</v>
      </c>
    </row>
    <row r="717" spans="1:19">
      <c r="A717" t="s">
        <v>8907</v>
      </c>
      <c r="B717" t="s">
        <v>8908</v>
      </c>
      <c r="C717" t="s">
        <v>46</v>
      </c>
      <c r="D717" t="s">
        <v>8909</v>
      </c>
      <c r="E717" t="s">
        <v>8193</v>
      </c>
      <c r="F717" t="s">
        <v>8910</v>
      </c>
      <c r="G717" t="s">
        <v>8911</v>
      </c>
      <c r="H717" t="s">
        <v>8912</v>
      </c>
      <c r="I717" t="s">
        <v>2336</v>
      </c>
      <c r="J717" t="s">
        <v>8787</v>
      </c>
      <c r="K717" t="s">
        <v>8788</v>
      </c>
      <c r="L717" t="s">
        <v>128</v>
      </c>
      <c r="M717" t="s">
        <v>2720</v>
      </c>
      <c r="N717" t="s">
        <v>2421</v>
      </c>
      <c r="O717" t="s">
        <v>8789</v>
      </c>
      <c r="P717" t="s">
        <v>8913</v>
      </c>
      <c r="R717" t="str">
        <f t="shared" si="22"/>
        <v>寿光</v>
      </c>
      <c r="S717" t="str">
        <f t="shared" si="23"/>
        <v>0704</v>
      </c>
    </row>
    <row r="718" spans="1:19">
      <c r="A718" t="s">
        <v>8914</v>
      </c>
      <c r="B718" t="s">
        <v>8915</v>
      </c>
      <c r="C718" t="s">
        <v>46</v>
      </c>
      <c r="D718" t="s">
        <v>8916</v>
      </c>
      <c r="E718" t="s">
        <v>8261</v>
      </c>
      <c r="F718" t="s">
        <v>8917</v>
      </c>
      <c r="G718" t="s">
        <v>8918</v>
      </c>
      <c r="H718" t="s">
        <v>8919</v>
      </c>
      <c r="I718" t="s">
        <v>2350</v>
      </c>
      <c r="J718" t="s">
        <v>6863</v>
      </c>
      <c r="K718" t="s">
        <v>6864</v>
      </c>
      <c r="L718" t="s">
        <v>128</v>
      </c>
      <c r="M718" t="s">
        <v>3952</v>
      </c>
      <c r="N718" t="s">
        <v>2743</v>
      </c>
      <c r="O718" t="s">
        <v>6865</v>
      </c>
      <c r="R718" t="str">
        <f t="shared" si="22"/>
        <v>寿光</v>
      </c>
      <c r="S718" t="str">
        <f t="shared" si="23"/>
        <v>0704</v>
      </c>
    </row>
    <row r="719" spans="1:19">
      <c r="A719" t="s">
        <v>8920</v>
      </c>
      <c r="B719" t="s">
        <v>8921</v>
      </c>
      <c r="C719" t="s">
        <v>46</v>
      </c>
      <c r="D719" t="s">
        <v>8922</v>
      </c>
      <c r="E719" t="s">
        <v>8075</v>
      </c>
      <c r="F719" t="s">
        <v>8923</v>
      </c>
      <c r="G719" t="s">
        <v>8924</v>
      </c>
      <c r="H719" t="s">
        <v>8925</v>
      </c>
      <c r="I719" t="s">
        <v>2392</v>
      </c>
      <c r="J719" t="s">
        <v>4819</v>
      </c>
      <c r="K719" t="s">
        <v>4820</v>
      </c>
      <c r="L719" t="s">
        <v>76</v>
      </c>
      <c r="M719" t="s">
        <v>2408</v>
      </c>
      <c r="N719" t="s">
        <v>2816</v>
      </c>
      <c r="O719" t="s">
        <v>4821</v>
      </c>
      <c r="P719" t="s">
        <v>8926</v>
      </c>
      <c r="Q719" t="s">
        <v>8927</v>
      </c>
      <c r="R719" t="str">
        <f t="shared" si="22"/>
        <v>奎文</v>
      </c>
      <c r="S719" t="str">
        <f t="shared" si="23"/>
        <v>0704</v>
      </c>
    </row>
    <row r="720" spans="1:19">
      <c r="A720" t="s">
        <v>8928</v>
      </c>
      <c r="B720" t="s">
        <v>8929</v>
      </c>
      <c r="C720" t="s">
        <v>46</v>
      </c>
      <c r="D720" t="s">
        <v>8930</v>
      </c>
      <c r="E720" t="s">
        <v>8075</v>
      </c>
      <c r="F720" t="s">
        <v>8931</v>
      </c>
      <c r="G720" t="s">
        <v>8932</v>
      </c>
      <c r="H720" t="s">
        <v>8933</v>
      </c>
      <c r="I720" t="s">
        <v>2364</v>
      </c>
      <c r="J720" t="s">
        <v>8903</v>
      </c>
      <c r="K720" t="s">
        <v>8904</v>
      </c>
      <c r="L720" t="s">
        <v>110</v>
      </c>
      <c r="M720" t="s">
        <v>7112</v>
      </c>
      <c r="N720" t="s">
        <v>2674</v>
      </c>
      <c r="O720" t="s">
        <v>8905</v>
      </c>
      <c r="P720" t="s">
        <v>8934</v>
      </c>
      <c r="Q720" t="s">
        <v>8935</v>
      </c>
      <c r="R720" t="str">
        <f t="shared" si="22"/>
        <v>高密</v>
      </c>
      <c r="S720" t="str">
        <f t="shared" si="23"/>
        <v>0704</v>
      </c>
    </row>
    <row r="721" spans="1:19">
      <c r="A721" t="s">
        <v>8936</v>
      </c>
      <c r="B721" t="s">
        <v>8937</v>
      </c>
      <c r="C721" t="s">
        <v>46</v>
      </c>
      <c r="D721" t="s">
        <v>8938</v>
      </c>
      <c r="E721" t="s">
        <v>8261</v>
      </c>
      <c r="F721" t="s">
        <v>8939</v>
      </c>
      <c r="G721" t="s">
        <v>8940</v>
      </c>
      <c r="H721" t="s">
        <v>8941</v>
      </c>
      <c r="I721" t="s">
        <v>2392</v>
      </c>
      <c r="J721" t="s">
        <v>3325</v>
      </c>
      <c r="K721" t="s">
        <v>3326</v>
      </c>
      <c r="L721" t="s">
        <v>47</v>
      </c>
      <c r="M721" t="s">
        <v>3327</v>
      </c>
      <c r="N721" t="s">
        <v>6308</v>
      </c>
      <c r="O721" t="s">
        <v>3328</v>
      </c>
      <c r="P721" t="s">
        <v>8942</v>
      </c>
      <c r="Q721" t="s">
        <v>8943</v>
      </c>
      <c r="R721" t="str">
        <f t="shared" si="22"/>
        <v>诸城</v>
      </c>
      <c r="S721" t="str">
        <f t="shared" si="23"/>
        <v>0704</v>
      </c>
    </row>
    <row r="722" spans="1:19">
      <c r="A722" t="s">
        <v>253</v>
      </c>
      <c r="B722" t="s">
        <v>8944</v>
      </c>
      <c r="C722" t="s">
        <v>46</v>
      </c>
      <c r="D722" t="s">
        <v>8945</v>
      </c>
      <c r="E722" t="s">
        <v>8946</v>
      </c>
      <c r="F722" t="s">
        <v>8947</v>
      </c>
      <c r="G722" t="s">
        <v>251</v>
      </c>
      <c r="H722" t="s">
        <v>8948</v>
      </c>
      <c r="I722" t="s">
        <v>2378</v>
      </c>
      <c r="J722" t="s">
        <v>5710</v>
      </c>
      <c r="K722" t="s">
        <v>5711</v>
      </c>
      <c r="L722" t="s">
        <v>128</v>
      </c>
      <c r="M722" t="s">
        <v>2708</v>
      </c>
      <c r="N722" t="s">
        <v>2674</v>
      </c>
      <c r="O722" t="s">
        <v>5713</v>
      </c>
      <c r="P722" t="s">
        <v>8949</v>
      </c>
      <c r="R722" t="str">
        <f t="shared" si="22"/>
        <v>寿光</v>
      </c>
      <c r="S722" t="str">
        <f t="shared" si="23"/>
        <v>0704</v>
      </c>
    </row>
    <row r="723" spans="1:19">
      <c r="A723" t="s">
        <v>8950</v>
      </c>
      <c r="B723" t="s">
        <v>8951</v>
      </c>
      <c r="C723" t="s">
        <v>46</v>
      </c>
      <c r="D723" t="s">
        <v>8952</v>
      </c>
      <c r="E723" t="s">
        <v>8241</v>
      </c>
      <c r="F723" t="s">
        <v>8953</v>
      </c>
      <c r="G723" t="s">
        <v>8954</v>
      </c>
      <c r="H723" t="s">
        <v>8955</v>
      </c>
      <c r="I723" t="s">
        <v>3904</v>
      </c>
      <c r="J723" t="s">
        <v>6113</v>
      </c>
      <c r="K723" t="s">
        <v>6114</v>
      </c>
      <c r="L723" t="s">
        <v>57</v>
      </c>
      <c r="M723" t="s">
        <v>2353</v>
      </c>
      <c r="N723" t="s">
        <v>2354</v>
      </c>
      <c r="O723" t="s">
        <v>6115</v>
      </c>
      <c r="P723" t="s">
        <v>8956</v>
      </c>
      <c r="R723" t="str">
        <f t="shared" si="22"/>
        <v>安丘</v>
      </c>
      <c r="S723" t="str">
        <f t="shared" si="23"/>
        <v>0704</v>
      </c>
    </row>
    <row r="724" spans="1:19">
      <c r="A724" t="s">
        <v>8957</v>
      </c>
      <c r="B724" t="s">
        <v>8958</v>
      </c>
      <c r="C724" t="s">
        <v>46</v>
      </c>
      <c r="D724" t="s">
        <v>8959</v>
      </c>
      <c r="E724" t="s">
        <v>8241</v>
      </c>
      <c r="F724" t="s">
        <v>8960</v>
      </c>
      <c r="G724" t="s">
        <v>8961</v>
      </c>
      <c r="H724" t="s">
        <v>8962</v>
      </c>
      <c r="I724" t="s">
        <v>2336</v>
      </c>
      <c r="J724" t="s">
        <v>8963</v>
      </c>
      <c r="K724" t="s">
        <v>8964</v>
      </c>
      <c r="L724" t="s">
        <v>676</v>
      </c>
      <c r="M724" t="s">
        <v>5995</v>
      </c>
      <c r="N724" t="s">
        <v>3554</v>
      </c>
      <c r="O724" t="s">
        <v>8965</v>
      </c>
      <c r="P724" t="s">
        <v>8966</v>
      </c>
      <c r="R724" t="str">
        <f t="shared" si="22"/>
        <v>昌乐</v>
      </c>
      <c r="S724" t="str">
        <f t="shared" si="23"/>
        <v>0704</v>
      </c>
    </row>
    <row r="725" spans="1:19">
      <c r="A725" t="s">
        <v>8967</v>
      </c>
      <c r="B725" t="s">
        <v>8968</v>
      </c>
      <c r="C725" t="s">
        <v>46</v>
      </c>
      <c r="D725" t="s">
        <v>8969</v>
      </c>
      <c r="E725" t="s">
        <v>8970</v>
      </c>
      <c r="F725" t="s">
        <v>8971</v>
      </c>
      <c r="G725" t="s">
        <v>8972</v>
      </c>
      <c r="H725" t="s">
        <v>8973</v>
      </c>
      <c r="I725" t="s">
        <v>2586</v>
      </c>
      <c r="J725" t="s">
        <v>6016</v>
      </c>
      <c r="K725" t="s">
        <v>6017</v>
      </c>
      <c r="L725" t="s">
        <v>57</v>
      </c>
      <c r="M725" t="s">
        <v>2353</v>
      </c>
      <c r="N725" t="s">
        <v>2721</v>
      </c>
      <c r="O725" t="s">
        <v>6018</v>
      </c>
      <c r="P725" t="s">
        <v>8974</v>
      </c>
      <c r="Q725" t="s">
        <v>8975</v>
      </c>
      <c r="R725" t="str">
        <f t="shared" si="22"/>
        <v>安丘</v>
      </c>
      <c r="S725" t="str">
        <f t="shared" si="23"/>
        <v>0704</v>
      </c>
    </row>
    <row r="726" spans="1:19">
      <c r="A726" t="s">
        <v>8976</v>
      </c>
      <c r="B726" t="s">
        <v>8977</v>
      </c>
      <c r="C726" t="s">
        <v>46</v>
      </c>
      <c r="D726" t="s">
        <v>8978</v>
      </c>
      <c r="E726" t="s">
        <v>8261</v>
      </c>
      <c r="F726" t="s">
        <v>8979</v>
      </c>
      <c r="G726" t="s">
        <v>8980</v>
      </c>
      <c r="H726" t="s">
        <v>8981</v>
      </c>
      <c r="I726" t="s">
        <v>2378</v>
      </c>
      <c r="J726" t="s">
        <v>6414</v>
      </c>
      <c r="K726" t="s">
        <v>6415</v>
      </c>
      <c r="L726" t="s">
        <v>137</v>
      </c>
      <c r="M726" t="s">
        <v>2339</v>
      </c>
      <c r="N726" t="s">
        <v>2354</v>
      </c>
      <c r="O726" t="s">
        <v>6416</v>
      </c>
      <c r="P726" t="s">
        <v>8982</v>
      </c>
      <c r="Q726" t="s">
        <v>8983</v>
      </c>
      <c r="R726" t="str">
        <f t="shared" si="22"/>
        <v>青州</v>
      </c>
      <c r="S726" t="str">
        <f t="shared" si="23"/>
        <v>0704</v>
      </c>
    </row>
    <row r="727" spans="1:19">
      <c r="A727" t="s">
        <v>8984</v>
      </c>
      <c r="B727" t="s">
        <v>8985</v>
      </c>
      <c r="C727" t="s">
        <v>46</v>
      </c>
      <c r="D727" t="s">
        <v>8986</v>
      </c>
      <c r="E727" t="s">
        <v>8261</v>
      </c>
      <c r="F727" t="s">
        <v>8987</v>
      </c>
      <c r="G727" t="s">
        <v>8988</v>
      </c>
      <c r="H727" t="s">
        <v>8989</v>
      </c>
      <c r="I727" t="s">
        <v>2350</v>
      </c>
      <c r="J727" t="s">
        <v>4877</v>
      </c>
      <c r="K727" t="s">
        <v>4878</v>
      </c>
      <c r="L727" t="s">
        <v>76</v>
      </c>
      <c r="M727" t="s">
        <v>2661</v>
      </c>
      <c r="N727" t="s">
        <v>8990</v>
      </c>
      <c r="O727" t="s">
        <v>4879</v>
      </c>
      <c r="P727" t="s">
        <v>8951</v>
      </c>
      <c r="Q727" t="s">
        <v>8991</v>
      </c>
      <c r="R727" t="str">
        <f t="shared" si="22"/>
        <v>奎文</v>
      </c>
      <c r="S727" t="str">
        <f t="shared" si="23"/>
        <v>0704</v>
      </c>
    </row>
    <row r="728" spans="1:19">
      <c r="A728" t="s">
        <v>8992</v>
      </c>
      <c r="B728" t="s">
        <v>8993</v>
      </c>
      <c r="C728" t="s">
        <v>46</v>
      </c>
      <c r="D728" t="s">
        <v>8994</v>
      </c>
      <c r="E728" t="s">
        <v>8261</v>
      </c>
      <c r="F728" t="s">
        <v>8995</v>
      </c>
      <c r="G728" t="s">
        <v>8996</v>
      </c>
      <c r="H728" t="s">
        <v>8997</v>
      </c>
      <c r="I728" t="s">
        <v>2364</v>
      </c>
      <c r="J728" t="s">
        <v>6396</v>
      </c>
      <c r="K728" t="s">
        <v>6397</v>
      </c>
      <c r="L728" t="s">
        <v>110</v>
      </c>
      <c r="M728" t="s">
        <v>2381</v>
      </c>
      <c r="N728" t="s">
        <v>3017</v>
      </c>
      <c r="O728" t="s">
        <v>6399</v>
      </c>
      <c r="P728" t="s">
        <v>8998</v>
      </c>
      <c r="R728" t="str">
        <f t="shared" si="22"/>
        <v>高密</v>
      </c>
      <c r="S728" t="str">
        <f t="shared" si="23"/>
        <v>0704</v>
      </c>
    </row>
    <row r="729" spans="1:19">
      <c r="A729" t="s">
        <v>8999</v>
      </c>
      <c r="B729" t="s">
        <v>9000</v>
      </c>
      <c r="C729" t="s">
        <v>46</v>
      </c>
      <c r="D729" t="s">
        <v>9001</v>
      </c>
      <c r="E729" t="s">
        <v>9002</v>
      </c>
      <c r="F729" t="s">
        <v>9003</v>
      </c>
      <c r="G729" t="s">
        <v>9004</v>
      </c>
      <c r="H729" t="s">
        <v>9005</v>
      </c>
      <c r="I729" t="s">
        <v>3904</v>
      </c>
      <c r="J729" t="s">
        <v>3006</v>
      </c>
      <c r="K729" t="s">
        <v>3007</v>
      </c>
      <c r="L729" t="s">
        <v>67</v>
      </c>
      <c r="M729" t="s">
        <v>3008</v>
      </c>
      <c r="N729" t="s">
        <v>2674</v>
      </c>
      <c r="O729" t="s">
        <v>3009</v>
      </c>
      <c r="P729" t="s">
        <v>9006</v>
      </c>
      <c r="R729" t="str">
        <f t="shared" si="22"/>
        <v>昌邑</v>
      </c>
      <c r="S729" t="str">
        <f t="shared" si="23"/>
        <v>0704</v>
      </c>
    </row>
    <row r="730" spans="1:19">
      <c r="A730" t="s">
        <v>9007</v>
      </c>
      <c r="B730" t="s">
        <v>9008</v>
      </c>
      <c r="C730" t="s">
        <v>46</v>
      </c>
      <c r="D730" t="s">
        <v>9009</v>
      </c>
      <c r="E730" t="s">
        <v>9010</v>
      </c>
      <c r="F730" t="s">
        <v>9011</v>
      </c>
      <c r="G730" t="s">
        <v>9012</v>
      </c>
      <c r="H730" t="s">
        <v>9013</v>
      </c>
      <c r="I730" t="s">
        <v>2378</v>
      </c>
      <c r="J730" t="s">
        <v>3285</v>
      </c>
      <c r="K730" t="s">
        <v>3286</v>
      </c>
      <c r="L730" t="s">
        <v>76</v>
      </c>
      <c r="M730" t="s">
        <v>2528</v>
      </c>
      <c r="N730" t="s">
        <v>2674</v>
      </c>
      <c r="O730" t="s">
        <v>3287</v>
      </c>
      <c r="P730" t="s">
        <v>9014</v>
      </c>
      <c r="Q730" t="s">
        <v>9015</v>
      </c>
      <c r="R730" t="str">
        <f t="shared" si="22"/>
        <v>奎文</v>
      </c>
      <c r="S730" t="str">
        <f t="shared" si="23"/>
        <v>0704</v>
      </c>
    </row>
    <row r="731" spans="1:19">
      <c r="A731" t="s">
        <v>9016</v>
      </c>
      <c r="B731" t="s">
        <v>9017</v>
      </c>
      <c r="C731" t="s">
        <v>46</v>
      </c>
      <c r="D731" t="s">
        <v>9018</v>
      </c>
      <c r="E731" t="s">
        <v>8261</v>
      </c>
      <c r="F731" t="s">
        <v>9019</v>
      </c>
      <c r="G731" t="s">
        <v>9020</v>
      </c>
      <c r="H731" t="s">
        <v>9021</v>
      </c>
      <c r="I731" t="s">
        <v>3436</v>
      </c>
      <c r="J731" t="s">
        <v>9022</v>
      </c>
      <c r="K731" t="s">
        <v>9023</v>
      </c>
      <c r="L731" t="s">
        <v>101</v>
      </c>
      <c r="M731" t="s">
        <v>4459</v>
      </c>
      <c r="N731" t="s">
        <v>2480</v>
      </c>
      <c r="O731" t="s">
        <v>9024</v>
      </c>
      <c r="P731" t="s">
        <v>9025</v>
      </c>
      <c r="Q731" t="s">
        <v>9026</v>
      </c>
      <c r="R731" t="str">
        <f t="shared" si="22"/>
        <v>潍城</v>
      </c>
      <c r="S731" t="str">
        <f t="shared" si="23"/>
        <v>0704</v>
      </c>
    </row>
    <row r="732" spans="1:19">
      <c r="A732" t="s">
        <v>9027</v>
      </c>
      <c r="B732" t="s">
        <v>9028</v>
      </c>
      <c r="C732" t="s">
        <v>46</v>
      </c>
      <c r="D732" t="s">
        <v>9029</v>
      </c>
      <c r="E732" t="s">
        <v>9030</v>
      </c>
      <c r="F732" t="s">
        <v>9031</v>
      </c>
      <c r="G732" t="s">
        <v>9032</v>
      </c>
      <c r="H732" t="s">
        <v>9033</v>
      </c>
      <c r="I732" t="s">
        <v>2364</v>
      </c>
      <c r="J732" t="s">
        <v>2730</v>
      </c>
      <c r="K732" t="s">
        <v>2731</v>
      </c>
      <c r="L732" t="s">
        <v>57</v>
      </c>
      <c r="M732" t="s">
        <v>2492</v>
      </c>
      <c r="N732" t="s">
        <v>2340</v>
      </c>
      <c r="O732" t="s">
        <v>2732</v>
      </c>
      <c r="P732" t="s">
        <v>9034</v>
      </c>
      <c r="R732" t="str">
        <f t="shared" si="22"/>
        <v>安丘</v>
      </c>
      <c r="S732" t="str">
        <f t="shared" si="23"/>
        <v>0704</v>
      </c>
    </row>
    <row r="733" spans="1:19">
      <c r="A733" t="s">
        <v>9035</v>
      </c>
      <c r="B733" t="s">
        <v>9036</v>
      </c>
      <c r="C733" t="s">
        <v>46</v>
      </c>
      <c r="D733" t="s">
        <v>9037</v>
      </c>
      <c r="E733" t="s">
        <v>8075</v>
      </c>
      <c r="F733" t="s">
        <v>9038</v>
      </c>
      <c r="G733" t="s">
        <v>9039</v>
      </c>
      <c r="H733" t="s">
        <v>9040</v>
      </c>
      <c r="I733" t="s">
        <v>2364</v>
      </c>
      <c r="J733" t="s">
        <v>3200</v>
      </c>
      <c r="K733" t="s">
        <v>3201</v>
      </c>
      <c r="L733" t="s">
        <v>76</v>
      </c>
      <c r="M733" t="s">
        <v>2528</v>
      </c>
      <c r="N733" t="s">
        <v>2421</v>
      </c>
      <c r="O733" t="s">
        <v>3202</v>
      </c>
      <c r="P733" t="s">
        <v>9041</v>
      </c>
      <c r="R733" t="str">
        <f t="shared" si="22"/>
        <v>奎文</v>
      </c>
      <c r="S733" t="str">
        <f t="shared" si="23"/>
        <v>0704</v>
      </c>
    </row>
    <row r="734" spans="1:19">
      <c r="A734" t="s">
        <v>9042</v>
      </c>
      <c r="B734" t="s">
        <v>9043</v>
      </c>
      <c r="C734" t="s">
        <v>46</v>
      </c>
      <c r="D734" t="s">
        <v>9044</v>
      </c>
      <c r="E734" t="s">
        <v>8261</v>
      </c>
      <c r="F734" t="s">
        <v>9045</v>
      </c>
      <c r="G734" t="s">
        <v>9046</v>
      </c>
      <c r="H734" t="s">
        <v>9047</v>
      </c>
      <c r="I734" t="s">
        <v>2465</v>
      </c>
      <c r="J734" t="s">
        <v>4487</v>
      </c>
      <c r="K734" t="s">
        <v>4488</v>
      </c>
      <c r="L734" t="s">
        <v>137</v>
      </c>
      <c r="M734" t="s">
        <v>2686</v>
      </c>
      <c r="N734" t="s">
        <v>3179</v>
      </c>
      <c r="O734" t="s">
        <v>4489</v>
      </c>
      <c r="P734" t="s">
        <v>9048</v>
      </c>
      <c r="R734" t="str">
        <f t="shared" si="22"/>
        <v>青州</v>
      </c>
      <c r="S734" t="str">
        <f t="shared" si="23"/>
        <v>0704</v>
      </c>
    </row>
    <row r="735" spans="1:19">
      <c r="A735" t="s">
        <v>9049</v>
      </c>
      <c r="B735" t="s">
        <v>9050</v>
      </c>
      <c r="C735" t="s">
        <v>46</v>
      </c>
      <c r="D735" t="s">
        <v>9051</v>
      </c>
      <c r="E735" t="s">
        <v>9010</v>
      </c>
      <c r="F735" t="s">
        <v>9052</v>
      </c>
      <c r="G735" t="s">
        <v>9053</v>
      </c>
      <c r="H735" t="s">
        <v>9054</v>
      </c>
      <c r="I735" t="s">
        <v>2350</v>
      </c>
      <c r="J735" t="s">
        <v>5380</v>
      </c>
      <c r="K735" t="s">
        <v>5381</v>
      </c>
      <c r="L735" t="s">
        <v>128</v>
      </c>
      <c r="M735" t="s">
        <v>2708</v>
      </c>
      <c r="N735" t="s">
        <v>2421</v>
      </c>
      <c r="O735" t="s">
        <v>5382</v>
      </c>
      <c r="P735" t="s">
        <v>9055</v>
      </c>
      <c r="Q735" t="s">
        <v>9056</v>
      </c>
      <c r="R735" t="str">
        <f t="shared" si="22"/>
        <v>寿光</v>
      </c>
      <c r="S735" t="str">
        <f t="shared" si="23"/>
        <v>0704</v>
      </c>
    </row>
    <row r="736" spans="1:19">
      <c r="A736" t="s">
        <v>9057</v>
      </c>
      <c r="B736" t="s">
        <v>9013</v>
      </c>
      <c r="C736" t="s">
        <v>46</v>
      </c>
      <c r="D736" t="s">
        <v>9058</v>
      </c>
      <c r="E736" t="s">
        <v>9059</v>
      </c>
      <c r="F736" t="s">
        <v>9060</v>
      </c>
      <c r="G736" t="s">
        <v>9061</v>
      </c>
      <c r="H736" t="s">
        <v>9062</v>
      </c>
      <c r="I736" t="s">
        <v>2364</v>
      </c>
      <c r="J736" t="s">
        <v>5876</v>
      </c>
      <c r="K736" t="s">
        <v>5877</v>
      </c>
      <c r="L736" t="s">
        <v>76</v>
      </c>
      <c r="M736" t="s">
        <v>2827</v>
      </c>
      <c r="N736" t="s">
        <v>2368</v>
      </c>
      <c r="O736" t="s">
        <v>5878</v>
      </c>
      <c r="P736" t="s">
        <v>9063</v>
      </c>
      <c r="R736" t="str">
        <f t="shared" si="22"/>
        <v>奎文</v>
      </c>
      <c r="S736" t="str">
        <f t="shared" si="23"/>
        <v>0704</v>
      </c>
    </row>
    <row r="737" spans="1:19">
      <c r="A737" t="s">
        <v>9064</v>
      </c>
      <c r="B737" t="s">
        <v>9065</v>
      </c>
      <c r="C737" t="s">
        <v>46</v>
      </c>
      <c r="D737" t="s">
        <v>9066</v>
      </c>
      <c r="E737" t="s">
        <v>8075</v>
      </c>
      <c r="F737" t="s">
        <v>9067</v>
      </c>
      <c r="G737" t="s">
        <v>9068</v>
      </c>
      <c r="H737" t="s">
        <v>9069</v>
      </c>
      <c r="I737" t="s">
        <v>3436</v>
      </c>
      <c r="J737" t="s">
        <v>9070</v>
      </c>
      <c r="K737" t="s">
        <v>9071</v>
      </c>
      <c r="L737" t="s">
        <v>47</v>
      </c>
      <c r="M737" t="s">
        <v>2784</v>
      </c>
      <c r="N737" t="s">
        <v>3554</v>
      </c>
      <c r="O737" t="s">
        <v>9072</v>
      </c>
      <c r="P737" t="s">
        <v>9073</v>
      </c>
      <c r="R737" t="str">
        <f t="shared" si="22"/>
        <v>诸城</v>
      </c>
      <c r="S737" t="str">
        <f t="shared" si="23"/>
        <v>0704</v>
      </c>
    </row>
    <row r="738" spans="1:19">
      <c r="A738" t="s">
        <v>9074</v>
      </c>
      <c r="B738" t="s">
        <v>9075</v>
      </c>
      <c r="C738" t="s">
        <v>46</v>
      </c>
      <c r="D738" t="s">
        <v>9076</v>
      </c>
      <c r="E738" t="s">
        <v>9077</v>
      </c>
      <c r="F738" t="s">
        <v>9078</v>
      </c>
      <c r="G738" t="s">
        <v>9079</v>
      </c>
      <c r="H738" t="s">
        <v>9080</v>
      </c>
      <c r="I738" t="s">
        <v>2336</v>
      </c>
      <c r="J738" t="s">
        <v>9081</v>
      </c>
      <c r="K738" t="s">
        <v>9082</v>
      </c>
      <c r="L738" t="s">
        <v>110</v>
      </c>
      <c r="M738" t="s">
        <v>3098</v>
      </c>
      <c r="N738" t="s">
        <v>2421</v>
      </c>
      <c r="O738" t="s">
        <v>9083</v>
      </c>
      <c r="P738" t="s">
        <v>9084</v>
      </c>
      <c r="R738" t="str">
        <f t="shared" si="22"/>
        <v>高密</v>
      </c>
      <c r="S738" t="str">
        <f t="shared" si="23"/>
        <v>0704</v>
      </c>
    </row>
    <row r="739" spans="1:19">
      <c r="A739" t="s">
        <v>9085</v>
      </c>
      <c r="B739" t="s">
        <v>9086</v>
      </c>
      <c r="C739" t="s">
        <v>46</v>
      </c>
      <c r="D739" t="s">
        <v>9087</v>
      </c>
      <c r="E739" t="s">
        <v>9088</v>
      </c>
      <c r="F739" t="s">
        <v>9089</v>
      </c>
      <c r="G739" t="s">
        <v>9090</v>
      </c>
      <c r="H739" t="s">
        <v>9091</v>
      </c>
      <c r="I739" t="s">
        <v>3336</v>
      </c>
      <c r="J739" t="s">
        <v>9092</v>
      </c>
      <c r="K739" t="s">
        <v>9093</v>
      </c>
      <c r="L739" t="s">
        <v>146</v>
      </c>
      <c r="M739" t="s">
        <v>5188</v>
      </c>
      <c r="N739" t="s">
        <v>2421</v>
      </c>
      <c r="O739" t="s">
        <v>9094</v>
      </c>
      <c r="P739" t="s">
        <v>9095</v>
      </c>
      <c r="R739" t="str">
        <f t="shared" si="22"/>
        <v>临朐</v>
      </c>
      <c r="S739" t="str">
        <f t="shared" si="23"/>
        <v>0704</v>
      </c>
    </row>
    <row r="740" spans="1:19">
      <c r="A740" t="s">
        <v>9096</v>
      </c>
      <c r="B740" t="s">
        <v>9097</v>
      </c>
      <c r="C740" t="s">
        <v>46</v>
      </c>
      <c r="D740" t="s">
        <v>9098</v>
      </c>
      <c r="E740" t="s">
        <v>8261</v>
      </c>
      <c r="F740" t="s">
        <v>9099</v>
      </c>
      <c r="G740" t="s">
        <v>9100</v>
      </c>
      <c r="H740" t="s">
        <v>9101</v>
      </c>
      <c r="I740" t="s">
        <v>2378</v>
      </c>
      <c r="J740" t="s">
        <v>5763</v>
      </c>
      <c r="K740" t="s">
        <v>5764</v>
      </c>
      <c r="L740" t="s">
        <v>146</v>
      </c>
      <c r="M740" t="s">
        <v>3051</v>
      </c>
      <c r="N740" t="s">
        <v>2785</v>
      </c>
      <c r="O740" t="s">
        <v>5765</v>
      </c>
      <c r="P740" t="s">
        <v>9102</v>
      </c>
      <c r="Q740" t="s">
        <v>9103</v>
      </c>
      <c r="R740" t="str">
        <f t="shared" si="22"/>
        <v>临朐</v>
      </c>
      <c r="S740" t="str">
        <f t="shared" si="23"/>
        <v>0704</v>
      </c>
    </row>
    <row r="741" spans="1:19">
      <c r="A741" t="s">
        <v>9104</v>
      </c>
      <c r="B741" t="s">
        <v>9105</v>
      </c>
      <c r="C741" t="s">
        <v>46</v>
      </c>
      <c r="D741" t="s">
        <v>9106</v>
      </c>
      <c r="E741" t="s">
        <v>8075</v>
      </c>
      <c r="F741" t="s">
        <v>9107</v>
      </c>
      <c r="G741" t="s">
        <v>9108</v>
      </c>
      <c r="H741" t="s">
        <v>9109</v>
      </c>
      <c r="I741" t="s">
        <v>2645</v>
      </c>
      <c r="J741" t="s">
        <v>4561</v>
      </c>
      <c r="K741" t="s">
        <v>4562</v>
      </c>
      <c r="L741" t="s">
        <v>187</v>
      </c>
      <c r="M741" t="s">
        <v>2468</v>
      </c>
      <c r="N741" t="s">
        <v>3307</v>
      </c>
      <c r="O741" t="s">
        <v>4564</v>
      </c>
      <c r="P741" t="s">
        <v>9110</v>
      </c>
      <c r="R741" t="str">
        <f t="shared" si="22"/>
        <v>坊子</v>
      </c>
      <c r="S741" t="str">
        <f t="shared" si="23"/>
        <v>0704</v>
      </c>
    </row>
    <row r="742" spans="1:19">
      <c r="A742" t="s">
        <v>9111</v>
      </c>
      <c r="B742" t="s">
        <v>9112</v>
      </c>
      <c r="C742" t="s">
        <v>46</v>
      </c>
      <c r="D742" t="s">
        <v>9113</v>
      </c>
      <c r="E742" t="s">
        <v>8193</v>
      </c>
      <c r="F742" t="s">
        <v>9114</v>
      </c>
      <c r="G742" t="s">
        <v>9115</v>
      </c>
      <c r="H742" t="s">
        <v>9116</v>
      </c>
      <c r="I742" t="s">
        <v>2336</v>
      </c>
      <c r="J742" t="s">
        <v>3950</v>
      </c>
      <c r="K742" t="s">
        <v>3951</v>
      </c>
      <c r="L742" t="s">
        <v>128</v>
      </c>
      <c r="M742" t="s">
        <v>3952</v>
      </c>
      <c r="N742" t="s">
        <v>2382</v>
      </c>
      <c r="O742" t="s">
        <v>3953</v>
      </c>
      <c r="P742" t="s">
        <v>9117</v>
      </c>
      <c r="Q742" t="s">
        <v>9118</v>
      </c>
      <c r="R742" t="str">
        <f t="shared" si="22"/>
        <v>寿光</v>
      </c>
      <c r="S742" t="str">
        <f t="shared" si="23"/>
        <v>0704</v>
      </c>
    </row>
    <row r="743" spans="1:19">
      <c r="A743" t="s">
        <v>9119</v>
      </c>
      <c r="B743" t="s">
        <v>9120</v>
      </c>
      <c r="C743" t="s">
        <v>46</v>
      </c>
      <c r="D743" t="s">
        <v>9121</v>
      </c>
      <c r="E743" t="s">
        <v>8193</v>
      </c>
      <c r="F743" t="s">
        <v>9122</v>
      </c>
      <c r="G743" t="s">
        <v>9123</v>
      </c>
      <c r="H743" t="s">
        <v>9124</v>
      </c>
      <c r="I743" t="s">
        <v>2336</v>
      </c>
      <c r="J743" t="s">
        <v>2351</v>
      </c>
      <c r="K743" t="s">
        <v>2352</v>
      </c>
      <c r="L743" t="s">
        <v>57</v>
      </c>
      <c r="M743" t="s">
        <v>2353</v>
      </c>
      <c r="N743" t="s">
        <v>2354</v>
      </c>
      <c r="O743" t="s">
        <v>2355</v>
      </c>
      <c r="P743" t="s">
        <v>9125</v>
      </c>
      <c r="R743" t="str">
        <f t="shared" si="22"/>
        <v>安丘</v>
      </c>
      <c r="S743" t="str">
        <f t="shared" si="23"/>
        <v>0704</v>
      </c>
    </row>
    <row r="744" spans="1:19">
      <c r="A744" t="s">
        <v>9126</v>
      </c>
      <c r="B744" t="s">
        <v>9127</v>
      </c>
      <c r="C744" t="s">
        <v>46</v>
      </c>
      <c r="D744" t="s">
        <v>9128</v>
      </c>
      <c r="E744" t="s">
        <v>9129</v>
      </c>
      <c r="F744" t="s">
        <v>9130</v>
      </c>
      <c r="G744" t="s">
        <v>9131</v>
      </c>
      <c r="H744" t="s">
        <v>9132</v>
      </c>
      <c r="I744" t="s">
        <v>2350</v>
      </c>
      <c r="J744" t="s">
        <v>8431</v>
      </c>
      <c r="K744" t="s">
        <v>8432</v>
      </c>
      <c r="L744" t="s">
        <v>146</v>
      </c>
      <c r="M744" t="s">
        <v>2420</v>
      </c>
      <c r="N744" t="s">
        <v>3907</v>
      </c>
      <c r="O744" t="s">
        <v>8433</v>
      </c>
      <c r="P744" t="s">
        <v>9133</v>
      </c>
      <c r="R744" t="str">
        <f t="shared" si="22"/>
        <v>临朐</v>
      </c>
      <c r="S744" t="str">
        <f t="shared" si="23"/>
        <v>0704</v>
      </c>
    </row>
    <row r="745" spans="1:19">
      <c r="A745" t="s">
        <v>9134</v>
      </c>
      <c r="B745" t="s">
        <v>9135</v>
      </c>
      <c r="C745" t="s">
        <v>46</v>
      </c>
      <c r="D745" t="s">
        <v>9136</v>
      </c>
      <c r="E745" t="s">
        <v>9137</v>
      </c>
      <c r="F745" t="s">
        <v>9138</v>
      </c>
      <c r="G745" t="s">
        <v>9139</v>
      </c>
      <c r="H745" t="s">
        <v>9140</v>
      </c>
      <c r="I745" t="s">
        <v>2586</v>
      </c>
      <c r="J745" t="s">
        <v>2337</v>
      </c>
      <c r="K745" t="s">
        <v>2338</v>
      </c>
      <c r="L745" t="s">
        <v>137</v>
      </c>
      <c r="M745" t="s">
        <v>2339</v>
      </c>
      <c r="N745" t="s">
        <v>2340</v>
      </c>
      <c r="O745" t="s">
        <v>2341</v>
      </c>
      <c r="P745" t="s">
        <v>9141</v>
      </c>
      <c r="R745" t="str">
        <f t="shared" si="22"/>
        <v>青州</v>
      </c>
      <c r="S745" t="str">
        <f t="shared" si="23"/>
        <v>0704</v>
      </c>
    </row>
    <row r="746" spans="1:19">
      <c r="A746" t="s">
        <v>9142</v>
      </c>
      <c r="B746" t="s">
        <v>9143</v>
      </c>
      <c r="C746" t="s">
        <v>46</v>
      </c>
      <c r="D746" t="s">
        <v>9144</v>
      </c>
      <c r="E746" t="s">
        <v>9002</v>
      </c>
      <c r="F746" t="s">
        <v>9145</v>
      </c>
      <c r="G746" t="s">
        <v>9146</v>
      </c>
      <c r="H746" t="s">
        <v>9147</v>
      </c>
      <c r="I746" t="s">
        <v>2336</v>
      </c>
      <c r="J746" t="s">
        <v>4601</v>
      </c>
      <c r="K746" t="s">
        <v>4602</v>
      </c>
      <c r="L746" t="s">
        <v>137</v>
      </c>
      <c r="M746" t="s">
        <v>3729</v>
      </c>
      <c r="N746" t="s">
        <v>2340</v>
      </c>
      <c r="O746" t="s">
        <v>4603</v>
      </c>
      <c r="P746" t="s">
        <v>8958</v>
      </c>
      <c r="R746" t="str">
        <f t="shared" si="22"/>
        <v>青州</v>
      </c>
      <c r="S746" t="str">
        <f t="shared" si="23"/>
        <v>0704</v>
      </c>
    </row>
    <row r="747" spans="1:19">
      <c r="A747" t="s">
        <v>9148</v>
      </c>
      <c r="B747" t="s">
        <v>9149</v>
      </c>
      <c r="C747" t="s">
        <v>46</v>
      </c>
      <c r="D747" t="s">
        <v>9150</v>
      </c>
      <c r="E747" t="s">
        <v>8241</v>
      </c>
      <c r="F747" t="s">
        <v>9151</v>
      </c>
      <c r="G747" t="s">
        <v>9152</v>
      </c>
      <c r="H747" t="s">
        <v>9153</v>
      </c>
      <c r="I747" t="s">
        <v>2336</v>
      </c>
      <c r="J747" t="s">
        <v>6863</v>
      </c>
      <c r="K747" t="s">
        <v>6864</v>
      </c>
      <c r="L747" t="s">
        <v>128</v>
      </c>
      <c r="M747" t="s">
        <v>3952</v>
      </c>
      <c r="N747" t="s">
        <v>2480</v>
      </c>
      <c r="O747" t="s">
        <v>6865</v>
      </c>
      <c r="P747" t="s">
        <v>9154</v>
      </c>
      <c r="R747" t="str">
        <f t="shared" si="22"/>
        <v>寿光</v>
      </c>
      <c r="S747" t="str">
        <f t="shared" si="23"/>
        <v>0704</v>
      </c>
    </row>
    <row r="748" spans="1:19">
      <c r="A748" t="s">
        <v>9155</v>
      </c>
      <c r="B748" t="s">
        <v>9156</v>
      </c>
      <c r="C748" t="s">
        <v>46</v>
      </c>
      <c r="D748" t="s">
        <v>9157</v>
      </c>
      <c r="E748" t="s">
        <v>9158</v>
      </c>
      <c r="F748" t="s">
        <v>9159</v>
      </c>
      <c r="G748" t="s">
        <v>9160</v>
      </c>
      <c r="H748" t="s">
        <v>9161</v>
      </c>
      <c r="I748" t="s">
        <v>2336</v>
      </c>
      <c r="J748" t="s">
        <v>5957</v>
      </c>
      <c r="K748" t="s">
        <v>5958</v>
      </c>
      <c r="L748" t="s">
        <v>67</v>
      </c>
      <c r="M748" t="s">
        <v>2958</v>
      </c>
      <c r="N748" t="s">
        <v>2421</v>
      </c>
      <c r="O748" t="s">
        <v>5959</v>
      </c>
      <c r="Q748" t="s">
        <v>9162</v>
      </c>
      <c r="R748" t="str">
        <f t="shared" si="22"/>
        <v>昌邑</v>
      </c>
      <c r="S748" t="str">
        <f t="shared" si="23"/>
        <v>0704</v>
      </c>
    </row>
    <row r="749" spans="1:19">
      <c r="A749" t="s">
        <v>9163</v>
      </c>
      <c r="B749" t="s">
        <v>9164</v>
      </c>
      <c r="C749" t="s">
        <v>46</v>
      </c>
      <c r="D749" t="s">
        <v>9165</v>
      </c>
      <c r="E749" t="s">
        <v>8261</v>
      </c>
      <c r="F749" t="s">
        <v>9166</v>
      </c>
      <c r="G749" t="s">
        <v>9167</v>
      </c>
      <c r="H749" t="s">
        <v>9168</v>
      </c>
      <c r="I749" t="s">
        <v>2465</v>
      </c>
      <c r="J749" t="s">
        <v>9169</v>
      </c>
      <c r="K749" t="s">
        <v>9170</v>
      </c>
      <c r="L749" t="s">
        <v>47</v>
      </c>
      <c r="M749" t="s">
        <v>2784</v>
      </c>
      <c r="N749" t="s">
        <v>3718</v>
      </c>
      <c r="O749" t="s">
        <v>9171</v>
      </c>
      <c r="P749" t="s">
        <v>9172</v>
      </c>
      <c r="Q749" t="s">
        <v>9173</v>
      </c>
      <c r="R749" t="str">
        <f t="shared" si="22"/>
        <v>诸城</v>
      </c>
      <c r="S749" t="str">
        <f t="shared" si="23"/>
        <v>0704</v>
      </c>
    </row>
    <row r="750" spans="1:19">
      <c r="A750" t="s">
        <v>9174</v>
      </c>
      <c r="B750" t="s">
        <v>9175</v>
      </c>
      <c r="C750" t="s">
        <v>46</v>
      </c>
      <c r="D750" t="s">
        <v>9176</v>
      </c>
      <c r="E750" t="s">
        <v>8075</v>
      </c>
      <c r="F750" t="s">
        <v>9177</v>
      </c>
      <c r="G750" t="s">
        <v>9178</v>
      </c>
      <c r="H750" t="s">
        <v>9179</v>
      </c>
      <c r="I750" t="s">
        <v>2378</v>
      </c>
      <c r="J750" t="s">
        <v>2365</v>
      </c>
      <c r="K750" t="s">
        <v>2366</v>
      </c>
      <c r="L750" t="s">
        <v>57</v>
      </c>
      <c r="M750" t="s">
        <v>2367</v>
      </c>
      <c r="O750" t="s">
        <v>2369</v>
      </c>
      <c r="P750" t="s">
        <v>9180</v>
      </c>
      <c r="R750" t="str">
        <f t="shared" si="22"/>
        <v>安丘</v>
      </c>
      <c r="S750" t="str">
        <f t="shared" si="23"/>
        <v>0704</v>
      </c>
    </row>
    <row r="751" spans="1:19">
      <c r="A751" t="s">
        <v>9181</v>
      </c>
      <c r="B751" t="s">
        <v>9182</v>
      </c>
      <c r="C751" t="s">
        <v>46</v>
      </c>
      <c r="D751" t="s">
        <v>9183</v>
      </c>
      <c r="E751" t="s">
        <v>8075</v>
      </c>
      <c r="F751" t="s">
        <v>9184</v>
      </c>
      <c r="G751" t="s">
        <v>9185</v>
      </c>
      <c r="H751" t="s">
        <v>9186</v>
      </c>
      <c r="I751" t="s">
        <v>2364</v>
      </c>
      <c r="J751" t="s">
        <v>8465</v>
      </c>
      <c r="K751" t="s">
        <v>8466</v>
      </c>
      <c r="L751" t="s">
        <v>47</v>
      </c>
      <c r="M751" t="s">
        <v>3159</v>
      </c>
      <c r="N751" t="s">
        <v>4222</v>
      </c>
      <c r="O751" t="s">
        <v>8181</v>
      </c>
      <c r="P751" t="s">
        <v>9187</v>
      </c>
      <c r="Q751" t="s">
        <v>9188</v>
      </c>
      <c r="R751" t="str">
        <f t="shared" si="22"/>
        <v>诸城</v>
      </c>
      <c r="S751" t="str">
        <f t="shared" si="23"/>
        <v>0704</v>
      </c>
    </row>
    <row r="752" spans="1:19">
      <c r="A752" t="s">
        <v>9189</v>
      </c>
      <c r="B752" t="s">
        <v>9190</v>
      </c>
      <c r="C752" t="s">
        <v>46</v>
      </c>
      <c r="D752" t="s">
        <v>9191</v>
      </c>
      <c r="E752" t="s">
        <v>8075</v>
      </c>
      <c r="F752" t="s">
        <v>9192</v>
      </c>
      <c r="G752" t="s">
        <v>9193</v>
      </c>
      <c r="H752" t="s">
        <v>9194</v>
      </c>
      <c r="I752" t="s">
        <v>4165</v>
      </c>
      <c r="J752" t="s">
        <v>9195</v>
      </c>
      <c r="K752" t="s">
        <v>9196</v>
      </c>
      <c r="L752" t="s">
        <v>128</v>
      </c>
      <c r="M752" t="s">
        <v>4047</v>
      </c>
      <c r="N752" t="s">
        <v>2872</v>
      </c>
      <c r="O752" t="s">
        <v>9197</v>
      </c>
      <c r="P752" t="s">
        <v>9198</v>
      </c>
      <c r="R752" t="str">
        <f t="shared" si="22"/>
        <v>寿光</v>
      </c>
      <c r="S752" t="str">
        <f t="shared" si="23"/>
        <v>0704</v>
      </c>
    </row>
    <row r="753" spans="1:19">
      <c r="A753" t="s">
        <v>9199</v>
      </c>
      <c r="B753" t="s">
        <v>9200</v>
      </c>
      <c r="C753" t="s">
        <v>46</v>
      </c>
      <c r="D753" t="s">
        <v>9201</v>
      </c>
      <c r="E753" t="s">
        <v>8261</v>
      </c>
      <c r="F753" t="s">
        <v>9202</v>
      </c>
      <c r="G753" t="s">
        <v>9203</v>
      </c>
      <c r="H753" t="s">
        <v>9204</v>
      </c>
      <c r="I753" t="s">
        <v>2465</v>
      </c>
      <c r="J753" t="s">
        <v>3364</v>
      </c>
      <c r="K753" t="s">
        <v>3365</v>
      </c>
      <c r="L753" t="s">
        <v>67</v>
      </c>
      <c r="M753" t="s">
        <v>3366</v>
      </c>
      <c r="O753" t="s">
        <v>3367</v>
      </c>
      <c r="P753" t="s">
        <v>9205</v>
      </c>
      <c r="Q753" t="s">
        <v>9206</v>
      </c>
      <c r="R753" t="str">
        <f t="shared" si="22"/>
        <v>昌邑</v>
      </c>
      <c r="S753" t="str">
        <f t="shared" si="23"/>
        <v>0704</v>
      </c>
    </row>
    <row r="754" spans="1:19">
      <c r="A754" t="s">
        <v>9207</v>
      </c>
      <c r="B754" t="s">
        <v>9208</v>
      </c>
      <c r="C754" t="s">
        <v>46</v>
      </c>
      <c r="D754" t="s">
        <v>9209</v>
      </c>
      <c r="E754" t="s">
        <v>8261</v>
      </c>
      <c r="F754" t="s">
        <v>9210</v>
      </c>
      <c r="G754" t="s">
        <v>9211</v>
      </c>
      <c r="H754" t="s">
        <v>9212</v>
      </c>
      <c r="I754" t="s">
        <v>2364</v>
      </c>
      <c r="J754" t="s">
        <v>3038</v>
      </c>
      <c r="K754" t="s">
        <v>3039</v>
      </c>
      <c r="L754" t="s">
        <v>137</v>
      </c>
      <c r="M754" t="s">
        <v>3040</v>
      </c>
      <c r="N754" t="s">
        <v>3252</v>
      </c>
      <c r="O754" t="s">
        <v>3041</v>
      </c>
      <c r="P754" t="s">
        <v>9213</v>
      </c>
      <c r="Q754" t="s">
        <v>9214</v>
      </c>
      <c r="R754" t="str">
        <f t="shared" si="22"/>
        <v>青州</v>
      </c>
      <c r="S754" t="str">
        <f t="shared" si="23"/>
        <v>0704</v>
      </c>
    </row>
    <row r="755" spans="1:19">
      <c r="A755" t="s">
        <v>9215</v>
      </c>
      <c r="B755" t="s">
        <v>9216</v>
      </c>
      <c r="C755" t="s">
        <v>46</v>
      </c>
      <c r="D755" t="s">
        <v>9217</v>
      </c>
      <c r="E755" t="s">
        <v>8261</v>
      </c>
      <c r="F755" t="s">
        <v>9218</v>
      </c>
      <c r="G755" t="s">
        <v>9219</v>
      </c>
      <c r="H755" t="s">
        <v>9220</v>
      </c>
      <c r="I755" t="s">
        <v>2378</v>
      </c>
      <c r="J755" t="s">
        <v>9221</v>
      </c>
      <c r="K755" t="s">
        <v>9222</v>
      </c>
      <c r="L755" t="s">
        <v>57</v>
      </c>
      <c r="M755" t="s">
        <v>2838</v>
      </c>
      <c r="N755" t="s">
        <v>2859</v>
      </c>
      <c r="O755" t="s">
        <v>9223</v>
      </c>
      <c r="P755" t="s">
        <v>9224</v>
      </c>
      <c r="R755" t="str">
        <f t="shared" si="22"/>
        <v>安丘</v>
      </c>
      <c r="S755" t="str">
        <f t="shared" si="23"/>
        <v>0704</v>
      </c>
    </row>
    <row r="756" spans="1:19">
      <c r="A756" t="s">
        <v>9225</v>
      </c>
      <c r="B756" t="s">
        <v>9226</v>
      </c>
      <c r="C756" t="s">
        <v>46</v>
      </c>
      <c r="D756" t="s">
        <v>9227</v>
      </c>
      <c r="E756" t="s">
        <v>9228</v>
      </c>
      <c r="F756" t="s">
        <v>9229</v>
      </c>
      <c r="G756" t="s">
        <v>9230</v>
      </c>
      <c r="H756" t="s">
        <v>9231</v>
      </c>
      <c r="I756" t="s">
        <v>2378</v>
      </c>
      <c r="J756" t="s">
        <v>5058</v>
      </c>
      <c r="K756" t="s">
        <v>5059</v>
      </c>
      <c r="L756" t="s">
        <v>137</v>
      </c>
      <c r="M756" t="s">
        <v>3940</v>
      </c>
      <c r="O756" t="s">
        <v>5060</v>
      </c>
      <c r="P756" t="s">
        <v>9232</v>
      </c>
      <c r="R756" t="str">
        <f t="shared" si="22"/>
        <v>青州</v>
      </c>
      <c r="S756" t="str">
        <f t="shared" si="23"/>
        <v>0704</v>
      </c>
    </row>
    <row r="757" spans="1:19">
      <c r="A757" t="s">
        <v>9233</v>
      </c>
      <c r="B757" t="s">
        <v>9234</v>
      </c>
      <c r="C757" t="s">
        <v>46</v>
      </c>
      <c r="D757" t="s">
        <v>9235</v>
      </c>
      <c r="E757" t="s">
        <v>8261</v>
      </c>
      <c r="F757" t="s">
        <v>9236</v>
      </c>
      <c r="G757" t="s">
        <v>9237</v>
      </c>
      <c r="H757" t="s">
        <v>9238</v>
      </c>
      <c r="I757" t="s">
        <v>5211</v>
      </c>
      <c r="J757" t="s">
        <v>5763</v>
      </c>
      <c r="K757" t="s">
        <v>5764</v>
      </c>
      <c r="L757" t="s">
        <v>146</v>
      </c>
      <c r="M757" t="s">
        <v>3051</v>
      </c>
      <c r="N757" t="s">
        <v>9239</v>
      </c>
      <c r="O757" t="s">
        <v>5765</v>
      </c>
      <c r="P757" t="s">
        <v>9240</v>
      </c>
      <c r="Q757" t="s">
        <v>9241</v>
      </c>
      <c r="R757" t="str">
        <f t="shared" si="22"/>
        <v>临朐</v>
      </c>
      <c r="S757" t="str">
        <f t="shared" si="23"/>
        <v>0704</v>
      </c>
    </row>
    <row r="758" spans="1:19">
      <c r="A758" t="s">
        <v>9242</v>
      </c>
      <c r="B758" t="s">
        <v>9243</v>
      </c>
      <c r="C758" t="s">
        <v>46</v>
      </c>
      <c r="D758" t="s">
        <v>9244</v>
      </c>
      <c r="E758" t="s">
        <v>8261</v>
      </c>
      <c r="F758" t="s">
        <v>9245</v>
      </c>
      <c r="G758" t="s">
        <v>9246</v>
      </c>
      <c r="H758" t="s">
        <v>9247</v>
      </c>
      <c r="I758" t="s">
        <v>5211</v>
      </c>
      <c r="J758" t="s">
        <v>2351</v>
      </c>
      <c r="K758" t="s">
        <v>2352</v>
      </c>
      <c r="L758" t="s">
        <v>57</v>
      </c>
      <c r="M758" t="s">
        <v>2353</v>
      </c>
      <c r="N758" t="s">
        <v>9248</v>
      </c>
      <c r="O758" t="s">
        <v>2355</v>
      </c>
      <c r="P758" t="s">
        <v>9249</v>
      </c>
      <c r="Q758" t="s">
        <v>9250</v>
      </c>
      <c r="R758" t="str">
        <f t="shared" si="22"/>
        <v>安丘</v>
      </c>
      <c r="S758" t="str">
        <f t="shared" si="23"/>
        <v>0704</v>
      </c>
    </row>
    <row r="759" spans="1:19">
      <c r="A759" t="s">
        <v>9251</v>
      </c>
      <c r="B759" t="s">
        <v>9252</v>
      </c>
      <c r="C759" t="s">
        <v>46</v>
      </c>
      <c r="D759" t="s">
        <v>9253</v>
      </c>
      <c r="E759" t="s">
        <v>8241</v>
      </c>
      <c r="F759" t="s">
        <v>9254</v>
      </c>
      <c r="G759" t="s">
        <v>9255</v>
      </c>
      <c r="H759" t="s">
        <v>5771</v>
      </c>
      <c r="I759" t="s">
        <v>2598</v>
      </c>
      <c r="J759" t="s">
        <v>2561</v>
      </c>
      <c r="K759" t="s">
        <v>2562</v>
      </c>
      <c r="L759" t="s">
        <v>57</v>
      </c>
      <c r="M759" t="s">
        <v>2563</v>
      </c>
      <c r="N759" t="s">
        <v>6398</v>
      </c>
      <c r="O759" t="s">
        <v>2565</v>
      </c>
      <c r="P759" t="s">
        <v>9256</v>
      </c>
      <c r="Q759" t="s">
        <v>9257</v>
      </c>
      <c r="R759" t="str">
        <f t="shared" si="22"/>
        <v>安丘</v>
      </c>
      <c r="S759" t="str">
        <f t="shared" si="23"/>
        <v>0704</v>
      </c>
    </row>
    <row r="760" spans="1:19">
      <c r="A760" t="s">
        <v>9258</v>
      </c>
      <c r="B760" t="s">
        <v>9259</v>
      </c>
      <c r="C760" t="s">
        <v>46</v>
      </c>
      <c r="D760" t="s">
        <v>9260</v>
      </c>
      <c r="E760" t="s">
        <v>8261</v>
      </c>
      <c r="F760" t="s">
        <v>9261</v>
      </c>
      <c r="G760" t="s">
        <v>9262</v>
      </c>
      <c r="H760" t="s">
        <v>9263</v>
      </c>
      <c r="I760" t="s">
        <v>2645</v>
      </c>
      <c r="J760" t="s">
        <v>5156</v>
      </c>
      <c r="K760" t="s">
        <v>5157</v>
      </c>
      <c r="L760" t="s">
        <v>67</v>
      </c>
      <c r="M760" t="s">
        <v>3706</v>
      </c>
      <c r="N760" t="s">
        <v>2382</v>
      </c>
      <c r="O760" t="s">
        <v>5158</v>
      </c>
      <c r="P760" t="s">
        <v>9264</v>
      </c>
      <c r="R760" t="str">
        <f t="shared" si="22"/>
        <v>昌邑</v>
      </c>
      <c r="S760" t="str">
        <f t="shared" si="23"/>
        <v>0704</v>
      </c>
    </row>
    <row r="761" spans="1:19">
      <c r="A761" t="s">
        <v>9265</v>
      </c>
      <c r="B761" t="s">
        <v>9266</v>
      </c>
      <c r="C761" t="s">
        <v>46</v>
      </c>
      <c r="D761" t="s">
        <v>9267</v>
      </c>
      <c r="E761" t="s">
        <v>8261</v>
      </c>
      <c r="F761" t="s">
        <v>9268</v>
      </c>
      <c r="G761" t="s">
        <v>9269</v>
      </c>
      <c r="H761" t="s">
        <v>9270</v>
      </c>
      <c r="I761" t="s">
        <v>2350</v>
      </c>
      <c r="J761" t="s">
        <v>2587</v>
      </c>
      <c r="K761" t="s">
        <v>2588</v>
      </c>
      <c r="L761" t="s">
        <v>57</v>
      </c>
      <c r="M761" t="s">
        <v>2433</v>
      </c>
      <c r="N761" t="s">
        <v>9271</v>
      </c>
      <c r="O761" t="s">
        <v>2590</v>
      </c>
      <c r="P761" t="s">
        <v>9272</v>
      </c>
      <c r="Q761" t="s">
        <v>9273</v>
      </c>
      <c r="R761" t="str">
        <f t="shared" si="22"/>
        <v>安丘</v>
      </c>
      <c r="S761" t="str">
        <f t="shared" si="23"/>
        <v>0704</v>
      </c>
    </row>
    <row r="762" spans="1:19">
      <c r="A762" t="s">
        <v>221</v>
      </c>
      <c r="B762" t="s">
        <v>9274</v>
      </c>
      <c r="C762" t="s">
        <v>46</v>
      </c>
      <c r="D762" t="s">
        <v>9275</v>
      </c>
      <c r="E762" t="s">
        <v>8261</v>
      </c>
      <c r="F762" t="s">
        <v>9276</v>
      </c>
      <c r="G762" t="s">
        <v>9277</v>
      </c>
      <c r="H762" t="s">
        <v>9278</v>
      </c>
      <c r="I762" t="s">
        <v>2465</v>
      </c>
      <c r="J762" t="s">
        <v>5139</v>
      </c>
      <c r="K762" t="s">
        <v>5140</v>
      </c>
      <c r="L762" t="s">
        <v>128</v>
      </c>
      <c r="M762" t="s">
        <v>2890</v>
      </c>
      <c r="O762" t="s">
        <v>5141</v>
      </c>
      <c r="P762" t="s">
        <v>9279</v>
      </c>
      <c r="Q762" t="s">
        <v>9280</v>
      </c>
      <c r="R762" t="str">
        <f t="shared" si="22"/>
        <v>寿光</v>
      </c>
      <c r="S762" t="str">
        <f t="shared" si="23"/>
        <v>0704</v>
      </c>
    </row>
    <row r="763" spans="1:19">
      <c r="A763" t="s">
        <v>9281</v>
      </c>
      <c r="B763" t="s">
        <v>9282</v>
      </c>
      <c r="C763" t="s">
        <v>46</v>
      </c>
      <c r="D763" t="s">
        <v>9283</v>
      </c>
      <c r="E763" t="s">
        <v>9284</v>
      </c>
      <c r="F763" t="s">
        <v>9285</v>
      </c>
      <c r="G763" t="s">
        <v>9286</v>
      </c>
      <c r="H763" t="s">
        <v>9287</v>
      </c>
      <c r="I763" t="s">
        <v>2364</v>
      </c>
      <c r="J763" t="s">
        <v>3693</v>
      </c>
      <c r="K763" t="s">
        <v>3694</v>
      </c>
      <c r="L763" t="s">
        <v>119</v>
      </c>
      <c r="M763" t="s">
        <v>3695</v>
      </c>
      <c r="N763" t="s">
        <v>3270</v>
      </c>
      <c r="O763" t="s">
        <v>3696</v>
      </c>
      <c r="P763" t="s">
        <v>9288</v>
      </c>
      <c r="R763" t="str">
        <f t="shared" si="22"/>
        <v>寒亭</v>
      </c>
      <c r="S763" t="str">
        <f t="shared" si="23"/>
        <v>0704</v>
      </c>
    </row>
    <row r="764" spans="1:19">
      <c r="A764" t="s">
        <v>9289</v>
      </c>
      <c r="B764" t="s">
        <v>9290</v>
      </c>
      <c r="C764" t="s">
        <v>46</v>
      </c>
      <c r="D764" t="s">
        <v>9291</v>
      </c>
      <c r="E764" t="s">
        <v>8241</v>
      </c>
      <c r="F764" t="s">
        <v>9292</v>
      </c>
      <c r="G764" t="s">
        <v>9293</v>
      </c>
      <c r="H764" t="s">
        <v>9294</v>
      </c>
      <c r="I764" t="s">
        <v>2336</v>
      </c>
      <c r="J764" t="s">
        <v>4130</v>
      </c>
      <c r="K764" t="s">
        <v>4131</v>
      </c>
      <c r="L764" t="s">
        <v>137</v>
      </c>
      <c r="M764" t="s">
        <v>3040</v>
      </c>
      <c r="N764" t="s">
        <v>2480</v>
      </c>
      <c r="O764" t="s">
        <v>4132</v>
      </c>
      <c r="P764" t="s">
        <v>9295</v>
      </c>
      <c r="R764" t="str">
        <f t="shared" si="22"/>
        <v>青州</v>
      </c>
      <c r="S764" t="str">
        <f t="shared" si="23"/>
        <v>0704</v>
      </c>
    </row>
    <row r="765" spans="1:19">
      <c r="A765" t="s">
        <v>9296</v>
      </c>
      <c r="B765" t="s">
        <v>9297</v>
      </c>
      <c r="C765" t="s">
        <v>46</v>
      </c>
      <c r="D765" t="s">
        <v>9298</v>
      </c>
      <c r="E765" t="s">
        <v>8241</v>
      </c>
      <c r="F765" t="s">
        <v>9299</v>
      </c>
      <c r="G765" t="s">
        <v>9300</v>
      </c>
      <c r="H765" t="s">
        <v>9301</v>
      </c>
      <c r="I765" t="s">
        <v>2336</v>
      </c>
      <c r="J765" t="s">
        <v>3241</v>
      </c>
      <c r="K765" t="s">
        <v>3242</v>
      </c>
      <c r="L765" t="s">
        <v>101</v>
      </c>
      <c r="M765" t="s">
        <v>3130</v>
      </c>
      <c r="N765" t="s">
        <v>9302</v>
      </c>
      <c r="O765" t="s">
        <v>3243</v>
      </c>
      <c r="P765" t="s">
        <v>9303</v>
      </c>
      <c r="R765" t="str">
        <f t="shared" si="22"/>
        <v>潍城</v>
      </c>
      <c r="S765" t="str">
        <f t="shared" si="23"/>
        <v>0704</v>
      </c>
    </row>
    <row r="766" spans="1:19">
      <c r="A766" t="s">
        <v>9304</v>
      </c>
      <c r="B766" t="s">
        <v>9305</v>
      </c>
      <c r="C766" t="s">
        <v>46</v>
      </c>
      <c r="D766" t="s">
        <v>9306</v>
      </c>
      <c r="E766" t="s">
        <v>8241</v>
      </c>
      <c r="F766" t="s">
        <v>9307</v>
      </c>
      <c r="G766" t="s">
        <v>9308</v>
      </c>
      <c r="H766" t="s">
        <v>9309</v>
      </c>
      <c r="I766" t="s">
        <v>2336</v>
      </c>
      <c r="J766" t="s">
        <v>3167</v>
      </c>
      <c r="K766" t="s">
        <v>3168</v>
      </c>
      <c r="L766" t="s">
        <v>110</v>
      </c>
      <c r="M766" t="s">
        <v>3098</v>
      </c>
      <c r="O766" t="s">
        <v>3169</v>
      </c>
      <c r="P766" t="s">
        <v>9310</v>
      </c>
      <c r="R766" t="str">
        <f t="shared" si="22"/>
        <v>高密</v>
      </c>
      <c r="S766" t="str">
        <f t="shared" si="23"/>
        <v>0704</v>
      </c>
    </row>
    <row r="767" spans="1:19">
      <c r="A767" t="s">
        <v>9311</v>
      </c>
      <c r="B767" t="s">
        <v>9312</v>
      </c>
      <c r="C767" t="s">
        <v>46</v>
      </c>
      <c r="D767" t="s">
        <v>9313</v>
      </c>
      <c r="E767" t="s">
        <v>9314</v>
      </c>
      <c r="F767" t="s">
        <v>9315</v>
      </c>
      <c r="G767" t="s">
        <v>9316</v>
      </c>
      <c r="H767" t="s">
        <v>9317</v>
      </c>
      <c r="I767" t="s">
        <v>2378</v>
      </c>
      <c r="J767" t="s">
        <v>3542</v>
      </c>
      <c r="K767" t="s">
        <v>3543</v>
      </c>
      <c r="L767" t="s">
        <v>76</v>
      </c>
      <c r="M767" t="s">
        <v>2827</v>
      </c>
      <c r="N767" t="s">
        <v>2354</v>
      </c>
      <c r="O767" t="s">
        <v>3544</v>
      </c>
      <c r="P767" t="s">
        <v>9318</v>
      </c>
      <c r="Q767" t="s">
        <v>9319</v>
      </c>
      <c r="R767" t="str">
        <f t="shared" si="22"/>
        <v>奎文</v>
      </c>
      <c r="S767" t="str">
        <f t="shared" si="23"/>
        <v>0704</v>
      </c>
    </row>
    <row r="768" spans="1:19">
      <c r="A768" t="s">
        <v>9320</v>
      </c>
      <c r="B768" t="s">
        <v>9321</v>
      </c>
      <c r="C768" t="s">
        <v>46</v>
      </c>
      <c r="D768" t="s">
        <v>9322</v>
      </c>
      <c r="E768" t="s">
        <v>8075</v>
      </c>
      <c r="F768" t="s">
        <v>9323</v>
      </c>
      <c r="G768" t="s">
        <v>9324</v>
      </c>
      <c r="H768" t="s">
        <v>9325</v>
      </c>
      <c r="I768" t="s">
        <v>3336</v>
      </c>
      <c r="J768" t="s">
        <v>3128</v>
      </c>
      <c r="K768" t="s">
        <v>3129</v>
      </c>
      <c r="L768" t="s">
        <v>101</v>
      </c>
      <c r="M768" t="s">
        <v>3130</v>
      </c>
      <c r="O768" t="s">
        <v>3131</v>
      </c>
      <c r="P768" t="s">
        <v>9326</v>
      </c>
      <c r="R768" t="str">
        <f t="shared" si="22"/>
        <v>潍城</v>
      </c>
      <c r="S768" t="str">
        <f t="shared" si="23"/>
        <v>0704</v>
      </c>
    </row>
    <row r="769" spans="1:19">
      <c r="A769" t="s">
        <v>189</v>
      </c>
      <c r="B769" t="s">
        <v>9327</v>
      </c>
      <c r="C769" t="s">
        <v>46</v>
      </c>
      <c r="D769" t="s">
        <v>9328</v>
      </c>
      <c r="E769" t="s">
        <v>9329</v>
      </c>
      <c r="F769" t="s">
        <v>9330</v>
      </c>
      <c r="G769" t="s">
        <v>186</v>
      </c>
      <c r="H769" t="s">
        <v>9331</v>
      </c>
      <c r="I769" t="s">
        <v>2350</v>
      </c>
      <c r="J769" t="s">
        <v>5347</v>
      </c>
      <c r="K769" t="s">
        <v>5348</v>
      </c>
      <c r="L769" t="s">
        <v>187</v>
      </c>
      <c r="M769" t="s">
        <v>3510</v>
      </c>
      <c r="N769" t="s">
        <v>2859</v>
      </c>
      <c r="O769" t="s">
        <v>5349</v>
      </c>
      <c r="P769" t="s">
        <v>9332</v>
      </c>
      <c r="R769" t="str">
        <f t="shared" ref="R769:R832" si="24">IF(OR(LEFT(L769,2)="高新"),"奎文",IF(LEFT(L769,2)="峡山","坊子",IF(LEFT(L769,2)="滨海","寒亭",LEFT(L769,2))))</f>
        <v>坊子</v>
      </c>
      <c r="S769" t="str">
        <f t="shared" ref="S769:S832" si="25">TEXT(B769,"mmdd")</f>
        <v>0704</v>
      </c>
    </row>
    <row r="770" spans="1:19">
      <c r="A770" t="s">
        <v>9333</v>
      </c>
      <c r="B770" t="s">
        <v>9334</v>
      </c>
      <c r="C770" t="s">
        <v>46</v>
      </c>
      <c r="D770" t="s">
        <v>9335</v>
      </c>
      <c r="E770" t="s">
        <v>8261</v>
      </c>
      <c r="F770" t="s">
        <v>9336</v>
      </c>
      <c r="G770" t="s">
        <v>9337</v>
      </c>
      <c r="H770" t="s">
        <v>9338</v>
      </c>
      <c r="I770" t="s">
        <v>4165</v>
      </c>
      <c r="J770" t="s">
        <v>9339</v>
      </c>
      <c r="K770" t="s">
        <v>9340</v>
      </c>
      <c r="L770" t="s">
        <v>47</v>
      </c>
      <c r="M770" t="s">
        <v>2454</v>
      </c>
      <c r="N770" t="s">
        <v>2455</v>
      </c>
      <c r="O770" t="s">
        <v>9341</v>
      </c>
      <c r="P770" t="s">
        <v>9342</v>
      </c>
      <c r="R770" t="str">
        <f t="shared" si="24"/>
        <v>诸城</v>
      </c>
      <c r="S770" t="str">
        <f t="shared" si="25"/>
        <v>0704</v>
      </c>
    </row>
    <row r="771" spans="1:19">
      <c r="A771" t="s">
        <v>9343</v>
      </c>
      <c r="B771" t="s">
        <v>9344</v>
      </c>
      <c r="C771" t="s">
        <v>46</v>
      </c>
      <c r="D771" t="s">
        <v>9345</v>
      </c>
      <c r="E771" t="s">
        <v>8261</v>
      </c>
      <c r="F771" t="s">
        <v>9346</v>
      </c>
      <c r="G771" t="s">
        <v>9347</v>
      </c>
      <c r="H771" t="s">
        <v>9348</v>
      </c>
      <c r="I771" t="s">
        <v>2350</v>
      </c>
      <c r="J771" t="s">
        <v>8234</v>
      </c>
      <c r="K771" t="s">
        <v>8235</v>
      </c>
      <c r="L771" t="s">
        <v>57</v>
      </c>
      <c r="M771" t="s">
        <v>4029</v>
      </c>
      <c r="O771" t="s">
        <v>8236</v>
      </c>
      <c r="P771" t="s">
        <v>9349</v>
      </c>
      <c r="Q771" t="s">
        <v>9350</v>
      </c>
      <c r="R771" t="str">
        <f t="shared" si="24"/>
        <v>安丘</v>
      </c>
      <c r="S771" t="str">
        <f t="shared" si="25"/>
        <v>0704</v>
      </c>
    </row>
    <row r="772" spans="1:19">
      <c r="A772" t="s">
        <v>9351</v>
      </c>
      <c r="B772" t="s">
        <v>9352</v>
      </c>
      <c r="C772" t="s">
        <v>46</v>
      </c>
      <c r="D772" t="s">
        <v>9353</v>
      </c>
      <c r="E772" t="s">
        <v>8241</v>
      </c>
      <c r="F772" t="s">
        <v>9354</v>
      </c>
      <c r="G772" t="s">
        <v>9355</v>
      </c>
      <c r="H772" t="s">
        <v>9356</v>
      </c>
      <c r="I772" t="s">
        <v>2336</v>
      </c>
      <c r="J772" t="s">
        <v>8903</v>
      </c>
      <c r="K772" t="s">
        <v>8904</v>
      </c>
      <c r="L772" t="s">
        <v>110</v>
      </c>
      <c r="M772" t="s">
        <v>7112</v>
      </c>
      <c r="N772" t="s">
        <v>2674</v>
      </c>
      <c r="O772" t="s">
        <v>8905</v>
      </c>
      <c r="P772" t="s">
        <v>9357</v>
      </c>
      <c r="Q772" t="s">
        <v>9358</v>
      </c>
      <c r="R772" t="str">
        <f t="shared" si="24"/>
        <v>高密</v>
      </c>
      <c r="S772" t="str">
        <f t="shared" si="25"/>
        <v>0704</v>
      </c>
    </row>
    <row r="773" spans="1:19">
      <c r="A773" t="s">
        <v>9359</v>
      </c>
      <c r="B773" t="s">
        <v>9360</v>
      </c>
      <c r="C773" t="s">
        <v>46</v>
      </c>
      <c r="D773" t="s">
        <v>9361</v>
      </c>
      <c r="E773" t="s">
        <v>9158</v>
      </c>
      <c r="F773" t="s">
        <v>9362</v>
      </c>
      <c r="G773" t="s">
        <v>9363</v>
      </c>
      <c r="H773" t="s">
        <v>9364</v>
      </c>
      <c r="I773" t="s">
        <v>2336</v>
      </c>
      <c r="J773" t="s">
        <v>3073</v>
      </c>
      <c r="K773" t="s">
        <v>3074</v>
      </c>
      <c r="L773" t="s">
        <v>187</v>
      </c>
      <c r="M773" t="s">
        <v>3075</v>
      </c>
      <c r="N773" t="s">
        <v>2421</v>
      </c>
      <c r="O773" t="s">
        <v>3076</v>
      </c>
      <c r="P773" t="s">
        <v>9365</v>
      </c>
      <c r="Q773" t="s">
        <v>9366</v>
      </c>
      <c r="R773" t="str">
        <f t="shared" si="24"/>
        <v>坊子</v>
      </c>
      <c r="S773" t="str">
        <f t="shared" si="25"/>
        <v>0704</v>
      </c>
    </row>
    <row r="774" spans="1:19">
      <c r="A774" t="s">
        <v>9367</v>
      </c>
      <c r="B774" t="s">
        <v>9368</v>
      </c>
      <c r="C774" t="s">
        <v>46</v>
      </c>
      <c r="D774" t="s">
        <v>9369</v>
      </c>
      <c r="E774" t="s">
        <v>9370</v>
      </c>
      <c r="F774" t="s">
        <v>9371</v>
      </c>
      <c r="G774" t="s">
        <v>9372</v>
      </c>
      <c r="H774" t="s">
        <v>9373</v>
      </c>
      <c r="I774" t="s">
        <v>3336</v>
      </c>
      <c r="J774" t="s">
        <v>6796</v>
      </c>
      <c r="K774" t="s">
        <v>6797</v>
      </c>
      <c r="L774" t="s">
        <v>110</v>
      </c>
      <c r="M774" t="s">
        <v>3098</v>
      </c>
      <c r="N774" t="s">
        <v>2368</v>
      </c>
      <c r="O774" t="s">
        <v>6798</v>
      </c>
      <c r="P774" t="s">
        <v>9374</v>
      </c>
      <c r="R774" t="str">
        <f t="shared" si="24"/>
        <v>高密</v>
      </c>
      <c r="S774" t="str">
        <f t="shared" si="25"/>
        <v>0704</v>
      </c>
    </row>
    <row r="775" spans="1:19">
      <c r="A775" t="s">
        <v>9375</v>
      </c>
      <c r="B775" t="s">
        <v>9376</v>
      </c>
      <c r="C775" t="s">
        <v>46</v>
      </c>
      <c r="D775" t="s">
        <v>9377</v>
      </c>
      <c r="E775" t="s">
        <v>8075</v>
      </c>
      <c r="F775" t="s">
        <v>9378</v>
      </c>
      <c r="G775" t="s">
        <v>9379</v>
      </c>
      <c r="H775" t="s">
        <v>9380</v>
      </c>
      <c r="I775" t="s">
        <v>2503</v>
      </c>
      <c r="J775" t="s">
        <v>9381</v>
      </c>
      <c r="K775" t="s">
        <v>9382</v>
      </c>
      <c r="L775" t="s">
        <v>76</v>
      </c>
      <c r="M775" t="s">
        <v>2408</v>
      </c>
      <c r="N775" t="s">
        <v>2354</v>
      </c>
      <c r="O775" t="s">
        <v>9383</v>
      </c>
      <c r="P775" t="s">
        <v>9384</v>
      </c>
      <c r="R775" t="str">
        <f t="shared" si="24"/>
        <v>奎文</v>
      </c>
      <c r="S775" t="str">
        <f t="shared" si="25"/>
        <v>0704</v>
      </c>
    </row>
    <row r="776" spans="1:19">
      <c r="A776" t="s">
        <v>9385</v>
      </c>
      <c r="B776" t="s">
        <v>9386</v>
      </c>
      <c r="C776" t="s">
        <v>46</v>
      </c>
      <c r="D776" t="s">
        <v>9387</v>
      </c>
      <c r="E776" t="s">
        <v>8075</v>
      </c>
      <c r="F776" t="s">
        <v>9388</v>
      </c>
      <c r="G776" t="s">
        <v>9389</v>
      </c>
      <c r="H776" t="s">
        <v>9390</v>
      </c>
      <c r="I776" t="s">
        <v>2364</v>
      </c>
      <c r="J776" t="s">
        <v>8484</v>
      </c>
      <c r="K776" t="s">
        <v>8485</v>
      </c>
      <c r="L776" t="s">
        <v>76</v>
      </c>
      <c r="M776" t="s">
        <v>4374</v>
      </c>
      <c r="N776" t="s">
        <v>2480</v>
      </c>
      <c r="O776" t="s">
        <v>8486</v>
      </c>
      <c r="P776" t="s">
        <v>9391</v>
      </c>
      <c r="R776" t="str">
        <f t="shared" si="24"/>
        <v>奎文</v>
      </c>
      <c r="S776" t="str">
        <f t="shared" si="25"/>
        <v>0704</v>
      </c>
    </row>
    <row r="777" spans="1:19">
      <c r="A777" t="s">
        <v>9392</v>
      </c>
      <c r="B777" t="s">
        <v>9390</v>
      </c>
      <c r="C777" t="s">
        <v>46</v>
      </c>
      <c r="D777" t="s">
        <v>9393</v>
      </c>
      <c r="E777" t="s">
        <v>8075</v>
      </c>
      <c r="F777" t="s">
        <v>9394</v>
      </c>
      <c r="G777" t="s">
        <v>9395</v>
      </c>
      <c r="H777" t="s">
        <v>9396</v>
      </c>
      <c r="I777" t="s">
        <v>2378</v>
      </c>
      <c r="J777" t="s">
        <v>2646</v>
      </c>
      <c r="K777" t="s">
        <v>2647</v>
      </c>
      <c r="L777" t="s">
        <v>128</v>
      </c>
      <c r="M777" t="s">
        <v>2648</v>
      </c>
      <c r="N777" t="s">
        <v>2649</v>
      </c>
      <c r="O777" t="s">
        <v>2650</v>
      </c>
      <c r="P777" t="s">
        <v>9397</v>
      </c>
      <c r="R777" t="str">
        <f t="shared" si="24"/>
        <v>寿光</v>
      </c>
      <c r="S777" t="str">
        <f t="shared" si="25"/>
        <v>0704</v>
      </c>
    </row>
    <row r="778" spans="1:19">
      <c r="A778" t="s">
        <v>9398</v>
      </c>
      <c r="B778" t="s">
        <v>9399</v>
      </c>
      <c r="C778" t="s">
        <v>46</v>
      </c>
      <c r="D778" t="s">
        <v>9400</v>
      </c>
      <c r="E778" t="s">
        <v>8075</v>
      </c>
      <c r="F778" t="s">
        <v>9401</v>
      </c>
      <c r="G778" t="s">
        <v>9402</v>
      </c>
      <c r="H778" t="s">
        <v>9403</v>
      </c>
      <c r="I778" t="s">
        <v>2350</v>
      </c>
      <c r="J778" t="s">
        <v>2900</v>
      </c>
      <c r="K778" t="s">
        <v>2901</v>
      </c>
      <c r="L778" t="s">
        <v>110</v>
      </c>
      <c r="M778" t="s">
        <v>2575</v>
      </c>
      <c r="N778" t="s">
        <v>2421</v>
      </c>
      <c r="O778" t="s">
        <v>2902</v>
      </c>
      <c r="P778" t="s">
        <v>9404</v>
      </c>
      <c r="R778" t="str">
        <f t="shared" si="24"/>
        <v>高密</v>
      </c>
      <c r="S778" t="str">
        <f t="shared" si="25"/>
        <v>0704</v>
      </c>
    </row>
    <row r="779" spans="1:19">
      <c r="A779" t="s">
        <v>9405</v>
      </c>
      <c r="B779" t="s">
        <v>9406</v>
      </c>
      <c r="C779" t="s">
        <v>46</v>
      </c>
      <c r="D779" t="s">
        <v>9407</v>
      </c>
      <c r="E779" t="s">
        <v>9228</v>
      </c>
      <c r="F779" t="s">
        <v>9408</v>
      </c>
      <c r="G779" t="s">
        <v>9409</v>
      </c>
      <c r="H779" t="s">
        <v>9410</v>
      </c>
      <c r="I779" t="s">
        <v>2378</v>
      </c>
      <c r="J779" t="s">
        <v>5876</v>
      </c>
      <c r="K779" t="s">
        <v>5877</v>
      </c>
      <c r="L779" t="s">
        <v>76</v>
      </c>
      <c r="M779" t="s">
        <v>2827</v>
      </c>
      <c r="N779" t="s">
        <v>2743</v>
      </c>
      <c r="O779" t="s">
        <v>5878</v>
      </c>
      <c r="P779" t="s">
        <v>9411</v>
      </c>
      <c r="Q779" t="s">
        <v>9412</v>
      </c>
      <c r="R779" t="str">
        <f t="shared" si="24"/>
        <v>奎文</v>
      </c>
      <c r="S779" t="str">
        <f t="shared" si="25"/>
        <v>0704</v>
      </c>
    </row>
    <row r="780" spans="1:19">
      <c r="A780" t="s">
        <v>9413</v>
      </c>
      <c r="B780" t="s">
        <v>9414</v>
      </c>
      <c r="C780" t="s">
        <v>46</v>
      </c>
      <c r="D780" t="s">
        <v>9415</v>
      </c>
      <c r="E780" t="s">
        <v>8261</v>
      </c>
      <c r="F780" t="s">
        <v>9416</v>
      </c>
      <c r="G780" t="s">
        <v>9417</v>
      </c>
      <c r="H780" t="s">
        <v>9418</v>
      </c>
      <c r="I780" t="s">
        <v>2350</v>
      </c>
      <c r="J780" t="s">
        <v>2956</v>
      </c>
      <c r="K780" t="s">
        <v>2957</v>
      </c>
      <c r="L780" t="s">
        <v>67</v>
      </c>
      <c r="M780" t="s">
        <v>2958</v>
      </c>
      <c r="N780" t="s">
        <v>2743</v>
      </c>
      <c r="O780" t="s">
        <v>2960</v>
      </c>
      <c r="P780" t="s">
        <v>9419</v>
      </c>
      <c r="Q780" t="s">
        <v>9420</v>
      </c>
      <c r="R780" t="str">
        <f t="shared" si="24"/>
        <v>昌邑</v>
      </c>
      <c r="S780" t="str">
        <f t="shared" si="25"/>
        <v>0704</v>
      </c>
    </row>
    <row r="781" spans="1:19">
      <c r="A781" t="s">
        <v>9421</v>
      </c>
      <c r="B781" t="s">
        <v>9422</v>
      </c>
      <c r="C781" t="s">
        <v>46</v>
      </c>
      <c r="D781" t="s">
        <v>9423</v>
      </c>
      <c r="E781" t="s">
        <v>9424</v>
      </c>
      <c r="F781" t="s">
        <v>9425</v>
      </c>
      <c r="G781" t="s">
        <v>9426</v>
      </c>
      <c r="H781" t="s">
        <v>9427</v>
      </c>
      <c r="I781" t="s">
        <v>2336</v>
      </c>
      <c r="J781" t="s">
        <v>3857</v>
      </c>
      <c r="K781" t="s">
        <v>3858</v>
      </c>
      <c r="L781" t="s">
        <v>119</v>
      </c>
      <c r="M781" t="s">
        <v>2601</v>
      </c>
      <c r="N781" t="s">
        <v>2602</v>
      </c>
      <c r="O781" t="s">
        <v>3859</v>
      </c>
      <c r="P781" t="s">
        <v>9428</v>
      </c>
      <c r="Q781" t="s">
        <v>9429</v>
      </c>
      <c r="R781" t="str">
        <f t="shared" si="24"/>
        <v>寒亭</v>
      </c>
      <c r="S781" t="str">
        <f t="shared" si="25"/>
        <v>0704</v>
      </c>
    </row>
    <row r="782" spans="1:19">
      <c r="A782" t="s">
        <v>9430</v>
      </c>
      <c r="B782" t="s">
        <v>7800</v>
      </c>
      <c r="C782" t="s">
        <v>46</v>
      </c>
      <c r="D782" t="s">
        <v>9431</v>
      </c>
      <c r="E782" t="s">
        <v>9432</v>
      </c>
      <c r="F782" t="s">
        <v>9433</v>
      </c>
      <c r="G782" t="s">
        <v>9434</v>
      </c>
      <c r="H782" t="s">
        <v>9435</v>
      </c>
      <c r="I782" t="s">
        <v>2336</v>
      </c>
      <c r="J782" t="s">
        <v>9436</v>
      </c>
      <c r="K782" t="s">
        <v>9437</v>
      </c>
      <c r="L782" t="s">
        <v>110</v>
      </c>
      <c r="M782" t="s">
        <v>2381</v>
      </c>
      <c r="N782" t="s">
        <v>2859</v>
      </c>
      <c r="O782" t="s">
        <v>9438</v>
      </c>
      <c r="R782" t="str">
        <f t="shared" si="24"/>
        <v>高密</v>
      </c>
      <c r="S782" t="str">
        <f t="shared" si="25"/>
        <v>0704</v>
      </c>
    </row>
    <row r="783" spans="1:19">
      <c r="A783" t="s">
        <v>9439</v>
      </c>
      <c r="B783" t="s">
        <v>9440</v>
      </c>
      <c r="C783" t="s">
        <v>46</v>
      </c>
      <c r="D783" t="s">
        <v>9441</v>
      </c>
      <c r="E783" t="s">
        <v>8261</v>
      </c>
      <c r="F783" t="s">
        <v>9442</v>
      </c>
      <c r="G783" t="s">
        <v>9443</v>
      </c>
      <c r="H783" t="s">
        <v>9444</v>
      </c>
      <c r="I783" t="s">
        <v>2364</v>
      </c>
      <c r="J783" t="s">
        <v>9445</v>
      </c>
      <c r="K783" t="s">
        <v>9446</v>
      </c>
      <c r="L783" t="s">
        <v>119</v>
      </c>
      <c r="M783" t="s">
        <v>3695</v>
      </c>
      <c r="N783" t="s">
        <v>3307</v>
      </c>
      <c r="O783" t="s">
        <v>9447</v>
      </c>
      <c r="P783" t="s">
        <v>9448</v>
      </c>
      <c r="Q783" t="s">
        <v>9449</v>
      </c>
      <c r="R783" t="str">
        <f t="shared" si="24"/>
        <v>寒亭</v>
      </c>
      <c r="S783" t="str">
        <f t="shared" si="25"/>
        <v>0704</v>
      </c>
    </row>
    <row r="784" spans="1:19">
      <c r="A784" t="s">
        <v>9450</v>
      </c>
      <c r="B784" t="s">
        <v>9451</v>
      </c>
      <c r="C784" t="s">
        <v>46</v>
      </c>
      <c r="D784" t="s">
        <v>9452</v>
      </c>
      <c r="E784" t="s">
        <v>9314</v>
      </c>
      <c r="F784" t="s">
        <v>9453</v>
      </c>
      <c r="G784" t="s">
        <v>9454</v>
      </c>
      <c r="H784" t="s">
        <v>9455</v>
      </c>
      <c r="I784" t="s">
        <v>2364</v>
      </c>
      <c r="J784" t="s">
        <v>5993</v>
      </c>
      <c r="K784" t="s">
        <v>5994</v>
      </c>
      <c r="L784" t="s">
        <v>676</v>
      </c>
      <c r="M784" t="s">
        <v>5995</v>
      </c>
      <c r="N784" t="s">
        <v>2480</v>
      </c>
      <c r="O784" t="s">
        <v>5996</v>
      </c>
      <c r="P784" t="s">
        <v>9456</v>
      </c>
      <c r="Q784" t="s">
        <v>9457</v>
      </c>
      <c r="R784" t="str">
        <f t="shared" si="24"/>
        <v>昌乐</v>
      </c>
      <c r="S784" t="str">
        <f t="shared" si="25"/>
        <v>0704</v>
      </c>
    </row>
    <row r="785" spans="1:19">
      <c r="A785" t="s">
        <v>9458</v>
      </c>
      <c r="B785" t="s">
        <v>9459</v>
      </c>
      <c r="C785" t="s">
        <v>46</v>
      </c>
      <c r="D785" t="s">
        <v>9460</v>
      </c>
      <c r="E785" t="s">
        <v>8193</v>
      </c>
      <c r="F785" t="s">
        <v>9461</v>
      </c>
      <c r="G785" t="s">
        <v>9462</v>
      </c>
      <c r="H785" t="s">
        <v>9463</v>
      </c>
      <c r="I785" t="s">
        <v>2336</v>
      </c>
      <c r="J785" t="s">
        <v>8234</v>
      </c>
      <c r="K785" t="s">
        <v>8235</v>
      </c>
      <c r="L785" t="s">
        <v>57</v>
      </c>
      <c r="M785" t="s">
        <v>4029</v>
      </c>
      <c r="N785" t="s">
        <v>2421</v>
      </c>
      <c r="O785" t="s">
        <v>8236</v>
      </c>
      <c r="P785" t="s">
        <v>9464</v>
      </c>
      <c r="R785" t="str">
        <f t="shared" si="24"/>
        <v>安丘</v>
      </c>
      <c r="S785" t="str">
        <f t="shared" si="25"/>
        <v>0704</v>
      </c>
    </row>
    <row r="786" spans="1:19">
      <c r="A786" t="s">
        <v>9465</v>
      </c>
      <c r="B786" t="s">
        <v>9466</v>
      </c>
      <c r="C786" t="s">
        <v>46</v>
      </c>
      <c r="D786" t="s">
        <v>9467</v>
      </c>
      <c r="E786" t="s">
        <v>8075</v>
      </c>
      <c r="F786" t="s">
        <v>9468</v>
      </c>
      <c r="G786" t="s">
        <v>9469</v>
      </c>
      <c r="H786" t="s">
        <v>9470</v>
      </c>
      <c r="I786" t="s">
        <v>2350</v>
      </c>
      <c r="J786" t="s">
        <v>9471</v>
      </c>
      <c r="K786" t="s">
        <v>9472</v>
      </c>
      <c r="L786" t="s">
        <v>128</v>
      </c>
      <c r="M786" t="s">
        <v>2720</v>
      </c>
      <c r="N786" t="s">
        <v>2421</v>
      </c>
      <c r="O786" t="s">
        <v>9473</v>
      </c>
      <c r="P786" t="s">
        <v>9474</v>
      </c>
      <c r="Q786" t="s">
        <v>9475</v>
      </c>
      <c r="R786" t="str">
        <f t="shared" si="24"/>
        <v>寿光</v>
      </c>
      <c r="S786" t="str">
        <f t="shared" si="25"/>
        <v>0704</v>
      </c>
    </row>
    <row r="787" spans="1:19">
      <c r="A787" t="s">
        <v>9476</v>
      </c>
      <c r="B787" t="s">
        <v>9477</v>
      </c>
      <c r="C787" t="s">
        <v>46</v>
      </c>
      <c r="D787" t="s">
        <v>9478</v>
      </c>
      <c r="E787" t="s">
        <v>8193</v>
      </c>
      <c r="F787" t="s">
        <v>9479</v>
      </c>
      <c r="G787" t="s">
        <v>9480</v>
      </c>
      <c r="H787" t="s">
        <v>9481</v>
      </c>
      <c r="I787" t="s">
        <v>2336</v>
      </c>
      <c r="J787" t="s">
        <v>3619</v>
      </c>
      <c r="K787" t="s">
        <v>3620</v>
      </c>
      <c r="L787" t="s">
        <v>110</v>
      </c>
      <c r="M787" t="s">
        <v>3621</v>
      </c>
      <c r="O787" t="s">
        <v>3623</v>
      </c>
      <c r="P787" t="s">
        <v>9482</v>
      </c>
      <c r="R787" t="str">
        <f t="shared" si="24"/>
        <v>高密</v>
      </c>
      <c r="S787" t="str">
        <f t="shared" si="25"/>
        <v>0704</v>
      </c>
    </row>
    <row r="788" spans="1:19">
      <c r="A788" t="s">
        <v>9483</v>
      </c>
      <c r="B788" t="s">
        <v>9484</v>
      </c>
      <c r="C788" t="s">
        <v>46</v>
      </c>
      <c r="D788" t="s">
        <v>9485</v>
      </c>
      <c r="E788" t="s">
        <v>9486</v>
      </c>
      <c r="F788" t="s">
        <v>9487</v>
      </c>
      <c r="G788" t="s">
        <v>9488</v>
      </c>
      <c r="H788" t="s">
        <v>9489</v>
      </c>
      <c r="I788" t="s">
        <v>2350</v>
      </c>
      <c r="J788" t="s">
        <v>2741</v>
      </c>
      <c r="K788" t="s">
        <v>2742</v>
      </c>
      <c r="L788" t="s">
        <v>137</v>
      </c>
      <c r="M788" t="s">
        <v>2395</v>
      </c>
      <c r="N788" t="s">
        <v>2674</v>
      </c>
      <c r="O788" t="s">
        <v>2744</v>
      </c>
      <c r="P788" t="s">
        <v>9490</v>
      </c>
      <c r="R788" t="str">
        <f t="shared" si="24"/>
        <v>青州</v>
      </c>
      <c r="S788" t="str">
        <f t="shared" si="25"/>
        <v>0704</v>
      </c>
    </row>
    <row r="789" spans="1:19">
      <c r="A789" t="s">
        <v>9491</v>
      </c>
      <c r="B789" t="s">
        <v>9492</v>
      </c>
      <c r="C789" t="s">
        <v>46</v>
      </c>
      <c r="D789" t="s">
        <v>9493</v>
      </c>
      <c r="E789" t="s">
        <v>9494</v>
      </c>
      <c r="F789" t="s">
        <v>9495</v>
      </c>
      <c r="G789" t="s">
        <v>9496</v>
      </c>
      <c r="H789" t="s">
        <v>9497</v>
      </c>
      <c r="I789" t="s">
        <v>2350</v>
      </c>
      <c r="J789" t="s">
        <v>3200</v>
      </c>
      <c r="K789" t="s">
        <v>3201</v>
      </c>
      <c r="L789" t="s">
        <v>76</v>
      </c>
      <c r="M789" t="s">
        <v>2528</v>
      </c>
      <c r="N789" t="s">
        <v>2421</v>
      </c>
      <c r="O789" t="s">
        <v>3202</v>
      </c>
      <c r="P789" t="s">
        <v>9498</v>
      </c>
      <c r="R789" t="str">
        <f t="shared" si="24"/>
        <v>奎文</v>
      </c>
      <c r="S789" t="str">
        <f t="shared" si="25"/>
        <v>0704</v>
      </c>
    </row>
    <row r="790" spans="1:19">
      <c r="A790" t="s">
        <v>9499</v>
      </c>
      <c r="B790" t="s">
        <v>9500</v>
      </c>
      <c r="C790" t="s">
        <v>46</v>
      </c>
      <c r="D790" t="s">
        <v>9501</v>
      </c>
      <c r="E790" t="s">
        <v>9502</v>
      </c>
      <c r="F790" t="s">
        <v>9503</v>
      </c>
      <c r="G790" t="s">
        <v>9504</v>
      </c>
      <c r="H790" t="s">
        <v>9505</v>
      </c>
      <c r="I790" t="s">
        <v>2336</v>
      </c>
      <c r="J790" t="s">
        <v>9436</v>
      </c>
      <c r="K790" t="s">
        <v>9437</v>
      </c>
      <c r="L790" t="s">
        <v>110</v>
      </c>
      <c r="M790" t="s">
        <v>2381</v>
      </c>
      <c r="N790" t="s">
        <v>2859</v>
      </c>
      <c r="O790" t="s">
        <v>9438</v>
      </c>
      <c r="P790" t="s">
        <v>9506</v>
      </c>
      <c r="R790" t="str">
        <f t="shared" si="24"/>
        <v>高密</v>
      </c>
      <c r="S790" t="str">
        <f t="shared" si="25"/>
        <v>0704</v>
      </c>
    </row>
    <row r="791" spans="1:19">
      <c r="A791" t="s">
        <v>9507</v>
      </c>
      <c r="B791" t="s">
        <v>9508</v>
      </c>
      <c r="C791" t="s">
        <v>46</v>
      </c>
      <c r="D791" t="s">
        <v>9509</v>
      </c>
      <c r="E791" t="s">
        <v>8946</v>
      </c>
      <c r="F791" t="s">
        <v>9510</v>
      </c>
      <c r="G791" t="s">
        <v>9511</v>
      </c>
      <c r="H791" t="s">
        <v>9512</v>
      </c>
      <c r="I791" t="s">
        <v>2378</v>
      </c>
      <c r="J791" t="s">
        <v>3530</v>
      </c>
      <c r="K791" t="s">
        <v>3531</v>
      </c>
      <c r="L791" t="s">
        <v>146</v>
      </c>
      <c r="M791" t="s">
        <v>3532</v>
      </c>
      <c r="N791" t="s">
        <v>2421</v>
      </c>
      <c r="O791" t="s">
        <v>3533</v>
      </c>
      <c r="P791" t="s">
        <v>9513</v>
      </c>
      <c r="Q791" t="s">
        <v>9514</v>
      </c>
      <c r="R791" t="str">
        <f t="shared" si="24"/>
        <v>临朐</v>
      </c>
      <c r="S791" t="str">
        <f t="shared" si="25"/>
        <v>0704</v>
      </c>
    </row>
    <row r="792" spans="1:19">
      <c r="A792" t="s">
        <v>9515</v>
      </c>
      <c r="B792" t="s">
        <v>9516</v>
      </c>
      <c r="C792" t="s">
        <v>46</v>
      </c>
      <c r="D792" t="s">
        <v>9517</v>
      </c>
      <c r="E792" t="s">
        <v>9518</v>
      </c>
      <c r="F792" t="s">
        <v>9519</v>
      </c>
      <c r="G792" t="s">
        <v>9520</v>
      </c>
      <c r="H792" t="s">
        <v>9521</v>
      </c>
      <c r="I792" t="s">
        <v>2336</v>
      </c>
      <c r="J792" t="s">
        <v>5254</v>
      </c>
      <c r="K792" t="s">
        <v>5255</v>
      </c>
      <c r="L792" t="s">
        <v>101</v>
      </c>
      <c r="M792" t="s">
        <v>2982</v>
      </c>
      <c r="O792" t="s">
        <v>5256</v>
      </c>
      <c r="P792" t="s">
        <v>9522</v>
      </c>
      <c r="R792" t="str">
        <f t="shared" si="24"/>
        <v>潍城</v>
      </c>
      <c r="S792" t="str">
        <f t="shared" si="25"/>
        <v>0704</v>
      </c>
    </row>
    <row r="793" spans="1:19">
      <c r="A793" t="s">
        <v>9523</v>
      </c>
      <c r="B793" t="s">
        <v>9524</v>
      </c>
      <c r="C793" t="s">
        <v>46</v>
      </c>
      <c r="D793" t="s">
        <v>9525</v>
      </c>
      <c r="E793" t="s">
        <v>9526</v>
      </c>
      <c r="F793" t="s">
        <v>9527</v>
      </c>
      <c r="G793" t="s">
        <v>9528</v>
      </c>
      <c r="H793" t="s">
        <v>9529</v>
      </c>
      <c r="I793" t="s">
        <v>2364</v>
      </c>
      <c r="J793" t="s">
        <v>6547</v>
      </c>
      <c r="K793" t="s">
        <v>6548</v>
      </c>
      <c r="L793" t="s">
        <v>110</v>
      </c>
      <c r="M793" t="s">
        <v>2381</v>
      </c>
      <c r="N793" t="s">
        <v>2816</v>
      </c>
      <c r="O793" t="s">
        <v>6549</v>
      </c>
      <c r="P793" t="s">
        <v>9530</v>
      </c>
      <c r="R793" t="str">
        <f t="shared" si="24"/>
        <v>高密</v>
      </c>
      <c r="S793" t="str">
        <f t="shared" si="25"/>
        <v>0704</v>
      </c>
    </row>
    <row r="794" spans="1:19">
      <c r="A794" t="s">
        <v>9531</v>
      </c>
      <c r="B794" t="s">
        <v>9532</v>
      </c>
      <c r="C794" t="s">
        <v>46</v>
      </c>
      <c r="D794" t="s">
        <v>9533</v>
      </c>
      <c r="E794" t="s">
        <v>8261</v>
      </c>
      <c r="F794" t="s">
        <v>9534</v>
      </c>
      <c r="G794" t="s">
        <v>9535</v>
      </c>
      <c r="H794" t="s">
        <v>9536</v>
      </c>
      <c r="I794" t="s">
        <v>2364</v>
      </c>
      <c r="J794" t="s">
        <v>8179</v>
      </c>
      <c r="K794" t="s">
        <v>8180</v>
      </c>
      <c r="L794" t="s">
        <v>47</v>
      </c>
      <c r="M794" t="s">
        <v>3159</v>
      </c>
      <c r="N794" t="s">
        <v>2480</v>
      </c>
      <c r="O794" t="s">
        <v>8181</v>
      </c>
      <c r="P794" t="s">
        <v>9537</v>
      </c>
      <c r="Q794" t="s">
        <v>9538</v>
      </c>
      <c r="R794" t="str">
        <f t="shared" si="24"/>
        <v>诸城</v>
      </c>
      <c r="S794" t="str">
        <f t="shared" si="25"/>
        <v>0704</v>
      </c>
    </row>
    <row r="795" spans="1:19">
      <c r="A795" t="s">
        <v>9539</v>
      </c>
      <c r="B795" t="s">
        <v>9540</v>
      </c>
      <c r="C795" t="s">
        <v>46</v>
      </c>
      <c r="D795" t="s">
        <v>9541</v>
      </c>
      <c r="E795" t="s">
        <v>8241</v>
      </c>
      <c r="F795" t="s">
        <v>9542</v>
      </c>
      <c r="G795" t="s">
        <v>9543</v>
      </c>
      <c r="H795" t="s">
        <v>9544</v>
      </c>
      <c r="I795" t="s">
        <v>2336</v>
      </c>
      <c r="J795" t="s">
        <v>6332</v>
      </c>
      <c r="K795" t="s">
        <v>6333</v>
      </c>
      <c r="L795" t="s">
        <v>187</v>
      </c>
      <c r="M795" t="s">
        <v>3510</v>
      </c>
      <c r="N795" t="s">
        <v>2354</v>
      </c>
      <c r="O795" t="s">
        <v>6334</v>
      </c>
      <c r="P795" t="s">
        <v>9545</v>
      </c>
      <c r="Q795" t="s">
        <v>9546</v>
      </c>
      <c r="R795" t="str">
        <f t="shared" si="24"/>
        <v>坊子</v>
      </c>
      <c r="S795" t="str">
        <f t="shared" si="25"/>
        <v>0704</v>
      </c>
    </row>
    <row r="796" spans="1:19">
      <c r="A796" t="s">
        <v>9547</v>
      </c>
      <c r="B796" t="s">
        <v>9548</v>
      </c>
      <c r="C796" t="s">
        <v>46</v>
      </c>
      <c r="D796" t="s">
        <v>9549</v>
      </c>
      <c r="E796" t="s">
        <v>8075</v>
      </c>
      <c r="F796" t="s">
        <v>9550</v>
      </c>
      <c r="G796" t="s">
        <v>9551</v>
      </c>
      <c r="H796" t="s">
        <v>9552</v>
      </c>
      <c r="I796" t="s">
        <v>2392</v>
      </c>
      <c r="J796" t="s">
        <v>9553</v>
      </c>
      <c r="K796" t="s">
        <v>9554</v>
      </c>
      <c r="L796" t="s">
        <v>676</v>
      </c>
      <c r="M796" t="s">
        <v>9555</v>
      </c>
      <c r="N796" t="s">
        <v>3252</v>
      </c>
      <c r="O796" t="s">
        <v>9556</v>
      </c>
      <c r="P796" t="s">
        <v>9557</v>
      </c>
      <c r="Q796" t="s">
        <v>9558</v>
      </c>
      <c r="R796" t="str">
        <f t="shared" si="24"/>
        <v>昌乐</v>
      </c>
      <c r="S796" t="str">
        <f t="shared" si="25"/>
        <v>0704</v>
      </c>
    </row>
    <row r="797" spans="1:19">
      <c r="A797" t="s">
        <v>172</v>
      </c>
      <c r="B797" t="s">
        <v>9559</v>
      </c>
      <c r="C797" t="s">
        <v>46</v>
      </c>
      <c r="D797" t="s">
        <v>9560</v>
      </c>
      <c r="E797" t="s">
        <v>2499</v>
      </c>
      <c r="F797" t="s">
        <v>9561</v>
      </c>
      <c r="G797" t="s">
        <v>170</v>
      </c>
      <c r="H797" t="s">
        <v>9562</v>
      </c>
      <c r="I797" t="s">
        <v>2503</v>
      </c>
      <c r="J797" t="s">
        <v>6414</v>
      </c>
      <c r="K797" t="s">
        <v>6415</v>
      </c>
      <c r="L797" t="s">
        <v>137</v>
      </c>
      <c r="M797" t="s">
        <v>2339</v>
      </c>
      <c r="N797" t="s">
        <v>2674</v>
      </c>
      <c r="O797" t="s">
        <v>6416</v>
      </c>
      <c r="P797" t="s">
        <v>9563</v>
      </c>
      <c r="Q797" t="s">
        <v>9564</v>
      </c>
      <c r="R797" t="str">
        <f t="shared" si="24"/>
        <v>青州</v>
      </c>
      <c r="S797" t="str">
        <f t="shared" si="25"/>
        <v>0704</v>
      </c>
    </row>
    <row r="798" spans="1:19">
      <c r="A798" t="s">
        <v>9565</v>
      </c>
      <c r="B798" t="s">
        <v>9566</v>
      </c>
      <c r="C798" t="s">
        <v>46</v>
      </c>
      <c r="D798" t="s">
        <v>9567</v>
      </c>
      <c r="E798" t="s">
        <v>2499</v>
      </c>
      <c r="F798" t="s">
        <v>9568</v>
      </c>
      <c r="G798" t="s">
        <v>9569</v>
      </c>
      <c r="H798" t="s">
        <v>9570</v>
      </c>
      <c r="I798" t="s">
        <v>2392</v>
      </c>
      <c r="J798" t="s">
        <v>2869</v>
      </c>
      <c r="K798" t="s">
        <v>2870</v>
      </c>
      <c r="L798" t="s">
        <v>67</v>
      </c>
      <c r="M798" t="s">
        <v>2871</v>
      </c>
      <c r="N798" t="s">
        <v>2421</v>
      </c>
      <c r="O798" t="s">
        <v>2873</v>
      </c>
      <c r="P798" t="s">
        <v>9571</v>
      </c>
      <c r="R798" t="str">
        <f t="shared" si="24"/>
        <v>昌邑</v>
      </c>
      <c r="S798" t="str">
        <f t="shared" si="25"/>
        <v>0704</v>
      </c>
    </row>
    <row r="799" spans="1:19">
      <c r="A799" t="s">
        <v>9572</v>
      </c>
      <c r="B799" t="s">
        <v>9573</v>
      </c>
      <c r="C799" t="s">
        <v>46</v>
      </c>
      <c r="D799" t="s">
        <v>9574</v>
      </c>
      <c r="E799" t="s">
        <v>8075</v>
      </c>
      <c r="F799" t="s">
        <v>9575</v>
      </c>
      <c r="G799" t="s">
        <v>9576</v>
      </c>
      <c r="H799" t="s">
        <v>9577</v>
      </c>
      <c r="I799" t="s">
        <v>7789</v>
      </c>
      <c r="J799" t="s">
        <v>4400</v>
      </c>
      <c r="K799" t="s">
        <v>4401</v>
      </c>
      <c r="L799" t="s">
        <v>76</v>
      </c>
      <c r="M799" t="s">
        <v>2827</v>
      </c>
      <c r="N799" t="s">
        <v>2721</v>
      </c>
      <c r="O799" t="s">
        <v>4402</v>
      </c>
      <c r="P799" t="s">
        <v>9578</v>
      </c>
      <c r="Q799" t="s">
        <v>9579</v>
      </c>
      <c r="R799" t="str">
        <f t="shared" si="24"/>
        <v>奎文</v>
      </c>
      <c r="S799" t="str">
        <f t="shared" si="25"/>
        <v>0704</v>
      </c>
    </row>
    <row r="800" spans="1:19">
      <c r="A800" t="s">
        <v>9580</v>
      </c>
      <c r="B800" t="s">
        <v>9581</v>
      </c>
      <c r="C800" t="s">
        <v>46</v>
      </c>
      <c r="D800" t="s">
        <v>9582</v>
      </c>
      <c r="E800" t="s">
        <v>8075</v>
      </c>
      <c r="F800" t="s">
        <v>9583</v>
      </c>
      <c r="G800" t="s">
        <v>9584</v>
      </c>
      <c r="H800" t="s">
        <v>9585</v>
      </c>
      <c r="I800" t="s">
        <v>2503</v>
      </c>
      <c r="J800" t="s">
        <v>4264</v>
      </c>
      <c r="K800" t="s">
        <v>4265</v>
      </c>
      <c r="L800" t="s">
        <v>47</v>
      </c>
      <c r="M800" t="s">
        <v>4266</v>
      </c>
      <c r="N800" t="s">
        <v>4525</v>
      </c>
      <c r="O800" t="s">
        <v>4267</v>
      </c>
      <c r="P800" t="s">
        <v>9586</v>
      </c>
      <c r="R800" t="str">
        <f t="shared" si="24"/>
        <v>诸城</v>
      </c>
      <c r="S800" t="str">
        <f t="shared" si="25"/>
        <v>0704</v>
      </c>
    </row>
    <row r="801" spans="1:19">
      <c r="A801" t="s">
        <v>9587</v>
      </c>
      <c r="B801" t="s">
        <v>9588</v>
      </c>
      <c r="C801" t="s">
        <v>46</v>
      </c>
      <c r="D801" t="s">
        <v>9589</v>
      </c>
      <c r="E801" t="s">
        <v>2499</v>
      </c>
      <c r="F801" t="s">
        <v>9590</v>
      </c>
      <c r="G801" t="s">
        <v>9591</v>
      </c>
      <c r="H801" t="s">
        <v>9592</v>
      </c>
      <c r="I801" t="s">
        <v>2392</v>
      </c>
      <c r="J801" t="s">
        <v>2888</v>
      </c>
      <c r="K801" t="s">
        <v>2889</v>
      </c>
      <c r="L801" t="s">
        <v>128</v>
      </c>
      <c r="M801" t="s">
        <v>2890</v>
      </c>
      <c r="N801" t="s">
        <v>2354</v>
      </c>
      <c r="O801" t="s">
        <v>2891</v>
      </c>
      <c r="P801" t="s">
        <v>9593</v>
      </c>
      <c r="Q801" t="s">
        <v>9594</v>
      </c>
      <c r="R801" t="str">
        <f t="shared" si="24"/>
        <v>寿光</v>
      </c>
      <c r="S801" t="str">
        <f t="shared" si="25"/>
        <v>0704</v>
      </c>
    </row>
    <row r="802" spans="1:19">
      <c r="A802" t="s">
        <v>9595</v>
      </c>
      <c r="B802" t="s">
        <v>9596</v>
      </c>
      <c r="C802" t="s">
        <v>46</v>
      </c>
      <c r="D802" t="s">
        <v>9597</v>
      </c>
      <c r="E802" t="s">
        <v>8241</v>
      </c>
      <c r="F802" t="s">
        <v>9598</v>
      </c>
      <c r="G802" t="s">
        <v>9599</v>
      </c>
      <c r="H802" t="s">
        <v>9600</v>
      </c>
      <c r="I802" t="s">
        <v>2336</v>
      </c>
      <c r="J802" t="s">
        <v>9381</v>
      </c>
      <c r="K802" t="s">
        <v>9382</v>
      </c>
      <c r="L802" t="s">
        <v>76</v>
      </c>
      <c r="M802" t="s">
        <v>2408</v>
      </c>
      <c r="N802" t="s">
        <v>2354</v>
      </c>
      <c r="O802" t="s">
        <v>9383</v>
      </c>
      <c r="P802" t="s">
        <v>9601</v>
      </c>
      <c r="Q802" t="s">
        <v>9602</v>
      </c>
      <c r="R802" t="str">
        <f t="shared" si="24"/>
        <v>奎文</v>
      </c>
      <c r="S802" t="str">
        <f t="shared" si="25"/>
        <v>0704</v>
      </c>
    </row>
    <row r="803" spans="1:19">
      <c r="A803" t="s">
        <v>9603</v>
      </c>
      <c r="B803" t="s">
        <v>9604</v>
      </c>
      <c r="C803" t="s">
        <v>46</v>
      </c>
      <c r="D803" t="s">
        <v>9605</v>
      </c>
      <c r="E803" t="s">
        <v>8261</v>
      </c>
      <c r="F803" t="s">
        <v>9606</v>
      </c>
      <c r="G803" t="s">
        <v>9607</v>
      </c>
      <c r="H803" t="s">
        <v>9608</v>
      </c>
      <c r="I803" t="s">
        <v>2451</v>
      </c>
      <c r="J803" t="s">
        <v>4177</v>
      </c>
      <c r="K803" t="s">
        <v>4178</v>
      </c>
      <c r="L803" t="s">
        <v>76</v>
      </c>
      <c r="M803" t="s">
        <v>2516</v>
      </c>
      <c r="N803" t="s">
        <v>2816</v>
      </c>
      <c r="O803" t="s">
        <v>4179</v>
      </c>
      <c r="P803" t="s">
        <v>9609</v>
      </c>
      <c r="Q803" t="s">
        <v>9610</v>
      </c>
      <c r="R803" t="str">
        <f t="shared" si="24"/>
        <v>奎文</v>
      </c>
      <c r="S803" t="str">
        <f t="shared" si="25"/>
        <v>0704</v>
      </c>
    </row>
    <row r="804" spans="1:19">
      <c r="A804" t="s">
        <v>9611</v>
      </c>
      <c r="B804" t="s">
        <v>9612</v>
      </c>
      <c r="C804" t="s">
        <v>46</v>
      </c>
      <c r="D804" t="s">
        <v>9613</v>
      </c>
      <c r="E804" t="s">
        <v>2499</v>
      </c>
      <c r="F804" t="s">
        <v>8354</v>
      </c>
      <c r="G804" t="s">
        <v>8355</v>
      </c>
      <c r="H804" t="s">
        <v>9614</v>
      </c>
      <c r="I804" t="s">
        <v>2645</v>
      </c>
      <c r="J804" t="s">
        <v>5186</v>
      </c>
      <c r="K804" t="s">
        <v>5187</v>
      </c>
      <c r="L804" t="s">
        <v>146</v>
      </c>
      <c r="M804" t="s">
        <v>5188</v>
      </c>
      <c r="N804" t="s">
        <v>3017</v>
      </c>
      <c r="O804" t="s">
        <v>5189</v>
      </c>
      <c r="P804" t="s">
        <v>9615</v>
      </c>
      <c r="Q804" t="s">
        <v>8358</v>
      </c>
      <c r="R804" t="str">
        <f t="shared" si="24"/>
        <v>临朐</v>
      </c>
      <c r="S804" t="str">
        <f t="shared" si="25"/>
        <v>0704</v>
      </c>
    </row>
    <row r="805" spans="1:19">
      <c r="A805" t="s">
        <v>9616</v>
      </c>
      <c r="B805" t="s">
        <v>9617</v>
      </c>
      <c r="C805" t="s">
        <v>46</v>
      </c>
      <c r="D805" t="s">
        <v>9618</v>
      </c>
      <c r="E805" t="s">
        <v>8075</v>
      </c>
      <c r="F805" t="s">
        <v>9619</v>
      </c>
      <c r="G805" t="s">
        <v>9620</v>
      </c>
      <c r="H805" t="s">
        <v>9621</v>
      </c>
      <c r="I805" t="s">
        <v>2645</v>
      </c>
      <c r="J805" t="s">
        <v>6913</v>
      </c>
      <c r="K805" t="s">
        <v>6914</v>
      </c>
      <c r="L805" t="s">
        <v>101</v>
      </c>
      <c r="M805" t="s">
        <v>4459</v>
      </c>
      <c r="N805" t="s">
        <v>2421</v>
      </c>
      <c r="O805" t="s">
        <v>6915</v>
      </c>
      <c r="P805" t="s">
        <v>9622</v>
      </c>
      <c r="R805" t="str">
        <f t="shared" si="24"/>
        <v>潍城</v>
      </c>
      <c r="S805" t="str">
        <f t="shared" si="25"/>
        <v>0704</v>
      </c>
    </row>
    <row r="806" spans="1:19">
      <c r="A806" t="s">
        <v>9623</v>
      </c>
      <c r="B806" t="s">
        <v>9624</v>
      </c>
      <c r="C806" t="s">
        <v>46</v>
      </c>
      <c r="D806" t="s">
        <v>9625</v>
      </c>
      <c r="E806" t="s">
        <v>8075</v>
      </c>
      <c r="F806" t="s">
        <v>9626</v>
      </c>
      <c r="G806" t="s">
        <v>9627</v>
      </c>
      <c r="H806" t="s">
        <v>9628</v>
      </c>
      <c r="I806" t="s">
        <v>2364</v>
      </c>
      <c r="J806" t="s">
        <v>2741</v>
      </c>
      <c r="K806" t="s">
        <v>2742</v>
      </c>
      <c r="L806" t="s">
        <v>137</v>
      </c>
      <c r="M806" t="s">
        <v>2395</v>
      </c>
      <c r="N806" t="s">
        <v>2480</v>
      </c>
      <c r="O806" t="s">
        <v>2744</v>
      </c>
      <c r="P806" t="s">
        <v>9629</v>
      </c>
      <c r="R806" t="str">
        <f t="shared" si="24"/>
        <v>青州</v>
      </c>
      <c r="S806" t="str">
        <f t="shared" si="25"/>
        <v>0704</v>
      </c>
    </row>
    <row r="807" spans="1:19">
      <c r="A807" t="s">
        <v>9630</v>
      </c>
      <c r="B807" t="s">
        <v>9631</v>
      </c>
      <c r="C807" t="s">
        <v>46</v>
      </c>
      <c r="D807" t="s">
        <v>9632</v>
      </c>
      <c r="E807" t="s">
        <v>9633</v>
      </c>
      <c r="F807" t="s">
        <v>9634</v>
      </c>
      <c r="G807" t="s">
        <v>9635</v>
      </c>
      <c r="H807" t="s">
        <v>9636</v>
      </c>
      <c r="I807" t="s">
        <v>3969</v>
      </c>
      <c r="J807" t="s">
        <v>9637</v>
      </c>
      <c r="K807" t="s">
        <v>9638</v>
      </c>
      <c r="L807" t="s">
        <v>137</v>
      </c>
      <c r="M807" t="s">
        <v>2395</v>
      </c>
      <c r="N807" t="s">
        <v>3122</v>
      </c>
      <c r="O807" t="s">
        <v>9639</v>
      </c>
      <c r="P807" t="s">
        <v>9640</v>
      </c>
      <c r="Q807" t="s">
        <v>9641</v>
      </c>
      <c r="R807" t="str">
        <f t="shared" si="24"/>
        <v>青州</v>
      </c>
      <c r="S807" t="str">
        <f t="shared" si="25"/>
        <v>0704</v>
      </c>
    </row>
    <row r="808" spans="1:19">
      <c r="A808" t="s">
        <v>9642</v>
      </c>
      <c r="B808" t="s">
        <v>9643</v>
      </c>
      <c r="C808" t="s">
        <v>46</v>
      </c>
      <c r="D808" t="s">
        <v>9644</v>
      </c>
      <c r="E808" t="s">
        <v>8261</v>
      </c>
      <c r="F808" t="s">
        <v>9645</v>
      </c>
      <c r="G808" t="s">
        <v>9646</v>
      </c>
      <c r="H808" t="s">
        <v>9647</v>
      </c>
      <c r="I808" t="s">
        <v>2465</v>
      </c>
      <c r="J808" t="s">
        <v>2793</v>
      </c>
      <c r="K808" t="s">
        <v>2794</v>
      </c>
      <c r="L808" t="s">
        <v>57</v>
      </c>
      <c r="M808" t="s">
        <v>2367</v>
      </c>
      <c r="N808" t="s">
        <v>3017</v>
      </c>
      <c r="O808" t="s">
        <v>2795</v>
      </c>
      <c r="P808" t="s">
        <v>9648</v>
      </c>
      <c r="Q808" t="s">
        <v>9649</v>
      </c>
      <c r="R808" t="str">
        <f t="shared" si="24"/>
        <v>安丘</v>
      </c>
      <c r="S808" t="str">
        <f t="shared" si="25"/>
        <v>0704</v>
      </c>
    </row>
    <row r="809" spans="1:19">
      <c r="A809" t="s">
        <v>9650</v>
      </c>
      <c r="B809" t="s">
        <v>9651</v>
      </c>
      <c r="C809" t="s">
        <v>46</v>
      </c>
      <c r="D809" t="s">
        <v>9652</v>
      </c>
      <c r="E809" t="s">
        <v>8075</v>
      </c>
      <c r="F809" t="s">
        <v>9653</v>
      </c>
      <c r="G809" t="s">
        <v>9654</v>
      </c>
      <c r="H809" t="s">
        <v>9655</v>
      </c>
      <c r="I809" t="s">
        <v>5922</v>
      </c>
      <c r="J809" t="s">
        <v>9656</v>
      </c>
      <c r="K809" t="s">
        <v>9657</v>
      </c>
      <c r="L809" t="s">
        <v>119</v>
      </c>
      <c r="M809" t="s">
        <v>2601</v>
      </c>
      <c r="N809" t="s">
        <v>2368</v>
      </c>
      <c r="O809" t="s">
        <v>9658</v>
      </c>
      <c r="P809" t="s">
        <v>9659</v>
      </c>
      <c r="Q809" t="s">
        <v>9660</v>
      </c>
      <c r="R809" t="str">
        <f t="shared" si="24"/>
        <v>寒亭</v>
      </c>
      <c r="S809" t="str">
        <f t="shared" si="25"/>
        <v>0704</v>
      </c>
    </row>
    <row r="810" spans="1:19">
      <c r="A810" t="s">
        <v>9661</v>
      </c>
      <c r="B810" t="s">
        <v>9662</v>
      </c>
      <c r="C810" t="s">
        <v>46</v>
      </c>
      <c r="D810" t="s">
        <v>9663</v>
      </c>
      <c r="E810" t="s">
        <v>8075</v>
      </c>
      <c r="F810" t="s">
        <v>9664</v>
      </c>
      <c r="G810" t="s">
        <v>9665</v>
      </c>
      <c r="H810" t="s">
        <v>9666</v>
      </c>
      <c r="I810" t="s">
        <v>3376</v>
      </c>
      <c r="J810" t="s">
        <v>3285</v>
      </c>
      <c r="K810" t="s">
        <v>3286</v>
      </c>
      <c r="L810" t="s">
        <v>76</v>
      </c>
      <c r="M810" t="s">
        <v>2528</v>
      </c>
      <c r="N810" t="s">
        <v>2674</v>
      </c>
      <c r="O810" t="s">
        <v>3287</v>
      </c>
      <c r="P810" t="s">
        <v>9667</v>
      </c>
      <c r="R810" t="str">
        <f t="shared" si="24"/>
        <v>奎文</v>
      </c>
      <c r="S810" t="str">
        <f t="shared" si="25"/>
        <v>0704</v>
      </c>
    </row>
    <row r="811" spans="1:19">
      <c r="A811" t="s">
        <v>9668</v>
      </c>
      <c r="B811" t="s">
        <v>9669</v>
      </c>
      <c r="C811" t="s">
        <v>46</v>
      </c>
      <c r="D811" t="s">
        <v>9670</v>
      </c>
      <c r="E811" t="s">
        <v>8193</v>
      </c>
      <c r="F811" t="s">
        <v>9671</v>
      </c>
      <c r="G811" t="s">
        <v>9672</v>
      </c>
      <c r="H811" t="s">
        <v>9673</v>
      </c>
      <c r="I811" t="s">
        <v>2598</v>
      </c>
      <c r="J811" t="s">
        <v>9674</v>
      </c>
      <c r="K811" t="s">
        <v>9675</v>
      </c>
      <c r="L811" t="s">
        <v>187</v>
      </c>
      <c r="M811" t="s">
        <v>3773</v>
      </c>
      <c r="N811" t="s">
        <v>3122</v>
      </c>
      <c r="O811" t="s">
        <v>9676</v>
      </c>
      <c r="P811" t="s">
        <v>9677</v>
      </c>
      <c r="R811" t="str">
        <f t="shared" si="24"/>
        <v>坊子</v>
      </c>
      <c r="S811" t="str">
        <f t="shared" si="25"/>
        <v>0704</v>
      </c>
    </row>
    <row r="812" spans="1:19">
      <c r="A812" t="s">
        <v>9678</v>
      </c>
      <c r="B812" t="s">
        <v>9679</v>
      </c>
      <c r="C812" t="s">
        <v>46</v>
      </c>
      <c r="D812" t="s">
        <v>9680</v>
      </c>
      <c r="E812" t="s">
        <v>8075</v>
      </c>
      <c r="F812" t="s">
        <v>9681</v>
      </c>
      <c r="G812" t="s">
        <v>9682</v>
      </c>
      <c r="H812" t="s">
        <v>9683</v>
      </c>
      <c r="I812" t="s">
        <v>2350</v>
      </c>
      <c r="J812" t="s">
        <v>3285</v>
      </c>
      <c r="K812" t="s">
        <v>3286</v>
      </c>
      <c r="L812" t="s">
        <v>76</v>
      </c>
      <c r="M812" t="s">
        <v>2528</v>
      </c>
      <c r="N812" t="s">
        <v>2674</v>
      </c>
      <c r="O812" t="s">
        <v>3287</v>
      </c>
      <c r="P812" t="s">
        <v>9585</v>
      </c>
      <c r="R812" t="str">
        <f t="shared" si="24"/>
        <v>奎文</v>
      </c>
      <c r="S812" t="str">
        <f t="shared" si="25"/>
        <v>0704</v>
      </c>
    </row>
    <row r="813" spans="1:19">
      <c r="A813" t="s">
        <v>9684</v>
      </c>
      <c r="B813" t="s">
        <v>9685</v>
      </c>
      <c r="C813" t="s">
        <v>46</v>
      </c>
      <c r="D813" t="s">
        <v>9686</v>
      </c>
      <c r="E813" t="s">
        <v>8075</v>
      </c>
      <c r="F813" t="s">
        <v>9687</v>
      </c>
      <c r="G813" t="s">
        <v>9688</v>
      </c>
      <c r="H813" t="s">
        <v>9689</v>
      </c>
      <c r="I813" t="s">
        <v>5826</v>
      </c>
      <c r="J813" t="s">
        <v>6113</v>
      </c>
      <c r="K813" t="s">
        <v>6114</v>
      </c>
      <c r="L813" t="s">
        <v>57</v>
      </c>
      <c r="M813" t="s">
        <v>2353</v>
      </c>
      <c r="N813" t="s">
        <v>3522</v>
      </c>
      <c r="O813" t="s">
        <v>6115</v>
      </c>
      <c r="R813" t="str">
        <f t="shared" si="24"/>
        <v>安丘</v>
      </c>
      <c r="S813" t="str">
        <f t="shared" si="25"/>
        <v>0704</v>
      </c>
    </row>
    <row r="814" spans="1:19">
      <c r="A814" t="s">
        <v>9690</v>
      </c>
      <c r="B814" t="s">
        <v>9691</v>
      </c>
      <c r="C814" t="s">
        <v>46</v>
      </c>
      <c r="D814" t="s">
        <v>9692</v>
      </c>
      <c r="E814" t="s">
        <v>8193</v>
      </c>
      <c r="F814" t="s">
        <v>9693</v>
      </c>
      <c r="G814" t="s">
        <v>9694</v>
      </c>
      <c r="H814" t="s">
        <v>9695</v>
      </c>
      <c r="I814" t="s">
        <v>3904</v>
      </c>
      <c r="J814" t="s">
        <v>9696</v>
      </c>
      <c r="K814" t="s">
        <v>9697</v>
      </c>
      <c r="L814" t="s">
        <v>137</v>
      </c>
      <c r="M814" t="s">
        <v>5175</v>
      </c>
      <c r="N814" t="s">
        <v>4007</v>
      </c>
      <c r="O814" t="s">
        <v>9698</v>
      </c>
      <c r="P814" t="s">
        <v>9699</v>
      </c>
      <c r="R814" t="str">
        <f t="shared" si="24"/>
        <v>青州</v>
      </c>
      <c r="S814" t="str">
        <f t="shared" si="25"/>
        <v>0704</v>
      </c>
    </row>
    <row r="815" spans="1:19">
      <c r="A815" t="s">
        <v>9700</v>
      </c>
      <c r="B815" t="s">
        <v>9701</v>
      </c>
      <c r="C815" t="s">
        <v>46</v>
      </c>
      <c r="D815" t="s">
        <v>9702</v>
      </c>
      <c r="E815" t="s">
        <v>8241</v>
      </c>
      <c r="F815" t="s">
        <v>9703</v>
      </c>
      <c r="G815" t="s">
        <v>9704</v>
      </c>
      <c r="H815" t="s">
        <v>9705</v>
      </c>
      <c r="I815" t="s">
        <v>3904</v>
      </c>
      <c r="J815" t="s">
        <v>2490</v>
      </c>
      <c r="K815" t="s">
        <v>2491</v>
      </c>
      <c r="L815" t="s">
        <v>57</v>
      </c>
      <c r="M815" t="s">
        <v>2492</v>
      </c>
      <c r="N815" t="s">
        <v>4614</v>
      </c>
      <c r="O815" t="s">
        <v>2493</v>
      </c>
      <c r="P815" t="s">
        <v>9706</v>
      </c>
      <c r="Q815" t="s">
        <v>9707</v>
      </c>
      <c r="R815" t="str">
        <f t="shared" si="24"/>
        <v>安丘</v>
      </c>
      <c r="S815" t="str">
        <f t="shared" si="25"/>
        <v>0704</v>
      </c>
    </row>
    <row r="816" spans="1:19">
      <c r="A816" t="s">
        <v>9708</v>
      </c>
      <c r="B816" t="s">
        <v>9709</v>
      </c>
      <c r="C816" t="s">
        <v>46</v>
      </c>
      <c r="D816" t="s">
        <v>9710</v>
      </c>
      <c r="E816" t="s">
        <v>8241</v>
      </c>
      <c r="F816" t="s">
        <v>9711</v>
      </c>
      <c r="G816" t="s">
        <v>9712</v>
      </c>
      <c r="H816" t="s">
        <v>9713</v>
      </c>
      <c r="I816" t="s">
        <v>3917</v>
      </c>
      <c r="J816" t="s">
        <v>6296</v>
      </c>
      <c r="K816" t="s">
        <v>6297</v>
      </c>
      <c r="L816" t="s">
        <v>76</v>
      </c>
      <c r="M816" t="s">
        <v>4374</v>
      </c>
      <c r="N816" t="s">
        <v>2340</v>
      </c>
      <c r="O816" t="s">
        <v>6298</v>
      </c>
      <c r="P816" t="s">
        <v>9714</v>
      </c>
      <c r="Q816" t="s">
        <v>9715</v>
      </c>
      <c r="R816" t="str">
        <f t="shared" si="24"/>
        <v>奎文</v>
      </c>
      <c r="S816" t="str">
        <f t="shared" si="25"/>
        <v>0704</v>
      </c>
    </row>
    <row r="817" spans="1:19">
      <c r="A817" t="s">
        <v>213</v>
      </c>
      <c r="B817" t="s">
        <v>9716</v>
      </c>
      <c r="C817" t="s">
        <v>46</v>
      </c>
      <c r="D817" t="s">
        <v>9717</v>
      </c>
      <c r="E817" t="s">
        <v>8261</v>
      </c>
      <c r="F817" t="s">
        <v>9718</v>
      </c>
      <c r="G817" t="s">
        <v>211</v>
      </c>
      <c r="H817" t="s">
        <v>9719</v>
      </c>
      <c r="I817" t="s">
        <v>2465</v>
      </c>
      <c r="J817" t="s">
        <v>7387</v>
      </c>
      <c r="K817" t="s">
        <v>7388</v>
      </c>
      <c r="L817" t="s">
        <v>128</v>
      </c>
      <c r="M817" t="s">
        <v>5602</v>
      </c>
      <c r="N817" t="s">
        <v>2421</v>
      </c>
      <c r="O817" t="s">
        <v>7389</v>
      </c>
      <c r="P817" t="s">
        <v>9720</v>
      </c>
      <c r="R817" t="str">
        <f t="shared" si="24"/>
        <v>寿光</v>
      </c>
      <c r="S817" t="str">
        <f t="shared" si="25"/>
        <v>0704</v>
      </c>
    </row>
    <row r="818" spans="1:19">
      <c r="A818" t="s">
        <v>9721</v>
      </c>
      <c r="B818" t="s">
        <v>9722</v>
      </c>
      <c r="C818" t="s">
        <v>46</v>
      </c>
      <c r="D818" t="s">
        <v>9723</v>
      </c>
      <c r="E818" t="s">
        <v>8075</v>
      </c>
      <c r="F818" t="s">
        <v>9724</v>
      </c>
      <c r="G818" t="s">
        <v>9725</v>
      </c>
      <c r="H818" t="s">
        <v>9726</v>
      </c>
      <c r="I818" t="s">
        <v>2350</v>
      </c>
      <c r="J818" t="s">
        <v>7398</v>
      </c>
      <c r="K818" t="s">
        <v>7399</v>
      </c>
      <c r="L818" t="s">
        <v>110</v>
      </c>
      <c r="M818" t="s">
        <v>4059</v>
      </c>
      <c r="N818" t="s">
        <v>2674</v>
      </c>
      <c r="O818" t="s">
        <v>7400</v>
      </c>
      <c r="P818" t="s">
        <v>9727</v>
      </c>
      <c r="R818" t="str">
        <f t="shared" si="24"/>
        <v>高密</v>
      </c>
      <c r="S818" t="str">
        <f t="shared" si="25"/>
        <v>0704</v>
      </c>
    </row>
    <row r="819" spans="1:19">
      <c r="A819" t="s">
        <v>9728</v>
      </c>
      <c r="B819" t="s">
        <v>9729</v>
      </c>
      <c r="C819" t="s">
        <v>46</v>
      </c>
      <c r="D819" t="s">
        <v>9730</v>
      </c>
      <c r="E819" t="s">
        <v>8075</v>
      </c>
      <c r="F819" t="s">
        <v>9731</v>
      </c>
      <c r="G819" t="s">
        <v>9732</v>
      </c>
      <c r="H819" t="s">
        <v>9733</v>
      </c>
      <c r="I819" t="s">
        <v>5826</v>
      </c>
      <c r="J819" t="s">
        <v>6506</v>
      </c>
      <c r="K819" t="s">
        <v>6507</v>
      </c>
      <c r="L819" t="s">
        <v>76</v>
      </c>
      <c r="M819" t="s">
        <v>4374</v>
      </c>
      <c r="N819" t="s">
        <v>2368</v>
      </c>
      <c r="O819" t="s">
        <v>6508</v>
      </c>
      <c r="P819" t="s">
        <v>9734</v>
      </c>
      <c r="Q819" t="s">
        <v>9735</v>
      </c>
      <c r="R819" t="str">
        <f t="shared" si="24"/>
        <v>奎文</v>
      </c>
      <c r="S819" t="str">
        <f t="shared" si="25"/>
        <v>0704</v>
      </c>
    </row>
    <row r="820" spans="1:19">
      <c r="A820" t="s">
        <v>9736</v>
      </c>
      <c r="B820" t="s">
        <v>9737</v>
      </c>
      <c r="C820" t="s">
        <v>46</v>
      </c>
      <c r="D820" t="s">
        <v>9738</v>
      </c>
      <c r="E820" t="s">
        <v>8075</v>
      </c>
      <c r="F820" t="s">
        <v>9739</v>
      </c>
      <c r="G820" t="s">
        <v>9740</v>
      </c>
      <c r="H820" t="s">
        <v>9741</v>
      </c>
      <c r="I820" t="s">
        <v>2645</v>
      </c>
      <c r="J820" t="s">
        <v>3305</v>
      </c>
      <c r="K820" t="s">
        <v>3306</v>
      </c>
      <c r="L820" t="s">
        <v>47</v>
      </c>
      <c r="M820" t="s">
        <v>3159</v>
      </c>
      <c r="N820" t="s">
        <v>2480</v>
      </c>
      <c r="O820" t="s">
        <v>3308</v>
      </c>
      <c r="P820" t="s">
        <v>9742</v>
      </c>
      <c r="R820" t="str">
        <f t="shared" si="24"/>
        <v>诸城</v>
      </c>
      <c r="S820" t="str">
        <f t="shared" si="25"/>
        <v>0704</v>
      </c>
    </row>
    <row r="821" spans="1:19">
      <c r="A821" t="s">
        <v>9743</v>
      </c>
      <c r="B821" t="s">
        <v>9744</v>
      </c>
      <c r="C821" t="s">
        <v>46</v>
      </c>
      <c r="D821" t="s">
        <v>9745</v>
      </c>
      <c r="E821" t="s">
        <v>8241</v>
      </c>
      <c r="F821" t="s">
        <v>9746</v>
      </c>
      <c r="G821" t="s">
        <v>9747</v>
      </c>
      <c r="H821" t="s">
        <v>9748</v>
      </c>
      <c r="I821" t="s">
        <v>2336</v>
      </c>
      <c r="J821" t="s">
        <v>8079</v>
      </c>
      <c r="K821" t="s">
        <v>8080</v>
      </c>
      <c r="L821" t="s">
        <v>676</v>
      </c>
      <c r="M821" t="s">
        <v>2815</v>
      </c>
      <c r="N821" t="s">
        <v>3252</v>
      </c>
      <c r="O821" t="s">
        <v>8081</v>
      </c>
      <c r="P821" t="s">
        <v>9749</v>
      </c>
      <c r="R821" t="str">
        <f t="shared" si="24"/>
        <v>昌乐</v>
      </c>
      <c r="S821" t="str">
        <f t="shared" si="25"/>
        <v>0704</v>
      </c>
    </row>
    <row r="822" spans="1:19">
      <c r="A822" t="s">
        <v>9750</v>
      </c>
      <c r="B822" t="s">
        <v>9751</v>
      </c>
      <c r="C822" t="s">
        <v>46</v>
      </c>
      <c r="D822" t="s">
        <v>9752</v>
      </c>
      <c r="E822" t="s">
        <v>8403</v>
      </c>
      <c r="F822" t="s">
        <v>9753</v>
      </c>
      <c r="G822" t="s">
        <v>9754</v>
      </c>
      <c r="H822" t="s">
        <v>9755</v>
      </c>
      <c r="I822" t="s">
        <v>2645</v>
      </c>
      <c r="J822" t="s">
        <v>9756</v>
      </c>
      <c r="K822" t="s">
        <v>9757</v>
      </c>
      <c r="L822" t="s">
        <v>47</v>
      </c>
      <c r="M822" t="s">
        <v>2784</v>
      </c>
      <c r="N822" t="s">
        <v>2340</v>
      </c>
      <c r="O822" t="s">
        <v>9758</v>
      </c>
      <c r="P822" t="s">
        <v>9759</v>
      </c>
      <c r="R822" t="str">
        <f t="shared" si="24"/>
        <v>诸城</v>
      </c>
      <c r="S822" t="str">
        <f t="shared" si="25"/>
        <v>0704</v>
      </c>
    </row>
    <row r="823" spans="1:19">
      <c r="A823" t="s">
        <v>9760</v>
      </c>
      <c r="B823" t="s">
        <v>9761</v>
      </c>
      <c r="C823" t="s">
        <v>46</v>
      </c>
      <c r="D823" t="s">
        <v>9762</v>
      </c>
      <c r="E823" t="s">
        <v>8075</v>
      </c>
      <c r="F823" t="s">
        <v>9763</v>
      </c>
      <c r="G823" t="s">
        <v>9764</v>
      </c>
      <c r="H823" t="s">
        <v>9765</v>
      </c>
      <c r="I823" t="s">
        <v>2364</v>
      </c>
      <c r="J823" t="s">
        <v>2646</v>
      </c>
      <c r="K823" t="s">
        <v>2647</v>
      </c>
      <c r="L823" t="s">
        <v>128</v>
      </c>
      <c r="M823" t="s">
        <v>2648</v>
      </c>
      <c r="N823" t="s">
        <v>3907</v>
      </c>
      <c r="O823" t="s">
        <v>2650</v>
      </c>
      <c r="P823" t="s">
        <v>9766</v>
      </c>
      <c r="Q823" t="s">
        <v>9767</v>
      </c>
      <c r="R823" t="str">
        <f t="shared" si="24"/>
        <v>寿光</v>
      </c>
      <c r="S823" t="str">
        <f t="shared" si="25"/>
        <v>0704</v>
      </c>
    </row>
    <row r="824" spans="1:19">
      <c r="A824" t="s">
        <v>9768</v>
      </c>
      <c r="B824" t="s">
        <v>9769</v>
      </c>
      <c r="C824" t="s">
        <v>46</v>
      </c>
      <c r="D824" t="s">
        <v>9770</v>
      </c>
      <c r="E824" t="s">
        <v>8075</v>
      </c>
      <c r="F824" t="s">
        <v>9771</v>
      </c>
      <c r="G824" t="s">
        <v>9772</v>
      </c>
      <c r="H824" t="s">
        <v>9581</v>
      </c>
      <c r="I824" t="s">
        <v>2586</v>
      </c>
      <c r="J824" t="s">
        <v>8254</v>
      </c>
      <c r="K824" t="s">
        <v>8255</v>
      </c>
      <c r="L824" t="s">
        <v>110</v>
      </c>
      <c r="M824" t="s">
        <v>3098</v>
      </c>
      <c r="N824" t="s">
        <v>3339</v>
      </c>
      <c r="O824" t="s">
        <v>8256</v>
      </c>
      <c r="P824" t="s">
        <v>9773</v>
      </c>
      <c r="Q824" t="s">
        <v>9774</v>
      </c>
      <c r="R824" t="str">
        <f t="shared" si="24"/>
        <v>高密</v>
      </c>
      <c r="S824" t="str">
        <f t="shared" si="25"/>
        <v>0704</v>
      </c>
    </row>
    <row r="825" spans="1:19">
      <c r="A825" t="s">
        <v>9775</v>
      </c>
      <c r="B825" t="s">
        <v>8476</v>
      </c>
      <c r="C825" t="s">
        <v>46</v>
      </c>
      <c r="D825" t="s">
        <v>9776</v>
      </c>
      <c r="E825" t="s">
        <v>8241</v>
      </c>
      <c r="F825" t="s">
        <v>9777</v>
      </c>
      <c r="G825" t="s">
        <v>9778</v>
      </c>
      <c r="H825" t="s">
        <v>9600</v>
      </c>
      <c r="I825" t="s">
        <v>2336</v>
      </c>
      <c r="J825" t="s">
        <v>8079</v>
      </c>
      <c r="K825" t="s">
        <v>8080</v>
      </c>
      <c r="L825" t="s">
        <v>676</v>
      </c>
      <c r="M825" t="s">
        <v>2815</v>
      </c>
      <c r="N825" t="s">
        <v>3252</v>
      </c>
      <c r="O825" t="s">
        <v>8081</v>
      </c>
      <c r="P825" t="s">
        <v>9779</v>
      </c>
      <c r="Q825" t="s">
        <v>9780</v>
      </c>
      <c r="R825" t="str">
        <f t="shared" si="24"/>
        <v>昌乐</v>
      </c>
      <c r="S825" t="str">
        <f t="shared" si="25"/>
        <v>0704</v>
      </c>
    </row>
    <row r="826" spans="1:19">
      <c r="A826" t="s">
        <v>9781</v>
      </c>
      <c r="B826" t="s">
        <v>9782</v>
      </c>
      <c r="C826" t="s">
        <v>46</v>
      </c>
      <c r="D826" t="s">
        <v>9783</v>
      </c>
      <c r="E826" t="s">
        <v>8241</v>
      </c>
      <c r="F826" t="s">
        <v>9784</v>
      </c>
      <c r="G826" t="s">
        <v>9785</v>
      </c>
      <c r="H826" t="s">
        <v>9786</v>
      </c>
      <c r="I826" t="s">
        <v>3917</v>
      </c>
      <c r="J826" t="s">
        <v>9787</v>
      </c>
      <c r="K826" t="s">
        <v>9788</v>
      </c>
      <c r="L826" t="s">
        <v>146</v>
      </c>
      <c r="M826" t="s">
        <v>4470</v>
      </c>
      <c r="N826" t="s">
        <v>3907</v>
      </c>
      <c r="O826" t="s">
        <v>9789</v>
      </c>
      <c r="P826" t="s">
        <v>9790</v>
      </c>
      <c r="Q826" t="s">
        <v>9791</v>
      </c>
      <c r="R826" t="str">
        <f t="shared" si="24"/>
        <v>临朐</v>
      </c>
      <c r="S826" t="str">
        <f t="shared" si="25"/>
        <v>0704</v>
      </c>
    </row>
    <row r="827" spans="1:19">
      <c r="A827" t="s">
        <v>9792</v>
      </c>
      <c r="B827" t="s">
        <v>9793</v>
      </c>
      <c r="C827" t="s">
        <v>46</v>
      </c>
      <c r="D827" t="s">
        <v>9794</v>
      </c>
      <c r="E827" t="s">
        <v>8075</v>
      </c>
      <c r="F827" t="s">
        <v>9795</v>
      </c>
      <c r="G827" t="s">
        <v>9796</v>
      </c>
      <c r="H827" t="s">
        <v>9797</v>
      </c>
      <c r="I827" t="s">
        <v>2378</v>
      </c>
      <c r="J827" t="s">
        <v>7603</v>
      </c>
      <c r="K827" t="s">
        <v>7604</v>
      </c>
      <c r="L827" t="s">
        <v>76</v>
      </c>
      <c r="M827" t="s">
        <v>2516</v>
      </c>
      <c r="N827" t="s">
        <v>3277</v>
      </c>
      <c r="O827" t="s">
        <v>7605</v>
      </c>
      <c r="P827" t="s">
        <v>9798</v>
      </c>
      <c r="R827" t="str">
        <f t="shared" si="24"/>
        <v>奎文</v>
      </c>
      <c r="S827" t="str">
        <f t="shared" si="25"/>
        <v>0704</v>
      </c>
    </row>
    <row r="828" spans="1:19">
      <c r="A828" t="s">
        <v>9799</v>
      </c>
      <c r="B828" t="s">
        <v>9800</v>
      </c>
      <c r="C828" t="s">
        <v>46</v>
      </c>
      <c r="D828" t="s">
        <v>9801</v>
      </c>
      <c r="E828" t="s">
        <v>8241</v>
      </c>
      <c r="F828" t="s">
        <v>9802</v>
      </c>
      <c r="G828" t="s">
        <v>9803</v>
      </c>
      <c r="H828" t="s">
        <v>9804</v>
      </c>
      <c r="I828" t="s">
        <v>2336</v>
      </c>
      <c r="J828" t="s">
        <v>3497</v>
      </c>
      <c r="K828" t="s">
        <v>3498</v>
      </c>
      <c r="L828" t="s">
        <v>57</v>
      </c>
      <c r="M828" t="s">
        <v>2838</v>
      </c>
      <c r="N828" t="s">
        <v>2354</v>
      </c>
      <c r="O828" t="s">
        <v>3500</v>
      </c>
      <c r="R828" t="str">
        <f t="shared" si="24"/>
        <v>安丘</v>
      </c>
      <c r="S828" t="str">
        <f t="shared" si="25"/>
        <v>0704</v>
      </c>
    </row>
    <row r="829" spans="1:19">
      <c r="A829" t="s">
        <v>9805</v>
      </c>
      <c r="B829" t="s">
        <v>9806</v>
      </c>
      <c r="C829" t="s">
        <v>46</v>
      </c>
      <c r="D829" t="s">
        <v>9807</v>
      </c>
      <c r="E829" t="s">
        <v>2499</v>
      </c>
      <c r="F829" t="s">
        <v>9808</v>
      </c>
      <c r="G829" t="s">
        <v>9809</v>
      </c>
      <c r="H829" t="s">
        <v>9810</v>
      </c>
      <c r="I829" t="s">
        <v>2392</v>
      </c>
      <c r="J829" t="s">
        <v>9811</v>
      </c>
      <c r="K829" t="s">
        <v>9812</v>
      </c>
      <c r="L829" t="s">
        <v>57</v>
      </c>
      <c r="M829" t="s">
        <v>2492</v>
      </c>
      <c r="N829" t="s">
        <v>3907</v>
      </c>
      <c r="O829" t="s">
        <v>9813</v>
      </c>
      <c r="P829" t="s">
        <v>9814</v>
      </c>
      <c r="R829" t="str">
        <f t="shared" si="24"/>
        <v>安丘</v>
      </c>
      <c r="S829" t="str">
        <f t="shared" si="25"/>
        <v>0704</v>
      </c>
    </row>
    <row r="830" spans="1:19">
      <c r="A830" t="s">
        <v>9815</v>
      </c>
      <c r="B830" t="s">
        <v>9816</v>
      </c>
      <c r="C830" t="s">
        <v>46</v>
      </c>
      <c r="D830" t="s">
        <v>9817</v>
      </c>
      <c r="E830" t="s">
        <v>8075</v>
      </c>
      <c r="F830" t="s">
        <v>9818</v>
      </c>
      <c r="G830" t="s">
        <v>9819</v>
      </c>
      <c r="H830" t="s">
        <v>9820</v>
      </c>
      <c r="I830" t="s">
        <v>2364</v>
      </c>
      <c r="J830" t="s">
        <v>9821</v>
      </c>
      <c r="K830" t="s">
        <v>9822</v>
      </c>
      <c r="L830" t="s">
        <v>119</v>
      </c>
      <c r="M830" t="s">
        <v>3695</v>
      </c>
      <c r="N830" t="s">
        <v>3270</v>
      </c>
      <c r="O830" t="s">
        <v>9823</v>
      </c>
      <c r="P830" t="s">
        <v>9824</v>
      </c>
      <c r="R830" t="str">
        <f t="shared" si="24"/>
        <v>寒亭</v>
      </c>
      <c r="S830" t="str">
        <f t="shared" si="25"/>
        <v>0704</v>
      </c>
    </row>
    <row r="831" spans="1:19">
      <c r="A831" t="s">
        <v>9825</v>
      </c>
      <c r="B831" t="s">
        <v>9826</v>
      </c>
      <c r="C831" t="s">
        <v>46</v>
      </c>
      <c r="D831" t="s">
        <v>9827</v>
      </c>
      <c r="E831" t="s">
        <v>8075</v>
      </c>
      <c r="F831" t="s">
        <v>9828</v>
      </c>
      <c r="G831" t="s">
        <v>9829</v>
      </c>
      <c r="H831" t="s">
        <v>9830</v>
      </c>
      <c r="I831" t="s">
        <v>2350</v>
      </c>
      <c r="J831" t="s">
        <v>3414</v>
      </c>
      <c r="K831" t="s">
        <v>3415</v>
      </c>
      <c r="L831" t="s">
        <v>128</v>
      </c>
      <c r="M831" t="s">
        <v>2890</v>
      </c>
      <c r="N831" t="s">
        <v>3277</v>
      </c>
      <c r="O831" t="s">
        <v>3416</v>
      </c>
      <c r="P831" t="s">
        <v>9831</v>
      </c>
      <c r="R831" t="str">
        <f t="shared" si="24"/>
        <v>寿光</v>
      </c>
      <c r="S831" t="str">
        <f t="shared" si="25"/>
        <v>0704</v>
      </c>
    </row>
    <row r="832" spans="1:19">
      <c r="A832" t="s">
        <v>9832</v>
      </c>
      <c r="B832" t="s">
        <v>9833</v>
      </c>
      <c r="C832" t="s">
        <v>46</v>
      </c>
      <c r="D832" t="s">
        <v>9834</v>
      </c>
      <c r="E832" t="s">
        <v>8075</v>
      </c>
      <c r="F832" t="s">
        <v>9835</v>
      </c>
      <c r="G832" t="s">
        <v>9836</v>
      </c>
      <c r="H832" t="s">
        <v>9837</v>
      </c>
      <c r="I832" t="s">
        <v>2364</v>
      </c>
      <c r="J832" t="s">
        <v>2706</v>
      </c>
      <c r="K832" t="s">
        <v>2707</v>
      </c>
      <c r="L832" t="s">
        <v>128</v>
      </c>
      <c r="M832" t="s">
        <v>2708</v>
      </c>
      <c r="N832" t="s">
        <v>4007</v>
      </c>
      <c r="O832" t="s">
        <v>2709</v>
      </c>
      <c r="P832" t="s">
        <v>9683</v>
      </c>
      <c r="Q832" t="s">
        <v>7076</v>
      </c>
      <c r="R832" t="str">
        <f t="shared" si="24"/>
        <v>寿光</v>
      </c>
      <c r="S832" t="str">
        <f t="shared" si="25"/>
        <v>0704</v>
      </c>
    </row>
    <row r="833" spans="1:19">
      <c r="A833" t="s">
        <v>9838</v>
      </c>
      <c r="B833" t="s">
        <v>9839</v>
      </c>
      <c r="C833" t="s">
        <v>46</v>
      </c>
      <c r="D833" t="s">
        <v>9840</v>
      </c>
      <c r="E833" t="s">
        <v>8241</v>
      </c>
      <c r="F833" t="s">
        <v>9841</v>
      </c>
      <c r="G833" t="s">
        <v>9842</v>
      </c>
      <c r="H833" t="s">
        <v>9843</v>
      </c>
      <c r="I833" t="s">
        <v>2336</v>
      </c>
      <c r="J833" t="s">
        <v>3364</v>
      </c>
      <c r="K833" t="s">
        <v>3365</v>
      </c>
      <c r="L833" t="s">
        <v>67</v>
      </c>
      <c r="M833" t="s">
        <v>3366</v>
      </c>
      <c r="N833" t="s">
        <v>2674</v>
      </c>
      <c r="O833" t="s">
        <v>3367</v>
      </c>
      <c r="P833" t="s">
        <v>9844</v>
      </c>
      <c r="R833" t="str">
        <f t="shared" ref="R833:R896" si="26">IF(OR(LEFT(L833,2)="高新"),"奎文",IF(LEFT(L833,2)="峡山","坊子",IF(LEFT(L833,2)="滨海","寒亭",LEFT(L833,2))))</f>
        <v>昌邑</v>
      </c>
      <c r="S833" t="str">
        <f t="shared" ref="S833:S896" si="27">TEXT(B833,"mmdd")</f>
        <v>0704</v>
      </c>
    </row>
    <row r="834" spans="1:19">
      <c r="A834" t="s">
        <v>9845</v>
      </c>
      <c r="B834" t="s">
        <v>9846</v>
      </c>
      <c r="C834" t="s">
        <v>46</v>
      </c>
      <c r="D834" t="s">
        <v>9847</v>
      </c>
      <c r="E834" t="s">
        <v>8241</v>
      </c>
      <c r="F834" t="s">
        <v>9848</v>
      </c>
      <c r="G834" t="s">
        <v>9849</v>
      </c>
      <c r="H834" t="s">
        <v>9850</v>
      </c>
      <c r="I834" t="s">
        <v>2336</v>
      </c>
      <c r="J834" t="s">
        <v>8431</v>
      </c>
      <c r="K834" t="s">
        <v>8432</v>
      </c>
      <c r="L834" t="s">
        <v>146</v>
      </c>
      <c r="M834" t="s">
        <v>2420</v>
      </c>
      <c r="N834" t="s">
        <v>2859</v>
      </c>
      <c r="O834" t="s">
        <v>8433</v>
      </c>
      <c r="P834" t="s">
        <v>9851</v>
      </c>
      <c r="Q834" t="s">
        <v>9852</v>
      </c>
      <c r="R834" t="str">
        <f t="shared" si="26"/>
        <v>临朐</v>
      </c>
      <c r="S834" t="str">
        <f t="shared" si="27"/>
        <v>0704</v>
      </c>
    </row>
    <row r="835" spans="1:19">
      <c r="A835" t="s">
        <v>9853</v>
      </c>
      <c r="B835" t="s">
        <v>9854</v>
      </c>
      <c r="C835" t="s">
        <v>46</v>
      </c>
      <c r="D835" t="s">
        <v>9855</v>
      </c>
      <c r="E835" t="s">
        <v>8193</v>
      </c>
      <c r="F835" t="s">
        <v>9856</v>
      </c>
      <c r="G835" t="s">
        <v>9857</v>
      </c>
      <c r="H835" t="s">
        <v>9858</v>
      </c>
      <c r="I835" t="s">
        <v>2336</v>
      </c>
      <c r="J835" t="s">
        <v>4130</v>
      </c>
      <c r="K835" t="s">
        <v>4131</v>
      </c>
      <c r="L835" t="s">
        <v>137</v>
      </c>
      <c r="M835" t="s">
        <v>3040</v>
      </c>
      <c r="N835" t="s">
        <v>3554</v>
      </c>
      <c r="O835" t="s">
        <v>4132</v>
      </c>
      <c r="P835" t="s">
        <v>9859</v>
      </c>
      <c r="Q835" t="s">
        <v>9860</v>
      </c>
      <c r="R835" t="str">
        <f t="shared" si="26"/>
        <v>青州</v>
      </c>
      <c r="S835" t="str">
        <f t="shared" si="27"/>
        <v>0704</v>
      </c>
    </row>
    <row r="836" spans="1:19">
      <c r="A836" t="s">
        <v>9861</v>
      </c>
      <c r="B836" t="s">
        <v>9862</v>
      </c>
      <c r="C836" t="s">
        <v>46</v>
      </c>
      <c r="D836" t="s">
        <v>9863</v>
      </c>
      <c r="E836" t="s">
        <v>8075</v>
      </c>
      <c r="F836" t="s">
        <v>9864</v>
      </c>
      <c r="G836" t="s">
        <v>9865</v>
      </c>
      <c r="H836" t="s">
        <v>9866</v>
      </c>
      <c r="I836" t="s">
        <v>2350</v>
      </c>
      <c r="J836" t="s">
        <v>9867</v>
      </c>
      <c r="K836" t="s">
        <v>9868</v>
      </c>
      <c r="L836" t="s">
        <v>47</v>
      </c>
      <c r="M836" t="s">
        <v>2454</v>
      </c>
      <c r="O836" t="s">
        <v>9869</v>
      </c>
      <c r="P836" t="s">
        <v>9870</v>
      </c>
      <c r="R836" t="str">
        <f t="shared" si="26"/>
        <v>诸城</v>
      </c>
      <c r="S836" t="str">
        <f t="shared" si="27"/>
        <v>0704</v>
      </c>
    </row>
    <row r="837" spans="1:19">
      <c r="A837" t="s">
        <v>9871</v>
      </c>
      <c r="B837" t="s">
        <v>9872</v>
      </c>
      <c r="C837" t="s">
        <v>46</v>
      </c>
      <c r="D837" t="s">
        <v>9873</v>
      </c>
      <c r="E837" t="s">
        <v>8075</v>
      </c>
      <c r="F837" t="s">
        <v>9874</v>
      </c>
      <c r="G837" t="s">
        <v>9875</v>
      </c>
      <c r="H837" t="s">
        <v>9876</v>
      </c>
      <c r="I837" t="s">
        <v>2364</v>
      </c>
      <c r="J837" t="s">
        <v>9877</v>
      </c>
      <c r="K837" t="s">
        <v>9878</v>
      </c>
      <c r="L837" t="s">
        <v>110</v>
      </c>
      <c r="M837" t="s">
        <v>4059</v>
      </c>
      <c r="N837" t="s">
        <v>3994</v>
      </c>
      <c r="O837" t="s">
        <v>9879</v>
      </c>
      <c r="P837" t="s">
        <v>9880</v>
      </c>
      <c r="Q837" t="s">
        <v>9881</v>
      </c>
      <c r="R837" t="str">
        <f t="shared" si="26"/>
        <v>高密</v>
      </c>
      <c r="S837" t="str">
        <f t="shared" si="27"/>
        <v>0704</v>
      </c>
    </row>
    <row r="838" spans="1:19">
      <c r="A838" t="s">
        <v>9882</v>
      </c>
      <c r="B838" t="s">
        <v>9883</v>
      </c>
      <c r="C838" t="s">
        <v>46</v>
      </c>
      <c r="D838" t="s">
        <v>9884</v>
      </c>
      <c r="E838" t="s">
        <v>9885</v>
      </c>
      <c r="F838" t="s">
        <v>9886</v>
      </c>
      <c r="G838" t="s">
        <v>9887</v>
      </c>
      <c r="H838" t="s">
        <v>9888</v>
      </c>
      <c r="I838" t="s">
        <v>2503</v>
      </c>
      <c r="J838" t="s">
        <v>9889</v>
      </c>
      <c r="K838" t="s">
        <v>9890</v>
      </c>
      <c r="L838" t="s">
        <v>47</v>
      </c>
      <c r="M838" t="s">
        <v>4154</v>
      </c>
      <c r="N838" t="s">
        <v>2602</v>
      </c>
      <c r="O838" t="s">
        <v>9891</v>
      </c>
      <c r="P838" t="s">
        <v>9892</v>
      </c>
      <c r="Q838" t="s">
        <v>9893</v>
      </c>
      <c r="R838" t="str">
        <f t="shared" si="26"/>
        <v>诸城</v>
      </c>
      <c r="S838" t="str">
        <f t="shared" si="27"/>
        <v>0704</v>
      </c>
    </row>
    <row r="839" spans="1:19">
      <c r="A839" t="s">
        <v>9894</v>
      </c>
      <c r="B839" t="s">
        <v>9895</v>
      </c>
      <c r="C839" t="s">
        <v>46</v>
      </c>
      <c r="D839" t="s">
        <v>9896</v>
      </c>
      <c r="E839" t="s">
        <v>8241</v>
      </c>
      <c r="F839" t="s">
        <v>9897</v>
      </c>
      <c r="G839" t="s">
        <v>9898</v>
      </c>
      <c r="H839" t="s">
        <v>9899</v>
      </c>
      <c r="I839" t="s">
        <v>2336</v>
      </c>
      <c r="J839" t="s">
        <v>2418</v>
      </c>
      <c r="K839" t="s">
        <v>2419</v>
      </c>
      <c r="L839" t="s">
        <v>146</v>
      </c>
      <c r="M839" t="s">
        <v>2420</v>
      </c>
      <c r="N839" t="s">
        <v>3994</v>
      </c>
      <c r="O839" t="s">
        <v>2422</v>
      </c>
      <c r="P839" t="s">
        <v>9900</v>
      </c>
      <c r="Q839" t="s">
        <v>9901</v>
      </c>
      <c r="R839" t="str">
        <f t="shared" si="26"/>
        <v>临朐</v>
      </c>
      <c r="S839" t="str">
        <f t="shared" si="27"/>
        <v>0704</v>
      </c>
    </row>
    <row r="840" spans="1:19">
      <c r="A840" t="s">
        <v>9902</v>
      </c>
      <c r="B840" t="s">
        <v>9903</v>
      </c>
      <c r="C840" t="s">
        <v>46</v>
      </c>
      <c r="D840" t="s">
        <v>9904</v>
      </c>
      <c r="E840" t="s">
        <v>9885</v>
      </c>
      <c r="F840" t="s">
        <v>9905</v>
      </c>
      <c r="G840" t="s">
        <v>9906</v>
      </c>
      <c r="H840" t="s">
        <v>9907</v>
      </c>
      <c r="I840" t="s">
        <v>2350</v>
      </c>
      <c r="J840" t="s">
        <v>3026</v>
      </c>
      <c r="K840" t="s">
        <v>3027</v>
      </c>
      <c r="L840" t="s">
        <v>128</v>
      </c>
      <c r="M840" t="s">
        <v>3028</v>
      </c>
      <c r="N840" t="s">
        <v>4525</v>
      </c>
      <c r="O840" t="s">
        <v>3029</v>
      </c>
      <c r="P840" t="s">
        <v>9908</v>
      </c>
      <c r="Q840" t="s">
        <v>9909</v>
      </c>
      <c r="R840" t="str">
        <f t="shared" si="26"/>
        <v>寿光</v>
      </c>
      <c r="S840" t="str">
        <f t="shared" si="27"/>
        <v>0704</v>
      </c>
    </row>
    <row r="841" spans="1:19">
      <c r="A841" t="s">
        <v>9910</v>
      </c>
      <c r="B841" t="s">
        <v>9911</v>
      </c>
      <c r="C841" t="s">
        <v>46</v>
      </c>
      <c r="D841" t="s">
        <v>9912</v>
      </c>
      <c r="E841" t="s">
        <v>9913</v>
      </c>
      <c r="F841" t="s">
        <v>9914</v>
      </c>
      <c r="G841" t="s">
        <v>9915</v>
      </c>
      <c r="H841" t="s">
        <v>9916</v>
      </c>
      <c r="I841" t="s">
        <v>2598</v>
      </c>
      <c r="J841" t="s">
        <v>6923</v>
      </c>
      <c r="K841" t="s">
        <v>6924</v>
      </c>
      <c r="L841" t="s">
        <v>128</v>
      </c>
      <c r="M841" t="s">
        <v>6079</v>
      </c>
      <c r="N841" t="s">
        <v>2382</v>
      </c>
      <c r="O841" t="s">
        <v>6925</v>
      </c>
      <c r="P841" t="s">
        <v>9917</v>
      </c>
      <c r="Q841" t="s">
        <v>9918</v>
      </c>
      <c r="R841" t="str">
        <f t="shared" si="26"/>
        <v>寿光</v>
      </c>
      <c r="S841" t="str">
        <f t="shared" si="27"/>
        <v>0704</v>
      </c>
    </row>
    <row r="842" spans="1:19">
      <c r="A842" t="s">
        <v>9919</v>
      </c>
      <c r="B842" t="s">
        <v>9920</v>
      </c>
      <c r="C842" t="s">
        <v>46</v>
      </c>
      <c r="D842" t="s">
        <v>9921</v>
      </c>
      <c r="E842" t="s">
        <v>9922</v>
      </c>
      <c r="F842" t="s">
        <v>9923</v>
      </c>
      <c r="G842" t="s">
        <v>9924</v>
      </c>
      <c r="H842" t="s">
        <v>9925</v>
      </c>
      <c r="I842" t="s">
        <v>2364</v>
      </c>
      <c r="J842" t="s">
        <v>2526</v>
      </c>
      <c r="K842" t="s">
        <v>2527</v>
      </c>
      <c r="L842" t="s">
        <v>76</v>
      </c>
      <c r="M842" t="s">
        <v>2528</v>
      </c>
      <c r="N842" t="s">
        <v>2340</v>
      </c>
      <c r="O842" t="s">
        <v>2530</v>
      </c>
      <c r="P842" t="s">
        <v>9926</v>
      </c>
      <c r="Q842" t="s">
        <v>9927</v>
      </c>
      <c r="R842" t="str">
        <f t="shared" si="26"/>
        <v>奎文</v>
      </c>
      <c r="S842" t="str">
        <f t="shared" si="27"/>
        <v>0704</v>
      </c>
    </row>
    <row r="843" spans="1:19">
      <c r="A843" t="s">
        <v>9928</v>
      </c>
      <c r="B843" t="s">
        <v>9929</v>
      </c>
      <c r="C843" t="s">
        <v>46</v>
      </c>
      <c r="D843" t="s">
        <v>9930</v>
      </c>
      <c r="E843" t="s">
        <v>8075</v>
      </c>
      <c r="F843" t="s">
        <v>9931</v>
      </c>
      <c r="G843" t="s">
        <v>9932</v>
      </c>
      <c r="H843" t="s">
        <v>9933</v>
      </c>
      <c r="I843" t="s">
        <v>2350</v>
      </c>
      <c r="J843" t="s">
        <v>3857</v>
      </c>
      <c r="K843" t="s">
        <v>3858</v>
      </c>
      <c r="L843" t="s">
        <v>119</v>
      </c>
      <c r="M843" t="s">
        <v>2601</v>
      </c>
      <c r="N843" t="s">
        <v>2602</v>
      </c>
      <c r="O843" t="s">
        <v>3859</v>
      </c>
      <c r="P843" t="s">
        <v>9934</v>
      </c>
      <c r="Q843" t="s">
        <v>9935</v>
      </c>
      <c r="R843" t="str">
        <f t="shared" si="26"/>
        <v>寒亭</v>
      </c>
      <c r="S843" t="str">
        <f t="shared" si="27"/>
        <v>0704</v>
      </c>
    </row>
    <row r="844" spans="1:19">
      <c r="A844" t="s">
        <v>9936</v>
      </c>
      <c r="B844" t="s">
        <v>9937</v>
      </c>
      <c r="C844" t="s">
        <v>46</v>
      </c>
      <c r="D844" t="s">
        <v>9938</v>
      </c>
      <c r="E844" t="s">
        <v>9922</v>
      </c>
      <c r="F844" t="s">
        <v>9939</v>
      </c>
      <c r="G844" t="s">
        <v>9940</v>
      </c>
      <c r="H844" t="s">
        <v>9941</v>
      </c>
      <c r="I844" t="s">
        <v>2364</v>
      </c>
      <c r="J844" t="s">
        <v>4624</v>
      </c>
      <c r="K844" t="s">
        <v>4625</v>
      </c>
      <c r="L844" t="s">
        <v>67</v>
      </c>
      <c r="M844" t="s">
        <v>3706</v>
      </c>
      <c r="N844" t="s">
        <v>2480</v>
      </c>
      <c r="O844" t="s">
        <v>4626</v>
      </c>
      <c r="P844" t="s">
        <v>9942</v>
      </c>
      <c r="Q844" t="s">
        <v>9943</v>
      </c>
      <c r="R844" t="str">
        <f t="shared" si="26"/>
        <v>昌邑</v>
      </c>
      <c r="S844" t="str">
        <f t="shared" si="27"/>
        <v>0704</v>
      </c>
    </row>
    <row r="845" spans="1:19">
      <c r="A845" t="s">
        <v>9944</v>
      </c>
      <c r="B845" t="s">
        <v>9945</v>
      </c>
      <c r="C845" t="s">
        <v>46</v>
      </c>
      <c r="D845" t="s">
        <v>9946</v>
      </c>
      <c r="E845" t="s">
        <v>9885</v>
      </c>
      <c r="F845" t="s">
        <v>9947</v>
      </c>
      <c r="G845" t="s">
        <v>9948</v>
      </c>
      <c r="H845" t="s">
        <v>9949</v>
      </c>
      <c r="I845" t="s">
        <v>3608</v>
      </c>
      <c r="J845" t="s">
        <v>9637</v>
      </c>
      <c r="K845" t="s">
        <v>9638</v>
      </c>
      <c r="L845" t="s">
        <v>137</v>
      </c>
      <c r="M845" t="s">
        <v>2395</v>
      </c>
      <c r="N845" t="s">
        <v>3554</v>
      </c>
      <c r="O845" t="s">
        <v>9639</v>
      </c>
      <c r="P845" t="s">
        <v>9950</v>
      </c>
      <c r="R845" t="str">
        <f t="shared" si="26"/>
        <v>青州</v>
      </c>
      <c r="S845" t="str">
        <f t="shared" si="27"/>
        <v>0704</v>
      </c>
    </row>
    <row r="846" spans="1:19">
      <c r="A846" t="s">
        <v>9951</v>
      </c>
      <c r="B846" t="s">
        <v>9952</v>
      </c>
      <c r="C846" t="s">
        <v>46</v>
      </c>
      <c r="D846" t="s">
        <v>9953</v>
      </c>
      <c r="E846" t="s">
        <v>9922</v>
      </c>
      <c r="F846" t="s">
        <v>9954</v>
      </c>
      <c r="G846" t="s">
        <v>9955</v>
      </c>
      <c r="H846" t="s">
        <v>9956</v>
      </c>
      <c r="I846" t="s">
        <v>2350</v>
      </c>
      <c r="J846" t="s">
        <v>9867</v>
      </c>
      <c r="K846" t="s">
        <v>9868</v>
      </c>
      <c r="L846" t="s">
        <v>47</v>
      </c>
      <c r="M846" t="s">
        <v>2454</v>
      </c>
      <c r="O846" t="s">
        <v>9869</v>
      </c>
      <c r="P846" t="s">
        <v>9957</v>
      </c>
      <c r="Q846" t="s">
        <v>9958</v>
      </c>
      <c r="R846" t="str">
        <f t="shared" si="26"/>
        <v>诸城</v>
      </c>
      <c r="S846" t="str">
        <f t="shared" si="27"/>
        <v>0704</v>
      </c>
    </row>
    <row r="847" spans="1:19">
      <c r="A847" t="s">
        <v>9959</v>
      </c>
      <c r="B847" t="s">
        <v>9960</v>
      </c>
      <c r="C847" t="s">
        <v>46</v>
      </c>
      <c r="D847" t="s">
        <v>9961</v>
      </c>
      <c r="E847" t="s">
        <v>9922</v>
      </c>
      <c r="F847" t="s">
        <v>9962</v>
      </c>
      <c r="G847" t="s">
        <v>9963</v>
      </c>
      <c r="H847" t="s">
        <v>9964</v>
      </c>
      <c r="I847" t="s">
        <v>2465</v>
      </c>
      <c r="J847" t="s">
        <v>7083</v>
      </c>
      <c r="K847" t="s">
        <v>7084</v>
      </c>
      <c r="L847" t="s">
        <v>110</v>
      </c>
      <c r="M847" t="s">
        <v>2575</v>
      </c>
      <c r="N847" t="s">
        <v>3017</v>
      </c>
      <c r="O847" t="s">
        <v>7085</v>
      </c>
      <c r="P847" t="s">
        <v>9965</v>
      </c>
      <c r="R847" t="str">
        <f t="shared" si="26"/>
        <v>高密</v>
      </c>
      <c r="S847" t="str">
        <f t="shared" si="27"/>
        <v>0704</v>
      </c>
    </row>
    <row r="848" spans="1:19">
      <c r="A848" t="s">
        <v>9966</v>
      </c>
      <c r="B848" t="s">
        <v>9967</v>
      </c>
      <c r="C848" t="s">
        <v>46</v>
      </c>
      <c r="D848" t="s">
        <v>9968</v>
      </c>
      <c r="E848" t="s">
        <v>8075</v>
      </c>
      <c r="F848" t="s">
        <v>9969</v>
      </c>
      <c r="G848" t="s">
        <v>9970</v>
      </c>
      <c r="H848" t="s">
        <v>9971</v>
      </c>
      <c r="I848" t="s">
        <v>3210</v>
      </c>
      <c r="J848" t="s">
        <v>2771</v>
      </c>
      <c r="K848" t="s">
        <v>2772</v>
      </c>
      <c r="L848" t="s">
        <v>76</v>
      </c>
      <c r="M848" t="s">
        <v>2516</v>
      </c>
      <c r="O848" t="s">
        <v>2773</v>
      </c>
      <c r="P848" t="s">
        <v>9972</v>
      </c>
      <c r="Q848" t="s">
        <v>9973</v>
      </c>
      <c r="R848" t="str">
        <f t="shared" si="26"/>
        <v>奎文</v>
      </c>
      <c r="S848" t="str">
        <f t="shared" si="27"/>
        <v>0704</v>
      </c>
    </row>
    <row r="849" spans="1:19">
      <c r="A849" t="s">
        <v>9974</v>
      </c>
      <c r="B849" t="s">
        <v>9975</v>
      </c>
      <c r="C849" t="s">
        <v>46</v>
      </c>
      <c r="D849" t="s">
        <v>9976</v>
      </c>
      <c r="E849" t="s">
        <v>9977</v>
      </c>
      <c r="F849" t="s">
        <v>9978</v>
      </c>
      <c r="G849" t="s">
        <v>9979</v>
      </c>
      <c r="H849" t="s">
        <v>9980</v>
      </c>
      <c r="I849" t="s">
        <v>2364</v>
      </c>
      <c r="J849" t="s">
        <v>9981</v>
      </c>
      <c r="K849" t="s">
        <v>9982</v>
      </c>
      <c r="L849" t="s">
        <v>57</v>
      </c>
      <c r="M849" t="s">
        <v>3811</v>
      </c>
      <c r="N849" t="s">
        <v>2859</v>
      </c>
      <c r="O849" t="s">
        <v>9983</v>
      </c>
      <c r="P849" t="s">
        <v>9984</v>
      </c>
      <c r="R849" t="str">
        <f t="shared" si="26"/>
        <v>安丘</v>
      </c>
      <c r="S849" t="str">
        <f t="shared" si="27"/>
        <v>0704</v>
      </c>
    </row>
    <row r="850" spans="1:19">
      <c r="A850" t="s">
        <v>9985</v>
      </c>
      <c r="B850" t="s">
        <v>9986</v>
      </c>
      <c r="C850" t="s">
        <v>46</v>
      </c>
      <c r="D850" t="s">
        <v>9987</v>
      </c>
      <c r="E850" t="s">
        <v>8403</v>
      </c>
      <c r="F850" t="s">
        <v>9988</v>
      </c>
      <c r="G850" t="s">
        <v>9989</v>
      </c>
      <c r="H850" t="s">
        <v>9990</v>
      </c>
      <c r="I850" t="s">
        <v>2350</v>
      </c>
      <c r="J850" t="s">
        <v>9991</v>
      </c>
      <c r="K850" t="s">
        <v>9992</v>
      </c>
      <c r="L850" t="s">
        <v>146</v>
      </c>
      <c r="M850" t="s">
        <v>3532</v>
      </c>
      <c r="N850" t="s">
        <v>2674</v>
      </c>
      <c r="O850" t="s">
        <v>9993</v>
      </c>
      <c r="P850" t="s">
        <v>9994</v>
      </c>
      <c r="R850" t="str">
        <f t="shared" si="26"/>
        <v>临朐</v>
      </c>
      <c r="S850" t="str">
        <f t="shared" si="27"/>
        <v>0704</v>
      </c>
    </row>
    <row r="851" spans="1:19">
      <c r="A851" t="s">
        <v>9995</v>
      </c>
      <c r="B851" t="s">
        <v>9996</v>
      </c>
      <c r="C851" t="s">
        <v>46</v>
      </c>
      <c r="D851" t="s">
        <v>9997</v>
      </c>
      <c r="E851" t="s">
        <v>9998</v>
      </c>
      <c r="F851" t="s">
        <v>9999</v>
      </c>
      <c r="G851" t="s">
        <v>10000</v>
      </c>
      <c r="H851" t="s">
        <v>10001</v>
      </c>
      <c r="I851" t="s">
        <v>2336</v>
      </c>
      <c r="J851" t="s">
        <v>7072</v>
      </c>
      <c r="K851" t="s">
        <v>7073</v>
      </c>
      <c r="L851" t="s">
        <v>128</v>
      </c>
      <c r="M851" t="s">
        <v>2708</v>
      </c>
      <c r="N851" t="s">
        <v>2421</v>
      </c>
      <c r="O851" t="s">
        <v>7074</v>
      </c>
      <c r="P851" t="s">
        <v>10002</v>
      </c>
      <c r="Q851" t="s">
        <v>10003</v>
      </c>
      <c r="R851" t="str">
        <f t="shared" si="26"/>
        <v>寿光</v>
      </c>
      <c r="S851" t="str">
        <f t="shared" si="27"/>
        <v>0704</v>
      </c>
    </row>
    <row r="852" spans="1:19">
      <c r="A852" t="s">
        <v>10004</v>
      </c>
      <c r="B852" t="s">
        <v>10005</v>
      </c>
      <c r="C852" t="s">
        <v>46</v>
      </c>
      <c r="D852" t="s">
        <v>10006</v>
      </c>
      <c r="E852" t="s">
        <v>10007</v>
      </c>
      <c r="F852" t="s">
        <v>10008</v>
      </c>
      <c r="G852" t="s">
        <v>10009</v>
      </c>
      <c r="H852" t="s">
        <v>10010</v>
      </c>
      <c r="I852" t="s">
        <v>2336</v>
      </c>
      <c r="J852" t="s">
        <v>10011</v>
      </c>
      <c r="K852" t="s">
        <v>10012</v>
      </c>
      <c r="L852" t="s">
        <v>76</v>
      </c>
      <c r="M852" t="s">
        <v>4374</v>
      </c>
      <c r="N852" t="s">
        <v>2785</v>
      </c>
      <c r="O852" t="s">
        <v>10013</v>
      </c>
      <c r="P852" t="s">
        <v>8166</v>
      </c>
      <c r="Q852" t="s">
        <v>10014</v>
      </c>
      <c r="R852" t="str">
        <f t="shared" si="26"/>
        <v>奎文</v>
      </c>
      <c r="S852" t="str">
        <f t="shared" si="27"/>
        <v>0704</v>
      </c>
    </row>
    <row r="853" spans="1:19">
      <c r="A853" t="s">
        <v>10015</v>
      </c>
      <c r="B853" t="s">
        <v>10016</v>
      </c>
      <c r="C853" t="s">
        <v>46</v>
      </c>
      <c r="D853" t="s">
        <v>10017</v>
      </c>
      <c r="E853" t="s">
        <v>10018</v>
      </c>
      <c r="F853" t="s">
        <v>10019</v>
      </c>
      <c r="G853" t="s">
        <v>10020</v>
      </c>
      <c r="H853" t="s">
        <v>10021</v>
      </c>
      <c r="I853" t="s">
        <v>2336</v>
      </c>
      <c r="J853" t="s">
        <v>5976</v>
      </c>
      <c r="K853" t="s">
        <v>5977</v>
      </c>
      <c r="L853" t="s">
        <v>128</v>
      </c>
      <c r="M853" t="s">
        <v>5602</v>
      </c>
      <c r="N853" t="s">
        <v>2421</v>
      </c>
      <c r="O853" t="s">
        <v>5978</v>
      </c>
      <c r="P853" t="s">
        <v>10022</v>
      </c>
      <c r="R853" t="str">
        <f t="shared" si="26"/>
        <v>寿光</v>
      </c>
      <c r="S853" t="str">
        <f t="shared" si="27"/>
        <v>0704</v>
      </c>
    </row>
    <row r="854" spans="1:19">
      <c r="A854" t="s">
        <v>10023</v>
      </c>
      <c r="B854" t="s">
        <v>10024</v>
      </c>
      <c r="C854" t="s">
        <v>46</v>
      </c>
      <c r="D854" t="s">
        <v>10025</v>
      </c>
      <c r="E854" t="s">
        <v>10007</v>
      </c>
      <c r="F854" t="s">
        <v>10026</v>
      </c>
      <c r="G854" t="s">
        <v>10027</v>
      </c>
      <c r="H854" t="s">
        <v>10028</v>
      </c>
      <c r="I854" t="s">
        <v>2336</v>
      </c>
      <c r="J854" t="s">
        <v>4601</v>
      </c>
      <c r="K854" t="s">
        <v>4602</v>
      </c>
      <c r="L854" t="s">
        <v>137</v>
      </c>
      <c r="M854" t="s">
        <v>3729</v>
      </c>
      <c r="N854" t="s">
        <v>2564</v>
      </c>
      <c r="O854" t="s">
        <v>4603</v>
      </c>
      <c r="P854" t="s">
        <v>10029</v>
      </c>
      <c r="Q854" t="s">
        <v>10030</v>
      </c>
      <c r="R854" t="str">
        <f t="shared" si="26"/>
        <v>青州</v>
      </c>
      <c r="S854" t="str">
        <f t="shared" si="27"/>
        <v>0704</v>
      </c>
    </row>
    <row r="855" spans="1:19">
      <c r="A855" t="s">
        <v>10031</v>
      </c>
      <c r="B855" t="s">
        <v>10032</v>
      </c>
      <c r="C855" t="s">
        <v>46</v>
      </c>
      <c r="D855" t="s">
        <v>10033</v>
      </c>
      <c r="E855" t="s">
        <v>8261</v>
      </c>
      <c r="F855" t="s">
        <v>10034</v>
      </c>
      <c r="G855" t="s">
        <v>10035</v>
      </c>
      <c r="H855" t="s">
        <v>10036</v>
      </c>
      <c r="I855" t="s">
        <v>2364</v>
      </c>
      <c r="J855" t="s">
        <v>3062</v>
      </c>
      <c r="K855" t="s">
        <v>3063</v>
      </c>
      <c r="L855" t="s">
        <v>146</v>
      </c>
      <c r="M855" t="s">
        <v>2420</v>
      </c>
      <c r="N855" t="s">
        <v>4255</v>
      </c>
      <c r="O855" t="s">
        <v>3065</v>
      </c>
      <c r="P855" t="s">
        <v>10037</v>
      </c>
      <c r="Q855" t="s">
        <v>10038</v>
      </c>
      <c r="R855" t="str">
        <f t="shared" si="26"/>
        <v>临朐</v>
      </c>
      <c r="S855" t="str">
        <f t="shared" si="27"/>
        <v>0704</v>
      </c>
    </row>
    <row r="856" spans="1:19">
      <c r="A856" t="s">
        <v>10039</v>
      </c>
      <c r="B856" t="s">
        <v>10040</v>
      </c>
      <c r="C856" t="s">
        <v>46</v>
      </c>
      <c r="D856" t="s">
        <v>10041</v>
      </c>
      <c r="E856" t="s">
        <v>10042</v>
      </c>
      <c r="F856" t="s">
        <v>10043</v>
      </c>
      <c r="G856" t="s">
        <v>10044</v>
      </c>
      <c r="H856" t="s">
        <v>10045</v>
      </c>
      <c r="I856" t="s">
        <v>2503</v>
      </c>
      <c r="J856" t="s">
        <v>9221</v>
      </c>
      <c r="K856" t="s">
        <v>9222</v>
      </c>
      <c r="L856" t="s">
        <v>57</v>
      </c>
      <c r="M856" t="s">
        <v>2838</v>
      </c>
      <c r="N856" t="s">
        <v>7359</v>
      </c>
      <c r="O856" t="s">
        <v>9223</v>
      </c>
      <c r="P856" t="s">
        <v>10046</v>
      </c>
      <c r="Q856" t="s">
        <v>10047</v>
      </c>
      <c r="R856" t="str">
        <f t="shared" si="26"/>
        <v>安丘</v>
      </c>
      <c r="S856" t="str">
        <f t="shared" si="27"/>
        <v>0704</v>
      </c>
    </row>
    <row r="857" spans="1:19">
      <c r="A857" t="s">
        <v>10048</v>
      </c>
      <c r="B857" t="s">
        <v>10049</v>
      </c>
      <c r="C857" t="s">
        <v>46</v>
      </c>
      <c r="D857" t="s">
        <v>10050</v>
      </c>
      <c r="E857" t="s">
        <v>8261</v>
      </c>
      <c r="F857" t="s">
        <v>10051</v>
      </c>
      <c r="G857" t="s">
        <v>10052</v>
      </c>
      <c r="H857" t="s">
        <v>10053</v>
      </c>
      <c r="I857" t="s">
        <v>2364</v>
      </c>
      <c r="J857" t="s">
        <v>10054</v>
      </c>
      <c r="K857" t="s">
        <v>10055</v>
      </c>
      <c r="L857" t="s">
        <v>137</v>
      </c>
      <c r="M857" t="s">
        <v>5803</v>
      </c>
      <c r="N857" t="s">
        <v>2480</v>
      </c>
      <c r="O857" t="s">
        <v>10056</v>
      </c>
      <c r="P857" t="s">
        <v>10057</v>
      </c>
      <c r="Q857" t="s">
        <v>10058</v>
      </c>
      <c r="R857" t="str">
        <f t="shared" si="26"/>
        <v>青州</v>
      </c>
      <c r="S857" t="str">
        <f t="shared" si="27"/>
        <v>0704</v>
      </c>
    </row>
    <row r="858" spans="1:19">
      <c r="A858" t="s">
        <v>10059</v>
      </c>
      <c r="B858" t="s">
        <v>10060</v>
      </c>
      <c r="C858" t="s">
        <v>46</v>
      </c>
      <c r="D858" t="s">
        <v>10061</v>
      </c>
      <c r="E858" t="s">
        <v>8261</v>
      </c>
      <c r="F858" t="s">
        <v>10062</v>
      </c>
      <c r="G858" t="s">
        <v>10063</v>
      </c>
      <c r="H858" t="s">
        <v>10064</v>
      </c>
      <c r="I858" t="s">
        <v>5826</v>
      </c>
      <c r="J858" t="s">
        <v>2526</v>
      </c>
      <c r="K858" t="s">
        <v>2527</v>
      </c>
      <c r="L858" t="s">
        <v>76</v>
      </c>
      <c r="M858" t="s">
        <v>2528</v>
      </c>
      <c r="N858" t="s">
        <v>10065</v>
      </c>
      <c r="O858" t="s">
        <v>2530</v>
      </c>
      <c r="P858" t="s">
        <v>10066</v>
      </c>
      <c r="R858" t="str">
        <f t="shared" si="26"/>
        <v>奎文</v>
      </c>
      <c r="S858" t="str">
        <f t="shared" si="27"/>
        <v>0704</v>
      </c>
    </row>
    <row r="859" spans="1:19">
      <c r="A859" t="s">
        <v>10067</v>
      </c>
      <c r="B859" t="s">
        <v>10068</v>
      </c>
      <c r="C859" t="s">
        <v>46</v>
      </c>
      <c r="D859" t="s">
        <v>10069</v>
      </c>
      <c r="E859" t="s">
        <v>10070</v>
      </c>
      <c r="F859" t="s">
        <v>10071</v>
      </c>
      <c r="G859" t="s">
        <v>10072</v>
      </c>
      <c r="H859" t="s">
        <v>10073</v>
      </c>
      <c r="I859" t="s">
        <v>2364</v>
      </c>
      <c r="J859" t="s">
        <v>4968</v>
      </c>
      <c r="K859" t="s">
        <v>4969</v>
      </c>
      <c r="L859" t="s">
        <v>76</v>
      </c>
      <c r="M859" t="s">
        <v>2528</v>
      </c>
      <c r="N859" t="s">
        <v>3017</v>
      </c>
      <c r="O859" t="s">
        <v>4970</v>
      </c>
      <c r="P859" t="s">
        <v>10074</v>
      </c>
      <c r="Q859" t="s">
        <v>10075</v>
      </c>
      <c r="R859" t="str">
        <f t="shared" si="26"/>
        <v>奎文</v>
      </c>
      <c r="S859" t="str">
        <f t="shared" si="27"/>
        <v>0704</v>
      </c>
    </row>
    <row r="860" spans="1:19">
      <c r="A860" t="s">
        <v>10076</v>
      </c>
      <c r="B860" t="s">
        <v>10077</v>
      </c>
      <c r="C860" t="s">
        <v>46</v>
      </c>
      <c r="D860" t="s">
        <v>10078</v>
      </c>
      <c r="E860" t="s">
        <v>8261</v>
      </c>
      <c r="F860" t="s">
        <v>10079</v>
      </c>
      <c r="G860" t="s">
        <v>10080</v>
      </c>
      <c r="H860" t="s">
        <v>10081</v>
      </c>
      <c r="I860" t="s">
        <v>2645</v>
      </c>
      <c r="J860" t="s">
        <v>3456</v>
      </c>
      <c r="K860" t="s">
        <v>3457</v>
      </c>
      <c r="L860" t="s">
        <v>3458</v>
      </c>
      <c r="M860" t="s">
        <v>3459</v>
      </c>
      <c r="N860" t="s">
        <v>2421</v>
      </c>
      <c r="O860" t="s">
        <v>3460</v>
      </c>
      <c r="P860" t="s">
        <v>10082</v>
      </c>
      <c r="R860" t="str">
        <f t="shared" si="26"/>
        <v>寒亭</v>
      </c>
      <c r="S860" t="str">
        <f t="shared" si="27"/>
        <v>0704</v>
      </c>
    </row>
    <row r="861" spans="1:19">
      <c r="A861" t="s">
        <v>10083</v>
      </c>
      <c r="B861" t="s">
        <v>10084</v>
      </c>
      <c r="C861" t="s">
        <v>46</v>
      </c>
      <c r="D861" t="s">
        <v>10085</v>
      </c>
      <c r="E861" t="s">
        <v>10086</v>
      </c>
      <c r="F861" t="s">
        <v>10087</v>
      </c>
      <c r="G861" t="s">
        <v>10088</v>
      </c>
      <c r="I861" t="s">
        <v>5826</v>
      </c>
      <c r="L861" t="s">
        <v>101</v>
      </c>
      <c r="R861" t="str">
        <f t="shared" si="26"/>
        <v>潍城</v>
      </c>
      <c r="S861" t="str">
        <f t="shared" si="27"/>
        <v>0704</v>
      </c>
    </row>
    <row r="862" spans="1:19">
      <c r="A862" t="s">
        <v>10089</v>
      </c>
      <c r="B862" t="s">
        <v>10090</v>
      </c>
      <c r="C862" t="s">
        <v>46</v>
      </c>
      <c r="D862" t="s">
        <v>10091</v>
      </c>
      <c r="E862" t="s">
        <v>10092</v>
      </c>
      <c r="F862" t="s">
        <v>10093</v>
      </c>
      <c r="G862" t="s">
        <v>10094</v>
      </c>
      <c r="H862" t="s">
        <v>10095</v>
      </c>
      <c r="I862" t="s">
        <v>2336</v>
      </c>
      <c r="J862" t="s">
        <v>3224</v>
      </c>
      <c r="K862" t="s">
        <v>3225</v>
      </c>
      <c r="L862" t="s">
        <v>110</v>
      </c>
      <c r="M862" t="s">
        <v>2381</v>
      </c>
      <c r="N862" t="s">
        <v>3554</v>
      </c>
      <c r="O862" t="s">
        <v>3226</v>
      </c>
      <c r="P862" t="s">
        <v>10096</v>
      </c>
      <c r="Q862" t="s">
        <v>10097</v>
      </c>
      <c r="R862" t="str">
        <f t="shared" si="26"/>
        <v>高密</v>
      </c>
      <c r="S862" t="str">
        <f t="shared" si="27"/>
        <v>0704</v>
      </c>
    </row>
    <row r="863" spans="1:19">
      <c r="A863" t="s">
        <v>10098</v>
      </c>
      <c r="B863" t="s">
        <v>10099</v>
      </c>
      <c r="C863" t="s">
        <v>46</v>
      </c>
      <c r="D863" t="s">
        <v>10100</v>
      </c>
      <c r="E863" t="s">
        <v>8261</v>
      </c>
      <c r="F863" t="s">
        <v>10101</v>
      </c>
      <c r="G863" t="s">
        <v>10102</v>
      </c>
      <c r="H863" t="s">
        <v>10103</v>
      </c>
      <c r="I863" t="s">
        <v>3210</v>
      </c>
      <c r="J863" t="s">
        <v>5173</v>
      </c>
      <c r="K863" t="s">
        <v>5174</v>
      </c>
      <c r="L863" t="s">
        <v>137</v>
      </c>
      <c r="M863" t="s">
        <v>5175</v>
      </c>
      <c r="N863" t="s">
        <v>3622</v>
      </c>
      <c r="O863" t="s">
        <v>5176</v>
      </c>
      <c r="P863" t="s">
        <v>10104</v>
      </c>
      <c r="Q863" t="s">
        <v>10105</v>
      </c>
      <c r="R863" t="str">
        <f t="shared" si="26"/>
        <v>青州</v>
      </c>
      <c r="S863" t="str">
        <f t="shared" si="27"/>
        <v>0704</v>
      </c>
    </row>
    <row r="864" spans="1:19">
      <c r="A864" t="s">
        <v>10106</v>
      </c>
      <c r="B864" t="s">
        <v>10107</v>
      </c>
      <c r="C864" t="s">
        <v>46</v>
      </c>
      <c r="D864" t="s">
        <v>10108</v>
      </c>
      <c r="E864" t="s">
        <v>10109</v>
      </c>
      <c r="F864" t="s">
        <v>10110</v>
      </c>
      <c r="G864" t="s">
        <v>10111</v>
      </c>
      <c r="H864" t="s">
        <v>10112</v>
      </c>
      <c r="I864" t="s">
        <v>2336</v>
      </c>
      <c r="J864" t="s">
        <v>9436</v>
      </c>
      <c r="K864" t="s">
        <v>9437</v>
      </c>
      <c r="L864" t="s">
        <v>110</v>
      </c>
      <c r="M864" t="s">
        <v>2381</v>
      </c>
      <c r="N864" t="s">
        <v>2859</v>
      </c>
      <c r="O864" t="s">
        <v>9438</v>
      </c>
      <c r="P864" t="s">
        <v>10113</v>
      </c>
      <c r="R864" t="str">
        <f t="shared" si="26"/>
        <v>高密</v>
      </c>
      <c r="S864" t="str">
        <f t="shared" si="27"/>
        <v>0704</v>
      </c>
    </row>
    <row r="865" spans="1:19">
      <c r="A865" t="s">
        <v>10114</v>
      </c>
      <c r="B865" t="s">
        <v>10115</v>
      </c>
      <c r="C865" t="s">
        <v>46</v>
      </c>
      <c r="D865" t="s">
        <v>10116</v>
      </c>
      <c r="E865" t="s">
        <v>8261</v>
      </c>
      <c r="F865" t="s">
        <v>10117</v>
      </c>
      <c r="G865" t="s">
        <v>10118</v>
      </c>
      <c r="H865" t="s">
        <v>10119</v>
      </c>
      <c r="I865" t="s">
        <v>2364</v>
      </c>
      <c r="J865" t="s">
        <v>9991</v>
      </c>
      <c r="K865" t="s">
        <v>9992</v>
      </c>
      <c r="L865" t="s">
        <v>146</v>
      </c>
      <c r="M865" t="s">
        <v>3532</v>
      </c>
      <c r="N865" t="s">
        <v>2674</v>
      </c>
      <c r="O865" t="s">
        <v>9993</v>
      </c>
      <c r="P865" t="s">
        <v>10120</v>
      </c>
      <c r="R865" t="str">
        <f t="shared" si="26"/>
        <v>临朐</v>
      </c>
      <c r="S865" t="str">
        <f t="shared" si="27"/>
        <v>0704</v>
      </c>
    </row>
    <row r="866" spans="1:19">
      <c r="A866" t="s">
        <v>10121</v>
      </c>
      <c r="B866" t="s">
        <v>10122</v>
      </c>
      <c r="C866" t="s">
        <v>46</v>
      </c>
      <c r="D866" t="s">
        <v>10123</v>
      </c>
      <c r="E866" t="s">
        <v>2499</v>
      </c>
      <c r="F866" t="s">
        <v>10124</v>
      </c>
      <c r="G866" t="s">
        <v>10125</v>
      </c>
      <c r="H866" t="s">
        <v>10126</v>
      </c>
      <c r="I866" t="s">
        <v>2350</v>
      </c>
      <c r="J866" t="s">
        <v>3224</v>
      </c>
      <c r="K866" t="s">
        <v>10127</v>
      </c>
      <c r="L866" t="s">
        <v>110</v>
      </c>
      <c r="M866" t="s">
        <v>3087</v>
      </c>
      <c r="N866" t="s">
        <v>3252</v>
      </c>
      <c r="O866" t="s">
        <v>10128</v>
      </c>
      <c r="P866" t="s">
        <v>10129</v>
      </c>
      <c r="Q866" t="s">
        <v>10130</v>
      </c>
      <c r="R866" t="str">
        <f t="shared" si="26"/>
        <v>高密</v>
      </c>
      <c r="S866" t="str">
        <f t="shared" si="27"/>
        <v>0704</v>
      </c>
    </row>
    <row r="867" spans="1:19">
      <c r="A867" t="s">
        <v>10131</v>
      </c>
      <c r="B867" t="s">
        <v>10132</v>
      </c>
      <c r="C867" t="s">
        <v>46</v>
      </c>
      <c r="D867" t="s">
        <v>10133</v>
      </c>
      <c r="E867" t="s">
        <v>10134</v>
      </c>
      <c r="F867" t="s">
        <v>10135</v>
      </c>
      <c r="G867" t="s">
        <v>10136</v>
      </c>
      <c r="H867" t="s">
        <v>10137</v>
      </c>
      <c r="I867" t="s">
        <v>2378</v>
      </c>
      <c r="J867" t="s">
        <v>4654</v>
      </c>
      <c r="K867" t="s">
        <v>4655</v>
      </c>
      <c r="L867" t="s">
        <v>119</v>
      </c>
      <c r="M867" t="s">
        <v>2601</v>
      </c>
      <c r="O867" t="s">
        <v>4656</v>
      </c>
      <c r="P867" t="s">
        <v>10138</v>
      </c>
      <c r="R867" t="str">
        <f t="shared" si="26"/>
        <v>寒亭</v>
      </c>
      <c r="S867" t="str">
        <f t="shared" si="27"/>
        <v>0704</v>
      </c>
    </row>
    <row r="868" spans="1:19">
      <c r="A868" t="s">
        <v>10139</v>
      </c>
      <c r="B868" t="s">
        <v>10140</v>
      </c>
      <c r="C868" t="s">
        <v>46</v>
      </c>
      <c r="D868" t="s">
        <v>10141</v>
      </c>
      <c r="E868" t="s">
        <v>10142</v>
      </c>
      <c r="F868" t="s">
        <v>10143</v>
      </c>
      <c r="G868" t="s">
        <v>10144</v>
      </c>
      <c r="H868" t="s">
        <v>10145</v>
      </c>
      <c r="I868" t="s">
        <v>2364</v>
      </c>
      <c r="J868" t="s">
        <v>3771</v>
      </c>
      <c r="K868" t="s">
        <v>3772</v>
      </c>
      <c r="L868" t="s">
        <v>187</v>
      </c>
      <c r="M868" t="s">
        <v>3773</v>
      </c>
      <c r="N868" t="s">
        <v>2721</v>
      </c>
      <c r="O868" t="s">
        <v>3775</v>
      </c>
      <c r="P868" t="s">
        <v>10146</v>
      </c>
      <c r="Q868" t="s">
        <v>10147</v>
      </c>
      <c r="R868" t="str">
        <f t="shared" si="26"/>
        <v>坊子</v>
      </c>
      <c r="S868" t="str">
        <f t="shared" si="27"/>
        <v>0704</v>
      </c>
    </row>
    <row r="869" spans="1:19">
      <c r="A869" t="s">
        <v>10148</v>
      </c>
      <c r="B869" t="s">
        <v>10149</v>
      </c>
      <c r="C869" t="s">
        <v>46</v>
      </c>
      <c r="D869" t="s">
        <v>10150</v>
      </c>
      <c r="E869" t="s">
        <v>10151</v>
      </c>
      <c r="F869" t="s">
        <v>10152</v>
      </c>
      <c r="G869" t="s">
        <v>10153</v>
      </c>
      <c r="H869" t="s">
        <v>10146</v>
      </c>
      <c r="I869" t="s">
        <v>2336</v>
      </c>
      <c r="J869" t="s">
        <v>7654</v>
      </c>
      <c r="K869" t="s">
        <v>7655</v>
      </c>
      <c r="L869" t="s">
        <v>47</v>
      </c>
      <c r="M869" t="s">
        <v>4905</v>
      </c>
      <c r="N869" t="s">
        <v>2859</v>
      </c>
      <c r="O869" t="s">
        <v>7656</v>
      </c>
      <c r="P869" t="s">
        <v>10154</v>
      </c>
      <c r="R869" t="str">
        <f t="shared" si="26"/>
        <v>诸城</v>
      </c>
      <c r="S869" t="str">
        <f t="shared" si="27"/>
        <v>0704</v>
      </c>
    </row>
    <row r="870" spans="1:19">
      <c r="A870" t="s">
        <v>10155</v>
      </c>
      <c r="B870" t="s">
        <v>10156</v>
      </c>
      <c r="C870" t="s">
        <v>46</v>
      </c>
      <c r="D870" t="s">
        <v>10157</v>
      </c>
      <c r="E870" t="s">
        <v>8241</v>
      </c>
      <c r="F870" t="s">
        <v>10158</v>
      </c>
      <c r="G870" t="s">
        <v>10159</v>
      </c>
      <c r="H870" t="s">
        <v>10160</v>
      </c>
      <c r="I870" t="s">
        <v>2336</v>
      </c>
      <c r="J870" t="s">
        <v>8787</v>
      </c>
      <c r="K870" t="s">
        <v>8788</v>
      </c>
      <c r="L870" t="s">
        <v>128</v>
      </c>
      <c r="M870" t="s">
        <v>2720</v>
      </c>
      <c r="N870" t="s">
        <v>2421</v>
      </c>
      <c r="O870" t="s">
        <v>8789</v>
      </c>
      <c r="P870" t="s">
        <v>10161</v>
      </c>
      <c r="Q870" t="s">
        <v>10162</v>
      </c>
      <c r="R870" t="str">
        <f t="shared" si="26"/>
        <v>寿光</v>
      </c>
      <c r="S870" t="str">
        <f t="shared" si="27"/>
        <v>0704</v>
      </c>
    </row>
    <row r="871" spans="1:19">
      <c r="A871" t="s">
        <v>10163</v>
      </c>
      <c r="B871" t="s">
        <v>10164</v>
      </c>
      <c r="C871" t="s">
        <v>46</v>
      </c>
      <c r="D871" t="s">
        <v>10165</v>
      </c>
      <c r="E871" t="s">
        <v>8261</v>
      </c>
      <c r="F871" t="s">
        <v>10166</v>
      </c>
      <c r="G871" t="s">
        <v>10167</v>
      </c>
      <c r="H871" t="s">
        <v>10168</v>
      </c>
      <c r="I871" t="s">
        <v>2364</v>
      </c>
      <c r="J871" t="s">
        <v>2337</v>
      </c>
      <c r="K871" t="s">
        <v>2338</v>
      </c>
      <c r="L871" t="s">
        <v>137</v>
      </c>
      <c r="M871" t="s">
        <v>2339</v>
      </c>
      <c r="N871" t="s">
        <v>2340</v>
      </c>
      <c r="O871" t="s">
        <v>2341</v>
      </c>
      <c r="R871" t="str">
        <f t="shared" si="26"/>
        <v>青州</v>
      </c>
      <c r="S871" t="str">
        <f t="shared" si="27"/>
        <v>0704</v>
      </c>
    </row>
    <row r="872" spans="1:19">
      <c r="A872" t="s">
        <v>10169</v>
      </c>
      <c r="B872" t="s">
        <v>10170</v>
      </c>
      <c r="C872" t="s">
        <v>46</v>
      </c>
      <c r="D872" t="s">
        <v>10171</v>
      </c>
      <c r="E872" t="s">
        <v>8261</v>
      </c>
      <c r="F872" t="s">
        <v>10172</v>
      </c>
      <c r="G872" t="s">
        <v>10173</v>
      </c>
      <c r="H872" t="s">
        <v>10174</v>
      </c>
      <c r="I872" t="s">
        <v>2465</v>
      </c>
      <c r="J872" t="s">
        <v>5507</v>
      </c>
      <c r="K872" t="s">
        <v>5508</v>
      </c>
      <c r="L872" t="s">
        <v>137</v>
      </c>
      <c r="M872" t="s">
        <v>4959</v>
      </c>
      <c r="N872" t="s">
        <v>2480</v>
      </c>
      <c r="O872" t="s">
        <v>5509</v>
      </c>
      <c r="P872" t="s">
        <v>10175</v>
      </c>
      <c r="Q872" t="s">
        <v>10176</v>
      </c>
      <c r="R872" t="str">
        <f t="shared" si="26"/>
        <v>青州</v>
      </c>
      <c r="S872" t="str">
        <f t="shared" si="27"/>
        <v>0704</v>
      </c>
    </row>
    <row r="873" spans="1:19">
      <c r="A873" t="s">
        <v>10177</v>
      </c>
      <c r="B873" t="s">
        <v>10178</v>
      </c>
      <c r="C873" t="s">
        <v>46</v>
      </c>
      <c r="D873" t="s">
        <v>10179</v>
      </c>
      <c r="E873" t="s">
        <v>10180</v>
      </c>
      <c r="F873" t="s">
        <v>10181</v>
      </c>
      <c r="G873" t="s">
        <v>10182</v>
      </c>
      <c r="H873" t="s">
        <v>10183</v>
      </c>
      <c r="I873" t="s">
        <v>2364</v>
      </c>
      <c r="J873" t="s">
        <v>7368</v>
      </c>
      <c r="K873" t="s">
        <v>7369</v>
      </c>
      <c r="L873" t="s">
        <v>110</v>
      </c>
      <c r="M873" t="s">
        <v>2575</v>
      </c>
      <c r="N873" t="s">
        <v>2354</v>
      </c>
      <c r="O873" t="s">
        <v>7370</v>
      </c>
      <c r="P873" t="s">
        <v>10184</v>
      </c>
      <c r="R873" t="str">
        <f t="shared" si="26"/>
        <v>高密</v>
      </c>
      <c r="S873" t="str">
        <f t="shared" si="27"/>
        <v>0704</v>
      </c>
    </row>
    <row r="874" spans="1:19">
      <c r="A874" t="s">
        <v>10185</v>
      </c>
      <c r="B874" t="s">
        <v>10186</v>
      </c>
      <c r="C874" t="s">
        <v>46</v>
      </c>
      <c r="D874" t="s">
        <v>10187</v>
      </c>
      <c r="E874" t="s">
        <v>8261</v>
      </c>
      <c r="F874" t="s">
        <v>10188</v>
      </c>
      <c r="G874" t="s">
        <v>10189</v>
      </c>
      <c r="H874" t="s">
        <v>10190</v>
      </c>
      <c r="I874" t="s">
        <v>2465</v>
      </c>
      <c r="J874" t="s">
        <v>4253</v>
      </c>
      <c r="K874" t="s">
        <v>4254</v>
      </c>
      <c r="L874" t="s">
        <v>57</v>
      </c>
      <c r="M874" t="s">
        <v>2492</v>
      </c>
      <c r="N874" t="s">
        <v>2480</v>
      </c>
      <c r="O874" t="s">
        <v>4256</v>
      </c>
      <c r="P874" t="s">
        <v>10191</v>
      </c>
      <c r="Q874" t="s">
        <v>10192</v>
      </c>
      <c r="R874" t="str">
        <f t="shared" si="26"/>
        <v>安丘</v>
      </c>
      <c r="S874" t="str">
        <f t="shared" si="27"/>
        <v>0704</v>
      </c>
    </row>
    <row r="875" spans="1:19">
      <c r="A875" t="s">
        <v>10193</v>
      </c>
      <c r="B875" t="s">
        <v>10194</v>
      </c>
      <c r="C875" t="s">
        <v>46</v>
      </c>
      <c r="D875" t="s">
        <v>10195</v>
      </c>
      <c r="E875" t="s">
        <v>10196</v>
      </c>
      <c r="F875" t="s">
        <v>10197</v>
      </c>
      <c r="G875" t="s">
        <v>10198</v>
      </c>
      <c r="H875" t="s">
        <v>10199</v>
      </c>
      <c r="I875" t="s">
        <v>2364</v>
      </c>
      <c r="J875" t="s">
        <v>6823</v>
      </c>
      <c r="K875" t="s">
        <v>6824</v>
      </c>
      <c r="L875" t="s">
        <v>137</v>
      </c>
      <c r="M875" t="s">
        <v>5175</v>
      </c>
      <c r="N875" t="s">
        <v>2480</v>
      </c>
      <c r="O875" t="s">
        <v>6825</v>
      </c>
      <c r="P875" t="s">
        <v>10200</v>
      </c>
      <c r="Q875" t="s">
        <v>10201</v>
      </c>
      <c r="R875" t="str">
        <f t="shared" si="26"/>
        <v>青州</v>
      </c>
      <c r="S875" t="str">
        <f t="shared" si="27"/>
        <v>0704</v>
      </c>
    </row>
    <row r="876" spans="1:19">
      <c r="A876" t="s">
        <v>10202</v>
      </c>
      <c r="B876" t="s">
        <v>10203</v>
      </c>
      <c r="C876" t="s">
        <v>46</v>
      </c>
      <c r="D876" t="s">
        <v>10204</v>
      </c>
      <c r="E876" t="s">
        <v>10018</v>
      </c>
      <c r="F876" t="s">
        <v>10205</v>
      </c>
      <c r="G876" t="s">
        <v>10206</v>
      </c>
      <c r="H876" t="s">
        <v>10207</v>
      </c>
      <c r="I876" t="s">
        <v>2336</v>
      </c>
      <c r="J876" t="s">
        <v>6863</v>
      </c>
      <c r="K876" t="s">
        <v>6864</v>
      </c>
      <c r="L876" t="s">
        <v>128</v>
      </c>
      <c r="M876" t="s">
        <v>3952</v>
      </c>
      <c r="O876" t="s">
        <v>6865</v>
      </c>
      <c r="P876" t="s">
        <v>10208</v>
      </c>
      <c r="Q876" t="s">
        <v>10209</v>
      </c>
      <c r="R876" t="str">
        <f t="shared" si="26"/>
        <v>寿光</v>
      </c>
      <c r="S876" t="str">
        <f t="shared" si="27"/>
        <v>0704</v>
      </c>
    </row>
    <row r="877" spans="1:19">
      <c r="A877" t="s">
        <v>10210</v>
      </c>
      <c r="B877" t="s">
        <v>10211</v>
      </c>
      <c r="C877" t="s">
        <v>46</v>
      </c>
      <c r="D877" t="s">
        <v>10212</v>
      </c>
      <c r="E877" t="s">
        <v>8261</v>
      </c>
      <c r="F877" t="s">
        <v>4381</v>
      </c>
      <c r="G877" t="s">
        <v>4382</v>
      </c>
      <c r="H877" t="s">
        <v>10213</v>
      </c>
      <c r="I877" t="s">
        <v>2364</v>
      </c>
      <c r="J877" t="s">
        <v>3200</v>
      </c>
      <c r="K877" t="s">
        <v>3201</v>
      </c>
      <c r="L877" t="s">
        <v>76</v>
      </c>
      <c r="M877" t="s">
        <v>2528</v>
      </c>
      <c r="N877" t="s">
        <v>2340</v>
      </c>
      <c r="O877" t="s">
        <v>3202</v>
      </c>
      <c r="Q877" t="s">
        <v>4385</v>
      </c>
      <c r="R877" t="str">
        <f t="shared" si="26"/>
        <v>奎文</v>
      </c>
      <c r="S877" t="str">
        <f t="shared" si="27"/>
        <v>0704</v>
      </c>
    </row>
    <row r="878" spans="1:19">
      <c r="A878" t="s">
        <v>10214</v>
      </c>
      <c r="B878" t="s">
        <v>10215</v>
      </c>
      <c r="C878" t="s">
        <v>46</v>
      </c>
      <c r="D878" t="s">
        <v>10216</v>
      </c>
      <c r="E878" t="s">
        <v>8403</v>
      </c>
      <c r="F878" t="s">
        <v>10217</v>
      </c>
      <c r="G878" t="s">
        <v>10218</v>
      </c>
      <c r="H878" t="s">
        <v>10219</v>
      </c>
      <c r="I878" t="s">
        <v>2364</v>
      </c>
      <c r="J878" t="s">
        <v>6296</v>
      </c>
      <c r="K878" t="s">
        <v>6297</v>
      </c>
      <c r="L878" t="s">
        <v>76</v>
      </c>
      <c r="M878" t="s">
        <v>4374</v>
      </c>
      <c r="N878" t="s">
        <v>3307</v>
      </c>
      <c r="O878" t="s">
        <v>6298</v>
      </c>
      <c r="P878" t="s">
        <v>10220</v>
      </c>
      <c r="R878" t="str">
        <f t="shared" si="26"/>
        <v>奎文</v>
      </c>
      <c r="S878" t="str">
        <f t="shared" si="27"/>
        <v>0704</v>
      </c>
    </row>
    <row r="879" spans="1:19">
      <c r="A879" t="s">
        <v>10221</v>
      </c>
      <c r="B879" t="s">
        <v>10222</v>
      </c>
      <c r="C879" t="s">
        <v>46</v>
      </c>
      <c r="D879" t="s">
        <v>10223</v>
      </c>
      <c r="E879" t="s">
        <v>8261</v>
      </c>
      <c r="F879" t="s">
        <v>10224</v>
      </c>
      <c r="G879" t="s">
        <v>10225</v>
      </c>
      <c r="H879" t="s">
        <v>10226</v>
      </c>
      <c r="I879" t="s">
        <v>2378</v>
      </c>
      <c r="J879" t="s">
        <v>8079</v>
      </c>
      <c r="K879" t="s">
        <v>8080</v>
      </c>
      <c r="L879" t="s">
        <v>676</v>
      </c>
      <c r="M879" t="s">
        <v>2815</v>
      </c>
      <c r="N879" t="s">
        <v>3252</v>
      </c>
      <c r="O879" t="s">
        <v>8081</v>
      </c>
      <c r="P879" t="s">
        <v>10227</v>
      </c>
      <c r="Q879" t="s">
        <v>10228</v>
      </c>
      <c r="R879" t="str">
        <f t="shared" si="26"/>
        <v>昌乐</v>
      </c>
      <c r="S879" t="str">
        <f t="shared" si="27"/>
        <v>0704</v>
      </c>
    </row>
    <row r="880" spans="1:19">
      <c r="A880" t="s">
        <v>10229</v>
      </c>
      <c r="B880" t="s">
        <v>10230</v>
      </c>
      <c r="C880" t="s">
        <v>46</v>
      </c>
      <c r="D880" t="s">
        <v>10231</v>
      </c>
      <c r="E880" t="s">
        <v>8261</v>
      </c>
      <c r="F880" t="s">
        <v>10232</v>
      </c>
      <c r="G880" t="s">
        <v>10233</v>
      </c>
      <c r="H880" t="s">
        <v>10234</v>
      </c>
      <c r="I880" t="s">
        <v>2364</v>
      </c>
      <c r="J880" t="s">
        <v>9070</v>
      </c>
      <c r="K880" t="s">
        <v>9071</v>
      </c>
      <c r="L880" t="s">
        <v>47</v>
      </c>
      <c r="M880" t="s">
        <v>2784</v>
      </c>
      <c r="N880" t="s">
        <v>2340</v>
      </c>
      <c r="O880" t="s">
        <v>9072</v>
      </c>
      <c r="P880" t="s">
        <v>10235</v>
      </c>
      <c r="Q880" t="s">
        <v>10236</v>
      </c>
      <c r="R880" t="str">
        <f t="shared" si="26"/>
        <v>诸城</v>
      </c>
      <c r="S880" t="str">
        <f t="shared" si="27"/>
        <v>0704</v>
      </c>
    </row>
    <row r="881" spans="1:19">
      <c r="A881" t="s">
        <v>10237</v>
      </c>
      <c r="B881" t="s">
        <v>10238</v>
      </c>
      <c r="C881" t="s">
        <v>46</v>
      </c>
      <c r="D881" t="s">
        <v>10239</v>
      </c>
      <c r="E881" t="s">
        <v>8261</v>
      </c>
      <c r="F881" t="s">
        <v>10240</v>
      </c>
      <c r="G881" t="s">
        <v>10241</v>
      </c>
      <c r="H881" t="s">
        <v>10242</v>
      </c>
      <c r="I881" t="s">
        <v>2364</v>
      </c>
      <c r="J881" t="s">
        <v>4141</v>
      </c>
      <c r="K881" t="s">
        <v>4142</v>
      </c>
      <c r="L881" t="s">
        <v>137</v>
      </c>
      <c r="M881" t="s">
        <v>2339</v>
      </c>
      <c r="N881" t="s">
        <v>2480</v>
      </c>
      <c r="O881" t="s">
        <v>4143</v>
      </c>
      <c r="P881" t="s">
        <v>10243</v>
      </c>
      <c r="R881" t="str">
        <f t="shared" si="26"/>
        <v>青州</v>
      </c>
      <c r="S881" t="str">
        <f t="shared" si="27"/>
        <v>0704</v>
      </c>
    </row>
    <row r="882" spans="1:19">
      <c r="A882" t="s">
        <v>10244</v>
      </c>
      <c r="B882" t="s">
        <v>10245</v>
      </c>
      <c r="C882" t="s">
        <v>46</v>
      </c>
      <c r="D882" t="s">
        <v>10246</v>
      </c>
      <c r="E882" t="s">
        <v>8261</v>
      </c>
      <c r="F882" t="s">
        <v>10247</v>
      </c>
      <c r="G882" t="s">
        <v>10248</v>
      </c>
      <c r="H882" t="s">
        <v>10249</v>
      </c>
      <c r="I882" t="s">
        <v>2350</v>
      </c>
      <c r="J882" t="s">
        <v>4601</v>
      </c>
      <c r="K882" t="s">
        <v>4602</v>
      </c>
      <c r="L882" t="s">
        <v>137</v>
      </c>
      <c r="M882" t="s">
        <v>3729</v>
      </c>
      <c r="N882" t="s">
        <v>2564</v>
      </c>
      <c r="O882" t="s">
        <v>4603</v>
      </c>
      <c r="P882" t="s">
        <v>10250</v>
      </c>
      <c r="R882" t="str">
        <f t="shared" si="26"/>
        <v>青州</v>
      </c>
      <c r="S882" t="str">
        <f t="shared" si="27"/>
        <v>0704</v>
      </c>
    </row>
    <row r="883" spans="1:19">
      <c r="A883" t="s">
        <v>10251</v>
      </c>
      <c r="B883" t="s">
        <v>10252</v>
      </c>
      <c r="C883" t="s">
        <v>46</v>
      </c>
      <c r="D883" t="s">
        <v>10253</v>
      </c>
      <c r="E883" t="s">
        <v>8261</v>
      </c>
      <c r="F883" t="s">
        <v>10254</v>
      </c>
      <c r="G883" t="s">
        <v>10255</v>
      </c>
      <c r="H883" t="s">
        <v>10256</v>
      </c>
      <c r="I883" t="s">
        <v>5112</v>
      </c>
      <c r="J883" t="s">
        <v>6273</v>
      </c>
      <c r="K883" t="s">
        <v>6274</v>
      </c>
      <c r="L883" t="s">
        <v>101</v>
      </c>
      <c r="M883" t="s">
        <v>5737</v>
      </c>
      <c r="N883" t="s">
        <v>2589</v>
      </c>
      <c r="O883" t="s">
        <v>6275</v>
      </c>
      <c r="P883" t="s">
        <v>9418</v>
      </c>
      <c r="R883" t="str">
        <f t="shared" si="26"/>
        <v>潍城</v>
      </c>
      <c r="S883" t="str">
        <f t="shared" si="27"/>
        <v>0704</v>
      </c>
    </row>
    <row r="884" spans="1:19">
      <c r="A884" t="s">
        <v>10257</v>
      </c>
      <c r="B884" t="s">
        <v>10258</v>
      </c>
      <c r="C884" t="s">
        <v>46</v>
      </c>
      <c r="D884" t="s">
        <v>10259</v>
      </c>
      <c r="E884" t="s">
        <v>8261</v>
      </c>
      <c r="F884" t="s">
        <v>10260</v>
      </c>
      <c r="G884" t="s">
        <v>10261</v>
      </c>
      <c r="H884" t="s">
        <v>10262</v>
      </c>
      <c r="I884" t="s">
        <v>2350</v>
      </c>
      <c r="J884" t="s">
        <v>4968</v>
      </c>
      <c r="K884" t="s">
        <v>4969</v>
      </c>
      <c r="L884" t="s">
        <v>76</v>
      </c>
      <c r="M884" t="s">
        <v>2528</v>
      </c>
      <c r="N884" t="s">
        <v>2382</v>
      </c>
      <c r="O884" t="s">
        <v>4970</v>
      </c>
      <c r="P884" t="s">
        <v>10263</v>
      </c>
      <c r="Q884" t="s">
        <v>10264</v>
      </c>
      <c r="R884" t="str">
        <f t="shared" si="26"/>
        <v>奎文</v>
      </c>
      <c r="S884" t="str">
        <f t="shared" si="27"/>
        <v>0704</v>
      </c>
    </row>
    <row r="885" spans="1:19">
      <c r="A885" t="s">
        <v>10265</v>
      </c>
      <c r="B885" t="s">
        <v>10266</v>
      </c>
      <c r="C885" t="s">
        <v>46</v>
      </c>
      <c r="D885" t="s">
        <v>10267</v>
      </c>
      <c r="E885" t="s">
        <v>8261</v>
      </c>
      <c r="F885" t="s">
        <v>10268</v>
      </c>
      <c r="G885" t="s">
        <v>10269</v>
      </c>
      <c r="H885" t="s">
        <v>10270</v>
      </c>
      <c r="I885" t="s">
        <v>4165</v>
      </c>
      <c r="J885" t="s">
        <v>5710</v>
      </c>
      <c r="K885" t="s">
        <v>5711</v>
      </c>
      <c r="L885" t="s">
        <v>128</v>
      </c>
      <c r="M885" t="s">
        <v>2708</v>
      </c>
      <c r="N885" t="s">
        <v>2872</v>
      </c>
      <c r="O885" t="s">
        <v>5713</v>
      </c>
      <c r="P885" t="s">
        <v>10271</v>
      </c>
      <c r="Q885" t="s">
        <v>10272</v>
      </c>
      <c r="R885" t="str">
        <f t="shared" si="26"/>
        <v>寿光</v>
      </c>
      <c r="S885" t="str">
        <f t="shared" si="27"/>
        <v>0704</v>
      </c>
    </row>
    <row r="886" spans="1:19">
      <c r="A886" t="s">
        <v>10273</v>
      </c>
      <c r="B886" t="s">
        <v>10274</v>
      </c>
      <c r="C886" t="s">
        <v>46</v>
      </c>
      <c r="D886" t="s">
        <v>10275</v>
      </c>
      <c r="E886" t="s">
        <v>10276</v>
      </c>
      <c r="F886" t="s">
        <v>10277</v>
      </c>
      <c r="G886" t="s">
        <v>10278</v>
      </c>
      <c r="H886" t="s">
        <v>10279</v>
      </c>
      <c r="I886" t="s">
        <v>2364</v>
      </c>
      <c r="J886" t="s">
        <v>3838</v>
      </c>
      <c r="K886" t="s">
        <v>3839</v>
      </c>
      <c r="L886" t="s">
        <v>676</v>
      </c>
      <c r="M886" t="s">
        <v>3840</v>
      </c>
      <c r="N886" t="s">
        <v>2368</v>
      </c>
      <c r="O886" t="s">
        <v>3841</v>
      </c>
      <c r="P886" t="s">
        <v>10280</v>
      </c>
      <c r="R886" t="str">
        <f t="shared" si="26"/>
        <v>昌乐</v>
      </c>
      <c r="S886" t="str">
        <f t="shared" si="27"/>
        <v>0704</v>
      </c>
    </row>
    <row r="887" spans="1:19">
      <c r="A887" t="s">
        <v>10281</v>
      </c>
      <c r="B887" t="s">
        <v>10282</v>
      </c>
      <c r="C887" t="s">
        <v>46</v>
      </c>
      <c r="D887" t="s">
        <v>10283</v>
      </c>
      <c r="E887" t="s">
        <v>8261</v>
      </c>
      <c r="F887" t="s">
        <v>10284</v>
      </c>
      <c r="G887" t="s">
        <v>10285</v>
      </c>
      <c r="H887" t="s">
        <v>10286</v>
      </c>
      <c r="I887" t="s">
        <v>2364</v>
      </c>
      <c r="J887" t="s">
        <v>3224</v>
      </c>
      <c r="K887" t="s">
        <v>3225</v>
      </c>
      <c r="L887" t="s">
        <v>110</v>
      </c>
      <c r="M887" t="s">
        <v>2381</v>
      </c>
      <c r="N887" t="s">
        <v>2480</v>
      </c>
      <c r="O887" t="s">
        <v>3226</v>
      </c>
      <c r="P887" t="s">
        <v>10287</v>
      </c>
      <c r="R887" t="str">
        <f t="shared" si="26"/>
        <v>高密</v>
      </c>
      <c r="S887" t="str">
        <f t="shared" si="27"/>
        <v>0704</v>
      </c>
    </row>
    <row r="888" spans="1:19">
      <c r="A888" t="s">
        <v>10288</v>
      </c>
      <c r="B888" t="s">
        <v>10289</v>
      </c>
      <c r="C888" t="s">
        <v>46</v>
      </c>
      <c r="D888" t="s">
        <v>10290</v>
      </c>
      <c r="E888" t="s">
        <v>8193</v>
      </c>
      <c r="F888" t="s">
        <v>10291</v>
      </c>
      <c r="G888" t="s">
        <v>10292</v>
      </c>
      <c r="H888" t="s">
        <v>10293</v>
      </c>
      <c r="I888" t="s">
        <v>2336</v>
      </c>
      <c r="J888" t="s">
        <v>7585</v>
      </c>
      <c r="K888" t="s">
        <v>7586</v>
      </c>
      <c r="L888" t="s">
        <v>101</v>
      </c>
      <c r="M888" t="s">
        <v>5737</v>
      </c>
      <c r="N888" t="s">
        <v>2480</v>
      </c>
      <c r="O888" t="s">
        <v>7587</v>
      </c>
      <c r="P888" t="s">
        <v>10294</v>
      </c>
      <c r="R888" t="str">
        <f t="shared" si="26"/>
        <v>潍城</v>
      </c>
      <c r="S888" t="str">
        <f t="shared" si="27"/>
        <v>0704</v>
      </c>
    </row>
    <row r="889" spans="1:19">
      <c r="A889" t="s">
        <v>10295</v>
      </c>
      <c r="B889" t="s">
        <v>10296</v>
      </c>
      <c r="C889" t="s">
        <v>46</v>
      </c>
      <c r="D889" t="s">
        <v>10297</v>
      </c>
      <c r="E889" t="s">
        <v>10298</v>
      </c>
      <c r="F889" t="s">
        <v>10299</v>
      </c>
      <c r="G889" t="s">
        <v>10300</v>
      </c>
      <c r="H889" t="s">
        <v>10301</v>
      </c>
      <c r="I889" t="s">
        <v>2350</v>
      </c>
      <c r="J889" t="s">
        <v>6823</v>
      </c>
      <c r="K889" t="s">
        <v>6824</v>
      </c>
      <c r="L889" t="s">
        <v>137</v>
      </c>
      <c r="M889" t="s">
        <v>5175</v>
      </c>
      <c r="N889" t="s">
        <v>2354</v>
      </c>
      <c r="O889" t="s">
        <v>6825</v>
      </c>
      <c r="P889" t="s">
        <v>10302</v>
      </c>
      <c r="Q889" t="s">
        <v>10303</v>
      </c>
      <c r="R889" t="str">
        <f t="shared" si="26"/>
        <v>青州</v>
      </c>
      <c r="S889" t="str">
        <f t="shared" si="27"/>
        <v>0704</v>
      </c>
    </row>
    <row r="890" spans="1:19">
      <c r="A890" t="s">
        <v>10304</v>
      </c>
      <c r="B890" t="s">
        <v>10305</v>
      </c>
      <c r="C890" t="s">
        <v>46</v>
      </c>
      <c r="D890" t="s">
        <v>10306</v>
      </c>
      <c r="E890" t="s">
        <v>8261</v>
      </c>
      <c r="F890" t="s">
        <v>10307</v>
      </c>
      <c r="G890" t="s">
        <v>10308</v>
      </c>
      <c r="H890" t="s">
        <v>10309</v>
      </c>
      <c r="I890" t="s">
        <v>2392</v>
      </c>
      <c r="J890" t="s">
        <v>2365</v>
      </c>
      <c r="K890" t="s">
        <v>2366</v>
      </c>
      <c r="L890" t="s">
        <v>57</v>
      </c>
      <c r="M890" t="s">
        <v>2367</v>
      </c>
      <c r="N890" t="s">
        <v>2421</v>
      </c>
      <c r="O890" t="s">
        <v>2369</v>
      </c>
      <c r="P890" t="s">
        <v>10310</v>
      </c>
      <c r="R890" t="str">
        <f t="shared" si="26"/>
        <v>安丘</v>
      </c>
      <c r="S890" t="str">
        <f t="shared" si="27"/>
        <v>0704</v>
      </c>
    </row>
    <row r="891" spans="1:19">
      <c r="A891" t="s">
        <v>10311</v>
      </c>
      <c r="B891" t="s">
        <v>10312</v>
      </c>
      <c r="C891" t="s">
        <v>46</v>
      </c>
      <c r="D891" t="s">
        <v>10313</v>
      </c>
      <c r="E891" t="s">
        <v>10314</v>
      </c>
      <c r="F891" t="s">
        <v>10315</v>
      </c>
      <c r="G891" t="s">
        <v>10316</v>
      </c>
      <c r="H891" t="s">
        <v>10317</v>
      </c>
      <c r="I891" t="s">
        <v>2350</v>
      </c>
      <c r="J891" t="s">
        <v>3791</v>
      </c>
      <c r="K891" t="s">
        <v>3792</v>
      </c>
      <c r="L891" t="s">
        <v>67</v>
      </c>
      <c r="M891" t="s">
        <v>3008</v>
      </c>
      <c r="N891" t="s">
        <v>2421</v>
      </c>
      <c r="O891" t="s">
        <v>3793</v>
      </c>
      <c r="P891" t="s">
        <v>10318</v>
      </c>
      <c r="R891" t="str">
        <f t="shared" si="26"/>
        <v>昌邑</v>
      </c>
      <c r="S891" t="str">
        <f t="shared" si="27"/>
        <v>0704</v>
      </c>
    </row>
    <row r="892" spans="1:19">
      <c r="A892" t="s">
        <v>10319</v>
      </c>
      <c r="B892" t="s">
        <v>10320</v>
      </c>
      <c r="C892" t="s">
        <v>46</v>
      </c>
      <c r="D892" t="s">
        <v>10321</v>
      </c>
      <c r="E892" t="s">
        <v>8193</v>
      </c>
      <c r="F892" t="s">
        <v>10322</v>
      </c>
      <c r="G892" t="s">
        <v>10323</v>
      </c>
      <c r="H892" t="s">
        <v>10324</v>
      </c>
      <c r="I892" t="s">
        <v>2336</v>
      </c>
      <c r="J892" t="s">
        <v>4601</v>
      </c>
      <c r="K892" t="s">
        <v>4602</v>
      </c>
      <c r="L892" t="s">
        <v>137</v>
      </c>
      <c r="M892" t="s">
        <v>3729</v>
      </c>
      <c r="N892" t="s">
        <v>2564</v>
      </c>
      <c r="O892" t="s">
        <v>4603</v>
      </c>
      <c r="P892" t="s">
        <v>10325</v>
      </c>
      <c r="Q892" t="s">
        <v>10326</v>
      </c>
      <c r="R892" t="str">
        <f t="shared" si="26"/>
        <v>青州</v>
      </c>
      <c r="S892" t="str">
        <f t="shared" si="27"/>
        <v>0704</v>
      </c>
    </row>
    <row r="893" spans="1:19">
      <c r="A893" t="s">
        <v>10327</v>
      </c>
      <c r="B893" t="s">
        <v>10328</v>
      </c>
      <c r="C893" t="s">
        <v>46</v>
      </c>
      <c r="D893" t="s">
        <v>10329</v>
      </c>
      <c r="E893" t="s">
        <v>8261</v>
      </c>
      <c r="F893" t="s">
        <v>10330</v>
      </c>
      <c r="G893" t="s">
        <v>10331</v>
      </c>
      <c r="H893" t="s">
        <v>10332</v>
      </c>
      <c r="I893" t="s">
        <v>10333</v>
      </c>
      <c r="J893" t="s">
        <v>3364</v>
      </c>
      <c r="K893" t="s">
        <v>3365</v>
      </c>
      <c r="L893" t="s">
        <v>67</v>
      </c>
      <c r="M893" t="s">
        <v>3366</v>
      </c>
      <c r="O893" t="s">
        <v>3367</v>
      </c>
      <c r="P893" t="s">
        <v>10334</v>
      </c>
      <c r="R893" t="str">
        <f t="shared" si="26"/>
        <v>昌邑</v>
      </c>
      <c r="S893" t="str">
        <f t="shared" si="27"/>
        <v>0704</v>
      </c>
    </row>
    <row r="894" spans="1:19">
      <c r="A894" t="s">
        <v>10335</v>
      </c>
      <c r="B894" t="s">
        <v>10336</v>
      </c>
      <c r="C894" t="s">
        <v>46</v>
      </c>
      <c r="D894" t="s">
        <v>10337</v>
      </c>
      <c r="E894" t="s">
        <v>8261</v>
      </c>
      <c r="F894" t="s">
        <v>10338</v>
      </c>
      <c r="G894" t="s">
        <v>10339</v>
      </c>
      <c r="H894" t="s">
        <v>10340</v>
      </c>
      <c r="I894" t="s">
        <v>6637</v>
      </c>
      <c r="J894" t="s">
        <v>5495</v>
      </c>
      <c r="K894" t="s">
        <v>5496</v>
      </c>
      <c r="L894" t="s">
        <v>137</v>
      </c>
      <c r="M894" t="s">
        <v>2686</v>
      </c>
      <c r="N894" t="s">
        <v>2480</v>
      </c>
      <c r="O894" t="s">
        <v>5497</v>
      </c>
      <c r="P894" t="s">
        <v>10341</v>
      </c>
      <c r="Q894" t="s">
        <v>10342</v>
      </c>
      <c r="R894" t="str">
        <f t="shared" si="26"/>
        <v>青州</v>
      </c>
      <c r="S894" t="str">
        <f t="shared" si="27"/>
        <v>0704</v>
      </c>
    </row>
    <row r="895" spans="1:19">
      <c r="A895" t="s">
        <v>10343</v>
      </c>
      <c r="B895" t="s">
        <v>10344</v>
      </c>
      <c r="C895" t="s">
        <v>46</v>
      </c>
      <c r="D895" t="s">
        <v>10345</v>
      </c>
      <c r="E895" t="s">
        <v>8075</v>
      </c>
      <c r="F895" t="s">
        <v>10346</v>
      </c>
      <c r="G895" t="s">
        <v>10347</v>
      </c>
      <c r="H895" t="s">
        <v>10348</v>
      </c>
      <c r="I895" t="s">
        <v>2350</v>
      </c>
      <c r="J895" t="s">
        <v>10349</v>
      </c>
      <c r="K895" t="s">
        <v>10350</v>
      </c>
      <c r="L895" t="s">
        <v>57</v>
      </c>
      <c r="M895" t="s">
        <v>2353</v>
      </c>
      <c r="N895" t="s">
        <v>5286</v>
      </c>
      <c r="O895" t="s">
        <v>10351</v>
      </c>
      <c r="P895" t="s">
        <v>10352</v>
      </c>
      <c r="Q895" t="s">
        <v>10353</v>
      </c>
      <c r="R895" t="str">
        <f t="shared" si="26"/>
        <v>安丘</v>
      </c>
      <c r="S895" t="str">
        <f t="shared" si="27"/>
        <v>0704</v>
      </c>
    </row>
    <row r="896" spans="1:19">
      <c r="A896" t="s">
        <v>10354</v>
      </c>
      <c r="B896" t="s">
        <v>10355</v>
      </c>
      <c r="C896" t="s">
        <v>46</v>
      </c>
      <c r="D896" t="s">
        <v>10356</v>
      </c>
      <c r="E896" t="s">
        <v>8261</v>
      </c>
      <c r="F896" t="s">
        <v>10357</v>
      </c>
      <c r="G896" t="s">
        <v>10358</v>
      </c>
      <c r="H896" t="s">
        <v>10359</v>
      </c>
      <c r="I896" t="s">
        <v>3436</v>
      </c>
      <c r="J896" t="s">
        <v>2393</v>
      </c>
      <c r="K896" t="s">
        <v>2394</v>
      </c>
      <c r="L896" t="s">
        <v>137</v>
      </c>
      <c r="M896" t="s">
        <v>2395</v>
      </c>
      <c r="N896" t="s">
        <v>2368</v>
      </c>
      <c r="O896" t="s">
        <v>2397</v>
      </c>
      <c r="P896" t="s">
        <v>10360</v>
      </c>
      <c r="R896" t="str">
        <f t="shared" si="26"/>
        <v>青州</v>
      </c>
      <c r="S896" t="str">
        <f t="shared" si="27"/>
        <v>0704</v>
      </c>
    </row>
    <row r="897" spans="1:19">
      <c r="A897" t="s">
        <v>10361</v>
      </c>
      <c r="B897" t="s">
        <v>10355</v>
      </c>
      <c r="C897" t="s">
        <v>46</v>
      </c>
      <c r="D897" t="s">
        <v>10362</v>
      </c>
      <c r="E897" t="s">
        <v>8261</v>
      </c>
      <c r="F897" t="s">
        <v>10363</v>
      </c>
      <c r="G897" t="s">
        <v>10364</v>
      </c>
      <c r="H897" t="s">
        <v>10365</v>
      </c>
      <c r="I897" t="s">
        <v>2586</v>
      </c>
      <c r="J897" t="s">
        <v>6863</v>
      </c>
      <c r="K897" t="s">
        <v>6864</v>
      </c>
      <c r="L897" t="s">
        <v>128</v>
      </c>
      <c r="M897" t="s">
        <v>3952</v>
      </c>
      <c r="N897" t="s">
        <v>4222</v>
      </c>
      <c r="O897" t="s">
        <v>6865</v>
      </c>
      <c r="P897" t="s">
        <v>10366</v>
      </c>
      <c r="Q897" t="s">
        <v>10367</v>
      </c>
      <c r="R897" t="str">
        <f t="shared" ref="R897:R960" si="28">IF(OR(LEFT(L897,2)="高新"),"奎文",IF(LEFT(L897,2)="峡山","坊子",IF(LEFT(L897,2)="滨海","寒亭",LEFT(L897,2))))</f>
        <v>寿光</v>
      </c>
      <c r="S897" t="str">
        <f t="shared" ref="S897:S960" si="29">TEXT(B897,"mmdd")</f>
        <v>0704</v>
      </c>
    </row>
    <row r="898" spans="1:19">
      <c r="A898" t="s">
        <v>10368</v>
      </c>
      <c r="B898" t="s">
        <v>10369</v>
      </c>
      <c r="C898" t="s">
        <v>46</v>
      </c>
      <c r="D898" t="s">
        <v>10370</v>
      </c>
      <c r="E898" t="s">
        <v>8075</v>
      </c>
      <c r="F898" t="s">
        <v>10371</v>
      </c>
      <c r="G898" t="s">
        <v>10372</v>
      </c>
      <c r="H898" t="s">
        <v>10373</v>
      </c>
      <c r="I898" t="s">
        <v>2364</v>
      </c>
      <c r="J898" t="s">
        <v>2659</v>
      </c>
      <c r="K898" t="s">
        <v>2660</v>
      </c>
      <c r="L898" t="s">
        <v>76</v>
      </c>
      <c r="M898" t="s">
        <v>2661</v>
      </c>
      <c r="O898" t="s">
        <v>2662</v>
      </c>
      <c r="P898" t="s">
        <v>10374</v>
      </c>
      <c r="Q898" t="s">
        <v>10375</v>
      </c>
      <c r="R898" t="str">
        <f t="shared" si="28"/>
        <v>奎文</v>
      </c>
      <c r="S898" t="str">
        <f t="shared" si="29"/>
        <v>0704</v>
      </c>
    </row>
    <row r="899" spans="1:19">
      <c r="A899" t="s">
        <v>10376</v>
      </c>
      <c r="B899" t="s">
        <v>10377</v>
      </c>
      <c r="C899" t="s">
        <v>46</v>
      </c>
      <c r="D899" t="s">
        <v>10378</v>
      </c>
      <c r="E899" t="s">
        <v>10379</v>
      </c>
      <c r="F899" t="s">
        <v>10380</v>
      </c>
      <c r="G899" t="s">
        <v>10381</v>
      </c>
      <c r="H899" t="s">
        <v>10382</v>
      </c>
      <c r="I899" t="s">
        <v>2364</v>
      </c>
      <c r="J899" t="s">
        <v>3096</v>
      </c>
      <c r="K899" t="s">
        <v>3097</v>
      </c>
      <c r="L899" t="s">
        <v>110</v>
      </c>
      <c r="M899" t="s">
        <v>3098</v>
      </c>
      <c r="N899" t="s">
        <v>3017</v>
      </c>
      <c r="O899" t="s">
        <v>3099</v>
      </c>
      <c r="P899" t="s">
        <v>10383</v>
      </c>
      <c r="R899" t="str">
        <f t="shared" si="28"/>
        <v>高密</v>
      </c>
      <c r="S899" t="str">
        <f t="shared" si="29"/>
        <v>0704</v>
      </c>
    </row>
    <row r="900" spans="1:19">
      <c r="A900" t="s">
        <v>10384</v>
      </c>
      <c r="B900" t="s">
        <v>10385</v>
      </c>
      <c r="C900" t="s">
        <v>46</v>
      </c>
      <c r="D900" t="s">
        <v>10386</v>
      </c>
      <c r="E900" t="s">
        <v>10387</v>
      </c>
      <c r="F900" t="s">
        <v>10388</v>
      </c>
      <c r="G900" t="s">
        <v>10389</v>
      </c>
      <c r="H900" t="s">
        <v>10390</v>
      </c>
      <c r="I900" t="s">
        <v>2364</v>
      </c>
      <c r="J900" t="s">
        <v>8380</v>
      </c>
      <c r="K900" t="s">
        <v>8381</v>
      </c>
      <c r="L900" t="s">
        <v>187</v>
      </c>
      <c r="M900" t="s">
        <v>8014</v>
      </c>
      <c r="N900" t="s">
        <v>2340</v>
      </c>
      <c r="O900" t="s">
        <v>8382</v>
      </c>
      <c r="P900" t="s">
        <v>10391</v>
      </c>
      <c r="R900" t="str">
        <f t="shared" si="28"/>
        <v>坊子</v>
      </c>
      <c r="S900" t="str">
        <f t="shared" si="29"/>
        <v>0704</v>
      </c>
    </row>
    <row r="901" spans="1:19">
      <c r="A901" t="s">
        <v>10392</v>
      </c>
      <c r="B901" t="s">
        <v>10393</v>
      </c>
      <c r="C901" t="s">
        <v>46</v>
      </c>
      <c r="D901" t="s">
        <v>10394</v>
      </c>
      <c r="E901" t="s">
        <v>8261</v>
      </c>
      <c r="F901" t="s">
        <v>10395</v>
      </c>
      <c r="G901" t="s">
        <v>10396</v>
      </c>
      <c r="H901" t="s">
        <v>10397</v>
      </c>
      <c r="I901" t="s">
        <v>3336</v>
      </c>
      <c r="J901" t="s">
        <v>2968</v>
      </c>
      <c r="K901" t="s">
        <v>2969</v>
      </c>
      <c r="L901" t="s">
        <v>47</v>
      </c>
      <c r="M901" t="s">
        <v>2454</v>
      </c>
      <c r="N901" t="s">
        <v>3339</v>
      </c>
      <c r="O901" t="s">
        <v>2970</v>
      </c>
      <c r="P901" t="s">
        <v>10398</v>
      </c>
      <c r="R901" t="str">
        <f t="shared" si="28"/>
        <v>诸城</v>
      </c>
      <c r="S901" t="str">
        <f t="shared" si="29"/>
        <v>0704</v>
      </c>
    </row>
    <row r="902" spans="1:19">
      <c r="A902" t="s">
        <v>10399</v>
      </c>
      <c r="B902" t="s">
        <v>10400</v>
      </c>
      <c r="C902" t="s">
        <v>46</v>
      </c>
      <c r="D902" t="s">
        <v>10401</v>
      </c>
      <c r="E902" t="s">
        <v>8261</v>
      </c>
      <c r="F902" t="s">
        <v>10402</v>
      </c>
      <c r="G902" t="s">
        <v>10403</v>
      </c>
      <c r="H902" t="s">
        <v>10404</v>
      </c>
      <c r="I902" t="s">
        <v>2645</v>
      </c>
      <c r="J902" t="s">
        <v>9339</v>
      </c>
      <c r="K902" t="s">
        <v>9340</v>
      </c>
      <c r="L902" t="s">
        <v>47</v>
      </c>
      <c r="M902" t="s">
        <v>2454</v>
      </c>
      <c r="N902" t="s">
        <v>2455</v>
      </c>
      <c r="O902" t="s">
        <v>9341</v>
      </c>
      <c r="P902" t="s">
        <v>10405</v>
      </c>
      <c r="Q902" t="s">
        <v>10406</v>
      </c>
      <c r="R902" t="str">
        <f t="shared" si="28"/>
        <v>诸城</v>
      </c>
      <c r="S902" t="str">
        <f t="shared" si="29"/>
        <v>0704</v>
      </c>
    </row>
    <row r="903" spans="1:19">
      <c r="A903" t="s">
        <v>10407</v>
      </c>
      <c r="B903" t="s">
        <v>10408</v>
      </c>
      <c r="C903" t="s">
        <v>46</v>
      </c>
      <c r="D903" t="s">
        <v>10409</v>
      </c>
      <c r="E903" t="s">
        <v>8193</v>
      </c>
      <c r="F903" t="s">
        <v>10410</v>
      </c>
      <c r="G903" t="s">
        <v>10411</v>
      </c>
      <c r="H903" t="s">
        <v>10412</v>
      </c>
      <c r="I903" t="s">
        <v>2336</v>
      </c>
      <c r="J903" t="s">
        <v>3586</v>
      </c>
      <c r="K903" t="s">
        <v>3587</v>
      </c>
      <c r="L903" t="s">
        <v>47</v>
      </c>
      <c r="M903" t="s">
        <v>3159</v>
      </c>
      <c r="O903" t="s">
        <v>3588</v>
      </c>
      <c r="P903" t="s">
        <v>10413</v>
      </c>
      <c r="Q903" t="s">
        <v>10414</v>
      </c>
      <c r="R903" t="str">
        <f t="shared" si="28"/>
        <v>诸城</v>
      </c>
      <c r="S903" t="str">
        <f t="shared" si="29"/>
        <v>0704</v>
      </c>
    </row>
    <row r="904" spans="1:19">
      <c r="A904" t="s">
        <v>10415</v>
      </c>
      <c r="B904" t="s">
        <v>10416</v>
      </c>
      <c r="C904" t="s">
        <v>46</v>
      </c>
      <c r="D904" t="s">
        <v>10417</v>
      </c>
      <c r="E904" t="s">
        <v>8193</v>
      </c>
      <c r="F904" t="s">
        <v>10418</v>
      </c>
      <c r="G904" t="s">
        <v>10419</v>
      </c>
      <c r="H904" t="s">
        <v>10420</v>
      </c>
      <c r="I904" t="s">
        <v>2336</v>
      </c>
      <c r="J904" t="s">
        <v>9877</v>
      </c>
      <c r="K904" t="s">
        <v>9878</v>
      </c>
      <c r="L904" t="s">
        <v>110</v>
      </c>
      <c r="M904" t="s">
        <v>4059</v>
      </c>
      <c r="N904" t="s">
        <v>3277</v>
      </c>
      <c r="O904" t="s">
        <v>9879</v>
      </c>
      <c r="P904" t="s">
        <v>10421</v>
      </c>
      <c r="Q904" t="s">
        <v>10422</v>
      </c>
      <c r="R904" t="str">
        <f t="shared" si="28"/>
        <v>高密</v>
      </c>
      <c r="S904" t="str">
        <f t="shared" si="29"/>
        <v>0704</v>
      </c>
    </row>
    <row r="905" spans="1:19">
      <c r="A905" t="s">
        <v>10423</v>
      </c>
      <c r="B905" t="s">
        <v>10424</v>
      </c>
      <c r="C905" t="s">
        <v>46</v>
      </c>
      <c r="D905" t="s">
        <v>10425</v>
      </c>
      <c r="E905" t="s">
        <v>10426</v>
      </c>
      <c r="F905" t="s">
        <v>10427</v>
      </c>
      <c r="G905" t="s">
        <v>10428</v>
      </c>
      <c r="H905" t="s">
        <v>10429</v>
      </c>
      <c r="I905" t="s">
        <v>2645</v>
      </c>
      <c r="J905" t="s">
        <v>5128</v>
      </c>
      <c r="K905" t="s">
        <v>5129</v>
      </c>
      <c r="L905" t="s">
        <v>67</v>
      </c>
      <c r="M905" t="s">
        <v>3706</v>
      </c>
      <c r="N905" t="s">
        <v>3277</v>
      </c>
      <c r="O905" t="s">
        <v>5130</v>
      </c>
      <c r="P905" t="s">
        <v>10430</v>
      </c>
      <c r="Q905" t="s">
        <v>10431</v>
      </c>
      <c r="R905" t="str">
        <f t="shared" si="28"/>
        <v>昌邑</v>
      </c>
      <c r="S905" t="str">
        <f t="shared" si="29"/>
        <v>0704</v>
      </c>
    </row>
    <row r="906" spans="1:19">
      <c r="A906" t="s">
        <v>10432</v>
      </c>
      <c r="B906" t="s">
        <v>10433</v>
      </c>
      <c r="C906" t="s">
        <v>46</v>
      </c>
      <c r="D906" t="s">
        <v>10434</v>
      </c>
      <c r="E906" t="s">
        <v>8075</v>
      </c>
      <c r="F906" t="s">
        <v>10435</v>
      </c>
      <c r="G906" t="s">
        <v>10436</v>
      </c>
      <c r="H906" t="s">
        <v>10437</v>
      </c>
      <c r="I906" t="s">
        <v>2364</v>
      </c>
      <c r="J906" t="s">
        <v>5547</v>
      </c>
      <c r="K906" t="s">
        <v>5548</v>
      </c>
      <c r="L906" t="s">
        <v>128</v>
      </c>
      <c r="M906" t="s">
        <v>3895</v>
      </c>
      <c r="N906" t="s">
        <v>3122</v>
      </c>
      <c r="O906" t="s">
        <v>5549</v>
      </c>
      <c r="P906" t="s">
        <v>10438</v>
      </c>
      <c r="R906" t="str">
        <f t="shared" si="28"/>
        <v>寿光</v>
      </c>
      <c r="S906" t="str">
        <f t="shared" si="29"/>
        <v>0704</v>
      </c>
    </row>
    <row r="907" spans="1:19">
      <c r="A907" t="s">
        <v>10439</v>
      </c>
      <c r="B907" t="s">
        <v>10440</v>
      </c>
      <c r="C907" t="s">
        <v>46</v>
      </c>
      <c r="D907" t="s">
        <v>10441</v>
      </c>
      <c r="E907" t="s">
        <v>10298</v>
      </c>
      <c r="F907" t="s">
        <v>10442</v>
      </c>
      <c r="G907" t="s">
        <v>10443</v>
      </c>
      <c r="H907" t="s">
        <v>10444</v>
      </c>
      <c r="I907" t="s">
        <v>2503</v>
      </c>
      <c r="J907" t="s">
        <v>9436</v>
      </c>
      <c r="K907" t="s">
        <v>9437</v>
      </c>
      <c r="L907" t="s">
        <v>110</v>
      </c>
      <c r="M907" t="s">
        <v>2381</v>
      </c>
      <c r="N907" t="s">
        <v>2421</v>
      </c>
      <c r="O907" t="s">
        <v>9438</v>
      </c>
      <c r="P907" t="s">
        <v>10445</v>
      </c>
      <c r="R907" t="str">
        <f t="shared" si="28"/>
        <v>高密</v>
      </c>
      <c r="S907" t="str">
        <f t="shared" si="29"/>
        <v>0704</v>
      </c>
    </row>
    <row r="908" spans="1:19">
      <c r="A908" t="s">
        <v>10446</v>
      </c>
      <c r="B908" t="s">
        <v>10447</v>
      </c>
      <c r="C908" t="s">
        <v>46</v>
      </c>
      <c r="D908" t="s">
        <v>10448</v>
      </c>
      <c r="E908" t="s">
        <v>10449</v>
      </c>
      <c r="F908" t="s">
        <v>10450</v>
      </c>
      <c r="G908" t="s">
        <v>10451</v>
      </c>
      <c r="H908" t="s">
        <v>10452</v>
      </c>
      <c r="I908" t="s">
        <v>3917</v>
      </c>
      <c r="J908" t="s">
        <v>3938</v>
      </c>
      <c r="K908" t="s">
        <v>3939</v>
      </c>
      <c r="L908" t="s">
        <v>137</v>
      </c>
      <c r="M908" t="s">
        <v>3940</v>
      </c>
      <c r="N908" t="s">
        <v>3307</v>
      </c>
      <c r="P908" t="s">
        <v>10453</v>
      </c>
      <c r="Q908" t="s">
        <v>10454</v>
      </c>
      <c r="R908" t="str">
        <f t="shared" si="28"/>
        <v>青州</v>
      </c>
      <c r="S908" t="str">
        <f t="shared" si="29"/>
        <v>0704</v>
      </c>
    </row>
    <row r="909" spans="1:19">
      <c r="A909" t="s">
        <v>10455</v>
      </c>
      <c r="B909" t="s">
        <v>10456</v>
      </c>
      <c r="C909" t="s">
        <v>46</v>
      </c>
      <c r="D909" t="s">
        <v>10457</v>
      </c>
      <c r="E909" t="s">
        <v>8261</v>
      </c>
      <c r="F909" t="s">
        <v>10458</v>
      </c>
      <c r="G909" t="s">
        <v>10459</v>
      </c>
      <c r="H909" t="s">
        <v>10460</v>
      </c>
      <c r="I909" t="s">
        <v>10461</v>
      </c>
      <c r="J909" t="s">
        <v>2888</v>
      </c>
      <c r="K909" t="s">
        <v>2889</v>
      </c>
      <c r="L909" t="s">
        <v>128</v>
      </c>
      <c r="M909" t="s">
        <v>2890</v>
      </c>
      <c r="N909" t="s">
        <v>2340</v>
      </c>
      <c r="O909" t="s">
        <v>2891</v>
      </c>
      <c r="P909" t="s">
        <v>10462</v>
      </c>
      <c r="Q909" t="s">
        <v>10463</v>
      </c>
      <c r="R909" t="str">
        <f t="shared" si="28"/>
        <v>寿光</v>
      </c>
      <c r="S909" t="str">
        <f t="shared" si="29"/>
        <v>0704</v>
      </c>
    </row>
    <row r="910" spans="1:19">
      <c r="A910" t="s">
        <v>10464</v>
      </c>
      <c r="B910" t="s">
        <v>10465</v>
      </c>
      <c r="C910" t="s">
        <v>46</v>
      </c>
      <c r="D910" t="s">
        <v>10466</v>
      </c>
      <c r="E910" t="s">
        <v>10467</v>
      </c>
      <c r="F910" t="s">
        <v>10468</v>
      </c>
      <c r="G910" t="s">
        <v>10469</v>
      </c>
      <c r="H910" t="s">
        <v>10470</v>
      </c>
      <c r="I910" t="s">
        <v>2350</v>
      </c>
      <c r="J910" t="s">
        <v>3857</v>
      </c>
      <c r="K910" t="s">
        <v>3858</v>
      </c>
      <c r="L910" t="s">
        <v>119</v>
      </c>
      <c r="M910" t="s">
        <v>2601</v>
      </c>
      <c r="N910" t="s">
        <v>2602</v>
      </c>
      <c r="O910" t="s">
        <v>3859</v>
      </c>
      <c r="P910" t="s">
        <v>10471</v>
      </c>
      <c r="Q910" t="s">
        <v>10472</v>
      </c>
      <c r="R910" t="str">
        <f t="shared" si="28"/>
        <v>寒亭</v>
      </c>
      <c r="S910" t="str">
        <f t="shared" si="29"/>
        <v>0704</v>
      </c>
    </row>
    <row r="911" spans="1:19">
      <c r="A911" t="s">
        <v>10473</v>
      </c>
      <c r="B911" t="s">
        <v>10474</v>
      </c>
      <c r="C911" t="s">
        <v>46</v>
      </c>
      <c r="D911" t="s">
        <v>10475</v>
      </c>
      <c r="E911" t="s">
        <v>10276</v>
      </c>
      <c r="F911" t="s">
        <v>10476</v>
      </c>
      <c r="G911" t="s">
        <v>10477</v>
      </c>
      <c r="H911" t="s">
        <v>10478</v>
      </c>
      <c r="I911" t="s">
        <v>10479</v>
      </c>
      <c r="J911" t="s">
        <v>4437</v>
      </c>
      <c r="K911" t="s">
        <v>4438</v>
      </c>
      <c r="N911" t="s">
        <v>3214</v>
      </c>
      <c r="O911" t="s">
        <v>4440</v>
      </c>
      <c r="R911" t="str">
        <f t="shared" si="28"/>
        <v/>
      </c>
      <c r="S911" t="str">
        <f t="shared" si="29"/>
        <v>0704</v>
      </c>
    </row>
    <row r="912" spans="1:19">
      <c r="A912" t="s">
        <v>10480</v>
      </c>
      <c r="B912" t="s">
        <v>10481</v>
      </c>
      <c r="C912" t="s">
        <v>46</v>
      </c>
      <c r="D912" t="s">
        <v>10482</v>
      </c>
      <c r="E912" t="s">
        <v>10483</v>
      </c>
      <c r="F912" t="s">
        <v>10484</v>
      </c>
      <c r="G912" t="s">
        <v>10485</v>
      </c>
      <c r="H912" t="s">
        <v>10486</v>
      </c>
      <c r="I912" t="s">
        <v>2350</v>
      </c>
      <c r="J912" t="s">
        <v>6766</v>
      </c>
      <c r="K912" t="s">
        <v>6767</v>
      </c>
      <c r="L912" t="s">
        <v>137</v>
      </c>
      <c r="M912" t="s">
        <v>2686</v>
      </c>
      <c r="N912" t="s">
        <v>2816</v>
      </c>
      <c r="O912" t="s">
        <v>6768</v>
      </c>
      <c r="P912" t="s">
        <v>10487</v>
      </c>
      <c r="Q912" t="s">
        <v>10488</v>
      </c>
      <c r="R912" t="str">
        <f t="shared" si="28"/>
        <v>青州</v>
      </c>
      <c r="S912" t="str">
        <f t="shared" si="29"/>
        <v>0704</v>
      </c>
    </row>
    <row r="913" spans="1:19">
      <c r="A913" t="s">
        <v>10489</v>
      </c>
      <c r="B913" t="s">
        <v>10490</v>
      </c>
      <c r="C913" t="s">
        <v>46</v>
      </c>
      <c r="D913" t="s">
        <v>10491</v>
      </c>
      <c r="E913" t="s">
        <v>10492</v>
      </c>
      <c r="F913" t="s">
        <v>10493</v>
      </c>
      <c r="G913" t="s">
        <v>10494</v>
      </c>
      <c r="H913" t="s">
        <v>10495</v>
      </c>
      <c r="I913" t="s">
        <v>2364</v>
      </c>
      <c r="J913" t="s">
        <v>3586</v>
      </c>
      <c r="K913" t="s">
        <v>3587</v>
      </c>
      <c r="L913" t="s">
        <v>47</v>
      </c>
      <c r="M913" t="s">
        <v>3159</v>
      </c>
      <c r="N913" t="s">
        <v>2859</v>
      </c>
      <c r="O913" t="s">
        <v>3588</v>
      </c>
      <c r="P913" t="s">
        <v>10496</v>
      </c>
      <c r="Q913" t="s">
        <v>10497</v>
      </c>
      <c r="R913" t="str">
        <f t="shared" si="28"/>
        <v>诸城</v>
      </c>
      <c r="S913" t="str">
        <f t="shared" si="29"/>
        <v>0704</v>
      </c>
    </row>
    <row r="914" spans="1:19">
      <c r="A914" t="s">
        <v>10498</v>
      </c>
      <c r="B914" t="s">
        <v>10499</v>
      </c>
      <c r="C914" t="s">
        <v>46</v>
      </c>
      <c r="D914" t="s">
        <v>10500</v>
      </c>
      <c r="E914" t="s">
        <v>8193</v>
      </c>
      <c r="F914" t="s">
        <v>10501</v>
      </c>
      <c r="G914" t="s">
        <v>10502</v>
      </c>
      <c r="H914" t="s">
        <v>10503</v>
      </c>
      <c r="I914" t="s">
        <v>2336</v>
      </c>
      <c r="J914" t="s">
        <v>5254</v>
      </c>
      <c r="K914" t="s">
        <v>5255</v>
      </c>
      <c r="L914" t="s">
        <v>101</v>
      </c>
      <c r="M914" t="s">
        <v>2982</v>
      </c>
      <c r="N914" t="s">
        <v>2421</v>
      </c>
      <c r="O914" t="s">
        <v>5256</v>
      </c>
      <c r="R914" t="str">
        <f t="shared" si="28"/>
        <v>潍城</v>
      </c>
      <c r="S914" t="str">
        <f t="shared" si="29"/>
        <v>0704</v>
      </c>
    </row>
    <row r="915" spans="1:19">
      <c r="A915" t="s">
        <v>10504</v>
      </c>
      <c r="B915" t="s">
        <v>10505</v>
      </c>
      <c r="C915" t="s">
        <v>46</v>
      </c>
      <c r="D915" t="s">
        <v>10506</v>
      </c>
      <c r="E915" t="s">
        <v>10449</v>
      </c>
      <c r="F915" t="s">
        <v>10507</v>
      </c>
      <c r="G915" t="s">
        <v>10508</v>
      </c>
      <c r="H915" t="s">
        <v>10509</v>
      </c>
      <c r="I915" t="s">
        <v>2336</v>
      </c>
      <c r="J915" t="s">
        <v>6049</v>
      </c>
      <c r="K915" t="s">
        <v>6050</v>
      </c>
      <c r="L915" t="s">
        <v>128</v>
      </c>
      <c r="M915" t="s">
        <v>2913</v>
      </c>
      <c r="N915" t="s">
        <v>2564</v>
      </c>
      <c r="O915" t="s">
        <v>6051</v>
      </c>
      <c r="P915" t="s">
        <v>10510</v>
      </c>
      <c r="Q915" t="s">
        <v>10511</v>
      </c>
      <c r="R915" t="str">
        <f t="shared" si="28"/>
        <v>寿光</v>
      </c>
      <c r="S915" t="str">
        <f t="shared" si="29"/>
        <v>0704</v>
      </c>
    </row>
    <row r="916" spans="1:19">
      <c r="A916" t="s">
        <v>10512</v>
      </c>
      <c r="B916" t="s">
        <v>10513</v>
      </c>
      <c r="C916" t="s">
        <v>46</v>
      </c>
      <c r="D916" t="s">
        <v>10514</v>
      </c>
      <c r="E916" t="s">
        <v>8261</v>
      </c>
      <c r="F916" t="s">
        <v>10515</v>
      </c>
      <c r="G916" t="s">
        <v>10516</v>
      </c>
      <c r="H916" t="s">
        <v>10517</v>
      </c>
      <c r="I916" t="s">
        <v>2364</v>
      </c>
      <c r="J916" t="s">
        <v>6005</v>
      </c>
      <c r="K916" t="s">
        <v>6006</v>
      </c>
      <c r="L916" t="s">
        <v>110</v>
      </c>
      <c r="M916" t="s">
        <v>3098</v>
      </c>
      <c r="N916" t="s">
        <v>2816</v>
      </c>
      <c r="O916" t="s">
        <v>6007</v>
      </c>
      <c r="P916" t="s">
        <v>10242</v>
      </c>
      <c r="R916" t="str">
        <f t="shared" si="28"/>
        <v>高密</v>
      </c>
      <c r="S916" t="str">
        <f t="shared" si="29"/>
        <v>0704</v>
      </c>
    </row>
    <row r="917" spans="1:19">
      <c r="A917" t="s">
        <v>10518</v>
      </c>
      <c r="B917" t="s">
        <v>10519</v>
      </c>
      <c r="C917" t="s">
        <v>46</v>
      </c>
      <c r="D917" t="s">
        <v>10520</v>
      </c>
      <c r="E917" t="s">
        <v>8261</v>
      </c>
      <c r="F917" t="s">
        <v>10521</v>
      </c>
      <c r="G917" t="s">
        <v>10522</v>
      </c>
      <c r="H917" t="s">
        <v>10523</v>
      </c>
      <c r="I917" t="s">
        <v>2364</v>
      </c>
      <c r="J917" t="s">
        <v>6988</v>
      </c>
      <c r="K917" t="s">
        <v>6989</v>
      </c>
      <c r="L917" t="s">
        <v>76</v>
      </c>
      <c r="M917" t="s">
        <v>2528</v>
      </c>
      <c r="N917" t="s">
        <v>3017</v>
      </c>
      <c r="O917" t="s">
        <v>6990</v>
      </c>
      <c r="P917" t="s">
        <v>10524</v>
      </c>
      <c r="Q917" t="s">
        <v>10525</v>
      </c>
      <c r="R917" t="str">
        <f t="shared" si="28"/>
        <v>奎文</v>
      </c>
      <c r="S917" t="str">
        <f t="shared" si="29"/>
        <v>0704</v>
      </c>
    </row>
    <row r="918" spans="1:19">
      <c r="A918" t="s">
        <v>10526</v>
      </c>
      <c r="B918" t="s">
        <v>10527</v>
      </c>
      <c r="C918" t="s">
        <v>46</v>
      </c>
      <c r="D918" t="s">
        <v>10528</v>
      </c>
      <c r="E918" t="s">
        <v>8261</v>
      </c>
      <c r="F918" t="s">
        <v>10529</v>
      </c>
      <c r="G918" t="s">
        <v>10530</v>
      </c>
      <c r="H918" t="s">
        <v>10531</v>
      </c>
      <c r="I918" t="s">
        <v>2378</v>
      </c>
      <c r="J918" t="s">
        <v>10532</v>
      </c>
      <c r="K918" t="s">
        <v>10533</v>
      </c>
      <c r="L918" t="s">
        <v>137</v>
      </c>
      <c r="M918" t="s">
        <v>3729</v>
      </c>
      <c r="N918" t="s">
        <v>7446</v>
      </c>
      <c r="O918" t="s">
        <v>10534</v>
      </c>
      <c r="P918" t="s">
        <v>10535</v>
      </c>
      <c r="R918" t="str">
        <f t="shared" si="28"/>
        <v>青州</v>
      </c>
      <c r="S918" t="str">
        <f t="shared" si="29"/>
        <v>0704</v>
      </c>
    </row>
    <row r="919" spans="1:19">
      <c r="A919" t="s">
        <v>10536</v>
      </c>
      <c r="B919" t="s">
        <v>10537</v>
      </c>
      <c r="C919" t="s">
        <v>46</v>
      </c>
      <c r="D919" t="s">
        <v>10538</v>
      </c>
      <c r="E919" t="s">
        <v>10539</v>
      </c>
      <c r="F919" t="s">
        <v>10540</v>
      </c>
      <c r="G919" t="s">
        <v>10541</v>
      </c>
      <c r="H919" t="s">
        <v>10542</v>
      </c>
      <c r="I919" t="s">
        <v>2364</v>
      </c>
      <c r="J919" t="s">
        <v>6796</v>
      </c>
      <c r="K919" t="s">
        <v>6797</v>
      </c>
      <c r="L919" t="s">
        <v>110</v>
      </c>
      <c r="M919" t="s">
        <v>3098</v>
      </c>
      <c r="N919" t="s">
        <v>2785</v>
      </c>
      <c r="O919" t="s">
        <v>6798</v>
      </c>
      <c r="P919" t="s">
        <v>10543</v>
      </c>
      <c r="R919" t="str">
        <f t="shared" si="28"/>
        <v>高密</v>
      </c>
      <c r="S919" t="str">
        <f t="shared" si="29"/>
        <v>0704</v>
      </c>
    </row>
    <row r="920" spans="1:19">
      <c r="A920" t="s">
        <v>10544</v>
      </c>
      <c r="B920" t="s">
        <v>10545</v>
      </c>
      <c r="C920" t="s">
        <v>46</v>
      </c>
      <c r="D920" t="s">
        <v>10546</v>
      </c>
      <c r="E920" t="s">
        <v>8241</v>
      </c>
      <c r="F920" t="s">
        <v>10547</v>
      </c>
      <c r="G920" t="s">
        <v>10548</v>
      </c>
      <c r="H920" t="s">
        <v>10549</v>
      </c>
      <c r="I920" t="s">
        <v>2598</v>
      </c>
      <c r="J920" t="s">
        <v>2956</v>
      </c>
      <c r="K920" t="s">
        <v>2957</v>
      </c>
      <c r="L920" t="s">
        <v>67</v>
      </c>
      <c r="M920" t="s">
        <v>2958</v>
      </c>
      <c r="N920" t="s">
        <v>2480</v>
      </c>
      <c r="O920" t="s">
        <v>2960</v>
      </c>
      <c r="P920" t="s">
        <v>10550</v>
      </c>
      <c r="Q920" t="s">
        <v>10551</v>
      </c>
      <c r="R920" t="str">
        <f t="shared" si="28"/>
        <v>昌邑</v>
      </c>
      <c r="S920" t="str">
        <f t="shared" si="29"/>
        <v>0704</v>
      </c>
    </row>
    <row r="921" spans="1:19">
      <c r="A921" t="s">
        <v>10552</v>
      </c>
      <c r="B921" t="s">
        <v>10553</v>
      </c>
      <c r="C921" t="s">
        <v>46</v>
      </c>
      <c r="D921" t="s">
        <v>10554</v>
      </c>
      <c r="E921" t="s">
        <v>8193</v>
      </c>
      <c r="F921" t="s">
        <v>10555</v>
      </c>
      <c r="G921" t="s">
        <v>10556</v>
      </c>
      <c r="H921" t="s">
        <v>10557</v>
      </c>
      <c r="I921" t="s">
        <v>2336</v>
      </c>
      <c r="J921" t="s">
        <v>3651</v>
      </c>
      <c r="K921" t="s">
        <v>3652</v>
      </c>
      <c r="L921" t="s">
        <v>128</v>
      </c>
      <c r="M921" t="s">
        <v>3653</v>
      </c>
      <c r="N921" t="s">
        <v>2674</v>
      </c>
      <c r="O921" t="s">
        <v>3654</v>
      </c>
      <c r="P921" t="s">
        <v>10558</v>
      </c>
      <c r="Q921" t="s">
        <v>10559</v>
      </c>
      <c r="R921" t="str">
        <f t="shared" si="28"/>
        <v>寿光</v>
      </c>
      <c r="S921" t="str">
        <f t="shared" si="29"/>
        <v>0704</v>
      </c>
    </row>
    <row r="922" spans="1:19">
      <c r="A922" t="s">
        <v>10560</v>
      </c>
      <c r="B922" t="s">
        <v>10561</v>
      </c>
      <c r="C922" t="s">
        <v>46</v>
      </c>
      <c r="D922" t="s">
        <v>10562</v>
      </c>
      <c r="E922" t="s">
        <v>10563</v>
      </c>
      <c r="F922" t="s">
        <v>10564</v>
      </c>
      <c r="G922" t="s">
        <v>10565</v>
      </c>
      <c r="H922" t="s">
        <v>10430</v>
      </c>
      <c r="I922" t="s">
        <v>2770</v>
      </c>
      <c r="J922" t="s">
        <v>2836</v>
      </c>
      <c r="K922" t="s">
        <v>2837</v>
      </c>
      <c r="L922" t="s">
        <v>57</v>
      </c>
      <c r="M922" t="s">
        <v>2838</v>
      </c>
      <c r="N922" t="s">
        <v>2421</v>
      </c>
      <c r="O922" t="s">
        <v>2839</v>
      </c>
      <c r="P922" t="s">
        <v>10566</v>
      </c>
      <c r="Q922" t="s">
        <v>10567</v>
      </c>
      <c r="R922" t="str">
        <f t="shared" si="28"/>
        <v>安丘</v>
      </c>
      <c r="S922" t="str">
        <f t="shared" si="29"/>
        <v>0704</v>
      </c>
    </row>
    <row r="923" spans="1:19">
      <c r="A923" t="s">
        <v>10568</v>
      </c>
      <c r="B923" t="s">
        <v>10569</v>
      </c>
      <c r="C923" t="s">
        <v>46</v>
      </c>
      <c r="D923" t="s">
        <v>10570</v>
      </c>
      <c r="E923" t="s">
        <v>8261</v>
      </c>
      <c r="F923" t="s">
        <v>10571</v>
      </c>
      <c r="G923" t="s">
        <v>10572</v>
      </c>
      <c r="H923" t="s">
        <v>10573</v>
      </c>
      <c r="I923" t="s">
        <v>2364</v>
      </c>
      <c r="J923" t="s">
        <v>8234</v>
      </c>
      <c r="K923" t="s">
        <v>8235</v>
      </c>
      <c r="L923" t="s">
        <v>57</v>
      </c>
      <c r="M923" t="s">
        <v>4029</v>
      </c>
      <c r="N923" t="s">
        <v>2340</v>
      </c>
      <c r="O923" t="s">
        <v>8236</v>
      </c>
      <c r="P923" t="s">
        <v>10574</v>
      </c>
      <c r="Q923" t="s">
        <v>10575</v>
      </c>
      <c r="R923" t="str">
        <f t="shared" si="28"/>
        <v>安丘</v>
      </c>
      <c r="S923" t="str">
        <f t="shared" si="29"/>
        <v>0704</v>
      </c>
    </row>
    <row r="924" spans="1:19">
      <c r="A924" t="s">
        <v>10576</v>
      </c>
      <c r="B924" t="s">
        <v>10577</v>
      </c>
      <c r="C924" t="s">
        <v>46</v>
      </c>
      <c r="D924" t="s">
        <v>10578</v>
      </c>
      <c r="E924" t="s">
        <v>10579</v>
      </c>
      <c r="F924" t="s">
        <v>10580</v>
      </c>
      <c r="G924" t="s">
        <v>10581</v>
      </c>
      <c r="H924" t="s">
        <v>10582</v>
      </c>
      <c r="I924" t="s">
        <v>2350</v>
      </c>
      <c r="J924" t="s">
        <v>9092</v>
      </c>
      <c r="K924" t="s">
        <v>9093</v>
      </c>
      <c r="L924" t="s">
        <v>146</v>
      </c>
      <c r="M924" t="s">
        <v>5188</v>
      </c>
      <c r="N924" t="s">
        <v>2421</v>
      </c>
      <c r="O924" t="s">
        <v>9094</v>
      </c>
      <c r="P924" t="s">
        <v>10583</v>
      </c>
      <c r="R924" t="str">
        <f t="shared" si="28"/>
        <v>临朐</v>
      </c>
      <c r="S924" t="str">
        <f t="shared" si="29"/>
        <v>0704</v>
      </c>
    </row>
    <row r="925" spans="1:19">
      <c r="A925" t="s">
        <v>10584</v>
      </c>
      <c r="B925" t="s">
        <v>10585</v>
      </c>
      <c r="C925" t="s">
        <v>46</v>
      </c>
      <c r="D925" t="s">
        <v>10586</v>
      </c>
      <c r="E925" t="s">
        <v>8075</v>
      </c>
      <c r="F925" t="s">
        <v>10587</v>
      </c>
      <c r="G925" t="s">
        <v>10588</v>
      </c>
      <c r="H925" t="s">
        <v>10589</v>
      </c>
      <c r="I925" t="s">
        <v>2645</v>
      </c>
      <c r="J925" t="s">
        <v>10349</v>
      </c>
      <c r="K925" t="s">
        <v>10350</v>
      </c>
      <c r="L925" t="s">
        <v>57</v>
      </c>
      <c r="M925" t="s">
        <v>2353</v>
      </c>
      <c r="N925" t="s">
        <v>5286</v>
      </c>
      <c r="O925" t="s">
        <v>10351</v>
      </c>
      <c r="P925" t="s">
        <v>10293</v>
      </c>
      <c r="R925" t="str">
        <f t="shared" si="28"/>
        <v>安丘</v>
      </c>
      <c r="S925" t="str">
        <f t="shared" si="29"/>
        <v>0704</v>
      </c>
    </row>
    <row r="926" spans="1:19">
      <c r="A926" t="s">
        <v>10590</v>
      </c>
      <c r="B926" t="s">
        <v>10591</v>
      </c>
      <c r="C926" t="s">
        <v>46</v>
      </c>
      <c r="D926" t="s">
        <v>10592</v>
      </c>
      <c r="E926" t="s">
        <v>8193</v>
      </c>
      <c r="F926" t="s">
        <v>10593</v>
      </c>
      <c r="G926" t="s">
        <v>10594</v>
      </c>
      <c r="H926" t="s">
        <v>10595</v>
      </c>
      <c r="I926" t="s">
        <v>2336</v>
      </c>
      <c r="J926" t="s">
        <v>6131</v>
      </c>
      <c r="K926" t="s">
        <v>6132</v>
      </c>
      <c r="L926" t="s">
        <v>57</v>
      </c>
      <c r="M926" t="s">
        <v>2552</v>
      </c>
      <c r="N926" t="s">
        <v>4563</v>
      </c>
      <c r="O926" t="s">
        <v>6133</v>
      </c>
      <c r="P926" t="s">
        <v>10596</v>
      </c>
      <c r="R926" t="str">
        <f t="shared" si="28"/>
        <v>安丘</v>
      </c>
      <c r="S926" t="str">
        <f t="shared" si="29"/>
        <v>0704</v>
      </c>
    </row>
    <row r="927" spans="1:19">
      <c r="A927" t="s">
        <v>10597</v>
      </c>
      <c r="B927" t="s">
        <v>10598</v>
      </c>
      <c r="C927" t="s">
        <v>46</v>
      </c>
      <c r="D927" t="s">
        <v>10599</v>
      </c>
      <c r="E927" t="s">
        <v>10600</v>
      </c>
      <c r="F927" t="s">
        <v>10601</v>
      </c>
      <c r="G927" t="s">
        <v>10602</v>
      </c>
      <c r="H927" t="s">
        <v>10603</v>
      </c>
      <c r="I927" t="s">
        <v>2645</v>
      </c>
      <c r="J927" t="s">
        <v>10011</v>
      </c>
      <c r="K927" t="s">
        <v>10012</v>
      </c>
      <c r="L927" t="s">
        <v>76</v>
      </c>
      <c r="M927" t="s">
        <v>4374</v>
      </c>
      <c r="N927" t="s">
        <v>10604</v>
      </c>
      <c r="O927" t="s">
        <v>10013</v>
      </c>
      <c r="R927" t="str">
        <f t="shared" si="28"/>
        <v>奎文</v>
      </c>
      <c r="S927" t="str">
        <f t="shared" si="29"/>
        <v>0704</v>
      </c>
    </row>
    <row r="928" spans="1:19">
      <c r="A928" t="s">
        <v>10605</v>
      </c>
      <c r="B928" t="s">
        <v>10606</v>
      </c>
      <c r="C928" t="s">
        <v>46</v>
      </c>
      <c r="D928" t="s">
        <v>10607</v>
      </c>
      <c r="E928" t="s">
        <v>8241</v>
      </c>
      <c r="F928" t="s">
        <v>10608</v>
      </c>
      <c r="G928" t="s">
        <v>10609</v>
      </c>
      <c r="H928" t="s">
        <v>10610</v>
      </c>
      <c r="I928" t="s">
        <v>3904</v>
      </c>
      <c r="J928" t="s">
        <v>6970</v>
      </c>
      <c r="K928" t="s">
        <v>6971</v>
      </c>
      <c r="L928" t="s">
        <v>119</v>
      </c>
      <c r="M928" t="s">
        <v>5238</v>
      </c>
      <c r="N928" t="s">
        <v>2959</v>
      </c>
      <c r="O928" t="s">
        <v>6972</v>
      </c>
      <c r="P928" t="s">
        <v>10611</v>
      </c>
      <c r="Q928" t="s">
        <v>10612</v>
      </c>
      <c r="R928" t="str">
        <f t="shared" si="28"/>
        <v>寒亭</v>
      </c>
      <c r="S928" t="str">
        <f t="shared" si="29"/>
        <v>0704</v>
      </c>
    </row>
    <row r="929" spans="1:19">
      <c r="A929" t="s">
        <v>10613</v>
      </c>
      <c r="B929" t="s">
        <v>10614</v>
      </c>
      <c r="C929" t="s">
        <v>46</v>
      </c>
      <c r="D929" t="s">
        <v>10615</v>
      </c>
      <c r="E929" t="s">
        <v>8193</v>
      </c>
      <c r="F929" t="s">
        <v>10616</v>
      </c>
      <c r="G929" t="s">
        <v>10617</v>
      </c>
      <c r="H929" t="s">
        <v>10618</v>
      </c>
      <c r="I929" t="s">
        <v>2336</v>
      </c>
      <c r="J929" t="s">
        <v>5347</v>
      </c>
      <c r="K929" t="s">
        <v>5348</v>
      </c>
      <c r="L929" t="s">
        <v>187</v>
      </c>
      <c r="M929" t="s">
        <v>3510</v>
      </c>
      <c r="N929" t="s">
        <v>2649</v>
      </c>
      <c r="O929" t="s">
        <v>5349</v>
      </c>
      <c r="P929" t="s">
        <v>10619</v>
      </c>
      <c r="Q929" t="s">
        <v>10620</v>
      </c>
      <c r="R929" t="str">
        <f t="shared" si="28"/>
        <v>坊子</v>
      </c>
      <c r="S929" t="str">
        <f t="shared" si="29"/>
        <v>0704</v>
      </c>
    </row>
    <row r="930" spans="1:19">
      <c r="A930" t="s">
        <v>10621</v>
      </c>
      <c r="B930" t="s">
        <v>10622</v>
      </c>
      <c r="C930" t="s">
        <v>46</v>
      </c>
      <c r="D930" t="s">
        <v>10623</v>
      </c>
      <c r="E930" t="s">
        <v>10624</v>
      </c>
      <c r="F930" t="s">
        <v>10625</v>
      </c>
      <c r="G930" t="s">
        <v>10626</v>
      </c>
      <c r="H930" t="s">
        <v>10627</v>
      </c>
      <c r="I930" t="s">
        <v>2364</v>
      </c>
      <c r="J930" t="s">
        <v>5236</v>
      </c>
      <c r="K930" t="s">
        <v>5237</v>
      </c>
      <c r="L930" t="s">
        <v>119</v>
      </c>
      <c r="M930" t="s">
        <v>5238</v>
      </c>
      <c r="N930" t="s">
        <v>3994</v>
      </c>
      <c r="O930" t="s">
        <v>5239</v>
      </c>
      <c r="P930" t="s">
        <v>10628</v>
      </c>
      <c r="Q930" t="s">
        <v>10629</v>
      </c>
      <c r="R930" t="str">
        <f t="shared" si="28"/>
        <v>寒亭</v>
      </c>
      <c r="S930" t="str">
        <f t="shared" si="29"/>
        <v>0704</v>
      </c>
    </row>
    <row r="931" spans="1:19">
      <c r="A931" t="s">
        <v>10630</v>
      </c>
      <c r="B931" t="s">
        <v>10631</v>
      </c>
      <c r="C931" t="s">
        <v>46</v>
      </c>
      <c r="D931" t="s">
        <v>10632</v>
      </c>
      <c r="E931" t="s">
        <v>10483</v>
      </c>
      <c r="F931" t="s">
        <v>10633</v>
      </c>
      <c r="G931" t="s">
        <v>10634</v>
      </c>
      <c r="H931" t="s">
        <v>10635</v>
      </c>
      <c r="I931" t="s">
        <v>2465</v>
      </c>
      <c r="J931" t="s">
        <v>8533</v>
      </c>
      <c r="K931" t="s">
        <v>8534</v>
      </c>
      <c r="L931" t="s">
        <v>146</v>
      </c>
      <c r="M931" t="s">
        <v>3051</v>
      </c>
      <c r="N931" t="s">
        <v>2340</v>
      </c>
      <c r="O931" t="s">
        <v>8535</v>
      </c>
      <c r="P931" t="s">
        <v>10636</v>
      </c>
      <c r="Q931" t="s">
        <v>10637</v>
      </c>
      <c r="R931" t="str">
        <f t="shared" si="28"/>
        <v>临朐</v>
      </c>
      <c r="S931" t="str">
        <f t="shared" si="29"/>
        <v>0704</v>
      </c>
    </row>
    <row r="932" spans="1:19">
      <c r="A932" t="s">
        <v>10638</v>
      </c>
      <c r="B932" t="s">
        <v>10639</v>
      </c>
      <c r="C932" t="s">
        <v>46</v>
      </c>
      <c r="D932" t="s">
        <v>10640</v>
      </c>
      <c r="E932" t="s">
        <v>8261</v>
      </c>
      <c r="F932" t="s">
        <v>10641</v>
      </c>
      <c r="G932" t="s">
        <v>10642</v>
      </c>
      <c r="H932" t="s">
        <v>10643</v>
      </c>
      <c r="I932" t="s">
        <v>2364</v>
      </c>
      <c r="J932" t="s">
        <v>6430</v>
      </c>
      <c r="K932" t="s">
        <v>6431</v>
      </c>
      <c r="L932" t="s">
        <v>137</v>
      </c>
      <c r="M932" t="s">
        <v>3729</v>
      </c>
      <c r="N932" t="s">
        <v>2529</v>
      </c>
      <c r="O932" t="s">
        <v>6432</v>
      </c>
      <c r="P932" t="s">
        <v>10644</v>
      </c>
      <c r="Q932" t="s">
        <v>10645</v>
      </c>
      <c r="R932" t="str">
        <f t="shared" si="28"/>
        <v>青州</v>
      </c>
      <c r="S932" t="str">
        <f t="shared" si="29"/>
        <v>0704</v>
      </c>
    </row>
    <row r="933" spans="1:19">
      <c r="A933" t="s">
        <v>10646</v>
      </c>
      <c r="B933" t="s">
        <v>10647</v>
      </c>
      <c r="C933" t="s">
        <v>46</v>
      </c>
      <c r="D933" t="s">
        <v>10648</v>
      </c>
      <c r="E933" t="s">
        <v>8075</v>
      </c>
      <c r="F933" t="s">
        <v>10649</v>
      </c>
      <c r="G933" t="s">
        <v>10650</v>
      </c>
      <c r="H933" t="s">
        <v>10651</v>
      </c>
      <c r="I933" t="s">
        <v>4165</v>
      </c>
      <c r="J933" t="s">
        <v>3200</v>
      </c>
      <c r="K933" t="s">
        <v>3201</v>
      </c>
      <c r="L933" t="s">
        <v>76</v>
      </c>
      <c r="M933" t="s">
        <v>2528</v>
      </c>
      <c r="N933" t="s">
        <v>2421</v>
      </c>
      <c r="O933" t="s">
        <v>3202</v>
      </c>
      <c r="P933" t="s">
        <v>10652</v>
      </c>
      <c r="R933" t="str">
        <f t="shared" si="28"/>
        <v>奎文</v>
      </c>
      <c r="S933" t="str">
        <f t="shared" si="29"/>
        <v>0704</v>
      </c>
    </row>
    <row r="934" spans="1:19">
      <c r="A934" t="s">
        <v>10653</v>
      </c>
      <c r="B934" t="s">
        <v>10654</v>
      </c>
      <c r="C934" t="s">
        <v>46</v>
      </c>
      <c r="D934" t="s">
        <v>10655</v>
      </c>
      <c r="E934" t="s">
        <v>8261</v>
      </c>
      <c r="F934" t="s">
        <v>10656</v>
      </c>
      <c r="G934" t="s">
        <v>10657</v>
      </c>
      <c r="H934" t="s">
        <v>10658</v>
      </c>
      <c r="I934" t="s">
        <v>2503</v>
      </c>
      <c r="J934" t="s">
        <v>10659</v>
      </c>
      <c r="K934" t="s">
        <v>10660</v>
      </c>
      <c r="L934" t="s">
        <v>3458</v>
      </c>
      <c r="M934" t="s">
        <v>3459</v>
      </c>
      <c r="N934" t="s">
        <v>2480</v>
      </c>
      <c r="O934" t="s">
        <v>10661</v>
      </c>
      <c r="P934" t="s">
        <v>10662</v>
      </c>
      <c r="R934" t="str">
        <f t="shared" si="28"/>
        <v>寒亭</v>
      </c>
      <c r="S934" t="str">
        <f t="shared" si="29"/>
        <v>0704</v>
      </c>
    </row>
    <row r="935" spans="1:19">
      <c r="A935" t="s">
        <v>10663</v>
      </c>
      <c r="B935" t="s">
        <v>10664</v>
      </c>
      <c r="C935" t="s">
        <v>46</v>
      </c>
      <c r="D935" t="s">
        <v>10665</v>
      </c>
      <c r="E935" t="s">
        <v>8075</v>
      </c>
      <c r="F935" t="s">
        <v>10666</v>
      </c>
      <c r="G935" t="s">
        <v>10667</v>
      </c>
      <c r="H935" t="s">
        <v>10668</v>
      </c>
      <c r="I935" t="s">
        <v>2350</v>
      </c>
      <c r="J935" t="s">
        <v>8254</v>
      </c>
      <c r="K935" t="s">
        <v>8255</v>
      </c>
      <c r="L935" t="s">
        <v>110</v>
      </c>
      <c r="M935" t="s">
        <v>3098</v>
      </c>
      <c r="N935" t="s">
        <v>3554</v>
      </c>
      <c r="O935" t="s">
        <v>8256</v>
      </c>
      <c r="P935" t="s">
        <v>10669</v>
      </c>
      <c r="Q935" t="s">
        <v>10670</v>
      </c>
      <c r="R935" t="str">
        <f t="shared" si="28"/>
        <v>高密</v>
      </c>
      <c r="S935" t="str">
        <f t="shared" si="29"/>
        <v>0704</v>
      </c>
    </row>
    <row r="936" spans="1:19">
      <c r="A936" t="s">
        <v>10671</v>
      </c>
      <c r="B936" t="s">
        <v>10672</v>
      </c>
      <c r="C936" t="s">
        <v>46</v>
      </c>
      <c r="D936" t="s">
        <v>10673</v>
      </c>
      <c r="E936" t="s">
        <v>10674</v>
      </c>
      <c r="F936" t="s">
        <v>10675</v>
      </c>
      <c r="G936" t="s">
        <v>10676</v>
      </c>
      <c r="H936" t="s">
        <v>10677</v>
      </c>
      <c r="I936" t="s">
        <v>2645</v>
      </c>
      <c r="J936" t="s">
        <v>2968</v>
      </c>
      <c r="K936" t="s">
        <v>2969</v>
      </c>
      <c r="L936" t="s">
        <v>47</v>
      </c>
      <c r="M936" t="s">
        <v>2454</v>
      </c>
      <c r="N936" t="s">
        <v>3339</v>
      </c>
      <c r="O936" t="s">
        <v>2970</v>
      </c>
      <c r="P936" t="s">
        <v>10678</v>
      </c>
      <c r="R936" t="str">
        <f t="shared" si="28"/>
        <v>诸城</v>
      </c>
      <c r="S936" t="str">
        <f t="shared" si="29"/>
        <v>0704</v>
      </c>
    </row>
    <row r="937" spans="1:19">
      <c r="A937" t="s">
        <v>10679</v>
      </c>
      <c r="B937" t="s">
        <v>10680</v>
      </c>
      <c r="C937" t="s">
        <v>46</v>
      </c>
      <c r="D937" t="s">
        <v>10681</v>
      </c>
      <c r="E937" t="s">
        <v>8403</v>
      </c>
      <c r="F937" t="s">
        <v>10682</v>
      </c>
      <c r="G937" t="s">
        <v>10683</v>
      </c>
      <c r="H937" t="s">
        <v>10684</v>
      </c>
      <c r="I937" t="s">
        <v>2645</v>
      </c>
      <c r="J937" t="s">
        <v>8787</v>
      </c>
      <c r="K937" t="s">
        <v>8788</v>
      </c>
      <c r="L937" t="s">
        <v>128</v>
      </c>
      <c r="M937" t="s">
        <v>2720</v>
      </c>
      <c r="N937" t="s">
        <v>2480</v>
      </c>
      <c r="O937" t="s">
        <v>8789</v>
      </c>
      <c r="P937" t="s">
        <v>10685</v>
      </c>
      <c r="R937" t="str">
        <f t="shared" si="28"/>
        <v>寿光</v>
      </c>
      <c r="S937" t="str">
        <f t="shared" si="29"/>
        <v>0704</v>
      </c>
    </row>
    <row r="938" spans="1:19">
      <c r="A938" t="s">
        <v>10686</v>
      </c>
      <c r="B938" t="s">
        <v>10687</v>
      </c>
      <c r="C938" t="s">
        <v>46</v>
      </c>
      <c r="D938" t="s">
        <v>10688</v>
      </c>
      <c r="E938" t="s">
        <v>8075</v>
      </c>
      <c r="F938" t="s">
        <v>10689</v>
      </c>
      <c r="G938" t="s">
        <v>10690</v>
      </c>
      <c r="H938" t="s">
        <v>10691</v>
      </c>
      <c r="I938" t="s">
        <v>2350</v>
      </c>
      <c r="J938" t="s">
        <v>2526</v>
      </c>
      <c r="K938" t="s">
        <v>2527</v>
      </c>
      <c r="L938" t="s">
        <v>76</v>
      </c>
      <c r="M938" t="s">
        <v>2528</v>
      </c>
      <c r="N938" t="s">
        <v>2480</v>
      </c>
      <c r="O938" t="s">
        <v>2530</v>
      </c>
      <c r="P938" t="s">
        <v>10692</v>
      </c>
      <c r="R938" t="str">
        <f t="shared" si="28"/>
        <v>奎文</v>
      </c>
      <c r="S938" t="str">
        <f t="shared" si="29"/>
        <v>0704</v>
      </c>
    </row>
    <row r="939" spans="1:19">
      <c r="A939" t="s">
        <v>10693</v>
      </c>
      <c r="B939" t="s">
        <v>10694</v>
      </c>
      <c r="C939" t="s">
        <v>46</v>
      </c>
      <c r="D939" t="s">
        <v>10695</v>
      </c>
      <c r="E939" t="s">
        <v>8261</v>
      </c>
      <c r="F939" t="s">
        <v>10696</v>
      </c>
      <c r="G939" t="s">
        <v>10697</v>
      </c>
      <c r="H939" t="s">
        <v>10698</v>
      </c>
      <c r="I939" t="s">
        <v>2364</v>
      </c>
      <c r="J939" t="s">
        <v>5236</v>
      </c>
      <c r="K939" t="s">
        <v>5237</v>
      </c>
      <c r="L939" t="s">
        <v>119</v>
      </c>
      <c r="M939" t="s">
        <v>5238</v>
      </c>
      <c r="N939" t="s">
        <v>3994</v>
      </c>
      <c r="O939" t="s">
        <v>5239</v>
      </c>
      <c r="P939" t="s">
        <v>10699</v>
      </c>
      <c r="Q939" t="s">
        <v>10700</v>
      </c>
      <c r="R939" t="str">
        <f t="shared" si="28"/>
        <v>寒亭</v>
      </c>
      <c r="S939" t="str">
        <f t="shared" si="29"/>
        <v>0704</v>
      </c>
    </row>
    <row r="940" spans="1:19">
      <c r="A940" t="s">
        <v>180</v>
      </c>
      <c r="B940" t="s">
        <v>10701</v>
      </c>
      <c r="C940" t="s">
        <v>46</v>
      </c>
      <c r="D940" t="s">
        <v>10702</v>
      </c>
      <c r="E940" t="s">
        <v>8261</v>
      </c>
      <c r="F940" t="s">
        <v>10703</v>
      </c>
      <c r="G940" t="s">
        <v>178</v>
      </c>
      <c r="H940" t="s">
        <v>10704</v>
      </c>
      <c r="I940" t="s">
        <v>2364</v>
      </c>
      <c r="J940" t="s">
        <v>9756</v>
      </c>
      <c r="K940" t="s">
        <v>9757</v>
      </c>
      <c r="L940" t="s">
        <v>47</v>
      </c>
      <c r="M940" t="s">
        <v>2784</v>
      </c>
      <c r="N940" t="s">
        <v>2340</v>
      </c>
      <c r="O940" t="s">
        <v>9758</v>
      </c>
      <c r="P940" t="s">
        <v>10705</v>
      </c>
      <c r="Q940" t="s">
        <v>10706</v>
      </c>
      <c r="R940" t="str">
        <f t="shared" si="28"/>
        <v>诸城</v>
      </c>
      <c r="S940" t="str">
        <f t="shared" si="29"/>
        <v>0704</v>
      </c>
    </row>
    <row r="941" spans="1:19">
      <c r="A941" t="s">
        <v>10707</v>
      </c>
      <c r="B941" t="s">
        <v>10708</v>
      </c>
      <c r="C941" t="s">
        <v>46</v>
      </c>
      <c r="D941" t="s">
        <v>10709</v>
      </c>
      <c r="E941" t="s">
        <v>10710</v>
      </c>
      <c r="F941" t="s">
        <v>10711</v>
      </c>
      <c r="G941" t="s">
        <v>10712</v>
      </c>
      <c r="H941" t="s">
        <v>10713</v>
      </c>
      <c r="I941" t="s">
        <v>2350</v>
      </c>
      <c r="J941" t="s">
        <v>3791</v>
      </c>
      <c r="K941" t="s">
        <v>3792</v>
      </c>
      <c r="L941" t="s">
        <v>67</v>
      </c>
      <c r="M941" t="s">
        <v>3008</v>
      </c>
      <c r="N941" t="s">
        <v>2421</v>
      </c>
      <c r="O941" t="s">
        <v>3793</v>
      </c>
      <c r="P941" t="s">
        <v>10714</v>
      </c>
      <c r="R941" t="str">
        <f t="shared" si="28"/>
        <v>昌邑</v>
      </c>
      <c r="S941" t="str">
        <f t="shared" si="29"/>
        <v>0704</v>
      </c>
    </row>
    <row r="942" spans="1:19">
      <c r="A942" t="s">
        <v>10715</v>
      </c>
      <c r="B942" t="s">
        <v>10716</v>
      </c>
      <c r="C942" t="s">
        <v>46</v>
      </c>
      <c r="D942" t="s">
        <v>10717</v>
      </c>
      <c r="E942" t="s">
        <v>8075</v>
      </c>
      <c r="F942" t="s">
        <v>10718</v>
      </c>
      <c r="G942" t="s">
        <v>10719</v>
      </c>
      <c r="H942" t="s">
        <v>10720</v>
      </c>
      <c r="I942" t="s">
        <v>2364</v>
      </c>
      <c r="J942" t="s">
        <v>10721</v>
      </c>
      <c r="K942" t="s">
        <v>10722</v>
      </c>
      <c r="L942" t="s">
        <v>76</v>
      </c>
      <c r="M942" t="s">
        <v>4374</v>
      </c>
      <c r="N942" t="s">
        <v>3339</v>
      </c>
      <c r="O942" t="s">
        <v>10723</v>
      </c>
      <c r="P942" t="s">
        <v>10724</v>
      </c>
      <c r="R942" t="str">
        <f t="shared" si="28"/>
        <v>奎文</v>
      </c>
      <c r="S942" t="str">
        <f t="shared" si="29"/>
        <v>0704</v>
      </c>
    </row>
    <row r="943" spans="1:19">
      <c r="A943" t="s">
        <v>10725</v>
      </c>
      <c r="B943" t="s">
        <v>10726</v>
      </c>
      <c r="C943" t="s">
        <v>46</v>
      </c>
      <c r="D943" t="s">
        <v>10727</v>
      </c>
      <c r="E943" t="s">
        <v>8075</v>
      </c>
      <c r="F943" t="s">
        <v>10728</v>
      </c>
      <c r="G943" t="s">
        <v>10729</v>
      </c>
      <c r="H943" t="s">
        <v>10730</v>
      </c>
      <c r="I943" t="s">
        <v>2364</v>
      </c>
      <c r="J943" t="s">
        <v>8533</v>
      </c>
      <c r="K943" t="s">
        <v>8534</v>
      </c>
      <c r="L943" t="s">
        <v>146</v>
      </c>
      <c r="M943" t="s">
        <v>3051</v>
      </c>
      <c r="N943" t="s">
        <v>2589</v>
      </c>
      <c r="O943" t="s">
        <v>8535</v>
      </c>
      <c r="P943" t="s">
        <v>10731</v>
      </c>
      <c r="Q943" t="s">
        <v>10732</v>
      </c>
      <c r="R943" t="str">
        <f t="shared" si="28"/>
        <v>临朐</v>
      </c>
      <c r="S943" t="str">
        <f t="shared" si="29"/>
        <v>0704</v>
      </c>
    </row>
    <row r="944" spans="1:19">
      <c r="A944" t="s">
        <v>10733</v>
      </c>
      <c r="B944" t="s">
        <v>10734</v>
      </c>
      <c r="C944" t="s">
        <v>46</v>
      </c>
      <c r="D944" t="s">
        <v>10735</v>
      </c>
      <c r="E944" t="s">
        <v>8261</v>
      </c>
      <c r="F944" t="s">
        <v>10736</v>
      </c>
      <c r="G944" t="s">
        <v>10737</v>
      </c>
      <c r="H944" t="s">
        <v>10738</v>
      </c>
      <c r="I944" t="s">
        <v>2645</v>
      </c>
      <c r="J944" t="s">
        <v>2573</v>
      </c>
      <c r="K944" t="s">
        <v>2574</v>
      </c>
      <c r="L944" t="s">
        <v>110</v>
      </c>
      <c r="M944" t="s">
        <v>2575</v>
      </c>
      <c r="N944" t="s">
        <v>2564</v>
      </c>
      <c r="O944" t="s">
        <v>2576</v>
      </c>
      <c r="P944" t="s">
        <v>10739</v>
      </c>
      <c r="R944" t="str">
        <f t="shared" si="28"/>
        <v>高密</v>
      </c>
      <c r="S944" t="str">
        <f t="shared" si="29"/>
        <v>0704</v>
      </c>
    </row>
    <row r="945" spans="1:19">
      <c r="A945" t="s">
        <v>10740</v>
      </c>
      <c r="B945" t="s">
        <v>10741</v>
      </c>
      <c r="C945" t="s">
        <v>46</v>
      </c>
      <c r="D945" t="s">
        <v>10742</v>
      </c>
      <c r="E945" t="s">
        <v>8075</v>
      </c>
      <c r="F945" t="s">
        <v>10743</v>
      </c>
      <c r="G945" t="s">
        <v>10744</v>
      </c>
      <c r="H945" t="s">
        <v>10745</v>
      </c>
      <c r="I945" t="s">
        <v>2350</v>
      </c>
      <c r="J945" t="s">
        <v>2514</v>
      </c>
      <c r="K945" t="s">
        <v>2515</v>
      </c>
      <c r="L945" t="s">
        <v>76</v>
      </c>
      <c r="M945" t="s">
        <v>2516</v>
      </c>
      <c r="N945" t="s">
        <v>2354</v>
      </c>
      <c r="O945" t="s">
        <v>2517</v>
      </c>
      <c r="P945" t="s">
        <v>10746</v>
      </c>
      <c r="R945" t="str">
        <f t="shared" si="28"/>
        <v>奎文</v>
      </c>
      <c r="S945" t="str">
        <f t="shared" si="29"/>
        <v>0704</v>
      </c>
    </row>
    <row r="946" spans="1:19">
      <c r="A946" t="s">
        <v>269</v>
      </c>
      <c r="B946" t="s">
        <v>10747</v>
      </c>
      <c r="C946" t="s">
        <v>46</v>
      </c>
      <c r="D946" t="s">
        <v>10748</v>
      </c>
      <c r="E946" t="s">
        <v>8075</v>
      </c>
      <c r="F946" t="s">
        <v>10749</v>
      </c>
      <c r="G946" t="s">
        <v>267</v>
      </c>
      <c r="H946" t="s">
        <v>10750</v>
      </c>
      <c r="I946" t="s">
        <v>10751</v>
      </c>
      <c r="J946" t="s">
        <v>3285</v>
      </c>
      <c r="K946" t="s">
        <v>3286</v>
      </c>
      <c r="L946" t="s">
        <v>76</v>
      </c>
      <c r="M946" t="s">
        <v>2528</v>
      </c>
      <c r="O946" t="s">
        <v>3287</v>
      </c>
      <c r="P946" t="s">
        <v>10752</v>
      </c>
      <c r="Q946" t="s">
        <v>5814</v>
      </c>
      <c r="R946" t="str">
        <f t="shared" si="28"/>
        <v>奎文</v>
      </c>
      <c r="S946" t="str">
        <f t="shared" si="29"/>
        <v>0704</v>
      </c>
    </row>
    <row r="947" spans="1:19">
      <c r="A947" t="s">
        <v>10753</v>
      </c>
      <c r="B947" t="s">
        <v>10754</v>
      </c>
      <c r="C947" t="s">
        <v>46</v>
      </c>
      <c r="D947" t="s">
        <v>10755</v>
      </c>
      <c r="E947" t="s">
        <v>8403</v>
      </c>
      <c r="F947" t="s">
        <v>10756</v>
      </c>
      <c r="G947" t="s">
        <v>10757</v>
      </c>
      <c r="H947" t="s">
        <v>10758</v>
      </c>
      <c r="I947" t="s">
        <v>2378</v>
      </c>
      <c r="J947" t="s">
        <v>3211</v>
      </c>
      <c r="K947" t="s">
        <v>3212</v>
      </c>
      <c r="L947" t="s">
        <v>137</v>
      </c>
      <c r="M947" t="s">
        <v>3213</v>
      </c>
      <c r="N947" t="s">
        <v>2421</v>
      </c>
      <c r="O947" t="s">
        <v>3215</v>
      </c>
      <c r="P947" t="s">
        <v>10759</v>
      </c>
      <c r="R947" t="str">
        <f t="shared" si="28"/>
        <v>青州</v>
      </c>
      <c r="S947" t="str">
        <f t="shared" si="29"/>
        <v>0704</v>
      </c>
    </row>
    <row r="948" spans="1:19">
      <c r="A948" t="s">
        <v>10760</v>
      </c>
      <c r="B948" t="s">
        <v>10761</v>
      </c>
      <c r="C948" t="s">
        <v>46</v>
      </c>
      <c r="D948" t="s">
        <v>10762</v>
      </c>
      <c r="E948" t="s">
        <v>8241</v>
      </c>
      <c r="F948" t="s">
        <v>10763</v>
      </c>
      <c r="G948" t="s">
        <v>10764</v>
      </c>
      <c r="H948" t="s">
        <v>10765</v>
      </c>
      <c r="I948" t="s">
        <v>2336</v>
      </c>
      <c r="J948" t="s">
        <v>8753</v>
      </c>
      <c r="K948" t="s">
        <v>8754</v>
      </c>
      <c r="L948" t="s">
        <v>101</v>
      </c>
      <c r="M948" t="s">
        <v>4459</v>
      </c>
      <c r="N948" t="s">
        <v>2743</v>
      </c>
      <c r="O948" t="s">
        <v>8755</v>
      </c>
      <c r="P948" t="s">
        <v>10766</v>
      </c>
      <c r="Q948" t="s">
        <v>10767</v>
      </c>
      <c r="R948" t="str">
        <f t="shared" si="28"/>
        <v>潍城</v>
      </c>
      <c r="S948" t="str">
        <f t="shared" si="29"/>
        <v>0704</v>
      </c>
    </row>
    <row r="949" spans="1:19">
      <c r="A949" t="s">
        <v>10768</v>
      </c>
      <c r="B949" t="s">
        <v>10769</v>
      </c>
      <c r="C949" t="s">
        <v>46</v>
      </c>
      <c r="D949" t="s">
        <v>10770</v>
      </c>
      <c r="E949" t="s">
        <v>8075</v>
      </c>
      <c r="F949" t="s">
        <v>10771</v>
      </c>
      <c r="G949" t="s">
        <v>10772</v>
      </c>
      <c r="H949" t="s">
        <v>10773</v>
      </c>
      <c r="I949" t="s">
        <v>2350</v>
      </c>
      <c r="J949" t="s">
        <v>7110</v>
      </c>
      <c r="K949" t="s">
        <v>7111</v>
      </c>
      <c r="L949" t="s">
        <v>110</v>
      </c>
      <c r="M949" t="s">
        <v>7112</v>
      </c>
      <c r="N949" t="s">
        <v>2602</v>
      </c>
      <c r="O949" t="s">
        <v>7113</v>
      </c>
      <c r="P949" t="s">
        <v>10774</v>
      </c>
      <c r="R949" t="str">
        <f t="shared" si="28"/>
        <v>高密</v>
      </c>
      <c r="S949" t="str">
        <f t="shared" si="29"/>
        <v>0704</v>
      </c>
    </row>
    <row r="950" spans="1:19">
      <c r="A950" t="s">
        <v>10775</v>
      </c>
      <c r="B950" t="s">
        <v>9766</v>
      </c>
      <c r="C950" t="s">
        <v>46</v>
      </c>
      <c r="D950" t="s">
        <v>10776</v>
      </c>
      <c r="E950" t="s">
        <v>8075</v>
      </c>
      <c r="F950" t="s">
        <v>10777</v>
      </c>
      <c r="G950" t="s">
        <v>10778</v>
      </c>
      <c r="H950" t="s">
        <v>10779</v>
      </c>
      <c r="I950" t="s">
        <v>2378</v>
      </c>
      <c r="J950" t="s">
        <v>10780</v>
      </c>
      <c r="K950" t="s">
        <v>10781</v>
      </c>
      <c r="L950" t="s">
        <v>47</v>
      </c>
      <c r="M950" t="s">
        <v>2454</v>
      </c>
      <c r="O950" t="s">
        <v>10782</v>
      </c>
      <c r="P950" t="s">
        <v>10783</v>
      </c>
      <c r="R950" t="str">
        <f t="shared" si="28"/>
        <v>诸城</v>
      </c>
      <c r="S950" t="str">
        <f t="shared" si="29"/>
        <v>0704</v>
      </c>
    </row>
    <row r="951" spans="1:19">
      <c r="A951" t="s">
        <v>10784</v>
      </c>
      <c r="B951" t="s">
        <v>10785</v>
      </c>
      <c r="C951" t="s">
        <v>46</v>
      </c>
      <c r="D951" t="s">
        <v>10786</v>
      </c>
      <c r="E951" t="s">
        <v>8403</v>
      </c>
      <c r="F951" t="s">
        <v>10787</v>
      </c>
      <c r="G951" t="s">
        <v>10788</v>
      </c>
      <c r="H951" t="s">
        <v>10789</v>
      </c>
      <c r="I951" t="s">
        <v>2350</v>
      </c>
      <c r="J951" t="s">
        <v>4166</v>
      </c>
      <c r="K951" t="s">
        <v>4167</v>
      </c>
      <c r="L951" t="s">
        <v>119</v>
      </c>
      <c r="M951" t="s">
        <v>4168</v>
      </c>
      <c r="N951" t="s">
        <v>2674</v>
      </c>
      <c r="O951" t="s">
        <v>4169</v>
      </c>
      <c r="P951" t="s">
        <v>10790</v>
      </c>
      <c r="R951" t="str">
        <f t="shared" si="28"/>
        <v>寒亭</v>
      </c>
      <c r="S951" t="str">
        <f t="shared" si="29"/>
        <v>0704</v>
      </c>
    </row>
    <row r="952" spans="1:19">
      <c r="A952" t="s">
        <v>10791</v>
      </c>
      <c r="B952" t="s">
        <v>10792</v>
      </c>
      <c r="C952" t="s">
        <v>46</v>
      </c>
      <c r="D952" t="s">
        <v>10793</v>
      </c>
      <c r="E952" t="s">
        <v>8075</v>
      </c>
      <c r="F952" t="s">
        <v>10794</v>
      </c>
      <c r="G952" t="s">
        <v>10795</v>
      </c>
      <c r="H952" t="s">
        <v>10796</v>
      </c>
      <c r="I952" t="s">
        <v>5346</v>
      </c>
      <c r="J952" t="s">
        <v>9022</v>
      </c>
      <c r="K952" t="s">
        <v>9023</v>
      </c>
      <c r="L952" t="s">
        <v>101</v>
      </c>
      <c r="M952" t="s">
        <v>4459</v>
      </c>
      <c r="N952" t="s">
        <v>2602</v>
      </c>
      <c r="O952" t="s">
        <v>9024</v>
      </c>
      <c r="P952" t="s">
        <v>10797</v>
      </c>
      <c r="R952" t="str">
        <f t="shared" si="28"/>
        <v>潍城</v>
      </c>
      <c r="S952" t="str">
        <f t="shared" si="29"/>
        <v>0704</v>
      </c>
    </row>
    <row r="953" spans="1:19">
      <c r="A953" t="s">
        <v>10798</v>
      </c>
      <c r="B953" t="s">
        <v>10799</v>
      </c>
      <c r="C953" t="s">
        <v>46</v>
      </c>
      <c r="D953" t="s">
        <v>10800</v>
      </c>
      <c r="E953" t="s">
        <v>8261</v>
      </c>
      <c r="F953" t="s">
        <v>10801</v>
      </c>
      <c r="G953" t="s">
        <v>10802</v>
      </c>
      <c r="H953" t="s">
        <v>10803</v>
      </c>
      <c r="I953" t="s">
        <v>2364</v>
      </c>
      <c r="J953" t="s">
        <v>6059</v>
      </c>
      <c r="K953" t="s">
        <v>6060</v>
      </c>
      <c r="L953" t="s">
        <v>128</v>
      </c>
      <c r="M953" t="s">
        <v>3028</v>
      </c>
      <c r="N953" t="s">
        <v>2816</v>
      </c>
      <c r="O953" t="s">
        <v>6061</v>
      </c>
      <c r="P953" t="s">
        <v>10804</v>
      </c>
      <c r="R953" t="str">
        <f t="shared" si="28"/>
        <v>寿光</v>
      </c>
      <c r="S953" t="str">
        <f t="shared" si="29"/>
        <v>0704</v>
      </c>
    </row>
    <row r="954" spans="1:19">
      <c r="A954" t="s">
        <v>10805</v>
      </c>
      <c r="B954" t="s">
        <v>10806</v>
      </c>
      <c r="C954" t="s">
        <v>46</v>
      </c>
      <c r="D954" t="s">
        <v>10807</v>
      </c>
      <c r="E954" t="s">
        <v>8261</v>
      </c>
      <c r="F954" t="s">
        <v>10808</v>
      </c>
      <c r="G954" t="s">
        <v>10809</v>
      </c>
      <c r="H954" t="s">
        <v>10810</v>
      </c>
      <c r="I954" t="s">
        <v>2350</v>
      </c>
      <c r="J954" t="s">
        <v>10811</v>
      </c>
      <c r="K954" t="s">
        <v>10812</v>
      </c>
      <c r="L954" t="s">
        <v>128</v>
      </c>
      <c r="M954" t="s">
        <v>4047</v>
      </c>
      <c r="N954" t="s">
        <v>2674</v>
      </c>
      <c r="O954" t="s">
        <v>10813</v>
      </c>
      <c r="P954" t="s">
        <v>10814</v>
      </c>
      <c r="Q954" t="s">
        <v>10815</v>
      </c>
      <c r="R954" t="str">
        <f t="shared" si="28"/>
        <v>寿光</v>
      </c>
      <c r="S954" t="str">
        <f t="shared" si="29"/>
        <v>0704</v>
      </c>
    </row>
    <row r="955" spans="1:19">
      <c r="A955" t="s">
        <v>10816</v>
      </c>
      <c r="B955" t="s">
        <v>10817</v>
      </c>
      <c r="C955" t="s">
        <v>46</v>
      </c>
      <c r="D955" t="s">
        <v>10818</v>
      </c>
      <c r="E955" t="s">
        <v>8261</v>
      </c>
      <c r="F955" t="s">
        <v>10819</v>
      </c>
      <c r="G955" t="s">
        <v>10820</v>
      </c>
      <c r="H955" t="s">
        <v>10821</v>
      </c>
      <c r="I955" t="s">
        <v>2350</v>
      </c>
      <c r="J955" t="s">
        <v>8710</v>
      </c>
      <c r="K955" t="s">
        <v>8711</v>
      </c>
      <c r="L955" t="s">
        <v>47</v>
      </c>
      <c r="M955" t="s">
        <v>3327</v>
      </c>
      <c r="N955" t="s">
        <v>2743</v>
      </c>
      <c r="O955" t="s">
        <v>8712</v>
      </c>
      <c r="P955" t="s">
        <v>10822</v>
      </c>
      <c r="Q955" t="s">
        <v>10823</v>
      </c>
      <c r="R955" t="str">
        <f t="shared" si="28"/>
        <v>诸城</v>
      </c>
      <c r="S955" t="str">
        <f t="shared" si="29"/>
        <v>0704</v>
      </c>
    </row>
    <row r="956" spans="1:19">
      <c r="A956" t="s">
        <v>10824</v>
      </c>
      <c r="B956" t="s">
        <v>10825</v>
      </c>
      <c r="C956" t="s">
        <v>46</v>
      </c>
      <c r="D956" t="s">
        <v>10826</v>
      </c>
      <c r="E956" t="s">
        <v>8075</v>
      </c>
      <c r="F956" t="s">
        <v>10827</v>
      </c>
      <c r="G956" t="s">
        <v>10828</v>
      </c>
      <c r="H956" t="s">
        <v>10829</v>
      </c>
      <c r="I956" t="s">
        <v>2378</v>
      </c>
      <c r="J956" t="s">
        <v>10830</v>
      </c>
      <c r="K956" t="s">
        <v>10831</v>
      </c>
      <c r="L956" t="s">
        <v>101</v>
      </c>
      <c r="M956" t="s">
        <v>5737</v>
      </c>
      <c r="N956" t="s">
        <v>7359</v>
      </c>
      <c r="O956" t="s">
        <v>10832</v>
      </c>
      <c r="P956" t="s">
        <v>10833</v>
      </c>
      <c r="Q956" t="s">
        <v>10834</v>
      </c>
      <c r="R956" t="str">
        <f t="shared" si="28"/>
        <v>潍城</v>
      </c>
      <c r="S956" t="str">
        <f t="shared" si="29"/>
        <v>0704</v>
      </c>
    </row>
    <row r="957" spans="1:19">
      <c r="A957" t="s">
        <v>10835</v>
      </c>
      <c r="B957" t="s">
        <v>10836</v>
      </c>
      <c r="C957" t="s">
        <v>46</v>
      </c>
      <c r="D957" t="s">
        <v>10837</v>
      </c>
      <c r="E957" t="s">
        <v>8261</v>
      </c>
      <c r="F957" t="s">
        <v>10838</v>
      </c>
      <c r="G957" t="s">
        <v>10839</v>
      </c>
      <c r="H957" t="s">
        <v>10840</v>
      </c>
      <c r="I957" t="s">
        <v>10841</v>
      </c>
      <c r="J957" t="s">
        <v>7368</v>
      </c>
      <c r="K957" t="s">
        <v>7369</v>
      </c>
      <c r="L957" t="s">
        <v>110</v>
      </c>
      <c r="M957" t="s">
        <v>2575</v>
      </c>
      <c r="O957" t="s">
        <v>7370</v>
      </c>
      <c r="P957" t="s">
        <v>9537</v>
      </c>
      <c r="R957" t="str">
        <f t="shared" si="28"/>
        <v>高密</v>
      </c>
      <c r="S957" t="str">
        <f t="shared" si="29"/>
        <v>0704</v>
      </c>
    </row>
    <row r="958" spans="1:19">
      <c r="A958" t="s">
        <v>10842</v>
      </c>
      <c r="B958" t="s">
        <v>10843</v>
      </c>
      <c r="C958" t="s">
        <v>46</v>
      </c>
      <c r="D958" t="s">
        <v>10844</v>
      </c>
      <c r="E958" t="s">
        <v>8261</v>
      </c>
      <c r="F958" t="s">
        <v>10845</v>
      </c>
      <c r="G958" t="s">
        <v>10846</v>
      </c>
      <c r="H958" t="s">
        <v>10847</v>
      </c>
      <c r="I958" t="s">
        <v>2645</v>
      </c>
      <c r="J958" t="s">
        <v>2793</v>
      </c>
      <c r="K958" t="s">
        <v>2794</v>
      </c>
      <c r="L958" t="s">
        <v>57</v>
      </c>
      <c r="M958" t="s">
        <v>2367</v>
      </c>
      <c r="N958" t="s">
        <v>2480</v>
      </c>
      <c r="O958" t="s">
        <v>2795</v>
      </c>
      <c r="P958" t="s">
        <v>10848</v>
      </c>
      <c r="R958" t="str">
        <f t="shared" si="28"/>
        <v>安丘</v>
      </c>
      <c r="S958" t="str">
        <f t="shared" si="29"/>
        <v>0704</v>
      </c>
    </row>
    <row r="959" spans="1:19">
      <c r="A959" t="s">
        <v>10849</v>
      </c>
      <c r="B959" t="s">
        <v>10850</v>
      </c>
      <c r="C959" t="s">
        <v>46</v>
      </c>
      <c r="D959" t="s">
        <v>10851</v>
      </c>
      <c r="E959" t="s">
        <v>8403</v>
      </c>
      <c r="F959" t="s">
        <v>10852</v>
      </c>
      <c r="G959" t="s">
        <v>10853</v>
      </c>
      <c r="H959" t="s">
        <v>10854</v>
      </c>
      <c r="I959" t="s">
        <v>3336</v>
      </c>
      <c r="J959" t="s">
        <v>8234</v>
      </c>
      <c r="K959" t="s">
        <v>8235</v>
      </c>
      <c r="L959" t="s">
        <v>57</v>
      </c>
      <c r="M959" t="s">
        <v>4029</v>
      </c>
      <c r="N959" t="s">
        <v>2743</v>
      </c>
      <c r="O959" t="s">
        <v>8236</v>
      </c>
      <c r="P959" t="s">
        <v>10855</v>
      </c>
      <c r="R959" t="str">
        <f t="shared" si="28"/>
        <v>安丘</v>
      </c>
      <c r="S959" t="str">
        <f t="shared" si="29"/>
        <v>0704</v>
      </c>
    </row>
    <row r="960" spans="1:19">
      <c r="A960" t="s">
        <v>10856</v>
      </c>
      <c r="B960" t="s">
        <v>10857</v>
      </c>
      <c r="C960" t="s">
        <v>46</v>
      </c>
      <c r="D960" t="s">
        <v>10858</v>
      </c>
      <c r="E960" t="s">
        <v>8075</v>
      </c>
      <c r="F960" t="s">
        <v>10859</v>
      </c>
      <c r="G960" t="s">
        <v>10860</v>
      </c>
      <c r="H960" t="s">
        <v>10861</v>
      </c>
      <c r="I960" t="s">
        <v>2645</v>
      </c>
      <c r="J960" t="s">
        <v>4220</v>
      </c>
      <c r="K960" t="s">
        <v>4221</v>
      </c>
      <c r="L960" t="s">
        <v>47</v>
      </c>
      <c r="M960" t="s">
        <v>3159</v>
      </c>
      <c r="N960" t="s">
        <v>3179</v>
      </c>
      <c r="O960" t="s">
        <v>4223</v>
      </c>
      <c r="P960" t="s">
        <v>10862</v>
      </c>
      <c r="Q960" t="s">
        <v>10863</v>
      </c>
      <c r="R960" t="str">
        <f t="shared" si="28"/>
        <v>诸城</v>
      </c>
      <c r="S960" t="str">
        <f t="shared" si="29"/>
        <v>0704</v>
      </c>
    </row>
    <row r="961" spans="1:19">
      <c r="A961" t="s">
        <v>10864</v>
      </c>
      <c r="B961" t="s">
        <v>10865</v>
      </c>
      <c r="C961" t="s">
        <v>46</v>
      </c>
      <c r="D961" t="s">
        <v>10866</v>
      </c>
      <c r="E961" t="s">
        <v>8075</v>
      </c>
      <c r="F961" t="s">
        <v>10867</v>
      </c>
      <c r="G961" t="s">
        <v>10868</v>
      </c>
      <c r="H961" t="s">
        <v>10869</v>
      </c>
      <c r="I961" t="s">
        <v>2378</v>
      </c>
      <c r="J961" t="s">
        <v>10349</v>
      </c>
      <c r="K961" t="s">
        <v>10350</v>
      </c>
      <c r="L961" t="s">
        <v>57</v>
      </c>
      <c r="M961" t="s">
        <v>2353</v>
      </c>
      <c r="N961" t="s">
        <v>5286</v>
      </c>
      <c r="O961" t="s">
        <v>10351</v>
      </c>
      <c r="P961" t="s">
        <v>10870</v>
      </c>
      <c r="Q961" t="s">
        <v>10871</v>
      </c>
      <c r="R961" t="str">
        <f t="shared" ref="R961:R1024" si="30">IF(OR(LEFT(L961,2)="高新"),"奎文",IF(LEFT(L961,2)="峡山","坊子",IF(LEFT(L961,2)="滨海","寒亭",LEFT(L961,2))))</f>
        <v>安丘</v>
      </c>
      <c r="S961" t="str">
        <f t="shared" ref="S961:S1024" si="31">TEXT(B961,"mmdd")</f>
        <v>0704</v>
      </c>
    </row>
    <row r="962" spans="1:19">
      <c r="A962" t="s">
        <v>10872</v>
      </c>
      <c r="B962" t="s">
        <v>10873</v>
      </c>
      <c r="C962" t="s">
        <v>46</v>
      </c>
      <c r="D962" t="s">
        <v>10874</v>
      </c>
      <c r="E962" t="s">
        <v>10875</v>
      </c>
      <c r="F962" t="s">
        <v>10876</v>
      </c>
      <c r="G962" t="s">
        <v>10877</v>
      </c>
      <c r="H962" t="s">
        <v>10878</v>
      </c>
      <c r="I962" t="s">
        <v>2378</v>
      </c>
      <c r="J962" t="s">
        <v>5310</v>
      </c>
      <c r="K962" t="s">
        <v>5311</v>
      </c>
      <c r="L962" t="s">
        <v>137</v>
      </c>
      <c r="M962" t="s">
        <v>3729</v>
      </c>
      <c r="N962" t="s">
        <v>2354</v>
      </c>
      <c r="O962" t="s">
        <v>5312</v>
      </c>
      <c r="P962" t="s">
        <v>10879</v>
      </c>
      <c r="R962" t="str">
        <f t="shared" si="30"/>
        <v>青州</v>
      </c>
      <c r="S962" t="str">
        <f t="shared" si="31"/>
        <v>0704</v>
      </c>
    </row>
    <row r="963" spans="1:19">
      <c r="A963" t="s">
        <v>10880</v>
      </c>
      <c r="B963" t="s">
        <v>10881</v>
      </c>
      <c r="C963" t="s">
        <v>46</v>
      </c>
      <c r="D963" t="s">
        <v>10882</v>
      </c>
      <c r="E963" t="s">
        <v>8075</v>
      </c>
      <c r="F963" t="s">
        <v>10883</v>
      </c>
      <c r="G963" t="s">
        <v>10884</v>
      </c>
      <c r="H963" t="s">
        <v>10885</v>
      </c>
      <c r="I963" t="s">
        <v>2645</v>
      </c>
      <c r="J963" t="s">
        <v>2365</v>
      </c>
      <c r="K963" t="s">
        <v>2366</v>
      </c>
      <c r="L963" t="s">
        <v>57</v>
      </c>
      <c r="M963" t="s">
        <v>2367</v>
      </c>
      <c r="N963" t="s">
        <v>2674</v>
      </c>
      <c r="O963" t="s">
        <v>2369</v>
      </c>
      <c r="P963" t="s">
        <v>10886</v>
      </c>
      <c r="Q963" t="s">
        <v>10887</v>
      </c>
      <c r="R963" t="str">
        <f t="shared" si="30"/>
        <v>安丘</v>
      </c>
      <c r="S963" t="str">
        <f t="shared" si="31"/>
        <v>0704</v>
      </c>
    </row>
    <row r="964" spans="1:19">
      <c r="A964" t="s">
        <v>10888</v>
      </c>
      <c r="B964" t="s">
        <v>10889</v>
      </c>
      <c r="C964" t="s">
        <v>46</v>
      </c>
      <c r="D964" t="s">
        <v>10890</v>
      </c>
      <c r="E964" t="s">
        <v>2499</v>
      </c>
      <c r="F964" t="s">
        <v>10891</v>
      </c>
      <c r="G964" t="s">
        <v>10892</v>
      </c>
      <c r="H964" t="s">
        <v>10893</v>
      </c>
      <c r="I964" t="s">
        <v>2392</v>
      </c>
      <c r="J964" t="s">
        <v>7015</v>
      </c>
      <c r="K964" t="s">
        <v>7016</v>
      </c>
      <c r="L964" t="s">
        <v>67</v>
      </c>
      <c r="M964" t="s">
        <v>3366</v>
      </c>
      <c r="O964" t="s">
        <v>7017</v>
      </c>
      <c r="P964" t="s">
        <v>10894</v>
      </c>
      <c r="R964" t="str">
        <f t="shared" si="30"/>
        <v>昌邑</v>
      </c>
      <c r="S964" t="str">
        <f t="shared" si="31"/>
        <v>0704</v>
      </c>
    </row>
    <row r="965" spans="1:19">
      <c r="A965" t="s">
        <v>10895</v>
      </c>
      <c r="B965" t="s">
        <v>10896</v>
      </c>
      <c r="C965" t="s">
        <v>46</v>
      </c>
      <c r="D965" t="s">
        <v>10897</v>
      </c>
      <c r="E965" t="s">
        <v>8193</v>
      </c>
      <c r="F965" t="s">
        <v>10898</v>
      </c>
      <c r="G965" t="s">
        <v>10899</v>
      </c>
      <c r="H965" t="s">
        <v>10900</v>
      </c>
      <c r="I965" t="s">
        <v>3917</v>
      </c>
      <c r="J965" t="s">
        <v>10901</v>
      </c>
      <c r="K965" t="s">
        <v>10902</v>
      </c>
      <c r="L965" t="s">
        <v>187</v>
      </c>
      <c r="M965" t="s">
        <v>2468</v>
      </c>
      <c r="N965" t="s">
        <v>2421</v>
      </c>
      <c r="O965" t="s">
        <v>10903</v>
      </c>
      <c r="P965" t="s">
        <v>10904</v>
      </c>
      <c r="R965" t="str">
        <f t="shared" si="30"/>
        <v>坊子</v>
      </c>
      <c r="S965" t="str">
        <f t="shared" si="31"/>
        <v>0704</v>
      </c>
    </row>
    <row r="966" spans="1:19">
      <c r="A966" t="s">
        <v>10905</v>
      </c>
      <c r="B966" t="s">
        <v>10906</v>
      </c>
      <c r="C966" t="s">
        <v>46</v>
      </c>
      <c r="D966" t="s">
        <v>10907</v>
      </c>
      <c r="E966" t="s">
        <v>8075</v>
      </c>
      <c r="F966" t="s">
        <v>10908</v>
      </c>
      <c r="G966" t="s">
        <v>10909</v>
      </c>
      <c r="H966" t="s">
        <v>10910</v>
      </c>
      <c r="I966" t="s">
        <v>2378</v>
      </c>
      <c r="J966" t="s">
        <v>7072</v>
      </c>
      <c r="K966" t="s">
        <v>7073</v>
      </c>
      <c r="L966" t="s">
        <v>128</v>
      </c>
      <c r="M966" t="s">
        <v>2708</v>
      </c>
      <c r="O966" t="s">
        <v>7074</v>
      </c>
      <c r="P966" t="s">
        <v>10911</v>
      </c>
      <c r="Q966" t="s">
        <v>10912</v>
      </c>
      <c r="R966" t="str">
        <f t="shared" si="30"/>
        <v>寿光</v>
      </c>
      <c r="S966" t="str">
        <f t="shared" si="31"/>
        <v>0704</v>
      </c>
    </row>
    <row r="967" spans="1:19">
      <c r="A967" t="s">
        <v>10913</v>
      </c>
      <c r="B967" t="s">
        <v>10914</v>
      </c>
      <c r="C967" t="s">
        <v>46</v>
      </c>
      <c r="D967" t="s">
        <v>10915</v>
      </c>
      <c r="E967" t="s">
        <v>8261</v>
      </c>
      <c r="F967" t="s">
        <v>10916</v>
      </c>
      <c r="G967" t="s">
        <v>10917</v>
      </c>
      <c r="H967" t="s">
        <v>10918</v>
      </c>
      <c r="I967" t="s">
        <v>6637</v>
      </c>
      <c r="J967" t="s">
        <v>2980</v>
      </c>
      <c r="K967" t="s">
        <v>2981</v>
      </c>
      <c r="L967" t="s">
        <v>101</v>
      </c>
      <c r="M967" t="s">
        <v>2982</v>
      </c>
      <c r="N967" t="s">
        <v>2480</v>
      </c>
      <c r="O967" t="s">
        <v>2984</v>
      </c>
      <c r="P967" t="s">
        <v>10919</v>
      </c>
      <c r="R967" t="str">
        <f t="shared" si="30"/>
        <v>潍城</v>
      </c>
      <c r="S967" t="str">
        <f t="shared" si="31"/>
        <v>0704</v>
      </c>
    </row>
    <row r="968" spans="1:19">
      <c r="A968" t="s">
        <v>10920</v>
      </c>
      <c r="B968" t="s">
        <v>10921</v>
      </c>
      <c r="C968" t="s">
        <v>46</v>
      </c>
      <c r="D968" t="s">
        <v>10922</v>
      </c>
      <c r="E968" t="s">
        <v>8075</v>
      </c>
      <c r="F968" t="s">
        <v>10923</v>
      </c>
      <c r="G968" t="s">
        <v>10924</v>
      </c>
      <c r="H968" t="s">
        <v>10925</v>
      </c>
      <c r="I968" t="s">
        <v>2503</v>
      </c>
      <c r="J968" t="s">
        <v>10926</v>
      </c>
      <c r="K968" t="s">
        <v>10927</v>
      </c>
      <c r="L968" t="s">
        <v>676</v>
      </c>
      <c r="M968" t="s">
        <v>3471</v>
      </c>
      <c r="N968" t="s">
        <v>2480</v>
      </c>
      <c r="O968" t="s">
        <v>10928</v>
      </c>
      <c r="P968" t="s">
        <v>10929</v>
      </c>
      <c r="R968" t="str">
        <f t="shared" si="30"/>
        <v>昌乐</v>
      </c>
      <c r="S968" t="str">
        <f t="shared" si="31"/>
        <v>0704</v>
      </c>
    </row>
    <row r="969" spans="1:19">
      <c r="A969" t="s">
        <v>10930</v>
      </c>
      <c r="B969" t="s">
        <v>10931</v>
      </c>
      <c r="C969" t="s">
        <v>46</v>
      </c>
      <c r="D969" t="s">
        <v>10932</v>
      </c>
      <c r="E969" t="s">
        <v>8075</v>
      </c>
      <c r="F969" t="s">
        <v>10933</v>
      </c>
      <c r="G969" t="s">
        <v>10934</v>
      </c>
      <c r="H969" t="s">
        <v>10935</v>
      </c>
      <c r="I969" t="s">
        <v>2350</v>
      </c>
      <c r="J969" t="s">
        <v>7072</v>
      </c>
      <c r="K969" t="s">
        <v>7073</v>
      </c>
      <c r="L969" t="s">
        <v>128</v>
      </c>
      <c r="M969" t="s">
        <v>2708</v>
      </c>
      <c r="N969" t="s">
        <v>2602</v>
      </c>
      <c r="O969" t="s">
        <v>7074</v>
      </c>
      <c r="P969" t="s">
        <v>10936</v>
      </c>
      <c r="R969" t="str">
        <f t="shared" si="30"/>
        <v>寿光</v>
      </c>
      <c r="S969" t="str">
        <f t="shared" si="31"/>
        <v>0704</v>
      </c>
    </row>
    <row r="970" spans="1:19">
      <c r="A970" t="s">
        <v>10937</v>
      </c>
      <c r="B970" t="s">
        <v>10938</v>
      </c>
      <c r="C970" t="s">
        <v>46</v>
      </c>
      <c r="D970" t="s">
        <v>10939</v>
      </c>
      <c r="E970" t="s">
        <v>8193</v>
      </c>
      <c r="F970" t="s">
        <v>10940</v>
      </c>
      <c r="G970" t="s">
        <v>10941</v>
      </c>
      <c r="H970" t="s">
        <v>10942</v>
      </c>
      <c r="I970" t="s">
        <v>2336</v>
      </c>
      <c r="J970" t="s">
        <v>3295</v>
      </c>
      <c r="K970" t="s">
        <v>3296</v>
      </c>
      <c r="L970" t="s">
        <v>47</v>
      </c>
      <c r="M970" t="s">
        <v>3159</v>
      </c>
      <c r="N970" t="s">
        <v>2421</v>
      </c>
      <c r="O970" t="s">
        <v>3297</v>
      </c>
      <c r="P970" t="s">
        <v>10943</v>
      </c>
      <c r="Q970" t="s">
        <v>10944</v>
      </c>
      <c r="R970" t="str">
        <f t="shared" si="30"/>
        <v>诸城</v>
      </c>
      <c r="S970" t="str">
        <f t="shared" si="31"/>
        <v>0704</v>
      </c>
    </row>
    <row r="971" spans="1:19">
      <c r="A971" t="s">
        <v>10945</v>
      </c>
      <c r="B971" t="s">
        <v>10946</v>
      </c>
      <c r="C971" t="s">
        <v>46</v>
      </c>
      <c r="D971" t="s">
        <v>10947</v>
      </c>
      <c r="E971" t="s">
        <v>8261</v>
      </c>
      <c r="F971" t="s">
        <v>10948</v>
      </c>
      <c r="G971" t="s">
        <v>10949</v>
      </c>
      <c r="H971" t="s">
        <v>10950</v>
      </c>
      <c r="I971" t="s">
        <v>2350</v>
      </c>
      <c r="J971" t="s">
        <v>4177</v>
      </c>
      <c r="K971" t="s">
        <v>4178</v>
      </c>
      <c r="L971" t="s">
        <v>76</v>
      </c>
      <c r="M971" t="s">
        <v>2516</v>
      </c>
      <c r="O971" t="s">
        <v>4179</v>
      </c>
      <c r="P971" t="s">
        <v>10951</v>
      </c>
      <c r="R971" t="str">
        <f t="shared" si="30"/>
        <v>奎文</v>
      </c>
      <c r="S971" t="str">
        <f t="shared" si="31"/>
        <v>0704</v>
      </c>
    </row>
    <row r="972" spans="1:19">
      <c r="A972" t="s">
        <v>10952</v>
      </c>
      <c r="B972" t="s">
        <v>10953</v>
      </c>
      <c r="C972" t="s">
        <v>46</v>
      </c>
      <c r="D972" t="s">
        <v>10954</v>
      </c>
      <c r="E972" t="s">
        <v>8261</v>
      </c>
      <c r="F972" t="s">
        <v>10955</v>
      </c>
      <c r="G972" t="s">
        <v>10956</v>
      </c>
      <c r="H972" t="s">
        <v>10957</v>
      </c>
      <c r="I972" t="s">
        <v>2364</v>
      </c>
      <c r="J972" t="s">
        <v>4968</v>
      </c>
      <c r="K972" t="s">
        <v>4969</v>
      </c>
      <c r="L972" t="s">
        <v>76</v>
      </c>
      <c r="M972" t="s">
        <v>2528</v>
      </c>
      <c r="N972" t="s">
        <v>4563</v>
      </c>
      <c r="O972" t="s">
        <v>4970</v>
      </c>
      <c r="P972" t="s">
        <v>10958</v>
      </c>
      <c r="R972" t="str">
        <f t="shared" si="30"/>
        <v>奎文</v>
      </c>
      <c r="S972" t="str">
        <f t="shared" si="31"/>
        <v>0704</v>
      </c>
    </row>
    <row r="973" spans="1:19">
      <c r="A973" t="s">
        <v>229</v>
      </c>
      <c r="B973" t="s">
        <v>10959</v>
      </c>
      <c r="C973" t="s">
        <v>46</v>
      </c>
      <c r="D973" t="s">
        <v>10960</v>
      </c>
      <c r="E973" t="s">
        <v>8261</v>
      </c>
      <c r="F973" t="s">
        <v>10961</v>
      </c>
      <c r="G973" t="s">
        <v>227</v>
      </c>
      <c r="H973" t="s">
        <v>10962</v>
      </c>
      <c r="I973" t="s">
        <v>3376</v>
      </c>
      <c r="J973" t="s">
        <v>5791</v>
      </c>
      <c r="K973" t="s">
        <v>5792</v>
      </c>
      <c r="L973" t="s">
        <v>101</v>
      </c>
      <c r="M973" t="s">
        <v>3130</v>
      </c>
      <c r="O973" t="s">
        <v>5793</v>
      </c>
      <c r="P973" t="s">
        <v>10963</v>
      </c>
      <c r="R973" t="str">
        <f t="shared" si="30"/>
        <v>潍城</v>
      </c>
      <c r="S973" t="str">
        <f t="shared" si="31"/>
        <v>0704</v>
      </c>
    </row>
    <row r="974" spans="1:19">
      <c r="A974" t="s">
        <v>10964</v>
      </c>
      <c r="B974" t="s">
        <v>10965</v>
      </c>
      <c r="C974" t="s">
        <v>46</v>
      </c>
      <c r="D974" t="s">
        <v>10966</v>
      </c>
      <c r="E974" t="s">
        <v>8075</v>
      </c>
      <c r="F974" t="s">
        <v>10967</v>
      </c>
      <c r="G974" t="s">
        <v>10968</v>
      </c>
      <c r="H974" t="s">
        <v>10969</v>
      </c>
      <c r="I974" t="s">
        <v>5112</v>
      </c>
      <c r="J974" t="s">
        <v>4957</v>
      </c>
      <c r="K974" t="s">
        <v>4958</v>
      </c>
      <c r="L974" t="s">
        <v>137</v>
      </c>
      <c r="M974" t="s">
        <v>4959</v>
      </c>
      <c r="N974" t="s">
        <v>2721</v>
      </c>
      <c r="O974" t="s">
        <v>4960</v>
      </c>
      <c r="P974" t="s">
        <v>10970</v>
      </c>
      <c r="R974" t="str">
        <f t="shared" si="30"/>
        <v>青州</v>
      </c>
      <c r="S974" t="str">
        <f t="shared" si="31"/>
        <v>0704</v>
      </c>
    </row>
    <row r="975" spans="1:19">
      <c r="A975" t="s">
        <v>10971</v>
      </c>
      <c r="B975" t="s">
        <v>10972</v>
      </c>
      <c r="C975" t="s">
        <v>46</v>
      </c>
      <c r="D975" t="s">
        <v>10973</v>
      </c>
      <c r="E975" t="s">
        <v>2499</v>
      </c>
      <c r="F975" t="s">
        <v>10974</v>
      </c>
      <c r="G975" t="s">
        <v>10975</v>
      </c>
      <c r="H975" t="s">
        <v>10976</v>
      </c>
      <c r="I975" t="s">
        <v>2392</v>
      </c>
      <c r="J975" t="s">
        <v>10977</v>
      </c>
      <c r="K975" t="s">
        <v>10978</v>
      </c>
      <c r="L975" t="s">
        <v>146</v>
      </c>
      <c r="M975" t="s">
        <v>10979</v>
      </c>
      <c r="N975" t="s">
        <v>2602</v>
      </c>
      <c r="O975" t="s">
        <v>10980</v>
      </c>
      <c r="P975" t="s">
        <v>10981</v>
      </c>
      <c r="Q975" t="s">
        <v>10982</v>
      </c>
      <c r="R975" t="str">
        <f t="shared" si="30"/>
        <v>临朐</v>
      </c>
      <c r="S975" t="str">
        <f t="shared" si="31"/>
        <v>0704</v>
      </c>
    </row>
    <row r="976" spans="1:19">
      <c r="A976" t="s">
        <v>10983</v>
      </c>
      <c r="B976" t="s">
        <v>10984</v>
      </c>
      <c r="C976" t="s">
        <v>46</v>
      </c>
      <c r="D976" t="s">
        <v>10985</v>
      </c>
      <c r="E976" t="s">
        <v>8075</v>
      </c>
      <c r="F976" t="s">
        <v>10986</v>
      </c>
      <c r="G976" t="s">
        <v>10987</v>
      </c>
      <c r="H976" t="s">
        <v>10988</v>
      </c>
      <c r="I976" t="s">
        <v>2392</v>
      </c>
      <c r="J976" t="s">
        <v>3337</v>
      </c>
      <c r="K976" t="s">
        <v>3338</v>
      </c>
      <c r="L976" t="s">
        <v>76</v>
      </c>
      <c r="M976" t="s">
        <v>2408</v>
      </c>
      <c r="N976" t="s">
        <v>2354</v>
      </c>
      <c r="O976" t="s">
        <v>3340</v>
      </c>
      <c r="P976" t="s">
        <v>10989</v>
      </c>
      <c r="Q976" t="s">
        <v>10990</v>
      </c>
      <c r="R976" t="str">
        <f t="shared" si="30"/>
        <v>奎文</v>
      </c>
      <c r="S976" t="str">
        <f t="shared" si="31"/>
        <v>0704</v>
      </c>
    </row>
    <row r="977" spans="1:19">
      <c r="A977" t="s">
        <v>10991</v>
      </c>
      <c r="B977" t="s">
        <v>10992</v>
      </c>
      <c r="C977" t="s">
        <v>46</v>
      </c>
      <c r="D977" t="s">
        <v>10993</v>
      </c>
      <c r="E977" t="s">
        <v>8261</v>
      </c>
      <c r="F977" t="s">
        <v>10994</v>
      </c>
      <c r="G977" t="s">
        <v>10995</v>
      </c>
      <c r="H977" t="s">
        <v>10996</v>
      </c>
      <c r="I977" t="s">
        <v>2364</v>
      </c>
      <c r="J977" t="s">
        <v>8787</v>
      </c>
      <c r="K977" t="s">
        <v>8788</v>
      </c>
      <c r="L977" t="s">
        <v>128</v>
      </c>
      <c r="M977" t="s">
        <v>2720</v>
      </c>
      <c r="N977" t="s">
        <v>2368</v>
      </c>
      <c r="O977" t="s">
        <v>8789</v>
      </c>
      <c r="P977" t="s">
        <v>10997</v>
      </c>
      <c r="Q977" t="s">
        <v>10998</v>
      </c>
      <c r="R977" t="str">
        <f t="shared" si="30"/>
        <v>寿光</v>
      </c>
      <c r="S977" t="str">
        <f t="shared" si="31"/>
        <v>0704</v>
      </c>
    </row>
    <row r="978" spans="1:19">
      <c r="A978" t="s">
        <v>10999</v>
      </c>
      <c r="B978" t="s">
        <v>11000</v>
      </c>
      <c r="C978" t="s">
        <v>46</v>
      </c>
      <c r="D978" t="s">
        <v>11001</v>
      </c>
      <c r="E978" t="s">
        <v>11002</v>
      </c>
      <c r="F978" t="s">
        <v>11003</v>
      </c>
      <c r="G978" t="s">
        <v>11004</v>
      </c>
      <c r="H978" t="s">
        <v>11005</v>
      </c>
      <c r="I978" t="s">
        <v>2364</v>
      </c>
      <c r="J978" t="s">
        <v>9022</v>
      </c>
      <c r="K978" t="s">
        <v>9023</v>
      </c>
      <c r="L978" t="s">
        <v>101</v>
      </c>
      <c r="M978" t="s">
        <v>4459</v>
      </c>
      <c r="N978" t="s">
        <v>3052</v>
      </c>
      <c r="O978" t="s">
        <v>9024</v>
      </c>
      <c r="P978" t="s">
        <v>11006</v>
      </c>
      <c r="R978" t="str">
        <f t="shared" si="30"/>
        <v>潍城</v>
      </c>
      <c r="S978" t="str">
        <f t="shared" si="31"/>
        <v>0704</v>
      </c>
    </row>
    <row r="979" spans="1:19">
      <c r="A979" t="s">
        <v>11007</v>
      </c>
      <c r="B979" t="s">
        <v>11008</v>
      </c>
      <c r="C979" t="s">
        <v>46</v>
      </c>
      <c r="D979" t="s">
        <v>11009</v>
      </c>
      <c r="E979" t="s">
        <v>8261</v>
      </c>
      <c r="F979" t="s">
        <v>11010</v>
      </c>
      <c r="G979" t="s">
        <v>11011</v>
      </c>
      <c r="H979" t="s">
        <v>10950</v>
      </c>
      <c r="I979" t="s">
        <v>2350</v>
      </c>
      <c r="J979" t="s">
        <v>3337</v>
      </c>
      <c r="K979" t="s">
        <v>3338</v>
      </c>
      <c r="L979" t="s">
        <v>76</v>
      </c>
      <c r="M979" t="s">
        <v>2408</v>
      </c>
      <c r="N979" t="s">
        <v>3307</v>
      </c>
      <c r="O979" t="s">
        <v>3340</v>
      </c>
      <c r="P979" t="s">
        <v>11012</v>
      </c>
      <c r="R979" t="str">
        <f t="shared" si="30"/>
        <v>奎文</v>
      </c>
      <c r="S979" t="str">
        <f t="shared" si="31"/>
        <v>0704</v>
      </c>
    </row>
    <row r="980" spans="1:19">
      <c r="A980" t="s">
        <v>11013</v>
      </c>
      <c r="B980" t="s">
        <v>11014</v>
      </c>
      <c r="C980" t="s">
        <v>46</v>
      </c>
      <c r="D980" t="s">
        <v>11015</v>
      </c>
      <c r="E980" t="s">
        <v>8261</v>
      </c>
      <c r="F980" t="s">
        <v>11016</v>
      </c>
      <c r="G980" t="s">
        <v>11017</v>
      </c>
      <c r="H980" t="s">
        <v>11018</v>
      </c>
      <c r="I980" t="s">
        <v>2364</v>
      </c>
      <c r="J980" t="s">
        <v>7337</v>
      </c>
      <c r="K980" t="s">
        <v>7338</v>
      </c>
      <c r="L980" t="s">
        <v>128</v>
      </c>
      <c r="M980" t="s">
        <v>2890</v>
      </c>
      <c r="N980" t="s">
        <v>5839</v>
      </c>
      <c r="O980" t="s">
        <v>7339</v>
      </c>
      <c r="P980" t="s">
        <v>11019</v>
      </c>
      <c r="R980" t="str">
        <f t="shared" si="30"/>
        <v>寿光</v>
      </c>
      <c r="S980" t="str">
        <f t="shared" si="31"/>
        <v>0704</v>
      </c>
    </row>
    <row r="981" spans="1:19">
      <c r="A981" t="s">
        <v>11020</v>
      </c>
      <c r="B981" t="s">
        <v>11021</v>
      </c>
      <c r="C981" t="s">
        <v>46</v>
      </c>
      <c r="D981" t="s">
        <v>11022</v>
      </c>
      <c r="E981" t="s">
        <v>8075</v>
      </c>
      <c r="F981" t="s">
        <v>11023</v>
      </c>
      <c r="G981" t="s">
        <v>11024</v>
      </c>
      <c r="H981" t="s">
        <v>11025</v>
      </c>
      <c r="I981" t="s">
        <v>2770</v>
      </c>
      <c r="J981" t="s">
        <v>7398</v>
      </c>
      <c r="K981" t="s">
        <v>7399</v>
      </c>
      <c r="L981" t="s">
        <v>110</v>
      </c>
      <c r="M981" t="s">
        <v>4059</v>
      </c>
      <c r="N981" t="s">
        <v>6398</v>
      </c>
      <c r="O981" t="s">
        <v>7400</v>
      </c>
      <c r="P981" t="s">
        <v>11026</v>
      </c>
      <c r="R981" t="str">
        <f t="shared" si="30"/>
        <v>高密</v>
      </c>
      <c r="S981" t="str">
        <f t="shared" si="31"/>
        <v>0704</v>
      </c>
    </row>
    <row r="982" spans="1:19">
      <c r="A982" t="s">
        <v>11027</v>
      </c>
      <c r="B982" t="s">
        <v>11028</v>
      </c>
      <c r="C982" t="s">
        <v>46</v>
      </c>
      <c r="D982" t="s">
        <v>11029</v>
      </c>
      <c r="E982" t="s">
        <v>8261</v>
      </c>
      <c r="F982" t="s">
        <v>11030</v>
      </c>
      <c r="G982" t="s">
        <v>11031</v>
      </c>
      <c r="H982" t="s">
        <v>11032</v>
      </c>
      <c r="I982" t="s">
        <v>3564</v>
      </c>
      <c r="J982" t="s">
        <v>5236</v>
      </c>
      <c r="K982" t="s">
        <v>5237</v>
      </c>
      <c r="L982" t="s">
        <v>119</v>
      </c>
      <c r="M982" t="s">
        <v>5238</v>
      </c>
      <c r="N982" t="s">
        <v>3994</v>
      </c>
      <c r="O982" t="s">
        <v>5239</v>
      </c>
      <c r="P982" t="s">
        <v>11033</v>
      </c>
      <c r="Q982" t="s">
        <v>11034</v>
      </c>
      <c r="R982" t="str">
        <f t="shared" si="30"/>
        <v>寒亭</v>
      </c>
      <c r="S982" t="str">
        <f t="shared" si="31"/>
        <v>0704</v>
      </c>
    </row>
    <row r="983" spans="1:19">
      <c r="A983" t="s">
        <v>11035</v>
      </c>
      <c r="B983" t="s">
        <v>11036</v>
      </c>
      <c r="C983" t="s">
        <v>46</v>
      </c>
      <c r="D983" t="s">
        <v>11037</v>
      </c>
      <c r="E983" t="s">
        <v>8075</v>
      </c>
      <c r="F983" t="s">
        <v>11038</v>
      </c>
      <c r="G983" t="s">
        <v>11039</v>
      </c>
      <c r="H983" t="s">
        <v>11040</v>
      </c>
      <c r="I983" t="s">
        <v>11041</v>
      </c>
      <c r="J983" t="s">
        <v>3609</v>
      </c>
      <c r="K983" t="s">
        <v>3610</v>
      </c>
      <c r="L983" t="s">
        <v>110</v>
      </c>
      <c r="M983" t="s">
        <v>2381</v>
      </c>
      <c r="N983" t="s">
        <v>4439</v>
      </c>
      <c r="O983" t="s">
        <v>3611</v>
      </c>
      <c r="P983" t="s">
        <v>11042</v>
      </c>
      <c r="R983" t="str">
        <f t="shared" si="30"/>
        <v>高密</v>
      </c>
      <c r="S983" t="str">
        <f t="shared" si="31"/>
        <v>0704</v>
      </c>
    </row>
    <row r="984" spans="1:19">
      <c r="A984" t="s">
        <v>11043</v>
      </c>
      <c r="B984" t="s">
        <v>11044</v>
      </c>
      <c r="C984" t="s">
        <v>46</v>
      </c>
      <c r="D984" t="s">
        <v>11045</v>
      </c>
      <c r="E984" t="s">
        <v>8261</v>
      </c>
      <c r="F984" t="s">
        <v>11046</v>
      </c>
      <c r="G984" t="s">
        <v>11047</v>
      </c>
      <c r="H984" t="s">
        <v>11048</v>
      </c>
      <c r="I984" t="s">
        <v>2645</v>
      </c>
      <c r="J984" t="s">
        <v>6016</v>
      </c>
      <c r="K984" t="s">
        <v>6017</v>
      </c>
      <c r="L984" t="s">
        <v>57</v>
      </c>
      <c r="M984" t="s">
        <v>2353</v>
      </c>
      <c r="N984" t="s">
        <v>3052</v>
      </c>
      <c r="O984" t="s">
        <v>6018</v>
      </c>
      <c r="P984" t="s">
        <v>11049</v>
      </c>
      <c r="Q984" t="s">
        <v>11050</v>
      </c>
      <c r="R984" t="str">
        <f t="shared" si="30"/>
        <v>安丘</v>
      </c>
      <c r="S984" t="str">
        <f t="shared" si="31"/>
        <v>0704</v>
      </c>
    </row>
    <row r="985" spans="1:19">
      <c r="A985" t="s">
        <v>11051</v>
      </c>
      <c r="B985" t="s">
        <v>11052</v>
      </c>
      <c r="C985" t="s">
        <v>46</v>
      </c>
      <c r="D985" t="s">
        <v>11053</v>
      </c>
      <c r="E985" t="s">
        <v>11054</v>
      </c>
      <c r="F985" t="s">
        <v>11055</v>
      </c>
      <c r="G985" t="s">
        <v>11056</v>
      </c>
      <c r="H985" t="s">
        <v>11057</v>
      </c>
      <c r="I985" t="s">
        <v>2598</v>
      </c>
      <c r="J985" t="s">
        <v>11058</v>
      </c>
      <c r="K985" t="s">
        <v>11059</v>
      </c>
      <c r="L985" t="s">
        <v>110</v>
      </c>
      <c r="M985" t="s">
        <v>7687</v>
      </c>
      <c r="N985" t="s">
        <v>3339</v>
      </c>
      <c r="O985" t="s">
        <v>11060</v>
      </c>
      <c r="P985" t="s">
        <v>11061</v>
      </c>
      <c r="Q985" t="s">
        <v>11062</v>
      </c>
      <c r="R985" t="str">
        <f t="shared" si="30"/>
        <v>高密</v>
      </c>
      <c r="S985" t="str">
        <f t="shared" si="31"/>
        <v>0704</v>
      </c>
    </row>
    <row r="986" spans="1:19">
      <c r="A986" t="s">
        <v>11063</v>
      </c>
      <c r="B986" t="s">
        <v>11064</v>
      </c>
      <c r="C986" t="s">
        <v>46</v>
      </c>
      <c r="D986" t="s">
        <v>11065</v>
      </c>
      <c r="E986" t="s">
        <v>8075</v>
      </c>
      <c r="F986" t="s">
        <v>11066</v>
      </c>
      <c r="G986" t="s">
        <v>11067</v>
      </c>
      <c r="H986" t="s">
        <v>11068</v>
      </c>
      <c r="I986" t="s">
        <v>3376</v>
      </c>
      <c r="J986" t="s">
        <v>8509</v>
      </c>
      <c r="K986" t="s">
        <v>8510</v>
      </c>
      <c r="L986" t="s">
        <v>137</v>
      </c>
      <c r="M986" t="s">
        <v>2625</v>
      </c>
      <c r="O986" t="s">
        <v>8511</v>
      </c>
      <c r="P986" t="s">
        <v>11069</v>
      </c>
      <c r="R986" t="str">
        <f t="shared" si="30"/>
        <v>青州</v>
      </c>
      <c r="S986" t="str">
        <f t="shared" si="31"/>
        <v>0704</v>
      </c>
    </row>
    <row r="987" spans="1:19">
      <c r="A987" t="s">
        <v>11070</v>
      </c>
      <c r="B987" t="s">
        <v>11071</v>
      </c>
      <c r="C987" t="s">
        <v>46</v>
      </c>
      <c r="D987" t="s">
        <v>11072</v>
      </c>
      <c r="E987" t="s">
        <v>11073</v>
      </c>
      <c r="F987" t="s">
        <v>11074</v>
      </c>
      <c r="G987" t="s">
        <v>11075</v>
      </c>
      <c r="H987" t="s">
        <v>11076</v>
      </c>
      <c r="I987" t="s">
        <v>2645</v>
      </c>
      <c r="J987" t="s">
        <v>8581</v>
      </c>
      <c r="K987" t="s">
        <v>8582</v>
      </c>
      <c r="L987" t="s">
        <v>47</v>
      </c>
      <c r="M987" t="s">
        <v>3327</v>
      </c>
      <c r="N987" t="s">
        <v>2859</v>
      </c>
      <c r="O987" t="s">
        <v>8583</v>
      </c>
      <c r="R987" t="str">
        <f t="shared" si="30"/>
        <v>诸城</v>
      </c>
      <c r="S987" t="str">
        <f t="shared" si="31"/>
        <v>0704</v>
      </c>
    </row>
    <row r="988" spans="1:19">
      <c r="A988" t="s">
        <v>11077</v>
      </c>
      <c r="B988" t="s">
        <v>11078</v>
      </c>
      <c r="C988" t="s">
        <v>46</v>
      </c>
      <c r="D988" t="s">
        <v>11079</v>
      </c>
      <c r="E988" t="s">
        <v>8075</v>
      </c>
      <c r="F988" t="s">
        <v>11080</v>
      </c>
      <c r="G988" t="s">
        <v>11081</v>
      </c>
      <c r="H988" t="s">
        <v>11082</v>
      </c>
      <c r="I988" t="s">
        <v>2350</v>
      </c>
      <c r="J988" t="s">
        <v>10054</v>
      </c>
      <c r="K988" t="s">
        <v>10055</v>
      </c>
      <c r="L988" t="s">
        <v>137</v>
      </c>
      <c r="M988" t="s">
        <v>5803</v>
      </c>
      <c r="N988" t="s">
        <v>3252</v>
      </c>
      <c r="O988" t="s">
        <v>10056</v>
      </c>
      <c r="P988" t="s">
        <v>11083</v>
      </c>
      <c r="R988" t="str">
        <f t="shared" si="30"/>
        <v>青州</v>
      </c>
      <c r="S988" t="str">
        <f t="shared" si="31"/>
        <v>0704</v>
      </c>
    </row>
    <row r="989" spans="1:19">
      <c r="A989" t="s">
        <v>11084</v>
      </c>
      <c r="B989" t="s">
        <v>11085</v>
      </c>
      <c r="C989" t="s">
        <v>46</v>
      </c>
      <c r="D989" t="s">
        <v>11086</v>
      </c>
      <c r="E989" t="s">
        <v>8261</v>
      </c>
      <c r="F989" t="s">
        <v>11087</v>
      </c>
      <c r="G989" t="s">
        <v>11088</v>
      </c>
      <c r="H989" t="s">
        <v>11089</v>
      </c>
      <c r="I989" t="s">
        <v>2350</v>
      </c>
      <c r="J989" t="s">
        <v>6889</v>
      </c>
      <c r="K989" t="s">
        <v>6890</v>
      </c>
      <c r="L989" t="s">
        <v>146</v>
      </c>
      <c r="M989" t="s">
        <v>3532</v>
      </c>
      <c r="N989" t="s">
        <v>2674</v>
      </c>
      <c r="O989" t="s">
        <v>6891</v>
      </c>
      <c r="P989" t="s">
        <v>11090</v>
      </c>
      <c r="Q989" t="s">
        <v>11091</v>
      </c>
      <c r="R989" t="str">
        <f t="shared" si="30"/>
        <v>临朐</v>
      </c>
      <c r="S989" t="str">
        <f t="shared" si="31"/>
        <v>0704</v>
      </c>
    </row>
    <row r="990" spans="1:19">
      <c r="A990" t="s">
        <v>11092</v>
      </c>
      <c r="B990" t="s">
        <v>11093</v>
      </c>
      <c r="C990" t="s">
        <v>46</v>
      </c>
      <c r="D990" t="s">
        <v>11094</v>
      </c>
      <c r="E990" t="s">
        <v>11095</v>
      </c>
      <c r="F990" t="s">
        <v>11096</v>
      </c>
      <c r="G990" t="s">
        <v>11097</v>
      </c>
      <c r="H990" t="s">
        <v>11098</v>
      </c>
      <c r="I990" t="s">
        <v>2350</v>
      </c>
      <c r="J990" t="s">
        <v>6131</v>
      </c>
      <c r="K990" t="s">
        <v>6132</v>
      </c>
      <c r="L990" t="s">
        <v>57</v>
      </c>
      <c r="M990" t="s">
        <v>2552</v>
      </c>
      <c r="N990" t="s">
        <v>2649</v>
      </c>
      <c r="O990" t="s">
        <v>6133</v>
      </c>
      <c r="P990" t="s">
        <v>11099</v>
      </c>
      <c r="R990" t="str">
        <f t="shared" si="30"/>
        <v>安丘</v>
      </c>
      <c r="S990" t="str">
        <f t="shared" si="31"/>
        <v>0704</v>
      </c>
    </row>
    <row r="991" spans="1:19">
      <c r="A991" t="s">
        <v>11100</v>
      </c>
      <c r="B991" t="s">
        <v>11101</v>
      </c>
      <c r="C991" t="s">
        <v>46</v>
      </c>
      <c r="D991" t="s">
        <v>11102</v>
      </c>
      <c r="E991" t="s">
        <v>8261</v>
      </c>
      <c r="F991" t="s">
        <v>11103</v>
      </c>
      <c r="G991" t="s">
        <v>11104</v>
      </c>
      <c r="H991" t="s">
        <v>11105</v>
      </c>
      <c r="I991" t="s">
        <v>2350</v>
      </c>
      <c r="J991" t="s">
        <v>11106</v>
      </c>
      <c r="K991" t="s">
        <v>11107</v>
      </c>
      <c r="L991" t="s">
        <v>47</v>
      </c>
      <c r="M991" t="s">
        <v>11108</v>
      </c>
      <c r="N991" t="s">
        <v>3122</v>
      </c>
      <c r="O991" t="s">
        <v>11109</v>
      </c>
      <c r="P991" t="s">
        <v>11110</v>
      </c>
      <c r="Q991" t="s">
        <v>11111</v>
      </c>
      <c r="R991" t="str">
        <f t="shared" si="30"/>
        <v>诸城</v>
      </c>
      <c r="S991" t="str">
        <f t="shared" si="31"/>
        <v>0704</v>
      </c>
    </row>
    <row r="992" spans="1:19">
      <c r="A992" t="s">
        <v>11112</v>
      </c>
      <c r="B992" t="s">
        <v>11113</v>
      </c>
      <c r="C992" t="s">
        <v>46</v>
      </c>
      <c r="D992" t="s">
        <v>11114</v>
      </c>
      <c r="E992" t="s">
        <v>8261</v>
      </c>
      <c r="F992" t="s">
        <v>11115</v>
      </c>
      <c r="G992" t="s">
        <v>11116</v>
      </c>
      <c r="H992" t="s">
        <v>11117</v>
      </c>
      <c r="I992" t="s">
        <v>2503</v>
      </c>
      <c r="J992" t="s">
        <v>11118</v>
      </c>
      <c r="K992" t="s">
        <v>11119</v>
      </c>
      <c r="L992" t="s">
        <v>137</v>
      </c>
      <c r="M992" t="s">
        <v>3040</v>
      </c>
      <c r="N992" t="s">
        <v>7446</v>
      </c>
      <c r="O992" t="s">
        <v>11120</v>
      </c>
      <c r="P992" t="s">
        <v>11121</v>
      </c>
      <c r="R992" t="str">
        <f t="shared" si="30"/>
        <v>青州</v>
      </c>
      <c r="S992" t="str">
        <f t="shared" si="31"/>
        <v>0704</v>
      </c>
    </row>
    <row r="993" spans="1:19">
      <c r="A993" t="s">
        <v>11122</v>
      </c>
      <c r="B993" t="s">
        <v>11123</v>
      </c>
      <c r="C993" t="s">
        <v>46</v>
      </c>
      <c r="D993" t="s">
        <v>11124</v>
      </c>
      <c r="E993" t="s">
        <v>8261</v>
      </c>
      <c r="F993" t="s">
        <v>11125</v>
      </c>
      <c r="G993" t="s">
        <v>11126</v>
      </c>
      <c r="H993" t="s">
        <v>11127</v>
      </c>
      <c r="I993" t="s">
        <v>2350</v>
      </c>
      <c r="J993" t="s">
        <v>11128</v>
      </c>
      <c r="K993" t="s">
        <v>11129</v>
      </c>
      <c r="L993" t="s">
        <v>187</v>
      </c>
      <c r="M993" t="s">
        <v>4346</v>
      </c>
      <c r="N993" t="s">
        <v>2421</v>
      </c>
      <c r="O993" t="s">
        <v>11130</v>
      </c>
      <c r="P993" t="s">
        <v>11131</v>
      </c>
      <c r="R993" t="str">
        <f t="shared" si="30"/>
        <v>坊子</v>
      </c>
      <c r="S993" t="str">
        <f t="shared" si="31"/>
        <v>0704</v>
      </c>
    </row>
    <row r="994" spans="1:19">
      <c r="A994" t="s">
        <v>11132</v>
      </c>
      <c r="B994" t="s">
        <v>10953</v>
      </c>
      <c r="C994" t="s">
        <v>46</v>
      </c>
      <c r="D994" t="s">
        <v>11133</v>
      </c>
      <c r="E994" t="s">
        <v>8261</v>
      </c>
      <c r="F994" t="s">
        <v>11134</v>
      </c>
      <c r="G994" t="s">
        <v>11135</v>
      </c>
      <c r="H994" t="s">
        <v>11136</v>
      </c>
      <c r="I994" t="s">
        <v>2350</v>
      </c>
      <c r="J994" t="s">
        <v>3167</v>
      </c>
      <c r="K994" t="s">
        <v>3168</v>
      </c>
      <c r="L994" t="s">
        <v>110</v>
      </c>
      <c r="M994" t="s">
        <v>3098</v>
      </c>
      <c r="N994" t="s">
        <v>2354</v>
      </c>
      <c r="O994" t="s">
        <v>3169</v>
      </c>
      <c r="P994" t="s">
        <v>11137</v>
      </c>
      <c r="R994" t="str">
        <f t="shared" si="30"/>
        <v>高密</v>
      </c>
      <c r="S994" t="str">
        <f t="shared" si="31"/>
        <v>0704</v>
      </c>
    </row>
    <row r="995" spans="1:19">
      <c r="A995" t="s">
        <v>11138</v>
      </c>
      <c r="B995" t="s">
        <v>11139</v>
      </c>
      <c r="C995" t="s">
        <v>46</v>
      </c>
      <c r="D995" t="s">
        <v>11140</v>
      </c>
      <c r="E995" t="s">
        <v>8261</v>
      </c>
      <c r="F995" t="s">
        <v>11141</v>
      </c>
      <c r="G995" t="s">
        <v>11142</v>
      </c>
      <c r="H995" t="s">
        <v>11143</v>
      </c>
      <c r="I995" t="s">
        <v>2378</v>
      </c>
      <c r="J995" t="s">
        <v>2793</v>
      </c>
      <c r="K995" t="s">
        <v>2794</v>
      </c>
      <c r="L995" t="s">
        <v>57</v>
      </c>
      <c r="M995" t="s">
        <v>2367</v>
      </c>
      <c r="O995" t="s">
        <v>2795</v>
      </c>
      <c r="P995" t="s">
        <v>11144</v>
      </c>
      <c r="Q995" t="s">
        <v>11145</v>
      </c>
      <c r="R995" t="str">
        <f t="shared" si="30"/>
        <v>安丘</v>
      </c>
      <c r="S995" t="str">
        <f t="shared" si="31"/>
        <v>0704</v>
      </c>
    </row>
    <row r="996" spans="1:19">
      <c r="A996" t="s">
        <v>11146</v>
      </c>
      <c r="B996" t="s">
        <v>11147</v>
      </c>
      <c r="C996" t="s">
        <v>46</v>
      </c>
      <c r="D996" t="s">
        <v>11148</v>
      </c>
      <c r="E996" t="s">
        <v>11149</v>
      </c>
      <c r="F996" t="s">
        <v>11150</v>
      </c>
      <c r="G996" t="s">
        <v>11151</v>
      </c>
      <c r="H996" t="s">
        <v>11152</v>
      </c>
      <c r="I996" t="s">
        <v>10333</v>
      </c>
      <c r="J996" t="s">
        <v>3565</v>
      </c>
      <c r="K996" t="s">
        <v>3566</v>
      </c>
      <c r="L996" t="s">
        <v>110</v>
      </c>
      <c r="M996" t="s">
        <v>2575</v>
      </c>
      <c r="N996" t="s">
        <v>2421</v>
      </c>
      <c r="O996" t="s">
        <v>3567</v>
      </c>
      <c r="P996" t="s">
        <v>11153</v>
      </c>
      <c r="R996" t="str">
        <f t="shared" si="30"/>
        <v>高密</v>
      </c>
      <c r="S996" t="str">
        <f t="shared" si="31"/>
        <v>0704</v>
      </c>
    </row>
    <row r="997" spans="1:19">
      <c r="A997" t="s">
        <v>11154</v>
      </c>
      <c r="B997" t="s">
        <v>11155</v>
      </c>
      <c r="C997" t="s">
        <v>46</v>
      </c>
      <c r="D997" t="s">
        <v>11156</v>
      </c>
      <c r="E997" t="s">
        <v>11157</v>
      </c>
      <c r="F997" t="s">
        <v>11158</v>
      </c>
      <c r="G997" t="s">
        <v>11159</v>
      </c>
      <c r="H997" t="s">
        <v>11160</v>
      </c>
      <c r="I997" t="s">
        <v>2364</v>
      </c>
      <c r="J997" t="s">
        <v>2980</v>
      </c>
      <c r="K997" t="s">
        <v>2981</v>
      </c>
      <c r="L997" t="s">
        <v>101</v>
      </c>
      <c r="M997" t="s">
        <v>2982</v>
      </c>
      <c r="N997" t="s">
        <v>2480</v>
      </c>
      <c r="O997" t="s">
        <v>2984</v>
      </c>
      <c r="P997" t="s">
        <v>11161</v>
      </c>
      <c r="R997" t="str">
        <f t="shared" si="30"/>
        <v>潍城</v>
      </c>
      <c r="S997" t="str">
        <f t="shared" si="31"/>
        <v>0704</v>
      </c>
    </row>
    <row r="998" spans="1:19">
      <c r="A998" t="s">
        <v>11162</v>
      </c>
      <c r="B998" t="s">
        <v>11163</v>
      </c>
      <c r="C998" t="s">
        <v>46</v>
      </c>
      <c r="D998" t="s">
        <v>11164</v>
      </c>
      <c r="E998" t="s">
        <v>8075</v>
      </c>
      <c r="F998" t="s">
        <v>11165</v>
      </c>
      <c r="G998" t="s">
        <v>11166</v>
      </c>
      <c r="H998" t="s">
        <v>11167</v>
      </c>
      <c r="I998" t="s">
        <v>2350</v>
      </c>
      <c r="J998" t="s">
        <v>6923</v>
      </c>
      <c r="K998" t="s">
        <v>6924</v>
      </c>
      <c r="L998" t="s">
        <v>128</v>
      </c>
      <c r="M998" t="s">
        <v>6079</v>
      </c>
      <c r="N998" t="s">
        <v>2674</v>
      </c>
      <c r="O998" t="s">
        <v>6925</v>
      </c>
      <c r="P998" t="s">
        <v>11168</v>
      </c>
      <c r="Q998" t="s">
        <v>11169</v>
      </c>
      <c r="R998" t="str">
        <f t="shared" si="30"/>
        <v>寿光</v>
      </c>
      <c r="S998" t="str">
        <f t="shared" si="31"/>
        <v>0704</v>
      </c>
    </row>
    <row r="999" spans="1:19">
      <c r="A999" t="s">
        <v>11170</v>
      </c>
      <c r="B999" t="s">
        <v>11171</v>
      </c>
      <c r="C999" t="s">
        <v>46</v>
      </c>
      <c r="D999" t="s">
        <v>11172</v>
      </c>
      <c r="E999" t="s">
        <v>8261</v>
      </c>
      <c r="F999" t="s">
        <v>11173</v>
      </c>
      <c r="G999" t="s">
        <v>11174</v>
      </c>
      <c r="H999" t="s">
        <v>11175</v>
      </c>
      <c r="I999" t="s">
        <v>3608</v>
      </c>
      <c r="J999" t="s">
        <v>9221</v>
      </c>
      <c r="K999" t="s">
        <v>9222</v>
      </c>
      <c r="L999" t="s">
        <v>57</v>
      </c>
      <c r="M999" t="s">
        <v>2838</v>
      </c>
      <c r="N999" t="s">
        <v>2480</v>
      </c>
      <c r="O999" t="s">
        <v>9223</v>
      </c>
      <c r="P999" t="s">
        <v>11176</v>
      </c>
      <c r="Q999" t="s">
        <v>11177</v>
      </c>
      <c r="R999" t="str">
        <f t="shared" si="30"/>
        <v>安丘</v>
      </c>
      <c r="S999" t="str">
        <f t="shared" si="31"/>
        <v>0704</v>
      </c>
    </row>
    <row r="1000" spans="1:19">
      <c r="A1000" t="s">
        <v>11178</v>
      </c>
      <c r="B1000" t="s">
        <v>11179</v>
      </c>
      <c r="C1000" t="s">
        <v>46</v>
      </c>
      <c r="D1000" t="s">
        <v>11180</v>
      </c>
      <c r="E1000" t="s">
        <v>8261</v>
      </c>
      <c r="F1000" t="s">
        <v>11181</v>
      </c>
      <c r="G1000" t="s">
        <v>11182</v>
      </c>
      <c r="H1000" t="s">
        <v>11183</v>
      </c>
      <c r="I1000" t="s">
        <v>2465</v>
      </c>
      <c r="J1000" t="s">
        <v>2825</v>
      </c>
      <c r="K1000" t="s">
        <v>2826</v>
      </c>
      <c r="L1000" t="s">
        <v>76</v>
      </c>
      <c r="M1000" t="s">
        <v>2827</v>
      </c>
      <c r="N1000" t="s">
        <v>2983</v>
      </c>
      <c r="O1000" t="s">
        <v>2828</v>
      </c>
      <c r="P1000" t="s">
        <v>11184</v>
      </c>
      <c r="Q1000" t="s">
        <v>11185</v>
      </c>
      <c r="R1000" t="str">
        <f t="shared" si="30"/>
        <v>奎文</v>
      </c>
      <c r="S1000" t="str">
        <f t="shared" si="31"/>
        <v>0704</v>
      </c>
    </row>
    <row r="1001" spans="1:19">
      <c r="A1001" t="s">
        <v>11186</v>
      </c>
      <c r="B1001" t="s">
        <v>11187</v>
      </c>
      <c r="C1001" t="s">
        <v>46</v>
      </c>
      <c r="D1001" t="s">
        <v>11188</v>
      </c>
      <c r="E1001" t="s">
        <v>9424</v>
      </c>
      <c r="F1001" t="s">
        <v>11189</v>
      </c>
      <c r="G1001" t="s">
        <v>11190</v>
      </c>
      <c r="H1001" t="s">
        <v>11191</v>
      </c>
      <c r="I1001" t="s">
        <v>2465</v>
      </c>
      <c r="J1001" t="s">
        <v>3224</v>
      </c>
      <c r="K1001" t="s">
        <v>10127</v>
      </c>
      <c r="L1001" t="s">
        <v>110</v>
      </c>
      <c r="M1001" t="s">
        <v>3087</v>
      </c>
      <c r="N1001" t="s">
        <v>2340</v>
      </c>
      <c r="O1001" t="s">
        <v>10128</v>
      </c>
      <c r="P1001" t="s">
        <v>11192</v>
      </c>
      <c r="R1001" t="str">
        <f t="shared" si="30"/>
        <v>高密</v>
      </c>
      <c r="S1001" t="str">
        <f t="shared" si="31"/>
        <v>0704</v>
      </c>
    </row>
    <row r="1002" spans="1:19">
      <c r="A1002" t="s">
        <v>11193</v>
      </c>
      <c r="B1002" t="s">
        <v>11194</v>
      </c>
      <c r="C1002" t="s">
        <v>46</v>
      </c>
      <c r="D1002" t="s">
        <v>11195</v>
      </c>
      <c r="E1002" t="s">
        <v>11196</v>
      </c>
      <c r="F1002" t="s">
        <v>11197</v>
      </c>
      <c r="G1002" t="s">
        <v>11198</v>
      </c>
      <c r="H1002" t="s">
        <v>11199</v>
      </c>
      <c r="I1002" t="s">
        <v>2645</v>
      </c>
      <c r="J1002" t="s">
        <v>11200</v>
      </c>
      <c r="K1002" t="s">
        <v>11201</v>
      </c>
      <c r="L1002" t="s">
        <v>146</v>
      </c>
      <c r="M1002" t="s">
        <v>3051</v>
      </c>
      <c r="N1002" t="s">
        <v>2382</v>
      </c>
      <c r="O1002" t="s">
        <v>11202</v>
      </c>
      <c r="P1002" t="s">
        <v>11203</v>
      </c>
      <c r="R1002" t="str">
        <f t="shared" si="30"/>
        <v>临朐</v>
      </c>
      <c r="S1002" t="str">
        <f t="shared" si="31"/>
        <v>0704</v>
      </c>
    </row>
    <row r="1003" spans="1:19">
      <c r="A1003" t="s">
        <v>11204</v>
      </c>
      <c r="B1003" t="s">
        <v>11205</v>
      </c>
      <c r="C1003" t="s">
        <v>46</v>
      </c>
      <c r="D1003" t="s">
        <v>11206</v>
      </c>
      <c r="E1003" t="s">
        <v>11207</v>
      </c>
      <c r="F1003" t="s">
        <v>11208</v>
      </c>
      <c r="G1003" t="s">
        <v>11209</v>
      </c>
      <c r="H1003" t="s">
        <v>11210</v>
      </c>
      <c r="I1003" t="s">
        <v>2378</v>
      </c>
      <c r="J1003" t="s">
        <v>4987</v>
      </c>
      <c r="K1003" t="s">
        <v>4988</v>
      </c>
      <c r="L1003" t="s">
        <v>57</v>
      </c>
      <c r="M1003" t="s">
        <v>2838</v>
      </c>
      <c r="N1003" t="s">
        <v>2859</v>
      </c>
      <c r="O1003" t="s">
        <v>4989</v>
      </c>
      <c r="P1003" t="s">
        <v>11211</v>
      </c>
      <c r="R1003" t="str">
        <f t="shared" si="30"/>
        <v>安丘</v>
      </c>
      <c r="S1003" t="str">
        <f t="shared" si="31"/>
        <v>0704</v>
      </c>
    </row>
    <row r="1004" spans="1:19">
      <c r="A1004" t="s">
        <v>11212</v>
      </c>
      <c r="B1004" t="s">
        <v>11213</v>
      </c>
      <c r="C1004" t="s">
        <v>46</v>
      </c>
      <c r="D1004" t="s">
        <v>11214</v>
      </c>
      <c r="E1004" t="s">
        <v>8075</v>
      </c>
      <c r="F1004" t="s">
        <v>11215</v>
      </c>
      <c r="G1004" t="s">
        <v>11216</v>
      </c>
      <c r="H1004" t="s">
        <v>11217</v>
      </c>
      <c r="I1004" t="s">
        <v>2392</v>
      </c>
      <c r="J1004" t="s">
        <v>3970</v>
      </c>
      <c r="K1004" t="s">
        <v>3971</v>
      </c>
      <c r="L1004" t="s">
        <v>76</v>
      </c>
      <c r="M1004" t="s">
        <v>2408</v>
      </c>
      <c r="N1004" t="s">
        <v>2421</v>
      </c>
      <c r="O1004" t="s">
        <v>3972</v>
      </c>
      <c r="P1004" t="s">
        <v>11218</v>
      </c>
      <c r="R1004" t="str">
        <f t="shared" si="30"/>
        <v>奎文</v>
      </c>
      <c r="S1004" t="str">
        <f t="shared" si="31"/>
        <v>0704</v>
      </c>
    </row>
    <row r="1005" spans="1:19">
      <c r="A1005" t="s">
        <v>11219</v>
      </c>
      <c r="B1005" t="s">
        <v>11220</v>
      </c>
      <c r="C1005" t="s">
        <v>46</v>
      </c>
      <c r="D1005" t="s">
        <v>11221</v>
      </c>
      <c r="E1005" t="s">
        <v>8075</v>
      </c>
      <c r="F1005" t="s">
        <v>11222</v>
      </c>
      <c r="G1005" t="s">
        <v>11223</v>
      </c>
      <c r="H1005" t="s">
        <v>11224</v>
      </c>
      <c r="I1005" t="s">
        <v>2364</v>
      </c>
      <c r="J1005" t="s">
        <v>3938</v>
      </c>
      <c r="K1005" t="s">
        <v>3939</v>
      </c>
      <c r="L1005" t="s">
        <v>137</v>
      </c>
      <c r="M1005" t="s">
        <v>3940</v>
      </c>
      <c r="N1005" t="s">
        <v>3307</v>
      </c>
      <c r="O1005" t="s">
        <v>3941</v>
      </c>
      <c r="P1005" t="s">
        <v>11225</v>
      </c>
      <c r="R1005" t="str">
        <f t="shared" si="30"/>
        <v>青州</v>
      </c>
      <c r="S1005" t="str">
        <f t="shared" si="31"/>
        <v>0704</v>
      </c>
    </row>
    <row r="1006" spans="1:19">
      <c r="A1006" t="s">
        <v>11226</v>
      </c>
      <c r="B1006" t="s">
        <v>11227</v>
      </c>
      <c r="C1006" t="s">
        <v>46</v>
      </c>
      <c r="D1006" t="s">
        <v>11228</v>
      </c>
      <c r="E1006" t="s">
        <v>8261</v>
      </c>
      <c r="F1006" t="s">
        <v>11229</v>
      </c>
      <c r="G1006" t="s">
        <v>11230</v>
      </c>
      <c r="H1006" t="s">
        <v>11231</v>
      </c>
      <c r="I1006" t="s">
        <v>6307</v>
      </c>
      <c r="J1006" t="s">
        <v>8683</v>
      </c>
      <c r="K1006" t="s">
        <v>8684</v>
      </c>
      <c r="L1006" t="s">
        <v>76</v>
      </c>
      <c r="M1006" t="s">
        <v>2827</v>
      </c>
      <c r="O1006" t="s">
        <v>8685</v>
      </c>
      <c r="P1006" t="s">
        <v>11232</v>
      </c>
      <c r="Q1006" t="s">
        <v>11233</v>
      </c>
      <c r="R1006" t="str">
        <f t="shared" si="30"/>
        <v>奎文</v>
      </c>
      <c r="S1006" t="str">
        <f t="shared" si="31"/>
        <v>0704</v>
      </c>
    </row>
    <row r="1007" spans="1:19">
      <c r="A1007" t="s">
        <v>11234</v>
      </c>
      <c r="B1007" t="s">
        <v>11235</v>
      </c>
      <c r="C1007" t="s">
        <v>46</v>
      </c>
      <c r="D1007" t="s">
        <v>11236</v>
      </c>
      <c r="E1007" t="s">
        <v>8075</v>
      </c>
      <c r="F1007" t="s">
        <v>11237</v>
      </c>
      <c r="G1007" t="s">
        <v>11238</v>
      </c>
      <c r="H1007" t="s">
        <v>11239</v>
      </c>
      <c r="I1007" t="s">
        <v>2364</v>
      </c>
      <c r="J1007" t="s">
        <v>4487</v>
      </c>
      <c r="K1007" t="s">
        <v>4488</v>
      </c>
      <c r="L1007" t="s">
        <v>137</v>
      </c>
      <c r="M1007" t="s">
        <v>2686</v>
      </c>
      <c r="N1007" t="s">
        <v>3179</v>
      </c>
      <c r="O1007" t="s">
        <v>4489</v>
      </c>
      <c r="P1007" t="s">
        <v>11240</v>
      </c>
      <c r="R1007" t="str">
        <f t="shared" si="30"/>
        <v>青州</v>
      </c>
      <c r="S1007" t="str">
        <f t="shared" si="31"/>
        <v>0704</v>
      </c>
    </row>
    <row r="1008" spans="1:19">
      <c r="A1008" t="s">
        <v>11241</v>
      </c>
      <c r="B1008" t="s">
        <v>11242</v>
      </c>
      <c r="C1008" t="s">
        <v>46</v>
      </c>
      <c r="D1008" t="s">
        <v>11243</v>
      </c>
      <c r="E1008" t="s">
        <v>8193</v>
      </c>
      <c r="F1008" t="s">
        <v>11244</v>
      </c>
      <c r="G1008" t="s">
        <v>11245</v>
      </c>
      <c r="H1008" t="s">
        <v>11246</v>
      </c>
      <c r="I1008" t="s">
        <v>2336</v>
      </c>
      <c r="J1008" t="s">
        <v>4957</v>
      </c>
      <c r="K1008" t="s">
        <v>4958</v>
      </c>
      <c r="L1008" t="s">
        <v>137</v>
      </c>
      <c r="M1008" t="s">
        <v>4959</v>
      </c>
      <c r="N1008" t="s">
        <v>6308</v>
      </c>
      <c r="O1008" t="s">
        <v>4960</v>
      </c>
      <c r="P1008" t="s">
        <v>11247</v>
      </c>
      <c r="Q1008" t="s">
        <v>11248</v>
      </c>
      <c r="R1008" t="str">
        <f t="shared" si="30"/>
        <v>青州</v>
      </c>
      <c r="S1008" t="str">
        <f t="shared" si="31"/>
        <v>0704</v>
      </c>
    </row>
    <row r="1009" spans="1:19">
      <c r="A1009" t="s">
        <v>11249</v>
      </c>
      <c r="B1009" t="s">
        <v>11250</v>
      </c>
      <c r="C1009" t="s">
        <v>46</v>
      </c>
      <c r="D1009" t="s">
        <v>11251</v>
      </c>
      <c r="E1009" t="s">
        <v>8075</v>
      </c>
      <c r="F1009" t="s">
        <v>11252</v>
      </c>
      <c r="G1009" t="s">
        <v>11253</v>
      </c>
      <c r="H1009" t="s">
        <v>11254</v>
      </c>
      <c r="I1009" t="s">
        <v>3436</v>
      </c>
      <c r="J1009" t="s">
        <v>5649</v>
      </c>
      <c r="K1009" t="s">
        <v>5650</v>
      </c>
      <c r="L1009" t="s">
        <v>76</v>
      </c>
      <c r="M1009" t="s">
        <v>4374</v>
      </c>
      <c r="N1009" t="s">
        <v>2480</v>
      </c>
      <c r="O1009" t="s">
        <v>5651</v>
      </c>
      <c r="P1009" t="s">
        <v>11255</v>
      </c>
      <c r="Q1009" t="s">
        <v>11256</v>
      </c>
      <c r="R1009" t="str">
        <f t="shared" si="30"/>
        <v>奎文</v>
      </c>
      <c r="S1009" t="str">
        <f t="shared" si="31"/>
        <v>0704</v>
      </c>
    </row>
    <row r="1010" spans="1:19">
      <c r="A1010" t="s">
        <v>11257</v>
      </c>
      <c r="B1010" t="s">
        <v>11258</v>
      </c>
      <c r="C1010" t="s">
        <v>46</v>
      </c>
      <c r="D1010" t="s">
        <v>11259</v>
      </c>
      <c r="E1010" t="s">
        <v>11260</v>
      </c>
      <c r="F1010" t="s">
        <v>11261</v>
      </c>
      <c r="G1010" t="s">
        <v>11262</v>
      </c>
      <c r="H1010" t="s">
        <v>11263</v>
      </c>
      <c r="I1010" t="s">
        <v>2350</v>
      </c>
      <c r="J1010" t="s">
        <v>5347</v>
      </c>
      <c r="K1010" t="s">
        <v>5348</v>
      </c>
      <c r="L1010" t="s">
        <v>187</v>
      </c>
      <c r="M1010" t="s">
        <v>3510</v>
      </c>
      <c r="N1010" t="s">
        <v>2859</v>
      </c>
      <c r="O1010" t="s">
        <v>5349</v>
      </c>
      <c r="P1010" t="s">
        <v>11264</v>
      </c>
      <c r="R1010" t="str">
        <f t="shared" si="30"/>
        <v>坊子</v>
      </c>
      <c r="S1010" t="str">
        <f t="shared" si="31"/>
        <v>0704</v>
      </c>
    </row>
    <row r="1011" spans="1:19">
      <c r="A1011" t="s">
        <v>11265</v>
      </c>
      <c r="B1011" t="s">
        <v>11266</v>
      </c>
      <c r="C1011" t="s">
        <v>46</v>
      </c>
      <c r="D1011" t="s">
        <v>11267</v>
      </c>
      <c r="E1011" t="s">
        <v>8261</v>
      </c>
      <c r="F1011" t="s">
        <v>11268</v>
      </c>
      <c r="G1011" t="s">
        <v>11269</v>
      </c>
      <c r="H1011" t="s">
        <v>11270</v>
      </c>
      <c r="I1011" t="s">
        <v>2350</v>
      </c>
      <c r="J1011" t="s">
        <v>3508</v>
      </c>
      <c r="K1011" t="s">
        <v>3509</v>
      </c>
      <c r="L1011" t="s">
        <v>187</v>
      </c>
      <c r="M1011" t="s">
        <v>3510</v>
      </c>
      <c r="N1011" t="s">
        <v>2340</v>
      </c>
      <c r="O1011" t="s">
        <v>3511</v>
      </c>
      <c r="P1011" t="s">
        <v>11271</v>
      </c>
      <c r="Q1011" t="s">
        <v>11272</v>
      </c>
      <c r="R1011" t="str">
        <f t="shared" si="30"/>
        <v>坊子</v>
      </c>
      <c r="S1011" t="str">
        <f t="shared" si="31"/>
        <v>0704</v>
      </c>
    </row>
    <row r="1012" spans="1:19">
      <c r="A1012" t="s">
        <v>11273</v>
      </c>
      <c r="B1012" t="s">
        <v>11274</v>
      </c>
      <c r="C1012" t="s">
        <v>46</v>
      </c>
      <c r="D1012" t="s">
        <v>11275</v>
      </c>
      <c r="E1012" t="s">
        <v>8261</v>
      </c>
      <c r="F1012" t="s">
        <v>11276</v>
      </c>
      <c r="G1012" t="s">
        <v>11277</v>
      </c>
      <c r="H1012" t="s">
        <v>11278</v>
      </c>
      <c r="I1012" t="s">
        <v>6637</v>
      </c>
      <c r="J1012" t="s">
        <v>3771</v>
      </c>
      <c r="K1012" t="s">
        <v>3772</v>
      </c>
      <c r="L1012" t="s">
        <v>187</v>
      </c>
      <c r="M1012" t="s">
        <v>3773</v>
      </c>
      <c r="N1012" t="s">
        <v>5839</v>
      </c>
      <c r="O1012" t="s">
        <v>3775</v>
      </c>
      <c r="P1012" t="s">
        <v>11279</v>
      </c>
      <c r="Q1012" t="s">
        <v>11280</v>
      </c>
      <c r="R1012" t="str">
        <f t="shared" si="30"/>
        <v>坊子</v>
      </c>
      <c r="S1012" t="str">
        <f t="shared" si="31"/>
        <v>0704</v>
      </c>
    </row>
    <row r="1013" spans="1:19">
      <c r="A1013" t="s">
        <v>11281</v>
      </c>
      <c r="B1013" t="s">
        <v>11282</v>
      </c>
      <c r="C1013" t="s">
        <v>46</v>
      </c>
      <c r="D1013" t="s">
        <v>11283</v>
      </c>
      <c r="E1013" t="s">
        <v>8193</v>
      </c>
      <c r="F1013" t="s">
        <v>11284</v>
      </c>
      <c r="G1013" t="s">
        <v>11285</v>
      </c>
      <c r="H1013" t="s">
        <v>11286</v>
      </c>
      <c r="I1013" t="s">
        <v>2336</v>
      </c>
      <c r="J1013" t="s">
        <v>11287</v>
      </c>
      <c r="K1013" t="s">
        <v>11288</v>
      </c>
      <c r="L1013" t="s">
        <v>676</v>
      </c>
      <c r="M1013" t="s">
        <v>2613</v>
      </c>
      <c r="N1013" t="s">
        <v>2421</v>
      </c>
      <c r="O1013" t="s">
        <v>11289</v>
      </c>
      <c r="P1013" t="s">
        <v>11290</v>
      </c>
      <c r="R1013" t="str">
        <f t="shared" si="30"/>
        <v>昌乐</v>
      </c>
      <c r="S1013" t="str">
        <f t="shared" si="31"/>
        <v>0704</v>
      </c>
    </row>
    <row r="1014" spans="1:19">
      <c r="A1014" t="s">
        <v>11291</v>
      </c>
      <c r="B1014" t="s">
        <v>11292</v>
      </c>
      <c r="C1014" t="s">
        <v>46</v>
      </c>
      <c r="D1014" t="s">
        <v>11293</v>
      </c>
      <c r="E1014" t="s">
        <v>8241</v>
      </c>
      <c r="F1014" t="s">
        <v>11294</v>
      </c>
      <c r="G1014" t="s">
        <v>11295</v>
      </c>
      <c r="H1014" t="s">
        <v>11296</v>
      </c>
      <c r="I1014" t="s">
        <v>3904</v>
      </c>
      <c r="J1014" t="s">
        <v>3200</v>
      </c>
      <c r="K1014" t="s">
        <v>3201</v>
      </c>
      <c r="L1014" t="s">
        <v>76</v>
      </c>
      <c r="M1014" t="s">
        <v>2528</v>
      </c>
      <c r="N1014" t="s">
        <v>2959</v>
      </c>
      <c r="O1014" t="s">
        <v>3202</v>
      </c>
      <c r="P1014" t="s">
        <v>11297</v>
      </c>
      <c r="Q1014" t="s">
        <v>11298</v>
      </c>
      <c r="R1014" t="str">
        <f t="shared" si="30"/>
        <v>奎文</v>
      </c>
      <c r="S1014" t="str">
        <f t="shared" si="31"/>
        <v>0704</v>
      </c>
    </row>
    <row r="1015" spans="1:19">
      <c r="A1015" t="s">
        <v>11299</v>
      </c>
      <c r="B1015" t="s">
        <v>11300</v>
      </c>
      <c r="C1015" t="s">
        <v>46</v>
      </c>
      <c r="D1015" t="s">
        <v>11301</v>
      </c>
      <c r="E1015" t="s">
        <v>8075</v>
      </c>
      <c r="F1015" t="s">
        <v>11302</v>
      </c>
      <c r="G1015" t="s">
        <v>11303</v>
      </c>
      <c r="H1015" t="s">
        <v>11304</v>
      </c>
      <c r="I1015" t="s">
        <v>2350</v>
      </c>
      <c r="J1015" t="s">
        <v>11287</v>
      </c>
      <c r="K1015" t="s">
        <v>11288</v>
      </c>
      <c r="L1015" t="s">
        <v>676</v>
      </c>
      <c r="M1015" t="s">
        <v>2613</v>
      </c>
      <c r="N1015" t="s">
        <v>2649</v>
      </c>
      <c r="O1015" t="s">
        <v>11289</v>
      </c>
      <c r="P1015" t="s">
        <v>11305</v>
      </c>
      <c r="Q1015" t="s">
        <v>11306</v>
      </c>
      <c r="R1015" t="str">
        <f t="shared" si="30"/>
        <v>昌乐</v>
      </c>
      <c r="S1015" t="str">
        <f t="shared" si="31"/>
        <v>0704</v>
      </c>
    </row>
    <row r="1016" spans="1:19">
      <c r="A1016" t="s">
        <v>245</v>
      </c>
      <c r="B1016" t="s">
        <v>11307</v>
      </c>
      <c r="C1016" t="s">
        <v>46</v>
      </c>
      <c r="D1016" t="s">
        <v>11308</v>
      </c>
      <c r="E1016" t="s">
        <v>8193</v>
      </c>
      <c r="F1016" t="s">
        <v>11309</v>
      </c>
      <c r="G1016" t="s">
        <v>243</v>
      </c>
      <c r="H1016" t="s">
        <v>11310</v>
      </c>
      <c r="I1016" t="s">
        <v>2465</v>
      </c>
      <c r="J1016" t="s">
        <v>11311</v>
      </c>
      <c r="K1016" t="s">
        <v>11312</v>
      </c>
      <c r="L1016" t="s">
        <v>119</v>
      </c>
      <c r="M1016" t="s">
        <v>2601</v>
      </c>
      <c r="O1016" t="s">
        <v>11313</v>
      </c>
      <c r="Q1016" t="s">
        <v>11314</v>
      </c>
      <c r="R1016" t="str">
        <f t="shared" si="30"/>
        <v>寒亭</v>
      </c>
      <c r="S1016" t="str">
        <f t="shared" si="31"/>
        <v>0704</v>
      </c>
    </row>
    <row r="1017" spans="1:19">
      <c r="A1017" t="s">
        <v>11315</v>
      </c>
      <c r="B1017" t="s">
        <v>11316</v>
      </c>
      <c r="C1017" t="s">
        <v>46</v>
      </c>
      <c r="D1017" t="s">
        <v>11317</v>
      </c>
      <c r="E1017" t="s">
        <v>8261</v>
      </c>
      <c r="F1017" t="s">
        <v>11318</v>
      </c>
      <c r="G1017" t="s">
        <v>11319</v>
      </c>
      <c r="H1017" t="s">
        <v>11320</v>
      </c>
      <c r="I1017" t="s">
        <v>2350</v>
      </c>
      <c r="J1017" t="s">
        <v>7627</v>
      </c>
      <c r="K1017" t="s">
        <v>7628</v>
      </c>
      <c r="L1017" t="s">
        <v>128</v>
      </c>
      <c r="M1017" t="s">
        <v>6079</v>
      </c>
      <c r="O1017" t="s">
        <v>7629</v>
      </c>
      <c r="P1017" t="s">
        <v>11321</v>
      </c>
      <c r="R1017" t="str">
        <f t="shared" si="30"/>
        <v>寿光</v>
      </c>
      <c r="S1017" t="str">
        <f t="shared" si="31"/>
        <v>0704</v>
      </c>
    </row>
    <row r="1018" spans="1:19">
      <c r="A1018" t="s">
        <v>11322</v>
      </c>
      <c r="B1018" t="s">
        <v>11323</v>
      </c>
      <c r="C1018" t="s">
        <v>46</v>
      </c>
      <c r="D1018" t="s">
        <v>11324</v>
      </c>
      <c r="E1018" t="s">
        <v>8261</v>
      </c>
      <c r="F1018" t="s">
        <v>11325</v>
      </c>
      <c r="G1018" t="s">
        <v>11326</v>
      </c>
      <c r="H1018" t="s">
        <v>11327</v>
      </c>
      <c r="I1018" t="s">
        <v>2378</v>
      </c>
      <c r="J1018" t="s">
        <v>9981</v>
      </c>
      <c r="K1018" t="s">
        <v>9982</v>
      </c>
      <c r="L1018" t="s">
        <v>57</v>
      </c>
      <c r="M1018" t="s">
        <v>3811</v>
      </c>
      <c r="N1018" t="s">
        <v>2421</v>
      </c>
      <c r="O1018" t="s">
        <v>9983</v>
      </c>
      <c r="P1018" t="s">
        <v>11328</v>
      </c>
      <c r="R1018" t="str">
        <f t="shared" si="30"/>
        <v>安丘</v>
      </c>
      <c r="S1018" t="str">
        <f t="shared" si="31"/>
        <v>0704</v>
      </c>
    </row>
    <row r="1019" spans="1:19">
      <c r="A1019" t="s">
        <v>11329</v>
      </c>
      <c r="B1019" t="s">
        <v>11330</v>
      </c>
      <c r="C1019" t="s">
        <v>46</v>
      </c>
      <c r="D1019" t="s">
        <v>11331</v>
      </c>
      <c r="E1019" t="s">
        <v>11332</v>
      </c>
      <c r="F1019" t="s">
        <v>11333</v>
      </c>
      <c r="G1019" t="s">
        <v>11334</v>
      </c>
      <c r="I1019" t="s">
        <v>2503</v>
      </c>
      <c r="R1019" t="str">
        <f t="shared" si="30"/>
        <v/>
      </c>
      <c r="S1019" t="str">
        <f t="shared" si="31"/>
        <v>0704</v>
      </c>
    </row>
    <row r="1020" spans="1:19">
      <c r="A1020" t="s">
        <v>11335</v>
      </c>
      <c r="B1020" t="s">
        <v>11336</v>
      </c>
      <c r="C1020" t="s">
        <v>46</v>
      </c>
      <c r="D1020" t="s">
        <v>11337</v>
      </c>
      <c r="E1020" t="s">
        <v>8261</v>
      </c>
      <c r="F1020" t="s">
        <v>11338</v>
      </c>
      <c r="G1020" t="s">
        <v>11339</v>
      </c>
      <c r="H1020" t="s">
        <v>11340</v>
      </c>
      <c r="I1020" t="s">
        <v>2364</v>
      </c>
      <c r="J1020" t="s">
        <v>2946</v>
      </c>
      <c r="K1020" t="s">
        <v>2947</v>
      </c>
      <c r="L1020" t="s">
        <v>57</v>
      </c>
      <c r="M1020" t="s">
        <v>2552</v>
      </c>
      <c r="N1020" t="s">
        <v>2674</v>
      </c>
      <c r="O1020" t="s">
        <v>2948</v>
      </c>
      <c r="P1020" t="s">
        <v>11341</v>
      </c>
      <c r="R1020" t="str">
        <f t="shared" si="30"/>
        <v>安丘</v>
      </c>
      <c r="S1020" t="str">
        <f t="shared" si="31"/>
        <v>0704</v>
      </c>
    </row>
    <row r="1021" spans="1:19">
      <c r="A1021" t="s">
        <v>11342</v>
      </c>
      <c r="B1021" t="s">
        <v>11343</v>
      </c>
      <c r="C1021" t="s">
        <v>46</v>
      </c>
      <c r="D1021" t="s">
        <v>11344</v>
      </c>
      <c r="E1021" t="s">
        <v>8075</v>
      </c>
      <c r="F1021" t="s">
        <v>11345</v>
      </c>
      <c r="G1021" t="s">
        <v>11346</v>
      </c>
      <c r="H1021" t="s">
        <v>11347</v>
      </c>
      <c r="I1021" t="s">
        <v>3336</v>
      </c>
      <c r="J1021" t="s">
        <v>7042</v>
      </c>
      <c r="K1021" t="s">
        <v>7043</v>
      </c>
      <c r="L1021" t="s">
        <v>47</v>
      </c>
      <c r="M1021" t="s">
        <v>3327</v>
      </c>
      <c r="O1021" t="s">
        <v>7044</v>
      </c>
      <c r="P1021" t="s">
        <v>11348</v>
      </c>
      <c r="R1021" t="str">
        <f t="shared" si="30"/>
        <v>诸城</v>
      </c>
      <c r="S1021" t="str">
        <f t="shared" si="31"/>
        <v>0704</v>
      </c>
    </row>
    <row r="1022" spans="1:19">
      <c r="A1022" t="s">
        <v>11349</v>
      </c>
      <c r="B1022" t="s">
        <v>11350</v>
      </c>
      <c r="C1022" t="s">
        <v>46</v>
      </c>
      <c r="D1022" t="s">
        <v>11351</v>
      </c>
      <c r="E1022" t="s">
        <v>8075</v>
      </c>
      <c r="F1022" t="s">
        <v>11352</v>
      </c>
      <c r="G1022" t="s">
        <v>11353</v>
      </c>
      <c r="H1022" t="s">
        <v>11354</v>
      </c>
      <c r="I1022" t="s">
        <v>5826</v>
      </c>
      <c r="J1022" t="s">
        <v>5547</v>
      </c>
      <c r="K1022" t="s">
        <v>5548</v>
      </c>
      <c r="L1022" t="s">
        <v>128</v>
      </c>
      <c r="M1022" t="s">
        <v>3895</v>
      </c>
      <c r="N1022" t="s">
        <v>2340</v>
      </c>
      <c r="O1022" t="s">
        <v>5549</v>
      </c>
      <c r="P1022" t="s">
        <v>11355</v>
      </c>
      <c r="Q1022" t="s">
        <v>11356</v>
      </c>
      <c r="R1022" t="str">
        <f t="shared" si="30"/>
        <v>寿光</v>
      </c>
      <c r="S1022" t="str">
        <f t="shared" si="31"/>
        <v>0704</v>
      </c>
    </row>
    <row r="1023" spans="1:19">
      <c r="A1023" t="s">
        <v>11357</v>
      </c>
      <c r="B1023" t="s">
        <v>11358</v>
      </c>
      <c r="C1023" t="s">
        <v>46</v>
      </c>
      <c r="D1023" t="s">
        <v>11359</v>
      </c>
      <c r="E1023" t="s">
        <v>8241</v>
      </c>
      <c r="F1023" t="s">
        <v>11360</v>
      </c>
      <c r="G1023" t="s">
        <v>11361</v>
      </c>
      <c r="H1023" t="s">
        <v>11362</v>
      </c>
      <c r="I1023" t="s">
        <v>3904</v>
      </c>
      <c r="J1023" t="s">
        <v>10011</v>
      </c>
      <c r="K1023" t="s">
        <v>10012</v>
      </c>
      <c r="L1023" t="s">
        <v>76</v>
      </c>
      <c r="M1023" t="s">
        <v>4374</v>
      </c>
      <c r="N1023" t="s">
        <v>3554</v>
      </c>
      <c r="O1023" t="s">
        <v>10013</v>
      </c>
      <c r="P1023" t="s">
        <v>11127</v>
      </c>
      <c r="Q1023" t="s">
        <v>11363</v>
      </c>
      <c r="R1023" t="str">
        <f t="shared" si="30"/>
        <v>奎文</v>
      </c>
      <c r="S1023" t="str">
        <f t="shared" si="31"/>
        <v>0704</v>
      </c>
    </row>
    <row r="1024" spans="1:19">
      <c r="A1024" t="s">
        <v>11364</v>
      </c>
      <c r="B1024" t="s">
        <v>11365</v>
      </c>
      <c r="C1024" t="s">
        <v>46</v>
      </c>
      <c r="D1024" t="s">
        <v>11366</v>
      </c>
      <c r="E1024" t="s">
        <v>8261</v>
      </c>
      <c r="F1024" t="s">
        <v>11367</v>
      </c>
      <c r="G1024" t="s">
        <v>11368</v>
      </c>
      <c r="H1024" t="s">
        <v>11369</v>
      </c>
      <c r="I1024" t="s">
        <v>2364</v>
      </c>
      <c r="J1024" t="s">
        <v>11370</v>
      </c>
      <c r="K1024" t="s">
        <v>11371</v>
      </c>
      <c r="L1024" t="s">
        <v>676</v>
      </c>
      <c r="M1024" t="s">
        <v>3471</v>
      </c>
      <c r="N1024" t="s">
        <v>2872</v>
      </c>
      <c r="O1024" t="s">
        <v>11372</v>
      </c>
      <c r="P1024" t="s">
        <v>11373</v>
      </c>
      <c r="Q1024" t="s">
        <v>11374</v>
      </c>
      <c r="R1024" t="str">
        <f t="shared" si="30"/>
        <v>昌乐</v>
      </c>
      <c r="S1024" t="str">
        <f t="shared" si="31"/>
        <v>0704</v>
      </c>
    </row>
    <row r="1025" spans="1:19">
      <c r="A1025" t="s">
        <v>11375</v>
      </c>
      <c r="B1025" t="s">
        <v>11376</v>
      </c>
      <c r="C1025" t="s">
        <v>46</v>
      </c>
      <c r="D1025" t="s">
        <v>11377</v>
      </c>
      <c r="E1025" t="s">
        <v>8075</v>
      </c>
      <c r="F1025" t="s">
        <v>11378</v>
      </c>
      <c r="G1025" t="s">
        <v>11379</v>
      </c>
      <c r="H1025" t="s">
        <v>11380</v>
      </c>
      <c r="I1025" t="s">
        <v>2364</v>
      </c>
      <c r="J1025" t="s">
        <v>9195</v>
      </c>
      <c r="K1025" t="s">
        <v>9196</v>
      </c>
      <c r="L1025" t="s">
        <v>128</v>
      </c>
      <c r="M1025" t="s">
        <v>4047</v>
      </c>
      <c r="N1025" t="s">
        <v>2959</v>
      </c>
      <c r="O1025" t="s">
        <v>9197</v>
      </c>
      <c r="P1025" t="s">
        <v>11381</v>
      </c>
      <c r="Q1025" t="s">
        <v>11382</v>
      </c>
      <c r="R1025" t="str">
        <f t="shared" ref="R1025:R1088" si="32">IF(OR(LEFT(L1025,2)="高新"),"奎文",IF(LEFT(L1025,2)="峡山","坊子",IF(LEFT(L1025,2)="滨海","寒亭",LEFT(L1025,2))))</f>
        <v>寿光</v>
      </c>
      <c r="S1025" t="str">
        <f t="shared" ref="S1025:S1088" si="33">TEXT(B1025,"mmdd")</f>
        <v>0704</v>
      </c>
    </row>
    <row r="1026" spans="1:19">
      <c r="A1026" t="s">
        <v>11383</v>
      </c>
      <c r="B1026" t="s">
        <v>11384</v>
      </c>
      <c r="C1026" t="s">
        <v>46</v>
      </c>
      <c r="D1026" t="s">
        <v>11385</v>
      </c>
      <c r="E1026" t="s">
        <v>8075</v>
      </c>
      <c r="F1026" t="s">
        <v>11386</v>
      </c>
      <c r="G1026" t="s">
        <v>11387</v>
      </c>
      <c r="H1026" t="s">
        <v>11388</v>
      </c>
      <c r="I1026" t="s">
        <v>2350</v>
      </c>
      <c r="J1026" t="s">
        <v>6863</v>
      </c>
      <c r="K1026" t="s">
        <v>6864</v>
      </c>
      <c r="L1026" t="s">
        <v>128</v>
      </c>
      <c r="M1026" t="s">
        <v>3952</v>
      </c>
      <c r="N1026" t="s">
        <v>2480</v>
      </c>
      <c r="O1026" t="s">
        <v>6865</v>
      </c>
      <c r="P1026" t="s">
        <v>11389</v>
      </c>
      <c r="Q1026" t="s">
        <v>11390</v>
      </c>
      <c r="R1026" t="str">
        <f t="shared" si="32"/>
        <v>寿光</v>
      </c>
      <c r="S1026" t="str">
        <f t="shared" si="33"/>
        <v>0704</v>
      </c>
    </row>
    <row r="1027" spans="1:19">
      <c r="A1027" t="s">
        <v>11391</v>
      </c>
      <c r="B1027" t="s">
        <v>11392</v>
      </c>
      <c r="C1027" t="s">
        <v>46</v>
      </c>
      <c r="D1027" t="s">
        <v>11393</v>
      </c>
      <c r="E1027" t="s">
        <v>8075</v>
      </c>
      <c r="F1027" t="s">
        <v>11394</v>
      </c>
      <c r="G1027" t="s">
        <v>11395</v>
      </c>
      <c r="H1027" t="s">
        <v>11396</v>
      </c>
      <c r="I1027" t="s">
        <v>2364</v>
      </c>
      <c r="J1027" t="s">
        <v>4045</v>
      </c>
      <c r="K1027" t="s">
        <v>4046</v>
      </c>
      <c r="L1027" t="s">
        <v>128</v>
      </c>
      <c r="M1027" t="s">
        <v>4047</v>
      </c>
      <c r="N1027" t="s">
        <v>11397</v>
      </c>
      <c r="O1027" t="s">
        <v>4048</v>
      </c>
      <c r="P1027" t="s">
        <v>11398</v>
      </c>
      <c r="Q1027" t="s">
        <v>11399</v>
      </c>
      <c r="R1027" t="str">
        <f t="shared" si="32"/>
        <v>寿光</v>
      </c>
      <c r="S1027" t="str">
        <f t="shared" si="33"/>
        <v>0704</v>
      </c>
    </row>
    <row r="1028" spans="1:19">
      <c r="A1028" t="s">
        <v>11400</v>
      </c>
      <c r="B1028" t="s">
        <v>11401</v>
      </c>
      <c r="C1028" t="s">
        <v>46</v>
      </c>
      <c r="D1028" t="s">
        <v>11402</v>
      </c>
      <c r="E1028" t="s">
        <v>8241</v>
      </c>
      <c r="F1028" t="s">
        <v>11403</v>
      </c>
      <c r="G1028" t="s">
        <v>11404</v>
      </c>
      <c r="H1028" t="s">
        <v>11405</v>
      </c>
      <c r="I1028" t="s">
        <v>2336</v>
      </c>
      <c r="J1028" t="s">
        <v>2526</v>
      </c>
      <c r="K1028" t="s">
        <v>2527</v>
      </c>
      <c r="L1028" t="s">
        <v>76</v>
      </c>
      <c r="M1028" t="s">
        <v>2528</v>
      </c>
      <c r="N1028" t="s">
        <v>3252</v>
      </c>
      <c r="O1028" t="s">
        <v>2530</v>
      </c>
      <c r="P1028" t="s">
        <v>11406</v>
      </c>
      <c r="R1028" t="str">
        <f t="shared" si="32"/>
        <v>奎文</v>
      </c>
      <c r="S1028" t="str">
        <f t="shared" si="33"/>
        <v>0704</v>
      </c>
    </row>
    <row r="1029" spans="1:19">
      <c r="A1029" t="s">
        <v>11407</v>
      </c>
      <c r="B1029" t="s">
        <v>11408</v>
      </c>
      <c r="C1029" t="s">
        <v>46</v>
      </c>
      <c r="D1029" t="s">
        <v>11409</v>
      </c>
      <c r="E1029" t="s">
        <v>8075</v>
      </c>
      <c r="F1029" t="s">
        <v>11410</v>
      </c>
      <c r="G1029" t="s">
        <v>11411</v>
      </c>
      <c r="H1029" t="s">
        <v>11412</v>
      </c>
      <c r="I1029" t="s">
        <v>2465</v>
      </c>
      <c r="J1029" t="s">
        <v>8484</v>
      </c>
      <c r="K1029" t="s">
        <v>8485</v>
      </c>
      <c r="L1029" t="s">
        <v>76</v>
      </c>
      <c r="M1029" t="s">
        <v>4374</v>
      </c>
      <c r="O1029" t="s">
        <v>8486</v>
      </c>
      <c r="P1029" t="s">
        <v>11413</v>
      </c>
      <c r="Q1029" t="s">
        <v>11414</v>
      </c>
      <c r="R1029" t="str">
        <f t="shared" si="32"/>
        <v>奎文</v>
      </c>
      <c r="S1029" t="str">
        <f t="shared" si="33"/>
        <v>0704</v>
      </c>
    </row>
    <row r="1030" spans="1:19">
      <c r="A1030" t="s">
        <v>11415</v>
      </c>
      <c r="B1030" t="s">
        <v>11416</v>
      </c>
      <c r="C1030" t="s">
        <v>46</v>
      </c>
      <c r="D1030" t="s">
        <v>11417</v>
      </c>
      <c r="E1030" t="s">
        <v>8403</v>
      </c>
      <c r="F1030" t="s">
        <v>11418</v>
      </c>
      <c r="G1030" t="s">
        <v>11419</v>
      </c>
      <c r="H1030" t="s">
        <v>11420</v>
      </c>
      <c r="I1030" t="s">
        <v>2364</v>
      </c>
      <c r="J1030" t="s">
        <v>5128</v>
      </c>
      <c r="K1030" t="s">
        <v>5129</v>
      </c>
      <c r="L1030" t="s">
        <v>67</v>
      </c>
      <c r="M1030" t="s">
        <v>3706</v>
      </c>
      <c r="N1030" t="s">
        <v>3277</v>
      </c>
      <c r="O1030" t="s">
        <v>5130</v>
      </c>
      <c r="P1030" t="s">
        <v>11421</v>
      </c>
      <c r="R1030" t="str">
        <f t="shared" si="32"/>
        <v>昌邑</v>
      </c>
      <c r="S1030" t="str">
        <f t="shared" si="33"/>
        <v>0704</v>
      </c>
    </row>
    <row r="1031" spans="1:19">
      <c r="A1031" t="s">
        <v>11422</v>
      </c>
      <c r="B1031" t="s">
        <v>11423</v>
      </c>
      <c r="C1031" t="s">
        <v>46</v>
      </c>
      <c r="D1031" t="s">
        <v>11424</v>
      </c>
      <c r="E1031" t="s">
        <v>8261</v>
      </c>
      <c r="F1031" t="s">
        <v>11425</v>
      </c>
      <c r="G1031" t="s">
        <v>11426</v>
      </c>
      <c r="H1031" t="s">
        <v>11427</v>
      </c>
      <c r="I1031" t="s">
        <v>2503</v>
      </c>
      <c r="J1031" t="s">
        <v>3305</v>
      </c>
      <c r="K1031" t="s">
        <v>3306</v>
      </c>
      <c r="L1031" t="s">
        <v>47</v>
      </c>
      <c r="M1031" t="s">
        <v>3159</v>
      </c>
      <c r="N1031" t="s">
        <v>2480</v>
      </c>
      <c r="O1031" t="s">
        <v>3308</v>
      </c>
      <c r="P1031" t="s">
        <v>11428</v>
      </c>
      <c r="Q1031" t="s">
        <v>11429</v>
      </c>
      <c r="R1031" t="str">
        <f t="shared" si="32"/>
        <v>诸城</v>
      </c>
      <c r="S1031" t="str">
        <f t="shared" si="33"/>
        <v>0704</v>
      </c>
    </row>
    <row r="1032" spans="1:19">
      <c r="A1032" t="s">
        <v>11430</v>
      </c>
      <c r="B1032" t="s">
        <v>11431</v>
      </c>
      <c r="C1032" t="s">
        <v>46</v>
      </c>
      <c r="D1032" t="s">
        <v>11432</v>
      </c>
      <c r="E1032" t="s">
        <v>11433</v>
      </c>
      <c r="F1032" t="s">
        <v>11434</v>
      </c>
      <c r="G1032" t="s">
        <v>11435</v>
      </c>
      <c r="H1032" t="s">
        <v>11436</v>
      </c>
      <c r="I1032" t="s">
        <v>2350</v>
      </c>
      <c r="J1032" t="s">
        <v>4533</v>
      </c>
      <c r="K1032" t="s">
        <v>4534</v>
      </c>
      <c r="L1032" t="s">
        <v>76</v>
      </c>
      <c r="M1032" t="s">
        <v>2528</v>
      </c>
      <c r="N1032" t="s">
        <v>2721</v>
      </c>
      <c r="O1032" t="s">
        <v>4535</v>
      </c>
      <c r="P1032" t="s">
        <v>11437</v>
      </c>
      <c r="Q1032" t="s">
        <v>11438</v>
      </c>
      <c r="R1032" t="str">
        <f t="shared" si="32"/>
        <v>奎文</v>
      </c>
      <c r="S1032" t="str">
        <f t="shared" si="33"/>
        <v>0704</v>
      </c>
    </row>
    <row r="1033" spans="1:19">
      <c r="A1033" t="s">
        <v>11439</v>
      </c>
      <c r="B1033" t="s">
        <v>11440</v>
      </c>
      <c r="C1033" t="s">
        <v>46</v>
      </c>
      <c r="D1033" t="s">
        <v>11441</v>
      </c>
      <c r="E1033" t="s">
        <v>8075</v>
      </c>
      <c r="F1033" t="s">
        <v>11442</v>
      </c>
      <c r="G1033" t="s">
        <v>11443</v>
      </c>
      <c r="H1033" t="s">
        <v>11444</v>
      </c>
      <c r="I1033" t="s">
        <v>2350</v>
      </c>
      <c r="J1033" t="s">
        <v>6273</v>
      </c>
      <c r="K1033" t="s">
        <v>6274</v>
      </c>
      <c r="L1033" t="s">
        <v>101</v>
      </c>
      <c r="M1033" t="s">
        <v>5737</v>
      </c>
      <c r="N1033" t="s">
        <v>2859</v>
      </c>
      <c r="O1033" t="s">
        <v>6275</v>
      </c>
      <c r="P1033" t="s">
        <v>11445</v>
      </c>
      <c r="R1033" t="str">
        <f t="shared" si="32"/>
        <v>潍城</v>
      </c>
      <c r="S1033" t="str">
        <f t="shared" si="33"/>
        <v>0704</v>
      </c>
    </row>
    <row r="1034" spans="1:19">
      <c r="A1034" t="s">
        <v>11446</v>
      </c>
      <c r="B1034" t="s">
        <v>11447</v>
      </c>
      <c r="C1034" t="s">
        <v>46</v>
      </c>
      <c r="D1034" t="s">
        <v>11448</v>
      </c>
      <c r="E1034" t="s">
        <v>8612</v>
      </c>
      <c r="F1034" t="s">
        <v>11449</v>
      </c>
      <c r="G1034" t="s">
        <v>11450</v>
      </c>
      <c r="H1034" t="s">
        <v>11451</v>
      </c>
      <c r="I1034" t="s">
        <v>2336</v>
      </c>
      <c r="J1034" t="s">
        <v>8079</v>
      </c>
      <c r="K1034" t="s">
        <v>8080</v>
      </c>
      <c r="L1034" t="s">
        <v>676</v>
      </c>
      <c r="M1034" t="s">
        <v>2815</v>
      </c>
      <c r="N1034" t="s">
        <v>3252</v>
      </c>
      <c r="O1034" t="s">
        <v>8081</v>
      </c>
      <c r="P1034" t="s">
        <v>11452</v>
      </c>
      <c r="Q1034" t="s">
        <v>11453</v>
      </c>
      <c r="R1034" t="str">
        <f t="shared" si="32"/>
        <v>昌乐</v>
      </c>
      <c r="S1034" t="str">
        <f t="shared" si="33"/>
        <v>0704</v>
      </c>
    </row>
    <row r="1035" spans="1:19">
      <c r="A1035" t="s">
        <v>11454</v>
      </c>
      <c r="B1035" t="s">
        <v>11455</v>
      </c>
      <c r="C1035" t="s">
        <v>46</v>
      </c>
      <c r="D1035" t="s">
        <v>11456</v>
      </c>
      <c r="E1035" t="s">
        <v>8075</v>
      </c>
      <c r="F1035" t="s">
        <v>11457</v>
      </c>
      <c r="G1035" t="s">
        <v>11458</v>
      </c>
      <c r="H1035" t="s">
        <v>11459</v>
      </c>
      <c r="I1035" t="s">
        <v>2645</v>
      </c>
      <c r="J1035" t="s">
        <v>3224</v>
      </c>
      <c r="K1035" t="s">
        <v>10127</v>
      </c>
      <c r="L1035" t="s">
        <v>110</v>
      </c>
      <c r="M1035" t="s">
        <v>3087</v>
      </c>
      <c r="N1035" t="s">
        <v>3252</v>
      </c>
      <c r="O1035" t="s">
        <v>10128</v>
      </c>
      <c r="P1035" t="s">
        <v>11460</v>
      </c>
      <c r="R1035" t="str">
        <f t="shared" si="32"/>
        <v>高密</v>
      </c>
      <c r="S1035" t="str">
        <f t="shared" si="33"/>
        <v>0704</v>
      </c>
    </row>
    <row r="1036" spans="1:19">
      <c r="A1036" t="s">
        <v>11461</v>
      </c>
      <c r="B1036" t="s">
        <v>11462</v>
      </c>
      <c r="C1036" t="s">
        <v>46</v>
      </c>
      <c r="D1036" t="s">
        <v>11463</v>
      </c>
      <c r="E1036" t="s">
        <v>8261</v>
      </c>
      <c r="F1036" t="s">
        <v>11464</v>
      </c>
      <c r="G1036" t="s">
        <v>11465</v>
      </c>
      <c r="H1036" t="s">
        <v>11466</v>
      </c>
      <c r="I1036" t="s">
        <v>2364</v>
      </c>
      <c r="J1036" t="s">
        <v>5600</v>
      </c>
      <c r="K1036" t="s">
        <v>5601</v>
      </c>
      <c r="L1036" t="s">
        <v>128</v>
      </c>
      <c r="M1036" t="s">
        <v>5602</v>
      </c>
      <c r="N1036" t="s">
        <v>2674</v>
      </c>
      <c r="O1036" t="s">
        <v>5603</v>
      </c>
      <c r="P1036" t="s">
        <v>11467</v>
      </c>
      <c r="R1036" t="str">
        <f t="shared" si="32"/>
        <v>寿光</v>
      </c>
      <c r="S1036" t="str">
        <f t="shared" si="33"/>
        <v>0704</v>
      </c>
    </row>
    <row r="1037" spans="1:19">
      <c r="A1037" t="s">
        <v>11468</v>
      </c>
      <c r="B1037" t="s">
        <v>11469</v>
      </c>
      <c r="C1037" t="s">
        <v>46</v>
      </c>
      <c r="D1037" t="s">
        <v>11470</v>
      </c>
      <c r="E1037" t="s">
        <v>8075</v>
      </c>
      <c r="F1037" t="s">
        <v>11471</v>
      </c>
      <c r="G1037" t="s">
        <v>11472</v>
      </c>
      <c r="H1037" t="s">
        <v>11473</v>
      </c>
      <c r="I1037" t="s">
        <v>2364</v>
      </c>
      <c r="J1037" t="s">
        <v>11311</v>
      </c>
      <c r="K1037" t="s">
        <v>11312</v>
      </c>
      <c r="L1037" t="s">
        <v>119</v>
      </c>
      <c r="M1037" t="s">
        <v>2601</v>
      </c>
      <c r="N1037" t="s">
        <v>2872</v>
      </c>
      <c r="O1037" t="s">
        <v>11313</v>
      </c>
      <c r="P1037" t="s">
        <v>11474</v>
      </c>
      <c r="Q1037" t="s">
        <v>11475</v>
      </c>
      <c r="R1037" t="str">
        <f t="shared" si="32"/>
        <v>寒亭</v>
      </c>
      <c r="S1037" t="str">
        <f t="shared" si="33"/>
        <v>0704</v>
      </c>
    </row>
    <row r="1038" spans="1:19">
      <c r="A1038" t="s">
        <v>11476</v>
      </c>
      <c r="B1038" t="s">
        <v>11477</v>
      </c>
      <c r="C1038" t="s">
        <v>46</v>
      </c>
      <c r="D1038" t="s">
        <v>11478</v>
      </c>
      <c r="E1038" t="s">
        <v>8261</v>
      </c>
      <c r="F1038" t="s">
        <v>11479</v>
      </c>
      <c r="G1038" t="s">
        <v>11480</v>
      </c>
      <c r="H1038" t="s">
        <v>11481</v>
      </c>
      <c r="I1038" t="s">
        <v>2503</v>
      </c>
      <c r="J1038" t="s">
        <v>7685</v>
      </c>
      <c r="K1038" t="s">
        <v>7686</v>
      </c>
      <c r="L1038" t="s">
        <v>110</v>
      </c>
      <c r="M1038" t="s">
        <v>7687</v>
      </c>
      <c r="N1038" t="s">
        <v>2859</v>
      </c>
      <c r="O1038" t="s">
        <v>7688</v>
      </c>
      <c r="Q1038" t="s">
        <v>11482</v>
      </c>
      <c r="R1038" t="str">
        <f t="shared" si="32"/>
        <v>高密</v>
      </c>
      <c r="S1038" t="str">
        <f t="shared" si="33"/>
        <v>0704</v>
      </c>
    </row>
    <row r="1039" spans="1:19">
      <c r="A1039" t="s">
        <v>11483</v>
      </c>
      <c r="B1039" t="s">
        <v>11484</v>
      </c>
      <c r="C1039" t="s">
        <v>46</v>
      </c>
      <c r="D1039" t="s">
        <v>11485</v>
      </c>
      <c r="E1039" t="s">
        <v>8261</v>
      </c>
      <c r="F1039" t="s">
        <v>11486</v>
      </c>
      <c r="G1039" t="s">
        <v>11487</v>
      </c>
      <c r="H1039" t="s">
        <v>11488</v>
      </c>
      <c r="I1039" t="s">
        <v>2350</v>
      </c>
      <c r="J1039" t="s">
        <v>3128</v>
      </c>
      <c r="K1039" t="s">
        <v>3129</v>
      </c>
      <c r="L1039" t="s">
        <v>101</v>
      </c>
      <c r="M1039" t="s">
        <v>3130</v>
      </c>
      <c r="N1039" t="s">
        <v>2983</v>
      </c>
      <c r="O1039" t="s">
        <v>3131</v>
      </c>
      <c r="P1039" t="s">
        <v>11489</v>
      </c>
      <c r="Q1039" t="s">
        <v>11490</v>
      </c>
      <c r="R1039" t="str">
        <f t="shared" si="32"/>
        <v>潍城</v>
      </c>
      <c r="S1039" t="str">
        <f t="shared" si="33"/>
        <v>0704</v>
      </c>
    </row>
    <row r="1040" spans="1:19">
      <c r="A1040" t="s">
        <v>261</v>
      </c>
      <c r="B1040" t="s">
        <v>11491</v>
      </c>
      <c r="C1040" t="s">
        <v>46</v>
      </c>
      <c r="D1040" t="s">
        <v>11492</v>
      </c>
      <c r="E1040" t="s">
        <v>8075</v>
      </c>
      <c r="F1040" t="s">
        <v>11493</v>
      </c>
      <c r="G1040" t="s">
        <v>259</v>
      </c>
      <c r="H1040" t="s">
        <v>11494</v>
      </c>
      <c r="I1040" t="s">
        <v>2465</v>
      </c>
      <c r="J1040" t="s">
        <v>6485</v>
      </c>
      <c r="K1040" t="s">
        <v>6486</v>
      </c>
      <c r="L1040" t="s">
        <v>128</v>
      </c>
      <c r="M1040" t="s">
        <v>3653</v>
      </c>
      <c r="O1040" t="s">
        <v>6487</v>
      </c>
      <c r="P1040" t="s">
        <v>11495</v>
      </c>
      <c r="Q1040" t="s">
        <v>11496</v>
      </c>
      <c r="R1040" t="str">
        <f t="shared" si="32"/>
        <v>寿光</v>
      </c>
      <c r="S1040" t="str">
        <f t="shared" si="33"/>
        <v>0704</v>
      </c>
    </row>
    <row r="1041" spans="1:19">
      <c r="A1041" t="s">
        <v>11497</v>
      </c>
      <c r="B1041" t="s">
        <v>11498</v>
      </c>
      <c r="C1041" t="s">
        <v>46</v>
      </c>
      <c r="D1041" t="s">
        <v>11499</v>
      </c>
      <c r="E1041" t="s">
        <v>8261</v>
      </c>
      <c r="F1041" t="s">
        <v>11500</v>
      </c>
      <c r="G1041" t="s">
        <v>11501</v>
      </c>
      <c r="H1041" t="s">
        <v>11502</v>
      </c>
      <c r="I1041" t="s">
        <v>2350</v>
      </c>
      <c r="J1041" t="s">
        <v>3857</v>
      </c>
      <c r="K1041" t="s">
        <v>3858</v>
      </c>
      <c r="L1041" t="s">
        <v>119</v>
      </c>
      <c r="M1041" t="s">
        <v>2601</v>
      </c>
      <c r="N1041" t="s">
        <v>2602</v>
      </c>
      <c r="O1041" t="s">
        <v>3859</v>
      </c>
      <c r="P1041" t="s">
        <v>11503</v>
      </c>
      <c r="Q1041" t="s">
        <v>11504</v>
      </c>
      <c r="R1041" t="str">
        <f t="shared" si="32"/>
        <v>寒亭</v>
      </c>
      <c r="S1041" t="str">
        <f t="shared" si="33"/>
        <v>0704</v>
      </c>
    </row>
    <row r="1042" spans="1:19">
      <c r="A1042" t="s">
        <v>11505</v>
      </c>
      <c r="B1042" t="s">
        <v>11506</v>
      </c>
      <c r="C1042" t="s">
        <v>46</v>
      </c>
      <c r="D1042" t="s">
        <v>11507</v>
      </c>
      <c r="E1042" t="s">
        <v>8241</v>
      </c>
      <c r="F1042" t="s">
        <v>11508</v>
      </c>
      <c r="G1042" t="s">
        <v>11509</v>
      </c>
      <c r="H1042" t="s">
        <v>11510</v>
      </c>
      <c r="I1042" t="s">
        <v>3904</v>
      </c>
      <c r="J1042" t="s">
        <v>7185</v>
      </c>
      <c r="K1042" t="s">
        <v>7186</v>
      </c>
      <c r="L1042" t="s">
        <v>137</v>
      </c>
      <c r="M1042" t="s">
        <v>4959</v>
      </c>
      <c r="N1042" t="s">
        <v>2959</v>
      </c>
      <c r="O1042" t="s">
        <v>7187</v>
      </c>
      <c r="P1042" t="s">
        <v>11511</v>
      </c>
      <c r="Q1042" t="s">
        <v>11512</v>
      </c>
      <c r="R1042" t="str">
        <f t="shared" si="32"/>
        <v>青州</v>
      </c>
      <c r="S1042" t="str">
        <f t="shared" si="33"/>
        <v>0704</v>
      </c>
    </row>
    <row r="1043" spans="1:19">
      <c r="A1043" t="s">
        <v>11513</v>
      </c>
      <c r="B1043" t="s">
        <v>11514</v>
      </c>
      <c r="C1043" t="s">
        <v>46</v>
      </c>
      <c r="D1043" t="s">
        <v>11515</v>
      </c>
      <c r="E1043" t="s">
        <v>8261</v>
      </c>
      <c r="F1043" t="s">
        <v>11516</v>
      </c>
      <c r="G1043" t="s">
        <v>11517</v>
      </c>
      <c r="H1043" t="s">
        <v>11518</v>
      </c>
      <c r="I1043" t="s">
        <v>2350</v>
      </c>
      <c r="J1043" t="s">
        <v>11519</v>
      </c>
      <c r="K1043" t="s">
        <v>11520</v>
      </c>
      <c r="L1043" t="s">
        <v>47</v>
      </c>
      <c r="M1043" t="s">
        <v>2454</v>
      </c>
      <c r="N1043" t="s">
        <v>2421</v>
      </c>
      <c r="O1043" t="s">
        <v>11521</v>
      </c>
      <c r="P1043" t="s">
        <v>11522</v>
      </c>
      <c r="Q1043" t="s">
        <v>11523</v>
      </c>
      <c r="R1043" t="str">
        <f t="shared" si="32"/>
        <v>诸城</v>
      </c>
      <c r="S1043" t="str">
        <f t="shared" si="33"/>
        <v>0704</v>
      </c>
    </row>
    <row r="1044" spans="1:19">
      <c r="A1044" t="s">
        <v>11524</v>
      </c>
      <c r="B1044" t="s">
        <v>11525</v>
      </c>
      <c r="C1044" t="s">
        <v>46</v>
      </c>
      <c r="D1044" t="s">
        <v>11526</v>
      </c>
      <c r="E1044" t="s">
        <v>8261</v>
      </c>
      <c r="F1044" t="s">
        <v>11527</v>
      </c>
      <c r="G1044" t="s">
        <v>11528</v>
      </c>
      <c r="H1044" t="s">
        <v>11529</v>
      </c>
      <c r="I1044" t="s">
        <v>2378</v>
      </c>
      <c r="J1044" t="s">
        <v>5976</v>
      </c>
      <c r="K1044" t="s">
        <v>5977</v>
      </c>
      <c r="L1044" t="s">
        <v>128</v>
      </c>
      <c r="M1044" t="s">
        <v>5602</v>
      </c>
      <c r="N1044" t="s">
        <v>2421</v>
      </c>
      <c r="O1044" t="s">
        <v>5978</v>
      </c>
      <c r="P1044" t="s">
        <v>11530</v>
      </c>
      <c r="R1044" t="str">
        <f t="shared" si="32"/>
        <v>寿光</v>
      </c>
      <c r="S1044" t="str">
        <f t="shared" si="33"/>
        <v>0704</v>
      </c>
    </row>
    <row r="1045" spans="1:19">
      <c r="A1045" t="s">
        <v>11531</v>
      </c>
      <c r="B1045" t="s">
        <v>11532</v>
      </c>
      <c r="C1045" t="s">
        <v>46</v>
      </c>
      <c r="D1045" t="s">
        <v>11533</v>
      </c>
      <c r="E1045" t="s">
        <v>8241</v>
      </c>
      <c r="F1045" t="s">
        <v>11534</v>
      </c>
      <c r="G1045" t="s">
        <v>11535</v>
      </c>
      <c r="H1045" t="s">
        <v>11536</v>
      </c>
      <c r="I1045" t="s">
        <v>2336</v>
      </c>
      <c r="J1045" t="s">
        <v>6988</v>
      </c>
      <c r="K1045" t="s">
        <v>6989</v>
      </c>
      <c r="L1045" t="s">
        <v>76</v>
      </c>
      <c r="M1045" t="s">
        <v>2528</v>
      </c>
      <c r="N1045" t="s">
        <v>2421</v>
      </c>
      <c r="O1045" t="s">
        <v>6990</v>
      </c>
      <c r="P1045" t="s">
        <v>11537</v>
      </c>
      <c r="R1045" t="str">
        <f t="shared" si="32"/>
        <v>奎文</v>
      </c>
      <c r="S1045" t="str">
        <f t="shared" si="33"/>
        <v>0704</v>
      </c>
    </row>
    <row r="1046" spans="1:19">
      <c r="A1046" t="s">
        <v>11538</v>
      </c>
      <c r="B1046" t="s">
        <v>11539</v>
      </c>
      <c r="C1046" t="s">
        <v>46</v>
      </c>
      <c r="D1046" t="s">
        <v>11540</v>
      </c>
      <c r="E1046" t="s">
        <v>8075</v>
      </c>
      <c r="F1046" t="s">
        <v>11541</v>
      </c>
      <c r="G1046" t="s">
        <v>11542</v>
      </c>
      <c r="H1046" t="s">
        <v>11543</v>
      </c>
      <c r="I1046" t="s">
        <v>2350</v>
      </c>
      <c r="J1046" t="s">
        <v>3167</v>
      </c>
      <c r="K1046" t="s">
        <v>3168</v>
      </c>
      <c r="L1046" t="s">
        <v>110</v>
      </c>
      <c r="M1046" t="s">
        <v>3098</v>
      </c>
      <c r="N1046" t="s">
        <v>2354</v>
      </c>
      <c r="O1046" t="s">
        <v>3169</v>
      </c>
      <c r="P1046" t="s">
        <v>11544</v>
      </c>
      <c r="Q1046" t="s">
        <v>11545</v>
      </c>
      <c r="R1046" t="str">
        <f t="shared" si="32"/>
        <v>高密</v>
      </c>
      <c r="S1046" t="str">
        <f t="shared" si="33"/>
        <v>0704</v>
      </c>
    </row>
    <row r="1047" spans="1:19">
      <c r="A1047" t="s">
        <v>11546</v>
      </c>
      <c r="B1047" t="s">
        <v>11547</v>
      </c>
      <c r="C1047" t="s">
        <v>46</v>
      </c>
      <c r="D1047" t="s">
        <v>11548</v>
      </c>
      <c r="E1047" t="s">
        <v>8241</v>
      </c>
      <c r="F1047" t="s">
        <v>11549</v>
      </c>
      <c r="G1047" t="s">
        <v>11550</v>
      </c>
      <c r="H1047" t="s">
        <v>11551</v>
      </c>
      <c r="I1047" t="s">
        <v>2336</v>
      </c>
      <c r="J1047" t="s">
        <v>8710</v>
      </c>
      <c r="K1047" t="s">
        <v>8711</v>
      </c>
      <c r="L1047" t="s">
        <v>47</v>
      </c>
      <c r="M1047" t="s">
        <v>3327</v>
      </c>
      <c r="N1047" t="s">
        <v>2674</v>
      </c>
      <c r="O1047" t="s">
        <v>8712</v>
      </c>
      <c r="P1047" t="s">
        <v>11552</v>
      </c>
      <c r="Q1047" t="s">
        <v>11553</v>
      </c>
      <c r="R1047" t="str">
        <f t="shared" si="32"/>
        <v>诸城</v>
      </c>
      <c r="S1047" t="str">
        <f t="shared" si="33"/>
        <v>0704</v>
      </c>
    </row>
    <row r="1048" spans="1:19">
      <c r="A1048" t="s">
        <v>11554</v>
      </c>
      <c r="B1048" t="s">
        <v>11555</v>
      </c>
      <c r="C1048" t="s">
        <v>46</v>
      </c>
      <c r="D1048" t="s">
        <v>11556</v>
      </c>
      <c r="E1048" t="s">
        <v>8261</v>
      </c>
      <c r="F1048" t="s">
        <v>11557</v>
      </c>
      <c r="G1048" t="s">
        <v>11558</v>
      </c>
      <c r="H1048" t="s">
        <v>11559</v>
      </c>
      <c r="I1048" t="s">
        <v>6637</v>
      </c>
      <c r="J1048" t="s">
        <v>5347</v>
      </c>
      <c r="K1048" t="s">
        <v>5348</v>
      </c>
      <c r="L1048" t="s">
        <v>187</v>
      </c>
      <c r="M1048" t="s">
        <v>3510</v>
      </c>
      <c r="N1048" t="s">
        <v>2859</v>
      </c>
      <c r="O1048" t="s">
        <v>5349</v>
      </c>
      <c r="P1048" t="s">
        <v>11560</v>
      </c>
      <c r="R1048" t="str">
        <f t="shared" si="32"/>
        <v>坊子</v>
      </c>
      <c r="S1048" t="str">
        <f t="shared" si="33"/>
        <v>0704</v>
      </c>
    </row>
    <row r="1049" spans="1:19">
      <c r="A1049" t="s">
        <v>11561</v>
      </c>
      <c r="B1049" t="s">
        <v>11562</v>
      </c>
      <c r="C1049" t="s">
        <v>46</v>
      </c>
      <c r="D1049" t="s">
        <v>11563</v>
      </c>
      <c r="E1049" t="s">
        <v>8075</v>
      </c>
      <c r="F1049" t="s">
        <v>11564</v>
      </c>
      <c r="G1049" t="s">
        <v>11565</v>
      </c>
      <c r="H1049" t="s">
        <v>11566</v>
      </c>
      <c r="I1049" t="s">
        <v>2378</v>
      </c>
      <c r="J1049" t="s">
        <v>8234</v>
      </c>
      <c r="K1049" t="s">
        <v>8235</v>
      </c>
      <c r="L1049" t="s">
        <v>57</v>
      </c>
      <c r="M1049" t="s">
        <v>4029</v>
      </c>
      <c r="N1049" t="s">
        <v>2421</v>
      </c>
      <c r="O1049" t="s">
        <v>8236</v>
      </c>
      <c r="P1049" t="s">
        <v>11567</v>
      </c>
      <c r="Q1049" t="s">
        <v>11568</v>
      </c>
      <c r="R1049" t="str">
        <f t="shared" si="32"/>
        <v>安丘</v>
      </c>
      <c r="S1049" t="str">
        <f t="shared" si="33"/>
        <v>0704</v>
      </c>
    </row>
    <row r="1050" spans="1:19">
      <c r="A1050" t="s">
        <v>11569</v>
      </c>
      <c r="B1050" t="s">
        <v>11570</v>
      </c>
      <c r="C1050" t="s">
        <v>46</v>
      </c>
      <c r="D1050" t="s">
        <v>11571</v>
      </c>
      <c r="E1050" t="s">
        <v>8261</v>
      </c>
      <c r="F1050" t="s">
        <v>11572</v>
      </c>
      <c r="G1050" t="s">
        <v>11573</v>
      </c>
      <c r="H1050" t="s">
        <v>11574</v>
      </c>
      <c r="I1050" t="s">
        <v>2378</v>
      </c>
      <c r="J1050" t="s">
        <v>5040</v>
      </c>
      <c r="K1050" t="s">
        <v>5041</v>
      </c>
      <c r="L1050" t="s">
        <v>146</v>
      </c>
      <c r="M1050" t="s">
        <v>2420</v>
      </c>
      <c r="O1050" t="s">
        <v>5042</v>
      </c>
      <c r="P1050" t="s">
        <v>11575</v>
      </c>
      <c r="Q1050" t="s">
        <v>11576</v>
      </c>
      <c r="R1050" t="str">
        <f t="shared" si="32"/>
        <v>临朐</v>
      </c>
      <c r="S1050" t="str">
        <f t="shared" si="33"/>
        <v>0704</v>
      </c>
    </row>
    <row r="1051" spans="1:19">
      <c r="A1051" t="s">
        <v>11577</v>
      </c>
      <c r="B1051" t="s">
        <v>11578</v>
      </c>
      <c r="C1051" t="s">
        <v>46</v>
      </c>
      <c r="D1051" t="s">
        <v>11579</v>
      </c>
      <c r="E1051" t="s">
        <v>8261</v>
      </c>
      <c r="F1051" t="s">
        <v>11580</v>
      </c>
      <c r="G1051" t="s">
        <v>11581</v>
      </c>
      <c r="H1051" t="s">
        <v>11582</v>
      </c>
      <c r="I1051" t="s">
        <v>3376</v>
      </c>
      <c r="J1051" t="s">
        <v>2351</v>
      </c>
      <c r="K1051" t="s">
        <v>2352</v>
      </c>
      <c r="L1051" t="s">
        <v>57</v>
      </c>
      <c r="M1051" t="s">
        <v>2353</v>
      </c>
      <c r="O1051" t="s">
        <v>2355</v>
      </c>
      <c r="P1051" t="s">
        <v>11583</v>
      </c>
      <c r="Q1051" t="s">
        <v>11584</v>
      </c>
      <c r="R1051" t="str">
        <f t="shared" si="32"/>
        <v>安丘</v>
      </c>
      <c r="S1051" t="str">
        <f t="shared" si="33"/>
        <v>0704</v>
      </c>
    </row>
    <row r="1052" spans="1:19">
      <c r="A1052" t="s">
        <v>11585</v>
      </c>
      <c r="B1052" t="s">
        <v>11586</v>
      </c>
      <c r="C1052" t="s">
        <v>46</v>
      </c>
      <c r="D1052" t="s">
        <v>11587</v>
      </c>
      <c r="E1052" t="s">
        <v>11588</v>
      </c>
      <c r="F1052" t="s">
        <v>11589</v>
      </c>
      <c r="G1052" t="s">
        <v>11590</v>
      </c>
      <c r="H1052" t="s">
        <v>11582</v>
      </c>
      <c r="I1052" t="s">
        <v>2350</v>
      </c>
      <c r="J1052" t="s">
        <v>3200</v>
      </c>
      <c r="K1052" t="s">
        <v>3201</v>
      </c>
      <c r="L1052" t="s">
        <v>76</v>
      </c>
      <c r="M1052" t="s">
        <v>2528</v>
      </c>
      <c r="N1052" t="s">
        <v>2421</v>
      </c>
      <c r="O1052" t="s">
        <v>3202</v>
      </c>
      <c r="P1052" t="s">
        <v>11591</v>
      </c>
      <c r="R1052" t="str">
        <f t="shared" si="32"/>
        <v>奎文</v>
      </c>
      <c r="S1052" t="str">
        <f t="shared" si="33"/>
        <v>0704</v>
      </c>
    </row>
    <row r="1053" spans="1:19">
      <c r="A1053" t="s">
        <v>11592</v>
      </c>
      <c r="B1053" t="s">
        <v>11593</v>
      </c>
      <c r="C1053" t="s">
        <v>46</v>
      </c>
      <c r="D1053" t="s">
        <v>11594</v>
      </c>
      <c r="E1053" t="s">
        <v>11595</v>
      </c>
      <c r="F1053" t="s">
        <v>11596</v>
      </c>
      <c r="G1053" t="s">
        <v>11597</v>
      </c>
      <c r="H1053" t="s">
        <v>11598</v>
      </c>
      <c r="I1053" t="s">
        <v>2336</v>
      </c>
      <c r="J1053" t="s">
        <v>5173</v>
      </c>
      <c r="K1053" t="s">
        <v>5174</v>
      </c>
      <c r="L1053" t="s">
        <v>137</v>
      </c>
      <c r="M1053" t="s">
        <v>5175</v>
      </c>
      <c r="N1053" t="s">
        <v>2354</v>
      </c>
      <c r="O1053" t="s">
        <v>5176</v>
      </c>
      <c r="P1053" t="s">
        <v>11599</v>
      </c>
      <c r="R1053" t="str">
        <f t="shared" si="32"/>
        <v>青州</v>
      </c>
      <c r="S1053" t="str">
        <f t="shared" si="33"/>
        <v>0704</v>
      </c>
    </row>
    <row r="1054" spans="1:19">
      <c r="A1054" t="s">
        <v>11600</v>
      </c>
      <c r="B1054" t="s">
        <v>11601</v>
      </c>
      <c r="C1054" t="s">
        <v>46</v>
      </c>
      <c r="D1054" t="s">
        <v>11602</v>
      </c>
      <c r="E1054" t="s">
        <v>11603</v>
      </c>
      <c r="F1054" t="s">
        <v>11604</v>
      </c>
      <c r="G1054" t="s">
        <v>11605</v>
      </c>
      <c r="H1054" t="s">
        <v>11606</v>
      </c>
      <c r="I1054" t="s">
        <v>2378</v>
      </c>
      <c r="J1054" t="s">
        <v>4635</v>
      </c>
      <c r="K1054" t="s">
        <v>4636</v>
      </c>
      <c r="L1054" t="s">
        <v>137</v>
      </c>
      <c r="M1054" t="s">
        <v>3729</v>
      </c>
      <c r="O1054" t="s">
        <v>4637</v>
      </c>
      <c r="P1054" t="s">
        <v>11607</v>
      </c>
      <c r="Q1054" t="s">
        <v>11608</v>
      </c>
      <c r="R1054" t="str">
        <f t="shared" si="32"/>
        <v>青州</v>
      </c>
      <c r="S1054" t="str">
        <f t="shared" si="33"/>
        <v>0704</v>
      </c>
    </row>
    <row r="1055" spans="1:19">
      <c r="A1055" t="s">
        <v>11609</v>
      </c>
      <c r="B1055" t="s">
        <v>11610</v>
      </c>
      <c r="C1055" t="s">
        <v>46</v>
      </c>
      <c r="D1055" t="s">
        <v>11611</v>
      </c>
      <c r="E1055" t="s">
        <v>8261</v>
      </c>
      <c r="F1055" t="s">
        <v>11612</v>
      </c>
      <c r="G1055" t="s">
        <v>11613</v>
      </c>
      <c r="H1055" t="s">
        <v>11614</v>
      </c>
      <c r="I1055" t="s">
        <v>2378</v>
      </c>
      <c r="J1055" t="s">
        <v>4987</v>
      </c>
      <c r="K1055" t="s">
        <v>4988</v>
      </c>
      <c r="L1055" t="s">
        <v>57</v>
      </c>
      <c r="M1055" t="s">
        <v>2838</v>
      </c>
      <c r="N1055" t="s">
        <v>2480</v>
      </c>
      <c r="O1055" t="s">
        <v>4989</v>
      </c>
      <c r="P1055" t="s">
        <v>11615</v>
      </c>
      <c r="R1055" t="str">
        <f t="shared" si="32"/>
        <v>安丘</v>
      </c>
      <c r="S1055" t="str">
        <f t="shared" si="33"/>
        <v>0704</v>
      </c>
    </row>
    <row r="1056" spans="1:19">
      <c r="A1056" t="s">
        <v>11616</v>
      </c>
      <c r="B1056" t="s">
        <v>11617</v>
      </c>
      <c r="C1056" t="s">
        <v>46</v>
      </c>
      <c r="D1056" t="s">
        <v>11618</v>
      </c>
      <c r="E1056" t="s">
        <v>8241</v>
      </c>
      <c r="F1056" t="s">
        <v>11619</v>
      </c>
      <c r="G1056" t="s">
        <v>11620</v>
      </c>
      <c r="H1056" t="s">
        <v>11621</v>
      </c>
      <c r="I1056" t="s">
        <v>2336</v>
      </c>
      <c r="J1056" t="s">
        <v>6863</v>
      </c>
      <c r="K1056" t="s">
        <v>6864</v>
      </c>
      <c r="L1056" t="s">
        <v>128</v>
      </c>
      <c r="M1056" t="s">
        <v>3952</v>
      </c>
      <c r="N1056" t="s">
        <v>2564</v>
      </c>
      <c r="O1056" t="s">
        <v>6865</v>
      </c>
      <c r="P1056" t="s">
        <v>11622</v>
      </c>
      <c r="R1056" t="str">
        <f t="shared" si="32"/>
        <v>寿光</v>
      </c>
      <c r="S1056" t="str">
        <f t="shared" si="33"/>
        <v>0704</v>
      </c>
    </row>
    <row r="1057" spans="1:19">
      <c r="A1057" t="s">
        <v>11623</v>
      </c>
      <c r="B1057" t="s">
        <v>11575</v>
      </c>
      <c r="C1057" t="s">
        <v>46</v>
      </c>
      <c r="D1057" t="s">
        <v>11624</v>
      </c>
      <c r="E1057" t="s">
        <v>8241</v>
      </c>
      <c r="F1057" t="s">
        <v>11625</v>
      </c>
      <c r="G1057" t="s">
        <v>11626</v>
      </c>
      <c r="H1057" t="s">
        <v>11529</v>
      </c>
      <c r="I1057" t="s">
        <v>2336</v>
      </c>
      <c r="J1057" t="s">
        <v>8079</v>
      </c>
      <c r="K1057" t="s">
        <v>8080</v>
      </c>
      <c r="L1057" t="s">
        <v>676</v>
      </c>
      <c r="M1057" t="s">
        <v>2815</v>
      </c>
      <c r="N1057" t="s">
        <v>3252</v>
      </c>
      <c r="O1057" t="s">
        <v>8081</v>
      </c>
      <c r="P1057" t="s">
        <v>11627</v>
      </c>
      <c r="Q1057" t="s">
        <v>11628</v>
      </c>
      <c r="R1057" t="str">
        <f t="shared" si="32"/>
        <v>昌乐</v>
      </c>
      <c r="S1057" t="str">
        <f t="shared" si="33"/>
        <v>0704</v>
      </c>
    </row>
    <row r="1058" spans="1:19">
      <c r="A1058" t="s">
        <v>11629</v>
      </c>
      <c r="B1058" t="s">
        <v>11630</v>
      </c>
      <c r="C1058" t="s">
        <v>46</v>
      </c>
      <c r="D1058" t="s">
        <v>11631</v>
      </c>
      <c r="E1058" t="s">
        <v>8075</v>
      </c>
      <c r="F1058" t="s">
        <v>11632</v>
      </c>
      <c r="G1058" t="s">
        <v>11633</v>
      </c>
      <c r="H1058" t="s">
        <v>11634</v>
      </c>
      <c r="I1058" t="s">
        <v>2378</v>
      </c>
      <c r="J1058" t="s">
        <v>7015</v>
      </c>
      <c r="K1058" t="s">
        <v>7016</v>
      </c>
      <c r="L1058" t="s">
        <v>67</v>
      </c>
      <c r="M1058" t="s">
        <v>3366</v>
      </c>
      <c r="O1058" t="s">
        <v>7017</v>
      </c>
      <c r="P1058" t="s">
        <v>11635</v>
      </c>
      <c r="R1058" t="str">
        <f t="shared" si="32"/>
        <v>昌邑</v>
      </c>
      <c r="S1058" t="str">
        <f t="shared" si="33"/>
        <v>0704</v>
      </c>
    </row>
    <row r="1059" spans="1:19">
      <c r="A1059" t="s">
        <v>11636</v>
      </c>
      <c r="B1059" t="s">
        <v>11637</v>
      </c>
      <c r="C1059" t="s">
        <v>46</v>
      </c>
      <c r="D1059" t="s">
        <v>11638</v>
      </c>
      <c r="E1059" t="s">
        <v>8261</v>
      </c>
      <c r="F1059" t="s">
        <v>11639</v>
      </c>
      <c r="G1059" t="s">
        <v>11640</v>
      </c>
      <c r="H1059" t="s">
        <v>11641</v>
      </c>
      <c r="I1059" t="s">
        <v>2350</v>
      </c>
      <c r="J1059" t="s">
        <v>7408</v>
      </c>
      <c r="K1059" t="s">
        <v>7409</v>
      </c>
      <c r="L1059" t="s">
        <v>146</v>
      </c>
      <c r="M1059" t="s">
        <v>5188</v>
      </c>
      <c r="O1059" t="s">
        <v>7410</v>
      </c>
      <c r="P1059" t="s">
        <v>11642</v>
      </c>
      <c r="R1059" t="str">
        <f t="shared" si="32"/>
        <v>临朐</v>
      </c>
      <c r="S1059" t="str">
        <f t="shared" si="33"/>
        <v>0704</v>
      </c>
    </row>
    <row r="1060" spans="1:19">
      <c r="A1060" t="s">
        <v>11643</v>
      </c>
      <c r="B1060" t="s">
        <v>11644</v>
      </c>
      <c r="C1060" t="s">
        <v>46</v>
      </c>
      <c r="D1060" t="s">
        <v>11645</v>
      </c>
      <c r="E1060" t="s">
        <v>8075</v>
      </c>
      <c r="F1060" t="s">
        <v>11646</v>
      </c>
      <c r="G1060" t="s">
        <v>11647</v>
      </c>
      <c r="H1060" t="s">
        <v>11648</v>
      </c>
      <c r="I1060" t="s">
        <v>3336</v>
      </c>
      <c r="J1060" t="s">
        <v>9656</v>
      </c>
      <c r="K1060" t="s">
        <v>9657</v>
      </c>
      <c r="L1060" t="s">
        <v>119</v>
      </c>
      <c r="M1060" t="s">
        <v>2601</v>
      </c>
      <c r="N1060" t="s">
        <v>2687</v>
      </c>
      <c r="O1060" t="s">
        <v>9658</v>
      </c>
      <c r="P1060" t="s">
        <v>11649</v>
      </c>
      <c r="Q1060" t="s">
        <v>11650</v>
      </c>
      <c r="R1060" t="str">
        <f t="shared" si="32"/>
        <v>寒亭</v>
      </c>
      <c r="S1060" t="str">
        <f t="shared" si="33"/>
        <v>0704</v>
      </c>
    </row>
    <row r="1061" spans="1:19">
      <c r="A1061" t="s">
        <v>11651</v>
      </c>
      <c r="B1061" t="s">
        <v>11652</v>
      </c>
      <c r="C1061" t="s">
        <v>46</v>
      </c>
      <c r="D1061" t="s">
        <v>11653</v>
      </c>
      <c r="E1061" t="s">
        <v>8261</v>
      </c>
      <c r="F1061" t="s">
        <v>11654</v>
      </c>
      <c r="G1061" t="s">
        <v>11655</v>
      </c>
      <c r="H1061" t="s">
        <v>11656</v>
      </c>
      <c r="I1061" t="s">
        <v>2350</v>
      </c>
      <c r="J1061" t="s">
        <v>11657</v>
      </c>
      <c r="K1061" t="s">
        <v>11658</v>
      </c>
      <c r="L1061" t="s">
        <v>676</v>
      </c>
      <c r="M1061" t="s">
        <v>3471</v>
      </c>
      <c r="N1061" t="s">
        <v>2983</v>
      </c>
      <c r="O1061" t="s">
        <v>11659</v>
      </c>
      <c r="P1061" t="s">
        <v>11660</v>
      </c>
      <c r="Q1061" t="s">
        <v>11661</v>
      </c>
      <c r="R1061" t="str">
        <f t="shared" si="32"/>
        <v>昌乐</v>
      </c>
      <c r="S1061" t="str">
        <f t="shared" si="33"/>
        <v>0704</v>
      </c>
    </row>
    <row r="1062" spans="1:19">
      <c r="A1062" t="s">
        <v>11662</v>
      </c>
      <c r="B1062" t="s">
        <v>11663</v>
      </c>
      <c r="C1062" t="s">
        <v>46</v>
      </c>
      <c r="D1062" t="s">
        <v>11664</v>
      </c>
      <c r="E1062" t="s">
        <v>8075</v>
      </c>
      <c r="F1062" t="s">
        <v>11665</v>
      </c>
      <c r="G1062" t="s">
        <v>11666</v>
      </c>
      <c r="H1062" t="s">
        <v>11667</v>
      </c>
      <c r="I1062" t="s">
        <v>2350</v>
      </c>
      <c r="J1062" t="s">
        <v>4987</v>
      </c>
      <c r="K1062" t="s">
        <v>4988</v>
      </c>
      <c r="L1062" t="s">
        <v>57</v>
      </c>
      <c r="M1062" t="s">
        <v>2838</v>
      </c>
      <c r="O1062" t="s">
        <v>4989</v>
      </c>
      <c r="P1062" t="s">
        <v>11668</v>
      </c>
      <c r="Q1062" t="s">
        <v>11669</v>
      </c>
      <c r="R1062" t="str">
        <f t="shared" si="32"/>
        <v>安丘</v>
      </c>
      <c r="S1062" t="str">
        <f t="shared" si="33"/>
        <v>0704</v>
      </c>
    </row>
    <row r="1063" spans="1:19">
      <c r="A1063" t="s">
        <v>11670</v>
      </c>
      <c r="B1063" t="s">
        <v>11671</v>
      </c>
      <c r="C1063" t="s">
        <v>46</v>
      </c>
      <c r="D1063" t="s">
        <v>11672</v>
      </c>
      <c r="E1063" t="s">
        <v>8261</v>
      </c>
      <c r="F1063" t="s">
        <v>11673</v>
      </c>
      <c r="G1063" t="s">
        <v>11674</v>
      </c>
      <c r="H1063" t="s">
        <v>11675</v>
      </c>
      <c r="I1063" t="s">
        <v>2364</v>
      </c>
      <c r="J1063" t="s">
        <v>2526</v>
      </c>
      <c r="K1063" t="s">
        <v>2527</v>
      </c>
      <c r="L1063" t="s">
        <v>76</v>
      </c>
      <c r="M1063" t="s">
        <v>2528</v>
      </c>
      <c r="N1063" t="s">
        <v>2529</v>
      </c>
      <c r="O1063" t="s">
        <v>2530</v>
      </c>
      <c r="P1063" t="s">
        <v>11676</v>
      </c>
      <c r="Q1063" t="s">
        <v>11677</v>
      </c>
      <c r="R1063" t="str">
        <f t="shared" si="32"/>
        <v>奎文</v>
      </c>
      <c r="S1063" t="str">
        <f t="shared" si="33"/>
        <v>0704</v>
      </c>
    </row>
    <row r="1064" spans="1:19">
      <c r="A1064" t="s">
        <v>11678</v>
      </c>
      <c r="B1064" t="s">
        <v>11679</v>
      </c>
      <c r="C1064" t="s">
        <v>46</v>
      </c>
      <c r="D1064" t="s">
        <v>11680</v>
      </c>
      <c r="E1064" t="s">
        <v>8241</v>
      </c>
      <c r="F1064" t="s">
        <v>11681</v>
      </c>
      <c r="G1064" t="s">
        <v>11682</v>
      </c>
      <c r="H1064" t="s">
        <v>11683</v>
      </c>
      <c r="I1064" t="s">
        <v>2336</v>
      </c>
      <c r="J1064" t="s">
        <v>8079</v>
      </c>
      <c r="K1064" t="s">
        <v>8080</v>
      </c>
      <c r="L1064" t="s">
        <v>676</v>
      </c>
      <c r="M1064" t="s">
        <v>2815</v>
      </c>
      <c r="N1064" t="s">
        <v>3252</v>
      </c>
      <c r="O1064" t="s">
        <v>8081</v>
      </c>
      <c r="P1064" t="s">
        <v>11684</v>
      </c>
      <c r="Q1064" t="s">
        <v>11685</v>
      </c>
      <c r="R1064" t="str">
        <f t="shared" si="32"/>
        <v>昌乐</v>
      </c>
      <c r="S1064" t="str">
        <f t="shared" si="33"/>
        <v>0704</v>
      </c>
    </row>
    <row r="1065" spans="1:19">
      <c r="A1065" t="s">
        <v>11686</v>
      </c>
      <c r="B1065" t="s">
        <v>11687</v>
      </c>
      <c r="C1065" t="s">
        <v>46</v>
      </c>
      <c r="D1065" t="s">
        <v>11688</v>
      </c>
      <c r="E1065" t="s">
        <v>8261</v>
      </c>
      <c r="F1065" t="s">
        <v>11689</v>
      </c>
      <c r="G1065" t="s">
        <v>11690</v>
      </c>
      <c r="H1065" t="s">
        <v>11537</v>
      </c>
      <c r="I1065" t="s">
        <v>2364</v>
      </c>
      <c r="J1065" t="s">
        <v>11691</v>
      </c>
      <c r="K1065" t="s">
        <v>11692</v>
      </c>
      <c r="L1065" t="s">
        <v>146</v>
      </c>
      <c r="M1065" t="s">
        <v>2420</v>
      </c>
      <c r="N1065" t="s">
        <v>2674</v>
      </c>
      <c r="O1065" t="s">
        <v>11693</v>
      </c>
      <c r="P1065" t="s">
        <v>11694</v>
      </c>
      <c r="R1065" t="str">
        <f t="shared" si="32"/>
        <v>临朐</v>
      </c>
      <c r="S1065" t="str">
        <f t="shared" si="33"/>
        <v>0704</v>
      </c>
    </row>
    <row r="1066" spans="1:19">
      <c r="A1066" t="s">
        <v>11695</v>
      </c>
      <c r="B1066" t="s">
        <v>11696</v>
      </c>
      <c r="C1066" t="s">
        <v>46</v>
      </c>
      <c r="D1066" t="s">
        <v>11697</v>
      </c>
      <c r="E1066" t="s">
        <v>8075</v>
      </c>
      <c r="F1066" t="s">
        <v>11698</v>
      </c>
      <c r="G1066" t="s">
        <v>11699</v>
      </c>
      <c r="H1066" t="s">
        <v>11700</v>
      </c>
      <c r="I1066" t="s">
        <v>3856</v>
      </c>
      <c r="J1066" t="s">
        <v>4231</v>
      </c>
      <c r="K1066" t="s">
        <v>4232</v>
      </c>
      <c r="L1066" t="s">
        <v>76</v>
      </c>
      <c r="M1066" t="s">
        <v>2827</v>
      </c>
      <c r="N1066" t="s">
        <v>2340</v>
      </c>
      <c r="O1066" t="s">
        <v>4234</v>
      </c>
      <c r="P1066" t="s">
        <v>11701</v>
      </c>
      <c r="Q1066" t="s">
        <v>11702</v>
      </c>
      <c r="R1066" t="str">
        <f t="shared" si="32"/>
        <v>奎文</v>
      </c>
      <c r="S1066" t="str">
        <f t="shared" si="33"/>
        <v>0704</v>
      </c>
    </row>
    <row r="1067" spans="1:19">
      <c r="A1067" t="s">
        <v>11703</v>
      </c>
      <c r="B1067" t="s">
        <v>11704</v>
      </c>
      <c r="C1067" t="s">
        <v>46</v>
      </c>
      <c r="D1067" t="s">
        <v>11705</v>
      </c>
      <c r="E1067" t="s">
        <v>8403</v>
      </c>
      <c r="F1067" t="s">
        <v>11706</v>
      </c>
      <c r="G1067" t="s">
        <v>11707</v>
      </c>
      <c r="H1067" t="s">
        <v>11708</v>
      </c>
      <c r="I1067" t="s">
        <v>2392</v>
      </c>
      <c r="J1067" t="s">
        <v>5156</v>
      </c>
      <c r="K1067" t="s">
        <v>5157</v>
      </c>
      <c r="L1067" t="s">
        <v>67</v>
      </c>
      <c r="M1067" t="s">
        <v>3706</v>
      </c>
      <c r="N1067" t="s">
        <v>2529</v>
      </c>
      <c r="O1067" t="s">
        <v>5158</v>
      </c>
      <c r="P1067" t="s">
        <v>11709</v>
      </c>
      <c r="R1067" t="str">
        <f t="shared" si="32"/>
        <v>昌邑</v>
      </c>
      <c r="S1067" t="str">
        <f t="shared" si="33"/>
        <v>0704</v>
      </c>
    </row>
    <row r="1068" spans="1:19">
      <c r="A1068" t="s">
        <v>11710</v>
      </c>
      <c r="B1068" t="s">
        <v>11711</v>
      </c>
      <c r="C1068" t="s">
        <v>46</v>
      </c>
      <c r="D1068" t="s">
        <v>11712</v>
      </c>
      <c r="E1068" t="s">
        <v>8403</v>
      </c>
      <c r="F1068" t="s">
        <v>11713</v>
      </c>
      <c r="G1068" t="s">
        <v>11714</v>
      </c>
      <c r="H1068" t="s">
        <v>11715</v>
      </c>
      <c r="I1068" t="s">
        <v>2350</v>
      </c>
      <c r="J1068" t="s">
        <v>3771</v>
      </c>
      <c r="K1068" t="s">
        <v>3772</v>
      </c>
      <c r="L1068" t="s">
        <v>187</v>
      </c>
      <c r="M1068" t="s">
        <v>3773</v>
      </c>
      <c r="N1068" t="s">
        <v>2564</v>
      </c>
      <c r="O1068" t="s">
        <v>3775</v>
      </c>
      <c r="P1068" t="s">
        <v>11716</v>
      </c>
      <c r="R1068" t="str">
        <f t="shared" si="32"/>
        <v>坊子</v>
      </c>
      <c r="S1068" t="str">
        <f t="shared" si="33"/>
        <v>0704</v>
      </c>
    </row>
    <row r="1069" spans="1:19">
      <c r="A1069" t="s">
        <v>11717</v>
      </c>
      <c r="B1069" t="s">
        <v>11718</v>
      </c>
      <c r="C1069" t="s">
        <v>46</v>
      </c>
      <c r="D1069" t="s">
        <v>11719</v>
      </c>
      <c r="E1069" t="s">
        <v>11720</v>
      </c>
      <c r="F1069" t="s">
        <v>11721</v>
      </c>
      <c r="G1069" t="s">
        <v>11722</v>
      </c>
      <c r="H1069" t="s">
        <v>11723</v>
      </c>
      <c r="I1069" t="s">
        <v>2336</v>
      </c>
      <c r="J1069" t="s">
        <v>7685</v>
      </c>
      <c r="K1069" t="s">
        <v>7686</v>
      </c>
      <c r="L1069" t="s">
        <v>110</v>
      </c>
      <c r="M1069" t="s">
        <v>7687</v>
      </c>
      <c r="N1069" t="s">
        <v>2421</v>
      </c>
      <c r="O1069" t="s">
        <v>7688</v>
      </c>
      <c r="P1069" t="s">
        <v>11724</v>
      </c>
      <c r="R1069" t="str">
        <f t="shared" si="32"/>
        <v>高密</v>
      </c>
      <c r="S1069" t="str">
        <f t="shared" si="33"/>
        <v>0704</v>
      </c>
    </row>
    <row r="1070" spans="1:19">
      <c r="A1070" t="s">
        <v>11725</v>
      </c>
      <c r="B1070" t="s">
        <v>11726</v>
      </c>
      <c r="C1070" t="s">
        <v>46</v>
      </c>
      <c r="D1070" t="s">
        <v>11727</v>
      </c>
      <c r="E1070" t="s">
        <v>8403</v>
      </c>
      <c r="F1070" t="s">
        <v>11728</v>
      </c>
      <c r="G1070" t="s">
        <v>11729</v>
      </c>
      <c r="H1070" t="s">
        <v>11730</v>
      </c>
      <c r="I1070" t="s">
        <v>2645</v>
      </c>
      <c r="J1070" t="s">
        <v>3395</v>
      </c>
      <c r="K1070" t="s">
        <v>3396</v>
      </c>
      <c r="L1070" t="s">
        <v>187</v>
      </c>
      <c r="M1070" t="s">
        <v>2468</v>
      </c>
      <c r="N1070" t="s">
        <v>2421</v>
      </c>
      <c r="O1070" t="s">
        <v>3397</v>
      </c>
      <c r="P1070" t="s">
        <v>11731</v>
      </c>
      <c r="R1070" t="str">
        <f t="shared" si="32"/>
        <v>坊子</v>
      </c>
      <c r="S1070" t="str">
        <f t="shared" si="33"/>
        <v>0704</v>
      </c>
    </row>
    <row r="1071" spans="1:19">
      <c r="A1071" t="s">
        <v>11732</v>
      </c>
      <c r="B1071" t="s">
        <v>11733</v>
      </c>
      <c r="C1071" t="s">
        <v>46</v>
      </c>
      <c r="D1071" t="s">
        <v>11734</v>
      </c>
      <c r="E1071" t="s">
        <v>8261</v>
      </c>
      <c r="F1071" t="s">
        <v>11735</v>
      </c>
      <c r="G1071" t="s">
        <v>11736</v>
      </c>
      <c r="H1071" t="s">
        <v>11737</v>
      </c>
      <c r="I1071" t="s">
        <v>5112</v>
      </c>
      <c r="J1071" t="s">
        <v>8380</v>
      </c>
      <c r="K1071" t="s">
        <v>8381</v>
      </c>
      <c r="L1071" t="s">
        <v>187</v>
      </c>
      <c r="M1071" t="s">
        <v>8014</v>
      </c>
      <c r="N1071" t="s">
        <v>2721</v>
      </c>
      <c r="O1071" t="s">
        <v>8382</v>
      </c>
      <c r="P1071" t="s">
        <v>11738</v>
      </c>
      <c r="Q1071" t="s">
        <v>11739</v>
      </c>
      <c r="R1071" t="str">
        <f t="shared" si="32"/>
        <v>坊子</v>
      </c>
      <c r="S1071" t="str">
        <f t="shared" si="33"/>
        <v>0704</v>
      </c>
    </row>
    <row r="1072" spans="1:19">
      <c r="A1072" t="s">
        <v>11740</v>
      </c>
      <c r="B1072" t="s">
        <v>11741</v>
      </c>
      <c r="C1072" t="s">
        <v>46</v>
      </c>
      <c r="D1072" t="s">
        <v>11742</v>
      </c>
      <c r="E1072" t="s">
        <v>8241</v>
      </c>
      <c r="F1072" t="s">
        <v>11743</v>
      </c>
      <c r="G1072" t="s">
        <v>11744</v>
      </c>
      <c r="H1072" t="s">
        <v>11745</v>
      </c>
      <c r="I1072" t="s">
        <v>2336</v>
      </c>
      <c r="J1072" t="s">
        <v>11746</v>
      </c>
      <c r="K1072" t="s">
        <v>11747</v>
      </c>
      <c r="L1072" t="s">
        <v>47</v>
      </c>
      <c r="M1072" t="s">
        <v>4154</v>
      </c>
      <c r="N1072" t="s">
        <v>2859</v>
      </c>
      <c r="O1072" t="s">
        <v>11748</v>
      </c>
      <c r="P1072" t="s">
        <v>11749</v>
      </c>
      <c r="Q1072" t="s">
        <v>11750</v>
      </c>
      <c r="R1072" t="str">
        <f t="shared" si="32"/>
        <v>诸城</v>
      </c>
      <c r="S1072" t="str">
        <f t="shared" si="33"/>
        <v>0704</v>
      </c>
    </row>
    <row r="1073" spans="1:19">
      <c r="A1073" t="s">
        <v>11751</v>
      </c>
      <c r="B1073" t="s">
        <v>11668</v>
      </c>
      <c r="C1073" t="s">
        <v>46</v>
      </c>
      <c r="D1073" t="s">
        <v>11752</v>
      </c>
      <c r="E1073" t="s">
        <v>8075</v>
      </c>
      <c r="F1073" t="s">
        <v>11753</v>
      </c>
      <c r="G1073" t="s">
        <v>11754</v>
      </c>
      <c r="H1073" t="s">
        <v>11755</v>
      </c>
      <c r="I1073" t="s">
        <v>2350</v>
      </c>
      <c r="J1073" t="s">
        <v>8254</v>
      </c>
      <c r="K1073" t="s">
        <v>8255</v>
      </c>
      <c r="L1073" t="s">
        <v>110</v>
      </c>
      <c r="M1073" t="s">
        <v>3098</v>
      </c>
      <c r="N1073" t="s">
        <v>2859</v>
      </c>
      <c r="O1073" t="s">
        <v>8256</v>
      </c>
      <c r="P1073" t="s">
        <v>11756</v>
      </c>
      <c r="R1073" t="str">
        <f t="shared" si="32"/>
        <v>高密</v>
      </c>
      <c r="S1073" t="str">
        <f t="shared" si="33"/>
        <v>0704</v>
      </c>
    </row>
    <row r="1074" spans="1:19">
      <c r="A1074" t="s">
        <v>11757</v>
      </c>
      <c r="B1074" t="s">
        <v>11758</v>
      </c>
      <c r="C1074" t="s">
        <v>46</v>
      </c>
      <c r="D1074" t="s">
        <v>11759</v>
      </c>
      <c r="E1074" t="s">
        <v>8075</v>
      </c>
      <c r="F1074" t="s">
        <v>11760</v>
      </c>
      <c r="G1074" t="s">
        <v>11761</v>
      </c>
      <c r="H1074" t="s">
        <v>11762</v>
      </c>
      <c r="I1074" t="s">
        <v>2465</v>
      </c>
      <c r="J1074" t="s">
        <v>4069</v>
      </c>
      <c r="K1074" t="s">
        <v>4070</v>
      </c>
      <c r="L1074" t="s">
        <v>119</v>
      </c>
      <c r="M1074" t="s">
        <v>4071</v>
      </c>
      <c r="N1074" t="s">
        <v>2340</v>
      </c>
      <c r="O1074" t="s">
        <v>4072</v>
      </c>
      <c r="P1074" t="s">
        <v>11763</v>
      </c>
      <c r="Q1074" t="s">
        <v>11764</v>
      </c>
      <c r="R1074" t="str">
        <f t="shared" si="32"/>
        <v>寒亭</v>
      </c>
      <c r="S1074" t="str">
        <f t="shared" si="33"/>
        <v>0704</v>
      </c>
    </row>
    <row r="1075" spans="1:19">
      <c r="A1075" t="s">
        <v>11765</v>
      </c>
      <c r="B1075" t="s">
        <v>11766</v>
      </c>
      <c r="C1075" t="s">
        <v>46</v>
      </c>
      <c r="D1075" t="s">
        <v>11767</v>
      </c>
      <c r="E1075" t="s">
        <v>8241</v>
      </c>
      <c r="F1075" t="s">
        <v>11768</v>
      </c>
      <c r="G1075" t="s">
        <v>11769</v>
      </c>
      <c r="H1075" t="s">
        <v>11770</v>
      </c>
      <c r="I1075" t="s">
        <v>2336</v>
      </c>
      <c r="J1075" t="s">
        <v>8787</v>
      </c>
      <c r="K1075" t="s">
        <v>8788</v>
      </c>
      <c r="L1075" t="s">
        <v>128</v>
      </c>
      <c r="M1075" t="s">
        <v>2720</v>
      </c>
      <c r="O1075" t="s">
        <v>8789</v>
      </c>
      <c r="P1075" t="s">
        <v>11452</v>
      </c>
      <c r="Q1075" t="s">
        <v>11771</v>
      </c>
      <c r="R1075" t="str">
        <f t="shared" si="32"/>
        <v>寿光</v>
      </c>
      <c r="S1075" t="str">
        <f t="shared" si="33"/>
        <v>0704</v>
      </c>
    </row>
    <row r="1076" spans="1:19">
      <c r="A1076" t="s">
        <v>11772</v>
      </c>
      <c r="B1076" t="s">
        <v>11773</v>
      </c>
      <c r="C1076" t="s">
        <v>46</v>
      </c>
      <c r="D1076" t="s">
        <v>11774</v>
      </c>
      <c r="E1076" t="s">
        <v>8075</v>
      </c>
      <c r="F1076" t="s">
        <v>11775</v>
      </c>
      <c r="G1076" t="s">
        <v>11776</v>
      </c>
      <c r="H1076" t="s">
        <v>11777</v>
      </c>
      <c r="I1076" t="s">
        <v>2378</v>
      </c>
      <c r="J1076" t="s">
        <v>8533</v>
      </c>
      <c r="K1076" t="s">
        <v>8534</v>
      </c>
      <c r="L1076" t="s">
        <v>146</v>
      </c>
      <c r="M1076" t="s">
        <v>3051</v>
      </c>
      <c r="O1076" t="s">
        <v>8535</v>
      </c>
      <c r="P1076" t="s">
        <v>11778</v>
      </c>
      <c r="Q1076" t="s">
        <v>11779</v>
      </c>
      <c r="R1076" t="str">
        <f t="shared" si="32"/>
        <v>临朐</v>
      </c>
      <c r="S1076" t="str">
        <f t="shared" si="33"/>
        <v>0704</v>
      </c>
    </row>
    <row r="1077" spans="1:19">
      <c r="A1077" t="s">
        <v>11780</v>
      </c>
      <c r="B1077" t="s">
        <v>11781</v>
      </c>
      <c r="C1077" t="s">
        <v>46</v>
      </c>
      <c r="D1077" t="s">
        <v>11782</v>
      </c>
      <c r="E1077" t="s">
        <v>8261</v>
      </c>
      <c r="F1077" t="s">
        <v>11783</v>
      </c>
      <c r="G1077" t="s">
        <v>11784</v>
      </c>
      <c r="H1077" t="s">
        <v>11785</v>
      </c>
      <c r="I1077" t="s">
        <v>2350</v>
      </c>
      <c r="J1077" t="s">
        <v>9656</v>
      </c>
      <c r="K1077" t="s">
        <v>9657</v>
      </c>
      <c r="L1077" t="s">
        <v>119</v>
      </c>
      <c r="M1077" t="s">
        <v>2601</v>
      </c>
      <c r="N1077" t="s">
        <v>2674</v>
      </c>
      <c r="O1077" t="s">
        <v>9658</v>
      </c>
      <c r="P1077" t="s">
        <v>11786</v>
      </c>
      <c r="R1077" t="str">
        <f t="shared" si="32"/>
        <v>寒亭</v>
      </c>
      <c r="S1077" t="str">
        <f t="shared" si="33"/>
        <v>0704</v>
      </c>
    </row>
    <row r="1078" spans="1:19">
      <c r="A1078" t="s">
        <v>11787</v>
      </c>
      <c r="B1078" t="s">
        <v>11788</v>
      </c>
      <c r="C1078" t="s">
        <v>46</v>
      </c>
      <c r="D1078" t="s">
        <v>11789</v>
      </c>
      <c r="E1078" t="s">
        <v>8261</v>
      </c>
      <c r="F1078" t="s">
        <v>11790</v>
      </c>
      <c r="G1078" t="s">
        <v>11791</v>
      </c>
      <c r="H1078" t="s">
        <v>11792</v>
      </c>
      <c r="I1078" t="s">
        <v>2350</v>
      </c>
      <c r="J1078" t="s">
        <v>6823</v>
      </c>
      <c r="K1078" t="s">
        <v>6824</v>
      </c>
      <c r="L1078" t="s">
        <v>137</v>
      </c>
      <c r="M1078" t="s">
        <v>5175</v>
      </c>
      <c r="N1078" t="s">
        <v>2354</v>
      </c>
      <c r="O1078" t="s">
        <v>6825</v>
      </c>
      <c r="P1078" t="s">
        <v>11793</v>
      </c>
      <c r="Q1078" t="s">
        <v>11794</v>
      </c>
      <c r="R1078" t="str">
        <f t="shared" si="32"/>
        <v>青州</v>
      </c>
      <c r="S1078" t="str">
        <f t="shared" si="33"/>
        <v>0704</v>
      </c>
    </row>
    <row r="1079" spans="1:19">
      <c r="A1079" t="s">
        <v>11795</v>
      </c>
      <c r="B1079" t="s">
        <v>11796</v>
      </c>
      <c r="C1079" t="s">
        <v>46</v>
      </c>
      <c r="D1079" t="s">
        <v>11797</v>
      </c>
      <c r="E1079" t="s">
        <v>11798</v>
      </c>
      <c r="F1079" t="s">
        <v>11799</v>
      </c>
      <c r="G1079" t="s">
        <v>11800</v>
      </c>
      <c r="H1079" t="s">
        <v>11801</v>
      </c>
      <c r="I1079" t="s">
        <v>2378</v>
      </c>
      <c r="J1079" t="s">
        <v>4141</v>
      </c>
      <c r="K1079" t="s">
        <v>4142</v>
      </c>
      <c r="L1079" t="s">
        <v>137</v>
      </c>
      <c r="M1079" t="s">
        <v>2339</v>
      </c>
      <c r="N1079" t="s">
        <v>2480</v>
      </c>
      <c r="O1079" t="s">
        <v>4143</v>
      </c>
      <c r="P1079" t="s">
        <v>11802</v>
      </c>
      <c r="R1079" t="str">
        <f t="shared" si="32"/>
        <v>青州</v>
      </c>
      <c r="S1079" t="str">
        <f t="shared" si="33"/>
        <v>0704</v>
      </c>
    </row>
    <row r="1080" spans="1:19">
      <c r="A1080" t="s">
        <v>11803</v>
      </c>
      <c r="B1080" t="s">
        <v>11804</v>
      </c>
      <c r="C1080" t="s">
        <v>46</v>
      </c>
      <c r="D1080" t="s">
        <v>11805</v>
      </c>
      <c r="E1080" t="s">
        <v>11806</v>
      </c>
      <c r="F1080" t="s">
        <v>11807</v>
      </c>
      <c r="G1080" t="s">
        <v>11808</v>
      </c>
      <c r="H1080" t="s">
        <v>11809</v>
      </c>
      <c r="I1080" t="s">
        <v>2336</v>
      </c>
      <c r="J1080" t="s">
        <v>4487</v>
      </c>
      <c r="K1080" t="s">
        <v>4488</v>
      </c>
      <c r="L1080" t="s">
        <v>137</v>
      </c>
      <c r="M1080" t="s">
        <v>2686</v>
      </c>
      <c r="N1080" t="s">
        <v>3179</v>
      </c>
      <c r="O1080" t="s">
        <v>4489</v>
      </c>
      <c r="P1080" t="s">
        <v>11810</v>
      </c>
      <c r="Q1080" t="s">
        <v>11811</v>
      </c>
      <c r="R1080" t="str">
        <f t="shared" si="32"/>
        <v>青州</v>
      </c>
      <c r="S1080" t="str">
        <f t="shared" si="33"/>
        <v>0704</v>
      </c>
    </row>
    <row r="1081" spans="1:19">
      <c r="A1081" t="s">
        <v>11812</v>
      </c>
      <c r="B1081" t="s">
        <v>11813</v>
      </c>
      <c r="C1081" t="s">
        <v>46</v>
      </c>
      <c r="D1081" t="s">
        <v>11814</v>
      </c>
      <c r="E1081" t="s">
        <v>11815</v>
      </c>
      <c r="F1081" t="s">
        <v>11816</v>
      </c>
      <c r="G1081" t="s">
        <v>11817</v>
      </c>
      <c r="H1081" t="s">
        <v>11818</v>
      </c>
      <c r="I1081" t="s">
        <v>2350</v>
      </c>
      <c r="J1081" t="s">
        <v>4582</v>
      </c>
      <c r="K1081" t="s">
        <v>4583</v>
      </c>
      <c r="L1081" t="s">
        <v>110</v>
      </c>
      <c r="M1081" t="s">
        <v>2849</v>
      </c>
      <c r="N1081" t="s">
        <v>7359</v>
      </c>
      <c r="O1081" t="s">
        <v>4584</v>
      </c>
      <c r="P1081" t="s">
        <v>11819</v>
      </c>
      <c r="R1081" t="str">
        <f t="shared" si="32"/>
        <v>高密</v>
      </c>
      <c r="S1081" t="str">
        <f t="shared" si="33"/>
        <v>0704</v>
      </c>
    </row>
    <row r="1082" spans="1:19">
      <c r="A1082" t="s">
        <v>11820</v>
      </c>
      <c r="B1082" t="s">
        <v>11821</v>
      </c>
      <c r="C1082" t="s">
        <v>46</v>
      </c>
      <c r="D1082" t="s">
        <v>11822</v>
      </c>
      <c r="E1082" t="s">
        <v>8612</v>
      </c>
      <c r="F1082" t="s">
        <v>11823</v>
      </c>
      <c r="G1082" t="s">
        <v>11824</v>
      </c>
      <c r="H1082" t="s">
        <v>11825</v>
      </c>
      <c r="I1082" t="s">
        <v>2336</v>
      </c>
      <c r="J1082" t="s">
        <v>7398</v>
      </c>
      <c r="K1082" t="s">
        <v>7399</v>
      </c>
      <c r="L1082" t="s">
        <v>110</v>
      </c>
      <c r="M1082" t="s">
        <v>4059</v>
      </c>
      <c r="N1082" t="s">
        <v>2602</v>
      </c>
      <c r="O1082" t="s">
        <v>7400</v>
      </c>
      <c r="P1082" t="s">
        <v>11826</v>
      </c>
      <c r="R1082" t="str">
        <f t="shared" si="32"/>
        <v>高密</v>
      </c>
      <c r="S1082" t="str">
        <f t="shared" si="33"/>
        <v>0704</v>
      </c>
    </row>
    <row r="1083" spans="1:19">
      <c r="A1083" t="s">
        <v>11827</v>
      </c>
      <c r="B1083" t="s">
        <v>11828</v>
      </c>
      <c r="C1083" t="s">
        <v>46</v>
      </c>
      <c r="D1083" t="s">
        <v>11829</v>
      </c>
      <c r="E1083" t="s">
        <v>8261</v>
      </c>
      <c r="F1083" t="s">
        <v>11830</v>
      </c>
      <c r="G1083" t="s">
        <v>11831</v>
      </c>
      <c r="H1083" t="s">
        <v>11832</v>
      </c>
      <c r="I1083" t="s">
        <v>2378</v>
      </c>
      <c r="J1083" t="s">
        <v>6414</v>
      </c>
      <c r="K1083" t="s">
        <v>6415</v>
      </c>
      <c r="L1083" t="s">
        <v>137</v>
      </c>
      <c r="M1083" t="s">
        <v>2339</v>
      </c>
      <c r="N1083" t="s">
        <v>2816</v>
      </c>
      <c r="O1083" t="s">
        <v>6416</v>
      </c>
      <c r="P1083" t="s">
        <v>11833</v>
      </c>
      <c r="R1083" t="str">
        <f t="shared" si="32"/>
        <v>青州</v>
      </c>
      <c r="S1083" t="str">
        <f t="shared" si="33"/>
        <v>0704</v>
      </c>
    </row>
    <row r="1084" spans="1:19">
      <c r="A1084" t="s">
        <v>11834</v>
      </c>
      <c r="B1084" t="s">
        <v>11835</v>
      </c>
      <c r="C1084" t="s">
        <v>46</v>
      </c>
      <c r="D1084" t="s">
        <v>11836</v>
      </c>
      <c r="E1084" t="s">
        <v>11837</v>
      </c>
      <c r="F1084" t="s">
        <v>11838</v>
      </c>
      <c r="G1084" t="s">
        <v>11839</v>
      </c>
      <c r="H1084" t="s">
        <v>11840</v>
      </c>
      <c r="I1084" t="s">
        <v>2364</v>
      </c>
      <c r="J1084" t="s">
        <v>7951</v>
      </c>
      <c r="K1084" t="s">
        <v>7952</v>
      </c>
      <c r="L1084" t="s">
        <v>128</v>
      </c>
      <c r="M1084" t="s">
        <v>2913</v>
      </c>
      <c r="N1084" t="s">
        <v>2983</v>
      </c>
      <c r="O1084" t="s">
        <v>7953</v>
      </c>
      <c r="P1084" t="s">
        <v>11841</v>
      </c>
      <c r="Q1084" t="s">
        <v>11842</v>
      </c>
      <c r="R1084" t="str">
        <f t="shared" si="32"/>
        <v>寿光</v>
      </c>
      <c r="S1084" t="str">
        <f t="shared" si="33"/>
        <v>0704</v>
      </c>
    </row>
    <row r="1085" spans="1:19">
      <c r="A1085" t="s">
        <v>11843</v>
      </c>
      <c r="B1085" t="s">
        <v>11844</v>
      </c>
      <c r="C1085" t="s">
        <v>46</v>
      </c>
      <c r="D1085" t="s">
        <v>11845</v>
      </c>
      <c r="E1085" t="s">
        <v>11846</v>
      </c>
      <c r="F1085" t="s">
        <v>11847</v>
      </c>
      <c r="G1085" t="s">
        <v>11848</v>
      </c>
      <c r="H1085" t="s">
        <v>11849</v>
      </c>
      <c r="I1085" t="s">
        <v>5391</v>
      </c>
      <c r="J1085" t="s">
        <v>4533</v>
      </c>
      <c r="K1085" t="s">
        <v>4534</v>
      </c>
      <c r="L1085" t="s">
        <v>76</v>
      </c>
      <c r="M1085" t="s">
        <v>2528</v>
      </c>
      <c r="N1085" t="s">
        <v>2480</v>
      </c>
      <c r="O1085" t="s">
        <v>4535</v>
      </c>
      <c r="P1085" t="s">
        <v>11850</v>
      </c>
      <c r="R1085" t="str">
        <f t="shared" si="32"/>
        <v>奎文</v>
      </c>
      <c r="S1085" t="str">
        <f t="shared" si="33"/>
        <v>0704</v>
      </c>
    </row>
    <row r="1086" spans="1:19">
      <c r="A1086" t="s">
        <v>11851</v>
      </c>
      <c r="B1086" t="s">
        <v>11852</v>
      </c>
      <c r="C1086" t="s">
        <v>46</v>
      </c>
      <c r="D1086" t="s">
        <v>11853</v>
      </c>
      <c r="E1086" t="s">
        <v>8241</v>
      </c>
      <c r="F1086" t="s">
        <v>11854</v>
      </c>
      <c r="G1086" t="s">
        <v>11855</v>
      </c>
      <c r="H1086" t="s">
        <v>11856</v>
      </c>
      <c r="I1086" t="s">
        <v>2336</v>
      </c>
      <c r="J1086" t="s">
        <v>2869</v>
      </c>
      <c r="K1086" t="s">
        <v>2870</v>
      </c>
      <c r="L1086" t="s">
        <v>67</v>
      </c>
      <c r="M1086" t="s">
        <v>2871</v>
      </c>
      <c r="N1086" t="s">
        <v>2421</v>
      </c>
      <c r="O1086" t="s">
        <v>2873</v>
      </c>
      <c r="P1086" t="s">
        <v>11857</v>
      </c>
      <c r="Q1086" t="s">
        <v>11858</v>
      </c>
      <c r="R1086" t="str">
        <f t="shared" si="32"/>
        <v>昌邑</v>
      </c>
      <c r="S1086" t="str">
        <f t="shared" si="33"/>
        <v>0704</v>
      </c>
    </row>
    <row r="1087" spans="1:19">
      <c r="A1087" t="s">
        <v>11859</v>
      </c>
      <c r="B1087" t="s">
        <v>11860</v>
      </c>
      <c r="C1087" t="s">
        <v>46</v>
      </c>
      <c r="D1087" t="s">
        <v>11861</v>
      </c>
      <c r="E1087" t="s">
        <v>8241</v>
      </c>
      <c r="F1087" t="s">
        <v>11862</v>
      </c>
      <c r="G1087" t="s">
        <v>11863</v>
      </c>
      <c r="H1087" t="s">
        <v>11864</v>
      </c>
      <c r="I1087" t="s">
        <v>2336</v>
      </c>
      <c r="J1087" t="s">
        <v>5254</v>
      </c>
      <c r="K1087" t="s">
        <v>5255</v>
      </c>
      <c r="L1087" t="s">
        <v>101</v>
      </c>
      <c r="M1087" t="s">
        <v>2982</v>
      </c>
      <c r="N1087" t="s">
        <v>3277</v>
      </c>
      <c r="O1087" t="s">
        <v>5256</v>
      </c>
      <c r="P1087" t="s">
        <v>11865</v>
      </c>
      <c r="Q1087" t="s">
        <v>11866</v>
      </c>
      <c r="R1087" t="str">
        <f t="shared" si="32"/>
        <v>潍城</v>
      </c>
      <c r="S1087" t="str">
        <f t="shared" si="33"/>
        <v>0704</v>
      </c>
    </row>
    <row r="1088" spans="1:19">
      <c r="A1088" t="s">
        <v>11867</v>
      </c>
      <c r="B1088" t="s">
        <v>11868</v>
      </c>
      <c r="C1088" t="s">
        <v>46</v>
      </c>
      <c r="D1088" t="s">
        <v>11869</v>
      </c>
      <c r="E1088" t="s">
        <v>11870</v>
      </c>
      <c r="F1088" t="s">
        <v>11871</v>
      </c>
      <c r="G1088" t="s">
        <v>11872</v>
      </c>
      <c r="H1088" t="s">
        <v>11873</v>
      </c>
      <c r="I1088" t="s">
        <v>2336</v>
      </c>
      <c r="J1088" t="s">
        <v>11106</v>
      </c>
      <c r="K1088" t="s">
        <v>11107</v>
      </c>
      <c r="L1088" t="s">
        <v>47</v>
      </c>
      <c r="M1088" t="s">
        <v>11108</v>
      </c>
      <c r="N1088" t="s">
        <v>3252</v>
      </c>
      <c r="O1088" t="s">
        <v>11109</v>
      </c>
      <c r="Q1088" t="s">
        <v>11874</v>
      </c>
      <c r="R1088" t="str">
        <f t="shared" si="32"/>
        <v>诸城</v>
      </c>
      <c r="S1088" t="str">
        <f t="shared" si="33"/>
        <v>0704</v>
      </c>
    </row>
    <row r="1089" spans="1:19">
      <c r="A1089" t="s">
        <v>11875</v>
      </c>
      <c r="B1089" t="s">
        <v>11876</v>
      </c>
      <c r="C1089" t="s">
        <v>46</v>
      </c>
      <c r="D1089" t="s">
        <v>11877</v>
      </c>
      <c r="E1089" t="s">
        <v>8241</v>
      </c>
      <c r="F1089" t="s">
        <v>11878</v>
      </c>
      <c r="G1089" t="s">
        <v>11879</v>
      </c>
      <c r="H1089" t="s">
        <v>11880</v>
      </c>
      <c r="I1089" t="s">
        <v>2336</v>
      </c>
      <c r="J1089" t="s">
        <v>2793</v>
      </c>
      <c r="K1089" t="s">
        <v>2794</v>
      </c>
      <c r="L1089" t="s">
        <v>57</v>
      </c>
      <c r="M1089" t="s">
        <v>2367</v>
      </c>
      <c r="N1089" t="s">
        <v>2859</v>
      </c>
      <c r="O1089" t="s">
        <v>2795</v>
      </c>
      <c r="P1089" t="s">
        <v>11881</v>
      </c>
      <c r="Q1089" t="s">
        <v>11882</v>
      </c>
      <c r="R1089" t="str">
        <f t="shared" ref="R1089:R1152" si="34">IF(OR(LEFT(L1089,2)="高新"),"奎文",IF(LEFT(L1089,2)="峡山","坊子",IF(LEFT(L1089,2)="滨海","寒亭",LEFT(L1089,2))))</f>
        <v>安丘</v>
      </c>
      <c r="S1089" t="str">
        <f t="shared" ref="S1089:S1152" si="35">TEXT(B1089,"mmdd")</f>
        <v>0704</v>
      </c>
    </row>
    <row r="1090" spans="1:19">
      <c r="A1090" t="s">
        <v>11883</v>
      </c>
      <c r="B1090" t="s">
        <v>11884</v>
      </c>
      <c r="C1090" t="s">
        <v>46</v>
      </c>
      <c r="D1090" t="s">
        <v>11885</v>
      </c>
      <c r="E1090" t="s">
        <v>11870</v>
      </c>
      <c r="F1090" t="s">
        <v>11886</v>
      </c>
      <c r="G1090" t="s">
        <v>11887</v>
      </c>
      <c r="H1090" t="s">
        <v>11888</v>
      </c>
      <c r="I1090" t="s">
        <v>2336</v>
      </c>
      <c r="J1090" t="s">
        <v>6285</v>
      </c>
      <c r="K1090" t="s">
        <v>6286</v>
      </c>
      <c r="L1090" t="s">
        <v>57</v>
      </c>
      <c r="M1090" t="s">
        <v>2552</v>
      </c>
      <c r="N1090" t="s">
        <v>2674</v>
      </c>
      <c r="O1090" t="s">
        <v>6287</v>
      </c>
      <c r="P1090" t="s">
        <v>11889</v>
      </c>
      <c r="R1090" t="str">
        <f t="shared" si="34"/>
        <v>安丘</v>
      </c>
      <c r="S1090" t="str">
        <f t="shared" si="35"/>
        <v>0704</v>
      </c>
    </row>
    <row r="1091" spans="1:19">
      <c r="A1091" t="s">
        <v>11890</v>
      </c>
      <c r="B1091" t="s">
        <v>11891</v>
      </c>
      <c r="C1091" t="s">
        <v>46</v>
      </c>
      <c r="D1091" t="s">
        <v>11892</v>
      </c>
      <c r="E1091" t="s">
        <v>8075</v>
      </c>
      <c r="F1091" t="s">
        <v>11893</v>
      </c>
      <c r="G1091" t="s">
        <v>11894</v>
      </c>
      <c r="H1091" t="s">
        <v>11895</v>
      </c>
      <c r="I1091" t="s">
        <v>2364</v>
      </c>
      <c r="J1091" t="s">
        <v>7685</v>
      </c>
      <c r="K1091" t="s">
        <v>7686</v>
      </c>
      <c r="L1091" t="s">
        <v>110</v>
      </c>
      <c r="M1091" t="s">
        <v>7687</v>
      </c>
      <c r="N1091" t="s">
        <v>5839</v>
      </c>
      <c r="O1091" t="s">
        <v>7688</v>
      </c>
      <c r="P1091" t="s">
        <v>11896</v>
      </c>
      <c r="Q1091" t="s">
        <v>11897</v>
      </c>
      <c r="R1091" t="str">
        <f t="shared" si="34"/>
        <v>高密</v>
      </c>
      <c r="S1091" t="str">
        <f t="shared" si="35"/>
        <v>0704</v>
      </c>
    </row>
    <row r="1092" spans="1:19">
      <c r="A1092" t="s">
        <v>11898</v>
      </c>
      <c r="B1092" t="s">
        <v>11899</v>
      </c>
      <c r="C1092" t="s">
        <v>46</v>
      </c>
      <c r="D1092" t="s">
        <v>11900</v>
      </c>
      <c r="E1092" t="s">
        <v>8612</v>
      </c>
      <c r="F1092" t="s">
        <v>11901</v>
      </c>
      <c r="G1092" t="s">
        <v>11902</v>
      </c>
      <c r="H1092" t="s">
        <v>11903</v>
      </c>
      <c r="I1092" t="s">
        <v>2336</v>
      </c>
      <c r="J1092" t="s">
        <v>4344</v>
      </c>
      <c r="K1092" t="s">
        <v>4345</v>
      </c>
      <c r="L1092" t="s">
        <v>187</v>
      </c>
      <c r="M1092" t="s">
        <v>4346</v>
      </c>
      <c r="N1092" t="s">
        <v>2421</v>
      </c>
      <c r="O1092" t="s">
        <v>4347</v>
      </c>
      <c r="P1092" t="s">
        <v>11904</v>
      </c>
      <c r="R1092" t="str">
        <f t="shared" si="34"/>
        <v>坊子</v>
      </c>
      <c r="S1092" t="str">
        <f t="shared" si="35"/>
        <v>0704</v>
      </c>
    </row>
    <row r="1093" spans="1:19">
      <c r="A1093" t="s">
        <v>11905</v>
      </c>
      <c r="B1093" t="s">
        <v>11906</v>
      </c>
      <c r="C1093" t="s">
        <v>46</v>
      </c>
      <c r="D1093" t="s">
        <v>11907</v>
      </c>
      <c r="E1093" t="s">
        <v>8261</v>
      </c>
      <c r="F1093" t="s">
        <v>11908</v>
      </c>
      <c r="G1093" t="s">
        <v>11909</v>
      </c>
      <c r="H1093" t="s">
        <v>11910</v>
      </c>
      <c r="I1093" t="s">
        <v>2645</v>
      </c>
      <c r="J1093" t="s">
        <v>2351</v>
      </c>
      <c r="K1093" t="s">
        <v>2352</v>
      </c>
      <c r="L1093" t="s">
        <v>57</v>
      </c>
      <c r="M1093" t="s">
        <v>2353</v>
      </c>
      <c r="N1093" t="s">
        <v>2602</v>
      </c>
      <c r="O1093" t="s">
        <v>2355</v>
      </c>
      <c r="P1093" t="s">
        <v>11911</v>
      </c>
      <c r="R1093" t="str">
        <f t="shared" si="34"/>
        <v>安丘</v>
      </c>
      <c r="S1093" t="str">
        <f t="shared" si="35"/>
        <v>0704</v>
      </c>
    </row>
    <row r="1094" spans="1:19">
      <c r="A1094" t="s">
        <v>11912</v>
      </c>
      <c r="B1094" t="s">
        <v>11913</v>
      </c>
      <c r="C1094" t="s">
        <v>46</v>
      </c>
      <c r="D1094" t="s">
        <v>11914</v>
      </c>
      <c r="E1094" t="s">
        <v>8241</v>
      </c>
      <c r="F1094" t="s">
        <v>11915</v>
      </c>
      <c r="G1094" t="s">
        <v>11916</v>
      </c>
      <c r="H1094" t="s">
        <v>11917</v>
      </c>
      <c r="I1094" t="s">
        <v>2598</v>
      </c>
      <c r="J1094" t="s">
        <v>7999</v>
      </c>
      <c r="K1094" t="s">
        <v>8000</v>
      </c>
      <c r="L1094" t="s">
        <v>47</v>
      </c>
      <c r="M1094" t="s">
        <v>8001</v>
      </c>
      <c r="N1094" t="s">
        <v>2674</v>
      </c>
      <c r="O1094" t="s">
        <v>8002</v>
      </c>
      <c r="P1094" t="s">
        <v>11918</v>
      </c>
      <c r="Q1094" t="s">
        <v>11919</v>
      </c>
      <c r="R1094" t="str">
        <f t="shared" si="34"/>
        <v>诸城</v>
      </c>
      <c r="S1094" t="str">
        <f t="shared" si="35"/>
        <v>0704</v>
      </c>
    </row>
    <row r="1095" spans="1:19">
      <c r="A1095" t="s">
        <v>11920</v>
      </c>
      <c r="B1095" t="s">
        <v>11921</v>
      </c>
      <c r="C1095" t="s">
        <v>46</v>
      </c>
      <c r="D1095" t="s">
        <v>11922</v>
      </c>
      <c r="E1095" t="s">
        <v>8261</v>
      </c>
      <c r="F1095" t="s">
        <v>11923</v>
      </c>
      <c r="G1095" t="s">
        <v>11924</v>
      </c>
      <c r="H1095" t="s">
        <v>11925</v>
      </c>
      <c r="I1095" t="s">
        <v>2364</v>
      </c>
      <c r="J1095" t="s">
        <v>11926</v>
      </c>
      <c r="K1095" t="s">
        <v>11927</v>
      </c>
      <c r="L1095" t="s">
        <v>137</v>
      </c>
      <c r="M1095" t="s">
        <v>3213</v>
      </c>
      <c r="N1095" t="s">
        <v>11928</v>
      </c>
      <c r="O1095" t="s">
        <v>11929</v>
      </c>
      <c r="P1095" t="s">
        <v>11930</v>
      </c>
      <c r="Q1095" t="s">
        <v>11931</v>
      </c>
      <c r="R1095" t="str">
        <f t="shared" si="34"/>
        <v>青州</v>
      </c>
      <c r="S1095" t="str">
        <f t="shared" si="35"/>
        <v>0704</v>
      </c>
    </row>
    <row r="1096" spans="1:19">
      <c r="A1096" t="s">
        <v>11932</v>
      </c>
      <c r="B1096" t="s">
        <v>11933</v>
      </c>
      <c r="C1096" t="s">
        <v>46</v>
      </c>
      <c r="D1096" t="s">
        <v>11934</v>
      </c>
      <c r="E1096" t="s">
        <v>8261</v>
      </c>
      <c r="F1096" t="s">
        <v>11935</v>
      </c>
      <c r="G1096" t="s">
        <v>11936</v>
      </c>
      <c r="H1096" t="s">
        <v>11937</v>
      </c>
      <c r="I1096" t="s">
        <v>2378</v>
      </c>
      <c r="J1096" t="s">
        <v>5347</v>
      </c>
      <c r="K1096" t="s">
        <v>5348</v>
      </c>
      <c r="L1096" t="s">
        <v>187</v>
      </c>
      <c r="M1096" t="s">
        <v>3510</v>
      </c>
      <c r="N1096" t="s">
        <v>2859</v>
      </c>
      <c r="O1096" t="s">
        <v>5349</v>
      </c>
      <c r="P1096" t="s">
        <v>11938</v>
      </c>
      <c r="R1096" t="str">
        <f t="shared" si="34"/>
        <v>坊子</v>
      </c>
      <c r="S1096" t="str">
        <f t="shared" si="35"/>
        <v>0704</v>
      </c>
    </row>
    <row r="1097" spans="1:19">
      <c r="A1097" t="s">
        <v>11939</v>
      </c>
      <c r="B1097" t="s">
        <v>11940</v>
      </c>
      <c r="C1097" t="s">
        <v>46</v>
      </c>
      <c r="D1097" t="s">
        <v>11941</v>
      </c>
      <c r="E1097" t="s">
        <v>8261</v>
      </c>
      <c r="F1097" t="s">
        <v>11942</v>
      </c>
      <c r="G1097" t="s">
        <v>11943</v>
      </c>
      <c r="H1097" t="s">
        <v>11944</v>
      </c>
      <c r="I1097" t="s">
        <v>2364</v>
      </c>
      <c r="J1097" t="s">
        <v>9381</v>
      </c>
      <c r="K1097" t="s">
        <v>9382</v>
      </c>
      <c r="L1097" t="s">
        <v>76</v>
      </c>
      <c r="M1097" t="s">
        <v>2408</v>
      </c>
      <c r="N1097" t="s">
        <v>2602</v>
      </c>
      <c r="O1097" t="s">
        <v>9383</v>
      </c>
      <c r="P1097" t="s">
        <v>11945</v>
      </c>
      <c r="Q1097" t="s">
        <v>11946</v>
      </c>
      <c r="R1097" t="str">
        <f t="shared" si="34"/>
        <v>奎文</v>
      </c>
      <c r="S1097" t="str">
        <f t="shared" si="35"/>
        <v>0704</v>
      </c>
    </row>
    <row r="1098" spans="1:19">
      <c r="A1098" t="s">
        <v>11947</v>
      </c>
      <c r="B1098" t="s">
        <v>11948</v>
      </c>
      <c r="C1098" t="s">
        <v>46</v>
      </c>
      <c r="D1098" t="s">
        <v>11949</v>
      </c>
      <c r="E1098" t="s">
        <v>8261</v>
      </c>
      <c r="F1098" t="s">
        <v>11950</v>
      </c>
      <c r="G1098" t="s">
        <v>11951</v>
      </c>
      <c r="H1098" t="s">
        <v>11952</v>
      </c>
      <c r="I1098" t="s">
        <v>2350</v>
      </c>
      <c r="J1098" t="s">
        <v>2793</v>
      </c>
      <c r="K1098" t="s">
        <v>2794</v>
      </c>
      <c r="L1098" t="s">
        <v>57</v>
      </c>
      <c r="M1098" t="s">
        <v>2367</v>
      </c>
      <c r="O1098" t="s">
        <v>2795</v>
      </c>
      <c r="P1098" t="s">
        <v>11953</v>
      </c>
      <c r="Q1098" t="s">
        <v>11954</v>
      </c>
      <c r="R1098" t="str">
        <f t="shared" si="34"/>
        <v>安丘</v>
      </c>
      <c r="S1098" t="str">
        <f t="shared" si="35"/>
        <v>0704</v>
      </c>
    </row>
    <row r="1099" spans="1:19">
      <c r="A1099" t="s">
        <v>11955</v>
      </c>
      <c r="B1099" t="s">
        <v>11956</v>
      </c>
      <c r="C1099" t="s">
        <v>46</v>
      </c>
      <c r="D1099" t="s">
        <v>11957</v>
      </c>
      <c r="E1099" t="s">
        <v>11958</v>
      </c>
      <c r="F1099" t="s">
        <v>11959</v>
      </c>
      <c r="G1099" t="s">
        <v>11960</v>
      </c>
      <c r="H1099" t="s">
        <v>11961</v>
      </c>
      <c r="I1099" t="s">
        <v>2364</v>
      </c>
      <c r="J1099" t="s">
        <v>3026</v>
      </c>
      <c r="K1099" t="s">
        <v>3027</v>
      </c>
      <c r="L1099" t="s">
        <v>128</v>
      </c>
      <c r="M1099" t="s">
        <v>3028</v>
      </c>
      <c r="N1099" t="s">
        <v>2602</v>
      </c>
      <c r="O1099" t="s">
        <v>3029</v>
      </c>
      <c r="P1099" t="s">
        <v>11962</v>
      </c>
      <c r="R1099" t="str">
        <f t="shared" si="34"/>
        <v>寿光</v>
      </c>
      <c r="S1099" t="str">
        <f t="shared" si="35"/>
        <v>0704</v>
      </c>
    </row>
    <row r="1100" spans="1:19">
      <c r="A1100" t="s">
        <v>11963</v>
      </c>
      <c r="B1100" t="s">
        <v>11964</v>
      </c>
      <c r="C1100" t="s">
        <v>46</v>
      </c>
      <c r="D1100" t="s">
        <v>11965</v>
      </c>
      <c r="E1100" t="s">
        <v>8075</v>
      </c>
      <c r="F1100" t="s">
        <v>11966</v>
      </c>
      <c r="G1100" t="s">
        <v>11967</v>
      </c>
      <c r="H1100" t="s">
        <v>11968</v>
      </c>
      <c r="I1100" t="s">
        <v>2645</v>
      </c>
      <c r="J1100" t="s">
        <v>3970</v>
      </c>
      <c r="K1100" t="s">
        <v>3971</v>
      </c>
      <c r="L1100" t="s">
        <v>76</v>
      </c>
      <c r="M1100" t="s">
        <v>2408</v>
      </c>
      <c r="N1100" t="s">
        <v>5839</v>
      </c>
      <c r="O1100" t="s">
        <v>3972</v>
      </c>
      <c r="P1100" t="s">
        <v>11969</v>
      </c>
      <c r="R1100" t="str">
        <f t="shared" si="34"/>
        <v>奎文</v>
      </c>
      <c r="S1100" t="str">
        <f t="shared" si="35"/>
        <v>0704</v>
      </c>
    </row>
    <row r="1101" spans="1:19">
      <c r="A1101" t="s">
        <v>11970</v>
      </c>
      <c r="B1101" t="s">
        <v>11971</v>
      </c>
      <c r="C1101" t="s">
        <v>46</v>
      </c>
      <c r="D1101" t="s">
        <v>11972</v>
      </c>
      <c r="E1101" t="s">
        <v>8075</v>
      </c>
      <c r="F1101" t="s">
        <v>11973</v>
      </c>
      <c r="G1101" t="s">
        <v>11974</v>
      </c>
      <c r="H1101" t="s">
        <v>11975</v>
      </c>
      <c r="I1101" t="s">
        <v>2350</v>
      </c>
      <c r="J1101" t="s">
        <v>2793</v>
      </c>
      <c r="K1101" t="s">
        <v>2794</v>
      </c>
      <c r="L1101" t="s">
        <v>57</v>
      </c>
      <c r="M1101" t="s">
        <v>2367</v>
      </c>
      <c r="N1101" t="s">
        <v>3252</v>
      </c>
      <c r="O1101" t="s">
        <v>2795</v>
      </c>
      <c r="P1101" t="s">
        <v>11976</v>
      </c>
      <c r="Q1101" t="s">
        <v>11882</v>
      </c>
      <c r="R1101" t="str">
        <f t="shared" si="34"/>
        <v>安丘</v>
      </c>
      <c r="S1101" t="str">
        <f t="shared" si="35"/>
        <v>0704</v>
      </c>
    </row>
    <row r="1102" spans="1:19">
      <c r="A1102" t="s">
        <v>11977</v>
      </c>
      <c r="B1102" t="s">
        <v>11978</v>
      </c>
      <c r="C1102" t="s">
        <v>46</v>
      </c>
      <c r="D1102" t="s">
        <v>11979</v>
      </c>
      <c r="E1102" t="s">
        <v>8075</v>
      </c>
      <c r="F1102" t="s">
        <v>11980</v>
      </c>
      <c r="G1102" t="s">
        <v>11981</v>
      </c>
      <c r="H1102" t="s">
        <v>11982</v>
      </c>
      <c r="I1102" t="s">
        <v>4165</v>
      </c>
      <c r="J1102" t="s">
        <v>8787</v>
      </c>
      <c r="K1102" t="s">
        <v>8788</v>
      </c>
      <c r="L1102" t="s">
        <v>128</v>
      </c>
      <c r="M1102" t="s">
        <v>2720</v>
      </c>
      <c r="N1102" t="s">
        <v>4222</v>
      </c>
      <c r="O1102" t="s">
        <v>8789</v>
      </c>
      <c r="P1102" t="s">
        <v>11983</v>
      </c>
      <c r="R1102" t="str">
        <f t="shared" si="34"/>
        <v>寿光</v>
      </c>
      <c r="S1102" t="str">
        <f t="shared" si="35"/>
        <v>0704</v>
      </c>
    </row>
    <row r="1103" spans="1:19">
      <c r="A1103" t="s">
        <v>11984</v>
      </c>
      <c r="B1103" t="s">
        <v>11985</v>
      </c>
      <c r="C1103" t="s">
        <v>46</v>
      </c>
      <c r="D1103" t="s">
        <v>11986</v>
      </c>
      <c r="E1103" t="s">
        <v>8075</v>
      </c>
      <c r="F1103" t="s">
        <v>11987</v>
      </c>
      <c r="G1103" t="s">
        <v>11988</v>
      </c>
      <c r="H1103" t="s">
        <v>11989</v>
      </c>
      <c r="I1103" t="s">
        <v>2645</v>
      </c>
      <c r="J1103" t="s">
        <v>2718</v>
      </c>
      <c r="K1103" t="s">
        <v>2719</v>
      </c>
      <c r="L1103" t="s">
        <v>128</v>
      </c>
      <c r="M1103" t="s">
        <v>2720</v>
      </c>
      <c r="N1103" t="s">
        <v>2816</v>
      </c>
      <c r="O1103" t="s">
        <v>2722</v>
      </c>
      <c r="P1103" t="s">
        <v>11990</v>
      </c>
      <c r="R1103" t="str">
        <f t="shared" si="34"/>
        <v>寿光</v>
      </c>
      <c r="S1103" t="str">
        <f t="shared" si="35"/>
        <v>0704</v>
      </c>
    </row>
    <row r="1104" spans="1:19">
      <c r="A1104" t="s">
        <v>11991</v>
      </c>
      <c r="B1104" t="s">
        <v>11992</v>
      </c>
      <c r="C1104" t="s">
        <v>46</v>
      </c>
      <c r="D1104" t="s">
        <v>11993</v>
      </c>
      <c r="E1104" t="s">
        <v>8261</v>
      </c>
      <c r="F1104" t="s">
        <v>11994</v>
      </c>
      <c r="G1104" t="s">
        <v>11995</v>
      </c>
      <c r="H1104" t="s">
        <v>11996</v>
      </c>
      <c r="I1104" t="s">
        <v>2364</v>
      </c>
      <c r="J1104" t="s">
        <v>3738</v>
      </c>
      <c r="K1104" t="s">
        <v>3739</v>
      </c>
      <c r="L1104" t="s">
        <v>187</v>
      </c>
      <c r="M1104" t="s">
        <v>3510</v>
      </c>
      <c r="N1104" t="s">
        <v>2368</v>
      </c>
      <c r="O1104" t="s">
        <v>3740</v>
      </c>
      <c r="P1104" t="s">
        <v>11997</v>
      </c>
      <c r="R1104" t="str">
        <f t="shared" si="34"/>
        <v>坊子</v>
      </c>
      <c r="S1104" t="str">
        <f t="shared" si="35"/>
        <v>0704</v>
      </c>
    </row>
    <row r="1105" spans="1:19">
      <c r="A1105" t="s">
        <v>11998</v>
      </c>
      <c r="B1105" t="s">
        <v>11999</v>
      </c>
      <c r="C1105" t="s">
        <v>46</v>
      </c>
      <c r="D1105" t="s">
        <v>12000</v>
      </c>
      <c r="E1105" t="s">
        <v>2499</v>
      </c>
      <c r="F1105" t="s">
        <v>12001</v>
      </c>
      <c r="G1105" t="s">
        <v>12002</v>
      </c>
      <c r="H1105" t="s">
        <v>12003</v>
      </c>
      <c r="I1105" t="s">
        <v>2378</v>
      </c>
      <c r="J1105" t="s">
        <v>12004</v>
      </c>
      <c r="K1105" t="s">
        <v>12005</v>
      </c>
      <c r="L1105" t="s">
        <v>47</v>
      </c>
      <c r="M1105" t="s">
        <v>12006</v>
      </c>
      <c r="N1105" t="s">
        <v>2421</v>
      </c>
      <c r="O1105" t="s">
        <v>12007</v>
      </c>
      <c r="P1105" t="s">
        <v>12008</v>
      </c>
      <c r="R1105" t="str">
        <f t="shared" si="34"/>
        <v>诸城</v>
      </c>
      <c r="S1105" t="str">
        <f t="shared" si="35"/>
        <v>0704</v>
      </c>
    </row>
    <row r="1106" spans="1:19">
      <c r="A1106" t="s">
        <v>12009</v>
      </c>
      <c r="B1106" t="s">
        <v>12010</v>
      </c>
      <c r="C1106" t="s">
        <v>46</v>
      </c>
      <c r="D1106" t="s">
        <v>12011</v>
      </c>
      <c r="E1106" t="s">
        <v>2499</v>
      </c>
      <c r="F1106" t="s">
        <v>12012</v>
      </c>
      <c r="G1106" t="s">
        <v>12013</v>
      </c>
      <c r="H1106" t="s">
        <v>12014</v>
      </c>
      <c r="I1106" t="s">
        <v>5391</v>
      </c>
      <c r="J1106" t="s">
        <v>4968</v>
      </c>
      <c r="K1106" t="s">
        <v>4969</v>
      </c>
      <c r="L1106" t="s">
        <v>76</v>
      </c>
      <c r="M1106" t="s">
        <v>2528</v>
      </c>
      <c r="N1106" t="s">
        <v>4222</v>
      </c>
      <c r="O1106" t="s">
        <v>4970</v>
      </c>
      <c r="P1106" t="s">
        <v>12015</v>
      </c>
      <c r="R1106" t="str">
        <f t="shared" si="34"/>
        <v>奎文</v>
      </c>
      <c r="S1106" t="str">
        <f t="shared" si="35"/>
        <v>0704</v>
      </c>
    </row>
    <row r="1107" spans="1:19">
      <c r="A1107" t="s">
        <v>12016</v>
      </c>
      <c r="B1107" t="s">
        <v>12017</v>
      </c>
      <c r="C1107" t="s">
        <v>46</v>
      </c>
      <c r="D1107" t="s">
        <v>12018</v>
      </c>
      <c r="E1107" t="s">
        <v>8261</v>
      </c>
      <c r="F1107" t="s">
        <v>11378</v>
      </c>
      <c r="G1107" t="s">
        <v>11379</v>
      </c>
      <c r="H1107" t="s">
        <v>12019</v>
      </c>
      <c r="I1107" t="s">
        <v>2364</v>
      </c>
      <c r="J1107" t="s">
        <v>9195</v>
      </c>
      <c r="K1107" t="s">
        <v>9196</v>
      </c>
      <c r="L1107" t="s">
        <v>128</v>
      </c>
      <c r="M1107" t="s">
        <v>4047</v>
      </c>
      <c r="N1107" t="s">
        <v>2959</v>
      </c>
      <c r="O1107" t="s">
        <v>9197</v>
      </c>
      <c r="P1107" t="s">
        <v>12020</v>
      </c>
      <c r="Q1107" t="s">
        <v>11382</v>
      </c>
      <c r="R1107" t="str">
        <f t="shared" si="34"/>
        <v>寿光</v>
      </c>
      <c r="S1107" t="str">
        <f t="shared" si="35"/>
        <v>0704</v>
      </c>
    </row>
    <row r="1108" spans="1:19">
      <c r="A1108" t="s">
        <v>12021</v>
      </c>
      <c r="B1108" t="s">
        <v>12022</v>
      </c>
      <c r="C1108" t="s">
        <v>46</v>
      </c>
      <c r="D1108" t="s">
        <v>12023</v>
      </c>
      <c r="E1108" t="s">
        <v>2499</v>
      </c>
      <c r="F1108" t="s">
        <v>12024</v>
      </c>
      <c r="G1108" t="s">
        <v>12025</v>
      </c>
      <c r="H1108" t="s">
        <v>12026</v>
      </c>
      <c r="I1108" t="s">
        <v>2378</v>
      </c>
      <c r="J1108" t="s">
        <v>7083</v>
      </c>
      <c r="K1108" t="s">
        <v>7084</v>
      </c>
      <c r="L1108" t="s">
        <v>110</v>
      </c>
      <c r="M1108" t="s">
        <v>2575</v>
      </c>
      <c r="N1108" t="s">
        <v>3554</v>
      </c>
      <c r="O1108" t="s">
        <v>7085</v>
      </c>
      <c r="P1108" t="s">
        <v>12027</v>
      </c>
      <c r="R1108" t="str">
        <f t="shared" si="34"/>
        <v>高密</v>
      </c>
      <c r="S1108" t="str">
        <f t="shared" si="35"/>
        <v>0704</v>
      </c>
    </row>
    <row r="1109" spans="1:19">
      <c r="A1109" t="s">
        <v>12028</v>
      </c>
      <c r="B1109" t="s">
        <v>12029</v>
      </c>
      <c r="C1109" t="s">
        <v>46</v>
      </c>
      <c r="D1109" t="s">
        <v>12030</v>
      </c>
      <c r="E1109" t="s">
        <v>8261</v>
      </c>
      <c r="F1109" t="s">
        <v>12031</v>
      </c>
      <c r="G1109" t="s">
        <v>12032</v>
      </c>
      <c r="H1109" t="s">
        <v>12033</v>
      </c>
      <c r="I1109" t="s">
        <v>2364</v>
      </c>
      <c r="J1109" t="s">
        <v>3893</v>
      </c>
      <c r="K1109" t="s">
        <v>3894</v>
      </c>
      <c r="L1109" t="s">
        <v>128</v>
      </c>
      <c r="M1109" t="s">
        <v>3895</v>
      </c>
      <c r="N1109" t="s">
        <v>2564</v>
      </c>
      <c r="O1109" t="s">
        <v>3896</v>
      </c>
      <c r="P1109" t="s">
        <v>12034</v>
      </c>
      <c r="R1109" t="str">
        <f t="shared" si="34"/>
        <v>寿光</v>
      </c>
      <c r="S1109" t="str">
        <f t="shared" si="35"/>
        <v>0704</v>
      </c>
    </row>
    <row r="1110" spans="1:19">
      <c r="A1110" t="s">
        <v>12035</v>
      </c>
      <c r="B1110" t="s">
        <v>12036</v>
      </c>
      <c r="C1110" t="s">
        <v>46</v>
      </c>
      <c r="D1110" t="s">
        <v>12037</v>
      </c>
      <c r="E1110" t="s">
        <v>12038</v>
      </c>
      <c r="F1110" t="s">
        <v>12039</v>
      </c>
      <c r="G1110" t="s">
        <v>12040</v>
      </c>
      <c r="H1110" t="s">
        <v>12041</v>
      </c>
      <c r="I1110" t="s">
        <v>3904</v>
      </c>
      <c r="J1110" t="s">
        <v>12042</v>
      </c>
      <c r="K1110" t="s">
        <v>12043</v>
      </c>
      <c r="L1110" t="s">
        <v>128</v>
      </c>
      <c r="M1110" t="s">
        <v>2708</v>
      </c>
      <c r="N1110" t="s">
        <v>2396</v>
      </c>
      <c r="O1110" t="s">
        <v>12044</v>
      </c>
      <c r="P1110" t="s">
        <v>12045</v>
      </c>
      <c r="R1110" t="str">
        <f t="shared" si="34"/>
        <v>寿光</v>
      </c>
      <c r="S1110" t="str">
        <f t="shared" si="35"/>
        <v>0704</v>
      </c>
    </row>
    <row r="1111" spans="1:19">
      <c r="A1111" t="s">
        <v>12046</v>
      </c>
      <c r="B1111" t="s">
        <v>12047</v>
      </c>
      <c r="C1111" t="s">
        <v>46</v>
      </c>
      <c r="D1111" t="s">
        <v>12048</v>
      </c>
      <c r="E1111" t="s">
        <v>8193</v>
      </c>
      <c r="F1111" t="s">
        <v>12049</v>
      </c>
      <c r="G1111" t="s">
        <v>12050</v>
      </c>
      <c r="H1111" t="s">
        <v>12051</v>
      </c>
      <c r="I1111" t="s">
        <v>2598</v>
      </c>
      <c r="J1111" t="s">
        <v>9637</v>
      </c>
      <c r="K1111" t="s">
        <v>9638</v>
      </c>
      <c r="L1111" t="s">
        <v>137</v>
      </c>
      <c r="M1111" t="s">
        <v>2395</v>
      </c>
      <c r="N1111" t="s">
        <v>2959</v>
      </c>
      <c r="O1111" t="s">
        <v>9639</v>
      </c>
      <c r="P1111" t="s">
        <v>12052</v>
      </c>
      <c r="Q1111" t="s">
        <v>12053</v>
      </c>
      <c r="R1111" t="str">
        <f t="shared" si="34"/>
        <v>青州</v>
      </c>
      <c r="S1111" t="str">
        <f t="shared" si="35"/>
        <v>0704</v>
      </c>
    </row>
    <row r="1112" spans="1:19">
      <c r="A1112" t="s">
        <v>12054</v>
      </c>
      <c r="B1112" t="s">
        <v>12055</v>
      </c>
      <c r="C1112" t="s">
        <v>46</v>
      </c>
      <c r="D1112" t="s">
        <v>12056</v>
      </c>
      <c r="E1112" t="s">
        <v>8193</v>
      </c>
      <c r="F1112" t="s">
        <v>12057</v>
      </c>
      <c r="G1112" t="s">
        <v>12058</v>
      </c>
      <c r="H1112" t="s">
        <v>12059</v>
      </c>
      <c r="I1112" t="s">
        <v>3904</v>
      </c>
      <c r="J1112" t="s">
        <v>9991</v>
      </c>
      <c r="K1112" t="s">
        <v>9992</v>
      </c>
      <c r="L1112" t="s">
        <v>146</v>
      </c>
      <c r="M1112" t="s">
        <v>3532</v>
      </c>
      <c r="N1112" t="s">
        <v>2959</v>
      </c>
      <c r="O1112" t="s">
        <v>9993</v>
      </c>
      <c r="P1112" t="s">
        <v>12060</v>
      </c>
      <c r="R1112" t="str">
        <f t="shared" si="34"/>
        <v>临朐</v>
      </c>
      <c r="S1112" t="str">
        <f t="shared" si="35"/>
        <v>0704</v>
      </c>
    </row>
    <row r="1113" spans="1:19">
      <c r="A1113" t="s">
        <v>12061</v>
      </c>
      <c r="B1113" t="s">
        <v>12062</v>
      </c>
      <c r="C1113" t="s">
        <v>46</v>
      </c>
      <c r="D1113" t="s">
        <v>12063</v>
      </c>
      <c r="E1113" t="s">
        <v>12064</v>
      </c>
      <c r="F1113" t="s">
        <v>12065</v>
      </c>
      <c r="G1113" t="s">
        <v>12066</v>
      </c>
      <c r="H1113" t="s">
        <v>12067</v>
      </c>
      <c r="I1113" t="s">
        <v>2465</v>
      </c>
      <c r="J1113" t="s">
        <v>3552</v>
      </c>
      <c r="K1113" t="s">
        <v>3553</v>
      </c>
      <c r="L1113" t="s">
        <v>101</v>
      </c>
      <c r="M1113" t="s">
        <v>2982</v>
      </c>
      <c r="N1113" t="s">
        <v>5839</v>
      </c>
      <c r="O1113" t="s">
        <v>3555</v>
      </c>
      <c r="P1113" t="s">
        <v>12068</v>
      </c>
      <c r="Q1113" t="s">
        <v>12069</v>
      </c>
      <c r="R1113" t="str">
        <f t="shared" si="34"/>
        <v>潍城</v>
      </c>
      <c r="S1113" t="str">
        <f t="shared" si="35"/>
        <v>0704</v>
      </c>
    </row>
    <row r="1114" spans="1:19">
      <c r="A1114" t="s">
        <v>12070</v>
      </c>
      <c r="B1114" t="s">
        <v>12071</v>
      </c>
      <c r="C1114" t="s">
        <v>46</v>
      </c>
      <c r="D1114" t="s">
        <v>12072</v>
      </c>
      <c r="E1114" t="s">
        <v>12064</v>
      </c>
      <c r="F1114" t="s">
        <v>12073</v>
      </c>
      <c r="G1114" t="s">
        <v>12074</v>
      </c>
      <c r="H1114" t="s">
        <v>12075</v>
      </c>
      <c r="I1114" t="s">
        <v>2645</v>
      </c>
      <c r="J1114" t="s">
        <v>3838</v>
      </c>
      <c r="K1114" t="s">
        <v>3839</v>
      </c>
      <c r="L1114" t="s">
        <v>676</v>
      </c>
      <c r="M1114" t="s">
        <v>3840</v>
      </c>
      <c r="N1114" t="s">
        <v>3017</v>
      </c>
      <c r="O1114" t="s">
        <v>3841</v>
      </c>
      <c r="P1114" t="s">
        <v>12076</v>
      </c>
      <c r="R1114" t="str">
        <f t="shared" si="34"/>
        <v>昌乐</v>
      </c>
      <c r="S1114" t="str">
        <f t="shared" si="35"/>
        <v>0704</v>
      </c>
    </row>
    <row r="1115" spans="1:19">
      <c r="A1115" t="s">
        <v>12077</v>
      </c>
      <c r="B1115" t="s">
        <v>12078</v>
      </c>
      <c r="C1115" t="s">
        <v>46</v>
      </c>
      <c r="D1115" t="s">
        <v>12079</v>
      </c>
      <c r="E1115" t="s">
        <v>8075</v>
      </c>
      <c r="F1115" t="s">
        <v>12080</v>
      </c>
      <c r="G1115" t="s">
        <v>12081</v>
      </c>
      <c r="H1115" t="s">
        <v>12082</v>
      </c>
      <c r="I1115" t="s">
        <v>2364</v>
      </c>
      <c r="J1115" t="s">
        <v>12083</v>
      </c>
      <c r="K1115" t="s">
        <v>12084</v>
      </c>
      <c r="L1115" t="s">
        <v>101</v>
      </c>
      <c r="M1115" t="s">
        <v>5737</v>
      </c>
      <c r="N1115" t="s">
        <v>2421</v>
      </c>
      <c r="O1115" t="s">
        <v>12085</v>
      </c>
      <c r="P1115" t="s">
        <v>12086</v>
      </c>
      <c r="Q1115" t="s">
        <v>12087</v>
      </c>
      <c r="R1115" t="str">
        <f t="shared" si="34"/>
        <v>潍城</v>
      </c>
      <c r="S1115" t="str">
        <f t="shared" si="35"/>
        <v>0704</v>
      </c>
    </row>
    <row r="1116" spans="1:19">
      <c r="A1116" t="s">
        <v>12088</v>
      </c>
      <c r="B1116" t="s">
        <v>12089</v>
      </c>
      <c r="C1116" t="s">
        <v>46</v>
      </c>
      <c r="D1116" t="s">
        <v>12090</v>
      </c>
      <c r="E1116" t="s">
        <v>8075</v>
      </c>
      <c r="F1116" t="s">
        <v>12091</v>
      </c>
      <c r="G1116" t="s">
        <v>12092</v>
      </c>
      <c r="H1116" t="s">
        <v>12093</v>
      </c>
      <c r="I1116" t="s">
        <v>2350</v>
      </c>
      <c r="J1116" t="s">
        <v>3716</v>
      </c>
      <c r="K1116" t="s">
        <v>3717</v>
      </c>
      <c r="L1116" t="s">
        <v>76</v>
      </c>
      <c r="M1116" t="s">
        <v>2408</v>
      </c>
      <c r="N1116" t="s">
        <v>3017</v>
      </c>
      <c r="O1116" t="s">
        <v>3719</v>
      </c>
      <c r="P1116" t="s">
        <v>12094</v>
      </c>
      <c r="R1116" t="str">
        <f t="shared" si="34"/>
        <v>奎文</v>
      </c>
      <c r="S1116" t="str">
        <f t="shared" si="35"/>
        <v>0704</v>
      </c>
    </row>
    <row r="1117" spans="1:19">
      <c r="A1117" t="s">
        <v>12095</v>
      </c>
      <c r="B1117" t="s">
        <v>12096</v>
      </c>
      <c r="C1117" t="s">
        <v>46</v>
      </c>
      <c r="D1117" t="s">
        <v>12097</v>
      </c>
      <c r="E1117" t="s">
        <v>8261</v>
      </c>
      <c r="F1117" t="s">
        <v>12098</v>
      </c>
      <c r="G1117" t="s">
        <v>12099</v>
      </c>
      <c r="H1117" t="s">
        <v>12100</v>
      </c>
      <c r="I1117" t="s">
        <v>2350</v>
      </c>
      <c r="J1117" t="s">
        <v>6485</v>
      </c>
      <c r="K1117" t="s">
        <v>6486</v>
      </c>
      <c r="L1117" t="s">
        <v>128</v>
      </c>
      <c r="M1117" t="s">
        <v>3653</v>
      </c>
      <c r="N1117" t="s">
        <v>4525</v>
      </c>
      <c r="O1117" t="s">
        <v>6487</v>
      </c>
      <c r="P1117" t="s">
        <v>12101</v>
      </c>
      <c r="R1117" t="str">
        <f t="shared" si="34"/>
        <v>寿光</v>
      </c>
      <c r="S1117" t="str">
        <f t="shared" si="35"/>
        <v>0704</v>
      </c>
    </row>
    <row r="1118" spans="1:19">
      <c r="A1118" t="s">
        <v>12102</v>
      </c>
      <c r="B1118" t="s">
        <v>12103</v>
      </c>
      <c r="C1118" t="s">
        <v>46</v>
      </c>
      <c r="D1118" t="s">
        <v>12104</v>
      </c>
      <c r="E1118" t="s">
        <v>12105</v>
      </c>
      <c r="F1118" t="s">
        <v>12106</v>
      </c>
      <c r="G1118" t="s">
        <v>12107</v>
      </c>
      <c r="H1118" t="s">
        <v>12108</v>
      </c>
      <c r="I1118" t="s">
        <v>2503</v>
      </c>
      <c r="J1118" t="s">
        <v>4303</v>
      </c>
      <c r="K1118" t="s">
        <v>4304</v>
      </c>
      <c r="L1118" t="s">
        <v>3458</v>
      </c>
      <c r="M1118" t="s">
        <v>3459</v>
      </c>
      <c r="N1118" t="s">
        <v>2480</v>
      </c>
      <c r="O1118" t="s">
        <v>4305</v>
      </c>
      <c r="P1118" t="s">
        <v>12109</v>
      </c>
      <c r="R1118" t="str">
        <f t="shared" si="34"/>
        <v>寒亭</v>
      </c>
      <c r="S1118" t="str">
        <f t="shared" si="35"/>
        <v>0704</v>
      </c>
    </row>
    <row r="1119" spans="1:19">
      <c r="A1119" t="s">
        <v>12110</v>
      </c>
      <c r="B1119" t="s">
        <v>12111</v>
      </c>
      <c r="C1119" t="s">
        <v>46</v>
      </c>
      <c r="D1119" t="s">
        <v>12112</v>
      </c>
      <c r="E1119" t="s">
        <v>10092</v>
      </c>
      <c r="F1119" t="s">
        <v>12113</v>
      </c>
      <c r="G1119" t="s">
        <v>12114</v>
      </c>
      <c r="H1119" t="s">
        <v>12115</v>
      </c>
      <c r="I1119" t="s">
        <v>2503</v>
      </c>
      <c r="J1119" t="s">
        <v>4152</v>
      </c>
      <c r="K1119" t="s">
        <v>4153</v>
      </c>
      <c r="L1119" t="s">
        <v>47</v>
      </c>
      <c r="M1119" t="s">
        <v>4154</v>
      </c>
      <c r="N1119" t="s">
        <v>2687</v>
      </c>
      <c r="O1119" t="s">
        <v>4155</v>
      </c>
      <c r="P1119" t="s">
        <v>12116</v>
      </c>
      <c r="Q1119" t="s">
        <v>12117</v>
      </c>
      <c r="R1119" t="str">
        <f t="shared" si="34"/>
        <v>诸城</v>
      </c>
      <c r="S1119" t="str">
        <f t="shared" si="35"/>
        <v>0704</v>
      </c>
    </row>
    <row r="1120" spans="1:19">
      <c r="A1120" t="s">
        <v>12118</v>
      </c>
      <c r="B1120" t="s">
        <v>12119</v>
      </c>
      <c r="C1120" t="s">
        <v>46</v>
      </c>
      <c r="D1120" t="s">
        <v>12120</v>
      </c>
      <c r="E1120" t="s">
        <v>8193</v>
      </c>
      <c r="F1120" t="s">
        <v>12121</v>
      </c>
      <c r="G1120" t="s">
        <v>12122</v>
      </c>
      <c r="H1120" t="s">
        <v>12123</v>
      </c>
      <c r="I1120" t="s">
        <v>2336</v>
      </c>
      <c r="J1120" t="s">
        <v>12124</v>
      </c>
      <c r="K1120" t="s">
        <v>12125</v>
      </c>
      <c r="L1120" t="s">
        <v>67</v>
      </c>
      <c r="M1120" t="s">
        <v>6844</v>
      </c>
      <c r="N1120" t="s">
        <v>4614</v>
      </c>
      <c r="O1120" t="s">
        <v>12126</v>
      </c>
      <c r="P1120" t="s">
        <v>12127</v>
      </c>
      <c r="Q1120" t="s">
        <v>12128</v>
      </c>
      <c r="R1120" t="str">
        <f t="shared" si="34"/>
        <v>昌邑</v>
      </c>
      <c r="S1120" t="str">
        <f t="shared" si="35"/>
        <v>0704</v>
      </c>
    </row>
    <row r="1121" spans="1:19">
      <c r="A1121" t="s">
        <v>12129</v>
      </c>
      <c r="B1121" t="s">
        <v>11921</v>
      </c>
      <c r="C1121" t="s">
        <v>46</v>
      </c>
      <c r="D1121" t="s">
        <v>12130</v>
      </c>
      <c r="E1121" t="s">
        <v>8261</v>
      </c>
      <c r="F1121" t="s">
        <v>12131</v>
      </c>
      <c r="G1121" t="s">
        <v>12132</v>
      </c>
      <c r="H1121" t="s">
        <v>12133</v>
      </c>
      <c r="I1121" t="s">
        <v>2979</v>
      </c>
      <c r="J1121" t="s">
        <v>12134</v>
      </c>
      <c r="K1121" t="s">
        <v>12135</v>
      </c>
      <c r="L1121" t="s">
        <v>676</v>
      </c>
      <c r="M1121" t="s">
        <v>2815</v>
      </c>
      <c r="N1121" t="s">
        <v>2721</v>
      </c>
      <c r="O1121" t="s">
        <v>12136</v>
      </c>
      <c r="P1121" t="s">
        <v>12137</v>
      </c>
      <c r="Q1121" t="s">
        <v>12138</v>
      </c>
      <c r="R1121" t="str">
        <f t="shared" si="34"/>
        <v>昌乐</v>
      </c>
      <c r="S1121" t="str">
        <f t="shared" si="35"/>
        <v>0704</v>
      </c>
    </row>
    <row r="1122" spans="1:19">
      <c r="A1122" t="s">
        <v>205</v>
      </c>
      <c r="B1122" t="s">
        <v>12139</v>
      </c>
      <c r="C1122" t="s">
        <v>46</v>
      </c>
      <c r="D1122" t="s">
        <v>12140</v>
      </c>
      <c r="E1122" t="s">
        <v>12141</v>
      </c>
      <c r="F1122" t="s">
        <v>12142</v>
      </c>
      <c r="G1122" t="s">
        <v>203</v>
      </c>
      <c r="H1122" t="s">
        <v>12143</v>
      </c>
      <c r="I1122" t="s">
        <v>2364</v>
      </c>
      <c r="J1122" t="s">
        <v>3038</v>
      </c>
      <c r="K1122" t="s">
        <v>3039</v>
      </c>
      <c r="L1122" t="s">
        <v>137</v>
      </c>
      <c r="M1122" t="s">
        <v>3040</v>
      </c>
      <c r="N1122" t="s">
        <v>3577</v>
      </c>
      <c r="O1122" t="s">
        <v>3041</v>
      </c>
      <c r="P1122" t="s">
        <v>12144</v>
      </c>
      <c r="R1122" t="str">
        <f t="shared" si="34"/>
        <v>青州</v>
      </c>
      <c r="S1122" t="str">
        <f t="shared" si="35"/>
        <v>0704</v>
      </c>
    </row>
    <row r="1123" spans="1:19">
      <c r="A1123" t="s">
        <v>12145</v>
      </c>
      <c r="B1123" t="s">
        <v>12146</v>
      </c>
      <c r="C1123" t="s">
        <v>46</v>
      </c>
      <c r="D1123" t="s">
        <v>12147</v>
      </c>
      <c r="E1123" t="s">
        <v>8261</v>
      </c>
      <c r="F1123" t="s">
        <v>12148</v>
      </c>
      <c r="G1123" t="s">
        <v>12149</v>
      </c>
      <c r="H1123" t="s">
        <v>12150</v>
      </c>
      <c r="I1123" t="s">
        <v>2364</v>
      </c>
      <c r="J1123" t="s">
        <v>4601</v>
      </c>
      <c r="K1123" t="s">
        <v>4602</v>
      </c>
      <c r="L1123" t="s">
        <v>137</v>
      </c>
      <c r="M1123" t="s">
        <v>3729</v>
      </c>
      <c r="N1123" t="s">
        <v>3017</v>
      </c>
      <c r="O1123" t="s">
        <v>4603</v>
      </c>
      <c r="P1123" t="s">
        <v>12151</v>
      </c>
      <c r="Q1123" t="s">
        <v>12152</v>
      </c>
      <c r="R1123" t="str">
        <f t="shared" si="34"/>
        <v>青州</v>
      </c>
      <c r="S1123" t="str">
        <f t="shared" si="35"/>
        <v>0704</v>
      </c>
    </row>
    <row r="1124" spans="1:19">
      <c r="A1124" t="s">
        <v>12153</v>
      </c>
      <c r="B1124" t="s">
        <v>12154</v>
      </c>
      <c r="C1124" t="s">
        <v>46</v>
      </c>
      <c r="D1124" t="s">
        <v>12155</v>
      </c>
      <c r="E1124" t="s">
        <v>8075</v>
      </c>
      <c r="F1124" t="s">
        <v>12156</v>
      </c>
      <c r="G1124" t="s">
        <v>12157</v>
      </c>
      <c r="H1124" t="s">
        <v>12158</v>
      </c>
      <c r="I1124" t="s">
        <v>2364</v>
      </c>
      <c r="J1124" t="s">
        <v>7654</v>
      </c>
      <c r="K1124" t="s">
        <v>7655</v>
      </c>
      <c r="L1124" t="s">
        <v>47</v>
      </c>
      <c r="M1124" t="s">
        <v>4905</v>
      </c>
      <c r="N1124" t="s">
        <v>12159</v>
      </c>
      <c r="O1124" t="s">
        <v>7656</v>
      </c>
      <c r="P1124" t="s">
        <v>12160</v>
      </c>
      <c r="Q1124" t="s">
        <v>12161</v>
      </c>
      <c r="R1124" t="str">
        <f t="shared" si="34"/>
        <v>诸城</v>
      </c>
      <c r="S1124" t="str">
        <f t="shared" si="35"/>
        <v>0704</v>
      </c>
    </row>
    <row r="1125" spans="1:19">
      <c r="A1125" t="s">
        <v>12162</v>
      </c>
      <c r="B1125" t="s">
        <v>12163</v>
      </c>
      <c r="C1125" t="s">
        <v>46</v>
      </c>
      <c r="D1125" t="s">
        <v>12164</v>
      </c>
      <c r="E1125" t="s">
        <v>8193</v>
      </c>
      <c r="F1125" t="s">
        <v>12165</v>
      </c>
      <c r="G1125" t="s">
        <v>12166</v>
      </c>
      <c r="H1125" t="s">
        <v>12167</v>
      </c>
      <c r="I1125" t="s">
        <v>2336</v>
      </c>
      <c r="J1125" t="s">
        <v>4903</v>
      </c>
      <c r="K1125" t="s">
        <v>4904</v>
      </c>
      <c r="L1125" t="s">
        <v>47</v>
      </c>
      <c r="M1125" t="s">
        <v>4905</v>
      </c>
      <c r="N1125" t="s">
        <v>2674</v>
      </c>
      <c r="O1125" t="s">
        <v>4906</v>
      </c>
      <c r="P1125" t="s">
        <v>12168</v>
      </c>
      <c r="R1125" t="str">
        <f t="shared" si="34"/>
        <v>诸城</v>
      </c>
      <c r="S1125" t="str">
        <f t="shared" si="35"/>
        <v>0704</v>
      </c>
    </row>
    <row r="1126" spans="1:19">
      <c r="A1126" t="s">
        <v>12169</v>
      </c>
      <c r="B1126" t="s">
        <v>12170</v>
      </c>
      <c r="C1126" t="s">
        <v>46</v>
      </c>
      <c r="D1126" t="s">
        <v>12171</v>
      </c>
      <c r="E1126" t="s">
        <v>8261</v>
      </c>
      <c r="F1126" t="s">
        <v>12172</v>
      </c>
      <c r="G1126" t="s">
        <v>12173</v>
      </c>
      <c r="H1126" t="s">
        <v>12174</v>
      </c>
      <c r="I1126" t="s">
        <v>2378</v>
      </c>
      <c r="J1126" t="s">
        <v>4141</v>
      </c>
      <c r="K1126" t="s">
        <v>4142</v>
      </c>
      <c r="L1126" t="s">
        <v>137</v>
      </c>
      <c r="M1126" t="s">
        <v>2339</v>
      </c>
      <c r="N1126" t="s">
        <v>4525</v>
      </c>
      <c r="O1126" t="s">
        <v>4143</v>
      </c>
      <c r="P1126" t="s">
        <v>12175</v>
      </c>
      <c r="R1126" t="str">
        <f t="shared" si="34"/>
        <v>青州</v>
      </c>
      <c r="S1126" t="str">
        <f t="shared" si="35"/>
        <v>0704</v>
      </c>
    </row>
    <row r="1127" spans="1:19">
      <c r="A1127" t="s">
        <v>12176</v>
      </c>
      <c r="B1127" t="s">
        <v>12177</v>
      </c>
      <c r="C1127" t="s">
        <v>46</v>
      </c>
      <c r="D1127" t="s">
        <v>12178</v>
      </c>
      <c r="E1127" t="s">
        <v>8241</v>
      </c>
      <c r="F1127" t="s">
        <v>12179</v>
      </c>
      <c r="G1127" t="s">
        <v>12180</v>
      </c>
      <c r="H1127" t="s">
        <v>12181</v>
      </c>
      <c r="I1127" t="s">
        <v>3904</v>
      </c>
      <c r="J1127" t="s">
        <v>6842</v>
      </c>
      <c r="K1127" t="s">
        <v>6843</v>
      </c>
      <c r="L1127" t="s">
        <v>67</v>
      </c>
      <c r="M1127" t="s">
        <v>6844</v>
      </c>
      <c r="N1127" t="s">
        <v>2602</v>
      </c>
      <c r="O1127" t="s">
        <v>6845</v>
      </c>
      <c r="P1127" t="s">
        <v>12182</v>
      </c>
      <c r="Q1127" t="s">
        <v>12183</v>
      </c>
      <c r="R1127" t="str">
        <f t="shared" si="34"/>
        <v>昌邑</v>
      </c>
      <c r="S1127" t="str">
        <f t="shared" si="35"/>
        <v>0704</v>
      </c>
    </row>
    <row r="1128" spans="1:19">
      <c r="A1128" t="s">
        <v>12184</v>
      </c>
      <c r="B1128" t="s">
        <v>12185</v>
      </c>
      <c r="C1128" t="s">
        <v>46</v>
      </c>
      <c r="D1128" t="s">
        <v>12186</v>
      </c>
      <c r="E1128" t="s">
        <v>10092</v>
      </c>
      <c r="F1128" t="s">
        <v>12187</v>
      </c>
      <c r="G1128" t="s">
        <v>12188</v>
      </c>
      <c r="H1128" t="s">
        <v>12189</v>
      </c>
      <c r="I1128" t="s">
        <v>3969</v>
      </c>
      <c r="J1128" t="s">
        <v>3096</v>
      </c>
      <c r="K1128" t="s">
        <v>3097</v>
      </c>
      <c r="L1128" t="s">
        <v>110</v>
      </c>
      <c r="M1128" t="s">
        <v>3098</v>
      </c>
      <c r="N1128" t="s">
        <v>3339</v>
      </c>
      <c r="O1128" t="s">
        <v>3099</v>
      </c>
      <c r="P1128" t="s">
        <v>12190</v>
      </c>
      <c r="Q1128" t="s">
        <v>12191</v>
      </c>
      <c r="R1128" t="str">
        <f t="shared" si="34"/>
        <v>高密</v>
      </c>
      <c r="S1128" t="str">
        <f t="shared" si="35"/>
        <v>0704</v>
      </c>
    </row>
    <row r="1129" spans="1:19">
      <c r="A1129" t="s">
        <v>12192</v>
      </c>
      <c r="B1129" t="s">
        <v>12193</v>
      </c>
      <c r="C1129" t="s">
        <v>46</v>
      </c>
      <c r="D1129" t="s">
        <v>12194</v>
      </c>
      <c r="E1129" t="s">
        <v>8075</v>
      </c>
      <c r="F1129" t="s">
        <v>12195</v>
      </c>
      <c r="G1129" t="s">
        <v>12196</v>
      </c>
      <c r="H1129" t="s">
        <v>12197</v>
      </c>
      <c r="I1129" t="s">
        <v>2350</v>
      </c>
      <c r="J1129" t="s">
        <v>10830</v>
      </c>
      <c r="K1129" t="s">
        <v>10831</v>
      </c>
      <c r="L1129" t="s">
        <v>101</v>
      </c>
      <c r="M1129" t="s">
        <v>5737</v>
      </c>
      <c r="N1129" t="s">
        <v>7359</v>
      </c>
      <c r="O1129" t="s">
        <v>10832</v>
      </c>
      <c r="P1129" t="s">
        <v>12198</v>
      </c>
      <c r="Q1129" t="s">
        <v>12199</v>
      </c>
      <c r="R1129" t="str">
        <f t="shared" si="34"/>
        <v>潍城</v>
      </c>
      <c r="S1129" t="str">
        <f t="shared" si="35"/>
        <v>0704</v>
      </c>
    </row>
    <row r="1130" spans="1:19">
      <c r="A1130" t="s">
        <v>12200</v>
      </c>
      <c r="B1130" t="s">
        <v>12201</v>
      </c>
      <c r="C1130" t="s">
        <v>46</v>
      </c>
      <c r="D1130" t="s">
        <v>12202</v>
      </c>
      <c r="E1130" t="s">
        <v>8261</v>
      </c>
      <c r="F1130" t="s">
        <v>12203</v>
      </c>
      <c r="G1130" t="s">
        <v>12204</v>
      </c>
      <c r="H1130" t="s">
        <v>12205</v>
      </c>
      <c r="I1130" t="s">
        <v>2350</v>
      </c>
      <c r="J1130" t="s">
        <v>8787</v>
      </c>
      <c r="K1130" t="s">
        <v>8788</v>
      </c>
      <c r="L1130" t="s">
        <v>128</v>
      </c>
      <c r="M1130" t="s">
        <v>2720</v>
      </c>
      <c r="N1130" t="s">
        <v>2421</v>
      </c>
      <c r="O1130" t="s">
        <v>8789</v>
      </c>
      <c r="P1130" t="s">
        <v>12206</v>
      </c>
      <c r="Q1130" t="s">
        <v>10162</v>
      </c>
      <c r="R1130" t="str">
        <f t="shared" si="34"/>
        <v>寿光</v>
      </c>
      <c r="S1130" t="str">
        <f t="shared" si="35"/>
        <v>0704</v>
      </c>
    </row>
    <row r="1131" spans="1:19">
      <c r="A1131" t="s">
        <v>12207</v>
      </c>
      <c r="B1131" t="s">
        <v>12208</v>
      </c>
      <c r="C1131" t="s">
        <v>46</v>
      </c>
      <c r="D1131" t="s">
        <v>12209</v>
      </c>
      <c r="E1131" t="s">
        <v>12210</v>
      </c>
      <c r="F1131" t="s">
        <v>12211</v>
      </c>
      <c r="G1131" t="s">
        <v>12212</v>
      </c>
      <c r="H1131" t="s">
        <v>12213</v>
      </c>
      <c r="I1131" t="s">
        <v>2645</v>
      </c>
      <c r="J1131" t="s">
        <v>6238</v>
      </c>
      <c r="K1131" t="s">
        <v>6239</v>
      </c>
      <c r="L1131" t="s">
        <v>101</v>
      </c>
      <c r="M1131" t="s">
        <v>5737</v>
      </c>
      <c r="N1131" t="s">
        <v>3339</v>
      </c>
      <c r="O1131" t="s">
        <v>6240</v>
      </c>
      <c r="P1131" t="s">
        <v>12214</v>
      </c>
      <c r="Q1131" t="s">
        <v>12215</v>
      </c>
      <c r="R1131" t="str">
        <f t="shared" si="34"/>
        <v>潍城</v>
      </c>
      <c r="S1131" t="str">
        <f t="shared" si="35"/>
        <v>0704</v>
      </c>
    </row>
    <row r="1132" spans="1:19">
      <c r="A1132" t="s">
        <v>12216</v>
      </c>
      <c r="B1132" t="s">
        <v>12217</v>
      </c>
      <c r="C1132" t="s">
        <v>46</v>
      </c>
      <c r="D1132" t="s">
        <v>12218</v>
      </c>
      <c r="E1132" t="s">
        <v>12219</v>
      </c>
      <c r="F1132" t="s">
        <v>12220</v>
      </c>
      <c r="G1132" t="s">
        <v>12221</v>
      </c>
      <c r="H1132" t="s">
        <v>12222</v>
      </c>
      <c r="I1132" t="s">
        <v>2350</v>
      </c>
      <c r="J1132" t="s">
        <v>3497</v>
      </c>
      <c r="K1132" t="s">
        <v>3498</v>
      </c>
      <c r="L1132" t="s">
        <v>57</v>
      </c>
      <c r="M1132" t="s">
        <v>2838</v>
      </c>
      <c r="N1132" t="s">
        <v>2354</v>
      </c>
      <c r="O1132" t="s">
        <v>3500</v>
      </c>
      <c r="P1132" t="s">
        <v>12223</v>
      </c>
      <c r="Q1132" t="s">
        <v>12224</v>
      </c>
      <c r="R1132" t="str">
        <f t="shared" si="34"/>
        <v>安丘</v>
      </c>
      <c r="S1132" t="str">
        <f t="shared" si="35"/>
        <v>0704</v>
      </c>
    </row>
    <row r="1133" spans="1:19">
      <c r="A1133" t="s">
        <v>12225</v>
      </c>
      <c r="B1133" t="s">
        <v>12226</v>
      </c>
      <c r="C1133" t="s">
        <v>46</v>
      </c>
      <c r="D1133" t="s">
        <v>12227</v>
      </c>
      <c r="E1133" t="s">
        <v>8261</v>
      </c>
      <c r="F1133" t="s">
        <v>12228</v>
      </c>
      <c r="G1133" t="s">
        <v>12229</v>
      </c>
      <c r="H1133" t="s">
        <v>12230</v>
      </c>
      <c r="I1133" t="s">
        <v>3608</v>
      </c>
      <c r="J1133" t="s">
        <v>8509</v>
      </c>
      <c r="K1133" t="s">
        <v>8510</v>
      </c>
      <c r="L1133" t="s">
        <v>137</v>
      </c>
      <c r="M1133" t="s">
        <v>2625</v>
      </c>
      <c r="N1133" t="s">
        <v>3622</v>
      </c>
      <c r="O1133" t="s">
        <v>8511</v>
      </c>
      <c r="R1133" t="str">
        <f t="shared" si="34"/>
        <v>青州</v>
      </c>
      <c r="S1133" t="str">
        <f t="shared" si="35"/>
        <v>0704</v>
      </c>
    </row>
    <row r="1134" spans="1:19">
      <c r="A1134" t="s">
        <v>12231</v>
      </c>
      <c r="B1134" t="s">
        <v>12232</v>
      </c>
      <c r="C1134" t="s">
        <v>46</v>
      </c>
      <c r="D1134" t="s">
        <v>12233</v>
      </c>
      <c r="E1134" t="s">
        <v>8241</v>
      </c>
      <c r="F1134" t="s">
        <v>12234</v>
      </c>
      <c r="G1134" t="s">
        <v>12235</v>
      </c>
      <c r="H1134" t="s">
        <v>12236</v>
      </c>
      <c r="I1134" t="s">
        <v>3904</v>
      </c>
      <c r="J1134" t="s">
        <v>8753</v>
      </c>
      <c r="K1134" t="s">
        <v>8754</v>
      </c>
      <c r="L1134" t="s">
        <v>101</v>
      </c>
      <c r="M1134" t="s">
        <v>4459</v>
      </c>
      <c r="N1134" t="s">
        <v>3907</v>
      </c>
      <c r="O1134" t="s">
        <v>8755</v>
      </c>
      <c r="P1134" t="s">
        <v>12237</v>
      </c>
      <c r="Q1134" t="s">
        <v>12238</v>
      </c>
      <c r="R1134" t="str">
        <f t="shared" si="34"/>
        <v>潍城</v>
      </c>
      <c r="S1134" t="str">
        <f t="shared" si="35"/>
        <v>0704</v>
      </c>
    </row>
    <row r="1135" spans="1:19">
      <c r="A1135" t="s">
        <v>12239</v>
      </c>
      <c r="B1135" t="s">
        <v>12240</v>
      </c>
      <c r="C1135" t="s">
        <v>46</v>
      </c>
      <c r="D1135" t="s">
        <v>12241</v>
      </c>
      <c r="E1135" t="s">
        <v>8261</v>
      </c>
      <c r="F1135" t="s">
        <v>12242</v>
      </c>
      <c r="G1135" t="s">
        <v>12243</v>
      </c>
      <c r="H1135" t="s">
        <v>12244</v>
      </c>
      <c r="I1135" t="s">
        <v>2378</v>
      </c>
      <c r="J1135" t="s">
        <v>3497</v>
      </c>
      <c r="K1135" t="s">
        <v>3498</v>
      </c>
      <c r="L1135" t="s">
        <v>57</v>
      </c>
      <c r="M1135" t="s">
        <v>2838</v>
      </c>
      <c r="N1135" t="s">
        <v>2354</v>
      </c>
      <c r="O1135" t="s">
        <v>3500</v>
      </c>
      <c r="P1135" t="s">
        <v>12245</v>
      </c>
      <c r="R1135" t="str">
        <f t="shared" si="34"/>
        <v>安丘</v>
      </c>
      <c r="S1135" t="str">
        <f t="shared" si="35"/>
        <v>0704</v>
      </c>
    </row>
    <row r="1136" spans="1:19">
      <c r="A1136" t="s">
        <v>12246</v>
      </c>
      <c r="B1136" t="s">
        <v>12247</v>
      </c>
      <c r="C1136" t="s">
        <v>46</v>
      </c>
      <c r="D1136" t="s">
        <v>12248</v>
      </c>
      <c r="E1136" t="s">
        <v>8261</v>
      </c>
      <c r="F1136" t="s">
        <v>12249</v>
      </c>
      <c r="G1136" t="s">
        <v>12250</v>
      </c>
      <c r="H1136" t="s">
        <v>12251</v>
      </c>
      <c r="I1136" t="s">
        <v>2350</v>
      </c>
      <c r="J1136" t="s">
        <v>12252</v>
      </c>
      <c r="K1136" t="s">
        <v>12253</v>
      </c>
      <c r="L1136" t="s">
        <v>676</v>
      </c>
      <c r="M1136" t="s">
        <v>2815</v>
      </c>
      <c r="N1136" t="s">
        <v>2785</v>
      </c>
      <c r="O1136" t="s">
        <v>12254</v>
      </c>
      <c r="P1136" t="s">
        <v>12255</v>
      </c>
      <c r="Q1136" t="s">
        <v>12256</v>
      </c>
      <c r="R1136" t="str">
        <f t="shared" si="34"/>
        <v>昌乐</v>
      </c>
      <c r="S1136" t="str">
        <f t="shared" si="35"/>
        <v>0704</v>
      </c>
    </row>
    <row r="1137" spans="1:19">
      <c r="A1137" t="s">
        <v>12257</v>
      </c>
      <c r="B1137" t="s">
        <v>12258</v>
      </c>
      <c r="C1137" t="s">
        <v>46</v>
      </c>
      <c r="D1137" t="s">
        <v>12259</v>
      </c>
      <c r="E1137" t="s">
        <v>12260</v>
      </c>
      <c r="F1137" t="s">
        <v>12261</v>
      </c>
      <c r="G1137" t="s">
        <v>12262</v>
      </c>
      <c r="H1137" t="s">
        <v>12263</v>
      </c>
      <c r="I1137" t="s">
        <v>2598</v>
      </c>
      <c r="J1137" t="s">
        <v>2994</v>
      </c>
      <c r="K1137" t="s">
        <v>2995</v>
      </c>
      <c r="L1137" t="s">
        <v>128</v>
      </c>
      <c r="M1137" t="s">
        <v>2996</v>
      </c>
      <c r="N1137" t="s">
        <v>3994</v>
      </c>
      <c r="O1137" t="s">
        <v>2997</v>
      </c>
      <c r="P1137" t="s">
        <v>12264</v>
      </c>
      <c r="R1137" t="str">
        <f t="shared" si="34"/>
        <v>寿光</v>
      </c>
      <c r="S1137" t="str">
        <f t="shared" si="35"/>
        <v>0704</v>
      </c>
    </row>
    <row r="1138" spans="1:19">
      <c r="A1138" t="s">
        <v>197</v>
      </c>
      <c r="B1138" t="s">
        <v>12265</v>
      </c>
      <c r="C1138" t="s">
        <v>46</v>
      </c>
      <c r="D1138" t="s">
        <v>12266</v>
      </c>
      <c r="E1138" t="s">
        <v>12267</v>
      </c>
      <c r="F1138" t="s">
        <v>12268</v>
      </c>
      <c r="G1138" t="s">
        <v>12269</v>
      </c>
      <c r="H1138" t="s">
        <v>12270</v>
      </c>
      <c r="I1138" t="s">
        <v>2645</v>
      </c>
      <c r="J1138" t="s">
        <v>8024</v>
      </c>
      <c r="K1138" t="s">
        <v>8025</v>
      </c>
      <c r="L1138" t="s">
        <v>76</v>
      </c>
      <c r="M1138" t="s">
        <v>2516</v>
      </c>
      <c r="N1138" t="s">
        <v>3554</v>
      </c>
      <c r="O1138" t="s">
        <v>8026</v>
      </c>
      <c r="P1138" t="s">
        <v>12271</v>
      </c>
      <c r="Q1138" t="s">
        <v>12272</v>
      </c>
      <c r="R1138" t="str">
        <f t="shared" si="34"/>
        <v>奎文</v>
      </c>
      <c r="S1138" t="str">
        <f t="shared" si="35"/>
        <v>0704</v>
      </c>
    </row>
    <row r="1139" spans="1:19">
      <c r="A1139" t="s">
        <v>12273</v>
      </c>
      <c r="B1139" t="s">
        <v>12274</v>
      </c>
      <c r="C1139" t="s">
        <v>46</v>
      </c>
      <c r="D1139" t="s">
        <v>12275</v>
      </c>
      <c r="E1139" t="s">
        <v>8261</v>
      </c>
      <c r="F1139" t="s">
        <v>12276</v>
      </c>
      <c r="G1139" t="s">
        <v>12277</v>
      </c>
      <c r="H1139" t="s">
        <v>12278</v>
      </c>
      <c r="I1139" t="s">
        <v>2364</v>
      </c>
      <c r="J1139" t="s">
        <v>6049</v>
      </c>
      <c r="K1139" t="s">
        <v>6050</v>
      </c>
      <c r="L1139" t="s">
        <v>128</v>
      </c>
      <c r="M1139" t="s">
        <v>2913</v>
      </c>
      <c r="N1139" t="s">
        <v>2340</v>
      </c>
      <c r="O1139" t="s">
        <v>6051</v>
      </c>
      <c r="Q1139" t="s">
        <v>12279</v>
      </c>
      <c r="R1139" t="str">
        <f t="shared" si="34"/>
        <v>寿光</v>
      </c>
      <c r="S1139" t="str">
        <f t="shared" si="35"/>
        <v>0704</v>
      </c>
    </row>
    <row r="1140" spans="1:19">
      <c r="A1140" t="s">
        <v>12280</v>
      </c>
      <c r="B1140" t="s">
        <v>12281</v>
      </c>
      <c r="C1140" t="s">
        <v>46</v>
      </c>
      <c r="D1140" t="s">
        <v>12282</v>
      </c>
      <c r="E1140" t="s">
        <v>8261</v>
      </c>
      <c r="F1140" t="s">
        <v>12283</v>
      </c>
      <c r="G1140" t="s">
        <v>12284</v>
      </c>
      <c r="H1140" t="s">
        <v>12285</v>
      </c>
      <c r="I1140" t="s">
        <v>2465</v>
      </c>
      <c r="J1140" t="s">
        <v>11746</v>
      </c>
      <c r="K1140" t="s">
        <v>11747</v>
      </c>
      <c r="L1140" t="s">
        <v>47</v>
      </c>
      <c r="M1140" t="s">
        <v>4154</v>
      </c>
      <c r="N1140" t="s">
        <v>2589</v>
      </c>
      <c r="O1140" t="s">
        <v>11748</v>
      </c>
      <c r="P1140" t="s">
        <v>12286</v>
      </c>
      <c r="Q1140" t="s">
        <v>12287</v>
      </c>
      <c r="R1140" t="str">
        <f t="shared" si="34"/>
        <v>诸城</v>
      </c>
      <c r="S1140" t="str">
        <f t="shared" si="35"/>
        <v>0704</v>
      </c>
    </row>
    <row r="1141" spans="1:19">
      <c r="A1141" t="s">
        <v>12288</v>
      </c>
      <c r="B1141" t="s">
        <v>12289</v>
      </c>
      <c r="C1141" t="s">
        <v>46</v>
      </c>
      <c r="D1141" t="s">
        <v>12290</v>
      </c>
      <c r="E1141" t="s">
        <v>8075</v>
      </c>
      <c r="F1141" t="s">
        <v>12291</v>
      </c>
      <c r="G1141" t="s">
        <v>12292</v>
      </c>
      <c r="H1141" t="s">
        <v>12293</v>
      </c>
      <c r="I1141" t="s">
        <v>2350</v>
      </c>
      <c r="J1141" t="s">
        <v>7110</v>
      </c>
      <c r="K1141" t="s">
        <v>7111</v>
      </c>
      <c r="L1141" t="s">
        <v>110</v>
      </c>
      <c r="M1141" t="s">
        <v>7112</v>
      </c>
      <c r="N1141" t="s">
        <v>2602</v>
      </c>
      <c r="O1141" t="s">
        <v>7113</v>
      </c>
      <c r="P1141" t="s">
        <v>12294</v>
      </c>
      <c r="R1141" t="str">
        <f t="shared" si="34"/>
        <v>高密</v>
      </c>
      <c r="S1141" t="str">
        <f t="shared" si="35"/>
        <v>0704</v>
      </c>
    </row>
    <row r="1142" spans="1:19">
      <c r="A1142" t="s">
        <v>12295</v>
      </c>
      <c r="B1142" t="s">
        <v>12296</v>
      </c>
      <c r="C1142" t="s">
        <v>46</v>
      </c>
      <c r="D1142" t="s">
        <v>12297</v>
      </c>
      <c r="E1142" t="s">
        <v>8075</v>
      </c>
      <c r="F1142" t="s">
        <v>12298</v>
      </c>
      <c r="G1142" t="s">
        <v>12299</v>
      </c>
      <c r="H1142" t="s">
        <v>12300</v>
      </c>
      <c r="I1142" t="s">
        <v>2350</v>
      </c>
      <c r="J1142" t="s">
        <v>2696</v>
      </c>
      <c r="K1142" t="s">
        <v>2697</v>
      </c>
      <c r="L1142" t="s">
        <v>110</v>
      </c>
      <c r="M1142" t="s">
        <v>2575</v>
      </c>
      <c r="N1142" t="s">
        <v>2382</v>
      </c>
      <c r="O1142" t="s">
        <v>2698</v>
      </c>
      <c r="P1142" t="s">
        <v>12301</v>
      </c>
      <c r="R1142" t="str">
        <f t="shared" si="34"/>
        <v>高密</v>
      </c>
      <c r="S1142" t="str">
        <f t="shared" si="35"/>
        <v>0704</v>
      </c>
    </row>
    <row r="1143" spans="1:19">
      <c r="A1143" t="s">
        <v>12302</v>
      </c>
      <c r="B1143" t="s">
        <v>12303</v>
      </c>
      <c r="C1143" t="s">
        <v>46</v>
      </c>
      <c r="D1143" t="s">
        <v>12304</v>
      </c>
      <c r="E1143" t="s">
        <v>8075</v>
      </c>
      <c r="F1143" t="s">
        <v>12305</v>
      </c>
      <c r="G1143" t="s">
        <v>12306</v>
      </c>
      <c r="H1143" t="s">
        <v>12307</v>
      </c>
      <c r="I1143" t="s">
        <v>2350</v>
      </c>
      <c r="J1143" t="s">
        <v>2741</v>
      </c>
      <c r="K1143" t="s">
        <v>2742</v>
      </c>
      <c r="L1143" t="s">
        <v>137</v>
      </c>
      <c r="M1143" t="s">
        <v>2395</v>
      </c>
      <c r="O1143" t="s">
        <v>2744</v>
      </c>
      <c r="P1143" t="s">
        <v>12308</v>
      </c>
      <c r="Q1143" t="s">
        <v>12309</v>
      </c>
      <c r="R1143" t="str">
        <f t="shared" si="34"/>
        <v>青州</v>
      </c>
      <c r="S1143" t="str">
        <f t="shared" si="35"/>
        <v>0704</v>
      </c>
    </row>
    <row r="1144" spans="1:19">
      <c r="A1144" t="s">
        <v>12310</v>
      </c>
      <c r="B1144" t="s">
        <v>12311</v>
      </c>
      <c r="C1144" t="s">
        <v>46</v>
      </c>
      <c r="D1144" t="s">
        <v>12312</v>
      </c>
      <c r="E1144" t="s">
        <v>8075</v>
      </c>
      <c r="F1144" t="s">
        <v>12313</v>
      </c>
      <c r="G1144" t="s">
        <v>12314</v>
      </c>
      <c r="H1144" t="s">
        <v>12315</v>
      </c>
      <c r="I1144" t="s">
        <v>2350</v>
      </c>
      <c r="J1144" t="s">
        <v>7654</v>
      </c>
      <c r="K1144" t="s">
        <v>7655</v>
      </c>
      <c r="L1144" t="s">
        <v>47</v>
      </c>
      <c r="M1144" t="s">
        <v>4905</v>
      </c>
      <c r="N1144" t="s">
        <v>2959</v>
      </c>
      <c r="O1144" t="s">
        <v>7656</v>
      </c>
      <c r="P1144" t="s">
        <v>10478</v>
      </c>
      <c r="Q1144" t="s">
        <v>12316</v>
      </c>
      <c r="R1144" t="str">
        <f t="shared" si="34"/>
        <v>诸城</v>
      </c>
      <c r="S1144" t="str">
        <f t="shared" si="35"/>
        <v>0704</v>
      </c>
    </row>
    <row r="1145" spans="1:19">
      <c r="A1145" t="s">
        <v>12317</v>
      </c>
      <c r="B1145" t="s">
        <v>12318</v>
      </c>
      <c r="C1145" t="s">
        <v>46</v>
      </c>
      <c r="D1145" t="s">
        <v>12319</v>
      </c>
      <c r="E1145" t="s">
        <v>8261</v>
      </c>
      <c r="F1145" t="s">
        <v>12320</v>
      </c>
      <c r="G1145" t="s">
        <v>12321</v>
      </c>
      <c r="H1145" t="s">
        <v>12322</v>
      </c>
      <c r="I1145" t="s">
        <v>2378</v>
      </c>
      <c r="J1145" t="s">
        <v>3552</v>
      </c>
      <c r="K1145" t="s">
        <v>3553</v>
      </c>
      <c r="L1145" t="s">
        <v>101</v>
      </c>
      <c r="M1145" t="s">
        <v>2982</v>
      </c>
      <c r="N1145" t="s">
        <v>2859</v>
      </c>
      <c r="O1145" t="s">
        <v>3555</v>
      </c>
      <c r="P1145" t="s">
        <v>12323</v>
      </c>
      <c r="Q1145" t="s">
        <v>12324</v>
      </c>
      <c r="R1145" t="str">
        <f t="shared" si="34"/>
        <v>潍城</v>
      </c>
      <c r="S1145" t="str">
        <f t="shared" si="35"/>
        <v>0704</v>
      </c>
    </row>
    <row r="1146" spans="1:19">
      <c r="A1146" t="s">
        <v>12325</v>
      </c>
      <c r="B1146" t="s">
        <v>12326</v>
      </c>
      <c r="C1146" t="s">
        <v>46</v>
      </c>
      <c r="D1146" t="s">
        <v>12327</v>
      </c>
      <c r="E1146" t="s">
        <v>2499</v>
      </c>
      <c r="F1146" t="s">
        <v>12328</v>
      </c>
      <c r="G1146" t="s">
        <v>12329</v>
      </c>
      <c r="H1146" t="s">
        <v>12330</v>
      </c>
      <c r="I1146" t="s">
        <v>2503</v>
      </c>
      <c r="J1146" t="s">
        <v>5254</v>
      </c>
      <c r="K1146" t="s">
        <v>5255</v>
      </c>
      <c r="L1146" t="s">
        <v>101</v>
      </c>
      <c r="M1146" t="s">
        <v>2982</v>
      </c>
      <c r="N1146" t="s">
        <v>2421</v>
      </c>
      <c r="O1146" t="s">
        <v>5256</v>
      </c>
      <c r="P1146" t="s">
        <v>12331</v>
      </c>
      <c r="Q1146" t="s">
        <v>12332</v>
      </c>
      <c r="R1146" t="str">
        <f t="shared" si="34"/>
        <v>潍城</v>
      </c>
      <c r="S1146" t="str">
        <f t="shared" si="35"/>
        <v>0704</v>
      </c>
    </row>
    <row r="1147" spans="1:19">
      <c r="A1147" t="s">
        <v>12333</v>
      </c>
      <c r="B1147" t="s">
        <v>12334</v>
      </c>
      <c r="C1147" t="s">
        <v>46</v>
      </c>
      <c r="D1147" t="s">
        <v>12335</v>
      </c>
      <c r="E1147" t="s">
        <v>12336</v>
      </c>
      <c r="F1147" t="s">
        <v>12337</v>
      </c>
      <c r="G1147" t="s">
        <v>12338</v>
      </c>
      <c r="H1147" t="s">
        <v>12339</v>
      </c>
      <c r="I1147" t="s">
        <v>2645</v>
      </c>
      <c r="J1147" t="s">
        <v>8710</v>
      </c>
      <c r="K1147" t="s">
        <v>8711</v>
      </c>
      <c r="L1147" t="s">
        <v>47</v>
      </c>
      <c r="M1147" t="s">
        <v>3327</v>
      </c>
      <c r="N1147" t="s">
        <v>2421</v>
      </c>
      <c r="O1147" t="s">
        <v>8712</v>
      </c>
      <c r="P1147" t="s">
        <v>12340</v>
      </c>
      <c r="R1147" t="str">
        <f t="shared" si="34"/>
        <v>诸城</v>
      </c>
      <c r="S1147" t="str">
        <f t="shared" si="35"/>
        <v>0704</v>
      </c>
    </row>
    <row r="1148" spans="1:19">
      <c r="A1148" t="s">
        <v>12341</v>
      </c>
      <c r="B1148" t="s">
        <v>12342</v>
      </c>
      <c r="C1148" t="s">
        <v>46</v>
      </c>
      <c r="D1148" t="s">
        <v>12343</v>
      </c>
      <c r="E1148" t="s">
        <v>12344</v>
      </c>
      <c r="F1148" t="s">
        <v>12345</v>
      </c>
      <c r="G1148" t="s">
        <v>12346</v>
      </c>
      <c r="H1148" t="s">
        <v>12347</v>
      </c>
      <c r="I1148" t="s">
        <v>2378</v>
      </c>
      <c r="J1148" t="s">
        <v>12348</v>
      </c>
      <c r="K1148" t="s">
        <v>12349</v>
      </c>
      <c r="L1148" t="s">
        <v>47</v>
      </c>
      <c r="M1148" t="s">
        <v>8001</v>
      </c>
      <c r="N1148" t="s">
        <v>2674</v>
      </c>
      <c r="O1148" t="s">
        <v>12350</v>
      </c>
      <c r="P1148" t="s">
        <v>12351</v>
      </c>
      <c r="R1148" t="str">
        <f t="shared" si="34"/>
        <v>诸城</v>
      </c>
      <c r="S1148" t="str">
        <f t="shared" si="35"/>
        <v>0704</v>
      </c>
    </row>
    <row r="1149" spans="1:19">
      <c r="A1149" t="s">
        <v>12352</v>
      </c>
      <c r="B1149" t="s">
        <v>12353</v>
      </c>
      <c r="C1149" t="s">
        <v>46</v>
      </c>
      <c r="D1149" t="s">
        <v>12354</v>
      </c>
      <c r="E1149" t="s">
        <v>8261</v>
      </c>
      <c r="F1149" t="s">
        <v>12355</v>
      </c>
      <c r="G1149" t="s">
        <v>12356</v>
      </c>
      <c r="H1149" t="s">
        <v>12357</v>
      </c>
      <c r="I1149" t="s">
        <v>2350</v>
      </c>
      <c r="J1149" t="s">
        <v>5976</v>
      </c>
      <c r="K1149" t="s">
        <v>5977</v>
      </c>
      <c r="L1149" t="s">
        <v>128</v>
      </c>
      <c r="M1149" t="s">
        <v>5602</v>
      </c>
      <c r="N1149" t="s">
        <v>2421</v>
      </c>
      <c r="O1149" t="s">
        <v>5978</v>
      </c>
      <c r="P1149" t="s">
        <v>12358</v>
      </c>
      <c r="R1149" t="str">
        <f t="shared" si="34"/>
        <v>寿光</v>
      </c>
      <c r="S1149" t="str">
        <f t="shared" si="35"/>
        <v>0704</v>
      </c>
    </row>
    <row r="1150" spans="1:19">
      <c r="A1150" t="s">
        <v>12359</v>
      </c>
      <c r="B1150" t="s">
        <v>12360</v>
      </c>
      <c r="C1150" t="s">
        <v>46</v>
      </c>
      <c r="D1150" t="s">
        <v>12361</v>
      </c>
      <c r="E1150" t="s">
        <v>12344</v>
      </c>
      <c r="F1150" t="s">
        <v>12362</v>
      </c>
      <c r="G1150" t="s">
        <v>12363</v>
      </c>
      <c r="H1150" t="s">
        <v>12364</v>
      </c>
      <c r="I1150" t="s">
        <v>2350</v>
      </c>
      <c r="J1150" t="s">
        <v>3938</v>
      </c>
      <c r="K1150" t="s">
        <v>3939</v>
      </c>
      <c r="L1150" t="s">
        <v>137</v>
      </c>
      <c r="M1150" t="s">
        <v>3940</v>
      </c>
      <c r="N1150" t="s">
        <v>2421</v>
      </c>
      <c r="O1150" t="s">
        <v>3941</v>
      </c>
      <c r="P1150" t="s">
        <v>12365</v>
      </c>
      <c r="R1150" t="str">
        <f t="shared" si="34"/>
        <v>青州</v>
      </c>
      <c r="S1150" t="str">
        <f t="shared" si="35"/>
        <v>0704</v>
      </c>
    </row>
    <row r="1151" spans="1:19">
      <c r="A1151" t="s">
        <v>12366</v>
      </c>
      <c r="B1151" t="s">
        <v>12367</v>
      </c>
      <c r="C1151" t="s">
        <v>46</v>
      </c>
      <c r="D1151" t="s">
        <v>12368</v>
      </c>
      <c r="E1151" t="s">
        <v>8261</v>
      </c>
      <c r="F1151" t="s">
        <v>12369</v>
      </c>
      <c r="G1151" t="s">
        <v>12370</v>
      </c>
      <c r="H1151" t="s">
        <v>12371</v>
      </c>
      <c r="I1151" t="s">
        <v>4165</v>
      </c>
      <c r="J1151" t="s">
        <v>12372</v>
      </c>
      <c r="K1151" t="s">
        <v>12373</v>
      </c>
      <c r="L1151" t="s">
        <v>101</v>
      </c>
      <c r="M1151" t="s">
        <v>3130</v>
      </c>
      <c r="N1151" t="s">
        <v>2480</v>
      </c>
      <c r="O1151" t="s">
        <v>12374</v>
      </c>
      <c r="P1151" t="s">
        <v>12375</v>
      </c>
      <c r="R1151" t="str">
        <f t="shared" si="34"/>
        <v>潍城</v>
      </c>
      <c r="S1151" t="str">
        <f t="shared" si="35"/>
        <v>0704</v>
      </c>
    </row>
    <row r="1152" spans="1:19">
      <c r="A1152" t="s">
        <v>12376</v>
      </c>
      <c r="B1152" t="s">
        <v>12377</v>
      </c>
      <c r="C1152" t="s">
        <v>46</v>
      </c>
      <c r="D1152" t="s">
        <v>12378</v>
      </c>
      <c r="E1152" t="s">
        <v>12379</v>
      </c>
      <c r="F1152" t="s">
        <v>12380</v>
      </c>
      <c r="G1152" t="s">
        <v>12381</v>
      </c>
      <c r="H1152" t="s">
        <v>12382</v>
      </c>
      <c r="I1152" t="s">
        <v>2350</v>
      </c>
      <c r="J1152" t="s">
        <v>12383</v>
      </c>
      <c r="K1152" t="s">
        <v>12384</v>
      </c>
      <c r="L1152" t="s">
        <v>128</v>
      </c>
      <c r="M1152" t="s">
        <v>3028</v>
      </c>
      <c r="N1152" t="s">
        <v>2674</v>
      </c>
      <c r="O1152" t="s">
        <v>12385</v>
      </c>
      <c r="P1152" t="s">
        <v>12386</v>
      </c>
      <c r="Q1152" t="s">
        <v>12387</v>
      </c>
      <c r="R1152" t="str">
        <f t="shared" si="34"/>
        <v>寿光</v>
      </c>
      <c r="S1152" t="str">
        <f t="shared" si="35"/>
        <v>0704</v>
      </c>
    </row>
    <row r="1153" spans="1:19">
      <c r="A1153" t="s">
        <v>12388</v>
      </c>
      <c r="B1153" t="s">
        <v>12389</v>
      </c>
      <c r="C1153" t="s">
        <v>46</v>
      </c>
      <c r="D1153" t="s">
        <v>12390</v>
      </c>
      <c r="E1153" t="s">
        <v>8193</v>
      </c>
      <c r="F1153" t="s">
        <v>12391</v>
      </c>
      <c r="G1153" t="s">
        <v>12392</v>
      </c>
      <c r="H1153" t="s">
        <v>12393</v>
      </c>
      <c r="I1153" t="s">
        <v>2336</v>
      </c>
      <c r="J1153" t="s">
        <v>2611</v>
      </c>
      <c r="K1153" t="s">
        <v>2612</v>
      </c>
      <c r="L1153" t="s">
        <v>676</v>
      </c>
      <c r="M1153" t="s">
        <v>2613</v>
      </c>
      <c r="N1153" t="s">
        <v>2859</v>
      </c>
      <c r="O1153" t="s">
        <v>2614</v>
      </c>
      <c r="P1153" t="s">
        <v>12394</v>
      </c>
      <c r="Q1153" t="s">
        <v>12395</v>
      </c>
      <c r="R1153" t="str">
        <f t="shared" ref="R1153:R1216" si="36">IF(OR(LEFT(L1153,2)="高新"),"奎文",IF(LEFT(L1153,2)="峡山","坊子",IF(LEFT(L1153,2)="滨海","寒亭",LEFT(L1153,2))))</f>
        <v>昌乐</v>
      </c>
      <c r="S1153" t="str">
        <f t="shared" ref="S1153:S1216" si="37">TEXT(B1153,"mmdd")</f>
        <v>0704</v>
      </c>
    </row>
    <row r="1154" spans="1:19">
      <c r="A1154" t="s">
        <v>12396</v>
      </c>
      <c r="B1154" t="s">
        <v>12397</v>
      </c>
      <c r="C1154" t="s">
        <v>46</v>
      </c>
      <c r="D1154" t="s">
        <v>12398</v>
      </c>
      <c r="E1154" t="s">
        <v>8261</v>
      </c>
      <c r="F1154" t="s">
        <v>12399</v>
      </c>
      <c r="G1154" t="s">
        <v>12400</v>
      </c>
      <c r="H1154" t="s">
        <v>12401</v>
      </c>
      <c r="I1154" t="s">
        <v>2350</v>
      </c>
      <c r="J1154" t="s">
        <v>7348</v>
      </c>
      <c r="K1154" t="s">
        <v>7349</v>
      </c>
      <c r="L1154" t="s">
        <v>76</v>
      </c>
      <c r="M1154" t="s">
        <v>2528</v>
      </c>
      <c r="N1154" t="s">
        <v>2816</v>
      </c>
      <c r="O1154" t="s">
        <v>7350</v>
      </c>
      <c r="P1154" t="s">
        <v>12402</v>
      </c>
      <c r="Q1154" t="s">
        <v>12403</v>
      </c>
      <c r="R1154" t="str">
        <f t="shared" si="36"/>
        <v>奎文</v>
      </c>
      <c r="S1154" t="str">
        <f t="shared" si="37"/>
        <v>0704</v>
      </c>
    </row>
    <row r="1155" spans="1:19">
      <c r="A1155" t="s">
        <v>12404</v>
      </c>
      <c r="B1155" t="s">
        <v>12405</v>
      </c>
      <c r="C1155" t="s">
        <v>46</v>
      </c>
      <c r="D1155" t="s">
        <v>12406</v>
      </c>
      <c r="E1155" t="s">
        <v>8075</v>
      </c>
      <c r="F1155" t="s">
        <v>12407</v>
      </c>
      <c r="G1155" t="s">
        <v>12408</v>
      </c>
      <c r="H1155" t="s">
        <v>12409</v>
      </c>
      <c r="I1155" t="s">
        <v>2451</v>
      </c>
      <c r="J1155" t="s">
        <v>12410</v>
      </c>
      <c r="K1155" t="s">
        <v>12411</v>
      </c>
      <c r="L1155" t="s">
        <v>101</v>
      </c>
      <c r="M1155" t="s">
        <v>4459</v>
      </c>
      <c r="N1155" t="s">
        <v>2340</v>
      </c>
      <c r="O1155" t="s">
        <v>12412</v>
      </c>
      <c r="P1155" t="s">
        <v>12413</v>
      </c>
      <c r="R1155" t="str">
        <f t="shared" si="36"/>
        <v>潍城</v>
      </c>
      <c r="S1155" t="str">
        <f t="shared" si="37"/>
        <v>0704</v>
      </c>
    </row>
    <row r="1156" spans="1:19">
      <c r="A1156" t="s">
        <v>12414</v>
      </c>
      <c r="B1156" t="s">
        <v>12415</v>
      </c>
      <c r="C1156" t="s">
        <v>46</v>
      </c>
      <c r="D1156" t="s">
        <v>12416</v>
      </c>
      <c r="E1156" t="s">
        <v>8261</v>
      </c>
      <c r="F1156" t="s">
        <v>12417</v>
      </c>
      <c r="G1156" t="s">
        <v>12418</v>
      </c>
      <c r="H1156" t="s">
        <v>12419</v>
      </c>
      <c r="I1156" t="s">
        <v>2378</v>
      </c>
      <c r="J1156" t="s">
        <v>5938</v>
      </c>
      <c r="K1156" t="s">
        <v>5939</v>
      </c>
      <c r="L1156" t="s">
        <v>76</v>
      </c>
      <c r="M1156" t="s">
        <v>4374</v>
      </c>
      <c r="N1156" t="s">
        <v>2721</v>
      </c>
      <c r="O1156" t="s">
        <v>5940</v>
      </c>
      <c r="P1156" t="s">
        <v>12420</v>
      </c>
      <c r="Q1156" t="s">
        <v>12421</v>
      </c>
      <c r="R1156" t="str">
        <f t="shared" si="36"/>
        <v>奎文</v>
      </c>
      <c r="S1156" t="str">
        <f t="shared" si="37"/>
        <v>0704</v>
      </c>
    </row>
    <row r="1157" spans="1:19">
      <c r="A1157" t="s">
        <v>12422</v>
      </c>
      <c r="B1157" t="s">
        <v>12423</v>
      </c>
      <c r="C1157" t="s">
        <v>46</v>
      </c>
      <c r="D1157" t="s">
        <v>12424</v>
      </c>
      <c r="E1157" t="s">
        <v>8261</v>
      </c>
      <c r="F1157" t="s">
        <v>12425</v>
      </c>
      <c r="G1157" t="s">
        <v>12426</v>
      </c>
      <c r="H1157" t="s">
        <v>12427</v>
      </c>
      <c r="I1157" t="s">
        <v>2364</v>
      </c>
      <c r="J1157" t="s">
        <v>4903</v>
      </c>
      <c r="K1157" t="s">
        <v>4904</v>
      </c>
      <c r="L1157" t="s">
        <v>47</v>
      </c>
      <c r="M1157" t="s">
        <v>4905</v>
      </c>
      <c r="N1157" t="s">
        <v>2368</v>
      </c>
      <c r="O1157" t="s">
        <v>4906</v>
      </c>
      <c r="P1157" t="s">
        <v>12428</v>
      </c>
      <c r="R1157" t="str">
        <f t="shared" si="36"/>
        <v>诸城</v>
      </c>
      <c r="S1157" t="str">
        <f t="shared" si="37"/>
        <v>0704</v>
      </c>
    </row>
    <row r="1158" spans="1:19">
      <c r="A1158" t="s">
        <v>12429</v>
      </c>
      <c r="B1158" t="s">
        <v>12430</v>
      </c>
      <c r="C1158" t="s">
        <v>46</v>
      </c>
      <c r="D1158" t="s">
        <v>12431</v>
      </c>
      <c r="E1158" t="s">
        <v>8193</v>
      </c>
      <c r="F1158" t="s">
        <v>12432</v>
      </c>
      <c r="G1158" t="s">
        <v>12433</v>
      </c>
      <c r="H1158" t="s">
        <v>12434</v>
      </c>
      <c r="I1158" t="s">
        <v>2336</v>
      </c>
      <c r="J1158" t="s">
        <v>4291</v>
      </c>
      <c r="K1158" t="s">
        <v>4292</v>
      </c>
      <c r="L1158" t="s">
        <v>101</v>
      </c>
      <c r="M1158" t="s">
        <v>2982</v>
      </c>
      <c r="N1158" t="s">
        <v>2674</v>
      </c>
      <c r="O1158" t="s">
        <v>4293</v>
      </c>
      <c r="Q1158" t="s">
        <v>12435</v>
      </c>
      <c r="R1158" t="str">
        <f t="shared" si="36"/>
        <v>潍城</v>
      </c>
      <c r="S1158" t="str">
        <f t="shared" si="37"/>
        <v>0704</v>
      </c>
    </row>
    <row r="1159" spans="1:19">
      <c r="A1159" t="s">
        <v>12436</v>
      </c>
      <c r="B1159" t="s">
        <v>12437</v>
      </c>
      <c r="C1159" t="s">
        <v>46</v>
      </c>
      <c r="D1159" t="s">
        <v>12438</v>
      </c>
      <c r="E1159" t="s">
        <v>12439</v>
      </c>
      <c r="F1159" t="s">
        <v>12440</v>
      </c>
      <c r="G1159" t="s">
        <v>12441</v>
      </c>
      <c r="H1159" t="s">
        <v>12442</v>
      </c>
      <c r="I1159" t="s">
        <v>2336</v>
      </c>
      <c r="J1159" t="s">
        <v>12443</v>
      </c>
      <c r="K1159" t="s">
        <v>12444</v>
      </c>
      <c r="L1159" t="s">
        <v>101</v>
      </c>
      <c r="M1159" t="s">
        <v>2982</v>
      </c>
      <c r="O1159" t="s">
        <v>12445</v>
      </c>
      <c r="P1159" t="s">
        <v>12446</v>
      </c>
      <c r="R1159" t="str">
        <f t="shared" si="36"/>
        <v>潍城</v>
      </c>
      <c r="S1159" t="str">
        <f t="shared" si="37"/>
        <v>0701</v>
      </c>
    </row>
    <row r="1160" spans="1:19">
      <c r="A1160" t="s">
        <v>12447</v>
      </c>
      <c r="B1160" t="s">
        <v>12448</v>
      </c>
      <c r="C1160" t="s">
        <v>46</v>
      </c>
      <c r="D1160" t="s">
        <v>12449</v>
      </c>
      <c r="E1160" t="s">
        <v>12439</v>
      </c>
      <c r="F1160" t="s">
        <v>12450</v>
      </c>
      <c r="G1160" t="s">
        <v>12451</v>
      </c>
      <c r="H1160" t="s">
        <v>12452</v>
      </c>
      <c r="I1160" t="s">
        <v>2336</v>
      </c>
      <c r="J1160" t="s">
        <v>9867</v>
      </c>
      <c r="K1160" t="s">
        <v>9868</v>
      </c>
      <c r="L1160" t="s">
        <v>47</v>
      </c>
      <c r="M1160" t="s">
        <v>2454</v>
      </c>
      <c r="N1160" t="s">
        <v>3499</v>
      </c>
      <c r="O1160" t="s">
        <v>9869</v>
      </c>
      <c r="P1160" t="s">
        <v>12453</v>
      </c>
      <c r="Q1160" t="s">
        <v>12454</v>
      </c>
      <c r="R1160" t="str">
        <f t="shared" si="36"/>
        <v>诸城</v>
      </c>
      <c r="S1160" t="str">
        <f t="shared" si="37"/>
        <v>0701</v>
      </c>
    </row>
    <row r="1161" spans="1:19">
      <c r="A1161" t="s">
        <v>12455</v>
      </c>
      <c r="B1161" t="s">
        <v>12456</v>
      </c>
      <c r="C1161" t="s">
        <v>46</v>
      </c>
      <c r="D1161" t="s">
        <v>12457</v>
      </c>
      <c r="E1161" t="s">
        <v>12439</v>
      </c>
      <c r="F1161" t="s">
        <v>12458</v>
      </c>
      <c r="G1161" t="s">
        <v>12459</v>
      </c>
      <c r="H1161" t="s">
        <v>12460</v>
      </c>
      <c r="I1161" t="s">
        <v>2336</v>
      </c>
      <c r="J1161" t="s">
        <v>3224</v>
      </c>
      <c r="K1161" t="s">
        <v>3225</v>
      </c>
      <c r="L1161" t="s">
        <v>110</v>
      </c>
      <c r="M1161" t="s">
        <v>2381</v>
      </c>
      <c r="O1161" t="s">
        <v>3226</v>
      </c>
      <c r="R1161" t="str">
        <f t="shared" si="36"/>
        <v>高密</v>
      </c>
      <c r="S1161" t="str">
        <f t="shared" si="37"/>
        <v>0701</v>
      </c>
    </row>
    <row r="1162" spans="1:19">
      <c r="A1162" t="s">
        <v>12461</v>
      </c>
      <c r="B1162" t="s">
        <v>12462</v>
      </c>
      <c r="C1162" t="s">
        <v>46</v>
      </c>
      <c r="D1162" t="s">
        <v>12463</v>
      </c>
      <c r="E1162" t="s">
        <v>12439</v>
      </c>
      <c r="F1162" t="s">
        <v>12464</v>
      </c>
      <c r="G1162" t="s">
        <v>12465</v>
      </c>
      <c r="H1162" t="s">
        <v>12466</v>
      </c>
      <c r="I1162" t="s">
        <v>2336</v>
      </c>
      <c r="J1162" t="s">
        <v>2900</v>
      </c>
      <c r="K1162" t="s">
        <v>2901</v>
      </c>
      <c r="L1162" t="s">
        <v>110</v>
      </c>
      <c r="M1162" t="s">
        <v>2575</v>
      </c>
      <c r="N1162" t="s">
        <v>2480</v>
      </c>
      <c r="O1162" t="s">
        <v>2902</v>
      </c>
      <c r="P1162" t="s">
        <v>12467</v>
      </c>
      <c r="R1162" t="str">
        <f t="shared" si="36"/>
        <v>高密</v>
      </c>
      <c r="S1162" t="str">
        <f t="shared" si="37"/>
        <v>0701</v>
      </c>
    </row>
    <row r="1163" spans="1:19">
      <c r="A1163" t="s">
        <v>12468</v>
      </c>
      <c r="B1163" t="s">
        <v>12469</v>
      </c>
      <c r="C1163" t="s">
        <v>46</v>
      </c>
      <c r="D1163" t="s">
        <v>12470</v>
      </c>
      <c r="E1163" t="s">
        <v>12471</v>
      </c>
      <c r="F1163" t="s">
        <v>12472</v>
      </c>
      <c r="G1163" t="s">
        <v>12473</v>
      </c>
      <c r="H1163" t="s">
        <v>12474</v>
      </c>
      <c r="I1163" t="s">
        <v>5826</v>
      </c>
      <c r="J1163" t="s">
        <v>6059</v>
      </c>
      <c r="K1163" t="s">
        <v>6060</v>
      </c>
      <c r="L1163" t="s">
        <v>128</v>
      </c>
      <c r="M1163" t="s">
        <v>3028</v>
      </c>
      <c r="N1163" t="s">
        <v>5839</v>
      </c>
      <c r="O1163" t="s">
        <v>6061</v>
      </c>
      <c r="P1163" t="s">
        <v>12475</v>
      </c>
      <c r="Q1163" t="s">
        <v>12476</v>
      </c>
      <c r="R1163" t="str">
        <f t="shared" si="36"/>
        <v>寿光</v>
      </c>
      <c r="S1163" t="str">
        <f t="shared" si="37"/>
        <v>0701</v>
      </c>
    </row>
    <row r="1164" spans="1:19">
      <c r="A1164" t="s">
        <v>12477</v>
      </c>
      <c r="B1164" t="s">
        <v>12478</v>
      </c>
      <c r="C1164" t="s">
        <v>46</v>
      </c>
      <c r="D1164" t="s">
        <v>12479</v>
      </c>
      <c r="E1164" t="s">
        <v>12471</v>
      </c>
      <c r="F1164" t="s">
        <v>12480</v>
      </c>
      <c r="G1164" t="s">
        <v>12481</v>
      </c>
      <c r="H1164" t="s">
        <v>12482</v>
      </c>
      <c r="I1164" t="s">
        <v>2451</v>
      </c>
      <c r="J1164" t="s">
        <v>6863</v>
      </c>
      <c r="K1164" t="s">
        <v>6864</v>
      </c>
      <c r="L1164" t="s">
        <v>128</v>
      </c>
      <c r="M1164" t="s">
        <v>3952</v>
      </c>
      <c r="N1164" t="s">
        <v>3017</v>
      </c>
      <c r="O1164" t="s">
        <v>6865</v>
      </c>
      <c r="Q1164" t="s">
        <v>12483</v>
      </c>
      <c r="R1164" t="str">
        <f t="shared" si="36"/>
        <v>寿光</v>
      </c>
      <c r="S1164" t="str">
        <f t="shared" si="37"/>
        <v>0701</v>
      </c>
    </row>
    <row r="1165" spans="1:19">
      <c r="A1165" t="s">
        <v>12484</v>
      </c>
      <c r="B1165" t="s">
        <v>12485</v>
      </c>
      <c r="C1165" t="s">
        <v>46</v>
      </c>
      <c r="D1165" t="s">
        <v>12486</v>
      </c>
      <c r="E1165" t="s">
        <v>12439</v>
      </c>
      <c r="F1165" t="s">
        <v>12487</v>
      </c>
      <c r="G1165" t="s">
        <v>12488</v>
      </c>
      <c r="H1165" t="s">
        <v>12489</v>
      </c>
      <c r="I1165" t="s">
        <v>3917</v>
      </c>
      <c r="J1165" t="s">
        <v>7723</v>
      </c>
      <c r="K1165" t="s">
        <v>7724</v>
      </c>
      <c r="L1165" t="s">
        <v>676</v>
      </c>
      <c r="M1165" t="s">
        <v>3471</v>
      </c>
      <c r="N1165" t="s">
        <v>2340</v>
      </c>
      <c r="O1165" t="s">
        <v>12490</v>
      </c>
      <c r="P1165" t="s">
        <v>12491</v>
      </c>
      <c r="R1165" t="str">
        <f t="shared" si="36"/>
        <v>昌乐</v>
      </c>
      <c r="S1165" t="str">
        <f t="shared" si="37"/>
        <v>0701</v>
      </c>
    </row>
    <row r="1166" spans="1:19">
      <c r="A1166" t="s">
        <v>12492</v>
      </c>
      <c r="B1166" t="s">
        <v>12493</v>
      </c>
      <c r="C1166" t="s">
        <v>46</v>
      </c>
      <c r="D1166" t="s">
        <v>12494</v>
      </c>
      <c r="E1166" t="s">
        <v>12471</v>
      </c>
      <c r="F1166" t="s">
        <v>12495</v>
      </c>
      <c r="G1166" t="s">
        <v>12496</v>
      </c>
      <c r="H1166" t="s">
        <v>12497</v>
      </c>
      <c r="I1166" t="s">
        <v>2645</v>
      </c>
      <c r="J1166" t="s">
        <v>4291</v>
      </c>
      <c r="K1166" t="s">
        <v>4292</v>
      </c>
      <c r="L1166" t="s">
        <v>101</v>
      </c>
      <c r="M1166" t="s">
        <v>2982</v>
      </c>
      <c r="N1166" t="s">
        <v>2721</v>
      </c>
      <c r="O1166" t="s">
        <v>4293</v>
      </c>
      <c r="P1166" t="s">
        <v>12498</v>
      </c>
      <c r="R1166" t="str">
        <f t="shared" si="36"/>
        <v>潍城</v>
      </c>
      <c r="S1166" t="str">
        <f t="shared" si="37"/>
        <v>0701</v>
      </c>
    </row>
    <row r="1167" spans="1:19">
      <c r="A1167" t="s">
        <v>12499</v>
      </c>
      <c r="B1167" t="s">
        <v>12500</v>
      </c>
      <c r="C1167" t="s">
        <v>46</v>
      </c>
      <c r="D1167" t="s">
        <v>12501</v>
      </c>
      <c r="E1167" t="s">
        <v>12471</v>
      </c>
      <c r="F1167" t="s">
        <v>12502</v>
      </c>
      <c r="G1167" t="s">
        <v>12503</v>
      </c>
      <c r="H1167" t="s">
        <v>12504</v>
      </c>
      <c r="I1167" t="s">
        <v>2645</v>
      </c>
      <c r="J1167" t="s">
        <v>5273</v>
      </c>
      <c r="K1167" t="s">
        <v>5274</v>
      </c>
      <c r="L1167" t="s">
        <v>47</v>
      </c>
      <c r="M1167" t="s">
        <v>2454</v>
      </c>
      <c r="N1167" t="s">
        <v>2340</v>
      </c>
      <c r="O1167" t="s">
        <v>5275</v>
      </c>
      <c r="P1167" t="s">
        <v>12505</v>
      </c>
      <c r="Q1167" t="s">
        <v>12506</v>
      </c>
      <c r="R1167" t="str">
        <f t="shared" si="36"/>
        <v>诸城</v>
      </c>
      <c r="S1167" t="str">
        <f t="shared" si="37"/>
        <v>0701</v>
      </c>
    </row>
    <row r="1168" spans="1:19">
      <c r="A1168" t="s">
        <v>12507</v>
      </c>
      <c r="B1168" t="s">
        <v>12508</v>
      </c>
      <c r="C1168" t="s">
        <v>46</v>
      </c>
      <c r="D1168" t="s">
        <v>12509</v>
      </c>
      <c r="E1168" t="s">
        <v>12471</v>
      </c>
      <c r="F1168" t="s">
        <v>12510</v>
      </c>
      <c r="G1168" t="s">
        <v>12511</v>
      </c>
      <c r="H1168" t="s">
        <v>12512</v>
      </c>
      <c r="I1168" t="s">
        <v>3969</v>
      </c>
      <c r="J1168" t="s">
        <v>4735</v>
      </c>
      <c r="K1168" t="s">
        <v>4736</v>
      </c>
      <c r="L1168" t="s">
        <v>101</v>
      </c>
      <c r="M1168" t="s">
        <v>3130</v>
      </c>
      <c r="N1168" t="s">
        <v>3994</v>
      </c>
      <c r="P1168" t="s">
        <v>12513</v>
      </c>
      <c r="R1168" t="str">
        <f t="shared" si="36"/>
        <v>潍城</v>
      </c>
      <c r="S1168" t="str">
        <f t="shared" si="37"/>
        <v>0701</v>
      </c>
    </row>
    <row r="1169" spans="1:19">
      <c r="A1169" t="s">
        <v>12514</v>
      </c>
      <c r="B1169" t="s">
        <v>12515</v>
      </c>
      <c r="C1169" t="s">
        <v>46</v>
      </c>
      <c r="D1169" t="s">
        <v>12516</v>
      </c>
      <c r="E1169" t="s">
        <v>12439</v>
      </c>
      <c r="F1169" t="s">
        <v>12517</v>
      </c>
      <c r="G1169" t="s">
        <v>12518</v>
      </c>
      <c r="H1169" t="s">
        <v>12519</v>
      </c>
      <c r="I1169" t="s">
        <v>2336</v>
      </c>
      <c r="J1169" t="s">
        <v>4792</v>
      </c>
      <c r="K1169" t="s">
        <v>4793</v>
      </c>
      <c r="L1169" t="s">
        <v>57</v>
      </c>
      <c r="M1169" t="s">
        <v>2433</v>
      </c>
      <c r="N1169" t="s">
        <v>2421</v>
      </c>
      <c r="O1169" t="s">
        <v>4794</v>
      </c>
      <c r="P1169" t="s">
        <v>12520</v>
      </c>
      <c r="Q1169" t="s">
        <v>12521</v>
      </c>
      <c r="R1169" t="str">
        <f t="shared" si="36"/>
        <v>安丘</v>
      </c>
      <c r="S1169" t="str">
        <f t="shared" si="37"/>
        <v>0701</v>
      </c>
    </row>
    <row r="1170" spans="1:19">
      <c r="A1170" t="s">
        <v>12522</v>
      </c>
      <c r="B1170" t="s">
        <v>12523</v>
      </c>
      <c r="C1170" t="s">
        <v>46</v>
      </c>
      <c r="D1170" t="s">
        <v>12524</v>
      </c>
      <c r="E1170" t="s">
        <v>12439</v>
      </c>
      <c r="F1170" t="s">
        <v>12525</v>
      </c>
      <c r="G1170" t="s">
        <v>12526</v>
      </c>
      <c r="H1170" t="s">
        <v>12527</v>
      </c>
      <c r="I1170" t="s">
        <v>2336</v>
      </c>
      <c r="J1170" t="s">
        <v>4045</v>
      </c>
      <c r="K1170" t="s">
        <v>4046</v>
      </c>
      <c r="L1170" t="s">
        <v>128</v>
      </c>
      <c r="M1170" t="s">
        <v>4047</v>
      </c>
      <c r="N1170" t="s">
        <v>2480</v>
      </c>
      <c r="O1170" t="s">
        <v>4048</v>
      </c>
      <c r="P1170" t="s">
        <v>12528</v>
      </c>
      <c r="R1170" t="str">
        <f t="shared" si="36"/>
        <v>寿光</v>
      </c>
      <c r="S1170" t="str">
        <f t="shared" si="37"/>
        <v>0701</v>
      </c>
    </row>
    <row r="1171" spans="1:19">
      <c r="A1171" t="s">
        <v>12529</v>
      </c>
      <c r="B1171" t="s">
        <v>12530</v>
      </c>
      <c r="C1171" t="s">
        <v>46</v>
      </c>
      <c r="D1171" t="s">
        <v>12531</v>
      </c>
      <c r="E1171" t="s">
        <v>12471</v>
      </c>
      <c r="F1171" t="s">
        <v>12532</v>
      </c>
      <c r="G1171" t="s">
        <v>12533</v>
      </c>
      <c r="H1171" t="s">
        <v>12534</v>
      </c>
      <c r="I1171" t="s">
        <v>2350</v>
      </c>
      <c r="J1171" t="s">
        <v>4654</v>
      </c>
      <c r="K1171" t="s">
        <v>12535</v>
      </c>
      <c r="L1171" t="s">
        <v>119</v>
      </c>
      <c r="M1171" t="s">
        <v>2601</v>
      </c>
      <c r="N1171" t="s">
        <v>2816</v>
      </c>
      <c r="O1171" t="s">
        <v>4656</v>
      </c>
      <c r="P1171" t="s">
        <v>12536</v>
      </c>
      <c r="R1171" t="str">
        <f t="shared" si="36"/>
        <v>寒亭</v>
      </c>
      <c r="S1171" t="str">
        <f t="shared" si="37"/>
        <v>0701</v>
      </c>
    </row>
    <row r="1172" spans="1:19">
      <c r="A1172" t="s">
        <v>389</v>
      </c>
      <c r="B1172" t="s">
        <v>12537</v>
      </c>
      <c r="C1172" t="s">
        <v>46</v>
      </c>
      <c r="D1172" t="s">
        <v>12538</v>
      </c>
      <c r="E1172" t="s">
        <v>12471</v>
      </c>
      <c r="F1172" t="s">
        <v>12539</v>
      </c>
      <c r="G1172" t="s">
        <v>387</v>
      </c>
      <c r="H1172" t="s">
        <v>12540</v>
      </c>
      <c r="I1172" t="s">
        <v>2503</v>
      </c>
      <c r="J1172" t="s">
        <v>12541</v>
      </c>
      <c r="K1172" t="s">
        <v>12542</v>
      </c>
      <c r="L1172" t="s">
        <v>128</v>
      </c>
      <c r="M1172" t="s">
        <v>4047</v>
      </c>
      <c r="N1172" t="s">
        <v>2816</v>
      </c>
      <c r="O1172" t="s">
        <v>12543</v>
      </c>
      <c r="P1172" t="s">
        <v>12544</v>
      </c>
      <c r="Q1172" t="s">
        <v>12545</v>
      </c>
      <c r="R1172" t="str">
        <f t="shared" si="36"/>
        <v>寿光</v>
      </c>
      <c r="S1172" t="str">
        <f t="shared" si="37"/>
        <v>0701</v>
      </c>
    </row>
    <row r="1173" spans="1:19">
      <c r="A1173" t="s">
        <v>12546</v>
      </c>
      <c r="B1173" t="s">
        <v>12547</v>
      </c>
      <c r="C1173" t="s">
        <v>46</v>
      </c>
      <c r="D1173" t="s">
        <v>12548</v>
      </c>
      <c r="E1173" t="s">
        <v>12439</v>
      </c>
      <c r="F1173" t="s">
        <v>12549</v>
      </c>
      <c r="G1173" t="s">
        <v>12550</v>
      </c>
      <c r="H1173" t="s">
        <v>12551</v>
      </c>
      <c r="I1173" t="s">
        <v>2336</v>
      </c>
      <c r="J1173" t="s">
        <v>4166</v>
      </c>
      <c r="K1173" t="s">
        <v>4167</v>
      </c>
      <c r="L1173" t="s">
        <v>119</v>
      </c>
      <c r="M1173" t="s">
        <v>4168</v>
      </c>
      <c r="N1173" t="s">
        <v>2674</v>
      </c>
      <c r="O1173" t="s">
        <v>4169</v>
      </c>
      <c r="P1173" t="s">
        <v>12552</v>
      </c>
      <c r="Q1173" t="s">
        <v>12553</v>
      </c>
      <c r="R1173" t="str">
        <f t="shared" si="36"/>
        <v>寒亭</v>
      </c>
      <c r="S1173" t="str">
        <f t="shared" si="37"/>
        <v>0701</v>
      </c>
    </row>
    <row r="1174" spans="1:19">
      <c r="A1174" t="s">
        <v>12554</v>
      </c>
      <c r="B1174" t="s">
        <v>12555</v>
      </c>
      <c r="C1174" t="s">
        <v>46</v>
      </c>
      <c r="D1174" t="s">
        <v>12556</v>
      </c>
      <c r="E1174" t="s">
        <v>12471</v>
      </c>
      <c r="F1174" t="s">
        <v>12557</v>
      </c>
      <c r="G1174" t="s">
        <v>12558</v>
      </c>
      <c r="H1174" t="s">
        <v>12559</v>
      </c>
      <c r="I1174" t="s">
        <v>2350</v>
      </c>
      <c r="J1174" t="s">
        <v>10054</v>
      </c>
      <c r="K1174" t="s">
        <v>10055</v>
      </c>
      <c r="L1174" t="s">
        <v>137</v>
      </c>
      <c r="M1174" t="s">
        <v>5803</v>
      </c>
      <c r="N1174" t="s">
        <v>2480</v>
      </c>
      <c r="O1174" t="s">
        <v>10056</v>
      </c>
      <c r="P1174" t="s">
        <v>12560</v>
      </c>
      <c r="Q1174" t="s">
        <v>12561</v>
      </c>
      <c r="R1174" t="str">
        <f t="shared" si="36"/>
        <v>青州</v>
      </c>
      <c r="S1174" t="str">
        <f t="shared" si="37"/>
        <v>0701</v>
      </c>
    </row>
    <row r="1175" spans="1:19">
      <c r="A1175" t="s">
        <v>12562</v>
      </c>
      <c r="B1175" t="s">
        <v>12563</v>
      </c>
      <c r="C1175" t="s">
        <v>46</v>
      </c>
      <c r="D1175" t="s">
        <v>12564</v>
      </c>
      <c r="E1175" t="s">
        <v>12471</v>
      </c>
      <c r="F1175" t="s">
        <v>12565</v>
      </c>
      <c r="G1175" t="s">
        <v>12566</v>
      </c>
      <c r="H1175" t="s">
        <v>12567</v>
      </c>
      <c r="I1175" t="s">
        <v>2645</v>
      </c>
      <c r="J1175" t="s">
        <v>7083</v>
      </c>
      <c r="K1175" t="s">
        <v>7084</v>
      </c>
      <c r="L1175" t="s">
        <v>110</v>
      </c>
      <c r="M1175" t="s">
        <v>2575</v>
      </c>
      <c r="N1175" t="s">
        <v>2785</v>
      </c>
      <c r="O1175" t="s">
        <v>7085</v>
      </c>
      <c r="P1175" t="s">
        <v>12568</v>
      </c>
      <c r="R1175" t="str">
        <f t="shared" si="36"/>
        <v>高密</v>
      </c>
      <c r="S1175" t="str">
        <f t="shared" si="37"/>
        <v>0701</v>
      </c>
    </row>
    <row r="1176" spans="1:19">
      <c r="A1176" t="s">
        <v>12569</v>
      </c>
      <c r="B1176" t="s">
        <v>12570</v>
      </c>
      <c r="C1176" t="s">
        <v>46</v>
      </c>
      <c r="D1176" t="s">
        <v>12571</v>
      </c>
      <c r="E1176" t="s">
        <v>12471</v>
      </c>
      <c r="F1176" t="s">
        <v>12572</v>
      </c>
      <c r="G1176" t="s">
        <v>12573</v>
      </c>
      <c r="H1176" t="s">
        <v>12574</v>
      </c>
      <c r="I1176" t="s">
        <v>2364</v>
      </c>
      <c r="J1176" t="s">
        <v>6645</v>
      </c>
      <c r="K1176" t="s">
        <v>6646</v>
      </c>
      <c r="L1176" t="s">
        <v>47</v>
      </c>
      <c r="M1176" t="s">
        <v>2784</v>
      </c>
      <c r="N1176" t="s">
        <v>2602</v>
      </c>
      <c r="O1176" t="s">
        <v>6647</v>
      </c>
      <c r="P1176" t="s">
        <v>12575</v>
      </c>
      <c r="Q1176" t="s">
        <v>12576</v>
      </c>
      <c r="R1176" t="str">
        <f t="shared" si="36"/>
        <v>诸城</v>
      </c>
      <c r="S1176" t="str">
        <f t="shared" si="37"/>
        <v>0701</v>
      </c>
    </row>
    <row r="1177" spans="1:19">
      <c r="A1177" t="s">
        <v>12577</v>
      </c>
      <c r="B1177" t="s">
        <v>12578</v>
      </c>
      <c r="C1177" t="s">
        <v>46</v>
      </c>
      <c r="D1177" t="s">
        <v>12579</v>
      </c>
      <c r="E1177" t="s">
        <v>12439</v>
      </c>
      <c r="F1177" t="s">
        <v>12580</v>
      </c>
      <c r="G1177" t="s">
        <v>12581</v>
      </c>
      <c r="H1177" t="s">
        <v>12582</v>
      </c>
      <c r="I1177" t="s">
        <v>2336</v>
      </c>
      <c r="J1177" t="s">
        <v>6988</v>
      </c>
      <c r="K1177" t="s">
        <v>6989</v>
      </c>
      <c r="L1177" t="s">
        <v>76</v>
      </c>
      <c r="M1177" t="s">
        <v>2528</v>
      </c>
      <c r="N1177" t="s">
        <v>2421</v>
      </c>
      <c r="O1177" t="s">
        <v>6990</v>
      </c>
      <c r="P1177" t="s">
        <v>12583</v>
      </c>
      <c r="Q1177" t="s">
        <v>12584</v>
      </c>
      <c r="R1177" t="str">
        <f t="shared" si="36"/>
        <v>奎文</v>
      </c>
      <c r="S1177" t="str">
        <f t="shared" si="37"/>
        <v>0701</v>
      </c>
    </row>
    <row r="1178" spans="1:19">
      <c r="A1178" t="s">
        <v>12585</v>
      </c>
      <c r="B1178" t="s">
        <v>12586</v>
      </c>
      <c r="C1178" t="s">
        <v>46</v>
      </c>
      <c r="D1178" t="s">
        <v>12587</v>
      </c>
      <c r="E1178" t="s">
        <v>12471</v>
      </c>
      <c r="F1178" t="s">
        <v>12588</v>
      </c>
      <c r="G1178" t="s">
        <v>12589</v>
      </c>
      <c r="H1178" t="s">
        <v>12590</v>
      </c>
      <c r="I1178" t="s">
        <v>3564</v>
      </c>
      <c r="J1178" t="s">
        <v>9756</v>
      </c>
      <c r="K1178" t="s">
        <v>9757</v>
      </c>
      <c r="L1178" t="s">
        <v>47</v>
      </c>
      <c r="M1178" t="s">
        <v>2784</v>
      </c>
      <c r="N1178" t="s">
        <v>2368</v>
      </c>
      <c r="O1178" t="s">
        <v>9758</v>
      </c>
      <c r="P1178" t="s">
        <v>12591</v>
      </c>
      <c r="R1178" t="str">
        <f t="shared" si="36"/>
        <v>诸城</v>
      </c>
      <c r="S1178" t="str">
        <f t="shared" si="37"/>
        <v>0701</v>
      </c>
    </row>
    <row r="1179" spans="1:19">
      <c r="A1179" t="s">
        <v>12592</v>
      </c>
      <c r="B1179" t="s">
        <v>12593</v>
      </c>
      <c r="C1179" t="s">
        <v>46</v>
      </c>
      <c r="D1179" t="s">
        <v>12594</v>
      </c>
      <c r="E1179" t="s">
        <v>12471</v>
      </c>
      <c r="F1179" t="s">
        <v>12595</v>
      </c>
      <c r="G1179" t="s">
        <v>12596</v>
      </c>
      <c r="H1179" t="s">
        <v>12597</v>
      </c>
      <c r="I1179" t="s">
        <v>5211</v>
      </c>
      <c r="J1179" t="s">
        <v>5236</v>
      </c>
      <c r="K1179" t="s">
        <v>5237</v>
      </c>
      <c r="L1179" t="s">
        <v>119</v>
      </c>
      <c r="M1179" t="s">
        <v>5238</v>
      </c>
      <c r="O1179" t="s">
        <v>5239</v>
      </c>
      <c r="Q1179" t="s">
        <v>12598</v>
      </c>
      <c r="R1179" t="str">
        <f t="shared" si="36"/>
        <v>寒亭</v>
      </c>
      <c r="S1179" t="str">
        <f t="shared" si="37"/>
        <v>0701</v>
      </c>
    </row>
    <row r="1180" spans="1:19">
      <c r="A1180" t="s">
        <v>12599</v>
      </c>
      <c r="B1180" t="s">
        <v>12600</v>
      </c>
      <c r="C1180" t="s">
        <v>46</v>
      </c>
      <c r="D1180" t="s">
        <v>12601</v>
      </c>
      <c r="E1180" t="s">
        <v>12439</v>
      </c>
      <c r="F1180" t="s">
        <v>12602</v>
      </c>
      <c r="G1180" t="s">
        <v>12603</v>
      </c>
      <c r="H1180" t="s">
        <v>12604</v>
      </c>
      <c r="I1180" t="s">
        <v>2336</v>
      </c>
      <c r="J1180" t="s">
        <v>10532</v>
      </c>
      <c r="K1180" t="s">
        <v>10533</v>
      </c>
      <c r="L1180" t="s">
        <v>137</v>
      </c>
      <c r="M1180" t="s">
        <v>3729</v>
      </c>
      <c r="O1180" t="s">
        <v>10534</v>
      </c>
      <c r="P1180" t="s">
        <v>12605</v>
      </c>
      <c r="Q1180" t="s">
        <v>12606</v>
      </c>
      <c r="R1180" t="str">
        <f t="shared" si="36"/>
        <v>青州</v>
      </c>
      <c r="S1180" t="str">
        <f t="shared" si="37"/>
        <v>0701</v>
      </c>
    </row>
    <row r="1181" spans="1:19">
      <c r="A1181" t="s">
        <v>12607</v>
      </c>
      <c r="B1181" t="s">
        <v>12608</v>
      </c>
      <c r="C1181" t="s">
        <v>46</v>
      </c>
      <c r="D1181" t="s">
        <v>12609</v>
      </c>
      <c r="E1181" t="s">
        <v>12439</v>
      </c>
      <c r="F1181" t="s">
        <v>12610</v>
      </c>
      <c r="G1181" t="s">
        <v>12611</v>
      </c>
      <c r="H1181" t="s">
        <v>12612</v>
      </c>
      <c r="I1181" t="s">
        <v>2336</v>
      </c>
      <c r="J1181" t="s">
        <v>6077</v>
      </c>
      <c r="K1181" t="s">
        <v>6078</v>
      </c>
      <c r="L1181" t="s">
        <v>128</v>
      </c>
      <c r="M1181" t="s">
        <v>6079</v>
      </c>
      <c r="N1181" t="s">
        <v>3554</v>
      </c>
      <c r="O1181" t="s">
        <v>6080</v>
      </c>
      <c r="P1181" t="s">
        <v>12613</v>
      </c>
      <c r="R1181" t="str">
        <f t="shared" si="36"/>
        <v>寿光</v>
      </c>
      <c r="S1181" t="str">
        <f t="shared" si="37"/>
        <v>0701</v>
      </c>
    </row>
    <row r="1182" spans="1:19">
      <c r="A1182" t="s">
        <v>12614</v>
      </c>
      <c r="B1182" t="s">
        <v>12615</v>
      </c>
      <c r="C1182" t="s">
        <v>46</v>
      </c>
      <c r="D1182" t="s">
        <v>12616</v>
      </c>
      <c r="E1182" t="s">
        <v>12471</v>
      </c>
      <c r="F1182" t="s">
        <v>12617</v>
      </c>
      <c r="G1182" t="s">
        <v>12618</v>
      </c>
      <c r="H1182" t="s">
        <v>12619</v>
      </c>
      <c r="I1182" t="s">
        <v>2503</v>
      </c>
      <c r="J1182" t="s">
        <v>10054</v>
      </c>
      <c r="K1182" t="s">
        <v>10055</v>
      </c>
      <c r="L1182" t="s">
        <v>137</v>
      </c>
      <c r="M1182" t="s">
        <v>5803</v>
      </c>
      <c r="N1182" t="s">
        <v>2480</v>
      </c>
      <c r="O1182" t="s">
        <v>10056</v>
      </c>
      <c r="P1182" t="s">
        <v>12620</v>
      </c>
      <c r="R1182" t="str">
        <f t="shared" si="36"/>
        <v>青州</v>
      </c>
      <c r="S1182" t="str">
        <f t="shared" si="37"/>
        <v>0701</v>
      </c>
    </row>
    <row r="1183" spans="1:19">
      <c r="A1183" t="s">
        <v>12621</v>
      </c>
      <c r="B1183" t="s">
        <v>12622</v>
      </c>
      <c r="C1183" t="s">
        <v>46</v>
      </c>
      <c r="D1183" t="s">
        <v>12623</v>
      </c>
      <c r="E1183" t="s">
        <v>12439</v>
      </c>
      <c r="F1183" t="s">
        <v>12624</v>
      </c>
      <c r="G1183" t="s">
        <v>12625</v>
      </c>
      <c r="H1183" t="s">
        <v>12626</v>
      </c>
      <c r="I1183" t="s">
        <v>2336</v>
      </c>
      <c r="J1183" t="s">
        <v>3224</v>
      </c>
      <c r="K1183" t="s">
        <v>3225</v>
      </c>
      <c r="L1183" t="s">
        <v>110</v>
      </c>
      <c r="M1183" t="s">
        <v>2381</v>
      </c>
      <c r="N1183" t="s">
        <v>3554</v>
      </c>
      <c r="O1183" t="s">
        <v>3226</v>
      </c>
      <c r="P1183" t="s">
        <v>12627</v>
      </c>
      <c r="Q1183" t="s">
        <v>12628</v>
      </c>
      <c r="R1183" t="str">
        <f t="shared" si="36"/>
        <v>高密</v>
      </c>
      <c r="S1183" t="str">
        <f t="shared" si="37"/>
        <v>0701</v>
      </c>
    </row>
    <row r="1184" spans="1:19">
      <c r="A1184" t="s">
        <v>12629</v>
      </c>
      <c r="B1184" t="s">
        <v>12630</v>
      </c>
      <c r="C1184" t="s">
        <v>46</v>
      </c>
      <c r="D1184" t="s">
        <v>12631</v>
      </c>
      <c r="E1184" t="s">
        <v>12439</v>
      </c>
      <c r="F1184" t="s">
        <v>12632</v>
      </c>
      <c r="G1184" t="s">
        <v>12633</v>
      </c>
      <c r="H1184" t="s">
        <v>12634</v>
      </c>
      <c r="I1184" t="s">
        <v>2336</v>
      </c>
      <c r="J1184" t="s">
        <v>3893</v>
      </c>
      <c r="K1184" t="s">
        <v>3894</v>
      </c>
      <c r="L1184" t="s">
        <v>128</v>
      </c>
      <c r="M1184" t="s">
        <v>3895</v>
      </c>
      <c r="N1184" t="s">
        <v>3499</v>
      </c>
      <c r="O1184" t="s">
        <v>3896</v>
      </c>
      <c r="P1184" t="s">
        <v>12635</v>
      </c>
      <c r="R1184" t="str">
        <f t="shared" si="36"/>
        <v>寿光</v>
      </c>
      <c r="S1184" t="str">
        <f t="shared" si="37"/>
        <v>0701</v>
      </c>
    </row>
    <row r="1185" spans="1:19">
      <c r="A1185" t="s">
        <v>12636</v>
      </c>
      <c r="B1185" t="s">
        <v>12637</v>
      </c>
      <c r="C1185" t="s">
        <v>46</v>
      </c>
      <c r="D1185" t="s">
        <v>12638</v>
      </c>
      <c r="E1185" t="s">
        <v>12471</v>
      </c>
      <c r="F1185" t="s">
        <v>12639</v>
      </c>
      <c r="G1185" t="s">
        <v>12640</v>
      </c>
      <c r="H1185" t="s">
        <v>12641</v>
      </c>
      <c r="I1185" t="s">
        <v>2364</v>
      </c>
      <c r="J1185" t="s">
        <v>6506</v>
      </c>
      <c r="K1185" t="s">
        <v>6507</v>
      </c>
      <c r="L1185" t="s">
        <v>76</v>
      </c>
      <c r="M1185" t="s">
        <v>4374</v>
      </c>
      <c r="N1185" t="s">
        <v>2721</v>
      </c>
      <c r="O1185" t="s">
        <v>6508</v>
      </c>
      <c r="P1185" t="s">
        <v>12642</v>
      </c>
      <c r="R1185" t="str">
        <f t="shared" si="36"/>
        <v>奎文</v>
      </c>
      <c r="S1185" t="str">
        <f t="shared" si="37"/>
        <v>0701</v>
      </c>
    </row>
    <row r="1186" spans="1:19">
      <c r="A1186" t="s">
        <v>12643</v>
      </c>
      <c r="B1186" t="s">
        <v>12644</v>
      </c>
      <c r="C1186" t="s">
        <v>46</v>
      </c>
      <c r="D1186" t="s">
        <v>12645</v>
      </c>
      <c r="E1186" t="s">
        <v>12439</v>
      </c>
      <c r="F1186" t="s">
        <v>12646</v>
      </c>
      <c r="G1186" t="s">
        <v>12647</v>
      </c>
      <c r="H1186" t="s">
        <v>12648</v>
      </c>
      <c r="I1186" t="s">
        <v>2336</v>
      </c>
      <c r="J1186" t="s">
        <v>6039</v>
      </c>
      <c r="K1186" t="s">
        <v>6040</v>
      </c>
      <c r="L1186" t="s">
        <v>187</v>
      </c>
      <c r="M1186" t="s">
        <v>3075</v>
      </c>
      <c r="N1186" t="s">
        <v>3718</v>
      </c>
      <c r="O1186" t="s">
        <v>6041</v>
      </c>
      <c r="P1186" t="s">
        <v>12649</v>
      </c>
      <c r="Q1186" t="s">
        <v>12650</v>
      </c>
      <c r="R1186" t="str">
        <f t="shared" si="36"/>
        <v>坊子</v>
      </c>
      <c r="S1186" t="str">
        <f t="shared" si="37"/>
        <v>0701</v>
      </c>
    </row>
    <row r="1187" spans="1:19">
      <c r="A1187" t="s">
        <v>12651</v>
      </c>
      <c r="B1187" t="s">
        <v>12652</v>
      </c>
      <c r="C1187" t="s">
        <v>46</v>
      </c>
      <c r="D1187" t="s">
        <v>12653</v>
      </c>
      <c r="E1187" t="s">
        <v>12439</v>
      </c>
      <c r="F1187" t="s">
        <v>12654</v>
      </c>
      <c r="G1187" t="s">
        <v>12655</v>
      </c>
      <c r="H1187" t="s">
        <v>12656</v>
      </c>
      <c r="I1187" t="s">
        <v>2598</v>
      </c>
      <c r="J1187" t="s">
        <v>3497</v>
      </c>
      <c r="K1187" t="s">
        <v>3498</v>
      </c>
      <c r="L1187" t="s">
        <v>57</v>
      </c>
      <c r="M1187" t="s">
        <v>2838</v>
      </c>
      <c r="N1187" t="s">
        <v>3522</v>
      </c>
      <c r="O1187" t="s">
        <v>3500</v>
      </c>
      <c r="P1187" t="s">
        <v>12657</v>
      </c>
      <c r="R1187" t="str">
        <f t="shared" si="36"/>
        <v>安丘</v>
      </c>
      <c r="S1187" t="str">
        <f t="shared" si="37"/>
        <v>0701</v>
      </c>
    </row>
    <row r="1188" spans="1:19">
      <c r="A1188" t="s">
        <v>12658</v>
      </c>
      <c r="B1188" t="s">
        <v>12659</v>
      </c>
      <c r="C1188" t="s">
        <v>46</v>
      </c>
      <c r="D1188" t="s">
        <v>12660</v>
      </c>
      <c r="E1188" t="s">
        <v>12471</v>
      </c>
      <c r="F1188" t="s">
        <v>12661</v>
      </c>
      <c r="G1188" t="s">
        <v>12662</v>
      </c>
      <c r="H1188" t="s">
        <v>12663</v>
      </c>
      <c r="I1188" t="s">
        <v>2465</v>
      </c>
      <c r="J1188" t="s">
        <v>12664</v>
      </c>
      <c r="K1188" t="s">
        <v>12665</v>
      </c>
      <c r="L1188" t="s">
        <v>128</v>
      </c>
      <c r="M1188" t="s">
        <v>3952</v>
      </c>
      <c r="N1188" t="s">
        <v>3017</v>
      </c>
      <c r="O1188" t="s">
        <v>12666</v>
      </c>
      <c r="P1188" t="s">
        <v>12667</v>
      </c>
      <c r="Q1188" t="s">
        <v>12668</v>
      </c>
      <c r="R1188" t="str">
        <f t="shared" si="36"/>
        <v>寿光</v>
      </c>
      <c r="S1188" t="str">
        <f t="shared" si="37"/>
        <v>0701</v>
      </c>
    </row>
    <row r="1189" spans="1:19">
      <c r="A1189" t="s">
        <v>12669</v>
      </c>
      <c r="B1189" t="s">
        <v>12670</v>
      </c>
      <c r="C1189" t="s">
        <v>46</v>
      </c>
      <c r="D1189" t="s">
        <v>12671</v>
      </c>
      <c r="E1189" t="s">
        <v>12471</v>
      </c>
      <c r="F1189" t="s">
        <v>12672</v>
      </c>
      <c r="G1189" t="s">
        <v>12673</v>
      </c>
      <c r="H1189" t="s">
        <v>12674</v>
      </c>
      <c r="I1189" t="s">
        <v>2364</v>
      </c>
      <c r="J1189" t="s">
        <v>7368</v>
      </c>
      <c r="K1189" t="s">
        <v>7369</v>
      </c>
      <c r="L1189" t="s">
        <v>110</v>
      </c>
      <c r="M1189" t="s">
        <v>2575</v>
      </c>
      <c r="N1189" t="s">
        <v>2602</v>
      </c>
      <c r="O1189" t="s">
        <v>7370</v>
      </c>
      <c r="P1189" t="s">
        <v>12675</v>
      </c>
      <c r="R1189" t="str">
        <f t="shared" si="36"/>
        <v>高密</v>
      </c>
      <c r="S1189" t="str">
        <f t="shared" si="37"/>
        <v>0701</v>
      </c>
    </row>
    <row r="1190" spans="1:19">
      <c r="A1190" t="s">
        <v>12676</v>
      </c>
      <c r="B1190" t="s">
        <v>12677</v>
      </c>
      <c r="C1190" t="s">
        <v>46</v>
      </c>
      <c r="D1190" t="s">
        <v>12678</v>
      </c>
      <c r="E1190" t="s">
        <v>12471</v>
      </c>
      <c r="F1190" t="s">
        <v>12679</v>
      </c>
      <c r="G1190" t="s">
        <v>12680</v>
      </c>
      <c r="H1190" t="s">
        <v>12681</v>
      </c>
      <c r="I1190" t="s">
        <v>2465</v>
      </c>
      <c r="J1190" t="s">
        <v>12682</v>
      </c>
      <c r="K1190" t="s">
        <v>12683</v>
      </c>
      <c r="L1190" t="s">
        <v>187</v>
      </c>
      <c r="M1190" t="s">
        <v>2468</v>
      </c>
      <c r="N1190" t="s">
        <v>2368</v>
      </c>
      <c r="O1190" t="s">
        <v>12684</v>
      </c>
      <c r="P1190" t="s">
        <v>12685</v>
      </c>
      <c r="R1190" t="str">
        <f t="shared" si="36"/>
        <v>坊子</v>
      </c>
      <c r="S1190" t="str">
        <f t="shared" si="37"/>
        <v>0701</v>
      </c>
    </row>
    <row r="1191" spans="1:19">
      <c r="A1191" t="s">
        <v>381</v>
      </c>
      <c r="B1191" t="s">
        <v>12686</v>
      </c>
      <c r="C1191" t="s">
        <v>46</v>
      </c>
      <c r="D1191" t="s">
        <v>12687</v>
      </c>
      <c r="E1191" t="s">
        <v>12471</v>
      </c>
      <c r="F1191" t="s">
        <v>12688</v>
      </c>
      <c r="G1191" t="s">
        <v>379</v>
      </c>
      <c r="H1191" t="s">
        <v>12689</v>
      </c>
      <c r="I1191" t="s">
        <v>3376</v>
      </c>
      <c r="J1191" t="s">
        <v>5957</v>
      </c>
      <c r="K1191" t="s">
        <v>5958</v>
      </c>
      <c r="L1191" t="s">
        <v>67</v>
      </c>
      <c r="M1191" t="s">
        <v>2958</v>
      </c>
      <c r="N1191" t="s">
        <v>2480</v>
      </c>
      <c r="O1191" t="s">
        <v>5959</v>
      </c>
      <c r="P1191" t="s">
        <v>12690</v>
      </c>
      <c r="R1191" t="str">
        <f t="shared" si="36"/>
        <v>昌邑</v>
      </c>
      <c r="S1191" t="str">
        <f t="shared" si="37"/>
        <v>0701</v>
      </c>
    </row>
    <row r="1192" spans="1:19">
      <c r="A1192" t="s">
        <v>12691</v>
      </c>
      <c r="B1192" t="s">
        <v>12692</v>
      </c>
      <c r="C1192" t="s">
        <v>46</v>
      </c>
      <c r="D1192" t="s">
        <v>12693</v>
      </c>
      <c r="E1192" t="s">
        <v>12471</v>
      </c>
      <c r="F1192" t="s">
        <v>12694</v>
      </c>
      <c r="G1192" t="s">
        <v>12695</v>
      </c>
      <c r="H1192" t="s">
        <v>12696</v>
      </c>
      <c r="I1192" t="s">
        <v>2392</v>
      </c>
      <c r="J1192" t="s">
        <v>11746</v>
      </c>
      <c r="K1192" t="s">
        <v>11747</v>
      </c>
      <c r="L1192" t="s">
        <v>47</v>
      </c>
      <c r="M1192" t="s">
        <v>4154</v>
      </c>
      <c r="N1192" t="s">
        <v>2421</v>
      </c>
      <c r="O1192" t="s">
        <v>11748</v>
      </c>
      <c r="P1192" t="s">
        <v>12697</v>
      </c>
      <c r="Q1192" t="s">
        <v>12698</v>
      </c>
      <c r="R1192" t="str">
        <f t="shared" si="36"/>
        <v>诸城</v>
      </c>
      <c r="S1192" t="str">
        <f t="shared" si="37"/>
        <v>0701</v>
      </c>
    </row>
    <row r="1193" spans="1:19">
      <c r="A1193" t="s">
        <v>12699</v>
      </c>
      <c r="B1193" t="s">
        <v>12700</v>
      </c>
      <c r="C1193" t="s">
        <v>46</v>
      </c>
      <c r="D1193" t="s">
        <v>12701</v>
      </c>
      <c r="E1193" t="s">
        <v>12471</v>
      </c>
      <c r="F1193" t="s">
        <v>12702</v>
      </c>
      <c r="G1193" t="s">
        <v>12703</v>
      </c>
      <c r="H1193" t="s">
        <v>12704</v>
      </c>
      <c r="I1193" t="s">
        <v>3608</v>
      </c>
      <c r="J1193" t="s">
        <v>5095</v>
      </c>
      <c r="K1193" t="s">
        <v>5096</v>
      </c>
      <c r="L1193" t="s">
        <v>676</v>
      </c>
      <c r="M1193" t="s">
        <v>3471</v>
      </c>
      <c r="N1193" t="s">
        <v>2354</v>
      </c>
      <c r="O1193" t="s">
        <v>5097</v>
      </c>
      <c r="P1193" t="s">
        <v>12705</v>
      </c>
      <c r="Q1193" t="s">
        <v>12706</v>
      </c>
      <c r="R1193" t="str">
        <f t="shared" si="36"/>
        <v>昌乐</v>
      </c>
      <c r="S1193" t="str">
        <f t="shared" si="37"/>
        <v>0701</v>
      </c>
    </row>
    <row r="1194" spans="1:19">
      <c r="A1194" t="s">
        <v>12707</v>
      </c>
      <c r="B1194" t="s">
        <v>12708</v>
      </c>
      <c r="C1194" t="s">
        <v>46</v>
      </c>
      <c r="D1194" t="s">
        <v>12709</v>
      </c>
      <c r="E1194" t="s">
        <v>12471</v>
      </c>
      <c r="F1194" t="s">
        <v>12710</v>
      </c>
      <c r="G1194" t="s">
        <v>12711</v>
      </c>
      <c r="H1194" t="s">
        <v>12712</v>
      </c>
      <c r="I1194" t="s">
        <v>2378</v>
      </c>
      <c r="J1194" t="s">
        <v>12713</v>
      </c>
      <c r="K1194" t="s">
        <v>12714</v>
      </c>
      <c r="L1194" t="s">
        <v>57</v>
      </c>
      <c r="M1194" t="s">
        <v>4029</v>
      </c>
      <c r="N1194" t="s">
        <v>2859</v>
      </c>
      <c r="O1194" t="s">
        <v>12715</v>
      </c>
      <c r="P1194" t="s">
        <v>12716</v>
      </c>
      <c r="Q1194" t="s">
        <v>12717</v>
      </c>
      <c r="R1194" t="str">
        <f t="shared" si="36"/>
        <v>安丘</v>
      </c>
      <c r="S1194" t="str">
        <f t="shared" si="37"/>
        <v>0701</v>
      </c>
    </row>
    <row r="1195" spans="1:19">
      <c r="A1195" t="s">
        <v>12718</v>
      </c>
      <c r="B1195" t="s">
        <v>12719</v>
      </c>
      <c r="C1195" t="s">
        <v>46</v>
      </c>
      <c r="D1195" t="s">
        <v>12720</v>
      </c>
      <c r="E1195" t="s">
        <v>12471</v>
      </c>
      <c r="F1195" t="s">
        <v>12721</v>
      </c>
      <c r="G1195" t="s">
        <v>12722</v>
      </c>
      <c r="H1195" t="s">
        <v>12723</v>
      </c>
      <c r="I1195" t="s">
        <v>2350</v>
      </c>
      <c r="J1195" t="s">
        <v>2659</v>
      </c>
      <c r="K1195" t="s">
        <v>2660</v>
      </c>
      <c r="L1195" t="s">
        <v>76</v>
      </c>
      <c r="M1195" t="s">
        <v>2661</v>
      </c>
      <c r="N1195" t="s">
        <v>2649</v>
      </c>
      <c r="O1195" t="s">
        <v>2662</v>
      </c>
      <c r="P1195" t="s">
        <v>12724</v>
      </c>
      <c r="Q1195" t="s">
        <v>12725</v>
      </c>
      <c r="R1195" t="str">
        <f t="shared" si="36"/>
        <v>奎文</v>
      </c>
      <c r="S1195" t="str">
        <f t="shared" si="37"/>
        <v>0701</v>
      </c>
    </row>
    <row r="1196" spans="1:19">
      <c r="A1196" t="s">
        <v>12726</v>
      </c>
      <c r="B1196" t="s">
        <v>12727</v>
      </c>
      <c r="C1196" t="s">
        <v>46</v>
      </c>
      <c r="D1196" t="s">
        <v>12728</v>
      </c>
      <c r="E1196" t="s">
        <v>12439</v>
      </c>
      <c r="F1196" t="s">
        <v>12729</v>
      </c>
      <c r="G1196" t="s">
        <v>12730</v>
      </c>
      <c r="H1196" t="s">
        <v>12731</v>
      </c>
      <c r="I1196" t="s">
        <v>2598</v>
      </c>
      <c r="J1196" t="s">
        <v>6988</v>
      </c>
      <c r="K1196" t="s">
        <v>6989</v>
      </c>
      <c r="L1196" t="s">
        <v>76</v>
      </c>
      <c r="M1196" t="s">
        <v>2528</v>
      </c>
      <c r="N1196" t="s">
        <v>3339</v>
      </c>
      <c r="O1196" t="s">
        <v>6990</v>
      </c>
      <c r="P1196" t="s">
        <v>12732</v>
      </c>
      <c r="R1196" t="str">
        <f t="shared" si="36"/>
        <v>奎文</v>
      </c>
      <c r="S1196" t="str">
        <f t="shared" si="37"/>
        <v>0701</v>
      </c>
    </row>
    <row r="1197" spans="1:19">
      <c r="A1197" t="s">
        <v>12733</v>
      </c>
      <c r="B1197" t="s">
        <v>12734</v>
      </c>
      <c r="C1197" t="s">
        <v>46</v>
      </c>
      <c r="D1197" t="s">
        <v>12735</v>
      </c>
      <c r="E1197" t="s">
        <v>12471</v>
      </c>
      <c r="F1197" t="s">
        <v>12736</v>
      </c>
      <c r="G1197" t="s">
        <v>12737</v>
      </c>
      <c r="H1197" t="s">
        <v>12738</v>
      </c>
      <c r="I1197" t="s">
        <v>2350</v>
      </c>
      <c r="J1197" t="s">
        <v>10011</v>
      </c>
      <c r="K1197" t="s">
        <v>10012</v>
      </c>
      <c r="L1197" t="s">
        <v>76</v>
      </c>
      <c r="M1197" t="s">
        <v>4374</v>
      </c>
      <c r="N1197" t="s">
        <v>2785</v>
      </c>
      <c r="O1197" t="s">
        <v>10013</v>
      </c>
      <c r="P1197" t="s">
        <v>12739</v>
      </c>
      <c r="Q1197" t="s">
        <v>12740</v>
      </c>
      <c r="R1197" t="str">
        <f t="shared" si="36"/>
        <v>奎文</v>
      </c>
      <c r="S1197" t="str">
        <f t="shared" si="37"/>
        <v>0701</v>
      </c>
    </row>
    <row r="1198" spans="1:19">
      <c r="A1198" t="s">
        <v>12741</v>
      </c>
      <c r="B1198" t="s">
        <v>12742</v>
      </c>
      <c r="C1198" t="s">
        <v>46</v>
      </c>
      <c r="D1198" t="s">
        <v>12743</v>
      </c>
      <c r="E1198" t="s">
        <v>12471</v>
      </c>
      <c r="F1198" t="s">
        <v>12744</v>
      </c>
      <c r="G1198" t="s">
        <v>12745</v>
      </c>
      <c r="H1198" t="s">
        <v>12746</v>
      </c>
      <c r="I1198" t="s">
        <v>2378</v>
      </c>
      <c r="J1198" t="s">
        <v>3771</v>
      </c>
      <c r="K1198" t="s">
        <v>3772</v>
      </c>
      <c r="L1198" t="s">
        <v>187</v>
      </c>
      <c r="M1198" t="s">
        <v>3773</v>
      </c>
      <c r="N1198" t="s">
        <v>2421</v>
      </c>
      <c r="O1198" t="s">
        <v>3775</v>
      </c>
      <c r="P1198" t="s">
        <v>12747</v>
      </c>
      <c r="Q1198" t="s">
        <v>12748</v>
      </c>
      <c r="R1198" t="str">
        <f t="shared" si="36"/>
        <v>坊子</v>
      </c>
      <c r="S1198" t="str">
        <f t="shared" si="37"/>
        <v>0701</v>
      </c>
    </row>
    <row r="1199" spans="1:19">
      <c r="A1199" t="s">
        <v>12749</v>
      </c>
      <c r="B1199" t="s">
        <v>12750</v>
      </c>
      <c r="C1199" t="s">
        <v>46</v>
      </c>
      <c r="D1199" t="s">
        <v>12751</v>
      </c>
      <c r="E1199" t="s">
        <v>12471</v>
      </c>
      <c r="F1199" t="s">
        <v>12752</v>
      </c>
      <c r="G1199" t="s">
        <v>12753</v>
      </c>
      <c r="H1199" t="s">
        <v>12754</v>
      </c>
      <c r="I1199" t="s">
        <v>2465</v>
      </c>
      <c r="J1199" t="s">
        <v>7888</v>
      </c>
      <c r="K1199" t="s">
        <v>7889</v>
      </c>
      <c r="L1199" t="s">
        <v>76</v>
      </c>
      <c r="M1199" t="s">
        <v>2827</v>
      </c>
      <c r="O1199" t="s">
        <v>7890</v>
      </c>
      <c r="Q1199" t="s">
        <v>12755</v>
      </c>
      <c r="R1199" t="str">
        <f t="shared" si="36"/>
        <v>奎文</v>
      </c>
      <c r="S1199" t="str">
        <f t="shared" si="37"/>
        <v>0701</v>
      </c>
    </row>
    <row r="1200" spans="1:19">
      <c r="A1200" t="s">
        <v>12756</v>
      </c>
      <c r="B1200" t="s">
        <v>12757</v>
      </c>
      <c r="C1200" t="s">
        <v>46</v>
      </c>
      <c r="D1200" t="s">
        <v>12758</v>
      </c>
      <c r="E1200" t="s">
        <v>12471</v>
      </c>
      <c r="F1200" t="s">
        <v>12759</v>
      </c>
      <c r="G1200" t="s">
        <v>12760</v>
      </c>
      <c r="H1200" t="s">
        <v>12761</v>
      </c>
      <c r="I1200" t="s">
        <v>2645</v>
      </c>
      <c r="J1200" t="s">
        <v>3285</v>
      </c>
      <c r="K1200" t="s">
        <v>3286</v>
      </c>
      <c r="L1200" t="s">
        <v>76</v>
      </c>
      <c r="M1200" t="s">
        <v>2528</v>
      </c>
      <c r="N1200" t="s">
        <v>2674</v>
      </c>
      <c r="O1200" t="s">
        <v>3287</v>
      </c>
      <c r="P1200" t="s">
        <v>12762</v>
      </c>
      <c r="R1200" t="str">
        <f t="shared" si="36"/>
        <v>奎文</v>
      </c>
      <c r="S1200" t="str">
        <f t="shared" si="37"/>
        <v>0701</v>
      </c>
    </row>
    <row r="1201" spans="1:19">
      <c r="A1201" t="s">
        <v>12763</v>
      </c>
      <c r="B1201" t="s">
        <v>12764</v>
      </c>
      <c r="C1201" t="s">
        <v>46</v>
      </c>
      <c r="D1201" t="s">
        <v>12765</v>
      </c>
      <c r="E1201" t="s">
        <v>12766</v>
      </c>
      <c r="F1201" t="s">
        <v>12767</v>
      </c>
      <c r="G1201" t="s">
        <v>12768</v>
      </c>
      <c r="H1201" t="s">
        <v>12769</v>
      </c>
      <c r="I1201" t="s">
        <v>2364</v>
      </c>
      <c r="J1201" t="s">
        <v>4005</v>
      </c>
      <c r="K1201" t="s">
        <v>4006</v>
      </c>
      <c r="L1201" t="s">
        <v>47</v>
      </c>
      <c r="M1201" t="s">
        <v>3141</v>
      </c>
      <c r="N1201" t="s">
        <v>2421</v>
      </c>
      <c r="O1201" t="s">
        <v>4008</v>
      </c>
      <c r="P1201" t="s">
        <v>12770</v>
      </c>
      <c r="Q1201" t="s">
        <v>12771</v>
      </c>
      <c r="R1201" t="str">
        <f t="shared" si="36"/>
        <v>诸城</v>
      </c>
      <c r="S1201" t="str">
        <f t="shared" si="37"/>
        <v>0701</v>
      </c>
    </row>
    <row r="1202" spans="1:19">
      <c r="A1202" t="s">
        <v>12772</v>
      </c>
      <c r="B1202" t="s">
        <v>12773</v>
      </c>
      <c r="C1202" t="s">
        <v>46</v>
      </c>
      <c r="D1202" t="s">
        <v>12774</v>
      </c>
      <c r="E1202" t="s">
        <v>12766</v>
      </c>
      <c r="F1202" t="s">
        <v>12775</v>
      </c>
      <c r="G1202" t="s">
        <v>12776</v>
      </c>
      <c r="H1202" t="s">
        <v>12777</v>
      </c>
      <c r="I1202" t="s">
        <v>2350</v>
      </c>
      <c r="J1202" t="s">
        <v>3938</v>
      </c>
      <c r="K1202" t="s">
        <v>3939</v>
      </c>
      <c r="L1202" t="s">
        <v>137</v>
      </c>
      <c r="M1202" t="s">
        <v>3940</v>
      </c>
      <c r="N1202" t="s">
        <v>2340</v>
      </c>
      <c r="O1202" t="s">
        <v>3941</v>
      </c>
      <c r="P1202" t="s">
        <v>12778</v>
      </c>
      <c r="Q1202" t="s">
        <v>12779</v>
      </c>
      <c r="R1202" t="str">
        <f t="shared" si="36"/>
        <v>青州</v>
      </c>
      <c r="S1202" t="str">
        <f t="shared" si="37"/>
        <v>0701</v>
      </c>
    </row>
    <row r="1203" spans="1:19">
      <c r="A1203" t="s">
        <v>12780</v>
      </c>
      <c r="B1203" t="s">
        <v>12781</v>
      </c>
      <c r="C1203" t="s">
        <v>46</v>
      </c>
      <c r="D1203" t="s">
        <v>12782</v>
      </c>
      <c r="E1203" t="s">
        <v>12783</v>
      </c>
      <c r="F1203" t="s">
        <v>12784</v>
      </c>
      <c r="G1203" t="s">
        <v>12785</v>
      </c>
      <c r="H1203" t="s">
        <v>12786</v>
      </c>
      <c r="I1203" t="s">
        <v>2586</v>
      </c>
      <c r="J1203" t="s">
        <v>4844</v>
      </c>
      <c r="K1203" t="s">
        <v>4845</v>
      </c>
      <c r="L1203" t="s">
        <v>76</v>
      </c>
      <c r="M1203" t="s">
        <v>2528</v>
      </c>
      <c r="N1203" t="s">
        <v>2368</v>
      </c>
      <c r="O1203" t="s">
        <v>4846</v>
      </c>
      <c r="P1203" t="s">
        <v>12787</v>
      </c>
      <c r="R1203" t="str">
        <f t="shared" si="36"/>
        <v>奎文</v>
      </c>
      <c r="S1203" t="str">
        <f t="shared" si="37"/>
        <v>0701</v>
      </c>
    </row>
    <row r="1204" spans="1:19">
      <c r="A1204" t="s">
        <v>12788</v>
      </c>
      <c r="B1204" t="s">
        <v>12789</v>
      </c>
      <c r="C1204" t="s">
        <v>46</v>
      </c>
      <c r="D1204" t="s">
        <v>12790</v>
      </c>
      <c r="E1204" t="s">
        <v>12766</v>
      </c>
      <c r="F1204" t="s">
        <v>12791</v>
      </c>
      <c r="G1204" t="s">
        <v>12792</v>
      </c>
      <c r="H1204" t="s">
        <v>12793</v>
      </c>
      <c r="I1204" t="s">
        <v>3564</v>
      </c>
      <c r="J1204" t="s">
        <v>5876</v>
      </c>
      <c r="K1204" t="s">
        <v>5877</v>
      </c>
      <c r="L1204" t="s">
        <v>76</v>
      </c>
      <c r="M1204" t="s">
        <v>2827</v>
      </c>
      <c r="N1204" t="s">
        <v>2743</v>
      </c>
      <c r="O1204" t="s">
        <v>5878</v>
      </c>
      <c r="P1204" t="s">
        <v>12794</v>
      </c>
      <c r="R1204" t="str">
        <f t="shared" si="36"/>
        <v>奎文</v>
      </c>
      <c r="S1204" t="str">
        <f t="shared" si="37"/>
        <v>0701</v>
      </c>
    </row>
    <row r="1205" spans="1:19">
      <c r="A1205" t="s">
        <v>12795</v>
      </c>
      <c r="B1205" t="s">
        <v>12796</v>
      </c>
      <c r="C1205" t="s">
        <v>46</v>
      </c>
      <c r="D1205" t="s">
        <v>12797</v>
      </c>
      <c r="E1205" t="s">
        <v>12766</v>
      </c>
      <c r="F1205" t="s">
        <v>12798</v>
      </c>
      <c r="G1205" t="s">
        <v>12799</v>
      </c>
      <c r="H1205" t="s">
        <v>12800</v>
      </c>
      <c r="I1205" t="s">
        <v>2378</v>
      </c>
      <c r="J1205" t="s">
        <v>8136</v>
      </c>
      <c r="K1205" t="s">
        <v>8137</v>
      </c>
      <c r="L1205" t="s">
        <v>47</v>
      </c>
      <c r="M1205" t="s">
        <v>3141</v>
      </c>
      <c r="N1205" t="s">
        <v>2649</v>
      </c>
      <c r="O1205" t="s">
        <v>8138</v>
      </c>
      <c r="P1205" t="s">
        <v>12801</v>
      </c>
      <c r="Q1205" t="s">
        <v>12802</v>
      </c>
      <c r="R1205" t="str">
        <f t="shared" si="36"/>
        <v>诸城</v>
      </c>
      <c r="S1205" t="str">
        <f t="shared" si="37"/>
        <v>0701</v>
      </c>
    </row>
    <row r="1206" spans="1:19">
      <c r="A1206" t="s">
        <v>12803</v>
      </c>
      <c r="B1206" t="s">
        <v>12804</v>
      </c>
      <c r="C1206" t="s">
        <v>46</v>
      </c>
      <c r="D1206" t="s">
        <v>12805</v>
      </c>
      <c r="E1206" t="s">
        <v>12766</v>
      </c>
      <c r="F1206" t="s">
        <v>12806</v>
      </c>
      <c r="G1206" t="s">
        <v>12807</v>
      </c>
      <c r="H1206" t="s">
        <v>12808</v>
      </c>
      <c r="I1206" t="s">
        <v>5112</v>
      </c>
      <c r="J1206" t="s">
        <v>5564</v>
      </c>
      <c r="K1206" t="s">
        <v>5565</v>
      </c>
      <c r="L1206" t="s">
        <v>137</v>
      </c>
      <c r="M1206" t="s">
        <v>2625</v>
      </c>
      <c r="N1206" t="s">
        <v>3994</v>
      </c>
      <c r="O1206" t="s">
        <v>2626</v>
      </c>
      <c r="P1206" t="s">
        <v>12809</v>
      </c>
      <c r="Q1206" t="s">
        <v>12810</v>
      </c>
      <c r="R1206" t="str">
        <f t="shared" si="36"/>
        <v>青州</v>
      </c>
      <c r="S1206" t="str">
        <f t="shared" si="37"/>
        <v>0701</v>
      </c>
    </row>
    <row r="1207" spans="1:19">
      <c r="A1207" t="s">
        <v>12811</v>
      </c>
      <c r="B1207" t="s">
        <v>12812</v>
      </c>
      <c r="C1207" t="s">
        <v>46</v>
      </c>
      <c r="D1207" t="s">
        <v>12813</v>
      </c>
      <c r="E1207" t="s">
        <v>12814</v>
      </c>
      <c r="F1207" t="s">
        <v>12815</v>
      </c>
      <c r="G1207" t="s">
        <v>12816</v>
      </c>
      <c r="H1207" t="s">
        <v>12817</v>
      </c>
      <c r="I1207" t="s">
        <v>3436</v>
      </c>
      <c r="J1207" t="s">
        <v>12818</v>
      </c>
      <c r="K1207" t="s">
        <v>12819</v>
      </c>
      <c r="L1207" t="s">
        <v>47</v>
      </c>
      <c r="M1207" t="s">
        <v>2784</v>
      </c>
      <c r="N1207" t="s">
        <v>3179</v>
      </c>
      <c r="O1207" t="s">
        <v>12820</v>
      </c>
      <c r="P1207" t="s">
        <v>12821</v>
      </c>
      <c r="R1207" t="str">
        <f t="shared" si="36"/>
        <v>诸城</v>
      </c>
      <c r="S1207" t="str">
        <f t="shared" si="37"/>
        <v>0701</v>
      </c>
    </row>
    <row r="1208" spans="1:19">
      <c r="A1208" t="s">
        <v>12822</v>
      </c>
      <c r="B1208" t="s">
        <v>12823</v>
      </c>
      <c r="C1208" t="s">
        <v>46</v>
      </c>
      <c r="D1208" t="s">
        <v>12824</v>
      </c>
      <c r="E1208" t="s">
        <v>12766</v>
      </c>
      <c r="F1208" t="s">
        <v>12825</v>
      </c>
      <c r="G1208" t="s">
        <v>12826</v>
      </c>
      <c r="H1208" t="s">
        <v>12827</v>
      </c>
      <c r="I1208" t="s">
        <v>4165</v>
      </c>
      <c r="J1208" t="s">
        <v>6285</v>
      </c>
      <c r="K1208" t="s">
        <v>6467</v>
      </c>
      <c r="L1208" t="s">
        <v>57</v>
      </c>
      <c r="M1208" t="s">
        <v>2563</v>
      </c>
      <c r="N1208" t="s">
        <v>2687</v>
      </c>
      <c r="O1208" t="s">
        <v>6468</v>
      </c>
      <c r="P1208" t="s">
        <v>12828</v>
      </c>
      <c r="R1208" t="str">
        <f t="shared" si="36"/>
        <v>安丘</v>
      </c>
      <c r="S1208" t="str">
        <f t="shared" si="37"/>
        <v>0701</v>
      </c>
    </row>
    <row r="1209" spans="1:19">
      <c r="A1209" t="s">
        <v>12829</v>
      </c>
      <c r="B1209" t="s">
        <v>12830</v>
      </c>
      <c r="C1209" t="s">
        <v>46</v>
      </c>
      <c r="D1209" t="s">
        <v>12831</v>
      </c>
      <c r="E1209" t="s">
        <v>12766</v>
      </c>
      <c r="F1209" t="s">
        <v>12832</v>
      </c>
      <c r="G1209" t="s">
        <v>12833</v>
      </c>
      <c r="H1209" t="s">
        <v>12834</v>
      </c>
      <c r="I1209" t="s">
        <v>2364</v>
      </c>
      <c r="J1209" t="s">
        <v>11118</v>
      </c>
      <c r="K1209" t="s">
        <v>11119</v>
      </c>
      <c r="L1209" t="s">
        <v>137</v>
      </c>
      <c r="M1209" t="s">
        <v>3040</v>
      </c>
      <c r="N1209" t="s">
        <v>7446</v>
      </c>
      <c r="O1209" t="s">
        <v>11120</v>
      </c>
      <c r="P1209" t="s">
        <v>12835</v>
      </c>
      <c r="R1209" t="str">
        <f t="shared" si="36"/>
        <v>青州</v>
      </c>
      <c r="S1209" t="str">
        <f t="shared" si="37"/>
        <v>0701</v>
      </c>
    </row>
    <row r="1210" spans="1:19">
      <c r="A1210" t="s">
        <v>12836</v>
      </c>
      <c r="B1210" t="s">
        <v>12837</v>
      </c>
      <c r="C1210" t="s">
        <v>46</v>
      </c>
      <c r="D1210" t="s">
        <v>12838</v>
      </c>
      <c r="E1210" t="s">
        <v>12766</v>
      </c>
      <c r="F1210" t="s">
        <v>12839</v>
      </c>
      <c r="G1210" t="s">
        <v>12840</v>
      </c>
      <c r="H1210" t="s">
        <v>12841</v>
      </c>
      <c r="I1210" t="s">
        <v>3436</v>
      </c>
      <c r="J1210" t="s">
        <v>7348</v>
      </c>
      <c r="K1210" t="s">
        <v>7349</v>
      </c>
      <c r="L1210" t="s">
        <v>76</v>
      </c>
      <c r="M1210" t="s">
        <v>2528</v>
      </c>
      <c r="N1210" t="s">
        <v>3994</v>
      </c>
      <c r="O1210" t="s">
        <v>7350</v>
      </c>
      <c r="P1210" t="s">
        <v>12842</v>
      </c>
      <c r="R1210" t="str">
        <f t="shared" si="36"/>
        <v>奎文</v>
      </c>
      <c r="S1210" t="str">
        <f t="shared" si="37"/>
        <v>0701</v>
      </c>
    </row>
    <row r="1211" spans="1:19">
      <c r="A1211" t="s">
        <v>12843</v>
      </c>
      <c r="B1211" t="s">
        <v>12844</v>
      </c>
      <c r="C1211" t="s">
        <v>46</v>
      </c>
      <c r="D1211" t="s">
        <v>12845</v>
      </c>
      <c r="E1211" t="s">
        <v>12766</v>
      </c>
      <c r="F1211" t="s">
        <v>12846</v>
      </c>
      <c r="G1211" t="s">
        <v>12847</v>
      </c>
      <c r="H1211" t="s">
        <v>12848</v>
      </c>
      <c r="I1211" t="s">
        <v>2350</v>
      </c>
      <c r="J1211" t="s">
        <v>5156</v>
      </c>
      <c r="K1211" t="s">
        <v>5157</v>
      </c>
      <c r="L1211" t="s">
        <v>67</v>
      </c>
      <c r="M1211" t="s">
        <v>3706</v>
      </c>
      <c r="N1211" t="s">
        <v>2421</v>
      </c>
      <c r="O1211" t="s">
        <v>5158</v>
      </c>
      <c r="P1211" t="s">
        <v>12849</v>
      </c>
      <c r="Q1211" t="s">
        <v>12850</v>
      </c>
      <c r="R1211" t="str">
        <f t="shared" si="36"/>
        <v>昌邑</v>
      </c>
      <c r="S1211" t="str">
        <f t="shared" si="37"/>
        <v>0701</v>
      </c>
    </row>
    <row r="1212" spans="1:19">
      <c r="A1212" t="s">
        <v>12851</v>
      </c>
      <c r="B1212" t="s">
        <v>12852</v>
      </c>
      <c r="C1212" t="s">
        <v>46</v>
      </c>
      <c r="D1212" t="s">
        <v>12853</v>
      </c>
      <c r="E1212" t="s">
        <v>12854</v>
      </c>
      <c r="F1212" t="s">
        <v>12855</v>
      </c>
      <c r="G1212" t="s">
        <v>12856</v>
      </c>
      <c r="H1212" t="s">
        <v>12857</v>
      </c>
      <c r="I1212" t="s">
        <v>2336</v>
      </c>
      <c r="J1212" t="s">
        <v>2441</v>
      </c>
      <c r="K1212" t="s">
        <v>2442</v>
      </c>
      <c r="L1212" t="s">
        <v>146</v>
      </c>
      <c r="M1212" t="s">
        <v>2420</v>
      </c>
      <c r="N1212" t="s">
        <v>2421</v>
      </c>
      <c r="O1212" t="s">
        <v>2443</v>
      </c>
      <c r="P1212" t="s">
        <v>12858</v>
      </c>
      <c r="R1212" t="str">
        <f t="shared" si="36"/>
        <v>临朐</v>
      </c>
      <c r="S1212" t="str">
        <f t="shared" si="37"/>
        <v>0701</v>
      </c>
    </row>
    <row r="1213" spans="1:19">
      <c r="A1213" t="s">
        <v>12859</v>
      </c>
      <c r="B1213" t="s">
        <v>12860</v>
      </c>
      <c r="C1213" t="s">
        <v>46</v>
      </c>
      <c r="D1213" t="s">
        <v>12861</v>
      </c>
      <c r="E1213" t="s">
        <v>12766</v>
      </c>
      <c r="F1213" t="s">
        <v>12862</v>
      </c>
      <c r="G1213" t="s">
        <v>12863</v>
      </c>
      <c r="H1213" t="s">
        <v>12864</v>
      </c>
      <c r="I1213" t="s">
        <v>2465</v>
      </c>
      <c r="J1213" t="s">
        <v>3355</v>
      </c>
      <c r="K1213" t="s">
        <v>3356</v>
      </c>
      <c r="L1213" t="s">
        <v>101</v>
      </c>
      <c r="M1213" t="s">
        <v>2982</v>
      </c>
      <c r="N1213" t="s">
        <v>2816</v>
      </c>
      <c r="O1213" t="s">
        <v>3357</v>
      </c>
      <c r="P1213" t="s">
        <v>12865</v>
      </c>
      <c r="Q1213" t="s">
        <v>12866</v>
      </c>
      <c r="R1213" t="str">
        <f t="shared" si="36"/>
        <v>潍城</v>
      </c>
      <c r="S1213" t="str">
        <f t="shared" si="37"/>
        <v>0701</v>
      </c>
    </row>
    <row r="1214" spans="1:19">
      <c r="A1214" t="s">
        <v>12867</v>
      </c>
      <c r="B1214" t="s">
        <v>12868</v>
      </c>
      <c r="C1214" t="s">
        <v>46</v>
      </c>
      <c r="D1214" t="s">
        <v>12869</v>
      </c>
      <c r="E1214" t="s">
        <v>12766</v>
      </c>
      <c r="F1214" t="s">
        <v>12870</v>
      </c>
      <c r="G1214" t="s">
        <v>12871</v>
      </c>
      <c r="H1214" t="s">
        <v>12872</v>
      </c>
      <c r="I1214" t="s">
        <v>2364</v>
      </c>
      <c r="J1214" t="s">
        <v>4957</v>
      </c>
      <c r="K1214" t="s">
        <v>4958</v>
      </c>
      <c r="L1214" t="s">
        <v>137</v>
      </c>
      <c r="M1214" t="s">
        <v>4959</v>
      </c>
      <c r="N1214" t="s">
        <v>2480</v>
      </c>
      <c r="O1214" t="s">
        <v>4960</v>
      </c>
      <c r="P1214" t="s">
        <v>12873</v>
      </c>
      <c r="Q1214" t="s">
        <v>12874</v>
      </c>
      <c r="R1214" t="str">
        <f t="shared" si="36"/>
        <v>青州</v>
      </c>
      <c r="S1214" t="str">
        <f t="shared" si="37"/>
        <v>0701</v>
      </c>
    </row>
    <row r="1215" spans="1:19">
      <c r="A1215" t="s">
        <v>12875</v>
      </c>
      <c r="B1215" t="s">
        <v>12876</v>
      </c>
      <c r="C1215" t="s">
        <v>46</v>
      </c>
      <c r="D1215" t="s">
        <v>12877</v>
      </c>
      <c r="E1215" t="s">
        <v>12766</v>
      </c>
      <c r="F1215" t="s">
        <v>12878</v>
      </c>
      <c r="G1215" t="s">
        <v>12879</v>
      </c>
      <c r="H1215" t="s">
        <v>12880</v>
      </c>
      <c r="I1215" t="s">
        <v>2350</v>
      </c>
      <c r="J1215" t="s">
        <v>8787</v>
      </c>
      <c r="K1215" t="s">
        <v>8788</v>
      </c>
      <c r="L1215" t="s">
        <v>128</v>
      </c>
      <c r="M1215" t="s">
        <v>2720</v>
      </c>
      <c r="N1215" t="s">
        <v>2421</v>
      </c>
      <c r="O1215" t="s">
        <v>8789</v>
      </c>
      <c r="P1215" t="s">
        <v>12881</v>
      </c>
      <c r="Q1215" t="s">
        <v>12882</v>
      </c>
      <c r="R1215" t="str">
        <f t="shared" si="36"/>
        <v>寿光</v>
      </c>
      <c r="S1215" t="str">
        <f t="shared" si="37"/>
        <v>0701</v>
      </c>
    </row>
    <row r="1216" spans="1:19">
      <c r="A1216" t="s">
        <v>12883</v>
      </c>
      <c r="B1216" t="s">
        <v>12884</v>
      </c>
      <c r="C1216" t="s">
        <v>46</v>
      </c>
      <c r="D1216" t="s">
        <v>12885</v>
      </c>
      <c r="E1216" t="s">
        <v>12766</v>
      </c>
      <c r="F1216" t="s">
        <v>12886</v>
      </c>
      <c r="G1216" t="s">
        <v>12887</v>
      </c>
      <c r="H1216" t="s">
        <v>12888</v>
      </c>
      <c r="I1216" t="s">
        <v>2364</v>
      </c>
      <c r="J1216" t="s">
        <v>9169</v>
      </c>
      <c r="K1216" t="s">
        <v>9170</v>
      </c>
      <c r="L1216" t="s">
        <v>47</v>
      </c>
      <c r="M1216" t="s">
        <v>2784</v>
      </c>
      <c r="N1216" t="s">
        <v>3718</v>
      </c>
      <c r="O1216" t="s">
        <v>9171</v>
      </c>
      <c r="P1216" t="s">
        <v>12889</v>
      </c>
      <c r="Q1216" t="s">
        <v>12890</v>
      </c>
      <c r="R1216" t="str">
        <f t="shared" si="36"/>
        <v>诸城</v>
      </c>
      <c r="S1216" t="str">
        <f t="shared" si="37"/>
        <v>0701</v>
      </c>
    </row>
    <row r="1217" spans="1:19">
      <c r="A1217" t="s">
        <v>12891</v>
      </c>
      <c r="B1217" t="s">
        <v>12892</v>
      </c>
      <c r="C1217" t="s">
        <v>46</v>
      </c>
      <c r="D1217" t="s">
        <v>12893</v>
      </c>
      <c r="E1217" t="s">
        <v>12766</v>
      </c>
      <c r="F1217" t="s">
        <v>12894</v>
      </c>
      <c r="G1217" t="s">
        <v>12895</v>
      </c>
      <c r="H1217" t="s">
        <v>12896</v>
      </c>
      <c r="I1217" t="s">
        <v>3376</v>
      </c>
      <c r="J1217" t="s">
        <v>2526</v>
      </c>
      <c r="K1217" t="s">
        <v>2527</v>
      </c>
      <c r="L1217" t="s">
        <v>76</v>
      </c>
      <c r="M1217" t="s">
        <v>2528</v>
      </c>
      <c r="N1217" t="s">
        <v>2674</v>
      </c>
      <c r="O1217" t="s">
        <v>2530</v>
      </c>
      <c r="P1217" t="s">
        <v>12897</v>
      </c>
      <c r="Q1217" t="s">
        <v>12898</v>
      </c>
      <c r="R1217" t="str">
        <f t="shared" ref="R1217:R1280" si="38">IF(OR(LEFT(L1217,2)="高新"),"奎文",IF(LEFT(L1217,2)="峡山","坊子",IF(LEFT(L1217,2)="滨海","寒亭",LEFT(L1217,2))))</f>
        <v>奎文</v>
      </c>
      <c r="S1217" t="str">
        <f t="shared" ref="S1217:S1280" si="39">TEXT(B1217,"mmdd")</f>
        <v>0701</v>
      </c>
    </row>
    <row r="1218" spans="1:19">
      <c r="A1218" t="s">
        <v>12899</v>
      </c>
      <c r="B1218" t="s">
        <v>12900</v>
      </c>
      <c r="C1218" t="s">
        <v>46</v>
      </c>
      <c r="D1218" t="s">
        <v>12901</v>
      </c>
      <c r="E1218" t="s">
        <v>12766</v>
      </c>
      <c r="F1218" t="s">
        <v>12902</v>
      </c>
      <c r="G1218" t="s">
        <v>12903</v>
      </c>
      <c r="H1218" t="s">
        <v>12904</v>
      </c>
      <c r="I1218" t="s">
        <v>2465</v>
      </c>
      <c r="J1218" t="s">
        <v>7368</v>
      </c>
      <c r="K1218" t="s">
        <v>7369</v>
      </c>
      <c r="L1218" t="s">
        <v>110</v>
      </c>
      <c r="M1218" t="s">
        <v>2575</v>
      </c>
      <c r="N1218" t="s">
        <v>3017</v>
      </c>
      <c r="O1218" t="s">
        <v>7370</v>
      </c>
      <c r="P1218" t="s">
        <v>12905</v>
      </c>
      <c r="R1218" t="str">
        <f t="shared" si="38"/>
        <v>高密</v>
      </c>
      <c r="S1218" t="str">
        <f t="shared" si="39"/>
        <v>0701</v>
      </c>
    </row>
    <row r="1219" spans="1:19">
      <c r="A1219" t="s">
        <v>12906</v>
      </c>
      <c r="B1219" t="s">
        <v>12907</v>
      </c>
      <c r="C1219" t="s">
        <v>46</v>
      </c>
      <c r="D1219" t="s">
        <v>12908</v>
      </c>
      <c r="E1219" t="s">
        <v>12909</v>
      </c>
      <c r="F1219" t="s">
        <v>12910</v>
      </c>
      <c r="G1219" t="s">
        <v>12911</v>
      </c>
      <c r="H1219" t="s">
        <v>12912</v>
      </c>
      <c r="I1219" t="s">
        <v>3904</v>
      </c>
      <c r="J1219" t="s">
        <v>6430</v>
      </c>
      <c r="K1219" t="s">
        <v>6431</v>
      </c>
      <c r="L1219" t="s">
        <v>137</v>
      </c>
      <c r="M1219" t="s">
        <v>3729</v>
      </c>
      <c r="N1219" t="s">
        <v>2959</v>
      </c>
      <c r="O1219" t="s">
        <v>6432</v>
      </c>
      <c r="P1219" t="s">
        <v>12913</v>
      </c>
      <c r="Q1219" t="s">
        <v>12914</v>
      </c>
      <c r="R1219" t="str">
        <f t="shared" si="38"/>
        <v>青州</v>
      </c>
      <c r="S1219" t="str">
        <f t="shared" si="39"/>
        <v>0701</v>
      </c>
    </row>
    <row r="1220" spans="1:19">
      <c r="A1220" t="s">
        <v>12915</v>
      </c>
      <c r="B1220" t="s">
        <v>12916</v>
      </c>
      <c r="C1220" t="s">
        <v>46</v>
      </c>
      <c r="D1220" t="s">
        <v>12917</v>
      </c>
      <c r="E1220" t="s">
        <v>12766</v>
      </c>
      <c r="F1220" t="s">
        <v>12918</v>
      </c>
      <c r="G1220" t="s">
        <v>12919</v>
      </c>
      <c r="H1220" t="s">
        <v>12920</v>
      </c>
      <c r="I1220" t="s">
        <v>5112</v>
      </c>
      <c r="J1220" t="s">
        <v>3305</v>
      </c>
      <c r="K1220" t="s">
        <v>3306</v>
      </c>
      <c r="L1220" t="s">
        <v>47</v>
      </c>
      <c r="M1220" t="s">
        <v>3159</v>
      </c>
      <c r="N1220" t="s">
        <v>5839</v>
      </c>
      <c r="O1220" t="s">
        <v>3308</v>
      </c>
      <c r="P1220" t="s">
        <v>12921</v>
      </c>
      <c r="R1220" t="str">
        <f t="shared" si="38"/>
        <v>诸城</v>
      </c>
      <c r="S1220" t="str">
        <f t="shared" si="39"/>
        <v>0701</v>
      </c>
    </row>
    <row r="1221" spans="1:19">
      <c r="A1221" t="s">
        <v>12922</v>
      </c>
      <c r="B1221" t="s">
        <v>12923</v>
      </c>
      <c r="C1221" t="s">
        <v>46</v>
      </c>
      <c r="D1221" t="s">
        <v>12924</v>
      </c>
      <c r="E1221" t="s">
        <v>12766</v>
      </c>
      <c r="F1221" t="s">
        <v>12925</v>
      </c>
      <c r="G1221" t="s">
        <v>12926</v>
      </c>
      <c r="H1221" t="s">
        <v>12927</v>
      </c>
      <c r="I1221" t="s">
        <v>2378</v>
      </c>
      <c r="J1221" t="s">
        <v>4957</v>
      </c>
      <c r="K1221" t="s">
        <v>4958</v>
      </c>
      <c r="L1221" t="s">
        <v>137</v>
      </c>
      <c r="M1221" t="s">
        <v>4959</v>
      </c>
      <c r="N1221" t="s">
        <v>2421</v>
      </c>
      <c r="O1221" t="s">
        <v>4960</v>
      </c>
      <c r="P1221" t="s">
        <v>12928</v>
      </c>
      <c r="R1221" t="str">
        <f t="shared" si="38"/>
        <v>青州</v>
      </c>
      <c r="S1221" t="str">
        <f t="shared" si="39"/>
        <v>0701</v>
      </c>
    </row>
    <row r="1222" spans="1:19">
      <c r="A1222" t="s">
        <v>12929</v>
      </c>
      <c r="B1222" t="s">
        <v>12930</v>
      </c>
      <c r="C1222" t="s">
        <v>46</v>
      </c>
      <c r="D1222" t="s">
        <v>12931</v>
      </c>
      <c r="E1222" t="s">
        <v>12766</v>
      </c>
      <c r="F1222" t="s">
        <v>12932</v>
      </c>
      <c r="G1222" t="s">
        <v>12933</v>
      </c>
      <c r="H1222" t="s">
        <v>12934</v>
      </c>
      <c r="I1222" t="s">
        <v>3564</v>
      </c>
      <c r="J1222" t="s">
        <v>5894</v>
      </c>
      <c r="K1222" t="s">
        <v>5895</v>
      </c>
      <c r="L1222" t="s">
        <v>101</v>
      </c>
      <c r="M1222" t="s">
        <v>3130</v>
      </c>
      <c r="N1222" t="s">
        <v>2721</v>
      </c>
      <c r="O1222" t="s">
        <v>5896</v>
      </c>
      <c r="P1222" t="s">
        <v>12935</v>
      </c>
      <c r="R1222" t="str">
        <f t="shared" si="38"/>
        <v>潍城</v>
      </c>
      <c r="S1222" t="str">
        <f t="shared" si="39"/>
        <v>0701</v>
      </c>
    </row>
    <row r="1223" spans="1:19">
      <c r="A1223" t="s">
        <v>12936</v>
      </c>
      <c r="B1223" t="s">
        <v>12937</v>
      </c>
      <c r="C1223" t="s">
        <v>46</v>
      </c>
      <c r="D1223" t="s">
        <v>12938</v>
      </c>
      <c r="E1223" t="s">
        <v>12766</v>
      </c>
      <c r="F1223" t="s">
        <v>12939</v>
      </c>
      <c r="G1223" t="s">
        <v>12940</v>
      </c>
      <c r="H1223" t="s">
        <v>12941</v>
      </c>
      <c r="I1223" t="s">
        <v>2350</v>
      </c>
      <c r="J1223" t="s">
        <v>9867</v>
      </c>
      <c r="K1223" t="s">
        <v>9868</v>
      </c>
      <c r="L1223" t="s">
        <v>47</v>
      </c>
      <c r="M1223" t="s">
        <v>2454</v>
      </c>
      <c r="N1223" t="s">
        <v>2421</v>
      </c>
      <c r="O1223" t="s">
        <v>9869</v>
      </c>
      <c r="P1223" t="s">
        <v>12942</v>
      </c>
      <c r="R1223" t="str">
        <f t="shared" si="38"/>
        <v>诸城</v>
      </c>
      <c r="S1223" t="str">
        <f t="shared" si="39"/>
        <v>0701</v>
      </c>
    </row>
    <row r="1224" spans="1:19">
      <c r="A1224" t="s">
        <v>12943</v>
      </c>
      <c r="B1224" t="s">
        <v>12944</v>
      </c>
      <c r="C1224" t="s">
        <v>46</v>
      </c>
      <c r="D1224" t="s">
        <v>12945</v>
      </c>
      <c r="E1224" t="s">
        <v>12766</v>
      </c>
      <c r="F1224" t="s">
        <v>12946</v>
      </c>
      <c r="G1224" t="s">
        <v>12947</v>
      </c>
      <c r="H1224" t="s">
        <v>12948</v>
      </c>
      <c r="I1224" t="s">
        <v>2465</v>
      </c>
      <c r="J1224" t="s">
        <v>5310</v>
      </c>
      <c r="K1224" t="s">
        <v>5311</v>
      </c>
      <c r="L1224" t="s">
        <v>137</v>
      </c>
      <c r="M1224" t="s">
        <v>3729</v>
      </c>
      <c r="N1224" t="s">
        <v>2354</v>
      </c>
      <c r="O1224" t="s">
        <v>5312</v>
      </c>
      <c r="P1224" t="s">
        <v>12949</v>
      </c>
      <c r="Q1224" t="s">
        <v>12950</v>
      </c>
      <c r="R1224" t="str">
        <f t="shared" si="38"/>
        <v>青州</v>
      </c>
      <c r="S1224" t="str">
        <f t="shared" si="39"/>
        <v>0701</v>
      </c>
    </row>
    <row r="1225" spans="1:19">
      <c r="A1225" t="s">
        <v>12951</v>
      </c>
      <c r="B1225" t="s">
        <v>12952</v>
      </c>
      <c r="C1225" t="s">
        <v>46</v>
      </c>
      <c r="D1225" t="s">
        <v>12953</v>
      </c>
      <c r="E1225" t="s">
        <v>12783</v>
      </c>
      <c r="F1225" t="s">
        <v>12954</v>
      </c>
      <c r="G1225" t="s">
        <v>12955</v>
      </c>
      <c r="H1225" t="s">
        <v>12956</v>
      </c>
      <c r="I1225" t="s">
        <v>2336</v>
      </c>
      <c r="J1225" t="s">
        <v>12957</v>
      </c>
      <c r="K1225" t="s">
        <v>12958</v>
      </c>
      <c r="L1225" t="s">
        <v>676</v>
      </c>
      <c r="M1225" t="s">
        <v>5995</v>
      </c>
      <c r="N1225" t="s">
        <v>2674</v>
      </c>
      <c r="O1225" t="s">
        <v>12959</v>
      </c>
      <c r="P1225" t="s">
        <v>12960</v>
      </c>
      <c r="R1225" t="str">
        <f t="shared" si="38"/>
        <v>昌乐</v>
      </c>
      <c r="S1225" t="str">
        <f t="shared" si="39"/>
        <v>0701</v>
      </c>
    </row>
    <row r="1226" spans="1:19">
      <c r="A1226" t="s">
        <v>12961</v>
      </c>
      <c r="B1226" t="s">
        <v>12962</v>
      </c>
      <c r="C1226" t="s">
        <v>46</v>
      </c>
      <c r="D1226" t="s">
        <v>12963</v>
      </c>
      <c r="E1226" t="s">
        <v>12964</v>
      </c>
      <c r="F1226" t="s">
        <v>12965</v>
      </c>
      <c r="G1226" t="s">
        <v>12966</v>
      </c>
      <c r="H1226" t="s">
        <v>12967</v>
      </c>
      <c r="I1226" t="s">
        <v>2645</v>
      </c>
      <c r="J1226" t="s">
        <v>5876</v>
      </c>
      <c r="K1226" t="s">
        <v>5877</v>
      </c>
      <c r="L1226" t="s">
        <v>76</v>
      </c>
      <c r="M1226" t="s">
        <v>2827</v>
      </c>
      <c r="N1226" t="s">
        <v>2368</v>
      </c>
      <c r="O1226" t="s">
        <v>5878</v>
      </c>
      <c r="P1226" t="s">
        <v>12968</v>
      </c>
      <c r="R1226" t="str">
        <f t="shared" si="38"/>
        <v>奎文</v>
      </c>
      <c r="S1226" t="str">
        <f t="shared" si="39"/>
        <v>0701</v>
      </c>
    </row>
    <row r="1227" spans="1:19">
      <c r="A1227" t="s">
        <v>12969</v>
      </c>
      <c r="B1227" t="s">
        <v>12970</v>
      </c>
      <c r="C1227" t="s">
        <v>46</v>
      </c>
      <c r="D1227" t="s">
        <v>12971</v>
      </c>
      <c r="E1227" t="s">
        <v>12766</v>
      </c>
      <c r="F1227" t="s">
        <v>12972</v>
      </c>
      <c r="G1227" t="s">
        <v>12973</v>
      </c>
      <c r="H1227" t="s">
        <v>12974</v>
      </c>
      <c r="I1227" t="s">
        <v>3564</v>
      </c>
      <c r="J1227" t="s">
        <v>3552</v>
      </c>
      <c r="K1227" t="s">
        <v>3553</v>
      </c>
      <c r="L1227" t="s">
        <v>101</v>
      </c>
      <c r="M1227" t="s">
        <v>2982</v>
      </c>
      <c r="N1227" t="s">
        <v>3554</v>
      </c>
      <c r="O1227" t="s">
        <v>3555</v>
      </c>
      <c r="P1227" t="s">
        <v>12975</v>
      </c>
      <c r="R1227" t="str">
        <f t="shared" si="38"/>
        <v>潍城</v>
      </c>
      <c r="S1227" t="str">
        <f t="shared" si="39"/>
        <v>0701</v>
      </c>
    </row>
    <row r="1228" spans="1:19">
      <c r="A1228" t="s">
        <v>12976</v>
      </c>
      <c r="B1228" t="s">
        <v>12977</v>
      </c>
      <c r="C1228" t="s">
        <v>46</v>
      </c>
      <c r="D1228" t="s">
        <v>12978</v>
      </c>
      <c r="E1228" t="s">
        <v>12979</v>
      </c>
      <c r="F1228" t="s">
        <v>12980</v>
      </c>
      <c r="G1228" t="s">
        <v>12981</v>
      </c>
      <c r="H1228" t="s">
        <v>12982</v>
      </c>
      <c r="I1228" t="s">
        <v>12983</v>
      </c>
      <c r="J1228" t="s">
        <v>4437</v>
      </c>
      <c r="K1228" t="s">
        <v>4438</v>
      </c>
      <c r="N1228" t="s">
        <v>4647</v>
      </c>
      <c r="O1228" t="s">
        <v>4440</v>
      </c>
      <c r="R1228" t="str">
        <f t="shared" si="38"/>
        <v/>
      </c>
      <c r="S1228" t="str">
        <f t="shared" si="39"/>
        <v>0701</v>
      </c>
    </row>
    <row r="1229" spans="1:19">
      <c r="A1229" t="s">
        <v>12984</v>
      </c>
      <c r="B1229" t="s">
        <v>12985</v>
      </c>
      <c r="C1229" t="s">
        <v>46</v>
      </c>
      <c r="D1229" t="s">
        <v>12986</v>
      </c>
      <c r="E1229" t="s">
        <v>12987</v>
      </c>
      <c r="F1229" t="s">
        <v>12988</v>
      </c>
      <c r="G1229" t="s">
        <v>12989</v>
      </c>
      <c r="H1229" t="s">
        <v>12990</v>
      </c>
      <c r="I1229" t="s">
        <v>2350</v>
      </c>
      <c r="J1229" t="s">
        <v>12991</v>
      </c>
      <c r="K1229" t="s">
        <v>12992</v>
      </c>
      <c r="L1229" t="s">
        <v>676</v>
      </c>
      <c r="M1229" t="s">
        <v>3471</v>
      </c>
      <c r="N1229" t="s">
        <v>2721</v>
      </c>
      <c r="O1229" t="s">
        <v>12993</v>
      </c>
      <c r="P1229" t="s">
        <v>12994</v>
      </c>
      <c r="R1229" t="str">
        <f t="shared" si="38"/>
        <v>昌乐</v>
      </c>
      <c r="S1229" t="str">
        <f t="shared" si="39"/>
        <v>0701</v>
      </c>
    </row>
    <row r="1230" spans="1:19">
      <c r="A1230" t="s">
        <v>12995</v>
      </c>
      <c r="B1230" t="s">
        <v>12996</v>
      </c>
      <c r="C1230" t="s">
        <v>46</v>
      </c>
      <c r="D1230" t="s">
        <v>12997</v>
      </c>
      <c r="E1230" t="s">
        <v>12766</v>
      </c>
      <c r="F1230" t="s">
        <v>12998</v>
      </c>
      <c r="G1230" t="s">
        <v>12999</v>
      </c>
      <c r="H1230" t="s">
        <v>13000</v>
      </c>
      <c r="I1230" t="s">
        <v>2350</v>
      </c>
      <c r="J1230" t="s">
        <v>5661</v>
      </c>
      <c r="K1230" t="s">
        <v>5662</v>
      </c>
      <c r="L1230" t="s">
        <v>47</v>
      </c>
      <c r="M1230" t="s">
        <v>4266</v>
      </c>
      <c r="N1230" t="s">
        <v>4255</v>
      </c>
      <c r="O1230" t="s">
        <v>5663</v>
      </c>
      <c r="P1230" t="s">
        <v>13001</v>
      </c>
      <c r="Q1230" t="s">
        <v>13002</v>
      </c>
      <c r="R1230" t="str">
        <f t="shared" si="38"/>
        <v>诸城</v>
      </c>
      <c r="S1230" t="str">
        <f t="shared" si="39"/>
        <v>0701</v>
      </c>
    </row>
    <row r="1231" spans="1:19">
      <c r="A1231" t="s">
        <v>13003</v>
      </c>
      <c r="B1231" t="s">
        <v>13004</v>
      </c>
      <c r="C1231" t="s">
        <v>46</v>
      </c>
      <c r="D1231" t="s">
        <v>13005</v>
      </c>
      <c r="E1231" t="s">
        <v>12766</v>
      </c>
      <c r="F1231" t="s">
        <v>13006</v>
      </c>
      <c r="G1231" t="s">
        <v>13007</v>
      </c>
      <c r="H1231" t="s">
        <v>13008</v>
      </c>
      <c r="I1231" t="s">
        <v>2364</v>
      </c>
      <c r="J1231" t="s">
        <v>3771</v>
      </c>
      <c r="K1231" t="s">
        <v>3772</v>
      </c>
      <c r="L1231" t="s">
        <v>187</v>
      </c>
      <c r="M1231" t="s">
        <v>3773</v>
      </c>
      <c r="N1231" t="s">
        <v>2480</v>
      </c>
      <c r="O1231" t="s">
        <v>3775</v>
      </c>
      <c r="P1231" t="s">
        <v>13009</v>
      </c>
      <c r="Q1231" t="s">
        <v>13010</v>
      </c>
      <c r="R1231" t="str">
        <f t="shared" si="38"/>
        <v>坊子</v>
      </c>
      <c r="S1231" t="str">
        <f t="shared" si="39"/>
        <v>0701</v>
      </c>
    </row>
    <row r="1232" spans="1:19">
      <c r="A1232" t="s">
        <v>13011</v>
      </c>
      <c r="B1232" t="s">
        <v>13012</v>
      </c>
      <c r="C1232" t="s">
        <v>46</v>
      </c>
      <c r="D1232" t="s">
        <v>13013</v>
      </c>
      <c r="E1232" t="s">
        <v>12766</v>
      </c>
      <c r="F1232" t="s">
        <v>13014</v>
      </c>
      <c r="G1232" t="s">
        <v>13015</v>
      </c>
      <c r="H1232" t="s">
        <v>13016</v>
      </c>
      <c r="I1232" t="s">
        <v>2364</v>
      </c>
      <c r="J1232" t="s">
        <v>9022</v>
      </c>
      <c r="K1232" t="s">
        <v>9023</v>
      </c>
      <c r="L1232" t="s">
        <v>101</v>
      </c>
      <c r="M1232" t="s">
        <v>4459</v>
      </c>
      <c r="N1232" t="s">
        <v>3017</v>
      </c>
      <c r="O1232" t="s">
        <v>9024</v>
      </c>
      <c r="P1232" t="s">
        <v>13017</v>
      </c>
      <c r="Q1232" t="s">
        <v>13018</v>
      </c>
      <c r="R1232" t="str">
        <f t="shared" si="38"/>
        <v>潍城</v>
      </c>
      <c r="S1232" t="str">
        <f t="shared" si="39"/>
        <v>0701</v>
      </c>
    </row>
    <row r="1233" spans="1:19">
      <c r="A1233" t="s">
        <v>13019</v>
      </c>
      <c r="B1233" t="s">
        <v>13020</v>
      </c>
      <c r="C1233" t="s">
        <v>46</v>
      </c>
      <c r="D1233" t="s">
        <v>13021</v>
      </c>
      <c r="E1233" t="s">
        <v>12909</v>
      </c>
      <c r="F1233" t="s">
        <v>13022</v>
      </c>
      <c r="G1233" t="s">
        <v>13023</v>
      </c>
      <c r="H1233" t="s">
        <v>13024</v>
      </c>
      <c r="I1233" t="s">
        <v>2598</v>
      </c>
      <c r="J1233" t="s">
        <v>12348</v>
      </c>
      <c r="K1233" t="s">
        <v>12349</v>
      </c>
      <c r="L1233" t="s">
        <v>47</v>
      </c>
      <c r="M1233" t="s">
        <v>8001</v>
      </c>
      <c r="N1233" t="s">
        <v>2421</v>
      </c>
      <c r="O1233" t="s">
        <v>12350</v>
      </c>
      <c r="P1233" t="s">
        <v>13025</v>
      </c>
      <c r="Q1233" t="s">
        <v>13026</v>
      </c>
      <c r="R1233" t="str">
        <f t="shared" si="38"/>
        <v>诸城</v>
      </c>
      <c r="S1233" t="str">
        <f t="shared" si="39"/>
        <v>0701</v>
      </c>
    </row>
    <row r="1234" spans="1:19">
      <c r="A1234" t="s">
        <v>13027</v>
      </c>
      <c r="B1234" t="s">
        <v>13028</v>
      </c>
      <c r="C1234" t="s">
        <v>46</v>
      </c>
      <c r="D1234" t="s">
        <v>13029</v>
      </c>
      <c r="E1234" t="s">
        <v>12909</v>
      </c>
      <c r="F1234" t="s">
        <v>13030</v>
      </c>
      <c r="G1234" t="s">
        <v>13031</v>
      </c>
      <c r="H1234" t="s">
        <v>13032</v>
      </c>
      <c r="I1234" t="s">
        <v>2598</v>
      </c>
      <c r="J1234" t="s">
        <v>6485</v>
      </c>
      <c r="K1234" t="s">
        <v>6486</v>
      </c>
      <c r="L1234" t="s">
        <v>128</v>
      </c>
      <c r="M1234" t="s">
        <v>3653</v>
      </c>
      <c r="N1234" t="s">
        <v>4525</v>
      </c>
      <c r="O1234" t="s">
        <v>6487</v>
      </c>
      <c r="P1234" t="s">
        <v>13033</v>
      </c>
      <c r="Q1234" t="s">
        <v>13034</v>
      </c>
      <c r="R1234" t="str">
        <f t="shared" si="38"/>
        <v>寿光</v>
      </c>
      <c r="S1234" t="str">
        <f t="shared" si="39"/>
        <v>0701</v>
      </c>
    </row>
    <row r="1235" spans="1:19">
      <c r="A1235" t="s">
        <v>325</v>
      </c>
      <c r="B1235" t="s">
        <v>13035</v>
      </c>
      <c r="C1235" t="s">
        <v>46</v>
      </c>
      <c r="D1235" t="s">
        <v>13036</v>
      </c>
      <c r="E1235" t="s">
        <v>12814</v>
      </c>
      <c r="F1235" t="s">
        <v>13037</v>
      </c>
      <c r="G1235" t="s">
        <v>323</v>
      </c>
      <c r="H1235" t="s">
        <v>13038</v>
      </c>
      <c r="I1235" t="s">
        <v>2350</v>
      </c>
      <c r="J1235" t="s">
        <v>3693</v>
      </c>
      <c r="K1235" t="s">
        <v>3694</v>
      </c>
      <c r="L1235" t="s">
        <v>119</v>
      </c>
      <c r="M1235" t="s">
        <v>3695</v>
      </c>
      <c r="N1235" t="s">
        <v>2480</v>
      </c>
      <c r="O1235" t="s">
        <v>3696</v>
      </c>
      <c r="P1235" t="s">
        <v>13039</v>
      </c>
      <c r="Q1235" t="s">
        <v>13040</v>
      </c>
      <c r="R1235" t="str">
        <f t="shared" si="38"/>
        <v>寒亭</v>
      </c>
      <c r="S1235" t="str">
        <f t="shared" si="39"/>
        <v>0701</v>
      </c>
    </row>
    <row r="1236" spans="1:19">
      <c r="A1236" t="s">
        <v>13041</v>
      </c>
      <c r="B1236" t="s">
        <v>13042</v>
      </c>
      <c r="C1236" t="s">
        <v>46</v>
      </c>
      <c r="D1236" t="s">
        <v>13043</v>
      </c>
      <c r="E1236" t="s">
        <v>13044</v>
      </c>
      <c r="F1236" t="s">
        <v>13045</v>
      </c>
      <c r="G1236" t="s">
        <v>13046</v>
      </c>
      <c r="H1236" t="s">
        <v>13047</v>
      </c>
      <c r="I1236" t="s">
        <v>5112</v>
      </c>
      <c r="J1236" t="s">
        <v>11926</v>
      </c>
      <c r="K1236" t="s">
        <v>11927</v>
      </c>
      <c r="L1236" t="s">
        <v>137</v>
      </c>
      <c r="M1236" t="s">
        <v>3213</v>
      </c>
      <c r="N1236" t="s">
        <v>3270</v>
      </c>
      <c r="O1236" t="s">
        <v>11929</v>
      </c>
      <c r="P1236" t="s">
        <v>13048</v>
      </c>
      <c r="R1236" t="str">
        <f t="shared" si="38"/>
        <v>青州</v>
      </c>
      <c r="S1236" t="str">
        <f t="shared" si="39"/>
        <v>0701</v>
      </c>
    </row>
    <row r="1237" spans="1:19">
      <c r="A1237" t="s">
        <v>13049</v>
      </c>
      <c r="B1237" t="s">
        <v>13050</v>
      </c>
      <c r="C1237" t="s">
        <v>46</v>
      </c>
      <c r="D1237" t="s">
        <v>13051</v>
      </c>
      <c r="E1237" t="s">
        <v>12766</v>
      </c>
      <c r="F1237" t="s">
        <v>13052</v>
      </c>
      <c r="G1237" t="s">
        <v>13053</v>
      </c>
      <c r="H1237" t="s">
        <v>13054</v>
      </c>
      <c r="I1237" t="s">
        <v>13055</v>
      </c>
      <c r="J1237" t="s">
        <v>7185</v>
      </c>
      <c r="K1237" t="s">
        <v>7186</v>
      </c>
      <c r="L1237" t="s">
        <v>137</v>
      </c>
      <c r="M1237" t="s">
        <v>4959</v>
      </c>
      <c r="N1237" t="s">
        <v>2340</v>
      </c>
      <c r="O1237" t="s">
        <v>7187</v>
      </c>
      <c r="P1237" t="s">
        <v>13056</v>
      </c>
      <c r="Q1237" t="s">
        <v>13057</v>
      </c>
      <c r="R1237" t="str">
        <f t="shared" si="38"/>
        <v>青州</v>
      </c>
      <c r="S1237" t="str">
        <f t="shared" si="39"/>
        <v>0701</v>
      </c>
    </row>
    <row r="1238" spans="1:19">
      <c r="A1238" t="s">
        <v>13058</v>
      </c>
      <c r="B1238" t="s">
        <v>13059</v>
      </c>
      <c r="C1238" t="s">
        <v>46</v>
      </c>
      <c r="D1238" t="s">
        <v>13060</v>
      </c>
      <c r="E1238" t="s">
        <v>12766</v>
      </c>
      <c r="F1238" t="s">
        <v>13061</v>
      </c>
      <c r="G1238" t="s">
        <v>13062</v>
      </c>
      <c r="H1238" t="s">
        <v>13063</v>
      </c>
      <c r="I1238" t="s">
        <v>2350</v>
      </c>
      <c r="J1238" t="s">
        <v>6192</v>
      </c>
      <c r="K1238" t="s">
        <v>6193</v>
      </c>
      <c r="L1238" t="s">
        <v>57</v>
      </c>
      <c r="M1238" t="s">
        <v>2353</v>
      </c>
      <c r="N1238" t="s">
        <v>2674</v>
      </c>
      <c r="O1238" t="s">
        <v>6194</v>
      </c>
      <c r="P1238" t="s">
        <v>13064</v>
      </c>
      <c r="R1238" t="str">
        <f t="shared" si="38"/>
        <v>安丘</v>
      </c>
      <c r="S1238" t="str">
        <f t="shared" si="39"/>
        <v>0701</v>
      </c>
    </row>
    <row r="1239" spans="1:19">
      <c r="A1239" t="s">
        <v>13065</v>
      </c>
      <c r="B1239" t="s">
        <v>13066</v>
      </c>
      <c r="C1239" t="s">
        <v>46</v>
      </c>
      <c r="D1239" t="s">
        <v>13067</v>
      </c>
      <c r="E1239" t="s">
        <v>12766</v>
      </c>
      <c r="F1239" t="s">
        <v>13068</v>
      </c>
      <c r="G1239" t="s">
        <v>13069</v>
      </c>
      <c r="H1239" t="s">
        <v>13070</v>
      </c>
      <c r="I1239" t="s">
        <v>2645</v>
      </c>
      <c r="J1239" t="s">
        <v>2956</v>
      </c>
      <c r="K1239" t="s">
        <v>2957</v>
      </c>
      <c r="L1239" t="s">
        <v>67</v>
      </c>
      <c r="M1239" t="s">
        <v>2958</v>
      </c>
      <c r="N1239" t="s">
        <v>2785</v>
      </c>
      <c r="O1239" t="s">
        <v>2960</v>
      </c>
      <c r="P1239" t="s">
        <v>13071</v>
      </c>
      <c r="Q1239" t="s">
        <v>13072</v>
      </c>
      <c r="R1239" t="str">
        <f t="shared" si="38"/>
        <v>昌邑</v>
      </c>
      <c r="S1239" t="str">
        <f t="shared" si="39"/>
        <v>0701</v>
      </c>
    </row>
    <row r="1240" spans="1:19">
      <c r="A1240" t="s">
        <v>13073</v>
      </c>
      <c r="B1240" t="s">
        <v>13074</v>
      </c>
      <c r="C1240" t="s">
        <v>46</v>
      </c>
      <c r="D1240" t="s">
        <v>13075</v>
      </c>
      <c r="E1240" t="s">
        <v>12766</v>
      </c>
      <c r="F1240" t="s">
        <v>13076</v>
      </c>
      <c r="G1240" t="s">
        <v>13077</v>
      </c>
      <c r="H1240" t="s">
        <v>13078</v>
      </c>
      <c r="I1240" t="s">
        <v>2350</v>
      </c>
      <c r="J1240" t="s">
        <v>3497</v>
      </c>
      <c r="K1240" t="s">
        <v>3498</v>
      </c>
      <c r="L1240" t="s">
        <v>57</v>
      </c>
      <c r="M1240" t="s">
        <v>2838</v>
      </c>
      <c r="N1240" t="s">
        <v>2354</v>
      </c>
      <c r="O1240" t="s">
        <v>3500</v>
      </c>
      <c r="P1240" t="s">
        <v>13079</v>
      </c>
      <c r="Q1240" t="s">
        <v>13080</v>
      </c>
      <c r="R1240" t="str">
        <f t="shared" si="38"/>
        <v>安丘</v>
      </c>
      <c r="S1240" t="str">
        <f t="shared" si="39"/>
        <v>0701</v>
      </c>
    </row>
    <row r="1241" spans="1:19">
      <c r="A1241" t="s">
        <v>13081</v>
      </c>
      <c r="B1241" t="s">
        <v>13082</v>
      </c>
      <c r="C1241" t="s">
        <v>46</v>
      </c>
      <c r="D1241" t="s">
        <v>13083</v>
      </c>
      <c r="E1241" t="s">
        <v>12814</v>
      </c>
      <c r="F1241" t="s">
        <v>13084</v>
      </c>
      <c r="G1241" t="s">
        <v>13085</v>
      </c>
      <c r="H1241" t="s">
        <v>13086</v>
      </c>
      <c r="I1241" t="s">
        <v>2350</v>
      </c>
      <c r="J1241" t="s">
        <v>6028</v>
      </c>
      <c r="K1241" t="s">
        <v>6029</v>
      </c>
      <c r="L1241" t="s">
        <v>76</v>
      </c>
      <c r="M1241" t="s">
        <v>2827</v>
      </c>
      <c r="O1241" t="s">
        <v>6031</v>
      </c>
      <c r="P1241" t="s">
        <v>13087</v>
      </c>
      <c r="R1241" t="str">
        <f t="shared" si="38"/>
        <v>奎文</v>
      </c>
      <c r="S1241" t="str">
        <f t="shared" si="39"/>
        <v>0701</v>
      </c>
    </row>
    <row r="1242" spans="1:19">
      <c r="A1242" t="s">
        <v>13088</v>
      </c>
      <c r="B1242" t="s">
        <v>13089</v>
      </c>
      <c r="C1242" t="s">
        <v>46</v>
      </c>
      <c r="D1242" t="s">
        <v>13090</v>
      </c>
      <c r="E1242" t="s">
        <v>12766</v>
      </c>
      <c r="F1242" t="s">
        <v>13091</v>
      </c>
      <c r="G1242" t="s">
        <v>13092</v>
      </c>
      <c r="H1242" t="s">
        <v>13093</v>
      </c>
      <c r="I1242" t="s">
        <v>2364</v>
      </c>
      <c r="J1242" t="s">
        <v>12664</v>
      </c>
      <c r="K1242" t="s">
        <v>12665</v>
      </c>
      <c r="L1242" t="s">
        <v>128</v>
      </c>
      <c r="M1242" t="s">
        <v>3952</v>
      </c>
      <c r="N1242" t="s">
        <v>2421</v>
      </c>
      <c r="O1242" t="s">
        <v>12666</v>
      </c>
      <c r="P1242" t="s">
        <v>13094</v>
      </c>
      <c r="R1242" t="str">
        <f t="shared" si="38"/>
        <v>寿光</v>
      </c>
      <c r="S1242" t="str">
        <f t="shared" si="39"/>
        <v>0701</v>
      </c>
    </row>
    <row r="1243" spans="1:19">
      <c r="A1243" t="s">
        <v>13095</v>
      </c>
      <c r="B1243" t="s">
        <v>13096</v>
      </c>
      <c r="C1243" t="s">
        <v>46</v>
      </c>
      <c r="D1243" t="s">
        <v>13097</v>
      </c>
      <c r="E1243" t="s">
        <v>12766</v>
      </c>
      <c r="F1243" t="s">
        <v>13098</v>
      </c>
      <c r="G1243" t="s">
        <v>13099</v>
      </c>
      <c r="H1243" t="s">
        <v>13100</v>
      </c>
      <c r="I1243" t="s">
        <v>3376</v>
      </c>
      <c r="J1243" t="s">
        <v>5284</v>
      </c>
      <c r="K1243" t="s">
        <v>5285</v>
      </c>
      <c r="L1243" t="s">
        <v>76</v>
      </c>
      <c r="M1243" t="s">
        <v>2408</v>
      </c>
      <c r="N1243" t="s">
        <v>2480</v>
      </c>
      <c r="O1243" t="s">
        <v>5287</v>
      </c>
      <c r="P1243" t="s">
        <v>13101</v>
      </c>
      <c r="Q1243" t="s">
        <v>13102</v>
      </c>
      <c r="R1243" t="str">
        <f t="shared" si="38"/>
        <v>奎文</v>
      </c>
      <c r="S1243" t="str">
        <f t="shared" si="39"/>
        <v>0701</v>
      </c>
    </row>
    <row r="1244" spans="1:19">
      <c r="A1244" t="s">
        <v>13103</v>
      </c>
      <c r="B1244" t="s">
        <v>13104</v>
      </c>
      <c r="C1244" t="s">
        <v>46</v>
      </c>
      <c r="D1244" t="s">
        <v>13105</v>
      </c>
      <c r="E1244" t="s">
        <v>13106</v>
      </c>
      <c r="F1244" t="s">
        <v>13107</v>
      </c>
      <c r="G1244" t="s">
        <v>13108</v>
      </c>
      <c r="H1244" t="s">
        <v>13109</v>
      </c>
      <c r="I1244" t="s">
        <v>2503</v>
      </c>
      <c r="J1244" t="s">
        <v>4177</v>
      </c>
      <c r="K1244" t="s">
        <v>4178</v>
      </c>
      <c r="L1244" t="s">
        <v>76</v>
      </c>
      <c r="M1244" t="s">
        <v>2516</v>
      </c>
      <c r="N1244" t="s">
        <v>3064</v>
      </c>
      <c r="O1244" t="s">
        <v>4179</v>
      </c>
      <c r="P1244" t="s">
        <v>13110</v>
      </c>
      <c r="Q1244" t="s">
        <v>13111</v>
      </c>
      <c r="R1244" t="str">
        <f t="shared" si="38"/>
        <v>奎文</v>
      </c>
      <c r="S1244" t="str">
        <f t="shared" si="39"/>
        <v>0701</v>
      </c>
    </row>
    <row r="1245" spans="1:19">
      <c r="A1245" t="s">
        <v>13112</v>
      </c>
      <c r="B1245" t="s">
        <v>13113</v>
      </c>
      <c r="C1245" t="s">
        <v>46</v>
      </c>
      <c r="D1245" t="s">
        <v>13114</v>
      </c>
      <c r="E1245" t="s">
        <v>12766</v>
      </c>
      <c r="F1245" t="s">
        <v>13115</v>
      </c>
      <c r="G1245" t="s">
        <v>13116</v>
      </c>
      <c r="H1245" t="s">
        <v>13117</v>
      </c>
      <c r="I1245" t="s">
        <v>2645</v>
      </c>
      <c r="J1245" t="s">
        <v>2466</v>
      </c>
      <c r="K1245" t="s">
        <v>2467</v>
      </c>
      <c r="L1245" t="s">
        <v>187</v>
      </c>
      <c r="M1245" t="s">
        <v>2468</v>
      </c>
      <c r="N1245" t="s">
        <v>2382</v>
      </c>
      <c r="O1245" t="s">
        <v>2469</v>
      </c>
      <c r="P1245" t="s">
        <v>13118</v>
      </c>
      <c r="R1245" t="str">
        <f t="shared" si="38"/>
        <v>坊子</v>
      </c>
      <c r="S1245" t="str">
        <f t="shared" si="39"/>
        <v>0701</v>
      </c>
    </row>
    <row r="1246" spans="1:19">
      <c r="A1246" t="s">
        <v>13119</v>
      </c>
      <c r="B1246" t="s">
        <v>13120</v>
      </c>
      <c r="C1246" t="s">
        <v>46</v>
      </c>
      <c r="D1246" t="s">
        <v>13121</v>
      </c>
      <c r="E1246" t="s">
        <v>12766</v>
      </c>
      <c r="F1246" t="s">
        <v>13122</v>
      </c>
      <c r="G1246" t="s">
        <v>13123</v>
      </c>
      <c r="H1246" t="s">
        <v>13124</v>
      </c>
      <c r="I1246" t="s">
        <v>3564</v>
      </c>
      <c r="J1246" t="s">
        <v>4253</v>
      </c>
      <c r="K1246" t="s">
        <v>4254</v>
      </c>
      <c r="L1246" t="s">
        <v>57</v>
      </c>
      <c r="M1246" t="s">
        <v>2492</v>
      </c>
      <c r="N1246" t="s">
        <v>2368</v>
      </c>
      <c r="O1246" t="s">
        <v>4256</v>
      </c>
      <c r="P1246" t="s">
        <v>13125</v>
      </c>
      <c r="Q1246" t="s">
        <v>13126</v>
      </c>
      <c r="R1246" t="str">
        <f t="shared" si="38"/>
        <v>安丘</v>
      </c>
      <c r="S1246" t="str">
        <f t="shared" si="39"/>
        <v>0701</v>
      </c>
    </row>
    <row r="1247" spans="1:19">
      <c r="A1247" t="s">
        <v>13127</v>
      </c>
      <c r="B1247" t="s">
        <v>13128</v>
      </c>
      <c r="C1247" t="s">
        <v>46</v>
      </c>
      <c r="D1247" t="s">
        <v>13129</v>
      </c>
      <c r="E1247" t="s">
        <v>12766</v>
      </c>
      <c r="F1247" t="s">
        <v>13130</v>
      </c>
      <c r="G1247" t="s">
        <v>13131</v>
      </c>
      <c r="H1247" t="s">
        <v>13132</v>
      </c>
      <c r="I1247" t="s">
        <v>2350</v>
      </c>
      <c r="J1247" t="s">
        <v>5236</v>
      </c>
      <c r="K1247" t="s">
        <v>5237</v>
      </c>
      <c r="L1247" t="s">
        <v>119</v>
      </c>
      <c r="M1247" t="s">
        <v>5238</v>
      </c>
      <c r="N1247" t="s">
        <v>3994</v>
      </c>
      <c r="O1247" t="s">
        <v>5239</v>
      </c>
      <c r="P1247" t="s">
        <v>13133</v>
      </c>
      <c r="R1247" t="str">
        <f t="shared" si="38"/>
        <v>寒亭</v>
      </c>
      <c r="S1247" t="str">
        <f t="shared" si="39"/>
        <v>0701</v>
      </c>
    </row>
    <row r="1248" spans="1:19">
      <c r="A1248" t="s">
        <v>13134</v>
      </c>
      <c r="B1248" t="s">
        <v>13135</v>
      </c>
      <c r="C1248" t="s">
        <v>46</v>
      </c>
      <c r="D1248" t="s">
        <v>13136</v>
      </c>
      <c r="E1248" t="s">
        <v>12814</v>
      </c>
      <c r="F1248" t="s">
        <v>13137</v>
      </c>
      <c r="G1248" t="s">
        <v>13138</v>
      </c>
      <c r="H1248" t="s">
        <v>13139</v>
      </c>
      <c r="I1248" t="s">
        <v>6440</v>
      </c>
      <c r="J1248" t="s">
        <v>8683</v>
      </c>
      <c r="K1248" t="s">
        <v>8684</v>
      </c>
      <c r="L1248" t="s">
        <v>76</v>
      </c>
      <c r="M1248" t="s">
        <v>2827</v>
      </c>
      <c r="N1248" t="s">
        <v>2816</v>
      </c>
      <c r="O1248" t="s">
        <v>8685</v>
      </c>
      <c r="P1248" t="s">
        <v>13140</v>
      </c>
      <c r="R1248" t="str">
        <f t="shared" si="38"/>
        <v>奎文</v>
      </c>
      <c r="S1248" t="str">
        <f t="shared" si="39"/>
        <v>0701</v>
      </c>
    </row>
    <row r="1249" spans="1:19">
      <c r="A1249" t="s">
        <v>13141</v>
      </c>
      <c r="B1249" t="s">
        <v>13142</v>
      </c>
      <c r="C1249" t="s">
        <v>46</v>
      </c>
      <c r="D1249" t="s">
        <v>13143</v>
      </c>
      <c r="E1249" t="s">
        <v>12766</v>
      </c>
      <c r="F1249" t="s">
        <v>13144</v>
      </c>
      <c r="G1249" t="s">
        <v>13145</v>
      </c>
      <c r="H1249" t="s">
        <v>13146</v>
      </c>
      <c r="I1249" t="s">
        <v>2364</v>
      </c>
      <c r="J1249" t="s">
        <v>13147</v>
      </c>
      <c r="K1249" t="s">
        <v>13148</v>
      </c>
      <c r="L1249" t="s">
        <v>128</v>
      </c>
      <c r="M1249" t="s">
        <v>6079</v>
      </c>
      <c r="N1249" t="s">
        <v>2872</v>
      </c>
      <c r="O1249" t="s">
        <v>13149</v>
      </c>
      <c r="P1249" t="s">
        <v>13150</v>
      </c>
      <c r="R1249" t="str">
        <f t="shared" si="38"/>
        <v>寿光</v>
      </c>
      <c r="S1249" t="str">
        <f t="shared" si="39"/>
        <v>0701</v>
      </c>
    </row>
    <row r="1250" spans="1:19">
      <c r="A1250" t="s">
        <v>13151</v>
      </c>
      <c r="B1250" t="s">
        <v>13152</v>
      </c>
      <c r="C1250" t="s">
        <v>46</v>
      </c>
      <c r="D1250" t="s">
        <v>13153</v>
      </c>
      <c r="E1250" t="s">
        <v>13154</v>
      </c>
      <c r="F1250" t="s">
        <v>13155</v>
      </c>
      <c r="G1250" t="s">
        <v>13156</v>
      </c>
      <c r="H1250" t="s">
        <v>13157</v>
      </c>
      <c r="I1250" t="s">
        <v>2364</v>
      </c>
      <c r="J1250" t="s">
        <v>9696</v>
      </c>
      <c r="K1250" t="s">
        <v>5802</v>
      </c>
      <c r="L1250" t="s">
        <v>137</v>
      </c>
      <c r="M1250" t="s">
        <v>5803</v>
      </c>
      <c r="N1250" t="s">
        <v>2721</v>
      </c>
      <c r="O1250" t="s">
        <v>9698</v>
      </c>
      <c r="P1250" t="s">
        <v>13158</v>
      </c>
      <c r="R1250" t="str">
        <f t="shared" si="38"/>
        <v>青州</v>
      </c>
      <c r="S1250" t="str">
        <f t="shared" si="39"/>
        <v>0701</v>
      </c>
    </row>
    <row r="1251" spans="1:19">
      <c r="A1251" t="s">
        <v>13159</v>
      </c>
      <c r="B1251" t="s">
        <v>13160</v>
      </c>
      <c r="C1251" t="s">
        <v>46</v>
      </c>
      <c r="D1251" t="s">
        <v>13161</v>
      </c>
      <c r="E1251" t="s">
        <v>12814</v>
      </c>
      <c r="F1251" t="s">
        <v>13162</v>
      </c>
      <c r="G1251" t="s">
        <v>13163</v>
      </c>
      <c r="H1251" t="s">
        <v>13164</v>
      </c>
      <c r="I1251" t="s">
        <v>3210</v>
      </c>
      <c r="J1251" t="s">
        <v>8234</v>
      </c>
      <c r="K1251" t="s">
        <v>8235</v>
      </c>
      <c r="L1251" t="s">
        <v>57</v>
      </c>
      <c r="M1251" t="s">
        <v>4029</v>
      </c>
      <c r="N1251" t="s">
        <v>2674</v>
      </c>
      <c r="O1251" t="s">
        <v>8236</v>
      </c>
      <c r="P1251" t="s">
        <v>13165</v>
      </c>
      <c r="Q1251" t="s">
        <v>13166</v>
      </c>
      <c r="R1251" t="str">
        <f t="shared" si="38"/>
        <v>安丘</v>
      </c>
      <c r="S1251" t="str">
        <f t="shared" si="39"/>
        <v>0701</v>
      </c>
    </row>
    <row r="1252" spans="1:19">
      <c r="A1252" t="s">
        <v>13167</v>
      </c>
      <c r="B1252" t="s">
        <v>13168</v>
      </c>
      <c r="C1252" t="s">
        <v>46</v>
      </c>
      <c r="D1252" t="s">
        <v>13169</v>
      </c>
      <c r="E1252" t="s">
        <v>13170</v>
      </c>
      <c r="F1252" t="s">
        <v>13171</v>
      </c>
      <c r="G1252" t="s">
        <v>13172</v>
      </c>
      <c r="H1252" t="s">
        <v>13173</v>
      </c>
      <c r="I1252" t="s">
        <v>2645</v>
      </c>
      <c r="J1252" t="s">
        <v>3992</v>
      </c>
      <c r="K1252" t="s">
        <v>3993</v>
      </c>
      <c r="L1252" t="s">
        <v>146</v>
      </c>
      <c r="M1252" t="s">
        <v>2420</v>
      </c>
      <c r="N1252" t="s">
        <v>2674</v>
      </c>
      <c r="O1252" t="s">
        <v>3995</v>
      </c>
      <c r="P1252" t="s">
        <v>13174</v>
      </c>
      <c r="R1252" t="str">
        <f t="shared" si="38"/>
        <v>临朐</v>
      </c>
      <c r="S1252" t="str">
        <f t="shared" si="39"/>
        <v>0701</v>
      </c>
    </row>
    <row r="1253" spans="1:19">
      <c r="A1253" t="s">
        <v>13175</v>
      </c>
      <c r="B1253" t="s">
        <v>13176</v>
      </c>
      <c r="C1253" t="s">
        <v>46</v>
      </c>
      <c r="D1253" t="s">
        <v>13177</v>
      </c>
      <c r="E1253" t="s">
        <v>13178</v>
      </c>
      <c r="F1253" t="s">
        <v>13179</v>
      </c>
      <c r="G1253" t="s">
        <v>13180</v>
      </c>
      <c r="H1253" t="s">
        <v>13181</v>
      </c>
      <c r="I1253" t="s">
        <v>2378</v>
      </c>
      <c r="J1253" t="s">
        <v>3520</v>
      </c>
      <c r="K1253" t="s">
        <v>3521</v>
      </c>
      <c r="L1253" t="s">
        <v>47</v>
      </c>
      <c r="M1253" t="s">
        <v>3159</v>
      </c>
      <c r="O1253" t="s">
        <v>3523</v>
      </c>
      <c r="P1253" t="s">
        <v>13182</v>
      </c>
      <c r="R1253" t="str">
        <f t="shared" si="38"/>
        <v>诸城</v>
      </c>
      <c r="S1253" t="str">
        <f t="shared" si="39"/>
        <v>0701</v>
      </c>
    </row>
    <row r="1254" spans="1:19">
      <c r="A1254" t="s">
        <v>301</v>
      </c>
      <c r="B1254" t="s">
        <v>13183</v>
      </c>
      <c r="C1254" t="s">
        <v>46</v>
      </c>
      <c r="D1254" t="s">
        <v>13184</v>
      </c>
      <c r="E1254" t="s">
        <v>12766</v>
      </c>
      <c r="F1254" t="s">
        <v>13185</v>
      </c>
      <c r="G1254" t="s">
        <v>299</v>
      </c>
      <c r="H1254" t="s">
        <v>13186</v>
      </c>
      <c r="I1254" t="s">
        <v>2364</v>
      </c>
      <c r="J1254" t="s">
        <v>6296</v>
      </c>
      <c r="K1254" t="s">
        <v>6297</v>
      </c>
      <c r="L1254" t="s">
        <v>76</v>
      </c>
      <c r="M1254" t="s">
        <v>4374</v>
      </c>
      <c r="N1254" t="s">
        <v>3907</v>
      </c>
      <c r="O1254" t="s">
        <v>6298</v>
      </c>
      <c r="P1254" t="s">
        <v>13187</v>
      </c>
      <c r="Q1254" t="s">
        <v>13188</v>
      </c>
      <c r="R1254" t="str">
        <f t="shared" si="38"/>
        <v>奎文</v>
      </c>
      <c r="S1254" t="str">
        <f t="shared" si="39"/>
        <v>0701</v>
      </c>
    </row>
    <row r="1255" spans="1:19">
      <c r="A1255" t="s">
        <v>13189</v>
      </c>
      <c r="B1255" t="s">
        <v>13190</v>
      </c>
      <c r="C1255" t="s">
        <v>46</v>
      </c>
      <c r="D1255" t="s">
        <v>13191</v>
      </c>
      <c r="E1255" t="s">
        <v>12766</v>
      </c>
      <c r="F1255" t="s">
        <v>13192</v>
      </c>
      <c r="G1255" t="s">
        <v>13193</v>
      </c>
      <c r="H1255" t="s">
        <v>13194</v>
      </c>
      <c r="I1255" t="s">
        <v>10461</v>
      </c>
      <c r="J1255" t="s">
        <v>2968</v>
      </c>
      <c r="K1255" t="s">
        <v>2969</v>
      </c>
      <c r="L1255" t="s">
        <v>47</v>
      </c>
      <c r="M1255" t="s">
        <v>2454</v>
      </c>
      <c r="N1255" t="s">
        <v>2340</v>
      </c>
      <c r="O1255" t="s">
        <v>2970</v>
      </c>
      <c r="P1255" t="s">
        <v>13195</v>
      </c>
      <c r="Q1255" t="s">
        <v>13196</v>
      </c>
      <c r="R1255" t="str">
        <f t="shared" si="38"/>
        <v>诸城</v>
      </c>
      <c r="S1255" t="str">
        <f t="shared" si="39"/>
        <v>0701</v>
      </c>
    </row>
    <row r="1256" spans="1:19">
      <c r="A1256" t="s">
        <v>13197</v>
      </c>
      <c r="B1256" t="s">
        <v>13198</v>
      </c>
      <c r="C1256" t="s">
        <v>46</v>
      </c>
      <c r="D1256" t="s">
        <v>13199</v>
      </c>
      <c r="E1256" t="s">
        <v>12766</v>
      </c>
      <c r="F1256" t="s">
        <v>13200</v>
      </c>
      <c r="G1256" t="s">
        <v>13201</v>
      </c>
      <c r="H1256" t="s">
        <v>13202</v>
      </c>
      <c r="I1256" t="s">
        <v>3969</v>
      </c>
      <c r="J1256" t="s">
        <v>8012</v>
      </c>
      <c r="K1256" t="s">
        <v>8013</v>
      </c>
      <c r="L1256" t="s">
        <v>187</v>
      </c>
      <c r="M1256" t="s">
        <v>8014</v>
      </c>
      <c r="N1256" t="s">
        <v>2529</v>
      </c>
      <c r="O1256" t="s">
        <v>8015</v>
      </c>
      <c r="P1256" t="s">
        <v>13203</v>
      </c>
      <c r="R1256" t="str">
        <f t="shared" si="38"/>
        <v>坊子</v>
      </c>
      <c r="S1256" t="str">
        <f t="shared" si="39"/>
        <v>0701</v>
      </c>
    </row>
    <row r="1257" spans="1:19">
      <c r="A1257" t="s">
        <v>13204</v>
      </c>
      <c r="B1257" t="s">
        <v>13205</v>
      </c>
      <c r="C1257" t="s">
        <v>46</v>
      </c>
      <c r="D1257" t="s">
        <v>13206</v>
      </c>
      <c r="E1257" t="s">
        <v>12766</v>
      </c>
      <c r="F1257" t="s">
        <v>13207</v>
      </c>
      <c r="G1257" t="s">
        <v>13208</v>
      </c>
      <c r="H1257" t="s">
        <v>13209</v>
      </c>
      <c r="I1257" t="s">
        <v>2350</v>
      </c>
      <c r="J1257" t="s">
        <v>5156</v>
      </c>
      <c r="K1257" t="s">
        <v>5157</v>
      </c>
      <c r="L1257" t="s">
        <v>67</v>
      </c>
      <c r="M1257" t="s">
        <v>3706</v>
      </c>
      <c r="N1257" t="s">
        <v>2529</v>
      </c>
      <c r="O1257" t="s">
        <v>5158</v>
      </c>
      <c r="P1257" t="s">
        <v>13210</v>
      </c>
      <c r="R1257" t="str">
        <f t="shared" si="38"/>
        <v>昌邑</v>
      </c>
      <c r="S1257" t="str">
        <f t="shared" si="39"/>
        <v>0701</v>
      </c>
    </row>
    <row r="1258" spans="1:19">
      <c r="A1258" t="s">
        <v>13211</v>
      </c>
      <c r="B1258" t="s">
        <v>13212</v>
      </c>
      <c r="C1258" t="s">
        <v>46</v>
      </c>
      <c r="D1258" t="s">
        <v>13213</v>
      </c>
      <c r="E1258" t="s">
        <v>12766</v>
      </c>
      <c r="F1258" t="s">
        <v>13214</v>
      </c>
      <c r="G1258" t="s">
        <v>13215</v>
      </c>
      <c r="H1258" t="s">
        <v>13216</v>
      </c>
      <c r="I1258" t="s">
        <v>2364</v>
      </c>
      <c r="J1258" t="s">
        <v>3716</v>
      </c>
      <c r="K1258" t="s">
        <v>3717</v>
      </c>
      <c r="L1258" t="s">
        <v>76</v>
      </c>
      <c r="M1258" t="s">
        <v>2408</v>
      </c>
      <c r="N1258" t="s">
        <v>2480</v>
      </c>
      <c r="O1258" t="s">
        <v>3719</v>
      </c>
      <c r="P1258" t="s">
        <v>13217</v>
      </c>
      <c r="R1258" t="str">
        <f t="shared" si="38"/>
        <v>奎文</v>
      </c>
      <c r="S1258" t="str">
        <f t="shared" si="39"/>
        <v>0701</v>
      </c>
    </row>
    <row r="1259" spans="1:19">
      <c r="A1259" t="s">
        <v>13218</v>
      </c>
      <c r="B1259" t="s">
        <v>13219</v>
      </c>
      <c r="C1259" t="s">
        <v>46</v>
      </c>
      <c r="D1259" t="s">
        <v>13220</v>
      </c>
      <c r="E1259" t="s">
        <v>12766</v>
      </c>
      <c r="F1259" t="s">
        <v>13221</v>
      </c>
      <c r="G1259" t="s">
        <v>13222</v>
      </c>
      <c r="H1259" t="s">
        <v>12808</v>
      </c>
      <c r="I1259" t="s">
        <v>3376</v>
      </c>
      <c r="J1259" t="s">
        <v>2741</v>
      </c>
      <c r="K1259" t="s">
        <v>2742</v>
      </c>
      <c r="L1259" t="s">
        <v>137</v>
      </c>
      <c r="M1259" t="s">
        <v>2395</v>
      </c>
      <c r="N1259" t="s">
        <v>2721</v>
      </c>
      <c r="O1259" t="s">
        <v>2744</v>
      </c>
      <c r="P1259" t="s">
        <v>13223</v>
      </c>
      <c r="Q1259" t="s">
        <v>13224</v>
      </c>
      <c r="R1259" t="str">
        <f t="shared" si="38"/>
        <v>青州</v>
      </c>
      <c r="S1259" t="str">
        <f t="shared" si="39"/>
        <v>0701</v>
      </c>
    </row>
    <row r="1260" spans="1:19">
      <c r="A1260" t="s">
        <v>13225</v>
      </c>
      <c r="B1260" t="s">
        <v>13226</v>
      </c>
      <c r="C1260" t="s">
        <v>46</v>
      </c>
      <c r="D1260" t="s">
        <v>13227</v>
      </c>
      <c r="E1260" t="s">
        <v>13228</v>
      </c>
      <c r="F1260" t="s">
        <v>13229</v>
      </c>
      <c r="G1260" t="s">
        <v>13230</v>
      </c>
      <c r="H1260" t="s">
        <v>13231</v>
      </c>
      <c r="I1260" t="s">
        <v>2503</v>
      </c>
      <c r="J1260" t="s">
        <v>4045</v>
      </c>
      <c r="K1260" t="s">
        <v>4046</v>
      </c>
      <c r="L1260" t="s">
        <v>128</v>
      </c>
      <c r="M1260" t="s">
        <v>4047</v>
      </c>
      <c r="N1260" t="s">
        <v>3214</v>
      </c>
      <c r="O1260" t="s">
        <v>4048</v>
      </c>
      <c r="P1260" t="s">
        <v>13232</v>
      </c>
      <c r="R1260" t="str">
        <f t="shared" si="38"/>
        <v>寿光</v>
      </c>
      <c r="S1260" t="str">
        <f t="shared" si="39"/>
        <v>0701</v>
      </c>
    </row>
    <row r="1261" spans="1:19">
      <c r="A1261" t="s">
        <v>13233</v>
      </c>
      <c r="B1261" t="s">
        <v>13234</v>
      </c>
      <c r="C1261" t="s">
        <v>46</v>
      </c>
      <c r="D1261" t="s">
        <v>13235</v>
      </c>
      <c r="E1261" t="s">
        <v>12766</v>
      </c>
      <c r="F1261" t="s">
        <v>13236</v>
      </c>
      <c r="G1261" t="s">
        <v>13237</v>
      </c>
      <c r="H1261" t="s">
        <v>13238</v>
      </c>
      <c r="I1261" t="s">
        <v>2364</v>
      </c>
      <c r="J1261" t="s">
        <v>6296</v>
      </c>
      <c r="K1261" t="s">
        <v>6297</v>
      </c>
      <c r="L1261" t="s">
        <v>76</v>
      </c>
      <c r="M1261" t="s">
        <v>4374</v>
      </c>
      <c r="N1261" t="s">
        <v>2816</v>
      </c>
      <c r="O1261" t="s">
        <v>6298</v>
      </c>
      <c r="P1261" t="s">
        <v>13239</v>
      </c>
      <c r="R1261" t="str">
        <f t="shared" si="38"/>
        <v>奎文</v>
      </c>
      <c r="S1261" t="str">
        <f t="shared" si="39"/>
        <v>0701</v>
      </c>
    </row>
    <row r="1262" spans="1:19">
      <c r="A1262" t="s">
        <v>13240</v>
      </c>
      <c r="B1262" t="s">
        <v>13241</v>
      </c>
      <c r="C1262" t="s">
        <v>46</v>
      </c>
      <c r="D1262" t="s">
        <v>13242</v>
      </c>
      <c r="E1262" t="s">
        <v>12814</v>
      </c>
      <c r="F1262" t="s">
        <v>13243</v>
      </c>
      <c r="G1262" t="s">
        <v>13244</v>
      </c>
      <c r="H1262" t="s">
        <v>13245</v>
      </c>
      <c r="I1262" t="s">
        <v>2350</v>
      </c>
      <c r="J1262" t="s">
        <v>3938</v>
      </c>
      <c r="K1262" t="s">
        <v>3939</v>
      </c>
      <c r="L1262" t="s">
        <v>137</v>
      </c>
      <c r="M1262" t="s">
        <v>3940</v>
      </c>
      <c r="N1262" t="s">
        <v>2382</v>
      </c>
      <c r="O1262" t="s">
        <v>3941</v>
      </c>
      <c r="P1262" t="s">
        <v>13246</v>
      </c>
      <c r="R1262" t="str">
        <f t="shared" si="38"/>
        <v>青州</v>
      </c>
      <c r="S1262" t="str">
        <f t="shared" si="39"/>
        <v>0701</v>
      </c>
    </row>
    <row r="1263" spans="1:19">
      <c r="A1263" t="s">
        <v>13247</v>
      </c>
      <c r="B1263" t="s">
        <v>13248</v>
      </c>
      <c r="C1263" t="s">
        <v>46</v>
      </c>
      <c r="D1263" t="s">
        <v>13249</v>
      </c>
      <c r="E1263" t="s">
        <v>12766</v>
      </c>
      <c r="F1263" t="s">
        <v>13250</v>
      </c>
      <c r="G1263" t="s">
        <v>13251</v>
      </c>
      <c r="H1263" t="s">
        <v>13252</v>
      </c>
      <c r="I1263" t="s">
        <v>2465</v>
      </c>
      <c r="J1263" t="s">
        <v>3905</v>
      </c>
      <c r="K1263" t="s">
        <v>3906</v>
      </c>
      <c r="L1263" t="s">
        <v>67</v>
      </c>
      <c r="M1263" t="s">
        <v>2958</v>
      </c>
      <c r="N1263" t="s">
        <v>2340</v>
      </c>
      <c r="O1263" t="s">
        <v>3908</v>
      </c>
      <c r="P1263" t="s">
        <v>13253</v>
      </c>
      <c r="Q1263" t="s">
        <v>13254</v>
      </c>
      <c r="R1263" t="str">
        <f t="shared" si="38"/>
        <v>昌邑</v>
      </c>
      <c r="S1263" t="str">
        <f t="shared" si="39"/>
        <v>0701</v>
      </c>
    </row>
    <row r="1264" spans="1:19">
      <c r="A1264" t="s">
        <v>13255</v>
      </c>
      <c r="B1264" t="s">
        <v>13256</v>
      </c>
      <c r="C1264" t="s">
        <v>46</v>
      </c>
      <c r="D1264" t="s">
        <v>13257</v>
      </c>
      <c r="E1264" t="s">
        <v>13106</v>
      </c>
      <c r="F1264" t="s">
        <v>13258</v>
      </c>
      <c r="G1264" t="s">
        <v>13259</v>
      </c>
      <c r="H1264" t="s">
        <v>13260</v>
      </c>
      <c r="I1264" t="s">
        <v>2451</v>
      </c>
      <c r="J1264" t="s">
        <v>2813</v>
      </c>
      <c r="K1264" t="s">
        <v>2814</v>
      </c>
      <c r="L1264" t="s">
        <v>676</v>
      </c>
      <c r="M1264" t="s">
        <v>2815</v>
      </c>
      <c r="N1264" t="s">
        <v>3277</v>
      </c>
      <c r="O1264" t="s">
        <v>2817</v>
      </c>
      <c r="P1264" t="s">
        <v>13261</v>
      </c>
      <c r="R1264" t="str">
        <f t="shared" si="38"/>
        <v>昌乐</v>
      </c>
      <c r="S1264" t="str">
        <f t="shared" si="39"/>
        <v>0701</v>
      </c>
    </row>
    <row r="1265" spans="1:19">
      <c r="A1265" t="s">
        <v>13262</v>
      </c>
      <c r="B1265" t="s">
        <v>13263</v>
      </c>
      <c r="C1265" t="s">
        <v>46</v>
      </c>
      <c r="D1265" t="s">
        <v>13264</v>
      </c>
      <c r="E1265" t="s">
        <v>12766</v>
      </c>
      <c r="F1265" t="s">
        <v>13265</v>
      </c>
      <c r="G1265" t="s">
        <v>13266</v>
      </c>
      <c r="H1265" t="s">
        <v>13267</v>
      </c>
      <c r="I1265" t="s">
        <v>3969</v>
      </c>
      <c r="J1265" t="s">
        <v>4624</v>
      </c>
      <c r="K1265" t="s">
        <v>4625</v>
      </c>
      <c r="L1265" t="s">
        <v>67</v>
      </c>
      <c r="M1265" t="s">
        <v>3706</v>
      </c>
      <c r="N1265" t="s">
        <v>5855</v>
      </c>
      <c r="O1265" t="s">
        <v>4626</v>
      </c>
      <c r="P1265" t="s">
        <v>13268</v>
      </c>
      <c r="Q1265" t="s">
        <v>13269</v>
      </c>
      <c r="R1265" t="str">
        <f t="shared" si="38"/>
        <v>昌邑</v>
      </c>
      <c r="S1265" t="str">
        <f t="shared" si="39"/>
        <v>0701</v>
      </c>
    </row>
    <row r="1266" spans="1:19">
      <c r="A1266" t="s">
        <v>13270</v>
      </c>
      <c r="B1266" t="s">
        <v>13271</v>
      </c>
      <c r="C1266" t="s">
        <v>46</v>
      </c>
      <c r="D1266" t="s">
        <v>13272</v>
      </c>
      <c r="E1266" t="s">
        <v>13273</v>
      </c>
      <c r="F1266" t="s">
        <v>13274</v>
      </c>
      <c r="G1266" t="s">
        <v>13275</v>
      </c>
      <c r="H1266" t="s">
        <v>13276</v>
      </c>
      <c r="I1266" t="s">
        <v>2392</v>
      </c>
      <c r="J1266" t="s">
        <v>2836</v>
      </c>
      <c r="K1266" t="s">
        <v>2837</v>
      </c>
      <c r="L1266" t="s">
        <v>57</v>
      </c>
      <c r="M1266" t="s">
        <v>2838</v>
      </c>
      <c r="N1266" t="s">
        <v>2421</v>
      </c>
      <c r="O1266" t="s">
        <v>2839</v>
      </c>
      <c r="P1266" t="s">
        <v>13277</v>
      </c>
      <c r="R1266" t="str">
        <f t="shared" si="38"/>
        <v>安丘</v>
      </c>
      <c r="S1266" t="str">
        <f t="shared" si="39"/>
        <v>0701</v>
      </c>
    </row>
    <row r="1267" spans="1:19">
      <c r="A1267" t="s">
        <v>13278</v>
      </c>
      <c r="B1267" t="s">
        <v>13279</v>
      </c>
      <c r="C1267" t="s">
        <v>46</v>
      </c>
      <c r="D1267" t="s">
        <v>13280</v>
      </c>
      <c r="E1267" t="s">
        <v>12766</v>
      </c>
      <c r="F1267" t="s">
        <v>13281</v>
      </c>
      <c r="G1267" t="s">
        <v>13282</v>
      </c>
      <c r="H1267" t="s">
        <v>13283</v>
      </c>
      <c r="I1267" t="s">
        <v>2350</v>
      </c>
      <c r="J1267" t="s">
        <v>4601</v>
      </c>
      <c r="K1267" t="s">
        <v>4602</v>
      </c>
      <c r="L1267" t="s">
        <v>137</v>
      </c>
      <c r="M1267" t="s">
        <v>3729</v>
      </c>
      <c r="N1267" t="s">
        <v>5286</v>
      </c>
      <c r="O1267" t="s">
        <v>4603</v>
      </c>
      <c r="P1267" t="s">
        <v>13284</v>
      </c>
      <c r="R1267" t="str">
        <f t="shared" si="38"/>
        <v>青州</v>
      </c>
      <c r="S1267" t="str">
        <f t="shared" si="39"/>
        <v>0701</v>
      </c>
    </row>
    <row r="1268" spans="1:19">
      <c r="A1268" t="s">
        <v>13285</v>
      </c>
      <c r="B1268" t="s">
        <v>13286</v>
      </c>
      <c r="C1268" t="s">
        <v>46</v>
      </c>
      <c r="D1268" t="s">
        <v>13287</v>
      </c>
      <c r="E1268" t="s">
        <v>12766</v>
      </c>
      <c r="F1268" t="s">
        <v>13288</v>
      </c>
      <c r="G1268" t="s">
        <v>13289</v>
      </c>
      <c r="H1268" t="s">
        <v>13290</v>
      </c>
      <c r="I1268" t="s">
        <v>13291</v>
      </c>
      <c r="J1268" t="s">
        <v>3337</v>
      </c>
      <c r="K1268" t="s">
        <v>3338</v>
      </c>
      <c r="L1268" t="s">
        <v>76</v>
      </c>
      <c r="M1268" t="s">
        <v>2408</v>
      </c>
      <c r="N1268" t="s">
        <v>2755</v>
      </c>
      <c r="O1268" t="s">
        <v>3340</v>
      </c>
      <c r="P1268" t="s">
        <v>13292</v>
      </c>
      <c r="Q1268" t="s">
        <v>13293</v>
      </c>
      <c r="R1268" t="str">
        <f t="shared" si="38"/>
        <v>奎文</v>
      </c>
      <c r="S1268" t="str">
        <f t="shared" si="39"/>
        <v>0701</v>
      </c>
    </row>
    <row r="1269" spans="1:19">
      <c r="A1269" t="s">
        <v>13294</v>
      </c>
      <c r="B1269" t="s">
        <v>13295</v>
      </c>
      <c r="C1269" t="s">
        <v>46</v>
      </c>
      <c r="D1269" t="s">
        <v>13296</v>
      </c>
      <c r="E1269" t="s">
        <v>12766</v>
      </c>
      <c r="F1269" t="s">
        <v>13297</v>
      </c>
      <c r="G1269" t="s">
        <v>13298</v>
      </c>
      <c r="H1269" t="s">
        <v>13299</v>
      </c>
      <c r="I1269" t="s">
        <v>2350</v>
      </c>
      <c r="J1269" t="s">
        <v>7491</v>
      </c>
      <c r="K1269" t="s">
        <v>7492</v>
      </c>
      <c r="L1269" t="s">
        <v>137</v>
      </c>
      <c r="M1269" t="s">
        <v>3729</v>
      </c>
      <c r="N1269" t="s">
        <v>2816</v>
      </c>
      <c r="O1269" t="s">
        <v>7494</v>
      </c>
      <c r="P1269" t="s">
        <v>13300</v>
      </c>
      <c r="R1269" t="str">
        <f t="shared" si="38"/>
        <v>青州</v>
      </c>
      <c r="S1269" t="str">
        <f t="shared" si="39"/>
        <v>0701</v>
      </c>
    </row>
    <row r="1270" spans="1:19">
      <c r="A1270" t="s">
        <v>13301</v>
      </c>
      <c r="B1270" t="s">
        <v>13302</v>
      </c>
      <c r="C1270" t="s">
        <v>46</v>
      </c>
      <c r="D1270" t="s">
        <v>13303</v>
      </c>
      <c r="E1270" t="s">
        <v>12814</v>
      </c>
      <c r="F1270" t="s">
        <v>13304</v>
      </c>
      <c r="G1270" t="s">
        <v>13305</v>
      </c>
      <c r="H1270" t="s">
        <v>13306</v>
      </c>
      <c r="I1270" t="s">
        <v>4165</v>
      </c>
      <c r="J1270" t="s">
        <v>8234</v>
      </c>
      <c r="K1270" t="s">
        <v>8235</v>
      </c>
      <c r="L1270" t="s">
        <v>57</v>
      </c>
      <c r="M1270" t="s">
        <v>4029</v>
      </c>
      <c r="N1270" t="s">
        <v>2674</v>
      </c>
      <c r="O1270" t="s">
        <v>8236</v>
      </c>
      <c r="P1270" t="s">
        <v>13307</v>
      </c>
      <c r="Q1270" t="s">
        <v>13166</v>
      </c>
      <c r="R1270" t="str">
        <f t="shared" si="38"/>
        <v>安丘</v>
      </c>
      <c r="S1270" t="str">
        <f t="shared" si="39"/>
        <v>0701</v>
      </c>
    </row>
    <row r="1271" spans="1:19">
      <c r="A1271" t="s">
        <v>13308</v>
      </c>
      <c r="B1271" t="s">
        <v>13309</v>
      </c>
      <c r="C1271" t="s">
        <v>46</v>
      </c>
      <c r="D1271" t="s">
        <v>13310</v>
      </c>
      <c r="E1271" t="s">
        <v>12909</v>
      </c>
      <c r="F1271" t="s">
        <v>13311</v>
      </c>
      <c r="G1271" t="s">
        <v>13312</v>
      </c>
      <c r="H1271" t="s">
        <v>13313</v>
      </c>
      <c r="I1271" t="s">
        <v>3904</v>
      </c>
      <c r="J1271" t="s">
        <v>10721</v>
      </c>
      <c r="K1271" t="s">
        <v>10722</v>
      </c>
      <c r="L1271" t="s">
        <v>76</v>
      </c>
      <c r="M1271" t="s">
        <v>4374</v>
      </c>
      <c r="N1271" t="s">
        <v>2368</v>
      </c>
      <c r="O1271" t="s">
        <v>10723</v>
      </c>
      <c r="P1271" t="s">
        <v>13314</v>
      </c>
      <c r="Q1271" t="s">
        <v>13315</v>
      </c>
      <c r="R1271" t="str">
        <f t="shared" si="38"/>
        <v>奎文</v>
      </c>
      <c r="S1271" t="str">
        <f t="shared" si="39"/>
        <v>0701</v>
      </c>
    </row>
    <row r="1272" spans="1:19">
      <c r="A1272" t="s">
        <v>13316</v>
      </c>
      <c r="B1272" t="s">
        <v>13317</v>
      </c>
      <c r="C1272" t="s">
        <v>46</v>
      </c>
      <c r="D1272" t="s">
        <v>13318</v>
      </c>
      <c r="E1272" t="s">
        <v>12909</v>
      </c>
      <c r="F1272" t="s">
        <v>13319</v>
      </c>
      <c r="G1272" t="s">
        <v>13320</v>
      </c>
      <c r="H1272" t="s">
        <v>13321</v>
      </c>
      <c r="I1272" t="s">
        <v>2598</v>
      </c>
      <c r="J1272" t="s">
        <v>5173</v>
      </c>
      <c r="K1272" t="s">
        <v>5174</v>
      </c>
      <c r="L1272" t="s">
        <v>137</v>
      </c>
      <c r="M1272" t="s">
        <v>5175</v>
      </c>
      <c r="N1272" t="s">
        <v>3270</v>
      </c>
      <c r="O1272" t="s">
        <v>5176</v>
      </c>
      <c r="P1272" t="s">
        <v>13322</v>
      </c>
      <c r="R1272" t="str">
        <f t="shared" si="38"/>
        <v>青州</v>
      </c>
      <c r="S1272" t="str">
        <f t="shared" si="39"/>
        <v>0701</v>
      </c>
    </row>
    <row r="1273" spans="1:19">
      <c r="A1273" t="s">
        <v>13323</v>
      </c>
      <c r="B1273" t="s">
        <v>13324</v>
      </c>
      <c r="C1273" t="s">
        <v>46</v>
      </c>
      <c r="D1273" t="s">
        <v>13325</v>
      </c>
      <c r="E1273" t="s">
        <v>12814</v>
      </c>
      <c r="F1273" t="s">
        <v>13326</v>
      </c>
      <c r="G1273" t="s">
        <v>13327</v>
      </c>
      <c r="H1273" t="s">
        <v>13328</v>
      </c>
      <c r="I1273" t="s">
        <v>2586</v>
      </c>
      <c r="J1273" t="s">
        <v>13329</v>
      </c>
      <c r="K1273" t="s">
        <v>13330</v>
      </c>
      <c r="L1273" t="s">
        <v>110</v>
      </c>
      <c r="M1273" t="s">
        <v>2849</v>
      </c>
      <c r="N1273" t="s">
        <v>3994</v>
      </c>
      <c r="O1273" t="s">
        <v>13331</v>
      </c>
      <c r="P1273" t="s">
        <v>13332</v>
      </c>
      <c r="R1273" t="str">
        <f t="shared" si="38"/>
        <v>高密</v>
      </c>
      <c r="S1273" t="str">
        <f t="shared" si="39"/>
        <v>0701</v>
      </c>
    </row>
    <row r="1274" spans="1:19">
      <c r="A1274" t="s">
        <v>13333</v>
      </c>
      <c r="B1274" t="s">
        <v>13334</v>
      </c>
      <c r="C1274" t="s">
        <v>46</v>
      </c>
      <c r="D1274" t="s">
        <v>13335</v>
      </c>
      <c r="E1274" t="s">
        <v>12766</v>
      </c>
      <c r="F1274" t="s">
        <v>13336</v>
      </c>
      <c r="G1274" t="s">
        <v>13337</v>
      </c>
      <c r="H1274" t="s">
        <v>13338</v>
      </c>
      <c r="I1274" t="s">
        <v>2364</v>
      </c>
      <c r="J1274" t="s">
        <v>4723</v>
      </c>
      <c r="K1274" t="s">
        <v>4724</v>
      </c>
      <c r="L1274" t="s">
        <v>119</v>
      </c>
      <c r="M1274" t="s">
        <v>4071</v>
      </c>
      <c r="N1274" t="s">
        <v>2602</v>
      </c>
      <c r="O1274" t="s">
        <v>4725</v>
      </c>
      <c r="P1274" t="s">
        <v>13339</v>
      </c>
      <c r="Q1274" t="s">
        <v>13340</v>
      </c>
      <c r="R1274" t="str">
        <f t="shared" si="38"/>
        <v>寒亭</v>
      </c>
      <c r="S1274" t="str">
        <f t="shared" si="39"/>
        <v>0701</v>
      </c>
    </row>
    <row r="1275" spans="1:19">
      <c r="A1275" t="s">
        <v>13341</v>
      </c>
      <c r="B1275" t="s">
        <v>13342</v>
      </c>
      <c r="C1275" t="s">
        <v>46</v>
      </c>
      <c r="D1275" t="s">
        <v>13343</v>
      </c>
      <c r="E1275" t="s">
        <v>12766</v>
      </c>
      <c r="F1275" t="s">
        <v>13344</v>
      </c>
      <c r="G1275" t="s">
        <v>13345</v>
      </c>
      <c r="H1275" t="s">
        <v>13346</v>
      </c>
      <c r="I1275" t="s">
        <v>5826</v>
      </c>
      <c r="J1275" t="s">
        <v>3905</v>
      </c>
      <c r="K1275" t="s">
        <v>3906</v>
      </c>
      <c r="L1275" t="s">
        <v>67</v>
      </c>
      <c r="M1275" t="s">
        <v>2958</v>
      </c>
      <c r="N1275" t="s">
        <v>2340</v>
      </c>
      <c r="O1275" t="s">
        <v>3908</v>
      </c>
      <c r="P1275" t="s">
        <v>13347</v>
      </c>
      <c r="Q1275" t="s">
        <v>13348</v>
      </c>
      <c r="R1275" t="str">
        <f t="shared" si="38"/>
        <v>昌邑</v>
      </c>
      <c r="S1275" t="str">
        <f t="shared" si="39"/>
        <v>0701</v>
      </c>
    </row>
    <row r="1276" spans="1:19">
      <c r="A1276" t="s">
        <v>13349</v>
      </c>
      <c r="B1276" t="s">
        <v>13350</v>
      </c>
      <c r="C1276" t="s">
        <v>46</v>
      </c>
      <c r="D1276" t="s">
        <v>13351</v>
      </c>
      <c r="E1276" t="s">
        <v>13352</v>
      </c>
      <c r="F1276" t="s">
        <v>13353</v>
      </c>
      <c r="G1276" t="s">
        <v>13354</v>
      </c>
      <c r="H1276" t="s">
        <v>13355</v>
      </c>
      <c r="I1276" t="s">
        <v>2336</v>
      </c>
      <c r="J1276" t="s">
        <v>8533</v>
      </c>
      <c r="K1276" t="s">
        <v>8534</v>
      </c>
      <c r="L1276" t="s">
        <v>146</v>
      </c>
      <c r="M1276" t="s">
        <v>3051</v>
      </c>
      <c r="O1276" t="s">
        <v>8535</v>
      </c>
      <c r="P1276" t="s">
        <v>13356</v>
      </c>
      <c r="Q1276" t="s">
        <v>13357</v>
      </c>
      <c r="R1276" t="str">
        <f t="shared" si="38"/>
        <v>临朐</v>
      </c>
      <c r="S1276" t="str">
        <f t="shared" si="39"/>
        <v>0701</v>
      </c>
    </row>
    <row r="1277" spans="1:19">
      <c r="A1277" t="s">
        <v>13358</v>
      </c>
      <c r="B1277" t="s">
        <v>13359</v>
      </c>
      <c r="C1277" t="s">
        <v>46</v>
      </c>
      <c r="D1277" t="s">
        <v>13360</v>
      </c>
      <c r="E1277" t="s">
        <v>13106</v>
      </c>
      <c r="F1277" t="s">
        <v>13361</v>
      </c>
      <c r="G1277" t="s">
        <v>13362</v>
      </c>
      <c r="H1277" t="s">
        <v>13363</v>
      </c>
      <c r="I1277" t="s">
        <v>2392</v>
      </c>
      <c r="J1277" t="s">
        <v>5507</v>
      </c>
      <c r="K1277" t="s">
        <v>5508</v>
      </c>
      <c r="L1277" t="s">
        <v>137</v>
      </c>
      <c r="M1277" t="s">
        <v>4959</v>
      </c>
      <c r="N1277" t="s">
        <v>2859</v>
      </c>
      <c r="O1277" t="s">
        <v>5509</v>
      </c>
      <c r="P1277" t="s">
        <v>13364</v>
      </c>
      <c r="Q1277" t="s">
        <v>13365</v>
      </c>
      <c r="R1277" t="str">
        <f t="shared" si="38"/>
        <v>青州</v>
      </c>
      <c r="S1277" t="str">
        <f t="shared" si="39"/>
        <v>0701</v>
      </c>
    </row>
    <row r="1278" spans="1:19">
      <c r="A1278" t="s">
        <v>13366</v>
      </c>
      <c r="B1278" t="s">
        <v>13367</v>
      </c>
      <c r="C1278" t="s">
        <v>46</v>
      </c>
      <c r="D1278" t="s">
        <v>13368</v>
      </c>
      <c r="E1278" t="s">
        <v>13369</v>
      </c>
      <c r="F1278" t="s">
        <v>13370</v>
      </c>
      <c r="G1278" t="s">
        <v>13371</v>
      </c>
      <c r="H1278" t="s">
        <v>13372</v>
      </c>
      <c r="I1278" t="s">
        <v>2392</v>
      </c>
      <c r="J1278" t="s">
        <v>13373</v>
      </c>
      <c r="K1278" t="s">
        <v>13374</v>
      </c>
      <c r="L1278" t="s">
        <v>187</v>
      </c>
      <c r="M1278" t="s">
        <v>8014</v>
      </c>
      <c r="N1278" t="s">
        <v>2421</v>
      </c>
      <c r="O1278" t="s">
        <v>13375</v>
      </c>
      <c r="P1278" t="s">
        <v>13376</v>
      </c>
      <c r="R1278" t="str">
        <f t="shared" si="38"/>
        <v>坊子</v>
      </c>
      <c r="S1278" t="str">
        <f t="shared" si="39"/>
        <v>0701</v>
      </c>
    </row>
    <row r="1279" spans="1:19">
      <c r="A1279" t="s">
        <v>13377</v>
      </c>
      <c r="B1279" t="s">
        <v>13378</v>
      </c>
      <c r="C1279" t="s">
        <v>46</v>
      </c>
      <c r="D1279" t="s">
        <v>13379</v>
      </c>
      <c r="E1279" t="s">
        <v>12766</v>
      </c>
      <c r="F1279" t="s">
        <v>13380</v>
      </c>
      <c r="G1279" t="s">
        <v>13381</v>
      </c>
      <c r="H1279" t="s">
        <v>13382</v>
      </c>
      <c r="I1279" t="s">
        <v>2465</v>
      </c>
      <c r="J1279" t="s">
        <v>4735</v>
      </c>
      <c r="K1279" t="s">
        <v>4736</v>
      </c>
      <c r="L1279" t="s">
        <v>101</v>
      </c>
      <c r="M1279" t="s">
        <v>3130</v>
      </c>
      <c r="N1279" t="s">
        <v>7359</v>
      </c>
      <c r="O1279" t="s">
        <v>13383</v>
      </c>
      <c r="P1279" t="s">
        <v>13384</v>
      </c>
      <c r="Q1279" t="s">
        <v>13385</v>
      </c>
      <c r="R1279" t="str">
        <f t="shared" si="38"/>
        <v>潍城</v>
      </c>
      <c r="S1279" t="str">
        <f t="shared" si="39"/>
        <v>0701</v>
      </c>
    </row>
    <row r="1280" spans="1:19">
      <c r="A1280" t="s">
        <v>13386</v>
      </c>
      <c r="B1280" t="s">
        <v>13387</v>
      </c>
      <c r="C1280" t="s">
        <v>46</v>
      </c>
      <c r="D1280" t="s">
        <v>13388</v>
      </c>
      <c r="E1280" t="s">
        <v>13389</v>
      </c>
      <c r="F1280" t="s">
        <v>13390</v>
      </c>
      <c r="G1280" t="s">
        <v>13391</v>
      </c>
      <c r="H1280" t="s">
        <v>13392</v>
      </c>
      <c r="I1280" t="s">
        <v>2350</v>
      </c>
      <c r="J1280" t="s">
        <v>8509</v>
      </c>
      <c r="K1280" t="s">
        <v>8510</v>
      </c>
      <c r="L1280" t="s">
        <v>137</v>
      </c>
      <c r="M1280" t="s">
        <v>2625</v>
      </c>
      <c r="N1280" t="s">
        <v>3622</v>
      </c>
      <c r="O1280" t="s">
        <v>8511</v>
      </c>
      <c r="P1280" t="s">
        <v>13393</v>
      </c>
      <c r="R1280" t="str">
        <f t="shared" si="38"/>
        <v>青州</v>
      </c>
      <c r="S1280" t="str">
        <f t="shared" si="39"/>
        <v>0701</v>
      </c>
    </row>
    <row r="1281" spans="1:19">
      <c r="A1281" t="s">
        <v>13394</v>
      </c>
      <c r="B1281" t="s">
        <v>13395</v>
      </c>
      <c r="C1281" t="s">
        <v>46</v>
      </c>
      <c r="D1281" t="s">
        <v>13396</v>
      </c>
      <c r="E1281" t="s">
        <v>12766</v>
      </c>
      <c r="F1281" t="s">
        <v>13397</v>
      </c>
      <c r="G1281" t="s">
        <v>13398</v>
      </c>
      <c r="H1281" t="s">
        <v>13399</v>
      </c>
      <c r="I1281" t="s">
        <v>2350</v>
      </c>
      <c r="J1281" t="s">
        <v>9981</v>
      </c>
      <c r="K1281" t="s">
        <v>9982</v>
      </c>
      <c r="L1281" t="s">
        <v>57</v>
      </c>
      <c r="M1281" t="s">
        <v>3811</v>
      </c>
      <c r="N1281" t="s">
        <v>2674</v>
      </c>
      <c r="O1281" t="s">
        <v>9983</v>
      </c>
      <c r="P1281" t="s">
        <v>320</v>
      </c>
      <c r="Q1281" t="s">
        <v>13400</v>
      </c>
      <c r="R1281" t="str">
        <f t="shared" ref="R1281:R1344" si="40">IF(OR(LEFT(L1281,2)="高新"),"奎文",IF(LEFT(L1281,2)="峡山","坊子",IF(LEFT(L1281,2)="滨海","寒亭",LEFT(L1281,2))))</f>
        <v>安丘</v>
      </c>
      <c r="S1281" t="str">
        <f t="shared" ref="S1281:S1344" si="41">TEXT(B1281,"mmdd")</f>
        <v>0701</v>
      </c>
    </row>
    <row r="1282" spans="1:19">
      <c r="A1282" t="s">
        <v>13401</v>
      </c>
      <c r="B1282" t="s">
        <v>13402</v>
      </c>
      <c r="C1282" t="s">
        <v>46</v>
      </c>
      <c r="D1282" t="s">
        <v>13403</v>
      </c>
      <c r="E1282" t="s">
        <v>12766</v>
      </c>
      <c r="F1282" t="s">
        <v>13404</v>
      </c>
      <c r="G1282" t="s">
        <v>13405</v>
      </c>
      <c r="H1282" t="s">
        <v>13406</v>
      </c>
      <c r="I1282" t="s">
        <v>2364</v>
      </c>
      <c r="J1282" t="s">
        <v>2646</v>
      </c>
      <c r="K1282" t="s">
        <v>2647</v>
      </c>
      <c r="L1282" t="s">
        <v>128</v>
      </c>
      <c r="M1282" t="s">
        <v>2648</v>
      </c>
      <c r="N1282" t="s">
        <v>2368</v>
      </c>
      <c r="O1282" t="s">
        <v>2650</v>
      </c>
      <c r="P1282" t="s">
        <v>13407</v>
      </c>
      <c r="Q1282" t="s">
        <v>13408</v>
      </c>
      <c r="R1282" t="str">
        <f t="shared" si="40"/>
        <v>寿光</v>
      </c>
      <c r="S1282" t="str">
        <f t="shared" si="41"/>
        <v>0701</v>
      </c>
    </row>
    <row r="1283" spans="1:19">
      <c r="A1283" t="s">
        <v>13409</v>
      </c>
      <c r="B1283" t="s">
        <v>13410</v>
      </c>
      <c r="C1283" t="s">
        <v>46</v>
      </c>
      <c r="D1283" t="s">
        <v>13411</v>
      </c>
      <c r="E1283" t="s">
        <v>12766</v>
      </c>
      <c r="F1283" t="s">
        <v>13412</v>
      </c>
      <c r="G1283" t="s">
        <v>13413</v>
      </c>
      <c r="H1283" t="s">
        <v>13414</v>
      </c>
      <c r="I1283" t="s">
        <v>2378</v>
      </c>
      <c r="J1283" t="s">
        <v>6970</v>
      </c>
      <c r="K1283" t="s">
        <v>6971</v>
      </c>
      <c r="L1283" t="s">
        <v>119</v>
      </c>
      <c r="M1283" t="s">
        <v>5238</v>
      </c>
      <c r="N1283" t="s">
        <v>2529</v>
      </c>
      <c r="O1283" t="s">
        <v>6972</v>
      </c>
      <c r="P1283" t="s">
        <v>13415</v>
      </c>
      <c r="Q1283" t="s">
        <v>13416</v>
      </c>
      <c r="R1283" t="str">
        <f t="shared" si="40"/>
        <v>寒亭</v>
      </c>
      <c r="S1283" t="str">
        <f t="shared" si="41"/>
        <v>0701</v>
      </c>
    </row>
    <row r="1284" spans="1:19">
      <c r="A1284" t="s">
        <v>13417</v>
      </c>
      <c r="B1284" t="s">
        <v>13418</v>
      </c>
      <c r="C1284" t="s">
        <v>46</v>
      </c>
      <c r="D1284" t="s">
        <v>13419</v>
      </c>
      <c r="E1284" t="s">
        <v>12766</v>
      </c>
      <c r="F1284" t="s">
        <v>13420</v>
      </c>
      <c r="G1284" t="s">
        <v>13421</v>
      </c>
      <c r="H1284" t="s">
        <v>13422</v>
      </c>
      <c r="I1284" t="s">
        <v>2645</v>
      </c>
      <c r="J1284" t="s">
        <v>4457</v>
      </c>
      <c r="K1284" t="s">
        <v>4458</v>
      </c>
      <c r="L1284" t="s">
        <v>101</v>
      </c>
      <c r="M1284" t="s">
        <v>4459</v>
      </c>
      <c r="N1284" t="s">
        <v>2480</v>
      </c>
      <c r="O1284" t="s">
        <v>4460</v>
      </c>
      <c r="P1284" t="s">
        <v>13423</v>
      </c>
      <c r="R1284" t="str">
        <f t="shared" si="40"/>
        <v>潍城</v>
      </c>
      <c r="S1284" t="str">
        <f t="shared" si="41"/>
        <v>0701</v>
      </c>
    </row>
    <row r="1285" spans="1:19">
      <c r="A1285" t="s">
        <v>13424</v>
      </c>
      <c r="B1285" t="s">
        <v>13425</v>
      </c>
      <c r="C1285" t="s">
        <v>46</v>
      </c>
      <c r="D1285" t="s">
        <v>13426</v>
      </c>
      <c r="E1285" t="s">
        <v>12766</v>
      </c>
      <c r="F1285" t="s">
        <v>13427</v>
      </c>
      <c r="G1285" t="s">
        <v>13428</v>
      </c>
      <c r="H1285" t="s">
        <v>13429</v>
      </c>
      <c r="I1285" t="s">
        <v>2378</v>
      </c>
      <c r="J1285" t="s">
        <v>2706</v>
      </c>
      <c r="K1285" t="s">
        <v>2707</v>
      </c>
      <c r="L1285" t="s">
        <v>128</v>
      </c>
      <c r="M1285" t="s">
        <v>2708</v>
      </c>
      <c r="N1285" t="s">
        <v>2674</v>
      </c>
      <c r="O1285" t="s">
        <v>2709</v>
      </c>
      <c r="P1285" t="s">
        <v>13430</v>
      </c>
      <c r="R1285" t="str">
        <f t="shared" si="40"/>
        <v>寿光</v>
      </c>
      <c r="S1285" t="str">
        <f t="shared" si="41"/>
        <v>0701</v>
      </c>
    </row>
    <row r="1286" spans="1:19">
      <c r="A1286" t="s">
        <v>13431</v>
      </c>
      <c r="B1286" t="s">
        <v>13432</v>
      </c>
      <c r="C1286" t="s">
        <v>46</v>
      </c>
      <c r="D1286" t="s">
        <v>13433</v>
      </c>
      <c r="E1286" t="s">
        <v>12766</v>
      </c>
      <c r="F1286" t="s">
        <v>13434</v>
      </c>
      <c r="G1286" t="s">
        <v>13435</v>
      </c>
      <c r="H1286" t="s">
        <v>13436</v>
      </c>
      <c r="I1286" t="s">
        <v>2645</v>
      </c>
      <c r="J1286" t="s">
        <v>8024</v>
      </c>
      <c r="K1286" t="s">
        <v>8025</v>
      </c>
      <c r="L1286" t="s">
        <v>76</v>
      </c>
      <c r="M1286" t="s">
        <v>2516</v>
      </c>
      <c r="N1286" t="s">
        <v>2382</v>
      </c>
      <c r="O1286" t="s">
        <v>8026</v>
      </c>
      <c r="P1286" t="s">
        <v>13437</v>
      </c>
      <c r="R1286" t="str">
        <f t="shared" si="40"/>
        <v>奎文</v>
      </c>
      <c r="S1286" t="str">
        <f t="shared" si="41"/>
        <v>0701</v>
      </c>
    </row>
    <row r="1287" spans="1:19">
      <c r="A1287" t="s">
        <v>13438</v>
      </c>
      <c r="B1287" t="s">
        <v>13439</v>
      </c>
      <c r="C1287" t="s">
        <v>46</v>
      </c>
      <c r="D1287" t="s">
        <v>13440</v>
      </c>
      <c r="E1287" t="s">
        <v>12766</v>
      </c>
      <c r="F1287" t="s">
        <v>13441</v>
      </c>
      <c r="G1287" t="s">
        <v>13442</v>
      </c>
      <c r="H1287" t="s">
        <v>13443</v>
      </c>
      <c r="I1287" t="s">
        <v>3969</v>
      </c>
      <c r="J1287" t="s">
        <v>3200</v>
      </c>
      <c r="K1287" t="s">
        <v>3201</v>
      </c>
      <c r="L1287" t="s">
        <v>76</v>
      </c>
      <c r="M1287" t="s">
        <v>2528</v>
      </c>
      <c r="N1287" t="s">
        <v>2368</v>
      </c>
      <c r="O1287" t="s">
        <v>3202</v>
      </c>
      <c r="P1287" t="s">
        <v>13444</v>
      </c>
      <c r="R1287" t="str">
        <f t="shared" si="40"/>
        <v>奎文</v>
      </c>
      <c r="S1287" t="str">
        <f t="shared" si="41"/>
        <v>0701</v>
      </c>
    </row>
    <row r="1288" spans="1:19">
      <c r="A1288" t="s">
        <v>13445</v>
      </c>
      <c r="B1288" t="s">
        <v>13446</v>
      </c>
      <c r="C1288" t="s">
        <v>46</v>
      </c>
      <c r="D1288" t="s">
        <v>13447</v>
      </c>
      <c r="E1288" t="s">
        <v>12766</v>
      </c>
      <c r="F1288" t="s">
        <v>13448</v>
      </c>
      <c r="G1288" t="s">
        <v>13449</v>
      </c>
      <c r="H1288" t="s">
        <v>13450</v>
      </c>
      <c r="I1288" t="s">
        <v>10333</v>
      </c>
      <c r="J1288" t="s">
        <v>4291</v>
      </c>
      <c r="K1288" t="s">
        <v>4292</v>
      </c>
      <c r="L1288" t="s">
        <v>101</v>
      </c>
      <c r="M1288" t="s">
        <v>2982</v>
      </c>
      <c r="N1288" t="s">
        <v>3577</v>
      </c>
      <c r="O1288" t="s">
        <v>4293</v>
      </c>
      <c r="P1288" t="s">
        <v>13451</v>
      </c>
      <c r="Q1288" t="s">
        <v>13452</v>
      </c>
      <c r="R1288" t="str">
        <f t="shared" si="40"/>
        <v>潍城</v>
      </c>
      <c r="S1288" t="str">
        <f t="shared" si="41"/>
        <v>0701</v>
      </c>
    </row>
    <row r="1289" spans="1:19">
      <c r="A1289" t="s">
        <v>13453</v>
      </c>
      <c r="B1289" t="s">
        <v>13454</v>
      </c>
      <c r="C1289" t="s">
        <v>46</v>
      </c>
      <c r="D1289" t="s">
        <v>13455</v>
      </c>
      <c r="E1289" t="s">
        <v>12766</v>
      </c>
      <c r="F1289" t="s">
        <v>13456</v>
      </c>
      <c r="G1289" t="s">
        <v>13457</v>
      </c>
      <c r="H1289" t="s">
        <v>13458</v>
      </c>
      <c r="I1289" t="s">
        <v>2350</v>
      </c>
      <c r="J1289" t="s">
        <v>8234</v>
      </c>
      <c r="K1289" t="s">
        <v>8235</v>
      </c>
      <c r="L1289" t="s">
        <v>57</v>
      </c>
      <c r="M1289" t="s">
        <v>4029</v>
      </c>
      <c r="N1289" t="s">
        <v>2674</v>
      </c>
      <c r="O1289" t="s">
        <v>8236</v>
      </c>
      <c r="P1289" t="s">
        <v>13459</v>
      </c>
      <c r="Q1289" t="s">
        <v>13460</v>
      </c>
      <c r="R1289" t="str">
        <f t="shared" si="40"/>
        <v>安丘</v>
      </c>
      <c r="S1289" t="str">
        <f t="shared" si="41"/>
        <v>0701</v>
      </c>
    </row>
    <row r="1290" spans="1:19">
      <c r="A1290" t="s">
        <v>13461</v>
      </c>
      <c r="B1290" t="s">
        <v>13462</v>
      </c>
      <c r="C1290" t="s">
        <v>46</v>
      </c>
      <c r="D1290" t="s">
        <v>13463</v>
      </c>
      <c r="E1290" t="s">
        <v>12766</v>
      </c>
      <c r="F1290" t="s">
        <v>13464</v>
      </c>
      <c r="G1290" t="s">
        <v>13465</v>
      </c>
      <c r="H1290" t="s">
        <v>13466</v>
      </c>
      <c r="I1290" t="s">
        <v>2350</v>
      </c>
      <c r="J1290" t="s">
        <v>5976</v>
      </c>
      <c r="K1290" t="s">
        <v>5977</v>
      </c>
      <c r="L1290" t="s">
        <v>128</v>
      </c>
      <c r="M1290" t="s">
        <v>5602</v>
      </c>
      <c r="N1290" t="s">
        <v>2721</v>
      </c>
      <c r="O1290" t="s">
        <v>5978</v>
      </c>
      <c r="P1290" t="s">
        <v>12787</v>
      </c>
      <c r="Q1290" t="s">
        <v>13467</v>
      </c>
      <c r="R1290" t="str">
        <f t="shared" si="40"/>
        <v>寿光</v>
      </c>
      <c r="S1290" t="str">
        <f t="shared" si="41"/>
        <v>0701</v>
      </c>
    </row>
    <row r="1291" spans="1:19">
      <c r="A1291" t="s">
        <v>13468</v>
      </c>
      <c r="B1291" t="s">
        <v>13469</v>
      </c>
      <c r="C1291" t="s">
        <v>46</v>
      </c>
      <c r="D1291" t="s">
        <v>13470</v>
      </c>
      <c r="E1291" t="s">
        <v>13471</v>
      </c>
      <c r="F1291" t="s">
        <v>13045</v>
      </c>
      <c r="G1291" t="s">
        <v>13046</v>
      </c>
      <c r="H1291" t="s">
        <v>13472</v>
      </c>
      <c r="I1291" t="s">
        <v>5112</v>
      </c>
      <c r="J1291" t="s">
        <v>11926</v>
      </c>
      <c r="K1291" t="s">
        <v>11927</v>
      </c>
      <c r="L1291" t="s">
        <v>137</v>
      </c>
      <c r="M1291" t="s">
        <v>3213</v>
      </c>
      <c r="N1291" t="s">
        <v>3270</v>
      </c>
      <c r="O1291" t="s">
        <v>11929</v>
      </c>
      <c r="P1291" t="s">
        <v>13473</v>
      </c>
      <c r="R1291" t="str">
        <f t="shared" si="40"/>
        <v>青州</v>
      </c>
      <c r="S1291" t="str">
        <f t="shared" si="41"/>
        <v>0701</v>
      </c>
    </row>
    <row r="1292" spans="1:19">
      <c r="A1292" t="s">
        <v>13474</v>
      </c>
      <c r="B1292" t="s">
        <v>13475</v>
      </c>
      <c r="C1292" t="s">
        <v>46</v>
      </c>
      <c r="D1292" t="s">
        <v>13476</v>
      </c>
      <c r="E1292" t="s">
        <v>12909</v>
      </c>
      <c r="F1292" t="s">
        <v>13477</v>
      </c>
      <c r="G1292" t="s">
        <v>13478</v>
      </c>
      <c r="H1292" t="s">
        <v>13479</v>
      </c>
      <c r="I1292" t="s">
        <v>2336</v>
      </c>
      <c r="J1292" t="s">
        <v>10901</v>
      </c>
      <c r="K1292" t="s">
        <v>10902</v>
      </c>
      <c r="L1292" t="s">
        <v>187</v>
      </c>
      <c r="M1292" t="s">
        <v>2468</v>
      </c>
      <c r="N1292" t="s">
        <v>2859</v>
      </c>
      <c r="O1292" t="s">
        <v>10903</v>
      </c>
      <c r="Q1292" t="s">
        <v>13480</v>
      </c>
      <c r="R1292" t="str">
        <f t="shared" si="40"/>
        <v>坊子</v>
      </c>
      <c r="S1292" t="str">
        <f t="shared" si="41"/>
        <v>0701</v>
      </c>
    </row>
    <row r="1293" spans="1:19">
      <c r="A1293" t="s">
        <v>13481</v>
      </c>
      <c r="B1293" t="s">
        <v>13482</v>
      </c>
      <c r="C1293" t="s">
        <v>46</v>
      </c>
      <c r="D1293" t="s">
        <v>13483</v>
      </c>
      <c r="E1293" t="s">
        <v>12766</v>
      </c>
      <c r="F1293" t="s">
        <v>13484</v>
      </c>
      <c r="G1293" t="s">
        <v>13485</v>
      </c>
      <c r="H1293" t="s">
        <v>13486</v>
      </c>
      <c r="I1293" t="s">
        <v>2364</v>
      </c>
      <c r="J1293" t="s">
        <v>2418</v>
      </c>
      <c r="K1293" t="s">
        <v>2419</v>
      </c>
      <c r="L1293" t="s">
        <v>146</v>
      </c>
      <c r="M1293" t="s">
        <v>2420</v>
      </c>
      <c r="N1293" t="s">
        <v>2368</v>
      </c>
      <c r="O1293" t="s">
        <v>2422</v>
      </c>
      <c r="P1293" t="s">
        <v>13487</v>
      </c>
      <c r="R1293" t="str">
        <f t="shared" si="40"/>
        <v>临朐</v>
      </c>
      <c r="S1293" t="str">
        <f t="shared" si="41"/>
        <v>0701</v>
      </c>
    </row>
    <row r="1294" spans="1:19">
      <c r="A1294" t="s">
        <v>13488</v>
      </c>
      <c r="B1294" t="s">
        <v>13489</v>
      </c>
      <c r="C1294" t="s">
        <v>46</v>
      </c>
      <c r="D1294" t="s">
        <v>13490</v>
      </c>
      <c r="E1294" t="s">
        <v>12766</v>
      </c>
      <c r="F1294" t="s">
        <v>13491</v>
      </c>
      <c r="G1294" t="s">
        <v>13492</v>
      </c>
      <c r="H1294" t="s">
        <v>13493</v>
      </c>
      <c r="I1294" t="s">
        <v>10333</v>
      </c>
      <c r="J1294" t="s">
        <v>10977</v>
      </c>
      <c r="K1294" t="s">
        <v>10978</v>
      </c>
      <c r="L1294" t="s">
        <v>146</v>
      </c>
      <c r="M1294" t="s">
        <v>10979</v>
      </c>
      <c r="N1294" t="s">
        <v>2859</v>
      </c>
      <c r="O1294" t="s">
        <v>10980</v>
      </c>
      <c r="P1294" t="s">
        <v>13494</v>
      </c>
      <c r="R1294" t="str">
        <f t="shared" si="40"/>
        <v>临朐</v>
      </c>
      <c r="S1294" t="str">
        <f t="shared" si="41"/>
        <v>0701</v>
      </c>
    </row>
    <row r="1295" spans="1:19">
      <c r="A1295" t="s">
        <v>13495</v>
      </c>
      <c r="B1295" t="s">
        <v>13496</v>
      </c>
      <c r="C1295" t="s">
        <v>46</v>
      </c>
      <c r="D1295" t="s">
        <v>13497</v>
      </c>
      <c r="E1295" t="s">
        <v>12766</v>
      </c>
      <c r="F1295" t="s">
        <v>13498</v>
      </c>
      <c r="G1295" t="s">
        <v>13499</v>
      </c>
      <c r="H1295" t="s">
        <v>13500</v>
      </c>
      <c r="I1295" t="s">
        <v>2364</v>
      </c>
      <c r="J1295" t="s">
        <v>13501</v>
      </c>
      <c r="K1295" t="s">
        <v>13502</v>
      </c>
      <c r="L1295" t="s">
        <v>676</v>
      </c>
      <c r="M1295" t="s">
        <v>3840</v>
      </c>
      <c r="N1295" t="s">
        <v>2721</v>
      </c>
      <c r="O1295" t="s">
        <v>13503</v>
      </c>
      <c r="P1295" t="s">
        <v>13504</v>
      </c>
      <c r="Q1295" t="s">
        <v>13505</v>
      </c>
      <c r="R1295" t="str">
        <f t="shared" si="40"/>
        <v>昌乐</v>
      </c>
      <c r="S1295" t="str">
        <f t="shared" si="41"/>
        <v>0701</v>
      </c>
    </row>
    <row r="1296" spans="1:19">
      <c r="A1296" t="s">
        <v>13506</v>
      </c>
      <c r="B1296" t="s">
        <v>13507</v>
      </c>
      <c r="C1296" t="s">
        <v>46</v>
      </c>
      <c r="D1296" t="s">
        <v>13508</v>
      </c>
      <c r="E1296" t="s">
        <v>13509</v>
      </c>
      <c r="F1296" t="s">
        <v>13510</v>
      </c>
      <c r="G1296" t="s">
        <v>13511</v>
      </c>
      <c r="H1296" t="s">
        <v>13512</v>
      </c>
      <c r="I1296" t="s">
        <v>2364</v>
      </c>
      <c r="J1296" t="s">
        <v>9656</v>
      </c>
      <c r="K1296" t="s">
        <v>9657</v>
      </c>
      <c r="L1296" t="s">
        <v>119</v>
      </c>
      <c r="M1296" t="s">
        <v>2601</v>
      </c>
      <c r="N1296" t="s">
        <v>2959</v>
      </c>
      <c r="O1296" t="s">
        <v>9658</v>
      </c>
      <c r="P1296" t="s">
        <v>13513</v>
      </c>
      <c r="R1296" t="str">
        <f t="shared" si="40"/>
        <v>寒亭</v>
      </c>
      <c r="S1296" t="str">
        <f t="shared" si="41"/>
        <v>0701</v>
      </c>
    </row>
    <row r="1297" spans="1:19">
      <c r="A1297" t="s">
        <v>13514</v>
      </c>
      <c r="B1297" t="s">
        <v>13515</v>
      </c>
      <c r="C1297" t="s">
        <v>46</v>
      </c>
      <c r="D1297" t="s">
        <v>13516</v>
      </c>
      <c r="E1297" t="s">
        <v>13517</v>
      </c>
      <c r="F1297" t="s">
        <v>13518</v>
      </c>
      <c r="G1297" t="s">
        <v>13519</v>
      </c>
      <c r="H1297" t="s">
        <v>13520</v>
      </c>
      <c r="I1297" t="s">
        <v>2336</v>
      </c>
      <c r="J1297" t="s">
        <v>3305</v>
      </c>
      <c r="K1297" t="s">
        <v>3306</v>
      </c>
      <c r="L1297" t="s">
        <v>47</v>
      </c>
      <c r="M1297" t="s">
        <v>3159</v>
      </c>
      <c r="O1297" t="s">
        <v>3308</v>
      </c>
      <c r="P1297" t="s">
        <v>13521</v>
      </c>
      <c r="Q1297" t="s">
        <v>13522</v>
      </c>
      <c r="R1297" t="str">
        <f t="shared" si="40"/>
        <v>诸城</v>
      </c>
      <c r="S1297" t="str">
        <f t="shared" si="41"/>
        <v>0701</v>
      </c>
    </row>
    <row r="1298" spans="1:19">
      <c r="A1298" t="s">
        <v>13523</v>
      </c>
      <c r="B1298" t="s">
        <v>13524</v>
      </c>
      <c r="C1298" t="s">
        <v>46</v>
      </c>
      <c r="D1298" t="s">
        <v>13525</v>
      </c>
      <c r="E1298" t="s">
        <v>13526</v>
      </c>
      <c r="F1298" t="s">
        <v>13527</v>
      </c>
      <c r="G1298" t="s">
        <v>13528</v>
      </c>
      <c r="H1298" t="s">
        <v>13529</v>
      </c>
      <c r="I1298" t="s">
        <v>2378</v>
      </c>
      <c r="J1298" t="s">
        <v>2490</v>
      </c>
      <c r="K1298" t="s">
        <v>2491</v>
      </c>
      <c r="L1298" t="s">
        <v>57</v>
      </c>
      <c r="M1298" t="s">
        <v>2492</v>
      </c>
      <c r="N1298" t="s">
        <v>2421</v>
      </c>
      <c r="O1298" t="s">
        <v>2493</v>
      </c>
      <c r="P1298" t="s">
        <v>13530</v>
      </c>
      <c r="Q1298" t="s">
        <v>13531</v>
      </c>
      <c r="R1298" t="str">
        <f t="shared" si="40"/>
        <v>安丘</v>
      </c>
      <c r="S1298" t="str">
        <f t="shared" si="41"/>
        <v>0701</v>
      </c>
    </row>
    <row r="1299" spans="1:19">
      <c r="A1299" t="s">
        <v>13532</v>
      </c>
      <c r="B1299" t="s">
        <v>13533</v>
      </c>
      <c r="C1299" t="s">
        <v>46</v>
      </c>
      <c r="D1299" t="s">
        <v>13534</v>
      </c>
      <c r="E1299" t="s">
        <v>13535</v>
      </c>
      <c r="F1299" t="s">
        <v>13536</v>
      </c>
      <c r="G1299" t="s">
        <v>13537</v>
      </c>
      <c r="H1299" t="s">
        <v>13538</v>
      </c>
      <c r="I1299" t="s">
        <v>2350</v>
      </c>
      <c r="J1299" t="s">
        <v>5763</v>
      </c>
      <c r="K1299" t="s">
        <v>5764</v>
      </c>
      <c r="L1299" t="s">
        <v>146</v>
      </c>
      <c r="M1299" t="s">
        <v>3051</v>
      </c>
      <c r="N1299" t="s">
        <v>2785</v>
      </c>
      <c r="O1299" t="s">
        <v>5765</v>
      </c>
      <c r="P1299" t="s">
        <v>13539</v>
      </c>
      <c r="R1299" t="str">
        <f t="shared" si="40"/>
        <v>临朐</v>
      </c>
      <c r="S1299" t="str">
        <f t="shared" si="41"/>
        <v>0701</v>
      </c>
    </row>
    <row r="1300" spans="1:19">
      <c r="A1300" t="s">
        <v>13540</v>
      </c>
      <c r="B1300" t="s">
        <v>13541</v>
      </c>
      <c r="C1300" t="s">
        <v>46</v>
      </c>
      <c r="D1300" t="s">
        <v>13542</v>
      </c>
      <c r="E1300" t="s">
        <v>12439</v>
      </c>
      <c r="F1300" t="s">
        <v>13543</v>
      </c>
      <c r="G1300" t="s">
        <v>13544</v>
      </c>
      <c r="H1300" t="s">
        <v>13545</v>
      </c>
      <c r="I1300" t="s">
        <v>2336</v>
      </c>
      <c r="J1300" t="s">
        <v>6923</v>
      </c>
      <c r="K1300" t="s">
        <v>6924</v>
      </c>
      <c r="L1300" t="s">
        <v>128</v>
      </c>
      <c r="M1300" t="s">
        <v>6079</v>
      </c>
      <c r="P1300" t="s">
        <v>13546</v>
      </c>
      <c r="Q1300" t="s">
        <v>13547</v>
      </c>
      <c r="R1300" t="str">
        <f t="shared" si="40"/>
        <v>寿光</v>
      </c>
      <c r="S1300" t="str">
        <f t="shared" si="41"/>
        <v>0701</v>
      </c>
    </row>
    <row r="1301" spans="1:19">
      <c r="A1301" t="s">
        <v>13548</v>
      </c>
      <c r="B1301" t="s">
        <v>13549</v>
      </c>
      <c r="C1301" t="s">
        <v>46</v>
      </c>
      <c r="D1301" t="s">
        <v>13550</v>
      </c>
      <c r="E1301" t="s">
        <v>13551</v>
      </c>
      <c r="F1301" t="s">
        <v>13552</v>
      </c>
      <c r="G1301" t="s">
        <v>13553</v>
      </c>
      <c r="H1301" t="s">
        <v>13554</v>
      </c>
      <c r="I1301" t="s">
        <v>3608</v>
      </c>
      <c r="J1301" t="s">
        <v>6396</v>
      </c>
      <c r="K1301" t="s">
        <v>6397</v>
      </c>
      <c r="L1301" t="s">
        <v>110</v>
      </c>
      <c r="M1301" t="s">
        <v>2381</v>
      </c>
      <c r="N1301" t="s">
        <v>5013</v>
      </c>
      <c r="O1301" t="s">
        <v>6399</v>
      </c>
      <c r="P1301" t="s">
        <v>13555</v>
      </c>
      <c r="Q1301" t="s">
        <v>13556</v>
      </c>
      <c r="R1301" t="str">
        <f t="shared" si="40"/>
        <v>高密</v>
      </c>
      <c r="S1301" t="str">
        <f t="shared" si="41"/>
        <v>0701</v>
      </c>
    </row>
    <row r="1302" spans="1:19">
      <c r="A1302" t="s">
        <v>13557</v>
      </c>
      <c r="B1302" t="s">
        <v>13558</v>
      </c>
      <c r="C1302" t="s">
        <v>46</v>
      </c>
      <c r="D1302" t="s">
        <v>13559</v>
      </c>
      <c r="E1302" t="s">
        <v>12471</v>
      </c>
      <c r="F1302" t="s">
        <v>13560</v>
      </c>
      <c r="G1302" t="s">
        <v>13561</v>
      </c>
      <c r="H1302" t="s">
        <v>13562</v>
      </c>
      <c r="I1302" t="s">
        <v>2350</v>
      </c>
      <c r="J1302" t="s">
        <v>4654</v>
      </c>
      <c r="K1302" t="s">
        <v>12535</v>
      </c>
      <c r="L1302" t="s">
        <v>119</v>
      </c>
      <c r="M1302" t="s">
        <v>2601</v>
      </c>
      <c r="N1302" t="s">
        <v>2602</v>
      </c>
      <c r="O1302" t="s">
        <v>3859</v>
      </c>
      <c r="P1302" t="s">
        <v>13563</v>
      </c>
      <c r="R1302" t="str">
        <f t="shared" si="40"/>
        <v>寒亭</v>
      </c>
      <c r="S1302" t="str">
        <f t="shared" si="41"/>
        <v>0701</v>
      </c>
    </row>
    <row r="1303" spans="1:19">
      <c r="A1303" t="s">
        <v>13564</v>
      </c>
      <c r="B1303" t="s">
        <v>13565</v>
      </c>
      <c r="C1303" t="s">
        <v>46</v>
      </c>
      <c r="D1303" t="s">
        <v>13566</v>
      </c>
      <c r="E1303" t="s">
        <v>12766</v>
      </c>
      <c r="F1303" t="s">
        <v>13567</v>
      </c>
      <c r="G1303" t="s">
        <v>13568</v>
      </c>
      <c r="H1303" t="s">
        <v>13569</v>
      </c>
      <c r="I1303" t="s">
        <v>2350</v>
      </c>
      <c r="J1303" t="s">
        <v>9674</v>
      </c>
      <c r="K1303" t="s">
        <v>9675</v>
      </c>
      <c r="L1303" t="s">
        <v>187</v>
      </c>
      <c r="M1303" t="s">
        <v>3773</v>
      </c>
      <c r="O1303" t="s">
        <v>9676</v>
      </c>
      <c r="P1303" t="s">
        <v>13570</v>
      </c>
      <c r="Q1303" t="s">
        <v>13571</v>
      </c>
      <c r="R1303" t="str">
        <f t="shared" si="40"/>
        <v>坊子</v>
      </c>
      <c r="S1303" t="str">
        <f t="shared" si="41"/>
        <v>0701</v>
      </c>
    </row>
    <row r="1304" spans="1:19">
      <c r="A1304" t="s">
        <v>277</v>
      </c>
      <c r="B1304" t="s">
        <v>13572</v>
      </c>
      <c r="C1304" t="s">
        <v>46</v>
      </c>
      <c r="D1304" t="s">
        <v>13573</v>
      </c>
      <c r="E1304" t="s">
        <v>13574</v>
      </c>
      <c r="F1304" t="s">
        <v>13575</v>
      </c>
      <c r="G1304" t="s">
        <v>275</v>
      </c>
      <c r="H1304" t="s">
        <v>13576</v>
      </c>
      <c r="I1304" t="s">
        <v>3608</v>
      </c>
      <c r="J1304" t="s">
        <v>3857</v>
      </c>
      <c r="K1304" t="s">
        <v>3858</v>
      </c>
      <c r="L1304" t="s">
        <v>119</v>
      </c>
      <c r="M1304" t="s">
        <v>2601</v>
      </c>
      <c r="N1304" t="s">
        <v>2340</v>
      </c>
      <c r="O1304" t="s">
        <v>3859</v>
      </c>
      <c r="P1304" t="s">
        <v>13577</v>
      </c>
      <c r="R1304" t="str">
        <f t="shared" si="40"/>
        <v>寒亭</v>
      </c>
      <c r="S1304" t="str">
        <f t="shared" si="41"/>
        <v>0701</v>
      </c>
    </row>
    <row r="1305" spans="1:19">
      <c r="A1305" t="s">
        <v>13578</v>
      </c>
      <c r="B1305" t="s">
        <v>13579</v>
      </c>
      <c r="C1305" t="s">
        <v>46</v>
      </c>
      <c r="D1305" t="s">
        <v>13580</v>
      </c>
      <c r="E1305" t="s">
        <v>12471</v>
      </c>
      <c r="F1305" t="s">
        <v>13581</v>
      </c>
      <c r="G1305" t="s">
        <v>13582</v>
      </c>
      <c r="H1305" t="s">
        <v>13583</v>
      </c>
      <c r="I1305" t="s">
        <v>2364</v>
      </c>
      <c r="J1305" t="s">
        <v>6192</v>
      </c>
      <c r="K1305" t="s">
        <v>6193</v>
      </c>
      <c r="L1305" t="s">
        <v>57</v>
      </c>
      <c r="M1305" t="s">
        <v>2353</v>
      </c>
      <c r="N1305" t="s">
        <v>3622</v>
      </c>
      <c r="O1305" t="s">
        <v>6194</v>
      </c>
      <c r="P1305" t="s">
        <v>13584</v>
      </c>
      <c r="R1305" t="str">
        <f t="shared" si="40"/>
        <v>安丘</v>
      </c>
      <c r="S1305" t="str">
        <f t="shared" si="41"/>
        <v>0701</v>
      </c>
    </row>
    <row r="1306" spans="1:19">
      <c r="A1306" t="s">
        <v>13585</v>
      </c>
      <c r="B1306" t="s">
        <v>13586</v>
      </c>
      <c r="C1306" t="s">
        <v>46</v>
      </c>
      <c r="D1306" t="s">
        <v>13587</v>
      </c>
      <c r="E1306" t="s">
        <v>13588</v>
      </c>
      <c r="F1306" t="s">
        <v>13589</v>
      </c>
      <c r="G1306" t="s">
        <v>13590</v>
      </c>
      <c r="H1306" t="s">
        <v>13591</v>
      </c>
      <c r="I1306" t="s">
        <v>2364</v>
      </c>
      <c r="J1306" t="s">
        <v>9877</v>
      </c>
      <c r="K1306" t="s">
        <v>9878</v>
      </c>
      <c r="L1306" t="s">
        <v>110</v>
      </c>
      <c r="M1306" t="s">
        <v>4059</v>
      </c>
      <c r="N1306" t="s">
        <v>3994</v>
      </c>
      <c r="O1306" t="s">
        <v>9879</v>
      </c>
      <c r="P1306" t="s">
        <v>13592</v>
      </c>
      <c r="R1306" t="str">
        <f t="shared" si="40"/>
        <v>高密</v>
      </c>
      <c r="S1306" t="str">
        <f t="shared" si="41"/>
        <v>0701</v>
      </c>
    </row>
    <row r="1307" spans="1:19">
      <c r="A1307" t="s">
        <v>13593</v>
      </c>
      <c r="B1307" t="s">
        <v>13594</v>
      </c>
      <c r="C1307" t="s">
        <v>46</v>
      </c>
      <c r="D1307" t="s">
        <v>13595</v>
      </c>
      <c r="E1307" t="s">
        <v>13596</v>
      </c>
      <c r="F1307" t="s">
        <v>13597</v>
      </c>
      <c r="G1307" t="s">
        <v>13598</v>
      </c>
      <c r="H1307" t="s">
        <v>13599</v>
      </c>
      <c r="I1307" t="s">
        <v>2645</v>
      </c>
      <c r="J1307" t="s">
        <v>3224</v>
      </c>
      <c r="K1307" t="s">
        <v>10127</v>
      </c>
      <c r="L1307" t="s">
        <v>110</v>
      </c>
      <c r="M1307" t="s">
        <v>3087</v>
      </c>
      <c r="N1307" t="s">
        <v>3622</v>
      </c>
      <c r="O1307" t="s">
        <v>10128</v>
      </c>
      <c r="P1307" t="s">
        <v>13600</v>
      </c>
      <c r="R1307" t="str">
        <f t="shared" si="40"/>
        <v>高密</v>
      </c>
      <c r="S1307" t="str">
        <f t="shared" si="41"/>
        <v>0701</v>
      </c>
    </row>
    <row r="1308" spans="1:19">
      <c r="A1308" t="s">
        <v>13601</v>
      </c>
      <c r="B1308" t="s">
        <v>13602</v>
      </c>
      <c r="C1308" t="s">
        <v>46</v>
      </c>
      <c r="D1308" t="s">
        <v>13603</v>
      </c>
      <c r="E1308" t="s">
        <v>12909</v>
      </c>
      <c r="F1308" t="s">
        <v>13604</v>
      </c>
      <c r="G1308" t="s">
        <v>13605</v>
      </c>
      <c r="H1308" t="s">
        <v>13606</v>
      </c>
      <c r="I1308" t="s">
        <v>3904</v>
      </c>
      <c r="J1308" t="s">
        <v>10659</v>
      </c>
      <c r="K1308" t="s">
        <v>10660</v>
      </c>
      <c r="L1308" t="s">
        <v>3458</v>
      </c>
      <c r="M1308" t="s">
        <v>3459</v>
      </c>
      <c r="N1308" t="s">
        <v>2421</v>
      </c>
      <c r="O1308" t="s">
        <v>10661</v>
      </c>
      <c r="P1308" t="s">
        <v>13607</v>
      </c>
      <c r="Q1308" t="s">
        <v>13608</v>
      </c>
      <c r="R1308" t="str">
        <f t="shared" si="40"/>
        <v>寒亭</v>
      </c>
      <c r="S1308" t="str">
        <f t="shared" si="41"/>
        <v>0701</v>
      </c>
    </row>
    <row r="1309" spans="1:19">
      <c r="A1309" t="s">
        <v>13609</v>
      </c>
      <c r="B1309" t="s">
        <v>13610</v>
      </c>
      <c r="C1309" t="s">
        <v>46</v>
      </c>
      <c r="D1309" t="s">
        <v>13611</v>
      </c>
      <c r="E1309" t="s">
        <v>12909</v>
      </c>
      <c r="F1309" t="s">
        <v>13612</v>
      </c>
      <c r="G1309" t="s">
        <v>13613</v>
      </c>
      <c r="H1309" t="s">
        <v>13614</v>
      </c>
      <c r="I1309" t="s">
        <v>2336</v>
      </c>
      <c r="J1309" t="s">
        <v>7914</v>
      </c>
      <c r="K1309" t="s">
        <v>7915</v>
      </c>
      <c r="L1309" t="s">
        <v>146</v>
      </c>
      <c r="M1309" t="s">
        <v>5188</v>
      </c>
      <c r="N1309" t="s">
        <v>2859</v>
      </c>
      <c r="O1309" t="s">
        <v>7916</v>
      </c>
      <c r="P1309" t="s">
        <v>13615</v>
      </c>
      <c r="R1309" t="str">
        <f t="shared" si="40"/>
        <v>临朐</v>
      </c>
      <c r="S1309" t="str">
        <f t="shared" si="41"/>
        <v>0701</v>
      </c>
    </row>
    <row r="1310" spans="1:19">
      <c r="A1310" t="s">
        <v>13616</v>
      </c>
      <c r="B1310" t="s">
        <v>13617</v>
      </c>
      <c r="C1310" t="s">
        <v>46</v>
      </c>
      <c r="D1310" t="s">
        <v>13618</v>
      </c>
      <c r="E1310" t="s">
        <v>12766</v>
      </c>
      <c r="F1310" t="s">
        <v>13619</v>
      </c>
      <c r="G1310" t="s">
        <v>13620</v>
      </c>
      <c r="H1310" t="s">
        <v>13621</v>
      </c>
      <c r="I1310" t="s">
        <v>2350</v>
      </c>
      <c r="J1310" t="s">
        <v>5600</v>
      </c>
      <c r="K1310" t="s">
        <v>5601</v>
      </c>
      <c r="L1310" t="s">
        <v>128</v>
      </c>
      <c r="M1310" t="s">
        <v>5602</v>
      </c>
      <c r="N1310" t="s">
        <v>3907</v>
      </c>
      <c r="O1310" t="s">
        <v>5603</v>
      </c>
      <c r="P1310" t="s">
        <v>13622</v>
      </c>
      <c r="Q1310" t="s">
        <v>13623</v>
      </c>
      <c r="R1310" t="str">
        <f t="shared" si="40"/>
        <v>寿光</v>
      </c>
      <c r="S1310" t="str">
        <f t="shared" si="41"/>
        <v>0701</v>
      </c>
    </row>
    <row r="1311" spans="1:19">
      <c r="A1311" t="s">
        <v>13624</v>
      </c>
      <c r="B1311" t="s">
        <v>13625</v>
      </c>
      <c r="C1311" t="s">
        <v>46</v>
      </c>
      <c r="D1311" t="s">
        <v>13626</v>
      </c>
      <c r="E1311" t="s">
        <v>13627</v>
      </c>
      <c r="F1311" t="s">
        <v>13628</v>
      </c>
      <c r="G1311" t="s">
        <v>13629</v>
      </c>
      <c r="H1311" t="s">
        <v>13630</v>
      </c>
      <c r="I1311" t="s">
        <v>3904</v>
      </c>
      <c r="J1311" t="s">
        <v>7914</v>
      </c>
      <c r="K1311" t="s">
        <v>7915</v>
      </c>
      <c r="L1311" t="s">
        <v>146</v>
      </c>
      <c r="M1311" t="s">
        <v>5188</v>
      </c>
      <c r="N1311" t="s">
        <v>2480</v>
      </c>
      <c r="O1311" t="s">
        <v>7916</v>
      </c>
      <c r="P1311" t="s">
        <v>13631</v>
      </c>
      <c r="Q1311" t="s">
        <v>13632</v>
      </c>
      <c r="R1311" t="str">
        <f t="shared" si="40"/>
        <v>临朐</v>
      </c>
      <c r="S1311" t="str">
        <f t="shared" si="41"/>
        <v>0701</v>
      </c>
    </row>
    <row r="1312" spans="1:19">
      <c r="A1312" t="s">
        <v>13633</v>
      </c>
      <c r="B1312" t="s">
        <v>13634</v>
      </c>
      <c r="C1312" t="s">
        <v>46</v>
      </c>
      <c r="D1312" t="s">
        <v>13635</v>
      </c>
      <c r="E1312" t="s">
        <v>12471</v>
      </c>
      <c r="F1312" t="s">
        <v>13636</v>
      </c>
      <c r="G1312" t="s">
        <v>13637</v>
      </c>
      <c r="H1312" t="s">
        <v>13638</v>
      </c>
      <c r="I1312" t="s">
        <v>2465</v>
      </c>
      <c r="J1312" t="s">
        <v>3970</v>
      </c>
      <c r="K1312" t="s">
        <v>3971</v>
      </c>
      <c r="L1312" t="s">
        <v>76</v>
      </c>
      <c r="M1312" t="s">
        <v>2408</v>
      </c>
      <c r="N1312" t="s">
        <v>3017</v>
      </c>
      <c r="O1312" t="s">
        <v>3972</v>
      </c>
      <c r="P1312" t="s">
        <v>13639</v>
      </c>
      <c r="Q1312" t="s">
        <v>13640</v>
      </c>
      <c r="R1312" t="str">
        <f t="shared" si="40"/>
        <v>奎文</v>
      </c>
      <c r="S1312" t="str">
        <f t="shared" si="41"/>
        <v>0701</v>
      </c>
    </row>
    <row r="1313" spans="1:19">
      <c r="A1313" t="s">
        <v>13641</v>
      </c>
      <c r="B1313" t="s">
        <v>13642</v>
      </c>
      <c r="C1313" t="s">
        <v>46</v>
      </c>
      <c r="D1313" t="s">
        <v>13643</v>
      </c>
      <c r="E1313" t="s">
        <v>12439</v>
      </c>
      <c r="F1313" t="s">
        <v>13644</v>
      </c>
      <c r="G1313" t="s">
        <v>13645</v>
      </c>
      <c r="H1313" t="s">
        <v>13646</v>
      </c>
      <c r="I1313" t="s">
        <v>3917</v>
      </c>
      <c r="J1313" t="s">
        <v>7072</v>
      </c>
      <c r="K1313" t="s">
        <v>7073</v>
      </c>
      <c r="L1313" t="s">
        <v>128</v>
      </c>
      <c r="M1313" t="s">
        <v>2708</v>
      </c>
      <c r="N1313" t="s">
        <v>2340</v>
      </c>
      <c r="O1313" t="s">
        <v>7074</v>
      </c>
      <c r="P1313" t="s">
        <v>13647</v>
      </c>
      <c r="R1313" t="str">
        <f t="shared" si="40"/>
        <v>寿光</v>
      </c>
      <c r="S1313" t="str">
        <f t="shared" si="41"/>
        <v>0701</v>
      </c>
    </row>
    <row r="1314" spans="1:19">
      <c r="A1314" t="s">
        <v>13648</v>
      </c>
      <c r="B1314" t="s">
        <v>13649</v>
      </c>
      <c r="C1314" t="s">
        <v>46</v>
      </c>
      <c r="D1314" t="s">
        <v>13650</v>
      </c>
      <c r="E1314" t="s">
        <v>12766</v>
      </c>
      <c r="F1314" t="s">
        <v>13651</v>
      </c>
      <c r="G1314" t="s">
        <v>13652</v>
      </c>
      <c r="H1314" t="s">
        <v>13653</v>
      </c>
      <c r="I1314" t="s">
        <v>2350</v>
      </c>
      <c r="J1314" t="s">
        <v>4705</v>
      </c>
      <c r="K1314" t="s">
        <v>4706</v>
      </c>
      <c r="L1314" t="s">
        <v>101</v>
      </c>
      <c r="M1314" t="s">
        <v>4459</v>
      </c>
      <c r="N1314" t="s">
        <v>2674</v>
      </c>
      <c r="O1314" t="s">
        <v>4707</v>
      </c>
      <c r="P1314" t="s">
        <v>13654</v>
      </c>
      <c r="Q1314" t="s">
        <v>13655</v>
      </c>
      <c r="R1314" t="str">
        <f t="shared" si="40"/>
        <v>潍城</v>
      </c>
      <c r="S1314" t="str">
        <f t="shared" si="41"/>
        <v>0701</v>
      </c>
    </row>
    <row r="1315" spans="1:19">
      <c r="A1315" t="s">
        <v>13656</v>
      </c>
      <c r="B1315" t="s">
        <v>13657</v>
      </c>
      <c r="C1315" t="s">
        <v>46</v>
      </c>
      <c r="D1315" t="s">
        <v>13658</v>
      </c>
      <c r="E1315" t="s">
        <v>13659</v>
      </c>
      <c r="F1315" t="s">
        <v>13660</v>
      </c>
      <c r="G1315" t="s">
        <v>13661</v>
      </c>
      <c r="H1315" t="s">
        <v>13662</v>
      </c>
      <c r="I1315" t="s">
        <v>10479</v>
      </c>
      <c r="J1315" t="s">
        <v>4437</v>
      </c>
      <c r="K1315" t="s">
        <v>4438</v>
      </c>
      <c r="N1315" t="s">
        <v>4614</v>
      </c>
      <c r="O1315" t="s">
        <v>4440</v>
      </c>
      <c r="R1315" t="str">
        <f t="shared" si="40"/>
        <v/>
      </c>
      <c r="S1315" t="str">
        <f t="shared" si="41"/>
        <v>0701</v>
      </c>
    </row>
    <row r="1316" spans="1:19">
      <c r="A1316" t="s">
        <v>13663</v>
      </c>
      <c r="B1316" t="s">
        <v>13664</v>
      </c>
      <c r="C1316" t="s">
        <v>46</v>
      </c>
      <c r="D1316" t="s">
        <v>13665</v>
      </c>
      <c r="E1316" t="s">
        <v>12439</v>
      </c>
      <c r="F1316" t="s">
        <v>13666</v>
      </c>
      <c r="G1316" t="s">
        <v>13667</v>
      </c>
      <c r="H1316" t="s">
        <v>13668</v>
      </c>
      <c r="I1316" t="s">
        <v>2336</v>
      </c>
      <c r="J1316" t="s">
        <v>5156</v>
      </c>
      <c r="K1316" t="s">
        <v>5157</v>
      </c>
      <c r="L1316" t="s">
        <v>67</v>
      </c>
      <c r="M1316" t="s">
        <v>3706</v>
      </c>
      <c r="N1316" t="s">
        <v>3252</v>
      </c>
      <c r="O1316" t="s">
        <v>5158</v>
      </c>
      <c r="R1316" t="str">
        <f t="shared" si="40"/>
        <v>昌邑</v>
      </c>
      <c r="S1316" t="str">
        <f t="shared" si="41"/>
        <v>0701</v>
      </c>
    </row>
    <row r="1317" spans="1:19">
      <c r="A1317" t="s">
        <v>13669</v>
      </c>
      <c r="B1317" t="s">
        <v>13670</v>
      </c>
      <c r="C1317" t="s">
        <v>46</v>
      </c>
      <c r="D1317" t="s">
        <v>13671</v>
      </c>
      <c r="E1317" t="s">
        <v>12439</v>
      </c>
      <c r="F1317" t="s">
        <v>13672</v>
      </c>
      <c r="G1317" t="s">
        <v>13673</v>
      </c>
      <c r="H1317" t="s">
        <v>13674</v>
      </c>
      <c r="I1317" t="s">
        <v>2336</v>
      </c>
      <c r="J1317" t="s">
        <v>13675</v>
      </c>
      <c r="K1317" t="s">
        <v>13676</v>
      </c>
      <c r="L1317" t="s">
        <v>119</v>
      </c>
      <c r="M1317" t="s">
        <v>5238</v>
      </c>
      <c r="N1317" t="s">
        <v>2687</v>
      </c>
      <c r="O1317" t="s">
        <v>13677</v>
      </c>
      <c r="P1317" t="s">
        <v>13678</v>
      </c>
      <c r="Q1317" t="s">
        <v>13679</v>
      </c>
      <c r="R1317" t="str">
        <f t="shared" si="40"/>
        <v>寒亭</v>
      </c>
      <c r="S1317" t="str">
        <f t="shared" si="41"/>
        <v>0701</v>
      </c>
    </row>
    <row r="1318" spans="1:19">
      <c r="A1318" t="s">
        <v>13680</v>
      </c>
      <c r="B1318" t="s">
        <v>13681</v>
      </c>
      <c r="C1318" t="s">
        <v>46</v>
      </c>
      <c r="D1318" t="s">
        <v>13682</v>
      </c>
      <c r="E1318" t="s">
        <v>12766</v>
      </c>
      <c r="F1318" t="s">
        <v>13683</v>
      </c>
      <c r="G1318" t="s">
        <v>13684</v>
      </c>
      <c r="H1318" t="s">
        <v>13685</v>
      </c>
      <c r="I1318" t="s">
        <v>2364</v>
      </c>
      <c r="J1318" t="s">
        <v>3139</v>
      </c>
      <c r="K1318" t="s">
        <v>3140</v>
      </c>
      <c r="L1318" t="s">
        <v>47</v>
      </c>
      <c r="M1318" t="s">
        <v>3141</v>
      </c>
      <c r="N1318" t="s">
        <v>2674</v>
      </c>
      <c r="O1318" t="s">
        <v>3142</v>
      </c>
      <c r="P1318" t="s">
        <v>13686</v>
      </c>
      <c r="R1318" t="str">
        <f t="shared" si="40"/>
        <v>诸城</v>
      </c>
      <c r="S1318" t="str">
        <f t="shared" si="41"/>
        <v>0701</v>
      </c>
    </row>
    <row r="1319" spans="1:19">
      <c r="A1319" t="s">
        <v>13687</v>
      </c>
      <c r="B1319" t="s">
        <v>13688</v>
      </c>
      <c r="C1319" t="s">
        <v>46</v>
      </c>
      <c r="D1319" t="s">
        <v>13689</v>
      </c>
      <c r="E1319" t="s">
        <v>12471</v>
      </c>
      <c r="F1319" t="s">
        <v>13690</v>
      </c>
      <c r="G1319" t="s">
        <v>13691</v>
      </c>
      <c r="H1319" t="s">
        <v>13692</v>
      </c>
      <c r="I1319" t="s">
        <v>2392</v>
      </c>
      <c r="J1319" t="s">
        <v>2634</v>
      </c>
      <c r="K1319" t="s">
        <v>2635</v>
      </c>
      <c r="L1319" t="s">
        <v>76</v>
      </c>
      <c r="M1319" t="s">
        <v>2408</v>
      </c>
      <c r="N1319" t="s">
        <v>2785</v>
      </c>
      <c r="O1319" t="s">
        <v>2636</v>
      </c>
      <c r="P1319" t="s">
        <v>13693</v>
      </c>
      <c r="Q1319" t="s">
        <v>13694</v>
      </c>
      <c r="R1319" t="str">
        <f t="shared" si="40"/>
        <v>奎文</v>
      </c>
      <c r="S1319" t="str">
        <f t="shared" si="41"/>
        <v>0701</v>
      </c>
    </row>
    <row r="1320" spans="1:19">
      <c r="A1320" t="s">
        <v>13695</v>
      </c>
      <c r="B1320" t="s">
        <v>13696</v>
      </c>
      <c r="C1320" t="s">
        <v>46</v>
      </c>
      <c r="D1320" t="s">
        <v>13697</v>
      </c>
      <c r="E1320" t="s">
        <v>12766</v>
      </c>
      <c r="F1320" t="s">
        <v>13698</v>
      </c>
      <c r="G1320" t="s">
        <v>13699</v>
      </c>
      <c r="H1320" t="s">
        <v>13700</v>
      </c>
      <c r="I1320" t="s">
        <v>2645</v>
      </c>
      <c r="J1320" t="s">
        <v>9674</v>
      </c>
      <c r="K1320" t="s">
        <v>9675</v>
      </c>
      <c r="L1320" t="s">
        <v>187</v>
      </c>
      <c r="M1320" t="s">
        <v>3773</v>
      </c>
      <c r="N1320" t="s">
        <v>2602</v>
      </c>
      <c r="O1320" t="s">
        <v>9676</v>
      </c>
      <c r="P1320" t="s">
        <v>13701</v>
      </c>
      <c r="Q1320" t="s">
        <v>13702</v>
      </c>
      <c r="R1320" t="str">
        <f t="shared" si="40"/>
        <v>坊子</v>
      </c>
      <c r="S1320" t="str">
        <f t="shared" si="41"/>
        <v>0701</v>
      </c>
    </row>
    <row r="1321" spans="1:19">
      <c r="A1321" t="s">
        <v>13703</v>
      </c>
      <c r="B1321" t="s">
        <v>13704</v>
      </c>
      <c r="C1321" t="s">
        <v>46</v>
      </c>
      <c r="D1321" t="s">
        <v>13705</v>
      </c>
      <c r="E1321" t="s">
        <v>13706</v>
      </c>
      <c r="F1321" t="s">
        <v>13707</v>
      </c>
      <c r="G1321" t="s">
        <v>13708</v>
      </c>
      <c r="H1321" t="s">
        <v>13709</v>
      </c>
      <c r="I1321" t="s">
        <v>2350</v>
      </c>
      <c r="J1321" t="s">
        <v>3619</v>
      </c>
      <c r="K1321" t="s">
        <v>3620</v>
      </c>
      <c r="L1321" t="s">
        <v>110</v>
      </c>
      <c r="M1321" t="s">
        <v>3621</v>
      </c>
      <c r="N1321" t="s">
        <v>2354</v>
      </c>
      <c r="O1321" t="s">
        <v>3623</v>
      </c>
      <c r="P1321" t="s">
        <v>13710</v>
      </c>
      <c r="R1321" t="str">
        <f t="shared" si="40"/>
        <v>高密</v>
      </c>
      <c r="S1321" t="str">
        <f t="shared" si="41"/>
        <v>0701</v>
      </c>
    </row>
    <row r="1322" spans="1:19">
      <c r="A1322" t="s">
        <v>13711</v>
      </c>
      <c r="B1322" t="s">
        <v>13712</v>
      </c>
      <c r="C1322" t="s">
        <v>46</v>
      </c>
      <c r="D1322" t="s">
        <v>13713</v>
      </c>
      <c r="E1322" t="s">
        <v>13714</v>
      </c>
      <c r="F1322" t="s">
        <v>13715</v>
      </c>
      <c r="G1322" t="s">
        <v>13716</v>
      </c>
      <c r="H1322" t="s">
        <v>13717</v>
      </c>
      <c r="I1322" t="s">
        <v>2378</v>
      </c>
      <c r="J1322" t="s">
        <v>6796</v>
      </c>
      <c r="K1322" t="s">
        <v>6797</v>
      </c>
      <c r="L1322" t="s">
        <v>110</v>
      </c>
      <c r="M1322" t="s">
        <v>3098</v>
      </c>
      <c r="N1322" t="s">
        <v>2859</v>
      </c>
      <c r="O1322" t="s">
        <v>6798</v>
      </c>
      <c r="P1322" t="s">
        <v>13718</v>
      </c>
      <c r="Q1322" t="s">
        <v>13719</v>
      </c>
      <c r="R1322" t="str">
        <f t="shared" si="40"/>
        <v>高密</v>
      </c>
      <c r="S1322" t="str">
        <f t="shared" si="41"/>
        <v>0701</v>
      </c>
    </row>
    <row r="1323" spans="1:19">
      <c r="A1323" t="s">
        <v>13720</v>
      </c>
      <c r="B1323" t="s">
        <v>13721</v>
      </c>
      <c r="C1323" t="s">
        <v>46</v>
      </c>
      <c r="D1323" t="s">
        <v>13722</v>
      </c>
      <c r="E1323" t="s">
        <v>12471</v>
      </c>
      <c r="F1323" t="s">
        <v>13723</v>
      </c>
      <c r="G1323" t="s">
        <v>13724</v>
      </c>
      <c r="H1323" t="s">
        <v>13725</v>
      </c>
      <c r="I1323" t="s">
        <v>2364</v>
      </c>
      <c r="J1323" t="s">
        <v>2836</v>
      </c>
      <c r="K1323" t="s">
        <v>2837</v>
      </c>
      <c r="L1323" t="s">
        <v>57</v>
      </c>
      <c r="M1323" t="s">
        <v>2838</v>
      </c>
      <c r="N1323" t="s">
        <v>2480</v>
      </c>
      <c r="O1323" t="s">
        <v>2839</v>
      </c>
      <c r="P1323" t="s">
        <v>13726</v>
      </c>
      <c r="R1323" t="str">
        <f t="shared" si="40"/>
        <v>安丘</v>
      </c>
      <c r="S1323" t="str">
        <f t="shared" si="41"/>
        <v>0701</v>
      </c>
    </row>
    <row r="1324" spans="1:19">
      <c r="A1324" t="s">
        <v>13727</v>
      </c>
      <c r="B1324" t="s">
        <v>13728</v>
      </c>
      <c r="C1324" t="s">
        <v>46</v>
      </c>
      <c r="D1324" t="s">
        <v>13729</v>
      </c>
      <c r="E1324" t="s">
        <v>12471</v>
      </c>
      <c r="F1324" t="s">
        <v>13730</v>
      </c>
      <c r="G1324" t="s">
        <v>13731</v>
      </c>
      <c r="H1324" t="s">
        <v>13732</v>
      </c>
      <c r="I1324" t="s">
        <v>2350</v>
      </c>
      <c r="J1324" t="s">
        <v>5058</v>
      </c>
      <c r="K1324" t="s">
        <v>5059</v>
      </c>
      <c r="L1324" t="s">
        <v>137</v>
      </c>
      <c r="M1324" t="s">
        <v>3940</v>
      </c>
      <c r="N1324" t="s">
        <v>2816</v>
      </c>
      <c r="O1324" t="s">
        <v>5060</v>
      </c>
      <c r="P1324" t="s">
        <v>13733</v>
      </c>
      <c r="Q1324" t="s">
        <v>13734</v>
      </c>
      <c r="R1324" t="str">
        <f t="shared" si="40"/>
        <v>青州</v>
      </c>
      <c r="S1324" t="str">
        <f t="shared" si="41"/>
        <v>0701</v>
      </c>
    </row>
    <row r="1325" spans="1:19">
      <c r="A1325" t="s">
        <v>13735</v>
      </c>
      <c r="B1325" t="s">
        <v>13736</v>
      </c>
      <c r="C1325" t="s">
        <v>46</v>
      </c>
      <c r="D1325" t="s">
        <v>13737</v>
      </c>
      <c r="E1325" t="s">
        <v>13738</v>
      </c>
      <c r="F1325" t="s">
        <v>13739</v>
      </c>
      <c r="G1325" t="s">
        <v>13740</v>
      </c>
      <c r="H1325" t="s">
        <v>13741</v>
      </c>
      <c r="I1325" t="s">
        <v>2364</v>
      </c>
      <c r="J1325" t="s">
        <v>12124</v>
      </c>
      <c r="K1325" t="s">
        <v>12125</v>
      </c>
      <c r="L1325" t="s">
        <v>67</v>
      </c>
      <c r="M1325" t="s">
        <v>6844</v>
      </c>
      <c r="N1325" t="s">
        <v>2983</v>
      </c>
      <c r="O1325" t="s">
        <v>12126</v>
      </c>
      <c r="P1325" t="s">
        <v>13742</v>
      </c>
      <c r="Q1325" t="s">
        <v>13743</v>
      </c>
      <c r="R1325" t="str">
        <f t="shared" si="40"/>
        <v>昌邑</v>
      </c>
      <c r="S1325" t="str">
        <f t="shared" si="41"/>
        <v>0701</v>
      </c>
    </row>
    <row r="1326" spans="1:19">
      <c r="A1326" t="s">
        <v>13744</v>
      </c>
      <c r="B1326" t="s">
        <v>13745</v>
      </c>
      <c r="C1326" t="s">
        <v>46</v>
      </c>
      <c r="D1326" t="s">
        <v>13746</v>
      </c>
      <c r="E1326" t="s">
        <v>12766</v>
      </c>
      <c r="F1326" t="s">
        <v>13747</v>
      </c>
      <c r="G1326" t="s">
        <v>13748</v>
      </c>
      <c r="H1326" t="s">
        <v>13749</v>
      </c>
      <c r="I1326" t="s">
        <v>2364</v>
      </c>
      <c r="J1326" t="s">
        <v>3508</v>
      </c>
      <c r="K1326" t="s">
        <v>3509</v>
      </c>
      <c r="L1326" t="s">
        <v>187</v>
      </c>
      <c r="M1326" t="s">
        <v>3510</v>
      </c>
      <c r="N1326" t="s">
        <v>2340</v>
      </c>
      <c r="O1326" t="s">
        <v>3511</v>
      </c>
      <c r="P1326" t="s">
        <v>13750</v>
      </c>
      <c r="Q1326" t="s">
        <v>13751</v>
      </c>
      <c r="R1326" t="str">
        <f t="shared" si="40"/>
        <v>坊子</v>
      </c>
      <c r="S1326" t="str">
        <f t="shared" si="41"/>
        <v>0701</v>
      </c>
    </row>
    <row r="1327" spans="1:19">
      <c r="A1327" t="s">
        <v>13752</v>
      </c>
      <c r="B1327" t="s">
        <v>13753</v>
      </c>
      <c r="C1327" t="s">
        <v>46</v>
      </c>
      <c r="D1327" t="s">
        <v>13754</v>
      </c>
      <c r="E1327" t="s">
        <v>13755</v>
      </c>
      <c r="F1327" t="s">
        <v>13756</v>
      </c>
      <c r="G1327" t="s">
        <v>13757</v>
      </c>
      <c r="H1327" t="s">
        <v>13758</v>
      </c>
      <c r="I1327" t="s">
        <v>2364</v>
      </c>
      <c r="J1327" t="s">
        <v>3597</v>
      </c>
      <c r="K1327" t="s">
        <v>3598</v>
      </c>
      <c r="L1327" t="s">
        <v>128</v>
      </c>
      <c r="M1327" t="s">
        <v>2708</v>
      </c>
      <c r="N1327" t="s">
        <v>2340</v>
      </c>
      <c r="O1327" t="s">
        <v>3599</v>
      </c>
      <c r="P1327" t="s">
        <v>13759</v>
      </c>
      <c r="R1327" t="str">
        <f t="shared" si="40"/>
        <v>寿光</v>
      </c>
      <c r="S1327" t="str">
        <f t="shared" si="41"/>
        <v>0701</v>
      </c>
    </row>
    <row r="1328" spans="1:19">
      <c r="A1328" t="s">
        <v>13760</v>
      </c>
      <c r="B1328" t="s">
        <v>13761</v>
      </c>
      <c r="C1328" t="s">
        <v>46</v>
      </c>
      <c r="D1328" t="s">
        <v>13762</v>
      </c>
      <c r="E1328" t="s">
        <v>13763</v>
      </c>
      <c r="F1328" t="s">
        <v>13764</v>
      </c>
      <c r="G1328" t="s">
        <v>13765</v>
      </c>
      <c r="H1328" t="s">
        <v>13766</v>
      </c>
      <c r="I1328" t="s">
        <v>2350</v>
      </c>
      <c r="J1328" t="s">
        <v>6059</v>
      </c>
      <c r="K1328" t="s">
        <v>6060</v>
      </c>
      <c r="L1328" t="s">
        <v>128</v>
      </c>
      <c r="M1328" t="s">
        <v>3028</v>
      </c>
      <c r="N1328" t="s">
        <v>2816</v>
      </c>
      <c r="O1328" t="s">
        <v>6061</v>
      </c>
      <c r="P1328" t="s">
        <v>13767</v>
      </c>
      <c r="Q1328" t="s">
        <v>13768</v>
      </c>
      <c r="R1328" t="str">
        <f t="shared" si="40"/>
        <v>寿光</v>
      </c>
      <c r="S1328" t="str">
        <f t="shared" si="41"/>
        <v>0701</v>
      </c>
    </row>
    <row r="1329" spans="1:19">
      <c r="A1329" t="s">
        <v>13769</v>
      </c>
      <c r="B1329" t="s">
        <v>13770</v>
      </c>
      <c r="C1329" t="s">
        <v>46</v>
      </c>
      <c r="D1329" t="s">
        <v>13771</v>
      </c>
      <c r="E1329" t="s">
        <v>12471</v>
      </c>
      <c r="F1329" t="s">
        <v>13772</v>
      </c>
      <c r="G1329" t="s">
        <v>13773</v>
      </c>
      <c r="H1329" t="s">
        <v>13774</v>
      </c>
      <c r="I1329" t="s">
        <v>2364</v>
      </c>
      <c r="J1329" t="s">
        <v>3425</v>
      </c>
      <c r="K1329" t="s">
        <v>3426</v>
      </c>
      <c r="L1329" t="s">
        <v>137</v>
      </c>
      <c r="M1329" t="s">
        <v>2395</v>
      </c>
      <c r="N1329" t="s">
        <v>2340</v>
      </c>
      <c r="O1329" t="s">
        <v>3427</v>
      </c>
      <c r="P1329" t="s">
        <v>13775</v>
      </c>
      <c r="Q1329" t="s">
        <v>13776</v>
      </c>
      <c r="R1329" t="str">
        <f t="shared" si="40"/>
        <v>青州</v>
      </c>
      <c r="S1329" t="str">
        <f t="shared" si="41"/>
        <v>0701</v>
      </c>
    </row>
    <row r="1330" spans="1:19">
      <c r="A1330" t="s">
        <v>13777</v>
      </c>
      <c r="B1330" t="s">
        <v>13778</v>
      </c>
      <c r="C1330" t="s">
        <v>46</v>
      </c>
      <c r="D1330" t="s">
        <v>13779</v>
      </c>
      <c r="E1330" t="s">
        <v>12439</v>
      </c>
      <c r="F1330" t="s">
        <v>13780</v>
      </c>
      <c r="G1330" t="s">
        <v>13781</v>
      </c>
      <c r="H1330" t="s">
        <v>13782</v>
      </c>
      <c r="I1330" t="s">
        <v>2598</v>
      </c>
      <c r="J1330" t="s">
        <v>13783</v>
      </c>
      <c r="K1330" t="s">
        <v>13784</v>
      </c>
      <c r="L1330" t="s">
        <v>110</v>
      </c>
      <c r="M1330" t="s">
        <v>3621</v>
      </c>
      <c r="N1330" t="s">
        <v>2368</v>
      </c>
      <c r="O1330" t="s">
        <v>13785</v>
      </c>
      <c r="P1330" t="s">
        <v>13786</v>
      </c>
      <c r="R1330" t="str">
        <f t="shared" si="40"/>
        <v>高密</v>
      </c>
      <c r="S1330" t="str">
        <f t="shared" si="41"/>
        <v>0701</v>
      </c>
    </row>
    <row r="1331" spans="1:19">
      <c r="A1331" t="s">
        <v>13787</v>
      </c>
      <c r="B1331" t="s">
        <v>13788</v>
      </c>
      <c r="C1331" t="s">
        <v>46</v>
      </c>
      <c r="D1331" t="s">
        <v>13789</v>
      </c>
      <c r="E1331" t="s">
        <v>12471</v>
      </c>
      <c r="F1331" t="s">
        <v>13790</v>
      </c>
      <c r="G1331" t="s">
        <v>13791</v>
      </c>
      <c r="H1331" t="s">
        <v>13792</v>
      </c>
      <c r="I1331" t="s">
        <v>2350</v>
      </c>
      <c r="J1331" t="s">
        <v>6285</v>
      </c>
      <c r="K1331" t="s">
        <v>6286</v>
      </c>
      <c r="L1331" t="s">
        <v>57</v>
      </c>
      <c r="M1331" t="s">
        <v>2552</v>
      </c>
      <c r="N1331" t="s">
        <v>3718</v>
      </c>
      <c r="O1331" t="s">
        <v>6287</v>
      </c>
      <c r="P1331" t="s">
        <v>13793</v>
      </c>
      <c r="Q1331" t="s">
        <v>13794</v>
      </c>
      <c r="R1331" t="str">
        <f t="shared" si="40"/>
        <v>安丘</v>
      </c>
      <c r="S1331" t="str">
        <f t="shared" si="41"/>
        <v>0701</v>
      </c>
    </row>
    <row r="1332" spans="1:19">
      <c r="A1332" t="s">
        <v>13795</v>
      </c>
      <c r="B1332" t="s">
        <v>13796</v>
      </c>
      <c r="C1332" t="s">
        <v>46</v>
      </c>
      <c r="D1332" t="s">
        <v>13797</v>
      </c>
      <c r="E1332" t="s">
        <v>13106</v>
      </c>
      <c r="F1332" t="s">
        <v>13798</v>
      </c>
      <c r="G1332" t="s">
        <v>13799</v>
      </c>
      <c r="H1332" t="s">
        <v>13800</v>
      </c>
      <c r="I1332" t="s">
        <v>2392</v>
      </c>
      <c r="J1332" t="s">
        <v>4487</v>
      </c>
      <c r="K1332" t="s">
        <v>4488</v>
      </c>
      <c r="L1332" t="s">
        <v>137</v>
      </c>
      <c r="M1332" t="s">
        <v>2686</v>
      </c>
      <c r="N1332" t="s">
        <v>3179</v>
      </c>
      <c r="O1332" t="s">
        <v>4489</v>
      </c>
      <c r="P1332" t="s">
        <v>13801</v>
      </c>
      <c r="R1332" t="str">
        <f t="shared" si="40"/>
        <v>青州</v>
      </c>
      <c r="S1332" t="str">
        <f t="shared" si="41"/>
        <v>0701</v>
      </c>
    </row>
    <row r="1333" spans="1:19">
      <c r="A1333" t="s">
        <v>309</v>
      </c>
      <c r="B1333" t="s">
        <v>13802</v>
      </c>
      <c r="C1333" t="s">
        <v>46</v>
      </c>
      <c r="D1333" t="s">
        <v>13803</v>
      </c>
      <c r="E1333" t="s">
        <v>12766</v>
      </c>
      <c r="F1333" t="s">
        <v>13804</v>
      </c>
      <c r="G1333" t="s">
        <v>307</v>
      </c>
      <c r="H1333" t="s">
        <v>13654</v>
      </c>
      <c r="I1333" t="s">
        <v>5211</v>
      </c>
      <c r="J1333" t="s">
        <v>8903</v>
      </c>
      <c r="K1333" t="s">
        <v>8904</v>
      </c>
      <c r="L1333" t="s">
        <v>110</v>
      </c>
      <c r="M1333" t="s">
        <v>7112</v>
      </c>
      <c r="N1333" t="s">
        <v>3214</v>
      </c>
      <c r="O1333" t="s">
        <v>8905</v>
      </c>
      <c r="P1333" t="s">
        <v>13805</v>
      </c>
      <c r="Q1333" t="s">
        <v>13806</v>
      </c>
      <c r="R1333" t="str">
        <f t="shared" si="40"/>
        <v>高密</v>
      </c>
      <c r="S1333" t="str">
        <f t="shared" si="41"/>
        <v>0701</v>
      </c>
    </row>
    <row r="1334" spans="1:19">
      <c r="A1334" t="s">
        <v>13807</v>
      </c>
      <c r="B1334" t="s">
        <v>13808</v>
      </c>
      <c r="C1334" t="s">
        <v>46</v>
      </c>
      <c r="D1334" t="s">
        <v>13809</v>
      </c>
      <c r="E1334" t="s">
        <v>12471</v>
      </c>
      <c r="F1334" t="s">
        <v>13810</v>
      </c>
      <c r="G1334" t="s">
        <v>13811</v>
      </c>
      <c r="H1334" t="s">
        <v>13812</v>
      </c>
      <c r="I1334" t="s">
        <v>2645</v>
      </c>
      <c r="J1334" t="s">
        <v>10830</v>
      </c>
      <c r="K1334" t="s">
        <v>10831</v>
      </c>
      <c r="L1334" t="s">
        <v>101</v>
      </c>
      <c r="M1334" t="s">
        <v>5737</v>
      </c>
      <c r="N1334" t="s">
        <v>2959</v>
      </c>
      <c r="O1334" t="s">
        <v>10832</v>
      </c>
      <c r="P1334" t="s">
        <v>13813</v>
      </c>
      <c r="R1334" t="str">
        <f t="shared" si="40"/>
        <v>潍城</v>
      </c>
      <c r="S1334" t="str">
        <f t="shared" si="41"/>
        <v>0701</v>
      </c>
    </row>
    <row r="1335" spans="1:19">
      <c r="A1335" t="s">
        <v>13814</v>
      </c>
      <c r="B1335" t="s">
        <v>13815</v>
      </c>
      <c r="C1335" t="s">
        <v>46</v>
      </c>
      <c r="D1335" t="s">
        <v>13816</v>
      </c>
      <c r="E1335" t="s">
        <v>12471</v>
      </c>
      <c r="F1335" t="s">
        <v>13817</v>
      </c>
      <c r="G1335" t="s">
        <v>13818</v>
      </c>
      <c r="H1335" t="s">
        <v>13819</v>
      </c>
      <c r="I1335" t="s">
        <v>2378</v>
      </c>
      <c r="J1335" t="s">
        <v>5186</v>
      </c>
      <c r="K1335" t="s">
        <v>5187</v>
      </c>
      <c r="L1335" t="s">
        <v>146</v>
      </c>
      <c r="M1335" t="s">
        <v>5188</v>
      </c>
      <c r="N1335" t="s">
        <v>3252</v>
      </c>
      <c r="O1335" t="s">
        <v>5189</v>
      </c>
      <c r="P1335" t="s">
        <v>13820</v>
      </c>
      <c r="R1335" t="str">
        <f t="shared" si="40"/>
        <v>临朐</v>
      </c>
      <c r="S1335" t="str">
        <f t="shared" si="41"/>
        <v>0701</v>
      </c>
    </row>
    <row r="1336" spans="1:19">
      <c r="A1336" t="s">
        <v>13821</v>
      </c>
      <c r="B1336" t="s">
        <v>13822</v>
      </c>
      <c r="C1336" t="s">
        <v>46</v>
      </c>
      <c r="D1336" t="s">
        <v>13823</v>
      </c>
      <c r="E1336" t="s">
        <v>12471</v>
      </c>
      <c r="F1336" t="s">
        <v>13824</v>
      </c>
      <c r="G1336" t="s">
        <v>13825</v>
      </c>
      <c r="H1336" t="s">
        <v>13826</v>
      </c>
      <c r="I1336" t="s">
        <v>2645</v>
      </c>
      <c r="J1336" t="s">
        <v>7259</v>
      </c>
      <c r="K1336" t="s">
        <v>7260</v>
      </c>
      <c r="L1336" t="s">
        <v>67</v>
      </c>
      <c r="M1336" t="s">
        <v>3706</v>
      </c>
      <c r="N1336" t="s">
        <v>2340</v>
      </c>
      <c r="O1336" t="s">
        <v>13827</v>
      </c>
      <c r="P1336" t="s">
        <v>13828</v>
      </c>
      <c r="R1336" t="str">
        <f t="shared" si="40"/>
        <v>昌邑</v>
      </c>
      <c r="S1336" t="str">
        <f t="shared" si="41"/>
        <v>0701</v>
      </c>
    </row>
    <row r="1337" spans="1:19">
      <c r="A1337" t="s">
        <v>13829</v>
      </c>
      <c r="B1337" t="s">
        <v>13830</v>
      </c>
      <c r="C1337" t="s">
        <v>46</v>
      </c>
      <c r="D1337" t="s">
        <v>13831</v>
      </c>
      <c r="E1337" t="s">
        <v>12439</v>
      </c>
      <c r="F1337" t="s">
        <v>13832</v>
      </c>
      <c r="G1337" t="s">
        <v>13833</v>
      </c>
      <c r="H1337" t="s">
        <v>13834</v>
      </c>
      <c r="I1337" t="s">
        <v>2336</v>
      </c>
      <c r="J1337" t="s">
        <v>3651</v>
      </c>
      <c r="K1337" t="s">
        <v>3652</v>
      </c>
      <c r="L1337" t="s">
        <v>128</v>
      </c>
      <c r="M1337" t="s">
        <v>3653</v>
      </c>
      <c r="N1337" t="s">
        <v>2529</v>
      </c>
      <c r="O1337" t="s">
        <v>3654</v>
      </c>
      <c r="P1337" t="s">
        <v>13835</v>
      </c>
      <c r="R1337" t="str">
        <f t="shared" si="40"/>
        <v>寿光</v>
      </c>
      <c r="S1337" t="str">
        <f t="shared" si="41"/>
        <v>0701</v>
      </c>
    </row>
    <row r="1338" spans="1:19">
      <c r="A1338" t="s">
        <v>293</v>
      </c>
      <c r="B1338" t="s">
        <v>13836</v>
      </c>
      <c r="C1338" t="s">
        <v>46</v>
      </c>
      <c r="D1338" t="s">
        <v>13837</v>
      </c>
      <c r="E1338" t="s">
        <v>12766</v>
      </c>
      <c r="F1338" t="s">
        <v>13838</v>
      </c>
      <c r="G1338" t="s">
        <v>291</v>
      </c>
      <c r="H1338" t="s">
        <v>13839</v>
      </c>
      <c r="I1338" t="s">
        <v>2645</v>
      </c>
      <c r="J1338" t="s">
        <v>2490</v>
      </c>
      <c r="K1338" t="s">
        <v>2491</v>
      </c>
      <c r="L1338" t="s">
        <v>57</v>
      </c>
      <c r="M1338" t="s">
        <v>2492</v>
      </c>
      <c r="N1338" t="s">
        <v>2368</v>
      </c>
      <c r="O1338" t="s">
        <v>2493</v>
      </c>
      <c r="P1338" t="s">
        <v>13840</v>
      </c>
      <c r="Q1338" t="s">
        <v>13841</v>
      </c>
      <c r="R1338" t="str">
        <f t="shared" si="40"/>
        <v>安丘</v>
      </c>
      <c r="S1338" t="str">
        <f t="shared" si="41"/>
        <v>0701</v>
      </c>
    </row>
    <row r="1339" spans="1:19">
      <c r="A1339" t="s">
        <v>13842</v>
      </c>
      <c r="B1339" t="s">
        <v>13843</v>
      </c>
      <c r="C1339" t="s">
        <v>46</v>
      </c>
      <c r="D1339" t="s">
        <v>13844</v>
      </c>
      <c r="E1339" t="s">
        <v>12766</v>
      </c>
      <c r="F1339" t="s">
        <v>13845</v>
      </c>
      <c r="G1339" t="s">
        <v>13846</v>
      </c>
      <c r="H1339" t="s">
        <v>13847</v>
      </c>
      <c r="I1339" t="s">
        <v>2364</v>
      </c>
      <c r="J1339" t="s">
        <v>3285</v>
      </c>
      <c r="K1339" t="s">
        <v>3286</v>
      </c>
      <c r="L1339" t="s">
        <v>76</v>
      </c>
      <c r="M1339" t="s">
        <v>2528</v>
      </c>
      <c r="N1339" t="s">
        <v>3718</v>
      </c>
      <c r="O1339" t="s">
        <v>3287</v>
      </c>
      <c r="P1339" t="s">
        <v>13848</v>
      </c>
      <c r="Q1339" t="s">
        <v>13849</v>
      </c>
      <c r="R1339" t="str">
        <f t="shared" si="40"/>
        <v>奎文</v>
      </c>
      <c r="S1339" t="str">
        <f t="shared" si="41"/>
        <v>0701</v>
      </c>
    </row>
    <row r="1340" spans="1:19">
      <c r="A1340" t="s">
        <v>13850</v>
      </c>
      <c r="B1340" t="s">
        <v>13851</v>
      </c>
      <c r="C1340" t="s">
        <v>46</v>
      </c>
      <c r="D1340" t="s">
        <v>13852</v>
      </c>
      <c r="E1340" t="s">
        <v>13763</v>
      </c>
      <c r="F1340" t="s">
        <v>13853</v>
      </c>
      <c r="G1340" t="s">
        <v>13854</v>
      </c>
      <c r="H1340" t="s">
        <v>13855</v>
      </c>
      <c r="I1340" t="s">
        <v>2364</v>
      </c>
      <c r="J1340" t="s">
        <v>9436</v>
      </c>
      <c r="K1340" t="s">
        <v>9437</v>
      </c>
      <c r="L1340" t="s">
        <v>110</v>
      </c>
      <c r="M1340" t="s">
        <v>2381</v>
      </c>
      <c r="N1340" t="s">
        <v>2340</v>
      </c>
      <c r="O1340" t="s">
        <v>9438</v>
      </c>
      <c r="P1340" t="s">
        <v>13856</v>
      </c>
      <c r="Q1340" t="s">
        <v>13857</v>
      </c>
      <c r="R1340" t="str">
        <f t="shared" si="40"/>
        <v>高密</v>
      </c>
      <c r="S1340" t="str">
        <f t="shared" si="41"/>
        <v>0701</v>
      </c>
    </row>
    <row r="1341" spans="1:19">
      <c r="A1341" t="s">
        <v>13858</v>
      </c>
      <c r="B1341" t="s">
        <v>13859</v>
      </c>
      <c r="C1341" t="s">
        <v>46</v>
      </c>
      <c r="D1341" t="s">
        <v>13860</v>
      </c>
      <c r="E1341" t="s">
        <v>12471</v>
      </c>
      <c r="F1341" t="s">
        <v>13861</v>
      </c>
      <c r="G1341" t="s">
        <v>13862</v>
      </c>
      <c r="H1341" t="s">
        <v>13863</v>
      </c>
      <c r="I1341" t="s">
        <v>2503</v>
      </c>
      <c r="J1341" t="s">
        <v>9445</v>
      </c>
      <c r="K1341" t="s">
        <v>9446</v>
      </c>
      <c r="L1341" t="s">
        <v>119</v>
      </c>
      <c r="M1341" t="s">
        <v>3695</v>
      </c>
      <c r="N1341" t="s">
        <v>2382</v>
      </c>
      <c r="O1341" t="s">
        <v>9447</v>
      </c>
      <c r="P1341" t="s">
        <v>13864</v>
      </c>
      <c r="R1341" t="str">
        <f t="shared" si="40"/>
        <v>寒亭</v>
      </c>
      <c r="S1341" t="str">
        <f t="shared" si="41"/>
        <v>0701</v>
      </c>
    </row>
    <row r="1342" spans="1:19">
      <c r="A1342" t="s">
        <v>13865</v>
      </c>
      <c r="B1342" t="s">
        <v>13866</v>
      </c>
      <c r="C1342" t="s">
        <v>46</v>
      </c>
      <c r="D1342" t="s">
        <v>13867</v>
      </c>
      <c r="E1342" t="s">
        <v>12471</v>
      </c>
      <c r="F1342" t="s">
        <v>13868</v>
      </c>
      <c r="G1342" t="s">
        <v>13869</v>
      </c>
      <c r="H1342" t="s">
        <v>13870</v>
      </c>
      <c r="I1342" t="s">
        <v>2350</v>
      </c>
      <c r="J1342" t="s">
        <v>3167</v>
      </c>
      <c r="K1342" t="s">
        <v>3168</v>
      </c>
      <c r="L1342" t="s">
        <v>110</v>
      </c>
      <c r="M1342" t="s">
        <v>3098</v>
      </c>
      <c r="N1342" t="s">
        <v>2382</v>
      </c>
      <c r="O1342" t="s">
        <v>3169</v>
      </c>
      <c r="P1342" t="s">
        <v>13871</v>
      </c>
      <c r="Q1342" t="s">
        <v>13872</v>
      </c>
      <c r="R1342" t="str">
        <f t="shared" si="40"/>
        <v>高密</v>
      </c>
      <c r="S1342" t="str">
        <f t="shared" si="41"/>
        <v>0701</v>
      </c>
    </row>
    <row r="1343" spans="1:19">
      <c r="A1343" t="s">
        <v>13873</v>
      </c>
      <c r="B1343" t="s">
        <v>13874</v>
      </c>
      <c r="C1343" t="s">
        <v>46</v>
      </c>
      <c r="D1343" t="s">
        <v>13875</v>
      </c>
      <c r="E1343" t="s">
        <v>12471</v>
      </c>
      <c r="F1343" t="s">
        <v>13876</v>
      </c>
      <c r="G1343" t="s">
        <v>13877</v>
      </c>
      <c r="H1343" t="s">
        <v>13878</v>
      </c>
      <c r="I1343" t="s">
        <v>3436</v>
      </c>
      <c r="J1343" t="s">
        <v>3716</v>
      </c>
      <c r="K1343" t="s">
        <v>3717</v>
      </c>
      <c r="L1343" t="s">
        <v>76</v>
      </c>
      <c r="M1343" t="s">
        <v>2408</v>
      </c>
      <c r="N1343" t="s">
        <v>2743</v>
      </c>
      <c r="O1343" t="s">
        <v>3719</v>
      </c>
      <c r="P1343" t="s">
        <v>13879</v>
      </c>
      <c r="R1343" t="str">
        <f t="shared" si="40"/>
        <v>奎文</v>
      </c>
      <c r="S1343" t="str">
        <f t="shared" si="41"/>
        <v>0701</v>
      </c>
    </row>
    <row r="1344" spans="1:19">
      <c r="A1344" t="s">
        <v>365</v>
      </c>
      <c r="B1344" t="s">
        <v>13880</v>
      </c>
      <c r="C1344" t="s">
        <v>46</v>
      </c>
      <c r="D1344" t="s">
        <v>13881</v>
      </c>
      <c r="E1344" t="s">
        <v>12766</v>
      </c>
      <c r="F1344" t="s">
        <v>13882</v>
      </c>
      <c r="G1344" t="s">
        <v>363</v>
      </c>
      <c r="H1344" t="s">
        <v>13883</v>
      </c>
      <c r="I1344" t="s">
        <v>2350</v>
      </c>
      <c r="J1344" t="s">
        <v>13884</v>
      </c>
      <c r="K1344" t="s">
        <v>13885</v>
      </c>
      <c r="L1344" t="s">
        <v>119</v>
      </c>
      <c r="M1344" t="s">
        <v>2601</v>
      </c>
      <c r="O1344" t="s">
        <v>13886</v>
      </c>
      <c r="P1344" t="s">
        <v>13887</v>
      </c>
      <c r="Q1344" t="s">
        <v>13888</v>
      </c>
      <c r="R1344" t="str">
        <f t="shared" si="40"/>
        <v>寒亭</v>
      </c>
      <c r="S1344" t="str">
        <f t="shared" si="41"/>
        <v>0701</v>
      </c>
    </row>
    <row r="1345" spans="1:19">
      <c r="A1345" t="s">
        <v>13889</v>
      </c>
      <c r="B1345" t="s">
        <v>13890</v>
      </c>
      <c r="C1345" t="s">
        <v>46</v>
      </c>
      <c r="D1345" t="s">
        <v>13891</v>
      </c>
      <c r="E1345" t="s">
        <v>13892</v>
      </c>
      <c r="F1345" t="s">
        <v>13893</v>
      </c>
      <c r="G1345" t="s">
        <v>13894</v>
      </c>
      <c r="H1345" t="s">
        <v>13895</v>
      </c>
      <c r="I1345" t="s">
        <v>2645</v>
      </c>
      <c r="J1345" t="s">
        <v>6889</v>
      </c>
      <c r="K1345" t="s">
        <v>6890</v>
      </c>
      <c r="L1345" t="s">
        <v>146</v>
      </c>
      <c r="M1345" t="s">
        <v>3532</v>
      </c>
      <c r="N1345" t="s">
        <v>2480</v>
      </c>
      <c r="O1345" t="s">
        <v>6891</v>
      </c>
      <c r="P1345" t="s">
        <v>13896</v>
      </c>
      <c r="Q1345" t="s">
        <v>13897</v>
      </c>
      <c r="R1345" t="str">
        <f t="shared" ref="R1345:R1408" si="42">IF(OR(LEFT(L1345,2)="高新"),"奎文",IF(LEFT(L1345,2)="峡山","坊子",IF(LEFT(L1345,2)="滨海","寒亭",LEFT(L1345,2))))</f>
        <v>临朐</v>
      </c>
      <c r="S1345" t="str">
        <f t="shared" ref="S1345:S1408" si="43">TEXT(B1345,"mmdd")</f>
        <v>0701</v>
      </c>
    </row>
    <row r="1346" spans="1:19">
      <c r="A1346" t="s">
        <v>13898</v>
      </c>
      <c r="B1346" t="s">
        <v>13899</v>
      </c>
      <c r="C1346" t="s">
        <v>46</v>
      </c>
      <c r="D1346" t="s">
        <v>13900</v>
      </c>
      <c r="E1346" t="s">
        <v>13106</v>
      </c>
      <c r="F1346" t="s">
        <v>13901</v>
      </c>
      <c r="G1346" t="s">
        <v>13902</v>
      </c>
      <c r="H1346" t="s">
        <v>13903</v>
      </c>
      <c r="I1346" t="s">
        <v>2350</v>
      </c>
      <c r="J1346" t="s">
        <v>6863</v>
      </c>
      <c r="K1346" t="s">
        <v>6864</v>
      </c>
      <c r="L1346" t="s">
        <v>128</v>
      </c>
      <c r="M1346" t="s">
        <v>3952</v>
      </c>
      <c r="N1346" t="s">
        <v>2480</v>
      </c>
      <c r="O1346" t="s">
        <v>6865</v>
      </c>
      <c r="P1346" t="s">
        <v>13904</v>
      </c>
      <c r="Q1346" t="s">
        <v>13905</v>
      </c>
      <c r="R1346" t="str">
        <f t="shared" si="42"/>
        <v>寿光</v>
      </c>
      <c r="S1346" t="str">
        <f t="shared" si="43"/>
        <v>0701</v>
      </c>
    </row>
    <row r="1347" spans="1:19">
      <c r="A1347" t="s">
        <v>13906</v>
      </c>
      <c r="B1347" t="s">
        <v>13907</v>
      </c>
      <c r="C1347" t="s">
        <v>46</v>
      </c>
      <c r="D1347" t="s">
        <v>13908</v>
      </c>
      <c r="E1347" t="s">
        <v>12766</v>
      </c>
      <c r="F1347" t="s">
        <v>13909</v>
      </c>
      <c r="G1347" t="s">
        <v>13910</v>
      </c>
      <c r="H1347" t="s">
        <v>13911</v>
      </c>
      <c r="I1347" t="s">
        <v>2364</v>
      </c>
      <c r="J1347" t="s">
        <v>5284</v>
      </c>
      <c r="K1347" t="s">
        <v>5285</v>
      </c>
      <c r="L1347" t="s">
        <v>76</v>
      </c>
      <c r="M1347" t="s">
        <v>2408</v>
      </c>
      <c r="N1347" t="s">
        <v>5013</v>
      </c>
      <c r="O1347" t="s">
        <v>5287</v>
      </c>
      <c r="P1347" t="s">
        <v>13912</v>
      </c>
      <c r="Q1347" t="s">
        <v>13913</v>
      </c>
      <c r="R1347" t="str">
        <f t="shared" si="42"/>
        <v>奎文</v>
      </c>
      <c r="S1347" t="str">
        <f t="shared" si="43"/>
        <v>0701</v>
      </c>
    </row>
    <row r="1348" spans="1:19">
      <c r="A1348" t="s">
        <v>13914</v>
      </c>
      <c r="B1348" t="s">
        <v>13915</v>
      </c>
      <c r="C1348" t="s">
        <v>46</v>
      </c>
      <c r="D1348" t="s">
        <v>13916</v>
      </c>
      <c r="E1348" t="s">
        <v>12766</v>
      </c>
      <c r="F1348" t="s">
        <v>13917</v>
      </c>
      <c r="G1348" t="s">
        <v>13918</v>
      </c>
      <c r="H1348" t="s">
        <v>13919</v>
      </c>
      <c r="I1348" t="s">
        <v>2350</v>
      </c>
      <c r="J1348" t="s">
        <v>9553</v>
      </c>
      <c r="K1348" t="s">
        <v>9554</v>
      </c>
      <c r="L1348" t="s">
        <v>676</v>
      </c>
      <c r="M1348" t="s">
        <v>9555</v>
      </c>
      <c r="N1348" t="s">
        <v>2983</v>
      </c>
      <c r="O1348" t="s">
        <v>9556</v>
      </c>
      <c r="Q1348" t="s">
        <v>13920</v>
      </c>
      <c r="R1348" t="str">
        <f t="shared" si="42"/>
        <v>昌乐</v>
      </c>
      <c r="S1348" t="str">
        <f t="shared" si="43"/>
        <v>0701</v>
      </c>
    </row>
    <row r="1349" spans="1:19">
      <c r="A1349" t="s">
        <v>13921</v>
      </c>
      <c r="B1349" t="s">
        <v>13922</v>
      </c>
      <c r="C1349" t="s">
        <v>46</v>
      </c>
      <c r="D1349" t="s">
        <v>13923</v>
      </c>
      <c r="E1349" t="s">
        <v>13924</v>
      </c>
      <c r="F1349" t="s">
        <v>13925</v>
      </c>
      <c r="G1349" t="s">
        <v>13926</v>
      </c>
      <c r="H1349" t="s">
        <v>13927</v>
      </c>
      <c r="I1349" t="s">
        <v>2364</v>
      </c>
      <c r="J1349" t="s">
        <v>3497</v>
      </c>
      <c r="K1349" t="s">
        <v>3498</v>
      </c>
      <c r="L1349" t="s">
        <v>57</v>
      </c>
      <c r="M1349" t="s">
        <v>2838</v>
      </c>
      <c r="N1349" t="s">
        <v>2743</v>
      </c>
      <c r="O1349" t="s">
        <v>3500</v>
      </c>
      <c r="P1349" t="s">
        <v>13928</v>
      </c>
      <c r="Q1349" t="s">
        <v>13929</v>
      </c>
      <c r="R1349" t="str">
        <f t="shared" si="42"/>
        <v>安丘</v>
      </c>
      <c r="S1349" t="str">
        <f t="shared" si="43"/>
        <v>0701</v>
      </c>
    </row>
    <row r="1350" spans="1:19">
      <c r="A1350" t="s">
        <v>13930</v>
      </c>
      <c r="B1350" t="s">
        <v>13931</v>
      </c>
      <c r="C1350" t="s">
        <v>46</v>
      </c>
      <c r="D1350" t="s">
        <v>13932</v>
      </c>
      <c r="E1350" t="s">
        <v>12471</v>
      </c>
      <c r="F1350" t="s">
        <v>13933</v>
      </c>
      <c r="G1350" t="s">
        <v>13934</v>
      </c>
      <c r="H1350" t="s">
        <v>13935</v>
      </c>
      <c r="I1350" t="s">
        <v>2350</v>
      </c>
      <c r="J1350" t="s">
        <v>4735</v>
      </c>
      <c r="K1350" t="s">
        <v>4736</v>
      </c>
      <c r="L1350" t="s">
        <v>101</v>
      </c>
      <c r="M1350" t="s">
        <v>3130</v>
      </c>
      <c r="N1350" t="s">
        <v>7359</v>
      </c>
      <c r="P1350" t="s">
        <v>13936</v>
      </c>
      <c r="Q1350" t="s">
        <v>13937</v>
      </c>
      <c r="R1350" t="str">
        <f t="shared" si="42"/>
        <v>潍城</v>
      </c>
      <c r="S1350" t="str">
        <f t="shared" si="43"/>
        <v>0701</v>
      </c>
    </row>
    <row r="1351" spans="1:19">
      <c r="A1351" t="s">
        <v>13938</v>
      </c>
      <c r="B1351" t="s">
        <v>13939</v>
      </c>
      <c r="C1351" t="s">
        <v>46</v>
      </c>
      <c r="D1351" t="s">
        <v>13940</v>
      </c>
      <c r="E1351" t="s">
        <v>12471</v>
      </c>
      <c r="F1351" t="s">
        <v>13941</v>
      </c>
      <c r="G1351" t="s">
        <v>13942</v>
      </c>
      <c r="H1351" t="s">
        <v>13943</v>
      </c>
      <c r="I1351" t="s">
        <v>2378</v>
      </c>
      <c r="J1351" t="s">
        <v>4400</v>
      </c>
      <c r="K1351" t="s">
        <v>4401</v>
      </c>
      <c r="L1351" t="s">
        <v>76</v>
      </c>
      <c r="M1351" t="s">
        <v>2827</v>
      </c>
      <c r="N1351" t="s">
        <v>2721</v>
      </c>
      <c r="O1351" t="s">
        <v>4402</v>
      </c>
      <c r="P1351" t="s">
        <v>13819</v>
      </c>
      <c r="R1351" t="str">
        <f t="shared" si="42"/>
        <v>奎文</v>
      </c>
      <c r="S1351" t="str">
        <f t="shared" si="43"/>
        <v>0701</v>
      </c>
    </row>
    <row r="1352" spans="1:19">
      <c r="A1352" t="s">
        <v>13944</v>
      </c>
      <c r="B1352" t="s">
        <v>13945</v>
      </c>
      <c r="C1352" t="s">
        <v>46</v>
      </c>
      <c r="D1352" t="s">
        <v>13946</v>
      </c>
      <c r="E1352" t="s">
        <v>12471</v>
      </c>
      <c r="F1352" t="s">
        <v>13947</v>
      </c>
      <c r="G1352" t="s">
        <v>13948</v>
      </c>
      <c r="H1352" t="s">
        <v>13949</v>
      </c>
      <c r="I1352" t="s">
        <v>2378</v>
      </c>
      <c r="J1352" t="s">
        <v>9637</v>
      </c>
      <c r="K1352" t="s">
        <v>9638</v>
      </c>
      <c r="L1352" t="s">
        <v>137</v>
      </c>
      <c r="M1352" t="s">
        <v>2395</v>
      </c>
      <c r="N1352" t="s">
        <v>2983</v>
      </c>
      <c r="O1352" t="s">
        <v>9639</v>
      </c>
      <c r="P1352" t="s">
        <v>13950</v>
      </c>
      <c r="Q1352" t="s">
        <v>13951</v>
      </c>
      <c r="R1352" t="str">
        <f t="shared" si="42"/>
        <v>青州</v>
      </c>
      <c r="S1352" t="str">
        <f t="shared" si="43"/>
        <v>0701</v>
      </c>
    </row>
    <row r="1353" spans="1:19">
      <c r="A1353" t="s">
        <v>13952</v>
      </c>
      <c r="B1353" t="s">
        <v>13953</v>
      </c>
      <c r="C1353" t="s">
        <v>46</v>
      </c>
      <c r="D1353" t="s">
        <v>13954</v>
      </c>
      <c r="E1353" t="s">
        <v>12471</v>
      </c>
      <c r="F1353" t="s">
        <v>13955</v>
      </c>
      <c r="G1353" t="s">
        <v>13956</v>
      </c>
      <c r="H1353" t="s">
        <v>13957</v>
      </c>
      <c r="I1353" t="s">
        <v>2364</v>
      </c>
      <c r="J1353" t="s">
        <v>3038</v>
      </c>
      <c r="K1353" t="s">
        <v>3039</v>
      </c>
      <c r="L1353" t="s">
        <v>137</v>
      </c>
      <c r="M1353" t="s">
        <v>3040</v>
      </c>
      <c r="N1353" t="s">
        <v>3017</v>
      </c>
      <c r="O1353" t="s">
        <v>3041</v>
      </c>
      <c r="P1353" t="s">
        <v>13958</v>
      </c>
      <c r="Q1353" t="s">
        <v>13959</v>
      </c>
      <c r="R1353" t="str">
        <f t="shared" si="42"/>
        <v>青州</v>
      </c>
      <c r="S1353" t="str">
        <f t="shared" si="43"/>
        <v>0701</v>
      </c>
    </row>
    <row r="1354" spans="1:19">
      <c r="A1354" t="s">
        <v>13960</v>
      </c>
      <c r="B1354" t="s">
        <v>13961</v>
      </c>
      <c r="C1354" t="s">
        <v>46</v>
      </c>
      <c r="D1354" t="s">
        <v>13962</v>
      </c>
      <c r="E1354" t="s">
        <v>12439</v>
      </c>
      <c r="F1354" t="s">
        <v>13963</v>
      </c>
      <c r="G1354" t="s">
        <v>13964</v>
      </c>
      <c r="H1354" t="s">
        <v>13965</v>
      </c>
      <c r="I1354" t="s">
        <v>2336</v>
      </c>
      <c r="J1354" t="s">
        <v>5156</v>
      </c>
      <c r="K1354" t="s">
        <v>5157</v>
      </c>
      <c r="L1354" t="s">
        <v>67</v>
      </c>
      <c r="M1354" t="s">
        <v>3706</v>
      </c>
      <c r="N1354" t="s">
        <v>3252</v>
      </c>
      <c r="O1354" t="s">
        <v>5158</v>
      </c>
      <c r="P1354" t="s">
        <v>13966</v>
      </c>
      <c r="R1354" t="str">
        <f t="shared" si="42"/>
        <v>昌邑</v>
      </c>
      <c r="S1354" t="str">
        <f t="shared" si="43"/>
        <v>0701</v>
      </c>
    </row>
    <row r="1355" spans="1:19">
      <c r="A1355" t="s">
        <v>13967</v>
      </c>
      <c r="B1355" t="s">
        <v>13968</v>
      </c>
      <c r="C1355" t="s">
        <v>46</v>
      </c>
      <c r="D1355" t="s">
        <v>13969</v>
      </c>
      <c r="E1355" t="s">
        <v>12766</v>
      </c>
      <c r="F1355" t="s">
        <v>13970</v>
      </c>
      <c r="G1355" t="s">
        <v>13971</v>
      </c>
      <c r="H1355" t="s">
        <v>13972</v>
      </c>
      <c r="I1355" t="s">
        <v>2465</v>
      </c>
      <c r="J1355" t="s">
        <v>3200</v>
      </c>
      <c r="K1355" t="s">
        <v>3201</v>
      </c>
      <c r="L1355" t="s">
        <v>76</v>
      </c>
      <c r="M1355" t="s">
        <v>2528</v>
      </c>
      <c r="O1355" t="s">
        <v>3202</v>
      </c>
      <c r="P1355" t="s">
        <v>13973</v>
      </c>
      <c r="Q1355" t="s">
        <v>13974</v>
      </c>
      <c r="R1355" t="str">
        <f t="shared" si="42"/>
        <v>奎文</v>
      </c>
      <c r="S1355" t="str">
        <f t="shared" si="43"/>
        <v>0701</v>
      </c>
    </row>
    <row r="1356" spans="1:19">
      <c r="A1356" t="s">
        <v>13975</v>
      </c>
      <c r="B1356" t="s">
        <v>13976</v>
      </c>
      <c r="C1356" t="s">
        <v>46</v>
      </c>
      <c r="D1356" t="s">
        <v>13977</v>
      </c>
      <c r="E1356" t="s">
        <v>12766</v>
      </c>
      <c r="F1356" t="s">
        <v>13978</v>
      </c>
      <c r="G1356" t="s">
        <v>13979</v>
      </c>
      <c r="H1356" t="s">
        <v>13980</v>
      </c>
      <c r="I1356" t="s">
        <v>2392</v>
      </c>
      <c r="J1356" t="s">
        <v>2741</v>
      </c>
      <c r="K1356" t="s">
        <v>2742</v>
      </c>
      <c r="L1356" t="s">
        <v>137</v>
      </c>
      <c r="M1356" t="s">
        <v>2395</v>
      </c>
      <c r="N1356" t="s">
        <v>2674</v>
      </c>
      <c r="O1356" t="s">
        <v>2744</v>
      </c>
      <c r="P1356" t="s">
        <v>13981</v>
      </c>
      <c r="R1356" t="str">
        <f t="shared" si="42"/>
        <v>青州</v>
      </c>
      <c r="S1356" t="str">
        <f t="shared" si="43"/>
        <v>0701</v>
      </c>
    </row>
    <row r="1357" spans="1:19">
      <c r="A1357" t="s">
        <v>13982</v>
      </c>
      <c r="B1357" t="s">
        <v>13983</v>
      </c>
      <c r="C1357" t="s">
        <v>46</v>
      </c>
      <c r="D1357" t="s">
        <v>13984</v>
      </c>
      <c r="E1357" t="s">
        <v>12766</v>
      </c>
      <c r="F1357" t="s">
        <v>13985</v>
      </c>
      <c r="G1357" t="s">
        <v>13986</v>
      </c>
      <c r="H1357" t="s">
        <v>13987</v>
      </c>
      <c r="I1357" t="s">
        <v>2392</v>
      </c>
      <c r="J1357" t="s">
        <v>4372</v>
      </c>
      <c r="K1357" t="s">
        <v>4373</v>
      </c>
      <c r="L1357" t="s">
        <v>76</v>
      </c>
      <c r="M1357" t="s">
        <v>4374</v>
      </c>
      <c r="N1357" t="s">
        <v>3554</v>
      </c>
      <c r="O1357" t="s">
        <v>4375</v>
      </c>
      <c r="R1357" t="str">
        <f t="shared" si="42"/>
        <v>奎文</v>
      </c>
      <c r="S1357" t="str">
        <f t="shared" si="43"/>
        <v>0701</v>
      </c>
    </row>
    <row r="1358" spans="1:19">
      <c r="A1358" t="s">
        <v>13988</v>
      </c>
      <c r="B1358" t="s">
        <v>13989</v>
      </c>
      <c r="C1358" t="s">
        <v>46</v>
      </c>
      <c r="D1358" t="s">
        <v>13990</v>
      </c>
      <c r="E1358" t="s">
        <v>13991</v>
      </c>
      <c r="F1358" t="s">
        <v>13992</v>
      </c>
      <c r="G1358" t="s">
        <v>13993</v>
      </c>
      <c r="H1358" t="s">
        <v>13994</v>
      </c>
      <c r="I1358" t="s">
        <v>2350</v>
      </c>
      <c r="J1358" t="s">
        <v>2646</v>
      </c>
      <c r="K1358" t="s">
        <v>6371</v>
      </c>
      <c r="L1358" t="s">
        <v>137</v>
      </c>
      <c r="M1358" t="s">
        <v>5803</v>
      </c>
      <c r="N1358" t="s">
        <v>2674</v>
      </c>
      <c r="O1358" t="s">
        <v>6372</v>
      </c>
      <c r="P1358" t="s">
        <v>13995</v>
      </c>
      <c r="R1358" t="str">
        <f t="shared" si="42"/>
        <v>青州</v>
      </c>
      <c r="S1358" t="str">
        <f t="shared" si="43"/>
        <v>0701</v>
      </c>
    </row>
    <row r="1359" spans="1:19">
      <c r="A1359" t="s">
        <v>13996</v>
      </c>
      <c r="B1359" t="s">
        <v>13997</v>
      </c>
      <c r="C1359" t="s">
        <v>46</v>
      </c>
      <c r="D1359" t="s">
        <v>13998</v>
      </c>
      <c r="E1359" t="s">
        <v>12471</v>
      </c>
      <c r="F1359" t="s">
        <v>13999</v>
      </c>
      <c r="G1359" t="s">
        <v>14000</v>
      </c>
      <c r="H1359" t="s">
        <v>14001</v>
      </c>
      <c r="I1359" t="s">
        <v>2364</v>
      </c>
      <c r="J1359" t="s">
        <v>10977</v>
      </c>
      <c r="K1359" t="s">
        <v>10978</v>
      </c>
      <c r="L1359" t="s">
        <v>146</v>
      </c>
      <c r="M1359" t="s">
        <v>10979</v>
      </c>
      <c r="N1359" t="s">
        <v>3179</v>
      </c>
      <c r="O1359" t="s">
        <v>10980</v>
      </c>
      <c r="P1359" t="s">
        <v>14002</v>
      </c>
      <c r="Q1359" t="s">
        <v>14003</v>
      </c>
      <c r="R1359" t="str">
        <f t="shared" si="42"/>
        <v>临朐</v>
      </c>
      <c r="S1359" t="str">
        <f t="shared" si="43"/>
        <v>0701</v>
      </c>
    </row>
    <row r="1360" spans="1:19">
      <c r="A1360" t="s">
        <v>373</v>
      </c>
      <c r="B1360" t="s">
        <v>14004</v>
      </c>
      <c r="C1360" t="s">
        <v>46</v>
      </c>
      <c r="D1360" t="s">
        <v>14005</v>
      </c>
      <c r="E1360" t="s">
        <v>14006</v>
      </c>
      <c r="F1360" t="s">
        <v>14007</v>
      </c>
      <c r="G1360" t="s">
        <v>371</v>
      </c>
      <c r="H1360" t="s">
        <v>14008</v>
      </c>
      <c r="I1360" t="s">
        <v>2645</v>
      </c>
      <c r="J1360" t="s">
        <v>10721</v>
      </c>
      <c r="K1360" t="s">
        <v>10722</v>
      </c>
      <c r="L1360" t="s">
        <v>76</v>
      </c>
      <c r="M1360" t="s">
        <v>4374</v>
      </c>
      <c r="N1360" t="s">
        <v>2354</v>
      </c>
      <c r="O1360" t="s">
        <v>10723</v>
      </c>
      <c r="P1360" t="s">
        <v>14009</v>
      </c>
      <c r="R1360" t="str">
        <f t="shared" si="42"/>
        <v>奎文</v>
      </c>
      <c r="S1360" t="str">
        <f t="shared" si="43"/>
        <v>0701</v>
      </c>
    </row>
    <row r="1361" spans="1:19">
      <c r="A1361" t="s">
        <v>14010</v>
      </c>
      <c r="B1361" t="s">
        <v>14011</v>
      </c>
      <c r="C1361" t="s">
        <v>46</v>
      </c>
      <c r="D1361" t="s">
        <v>14012</v>
      </c>
      <c r="E1361" t="s">
        <v>14013</v>
      </c>
      <c r="F1361" t="s">
        <v>14014</v>
      </c>
      <c r="G1361" t="s">
        <v>14015</v>
      </c>
      <c r="H1361" t="s">
        <v>14016</v>
      </c>
      <c r="I1361" t="s">
        <v>2364</v>
      </c>
      <c r="J1361" t="s">
        <v>7327</v>
      </c>
      <c r="K1361" t="s">
        <v>7328</v>
      </c>
      <c r="L1361" t="s">
        <v>101</v>
      </c>
      <c r="M1361" t="s">
        <v>5737</v>
      </c>
      <c r="N1361" t="s">
        <v>2721</v>
      </c>
      <c r="O1361" t="s">
        <v>7329</v>
      </c>
      <c r="P1361" t="s">
        <v>14017</v>
      </c>
      <c r="R1361" t="str">
        <f t="shared" si="42"/>
        <v>潍城</v>
      </c>
      <c r="S1361" t="str">
        <f t="shared" si="43"/>
        <v>0701</v>
      </c>
    </row>
    <row r="1362" spans="1:19">
      <c r="A1362" t="s">
        <v>14018</v>
      </c>
      <c r="B1362" t="s">
        <v>14019</v>
      </c>
      <c r="C1362" t="s">
        <v>46</v>
      </c>
      <c r="D1362" t="s">
        <v>14020</v>
      </c>
      <c r="E1362" t="s">
        <v>12471</v>
      </c>
      <c r="F1362" t="s">
        <v>14021</v>
      </c>
      <c r="G1362" t="s">
        <v>14022</v>
      </c>
      <c r="H1362" t="s">
        <v>14023</v>
      </c>
      <c r="I1362" t="s">
        <v>2378</v>
      </c>
      <c r="J1362" t="s">
        <v>6005</v>
      </c>
      <c r="K1362" t="s">
        <v>6006</v>
      </c>
      <c r="L1362" t="s">
        <v>110</v>
      </c>
      <c r="M1362" t="s">
        <v>3098</v>
      </c>
      <c r="N1362" t="s">
        <v>2354</v>
      </c>
      <c r="O1362" t="s">
        <v>6007</v>
      </c>
      <c r="P1362" t="s">
        <v>14024</v>
      </c>
      <c r="Q1362" t="s">
        <v>14025</v>
      </c>
      <c r="R1362" t="str">
        <f t="shared" si="42"/>
        <v>高密</v>
      </c>
      <c r="S1362" t="str">
        <f t="shared" si="43"/>
        <v>0701</v>
      </c>
    </row>
    <row r="1363" spans="1:19">
      <c r="A1363" t="s">
        <v>14026</v>
      </c>
      <c r="B1363" t="s">
        <v>14027</v>
      </c>
      <c r="C1363" t="s">
        <v>46</v>
      </c>
      <c r="D1363" t="s">
        <v>14028</v>
      </c>
      <c r="E1363" t="s">
        <v>12766</v>
      </c>
      <c r="F1363" t="s">
        <v>14029</v>
      </c>
      <c r="G1363" t="s">
        <v>14030</v>
      </c>
      <c r="H1363" t="s">
        <v>14031</v>
      </c>
      <c r="I1363" t="s">
        <v>6307</v>
      </c>
      <c r="J1363" t="s">
        <v>4220</v>
      </c>
      <c r="K1363" t="s">
        <v>4221</v>
      </c>
      <c r="L1363" t="s">
        <v>47</v>
      </c>
      <c r="M1363" t="s">
        <v>3159</v>
      </c>
      <c r="N1363" t="s">
        <v>2340</v>
      </c>
      <c r="O1363" t="s">
        <v>4223</v>
      </c>
      <c r="P1363" t="s">
        <v>14032</v>
      </c>
      <c r="Q1363" t="s">
        <v>14033</v>
      </c>
      <c r="R1363" t="str">
        <f t="shared" si="42"/>
        <v>诸城</v>
      </c>
      <c r="S1363" t="str">
        <f t="shared" si="43"/>
        <v>0701</v>
      </c>
    </row>
    <row r="1364" spans="1:19">
      <c r="A1364" t="s">
        <v>14034</v>
      </c>
      <c r="B1364" t="s">
        <v>14035</v>
      </c>
      <c r="C1364" t="s">
        <v>46</v>
      </c>
      <c r="D1364" t="s">
        <v>14036</v>
      </c>
      <c r="E1364" t="s">
        <v>12439</v>
      </c>
      <c r="F1364" t="s">
        <v>14037</v>
      </c>
      <c r="G1364" t="s">
        <v>14038</v>
      </c>
      <c r="H1364" t="s">
        <v>14039</v>
      </c>
      <c r="I1364" t="s">
        <v>2336</v>
      </c>
      <c r="J1364" t="s">
        <v>8136</v>
      </c>
      <c r="K1364" t="s">
        <v>8137</v>
      </c>
      <c r="L1364" t="s">
        <v>47</v>
      </c>
      <c r="M1364" t="s">
        <v>3141</v>
      </c>
      <c r="O1364" t="s">
        <v>8138</v>
      </c>
      <c r="P1364" t="s">
        <v>14040</v>
      </c>
      <c r="R1364" t="str">
        <f t="shared" si="42"/>
        <v>诸城</v>
      </c>
      <c r="S1364" t="str">
        <f t="shared" si="43"/>
        <v>0701</v>
      </c>
    </row>
    <row r="1365" spans="1:19">
      <c r="A1365" t="s">
        <v>14041</v>
      </c>
      <c r="B1365" t="s">
        <v>14042</v>
      </c>
      <c r="C1365" t="s">
        <v>46</v>
      </c>
      <c r="D1365" t="s">
        <v>14043</v>
      </c>
      <c r="E1365" t="s">
        <v>12439</v>
      </c>
      <c r="F1365" t="s">
        <v>14044</v>
      </c>
      <c r="G1365" t="s">
        <v>14045</v>
      </c>
      <c r="H1365" t="s">
        <v>14046</v>
      </c>
      <c r="I1365" t="s">
        <v>2336</v>
      </c>
      <c r="J1365" t="s">
        <v>5156</v>
      </c>
      <c r="K1365" t="s">
        <v>5157</v>
      </c>
      <c r="L1365" t="s">
        <v>67</v>
      </c>
      <c r="M1365" t="s">
        <v>3706</v>
      </c>
      <c r="N1365" t="s">
        <v>3252</v>
      </c>
      <c r="O1365" t="s">
        <v>5158</v>
      </c>
      <c r="Q1365" t="s">
        <v>14047</v>
      </c>
      <c r="R1365" t="str">
        <f t="shared" si="42"/>
        <v>昌邑</v>
      </c>
      <c r="S1365" t="str">
        <f t="shared" si="43"/>
        <v>0701</v>
      </c>
    </row>
    <row r="1366" spans="1:19">
      <c r="A1366" t="s">
        <v>14048</v>
      </c>
      <c r="B1366" t="s">
        <v>14049</v>
      </c>
      <c r="C1366" t="s">
        <v>46</v>
      </c>
      <c r="D1366" t="s">
        <v>14050</v>
      </c>
      <c r="E1366" t="s">
        <v>12766</v>
      </c>
      <c r="F1366" t="s">
        <v>14051</v>
      </c>
      <c r="G1366" t="s">
        <v>14052</v>
      </c>
      <c r="H1366" t="s">
        <v>14053</v>
      </c>
      <c r="I1366" t="s">
        <v>4165</v>
      </c>
      <c r="J1366" t="s">
        <v>6352</v>
      </c>
      <c r="K1366" t="s">
        <v>6353</v>
      </c>
      <c r="L1366" t="s">
        <v>128</v>
      </c>
      <c r="M1366" t="s">
        <v>5602</v>
      </c>
      <c r="N1366" t="s">
        <v>2480</v>
      </c>
      <c r="O1366" t="s">
        <v>6354</v>
      </c>
      <c r="P1366" t="s">
        <v>14054</v>
      </c>
      <c r="R1366" t="str">
        <f t="shared" si="42"/>
        <v>寿光</v>
      </c>
      <c r="S1366" t="str">
        <f t="shared" si="43"/>
        <v>0701</v>
      </c>
    </row>
    <row r="1367" spans="1:19">
      <c r="A1367" t="s">
        <v>14055</v>
      </c>
      <c r="B1367" t="s">
        <v>14056</v>
      </c>
      <c r="C1367" t="s">
        <v>46</v>
      </c>
      <c r="D1367" t="s">
        <v>14057</v>
      </c>
      <c r="E1367" t="s">
        <v>12766</v>
      </c>
      <c r="F1367" t="s">
        <v>14058</v>
      </c>
      <c r="G1367" t="s">
        <v>14059</v>
      </c>
      <c r="H1367" t="s">
        <v>14060</v>
      </c>
      <c r="I1367" t="s">
        <v>2364</v>
      </c>
      <c r="J1367" t="s">
        <v>9195</v>
      </c>
      <c r="K1367" t="s">
        <v>9196</v>
      </c>
      <c r="L1367" t="s">
        <v>128</v>
      </c>
      <c r="M1367" t="s">
        <v>4047</v>
      </c>
      <c r="N1367" t="s">
        <v>3339</v>
      </c>
      <c r="O1367" t="s">
        <v>9197</v>
      </c>
      <c r="P1367" t="s">
        <v>14061</v>
      </c>
      <c r="Q1367" t="s">
        <v>14062</v>
      </c>
      <c r="R1367" t="str">
        <f t="shared" si="42"/>
        <v>寿光</v>
      </c>
      <c r="S1367" t="str">
        <f t="shared" si="43"/>
        <v>0701</v>
      </c>
    </row>
    <row r="1368" spans="1:19">
      <c r="A1368" t="s">
        <v>14063</v>
      </c>
      <c r="B1368" t="s">
        <v>14064</v>
      </c>
      <c r="C1368" t="s">
        <v>46</v>
      </c>
      <c r="D1368" t="s">
        <v>14065</v>
      </c>
      <c r="E1368" t="s">
        <v>12766</v>
      </c>
      <c r="F1368" t="s">
        <v>14066</v>
      </c>
      <c r="G1368" t="s">
        <v>14067</v>
      </c>
      <c r="H1368" t="s">
        <v>14068</v>
      </c>
      <c r="I1368" t="s">
        <v>2350</v>
      </c>
      <c r="J1368" t="s">
        <v>13373</v>
      </c>
      <c r="K1368" t="s">
        <v>13374</v>
      </c>
      <c r="L1368" t="s">
        <v>187</v>
      </c>
      <c r="M1368" t="s">
        <v>8014</v>
      </c>
      <c r="N1368" t="s">
        <v>2421</v>
      </c>
      <c r="O1368" t="s">
        <v>13375</v>
      </c>
      <c r="P1368" t="s">
        <v>14069</v>
      </c>
      <c r="R1368" t="str">
        <f t="shared" si="42"/>
        <v>坊子</v>
      </c>
      <c r="S1368" t="str">
        <f t="shared" si="43"/>
        <v>0701</v>
      </c>
    </row>
    <row r="1369" spans="1:19">
      <c r="A1369" t="s">
        <v>14070</v>
      </c>
      <c r="B1369" t="s">
        <v>13928</v>
      </c>
      <c r="C1369" t="s">
        <v>46</v>
      </c>
      <c r="D1369" t="s">
        <v>14071</v>
      </c>
      <c r="E1369" t="s">
        <v>13763</v>
      </c>
      <c r="F1369" t="s">
        <v>14072</v>
      </c>
      <c r="G1369" t="s">
        <v>14073</v>
      </c>
      <c r="H1369" t="s">
        <v>14074</v>
      </c>
      <c r="I1369" t="s">
        <v>2645</v>
      </c>
      <c r="J1369" t="s">
        <v>3809</v>
      </c>
      <c r="K1369" t="s">
        <v>3810</v>
      </c>
      <c r="L1369" t="s">
        <v>57</v>
      </c>
      <c r="M1369" t="s">
        <v>3811</v>
      </c>
      <c r="N1369" t="s">
        <v>2382</v>
      </c>
      <c r="O1369" t="s">
        <v>3812</v>
      </c>
      <c r="P1369" t="s">
        <v>14075</v>
      </c>
      <c r="Q1369" t="s">
        <v>14076</v>
      </c>
      <c r="R1369" t="str">
        <f t="shared" si="42"/>
        <v>安丘</v>
      </c>
      <c r="S1369" t="str">
        <f t="shared" si="43"/>
        <v>0701</v>
      </c>
    </row>
    <row r="1370" spans="1:19">
      <c r="A1370" t="s">
        <v>14077</v>
      </c>
      <c r="B1370" t="s">
        <v>14078</v>
      </c>
      <c r="C1370" t="s">
        <v>46</v>
      </c>
      <c r="D1370" t="s">
        <v>14079</v>
      </c>
      <c r="E1370" t="s">
        <v>14080</v>
      </c>
      <c r="F1370" t="s">
        <v>14081</v>
      </c>
      <c r="G1370" t="s">
        <v>14082</v>
      </c>
      <c r="H1370" t="s">
        <v>14083</v>
      </c>
      <c r="I1370" t="s">
        <v>2378</v>
      </c>
      <c r="J1370" t="s">
        <v>3285</v>
      </c>
      <c r="K1370" t="s">
        <v>3286</v>
      </c>
      <c r="L1370" t="s">
        <v>76</v>
      </c>
      <c r="M1370" t="s">
        <v>2528</v>
      </c>
      <c r="N1370" t="s">
        <v>2674</v>
      </c>
      <c r="O1370" t="s">
        <v>3287</v>
      </c>
      <c r="P1370" t="s">
        <v>14084</v>
      </c>
      <c r="Q1370" t="s">
        <v>14085</v>
      </c>
      <c r="R1370" t="str">
        <f t="shared" si="42"/>
        <v>奎文</v>
      </c>
      <c r="S1370" t="str">
        <f t="shared" si="43"/>
        <v>0701</v>
      </c>
    </row>
    <row r="1371" spans="1:19">
      <c r="A1371" t="s">
        <v>14086</v>
      </c>
      <c r="B1371" t="s">
        <v>14087</v>
      </c>
      <c r="C1371" t="s">
        <v>46</v>
      </c>
      <c r="D1371" t="s">
        <v>14088</v>
      </c>
      <c r="E1371" t="s">
        <v>12439</v>
      </c>
      <c r="F1371" t="s">
        <v>14089</v>
      </c>
      <c r="G1371" t="s">
        <v>14090</v>
      </c>
      <c r="H1371" t="s">
        <v>14091</v>
      </c>
      <c r="I1371" t="s">
        <v>2336</v>
      </c>
      <c r="J1371" t="s">
        <v>14092</v>
      </c>
      <c r="K1371" t="s">
        <v>14093</v>
      </c>
      <c r="L1371" t="s">
        <v>146</v>
      </c>
      <c r="M1371" t="s">
        <v>14094</v>
      </c>
      <c r="O1371" t="s">
        <v>14095</v>
      </c>
      <c r="P1371" t="s">
        <v>14096</v>
      </c>
      <c r="R1371" t="str">
        <f t="shared" si="42"/>
        <v>临朐</v>
      </c>
      <c r="S1371" t="str">
        <f t="shared" si="43"/>
        <v>0701</v>
      </c>
    </row>
    <row r="1372" spans="1:19">
      <c r="A1372" t="s">
        <v>14097</v>
      </c>
      <c r="B1372" t="s">
        <v>14098</v>
      </c>
      <c r="C1372" t="s">
        <v>46</v>
      </c>
      <c r="D1372" t="s">
        <v>14099</v>
      </c>
      <c r="E1372" t="s">
        <v>14100</v>
      </c>
      <c r="F1372" t="s">
        <v>14101</v>
      </c>
      <c r="G1372" t="s">
        <v>14102</v>
      </c>
      <c r="H1372" t="s">
        <v>14103</v>
      </c>
      <c r="I1372" t="s">
        <v>14104</v>
      </c>
      <c r="J1372" t="s">
        <v>2514</v>
      </c>
      <c r="K1372" t="s">
        <v>2515</v>
      </c>
      <c r="L1372" t="s">
        <v>76</v>
      </c>
      <c r="M1372" t="s">
        <v>2516</v>
      </c>
      <c r="O1372" t="s">
        <v>2517</v>
      </c>
      <c r="P1372" t="s">
        <v>14105</v>
      </c>
      <c r="R1372" t="str">
        <f t="shared" si="42"/>
        <v>奎文</v>
      </c>
      <c r="S1372" t="str">
        <f t="shared" si="43"/>
        <v>0701</v>
      </c>
    </row>
    <row r="1373" spans="1:19">
      <c r="A1373" t="s">
        <v>14106</v>
      </c>
      <c r="B1373" t="s">
        <v>14107</v>
      </c>
      <c r="C1373" t="s">
        <v>46</v>
      </c>
      <c r="D1373" t="s">
        <v>14108</v>
      </c>
      <c r="E1373" t="s">
        <v>12766</v>
      </c>
      <c r="F1373" t="s">
        <v>14109</v>
      </c>
      <c r="G1373" t="s">
        <v>14110</v>
      </c>
      <c r="H1373" t="s">
        <v>14111</v>
      </c>
      <c r="I1373" t="s">
        <v>2645</v>
      </c>
      <c r="J1373" t="s">
        <v>2646</v>
      </c>
      <c r="K1373" t="s">
        <v>2647</v>
      </c>
      <c r="L1373" t="s">
        <v>128</v>
      </c>
      <c r="M1373" t="s">
        <v>2648</v>
      </c>
      <c r="N1373" t="s">
        <v>2674</v>
      </c>
      <c r="O1373" t="s">
        <v>2650</v>
      </c>
      <c r="P1373" t="s">
        <v>14112</v>
      </c>
      <c r="Q1373" t="s">
        <v>14113</v>
      </c>
      <c r="R1373" t="str">
        <f t="shared" si="42"/>
        <v>寿光</v>
      </c>
      <c r="S1373" t="str">
        <f t="shared" si="43"/>
        <v>0701</v>
      </c>
    </row>
    <row r="1374" spans="1:19">
      <c r="A1374" t="s">
        <v>14114</v>
      </c>
      <c r="B1374" t="s">
        <v>14115</v>
      </c>
      <c r="C1374" t="s">
        <v>46</v>
      </c>
      <c r="D1374" t="s">
        <v>14116</v>
      </c>
      <c r="E1374" t="s">
        <v>14117</v>
      </c>
      <c r="F1374" t="s">
        <v>14118</v>
      </c>
      <c r="G1374" t="s">
        <v>14119</v>
      </c>
      <c r="H1374" t="s">
        <v>14120</v>
      </c>
      <c r="I1374" t="s">
        <v>2364</v>
      </c>
      <c r="J1374" t="s">
        <v>4723</v>
      </c>
      <c r="K1374" t="s">
        <v>4724</v>
      </c>
      <c r="L1374" t="s">
        <v>119</v>
      </c>
      <c r="M1374" t="s">
        <v>4071</v>
      </c>
      <c r="N1374" t="s">
        <v>3277</v>
      </c>
      <c r="O1374" t="s">
        <v>4725</v>
      </c>
      <c r="P1374" t="s">
        <v>14121</v>
      </c>
      <c r="Q1374" t="s">
        <v>14122</v>
      </c>
      <c r="R1374" t="str">
        <f t="shared" si="42"/>
        <v>寒亭</v>
      </c>
      <c r="S1374" t="str">
        <f t="shared" si="43"/>
        <v>0701</v>
      </c>
    </row>
    <row r="1375" spans="1:19">
      <c r="A1375" t="s">
        <v>14123</v>
      </c>
      <c r="B1375" t="s">
        <v>14124</v>
      </c>
      <c r="C1375" t="s">
        <v>46</v>
      </c>
      <c r="D1375" t="s">
        <v>14125</v>
      </c>
      <c r="E1375" t="s">
        <v>14126</v>
      </c>
      <c r="F1375" t="s">
        <v>14127</v>
      </c>
      <c r="G1375" t="s">
        <v>14128</v>
      </c>
      <c r="H1375" t="s">
        <v>14068</v>
      </c>
      <c r="I1375" t="s">
        <v>2350</v>
      </c>
      <c r="J1375" t="s">
        <v>9787</v>
      </c>
      <c r="K1375" t="s">
        <v>9788</v>
      </c>
      <c r="L1375" t="s">
        <v>146</v>
      </c>
      <c r="M1375" t="s">
        <v>4470</v>
      </c>
      <c r="N1375" t="s">
        <v>2480</v>
      </c>
      <c r="O1375" t="s">
        <v>9789</v>
      </c>
      <c r="P1375" t="s">
        <v>14129</v>
      </c>
      <c r="Q1375" t="s">
        <v>14130</v>
      </c>
      <c r="R1375" t="str">
        <f t="shared" si="42"/>
        <v>临朐</v>
      </c>
      <c r="S1375" t="str">
        <f t="shared" si="43"/>
        <v>0701</v>
      </c>
    </row>
    <row r="1376" spans="1:19">
      <c r="A1376" t="s">
        <v>14131</v>
      </c>
      <c r="B1376" t="s">
        <v>14132</v>
      </c>
      <c r="C1376" t="s">
        <v>46</v>
      </c>
      <c r="D1376" t="s">
        <v>14133</v>
      </c>
      <c r="E1376" t="s">
        <v>14134</v>
      </c>
      <c r="F1376" t="s">
        <v>14135</v>
      </c>
      <c r="G1376" t="s">
        <v>14136</v>
      </c>
      <c r="H1376" t="s">
        <v>14137</v>
      </c>
      <c r="I1376" t="s">
        <v>2645</v>
      </c>
      <c r="J1376" t="s">
        <v>11200</v>
      </c>
      <c r="K1376" t="s">
        <v>11201</v>
      </c>
      <c r="L1376" t="s">
        <v>146</v>
      </c>
      <c r="M1376" t="s">
        <v>3051</v>
      </c>
      <c r="N1376" t="s">
        <v>2340</v>
      </c>
      <c r="O1376" t="s">
        <v>11202</v>
      </c>
      <c r="P1376" t="s">
        <v>14138</v>
      </c>
      <c r="R1376" t="str">
        <f t="shared" si="42"/>
        <v>临朐</v>
      </c>
      <c r="S1376" t="str">
        <f t="shared" si="43"/>
        <v>0701</v>
      </c>
    </row>
    <row r="1377" spans="1:19">
      <c r="A1377" t="s">
        <v>14139</v>
      </c>
      <c r="B1377" t="s">
        <v>14140</v>
      </c>
      <c r="C1377" t="s">
        <v>46</v>
      </c>
      <c r="D1377" t="s">
        <v>14141</v>
      </c>
      <c r="E1377" t="s">
        <v>12471</v>
      </c>
      <c r="F1377" t="s">
        <v>14142</v>
      </c>
      <c r="G1377" t="s">
        <v>14143</v>
      </c>
      <c r="H1377" t="s">
        <v>14144</v>
      </c>
      <c r="I1377" t="s">
        <v>2364</v>
      </c>
      <c r="J1377" t="s">
        <v>11926</v>
      </c>
      <c r="K1377" t="s">
        <v>11927</v>
      </c>
      <c r="L1377" t="s">
        <v>137</v>
      </c>
      <c r="M1377" t="s">
        <v>3213</v>
      </c>
      <c r="N1377" t="s">
        <v>3270</v>
      </c>
      <c r="O1377" t="s">
        <v>11929</v>
      </c>
      <c r="P1377" t="s">
        <v>14145</v>
      </c>
      <c r="Q1377" t="s">
        <v>14146</v>
      </c>
      <c r="R1377" t="str">
        <f t="shared" si="42"/>
        <v>青州</v>
      </c>
      <c r="S1377" t="str">
        <f t="shared" si="43"/>
        <v>0701</v>
      </c>
    </row>
    <row r="1378" spans="1:19">
      <c r="A1378" t="s">
        <v>14147</v>
      </c>
      <c r="B1378" t="s">
        <v>14148</v>
      </c>
      <c r="C1378" t="s">
        <v>46</v>
      </c>
      <c r="D1378" t="s">
        <v>14149</v>
      </c>
      <c r="E1378" t="s">
        <v>14080</v>
      </c>
      <c r="F1378" t="s">
        <v>14150</v>
      </c>
      <c r="G1378" t="s">
        <v>14151</v>
      </c>
      <c r="H1378" t="s">
        <v>14152</v>
      </c>
      <c r="I1378" t="s">
        <v>2378</v>
      </c>
      <c r="J1378" t="s">
        <v>2671</v>
      </c>
      <c r="K1378" t="s">
        <v>2672</v>
      </c>
      <c r="L1378" t="s">
        <v>67</v>
      </c>
      <c r="M1378" t="s">
        <v>2673</v>
      </c>
      <c r="N1378" t="s">
        <v>2674</v>
      </c>
      <c r="O1378" t="s">
        <v>2675</v>
      </c>
      <c r="P1378" t="s">
        <v>14153</v>
      </c>
      <c r="R1378" t="str">
        <f t="shared" si="42"/>
        <v>昌邑</v>
      </c>
      <c r="S1378" t="str">
        <f t="shared" si="43"/>
        <v>0701</v>
      </c>
    </row>
    <row r="1379" spans="1:19">
      <c r="A1379" t="s">
        <v>14154</v>
      </c>
      <c r="B1379" t="s">
        <v>14155</v>
      </c>
      <c r="C1379" t="s">
        <v>46</v>
      </c>
      <c r="D1379" t="s">
        <v>14156</v>
      </c>
      <c r="E1379" t="s">
        <v>14157</v>
      </c>
      <c r="F1379" t="s">
        <v>14158</v>
      </c>
      <c r="G1379" t="s">
        <v>14159</v>
      </c>
      <c r="H1379" t="s">
        <v>14160</v>
      </c>
      <c r="I1379" t="s">
        <v>3108</v>
      </c>
      <c r="J1379" t="s">
        <v>2623</v>
      </c>
      <c r="K1379" t="s">
        <v>2624</v>
      </c>
      <c r="L1379" t="s">
        <v>137</v>
      </c>
      <c r="M1379" t="s">
        <v>2625</v>
      </c>
      <c r="N1379" t="s">
        <v>2421</v>
      </c>
      <c r="O1379" t="s">
        <v>7154</v>
      </c>
      <c r="P1379" t="s">
        <v>14161</v>
      </c>
      <c r="R1379" t="str">
        <f t="shared" si="42"/>
        <v>青州</v>
      </c>
      <c r="S1379" t="str">
        <f t="shared" si="43"/>
        <v>0701</v>
      </c>
    </row>
    <row r="1380" spans="1:19">
      <c r="A1380" t="s">
        <v>14162</v>
      </c>
      <c r="B1380" t="s">
        <v>14163</v>
      </c>
      <c r="C1380" t="s">
        <v>46</v>
      </c>
      <c r="D1380" t="s">
        <v>14164</v>
      </c>
      <c r="E1380" t="s">
        <v>12766</v>
      </c>
      <c r="F1380" t="s">
        <v>14165</v>
      </c>
      <c r="G1380" t="s">
        <v>14166</v>
      </c>
      <c r="H1380" t="s">
        <v>14167</v>
      </c>
      <c r="I1380" t="s">
        <v>2364</v>
      </c>
      <c r="J1380" t="s">
        <v>6131</v>
      </c>
      <c r="K1380" t="s">
        <v>6132</v>
      </c>
      <c r="L1380" t="s">
        <v>57</v>
      </c>
      <c r="M1380" t="s">
        <v>2552</v>
      </c>
      <c r="N1380" t="s">
        <v>3052</v>
      </c>
      <c r="O1380" t="s">
        <v>6133</v>
      </c>
      <c r="P1380" t="s">
        <v>14168</v>
      </c>
      <c r="R1380" t="str">
        <f t="shared" si="42"/>
        <v>安丘</v>
      </c>
      <c r="S1380" t="str">
        <f t="shared" si="43"/>
        <v>0701</v>
      </c>
    </row>
    <row r="1381" spans="1:19">
      <c r="A1381" t="s">
        <v>349</v>
      </c>
      <c r="B1381" t="s">
        <v>14169</v>
      </c>
      <c r="C1381" t="s">
        <v>46</v>
      </c>
      <c r="D1381" t="s">
        <v>14170</v>
      </c>
      <c r="E1381" t="s">
        <v>12766</v>
      </c>
      <c r="F1381" t="s">
        <v>14171</v>
      </c>
      <c r="G1381" t="s">
        <v>347</v>
      </c>
      <c r="H1381" t="s">
        <v>14172</v>
      </c>
      <c r="I1381" t="s">
        <v>2350</v>
      </c>
      <c r="J1381" t="s">
        <v>13884</v>
      </c>
      <c r="K1381" t="s">
        <v>13885</v>
      </c>
      <c r="L1381" t="s">
        <v>119</v>
      </c>
      <c r="M1381" t="s">
        <v>2601</v>
      </c>
      <c r="N1381" t="s">
        <v>6308</v>
      </c>
      <c r="O1381" t="s">
        <v>13886</v>
      </c>
      <c r="P1381" t="s">
        <v>14173</v>
      </c>
      <c r="Q1381" t="s">
        <v>14174</v>
      </c>
      <c r="R1381" t="str">
        <f t="shared" si="42"/>
        <v>寒亭</v>
      </c>
      <c r="S1381" t="str">
        <f t="shared" si="43"/>
        <v>0701</v>
      </c>
    </row>
    <row r="1382" spans="1:19">
      <c r="A1382" t="s">
        <v>14175</v>
      </c>
      <c r="B1382" t="s">
        <v>14176</v>
      </c>
      <c r="C1382" t="s">
        <v>46</v>
      </c>
      <c r="D1382" t="s">
        <v>14177</v>
      </c>
      <c r="E1382" t="s">
        <v>12766</v>
      </c>
      <c r="F1382" t="s">
        <v>14178</v>
      </c>
      <c r="G1382" t="s">
        <v>14179</v>
      </c>
      <c r="H1382" t="s">
        <v>14180</v>
      </c>
      <c r="I1382" t="s">
        <v>2364</v>
      </c>
      <c r="J1382" t="s">
        <v>2718</v>
      </c>
      <c r="K1382" t="s">
        <v>2719</v>
      </c>
      <c r="L1382" t="s">
        <v>128</v>
      </c>
      <c r="M1382" t="s">
        <v>2720</v>
      </c>
      <c r="N1382" t="s">
        <v>2421</v>
      </c>
      <c r="O1382" t="s">
        <v>2722</v>
      </c>
      <c r="P1382" t="s">
        <v>14181</v>
      </c>
      <c r="Q1382" t="s">
        <v>14182</v>
      </c>
      <c r="R1382" t="str">
        <f t="shared" si="42"/>
        <v>寿光</v>
      </c>
      <c r="S1382" t="str">
        <f t="shared" si="43"/>
        <v>0701</v>
      </c>
    </row>
    <row r="1383" spans="1:19">
      <c r="A1383" t="s">
        <v>14183</v>
      </c>
      <c r="B1383" t="s">
        <v>14184</v>
      </c>
      <c r="C1383" t="s">
        <v>46</v>
      </c>
      <c r="D1383" t="s">
        <v>14185</v>
      </c>
      <c r="E1383" t="s">
        <v>12766</v>
      </c>
      <c r="F1383" t="s">
        <v>14186</v>
      </c>
      <c r="G1383" t="s">
        <v>14187</v>
      </c>
      <c r="H1383" t="s">
        <v>14188</v>
      </c>
      <c r="I1383" t="s">
        <v>2378</v>
      </c>
      <c r="J1383" t="s">
        <v>3857</v>
      </c>
      <c r="K1383" t="s">
        <v>3858</v>
      </c>
      <c r="L1383" t="s">
        <v>119</v>
      </c>
      <c r="M1383" t="s">
        <v>2601</v>
      </c>
      <c r="N1383" t="s">
        <v>2602</v>
      </c>
      <c r="O1383" t="s">
        <v>3859</v>
      </c>
      <c r="P1383" t="s">
        <v>14189</v>
      </c>
      <c r="R1383" t="str">
        <f t="shared" si="42"/>
        <v>寒亭</v>
      </c>
      <c r="S1383" t="str">
        <f t="shared" si="43"/>
        <v>0701</v>
      </c>
    </row>
    <row r="1384" spans="1:19">
      <c r="A1384" t="s">
        <v>14190</v>
      </c>
      <c r="B1384" t="s">
        <v>14191</v>
      </c>
      <c r="C1384" t="s">
        <v>46</v>
      </c>
      <c r="D1384" t="s">
        <v>14192</v>
      </c>
      <c r="E1384" t="s">
        <v>14193</v>
      </c>
      <c r="F1384" t="s">
        <v>14194</v>
      </c>
      <c r="G1384" t="s">
        <v>14195</v>
      </c>
      <c r="H1384" t="s">
        <v>14196</v>
      </c>
      <c r="I1384" t="s">
        <v>2350</v>
      </c>
      <c r="J1384" t="s">
        <v>4801</v>
      </c>
      <c r="K1384" t="s">
        <v>4802</v>
      </c>
      <c r="L1384" t="s">
        <v>76</v>
      </c>
      <c r="M1384" t="s">
        <v>2528</v>
      </c>
      <c r="N1384" t="s">
        <v>3277</v>
      </c>
      <c r="O1384" t="s">
        <v>4803</v>
      </c>
      <c r="P1384" t="s">
        <v>14197</v>
      </c>
      <c r="Q1384" t="s">
        <v>14198</v>
      </c>
      <c r="R1384" t="str">
        <f t="shared" si="42"/>
        <v>奎文</v>
      </c>
      <c r="S1384" t="str">
        <f t="shared" si="43"/>
        <v>0701</v>
      </c>
    </row>
    <row r="1385" spans="1:19">
      <c r="A1385" t="s">
        <v>14199</v>
      </c>
      <c r="B1385" t="s">
        <v>14200</v>
      </c>
      <c r="C1385" t="s">
        <v>46</v>
      </c>
      <c r="D1385" t="s">
        <v>14201</v>
      </c>
      <c r="E1385" t="s">
        <v>14202</v>
      </c>
      <c r="F1385" t="s">
        <v>14203</v>
      </c>
      <c r="G1385" t="s">
        <v>14204</v>
      </c>
      <c r="H1385" t="s">
        <v>14205</v>
      </c>
      <c r="I1385" t="s">
        <v>3904</v>
      </c>
      <c r="J1385" t="s">
        <v>2478</v>
      </c>
      <c r="K1385" t="s">
        <v>2479</v>
      </c>
      <c r="L1385" t="s">
        <v>146</v>
      </c>
      <c r="M1385" t="s">
        <v>2420</v>
      </c>
      <c r="N1385" t="s">
        <v>2959</v>
      </c>
      <c r="O1385" t="s">
        <v>2481</v>
      </c>
      <c r="P1385" t="s">
        <v>14206</v>
      </c>
      <c r="R1385" t="str">
        <f t="shared" si="42"/>
        <v>临朐</v>
      </c>
      <c r="S1385" t="str">
        <f t="shared" si="43"/>
        <v>0701</v>
      </c>
    </row>
    <row r="1386" spans="1:19">
      <c r="A1386" t="s">
        <v>14207</v>
      </c>
      <c r="B1386" t="s">
        <v>14208</v>
      </c>
      <c r="C1386" t="s">
        <v>46</v>
      </c>
      <c r="D1386" t="s">
        <v>14209</v>
      </c>
      <c r="E1386" t="s">
        <v>12471</v>
      </c>
      <c r="F1386" t="s">
        <v>14210</v>
      </c>
      <c r="G1386" t="s">
        <v>14211</v>
      </c>
      <c r="H1386" t="s">
        <v>14212</v>
      </c>
      <c r="I1386" t="s">
        <v>4165</v>
      </c>
      <c r="J1386" t="s">
        <v>10901</v>
      </c>
      <c r="K1386" t="s">
        <v>10902</v>
      </c>
      <c r="L1386" t="s">
        <v>187</v>
      </c>
      <c r="M1386" t="s">
        <v>2468</v>
      </c>
      <c r="N1386" t="s">
        <v>2368</v>
      </c>
      <c r="O1386" t="s">
        <v>10903</v>
      </c>
      <c r="P1386" t="s">
        <v>14213</v>
      </c>
      <c r="R1386" t="str">
        <f t="shared" si="42"/>
        <v>坊子</v>
      </c>
      <c r="S1386" t="str">
        <f t="shared" si="43"/>
        <v>0701</v>
      </c>
    </row>
    <row r="1387" spans="1:19">
      <c r="A1387" t="s">
        <v>14214</v>
      </c>
      <c r="B1387" t="s">
        <v>14215</v>
      </c>
      <c r="C1387" t="s">
        <v>46</v>
      </c>
      <c r="D1387" t="s">
        <v>14216</v>
      </c>
      <c r="E1387" t="s">
        <v>12471</v>
      </c>
      <c r="F1387" t="s">
        <v>14217</v>
      </c>
      <c r="G1387" t="s">
        <v>14218</v>
      </c>
      <c r="H1387" t="s">
        <v>14219</v>
      </c>
      <c r="I1387" t="s">
        <v>2503</v>
      </c>
      <c r="J1387" t="s">
        <v>9889</v>
      </c>
      <c r="K1387" t="s">
        <v>9890</v>
      </c>
      <c r="L1387" t="s">
        <v>47</v>
      </c>
      <c r="M1387" t="s">
        <v>4154</v>
      </c>
      <c r="N1387" t="s">
        <v>2743</v>
      </c>
      <c r="O1387" t="s">
        <v>9891</v>
      </c>
      <c r="P1387" t="s">
        <v>14220</v>
      </c>
      <c r="Q1387" t="s">
        <v>14221</v>
      </c>
      <c r="R1387" t="str">
        <f t="shared" si="42"/>
        <v>诸城</v>
      </c>
      <c r="S1387" t="str">
        <f t="shared" si="43"/>
        <v>0701</v>
      </c>
    </row>
    <row r="1388" spans="1:19">
      <c r="A1388" t="s">
        <v>14222</v>
      </c>
      <c r="B1388" t="s">
        <v>14223</v>
      </c>
      <c r="C1388" t="s">
        <v>46</v>
      </c>
      <c r="D1388" t="s">
        <v>14224</v>
      </c>
      <c r="E1388" t="s">
        <v>14225</v>
      </c>
      <c r="F1388" t="s">
        <v>14226</v>
      </c>
      <c r="G1388" t="s">
        <v>14227</v>
      </c>
      <c r="H1388" t="s">
        <v>14228</v>
      </c>
      <c r="I1388" t="s">
        <v>2364</v>
      </c>
      <c r="J1388" t="s">
        <v>9022</v>
      </c>
      <c r="K1388" t="s">
        <v>9023</v>
      </c>
      <c r="L1388" t="s">
        <v>101</v>
      </c>
      <c r="M1388" t="s">
        <v>4459</v>
      </c>
      <c r="N1388" t="s">
        <v>2480</v>
      </c>
      <c r="O1388" t="s">
        <v>9024</v>
      </c>
      <c r="P1388" t="s">
        <v>14229</v>
      </c>
      <c r="Q1388" t="s">
        <v>14230</v>
      </c>
      <c r="R1388" t="str">
        <f t="shared" si="42"/>
        <v>潍城</v>
      </c>
      <c r="S1388" t="str">
        <f t="shared" si="43"/>
        <v>0701</v>
      </c>
    </row>
    <row r="1389" spans="1:19">
      <c r="A1389" t="s">
        <v>14231</v>
      </c>
      <c r="B1389" t="s">
        <v>14232</v>
      </c>
      <c r="C1389" t="s">
        <v>46</v>
      </c>
      <c r="D1389" t="s">
        <v>14233</v>
      </c>
      <c r="E1389" t="s">
        <v>14234</v>
      </c>
      <c r="F1389" t="s">
        <v>14235</v>
      </c>
      <c r="G1389" t="s">
        <v>14236</v>
      </c>
      <c r="H1389" t="s">
        <v>14237</v>
      </c>
      <c r="I1389" t="s">
        <v>2754</v>
      </c>
      <c r="J1389" t="s">
        <v>3857</v>
      </c>
      <c r="K1389" t="s">
        <v>3858</v>
      </c>
      <c r="L1389" t="s">
        <v>119</v>
      </c>
      <c r="M1389" t="s">
        <v>2601</v>
      </c>
      <c r="N1389" t="s">
        <v>3214</v>
      </c>
      <c r="O1389" t="s">
        <v>3859</v>
      </c>
      <c r="Q1389" t="s">
        <v>14238</v>
      </c>
      <c r="R1389" t="str">
        <f t="shared" si="42"/>
        <v>寒亭</v>
      </c>
      <c r="S1389" t="str">
        <f t="shared" si="43"/>
        <v>0701</v>
      </c>
    </row>
    <row r="1390" spans="1:19">
      <c r="A1390" t="s">
        <v>14239</v>
      </c>
      <c r="B1390" t="s">
        <v>14240</v>
      </c>
      <c r="C1390" t="s">
        <v>46</v>
      </c>
      <c r="D1390" t="s">
        <v>14241</v>
      </c>
      <c r="E1390" t="s">
        <v>14242</v>
      </c>
      <c r="F1390" t="s">
        <v>14243</v>
      </c>
      <c r="G1390" t="s">
        <v>14244</v>
      </c>
      <c r="H1390" t="s">
        <v>14245</v>
      </c>
      <c r="I1390" t="s">
        <v>3210</v>
      </c>
      <c r="J1390" t="s">
        <v>4220</v>
      </c>
      <c r="K1390" t="s">
        <v>4221</v>
      </c>
      <c r="L1390" t="s">
        <v>47</v>
      </c>
      <c r="M1390" t="s">
        <v>3159</v>
      </c>
      <c r="N1390" t="s">
        <v>2340</v>
      </c>
      <c r="O1390" t="s">
        <v>4223</v>
      </c>
      <c r="P1390" t="s">
        <v>14246</v>
      </c>
      <c r="Q1390" t="s">
        <v>14247</v>
      </c>
      <c r="R1390" t="str">
        <f t="shared" si="42"/>
        <v>诸城</v>
      </c>
      <c r="S1390" t="str">
        <f t="shared" si="43"/>
        <v>0701</v>
      </c>
    </row>
    <row r="1391" spans="1:19">
      <c r="A1391" t="s">
        <v>14248</v>
      </c>
      <c r="B1391" t="s">
        <v>14249</v>
      </c>
      <c r="C1391" t="s">
        <v>46</v>
      </c>
      <c r="D1391" t="s">
        <v>14250</v>
      </c>
      <c r="E1391" t="s">
        <v>12439</v>
      </c>
      <c r="F1391" t="s">
        <v>14251</v>
      </c>
      <c r="G1391" t="s">
        <v>14252</v>
      </c>
      <c r="H1391" t="s">
        <v>14253</v>
      </c>
      <c r="I1391" t="s">
        <v>2336</v>
      </c>
      <c r="J1391" t="s">
        <v>2718</v>
      </c>
      <c r="K1391" t="s">
        <v>2719</v>
      </c>
      <c r="L1391" t="s">
        <v>128</v>
      </c>
      <c r="M1391" t="s">
        <v>2720</v>
      </c>
      <c r="N1391" t="s">
        <v>2421</v>
      </c>
      <c r="O1391" t="s">
        <v>2722</v>
      </c>
      <c r="P1391" t="s">
        <v>14254</v>
      </c>
      <c r="Q1391" t="s">
        <v>14255</v>
      </c>
      <c r="R1391" t="str">
        <f t="shared" si="42"/>
        <v>寿光</v>
      </c>
      <c r="S1391" t="str">
        <f t="shared" si="43"/>
        <v>0701</v>
      </c>
    </row>
    <row r="1392" spans="1:19">
      <c r="A1392" t="s">
        <v>357</v>
      </c>
      <c r="B1392" t="s">
        <v>14256</v>
      </c>
      <c r="C1392" t="s">
        <v>46</v>
      </c>
      <c r="D1392" t="s">
        <v>14257</v>
      </c>
      <c r="E1392" t="s">
        <v>12766</v>
      </c>
      <c r="F1392" t="s">
        <v>14258</v>
      </c>
      <c r="G1392" t="s">
        <v>355</v>
      </c>
      <c r="H1392" t="s">
        <v>14259</v>
      </c>
      <c r="I1392" t="s">
        <v>2350</v>
      </c>
      <c r="J1392" t="s">
        <v>2847</v>
      </c>
      <c r="K1392" t="s">
        <v>2848</v>
      </c>
      <c r="L1392" t="s">
        <v>110</v>
      </c>
      <c r="M1392" t="s">
        <v>2849</v>
      </c>
      <c r="N1392" t="s">
        <v>2340</v>
      </c>
      <c r="O1392" t="s">
        <v>2850</v>
      </c>
      <c r="P1392" t="s">
        <v>14260</v>
      </c>
      <c r="Q1392" t="s">
        <v>14261</v>
      </c>
      <c r="R1392" t="str">
        <f t="shared" si="42"/>
        <v>高密</v>
      </c>
      <c r="S1392" t="str">
        <f t="shared" si="43"/>
        <v>0701</v>
      </c>
    </row>
    <row r="1393" spans="1:19">
      <c r="A1393" t="s">
        <v>14262</v>
      </c>
      <c r="B1393" t="s">
        <v>14263</v>
      </c>
      <c r="C1393" t="s">
        <v>46</v>
      </c>
      <c r="D1393" t="s">
        <v>14264</v>
      </c>
      <c r="E1393" t="s">
        <v>12909</v>
      </c>
      <c r="F1393" t="s">
        <v>14265</v>
      </c>
      <c r="G1393" t="s">
        <v>14266</v>
      </c>
      <c r="H1393" t="s">
        <v>14267</v>
      </c>
      <c r="I1393" t="s">
        <v>3904</v>
      </c>
      <c r="J1393" t="s">
        <v>8380</v>
      </c>
      <c r="K1393" t="s">
        <v>8381</v>
      </c>
      <c r="L1393" t="s">
        <v>187</v>
      </c>
      <c r="M1393" t="s">
        <v>8014</v>
      </c>
      <c r="N1393" t="s">
        <v>2674</v>
      </c>
      <c r="O1393" t="s">
        <v>8382</v>
      </c>
      <c r="P1393" t="s">
        <v>14268</v>
      </c>
      <c r="Q1393" t="s">
        <v>14269</v>
      </c>
      <c r="R1393" t="str">
        <f t="shared" si="42"/>
        <v>坊子</v>
      </c>
      <c r="S1393" t="str">
        <f t="shared" si="43"/>
        <v>0701</v>
      </c>
    </row>
    <row r="1394" spans="1:19">
      <c r="A1394" t="s">
        <v>14270</v>
      </c>
      <c r="B1394" t="s">
        <v>14271</v>
      </c>
      <c r="C1394" t="s">
        <v>46</v>
      </c>
      <c r="D1394" t="s">
        <v>14272</v>
      </c>
      <c r="E1394" t="s">
        <v>12766</v>
      </c>
      <c r="F1394" t="s">
        <v>14273</v>
      </c>
      <c r="G1394" t="s">
        <v>14274</v>
      </c>
      <c r="H1394" t="s">
        <v>14275</v>
      </c>
      <c r="I1394" t="s">
        <v>2350</v>
      </c>
      <c r="J1394" t="s">
        <v>6913</v>
      </c>
      <c r="K1394" t="s">
        <v>6914</v>
      </c>
      <c r="L1394" t="s">
        <v>101</v>
      </c>
      <c r="M1394" t="s">
        <v>4459</v>
      </c>
      <c r="N1394" t="s">
        <v>3774</v>
      </c>
      <c r="O1394" t="s">
        <v>6915</v>
      </c>
      <c r="P1394" t="s">
        <v>14276</v>
      </c>
      <c r="R1394" t="str">
        <f t="shared" si="42"/>
        <v>潍城</v>
      </c>
      <c r="S1394" t="str">
        <f t="shared" si="43"/>
        <v>0701</v>
      </c>
    </row>
    <row r="1395" spans="1:19">
      <c r="A1395" t="s">
        <v>14277</v>
      </c>
      <c r="B1395" t="s">
        <v>14278</v>
      </c>
      <c r="C1395" t="s">
        <v>46</v>
      </c>
      <c r="D1395" t="s">
        <v>14279</v>
      </c>
      <c r="E1395" t="s">
        <v>14080</v>
      </c>
      <c r="F1395" t="s">
        <v>14280</v>
      </c>
      <c r="G1395" t="s">
        <v>14281</v>
      </c>
      <c r="H1395" t="s">
        <v>14282</v>
      </c>
      <c r="I1395" t="s">
        <v>10461</v>
      </c>
      <c r="J1395" t="s">
        <v>12042</v>
      </c>
      <c r="K1395" t="s">
        <v>12043</v>
      </c>
      <c r="L1395" t="s">
        <v>128</v>
      </c>
      <c r="M1395" t="s">
        <v>2708</v>
      </c>
      <c r="N1395" t="s">
        <v>3554</v>
      </c>
      <c r="O1395" t="s">
        <v>12044</v>
      </c>
      <c r="P1395" t="s">
        <v>14283</v>
      </c>
      <c r="Q1395" t="s">
        <v>14284</v>
      </c>
      <c r="R1395" t="str">
        <f t="shared" si="42"/>
        <v>寿光</v>
      </c>
      <c r="S1395" t="str">
        <f t="shared" si="43"/>
        <v>0701</v>
      </c>
    </row>
    <row r="1396" spans="1:19">
      <c r="A1396" t="s">
        <v>14285</v>
      </c>
      <c r="B1396" t="s">
        <v>14286</v>
      </c>
      <c r="C1396" t="s">
        <v>46</v>
      </c>
      <c r="D1396" t="s">
        <v>14287</v>
      </c>
      <c r="E1396" t="s">
        <v>12766</v>
      </c>
      <c r="F1396" t="s">
        <v>14288</v>
      </c>
      <c r="G1396" t="s">
        <v>14289</v>
      </c>
      <c r="H1396" t="s">
        <v>14290</v>
      </c>
      <c r="I1396" t="s">
        <v>2364</v>
      </c>
      <c r="J1396" t="s">
        <v>10721</v>
      </c>
      <c r="K1396" t="s">
        <v>10722</v>
      </c>
      <c r="L1396" t="s">
        <v>76</v>
      </c>
      <c r="M1396" t="s">
        <v>4374</v>
      </c>
      <c r="N1396" t="s">
        <v>2743</v>
      </c>
      <c r="O1396" t="s">
        <v>10723</v>
      </c>
      <c r="P1396" t="s">
        <v>14291</v>
      </c>
      <c r="R1396" t="str">
        <f t="shared" si="42"/>
        <v>奎文</v>
      </c>
      <c r="S1396" t="str">
        <f t="shared" si="43"/>
        <v>0701</v>
      </c>
    </row>
    <row r="1397" spans="1:19">
      <c r="A1397" t="s">
        <v>14292</v>
      </c>
      <c r="B1397" t="s">
        <v>14293</v>
      </c>
      <c r="C1397" t="s">
        <v>46</v>
      </c>
      <c r="D1397" t="s">
        <v>14294</v>
      </c>
      <c r="E1397" t="s">
        <v>12766</v>
      </c>
      <c r="F1397" t="s">
        <v>14295</v>
      </c>
      <c r="G1397" t="s">
        <v>14296</v>
      </c>
      <c r="H1397" t="s">
        <v>14297</v>
      </c>
      <c r="I1397" t="s">
        <v>2364</v>
      </c>
      <c r="J1397" t="s">
        <v>4130</v>
      </c>
      <c r="K1397" t="s">
        <v>4131</v>
      </c>
      <c r="L1397" t="s">
        <v>137</v>
      </c>
      <c r="M1397" t="s">
        <v>3040</v>
      </c>
      <c r="N1397" t="s">
        <v>2480</v>
      </c>
      <c r="O1397" t="s">
        <v>4132</v>
      </c>
      <c r="Q1397" t="s">
        <v>14298</v>
      </c>
      <c r="R1397" t="str">
        <f t="shared" si="42"/>
        <v>青州</v>
      </c>
      <c r="S1397" t="str">
        <f t="shared" si="43"/>
        <v>0701</v>
      </c>
    </row>
    <row r="1398" spans="1:19">
      <c r="A1398" t="s">
        <v>14299</v>
      </c>
      <c r="B1398" t="s">
        <v>14300</v>
      </c>
      <c r="C1398" t="s">
        <v>46</v>
      </c>
      <c r="D1398" t="s">
        <v>14301</v>
      </c>
      <c r="E1398" t="s">
        <v>14302</v>
      </c>
      <c r="F1398" t="s">
        <v>14303</v>
      </c>
      <c r="G1398" t="s">
        <v>14304</v>
      </c>
      <c r="H1398" t="s">
        <v>14305</v>
      </c>
      <c r="I1398" t="s">
        <v>2364</v>
      </c>
      <c r="J1398" t="s">
        <v>6296</v>
      </c>
      <c r="K1398" t="s">
        <v>6297</v>
      </c>
      <c r="L1398" t="s">
        <v>76</v>
      </c>
      <c r="M1398" t="s">
        <v>4374</v>
      </c>
      <c r="N1398" t="s">
        <v>2872</v>
      </c>
      <c r="O1398" t="s">
        <v>6298</v>
      </c>
      <c r="P1398" t="s">
        <v>14306</v>
      </c>
      <c r="Q1398" t="s">
        <v>14307</v>
      </c>
      <c r="R1398" t="str">
        <f t="shared" si="42"/>
        <v>奎文</v>
      </c>
      <c r="S1398" t="str">
        <f t="shared" si="43"/>
        <v>0701</v>
      </c>
    </row>
    <row r="1399" spans="1:19">
      <c r="A1399" t="s">
        <v>14308</v>
      </c>
      <c r="B1399" t="s">
        <v>14309</v>
      </c>
      <c r="C1399" t="s">
        <v>46</v>
      </c>
      <c r="D1399" t="s">
        <v>14310</v>
      </c>
      <c r="E1399" t="s">
        <v>13106</v>
      </c>
      <c r="F1399" t="s">
        <v>14311</v>
      </c>
      <c r="G1399" t="s">
        <v>14312</v>
      </c>
      <c r="H1399" t="s">
        <v>14313</v>
      </c>
      <c r="I1399" t="s">
        <v>2392</v>
      </c>
      <c r="J1399" t="s">
        <v>5254</v>
      </c>
      <c r="K1399" t="s">
        <v>5255</v>
      </c>
      <c r="L1399" t="s">
        <v>101</v>
      </c>
      <c r="M1399" t="s">
        <v>2982</v>
      </c>
      <c r="N1399" t="s">
        <v>3277</v>
      </c>
      <c r="O1399" t="s">
        <v>5256</v>
      </c>
      <c r="P1399" t="s">
        <v>14314</v>
      </c>
      <c r="Q1399" t="s">
        <v>14315</v>
      </c>
      <c r="R1399" t="str">
        <f t="shared" si="42"/>
        <v>潍城</v>
      </c>
      <c r="S1399" t="str">
        <f t="shared" si="43"/>
        <v>0701</v>
      </c>
    </row>
    <row r="1400" spans="1:19">
      <c r="A1400" t="s">
        <v>14316</v>
      </c>
      <c r="B1400" t="s">
        <v>14317</v>
      </c>
      <c r="C1400" t="s">
        <v>46</v>
      </c>
      <c r="D1400" t="s">
        <v>14318</v>
      </c>
      <c r="E1400" t="s">
        <v>12766</v>
      </c>
      <c r="F1400" t="s">
        <v>13804</v>
      </c>
      <c r="G1400" t="s">
        <v>307</v>
      </c>
      <c r="H1400" t="s">
        <v>14319</v>
      </c>
      <c r="I1400" t="s">
        <v>5211</v>
      </c>
      <c r="J1400" t="s">
        <v>8903</v>
      </c>
      <c r="K1400" t="s">
        <v>8904</v>
      </c>
      <c r="L1400" t="s">
        <v>110</v>
      </c>
      <c r="M1400" t="s">
        <v>7112</v>
      </c>
      <c r="N1400" t="s">
        <v>3214</v>
      </c>
      <c r="O1400" t="s">
        <v>8905</v>
      </c>
      <c r="P1400" t="s">
        <v>14320</v>
      </c>
      <c r="Q1400" t="s">
        <v>13806</v>
      </c>
      <c r="R1400" t="str">
        <f t="shared" si="42"/>
        <v>高密</v>
      </c>
      <c r="S1400" t="str">
        <f t="shared" si="43"/>
        <v>0701</v>
      </c>
    </row>
    <row r="1401" spans="1:19">
      <c r="A1401" t="s">
        <v>14321</v>
      </c>
      <c r="B1401" t="s">
        <v>14322</v>
      </c>
      <c r="C1401" t="s">
        <v>46</v>
      </c>
      <c r="D1401" t="s">
        <v>14323</v>
      </c>
      <c r="E1401" t="s">
        <v>12766</v>
      </c>
      <c r="F1401" t="s">
        <v>14324</v>
      </c>
      <c r="G1401" t="s">
        <v>14325</v>
      </c>
      <c r="H1401" t="s">
        <v>14326</v>
      </c>
      <c r="I1401" t="s">
        <v>2465</v>
      </c>
      <c r="J1401" t="s">
        <v>4877</v>
      </c>
      <c r="K1401" t="s">
        <v>4878</v>
      </c>
      <c r="L1401" t="s">
        <v>76</v>
      </c>
      <c r="M1401" t="s">
        <v>2661</v>
      </c>
      <c r="O1401" t="s">
        <v>4879</v>
      </c>
      <c r="P1401" t="s">
        <v>14327</v>
      </c>
      <c r="Q1401" t="s">
        <v>14328</v>
      </c>
      <c r="R1401" t="str">
        <f t="shared" si="42"/>
        <v>奎文</v>
      </c>
      <c r="S1401" t="str">
        <f t="shared" si="43"/>
        <v>0701</v>
      </c>
    </row>
    <row r="1402" spans="1:19">
      <c r="A1402" t="s">
        <v>14329</v>
      </c>
      <c r="B1402" t="s">
        <v>14330</v>
      </c>
      <c r="C1402" t="s">
        <v>46</v>
      </c>
      <c r="D1402" t="s">
        <v>14331</v>
      </c>
      <c r="E1402" t="s">
        <v>12766</v>
      </c>
      <c r="F1402" t="s">
        <v>14332</v>
      </c>
      <c r="G1402" t="s">
        <v>14333</v>
      </c>
      <c r="H1402" t="s">
        <v>14334</v>
      </c>
      <c r="I1402" t="s">
        <v>14335</v>
      </c>
      <c r="J1402" t="s">
        <v>10811</v>
      </c>
      <c r="K1402" t="s">
        <v>10812</v>
      </c>
      <c r="L1402" t="s">
        <v>128</v>
      </c>
      <c r="M1402" t="s">
        <v>4047</v>
      </c>
      <c r="N1402" t="s">
        <v>4647</v>
      </c>
      <c r="O1402" t="s">
        <v>10813</v>
      </c>
      <c r="P1402" t="s">
        <v>14336</v>
      </c>
      <c r="Q1402" t="s">
        <v>14337</v>
      </c>
      <c r="R1402" t="str">
        <f t="shared" si="42"/>
        <v>寿光</v>
      </c>
      <c r="S1402" t="str">
        <f t="shared" si="43"/>
        <v>0701</v>
      </c>
    </row>
    <row r="1403" spans="1:19">
      <c r="A1403" t="s">
        <v>14338</v>
      </c>
      <c r="B1403" t="s">
        <v>14339</v>
      </c>
      <c r="C1403" t="s">
        <v>46</v>
      </c>
      <c r="D1403" t="s">
        <v>14340</v>
      </c>
      <c r="E1403" t="s">
        <v>12766</v>
      </c>
      <c r="F1403" t="s">
        <v>14341</v>
      </c>
      <c r="G1403" t="s">
        <v>14342</v>
      </c>
      <c r="H1403" t="s">
        <v>14343</v>
      </c>
      <c r="I1403" t="s">
        <v>2364</v>
      </c>
      <c r="J1403" t="s">
        <v>11926</v>
      </c>
      <c r="K1403" t="s">
        <v>11927</v>
      </c>
      <c r="L1403" t="s">
        <v>137</v>
      </c>
      <c r="M1403" t="s">
        <v>3213</v>
      </c>
      <c r="N1403" t="s">
        <v>2340</v>
      </c>
      <c r="O1403" t="s">
        <v>11929</v>
      </c>
      <c r="P1403" t="s">
        <v>14344</v>
      </c>
      <c r="Q1403" t="s">
        <v>14345</v>
      </c>
      <c r="R1403" t="str">
        <f t="shared" si="42"/>
        <v>青州</v>
      </c>
      <c r="S1403" t="str">
        <f t="shared" si="43"/>
        <v>0701</v>
      </c>
    </row>
    <row r="1404" spans="1:19">
      <c r="A1404" t="s">
        <v>14346</v>
      </c>
      <c r="B1404" t="s">
        <v>14347</v>
      </c>
      <c r="C1404" t="s">
        <v>46</v>
      </c>
      <c r="D1404" t="s">
        <v>14348</v>
      </c>
      <c r="E1404" t="s">
        <v>14349</v>
      </c>
      <c r="F1404" t="s">
        <v>14350</v>
      </c>
      <c r="G1404" t="s">
        <v>14351</v>
      </c>
      <c r="H1404" t="s">
        <v>14352</v>
      </c>
      <c r="I1404" t="s">
        <v>2350</v>
      </c>
      <c r="J1404" t="s">
        <v>7136</v>
      </c>
      <c r="K1404" t="s">
        <v>7137</v>
      </c>
      <c r="L1404" t="s">
        <v>47</v>
      </c>
      <c r="M1404" t="s">
        <v>3327</v>
      </c>
      <c r="N1404" t="s">
        <v>2816</v>
      </c>
      <c r="O1404" t="s">
        <v>7138</v>
      </c>
      <c r="P1404" t="s">
        <v>14353</v>
      </c>
      <c r="R1404" t="str">
        <f t="shared" si="42"/>
        <v>诸城</v>
      </c>
      <c r="S1404" t="str">
        <f t="shared" si="43"/>
        <v>0701</v>
      </c>
    </row>
    <row r="1405" spans="1:19">
      <c r="A1405" t="s">
        <v>14354</v>
      </c>
      <c r="B1405" t="s">
        <v>14355</v>
      </c>
      <c r="C1405" t="s">
        <v>46</v>
      </c>
      <c r="D1405" t="s">
        <v>14356</v>
      </c>
      <c r="E1405" t="s">
        <v>14357</v>
      </c>
      <c r="F1405" t="s">
        <v>14358</v>
      </c>
      <c r="G1405" t="s">
        <v>14359</v>
      </c>
      <c r="H1405" t="s">
        <v>14360</v>
      </c>
      <c r="I1405" t="s">
        <v>14361</v>
      </c>
      <c r="J1405" t="s">
        <v>4437</v>
      </c>
      <c r="K1405" t="s">
        <v>4438</v>
      </c>
      <c r="N1405" t="s">
        <v>3907</v>
      </c>
      <c r="O1405" t="s">
        <v>4440</v>
      </c>
      <c r="R1405" t="str">
        <f t="shared" si="42"/>
        <v/>
      </c>
      <c r="S1405" t="str">
        <f t="shared" si="43"/>
        <v>0701</v>
      </c>
    </row>
    <row r="1406" spans="1:19">
      <c r="A1406" t="s">
        <v>14362</v>
      </c>
      <c r="B1406" t="s">
        <v>14363</v>
      </c>
      <c r="C1406" t="s">
        <v>46</v>
      </c>
      <c r="D1406" t="s">
        <v>14364</v>
      </c>
      <c r="E1406" t="s">
        <v>12766</v>
      </c>
      <c r="F1406" t="s">
        <v>14365</v>
      </c>
      <c r="G1406" t="s">
        <v>14366</v>
      </c>
      <c r="H1406" t="s">
        <v>14367</v>
      </c>
      <c r="I1406" t="s">
        <v>2364</v>
      </c>
      <c r="J1406" t="s">
        <v>14368</v>
      </c>
      <c r="K1406" t="s">
        <v>7562</v>
      </c>
      <c r="L1406" t="s">
        <v>101</v>
      </c>
      <c r="M1406" t="s">
        <v>3130</v>
      </c>
      <c r="N1406" t="s">
        <v>2721</v>
      </c>
      <c r="O1406" t="s">
        <v>14369</v>
      </c>
      <c r="P1406" t="s">
        <v>14370</v>
      </c>
      <c r="Q1406" t="s">
        <v>14371</v>
      </c>
      <c r="R1406" t="str">
        <f t="shared" si="42"/>
        <v>潍城</v>
      </c>
      <c r="S1406" t="str">
        <f t="shared" si="43"/>
        <v>0701</v>
      </c>
    </row>
    <row r="1407" spans="1:19">
      <c r="A1407" t="s">
        <v>14372</v>
      </c>
      <c r="B1407" t="s">
        <v>14373</v>
      </c>
      <c r="C1407" t="s">
        <v>46</v>
      </c>
      <c r="D1407" t="s">
        <v>14374</v>
      </c>
      <c r="E1407" t="s">
        <v>14375</v>
      </c>
      <c r="F1407" t="s">
        <v>14376</v>
      </c>
      <c r="G1407" t="s">
        <v>14377</v>
      </c>
      <c r="H1407" t="s">
        <v>14378</v>
      </c>
      <c r="I1407" t="s">
        <v>2336</v>
      </c>
      <c r="J1407" t="s">
        <v>7888</v>
      </c>
      <c r="K1407" t="s">
        <v>7889</v>
      </c>
      <c r="L1407" t="s">
        <v>76</v>
      </c>
      <c r="M1407" t="s">
        <v>2827</v>
      </c>
      <c r="O1407" t="s">
        <v>7890</v>
      </c>
      <c r="P1407" t="s">
        <v>14379</v>
      </c>
      <c r="R1407" t="str">
        <f t="shared" si="42"/>
        <v>奎文</v>
      </c>
      <c r="S1407" t="str">
        <f t="shared" si="43"/>
        <v>0701</v>
      </c>
    </row>
    <row r="1408" spans="1:19">
      <c r="A1408" t="s">
        <v>14380</v>
      </c>
      <c r="B1408" t="s">
        <v>14381</v>
      </c>
      <c r="C1408" t="s">
        <v>46</v>
      </c>
      <c r="D1408" t="s">
        <v>14382</v>
      </c>
      <c r="E1408" t="s">
        <v>14383</v>
      </c>
      <c r="F1408" t="s">
        <v>14384</v>
      </c>
      <c r="G1408" t="s">
        <v>14385</v>
      </c>
      <c r="H1408" t="s">
        <v>14386</v>
      </c>
      <c r="I1408" t="s">
        <v>2336</v>
      </c>
      <c r="J1408" t="s">
        <v>4186</v>
      </c>
      <c r="K1408" t="s">
        <v>4187</v>
      </c>
      <c r="L1408" t="s">
        <v>128</v>
      </c>
      <c r="M1408" t="s">
        <v>2890</v>
      </c>
      <c r="N1408" t="s">
        <v>2421</v>
      </c>
      <c r="O1408" t="s">
        <v>4188</v>
      </c>
      <c r="P1408" t="s">
        <v>14387</v>
      </c>
      <c r="R1408" t="str">
        <f t="shared" si="42"/>
        <v>寿光</v>
      </c>
      <c r="S1408" t="str">
        <f t="shared" si="43"/>
        <v>0701</v>
      </c>
    </row>
    <row r="1409" spans="1:19">
      <c r="A1409" t="s">
        <v>14388</v>
      </c>
      <c r="B1409" t="s">
        <v>14363</v>
      </c>
      <c r="C1409" t="s">
        <v>46</v>
      </c>
      <c r="D1409" t="s">
        <v>14389</v>
      </c>
      <c r="E1409" t="s">
        <v>14390</v>
      </c>
      <c r="F1409" t="s">
        <v>14391</v>
      </c>
      <c r="G1409" t="s">
        <v>14392</v>
      </c>
      <c r="H1409" t="s">
        <v>14393</v>
      </c>
      <c r="I1409" t="s">
        <v>2350</v>
      </c>
      <c r="J1409" t="s">
        <v>14394</v>
      </c>
      <c r="K1409" t="s">
        <v>14395</v>
      </c>
      <c r="L1409" t="s">
        <v>137</v>
      </c>
      <c r="M1409" t="s">
        <v>5803</v>
      </c>
      <c r="N1409" t="s">
        <v>2872</v>
      </c>
      <c r="O1409" t="s">
        <v>14396</v>
      </c>
      <c r="P1409" t="s">
        <v>14397</v>
      </c>
      <c r="R1409" t="str">
        <f t="shared" ref="R1409:R1472" si="44">IF(OR(LEFT(L1409,2)="高新"),"奎文",IF(LEFT(L1409,2)="峡山","坊子",IF(LEFT(L1409,2)="滨海","寒亭",LEFT(L1409,2))))</f>
        <v>青州</v>
      </c>
      <c r="S1409" t="str">
        <f t="shared" ref="S1409:S1472" si="45">TEXT(B1409,"mmdd")</f>
        <v>0701</v>
      </c>
    </row>
    <row r="1410" spans="1:19">
      <c r="A1410" t="s">
        <v>14398</v>
      </c>
      <c r="B1410" t="s">
        <v>14399</v>
      </c>
      <c r="C1410" t="s">
        <v>46</v>
      </c>
      <c r="D1410" t="s">
        <v>14400</v>
      </c>
      <c r="E1410" t="s">
        <v>14401</v>
      </c>
      <c r="F1410" t="s">
        <v>14402</v>
      </c>
      <c r="G1410" t="s">
        <v>14403</v>
      </c>
      <c r="H1410" t="s">
        <v>14404</v>
      </c>
      <c r="I1410" t="s">
        <v>2503</v>
      </c>
      <c r="J1410" t="s">
        <v>4844</v>
      </c>
      <c r="K1410" t="s">
        <v>4845</v>
      </c>
      <c r="L1410" t="s">
        <v>76</v>
      </c>
      <c r="M1410" t="s">
        <v>2528</v>
      </c>
      <c r="N1410" t="s">
        <v>2816</v>
      </c>
      <c r="O1410" t="s">
        <v>4846</v>
      </c>
      <c r="P1410" t="s">
        <v>14405</v>
      </c>
      <c r="Q1410" t="s">
        <v>14406</v>
      </c>
      <c r="R1410" t="str">
        <f t="shared" si="44"/>
        <v>奎文</v>
      </c>
      <c r="S1410" t="str">
        <f t="shared" si="45"/>
        <v>0701</v>
      </c>
    </row>
    <row r="1411" spans="1:19">
      <c r="A1411" t="s">
        <v>14407</v>
      </c>
      <c r="B1411" t="s">
        <v>14408</v>
      </c>
      <c r="C1411" t="s">
        <v>46</v>
      </c>
      <c r="D1411" t="s">
        <v>14409</v>
      </c>
      <c r="E1411" t="s">
        <v>12766</v>
      </c>
      <c r="F1411" t="s">
        <v>14410</v>
      </c>
      <c r="G1411" t="s">
        <v>14411</v>
      </c>
      <c r="H1411" t="s">
        <v>14412</v>
      </c>
      <c r="I1411" t="s">
        <v>2350</v>
      </c>
      <c r="J1411" t="s">
        <v>3295</v>
      </c>
      <c r="K1411" t="s">
        <v>3296</v>
      </c>
      <c r="L1411" t="s">
        <v>47</v>
      </c>
      <c r="M1411" t="s">
        <v>3159</v>
      </c>
      <c r="N1411" t="s">
        <v>2674</v>
      </c>
      <c r="O1411" t="s">
        <v>3297</v>
      </c>
      <c r="P1411" t="s">
        <v>14413</v>
      </c>
      <c r="R1411" t="str">
        <f t="shared" si="44"/>
        <v>诸城</v>
      </c>
      <c r="S1411" t="str">
        <f t="shared" si="45"/>
        <v>0701</v>
      </c>
    </row>
    <row r="1412" spans="1:19">
      <c r="A1412" t="s">
        <v>14414</v>
      </c>
      <c r="B1412" t="s">
        <v>14415</v>
      </c>
      <c r="C1412" t="s">
        <v>46</v>
      </c>
      <c r="D1412" t="s">
        <v>14416</v>
      </c>
      <c r="E1412" t="s">
        <v>14390</v>
      </c>
      <c r="F1412" t="s">
        <v>14417</v>
      </c>
      <c r="G1412" t="s">
        <v>14392</v>
      </c>
      <c r="H1412" t="s">
        <v>14418</v>
      </c>
      <c r="I1412" t="s">
        <v>2350</v>
      </c>
      <c r="J1412" t="s">
        <v>14394</v>
      </c>
      <c r="K1412" t="s">
        <v>14395</v>
      </c>
      <c r="L1412" t="s">
        <v>137</v>
      </c>
      <c r="M1412" t="s">
        <v>5803</v>
      </c>
      <c r="N1412" t="s">
        <v>2872</v>
      </c>
      <c r="O1412" t="s">
        <v>14396</v>
      </c>
      <c r="R1412" t="str">
        <f t="shared" si="44"/>
        <v>青州</v>
      </c>
      <c r="S1412" t="str">
        <f t="shared" si="45"/>
        <v>0701</v>
      </c>
    </row>
    <row r="1413" spans="1:19">
      <c r="A1413" t="s">
        <v>14419</v>
      </c>
      <c r="B1413" t="s">
        <v>14420</v>
      </c>
      <c r="C1413" t="s">
        <v>46</v>
      </c>
      <c r="D1413" t="s">
        <v>14421</v>
      </c>
      <c r="E1413" t="s">
        <v>14422</v>
      </c>
      <c r="F1413" t="s">
        <v>14423</v>
      </c>
      <c r="G1413" t="s">
        <v>14424</v>
      </c>
      <c r="H1413" t="s">
        <v>14425</v>
      </c>
      <c r="I1413" t="s">
        <v>2336</v>
      </c>
      <c r="J1413" t="s">
        <v>3950</v>
      </c>
      <c r="K1413" t="s">
        <v>3951</v>
      </c>
      <c r="L1413" t="s">
        <v>128</v>
      </c>
      <c r="M1413" t="s">
        <v>3952</v>
      </c>
      <c r="N1413" t="s">
        <v>3252</v>
      </c>
      <c r="O1413" t="s">
        <v>3953</v>
      </c>
      <c r="P1413" t="s">
        <v>14426</v>
      </c>
      <c r="R1413" t="str">
        <f t="shared" si="44"/>
        <v>寿光</v>
      </c>
      <c r="S1413" t="str">
        <f t="shared" si="45"/>
        <v>0701</v>
      </c>
    </row>
    <row r="1414" spans="1:19">
      <c r="A1414" t="s">
        <v>14427</v>
      </c>
      <c r="B1414" t="s">
        <v>14428</v>
      </c>
      <c r="C1414" t="s">
        <v>46</v>
      </c>
      <c r="D1414" t="s">
        <v>14429</v>
      </c>
      <c r="E1414" t="s">
        <v>14430</v>
      </c>
      <c r="F1414" t="s">
        <v>14431</v>
      </c>
      <c r="G1414" t="s">
        <v>14432</v>
      </c>
      <c r="H1414" t="s">
        <v>14433</v>
      </c>
      <c r="I1414" t="s">
        <v>2336</v>
      </c>
      <c r="J1414" t="s">
        <v>3857</v>
      </c>
      <c r="K1414" t="s">
        <v>3858</v>
      </c>
      <c r="L1414" t="s">
        <v>119</v>
      </c>
      <c r="M1414" t="s">
        <v>2601</v>
      </c>
      <c r="N1414" t="s">
        <v>2602</v>
      </c>
      <c r="O1414" t="s">
        <v>3859</v>
      </c>
      <c r="P1414" t="s">
        <v>14434</v>
      </c>
      <c r="R1414" t="str">
        <f t="shared" si="44"/>
        <v>寒亭</v>
      </c>
      <c r="S1414" t="str">
        <f t="shared" si="45"/>
        <v>0701</v>
      </c>
    </row>
    <row r="1415" spans="1:19">
      <c r="A1415" t="s">
        <v>14435</v>
      </c>
      <c r="B1415" t="s">
        <v>14436</v>
      </c>
      <c r="C1415" t="s">
        <v>46</v>
      </c>
      <c r="D1415" t="s">
        <v>14437</v>
      </c>
      <c r="E1415" t="s">
        <v>14438</v>
      </c>
      <c r="F1415" t="s">
        <v>14439</v>
      </c>
      <c r="G1415" t="s">
        <v>14440</v>
      </c>
      <c r="H1415" t="s">
        <v>14441</v>
      </c>
      <c r="I1415" t="s">
        <v>2336</v>
      </c>
      <c r="J1415" t="s">
        <v>3738</v>
      </c>
      <c r="K1415" t="s">
        <v>3739</v>
      </c>
      <c r="L1415" t="s">
        <v>187</v>
      </c>
      <c r="M1415" t="s">
        <v>3510</v>
      </c>
      <c r="N1415" t="s">
        <v>2859</v>
      </c>
      <c r="O1415" t="s">
        <v>3740</v>
      </c>
      <c r="P1415" t="s">
        <v>14442</v>
      </c>
      <c r="R1415" t="str">
        <f t="shared" si="44"/>
        <v>坊子</v>
      </c>
      <c r="S1415" t="str">
        <f t="shared" si="45"/>
        <v>0701</v>
      </c>
    </row>
    <row r="1416" spans="1:19">
      <c r="A1416" t="s">
        <v>14443</v>
      </c>
      <c r="B1416" t="s">
        <v>14444</v>
      </c>
      <c r="C1416" t="s">
        <v>46</v>
      </c>
      <c r="D1416" t="s">
        <v>14445</v>
      </c>
      <c r="E1416" t="s">
        <v>12766</v>
      </c>
      <c r="F1416" t="s">
        <v>14446</v>
      </c>
      <c r="G1416" t="s">
        <v>14447</v>
      </c>
      <c r="H1416" t="s">
        <v>14448</v>
      </c>
      <c r="I1416" t="s">
        <v>2364</v>
      </c>
      <c r="J1416" t="s">
        <v>6441</v>
      </c>
      <c r="K1416" t="s">
        <v>6442</v>
      </c>
      <c r="L1416" t="s">
        <v>76</v>
      </c>
      <c r="M1416" t="s">
        <v>4374</v>
      </c>
      <c r="N1416" t="s">
        <v>3179</v>
      </c>
      <c r="O1416" t="s">
        <v>6443</v>
      </c>
      <c r="P1416" t="s">
        <v>14449</v>
      </c>
      <c r="Q1416" t="s">
        <v>14450</v>
      </c>
      <c r="R1416" t="str">
        <f t="shared" si="44"/>
        <v>奎文</v>
      </c>
      <c r="S1416" t="str">
        <f t="shared" si="45"/>
        <v>0701</v>
      </c>
    </row>
    <row r="1417" spans="1:19">
      <c r="A1417" t="s">
        <v>14451</v>
      </c>
      <c r="B1417" t="s">
        <v>14452</v>
      </c>
      <c r="C1417" t="s">
        <v>46</v>
      </c>
      <c r="D1417" t="s">
        <v>14453</v>
      </c>
      <c r="E1417" t="s">
        <v>12766</v>
      </c>
      <c r="F1417" t="s">
        <v>14454</v>
      </c>
      <c r="G1417" t="s">
        <v>14455</v>
      </c>
      <c r="H1417" t="s">
        <v>14456</v>
      </c>
      <c r="I1417" t="s">
        <v>2503</v>
      </c>
      <c r="J1417" t="s">
        <v>11118</v>
      </c>
      <c r="K1417" t="s">
        <v>11119</v>
      </c>
      <c r="L1417" t="s">
        <v>137</v>
      </c>
      <c r="M1417" t="s">
        <v>3040</v>
      </c>
      <c r="N1417" t="s">
        <v>7446</v>
      </c>
      <c r="O1417" t="s">
        <v>11120</v>
      </c>
      <c r="P1417" t="s">
        <v>14457</v>
      </c>
      <c r="R1417" t="str">
        <f t="shared" si="44"/>
        <v>青州</v>
      </c>
      <c r="S1417" t="str">
        <f t="shared" si="45"/>
        <v>0701</v>
      </c>
    </row>
    <row r="1418" spans="1:19">
      <c r="A1418" t="s">
        <v>14458</v>
      </c>
      <c r="B1418" t="s">
        <v>14459</v>
      </c>
      <c r="C1418" t="s">
        <v>46</v>
      </c>
      <c r="D1418" t="s">
        <v>14460</v>
      </c>
      <c r="E1418" t="s">
        <v>12766</v>
      </c>
      <c r="F1418" t="s">
        <v>14461</v>
      </c>
      <c r="G1418" t="s">
        <v>14462</v>
      </c>
      <c r="H1418" t="s">
        <v>14463</v>
      </c>
      <c r="I1418" t="s">
        <v>2364</v>
      </c>
      <c r="J1418" t="s">
        <v>3038</v>
      </c>
      <c r="K1418" t="s">
        <v>3039</v>
      </c>
      <c r="L1418" t="s">
        <v>137</v>
      </c>
      <c r="M1418" t="s">
        <v>3040</v>
      </c>
      <c r="N1418" t="s">
        <v>2816</v>
      </c>
      <c r="O1418" t="s">
        <v>3041</v>
      </c>
      <c r="P1418" t="s">
        <v>14464</v>
      </c>
      <c r="R1418" t="str">
        <f t="shared" si="44"/>
        <v>青州</v>
      </c>
      <c r="S1418" t="str">
        <f t="shared" si="45"/>
        <v>0701</v>
      </c>
    </row>
    <row r="1419" spans="1:19">
      <c r="A1419" t="s">
        <v>14465</v>
      </c>
      <c r="B1419" t="s">
        <v>14466</v>
      </c>
      <c r="C1419" t="s">
        <v>46</v>
      </c>
      <c r="D1419" t="s">
        <v>14467</v>
      </c>
      <c r="E1419" t="s">
        <v>12909</v>
      </c>
      <c r="F1419" t="s">
        <v>14468</v>
      </c>
      <c r="G1419" t="s">
        <v>14469</v>
      </c>
      <c r="H1419" t="s">
        <v>14470</v>
      </c>
      <c r="I1419" t="s">
        <v>2336</v>
      </c>
      <c r="J1419" t="s">
        <v>5392</v>
      </c>
      <c r="K1419" t="s">
        <v>5393</v>
      </c>
      <c r="L1419" t="s">
        <v>128</v>
      </c>
      <c r="M1419" t="s">
        <v>2720</v>
      </c>
      <c r="N1419" t="s">
        <v>2859</v>
      </c>
      <c r="O1419" t="s">
        <v>5394</v>
      </c>
      <c r="P1419" t="s">
        <v>14471</v>
      </c>
      <c r="Q1419" t="s">
        <v>14472</v>
      </c>
      <c r="R1419" t="str">
        <f t="shared" si="44"/>
        <v>寿光</v>
      </c>
      <c r="S1419" t="str">
        <f t="shared" si="45"/>
        <v>0701</v>
      </c>
    </row>
    <row r="1420" spans="1:19">
      <c r="A1420" t="s">
        <v>14473</v>
      </c>
      <c r="B1420" t="s">
        <v>14474</v>
      </c>
      <c r="C1420" t="s">
        <v>46</v>
      </c>
      <c r="D1420" t="s">
        <v>14475</v>
      </c>
      <c r="E1420" t="s">
        <v>14476</v>
      </c>
      <c r="F1420" t="s">
        <v>14477</v>
      </c>
      <c r="G1420" t="s">
        <v>14478</v>
      </c>
      <c r="H1420" t="s">
        <v>14479</v>
      </c>
      <c r="I1420" t="s">
        <v>2364</v>
      </c>
      <c r="J1420" t="s">
        <v>11128</v>
      </c>
      <c r="K1420" t="s">
        <v>11129</v>
      </c>
      <c r="L1420" t="s">
        <v>187</v>
      </c>
      <c r="M1420" t="s">
        <v>4346</v>
      </c>
      <c r="N1420" t="s">
        <v>3907</v>
      </c>
      <c r="O1420" t="s">
        <v>11130</v>
      </c>
      <c r="P1420" t="s">
        <v>14480</v>
      </c>
      <c r="R1420" t="str">
        <f t="shared" si="44"/>
        <v>坊子</v>
      </c>
      <c r="S1420" t="str">
        <f t="shared" si="45"/>
        <v>0701</v>
      </c>
    </row>
    <row r="1421" spans="1:19">
      <c r="A1421" t="s">
        <v>14481</v>
      </c>
      <c r="B1421" t="s">
        <v>14482</v>
      </c>
      <c r="C1421" t="s">
        <v>46</v>
      </c>
      <c r="D1421" t="s">
        <v>14483</v>
      </c>
      <c r="E1421" t="s">
        <v>12766</v>
      </c>
      <c r="F1421" t="s">
        <v>14484</v>
      </c>
      <c r="G1421" t="s">
        <v>14485</v>
      </c>
      <c r="H1421" t="s">
        <v>14486</v>
      </c>
      <c r="I1421" t="s">
        <v>2350</v>
      </c>
      <c r="J1421" t="s">
        <v>9381</v>
      </c>
      <c r="K1421" t="s">
        <v>9382</v>
      </c>
      <c r="L1421" t="s">
        <v>76</v>
      </c>
      <c r="M1421" t="s">
        <v>2408</v>
      </c>
      <c r="N1421" t="s">
        <v>3270</v>
      </c>
      <c r="O1421" t="s">
        <v>9383</v>
      </c>
      <c r="P1421" t="s">
        <v>14487</v>
      </c>
      <c r="R1421" t="str">
        <f t="shared" si="44"/>
        <v>奎文</v>
      </c>
      <c r="S1421" t="str">
        <f t="shared" si="45"/>
        <v>0701</v>
      </c>
    </row>
    <row r="1422" spans="1:19">
      <c r="A1422" t="s">
        <v>14488</v>
      </c>
      <c r="B1422" t="s">
        <v>14489</v>
      </c>
      <c r="C1422" t="s">
        <v>46</v>
      </c>
      <c r="D1422" t="s">
        <v>14490</v>
      </c>
      <c r="E1422" t="s">
        <v>12471</v>
      </c>
      <c r="F1422" t="s">
        <v>14491</v>
      </c>
      <c r="G1422" t="s">
        <v>14492</v>
      </c>
      <c r="H1422" t="s">
        <v>14493</v>
      </c>
      <c r="I1422" t="s">
        <v>2645</v>
      </c>
      <c r="J1422" t="s">
        <v>2869</v>
      </c>
      <c r="K1422" t="s">
        <v>2870</v>
      </c>
      <c r="L1422" t="s">
        <v>67</v>
      </c>
      <c r="M1422" t="s">
        <v>2871</v>
      </c>
      <c r="N1422" t="s">
        <v>2421</v>
      </c>
      <c r="O1422" t="s">
        <v>2873</v>
      </c>
      <c r="P1422" t="s">
        <v>14494</v>
      </c>
      <c r="R1422" t="str">
        <f t="shared" si="44"/>
        <v>昌邑</v>
      </c>
      <c r="S1422" t="str">
        <f t="shared" si="45"/>
        <v>0701</v>
      </c>
    </row>
    <row r="1423" spans="1:19">
      <c r="A1423" t="s">
        <v>14495</v>
      </c>
      <c r="B1423" t="s">
        <v>14496</v>
      </c>
      <c r="C1423" t="s">
        <v>46</v>
      </c>
      <c r="D1423" t="s">
        <v>14497</v>
      </c>
      <c r="E1423" t="s">
        <v>12766</v>
      </c>
      <c r="F1423" t="s">
        <v>14498</v>
      </c>
      <c r="G1423" t="s">
        <v>14499</v>
      </c>
      <c r="H1423" t="s">
        <v>14500</v>
      </c>
      <c r="I1423" t="s">
        <v>5112</v>
      </c>
      <c r="J1423" t="s">
        <v>5473</v>
      </c>
      <c r="K1423" t="s">
        <v>5474</v>
      </c>
      <c r="L1423" t="s">
        <v>128</v>
      </c>
      <c r="M1423" t="s">
        <v>2890</v>
      </c>
      <c r="N1423" t="s">
        <v>2721</v>
      </c>
      <c r="O1423" t="s">
        <v>5475</v>
      </c>
      <c r="P1423" t="s">
        <v>14501</v>
      </c>
      <c r="Q1423" t="s">
        <v>14502</v>
      </c>
      <c r="R1423" t="str">
        <f t="shared" si="44"/>
        <v>寿光</v>
      </c>
      <c r="S1423" t="str">
        <f t="shared" si="45"/>
        <v>0701</v>
      </c>
    </row>
    <row r="1424" spans="1:19">
      <c r="A1424" t="s">
        <v>14503</v>
      </c>
      <c r="B1424" t="s">
        <v>14504</v>
      </c>
      <c r="C1424" t="s">
        <v>46</v>
      </c>
      <c r="D1424" t="s">
        <v>14505</v>
      </c>
      <c r="E1424" t="s">
        <v>12909</v>
      </c>
      <c r="F1424" t="s">
        <v>14506</v>
      </c>
      <c r="G1424" t="s">
        <v>14507</v>
      </c>
      <c r="H1424" t="s">
        <v>14508</v>
      </c>
      <c r="I1424" t="s">
        <v>2336</v>
      </c>
      <c r="J1424" t="s">
        <v>2922</v>
      </c>
      <c r="K1424" t="s">
        <v>2923</v>
      </c>
      <c r="L1424" t="s">
        <v>47</v>
      </c>
      <c r="M1424" t="s">
        <v>2924</v>
      </c>
      <c r="N1424" t="s">
        <v>2674</v>
      </c>
      <c r="O1424" t="s">
        <v>2925</v>
      </c>
      <c r="P1424" t="s">
        <v>14509</v>
      </c>
      <c r="R1424" t="str">
        <f t="shared" si="44"/>
        <v>诸城</v>
      </c>
      <c r="S1424" t="str">
        <f t="shared" si="45"/>
        <v>0701</v>
      </c>
    </row>
    <row r="1425" spans="1:19">
      <c r="A1425" t="s">
        <v>14510</v>
      </c>
      <c r="B1425" t="s">
        <v>14511</v>
      </c>
      <c r="C1425" t="s">
        <v>46</v>
      </c>
      <c r="D1425" t="s">
        <v>14512</v>
      </c>
      <c r="E1425" t="s">
        <v>14513</v>
      </c>
      <c r="F1425" t="s">
        <v>14514</v>
      </c>
      <c r="G1425" t="s">
        <v>14515</v>
      </c>
      <c r="H1425" t="s">
        <v>14516</v>
      </c>
      <c r="I1425" t="s">
        <v>2336</v>
      </c>
      <c r="J1425" t="s">
        <v>9471</v>
      </c>
      <c r="K1425" t="s">
        <v>9472</v>
      </c>
      <c r="L1425" t="s">
        <v>128</v>
      </c>
      <c r="M1425" t="s">
        <v>2720</v>
      </c>
      <c r="N1425" t="s">
        <v>2859</v>
      </c>
      <c r="O1425" t="s">
        <v>9473</v>
      </c>
      <c r="P1425" t="s">
        <v>14517</v>
      </c>
      <c r="R1425" t="str">
        <f t="shared" si="44"/>
        <v>寿光</v>
      </c>
      <c r="S1425" t="str">
        <f t="shared" si="45"/>
        <v>0701</v>
      </c>
    </row>
    <row r="1426" spans="1:19">
      <c r="A1426" t="s">
        <v>14518</v>
      </c>
      <c r="B1426" t="s">
        <v>14519</v>
      </c>
      <c r="C1426" t="s">
        <v>46</v>
      </c>
      <c r="D1426" t="s">
        <v>14520</v>
      </c>
      <c r="E1426" t="s">
        <v>12766</v>
      </c>
      <c r="F1426" t="s">
        <v>14521</v>
      </c>
      <c r="G1426" t="s">
        <v>14522</v>
      </c>
      <c r="H1426" t="s">
        <v>14523</v>
      </c>
      <c r="I1426" t="s">
        <v>2350</v>
      </c>
      <c r="J1426" t="s">
        <v>5938</v>
      </c>
      <c r="K1426" t="s">
        <v>5939</v>
      </c>
      <c r="L1426" t="s">
        <v>76</v>
      </c>
      <c r="M1426" t="s">
        <v>4374</v>
      </c>
      <c r="N1426" t="s">
        <v>2785</v>
      </c>
      <c r="O1426" t="s">
        <v>5940</v>
      </c>
      <c r="P1426" t="s">
        <v>14524</v>
      </c>
      <c r="Q1426" t="s">
        <v>14525</v>
      </c>
      <c r="R1426" t="str">
        <f t="shared" si="44"/>
        <v>奎文</v>
      </c>
      <c r="S1426" t="str">
        <f t="shared" si="45"/>
        <v>0701</v>
      </c>
    </row>
    <row r="1427" spans="1:19">
      <c r="A1427" t="s">
        <v>14526</v>
      </c>
      <c r="B1427" t="s">
        <v>14527</v>
      </c>
      <c r="C1427" t="s">
        <v>46</v>
      </c>
      <c r="D1427" t="s">
        <v>14528</v>
      </c>
      <c r="E1427" t="s">
        <v>14529</v>
      </c>
      <c r="F1427" t="s">
        <v>13229</v>
      </c>
      <c r="G1427" t="s">
        <v>13230</v>
      </c>
      <c r="H1427" t="s">
        <v>14530</v>
      </c>
      <c r="I1427" t="s">
        <v>2503</v>
      </c>
      <c r="J1427" t="s">
        <v>4045</v>
      </c>
      <c r="K1427" t="s">
        <v>4046</v>
      </c>
      <c r="L1427" t="s">
        <v>128</v>
      </c>
      <c r="M1427" t="s">
        <v>4047</v>
      </c>
      <c r="N1427" t="s">
        <v>3214</v>
      </c>
      <c r="O1427" t="s">
        <v>4048</v>
      </c>
      <c r="P1427" t="s">
        <v>14531</v>
      </c>
      <c r="R1427" t="str">
        <f t="shared" si="44"/>
        <v>寿光</v>
      </c>
      <c r="S1427" t="str">
        <f t="shared" si="45"/>
        <v>0701</v>
      </c>
    </row>
    <row r="1428" spans="1:19">
      <c r="A1428" t="s">
        <v>14532</v>
      </c>
      <c r="B1428" t="s">
        <v>14533</v>
      </c>
      <c r="C1428" t="s">
        <v>46</v>
      </c>
      <c r="D1428" t="s">
        <v>14534</v>
      </c>
      <c r="E1428" t="s">
        <v>12766</v>
      </c>
      <c r="F1428" t="s">
        <v>14535</v>
      </c>
      <c r="G1428" t="s">
        <v>14536</v>
      </c>
      <c r="H1428" t="s">
        <v>14537</v>
      </c>
      <c r="I1428" t="s">
        <v>2645</v>
      </c>
      <c r="J1428" t="s">
        <v>3597</v>
      </c>
      <c r="K1428" t="s">
        <v>3598</v>
      </c>
      <c r="L1428" t="s">
        <v>128</v>
      </c>
      <c r="M1428" t="s">
        <v>2708</v>
      </c>
      <c r="N1428" t="s">
        <v>2872</v>
      </c>
      <c r="O1428" t="s">
        <v>3599</v>
      </c>
      <c r="P1428" t="s">
        <v>14538</v>
      </c>
      <c r="Q1428" t="s">
        <v>14539</v>
      </c>
      <c r="R1428" t="str">
        <f t="shared" si="44"/>
        <v>寿光</v>
      </c>
      <c r="S1428" t="str">
        <f t="shared" si="45"/>
        <v>0701</v>
      </c>
    </row>
    <row r="1429" spans="1:19">
      <c r="A1429" t="s">
        <v>14540</v>
      </c>
      <c r="B1429" t="s">
        <v>14541</v>
      </c>
      <c r="C1429" t="s">
        <v>46</v>
      </c>
      <c r="D1429" t="s">
        <v>14542</v>
      </c>
      <c r="E1429" t="s">
        <v>14430</v>
      </c>
      <c r="F1429" t="s">
        <v>14543</v>
      </c>
      <c r="G1429" t="s">
        <v>14544</v>
      </c>
      <c r="H1429" t="s">
        <v>14545</v>
      </c>
      <c r="I1429" t="s">
        <v>2336</v>
      </c>
      <c r="J1429" t="s">
        <v>7999</v>
      </c>
      <c r="K1429" t="s">
        <v>8000</v>
      </c>
      <c r="L1429" t="s">
        <v>47</v>
      </c>
      <c r="M1429" t="s">
        <v>8001</v>
      </c>
      <c r="N1429" t="s">
        <v>2649</v>
      </c>
      <c r="O1429" t="s">
        <v>8002</v>
      </c>
      <c r="P1429" t="s">
        <v>14546</v>
      </c>
      <c r="R1429" t="str">
        <f t="shared" si="44"/>
        <v>诸城</v>
      </c>
      <c r="S1429" t="str">
        <f t="shared" si="45"/>
        <v>0701</v>
      </c>
    </row>
    <row r="1430" spans="1:19">
      <c r="A1430" t="s">
        <v>14547</v>
      </c>
      <c r="B1430" t="s">
        <v>14548</v>
      </c>
      <c r="C1430" t="s">
        <v>46</v>
      </c>
      <c r="D1430" t="s">
        <v>14549</v>
      </c>
      <c r="E1430" t="s">
        <v>12471</v>
      </c>
      <c r="F1430" t="s">
        <v>14550</v>
      </c>
      <c r="G1430" t="s">
        <v>14551</v>
      </c>
      <c r="H1430" t="s">
        <v>14552</v>
      </c>
      <c r="I1430" t="s">
        <v>5112</v>
      </c>
      <c r="J1430" t="s">
        <v>2337</v>
      </c>
      <c r="K1430" t="s">
        <v>2338</v>
      </c>
      <c r="L1430" t="s">
        <v>137</v>
      </c>
      <c r="M1430" t="s">
        <v>2339</v>
      </c>
      <c r="N1430" t="s">
        <v>2340</v>
      </c>
      <c r="O1430" t="s">
        <v>2341</v>
      </c>
      <c r="P1430" t="s">
        <v>14553</v>
      </c>
      <c r="Q1430" t="s">
        <v>14554</v>
      </c>
      <c r="R1430" t="str">
        <f t="shared" si="44"/>
        <v>青州</v>
      </c>
      <c r="S1430" t="str">
        <f t="shared" si="45"/>
        <v>0701</v>
      </c>
    </row>
    <row r="1431" spans="1:19">
      <c r="A1431" t="s">
        <v>14555</v>
      </c>
      <c r="B1431" t="s">
        <v>14556</v>
      </c>
      <c r="C1431" t="s">
        <v>46</v>
      </c>
      <c r="D1431" t="s">
        <v>14557</v>
      </c>
      <c r="E1431" t="s">
        <v>14558</v>
      </c>
      <c r="F1431" t="s">
        <v>14559</v>
      </c>
      <c r="G1431" t="s">
        <v>14560</v>
      </c>
      <c r="H1431" t="s">
        <v>14561</v>
      </c>
      <c r="I1431" t="s">
        <v>2350</v>
      </c>
      <c r="J1431" t="s">
        <v>8024</v>
      </c>
      <c r="K1431" t="s">
        <v>8025</v>
      </c>
      <c r="L1431" t="s">
        <v>76</v>
      </c>
      <c r="M1431" t="s">
        <v>2516</v>
      </c>
      <c r="N1431" t="s">
        <v>2382</v>
      </c>
      <c r="O1431" t="s">
        <v>8026</v>
      </c>
      <c r="P1431" t="s">
        <v>14562</v>
      </c>
      <c r="R1431" t="str">
        <f t="shared" si="44"/>
        <v>奎文</v>
      </c>
      <c r="S1431" t="str">
        <f t="shared" si="45"/>
        <v>0701</v>
      </c>
    </row>
    <row r="1432" spans="1:19">
      <c r="A1432" t="s">
        <v>14563</v>
      </c>
      <c r="B1432" t="s">
        <v>14564</v>
      </c>
      <c r="C1432" t="s">
        <v>46</v>
      </c>
      <c r="D1432" t="s">
        <v>14565</v>
      </c>
      <c r="E1432" t="s">
        <v>14566</v>
      </c>
      <c r="F1432" t="s">
        <v>14567</v>
      </c>
      <c r="G1432" t="s">
        <v>14568</v>
      </c>
      <c r="H1432" t="s">
        <v>14569</v>
      </c>
      <c r="I1432" t="s">
        <v>3904</v>
      </c>
      <c r="J1432" t="s">
        <v>3651</v>
      </c>
      <c r="K1432" t="s">
        <v>3652</v>
      </c>
      <c r="L1432" t="s">
        <v>128</v>
      </c>
      <c r="M1432" t="s">
        <v>3653</v>
      </c>
      <c r="N1432" t="s">
        <v>2674</v>
      </c>
      <c r="O1432" t="s">
        <v>3654</v>
      </c>
      <c r="P1432" t="s">
        <v>14570</v>
      </c>
      <c r="R1432" t="str">
        <f t="shared" si="44"/>
        <v>寿光</v>
      </c>
      <c r="S1432" t="str">
        <f t="shared" si="45"/>
        <v>0701</v>
      </c>
    </row>
    <row r="1433" spans="1:19">
      <c r="A1433" t="s">
        <v>14571</v>
      </c>
      <c r="B1433" t="s">
        <v>14572</v>
      </c>
      <c r="C1433" t="s">
        <v>46</v>
      </c>
      <c r="D1433" t="s">
        <v>14573</v>
      </c>
      <c r="E1433" t="s">
        <v>12439</v>
      </c>
      <c r="F1433" t="s">
        <v>14574</v>
      </c>
      <c r="G1433" t="s">
        <v>14575</v>
      </c>
      <c r="H1433" t="s">
        <v>14576</v>
      </c>
      <c r="I1433" t="s">
        <v>2598</v>
      </c>
      <c r="J1433" t="s">
        <v>4735</v>
      </c>
      <c r="K1433" t="s">
        <v>4736</v>
      </c>
      <c r="L1433" t="s">
        <v>101</v>
      </c>
      <c r="M1433" t="s">
        <v>3130</v>
      </c>
      <c r="N1433" t="s">
        <v>4222</v>
      </c>
      <c r="O1433" t="s">
        <v>13383</v>
      </c>
      <c r="P1433" t="s">
        <v>14577</v>
      </c>
      <c r="R1433" t="str">
        <f t="shared" si="44"/>
        <v>潍城</v>
      </c>
      <c r="S1433" t="str">
        <f t="shared" si="45"/>
        <v>0701</v>
      </c>
    </row>
    <row r="1434" spans="1:19">
      <c r="A1434" t="s">
        <v>14578</v>
      </c>
      <c r="B1434" t="s">
        <v>14579</v>
      </c>
      <c r="C1434" t="s">
        <v>46</v>
      </c>
      <c r="D1434" t="s">
        <v>14580</v>
      </c>
      <c r="E1434" t="s">
        <v>12439</v>
      </c>
      <c r="F1434" t="s">
        <v>14581</v>
      </c>
      <c r="G1434" t="s">
        <v>14582</v>
      </c>
      <c r="H1434" t="s">
        <v>14583</v>
      </c>
      <c r="I1434" t="s">
        <v>2336</v>
      </c>
      <c r="J1434" t="s">
        <v>5156</v>
      </c>
      <c r="K1434" t="s">
        <v>5157</v>
      </c>
      <c r="L1434" t="s">
        <v>67</v>
      </c>
      <c r="M1434" t="s">
        <v>3706</v>
      </c>
      <c r="N1434" t="s">
        <v>3252</v>
      </c>
      <c r="O1434" t="s">
        <v>5158</v>
      </c>
      <c r="P1434" t="s">
        <v>14584</v>
      </c>
      <c r="Q1434" t="s">
        <v>14585</v>
      </c>
      <c r="R1434" t="str">
        <f t="shared" si="44"/>
        <v>昌邑</v>
      </c>
      <c r="S1434" t="str">
        <f t="shared" si="45"/>
        <v>0701</v>
      </c>
    </row>
    <row r="1435" spans="1:19">
      <c r="A1435" t="s">
        <v>14586</v>
      </c>
      <c r="B1435" t="s">
        <v>14587</v>
      </c>
      <c r="C1435" t="s">
        <v>46</v>
      </c>
      <c r="D1435" t="s">
        <v>14588</v>
      </c>
      <c r="E1435" t="s">
        <v>12766</v>
      </c>
      <c r="F1435" t="s">
        <v>14589</v>
      </c>
      <c r="G1435" t="s">
        <v>14590</v>
      </c>
      <c r="H1435" t="s">
        <v>14591</v>
      </c>
      <c r="I1435" t="s">
        <v>2350</v>
      </c>
      <c r="J1435" t="s">
        <v>6192</v>
      </c>
      <c r="K1435" t="s">
        <v>6193</v>
      </c>
      <c r="L1435" t="s">
        <v>57</v>
      </c>
      <c r="M1435" t="s">
        <v>2353</v>
      </c>
      <c r="N1435" t="s">
        <v>3052</v>
      </c>
      <c r="O1435" t="s">
        <v>6194</v>
      </c>
      <c r="P1435" t="s">
        <v>14592</v>
      </c>
      <c r="R1435" t="str">
        <f t="shared" si="44"/>
        <v>安丘</v>
      </c>
      <c r="S1435" t="str">
        <f t="shared" si="45"/>
        <v>0701</v>
      </c>
    </row>
    <row r="1436" spans="1:19">
      <c r="A1436" t="s">
        <v>14593</v>
      </c>
      <c r="B1436" t="s">
        <v>14594</v>
      </c>
      <c r="C1436" t="s">
        <v>46</v>
      </c>
      <c r="D1436" t="s">
        <v>14595</v>
      </c>
      <c r="E1436" t="s">
        <v>14596</v>
      </c>
      <c r="F1436" t="s">
        <v>14597</v>
      </c>
      <c r="G1436" t="s">
        <v>14598</v>
      </c>
      <c r="H1436" t="s">
        <v>14599</v>
      </c>
      <c r="I1436" t="s">
        <v>2364</v>
      </c>
      <c r="J1436" t="s">
        <v>2452</v>
      </c>
      <c r="K1436" t="s">
        <v>2453</v>
      </c>
      <c r="L1436" t="s">
        <v>47</v>
      </c>
      <c r="M1436" t="s">
        <v>2454</v>
      </c>
      <c r="N1436" t="s">
        <v>2455</v>
      </c>
      <c r="O1436" t="s">
        <v>2456</v>
      </c>
      <c r="P1436" t="s">
        <v>14600</v>
      </c>
      <c r="Q1436" t="s">
        <v>14601</v>
      </c>
      <c r="R1436" t="str">
        <f t="shared" si="44"/>
        <v>诸城</v>
      </c>
      <c r="S1436" t="str">
        <f t="shared" si="45"/>
        <v>0701</v>
      </c>
    </row>
    <row r="1437" spans="1:19">
      <c r="A1437" t="s">
        <v>14602</v>
      </c>
      <c r="B1437" t="s">
        <v>14603</v>
      </c>
      <c r="C1437" t="s">
        <v>46</v>
      </c>
      <c r="D1437" t="s">
        <v>14604</v>
      </c>
      <c r="E1437" t="s">
        <v>12471</v>
      </c>
      <c r="F1437" t="s">
        <v>14605</v>
      </c>
      <c r="G1437" t="s">
        <v>14606</v>
      </c>
      <c r="H1437" t="s">
        <v>14607</v>
      </c>
      <c r="I1437" t="s">
        <v>10841</v>
      </c>
      <c r="J1437" t="s">
        <v>4978</v>
      </c>
      <c r="K1437" t="s">
        <v>4979</v>
      </c>
      <c r="L1437" t="s">
        <v>101</v>
      </c>
      <c r="M1437" t="s">
        <v>4459</v>
      </c>
      <c r="O1437" t="s">
        <v>4980</v>
      </c>
      <c r="P1437" t="s">
        <v>14608</v>
      </c>
      <c r="R1437" t="str">
        <f t="shared" si="44"/>
        <v>潍城</v>
      </c>
      <c r="S1437" t="str">
        <f t="shared" si="45"/>
        <v>0701</v>
      </c>
    </row>
    <row r="1438" spans="1:19">
      <c r="A1438" t="s">
        <v>14609</v>
      </c>
      <c r="B1438" t="s">
        <v>14610</v>
      </c>
      <c r="C1438" t="s">
        <v>46</v>
      </c>
      <c r="D1438" t="s">
        <v>14611</v>
      </c>
      <c r="E1438" t="s">
        <v>14612</v>
      </c>
      <c r="F1438" t="s">
        <v>14613</v>
      </c>
      <c r="G1438" t="s">
        <v>14614</v>
      </c>
      <c r="H1438" t="s">
        <v>14615</v>
      </c>
      <c r="I1438" t="s">
        <v>3917</v>
      </c>
      <c r="J1438" t="s">
        <v>5894</v>
      </c>
      <c r="K1438" t="s">
        <v>5895</v>
      </c>
      <c r="L1438" t="s">
        <v>101</v>
      </c>
      <c r="M1438" t="s">
        <v>3130</v>
      </c>
      <c r="N1438" t="s">
        <v>5286</v>
      </c>
      <c r="O1438" t="s">
        <v>5896</v>
      </c>
      <c r="P1438" t="s">
        <v>14616</v>
      </c>
      <c r="R1438" t="str">
        <f t="shared" si="44"/>
        <v>潍城</v>
      </c>
      <c r="S1438" t="str">
        <f t="shared" si="45"/>
        <v>0701</v>
      </c>
    </row>
    <row r="1439" spans="1:19">
      <c r="A1439" t="s">
        <v>14617</v>
      </c>
      <c r="B1439" t="s">
        <v>14618</v>
      </c>
      <c r="C1439" t="s">
        <v>46</v>
      </c>
      <c r="D1439" t="s">
        <v>14619</v>
      </c>
      <c r="E1439" t="s">
        <v>12471</v>
      </c>
      <c r="F1439" t="s">
        <v>14620</v>
      </c>
      <c r="G1439" t="s">
        <v>14621</v>
      </c>
      <c r="H1439" t="s">
        <v>14622</v>
      </c>
      <c r="I1439" t="s">
        <v>2350</v>
      </c>
      <c r="J1439" t="s">
        <v>3716</v>
      </c>
      <c r="K1439" t="s">
        <v>3717</v>
      </c>
      <c r="L1439" t="s">
        <v>76</v>
      </c>
      <c r="M1439" t="s">
        <v>2408</v>
      </c>
      <c r="N1439" t="s">
        <v>2564</v>
      </c>
      <c r="O1439" t="s">
        <v>3719</v>
      </c>
      <c r="P1439" t="s">
        <v>14623</v>
      </c>
      <c r="R1439" t="str">
        <f t="shared" si="44"/>
        <v>奎文</v>
      </c>
      <c r="S1439" t="str">
        <f t="shared" si="45"/>
        <v>0701</v>
      </c>
    </row>
    <row r="1440" spans="1:19">
      <c r="A1440" t="s">
        <v>14624</v>
      </c>
      <c r="B1440" t="s">
        <v>14625</v>
      </c>
      <c r="C1440" t="s">
        <v>46</v>
      </c>
      <c r="D1440" t="s">
        <v>14626</v>
      </c>
      <c r="E1440" t="s">
        <v>12439</v>
      </c>
      <c r="F1440" t="s">
        <v>14627</v>
      </c>
      <c r="G1440" t="s">
        <v>14628</v>
      </c>
      <c r="H1440" t="s">
        <v>14629</v>
      </c>
      <c r="I1440" t="s">
        <v>2336</v>
      </c>
      <c r="J1440" t="s">
        <v>5156</v>
      </c>
      <c r="K1440" t="s">
        <v>5157</v>
      </c>
      <c r="L1440" t="s">
        <v>67</v>
      </c>
      <c r="M1440" t="s">
        <v>3706</v>
      </c>
      <c r="N1440" t="s">
        <v>3252</v>
      </c>
      <c r="O1440" t="s">
        <v>5158</v>
      </c>
      <c r="P1440" t="s">
        <v>14630</v>
      </c>
      <c r="Q1440" t="s">
        <v>14631</v>
      </c>
      <c r="R1440" t="str">
        <f t="shared" si="44"/>
        <v>昌邑</v>
      </c>
      <c r="S1440" t="str">
        <f t="shared" si="45"/>
        <v>0701</v>
      </c>
    </row>
    <row r="1441" spans="1:19">
      <c r="A1441" t="s">
        <v>14632</v>
      </c>
      <c r="B1441" t="s">
        <v>14633</v>
      </c>
      <c r="C1441" t="s">
        <v>46</v>
      </c>
      <c r="D1441" t="s">
        <v>14634</v>
      </c>
      <c r="E1441" t="s">
        <v>12471</v>
      </c>
      <c r="F1441" t="s">
        <v>14635</v>
      </c>
      <c r="G1441" t="s">
        <v>14636</v>
      </c>
      <c r="H1441" t="s">
        <v>14637</v>
      </c>
      <c r="I1441" t="s">
        <v>2364</v>
      </c>
      <c r="J1441" t="s">
        <v>4844</v>
      </c>
      <c r="K1441" t="s">
        <v>4845</v>
      </c>
      <c r="L1441" t="s">
        <v>76</v>
      </c>
      <c r="M1441" t="s">
        <v>2528</v>
      </c>
      <c r="N1441" t="s">
        <v>2816</v>
      </c>
      <c r="O1441" t="s">
        <v>4846</v>
      </c>
      <c r="P1441" t="s">
        <v>14638</v>
      </c>
      <c r="Q1441" t="s">
        <v>14639</v>
      </c>
      <c r="R1441" t="str">
        <f t="shared" si="44"/>
        <v>奎文</v>
      </c>
      <c r="S1441" t="str">
        <f t="shared" si="45"/>
        <v>0701</v>
      </c>
    </row>
    <row r="1442" spans="1:19">
      <c r="A1442" t="s">
        <v>14640</v>
      </c>
      <c r="B1442" t="s">
        <v>14641</v>
      </c>
      <c r="C1442" t="s">
        <v>46</v>
      </c>
      <c r="D1442" t="s">
        <v>14642</v>
      </c>
      <c r="E1442" t="s">
        <v>12766</v>
      </c>
      <c r="F1442" t="s">
        <v>14643</v>
      </c>
      <c r="G1442" t="s">
        <v>14644</v>
      </c>
      <c r="H1442" t="s">
        <v>14645</v>
      </c>
      <c r="I1442" t="s">
        <v>2350</v>
      </c>
      <c r="J1442" t="s">
        <v>4968</v>
      </c>
      <c r="K1442" t="s">
        <v>4969</v>
      </c>
      <c r="L1442" t="s">
        <v>76</v>
      </c>
      <c r="M1442" t="s">
        <v>2528</v>
      </c>
      <c r="N1442" t="s">
        <v>2480</v>
      </c>
      <c r="O1442" t="s">
        <v>4970</v>
      </c>
      <c r="P1442" t="s">
        <v>14646</v>
      </c>
      <c r="R1442" t="str">
        <f t="shared" si="44"/>
        <v>奎文</v>
      </c>
      <c r="S1442" t="str">
        <f t="shared" si="45"/>
        <v>0701</v>
      </c>
    </row>
    <row r="1443" spans="1:19">
      <c r="A1443" t="s">
        <v>14647</v>
      </c>
      <c r="B1443" t="s">
        <v>14648</v>
      </c>
      <c r="C1443" t="s">
        <v>46</v>
      </c>
      <c r="D1443" t="s">
        <v>14649</v>
      </c>
      <c r="E1443" t="s">
        <v>14390</v>
      </c>
      <c r="F1443" t="s">
        <v>14650</v>
      </c>
      <c r="G1443" t="s">
        <v>14651</v>
      </c>
      <c r="H1443" t="s">
        <v>14652</v>
      </c>
      <c r="I1443" t="s">
        <v>2378</v>
      </c>
      <c r="J1443" t="s">
        <v>4400</v>
      </c>
      <c r="K1443" t="s">
        <v>4401</v>
      </c>
      <c r="L1443" t="s">
        <v>76</v>
      </c>
      <c r="M1443" t="s">
        <v>2827</v>
      </c>
      <c r="N1443" t="s">
        <v>2721</v>
      </c>
      <c r="O1443" t="s">
        <v>4402</v>
      </c>
      <c r="P1443" t="s">
        <v>14653</v>
      </c>
      <c r="R1443" t="str">
        <f t="shared" si="44"/>
        <v>奎文</v>
      </c>
      <c r="S1443" t="str">
        <f t="shared" si="45"/>
        <v>0701</v>
      </c>
    </row>
    <row r="1444" spans="1:19">
      <c r="A1444" t="s">
        <v>14654</v>
      </c>
      <c r="B1444" t="s">
        <v>14655</v>
      </c>
      <c r="C1444" t="s">
        <v>46</v>
      </c>
      <c r="D1444" t="s">
        <v>14656</v>
      </c>
      <c r="E1444" t="s">
        <v>12909</v>
      </c>
      <c r="F1444" t="s">
        <v>14657</v>
      </c>
      <c r="G1444" t="s">
        <v>14658</v>
      </c>
      <c r="H1444" t="s">
        <v>14659</v>
      </c>
      <c r="I1444" t="s">
        <v>2336</v>
      </c>
      <c r="J1444" t="s">
        <v>3565</v>
      </c>
      <c r="K1444" t="s">
        <v>3566</v>
      </c>
      <c r="L1444" t="s">
        <v>110</v>
      </c>
      <c r="M1444" t="s">
        <v>2575</v>
      </c>
      <c r="N1444" t="s">
        <v>2421</v>
      </c>
      <c r="O1444" t="s">
        <v>3567</v>
      </c>
      <c r="R1444" t="str">
        <f t="shared" si="44"/>
        <v>高密</v>
      </c>
      <c r="S1444" t="str">
        <f t="shared" si="45"/>
        <v>0701</v>
      </c>
    </row>
    <row r="1445" spans="1:19">
      <c r="A1445" t="s">
        <v>14660</v>
      </c>
      <c r="B1445" t="s">
        <v>14661</v>
      </c>
      <c r="C1445" t="s">
        <v>46</v>
      </c>
      <c r="D1445" t="s">
        <v>14662</v>
      </c>
      <c r="E1445" t="s">
        <v>14375</v>
      </c>
      <c r="F1445" t="s">
        <v>14663</v>
      </c>
      <c r="G1445" t="s">
        <v>14664</v>
      </c>
      <c r="H1445" t="s">
        <v>14665</v>
      </c>
      <c r="I1445" t="s">
        <v>2336</v>
      </c>
      <c r="J1445" t="s">
        <v>8124</v>
      </c>
      <c r="K1445" t="s">
        <v>8125</v>
      </c>
      <c r="L1445" t="s">
        <v>146</v>
      </c>
      <c r="M1445" t="s">
        <v>8126</v>
      </c>
      <c r="O1445" t="s">
        <v>8127</v>
      </c>
      <c r="P1445" t="s">
        <v>14666</v>
      </c>
      <c r="R1445" t="str">
        <f t="shared" si="44"/>
        <v>临朐</v>
      </c>
      <c r="S1445" t="str">
        <f t="shared" si="45"/>
        <v>0701</v>
      </c>
    </row>
    <row r="1446" spans="1:19">
      <c r="A1446" t="s">
        <v>14667</v>
      </c>
      <c r="B1446" t="s">
        <v>14668</v>
      </c>
      <c r="C1446" t="s">
        <v>46</v>
      </c>
      <c r="D1446" t="s">
        <v>14669</v>
      </c>
      <c r="E1446" t="s">
        <v>12471</v>
      </c>
      <c r="F1446" t="s">
        <v>14670</v>
      </c>
      <c r="G1446" t="s">
        <v>14671</v>
      </c>
      <c r="H1446" t="s">
        <v>14672</v>
      </c>
      <c r="I1446" t="s">
        <v>2350</v>
      </c>
      <c r="J1446" t="s">
        <v>11106</v>
      </c>
      <c r="K1446" t="s">
        <v>11107</v>
      </c>
      <c r="L1446" t="s">
        <v>47</v>
      </c>
      <c r="M1446" t="s">
        <v>11108</v>
      </c>
      <c r="N1446" t="s">
        <v>4007</v>
      </c>
      <c r="O1446" t="s">
        <v>11109</v>
      </c>
      <c r="P1446" t="s">
        <v>14673</v>
      </c>
      <c r="R1446" t="str">
        <f t="shared" si="44"/>
        <v>诸城</v>
      </c>
      <c r="S1446" t="str">
        <f t="shared" si="45"/>
        <v>0701</v>
      </c>
    </row>
    <row r="1447" spans="1:19">
      <c r="A1447" t="s">
        <v>14674</v>
      </c>
      <c r="B1447" t="s">
        <v>14675</v>
      </c>
      <c r="C1447" t="s">
        <v>46</v>
      </c>
      <c r="D1447" t="s">
        <v>14676</v>
      </c>
      <c r="E1447" t="s">
        <v>12766</v>
      </c>
      <c r="F1447" t="s">
        <v>14677</v>
      </c>
      <c r="G1447" t="s">
        <v>14678</v>
      </c>
      <c r="H1447" t="s">
        <v>14679</v>
      </c>
      <c r="I1447" t="s">
        <v>2364</v>
      </c>
      <c r="J1447" t="s">
        <v>6049</v>
      </c>
      <c r="K1447" t="s">
        <v>6050</v>
      </c>
      <c r="L1447" t="s">
        <v>128</v>
      </c>
      <c r="M1447" t="s">
        <v>2913</v>
      </c>
      <c r="N1447" t="s">
        <v>2674</v>
      </c>
      <c r="O1447" t="s">
        <v>6051</v>
      </c>
      <c r="P1447" t="s">
        <v>14680</v>
      </c>
      <c r="Q1447" t="s">
        <v>14681</v>
      </c>
      <c r="R1447" t="str">
        <f t="shared" si="44"/>
        <v>寿光</v>
      </c>
      <c r="S1447" t="str">
        <f t="shared" si="45"/>
        <v>0701</v>
      </c>
    </row>
    <row r="1448" spans="1:19">
      <c r="A1448" t="s">
        <v>14682</v>
      </c>
      <c r="B1448" t="s">
        <v>14683</v>
      </c>
      <c r="C1448" t="s">
        <v>46</v>
      </c>
      <c r="D1448" t="s">
        <v>14684</v>
      </c>
      <c r="E1448" t="s">
        <v>12471</v>
      </c>
      <c r="F1448" t="s">
        <v>14685</v>
      </c>
      <c r="G1448" t="s">
        <v>14686</v>
      </c>
      <c r="H1448" t="s">
        <v>14687</v>
      </c>
      <c r="I1448" t="s">
        <v>3608</v>
      </c>
      <c r="J1448" t="s">
        <v>8465</v>
      </c>
      <c r="K1448" t="s">
        <v>8466</v>
      </c>
      <c r="L1448" t="s">
        <v>47</v>
      </c>
      <c r="M1448" t="s">
        <v>3159</v>
      </c>
      <c r="N1448" t="s">
        <v>3907</v>
      </c>
      <c r="O1448" t="s">
        <v>8467</v>
      </c>
      <c r="P1448" t="s">
        <v>14688</v>
      </c>
      <c r="Q1448" t="s">
        <v>14689</v>
      </c>
      <c r="R1448" t="str">
        <f t="shared" si="44"/>
        <v>诸城</v>
      </c>
      <c r="S1448" t="str">
        <f t="shared" si="45"/>
        <v>0701</v>
      </c>
    </row>
    <row r="1449" spans="1:19">
      <c r="A1449" t="s">
        <v>14690</v>
      </c>
      <c r="B1449" t="s">
        <v>14691</v>
      </c>
      <c r="C1449" t="s">
        <v>46</v>
      </c>
      <c r="D1449" t="s">
        <v>14692</v>
      </c>
      <c r="E1449" t="s">
        <v>12766</v>
      </c>
      <c r="F1449" t="s">
        <v>14693</v>
      </c>
      <c r="G1449" t="s">
        <v>14694</v>
      </c>
      <c r="H1449" t="s">
        <v>14695</v>
      </c>
      <c r="I1449" t="s">
        <v>2350</v>
      </c>
      <c r="J1449" t="s">
        <v>8753</v>
      </c>
      <c r="K1449" t="s">
        <v>8754</v>
      </c>
      <c r="L1449" t="s">
        <v>101</v>
      </c>
      <c r="M1449" t="s">
        <v>4459</v>
      </c>
      <c r="N1449" t="s">
        <v>2480</v>
      </c>
      <c r="O1449" t="s">
        <v>8755</v>
      </c>
      <c r="P1449" t="s">
        <v>14696</v>
      </c>
      <c r="Q1449" t="s">
        <v>14697</v>
      </c>
      <c r="R1449" t="str">
        <f t="shared" si="44"/>
        <v>潍城</v>
      </c>
      <c r="S1449" t="str">
        <f t="shared" si="45"/>
        <v>0701</v>
      </c>
    </row>
    <row r="1450" spans="1:19">
      <c r="A1450" t="s">
        <v>14698</v>
      </c>
      <c r="B1450" t="s">
        <v>14699</v>
      </c>
      <c r="C1450" t="s">
        <v>46</v>
      </c>
      <c r="D1450" t="s">
        <v>14700</v>
      </c>
      <c r="E1450" t="s">
        <v>12766</v>
      </c>
      <c r="F1450" t="s">
        <v>14701</v>
      </c>
      <c r="G1450" t="s">
        <v>14702</v>
      </c>
      <c r="H1450" t="s">
        <v>14703</v>
      </c>
      <c r="I1450" t="s">
        <v>5112</v>
      </c>
      <c r="J1450" t="s">
        <v>3062</v>
      </c>
      <c r="K1450" t="s">
        <v>3063</v>
      </c>
      <c r="L1450" t="s">
        <v>146</v>
      </c>
      <c r="M1450" t="s">
        <v>2420</v>
      </c>
      <c r="N1450" t="s">
        <v>3994</v>
      </c>
      <c r="O1450" t="s">
        <v>3065</v>
      </c>
      <c r="P1450" t="s">
        <v>14704</v>
      </c>
      <c r="Q1450" t="s">
        <v>14705</v>
      </c>
      <c r="R1450" t="str">
        <f t="shared" si="44"/>
        <v>临朐</v>
      </c>
      <c r="S1450" t="str">
        <f t="shared" si="45"/>
        <v>0701</v>
      </c>
    </row>
    <row r="1451" spans="1:19">
      <c r="A1451" t="s">
        <v>14706</v>
      </c>
      <c r="B1451" t="s">
        <v>14707</v>
      </c>
      <c r="C1451" t="s">
        <v>46</v>
      </c>
      <c r="D1451" t="s">
        <v>14708</v>
      </c>
      <c r="E1451" t="s">
        <v>12471</v>
      </c>
      <c r="F1451" t="s">
        <v>14709</v>
      </c>
      <c r="G1451" t="s">
        <v>14710</v>
      </c>
      <c r="H1451" t="s">
        <v>14711</v>
      </c>
      <c r="I1451" t="s">
        <v>2350</v>
      </c>
      <c r="J1451" t="s">
        <v>4978</v>
      </c>
      <c r="K1451" t="s">
        <v>4979</v>
      </c>
      <c r="L1451" t="s">
        <v>101</v>
      </c>
      <c r="M1451" t="s">
        <v>4459</v>
      </c>
      <c r="N1451" t="s">
        <v>3179</v>
      </c>
      <c r="O1451" t="s">
        <v>4980</v>
      </c>
      <c r="R1451" t="str">
        <f t="shared" si="44"/>
        <v>潍城</v>
      </c>
      <c r="S1451" t="str">
        <f t="shared" si="45"/>
        <v>0701</v>
      </c>
    </row>
    <row r="1452" spans="1:19">
      <c r="A1452" t="s">
        <v>14712</v>
      </c>
      <c r="B1452" t="s">
        <v>14713</v>
      </c>
      <c r="C1452" t="s">
        <v>46</v>
      </c>
      <c r="D1452" t="s">
        <v>14714</v>
      </c>
      <c r="E1452" t="s">
        <v>12439</v>
      </c>
      <c r="F1452" t="s">
        <v>14715</v>
      </c>
      <c r="G1452" t="s">
        <v>14716</v>
      </c>
      <c r="H1452" t="s">
        <v>14717</v>
      </c>
      <c r="I1452" t="s">
        <v>3904</v>
      </c>
      <c r="J1452" t="s">
        <v>2956</v>
      </c>
      <c r="K1452" t="s">
        <v>2957</v>
      </c>
      <c r="L1452" t="s">
        <v>67</v>
      </c>
      <c r="M1452" t="s">
        <v>2958</v>
      </c>
      <c r="N1452" t="s">
        <v>2959</v>
      </c>
      <c r="O1452" t="s">
        <v>2960</v>
      </c>
      <c r="P1452" t="s">
        <v>14718</v>
      </c>
      <c r="R1452" t="str">
        <f t="shared" si="44"/>
        <v>昌邑</v>
      </c>
      <c r="S1452" t="str">
        <f t="shared" si="45"/>
        <v>0701</v>
      </c>
    </row>
    <row r="1453" spans="1:19">
      <c r="A1453" t="s">
        <v>14719</v>
      </c>
      <c r="B1453" t="s">
        <v>14720</v>
      </c>
      <c r="C1453" t="s">
        <v>46</v>
      </c>
      <c r="D1453" t="s">
        <v>14721</v>
      </c>
      <c r="E1453" t="s">
        <v>12471</v>
      </c>
      <c r="F1453" t="s">
        <v>14722</v>
      </c>
      <c r="G1453" t="s">
        <v>14723</v>
      </c>
      <c r="H1453" t="s">
        <v>14724</v>
      </c>
      <c r="I1453" t="s">
        <v>2350</v>
      </c>
      <c r="J1453" t="s">
        <v>2646</v>
      </c>
      <c r="K1453" t="s">
        <v>2647</v>
      </c>
      <c r="L1453" t="s">
        <v>128</v>
      </c>
      <c r="M1453" t="s">
        <v>2648</v>
      </c>
      <c r="N1453" t="s">
        <v>2674</v>
      </c>
      <c r="O1453" t="s">
        <v>2650</v>
      </c>
      <c r="P1453" t="s">
        <v>14725</v>
      </c>
      <c r="Q1453" t="s">
        <v>14726</v>
      </c>
      <c r="R1453" t="str">
        <f t="shared" si="44"/>
        <v>寿光</v>
      </c>
      <c r="S1453" t="str">
        <f t="shared" si="45"/>
        <v>0701</v>
      </c>
    </row>
    <row r="1454" spans="1:19">
      <c r="A1454" t="s">
        <v>14727</v>
      </c>
      <c r="B1454" t="s">
        <v>14728</v>
      </c>
      <c r="C1454" t="s">
        <v>46</v>
      </c>
      <c r="D1454" t="s">
        <v>14729</v>
      </c>
      <c r="E1454" t="s">
        <v>14730</v>
      </c>
      <c r="F1454" t="s">
        <v>14731</v>
      </c>
      <c r="G1454" t="s">
        <v>14732</v>
      </c>
      <c r="H1454" t="s">
        <v>14733</v>
      </c>
      <c r="I1454" t="s">
        <v>2350</v>
      </c>
      <c r="J1454" t="s">
        <v>6131</v>
      </c>
      <c r="K1454" t="s">
        <v>6132</v>
      </c>
      <c r="L1454" t="s">
        <v>57</v>
      </c>
      <c r="M1454" t="s">
        <v>2552</v>
      </c>
      <c r="N1454" t="s">
        <v>2649</v>
      </c>
      <c r="O1454" t="s">
        <v>6133</v>
      </c>
      <c r="P1454" t="s">
        <v>14734</v>
      </c>
      <c r="Q1454" t="s">
        <v>14735</v>
      </c>
      <c r="R1454" t="str">
        <f t="shared" si="44"/>
        <v>安丘</v>
      </c>
      <c r="S1454" t="str">
        <f t="shared" si="45"/>
        <v>0701</v>
      </c>
    </row>
    <row r="1455" spans="1:19">
      <c r="A1455" t="s">
        <v>14736</v>
      </c>
      <c r="B1455" t="s">
        <v>14737</v>
      </c>
      <c r="C1455" t="s">
        <v>46</v>
      </c>
      <c r="D1455" t="s">
        <v>14738</v>
      </c>
      <c r="E1455" t="s">
        <v>12766</v>
      </c>
      <c r="F1455" t="s">
        <v>14739</v>
      </c>
      <c r="G1455" t="s">
        <v>14740</v>
      </c>
      <c r="H1455" t="s">
        <v>14741</v>
      </c>
      <c r="I1455" t="s">
        <v>2350</v>
      </c>
      <c r="J1455" t="s">
        <v>4231</v>
      </c>
      <c r="K1455" t="s">
        <v>4232</v>
      </c>
      <c r="L1455" t="s">
        <v>76</v>
      </c>
      <c r="M1455" t="s">
        <v>2827</v>
      </c>
      <c r="O1455" t="s">
        <v>4234</v>
      </c>
      <c r="P1455" t="s">
        <v>14742</v>
      </c>
      <c r="Q1455" t="s">
        <v>14743</v>
      </c>
      <c r="R1455" t="str">
        <f t="shared" si="44"/>
        <v>奎文</v>
      </c>
      <c r="S1455" t="str">
        <f t="shared" si="45"/>
        <v>0701</v>
      </c>
    </row>
    <row r="1456" spans="1:19">
      <c r="A1456" t="s">
        <v>14744</v>
      </c>
      <c r="B1456" t="s">
        <v>14745</v>
      </c>
      <c r="C1456" t="s">
        <v>46</v>
      </c>
      <c r="D1456" t="s">
        <v>14746</v>
      </c>
      <c r="E1456" t="s">
        <v>12471</v>
      </c>
      <c r="F1456" t="s">
        <v>14747</v>
      </c>
      <c r="G1456" t="s">
        <v>14748</v>
      </c>
      <c r="H1456" t="s">
        <v>14749</v>
      </c>
      <c r="I1456" t="s">
        <v>2645</v>
      </c>
      <c r="J1456" t="s">
        <v>3167</v>
      </c>
      <c r="K1456" t="s">
        <v>3168</v>
      </c>
      <c r="L1456" t="s">
        <v>110</v>
      </c>
      <c r="M1456" t="s">
        <v>3098</v>
      </c>
      <c r="N1456" t="s">
        <v>2354</v>
      </c>
      <c r="O1456" t="s">
        <v>3169</v>
      </c>
      <c r="P1456" t="s">
        <v>14750</v>
      </c>
      <c r="R1456" t="str">
        <f t="shared" si="44"/>
        <v>高密</v>
      </c>
      <c r="S1456" t="str">
        <f t="shared" si="45"/>
        <v>0701</v>
      </c>
    </row>
    <row r="1457" spans="1:19">
      <c r="A1457" t="s">
        <v>14751</v>
      </c>
      <c r="B1457" t="s">
        <v>14752</v>
      </c>
      <c r="C1457" t="s">
        <v>46</v>
      </c>
      <c r="D1457" t="s">
        <v>14753</v>
      </c>
      <c r="E1457" t="s">
        <v>12909</v>
      </c>
      <c r="F1457" t="s">
        <v>14754</v>
      </c>
      <c r="G1457" t="s">
        <v>14755</v>
      </c>
      <c r="H1457" t="s">
        <v>12948</v>
      </c>
      <c r="I1457" t="s">
        <v>2336</v>
      </c>
      <c r="J1457" t="s">
        <v>2441</v>
      </c>
      <c r="K1457" t="s">
        <v>2442</v>
      </c>
      <c r="L1457" t="s">
        <v>146</v>
      </c>
      <c r="M1457" t="s">
        <v>2420</v>
      </c>
      <c r="N1457" t="s">
        <v>2421</v>
      </c>
      <c r="O1457" t="s">
        <v>2443</v>
      </c>
      <c r="Q1457" t="s">
        <v>14756</v>
      </c>
      <c r="R1457" t="str">
        <f t="shared" si="44"/>
        <v>临朐</v>
      </c>
      <c r="S1457" t="str">
        <f t="shared" si="45"/>
        <v>0701</v>
      </c>
    </row>
    <row r="1458" spans="1:19">
      <c r="A1458" t="s">
        <v>14757</v>
      </c>
      <c r="B1458" t="s">
        <v>14758</v>
      </c>
      <c r="C1458" t="s">
        <v>46</v>
      </c>
      <c r="D1458" t="s">
        <v>14759</v>
      </c>
      <c r="E1458" t="s">
        <v>12766</v>
      </c>
      <c r="F1458" t="s">
        <v>14760</v>
      </c>
      <c r="G1458" t="s">
        <v>14761</v>
      </c>
      <c r="H1458" t="s">
        <v>14762</v>
      </c>
      <c r="I1458" t="s">
        <v>2350</v>
      </c>
      <c r="J1458" t="s">
        <v>6485</v>
      </c>
      <c r="K1458" t="s">
        <v>6486</v>
      </c>
      <c r="L1458" t="s">
        <v>128</v>
      </c>
      <c r="M1458" t="s">
        <v>3653</v>
      </c>
      <c r="N1458" t="s">
        <v>2382</v>
      </c>
      <c r="O1458" t="s">
        <v>6487</v>
      </c>
      <c r="P1458" t="s">
        <v>14763</v>
      </c>
      <c r="R1458" t="str">
        <f t="shared" si="44"/>
        <v>寿光</v>
      </c>
      <c r="S1458" t="str">
        <f t="shared" si="45"/>
        <v>0701</v>
      </c>
    </row>
    <row r="1459" spans="1:19">
      <c r="A1459" t="s">
        <v>14764</v>
      </c>
      <c r="B1459" t="s">
        <v>14765</v>
      </c>
      <c r="C1459" t="s">
        <v>46</v>
      </c>
      <c r="D1459" t="s">
        <v>14766</v>
      </c>
      <c r="E1459" t="s">
        <v>14767</v>
      </c>
      <c r="F1459" t="s">
        <v>14768</v>
      </c>
      <c r="G1459" t="s">
        <v>14769</v>
      </c>
      <c r="H1459" t="s">
        <v>14770</v>
      </c>
      <c r="I1459" t="s">
        <v>2645</v>
      </c>
      <c r="J1459" t="s">
        <v>8146</v>
      </c>
      <c r="K1459" t="s">
        <v>8147</v>
      </c>
      <c r="L1459" t="s">
        <v>137</v>
      </c>
      <c r="M1459" t="s">
        <v>3729</v>
      </c>
      <c r="N1459" t="s">
        <v>2480</v>
      </c>
      <c r="O1459" t="s">
        <v>8148</v>
      </c>
      <c r="P1459" t="s">
        <v>14771</v>
      </c>
      <c r="R1459" t="str">
        <f t="shared" si="44"/>
        <v>青州</v>
      </c>
      <c r="S1459" t="str">
        <f t="shared" si="45"/>
        <v>0701</v>
      </c>
    </row>
    <row r="1460" spans="1:19">
      <c r="A1460" t="s">
        <v>14772</v>
      </c>
      <c r="B1460" t="s">
        <v>14773</v>
      </c>
      <c r="C1460" t="s">
        <v>46</v>
      </c>
      <c r="D1460" t="s">
        <v>14774</v>
      </c>
      <c r="E1460" t="s">
        <v>12766</v>
      </c>
      <c r="F1460" t="s">
        <v>14775</v>
      </c>
      <c r="G1460" t="s">
        <v>14776</v>
      </c>
      <c r="H1460" t="s">
        <v>14777</v>
      </c>
      <c r="I1460" t="s">
        <v>2364</v>
      </c>
      <c r="J1460" t="s">
        <v>3224</v>
      </c>
      <c r="K1460" t="s">
        <v>3225</v>
      </c>
      <c r="L1460" t="s">
        <v>110</v>
      </c>
      <c r="M1460" t="s">
        <v>2381</v>
      </c>
      <c r="N1460" t="s">
        <v>3554</v>
      </c>
      <c r="O1460" t="s">
        <v>3226</v>
      </c>
      <c r="P1460" t="s">
        <v>14778</v>
      </c>
      <c r="R1460" t="str">
        <f t="shared" si="44"/>
        <v>高密</v>
      </c>
      <c r="S1460" t="str">
        <f t="shared" si="45"/>
        <v>0701</v>
      </c>
    </row>
    <row r="1461" spans="1:19">
      <c r="A1461" t="s">
        <v>14779</v>
      </c>
      <c r="B1461" t="s">
        <v>14780</v>
      </c>
      <c r="C1461" t="s">
        <v>46</v>
      </c>
      <c r="D1461" t="s">
        <v>14781</v>
      </c>
      <c r="E1461" t="s">
        <v>14782</v>
      </c>
      <c r="F1461" t="s">
        <v>14783</v>
      </c>
      <c r="G1461" t="s">
        <v>14784</v>
      </c>
      <c r="H1461" t="s">
        <v>14785</v>
      </c>
      <c r="I1461" t="s">
        <v>2364</v>
      </c>
      <c r="J1461" t="s">
        <v>6506</v>
      </c>
      <c r="K1461" t="s">
        <v>6507</v>
      </c>
      <c r="L1461" t="s">
        <v>76</v>
      </c>
      <c r="M1461" t="s">
        <v>4374</v>
      </c>
      <c r="N1461" t="s">
        <v>2816</v>
      </c>
      <c r="O1461" t="s">
        <v>6508</v>
      </c>
      <c r="P1461" t="s">
        <v>14786</v>
      </c>
      <c r="R1461" t="str">
        <f t="shared" si="44"/>
        <v>奎文</v>
      </c>
      <c r="S1461" t="str">
        <f t="shared" si="45"/>
        <v>0701</v>
      </c>
    </row>
    <row r="1462" spans="1:19">
      <c r="A1462" t="s">
        <v>14787</v>
      </c>
      <c r="B1462" t="s">
        <v>14788</v>
      </c>
      <c r="C1462" t="s">
        <v>46</v>
      </c>
      <c r="D1462" t="s">
        <v>14789</v>
      </c>
      <c r="E1462" t="s">
        <v>12471</v>
      </c>
      <c r="F1462" t="s">
        <v>14790</v>
      </c>
      <c r="G1462" t="s">
        <v>14791</v>
      </c>
      <c r="H1462" t="s">
        <v>14792</v>
      </c>
      <c r="I1462" t="s">
        <v>2350</v>
      </c>
      <c r="J1462" t="s">
        <v>10532</v>
      </c>
      <c r="K1462" t="s">
        <v>10533</v>
      </c>
      <c r="L1462" t="s">
        <v>137</v>
      </c>
      <c r="M1462" t="s">
        <v>3729</v>
      </c>
      <c r="N1462" t="s">
        <v>7446</v>
      </c>
      <c r="O1462" t="s">
        <v>10534</v>
      </c>
      <c r="P1462" t="s">
        <v>14793</v>
      </c>
      <c r="Q1462" t="s">
        <v>14794</v>
      </c>
      <c r="R1462" t="str">
        <f t="shared" si="44"/>
        <v>青州</v>
      </c>
      <c r="S1462" t="str">
        <f t="shared" si="45"/>
        <v>0701</v>
      </c>
    </row>
    <row r="1463" spans="1:19">
      <c r="A1463" t="s">
        <v>14795</v>
      </c>
      <c r="B1463" t="s">
        <v>14796</v>
      </c>
      <c r="C1463" t="s">
        <v>46</v>
      </c>
      <c r="D1463" t="s">
        <v>14797</v>
      </c>
      <c r="E1463" t="s">
        <v>12766</v>
      </c>
      <c r="F1463" t="s">
        <v>14798</v>
      </c>
      <c r="G1463" t="s">
        <v>14799</v>
      </c>
      <c r="H1463" t="s">
        <v>14800</v>
      </c>
      <c r="I1463" t="s">
        <v>2503</v>
      </c>
      <c r="J1463" t="s">
        <v>3414</v>
      </c>
      <c r="K1463" t="s">
        <v>3415</v>
      </c>
      <c r="L1463" t="s">
        <v>128</v>
      </c>
      <c r="M1463" t="s">
        <v>2890</v>
      </c>
      <c r="N1463" t="s">
        <v>4563</v>
      </c>
      <c r="O1463" t="s">
        <v>3416</v>
      </c>
      <c r="P1463" t="s">
        <v>14801</v>
      </c>
      <c r="Q1463" t="s">
        <v>14802</v>
      </c>
      <c r="R1463" t="str">
        <f t="shared" si="44"/>
        <v>寿光</v>
      </c>
      <c r="S1463" t="str">
        <f t="shared" si="45"/>
        <v>0701</v>
      </c>
    </row>
    <row r="1464" spans="1:19">
      <c r="A1464" t="s">
        <v>14803</v>
      </c>
      <c r="B1464" t="s">
        <v>14804</v>
      </c>
      <c r="C1464" t="s">
        <v>46</v>
      </c>
      <c r="D1464" t="s">
        <v>14805</v>
      </c>
      <c r="E1464" t="s">
        <v>12439</v>
      </c>
      <c r="F1464" t="s">
        <v>14806</v>
      </c>
      <c r="G1464" t="s">
        <v>14807</v>
      </c>
      <c r="H1464" t="s">
        <v>14808</v>
      </c>
      <c r="I1464" t="s">
        <v>2336</v>
      </c>
      <c r="J1464" t="s">
        <v>14809</v>
      </c>
      <c r="K1464" t="s">
        <v>14810</v>
      </c>
      <c r="L1464" t="s">
        <v>137</v>
      </c>
      <c r="M1464" t="s">
        <v>5803</v>
      </c>
      <c r="N1464" t="s">
        <v>5839</v>
      </c>
      <c r="O1464" t="s">
        <v>14811</v>
      </c>
      <c r="P1464" t="s">
        <v>14812</v>
      </c>
      <c r="Q1464" t="s">
        <v>14813</v>
      </c>
      <c r="R1464" t="str">
        <f t="shared" si="44"/>
        <v>青州</v>
      </c>
      <c r="S1464" t="str">
        <f t="shared" si="45"/>
        <v>0701</v>
      </c>
    </row>
    <row r="1465" spans="1:19">
      <c r="A1465" t="s">
        <v>14814</v>
      </c>
      <c r="B1465" t="s">
        <v>14815</v>
      </c>
      <c r="C1465" t="s">
        <v>46</v>
      </c>
      <c r="D1465" t="s">
        <v>14816</v>
      </c>
      <c r="E1465" t="s">
        <v>12439</v>
      </c>
      <c r="F1465" t="s">
        <v>14817</v>
      </c>
      <c r="G1465" t="s">
        <v>14818</v>
      </c>
      <c r="H1465" t="s">
        <v>14819</v>
      </c>
      <c r="I1465" t="s">
        <v>2598</v>
      </c>
      <c r="J1465" t="s">
        <v>5380</v>
      </c>
      <c r="K1465" t="s">
        <v>5381</v>
      </c>
      <c r="L1465" t="s">
        <v>128</v>
      </c>
      <c r="M1465" t="s">
        <v>2708</v>
      </c>
      <c r="N1465" t="s">
        <v>2368</v>
      </c>
      <c r="O1465" t="s">
        <v>5382</v>
      </c>
      <c r="P1465" t="s">
        <v>14820</v>
      </c>
      <c r="R1465" t="str">
        <f t="shared" si="44"/>
        <v>寿光</v>
      </c>
      <c r="S1465" t="str">
        <f t="shared" si="45"/>
        <v>0701</v>
      </c>
    </row>
    <row r="1466" spans="1:19">
      <c r="A1466" t="s">
        <v>14821</v>
      </c>
      <c r="B1466" t="s">
        <v>14822</v>
      </c>
      <c r="C1466" t="s">
        <v>46</v>
      </c>
      <c r="D1466" t="s">
        <v>14823</v>
      </c>
      <c r="E1466" t="s">
        <v>12766</v>
      </c>
      <c r="F1466" t="s">
        <v>14824</v>
      </c>
      <c r="G1466" t="s">
        <v>14825</v>
      </c>
      <c r="H1466" t="s">
        <v>14826</v>
      </c>
      <c r="I1466" t="s">
        <v>2465</v>
      </c>
      <c r="J1466" t="s">
        <v>3128</v>
      </c>
      <c r="K1466" t="s">
        <v>3129</v>
      </c>
      <c r="L1466" t="s">
        <v>101</v>
      </c>
      <c r="M1466" t="s">
        <v>3130</v>
      </c>
      <c r="N1466" t="s">
        <v>2816</v>
      </c>
      <c r="O1466" t="s">
        <v>3131</v>
      </c>
      <c r="P1466" t="s">
        <v>14827</v>
      </c>
      <c r="Q1466" t="s">
        <v>14828</v>
      </c>
      <c r="R1466" t="str">
        <f t="shared" si="44"/>
        <v>潍城</v>
      </c>
      <c r="S1466" t="str">
        <f t="shared" si="45"/>
        <v>0701</v>
      </c>
    </row>
    <row r="1467" spans="1:19">
      <c r="A1467" t="s">
        <v>14829</v>
      </c>
      <c r="B1467" t="s">
        <v>14830</v>
      </c>
      <c r="C1467" t="s">
        <v>46</v>
      </c>
      <c r="D1467" t="s">
        <v>14831</v>
      </c>
      <c r="E1467" t="s">
        <v>12766</v>
      </c>
      <c r="F1467" t="s">
        <v>14832</v>
      </c>
      <c r="G1467" t="s">
        <v>14833</v>
      </c>
      <c r="H1467" t="s">
        <v>14834</v>
      </c>
      <c r="I1467" t="s">
        <v>2364</v>
      </c>
      <c r="J1467" t="s">
        <v>3857</v>
      </c>
      <c r="K1467" t="s">
        <v>3858</v>
      </c>
      <c r="L1467" t="s">
        <v>119</v>
      </c>
      <c r="M1467" t="s">
        <v>2601</v>
      </c>
      <c r="N1467" t="s">
        <v>2602</v>
      </c>
      <c r="O1467" t="s">
        <v>3859</v>
      </c>
      <c r="P1467" t="s">
        <v>14835</v>
      </c>
      <c r="R1467" t="str">
        <f t="shared" si="44"/>
        <v>寒亭</v>
      </c>
      <c r="S1467" t="str">
        <f t="shared" si="45"/>
        <v>0701</v>
      </c>
    </row>
    <row r="1468" spans="1:19">
      <c r="A1468" t="s">
        <v>285</v>
      </c>
      <c r="B1468" t="s">
        <v>14836</v>
      </c>
      <c r="C1468" t="s">
        <v>46</v>
      </c>
      <c r="D1468" t="s">
        <v>14837</v>
      </c>
      <c r="E1468" t="s">
        <v>12766</v>
      </c>
      <c r="F1468" t="s">
        <v>14838</v>
      </c>
      <c r="G1468" t="s">
        <v>283</v>
      </c>
      <c r="H1468" t="s">
        <v>14839</v>
      </c>
      <c r="I1468" t="s">
        <v>2350</v>
      </c>
      <c r="J1468" t="s">
        <v>14840</v>
      </c>
      <c r="K1468" t="s">
        <v>14841</v>
      </c>
      <c r="L1468" t="s">
        <v>146</v>
      </c>
      <c r="M1468" t="s">
        <v>3051</v>
      </c>
      <c r="O1468" t="s">
        <v>14842</v>
      </c>
      <c r="P1468" t="s">
        <v>14843</v>
      </c>
      <c r="Q1468" t="s">
        <v>14844</v>
      </c>
      <c r="R1468" t="str">
        <f t="shared" si="44"/>
        <v>临朐</v>
      </c>
      <c r="S1468" t="str">
        <f t="shared" si="45"/>
        <v>0701</v>
      </c>
    </row>
    <row r="1469" spans="1:19">
      <c r="A1469" t="s">
        <v>14845</v>
      </c>
      <c r="B1469" t="s">
        <v>14846</v>
      </c>
      <c r="C1469" t="s">
        <v>46</v>
      </c>
      <c r="D1469" t="s">
        <v>14847</v>
      </c>
      <c r="E1469" t="s">
        <v>12766</v>
      </c>
      <c r="F1469" t="s">
        <v>14848</v>
      </c>
      <c r="G1469" t="s">
        <v>14849</v>
      </c>
      <c r="H1469" t="s">
        <v>14850</v>
      </c>
      <c r="I1469" t="s">
        <v>4165</v>
      </c>
      <c r="J1469" t="s">
        <v>5254</v>
      </c>
      <c r="K1469" t="s">
        <v>5255</v>
      </c>
      <c r="L1469" t="s">
        <v>101</v>
      </c>
      <c r="M1469" t="s">
        <v>2982</v>
      </c>
      <c r="N1469" t="s">
        <v>3122</v>
      </c>
      <c r="O1469" t="s">
        <v>5256</v>
      </c>
      <c r="P1469" t="s">
        <v>14851</v>
      </c>
      <c r="R1469" t="str">
        <f t="shared" si="44"/>
        <v>潍城</v>
      </c>
      <c r="S1469" t="str">
        <f t="shared" si="45"/>
        <v>0701</v>
      </c>
    </row>
    <row r="1470" spans="1:19">
      <c r="A1470" t="s">
        <v>14852</v>
      </c>
      <c r="B1470" t="s">
        <v>14853</v>
      </c>
      <c r="C1470" t="s">
        <v>46</v>
      </c>
      <c r="D1470" t="s">
        <v>14854</v>
      </c>
      <c r="E1470" t="s">
        <v>12766</v>
      </c>
      <c r="F1470" t="s">
        <v>14855</v>
      </c>
      <c r="G1470" t="s">
        <v>14856</v>
      </c>
      <c r="H1470" t="s">
        <v>14857</v>
      </c>
      <c r="I1470" t="s">
        <v>2645</v>
      </c>
      <c r="J1470" t="s">
        <v>2684</v>
      </c>
      <c r="K1470" t="s">
        <v>2685</v>
      </c>
      <c r="L1470" t="s">
        <v>137</v>
      </c>
      <c r="M1470" t="s">
        <v>2686</v>
      </c>
      <c r="N1470" t="s">
        <v>2816</v>
      </c>
      <c r="O1470" t="s">
        <v>2688</v>
      </c>
      <c r="P1470" t="s">
        <v>14858</v>
      </c>
      <c r="R1470" t="str">
        <f t="shared" si="44"/>
        <v>青州</v>
      </c>
      <c r="S1470" t="str">
        <f t="shared" si="45"/>
        <v>0701</v>
      </c>
    </row>
    <row r="1471" spans="1:19">
      <c r="A1471" t="s">
        <v>14859</v>
      </c>
      <c r="B1471" t="s">
        <v>14860</v>
      </c>
      <c r="C1471" t="s">
        <v>46</v>
      </c>
      <c r="D1471" t="s">
        <v>14861</v>
      </c>
      <c r="E1471" t="s">
        <v>14862</v>
      </c>
      <c r="F1471" t="s">
        <v>14863</v>
      </c>
      <c r="G1471" t="s">
        <v>14864</v>
      </c>
      <c r="H1471" t="s">
        <v>14865</v>
      </c>
      <c r="I1471" t="s">
        <v>3482</v>
      </c>
      <c r="J1471" t="s">
        <v>8264</v>
      </c>
      <c r="K1471" t="s">
        <v>8265</v>
      </c>
      <c r="L1471" t="s">
        <v>76</v>
      </c>
      <c r="M1471" t="s">
        <v>2408</v>
      </c>
      <c r="N1471" t="s">
        <v>14866</v>
      </c>
      <c r="O1471" t="s">
        <v>8266</v>
      </c>
      <c r="P1471" t="s">
        <v>14867</v>
      </c>
      <c r="R1471" t="str">
        <f t="shared" si="44"/>
        <v>奎文</v>
      </c>
      <c r="S1471" t="str">
        <f t="shared" si="45"/>
        <v>0701</v>
      </c>
    </row>
    <row r="1472" spans="1:19">
      <c r="A1472" t="s">
        <v>14868</v>
      </c>
      <c r="B1472" t="s">
        <v>14869</v>
      </c>
      <c r="C1472" t="s">
        <v>46</v>
      </c>
      <c r="D1472" t="s">
        <v>14870</v>
      </c>
      <c r="E1472" t="s">
        <v>14871</v>
      </c>
      <c r="F1472" t="s">
        <v>14872</v>
      </c>
      <c r="G1472" t="s">
        <v>14873</v>
      </c>
      <c r="H1472" t="s">
        <v>14874</v>
      </c>
      <c r="I1472" t="s">
        <v>2645</v>
      </c>
      <c r="J1472" t="s">
        <v>2730</v>
      </c>
      <c r="K1472" t="s">
        <v>2731</v>
      </c>
      <c r="L1472" t="s">
        <v>57</v>
      </c>
      <c r="M1472" t="s">
        <v>2492</v>
      </c>
      <c r="N1472" t="s">
        <v>2816</v>
      </c>
      <c r="O1472" t="s">
        <v>2732</v>
      </c>
      <c r="P1472" t="s">
        <v>14875</v>
      </c>
      <c r="R1472" t="str">
        <f t="shared" si="44"/>
        <v>安丘</v>
      </c>
      <c r="S1472" t="str">
        <f t="shared" si="45"/>
        <v>0701</v>
      </c>
    </row>
    <row r="1473" spans="1:19">
      <c r="A1473" t="s">
        <v>341</v>
      </c>
      <c r="B1473" t="s">
        <v>14876</v>
      </c>
      <c r="C1473" t="s">
        <v>46</v>
      </c>
      <c r="D1473" t="s">
        <v>14877</v>
      </c>
      <c r="E1473" t="s">
        <v>12814</v>
      </c>
      <c r="F1473" t="s">
        <v>14878</v>
      </c>
      <c r="G1473" t="s">
        <v>339</v>
      </c>
      <c r="H1473" t="s">
        <v>14879</v>
      </c>
      <c r="I1473" t="s">
        <v>2645</v>
      </c>
      <c r="J1473" t="s">
        <v>6889</v>
      </c>
      <c r="K1473" t="s">
        <v>6890</v>
      </c>
      <c r="L1473" t="s">
        <v>146</v>
      </c>
      <c r="M1473" t="s">
        <v>3532</v>
      </c>
      <c r="N1473" t="s">
        <v>2480</v>
      </c>
      <c r="O1473" t="s">
        <v>6891</v>
      </c>
      <c r="P1473" t="s">
        <v>14880</v>
      </c>
      <c r="R1473" t="str">
        <f t="shared" ref="R1473:R1536" si="46">IF(OR(LEFT(L1473,2)="高新"),"奎文",IF(LEFT(L1473,2)="峡山","坊子",IF(LEFT(L1473,2)="滨海","寒亭",LEFT(L1473,2))))</f>
        <v>临朐</v>
      </c>
      <c r="S1473" t="str">
        <f t="shared" ref="S1473:S1536" si="47">TEXT(B1473,"mmdd")</f>
        <v>0701</v>
      </c>
    </row>
    <row r="1474" spans="1:19">
      <c r="A1474" t="s">
        <v>14881</v>
      </c>
      <c r="B1474" t="s">
        <v>14882</v>
      </c>
      <c r="C1474" t="s">
        <v>46</v>
      </c>
      <c r="D1474" t="s">
        <v>14883</v>
      </c>
      <c r="E1474" t="s">
        <v>12766</v>
      </c>
      <c r="F1474" t="s">
        <v>14884</v>
      </c>
      <c r="G1474" t="s">
        <v>14885</v>
      </c>
      <c r="H1474" t="s">
        <v>14886</v>
      </c>
      <c r="I1474" t="s">
        <v>2364</v>
      </c>
      <c r="J1474" t="s">
        <v>11058</v>
      </c>
      <c r="K1474" t="s">
        <v>11059</v>
      </c>
      <c r="L1474" t="s">
        <v>110</v>
      </c>
      <c r="M1474" t="s">
        <v>7687</v>
      </c>
      <c r="N1474" t="s">
        <v>3017</v>
      </c>
      <c r="O1474" t="s">
        <v>11060</v>
      </c>
      <c r="P1474" t="s">
        <v>14887</v>
      </c>
      <c r="Q1474" t="s">
        <v>14888</v>
      </c>
      <c r="R1474" t="str">
        <f t="shared" si="46"/>
        <v>高密</v>
      </c>
      <c r="S1474" t="str">
        <f t="shared" si="47"/>
        <v>0701</v>
      </c>
    </row>
    <row r="1475" spans="1:19">
      <c r="A1475" t="s">
        <v>14889</v>
      </c>
      <c r="B1475" t="s">
        <v>14890</v>
      </c>
      <c r="C1475" t="s">
        <v>46</v>
      </c>
      <c r="D1475" t="s">
        <v>14891</v>
      </c>
      <c r="E1475" t="s">
        <v>12766</v>
      </c>
      <c r="F1475" t="s">
        <v>14892</v>
      </c>
      <c r="G1475" t="s">
        <v>14893</v>
      </c>
      <c r="H1475" t="s">
        <v>14894</v>
      </c>
      <c r="I1475" t="s">
        <v>2378</v>
      </c>
      <c r="J1475" t="s">
        <v>3469</v>
      </c>
      <c r="K1475" t="s">
        <v>3470</v>
      </c>
      <c r="L1475" t="s">
        <v>676</v>
      </c>
      <c r="M1475" t="s">
        <v>3471</v>
      </c>
      <c r="N1475" t="s">
        <v>2421</v>
      </c>
      <c r="O1475" t="s">
        <v>3472</v>
      </c>
      <c r="P1475" t="s">
        <v>14895</v>
      </c>
      <c r="Q1475" t="s">
        <v>14896</v>
      </c>
      <c r="R1475" t="str">
        <f t="shared" si="46"/>
        <v>昌乐</v>
      </c>
      <c r="S1475" t="str">
        <f t="shared" si="47"/>
        <v>0701</v>
      </c>
    </row>
    <row r="1476" spans="1:19">
      <c r="A1476" t="s">
        <v>14897</v>
      </c>
      <c r="B1476" t="s">
        <v>14898</v>
      </c>
      <c r="C1476" t="s">
        <v>46</v>
      </c>
      <c r="D1476" t="s">
        <v>14899</v>
      </c>
      <c r="E1476" t="s">
        <v>12766</v>
      </c>
      <c r="F1476" t="s">
        <v>14900</v>
      </c>
      <c r="G1476" t="s">
        <v>14901</v>
      </c>
      <c r="H1476" t="s">
        <v>14902</v>
      </c>
      <c r="I1476" t="s">
        <v>2645</v>
      </c>
      <c r="J1476" t="s">
        <v>12042</v>
      </c>
      <c r="K1476" t="s">
        <v>12043</v>
      </c>
      <c r="L1476" t="s">
        <v>128</v>
      </c>
      <c r="M1476" t="s">
        <v>2708</v>
      </c>
      <c r="N1476" t="s">
        <v>2872</v>
      </c>
      <c r="O1476" t="s">
        <v>12044</v>
      </c>
      <c r="P1476" t="s">
        <v>14903</v>
      </c>
      <c r="Q1476" t="s">
        <v>14904</v>
      </c>
      <c r="R1476" t="str">
        <f t="shared" si="46"/>
        <v>寿光</v>
      </c>
      <c r="S1476" t="str">
        <f t="shared" si="47"/>
        <v>0701</v>
      </c>
    </row>
    <row r="1477" spans="1:19">
      <c r="A1477" t="s">
        <v>14905</v>
      </c>
      <c r="B1477" t="s">
        <v>14906</v>
      </c>
      <c r="C1477" t="s">
        <v>46</v>
      </c>
      <c r="D1477" t="s">
        <v>14907</v>
      </c>
      <c r="E1477" t="s">
        <v>14422</v>
      </c>
      <c r="F1477" t="s">
        <v>14908</v>
      </c>
      <c r="G1477" t="s">
        <v>14909</v>
      </c>
      <c r="H1477" t="s">
        <v>14910</v>
      </c>
      <c r="I1477" t="s">
        <v>2336</v>
      </c>
      <c r="J1477" t="s">
        <v>14911</v>
      </c>
      <c r="K1477" t="s">
        <v>14912</v>
      </c>
      <c r="L1477" t="s">
        <v>146</v>
      </c>
      <c r="M1477" t="s">
        <v>4470</v>
      </c>
      <c r="O1477" t="s">
        <v>14913</v>
      </c>
      <c r="P1477" t="s">
        <v>14914</v>
      </c>
      <c r="R1477" t="str">
        <f t="shared" si="46"/>
        <v>临朐</v>
      </c>
      <c r="S1477" t="str">
        <f t="shared" si="47"/>
        <v>0701</v>
      </c>
    </row>
    <row r="1478" spans="1:19">
      <c r="A1478" t="s">
        <v>14915</v>
      </c>
      <c r="B1478" t="s">
        <v>14916</v>
      </c>
      <c r="C1478" t="s">
        <v>46</v>
      </c>
      <c r="D1478" t="s">
        <v>14917</v>
      </c>
      <c r="E1478" t="s">
        <v>12766</v>
      </c>
      <c r="F1478" t="s">
        <v>14918</v>
      </c>
      <c r="G1478" t="s">
        <v>14919</v>
      </c>
      <c r="H1478" t="s">
        <v>14920</v>
      </c>
      <c r="I1478" t="s">
        <v>3436</v>
      </c>
      <c r="J1478" t="s">
        <v>9787</v>
      </c>
      <c r="K1478" t="s">
        <v>9788</v>
      </c>
      <c r="L1478" t="s">
        <v>146</v>
      </c>
      <c r="M1478" t="s">
        <v>4470</v>
      </c>
      <c r="N1478" t="s">
        <v>2480</v>
      </c>
      <c r="O1478" t="s">
        <v>9789</v>
      </c>
      <c r="P1478" t="s">
        <v>14921</v>
      </c>
      <c r="Q1478" t="s">
        <v>14922</v>
      </c>
      <c r="R1478" t="str">
        <f t="shared" si="46"/>
        <v>临朐</v>
      </c>
      <c r="S1478" t="str">
        <f t="shared" si="47"/>
        <v>0701</v>
      </c>
    </row>
    <row r="1479" spans="1:19">
      <c r="A1479" t="s">
        <v>14923</v>
      </c>
      <c r="B1479" t="s">
        <v>14924</v>
      </c>
      <c r="C1479" t="s">
        <v>46</v>
      </c>
      <c r="D1479" t="s">
        <v>14925</v>
      </c>
      <c r="E1479" t="s">
        <v>12814</v>
      </c>
      <c r="F1479" t="s">
        <v>14926</v>
      </c>
      <c r="G1479" t="s">
        <v>14927</v>
      </c>
      <c r="H1479" t="s">
        <v>14928</v>
      </c>
      <c r="I1479" t="s">
        <v>2364</v>
      </c>
      <c r="J1479" t="s">
        <v>4819</v>
      </c>
      <c r="K1479" t="s">
        <v>4820</v>
      </c>
      <c r="L1479" t="s">
        <v>76</v>
      </c>
      <c r="M1479" t="s">
        <v>2408</v>
      </c>
      <c r="N1479" t="s">
        <v>2816</v>
      </c>
      <c r="O1479" t="s">
        <v>4821</v>
      </c>
      <c r="P1479" t="s">
        <v>14929</v>
      </c>
      <c r="Q1479" t="s">
        <v>14930</v>
      </c>
      <c r="R1479" t="str">
        <f t="shared" si="46"/>
        <v>奎文</v>
      </c>
      <c r="S1479" t="str">
        <f t="shared" si="47"/>
        <v>0701</v>
      </c>
    </row>
    <row r="1480" spans="1:19">
      <c r="A1480" t="s">
        <v>14931</v>
      </c>
      <c r="B1480" t="s">
        <v>14932</v>
      </c>
      <c r="C1480" t="s">
        <v>46</v>
      </c>
      <c r="D1480" t="s">
        <v>14933</v>
      </c>
      <c r="E1480" t="s">
        <v>14934</v>
      </c>
      <c r="F1480" t="s">
        <v>14935</v>
      </c>
      <c r="G1480" t="s">
        <v>14936</v>
      </c>
      <c r="H1480" t="s">
        <v>14937</v>
      </c>
      <c r="I1480" t="s">
        <v>2645</v>
      </c>
      <c r="J1480" t="s">
        <v>7888</v>
      </c>
      <c r="K1480" t="s">
        <v>7889</v>
      </c>
      <c r="L1480" t="s">
        <v>76</v>
      </c>
      <c r="M1480" t="s">
        <v>2827</v>
      </c>
      <c r="N1480" t="s">
        <v>2602</v>
      </c>
      <c r="O1480" t="s">
        <v>7890</v>
      </c>
      <c r="P1480" t="s">
        <v>14938</v>
      </c>
      <c r="R1480" t="str">
        <f t="shared" si="46"/>
        <v>奎文</v>
      </c>
      <c r="S1480" t="str">
        <f t="shared" si="47"/>
        <v>0701</v>
      </c>
    </row>
    <row r="1481" spans="1:19">
      <c r="A1481" t="s">
        <v>14939</v>
      </c>
      <c r="B1481" t="s">
        <v>14940</v>
      </c>
      <c r="C1481" t="s">
        <v>46</v>
      </c>
      <c r="D1481" t="s">
        <v>14941</v>
      </c>
      <c r="E1481" t="s">
        <v>12766</v>
      </c>
      <c r="F1481" t="s">
        <v>14942</v>
      </c>
      <c r="G1481" t="s">
        <v>14943</v>
      </c>
      <c r="H1481" t="s">
        <v>14944</v>
      </c>
      <c r="I1481" t="s">
        <v>2364</v>
      </c>
      <c r="J1481" t="s">
        <v>2847</v>
      </c>
      <c r="K1481" t="s">
        <v>2848</v>
      </c>
      <c r="L1481" t="s">
        <v>110</v>
      </c>
      <c r="M1481" t="s">
        <v>2849</v>
      </c>
      <c r="N1481" t="s">
        <v>2785</v>
      </c>
      <c r="O1481" t="s">
        <v>2850</v>
      </c>
      <c r="P1481" t="s">
        <v>14945</v>
      </c>
      <c r="Q1481" t="s">
        <v>14946</v>
      </c>
      <c r="R1481" t="str">
        <f t="shared" si="46"/>
        <v>高密</v>
      </c>
      <c r="S1481" t="str">
        <f t="shared" si="47"/>
        <v>0701</v>
      </c>
    </row>
    <row r="1482" spans="1:19">
      <c r="A1482" t="s">
        <v>14947</v>
      </c>
      <c r="B1482" t="s">
        <v>14948</v>
      </c>
      <c r="C1482" t="s">
        <v>46</v>
      </c>
      <c r="D1482" t="s">
        <v>14949</v>
      </c>
      <c r="E1482" t="s">
        <v>14950</v>
      </c>
      <c r="F1482" t="s">
        <v>14951</v>
      </c>
      <c r="G1482" t="s">
        <v>14952</v>
      </c>
      <c r="H1482" t="s">
        <v>14953</v>
      </c>
      <c r="I1482" t="s">
        <v>2598</v>
      </c>
      <c r="J1482" t="s">
        <v>3552</v>
      </c>
      <c r="K1482" t="s">
        <v>5639</v>
      </c>
      <c r="L1482" t="s">
        <v>110</v>
      </c>
      <c r="M1482" t="s">
        <v>2575</v>
      </c>
      <c r="N1482" t="s">
        <v>2959</v>
      </c>
      <c r="O1482" t="s">
        <v>5640</v>
      </c>
      <c r="P1482" t="s">
        <v>14954</v>
      </c>
      <c r="Q1482" t="s">
        <v>14955</v>
      </c>
      <c r="R1482" t="str">
        <f t="shared" si="46"/>
        <v>高密</v>
      </c>
      <c r="S1482" t="str">
        <f t="shared" si="47"/>
        <v>0701</v>
      </c>
    </row>
    <row r="1483" spans="1:19">
      <c r="A1483" t="s">
        <v>14956</v>
      </c>
      <c r="B1483" t="s">
        <v>14957</v>
      </c>
      <c r="C1483" t="s">
        <v>46</v>
      </c>
      <c r="D1483" t="s">
        <v>14958</v>
      </c>
      <c r="E1483" t="s">
        <v>12766</v>
      </c>
      <c r="F1483" t="s">
        <v>14959</v>
      </c>
      <c r="G1483" t="s">
        <v>14960</v>
      </c>
      <c r="H1483" t="s">
        <v>14961</v>
      </c>
      <c r="I1483" t="s">
        <v>2364</v>
      </c>
      <c r="J1483" t="s">
        <v>5686</v>
      </c>
      <c r="K1483" t="s">
        <v>5687</v>
      </c>
      <c r="L1483" t="s">
        <v>146</v>
      </c>
      <c r="M1483" t="s">
        <v>3051</v>
      </c>
      <c r="N1483" t="s">
        <v>2674</v>
      </c>
      <c r="O1483" t="s">
        <v>5688</v>
      </c>
      <c r="P1483" t="s">
        <v>14962</v>
      </c>
      <c r="Q1483" t="s">
        <v>14963</v>
      </c>
      <c r="R1483" t="str">
        <f t="shared" si="46"/>
        <v>临朐</v>
      </c>
      <c r="S1483" t="str">
        <f t="shared" si="47"/>
        <v>0701</v>
      </c>
    </row>
    <row r="1484" spans="1:19">
      <c r="A1484" t="s">
        <v>14964</v>
      </c>
      <c r="B1484" t="s">
        <v>14965</v>
      </c>
      <c r="C1484" t="s">
        <v>46</v>
      </c>
      <c r="D1484" t="s">
        <v>14966</v>
      </c>
      <c r="E1484" t="s">
        <v>12766</v>
      </c>
      <c r="F1484" t="s">
        <v>14967</v>
      </c>
      <c r="G1484" t="s">
        <v>14968</v>
      </c>
      <c r="H1484" t="s">
        <v>14969</v>
      </c>
      <c r="I1484" t="s">
        <v>2364</v>
      </c>
      <c r="J1484" t="s">
        <v>4045</v>
      </c>
      <c r="K1484" t="s">
        <v>4046</v>
      </c>
      <c r="L1484" t="s">
        <v>128</v>
      </c>
      <c r="M1484" t="s">
        <v>4047</v>
      </c>
      <c r="N1484" t="s">
        <v>3017</v>
      </c>
      <c r="O1484" t="s">
        <v>4048</v>
      </c>
      <c r="P1484" t="s">
        <v>14970</v>
      </c>
      <c r="Q1484" t="s">
        <v>14971</v>
      </c>
      <c r="R1484" t="str">
        <f t="shared" si="46"/>
        <v>寿光</v>
      </c>
      <c r="S1484" t="str">
        <f t="shared" si="47"/>
        <v>0701</v>
      </c>
    </row>
    <row r="1485" spans="1:19">
      <c r="A1485" t="s">
        <v>14972</v>
      </c>
      <c r="B1485" t="s">
        <v>14973</v>
      </c>
      <c r="C1485" t="s">
        <v>46</v>
      </c>
      <c r="D1485" t="s">
        <v>14974</v>
      </c>
      <c r="E1485" t="s">
        <v>14975</v>
      </c>
      <c r="F1485" t="s">
        <v>14976</v>
      </c>
      <c r="G1485" t="s">
        <v>14977</v>
      </c>
      <c r="H1485" t="s">
        <v>14978</v>
      </c>
      <c r="I1485" t="s">
        <v>2645</v>
      </c>
      <c r="J1485" t="s">
        <v>2646</v>
      </c>
      <c r="K1485" t="s">
        <v>2647</v>
      </c>
      <c r="L1485" t="s">
        <v>128</v>
      </c>
      <c r="M1485" t="s">
        <v>2648</v>
      </c>
      <c r="N1485" t="s">
        <v>2649</v>
      </c>
      <c r="O1485" t="s">
        <v>2650</v>
      </c>
      <c r="P1485" t="s">
        <v>14979</v>
      </c>
      <c r="R1485" t="str">
        <f t="shared" si="46"/>
        <v>寿光</v>
      </c>
      <c r="S1485" t="str">
        <f t="shared" si="47"/>
        <v>0701</v>
      </c>
    </row>
    <row r="1486" spans="1:19">
      <c r="A1486" t="s">
        <v>14980</v>
      </c>
      <c r="B1486" t="s">
        <v>14981</v>
      </c>
      <c r="C1486" t="s">
        <v>46</v>
      </c>
      <c r="D1486" t="s">
        <v>14982</v>
      </c>
      <c r="E1486" t="s">
        <v>14983</v>
      </c>
      <c r="F1486" t="s">
        <v>14984</v>
      </c>
      <c r="G1486" t="s">
        <v>14985</v>
      </c>
      <c r="H1486" t="s">
        <v>14986</v>
      </c>
      <c r="I1486" t="s">
        <v>2645</v>
      </c>
      <c r="J1486" t="s">
        <v>2718</v>
      </c>
      <c r="K1486" t="s">
        <v>2719</v>
      </c>
      <c r="L1486" t="s">
        <v>128</v>
      </c>
      <c r="M1486" t="s">
        <v>2720</v>
      </c>
      <c r="N1486" t="s">
        <v>2354</v>
      </c>
      <c r="O1486" t="s">
        <v>2722</v>
      </c>
      <c r="P1486" t="s">
        <v>14987</v>
      </c>
      <c r="R1486" t="str">
        <f t="shared" si="46"/>
        <v>寿光</v>
      </c>
      <c r="S1486" t="str">
        <f t="shared" si="47"/>
        <v>0701</v>
      </c>
    </row>
    <row r="1487" spans="1:19">
      <c r="A1487" t="s">
        <v>14988</v>
      </c>
      <c r="B1487" t="s">
        <v>14989</v>
      </c>
      <c r="C1487" t="s">
        <v>46</v>
      </c>
      <c r="D1487" t="s">
        <v>14990</v>
      </c>
      <c r="E1487" t="s">
        <v>12909</v>
      </c>
      <c r="F1487" t="s">
        <v>14991</v>
      </c>
      <c r="G1487" t="s">
        <v>14992</v>
      </c>
      <c r="H1487" t="s">
        <v>14993</v>
      </c>
      <c r="I1487" t="s">
        <v>3904</v>
      </c>
      <c r="J1487" t="s">
        <v>7368</v>
      </c>
      <c r="K1487" t="s">
        <v>7369</v>
      </c>
      <c r="L1487" t="s">
        <v>110</v>
      </c>
      <c r="M1487" t="s">
        <v>2575</v>
      </c>
      <c r="N1487" t="s">
        <v>2602</v>
      </c>
      <c r="O1487" t="s">
        <v>7370</v>
      </c>
      <c r="P1487" t="s">
        <v>14994</v>
      </c>
      <c r="Q1487" t="s">
        <v>14995</v>
      </c>
      <c r="R1487" t="str">
        <f t="shared" si="46"/>
        <v>高密</v>
      </c>
      <c r="S1487" t="str">
        <f t="shared" si="47"/>
        <v>0701</v>
      </c>
    </row>
    <row r="1488" spans="1:19">
      <c r="A1488" t="s">
        <v>14996</v>
      </c>
      <c r="B1488" t="s">
        <v>14997</v>
      </c>
      <c r="C1488" t="s">
        <v>46</v>
      </c>
      <c r="D1488" t="s">
        <v>14998</v>
      </c>
      <c r="E1488" t="s">
        <v>12766</v>
      </c>
      <c r="F1488" t="s">
        <v>14999</v>
      </c>
      <c r="G1488" t="s">
        <v>15000</v>
      </c>
      <c r="H1488" t="s">
        <v>15001</v>
      </c>
      <c r="I1488" t="s">
        <v>3376</v>
      </c>
      <c r="J1488" t="s">
        <v>9221</v>
      </c>
      <c r="K1488" t="s">
        <v>9222</v>
      </c>
      <c r="L1488" t="s">
        <v>57</v>
      </c>
      <c r="M1488" t="s">
        <v>2838</v>
      </c>
      <c r="N1488" t="s">
        <v>3907</v>
      </c>
      <c r="O1488" t="s">
        <v>9223</v>
      </c>
      <c r="P1488" t="s">
        <v>15002</v>
      </c>
      <c r="Q1488" t="s">
        <v>15003</v>
      </c>
      <c r="R1488" t="str">
        <f t="shared" si="46"/>
        <v>安丘</v>
      </c>
      <c r="S1488" t="str">
        <f t="shared" si="47"/>
        <v>0701</v>
      </c>
    </row>
    <row r="1489" spans="1:19">
      <c r="A1489" t="s">
        <v>15004</v>
      </c>
      <c r="B1489" t="s">
        <v>15005</v>
      </c>
      <c r="C1489" t="s">
        <v>46</v>
      </c>
      <c r="D1489" t="s">
        <v>15006</v>
      </c>
      <c r="E1489" t="s">
        <v>12766</v>
      </c>
      <c r="F1489" t="s">
        <v>15007</v>
      </c>
      <c r="G1489" t="s">
        <v>15008</v>
      </c>
      <c r="H1489" t="s">
        <v>15009</v>
      </c>
      <c r="I1489" t="s">
        <v>5211</v>
      </c>
      <c r="J1489" t="s">
        <v>10780</v>
      </c>
      <c r="K1489" t="s">
        <v>10781</v>
      </c>
      <c r="L1489" t="s">
        <v>47</v>
      </c>
      <c r="M1489" t="s">
        <v>2454</v>
      </c>
      <c r="N1489" t="s">
        <v>5839</v>
      </c>
      <c r="O1489" t="s">
        <v>10782</v>
      </c>
      <c r="P1489" t="s">
        <v>15010</v>
      </c>
      <c r="Q1489" t="s">
        <v>15011</v>
      </c>
      <c r="R1489" t="str">
        <f t="shared" si="46"/>
        <v>诸城</v>
      </c>
      <c r="S1489" t="str">
        <f t="shared" si="47"/>
        <v>0701</v>
      </c>
    </row>
    <row r="1490" spans="1:19">
      <c r="A1490" t="s">
        <v>15012</v>
      </c>
      <c r="B1490" t="s">
        <v>15013</v>
      </c>
      <c r="C1490" t="s">
        <v>46</v>
      </c>
      <c r="D1490" t="s">
        <v>15014</v>
      </c>
      <c r="E1490" t="s">
        <v>12766</v>
      </c>
      <c r="F1490" t="s">
        <v>15015</v>
      </c>
      <c r="G1490" t="s">
        <v>15016</v>
      </c>
      <c r="H1490" t="s">
        <v>15017</v>
      </c>
      <c r="I1490" t="s">
        <v>2503</v>
      </c>
      <c r="J1490" t="s">
        <v>3038</v>
      </c>
      <c r="K1490" t="s">
        <v>3039</v>
      </c>
      <c r="L1490" t="s">
        <v>137</v>
      </c>
      <c r="M1490" t="s">
        <v>3040</v>
      </c>
      <c r="N1490" t="s">
        <v>2480</v>
      </c>
      <c r="O1490" t="s">
        <v>3041</v>
      </c>
      <c r="P1490" t="s">
        <v>15018</v>
      </c>
      <c r="Q1490" t="s">
        <v>15019</v>
      </c>
      <c r="R1490" t="str">
        <f t="shared" si="46"/>
        <v>青州</v>
      </c>
      <c r="S1490" t="str">
        <f t="shared" si="47"/>
        <v>0701</v>
      </c>
    </row>
    <row r="1491" spans="1:19">
      <c r="A1491" t="s">
        <v>15020</v>
      </c>
      <c r="B1491" t="s">
        <v>15021</v>
      </c>
      <c r="C1491" t="s">
        <v>46</v>
      </c>
      <c r="D1491" t="s">
        <v>15022</v>
      </c>
      <c r="E1491" t="s">
        <v>15023</v>
      </c>
      <c r="F1491" t="s">
        <v>15024</v>
      </c>
      <c r="G1491" t="s">
        <v>15025</v>
      </c>
      <c r="H1491" t="s">
        <v>15026</v>
      </c>
      <c r="I1491" t="s">
        <v>3108</v>
      </c>
      <c r="J1491" t="s">
        <v>4437</v>
      </c>
      <c r="K1491" t="s">
        <v>4438</v>
      </c>
      <c r="N1491" t="s">
        <v>3907</v>
      </c>
      <c r="O1491" t="s">
        <v>4440</v>
      </c>
      <c r="R1491" t="str">
        <f t="shared" si="46"/>
        <v/>
      </c>
      <c r="S1491" t="str">
        <f t="shared" si="47"/>
        <v>0701</v>
      </c>
    </row>
    <row r="1492" spans="1:19">
      <c r="A1492" t="s">
        <v>333</v>
      </c>
      <c r="B1492" t="s">
        <v>15027</v>
      </c>
      <c r="C1492" t="s">
        <v>46</v>
      </c>
      <c r="D1492" t="s">
        <v>15028</v>
      </c>
      <c r="E1492" t="s">
        <v>12766</v>
      </c>
      <c r="F1492" t="s">
        <v>15029</v>
      </c>
      <c r="G1492" t="s">
        <v>331</v>
      </c>
      <c r="H1492" t="s">
        <v>15030</v>
      </c>
      <c r="I1492" t="s">
        <v>2378</v>
      </c>
      <c r="J1492" t="s">
        <v>2836</v>
      </c>
      <c r="K1492" t="s">
        <v>2837</v>
      </c>
      <c r="L1492" t="s">
        <v>57</v>
      </c>
      <c r="M1492" t="s">
        <v>2838</v>
      </c>
      <c r="N1492" t="s">
        <v>2421</v>
      </c>
      <c r="O1492" t="s">
        <v>2839</v>
      </c>
      <c r="P1492" t="s">
        <v>14929</v>
      </c>
      <c r="Q1492" t="s">
        <v>15031</v>
      </c>
      <c r="R1492" t="str">
        <f t="shared" si="46"/>
        <v>安丘</v>
      </c>
      <c r="S1492" t="str">
        <f t="shared" si="47"/>
        <v>0701</v>
      </c>
    </row>
    <row r="1493" spans="1:19">
      <c r="A1493" t="s">
        <v>15032</v>
      </c>
      <c r="B1493" t="s">
        <v>15033</v>
      </c>
      <c r="C1493" t="s">
        <v>46</v>
      </c>
      <c r="D1493" t="s">
        <v>15034</v>
      </c>
      <c r="E1493" t="s">
        <v>12766</v>
      </c>
      <c r="F1493" t="s">
        <v>15035</v>
      </c>
      <c r="G1493" t="s">
        <v>15036</v>
      </c>
      <c r="H1493" t="s">
        <v>15037</v>
      </c>
      <c r="I1493" t="s">
        <v>2364</v>
      </c>
      <c r="J1493" t="s">
        <v>5864</v>
      </c>
      <c r="K1493" t="s">
        <v>5865</v>
      </c>
      <c r="L1493" t="s">
        <v>676</v>
      </c>
      <c r="M1493" t="s">
        <v>2815</v>
      </c>
      <c r="N1493" t="s">
        <v>3277</v>
      </c>
      <c r="O1493" t="s">
        <v>5866</v>
      </c>
      <c r="P1493" t="s">
        <v>15038</v>
      </c>
      <c r="R1493" t="str">
        <f t="shared" si="46"/>
        <v>昌乐</v>
      </c>
      <c r="S1493" t="str">
        <f t="shared" si="47"/>
        <v>0701</v>
      </c>
    </row>
    <row r="1494" spans="1:19">
      <c r="A1494" t="s">
        <v>15039</v>
      </c>
      <c r="B1494" t="s">
        <v>15040</v>
      </c>
      <c r="C1494" t="s">
        <v>46</v>
      </c>
      <c r="D1494" t="s">
        <v>15041</v>
      </c>
      <c r="E1494" t="s">
        <v>12766</v>
      </c>
      <c r="F1494" t="s">
        <v>15042</v>
      </c>
      <c r="G1494" t="s">
        <v>15043</v>
      </c>
      <c r="H1494" t="s">
        <v>15044</v>
      </c>
      <c r="I1494" t="s">
        <v>2364</v>
      </c>
      <c r="J1494" t="s">
        <v>6059</v>
      </c>
      <c r="K1494" t="s">
        <v>6060</v>
      </c>
      <c r="L1494" t="s">
        <v>128</v>
      </c>
      <c r="M1494" t="s">
        <v>3028</v>
      </c>
      <c r="N1494" t="s">
        <v>2421</v>
      </c>
      <c r="O1494" t="s">
        <v>6061</v>
      </c>
      <c r="P1494" t="s">
        <v>15045</v>
      </c>
      <c r="Q1494" t="s">
        <v>15046</v>
      </c>
      <c r="R1494" t="str">
        <f t="shared" si="46"/>
        <v>寿光</v>
      </c>
      <c r="S1494" t="str">
        <f t="shared" si="47"/>
        <v>0701</v>
      </c>
    </row>
    <row r="1495" spans="1:19">
      <c r="A1495" t="s">
        <v>15047</v>
      </c>
      <c r="B1495" t="s">
        <v>15048</v>
      </c>
      <c r="C1495" t="s">
        <v>46</v>
      </c>
      <c r="D1495" t="s">
        <v>15049</v>
      </c>
      <c r="E1495" t="s">
        <v>15050</v>
      </c>
      <c r="F1495" t="s">
        <v>15051</v>
      </c>
      <c r="G1495" t="s">
        <v>15052</v>
      </c>
      <c r="H1495" t="s">
        <v>15053</v>
      </c>
      <c r="I1495" t="s">
        <v>15054</v>
      </c>
      <c r="J1495" t="s">
        <v>4437</v>
      </c>
      <c r="K1495" t="s">
        <v>4438</v>
      </c>
      <c r="L1495" t="s">
        <v>47</v>
      </c>
      <c r="N1495" t="s">
        <v>2755</v>
      </c>
      <c r="O1495" t="s">
        <v>4440</v>
      </c>
      <c r="R1495" t="str">
        <f t="shared" si="46"/>
        <v>诸城</v>
      </c>
      <c r="S1495" t="str">
        <f t="shared" si="47"/>
        <v>0701</v>
      </c>
    </row>
    <row r="1496" spans="1:19">
      <c r="A1496" t="s">
        <v>15055</v>
      </c>
      <c r="B1496" t="s">
        <v>15056</v>
      </c>
      <c r="C1496" t="s">
        <v>46</v>
      </c>
      <c r="D1496" t="s">
        <v>15057</v>
      </c>
      <c r="E1496" t="s">
        <v>12814</v>
      </c>
      <c r="F1496" t="s">
        <v>15058</v>
      </c>
      <c r="G1496" t="s">
        <v>15059</v>
      </c>
      <c r="H1496" t="s">
        <v>15060</v>
      </c>
      <c r="I1496" t="s">
        <v>3608</v>
      </c>
      <c r="J1496" t="s">
        <v>3552</v>
      </c>
      <c r="K1496" t="s">
        <v>3553</v>
      </c>
      <c r="L1496" t="s">
        <v>101</v>
      </c>
      <c r="M1496" t="s">
        <v>2982</v>
      </c>
      <c r="N1496" t="s">
        <v>2816</v>
      </c>
      <c r="O1496" t="s">
        <v>3555</v>
      </c>
      <c r="P1496" t="s">
        <v>15061</v>
      </c>
      <c r="R1496" t="str">
        <f t="shared" si="46"/>
        <v>潍城</v>
      </c>
      <c r="S1496" t="str">
        <f t="shared" si="47"/>
        <v>0701</v>
      </c>
    </row>
    <row r="1497" spans="1:19">
      <c r="A1497" t="s">
        <v>15062</v>
      </c>
      <c r="B1497" t="s">
        <v>15063</v>
      </c>
      <c r="C1497" t="s">
        <v>46</v>
      </c>
      <c r="D1497" t="s">
        <v>15064</v>
      </c>
      <c r="E1497" t="s">
        <v>12766</v>
      </c>
      <c r="F1497" t="s">
        <v>15065</v>
      </c>
      <c r="G1497" t="s">
        <v>15066</v>
      </c>
      <c r="H1497" t="s">
        <v>15067</v>
      </c>
      <c r="I1497" t="s">
        <v>2392</v>
      </c>
      <c r="J1497" t="s">
        <v>6192</v>
      </c>
      <c r="K1497" t="s">
        <v>6193</v>
      </c>
      <c r="L1497" t="s">
        <v>57</v>
      </c>
      <c r="M1497" t="s">
        <v>2353</v>
      </c>
      <c r="N1497" t="s">
        <v>2674</v>
      </c>
      <c r="O1497" t="s">
        <v>6194</v>
      </c>
      <c r="P1497" t="s">
        <v>15068</v>
      </c>
      <c r="Q1497" t="s">
        <v>15069</v>
      </c>
      <c r="R1497" t="str">
        <f t="shared" si="46"/>
        <v>安丘</v>
      </c>
      <c r="S1497" t="str">
        <f t="shared" si="47"/>
        <v>0701</v>
      </c>
    </row>
    <row r="1498" spans="1:19">
      <c r="A1498" t="s">
        <v>15070</v>
      </c>
      <c r="B1498" t="s">
        <v>15071</v>
      </c>
      <c r="C1498" t="s">
        <v>46</v>
      </c>
      <c r="D1498" t="s">
        <v>15072</v>
      </c>
      <c r="E1498" t="s">
        <v>12766</v>
      </c>
      <c r="F1498" t="s">
        <v>15073</v>
      </c>
      <c r="G1498" t="s">
        <v>15074</v>
      </c>
      <c r="H1498" t="s">
        <v>15075</v>
      </c>
      <c r="I1498" t="s">
        <v>2350</v>
      </c>
      <c r="J1498" t="s">
        <v>7259</v>
      </c>
      <c r="K1498" t="s">
        <v>7260</v>
      </c>
      <c r="L1498" t="s">
        <v>67</v>
      </c>
      <c r="M1498" t="s">
        <v>3706</v>
      </c>
      <c r="N1498" t="s">
        <v>3554</v>
      </c>
      <c r="O1498" t="s">
        <v>13827</v>
      </c>
      <c r="P1498" t="s">
        <v>15076</v>
      </c>
      <c r="Q1498" t="s">
        <v>15077</v>
      </c>
      <c r="R1498" t="str">
        <f t="shared" si="46"/>
        <v>昌邑</v>
      </c>
      <c r="S1498" t="str">
        <f t="shared" si="47"/>
        <v>0701</v>
      </c>
    </row>
    <row r="1499" spans="1:19">
      <c r="A1499" t="s">
        <v>15078</v>
      </c>
      <c r="B1499" t="s">
        <v>15079</v>
      </c>
      <c r="C1499" t="s">
        <v>46</v>
      </c>
      <c r="D1499" t="s">
        <v>15080</v>
      </c>
      <c r="E1499" t="s">
        <v>15081</v>
      </c>
      <c r="F1499" t="s">
        <v>15082</v>
      </c>
      <c r="G1499" t="s">
        <v>15083</v>
      </c>
      <c r="H1499" t="s">
        <v>15084</v>
      </c>
      <c r="I1499" t="s">
        <v>4038</v>
      </c>
      <c r="J1499" t="s">
        <v>4437</v>
      </c>
      <c r="K1499" t="s">
        <v>4438</v>
      </c>
      <c r="N1499" t="s">
        <v>3214</v>
      </c>
      <c r="O1499" t="s">
        <v>4440</v>
      </c>
      <c r="R1499" t="str">
        <f t="shared" si="46"/>
        <v/>
      </c>
      <c r="S1499" t="str">
        <f t="shared" si="47"/>
        <v>0701</v>
      </c>
    </row>
    <row r="1500" spans="1:19">
      <c r="A1500" t="s">
        <v>15085</v>
      </c>
      <c r="B1500" t="s">
        <v>15086</v>
      </c>
      <c r="C1500" t="s">
        <v>46</v>
      </c>
      <c r="D1500" t="s">
        <v>15087</v>
      </c>
      <c r="E1500" t="s">
        <v>12909</v>
      </c>
      <c r="F1500" t="s">
        <v>15088</v>
      </c>
      <c r="G1500" t="s">
        <v>15089</v>
      </c>
      <c r="H1500" t="s">
        <v>15090</v>
      </c>
      <c r="I1500" t="s">
        <v>2336</v>
      </c>
      <c r="J1500" t="s">
        <v>6547</v>
      </c>
      <c r="K1500" t="s">
        <v>6548</v>
      </c>
      <c r="L1500" t="s">
        <v>110</v>
      </c>
      <c r="M1500" t="s">
        <v>2381</v>
      </c>
      <c r="N1500" t="s">
        <v>2480</v>
      </c>
      <c r="O1500" t="s">
        <v>6549</v>
      </c>
      <c r="P1500" t="s">
        <v>15091</v>
      </c>
      <c r="Q1500" t="s">
        <v>15092</v>
      </c>
      <c r="R1500" t="str">
        <f t="shared" si="46"/>
        <v>高密</v>
      </c>
      <c r="S1500" t="str">
        <f t="shared" si="47"/>
        <v>0701</v>
      </c>
    </row>
    <row r="1501" spans="1:19">
      <c r="A1501" t="s">
        <v>15093</v>
      </c>
      <c r="B1501" t="s">
        <v>15094</v>
      </c>
      <c r="C1501" t="s">
        <v>46</v>
      </c>
      <c r="D1501" t="s">
        <v>15095</v>
      </c>
      <c r="E1501" t="s">
        <v>12766</v>
      </c>
      <c r="F1501" t="s">
        <v>15096</v>
      </c>
      <c r="G1501" t="s">
        <v>15097</v>
      </c>
      <c r="H1501" t="s">
        <v>15098</v>
      </c>
      <c r="I1501" t="s">
        <v>2364</v>
      </c>
      <c r="J1501" t="s">
        <v>3364</v>
      </c>
      <c r="K1501" t="s">
        <v>3365</v>
      </c>
      <c r="L1501" t="s">
        <v>67</v>
      </c>
      <c r="M1501" t="s">
        <v>3366</v>
      </c>
      <c r="N1501" t="s">
        <v>2421</v>
      </c>
      <c r="O1501" t="s">
        <v>3367</v>
      </c>
      <c r="P1501" t="s">
        <v>15099</v>
      </c>
      <c r="Q1501" t="s">
        <v>15100</v>
      </c>
      <c r="R1501" t="str">
        <f t="shared" si="46"/>
        <v>昌邑</v>
      </c>
      <c r="S1501" t="str">
        <f t="shared" si="47"/>
        <v>0701</v>
      </c>
    </row>
    <row r="1502" spans="1:19">
      <c r="A1502" t="s">
        <v>15101</v>
      </c>
      <c r="B1502" t="s">
        <v>15102</v>
      </c>
      <c r="C1502" t="s">
        <v>46</v>
      </c>
      <c r="D1502" t="s">
        <v>15103</v>
      </c>
      <c r="E1502" t="s">
        <v>12766</v>
      </c>
      <c r="F1502" t="s">
        <v>15104</v>
      </c>
      <c r="G1502" t="s">
        <v>15105</v>
      </c>
      <c r="H1502" t="s">
        <v>15106</v>
      </c>
      <c r="I1502" t="s">
        <v>2350</v>
      </c>
      <c r="J1502" t="s">
        <v>5392</v>
      </c>
      <c r="K1502" t="s">
        <v>5393</v>
      </c>
      <c r="L1502" t="s">
        <v>128</v>
      </c>
      <c r="M1502" t="s">
        <v>2720</v>
      </c>
      <c r="N1502" t="s">
        <v>2785</v>
      </c>
      <c r="O1502" t="s">
        <v>5394</v>
      </c>
      <c r="P1502" t="s">
        <v>15107</v>
      </c>
      <c r="Q1502" t="s">
        <v>15108</v>
      </c>
      <c r="R1502" t="str">
        <f t="shared" si="46"/>
        <v>寿光</v>
      </c>
      <c r="S1502" t="str">
        <f t="shared" si="47"/>
        <v>0701</v>
      </c>
    </row>
    <row r="1503" spans="1:19">
      <c r="A1503" t="s">
        <v>15109</v>
      </c>
      <c r="B1503" t="s">
        <v>15038</v>
      </c>
      <c r="C1503" t="s">
        <v>46</v>
      </c>
      <c r="D1503" t="s">
        <v>15110</v>
      </c>
      <c r="E1503" t="s">
        <v>15111</v>
      </c>
      <c r="F1503" t="s">
        <v>15112</v>
      </c>
      <c r="G1503" t="s">
        <v>15113</v>
      </c>
      <c r="H1503" t="s">
        <v>15114</v>
      </c>
      <c r="I1503" t="s">
        <v>2350</v>
      </c>
      <c r="J1503" t="s">
        <v>2771</v>
      </c>
      <c r="K1503" t="s">
        <v>2772</v>
      </c>
      <c r="L1503" t="s">
        <v>76</v>
      </c>
      <c r="M1503" t="s">
        <v>2516</v>
      </c>
      <c r="N1503" t="s">
        <v>5839</v>
      </c>
      <c r="O1503" t="s">
        <v>2773</v>
      </c>
      <c r="P1503" t="s">
        <v>15115</v>
      </c>
      <c r="Q1503" t="s">
        <v>15116</v>
      </c>
      <c r="R1503" t="str">
        <f t="shared" si="46"/>
        <v>奎文</v>
      </c>
      <c r="S1503" t="str">
        <f t="shared" si="47"/>
        <v>0701</v>
      </c>
    </row>
    <row r="1504" spans="1:19">
      <c r="A1504" t="s">
        <v>15117</v>
      </c>
      <c r="B1504" t="s">
        <v>15118</v>
      </c>
      <c r="C1504" t="s">
        <v>46</v>
      </c>
      <c r="D1504" t="s">
        <v>15119</v>
      </c>
      <c r="E1504" t="s">
        <v>12766</v>
      </c>
      <c r="F1504" t="s">
        <v>15120</v>
      </c>
      <c r="G1504" t="s">
        <v>15121</v>
      </c>
      <c r="H1504" t="s">
        <v>15122</v>
      </c>
      <c r="I1504" t="s">
        <v>2350</v>
      </c>
      <c r="J1504" t="s">
        <v>3716</v>
      </c>
      <c r="K1504" t="s">
        <v>3717</v>
      </c>
      <c r="L1504" t="s">
        <v>76</v>
      </c>
      <c r="M1504" t="s">
        <v>2408</v>
      </c>
      <c r="N1504" t="s">
        <v>2480</v>
      </c>
      <c r="O1504" t="s">
        <v>3719</v>
      </c>
      <c r="P1504" t="s">
        <v>15123</v>
      </c>
      <c r="R1504" t="str">
        <f t="shared" si="46"/>
        <v>奎文</v>
      </c>
      <c r="S1504" t="str">
        <f t="shared" si="47"/>
        <v>0701</v>
      </c>
    </row>
    <row r="1505" spans="1:19">
      <c r="A1505" t="s">
        <v>15124</v>
      </c>
      <c r="B1505" t="s">
        <v>15125</v>
      </c>
      <c r="C1505" t="s">
        <v>46</v>
      </c>
      <c r="D1505" t="s">
        <v>15126</v>
      </c>
      <c r="E1505" t="s">
        <v>12766</v>
      </c>
      <c r="F1505" t="s">
        <v>15127</v>
      </c>
      <c r="G1505" t="s">
        <v>15128</v>
      </c>
      <c r="H1505" t="s">
        <v>15129</v>
      </c>
      <c r="I1505" t="s">
        <v>2364</v>
      </c>
      <c r="J1505" t="s">
        <v>7072</v>
      </c>
      <c r="K1505" t="s">
        <v>7073</v>
      </c>
      <c r="L1505" t="s">
        <v>128</v>
      </c>
      <c r="M1505" t="s">
        <v>2708</v>
      </c>
      <c r="N1505" t="s">
        <v>5712</v>
      </c>
      <c r="O1505" t="s">
        <v>7074</v>
      </c>
      <c r="P1505" t="s">
        <v>15130</v>
      </c>
      <c r="Q1505" t="s">
        <v>15131</v>
      </c>
      <c r="R1505" t="str">
        <f t="shared" si="46"/>
        <v>寿光</v>
      </c>
      <c r="S1505" t="str">
        <f t="shared" si="47"/>
        <v>0701</v>
      </c>
    </row>
    <row r="1506" spans="1:19">
      <c r="A1506" t="s">
        <v>15132</v>
      </c>
      <c r="B1506" t="s">
        <v>15133</v>
      </c>
      <c r="C1506" t="s">
        <v>46</v>
      </c>
      <c r="D1506" t="s">
        <v>15134</v>
      </c>
      <c r="E1506" t="s">
        <v>12766</v>
      </c>
      <c r="F1506" t="s">
        <v>15135</v>
      </c>
      <c r="G1506" t="s">
        <v>15136</v>
      </c>
      <c r="H1506" t="s">
        <v>15137</v>
      </c>
      <c r="I1506" t="s">
        <v>2392</v>
      </c>
      <c r="J1506" t="s">
        <v>2671</v>
      </c>
      <c r="K1506" t="s">
        <v>2672</v>
      </c>
      <c r="L1506" t="s">
        <v>67</v>
      </c>
      <c r="M1506" t="s">
        <v>2673</v>
      </c>
      <c r="N1506" t="s">
        <v>2674</v>
      </c>
      <c r="O1506" t="s">
        <v>2675</v>
      </c>
      <c r="P1506" t="s">
        <v>15138</v>
      </c>
      <c r="Q1506" t="s">
        <v>15139</v>
      </c>
      <c r="R1506" t="str">
        <f t="shared" si="46"/>
        <v>昌邑</v>
      </c>
      <c r="S1506" t="str">
        <f t="shared" si="47"/>
        <v>0701</v>
      </c>
    </row>
    <row r="1507" spans="1:19">
      <c r="A1507" t="s">
        <v>15140</v>
      </c>
      <c r="B1507" t="s">
        <v>15141</v>
      </c>
      <c r="C1507" t="s">
        <v>46</v>
      </c>
      <c r="D1507" t="s">
        <v>15142</v>
      </c>
      <c r="E1507" t="s">
        <v>12766</v>
      </c>
      <c r="F1507" t="s">
        <v>15143</v>
      </c>
      <c r="G1507" t="s">
        <v>15144</v>
      </c>
      <c r="H1507" t="s">
        <v>15145</v>
      </c>
      <c r="I1507" t="s">
        <v>4165</v>
      </c>
      <c r="J1507" t="s">
        <v>7585</v>
      </c>
      <c r="K1507" t="s">
        <v>7586</v>
      </c>
      <c r="L1507" t="s">
        <v>101</v>
      </c>
      <c r="M1507" t="s">
        <v>5737</v>
      </c>
      <c r="N1507" t="s">
        <v>2743</v>
      </c>
      <c r="O1507" t="s">
        <v>7587</v>
      </c>
      <c r="P1507" t="s">
        <v>15146</v>
      </c>
      <c r="Q1507" t="s">
        <v>15147</v>
      </c>
      <c r="R1507" t="str">
        <f t="shared" si="46"/>
        <v>潍城</v>
      </c>
      <c r="S1507" t="str">
        <f t="shared" si="47"/>
        <v>0701</v>
      </c>
    </row>
    <row r="1508" spans="1:19">
      <c r="A1508" t="s">
        <v>15148</v>
      </c>
      <c r="B1508" t="s">
        <v>15149</v>
      </c>
      <c r="C1508" t="s">
        <v>46</v>
      </c>
      <c r="D1508" t="s">
        <v>15150</v>
      </c>
      <c r="E1508" t="s">
        <v>15151</v>
      </c>
      <c r="F1508" t="s">
        <v>15152</v>
      </c>
      <c r="G1508" t="s">
        <v>15153</v>
      </c>
      <c r="H1508" t="s">
        <v>15154</v>
      </c>
      <c r="I1508" t="s">
        <v>2645</v>
      </c>
      <c r="J1508" t="s">
        <v>5735</v>
      </c>
      <c r="K1508" t="s">
        <v>5736</v>
      </c>
      <c r="L1508" t="s">
        <v>101</v>
      </c>
      <c r="M1508" t="s">
        <v>5737</v>
      </c>
      <c r="N1508" t="s">
        <v>2649</v>
      </c>
      <c r="O1508" t="s">
        <v>5738</v>
      </c>
      <c r="P1508" t="s">
        <v>15155</v>
      </c>
      <c r="R1508" t="str">
        <f t="shared" si="46"/>
        <v>潍城</v>
      </c>
      <c r="S1508" t="str">
        <f t="shared" si="47"/>
        <v>0701</v>
      </c>
    </row>
    <row r="1509" spans="1:19">
      <c r="A1509" t="s">
        <v>15156</v>
      </c>
      <c r="B1509" t="s">
        <v>15157</v>
      </c>
      <c r="C1509" t="s">
        <v>46</v>
      </c>
      <c r="D1509" t="s">
        <v>15158</v>
      </c>
      <c r="E1509" t="s">
        <v>12766</v>
      </c>
      <c r="F1509" t="s">
        <v>15159</v>
      </c>
      <c r="G1509" t="s">
        <v>15160</v>
      </c>
      <c r="H1509" t="s">
        <v>15161</v>
      </c>
      <c r="I1509" t="s">
        <v>2645</v>
      </c>
      <c r="J1509" t="s">
        <v>15162</v>
      </c>
      <c r="K1509" t="s">
        <v>15163</v>
      </c>
      <c r="L1509" t="s">
        <v>128</v>
      </c>
      <c r="M1509" t="s">
        <v>5602</v>
      </c>
      <c r="N1509" t="s">
        <v>5286</v>
      </c>
      <c r="O1509" t="s">
        <v>15164</v>
      </c>
      <c r="P1509" t="s">
        <v>15165</v>
      </c>
      <c r="R1509" t="str">
        <f t="shared" si="46"/>
        <v>寿光</v>
      </c>
      <c r="S1509" t="str">
        <f t="shared" si="47"/>
        <v>0701</v>
      </c>
    </row>
    <row r="1510" spans="1:19">
      <c r="A1510" t="s">
        <v>15166</v>
      </c>
      <c r="B1510" t="s">
        <v>15167</v>
      </c>
      <c r="C1510" t="s">
        <v>46</v>
      </c>
      <c r="D1510" t="s">
        <v>15168</v>
      </c>
      <c r="E1510" t="s">
        <v>15169</v>
      </c>
      <c r="F1510" t="s">
        <v>15170</v>
      </c>
      <c r="G1510" t="s">
        <v>15171</v>
      </c>
      <c r="H1510" t="s">
        <v>15172</v>
      </c>
      <c r="I1510" t="s">
        <v>2350</v>
      </c>
      <c r="J1510" t="s">
        <v>8509</v>
      </c>
      <c r="K1510" t="s">
        <v>8510</v>
      </c>
      <c r="L1510" t="s">
        <v>137</v>
      </c>
      <c r="M1510" t="s">
        <v>2625</v>
      </c>
      <c r="N1510" t="s">
        <v>3622</v>
      </c>
      <c r="O1510" t="s">
        <v>8511</v>
      </c>
      <c r="P1510" t="s">
        <v>15173</v>
      </c>
      <c r="R1510" t="str">
        <f t="shared" si="46"/>
        <v>青州</v>
      </c>
      <c r="S1510" t="str">
        <f t="shared" si="47"/>
        <v>0701</v>
      </c>
    </row>
    <row r="1511" spans="1:19">
      <c r="A1511" t="s">
        <v>15174</v>
      </c>
      <c r="B1511" t="s">
        <v>15175</v>
      </c>
      <c r="C1511" t="s">
        <v>46</v>
      </c>
      <c r="D1511" t="s">
        <v>15176</v>
      </c>
      <c r="E1511" t="s">
        <v>12471</v>
      </c>
      <c r="F1511" t="s">
        <v>15177</v>
      </c>
      <c r="G1511" t="s">
        <v>15178</v>
      </c>
      <c r="H1511" t="s">
        <v>15179</v>
      </c>
      <c r="I1511" t="s">
        <v>5826</v>
      </c>
      <c r="J1511" t="s">
        <v>4654</v>
      </c>
      <c r="K1511" t="s">
        <v>12535</v>
      </c>
      <c r="L1511" t="s">
        <v>119</v>
      </c>
      <c r="M1511" t="s">
        <v>2601</v>
      </c>
      <c r="N1511" t="s">
        <v>2674</v>
      </c>
      <c r="O1511" t="s">
        <v>4656</v>
      </c>
      <c r="P1511" t="s">
        <v>15180</v>
      </c>
      <c r="Q1511" t="s">
        <v>15181</v>
      </c>
      <c r="R1511" t="str">
        <f t="shared" si="46"/>
        <v>寒亭</v>
      </c>
      <c r="S1511" t="str">
        <f t="shared" si="47"/>
        <v>0701</v>
      </c>
    </row>
    <row r="1512" spans="1:19">
      <c r="A1512" t="s">
        <v>15182</v>
      </c>
      <c r="B1512" t="s">
        <v>15183</v>
      </c>
      <c r="C1512" t="s">
        <v>46</v>
      </c>
      <c r="D1512" t="s">
        <v>15184</v>
      </c>
      <c r="E1512" t="s">
        <v>12471</v>
      </c>
      <c r="F1512" t="s">
        <v>15185</v>
      </c>
      <c r="G1512" t="s">
        <v>15186</v>
      </c>
      <c r="H1512" t="s">
        <v>15187</v>
      </c>
      <c r="I1512" t="s">
        <v>2350</v>
      </c>
      <c r="J1512" t="s">
        <v>5876</v>
      </c>
      <c r="K1512" t="s">
        <v>5877</v>
      </c>
      <c r="L1512" t="s">
        <v>76</v>
      </c>
      <c r="M1512" t="s">
        <v>2827</v>
      </c>
      <c r="N1512" t="s">
        <v>2354</v>
      </c>
      <c r="O1512" t="s">
        <v>5878</v>
      </c>
      <c r="P1512" t="s">
        <v>15188</v>
      </c>
      <c r="R1512" t="str">
        <f t="shared" si="46"/>
        <v>奎文</v>
      </c>
      <c r="S1512" t="str">
        <f t="shared" si="47"/>
        <v>0701</v>
      </c>
    </row>
    <row r="1513" spans="1:19">
      <c r="A1513" t="s">
        <v>15189</v>
      </c>
      <c r="B1513" t="s">
        <v>15190</v>
      </c>
      <c r="C1513" t="s">
        <v>46</v>
      </c>
      <c r="D1513" t="s">
        <v>15191</v>
      </c>
      <c r="E1513" t="s">
        <v>12439</v>
      </c>
      <c r="F1513" t="s">
        <v>15192</v>
      </c>
      <c r="G1513" t="s">
        <v>15193</v>
      </c>
      <c r="H1513" t="s">
        <v>15194</v>
      </c>
      <c r="I1513" t="s">
        <v>2336</v>
      </c>
      <c r="J1513" t="s">
        <v>8136</v>
      </c>
      <c r="K1513" t="s">
        <v>8137</v>
      </c>
      <c r="L1513" t="s">
        <v>47</v>
      </c>
      <c r="M1513" t="s">
        <v>3141</v>
      </c>
      <c r="N1513" t="s">
        <v>2859</v>
      </c>
      <c r="O1513" t="s">
        <v>8138</v>
      </c>
      <c r="P1513" t="s">
        <v>15195</v>
      </c>
      <c r="Q1513" t="s">
        <v>15196</v>
      </c>
      <c r="R1513" t="str">
        <f t="shared" si="46"/>
        <v>诸城</v>
      </c>
      <c r="S1513" t="str">
        <f t="shared" si="47"/>
        <v>0701</v>
      </c>
    </row>
    <row r="1514" spans="1:19">
      <c r="A1514" t="s">
        <v>15197</v>
      </c>
      <c r="B1514" t="s">
        <v>15198</v>
      </c>
      <c r="C1514" t="s">
        <v>46</v>
      </c>
      <c r="D1514" t="s">
        <v>15199</v>
      </c>
      <c r="E1514" t="s">
        <v>12471</v>
      </c>
      <c r="F1514" t="s">
        <v>15200</v>
      </c>
      <c r="G1514" t="s">
        <v>15201</v>
      </c>
      <c r="H1514" t="s">
        <v>15202</v>
      </c>
      <c r="I1514" t="s">
        <v>2364</v>
      </c>
      <c r="J1514" t="s">
        <v>5710</v>
      </c>
      <c r="K1514" t="s">
        <v>5711</v>
      </c>
      <c r="L1514" t="s">
        <v>128</v>
      </c>
      <c r="M1514" t="s">
        <v>2708</v>
      </c>
      <c r="N1514" t="s">
        <v>2872</v>
      </c>
      <c r="O1514" t="s">
        <v>5713</v>
      </c>
      <c r="P1514" t="s">
        <v>15203</v>
      </c>
      <c r="Q1514" t="s">
        <v>15204</v>
      </c>
      <c r="R1514" t="str">
        <f t="shared" si="46"/>
        <v>寿光</v>
      </c>
      <c r="S1514" t="str">
        <f t="shared" si="47"/>
        <v>0701</v>
      </c>
    </row>
    <row r="1515" spans="1:19">
      <c r="A1515" t="s">
        <v>15205</v>
      </c>
      <c r="B1515" t="s">
        <v>15206</v>
      </c>
      <c r="C1515" t="s">
        <v>46</v>
      </c>
      <c r="D1515" t="s">
        <v>15207</v>
      </c>
      <c r="E1515" t="s">
        <v>12766</v>
      </c>
      <c r="F1515" t="s">
        <v>15208</v>
      </c>
      <c r="G1515" t="s">
        <v>15209</v>
      </c>
      <c r="H1515" t="s">
        <v>15210</v>
      </c>
      <c r="I1515" t="s">
        <v>2378</v>
      </c>
      <c r="J1515" t="s">
        <v>2466</v>
      </c>
      <c r="K1515" t="s">
        <v>2467</v>
      </c>
      <c r="L1515" t="s">
        <v>187</v>
      </c>
      <c r="M1515" t="s">
        <v>2468</v>
      </c>
      <c r="N1515" t="s">
        <v>2674</v>
      </c>
      <c r="O1515" t="s">
        <v>2469</v>
      </c>
      <c r="P1515" t="s">
        <v>15211</v>
      </c>
      <c r="Q1515" t="s">
        <v>15212</v>
      </c>
      <c r="R1515" t="str">
        <f t="shared" si="46"/>
        <v>坊子</v>
      </c>
      <c r="S1515" t="str">
        <f t="shared" si="47"/>
        <v>0701</v>
      </c>
    </row>
    <row r="1516" spans="1:19">
      <c r="A1516" t="s">
        <v>15213</v>
      </c>
      <c r="B1516" t="s">
        <v>15214</v>
      </c>
      <c r="C1516" t="s">
        <v>46</v>
      </c>
      <c r="D1516" t="s">
        <v>15215</v>
      </c>
      <c r="E1516" t="s">
        <v>12471</v>
      </c>
      <c r="F1516" t="s">
        <v>15216</v>
      </c>
      <c r="G1516" t="s">
        <v>15217</v>
      </c>
      <c r="H1516" t="s">
        <v>15218</v>
      </c>
      <c r="I1516" t="s">
        <v>2350</v>
      </c>
      <c r="J1516" t="s">
        <v>3552</v>
      </c>
      <c r="K1516" t="s">
        <v>5639</v>
      </c>
      <c r="L1516" t="s">
        <v>110</v>
      </c>
      <c r="M1516" t="s">
        <v>2575</v>
      </c>
      <c r="N1516" t="s">
        <v>2421</v>
      </c>
      <c r="O1516" t="s">
        <v>5640</v>
      </c>
      <c r="P1516" t="s">
        <v>15219</v>
      </c>
      <c r="R1516" t="str">
        <f t="shared" si="46"/>
        <v>高密</v>
      </c>
      <c r="S1516" t="str">
        <f t="shared" si="47"/>
        <v>0701</v>
      </c>
    </row>
    <row r="1517" spans="1:19">
      <c r="A1517" t="s">
        <v>15220</v>
      </c>
      <c r="B1517" t="s">
        <v>15221</v>
      </c>
      <c r="C1517" t="s">
        <v>46</v>
      </c>
      <c r="D1517" t="s">
        <v>15222</v>
      </c>
      <c r="E1517" t="s">
        <v>12439</v>
      </c>
      <c r="F1517" t="s">
        <v>15223</v>
      </c>
      <c r="G1517" t="s">
        <v>15224</v>
      </c>
      <c r="H1517" t="s">
        <v>15225</v>
      </c>
      <c r="I1517" t="s">
        <v>2336</v>
      </c>
      <c r="J1517" t="s">
        <v>4130</v>
      </c>
      <c r="K1517" t="s">
        <v>4131</v>
      </c>
      <c r="L1517" t="s">
        <v>137</v>
      </c>
      <c r="M1517" t="s">
        <v>3040</v>
      </c>
      <c r="O1517" t="s">
        <v>4132</v>
      </c>
      <c r="P1517" t="s">
        <v>15226</v>
      </c>
      <c r="R1517" t="str">
        <f t="shared" si="46"/>
        <v>青州</v>
      </c>
      <c r="S1517" t="str">
        <f t="shared" si="47"/>
        <v>0701</v>
      </c>
    </row>
    <row r="1518" spans="1:19">
      <c r="A1518" t="s">
        <v>15227</v>
      </c>
      <c r="B1518" t="s">
        <v>15228</v>
      </c>
      <c r="C1518" t="s">
        <v>46</v>
      </c>
      <c r="D1518" t="s">
        <v>15229</v>
      </c>
      <c r="E1518" t="s">
        <v>12471</v>
      </c>
      <c r="F1518" t="s">
        <v>15230</v>
      </c>
      <c r="G1518" t="s">
        <v>15231</v>
      </c>
      <c r="H1518" t="s">
        <v>15232</v>
      </c>
      <c r="I1518" t="s">
        <v>2350</v>
      </c>
      <c r="J1518" t="s">
        <v>5058</v>
      </c>
      <c r="K1518" t="s">
        <v>5059</v>
      </c>
      <c r="L1518" t="s">
        <v>137</v>
      </c>
      <c r="M1518" t="s">
        <v>3940</v>
      </c>
      <c r="N1518" t="s">
        <v>2785</v>
      </c>
      <c r="O1518" t="s">
        <v>5060</v>
      </c>
      <c r="P1518" t="s">
        <v>15233</v>
      </c>
      <c r="R1518" t="str">
        <f t="shared" si="46"/>
        <v>青州</v>
      </c>
      <c r="S1518" t="str">
        <f t="shared" si="47"/>
        <v>0701</v>
      </c>
    </row>
    <row r="1519" spans="1:19">
      <c r="A1519" t="s">
        <v>15234</v>
      </c>
      <c r="B1519" t="s">
        <v>15235</v>
      </c>
      <c r="C1519" t="s">
        <v>46</v>
      </c>
      <c r="D1519" t="s">
        <v>15236</v>
      </c>
      <c r="E1519" t="s">
        <v>12766</v>
      </c>
      <c r="F1519" t="s">
        <v>15237</v>
      </c>
      <c r="G1519" t="s">
        <v>15238</v>
      </c>
      <c r="H1519" t="s">
        <v>15239</v>
      </c>
      <c r="I1519" t="s">
        <v>2350</v>
      </c>
      <c r="J1519" t="s">
        <v>6113</v>
      </c>
      <c r="K1519" t="s">
        <v>6114</v>
      </c>
      <c r="L1519" t="s">
        <v>57</v>
      </c>
      <c r="M1519" t="s">
        <v>2353</v>
      </c>
      <c r="N1519" t="s">
        <v>3499</v>
      </c>
      <c r="O1519" t="s">
        <v>6115</v>
      </c>
      <c r="P1519" t="s">
        <v>15240</v>
      </c>
      <c r="R1519" t="str">
        <f t="shared" si="46"/>
        <v>安丘</v>
      </c>
      <c r="S1519" t="str">
        <f t="shared" si="47"/>
        <v>0701</v>
      </c>
    </row>
    <row r="1520" spans="1:19">
      <c r="A1520" t="s">
        <v>15241</v>
      </c>
      <c r="B1520" t="s">
        <v>15242</v>
      </c>
      <c r="C1520" t="s">
        <v>46</v>
      </c>
      <c r="D1520" t="s">
        <v>15243</v>
      </c>
      <c r="E1520" t="s">
        <v>12766</v>
      </c>
      <c r="F1520" t="s">
        <v>15244</v>
      </c>
      <c r="G1520" t="s">
        <v>15245</v>
      </c>
      <c r="H1520" t="s">
        <v>15246</v>
      </c>
      <c r="I1520" t="s">
        <v>6307</v>
      </c>
      <c r="J1520" t="s">
        <v>3026</v>
      </c>
      <c r="K1520" t="s">
        <v>3027</v>
      </c>
      <c r="L1520" t="s">
        <v>128</v>
      </c>
      <c r="M1520" t="s">
        <v>3028</v>
      </c>
      <c r="N1520" t="s">
        <v>4647</v>
      </c>
      <c r="O1520" t="s">
        <v>3029</v>
      </c>
      <c r="P1520" t="s">
        <v>15247</v>
      </c>
      <c r="Q1520" t="s">
        <v>15248</v>
      </c>
      <c r="R1520" t="str">
        <f t="shared" si="46"/>
        <v>寿光</v>
      </c>
      <c r="S1520" t="str">
        <f t="shared" si="47"/>
        <v>0701</v>
      </c>
    </row>
    <row r="1521" spans="1:19">
      <c r="A1521" t="s">
        <v>15249</v>
      </c>
      <c r="B1521" t="s">
        <v>15250</v>
      </c>
      <c r="C1521" t="s">
        <v>46</v>
      </c>
      <c r="D1521" t="s">
        <v>15251</v>
      </c>
      <c r="E1521" t="s">
        <v>12471</v>
      </c>
      <c r="F1521" t="s">
        <v>15252</v>
      </c>
      <c r="G1521" t="s">
        <v>15253</v>
      </c>
      <c r="H1521" t="s">
        <v>15254</v>
      </c>
      <c r="I1521" t="s">
        <v>2378</v>
      </c>
      <c r="J1521" t="s">
        <v>5661</v>
      </c>
      <c r="K1521" t="s">
        <v>5662</v>
      </c>
      <c r="L1521" t="s">
        <v>47</v>
      </c>
      <c r="M1521" t="s">
        <v>4266</v>
      </c>
      <c r="N1521" t="s">
        <v>2354</v>
      </c>
      <c r="O1521" t="s">
        <v>5663</v>
      </c>
      <c r="P1521" t="s">
        <v>15255</v>
      </c>
      <c r="Q1521" t="s">
        <v>15256</v>
      </c>
      <c r="R1521" t="str">
        <f t="shared" si="46"/>
        <v>诸城</v>
      </c>
      <c r="S1521" t="str">
        <f t="shared" si="47"/>
        <v>0701</v>
      </c>
    </row>
    <row r="1522" spans="1:19">
      <c r="A1522" t="s">
        <v>15257</v>
      </c>
      <c r="B1522" t="s">
        <v>15258</v>
      </c>
      <c r="C1522" t="s">
        <v>46</v>
      </c>
      <c r="D1522" t="s">
        <v>15259</v>
      </c>
      <c r="E1522" t="s">
        <v>12471</v>
      </c>
      <c r="F1522" t="s">
        <v>15260</v>
      </c>
      <c r="G1522" t="s">
        <v>15261</v>
      </c>
      <c r="H1522" t="s">
        <v>15262</v>
      </c>
      <c r="I1522" t="s">
        <v>2378</v>
      </c>
      <c r="J1522" t="s">
        <v>3693</v>
      </c>
      <c r="K1522" t="s">
        <v>3694</v>
      </c>
      <c r="L1522" t="s">
        <v>119</v>
      </c>
      <c r="M1522" t="s">
        <v>3695</v>
      </c>
      <c r="N1522" t="s">
        <v>2354</v>
      </c>
      <c r="O1522" t="s">
        <v>3696</v>
      </c>
      <c r="P1522" t="s">
        <v>15263</v>
      </c>
      <c r="R1522" t="str">
        <f t="shared" si="46"/>
        <v>寒亭</v>
      </c>
      <c r="S1522" t="str">
        <f t="shared" si="47"/>
        <v>0701</v>
      </c>
    </row>
    <row r="1523" spans="1:19">
      <c r="A1523" t="s">
        <v>15264</v>
      </c>
      <c r="B1523" t="s">
        <v>15265</v>
      </c>
      <c r="C1523" t="s">
        <v>46</v>
      </c>
      <c r="D1523" t="s">
        <v>15266</v>
      </c>
      <c r="E1523" t="s">
        <v>12439</v>
      </c>
      <c r="F1523" t="s">
        <v>15267</v>
      </c>
      <c r="G1523" t="s">
        <v>15268</v>
      </c>
      <c r="H1523" t="s">
        <v>15269</v>
      </c>
      <c r="I1523" t="s">
        <v>2336</v>
      </c>
      <c r="J1523" t="s">
        <v>2379</v>
      </c>
      <c r="K1523" t="s">
        <v>2380</v>
      </c>
      <c r="L1523" t="s">
        <v>110</v>
      </c>
      <c r="M1523" t="s">
        <v>2381</v>
      </c>
      <c r="N1523" t="s">
        <v>2382</v>
      </c>
      <c r="O1523" t="s">
        <v>2383</v>
      </c>
      <c r="P1523" t="s">
        <v>15270</v>
      </c>
      <c r="R1523" t="str">
        <f t="shared" si="46"/>
        <v>高密</v>
      </c>
      <c r="S1523" t="str">
        <f t="shared" si="47"/>
        <v>0701</v>
      </c>
    </row>
    <row r="1524" spans="1:19">
      <c r="A1524" t="s">
        <v>15271</v>
      </c>
      <c r="B1524" t="s">
        <v>15272</v>
      </c>
      <c r="C1524" t="s">
        <v>46</v>
      </c>
      <c r="D1524" t="s">
        <v>15273</v>
      </c>
      <c r="E1524" t="s">
        <v>12766</v>
      </c>
      <c r="F1524" t="s">
        <v>15274</v>
      </c>
      <c r="G1524" t="s">
        <v>15275</v>
      </c>
      <c r="H1524" t="s">
        <v>15276</v>
      </c>
      <c r="I1524" t="s">
        <v>2378</v>
      </c>
      <c r="J1524" t="s">
        <v>4045</v>
      </c>
      <c r="K1524" t="s">
        <v>4046</v>
      </c>
      <c r="L1524" t="s">
        <v>128</v>
      </c>
      <c r="M1524" t="s">
        <v>4047</v>
      </c>
      <c r="N1524" t="s">
        <v>2785</v>
      </c>
      <c r="O1524" t="s">
        <v>4048</v>
      </c>
      <c r="P1524" t="s">
        <v>15277</v>
      </c>
      <c r="Q1524" t="s">
        <v>15278</v>
      </c>
      <c r="R1524" t="str">
        <f t="shared" si="46"/>
        <v>寿光</v>
      </c>
      <c r="S1524" t="str">
        <f t="shared" si="47"/>
        <v>0701</v>
      </c>
    </row>
    <row r="1525" spans="1:19">
      <c r="A1525" t="s">
        <v>15279</v>
      </c>
      <c r="B1525" t="s">
        <v>15280</v>
      </c>
      <c r="C1525" t="s">
        <v>46</v>
      </c>
      <c r="D1525" t="s">
        <v>15281</v>
      </c>
      <c r="E1525" t="s">
        <v>12766</v>
      </c>
      <c r="F1525" t="s">
        <v>15282</v>
      </c>
      <c r="G1525" t="s">
        <v>15283</v>
      </c>
      <c r="H1525" t="s">
        <v>15284</v>
      </c>
      <c r="I1525" t="s">
        <v>2645</v>
      </c>
      <c r="J1525" t="s">
        <v>9471</v>
      </c>
      <c r="K1525" t="s">
        <v>9472</v>
      </c>
      <c r="L1525" t="s">
        <v>128</v>
      </c>
      <c r="M1525" t="s">
        <v>2720</v>
      </c>
      <c r="N1525" t="s">
        <v>2421</v>
      </c>
      <c r="O1525" t="s">
        <v>9473</v>
      </c>
      <c r="P1525" t="s">
        <v>15285</v>
      </c>
      <c r="R1525" t="str">
        <f t="shared" si="46"/>
        <v>寿光</v>
      </c>
      <c r="S1525" t="str">
        <f t="shared" si="47"/>
        <v>0701</v>
      </c>
    </row>
    <row r="1526" spans="1:19">
      <c r="A1526" t="s">
        <v>15286</v>
      </c>
      <c r="B1526" t="s">
        <v>15287</v>
      </c>
      <c r="C1526" t="s">
        <v>46</v>
      </c>
      <c r="D1526" t="s">
        <v>15288</v>
      </c>
      <c r="E1526" t="s">
        <v>12471</v>
      </c>
      <c r="F1526" t="s">
        <v>15289</v>
      </c>
      <c r="G1526" t="s">
        <v>15290</v>
      </c>
      <c r="H1526" t="s">
        <v>15291</v>
      </c>
      <c r="I1526" t="s">
        <v>2350</v>
      </c>
      <c r="J1526" t="s">
        <v>2646</v>
      </c>
      <c r="K1526" t="s">
        <v>2647</v>
      </c>
      <c r="L1526" t="s">
        <v>128</v>
      </c>
      <c r="M1526" t="s">
        <v>2648</v>
      </c>
      <c r="O1526" t="s">
        <v>2650</v>
      </c>
      <c r="Q1526" t="s">
        <v>15292</v>
      </c>
      <c r="R1526" t="str">
        <f t="shared" si="46"/>
        <v>寿光</v>
      </c>
      <c r="S1526" t="str">
        <f t="shared" si="47"/>
        <v>0701</v>
      </c>
    </row>
    <row r="1527" spans="1:19">
      <c r="A1527" t="s">
        <v>15293</v>
      </c>
      <c r="B1527" t="s">
        <v>15294</v>
      </c>
      <c r="C1527" t="s">
        <v>46</v>
      </c>
      <c r="D1527" t="s">
        <v>15295</v>
      </c>
      <c r="E1527" t="s">
        <v>12471</v>
      </c>
      <c r="F1527" t="s">
        <v>15296</v>
      </c>
      <c r="G1527" t="s">
        <v>15297</v>
      </c>
      <c r="H1527" t="s">
        <v>15298</v>
      </c>
      <c r="I1527" t="s">
        <v>2645</v>
      </c>
      <c r="J1527" t="s">
        <v>8592</v>
      </c>
      <c r="K1527" t="s">
        <v>8593</v>
      </c>
      <c r="L1527" t="s">
        <v>47</v>
      </c>
      <c r="M1527" t="s">
        <v>4905</v>
      </c>
      <c r="N1527" t="s">
        <v>2421</v>
      </c>
      <c r="O1527" t="s">
        <v>8594</v>
      </c>
      <c r="P1527" t="s">
        <v>15299</v>
      </c>
      <c r="R1527" t="str">
        <f t="shared" si="46"/>
        <v>诸城</v>
      </c>
      <c r="S1527" t="str">
        <f t="shared" si="47"/>
        <v>0701</v>
      </c>
    </row>
    <row r="1528" spans="1:19">
      <c r="A1528" t="s">
        <v>15300</v>
      </c>
      <c r="B1528" t="s">
        <v>15301</v>
      </c>
      <c r="C1528" t="s">
        <v>46</v>
      </c>
      <c r="D1528" t="s">
        <v>15302</v>
      </c>
      <c r="E1528" t="s">
        <v>12766</v>
      </c>
      <c r="F1528" t="s">
        <v>15303</v>
      </c>
      <c r="G1528" t="s">
        <v>15304</v>
      </c>
      <c r="H1528" t="s">
        <v>15305</v>
      </c>
      <c r="I1528" t="s">
        <v>2350</v>
      </c>
      <c r="J1528" t="s">
        <v>4819</v>
      </c>
      <c r="K1528" t="s">
        <v>4820</v>
      </c>
      <c r="L1528" t="s">
        <v>76</v>
      </c>
      <c r="M1528" t="s">
        <v>2408</v>
      </c>
      <c r="N1528" t="s">
        <v>2382</v>
      </c>
      <c r="O1528" t="s">
        <v>4821</v>
      </c>
      <c r="P1528" t="s">
        <v>15306</v>
      </c>
      <c r="Q1528" t="s">
        <v>15307</v>
      </c>
      <c r="R1528" t="str">
        <f t="shared" si="46"/>
        <v>奎文</v>
      </c>
      <c r="S1528" t="str">
        <f t="shared" si="47"/>
        <v>0701</v>
      </c>
    </row>
    <row r="1529" spans="1:19">
      <c r="A1529" t="s">
        <v>15308</v>
      </c>
      <c r="B1529" t="s">
        <v>15309</v>
      </c>
      <c r="C1529" t="s">
        <v>46</v>
      </c>
      <c r="D1529" t="s">
        <v>15310</v>
      </c>
      <c r="E1529" t="s">
        <v>12471</v>
      </c>
      <c r="F1529" t="s">
        <v>15311</v>
      </c>
      <c r="G1529" t="s">
        <v>15312</v>
      </c>
      <c r="H1529" t="s">
        <v>15313</v>
      </c>
      <c r="I1529" t="s">
        <v>2645</v>
      </c>
      <c r="J1529" t="s">
        <v>6059</v>
      </c>
      <c r="K1529" t="s">
        <v>6060</v>
      </c>
      <c r="L1529" t="s">
        <v>128</v>
      </c>
      <c r="M1529" t="s">
        <v>3028</v>
      </c>
      <c r="N1529" t="s">
        <v>2368</v>
      </c>
      <c r="O1529" t="s">
        <v>6061</v>
      </c>
      <c r="P1529" t="s">
        <v>15314</v>
      </c>
      <c r="R1529" t="str">
        <f t="shared" si="46"/>
        <v>寿光</v>
      </c>
      <c r="S1529" t="str">
        <f t="shared" si="47"/>
        <v>0701</v>
      </c>
    </row>
    <row r="1530" spans="1:19">
      <c r="A1530" t="s">
        <v>15315</v>
      </c>
      <c r="B1530" t="s">
        <v>15316</v>
      </c>
      <c r="C1530" t="s">
        <v>46</v>
      </c>
      <c r="D1530" t="s">
        <v>15317</v>
      </c>
      <c r="E1530" t="s">
        <v>12471</v>
      </c>
      <c r="F1530" t="s">
        <v>15318</v>
      </c>
      <c r="G1530" t="s">
        <v>15319</v>
      </c>
      <c r="H1530" t="s">
        <v>15320</v>
      </c>
      <c r="I1530" t="s">
        <v>2350</v>
      </c>
      <c r="J1530" t="s">
        <v>4437</v>
      </c>
      <c r="K1530" t="s">
        <v>4438</v>
      </c>
      <c r="L1530" t="s">
        <v>76</v>
      </c>
      <c r="N1530" t="s">
        <v>7446</v>
      </c>
      <c r="O1530" t="s">
        <v>4440</v>
      </c>
      <c r="R1530" t="str">
        <f t="shared" si="46"/>
        <v>奎文</v>
      </c>
      <c r="S1530" t="str">
        <f t="shared" si="47"/>
        <v>0701</v>
      </c>
    </row>
    <row r="1531" spans="1:19">
      <c r="A1531" t="s">
        <v>15321</v>
      </c>
      <c r="B1531" t="s">
        <v>15322</v>
      </c>
      <c r="C1531" t="s">
        <v>46</v>
      </c>
      <c r="D1531" t="s">
        <v>15323</v>
      </c>
      <c r="E1531" t="s">
        <v>12471</v>
      </c>
      <c r="F1531" t="s">
        <v>15324</v>
      </c>
      <c r="G1531" t="s">
        <v>15325</v>
      </c>
      <c r="H1531" t="s">
        <v>15326</v>
      </c>
      <c r="I1531" t="s">
        <v>2350</v>
      </c>
      <c r="J1531" t="s">
        <v>2706</v>
      </c>
      <c r="K1531" t="s">
        <v>2707</v>
      </c>
      <c r="L1531" t="s">
        <v>128</v>
      </c>
      <c r="M1531" t="s">
        <v>2708</v>
      </c>
      <c r="N1531" t="s">
        <v>2480</v>
      </c>
      <c r="O1531" t="s">
        <v>2709</v>
      </c>
      <c r="P1531" t="s">
        <v>15327</v>
      </c>
      <c r="R1531" t="str">
        <f t="shared" si="46"/>
        <v>寿光</v>
      </c>
      <c r="S1531" t="str">
        <f t="shared" si="47"/>
        <v>0701</v>
      </c>
    </row>
    <row r="1532" spans="1:19">
      <c r="A1532" t="s">
        <v>15328</v>
      </c>
      <c r="B1532" t="s">
        <v>15329</v>
      </c>
      <c r="C1532" t="s">
        <v>46</v>
      </c>
      <c r="D1532" t="s">
        <v>15330</v>
      </c>
      <c r="E1532" t="s">
        <v>12439</v>
      </c>
      <c r="F1532" t="s">
        <v>15331</v>
      </c>
      <c r="G1532" t="s">
        <v>15332</v>
      </c>
      <c r="H1532" t="s">
        <v>15333</v>
      </c>
      <c r="I1532" t="s">
        <v>2336</v>
      </c>
      <c r="J1532" t="s">
        <v>5254</v>
      </c>
      <c r="K1532" t="s">
        <v>5255</v>
      </c>
      <c r="L1532" t="s">
        <v>101</v>
      </c>
      <c r="M1532" t="s">
        <v>2982</v>
      </c>
      <c r="N1532" t="s">
        <v>2421</v>
      </c>
      <c r="O1532" t="s">
        <v>5256</v>
      </c>
      <c r="P1532" t="s">
        <v>15334</v>
      </c>
      <c r="Q1532" t="s">
        <v>15335</v>
      </c>
      <c r="R1532" t="str">
        <f t="shared" si="46"/>
        <v>潍城</v>
      </c>
      <c r="S1532" t="str">
        <f t="shared" si="47"/>
        <v>0701</v>
      </c>
    </row>
    <row r="1533" spans="1:19">
      <c r="A1533" t="s">
        <v>15336</v>
      </c>
      <c r="B1533" t="s">
        <v>15337</v>
      </c>
      <c r="C1533" t="s">
        <v>46</v>
      </c>
      <c r="D1533" t="s">
        <v>15338</v>
      </c>
      <c r="E1533" t="s">
        <v>14612</v>
      </c>
      <c r="F1533" t="s">
        <v>15339</v>
      </c>
      <c r="G1533" t="s">
        <v>15340</v>
      </c>
      <c r="H1533" t="s">
        <v>15341</v>
      </c>
      <c r="I1533" t="s">
        <v>2392</v>
      </c>
      <c r="J1533" t="s">
        <v>9471</v>
      </c>
      <c r="K1533" t="s">
        <v>9472</v>
      </c>
      <c r="L1533" t="s">
        <v>128</v>
      </c>
      <c r="M1533" t="s">
        <v>2720</v>
      </c>
      <c r="N1533" t="s">
        <v>2421</v>
      </c>
      <c r="O1533" t="s">
        <v>9473</v>
      </c>
      <c r="P1533" t="s">
        <v>15342</v>
      </c>
      <c r="R1533" t="str">
        <f t="shared" si="46"/>
        <v>寿光</v>
      </c>
      <c r="S1533" t="str">
        <f t="shared" si="47"/>
        <v>0701</v>
      </c>
    </row>
    <row r="1534" spans="1:19">
      <c r="A1534" t="s">
        <v>15343</v>
      </c>
      <c r="B1534" t="s">
        <v>15344</v>
      </c>
      <c r="C1534" t="s">
        <v>46</v>
      </c>
      <c r="D1534" t="s">
        <v>15345</v>
      </c>
      <c r="E1534" t="s">
        <v>12471</v>
      </c>
      <c r="F1534" t="s">
        <v>15346</v>
      </c>
      <c r="G1534" t="s">
        <v>15347</v>
      </c>
      <c r="H1534" t="s">
        <v>15348</v>
      </c>
      <c r="I1534" t="s">
        <v>4165</v>
      </c>
      <c r="J1534" t="s">
        <v>8024</v>
      </c>
      <c r="K1534" t="s">
        <v>8025</v>
      </c>
      <c r="L1534" t="s">
        <v>76</v>
      </c>
      <c r="M1534" t="s">
        <v>2516</v>
      </c>
      <c r="N1534" t="s">
        <v>4222</v>
      </c>
      <c r="O1534" t="s">
        <v>8026</v>
      </c>
      <c r="P1534" t="s">
        <v>15349</v>
      </c>
      <c r="R1534" t="str">
        <f t="shared" si="46"/>
        <v>奎文</v>
      </c>
      <c r="S1534" t="str">
        <f t="shared" si="47"/>
        <v>0701</v>
      </c>
    </row>
    <row r="1535" spans="1:19">
      <c r="A1535" t="s">
        <v>15350</v>
      </c>
      <c r="B1535" t="s">
        <v>15262</v>
      </c>
      <c r="C1535" t="s">
        <v>46</v>
      </c>
      <c r="D1535" t="s">
        <v>15351</v>
      </c>
      <c r="E1535" t="s">
        <v>12471</v>
      </c>
      <c r="F1535" t="s">
        <v>15352</v>
      </c>
      <c r="G1535" t="s">
        <v>15353</v>
      </c>
      <c r="H1535" t="s">
        <v>15354</v>
      </c>
      <c r="I1535" t="s">
        <v>2378</v>
      </c>
      <c r="J1535" t="s">
        <v>7860</v>
      </c>
      <c r="K1535" t="s">
        <v>7861</v>
      </c>
      <c r="L1535" t="s">
        <v>128</v>
      </c>
      <c r="M1535" t="s">
        <v>4047</v>
      </c>
      <c r="N1535" t="s">
        <v>2340</v>
      </c>
      <c r="O1535" t="s">
        <v>7862</v>
      </c>
      <c r="P1535" t="s">
        <v>15355</v>
      </c>
      <c r="Q1535" t="s">
        <v>15356</v>
      </c>
      <c r="R1535" t="str">
        <f t="shared" si="46"/>
        <v>寿光</v>
      </c>
      <c r="S1535" t="str">
        <f t="shared" si="47"/>
        <v>0701</v>
      </c>
    </row>
    <row r="1536" spans="1:19">
      <c r="A1536" t="s">
        <v>15357</v>
      </c>
      <c r="B1536" t="s">
        <v>15358</v>
      </c>
      <c r="C1536" t="s">
        <v>46</v>
      </c>
      <c r="D1536" t="s">
        <v>15359</v>
      </c>
      <c r="E1536" t="s">
        <v>12439</v>
      </c>
      <c r="F1536" t="s">
        <v>15360</v>
      </c>
      <c r="G1536" t="s">
        <v>15361</v>
      </c>
      <c r="H1536" t="s">
        <v>15362</v>
      </c>
      <c r="I1536" t="s">
        <v>2598</v>
      </c>
      <c r="J1536" t="s">
        <v>2526</v>
      </c>
      <c r="K1536" t="s">
        <v>7503</v>
      </c>
      <c r="L1536" t="s">
        <v>187</v>
      </c>
      <c r="M1536" t="s">
        <v>3773</v>
      </c>
      <c r="N1536" t="s">
        <v>3554</v>
      </c>
      <c r="O1536" t="s">
        <v>7504</v>
      </c>
      <c r="P1536" t="s">
        <v>15363</v>
      </c>
      <c r="Q1536" t="s">
        <v>15364</v>
      </c>
      <c r="R1536" t="str">
        <f t="shared" si="46"/>
        <v>坊子</v>
      </c>
      <c r="S1536" t="str">
        <f t="shared" si="47"/>
        <v>0701</v>
      </c>
    </row>
    <row r="1537" spans="1:19">
      <c r="A1537" t="s">
        <v>15365</v>
      </c>
      <c r="B1537" t="s">
        <v>15366</v>
      </c>
      <c r="C1537" t="s">
        <v>46</v>
      </c>
      <c r="D1537" t="s">
        <v>15367</v>
      </c>
      <c r="E1537" t="s">
        <v>12471</v>
      </c>
      <c r="F1537" t="s">
        <v>15368</v>
      </c>
      <c r="G1537" t="s">
        <v>15369</v>
      </c>
      <c r="H1537" t="s">
        <v>15370</v>
      </c>
      <c r="I1537" t="s">
        <v>2364</v>
      </c>
      <c r="J1537" t="s">
        <v>2956</v>
      </c>
      <c r="K1537" t="s">
        <v>2957</v>
      </c>
      <c r="L1537" t="s">
        <v>67</v>
      </c>
      <c r="M1537" t="s">
        <v>2958</v>
      </c>
      <c r="N1537" t="s">
        <v>3554</v>
      </c>
      <c r="O1537" t="s">
        <v>2960</v>
      </c>
      <c r="P1537" t="s">
        <v>15371</v>
      </c>
      <c r="Q1537" t="s">
        <v>15372</v>
      </c>
      <c r="R1537" t="str">
        <f t="shared" ref="R1537:R1600" si="48">IF(OR(LEFT(L1537,2)="高新"),"奎文",IF(LEFT(L1537,2)="峡山","坊子",IF(LEFT(L1537,2)="滨海","寒亭",LEFT(L1537,2))))</f>
        <v>昌邑</v>
      </c>
      <c r="S1537" t="str">
        <f t="shared" ref="S1537:S1600" si="49">TEXT(B1537,"mmdd")</f>
        <v>0701</v>
      </c>
    </row>
    <row r="1538" spans="1:19">
      <c r="A1538" t="s">
        <v>15373</v>
      </c>
      <c r="B1538" t="s">
        <v>15374</v>
      </c>
      <c r="C1538" t="s">
        <v>46</v>
      </c>
      <c r="D1538" t="s">
        <v>15375</v>
      </c>
      <c r="E1538" t="s">
        <v>12471</v>
      </c>
      <c r="F1538" t="s">
        <v>15376</v>
      </c>
      <c r="G1538" t="s">
        <v>15377</v>
      </c>
      <c r="H1538" t="s">
        <v>15378</v>
      </c>
      <c r="I1538" t="s">
        <v>2350</v>
      </c>
      <c r="J1538" t="s">
        <v>13329</v>
      </c>
      <c r="K1538" t="s">
        <v>13330</v>
      </c>
      <c r="L1538" t="s">
        <v>110</v>
      </c>
      <c r="M1538" t="s">
        <v>2849</v>
      </c>
      <c r="N1538" t="s">
        <v>2674</v>
      </c>
      <c r="O1538" t="s">
        <v>13331</v>
      </c>
      <c r="P1538" t="s">
        <v>15379</v>
      </c>
      <c r="R1538" t="str">
        <f t="shared" si="48"/>
        <v>高密</v>
      </c>
      <c r="S1538" t="str">
        <f t="shared" si="49"/>
        <v>0701</v>
      </c>
    </row>
    <row r="1539" spans="1:19">
      <c r="A1539" t="s">
        <v>15380</v>
      </c>
      <c r="B1539" t="s">
        <v>15381</v>
      </c>
      <c r="C1539" t="s">
        <v>46</v>
      </c>
      <c r="D1539" t="s">
        <v>15382</v>
      </c>
      <c r="E1539" t="s">
        <v>12471</v>
      </c>
      <c r="F1539" t="s">
        <v>15383</v>
      </c>
      <c r="G1539" t="s">
        <v>15384</v>
      </c>
      <c r="H1539" t="s">
        <v>15385</v>
      </c>
      <c r="I1539" t="s">
        <v>2645</v>
      </c>
      <c r="J1539" t="s">
        <v>2659</v>
      </c>
      <c r="K1539" t="s">
        <v>2660</v>
      </c>
      <c r="L1539" t="s">
        <v>76</v>
      </c>
      <c r="M1539" t="s">
        <v>2661</v>
      </c>
      <c r="N1539" t="s">
        <v>2674</v>
      </c>
      <c r="O1539" t="s">
        <v>2662</v>
      </c>
      <c r="P1539" t="s">
        <v>15386</v>
      </c>
      <c r="Q1539" t="s">
        <v>15387</v>
      </c>
      <c r="R1539" t="str">
        <f t="shared" si="48"/>
        <v>奎文</v>
      </c>
      <c r="S1539" t="str">
        <f t="shared" si="49"/>
        <v>0701</v>
      </c>
    </row>
    <row r="1540" spans="1:19">
      <c r="A1540" t="s">
        <v>15388</v>
      </c>
      <c r="B1540" t="s">
        <v>15389</v>
      </c>
      <c r="C1540" t="s">
        <v>46</v>
      </c>
      <c r="D1540" t="s">
        <v>15390</v>
      </c>
      <c r="E1540" t="s">
        <v>12766</v>
      </c>
      <c r="F1540" t="s">
        <v>14235</v>
      </c>
      <c r="G1540" t="s">
        <v>14236</v>
      </c>
      <c r="H1540" t="s">
        <v>15391</v>
      </c>
      <c r="I1540" t="s">
        <v>2754</v>
      </c>
      <c r="J1540" t="s">
        <v>3857</v>
      </c>
      <c r="K1540" t="s">
        <v>3858</v>
      </c>
      <c r="L1540" t="s">
        <v>119</v>
      </c>
      <c r="M1540" t="s">
        <v>2601</v>
      </c>
      <c r="N1540" t="s">
        <v>3214</v>
      </c>
      <c r="O1540" t="s">
        <v>3859</v>
      </c>
      <c r="P1540" t="s">
        <v>14444</v>
      </c>
      <c r="Q1540" t="s">
        <v>14238</v>
      </c>
      <c r="R1540" t="str">
        <f t="shared" si="48"/>
        <v>寒亭</v>
      </c>
      <c r="S1540" t="str">
        <f t="shared" si="49"/>
        <v>0701</v>
      </c>
    </row>
    <row r="1541" spans="1:19">
      <c r="A1541" t="s">
        <v>317</v>
      </c>
      <c r="B1541" t="s">
        <v>15392</v>
      </c>
      <c r="C1541" t="s">
        <v>46</v>
      </c>
      <c r="D1541" t="s">
        <v>15393</v>
      </c>
      <c r="E1541" t="s">
        <v>12766</v>
      </c>
      <c r="F1541" t="s">
        <v>15394</v>
      </c>
      <c r="G1541" t="s">
        <v>315</v>
      </c>
      <c r="H1541" t="s">
        <v>15395</v>
      </c>
      <c r="I1541" t="s">
        <v>5826</v>
      </c>
      <c r="J1541" t="s">
        <v>4978</v>
      </c>
      <c r="K1541" t="s">
        <v>4979</v>
      </c>
      <c r="L1541" t="s">
        <v>101</v>
      </c>
      <c r="M1541" t="s">
        <v>4459</v>
      </c>
      <c r="N1541" t="s">
        <v>2340</v>
      </c>
      <c r="O1541" t="s">
        <v>4980</v>
      </c>
      <c r="P1541" t="s">
        <v>15396</v>
      </c>
      <c r="Q1541" t="s">
        <v>15397</v>
      </c>
      <c r="R1541" t="str">
        <f t="shared" si="48"/>
        <v>潍城</v>
      </c>
      <c r="S1541" t="str">
        <f t="shared" si="49"/>
        <v>0701</v>
      </c>
    </row>
    <row r="1542" spans="1:19">
      <c r="A1542" t="s">
        <v>15398</v>
      </c>
      <c r="B1542" t="s">
        <v>15399</v>
      </c>
      <c r="C1542" t="s">
        <v>46</v>
      </c>
      <c r="D1542" t="s">
        <v>15400</v>
      </c>
      <c r="E1542" t="s">
        <v>12909</v>
      </c>
      <c r="F1542" t="s">
        <v>15401</v>
      </c>
      <c r="G1542" t="s">
        <v>15402</v>
      </c>
      <c r="H1542" t="s">
        <v>15403</v>
      </c>
      <c r="I1542" t="s">
        <v>3904</v>
      </c>
      <c r="J1542" t="s">
        <v>2646</v>
      </c>
      <c r="K1542" t="s">
        <v>5336</v>
      </c>
      <c r="L1542" t="s">
        <v>146</v>
      </c>
      <c r="M1542" t="s">
        <v>3051</v>
      </c>
      <c r="N1542" t="s">
        <v>3907</v>
      </c>
      <c r="O1542" t="s">
        <v>5337</v>
      </c>
      <c r="P1542" t="s">
        <v>15404</v>
      </c>
      <c r="Q1542" t="s">
        <v>15405</v>
      </c>
      <c r="R1542" t="str">
        <f t="shared" si="48"/>
        <v>临朐</v>
      </c>
      <c r="S1542" t="str">
        <f t="shared" si="49"/>
        <v>0701</v>
      </c>
    </row>
    <row r="1543" spans="1:19">
      <c r="A1543" t="s">
        <v>15406</v>
      </c>
      <c r="B1543" t="s">
        <v>15407</v>
      </c>
      <c r="C1543" t="s">
        <v>46</v>
      </c>
      <c r="D1543" t="s">
        <v>15408</v>
      </c>
      <c r="E1543" t="s">
        <v>12471</v>
      </c>
      <c r="F1543" t="s">
        <v>15409</v>
      </c>
      <c r="G1543" t="s">
        <v>15410</v>
      </c>
      <c r="H1543" t="s">
        <v>15411</v>
      </c>
      <c r="I1543" t="s">
        <v>2364</v>
      </c>
      <c r="J1543" t="s">
        <v>4877</v>
      </c>
      <c r="K1543" t="s">
        <v>4878</v>
      </c>
      <c r="L1543" t="s">
        <v>76</v>
      </c>
      <c r="M1543" t="s">
        <v>2661</v>
      </c>
      <c r="N1543" t="s">
        <v>2340</v>
      </c>
      <c r="O1543" t="s">
        <v>4879</v>
      </c>
      <c r="P1543" t="s">
        <v>15412</v>
      </c>
      <c r="R1543" t="str">
        <f t="shared" si="48"/>
        <v>奎文</v>
      </c>
      <c r="S1543" t="str">
        <f t="shared" si="49"/>
        <v>0701</v>
      </c>
    </row>
    <row r="1544" spans="1:19">
      <c r="A1544" t="s">
        <v>15413</v>
      </c>
      <c r="B1544" t="s">
        <v>15414</v>
      </c>
      <c r="C1544" t="s">
        <v>46</v>
      </c>
      <c r="D1544" t="s">
        <v>15415</v>
      </c>
      <c r="E1544" t="s">
        <v>12766</v>
      </c>
      <c r="F1544" t="s">
        <v>15416</v>
      </c>
      <c r="G1544" t="s">
        <v>15417</v>
      </c>
      <c r="H1544" t="s">
        <v>15418</v>
      </c>
      <c r="I1544" t="s">
        <v>2378</v>
      </c>
      <c r="J1544" t="s">
        <v>2634</v>
      </c>
      <c r="K1544" t="s">
        <v>2635</v>
      </c>
      <c r="L1544" t="s">
        <v>76</v>
      </c>
      <c r="M1544" t="s">
        <v>2408</v>
      </c>
      <c r="N1544" t="s">
        <v>5286</v>
      </c>
      <c r="O1544" t="s">
        <v>2636</v>
      </c>
      <c r="P1544" t="s">
        <v>15419</v>
      </c>
      <c r="Q1544" t="s">
        <v>15420</v>
      </c>
      <c r="R1544" t="str">
        <f t="shared" si="48"/>
        <v>奎文</v>
      </c>
      <c r="S1544" t="str">
        <f t="shared" si="49"/>
        <v>0701</v>
      </c>
    </row>
    <row r="1545" spans="1:19">
      <c r="A1545" t="s">
        <v>15421</v>
      </c>
      <c r="B1545" t="s">
        <v>15422</v>
      </c>
      <c r="C1545" t="s">
        <v>46</v>
      </c>
      <c r="D1545" t="s">
        <v>15423</v>
      </c>
      <c r="E1545" t="s">
        <v>12471</v>
      </c>
      <c r="F1545" t="s">
        <v>15424</v>
      </c>
      <c r="G1545" t="s">
        <v>15425</v>
      </c>
      <c r="H1545" t="s">
        <v>15426</v>
      </c>
      <c r="I1545" t="s">
        <v>2350</v>
      </c>
      <c r="J1545" t="s">
        <v>2659</v>
      </c>
      <c r="K1545" t="s">
        <v>2660</v>
      </c>
      <c r="L1545" t="s">
        <v>76</v>
      </c>
      <c r="M1545" t="s">
        <v>2661</v>
      </c>
      <c r="N1545" t="s">
        <v>2649</v>
      </c>
      <c r="O1545" t="s">
        <v>2662</v>
      </c>
      <c r="P1545" t="s">
        <v>15427</v>
      </c>
      <c r="Q1545" t="s">
        <v>15428</v>
      </c>
      <c r="R1545" t="str">
        <f t="shared" si="48"/>
        <v>奎文</v>
      </c>
      <c r="S1545" t="str">
        <f t="shared" si="49"/>
        <v>0701</v>
      </c>
    </row>
    <row r="1546" spans="1:19">
      <c r="A1546" t="s">
        <v>15429</v>
      </c>
      <c r="B1546" t="s">
        <v>15430</v>
      </c>
      <c r="C1546" t="s">
        <v>46</v>
      </c>
      <c r="D1546" t="s">
        <v>15431</v>
      </c>
      <c r="E1546" t="s">
        <v>12439</v>
      </c>
      <c r="F1546" t="s">
        <v>15432</v>
      </c>
      <c r="G1546" t="s">
        <v>15433</v>
      </c>
      <c r="H1546" t="s">
        <v>15434</v>
      </c>
      <c r="I1546" t="s">
        <v>2336</v>
      </c>
      <c r="J1546" t="s">
        <v>9070</v>
      </c>
      <c r="K1546" t="s">
        <v>9071</v>
      </c>
      <c r="L1546" t="s">
        <v>47</v>
      </c>
      <c r="M1546" t="s">
        <v>2784</v>
      </c>
      <c r="O1546" t="s">
        <v>9072</v>
      </c>
      <c r="P1546" t="s">
        <v>15435</v>
      </c>
      <c r="R1546" t="str">
        <f t="shared" si="48"/>
        <v>诸城</v>
      </c>
      <c r="S1546" t="str">
        <f t="shared" si="49"/>
        <v>0701</v>
      </c>
    </row>
    <row r="1547" spans="1:19">
      <c r="A1547" t="s">
        <v>15436</v>
      </c>
      <c r="B1547" t="s">
        <v>15327</v>
      </c>
      <c r="C1547" t="s">
        <v>46</v>
      </c>
      <c r="D1547" t="s">
        <v>15437</v>
      </c>
      <c r="E1547" t="s">
        <v>12471</v>
      </c>
      <c r="F1547" t="s">
        <v>15438</v>
      </c>
      <c r="G1547" t="s">
        <v>15439</v>
      </c>
      <c r="H1547" t="s">
        <v>15440</v>
      </c>
      <c r="I1547" t="s">
        <v>2586</v>
      </c>
      <c r="J1547" t="s">
        <v>2659</v>
      </c>
      <c r="K1547" t="s">
        <v>2660</v>
      </c>
      <c r="L1547" t="s">
        <v>76</v>
      </c>
      <c r="M1547" t="s">
        <v>2661</v>
      </c>
      <c r="N1547" t="s">
        <v>2602</v>
      </c>
      <c r="O1547" t="s">
        <v>2662</v>
      </c>
      <c r="P1547" t="s">
        <v>15441</v>
      </c>
      <c r="Q1547" t="s">
        <v>15442</v>
      </c>
      <c r="R1547" t="str">
        <f t="shared" si="48"/>
        <v>奎文</v>
      </c>
      <c r="S1547" t="str">
        <f t="shared" si="49"/>
        <v>0701</v>
      </c>
    </row>
    <row r="1548" spans="1:19">
      <c r="A1548" t="s">
        <v>15443</v>
      </c>
      <c r="B1548" t="s">
        <v>15444</v>
      </c>
      <c r="C1548" t="s">
        <v>46</v>
      </c>
      <c r="D1548" t="s">
        <v>15445</v>
      </c>
      <c r="E1548" t="s">
        <v>15446</v>
      </c>
      <c r="F1548" t="s">
        <v>15447</v>
      </c>
      <c r="G1548" t="s">
        <v>15448</v>
      </c>
      <c r="H1548" t="s">
        <v>15449</v>
      </c>
      <c r="I1548" t="s">
        <v>2350</v>
      </c>
      <c r="J1548" t="s">
        <v>3857</v>
      </c>
      <c r="K1548" t="s">
        <v>3858</v>
      </c>
      <c r="L1548" t="s">
        <v>119</v>
      </c>
      <c r="M1548" t="s">
        <v>2601</v>
      </c>
      <c r="N1548" t="s">
        <v>2602</v>
      </c>
      <c r="O1548" t="s">
        <v>3859</v>
      </c>
      <c r="P1548" t="s">
        <v>15450</v>
      </c>
      <c r="R1548" t="str">
        <f t="shared" si="48"/>
        <v>寒亭</v>
      </c>
      <c r="S1548" t="str">
        <f t="shared" si="49"/>
        <v>0701</v>
      </c>
    </row>
    <row r="1549" spans="1:19">
      <c r="A1549" t="s">
        <v>15451</v>
      </c>
      <c r="B1549" t="s">
        <v>15452</v>
      </c>
      <c r="C1549" t="s">
        <v>46</v>
      </c>
      <c r="D1549" t="s">
        <v>15453</v>
      </c>
      <c r="E1549" t="s">
        <v>12909</v>
      </c>
      <c r="F1549" t="s">
        <v>15454</v>
      </c>
      <c r="G1549" t="s">
        <v>15455</v>
      </c>
      <c r="H1549" t="s">
        <v>15456</v>
      </c>
      <c r="I1549" t="s">
        <v>2336</v>
      </c>
      <c r="J1549" t="s">
        <v>7136</v>
      </c>
      <c r="K1549" t="s">
        <v>7137</v>
      </c>
      <c r="L1549" t="s">
        <v>47</v>
      </c>
      <c r="M1549" t="s">
        <v>3327</v>
      </c>
      <c r="N1549" t="s">
        <v>2674</v>
      </c>
      <c r="O1549" t="s">
        <v>7138</v>
      </c>
      <c r="P1549" t="s">
        <v>15457</v>
      </c>
      <c r="R1549" t="str">
        <f t="shared" si="48"/>
        <v>诸城</v>
      </c>
      <c r="S1549" t="str">
        <f t="shared" si="49"/>
        <v>0701</v>
      </c>
    </row>
    <row r="1550" spans="1:19">
      <c r="A1550" t="s">
        <v>15458</v>
      </c>
      <c r="B1550" t="s">
        <v>15459</v>
      </c>
      <c r="C1550" t="s">
        <v>46</v>
      </c>
      <c r="D1550" t="s">
        <v>15460</v>
      </c>
      <c r="E1550" t="s">
        <v>12471</v>
      </c>
      <c r="F1550" t="s">
        <v>15461</v>
      </c>
      <c r="G1550" t="s">
        <v>15462</v>
      </c>
      <c r="H1550" t="s">
        <v>15463</v>
      </c>
      <c r="I1550" t="s">
        <v>2364</v>
      </c>
      <c r="J1550" t="s">
        <v>3497</v>
      </c>
      <c r="K1550" t="s">
        <v>3498</v>
      </c>
      <c r="L1550" t="s">
        <v>57</v>
      </c>
      <c r="M1550" t="s">
        <v>2838</v>
      </c>
      <c r="N1550" t="s">
        <v>3270</v>
      </c>
      <c r="O1550" t="s">
        <v>3500</v>
      </c>
      <c r="P1550" t="s">
        <v>15464</v>
      </c>
      <c r="R1550" t="str">
        <f t="shared" si="48"/>
        <v>安丘</v>
      </c>
      <c r="S1550" t="str">
        <f t="shared" si="49"/>
        <v>0701</v>
      </c>
    </row>
    <row r="1551" spans="1:19">
      <c r="A1551" t="s">
        <v>15465</v>
      </c>
      <c r="B1551" t="s">
        <v>15466</v>
      </c>
      <c r="C1551" t="s">
        <v>46</v>
      </c>
      <c r="D1551" t="s">
        <v>15467</v>
      </c>
      <c r="E1551" t="s">
        <v>12766</v>
      </c>
      <c r="F1551" t="s">
        <v>15468</v>
      </c>
      <c r="G1551" t="s">
        <v>15469</v>
      </c>
      <c r="H1551" t="s">
        <v>15470</v>
      </c>
      <c r="I1551" t="s">
        <v>2350</v>
      </c>
      <c r="J1551" t="s">
        <v>3200</v>
      </c>
      <c r="K1551" t="s">
        <v>3201</v>
      </c>
      <c r="L1551" t="s">
        <v>76</v>
      </c>
      <c r="M1551" t="s">
        <v>2528</v>
      </c>
      <c r="N1551" t="s">
        <v>2421</v>
      </c>
      <c r="O1551" t="s">
        <v>3202</v>
      </c>
      <c r="P1551" t="s">
        <v>15471</v>
      </c>
      <c r="R1551" t="str">
        <f t="shared" si="48"/>
        <v>奎文</v>
      </c>
      <c r="S1551" t="str">
        <f t="shared" si="49"/>
        <v>0701</v>
      </c>
    </row>
    <row r="1552" spans="1:19">
      <c r="A1552" t="s">
        <v>15472</v>
      </c>
      <c r="B1552" t="s">
        <v>15473</v>
      </c>
      <c r="C1552" t="s">
        <v>46</v>
      </c>
      <c r="D1552" t="s">
        <v>15474</v>
      </c>
      <c r="E1552" t="s">
        <v>15475</v>
      </c>
      <c r="F1552" t="s">
        <v>15476</v>
      </c>
      <c r="G1552" t="s">
        <v>15477</v>
      </c>
      <c r="H1552" t="s">
        <v>15478</v>
      </c>
      <c r="I1552" t="s">
        <v>2503</v>
      </c>
      <c r="J1552" t="s">
        <v>9821</v>
      </c>
      <c r="K1552" t="s">
        <v>9822</v>
      </c>
      <c r="L1552" t="s">
        <v>119</v>
      </c>
      <c r="M1552" t="s">
        <v>3695</v>
      </c>
      <c r="N1552" t="s">
        <v>3270</v>
      </c>
      <c r="O1552" t="s">
        <v>9823</v>
      </c>
      <c r="P1552" t="s">
        <v>15479</v>
      </c>
      <c r="Q1552" t="s">
        <v>15480</v>
      </c>
      <c r="R1552" t="str">
        <f t="shared" si="48"/>
        <v>寒亭</v>
      </c>
      <c r="S1552" t="str">
        <f t="shared" si="49"/>
        <v>0701</v>
      </c>
    </row>
    <row r="1553" spans="1:19">
      <c r="A1553" t="s">
        <v>15481</v>
      </c>
      <c r="B1553" t="s">
        <v>15482</v>
      </c>
      <c r="C1553" t="s">
        <v>46</v>
      </c>
      <c r="D1553" t="s">
        <v>15483</v>
      </c>
      <c r="E1553" t="s">
        <v>12909</v>
      </c>
      <c r="F1553" t="s">
        <v>15484</v>
      </c>
      <c r="G1553" t="s">
        <v>15485</v>
      </c>
      <c r="H1553" t="s">
        <v>15486</v>
      </c>
      <c r="I1553" t="s">
        <v>2336</v>
      </c>
      <c r="J1553" t="s">
        <v>14394</v>
      </c>
      <c r="K1553" t="s">
        <v>14395</v>
      </c>
      <c r="L1553" t="s">
        <v>137</v>
      </c>
      <c r="M1553" t="s">
        <v>5803</v>
      </c>
      <c r="N1553" t="s">
        <v>2872</v>
      </c>
      <c r="O1553" t="s">
        <v>14396</v>
      </c>
      <c r="P1553" t="s">
        <v>15487</v>
      </c>
      <c r="Q1553" t="s">
        <v>15488</v>
      </c>
      <c r="R1553" t="str">
        <f t="shared" si="48"/>
        <v>青州</v>
      </c>
      <c r="S1553" t="str">
        <f t="shared" si="49"/>
        <v>0701</v>
      </c>
    </row>
    <row r="1554" spans="1:19">
      <c r="A1554" t="s">
        <v>15489</v>
      </c>
      <c r="B1554" t="s">
        <v>15490</v>
      </c>
      <c r="C1554" t="s">
        <v>46</v>
      </c>
      <c r="D1554" t="s">
        <v>15491</v>
      </c>
      <c r="E1554" t="s">
        <v>12766</v>
      </c>
      <c r="F1554" t="s">
        <v>15492</v>
      </c>
      <c r="G1554" t="s">
        <v>15493</v>
      </c>
      <c r="H1554" t="s">
        <v>15494</v>
      </c>
      <c r="I1554" t="s">
        <v>2364</v>
      </c>
      <c r="J1554" t="s">
        <v>5254</v>
      </c>
      <c r="K1554" t="s">
        <v>5255</v>
      </c>
      <c r="L1554" t="s">
        <v>101</v>
      </c>
      <c r="M1554" t="s">
        <v>2982</v>
      </c>
      <c r="N1554" t="s">
        <v>3277</v>
      </c>
      <c r="O1554" t="s">
        <v>5256</v>
      </c>
      <c r="P1554" t="s">
        <v>15495</v>
      </c>
      <c r="R1554" t="str">
        <f t="shared" si="48"/>
        <v>潍城</v>
      </c>
      <c r="S1554" t="str">
        <f t="shared" si="49"/>
        <v>0701</v>
      </c>
    </row>
    <row r="1555" spans="1:19">
      <c r="A1555" t="s">
        <v>15496</v>
      </c>
      <c r="B1555" t="s">
        <v>15497</v>
      </c>
      <c r="C1555" t="s">
        <v>46</v>
      </c>
      <c r="D1555" t="s">
        <v>15498</v>
      </c>
      <c r="E1555" t="s">
        <v>14202</v>
      </c>
      <c r="F1555" t="s">
        <v>15499</v>
      </c>
      <c r="G1555" t="s">
        <v>15500</v>
      </c>
      <c r="H1555" t="s">
        <v>15501</v>
      </c>
      <c r="I1555" t="s">
        <v>2645</v>
      </c>
      <c r="J1555" t="s">
        <v>8683</v>
      </c>
      <c r="K1555" t="s">
        <v>8684</v>
      </c>
      <c r="L1555" t="s">
        <v>76</v>
      </c>
      <c r="M1555" t="s">
        <v>2827</v>
      </c>
      <c r="N1555" t="s">
        <v>4222</v>
      </c>
      <c r="O1555" t="s">
        <v>8685</v>
      </c>
      <c r="P1555" t="s">
        <v>15502</v>
      </c>
      <c r="R1555" t="str">
        <f t="shared" si="48"/>
        <v>奎文</v>
      </c>
      <c r="S1555" t="str">
        <f t="shared" si="49"/>
        <v>0701</v>
      </c>
    </row>
    <row r="1556" spans="1:19">
      <c r="A1556" t="s">
        <v>15503</v>
      </c>
      <c r="B1556" t="s">
        <v>15504</v>
      </c>
      <c r="C1556" t="s">
        <v>46</v>
      </c>
      <c r="D1556" t="s">
        <v>15505</v>
      </c>
      <c r="E1556" t="s">
        <v>12471</v>
      </c>
      <c r="F1556" t="s">
        <v>15506</v>
      </c>
      <c r="G1556" t="s">
        <v>15507</v>
      </c>
      <c r="H1556" t="s">
        <v>15508</v>
      </c>
      <c r="I1556" t="s">
        <v>2465</v>
      </c>
      <c r="J1556" t="s">
        <v>4220</v>
      </c>
      <c r="K1556" t="s">
        <v>4221</v>
      </c>
      <c r="L1556" t="s">
        <v>47</v>
      </c>
      <c r="M1556" t="s">
        <v>3159</v>
      </c>
      <c r="N1556" t="s">
        <v>3017</v>
      </c>
      <c r="O1556" t="s">
        <v>4223</v>
      </c>
      <c r="P1556" t="s">
        <v>15509</v>
      </c>
      <c r="R1556" t="str">
        <f t="shared" si="48"/>
        <v>诸城</v>
      </c>
      <c r="S1556" t="str">
        <f t="shared" si="49"/>
        <v>0701</v>
      </c>
    </row>
    <row r="1557" spans="1:19">
      <c r="A1557" t="s">
        <v>15510</v>
      </c>
      <c r="B1557" t="s">
        <v>15511</v>
      </c>
      <c r="C1557" t="s">
        <v>46</v>
      </c>
      <c r="D1557" t="s">
        <v>15512</v>
      </c>
      <c r="E1557" t="s">
        <v>12471</v>
      </c>
      <c r="F1557" t="s">
        <v>15513</v>
      </c>
      <c r="G1557" t="s">
        <v>15514</v>
      </c>
      <c r="H1557" t="s">
        <v>15515</v>
      </c>
      <c r="I1557" t="s">
        <v>2465</v>
      </c>
      <c r="J1557" t="s">
        <v>8254</v>
      </c>
      <c r="K1557" t="s">
        <v>8255</v>
      </c>
      <c r="L1557" t="s">
        <v>110</v>
      </c>
      <c r="M1557" t="s">
        <v>3098</v>
      </c>
      <c r="N1557" t="s">
        <v>2480</v>
      </c>
      <c r="O1557" t="s">
        <v>8256</v>
      </c>
      <c r="P1557" t="s">
        <v>15516</v>
      </c>
      <c r="R1557" t="str">
        <f t="shared" si="48"/>
        <v>高密</v>
      </c>
      <c r="S1557" t="str">
        <f t="shared" si="49"/>
        <v>0701</v>
      </c>
    </row>
    <row r="1558" spans="1:19">
      <c r="A1558" t="s">
        <v>15517</v>
      </c>
      <c r="B1558" t="s">
        <v>15518</v>
      </c>
      <c r="C1558" t="s">
        <v>46</v>
      </c>
      <c r="D1558" t="s">
        <v>15519</v>
      </c>
      <c r="E1558" t="s">
        <v>12471</v>
      </c>
      <c r="F1558" t="s">
        <v>15520</v>
      </c>
      <c r="G1558" t="s">
        <v>15521</v>
      </c>
      <c r="H1558" t="s">
        <v>15522</v>
      </c>
      <c r="I1558" t="s">
        <v>5648</v>
      </c>
      <c r="J1558" t="s">
        <v>8465</v>
      </c>
      <c r="K1558" t="s">
        <v>8466</v>
      </c>
      <c r="L1558" t="s">
        <v>47</v>
      </c>
      <c r="M1558" t="s">
        <v>3159</v>
      </c>
      <c r="N1558" t="s">
        <v>15523</v>
      </c>
      <c r="O1558" t="s">
        <v>8467</v>
      </c>
      <c r="P1558" t="s">
        <v>15524</v>
      </c>
      <c r="R1558" t="str">
        <f t="shared" si="48"/>
        <v>诸城</v>
      </c>
      <c r="S1558" t="str">
        <f t="shared" si="49"/>
        <v>0701</v>
      </c>
    </row>
    <row r="1559" spans="1:19">
      <c r="A1559" t="s">
        <v>15525</v>
      </c>
      <c r="B1559" t="s">
        <v>15526</v>
      </c>
      <c r="C1559" t="s">
        <v>46</v>
      </c>
      <c r="D1559" t="s">
        <v>15527</v>
      </c>
      <c r="E1559" t="s">
        <v>12766</v>
      </c>
      <c r="F1559" t="s">
        <v>15528</v>
      </c>
      <c r="G1559" t="s">
        <v>15529</v>
      </c>
      <c r="H1559" t="s">
        <v>15530</v>
      </c>
      <c r="I1559" t="s">
        <v>3336</v>
      </c>
      <c r="J1559" t="s">
        <v>3167</v>
      </c>
      <c r="K1559" t="s">
        <v>3168</v>
      </c>
      <c r="L1559" t="s">
        <v>110</v>
      </c>
      <c r="M1559" t="s">
        <v>3098</v>
      </c>
      <c r="N1559" t="s">
        <v>3270</v>
      </c>
      <c r="O1559" t="s">
        <v>3169</v>
      </c>
      <c r="P1559" t="s">
        <v>15531</v>
      </c>
      <c r="R1559" t="str">
        <f t="shared" si="48"/>
        <v>高密</v>
      </c>
      <c r="S1559" t="str">
        <f t="shared" si="49"/>
        <v>0701</v>
      </c>
    </row>
    <row r="1560" spans="1:19">
      <c r="A1560" t="s">
        <v>15532</v>
      </c>
      <c r="B1560" t="s">
        <v>15533</v>
      </c>
      <c r="C1560" t="s">
        <v>46</v>
      </c>
      <c r="D1560" t="s">
        <v>15534</v>
      </c>
      <c r="E1560" t="s">
        <v>15535</v>
      </c>
      <c r="F1560" t="s">
        <v>15536</v>
      </c>
      <c r="G1560" t="s">
        <v>15537</v>
      </c>
      <c r="H1560" t="s">
        <v>15538</v>
      </c>
      <c r="I1560" t="s">
        <v>2350</v>
      </c>
      <c r="J1560" t="s">
        <v>5710</v>
      </c>
      <c r="K1560" t="s">
        <v>5711</v>
      </c>
      <c r="L1560" t="s">
        <v>128</v>
      </c>
      <c r="M1560" t="s">
        <v>2708</v>
      </c>
      <c r="N1560" t="s">
        <v>2872</v>
      </c>
      <c r="O1560" t="s">
        <v>5713</v>
      </c>
      <c r="P1560" t="s">
        <v>15539</v>
      </c>
      <c r="R1560" t="str">
        <f t="shared" si="48"/>
        <v>寿光</v>
      </c>
      <c r="S1560" t="str">
        <f t="shared" si="49"/>
        <v>0701</v>
      </c>
    </row>
    <row r="1561" spans="1:19">
      <c r="A1561" t="s">
        <v>15540</v>
      </c>
      <c r="B1561" t="s">
        <v>15541</v>
      </c>
      <c r="C1561" t="s">
        <v>46</v>
      </c>
      <c r="D1561" t="s">
        <v>15542</v>
      </c>
      <c r="E1561" t="s">
        <v>12471</v>
      </c>
      <c r="F1561" t="s">
        <v>15543</v>
      </c>
      <c r="G1561" t="s">
        <v>15544</v>
      </c>
      <c r="H1561" t="s">
        <v>15545</v>
      </c>
      <c r="I1561" t="s">
        <v>3376</v>
      </c>
      <c r="J1561" t="s">
        <v>5782</v>
      </c>
      <c r="K1561" t="s">
        <v>5783</v>
      </c>
      <c r="L1561" t="s">
        <v>47</v>
      </c>
      <c r="M1561" t="s">
        <v>2924</v>
      </c>
      <c r="O1561" t="s">
        <v>5784</v>
      </c>
      <c r="P1561" t="s">
        <v>15546</v>
      </c>
      <c r="Q1561" t="s">
        <v>15547</v>
      </c>
      <c r="R1561" t="str">
        <f t="shared" si="48"/>
        <v>诸城</v>
      </c>
      <c r="S1561" t="str">
        <f t="shared" si="49"/>
        <v>0701</v>
      </c>
    </row>
    <row r="1562" spans="1:19">
      <c r="A1562" t="s">
        <v>15548</v>
      </c>
      <c r="B1562" t="s">
        <v>15549</v>
      </c>
      <c r="C1562" t="s">
        <v>46</v>
      </c>
      <c r="D1562" t="s">
        <v>15550</v>
      </c>
      <c r="E1562" t="s">
        <v>12766</v>
      </c>
      <c r="F1562" t="s">
        <v>15551</v>
      </c>
      <c r="G1562" t="s">
        <v>15552</v>
      </c>
      <c r="H1562" t="s">
        <v>15553</v>
      </c>
      <c r="I1562" t="s">
        <v>2364</v>
      </c>
      <c r="J1562" t="s">
        <v>12541</v>
      </c>
      <c r="K1562" t="s">
        <v>12542</v>
      </c>
      <c r="L1562" t="s">
        <v>128</v>
      </c>
      <c r="M1562" t="s">
        <v>4047</v>
      </c>
      <c r="N1562" t="s">
        <v>3122</v>
      </c>
      <c r="O1562" t="s">
        <v>12543</v>
      </c>
      <c r="P1562" t="s">
        <v>15554</v>
      </c>
      <c r="Q1562" t="s">
        <v>15555</v>
      </c>
      <c r="R1562" t="str">
        <f t="shared" si="48"/>
        <v>寿光</v>
      </c>
      <c r="S1562" t="str">
        <f t="shared" si="49"/>
        <v>0701</v>
      </c>
    </row>
    <row r="1563" spans="1:19">
      <c r="A1563" t="s">
        <v>15556</v>
      </c>
      <c r="B1563" t="s">
        <v>15557</v>
      </c>
      <c r="C1563" t="s">
        <v>46</v>
      </c>
      <c r="D1563" t="s">
        <v>15558</v>
      </c>
      <c r="E1563" t="s">
        <v>15559</v>
      </c>
      <c r="F1563" t="s">
        <v>15560</v>
      </c>
      <c r="G1563" t="s">
        <v>15561</v>
      </c>
      <c r="H1563" t="s">
        <v>15562</v>
      </c>
      <c r="I1563" t="s">
        <v>2645</v>
      </c>
      <c r="J1563" t="s">
        <v>15563</v>
      </c>
      <c r="K1563" t="s">
        <v>15564</v>
      </c>
      <c r="L1563" t="s">
        <v>57</v>
      </c>
      <c r="M1563" t="s">
        <v>2563</v>
      </c>
      <c r="N1563" t="s">
        <v>2859</v>
      </c>
      <c r="O1563" t="s">
        <v>15565</v>
      </c>
      <c r="P1563" t="s">
        <v>15566</v>
      </c>
      <c r="R1563" t="str">
        <f t="shared" si="48"/>
        <v>安丘</v>
      </c>
      <c r="S1563" t="str">
        <f t="shared" si="49"/>
        <v>0701</v>
      </c>
    </row>
    <row r="1564" spans="1:19">
      <c r="A1564" t="s">
        <v>15567</v>
      </c>
      <c r="B1564" t="s">
        <v>15568</v>
      </c>
      <c r="C1564" t="s">
        <v>46</v>
      </c>
      <c r="D1564" t="s">
        <v>15569</v>
      </c>
      <c r="E1564" t="s">
        <v>15570</v>
      </c>
      <c r="F1564" t="s">
        <v>15571</v>
      </c>
      <c r="G1564" t="s">
        <v>15572</v>
      </c>
      <c r="H1564" t="s">
        <v>15573</v>
      </c>
      <c r="I1564" t="s">
        <v>2336</v>
      </c>
      <c r="J1564" t="s">
        <v>5186</v>
      </c>
      <c r="K1564" t="s">
        <v>5187</v>
      </c>
      <c r="L1564" t="s">
        <v>146</v>
      </c>
      <c r="M1564" t="s">
        <v>5188</v>
      </c>
      <c r="N1564" t="s">
        <v>2859</v>
      </c>
      <c r="O1564" t="s">
        <v>5189</v>
      </c>
      <c r="R1564" t="str">
        <f t="shared" si="48"/>
        <v>临朐</v>
      </c>
      <c r="S1564" t="str">
        <f t="shared" si="49"/>
        <v>0701</v>
      </c>
    </row>
    <row r="1565" spans="1:19">
      <c r="A1565" t="s">
        <v>15574</v>
      </c>
      <c r="B1565" t="s">
        <v>15575</v>
      </c>
      <c r="C1565" t="s">
        <v>46</v>
      </c>
      <c r="D1565" t="s">
        <v>15576</v>
      </c>
      <c r="E1565" t="s">
        <v>12766</v>
      </c>
      <c r="F1565" t="s">
        <v>15577</v>
      </c>
      <c r="G1565" t="s">
        <v>15578</v>
      </c>
      <c r="H1565" t="s">
        <v>15579</v>
      </c>
      <c r="I1565" t="s">
        <v>2503</v>
      </c>
      <c r="J1565" t="s">
        <v>3651</v>
      </c>
      <c r="K1565" t="s">
        <v>3652</v>
      </c>
      <c r="L1565" t="s">
        <v>128</v>
      </c>
      <c r="M1565" t="s">
        <v>3653</v>
      </c>
      <c r="N1565" t="s">
        <v>2674</v>
      </c>
      <c r="O1565" t="s">
        <v>3654</v>
      </c>
      <c r="P1565" t="s">
        <v>15580</v>
      </c>
      <c r="Q1565" t="s">
        <v>15581</v>
      </c>
      <c r="R1565" t="str">
        <f t="shared" si="48"/>
        <v>寿光</v>
      </c>
      <c r="S1565" t="str">
        <f t="shared" si="49"/>
        <v>0701</v>
      </c>
    </row>
    <row r="1566" spans="1:19">
      <c r="A1566" t="s">
        <v>15582</v>
      </c>
      <c r="B1566" t="s">
        <v>15583</v>
      </c>
      <c r="C1566" t="s">
        <v>46</v>
      </c>
      <c r="D1566" t="s">
        <v>15584</v>
      </c>
      <c r="E1566" t="s">
        <v>12471</v>
      </c>
      <c r="F1566" t="s">
        <v>15585</v>
      </c>
      <c r="G1566" t="s">
        <v>15586</v>
      </c>
      <c r="H1566" t="s">
        <v>15587</v>
      </c>
      <c r="I1566" t="s">
        <v>2350</v>
      </c>
      <c r="J1566" t="s">
        <v>2706</v>
      </c>
      <c r="K1566" t="s">
        <v>2707</v>
      </c>
      <c r="L1566" t="s">
        <v>128</v>
      </c>
      <c r="M1566" t="s">
        <v>2708</v>
      </c>
      <c r="N1566" t="s">
        <v>2674</v>
      </c>
      <c r="O1566" t="s">
        <v>2709</v>
      </c>
      <c r="P1566" t="s">
        <v>15588</v>
      </c>
      <c r="Q1566" t="s">
        <v>15589</v>
      </c>
      <c r="R1566" t="str">
        <f t="shared" si="48"/>
        <v>寿光</v>
      </c>
      <c r="S1566" t="str">
        <f t="shared" si="49"/>
        <v>0701</v>
      </c>
    </row>
    <row r="1567" spans="1:19">
      <c r="A1567" t="s">
        <v>15590</v>
      </c>
      <c r="B1567" t="s">
        <v>15591</v>
      </c>
      <c r="C1567" t="s">
        <v>46</v>
      </c>
      <c r="D1567" t="s">
        <v>15592</v>
      </c>
      <c r="E1567" t="s">
        <v>12471</v>
      </c>
      <c r="F1567" t="s">
        <v>15593</v>
      </c>
      <c r="G1567" t="s">
        <v>15594</v>
      </c>
      <c r="H1567" t="s">
        <v>15595</v>
      </c>
      <c r="I1567" t="s">
        <v>15596</v>
      </c>
      <c r="J1567" t="s">
        <v>9756</v>
      </c>
      <c r="K1567" t="s">
        <v>9757</v>
      </c>
      <c r="L1567" t="s">
        <v>47</v>
      </c>
      <c r="M1567" t="s">
        <v>2784</v>
      </c>
      <c r="N1567" t="s">
        <v>3122</v>
      </c>
      <c r="O1567" t="s">
        <v>9758</v>
      </c>
      <c r="P1567" t="s">
        <v>15597</v>
      </c>
      <c r="R1567" t="str">
        <f t="shared" si="48"/>
        <v>诸城</v>
      </c>
      <c r="S1567" t="str">
        <f t="shared" si="49"/>
        <v>0701</v>
      </c>
    </row>
    <row r="1568" spans="1:19">
      <c r="A1568" t="s">
        <v>15598</v>
      </c>
      <c r="B1568" t="s">
        <v>15599</v>
      </c>
      <c r="C1568" t="s">
        <v>46</v>
      </c>
      <c r="D1568" t="s">
        <v>15600</v>
      </c>
      <c r="E1568" t="s">
        <v>15601</v>
      </c>
      <c r="F1568" t="s">
        <v>15602</v>
      </c>
      <c r="G1568" t="s">
        <v>15603</v>
      </c>
      <c r="H1568" t="s">
        <v>15604</v>
      </c>
      <c r="I1568" t="s">
        <v>2336</v>
      </c>
      <c r="J1568" t="s">
        <v>11200</v>
      </c>
      <c r="K1568" t="s">
        <v>11201</v>
      </c>
      <c r="L1568" t="s">
        <v>146</v>
      </c>
      <c r="M1568" t="s">
        <v>3051</v>
      </c>
      <c r="N1568" t="s">
        <v>2602</v>
      </c>
      <c r="O1568" t="s">
        <v>11202</v>
      </c>
      <c r="P1568" t="s">
        <v>15605</v>
      </c>
      <c r="R1568" t="str">
        <f t="shared" si="48"/>
        <v>临朐</v>
      </c>
      <c r="S1568" t="str">
        <f t="shared" si="49"/>
        <v>0701</v>
      </c>
    </row>
    <row r="1569" spans="1:19">
      <c r="A1569" t="s">
        <v>15606</v>
      </c>
      <c r="B1569" t="s">
        <v>15607</v>
      </c>
      <c r="C1569" t="s">
        <v>46</v>
      </c>
      <c r="D1569" t="s">
        <v>15608</v>
      </c>
      <c r="E1569" t="s">
        <v>12766</v>
      </c>
      <c r="F1569" t="s">
        <v>15609</v>
      </c>
      <c r="G1569" t="s">
        <v>15610</v>
      </c>
      <c r="H1569" t="s">
        <v>15611</v>
      </c>
      <c r="I1569" t="s">
        <v>5826</v>
      </c>
      <c r="J1569" t="s">
        <v>5564</v>
      </c>
      <c r="K1569" t="s">
        <v>5565</v>
      </c>
      <c r="L1569" t="s">
        <v>137</v>
      </c>
      <c r="M1569" t="s">
        <v>2625</v>
      </c>
      <c r="N1569" t="s">
        <v>15612</v>
      </c>
      <c r="O1569" t="s">
        <v>2626</v>
      </c>
      <c r="P1569" t="s">
        <v>15613</v>
      </c>
      <c r="R1569" t="str">
        <f t="shared" si="48"/>
        <v>青州</v>
      </c>
      <c r="S1569" t="str">
        <f t="shared" si="49"/>
        <v>0701</v>
      </c>
    </row>
    <row r="1570" spans="1:19">
      <c r="A1570" t="s">
        <v>15614</v>
      </c>
      <c r="B1570" t="s">
        <v>15615</v>
      </c>
      <c r="C1570" t="s">
        <v>46</v>
      </c>
      <c r="D1570" t="s">
        <v>15616</v>
      </c>
      <c r="E1570" t="s">
        <v>15617</v>
      </c>
      <c r="F1570" t="s">
        <v>15618</v>
      </c>
      <c r="G1570" t="s">
        <v>15619</v>
      </c>
      <c r="H1570" t="s">
        <v>15620</v>
      </c>
      <c r="I1570" t="s">
        <v>2364</v>
      </c>
      <c r="J1570" t="s">
        <v>7368</v>
      </c>
      <c r="K1570" t="s">
        <v>7369</v>
      </c>
      <c r="L1570" t="s">
        <v>110</v>
      </c>
      <c r="M1570" t="s">
        <v>2575</v>
      </c>
      <c r="N1570" t="s">
        <v>2602</v>
      </c>
      <c r="O1570" t="s">
        <v>7370</v>
      </c>
      <c r="P1570" t="s">
        <v>15621</v>
      </c>
      <c r="R1570" t="str">
        <f t="shared" si="48"/>
        <v>高密</v>
      </c>
      <c r="S1570" t="str">
        <f t="shared" si="49"/>
        <v>0701</v>
      </c>
    </row>
    <row r="1571" spans="1:19">
      <c r="A1571" t="s">
        <v>15622</v>
      </c>
      <c r="B1571" t="s">
        <v>15623</v>
      </c>
      <c r="C1571" t="s">
        <v>46</v>
      </c>
      <c r="D1571" t="s">
        <v>15624</v>
      </c>
      <c r="E1571" t="s">
        <v>12471</v>
      </c>
      <c r="F1571" t="s">
        <v>15625</v>
      </c>
      <c r="G1571" t="s">
        <v>15626</v>
      </c>
      <c r="H1571" t="s">
        <v>15627</v>
      </c>
      <c r="I1571" t="s">
        <v>2364</v>
      </c>
      <c r="J1571" t="s">
        <v>2659</v>
      </c>
      <c r="K1571" t="s">
        <v>2660</v>
      </c>
      <c r="L1571" t="s">
        <v>76</v>
      </c>
      <c r="M1571" t="s">
        <v>2661</v>
      </c>
      <c r="N1571" t="s">
        <v>2936</v>
      </c>
      <c r="O1571" t="s">
        <v>2662</v>
      </c>
      <c r="P1571" t="s">
        <v>15628</v>
      </c>
      <c r="Q1571" t="s">
        <v>15629</v>
      </c>
      <c r="R1571" t="str">
        <f t="shared" si="48"/>
        <v>奎文</v>
      </c>
      <c r="S1571" t="str">
        <f t="shared" si="49"/>
        <v>0701</v>
      </c>
    </row>
    <row r="1572" spans="1:19">
      <c r="A1572" t="s">
        <v>15630</v>
      </c>
      <c r="B1572" t="s">
        <v>15631</v>
      </c>
      <c r="C1572" t="s">
        <v>46</v>
      </c>
      <c r="D1572" t="s">
        <v>15632</v>
      </c>
      <c r="E1572" t="s">
        <v>12471</v>
      </c>
      <c r="F1572" t="s">
        <v>15633</v>
      </c>
      <c r="G1572" t="s">
        <v>15634</v>
      </c>
      <c r="H1572" t="s">
        <v>15635</v>
      </c>
      <c r="I1572" t="s">
        <v>5826</v>
      </c>
      <c r="J1572" t="s">
        <v>15636</v>
      </c>
      <c r="K1572" t="s">
        <v>15637</v>
      </c>
      <c r="L1572" t="s">
        <v>146</v>
      </c>
      <c r="M1572" t="s">
        <v>3051</v>
      </c>
      <c r="N1572" t="s">
        <v>2340</v>
      </c>
      <c r="O1572" t="s">
        <v>15638</v>
      </c>
      <c r="P1572" t="s">
        <v>15639</v>
      </c>
      <c r="Q1572" t="s">
        <v>15640</v>
      </c>
      <c r="R1572" t="str">
        <f t="shared" si="48"/>
        <v>临朐</v>
      </c>
      <c r="S1572" t="str">
        <f t="shared" si="49"/>
        <v>0701</v>
      </c>
    </row>
    <row r="1573" spans="1:19">
      <c r="A1573" t="s">
        <v>15641</v>
      </c>
      <c r="B1573" t="s">
        <v>15642</v>
      </c>
      <c r="C1573" t="s">
        <v>46</v>
      </c>
      <c r="D1573" t="s">
        <v>15643</v>
      </c>
      <c r="E1573" t="s">
        <v>15644</v>
      </c>
      <c r="F1573" t="s">
        <v>15645</v>
      </c>
      <c r="G1573" t="s">
        <v>15646</v>
      </c>
      <c r="H1573" t="s">
        <v>15647</v>
      </c>
      <c r="I1573" t="s">
        <v>2350</v>
      </c>
      <c r="J1573" t="s">
        <v>15563</v>
      </c>
      <c r="K1573" t="s">
        <v>15564</v>
      </c>
      <c r="L1573" t="s">
        <v>57</v>
      </c>
      <c r="M1573" t="s">
        <v>2563</v>
      </c>
      <c r="N1573" t="s">
        <v>6308</v>
      </c>
      <c r="O1573" t="s">
        <v>15565</v>
      </c>
      <c r="P1573" t="s">
        <v>15648</v>
      </c>
      <c r="Q1573" t="s">
        <v>15649</v>
      </c>
      <c r="R1573" t="str">
        <f t="shared" si="48"/>
        <v>安丘</v>
      </c>
      <c r="S1573" t="str">
        <f t="shared" si="49"/>
        <v>0701</v>
      </c>
    </row>
    <row r="1574" spans="1:19">
      <c r="A1574" t="s">
        <v>15650</v>
      </c>
      <c r="B1574" t="s">
        <v>15651</v>
      </c>
      <c r="C1574" t="s">
        <v>46</v>
      </c>
      <c r="D1574" t="s">
        <v>15652</v>
      </c>
      <c r="E1574" t="s">
        <v>15653</v>
      </c>
      <c r="F1574" t="s">
        <v>15654</v>
      </c>
      <c r="G1574" t="s">
        <v>15655</v>
      </c>
      <c r="H1574" t="s">
        <v>15656</v>
      </c>
      <c r="I1574" t="s">
        <v>2378</v>
      </c>
      <c r="J1574" t="s">
        <v>5254</v>
      </c>
      <c r="K1574" t="s">
        <v>5255</v>
      </c>
      <c r="L1574" t="s">
        <v>101</v>
      </c>
      <c r="M1574" t="s">
        <v>2982</v>
      </c>
      <c r="O1574" t="s">
        <v>5256</v>
      </c>
      <c r="P1574" t="s">
        <v>15657</v>
      </c>
      <c r="Q1574" t="s">
        <v>15658</v>
      </c>
      <c r="R1574" t="str">
        <f t="shared" si="48"/>
        <v>潍城</v>
      </c>
      <c r="S1574" t="str">
        <f t="shared" si="49"/>
        <v>0701</v>
      </c>
    </row>
    <row r="1575" spans="1:19">
      <c r="A1575" t="s">
        <v>15659</v>
      </c>
      <c r="B1575" t="s">
        <v>15660</v>
      </c>
      <c r="C1575" t="s">
        <v>46</v>
      </c>
      <c r="D1575" t="s">
        <v>15661</v>
      </c>
      <c r="E1575" t="s">
        <v>12471</v>
      </c>
      <c r="F1575" t="s">
        <v>15662</v>
      </c>
      <c r="G1575" t="s">
        <v>15663</v>
      </c>
      <c r="H1575" t="s">
        <v>15664</v>
      </c>
      <c r="I1575" t="s">
        <v>4165</v>
      </c>
      <c r="J1575" t="s">
        <v>3414</v>
      </c>
      <c r="K1575" t="s">
        <v>3415</v>
      </c>
      <c r="L1575" t="s">
        <v>128</v>
      </c>
      <c r="M1575" t="s">
        <v>2890</v>
      </c>
      <c r="N1575" t="s">
        <v>4222</v>
      </c>
      <c r="O1575" t="s">
        <v>3416</v>
      </c>
      <c r="P1575" t="s">
        <v>15665</v>
      </c>
      <c r="Q1575" t="s">
        <v>15666</v>
      </c>
      <c r="R1575" t="str">
        <f t="shared" si="48"/>
        <v>寿光</v>
      </c>
      <c r="S1575" t="str">
        <f t="shared" si="49"/>
        <v>0701</v>
      </c>
    </row>
    <row r="1576" spans="1:19">
      <c r="A1576" t="s">
        <v>15667</v>
      </c>
      <c r="B1576" t="s">
        <v>15668</v>
      </c>
      <c r="C1576" t="s">
        <v>46</v>
      </c>
      <c r="D1576" t="s">
        <v>15669</v>
      </c>
      <c r="E1576" t="s">
        <v>15670</v>
      </c>
      <c r="F1576" t="s">
        <v>15671</v>
      </c>
      <c r="G1576" t="s">
        <v>15672</v>
      </c>
      <c r="H1576" t="s">
        <v>15673</v>
      </c>
      <c r="I1576" t="s">
        <v>2364</v>
      </c>
      <c r="J1576" t="s">
        <v>5661</v>
      </c>
      <c r="K1576" t="s">
        <v>5662</v>
      </c>
      <c r="L1576" t="s">
        <v>47</v>
      </c>
      <c r="M1576" t="s">
        <v>4266</v>
      </c>
      <c r="N1576" t="s">
        <v>5839</v>
      </c>
      <c r="O1576" t="s">
        <v>5663</v>
      </c>
      <c r="P1576" t="s">
        <v>15674</v>
      </c>
      <c r="R1576" t="str">
        <f t="shared" si="48"/>
        <v>诸城</v>
      </c>
      <c r="S1576" t="str">
        <f t="shared" si="49"/>
        <v>0701</v>
      </c>
    </row>
    <row r="1577" spans="1:19">
      <c r="A1577" t="s">
        <v>15675</v>
      </c>
      <c r="B1577" t="s">
        <v>15676</v>
      </c>
      <c r="C1577" t="s">
        <v>46</v>
      </c>
      <c r="D1577" t="s">
        <v>15677</v>
      </c>
      <c r="E1577" t="s">
        <v>12766</v>
      </c>
      <c r="F1577" t="s">
        <v>15678</v>
      </c>
      <c r="G1577" t="s">
        <v>15679</v>
      </c>
      <c r="H1577" t="s">
        <v>15680</v>
      </c>
      <c r="I1577" t="s">
        <v>2392</v>
      </c>
      <c r="J1577" t="s">
        <v>6296</v>
      </c>
      <c r="K1577" t="s">
        <v>6297</v>
      </c>
      <c r="L1577" t="s">
        <v>76</v>
      </c>
      <c r="M1577" t="s">
        <v>4374</v>
      </c>
      <c r="N1577" t="s">
        <v>3307</v>
      </c>
      <c r="O1577" t="s">
        <v>6298</v>
      </c>
      <c r="P1577" t="s">
        <v>15681</v>
      </c>
      <c r="R1577" t="str">
        <f t="shared" si="48"/>
        <v>奎文</v>
      </c>
      <c r="S1577" t="str">
        <f t="shared" si="49"/>
        <v>0701</v>
      </c>
    </row>
    <row r="1578" spans="1:19">
      <c r="A1578" t="s">
        <v>15682</v>
      </c>
      <c r="B1578" t="s">
        <v>15683</v>
      </c>
      <c r="C1578" t="s">
        <v>46</v>
      </c>
      <c r="D1578" t="s">
        <v>15684</v>
      </c>
      <c r="E1578" t="s">
        <v>12471</v>
      </c>
      <c r="F1578" t="s">
        <v>15685</v>
      </c>
      <c r="G1578" t="s">
        <v>15686</v>
      </c>
      <c r="H1578" t="s">
        <v>15687</v>
      </c>
      <c r="I1578" t="s">
        <v>2350</v>
      </c>
      <c r="J1578" t="s">
        <v>5507</v>
      </c>
      <c r="K1578" t="s">
        <v>5508</v>
      </c>
      <c r="L1578" t="s">
        <v>137</v>
      </c>
      <c r="M1578" t="s">
        <v>4959</v>
      </c>
      <c r="N1578" t="s">
        <v>2480</v>
      </c>
      <c r="O1578" t="s">
        <v>5509</v>
      </c>
      <c r="P1578" t="s">
        <v>15688</v>
      </c>
      <c r="Q1578" t="s">
        <v>15689</v>
      </c>
      <c r="R1578" t="str">
        <f t="shared" si="48"/>
        <v>青州</v>
      </c>
      <c r="S1578" t="str">
        <f t="shared" si="49"/>
        <v>0701</v>
      </c>
    </row>
    <row r="1579" spans="1:19">
      <c r="A1579" t="s">
        <v>15690</v>
      </c>
      <c r="B1579" t="s">
        <v>15691</v>
      </c>
      <c r="C1579" t="s">
        <v>46</v>
      </c>
      <c r="D1579" t="s">
        <v>15692</v>
      </c>
      <c r="E1579" t="s">
        <v>15535</v>
      </c>
      <c r="F1579" t="s">
        <v>15693</v>
      </c>
      <c r="G1579" t="s">
        <v>15694</v>
      </c>
      <c r="H1579" t="s">
        <v>15695</v>
      </c>
      <c r="I1579" t="s">
        <v>5826</v>
      </c>
      <c r="J1579" t="s">
        <v>3651</v>
      </c>
      <c r="K1579" t="s">
        <v>3652</v>
      </c>
      <c r="L1579" t="s">
        <v>128</v>
      </c>
      <c r="M1579" t="s">
        <v>3653</v>
      </c>
      <c r="N1579" t="s">
        <v>3252</v>
      </c>
      <c r="O1579" t="s">
        <v>3654</v>
      </c>
      <c r="P1579" t="s">
        <v>15696</v>
      </c>
      <c r="Q1579" t="s">
        <v>5828</v>
      </c>
      <c r="R1579" t="str">
        <f t="shared" si="48"/>
        <v>寿光</v>
      </c>
      <c r="S1579" t="str">
        <f t="shared" si="49"/>
        <v>0701</v>
      </c>
    </row>
    <row r="1580" spans="1:19">
      <c r="A1580" t="s">
        <v>15697</v>
      </c>
      <c r="B1580" t="s">
        <v>15698</v>
      </c>
      <c r="C1580" t="s">
        <v>46</v>
      </c>
      <c r="D1580" t="s">
        <v>15699</v>
      </c>
      <c r="E1580" t="s">
        <v>12471</v>
      </c>
      <c r="F1580" t="s">
        <v>15700</v>
      </c>
      <c r="G1580" t="s">
        <v>15701</v>
      </c>
      <c r="H1580" t="s">
        <v>15702</v>
      </c>
      <c r="I1580" t="s">
        <v>2350</v>
      </c>
      <c r="J1580" t="s">
        <v>3738</v>
      </c>
      <c r="K1580" t="s">
        <v>3739</v>
      </c>
      <c r="L1580" t="s">
        <v>187</v>
      </c>
      <c r="M1580" t="s">
        <v>3510</v>
      </c>
      <c r="N1580" t="s">
        <v>5013</v>
      </c>
      <c r="O1580" t="s">
        <v>3740</v>
      </c>
      <c r="P1580" t="s">
        <v>15703</v>
      </c>
      <c r="Q1580" t="s">
        <v>15704</v>
      </c>
      <c r="R1580" t="str">
        <f t="shared" si="48"/>
        <v>坊子</v>
      </c>
      <c r="S1580" t="str">
        <f t="shared" si="49"/>
        <v>0701</v>
      </c>
    </row>
    <row r="1581" spans="1:19">
      <c r="A1581" t="s">
        <v>15705</v>
      </c>
      <c r="B1581" t="s">
        <v>15706</v>
      </c>
      <c r="C1581" t="s">
        <v>46</v>
      </c>
      <c r="D1581" t="s">
        <v>15707</v>
      </c>
      <c r="E1581" t="s">
        <v>12766</v>
      </c>
      <c r="F1581" t="s">
        <v>15708</v>
      </c>
      <c r="G1581" t="s">
        <v>15709</v>
      </c>
      <c r="H1581" t="s">
        <v>15710</v>
      </c>
      <c r="I1581" t="s">
        <v>3210</v>
      </c>
      <c r="J1581" t="s">
        <v>7368</v>
      </c>
      <c r="K1581" t="s">
        <v>7369</v>
      </c>
      <c r="L1581" t="s">
        <v>110</v>
      </c>
      <c r="M1581" t="s">
        <v>2575</v>
      </c>
      <c r="N1581" t="s">
        <v>3907</v>
      </c>
      <c r="O1581" t="s">
        <v>7370</v>
      </c>
      <c r="P1581" t="s">
        <v>15711</v>
      </c>
      <c r="Q1581" t="s">
        <v>15712</v>
      </c>
      <c r="R1581" t="str">
        <f t="shared" si="48"/>
        <v>高密</v>
      </c>
      <c r="S1581" t="str">
        <f t="shared" si="49"/>
        <v>0701</v>
      </c>
    </row>
    <row r="1582" spans="1:19">
      <c r="A1582" t="s">
        <v>15713</v>
      </c>
      <c r="B1582" t="s">
        <v>15714</v>
      </c>
      <c r="C1582" t="s">
        <v>46</v>
      </c>
      <c r="D1582" t="s">
        <v>15715</v>
      </c>
      <c r="E1582" t="s">
        <v>12439</v>
      </c>
      <c r="F1582" t="s">
        <v>15716</v>
      </c>
      <c r="G1582" t="s">
        <v>15717</v>
      </c>
      <c r="H1582" t="s">
        <v>15718</v>
      </c>
      <c r="I1582" t="s">
        <v>2336</v>
      </c>
      <c r="J1582" t="s">
        <v>3651</v>
      </c>
      <c r="K1582" t="s">
        <v>3652</v>
      </c>
      <c r="L1582" t="s">
        <v>128</v>
      </c>
      <c r="M1582" t="s">
        <v>3653</v>
      </c>
      <c r="N1582" t="s">
        <v>2674</v>
      </c>
      <c r="O1582" t="s">
        <v>3654</v>
      </c>
      <c r="P1582" t="s">
        <v>15719</v>
      </c>
      <c r="Q1582" t="s">
        <v>15720</v>
      </c>
      <c r="R1582" t="str">
        <f t="shared" si="48"/>
        <v>寿光</v>
      </c>
      <c r="S1582" t="str">
        <f t="shared" si="49"/>
        <v>0701</v>
      </c>
    </row>
    <row r="1583" spans="1:19">
      <c r="A1583" t="s">
        <v>15721</v>
      </c>
      <c r="B1583" t="s">
        <v>15722</v>
      </c>
      <c r="C1583" t="s">
        <v>46</v>
      </c>
      <c r="D1583" t="s">
        <v>15723</v>
      </c>
      <c r="E1583" t="s">
        <v>12471</v>
      </c>
      <c r="F1583" t="s">
        <v>15724</v>
      </c>
      <c r="G1583" t="s">
        <v>15725</v>
      </c>
      <c r="H1583" t="s">
        <v>15726</v>
      </c>
      <c r="I1583" t="s">
        <v>2503</v>
      </c>
      <c r="J1583" t="s">
        <v>10811</v>
      </c>
      <c r="K1583" t="s">
        <v>10812</v>
      </c>
      <c r="L1583" t="s">
        <v>128</v>
      </c>
      <c r="M1583" t="s">
        <v>4047</v>
      </c>
      <c r="N1583" t="s">
        <v>4614</v>
      </c>
      <c r="O1583" t="s">
        <v>10813</v>
      </c>
      <c r="P1583" t="s">
        <v>15727</v>
      </c>
      <c r="R1583" t="str">
        <f t="shared" si="48"/>
        <v>寿光</v>
      </c>
      <c r="S1583" t="str">
        <f t="shared" si="49"/>
        <v>0701</v>
      </c>
    </row>
    <row r="1584" spans="1:19">
      <c r="A1584" t="s">
        <v>15728</v>
      </c>
      <c r="B1584" t="s">
        <v>15729</v>
      </c>
      <c r="C1584" t="s">
        <v>46</v>
      </c>
      <c r="D1584" t="s">
        <v>15730</v>
      </c>
      <c r="E1584" t="s">
        <v>15670</v>
      </c>
      <c r="F1584" t="s">
        <v>15731</v>
      </c>
      <c r="G1584" t="s">
        <v>15732</v>
      </c>
      <c r="H1584" t="s">
        <v>15733</v>
      </c>
      <c r="I1584" t="s">
        <v>2378</v>
      </c>
      <c r="J1584" t="s">
        <v>8509</v>
      </c>
      <c r="K1584" t="s">
        <v>8510</v>
      </c>
      <c r="L1584" t="s">
        <v>137</v>
      </c>
      <c r="M1584" t="s">
        <v>2625</v>
      </c>
      <c r="N1584" t="s">
        <v>3622</v>
      </c>
      <c r="O1584" t="s">
        <v>8511</v>
      </c>
      <c r="P1584" t="s">
        <v>15734</v>
      </c>
      <c r="Q1584" t="s">
        <v>15735</v>
      </c>
      <c r="R1584" t="str">
        <f t="shared" si="48"/>
        <v>青州</v>
      </c>
      <c r="S1584" t="str">
        <f t="shared" si="49"/>
        <v>0701</v>
      </c>
    </row>
    <row r="1585" spans="1:19">
      <c r="A1585" t="s">
        <v>15736</v>
      </c>
      <c r="B1585" t="s">
        <v>15737</v>
      </c>
      <c r="C1585" t="s">
        <v>46</v>
      </c>
      <c r="D1585" t="s">
        <v>15738</v>
      </c>
      <c r="E1585" t="s">
        <v>12439</v>
      </c>
      <c r="F1585" t="s">
        <v>15739</v>
      </c>
      <c r="G1585" t="s">
        <v>15740</v>
      </c>
      <c r="H1585" t="s">
        <v>15741</v>
      </c>
      <c r="I1585" t="s">
        <v>2336</v>
      </c>
      <c r="J1585" t="s">
        <v>3704</v>
      </c>
      <c r="K1585" t="s">
        <v>3705</v>
      </c>
      <c r="L1585" t="s">
        <v>67</v>
      </c>
      <c r="M1585" t="s">
        <v>3706</v>
      </c>
      <c r="N1585" t="s">
        <v>2785</v>
      </c>
      <c r="O1585" t="s">
        <v>3707</v>
      </c>
      <c r="P1585" t="s">
        <v>15742</v>
      </c>
      <c r="R1585" t="str">
        <f t="shared" si="48"/>
        <v>昌邑</v>
      </c>
      <c r="S1585" t="str">
        <f t="shared" si="49"/>
        <v>0701</v>
      </c>
    </row>
    <row r="1586" spans="1:19">
      <c r="A1586" t="s">
        <v>15743</v>
      </c>
      <c r="B1586" t="s">
        <v>15744</v>
      </c>
      <c r="C1586" t="s">
        <v>46</v>
      </c>
      <c r="D1586" t="s">
        <v>15745</v>
      </c>
      <c r="E1586" t="s">
        <v>12439</v>
      </c>
      <c r="F1586" t="s">
        <v>15746</v>
      </c>
      <c r="G1586" t="s">
        <v>15747</v>
      </c>
      <c r="H1586" t="s">
        <v>15748</v>
      </c>
      <c r="I1586" t="s">
        <v>2378</v>
      </c>
      <c r="J1586" t="s">
        <v>6332</v>
      </c>
      <c r="K1586" t="s">
        <v>6333</v>
      </c>
      <c r="L1586" t="s">
        <v>187</v>
      </c>
      <c r="M1586" t="s">
        <v>3510</v>
      </c>
      <c r="N1586" t="s">
        <v>2354</v>
      </c>
      <c r="O1586" t="s">
        <v>6334</v>
      </c>
      <c r="P1586" t="s">
        <v>14600</v>
      </c>
      <c r="Q1586" t="s">
        <v>15749</v>
      </c>
      <c r="R1586" t="str">
        <f t="shared" si="48"/>
        <v>坊子</v>
      </c>
      <c r="S1586" t="str">
        <f t="shared" si="49"/>
        <v>0701</v>
      </c>
    </row>
    <row r="1587" spans="1:19">
      <c r="A1587" t="s">
        <v>15750</v>
      </c>
      <c r="B1587" t="s">
        <v>15751</v>
      </c>
      <c r="C1587" t="s">
        <v>46</v>
      </c>
      <c r="D1587" t="s">
        <v>15752</v>
      </c>
      <c r="E1587" t="s">
        <v>15753</v>
      </c>
      <c r="F1587" t="s">
        <v>15754</v>
      </c>
      <c r="G1587" t="s">
        <v>15755</v>
      </c>
      <c r="H1587" t="s">
        <v>15756</v>
      </c>
      <c r="I1587" t="s">
        <v>2350</v>
      </c>
      <c r="J1587" t="s">
        <v>5254</v>
      </c>
      <c r="K1587" t="s">
        <v>5255</v>
      </c>
      <c r="L1587" t="s">
        <v>101</v>
      </c>
      <c r="M1587" t="s">
        <v>2982</v>
      </c>
      <c r="N1587" t="s">
        <v>2421</v>
      </c>
      <c r="O1587" t="s">
        <v>5256</v>
      </c>
      <c r="P1587" t="s">
        <v>15757</v>
      </c>
      <c r="R1587" t="str">
        <f t="shared" si="48"/>
        <v>潍城</v>
      </c>
      <c r="S1587" t="str">
        <f t="shared" si="49"/>
        <v>0701</v>
      </c>
    </row>
    <row r="1588" spans="1:19">
      <c r="A1588" t="s">
        <v>15758</v>
      </c>
      <c r="B1588" t="s">
        <v>15759</v>
      </c>
      <c r="C1588" t="s">
        <v>46</v>
      </c>
      <c r="D1588" t="s">
        <v>15760</v>
      </c>
      <c r="E1588" t="s">
        <v>12471</v>
      </c>
      <c r="F1588" t="s">
        <v>15761</v>
      </c>
      <c r="G1588" t="s">
        <v>15762</v>
      </c>
      <c r="H1588" t="s">
        <v>15763</v>
      </c>
      <c r="I1588" t="s">
        <v>2350</v>
      </c>
      <c r="J1588" t="s">
        <v>3377</v>
      </c>
      <c r="K1588" t="s">
        <v>3378</v>
      </c>
      <c r="L1588" t="s">
        <v>76</v>
      </c>
      <c r="M1588" t="s">
        <v>2528</v>
      </c>
      <c r="N1588" t="s">
        <v>2480</v>
      </c>
      <c r="O1588" t="s">
        <v>3379</v>
      </c>
      <c r="P1588" t="s">
        <v>15764</v>
      </c>
      <c r="Q1588" t="s">
        <v>15765</v>
      </c>
      <c r="R1588" t="str">
        <f t="shared" si="48"/>
        <v>奎文</v>
      </c>
      <c r="S1588" t="str">
        <f t="shared" si="49"/>
        <v>0701</v>
      </c>
    </row>
    <row r="1589" spans="1:19">
      <c r="A1589" t="s">
        <v>15766</v>
      </c>
      <c r="B1589" t="s">
        <v>15767</v>
      </c>
      <c r="C1589" t="s">
        <v>46</v>
      </c>
      <c r="D1589" t="s">
        <v>15768</v>
      </c>
      <c r="E1589" t="s">
        <v>12439</v>
      </c>
      <c r="F1589" t="s">
        <v>15769</v>
      </c>
      <c r="G1589" t="s">
        <v>15770</v>
      </c>
      <c r="H1589" t="s">
        <v>15771</v>
      </c>
      <c r="I1589" t="s">
        <v>2336</v>
      </c>
      <c r="J1589" t="s">
        <v>2490</v>
      </c>
      <c r="K1589" t="s">
        <v>2491</v>
      </c>
      <c r="L1589" t="s">
        <v>57</v>
      </c>
      <c r="M1589" t="s">
        <v>2492</v>
      </c>
      <c r="O1589" t="s">
        <v>2493</v>
      </c>
      <c r="P1589" t="s">
        <v>15772</v>
      </c>
      <c r="Q1589" t="s">
        <v>15773</v>
      </c>
      <c r="R1589" t="str">
        <f t="shared" si="48"/>
        <v>安丘</v>
      </c>
      <c r="S1589" t="str">
        <f t="shared" si="49"/>
        <v>0701</v>
      </c>
    </row>
    <row r="1590" spans="1:19">
      <c r="A1590" t="s">
        <v>15774</v>
      </c>
      <c r="B1590" t="s">
        <v>15775</v>
      </c>
      <c r="C1590" t="s">
        <v>46</v>
      </c>
      <c r="D1590" t="s">
        <v>15776</v>
      </c>
      <c r="E1590" t="s">
        <v>12766</v>
      </c>
      <c r="F1590" t="s">
        <v>15777</v>
      </c>
      <c r="G1590" t="s">
        <v>15778</v>
      </c>
      <c r="H1590" t="s">
        <v>15779</v>
      </c>
      <c r="I1590" t="s">
        <v>2378</v>
      </c>
      <c r="J1590" t="s">
        <v>8683</v>
      </c>
      <c r="K1590" t="s">
        <v>8684</v>
      </c>
      <c r="L1590" t="s">
        <v>76</v>
      </c>
      <c r="M1590" t="s">
        <v>2827</v>
      </c>
      <c r="N1590" t="s">
        <v>2816</v>
      </c>
      <c r="O1590" t="s">
        <v>8685</v>
      </c>
      <c r="P1590" t="s">
        <v>15780</v>
      </c>
      <c r="R1590" t="str">
        <f t="shared" si="48"/>
        <v>奎文</v>
      </c>
      <c r="S1590" t="str">
        <f t="shared" si="49"/>
        <v>0701</v>
      </c>
    </row>
    <row r="1591" spans="1:19">
      <c r="A1591" t="s">
        <v>15781</v>
      </c>
      <c r="B1591" t="s">
        <v>15782</v>
      </c>
      <c r="C1591" t="s">
        <v>46</v>
      </c>
      <c r="D1591" t="s">
        <v>15783</v>
      </c>
      <c r="E1591" t="s">
        <v>15784</v>
      </c>
      <c r="F1591" t="s">
        <v>15785</v>
      </c>
      <c r="G1591" t="s">
        <v>15786</v>
      </c>
      <c r="H1591" t="s">
        <v>15787</v>
      </c>
      <c r="I1591" t="s">
        <v>2350</v>
      </c>
      <c r="J1591" t="s">
        <v>9756</v>
      </c>
      <c r="K1591" t="s">
        <v>9757</v>
      </c>
      <c r="L1591" t="s">
        <v>47</v>
      </c>
      <c r="M1591" t="s">
        <v>2784</v>
      </c>
      <c r="O1591" t="s">
        <v>9758</v>
      </c>
      <c r="P1591" t="s">
        <v>15788</v>
      </c>
      <c r="Q1591" t="s">
        <v>15789</v>
      </c>
      <c r="R1591" t="str">
        <f t="shared" si="48"/>
        <v>诸城</v>
      </c>
      <c r="S1591" t="str">
        <f t="shared" si="49"/>
        <v>0701</v>
      </c>
    </row>
    <row r="1592" spans="1:19">
      <c r="A1592" t="s">
        <v>15790</v>
      </c>
      <c r="B1592" t="s">
        <v>15791</v>
      </c>
      <c r="C1592" t="s">
        <v>46</v>
      </c>
      <c r="D1592" t="s">
        <v>15792</v>
      </c>
      <c r="E1592" t="s">
        <v>15793</v>
      </c>
      <c r="F1592" t="s">
        <v>15794</v>
      </c>
      <c r="G1592" t="s">
        <v>15795</v>
      </c>
      <c r="H1592" t="s">
        <v>15796</v>
      </c>
      <c r="I1592" t="s">
        <v>2465</v>
      </c>
      <c r="J1592" t="s">
        <v>15797</v>
      </c>
      <c r="K1592" t="s">
        <v>15798</v>
      </c>
      <c r="L1592" t="s">
        <v>47</v>
      </c>
      <c r="M1592" t="s">
        <v>2784</v>
      </c>
      <c r="N1592" t="s">
        <v>2340</v>
      </c>
      <c r="O1592" t="s">
        <v>15799</v>
      </c>
      <c r="P1592" t="s">
        <v>15800</v>
      </c>
      <c r="Q1592" t="s">
        <v>15801</v>
      </c>
      <c r="R1592" t="str">
        <f t="shared" si="48"/>
        <v>诸城</v>
      </c>
      <c r="S1592" t="str">
        <f t="shared" si="49"/>
        <v>0701</v>
      </c>
    </row>
    <row r="1593" spans="1:19">
      <c r="A1593" t="s">
        <v>15802</v>
      </c>
      <c r="B1593" t="s">
        <v>15803</v>
      </c>
      <c r="C1593" t="s">
        <v>46</v>
      </c>
      <c r="D1593" t="s">
        <v>15804</v>
      </c>
      <c r="E1593" t="s">
        <v>15793</v>
      </c>
      <c r="F1593" t="s">
        <v>15805</v>
      </c>
      <c r="G1593" t="s">
        <v>15806</v>
      </c>
      <c r="H1593" t="s">
        <v>15807</v>
      </c>
      <c r="I1593" t="s">
        <v>3436</v>
      </c>
      <c r="J1593" t="s">
        <v>10011</v>
      </c>
      <c r="K1593" t="s">
        <v>10012</v>
      </c>
      <c r="L1593" t="s">
        <v>76</v>
      </c>
      <c r="M1593" t="s">
        <v>4374</v>
      </c>
      <c r="N1593" t="s">
        <v>15808</v>
      </c>
      <c r="O1593" t="s">
        <v>10013</v>
      </c>
      <c r="P1593" t="s">
        <v>15809</v>
      </c>
      <c r="Q1593" t="s">
        <v>15810</v>
      </c>
      <c r="R1593" t="str">
        <f t="shared" si="48"/>
        <v>奎文</v>
      </c>
      <c r="S1593" t="str">
        <f t="shared" si="49"/>
        <v>0701</v>
      </c>
    </row>
    <row r="1594" spans="1:19">
      <c r="A1594" t="s">
        <v>15811</v>
      </c>
      <c r="B1594" t="s">
        <v>15812</v>
      </c>
      <c r="C1594" t="s">
        <v>46</v>
      </c>
      <c r="D1594" t="s">
        <v>15813</v>
      </c>
      <c r="E1594" t="s">
        <v>15814</v>
      </c>
      <c r="F1594" t="s">
        <v>15815</v>
      </c>
      <c r="G1594" t="s">
        <v>15816</v>
      </c>
      <c r="H1594" t="s">
        <v>15817</v>
      </c>
      <c r="I1594" t="s">
        <v>2364</v>
      </c>
      <c r="J1594" t="s">
        <v>4723</v>
      </c>
      <c r="K1594" t="s">
        <v>4724</v>
      </c>
      <c r="L1594" t="s">
        <v>119</v>
      </c>
      <c r="M1594" t="s">
        <v>4071</v>
      </c>
      <c r="N1594" t="s">
        <v>2340</v>
      </c>
      <c r="O1594" t="s">
        <v>4725</v>
      </c>
      <c r="P1594" t="s">
        <v>15818</v>
      </c>
      <c r="R1594" t="str">
        <f t="shared" si="48"/>
        <v>寒亭</v>
      </c>
      <c r="S1594" t="str">
        <f t="shared" si="49"/>
        <v>0701</v>
      </c>
    </row>
    <row r="1595" spans="1:19">
      <c r="A1595" t="s">
        <v>15819</v>
      </c>
      <c r="B1595" t="s">
        <v>15820</v>
      </c>
      <c r="C1595" t="s">
        <v>46</v>
      </c>
      <c r="D1595" t="s">
        <v>15821</v>
      </c>
      <c r="E1595" t="s">
        <v>12471</v>
      </c>
      <c r="F1595" t="s">
        <v>15822</v>
      </c>
      <c r="G1595" t="s">
        <v>15823</v>
      </c>
      <c r="H1595" t="s">
        <v>15824</v>
      </c>
      <c r="I1595" t="s">
        <v>2451</v>
      </c>
      <c r="J1595" t="s">
        <v>2634</v>
      </c>
      <c r="K1595" t="s">
        <v>2635</v>
      </c>
      <c r="L1595" t="s">
        <v>76</v>
      </c>
      <c r="M1595" t="s">
        <v>2408</v>
      </c>
      <c r="N1595" t="s">
        <v>3017</v>
      </c>
      <c r="O1595" t="s">
        <v>2636</v>
      </c>
      <c r="P1595" t="s">
        <v>15825</v>
      </c>
      <c r="R1595" t="str">
        <f t="shared" si="48"/>
        <v>奎文</v>
      </c>
      <c r="S1595" t="str">
        <f t="shared" si="49"/>
        <v>0701</v>
      </c>
    </row>
    <row r="1596" spans="1:19">
      <c r="A1596" t="s">
        <v>15826</v>
      </c>
      <c r="B1596" t="s">
        <v>15827</v>
      </c>
      <c r="C1596" t="s">
        <v>46</v>
      </c>
      <c r="D1596" t="s">
        <v>15828</v>
      </c>
      <c r="E1596" t="s">
        <v>15829</v>
      </c>
      <c r="F1596" t="s">
        <v>15830</v>
      </c>
      <c r="G1596" t="s">
        <v>15831</v>
      </c>
      <c r="H1596" t="s">
        <v>15832</v>
      </c>
      <c r="I1596" t="s">
        <v>2350</v>
      </c>
      <c r="J1596" t="s">
        <v>4635</v>
      </c>
      <c r="K1596" t="s">
        <v>4636</v>
      </c>
      <c r="L1596" t="s">
        <v>137</v>
      </c>
      <c r="M1596" t="s">
        <v>3729</v>
      </c>
      <c r="N1596" t="s">
        <v>3907</v>
      </c>
      <c r="O1596" t="s">
        <v>4637</v>
      </c>
      <c r="P1596" t="s">
        <v>15833</v>
      </c>
      <c r="Q1596" t="s">
        <v>15834</v>
      </c>
      <c r="R1596" t="str">
        <f t="shared" si="48"/>
        <v>青州</v>
      </c>
      <c r="S1596" t="str">
        <f t="shared" si="49"/>
        <v>0701</v>
      </c>
    </row>
    <row r="1597" spans="1:19">
      <c r="A1597" t="s">
        <v>15835</v>
      </c>
      <c r="B1597" t="s">
        <v>15836</v>
      </c>
      <c r="C1597" t="s">
        <v>46</v>
      </c>
      <c r="D1597" t="s">
        <v>15837</v>
      </c>
      <c r="E1597" t="s">
        <v>12471</v>
      </c>
      <c r="F1597" t="s">
        <v>15838</v>
      </c>
      <c r="G1597" t="s">
        <v>15839</v>
      </c>
      <c r="H1597" t="s">
        <v>15840</v>
      </c>
      <c r="I1597" t="s">
        <v>3564</v>
      </c>
      <c r="J1597" t="s">
        <v>5021</v>
      </c>
      <c r="K1597" t="s">
        <v>5022</v>
      </c>
      <c r="L1597" t="s">
        <v>119</v>
      </c>
      <c r="M1597" t="s">
        <v>4071</v>
      </c>
      <c r="N1597" t="s">
        <v>2368</v>
      </c>
      <c r="O1597" t="s">
        <v>5023</v>
      </c>
      <c r="P1597" t="s">
        <v>15841</v>
      </c>
      <c r="R1597" t="str">
        <f t="shared" si="48"/>
        <v>寒亭</v>
      </c>
      <c r="S1597" t="str">
        <f t="shared" si="49"/>
        <v>0701</v>
      </c>
    </row>
    <row r="1598" spans="1:19">
      <c r="A1598" t="s">
        <v>15842</v>
      </c>
      <c r="B1598" t="s">
        <v>15843</v>
      </c>
      <c r="C1598" t="s">
        <v>46</v>
      </c>
      <c r="D1598" t="s">
        <v>15844</v>
      </c>
      <c r="E1598" t="s">
        <v>12471</v>
      </c>
      <c r="F1598" t="s">
        <v>15845</v>
      </c>
      <c r="G1598" t="s">
        <v>15846</v>
      </c>
      <c r="H1598" t="s">
        <v>15847</v>
      </c>
      <c r="I1598" t="s">
        <v>2364</v>
      </c>
      <c r="J1598" t="s">
        <v>6496</v>
      </c>
      <c r="K1598" t="s">
        <v>6497</v>
      </c>
      <c r="L1598" t="s">
        <v>187</v>
      </c>
      <c r="M1598" t="s">
        <v>3510</v>
      </c>
      <c r="N1598" t="s">
        <v>3277</v>
      </c>
      <c r="O1598" t="s">
        <v>6498</v>
      </c>
      <c r="P1598" t="s">
        <v>15848</v>
      </c>
      <c r="Q1598" t="s">
        <v>15849</v>
      </c>
      <c r="R1598" t="str">
        <f t="shared" si="48"/>
        <v>坊子</v>
      </c>
      <c r="S1598" t="str">
        <f t="shared" si="49"/>
        <v>0701</v>
      </c>
    </row>
    <row r="1599" spans="1:19">
      <c r="A1599" t="s">
        <v>15850</v>
      </c>
      <c r="B1599" t="s">
        <v>15851</v>
      </c>
      <c r="C1599" t="s">
        <v>46</v>
      </c>
      <c r="D1599" t="s">
        <v>15852</v>
      </c>
      <c r="E1599" t="s">
        <v>15853</v>
      </c>
      <c r="F1599" t="s">
        <v>15854</v>
      </c>
      <c r="G1599" t="s">
        <v>15855</v>
      </c>
      <c r="H1599" t="s">
        <v>15856</v>
      </c>
      <c r="I1599" t="s">
        <v>3904</v>
      </c>
      <c r="J1599" t="s">
        <v>3006</v>
      </c>
      <c r="K1599" t="s">
        <v>3007</v>
      </c>
      <c r="L1599" t="s">
        <v>67</v>
      </c>
      <c r="M1599" t="s">
        <v>3008</v>
      </c>
      <c r="N1599" t="s">
        <v>2959</v>
      </c>
      <c r="O1599" t="s">
        <v>3009</v>
      </c>
      <c r="P1599" t="s">
        <v>15857</v>
      </c>
      <c r="Q1599" t="s">
        <v>15858</v>
      </c>
      <c r="R1599" t="str">
        <f t="shared" si="48"/>
        <v>昌邑</v>
      </c>
      <c r="S1599" t="str">
        <f t="shared" si="49"/>
        <v>0701</v>
      </c>
    </row>
    <row r="1600" spans="1:19">
      <c r="A1600" t="s">
        <v>15859</v>
      </c>
      <c r="B1600" t="s">
        <v>15860</v>
      </c>
      <c r="C1600" t="s">
        <v>46</v>
      </c>
      <c r="D1600" t="s">
        <v>15861</v>
      </c>
      <c r="E1600" t="s">
        <v>12471</v>
      </c>
      <c r="F1600" t="s">
        <v>15862</v>
      </c>
      <c r="G1600" t="s">
        <v>15863</v>
      </c>
      <c r="H1600" t="s">
        <v>15864</v>
      </c>
      <c r="I1600" t="s">
        <v>5211</v>
      </c>
      <c r="J1600" t="s">
        <v>5763</v>
      </c>
      <c r="K1600" t="s">
        <v>5764</v>
      </c>
      <c r="L1600" t="s">
        <v>146</v>
      </c>
      <c r="M1600" t="s">
        <v>3051</v>
      </c>
      <c r="O1600" t="s">
        <v>5765</v>
      </c>
      <c r="P1600" t="s">
        <v>15865</v>
      </c>
      <c r="Q1600" t="s">
        <v>15866</v>
      </c>
      <c r="R1600" t="str">
        <f t="shared" si="48"/>
        <v>临朐</v>
      </c>
      <c r="S1600" t="str">
        <f t="shared" si="49"/>
        <v>0701</v>
      </c>
    </row>
    <row r="1601" spans="1:19">
      <c r="A1601" t="s">
        <v>15867</v>
      </c>
      <c r="B1601" t="s">
        <v>15868</v>
      </c>
      <c r="C1601" t="s">
        <v>46</v>
      </c>
      <c r="D1601" t="s">
        <v>15869</v>
      </c>
      <c r="E1601" t="s">
        <v>12439</v>
      </c>
      <c r="F1601" t="s">
        <v>15870</v>
      </c>
      <c r="G1601" t="s">
        <v>15871</v>
      </c>
      <c r="H1601" t="s">
        <v>15872</v>
      </c>
      <c r="I1601" t="s">
        <v>2598</v>
      </c>
      <c r="J1601" t="s">
        <v>5021</v>
      </c>
      <c r="K1601" t="s">
        <v>5022</v>
      </c>
      <c r="L1601" t="s">
        <v>119</v>
      </c>
      <c r="M1601" t="s">
        <v>4071</v>
      </c>
      <c r="N1601" t="s">
        <v>2368</v>
      </c>
      <c r="O1601" t="s">
        <v>5023</v>
      </c>
      <c r="P1601" t="s">
        <v>15873</v>
      </c>
      <c r="Q1601" t="s">
        <v>15874</v>
      </c>
      <c r="R1601" t="str">
        <f t="shared" ref="R1601:R1664" si="50">IF(OR(LEFT(L1601,2)="高新"),"奎文",IF(LEFT(L1601,2)="峡山","坊子",IF(LEFT(L1601,2)="滨海","寒亭",LEFT(L1601,2))))</f>
        <v>寒亭</v>
      </c>
      <c r="S1601" t="str">
        <f t="shared" ref="S1601:S1664" si="51">TEXT(B1601,"mmdd")</f>
        <v>0701</v>
      </c>
    </row>
    <row r="1602" spans="1:19">
      <c r="A1602" t="s">
        <v>15875</v>
      </c>
      <c r="B1602" t="s">
        <v>15876</v>
      </c>
      <c r="C1602" t="s">
        <v>46</v>
      </c>
      <c r="D1602" t="s">
        <v>15877</v>
      </c>
      <c r="E1602" t="s">
        <v>12766</v>
      </c>
      <c r="F1602" t="s">
        <v>15878</v>
      </c>
      <c r="G1602" t="s">
        <v>15879</v>
      </c>
      <c r="H1602" t="s">
        <v>15880</v>
      </c>
      <c r="I1602" t="s">
        <v>2465</v>
      </c>
      <c r="J1602" t="s">
        <v>4533</v>
      </c>
      <c r="K1602" t="s">
        <v>4534</v>
      </c>
      <c r="L1602" t="s">
        <v>76</v>
      </c>
      <c r="M1602" t="s">
        <v>2528</v>
      </c>
      <c r="O1602" t="s">
        <v>4535</v>
      </c>
      <c r="P1602" t="s">
        <v>15881</v>
      </c>
      <c r="Q1602" t="s">
        <v>15882</v>
      </c>
      <c r="R1602" t="str">
        <f t="shared" si="50"/>
        <v>奎文</v>
      </c>
      <c r="S1602" t="str">
        <f t="shared" si="51"/>
        <v>0701</v>
      </c>
    </row>
    <row r="1603" spans="1:19">
      <c r="A1603" t="s">
        <v>15883</v>
      </c>
      <c r="B1603" t="s">
        <v>15884</v>
      </c>
      <c r="C1603" t="s">
        <v>46</v>
      </c>
      <c r="D1603" t="s">
        <v>15885</v>
      </c>
      <c r="E1603" t="s">
        <v>12766</v>
      </c>
      <c r="F1603" t="s">
        <v>15886</v>
      </c>
      <c r="G1603" t="s">
        <v>15887</v>
      </c>
      <c r="H1603" t="s">
        <v>15888</v>
      </c>
      <c r="I1603" t="s">
        <v>6440</v>
      </c>
      <c r="J1603" t="s">
        <v>5876</v>
      </c>
      <c r="K1603" t="s">
        <v>5877</v>
      </c>
      <c r="L1603" t="s">
        <v>76</v>
      </c>
      <c r="M1603" t="s">
        <v>2827</v>
      </c>
      <c r="N1603" t="s">
        <v>2743</v>
      </c>
      <c r="O1603" t="s">
        <v>5878</v>
      </c>
      <c r="P1603" t="s">
        <v>15889</v>
      </c>
      <c r="R1603" t="str">
        <f t="shared" si="50"/>
        <v>奎文</v>
      </c>
      <c r="S1603" t="str">
        <f t="shared" si="51"/>
        <v>0701</v>
      </c>
    </row>
    <row r="1604" spans="1:19">
      <c r="A1604" t="s">
        <v>15890</v>
      </c>
      <c r="B1604" t="s">
        <v>15891</v>
      </c>
      <c r="C1604" t="s">
        <v>46</v>
      </c>
      <c r="D1604" t="s">
        <v>15892</v>
      </c>
      <c r="E1604" t="s">
        <v>15617</v>
      </c>
      <c r="F1604" t="s">
        <v>15893</v>
      </c>
      <c r="G1604" t="s">
        <v>15894</v>
      </c>
      <c r="H1604" t="s">
        <v>15895</v>
      </c>
      <c r="I1604" t="s">
        <v>3436</v>
      </c>
      <c r="J1604" t="s">
        <v>2504</v>
      </c>
      <c r="K1604" t="s">
        <v>2505</v>
      </c>
      <c r="L1604" t="s">
        <v>146</v>
      </c>
      <c r="M1604" t="s">
        <v>2420</v>
      </c>
      <c r="N1604" t="s">
        <v>2368</v>
      </c>
      <c r="O1604" t="s">
        <v>2506</v>
      </c>
      <c r="P1604" t="s">
        <v>15896</v>
      </c>
      <c r="R1604" t="str">
        <f t="shared" si="50"/>
        <v>临朐</v>
      </c>
      <c r="S1604" t="str">
        <f t="shared" si="51"/>
        <v>0701</v>
      </c>
    </row>
    <row r="1605" spans="1:19">
      <c r="A1605" t="s">
        <v>15897</v>
      </c>
      <c r="B1605" t="s">
        <v>15898</v>
      </c>
      <c r="C1605" t="s">
        <v>46</v>
      </c>
      <c r="D1605" t="s">
        <v>15899</v>
      </c>
      <c r="E1605" t="s">
        <v>12471</v>
      </c>
      <c r="F1605" t="s">
        <v>15900</v>
      </c>
      <c r="G1605" t="s">
        <v>15901</v>
      </c>
      <c r="H1605" t="s">
        <v>15902</v>
      </c>
      <c r="I1605" t="s">
        <v>6637</v>
      </c>
      <c r="J1605" t="s">
        <v>3355</v>
      </c>
      <c r="K1605" t="s">
        <v>3356</v>
      </c>
      <c r="L1605" t="s">
        <v>101</v>
      </c>
      <c r="M1605" t="s">
        <v>2982</v>
      </c>
      <c r="N1605" t="s">
        <v>2602</v>
      </c>
      <c r="O1605" t="s">
        <v>3357</v>
      </c>
      <c r="P1605" t="s">
        <v>15903</v>
      </c>
      <c r="Q1605" t="s">
        <v>15904</v>
      </c>
      <c r="R1605" t="str">
        <f t="shared" si="50"/>
        <v>潍城</v>
      </c>
      <c r="S1605" t="str">
        <f t="shared" si="51"/>
        <v>0701</v>
      </c>
    </row>
    <row r="1606" spans="1:19">
      <c r="A1606" t="s">
        <v>15905</v>
      </c>
      <c r="B1606" t="s">
        <v>15906</v>
      </c>
      <c r="C1606" t="s">
        <v>46</v>
      </c>
      <c r="D1606" t="s">
        <v>15907</v>
      </c>
      <c r="E1606" t="s">
        <v>12766</v>
      </c>
      <c r="F1606" t="s">
        <v>15908</v>
      </c>
      <c r="G1606" t="s">
        <v>15909</v>
      </c>
      <c r="H1606" t="s">
        <v>15910</v>
      </c>
      <c r="I1606" t="s">
        <v>2350</v>
      </c>
      <c r="J1606" t="s">
        <v>11058</v>
      </c>
      <c r="K1606" t="s">
        <v>11059</v>
      </c>
      <c r="L1606" t="s">
        <v>110</v>
      </c>
      <c r="M1606" t="s">
        <v>7687</v>
      </c>
      <c r="N1606" t="s">
        <v>2354</v>
      </c>
      <c r="O1606" t="s">
        <v>11060</v>
      </c>
      <c r="P1606" t="s">
        <v>15911</v>
      </c>
      <c r="R1606" t="str">
        <f t="shared" si="50"/>
        <v>高密</v>
      </c>
      <c r="S1606" t="str">
        <f t="shared" si="51"/>
        <v>0701</v>
      </c>
    </row>
    <row r="1607" spans="1:19">
      <c r="A1607" t="s">
        <v>15912</v>
      </c>
      <c r="B1607" t="s">
        <v>15913</v>
      </c>
      <c r="C1607" t="s">
        <v>46</v>
      </c>
      <c r="D1607" t="s">
        <v>15914</v>
      </c>
      <c r="E1607" t="s">
        <v>15915</v>
      </c>
      <c r="F1607" t="s">
        <v>15916</v>
      </c>
      <c r="G1607" t="s">
        <v>15917</v>
      </c>
      <c r="H1607" t="s">
        <v>15918</v>
      </c>
      <c r="I1607" t="s">
        <v>3904</v>
      </c>
      <c r="J1607" t="s">
        <v>3918</v>
      </c>
      <c r="K1607" t="s">
        <v>3919</v>
      </c>
      <c r="L1607" t="s">
        <v>47</v>
      </c>
      <c r="M1607" t="s">
        <v>2454</v>
      </c>
      <c r="N1607" t="s">
        <v>2959</v>
      </c>
      <c r="O1607" t="s">
        <v>3920</v>
      </c>
      <c r="P1607" t="s">
        <v>15919</v>
      </c>
      <c r="Q1607" t="s">
        <v>15920</v>
      </c>
      <c r="R1607" t="str">
        <f t="shared" si="50"/>
        <v>诸城</v>
      </c>
      <c r="S1607" t="str">
        <f t="shared" si="51"/>
        <v>0701</v>
      </c>
    </row>
    <row r="1608" spans="1:19">
      <c r="A1608" t="s">
        <v>15921</v>
      </c>
      <c r="B1608" t="s">
        <v>15922</v>
      </c>
      <c r="C1608" t="s">
        <v>46</v>
      </c>
      <c r="D1608" t="s">
        <v>15923</v>
      </c>
      <c r="E1608" t="s">
        <v>12471</v>
      </c>
      <c r="F1608" t="s">
        <v>15924</v>
      </c>
      <c r="G1608" t="s">
        <v>15925</v>
      </c>
      <c r="H1608" t="s">
        <v>15926</v>
      </c>
      <c r="I1608" t="s">
        <v>2364</v>
      </c>
      <c r="J1608" t="s">
        <v>8234</v>
      </c>
      <c r="K1608" t="s">
        <v>8235</v>
      </c>
      <c r="L1608" t="s">
        <v>57</v>
      </c>
      <c r="M1608" t="s">
        <v>4029</v>
      </c>
      <c r="N1608" t="s">
        <v>2859</v>
      </c>
      <c r="O1608" t="s">
        <v>8236</v>
      </c>
      <c r="P1608" t="s">
        <v>15927</v>
      </c>
      <c r="R1608" t="str">
        <f t="shared" si="50"/>
        <v>安丘</v>
      </c>
      <c r="S1608" t="str">
        <f t="shared" si="51"/>
        <v>0701</v>
      </c>
    </row>
    <row r="1609" spans="1:19">
      <c r="A1609" t="s">
        <v>15928</v>
      </c>
      <c r="B1609" t="s">
        <v>15929</v>
      </c>
      <c r="C1609" t="s">
        <v>46</v>
      </c>
      <c r="D1609" t="s">
        <v>15930</v>
      </c>
      <c r="E1609" t="s">
        <v>12439</v>
      </c>
      <c r="F1609" t="s">
        <v>15931</v>
      </c>
      <c r="G1609" t="s">
        <v>15932</v>
      </c>
      <c r="H1609" t="s">
        <v>15933</v>
      </c>
      <c r="I1609" t="s">
        <v>2598</v>
      </c>
      <c r="J1609" t="s">
        <v>5254</v>
      </c>
      <c r="K1609" t="s">
        <v>5255</v>
      </c>
      <c r="L1609" t="s">
        <v>101</v>
      </c>
      <c r="M1609" t="s">
        <v>2982</v>
      </c>
      <c r="N1609" t="s">
        <v>3277</v>
      </c>
      <c r="O1609" t="s">
        <v>5256</v>
      </c>
      <c r="P1609" t="s">
        <v>15934</v>
      </c>
      <c r="Q1609" t="s">
        <v>15935</v>
      </c>
      <c r="R1609" t="str">
        <f t="shared" si="50"/>
        <v>潍城</v>
      </c>
      <c r="S1609" t="str">
        <f t="shared" si="51"/>
        <v>0701</v>
      </c>
    </row>
    <row r="1610" spans="1:19">
      <c r="A1610" t="s">
        <v>15936</v>
      </c>
      <c r="B1610" t="s">
        <v>15937</v>
      </c>
      <c r="C1610" t="s">
        <v>46</v>
      </c>
      <c r="D1610" t="s">
        <v>15938</v>
      </c>
      <c r="E1610" t="s">
        <v>12471</v>
      </c>
      <c r="F1610" t="s">
        <v>15939</v>
      </c>
      <c r="G1610" t="s">
        <v>15940</v>
      </c>
      <c r="H1610" t="s">
        <v>15941</v>
      </c>
      <c r="I1610" t="s">
        <v>4165</v>
      </c>
      <c r="J1610" t="s">
        <v>3425</v>
      </c>
      <c r="K1610" t="s">
        <v>3426</v>
      </c>
      <c r="L1610" t="s">
        <v>137</v>
      </c>
      <c r="M1610" t="s">
        <v>2395</v>
      </c>
      <c r="N1610" t="s">
        <v>5855</v>
      </c>
      <c r="O1610" t="s">
        <v>3427</v>
      </c>
      <c r="P1610" t="s">
        <v>15942</v>
      </c>
      <c r="Q1610" t="s">
        <v>15943</v>
      </c>
      <c r="R1610" t="str">
        <f t="shared" si="50"/>
        <v>青州</v>
      </c>
      <c r="S1610" t="str">
        <f t="shared" si="51"/>
        <v>0701</v>
      </c>
    </row>
    <row r="1611" spans="1:19">
      <c r="A1611" t="s">
        <v>15944</v>
      </c>
      <c r="B1611" t="s">
        <v>15945</v>
      </c>
      <c r="C1611" t="s">
        <v>46</v>
      </c>
      <c r="D1611" t="s">
        <v>15946</v>
      </c>
      <c r="E1611" t="s">
        <v>15670</v>
      </c>
      <c r="F1611" t="s">
        <v>15947</v>
      </c>
      <c r="G1611" t="s">
        <v>15948</v>
      </c>
      <c r="H1611" t="s">
        <v>15949</v>
      </c>
      <c r="I1611" t="s">
        <v>6637</v>
      </c>
      <c r="J1611" t="s">
        <v>2526</v>
      </c>
      <c r="K1611" t="s">
        <v>2527</v>
      </c>
      <c r="L1611" t="s">
        <v>76</v>
      </c>
      <c r="M1611" t="s">
        <v>2528</v>
      </c>
      <c r="N1611" t="s">
        <v>2529</v>
      </c>
      <c r="O1611" t="s">
        <v>2530</v>
      </c>
      <c r="P1611" t="s">
        <v>15950</v>
      </c>
      <c r="Q1611" t="s">
        <v>15951</v>
      </c>
      <c r="R1611" t="str">
        <f t="shared" si="50"/>
        <v>奎文</v>
      </c>
      <c r="S1611" t="str">
        <f t="shared" si="51"/>
        <v>0701</v>
      </c>
    </row>
    <row r="1612" spans="1:19">
      <c r="A1612" t="s">
        <v>15952</v>
      </c>
      <c r="B1612" t="s">
        <v>15953</v>
      </c>
      <c r="C1612" t="s">
        <v>46</v>
      </c>
      <c r="D1612" t="s">
        <v>15954</v>
      </c>
      <c r="E1612" t="s">
        <v>15955</v>
      </c>
      <c r="F1612" t="s">
        <v>15956</v>
      </c>
      <c r="G1612" t="s">
        <v>15957</v>
      </c>
      <c r="H1612" t="s">
        <v>15958</v>
      </c>
      <c r="I1612" t="s">
        <v>2645</v>
      </c>
      <c r="J1612" t="s">
        <v>7348</v>
      </c>
      <c r="K1612" t="s">
        <v>7349</v>
      </c>
      <c r="L1612" t="s">
        <v>76</v>
      </c>
      <c r="M1612" t="s">
        <v>2528</v>
      </c>
      <c r="N1612" t="s">
        <v>2480</v>
      </c>
      <c r="O1612" t="s">
        <v>7350</v>
      </c>
      <c r="P1612" t="s">
        <v>15959</v>
      </c>
      <c r="R1612" t="str">
        <f t="shared" si="50"/>
        <v>奎文</v>
      </c>
      <c r="S1612" t="str">
        <f t="shared" si="51"/>
        <v>0701</v>
      </c>
    </row>
    <row r="1613" spans="1:19">
      <c r="A1613" t="s">
        <v>15960</v>
      </c>
      <c r="B1613" t="s">
        <v>15961</v>
      </c>
      <c r="C1613" t="s">
        <v>46</v>
      </c>
      <c r="D1613" t="s">
        <v>15962</v>
      </c>
      <c r="E1613" t="s">
        <v>12814</v>
      </c>
      <c r="F1613" t="s">
        <v>15963</v>
      </c>
      <c r="G1613" t="s">
        <v>15964</v>
      </c>
      <c r="H1613" t="s">
        <v>15965</v>
      </c>
      <c r="I1613" t="s">
        <v>2503</v>
      </c>
      <c r="J1613" t="s">
        <v>11118</v>
      </c>
      <c r="K1613" t="s">
        <v>11119</v>
      </c>
      <c r="L1613" t="s">
        <v>137</v>
      </c>
      <c r="M1613" t="s">
        <v>3040</v>
      </c>
      <c r="N1613" t="s">
        <v>7446</v>
      </c>
      <c r="O1613" t="s">
        <v>11120</v>
      </c>
      <c r="P1613" t="s">
        <v>15966</v>
      </c>
      <c r="R1613" t="str">
        <f t="shared" si="50"/>
        <v>青州</v>
      </c>
      <c r="S1613" t="str">
        <f t="shared" si="51"/>
        <v>0701</v>
      </c>
    </row>
    <row r="1614" spans="1:19">
      <c r="A1614" t="s">
        <v>15967</v>
      </c>
      <c r="B1614" t="s">
        <v>15968</v>
      </c>
      <c r="C1614" t="s">
        <v>46</v>
      </c>
      <c r="D1614" t="s">
        <v>15969</v>
      </c>
      <c r="E1614" t="s">
        <v>15970</v>
      </c>
      <c r="F1614" t="s">
        <v>15971</v>
      </c>
      <c r="G1614" t="s">
        <v>15972</v>
      </c>
      <c r="H1614" t="s">
        <v>15973</v>
      </c>
      <c r="I1614" t="s">
        <v>3336</v>
      </c>
      <c r="J1614" t="s">
        <v>3224</v>
      </c>
      <c r="K1614" t="s">
        <v>10127</v>
      </c>
      <c r="L1614" t="s">
        <v>110</v>
      </c>
      <c r="M1614" t="s">
        <v>3087</v>
      </c>
      <c r="N1614" t="s">
        <v>3270</v>
      </c>
      <c r="O1614" t="s">
        <v>10128</v>
      </c>
      <c r="P1614" t="s">
        <v>15974</v>
      </c>
      <c r="R1614" t="str">
        <f t="shared" si="50"/>
        <v>高密</v>
      </c>
      <c r="S1614" t="str">
        <f t="shared" si="51"/>
        <v>0702</v>
      </c>
    </row>
    <row r="1615" spans="1:19">
      <c r="A1615" t="s">
        <v>15975</v>
      </c>
      <c r="B1615" t="s">
        <v>15976</v>
      </c>
      <c r="C1615" t="s">
        <v>46</v>
      </c>
      <c r="D1615" t="s">
        <v>15977</v>
      </c>
      <c r="E1615" t="s">
        <v>15978</v>
      </c>
      <c r="F1615" t="s">
        <v>15979</v>
      </c>
      <c r="G1615" t="s">
        <v>15980</v>
      </c>
      <c r="H1615" t="s">
        <v>15981</v>
      </c>
      <c r="I1615" t="s">
        <v>6637</v>
      </c>
      <c r="J1615" t="s">
        <v>2599</v>
      </c>
      <c r="K1615" t="s">
        <v>2600</v>
      </c>
      <c r="L1615" t="s">
        <v>119</v>
      </c>
      <c r="M1615" t="s">
        <v>2601</v>
      </c>
      <c r="N1615" t="s">
        <v>2674</v>
      </c>
      <c r="O1615" t="s">
        <v>2603</v>
      </c>
      <c r="P1615" t="s">
        <v>15982</v>
      </c>
      <c r="Q1615" t="s">
        <v>15983</v>
      </c>
      <c r="R1615" t="str">
        <f t="shared" si="50"/>
        <v>寒亭</v>
      </c>
      <c r="S1615" t="str">
        <f t="shared" si="51"/>
        <v>0702</v>
      </c>
    </row>
    <row r="1616" spans="1:19">
      <c r="A1616" t="s">
        <v>15984</v>
      </c>
      <c r="B1616" t="s">
        <v>15985</v>
      </c>
      <c r="C1616" t="s">
        <v>46</v>
      </c>
      <c r="D1616" t="s">
        <v>15986</v>
      </c>
      <c r="E1616" t="s">
        <v>15978</v>
      </c>
      <c r="F1616" t="s">
        <v>15987</v>
      </c>
      <c r="G1616" t="s">
        <v>15988</v>
      </c>
      <c r="H1616" t="s">
        <v>15989</v>
      </c>
      <c r="I1616" t="s">
        <v>3336</v>
      </c>
      <c r="J1616" t="s">
        <v>4372</v>
      </c>
      <c r="K1616" t="s">
        <v>4373</v>
      </c>
      <c r="L1616" t="s">
        <v>76</v>
      </c>
      <c r="M1616" t="s">
        <v>4374</v>
      </c>
      <c r="N1616" t="s">
        <v>3017</v>
      </c>
      <c r="O1616" t="s">
        <v>4375</v>
      </c>
      <c r="P1616" t="s">
        <v>15990</v>
      </c>
      <c r="R1616" t="str">
        <f t="shared" si="50"/>
        <v>奎文</v>
      </c>
      <c r="S1616" t="str">
        <f t="shared" si="51"/>
        <v>0702</v>
      </c>
    </row>
    <row r="1617" spans="1:19">
      <c r="A1617" t="s">
        <v>15991</v>
      </c>
      <c r="B1617" t="s">
        <v>15992</v>
      </c>
      <c r="C1617" t="s">
        <v>46</v>
      </c>
      <c r="D1617" t="s">
        <v>15993</v>
      </c>
      <c r="E1617" t="s">
        <v>15994</v>
      </c>
      <c r="F1617" t="s">
        <v>15995</v>
      </c>
      <c r="G1617" t="s">
        <v>15996</v>
      </c>
      <c r="H1617" t="s">
        <v>15997</v>
      </c>
      <c r="I1617" t="s">
        <v>2598</v>
      </c>
      <c r="J1617" t="s">
        <v>10830</v>
      </c>
      <c r="K1617" t="s">
        <v>10831</v>
      </c>
      <c r="L1617" t="s">
        <v>101</v>
      </c>
      <c r="M1617" t="s">
        <v>5737</v>
      </c>
      <c r="N1617" t="s">
        <v>15998</v>
      </c>
      <c r="O1617" t="s">
        <v>10832</v>
      </c>
      <c r="P1617" t="s">
        <v>15999</v>
      </c>
      <c r="R1617" t="str">
        <f t="shared" si="50"/>
        <v>潍城</v>
      </c>
      <c r="S1617" t="str">
        <f t="shared" si="51"/>
        <v>0702</v>
      </c>
    </row>
    <row r="1618" spans="1:19">
      <c r="A1618" t="s">
        <v>16000</v>
      </c>
      <c r="B1618" t="s">
        <v>16001</v>
      </c>
      <c r="C1618" t="s">
        <v>46</v>
      </c>
      <c r="D1618" t="s">
        <v>16002</v>
      </c>
      <c r="E1618" t="s">
        <v>16003</v>
      </c>
      <c r="F1618" t="s">
        <v>16004</v>
      </c>
      <c r="G1618" t="s">
        <v>16005</v>
      </c>
      <c r="H1618" t="s">
        <v>16006</v>
      </c>
      <c r="I1618" t="s">
        <v>2350</v>
      </c>
      <c r="J1618" t="s">
        <v>3893</v>
      </c>
      <c r="K1618" t="s">
        <v>3894</v>
      </c>
      <c r="L1618" t="s">
        <v>128</v>
      </c>
      <c r="M1618" t="s">
        <v>3895</v>
      </c>
      <c r="N1618" t="s">
        <v>2382</v>
      </c>
      <c r="O1618" t="s">
        <v>3896</v>
      </c>
      <c r="P1618" t="s">
        <v>16007</v>
      </c>
      <c r="R1618" t="str">
        <f t="shared" si="50"/>
        <v>寿光</v>
      </c>
      <c r="S1618" t="str">
        <f t="shared" si="51"/>
        <v>0702</v>
      </c>
    </row>
    <row r="1619" spans="1:19">
      <c r="A1619" t="s">
        <v>16008</v>
      </c>
      <c r="B1619" t="s">
        <v>16009</v>
      </c>
      <c r="C1619" t="s">
        <v>46</v>
      </c>
      <c r="D1619" t="s">
        <v>16010</v>
      </c>
      <c r="E1619" t="s">
        <v>15978</v>
      </c>
      <c r="F1619" t="s">
        <v>16011</v>
      </c>
      <c r="G1619" t="s">
        <v>16012</v>
      </c>
      <c r="H1619" t="s">
        <v>16013</v>
      </c>
      <c r="I1619" t="s">
        <v>2350</v>
      </c>
      <c r="J1619" t="s">
        <v>4355</v>
      </c>
      <c r="K1619" t="s">
        <v>4356</v>
      </c>
      <c r="L1619" t="s">
        <v>47</v>
      </c>
      <c r="M1619" t="s">
        <v>4266</v>
      </c>
      <c r="N1619" t="s">
        <v>7446</v>
      </c>
      <c r="O1619" t="s">
        <v>4357</v>
      </c>
      <c r="P1619" t="s">
        <v>16014</v>
      </c>
      <c r="Q1619" t="s">
        <v>16015</v>
      </c>
      <c r="R1619" t="str">
        <f t="shared" si="50"/>
        <v>诸城</v>
      </c>
      <c r="S1619" t="str">
        <f t="shared" si="51"/>
        <v>0702</v>
      </c>
    </row>
    <row r="1620" spans="1:19">
      <c r="A1620" t="s">
        <v>16016</v>
      </c>
      <c r="B1620" t="s">
        <v>16017</v>
      </c>
      <c r="C1620" t="s">
        <v>46</v>
      </c>
      <c r="D1620" t="s">
        <v>16018</v>
      </c>
      <c r="E1620" t="s">
        <v>15970</v>
      </c>
      <c r="F1620" t="s">
        <v>16019</v>
      </c>
      <c r="G1620" t="s">
        <v>16020</v>
      </c>
      <c r="H1620" t="s">
        <v>16021</v>
      </c>
      <c r="I1620" t="s">
        <v>2378</v>
      </c>
      <c r="J1620" t="s">
        <v>4938</v>
      </c>
      <c r="K1620" t="s">
        <v>4939</v>
      </c>
      <c r="L1620" t="s">
        <v>128</v>
      </c>
      <c r="M1620" t="s">
        <v>2720</v>
      </c>
      <c r="N1620" t="s">
        <v>2421</v>
      </c>
      <c r="O1620" t="s">
        <v>4940</v>
      </c>
      <c r="P1620" t="s">
        <v>16022</v>
      </c>
      <c r="Q1620" t="s">
        <v>16023</v>
      </c>
      <c r="R1620" t="str">
        <f t="shared" si="50"/>
        <v>寿光</v>
      </c>
      <c r="S1620" t="str">
        <f t="shared" si="51"/>
        <v>0702</v>
      </c>
    </row>
    <row r="1621" spans="1:19">
      <c r="A1621" t="s">
        <v>16024</v>
      </c>
      <c r="B1621" t="s">
        <v>16025</v>
      </c>
      <c r="C1621" t="s">
        <v>46</v>
      </c>
      <c r="D1621" t="s">
        <v>16026</v>
      </c>
      <c r="E1621" t="s">
        <v>15978</v>
      </c>
      <c r="F1621" t="s">
        <v>16027</v>
      </c>
      <c r="G1621" t="s">
        <v>16028</v>
      </c>
      <c r="H1621" t="s">
        <v>16029</v>
      </c>
      <c r="I1621" t="s">
        <v>2364</v>
      </c>
      <c r="J1621" t="s">
        <v>2504</v>
      </c>
      <c r="K1621" t="s">
        <v>2505</v>
      </c>
      <c r="L1621" t="s">
        <v>146</v>
      </c>
      <c r="M1621" t="s">
        <v>2420</v>
      </c>
      <c r="N1621" t="s">
        <v>3907</v>
      </c>
      <c r="O1621" t="s">
        <v>2506</v>
      </c>
      <c r="P1621" t="s">
        <v>16030</v>
      </c>
      <c r="R1621" t="str">
        <f t="shared" si="50"/>
        <v>临朐</v>
      </c>
      <c r="S1621" t="str">
        <f t="shared" si="51"/>
        <v>0702</v>
      </c>
    </row>
    <row r="1622" spans="1:19">
      <c r="A1622" t="s">
        <v>429</v>
      </c>
      <c r="B1622" t="s">
        <v>16031</v>
      </c>
      <c r="C1622" t="s">
        <v>46</v>
      </c>
      <c r="D1622" t="s">
        <v>16032</v>
      </c>
      <c r="E1622" t="s">
        <v>15978</v>
      </c>
      <c r="F1622" t="s">
        <v>16033</v>
      </c>
      <c r="G1622" t="s">
        <v>427</v>
      </c>
      <c r="H1622" t="s">
        <v>16034</v>
      </c>
      <c r="I1622" t="s">
        <v>2350</v>
      </c>
      <c r="J1622" t="s">
        <v>2351</v>
      </c>
      <c r="K1622" t="s">
        <v>2352</v>
      </c>
      <c r="L1622" t="s">
        <v>57</v>
      </c>
      <c r="M1622" t="s">
        <v>2353</v>
      </c>
      <c r="O1622" t="s">
        <v>2355</v>
      </c>
      <c r="P1622" t="s">
        <v>16035</v>
      </c>
      <c r="R1622" t="str">
        <f t="shared" si="50"/>
        <v>安丘</v>
      </c>
      <c r="S1622" t="str">
        <f t="shared" si="51"/>
        <v>0702</v>
      </c>
    </row>
    <row r="1623" spans="1:19">
      <c r="A1623" t="s">
        <v>16036</v>
      </c>
      <c r="B1623" t="s">
        <v>16037</v>
      </c>
      <c r="C1623" t="s">
        <v>46</v>
      </c>
      <c r="D1623" t="s">
        <v>16038</v>
      </c>
      <c r="E1623" t="s">
        <v>15970</v>
      </c>
      <c r="F1623" t="s">
        <v>16039</v>
      </c>
      <c r="G1623" t="s">
        <v>16040</v>
      </c>
      <c r="H1623" t="s">
        <v>16041</v>
      </c>
      <c r="I1623" t="s">
        <v>5211</v>
      </c>
      <c r="J1623" t="s">
        <v>8431</v>
      </c>
      <c r="K1623" t="s">
        <v>8432</v>
      </c>
      <c r="L1623" t="s">
        <v>146</v>
      </c>
      <c r="M1623" t="s">
        <v>2420</v>
      </c>
      <c r="N1623" t="s">
        <v>16042</v>
      </c>
      <c r="O1623" t="s">
        <v>8433</v>
      </c>
      <c r="P1623" t="s">
        <v>16043</v>
      </c>
      <c r="Q1623" t="s">
        <v>16044</v>
      </c>
      <c r="R1623" t="str">
        <f t="shared" si="50"/>
        <v>临朐</v>
      </c>
      <c r="S1623" t="str">
        <f t="shared" si="51"/>
        <v>0702</v>
      </c>
    </row>
    <row r="1624" spans="1:19">
      <c r="A1624" t="s">
        <v>16045</v>
      </c>
      <c r="B1624" t="s">
        <v>16046</v>
      </c>
      <c r="C1624" t="s">
        <v>46</v>
      </c>
      <c r="D1624" t="s">
        <v>16047</v>
      </c>
      <c r="E1624" t="s">
        <v>15970</v>
      </c>
      <c r="F1624" t="s">
        <v>16048</v>
      </c>
      <c r="G1624" t="s">
        <v>16049</v>
      </c>
      <c r="H1624" t="s">
        <v>16050</v>
      </c>
      <c r="I1624" t="s">
        <v>2350</v>
      </c>
      <c r="J1624" t="s">
        <v>4069</v>
      </c>
      <c r="K1624" t="s">
        <v>4070</v>
      </c>
      <c r="L1624" t="s">
        <v>119</v>
      </c>
      <c r="M1624" t="s">
        <v>4071</v>
      </c>
      <c r="N1624" t="s">
        <v>2529</v>
      </c>
      <c r="O1624" t="s">
        <v>4072</v>
      </c>
      <c r="P1624" t="s">
        <v>16051</v>
      </c>
      <c r="R1624" t="str">
        <f t="shared" si="50"/>
        <v>寒亭</v>
      </c>
      <c r="S1624" t="str">
        <f t="shared" si="51"/>
        <v>0702</v>
      </c>
    </row>
    <row r="1625" spans="1:19">
      <c r="A1625" t="s">
        <v>16052</v>
      </c>
      <c r="B1625" t="s">
        <v>16053</v>
      </c>
      <c r="C1625" t="s">
        <v>46</v>
      </c>
      <c r="D1625" t="s">
        <v>16054</v>
      </c>
      <c r="E1625" t="s">
        <v>15978</v>
      </c>
      <c r="F1625" t="s">
        <v>16055</v>
      </c>
      <c r="G1625" t="s">
        <v>16056</v>
      </c>
      <c r="H1625" t="s">
        <v>16057</v>
      </c>
      <c r="I1625" t="s">
        <v>3376</v>
      </c>
      <c r="J1625" t="s">
        <v>2441</v>
      </c>
      <c r="K1625" t="s">
        <v>2442</v>
      </c>
      <c r="L1625" t="s">
        <v>146</v>
      </c>
      <c r="M1625" t="s">
        <v>2420</v>
      </c>
      <c r="N1625" t="s">
        <v>2368</v>
      </c>
      <c r="O1625" t="s">
        <v>2443</v>
      </c>
      <c r="P1625" t="s">
        <v>16058</v>
      </c>
      <c r="Q1625" t="s">
        <v>16059</v>
      </c>
      <c r="R1625" t="str">
        <f t="shared" si="50"/>
        <v>临朐</v>
      </c>
      <c r="S1625" t="str">
        <f t="shared" si="51"/>
        <v>0702</v>
      </c>
    </row>
    <row r="1626" spans="1:19">
      <c r="A1626" t="s">
        <v>16060</v>
      </c>
      <c r="B1626" t="s">
        <v>16061</v>
      </c>
      <c r="C1626" t="s">
        <v>46</v>
      </c>
      <c r="D1626" t="s">
        <v>16062</v>
      </c>
      <c r="E1626" t="s">
        <v>15994</v>
      </c>
      <c r="F1626" t="s">
        <v>16063</v>
      </c>
      <c r="G1626" t="s">
        <v>16064</v>
      </c>
      <c r="H1626" t="s">
        <v>16065</v>
      </c>
      <c r="I1626" t="s">
        <v>3904</v>
      </c>
      <c r="J1626" t="s">
        <v>16066</v>
      </c>
      <c r="K1626" t="s">
        <v>16067</v>
      </c>
      <c r="L1626" t="s">
        <v>47</v>
      </c>
      <c r="M1626" t="s">
        <v>12006</v>
      </c>
      <c r="N1626" t="s">
        <v>2959</v>
      </c>
      <c r="O1626" t="s">
        <v>16068</v>
      </c>
      <c r="P1626" t="s">
        <v>16069</v>
      </c>
      <c r="Q1626" t="s">
        <v>16070</v>
      </c>
      <c r="R1626" t="str">
        <f t="shared" si="50"/>
        <v>诸城</v>
      </c>
      <c r="S1626" t="str">
        <f t="shared" si="51"/>
        <v>0702</v>
      </c>
    </row>
    <row r="1627" spans="1:19">
      <c r="A1627" t="s">
        <v>16071</v>
      </c>
      <c r="B1627" t="s">
        <v>16072</v>
      </c>
      <c r="C1627" t="s">
        <v>46</v>
      </c>
      <c r="D1627" t="s">
        <v>16073</v>
      </c>
      <c r="E1627" t="s">
        <v>15978</v>
      </c>
      <c r="F1627" t="s">
        <v>16074</v>
      </c>
      <c r="G1627" t="s">
        <v>16075</v>
      </c>
      <c r="H1627" t="s">
        <v>16076</v>
      </c>
      <c r="I1627" t="s">
        <v>2350</v>
      </c>
      <c r="J1627" t="s">
        <v>10659</v>
      </c>
      <c r="K1627" t="s">
        <v>10660</v>
      </c>
      <c r="L1627" t="s">
        <v>3458</v>
      </c>
      <c r="M1627" t="s">
        <v>3459</v>
      </c>
      <c r="N1627" t="s">
        <v>3907</v>
      </c>
      <c r="O1627" t="s">
        <v>10661</v>
      </c>
      <c r="P1627" t="s">
        <v>16077</v>
      </c>
      <c r="R1627" t="str">
        <f t="shared" si="50"/>
        <v>寒亭</v>
      </c>
      <c r="S1627" t="str">
        <f t="shared" si="51"/>
        <v>0702</v>
      </c>
    </row>
    <row r="1628" spans="1:19">
      <c r="A1628" t="s">
        <v>16078</v>
      </c>
      <c r="B1628" t="s">
        <v>16079</v>
      </c>
      <c r="C1628" t="s">
        <v>46</v>
      </c>
      <c r="D1628" t="s">
        <v>16080</v>
      </c>
      <c r="E1628" t="s">
        <v>15978</v>
      </c>
      <c r="F1628" t="s">
        <v>16081</v>
      </c>
      <c r="G1628" t="s">
        <v>16082</v>
      </c>
      <c r="H1628" t="s">
        <v>16083</v>
      </c>
      <c r="I1628" t="s">
        <v>2350</v>
      </c>
      <c r="J1628" t="s">
        <v>10721</v>
      </c>
      <c r="K1628" t="s">
        <v>10722</v>
      </c>
      <c r="L1628" t="s">
        <v>76</v>
      </c>
      <c r="M1628" t="s">
        <v>4374</v>
      </c>
      <c r="N1628" t="s">
        <v>3179</v>
      </c>
      <c r="O1628" t="s">
        <v>10723</v>
      </c>
      <c r="P1628" t="s">
        <v>16084</v>
      </c>
      <c r="Q1628" t="s">
        <v>16085</v>
      </c>
      <c r="R1628" t="str">
        <f t="shared" si="50"/>
        <v>奎文</v>
      </c>
      <c r="S1628" t="str">
        <f t="shared" si="51"/>
        <v>0702</v>
      </c>
    </row>
    <row r="1629" spans="1:19">
      <c r="A1629" t="s">
        <v>16086</v>
      </c>
      <c r="B1629" t="s">
        <v>16087</v>
      </c>
      <c r="C1629" t="s">
        <v>46</v>
      </c>
      <c r="D1629" t="s">
        <v>16088</v>
      </c>
      <c r="E1629" t="s">
        <v>15978</v>
      </c>
      <c r="F1629" t="s">
        <v>16089</v>
      </c>
      <c r="G1629" t="s">
        <v>16090</v>
      </c>
      <c r="H1629" t="s">
        <v>16091</v>
      </c>
      <c r="I1629" t="s">
        <v>2503</v>
      </c>
      <c r="J1629" t="s">
        <v>3200</v>
      </c>
      <c r="K1629" t="s">
        <v>3201</v>
      </c>
      <c r="L1629" t="s">
        <v>76</v>
      </c>
      <c r="M1629" t="s">
        <v>2528</v>
      </c>
      <c r="N1629" t="s">
        <v>2421</v>
      </c>
      <c r="O1629" t="s">
        <v>3202</v>
      </c>
      <c r="P1629" t="s">
        <v>16092</v>
      </c>
      <c r="Q1629" t="s">
        <v>16093</v>
      </c>
      <c r="R1629" t="str">
        <f t="shared" si="50"/>
        <v>奎文</v>
      </c>
      <c r="S1629" t="str">
        <f t="shared" si="51"/>
        <v>0702</v>
      </c>
    </row>
    <row r="1630" spans="1:19">
      <c r="A1630" t="s">
        <v>16094</v>
      </c>
      <c r="B1630" t="s">
        <v>16095</v>
      </c>
      <c r="C1630" t="s">
        <v>46</v>
      </c>
      <c r="D1630" t="s">
        <v>16096</v>
      </c>
      <c r="E1630" t="s">
        <v>16097</v>
      </c>
      <c r="F1630" t="s">
        <v>16098</v>
      </c>
      <c r="G1630" t="s">
        <v>16099</v>
      </c>
      <c r="H1630" t="s">
        <v>16100</v>
      </c>
      <c r="I1630" t="s">
        <v>2378</v>
      </c>
      <c r="J1630" t="s">
        <v>8067</v>
      </c>
      <c r="K1630" t="s">
        <v>8068</v>
      </c>
      <c r="L1630" t="s">
        <v>187</v>
      </c>
      <c r="M1630" t="s">
        <v>3510</v>
      </c>
      <c r="N1630" t="s">
        <v>2421</v>
      </c>
      <c r="O1630" t="s">
        <v>8069</v>
      </c>
      <c r="P1630" t="s">
        <v>16101</v>
      </c>
      <c r="Q1630" t="s">
        <v>16102</v>
      </c>
      <c r="R1630" t="str">
        <f t="shared" si="50"/>
        <v>坊子</v>
      </c>
      <c r="S1630" t="str">
        <f t="shared" si="51"/>
        <v>0702</v>
      </c>
    </row>
    <row r="1631" spans="1:19">
      <c r="A1631" t="s">
        <v>16103</v>
      </c>
      <c r="B1631" t="s">
        <v>16104</v>
      </c>
      <c r="C1631" t="s">
        <v>46</v>
      </c>
      <c r="D1631" t="s">
        <v>16105</v>
      </c>
      <c r="E1631" t="s">
        <v>15978</v>
      </c>
      <c r="F1631" t="s">
        <v>16106</v>
      </c>
      <c r="G1631" t="s">
        <v>16107</v>
      </c>
      <c r="H1631" t="s">
        <v>16108</v>
      </c>
      <c r="I1631" t="s">
        <v>2364</v>
      </c>
      <c r="J1631" t="s">
        <v>16109</v>
      </c>
      <c r="K1631" t="s">
        <v>16110</v>
      </c>
      <c r="L1631" t="s">
        <v>119</v>
      </c>
      <c r="M1631" t="s">
        <v>3695</v>
      </c>
      <c r="N1631" t="s">
        <v>3499</v>
      </c>
      <c r="O1631" t="s">
        <v>16111</v>
      </c>
      <c r="P1631" t="s">
        <v>16112</v>
      </c>
      <c r="Q1631" t="s">
        <v>16113</v>
      </c>
      <c r="R1631" t="str">
        <f t="shared" si="50"/>
        <v>寒亭</v>
      </c>
      <c r="S1631" t="str">
        <f t="shared" si="51"/>
        <v>0702</v>
      </c>
    </row>
    <row r="1632" spans="1:19">
      <c r="A1632" t="s">
        <v>509</v>
      </c>
      <c r="B1632" t="s">
        <v>16114</v>
      </c>
      <c r="C1632" t="s">
        <v>46</v>
      </c>
      <c r="D1632" t="s">
        <v>16115</v>
      </c>
      <c r="E1632" t="s">
        <v>15978</v>
      </c>
      <c r="F1632" t="s">
        <v>16116</v>
      </c>
      <c r="G1632" t="s">
        <v>507</v>
      </c>
      <c r="H1632" t="s">
        <v>16117</v>
      </c>
      <c r="I1632" t="s">
        <v>2645</v>
      </c>
      <c r="J1632" t="s">
        <v>12443</v>
      </c>
      <c r="K1632" t="s">
        <v>12444</v>
      </c>
      <c r="L1632" t="s">
        <v>101</v>
      </c>
      <c r="M1632" t="s">
        <v>2982</v>
      </c>
      <c r="N1632" t="s">
        <v>2816</v>
      </c>
      <c r="O1632" t="s">
        <v>12445</v>
      </c>
      <c r="P1632" t="s">
        <v>16118</v>
      </c>
      <c r="Q1632" t="s">
        <v>16119</v>
      </c>
      <c r="R1632" t="str">
        <f t="shared" si="50"/>
        <v>潍城</v>
      </c>
      <c r="S1632" t="str">
        <f t="shared" si="51"/>
        <v>0702</v>
      </c>
    </row>
    <row r="1633" spans="1:19">
      <c r="A1633" t="s">
        <v>517</v>
      </c>
      <c r="B1633" t="s">
        <v>16120</v>
      </c>
      <c r="C1633" t="s">
        <v>46</v>
      </c>
      <c r="D1633" t="s">
        <v>16121</v>
      </c>
      <c r="E1633" t="s">
        <v>15978</v>
      </c>
      <c r="F1633" t="s">
        <v>16122</v>
      </c>
      <c r="G1633" t="s">
        <v>515</v>
      </c>
      <c r="H1633" t="s">
        <v>16123</v>
      </c>
      <c r="I1633" t="s">
        <v>2645</v>
      </c>
      <c r="J1633" t="s">
        <v>3285</v>
      </c>
      <c r="K1633" t="s">
        <v>3286</v>
      </c>
      <c r="L1633" t="s">
        <v>76</v>
      </c>
      <c r="M1633" t="s">
        <v>2528</v>
      </c>
      <c r="N1633" t="s">
        <v>2674</v>
      </c>
      <c r="O1633" t="s">
        <v>3287</v>
      </c>
      <c r="P1633" t="s">
        <v>16124</v>
      </c>
      <c r="R1633" t="str">
        <f t="shared" si="50"/>
        <v>奎文</v>
      </c>
      <c r="S1633" t="str">
        <f t="shared" si="51"/>
        <v>0702</v>
      </c>
    </row>
    <row r="1634" spans="1:19">
      <c r="A1634" t="s">
        <v>16125</v>
      </c>
      <c r="B1634" t="s">
        <v>16126</v>
      </c>
      <c r="C1634" t="s">
        <v>46</v>
      </c>
      <c r="D1634" t="s">
        <v>16127</v>
      </c>
      <c r="E1634" t="s">
        <v>16128</v>
      </c>
      <c r="F1634" t="s">
        <v>16129</v>
      </c>
      <c r="G1634" t="s">
        <v>16130</v>
      </c>
      <c r="H1634" t="s">
        <v>16131</v>
      </c>
      <c r="I1634" t="s">
        <v>2645</v>
      </c>
      <c r="J1634" t="s">
        <v>7585</v>
      </c>
      <c r="K1634" t="s">
        <v>7586</v>
      </c>
      <c r="L1634" t="s">
        <v>101</v>
      </c>
      <c r="M1634" t="s">
        <v>5737</v>
      </c>
      <c r="N1634" t="s">
        <v>2421</v>
      </c>
      <c r="O1634" t="s">
        <v>7587</v>
      </c>
      <c r="P1634" t="s">
        <v>16132</v>
      </c>
      <c r="R1634" t="str">
        <f t="shared" si="50"/>
        <v>潍城</v>
      </c>
      <c r="S1634" t="str">
        <f t="shared" si="51"/>
        <v>0702</v>
      </c>
    </row>
    <row r="1635" spans="1:19">
      <c r="A1635" t="s">
        <v>16133</v>
      </c>
      <c r="B1635" t="s">
        <v>16134</v>
      </c>
      <c r="C1635" t="s">
        <v>46</v>
      </c>
      <c r="D1635" t="s">
        <v>16135</v>
      </c>
      <c r="E1635" t="s">
        <v>15978</v>
      </c>
      <c r="F1635" t="s">
        <v>16136</v>
      </c>
      <c r="G1635" t="s">
        <v>16137</v>
      </c>
      <c r="H1635" t="s">
        <v>16138</v>
      </c>
      <c r="I1635" t="s">
        <v>2364</v>
      </c>
      <c r="J1635" t="s">
        <v>4801</v>
      </c>
      <c r="K1635" t="s">
        <v>4802</v>
      </c>
      <c r="L1635" t="s">
        <v>76</v>
      </c>
      <c r="M1635" t="s">
        <v>2528</v>
      </c>
      <c r="N1635" t="s">
        <v>3277</v>
      </c>
      <c r="O1635" t="s">
        <v>4803</v>
      </c>
      <c r="P1635" t="s">
        <v>16139</v>
      </c>
      <c r="Q1635" t="s">
        <v>16140</v>
      </c>
      <c r="R1635" t="str">
        <f t="shared" si="50"/>
        <v>奎文</v>
      </c>
      <c r="S1635" t="str">
        <f t="shared" si="51"/>
        <v>0702</v>
      </c>
    </row>
    <row r="1636" spans="1:19">
      <c r="A1636" t="s">
        <v>16141</v>
      </c>
      <c r="B1636" t="s">
        <v>16142</v>
      </c>
      <c r="C1636" t="s">
        <v>46</v>
      </c>
      <c r="D1636" t="s">
        <v>16143</v>
      </c>
      <c r="E1636" t="s">
        <v>15978</v>
      </c>
      <c r="F1636" t="s">
        <v>16144</v>
      </c>
      <c r="G1636" t="s">
        <v>16145</v>
      </c>
      <c r="H1636" t="s">
        <v>16146</v>
      </c>
      <c r="I1636" t="s">
        <v>13055</v>
      </c>
      <c r="J1636" t="s">
        <v>8012</v>
      </c>
      <c r="K1636" t="s">
        <v>8013</v>
      </c>
      <c r="L1636" t="s">
        <v>187</v>
      </c>
      <c r="M1636" t="s">
        <v>8014</v>
      </c>
      <c r="N1636" t="s">
        <v>2340</v>
      </c>
      <c r="O1636" t="s">
        <v>8015</v>
      </c>
      <c r="P1636" t="s">
        <v>16147</v>
      </c>
      <c r="Q1636" t="s">
        <v>16148</v>
      </c>
      <c r="R1636" t="str">
        <f t="shared" si="50"/>
        <v>坊子</v>
      </c>
      <c r="S1636" t="str">
        <f t="shared" si="51"/>
        <v>0702</v>
      </c>
    </row>
    <row r="1637" spans="1:19">
      <c r="A1637" t="s">
        <v>16149</v>
      </c>
      <c r="B1637" t="s">
        <v>16150</v>
      </c>
      <c r="C1637" t="s">
        <v>46</v>
      </c>
      <c r="D1637" t="s">
        <v>16151</v>
      </c>
      <c r="E1637" t="s">
        <v>15978</v>
      </c>
      <c r="F1637" t="s">
        <v>16152</v>
      </c>
      <c r="G1637" t="s">
        <v>16153</v>
      </c>
      <c r="H1637" t="s">
        <v>16154</v>
      </c>
      <c r="I1637" t="s">
        <v>2364</v>
      </c>
      <c r="J1637" t="s">
        <v>2847</v>
      </c>
      <c r="K1637" t="s">
        <v>2848</v>
      </c>
      <c r="L1637" t="s">
        <v>110</v>
      </c>
      <c r="M1637" t="s">
        <v>2849</v>
      </c>
      <c r="N1637" t="s">
        <v>3339</v>
      </c>
      <c r="O1637" t="s">
        <v>2850</v>
      </c>
      <c r="P1637" t="s">
        <v>16155</v>
      </c>
      <c r="Q1637" t="s">
        <v>16156</v>
      </c>
      <c r="R1637" t="str">
        <f t="shared" si="50"/>
        <v>高密</v>
      </c>
      <c r="S1637" t="str">
        <f t="shared" si="51"/>
        <v>0702</v>
      </c>
    </row>
    <row r="1638" spans="1:19">
      <c r="A1638" t="s">
        <v>16157</v>
      </c>
      <c r="B1638" t="s">
        <v>16158</v>
      </c>
      <c r="C1638" t="s">
        <v>46</v>
      </c>
      <c r="D1638" t="s">
        <v>16159</v>
      </c>
      <c r="E1638" t="s">
        <v>2388</v>
      </c>
      <c r="F1638" t="s">
        <v>16160</v>
      </c>
      <c r="G1638" t="s">
        <v>16161</v>
      </c>
      <c r="H1638" t="s">
        <v>16162</v>
      </c>
      <c r="I1638" t="s">
        <v>2465</v>
      </c>
      <c r="J1638" t="s">
        <v>8672</v>
      </c>
      <c r="K1638" t="s">
        <v>8673</v>
      </c>
      <c r="L1638" t="s">
        <v>128</v>
      </c>
      <c r="M1638" t="s">
        <v>2913</v>
      </c>
      <c r="N1638" t="s">
        <v>3339</v>
      </c>
      <c r="O1638" t="s">
        <v>8674</v>
      </c>
      <c r="P1638" t="s">
        <v>16163</v>
      </c>
      <c r="Q1638" t="s">
        <v>16164</v>
      </c>
      <c r="R1638" t="str">
        <f t="shared" si="50"/>
        <v>寿光</v>
      </c>
      <c r="S1638" t="str">
        <f t="shared" si="51"/>
        <v>0702</v>
      </c>
    </row>
    <row r="1639" spans="1:19">
      <c r="A1639" t="s">
        <v>16165</v>
      </c>
      <c r="B1639" t="s">
        <v>16166</v>
      </c>
      <c r="C1639" t="s">
        <v>46</v>
      </c>
      <c r="D1639" t="s">
        <v>16167</v>
      </c>
      <c r="E1639" t="s">
        <v>6226</v>
      </c>
      <c r="F1639" t="s">
        <v>16168</v>
      </c>
      <c r="G1639" t="s">
        <v>16169</v>
      </c>
      <c r="H1639" t="s">
        <v>16170</v>
      </c>
      <c r="I1639" t="s">
        <v>2336</v>
      </c>
      <c r="J1639" t="s">
        <v>3167</v>
      </c>
      <c r="K1639" t="s">
        <v>3168</v>
      </c>
      <c r="L1639" t="s">
        <v>110</v>
      </c>
      <c r="M1639" t="s">
        <v>3098</v>
      </c>
      <c r="O1639" t="s">
        <v>3169</v>
      </c>
      <c r="P1639" t="s">
        <v>16171</v>
      </c>
      <c r="Q1639" t="s">
        <v>16172</v>
      </c>
      <c r="R1639" t="str">
        <f t="shared" si="50"/>
        <v>高密</v>
      </c>
      <c r="S1639" t="str">
        <f t="shared" si="51"/>
        <v>0702</v>
      </c>
    </row>
    <row r="1640" spans="1:19">
      <c r="A1640" t="s">
        <v>16173</v>
      </c>
      <c r="B1640" t="s">
        <v>16174</v>
      </c>
      <c r="C1640" t="s">
        <v>46</v>
      </c>
      <c r="D1640" t="s">
        <v>16175</v>
      </c>
      <c r="E1640" t="s">
        <v>16176</v>
      </c>
      <c r="F1640" t="s">
        <v>16177</v>
      </c>
      <c r="G1640" t="s">
        <v>16178</v>
      </c>
      <c r="H1640" t="s">
        <v>16179</v>
      </c>
      <c r="I1640" t="s">
        <v>2645</v>
      </c>
      <c r="J1640" t="s">
        <v>4792</v>
      </c>
      <c r="K1640" t="s">
        <v>4793</v>
      </c>
      <c r="L1640" t="s">
        <v>57</v>
      </c>
      <c r="M1640" t="s">
        <v>2433</v>
      </c>
      <c r="N1640" t="s">
        <v>2859</v>
      </c>
      <c r="O1640" t="s">
        <v>4794</v>
      </c>
      <c r="P1640" t="s">
        <v>16180</v>
      </c>
      <c r="Q1640" t="s">
        <v>16181</v>
      </c>
      <c r="R1640" t="str">
        <f t="shared" si="50"/>
        <v>安丘</v>
      </c>
      <c r="S1640" t="str">
        <f t="shared" si="51"/>
        <v>0702</v>
      </c>
    </row>
    <row r="1641" spans="1:19">
      <c r="A1641" t="s">
        <v>16182</v>
      </c>
      <c r="B1641" t="s">
        <v>16183</v>
      </c>
      <c r="C1641" t="s">
        <v>46</v>
      </c>
      <c r="D1641" t="s">
        <v>16184</v>
      </c>
      <c r="E1641" t="s">
        <v>2388</v>
      </c>
      <c r="F1641" t="s">
        <v>16185</v>
      </c>
      <c r="G1641" t="s">
        <v>16186</v>
      </c>
      <c r="H1641" t="s">
        <v>16187</v>
      </c>
      <c r="I1641" t="s">
        <v>2350</v>
      </c>
      <c r="J1641" t="s">
        <v>9169</v>
      </c>
      <c r="K1641" t="s">
        <v>9170</v>
      </c>
      <c r="L1641" t="s">
        <v>47</v>
      </c>
      <c r="M1641" t="s">
        <v>2784</v>
      </c>
      <c r="N1641" t="s">
        <v>3718</v>
      </c>
      <c r="O1641" t="s">
        <v>9171</v>
      </c>
      <c r="P1641" t="s">
        <v>16188</v>
      </c>
      <c r="R1641" t="str">
        <f t="shared" si="50"/>
        <v>诸城</v>
      </c>
      <c r="S1641" t="str">
        <f t="shared" si="51"/>
        <v>0702</v>
      </c>
    </row>
    <row r="1642" spans="1:19">
      <c r="A1642" t="s">
        <v>16189</v>
      </c>
      <c r="B1642" t="s">
        <v>16190</v>
      </c>
      <c r="C1642" t="s">
        <v>46</v>
      </c>
      <c r="D1642" t="s">
        <v>16191</v>
      </c>
      <c r="E1642" t="s">
        <v>2388</v>
      </c>
      <c r="F1642" t="s">
        <v>16192</v>
      </c>
      <c r="G1642" t="s">
        <v>16193</v>
      </c>
      <c r="H1642" t="s">
        <v>16194</v>
      </c>
      <c r="I1642" t="s">
        <v>2645</v>
      </c>
      <c r="J1642" t="s">
        <v>2490</v>
      </c>
      <c r="K1642" t="s">
        <v>2491</v>
      </c>
      <c r="L1642" t="s">
        <v>57</v>
      </c>
      <c r="M1642" t="s">
        <v>2492</v>
      </c>
      <c r="N1642" t="s">
        <v>2368</v>
      </c>
      <c r="O1642" t="s">
        <v>2493</v>
      </c>
      <c r="P1642" t="s">
        <v>16195</v>
      </c>
      <c r="R1642" t="str">
        <f t="shared" si="50"/>
        <v>安丘</v>
      </c>
      <c r="S1642" t="str">
        <f t="shared" si="51"/>
        <v>0702</v>
      </c>
    </row>
    <row r="1643" spans="1:19">
      <c r="A1643" t="s">
        <v>16196</v>
      </c>
      <c r="B1643" t="s">
        <v>16197</v>
      </c>
      <c r="C1643" t="s">
        <v>46</v>
      </c>
      <c r="D1643" t="s">
        <v>16198</v>
      </c>
      <c r="E1643" t="s">
        <v>6226</v>
      </c>
      <c r="F1643" t="s">
        <v>16199</v>
      </c>
      <c r="G1643" t="s">
        <v>16200</v>
      </c>
      <c r="H1643" t="s">
        <v>16201</v>
      </c>
      <c r="I1643" t="s">
        <v>2336</v>
      </c>
      <c r="J1643" t="s">
        <v>8347</v>
      </c>
      <c r="K1643" t="s">
        <v>8348</v>
      </c>
      <c r="L1643" t="s">
        <v>101</v>
      </c>
      <c r="M1643" t="s">
        <v>2982</v>
      </c>
      <c r="N1643" t="s">
        <v>3252</v>
      </c>
      <c r="O1643" t="s">
        <v>8349</v>
      </c>
      <c r="P1643" t="s">
        <v>16202</v>
      </c>
      <c r="R1643" t="str">
        <f t="shared" si="50"/>
        <v>潍城</v>
      </c>
      <c r="S1643" t="str">
        <f t="shared" si="51"/>
        <v>0702</v>
      </c>
    </row>
    <row r="1644" spans="1:19">
      <c r="A1644" t="s">
        <v>16203</v>
      </c>
      <c r="B1644" t="s">
        <v>16204</v>
      </c>
      <c r="C1644" t="s">
        <v>46</v>
      </c>
      <c r="D1644" t="s">
        <v>16205</v>
      </c>
      <c r="E1644" t="s">
        <v>2388</v>
      </c>
      <c r="F1644" t="s">
        <v>16206</v>
      </c>
      <c r="G1644" t="s">
        <v>16207</v>
      </c>
      <c r="H1644" t="s">
        <v>16208</v>
      </c>
      <c r="I1644" t="s">
        <v>2645</v>
      </c>
      <c r="J1644" t="s">
        <v>5957</v>
      </c>
      <c r="K1644" t="s">
        <v>5958</v>
      </c>
      <c r="L1644" t="s">
        <v>67</v>
      </c>
      <c r="M1644" t="s">
        <v>2958</v>
      </c>
      <c r="N1644" t="s">
        <v>2421</v>
      </c>
      <c r="O1644" t="s">
        <v>5959</v>
      </c>
      <c r="P1644" t="s">
        <v>16209</v>
      </c>
      <c r="R1644" t="str">
        <f t="shared" si="50"/>
        <v>昌邑</v>
      </c>
      <c r="S1644" t="str">
        <f t="shared" si="51"/>
        <v>0702</v>
      </c>
    </row>
    <row r="1645" spans="1:19">
      <c r="A1645" t="s">
        <v>16210</v>
      </c>
      <c r="B1645" t="s">
        <v>16211</v>
      </c>
      <c r="C1645" t="s">
        <v>46</v>
      </c>
      <c r="D1645" t="s">
        <v>16212</v>
      </c>
      <c r="E1645" t="s">
        <v>2388</v>
      </c>
      <c r="F1645" t="s">
        <v>16213</v>
      </c>
      <c r="G1645" t="s">
        <v>16214</v>
      </c>
      <c r="H1645" t="s">
        <v>16215</v>
      </c>
      <c r="I1645" t="s">
        <v>2645</v>
      </c>
      <c r="J1645" t="s">
        <v>5976</v>
      </c>
      <c r="K1645" t="s">
        <v>5977</v>
      </c>
      <c r="L1645" t="s">
        <v>128</v>
      </c>
      <c r="M1645" t="s">
        <v>5602</v>
      </c>
      <c r="N1645" t="s">
        <v>2421</v>
      </c>
      <c r="O1645" t="s">
        <v>5978</v>
      </c>
      <c r="P1645" t="s">
        <v>16216</v>
      </c>
      <c r="R1645" t="str">
        <f t="shared" si="50"/>
        <v>寿光</v>
      </c>
      <c r="S1645" t="str">
        <f t="shared" si="51"/>
        <v>0702</v>
      </c>
    </row>
    <row r="1646" spans="1:19">
      <c r="A1646" t="s">
        <v>16217</v>
      </c>
      <c r="B1646" t="s">
        <v>16218</v>
      </c>
      <c r="C1646" t="s">
        <v>46</v>
      </c>
      <c r="D1646" t="s">
        <v>16219</v>
      </c>
      <c r="E1646" t="s">
        <v>16220</v>
      </c>
      <c r="F1646" t="s">
        <v>16221</v>
      </c>
      <c r="G1646" t="s">
        <v>16222</v>
      </c>
      <c r="H1646" t="s">
        <v>16223</v>
      </c>
      <c r="I1646" t="s">
        <v>2350</v>
      </c>
      <c r="J1646" t="s">
        <v>5473</v>
      </c>
      <c r="K1646" t="s">
        <v>5474</v>
      </c>
      <c r="L1646" t="s">
        <v>128</v>
      </c>
      <c r="M1646" t="s">
        <v>2890</v>
      </c>
      <c r="N1646" t="s">
        <v>4614</v>
      </c>
      <c r="O1646" t="s">
        <v>5475</v>
      </c>
      <c r="P1646" t="s">
        <v>16224</v>
      </c>
      <c r="R1646" t="str">
        <f t="shared" si="50"/>
        <v>寿光</v>
      </c>
      <c r="S1646" t="str">
        <f t="shared" si="51"/>
        <v>0702</v>
      </c>
    </row>
    <row r="1647" spans="1:19">
      <c r="A1647" t="s">
        <v>16225</v>
      </c>
      <c r="B1647" t="s">
        <v>16226</v>
      </c>
      <c r="C1647" t="s">
        <v>46</v>
      </c>
      <c r="D1647" t="s">
        <v>16227</v>
      </c>
      <c r="E1647" t="s">
        <v>12471</v>
      </c>
      <c r="F1647" t="s">
        <v>16228</v>
      </c>
      <c r="G1647" t="s">
        <v>16229</v>
      </c>
      <c r="H1647" t="s">
        <v>16230</v>
      </c>
      <c r="I1647" t="s">
        <v>2465</v>
      </c>
      <c r="J1647" t="s">
        <v>7259</v>
      </c>
      <c r="K1647" t="s">
        <v>7260</v>
      </c>
      <c r="L1647" t="s">
        <v>67</v>
      </c>
      <c r="M1647" t="s">
        <v>3706</v>
      </c>
      <c r="N1647" t="s">
        <v>2340</v>
      </c>
      <c r="O1647" t="s">
        <v>13827</v>
      </c>
      <c r="P1647" t="s">
        <v>16231</v>
      </c>
      <c r="R1647" t="str">
        <f t="shared" si="50"/>
        <v>昌邑</v>
      </c>
      <c r="S1647" t="str">
        <f t="shared" si="51"/>
        <v>0702</v>
      </c>
    </row>
    <row r="1648" spans="1:19">
      <c r="A1648" t="s">
        <v>16232</v>
      </c>
      <c r="B1648" t="s">
        <v>16233</v>
      </c>
      <c r="C1648" t="s">
        <v>46</v>
      </c>
      <c r="D1648" t="s">
        <v>16234</v>
      </c>
      <c r="E1648" t="s">
        <v>2388</v>
      </c>
      <c r="F1648" t="s">
        <v>16235</v>
      </c>
      <c r="G1648" t="s">
        <v>16236</v>
      </c>
      <c r="H1648" t="s">
        <v>16237</v>
      </c>
      <c r="I1648" t="s">
        <v>2350</v>
      </c>
      <c r="J1648" t="s">
        <v>5139</v>
      </c>
      <c r="K1648" t="s">
        <v>5140</v>
      </c>
      <c r="L1648" t="s">
        <v>128</v>
      </c>
      <c r="M1648" t="s">
        <v>2890</v>
      </c>
      <c r="O1648" t="s">
        <v>5141</v>
      </c>
      <c r="P1648" t="s">
        <v>16238</v>
      </c>
      <c r="R1648" t="str">
        <f t="shared" si="50"/>
        <v>寿光</v>
      </c>
      <c r="S1648" t="str">
        <f t="shared" si="51"/>
        <v>0702</v>
      </c>
    </row>
    <row r="1649" spans="1:19">
      <c r="A1649" t="s">
        <v>16239</v>
      </c>
      <c r="B1649" t="s">
        <v>16240</v>
      </c>
      <c r="C1649" t="s">
        <v>46</v>
      </c>
      <c r="D1649" t="s">
        <v>16241</v>
      </c>
      <c r="E1649" t="s">
        <v>16242</v>
      </c>
      <c r="F1649" t="s">
        <v>4644</v>
      </c>
      <c r="G1649" t="s">
        <v>4645</v>
      </c>
      <c r="H1649" t="s">
        <v>16243</v>
      </c>
      <c r="I1649" t="s">
        <v>3108</v>
      </c>
      <c r="J1649" t="s">
        <v>4437</v>
      </c>
      <c r="K1649" t="s">
        <v>4438</v>
      </c>
      <c r="N1649" t="s">
        <v>3907</v>
      </c>
      <c r="O1649" t="s">
        <v>4440</v>
      </c>
      <c r="R1649" t="str">
        <f t="shared" si="50"/>
        <v/>
      </c>
      <c r="S1649" t="str">
        <f t="shared" si="51"/>
        <v>0702</v>
      </c>
    </row>
    <row r="1650" spans="1:19">
      <c r="A1650" t="s">
        <v>16244</v>
      </c>
      <c r="B1650" t="s">
        <v>16245</v>
      </c>
      <c r="C1650" t="s">
        <v>46</v>
      </c>
      <c r="D1650" t="s">
        <v>16246</v>
      </c>
      <c r="E1650" t="s">
        <v>15978</v>
      </c>
      <c r="F1650" t="s">
        <v>16247</v>
      </c>
      <c r="G1650" t="s">
        <v>16248</v>
      </c>
      <c r="H1650" t="s">
        <v>16249</v>
      </c>
      <c r="I1650" t="s">
        <v>2364</v>
      </c>
      <c r="J1650" t="s">
        <v>2869</v>
      </c>
      <c r="K1650" t="s">
        <v>2870</v>
      </c>
      <c r="L1650" t="s">
        <v>67</v>
      </c>
      <c r="M1650" t="s">
        <v>2871</v>
      </c>
      <c r="N1650" t="s">
        <v>3017</v>
      </c>
      <c r="O1650" t="s">
        <v>2873</v>
      </c>
      <c r="P1650" t="s">
        <v>16250</v>
      </c>
      <c r="Q1650" t="s">
        <v>16251</v>
      </c>
      <c r="R1650" t="str">
        <f t="shared" si="50"/>
        <v>昌邑</v>
      </c>
      <c r="S1650" t="str">
        <f t="shared" si="51"/>
        <v>0702</v>
      </c>
    </row>
    <row r="1651" spans="1:19">
      <c r="A1651" t="s">
        <v>16252</v>
      </c>
      <c r="B1651" t="s">
        <v>16253</v>
      </c>
      <c r="C1651" t="s">
        <v>46</v>
      </c>
      <c r="D1651" t="s">
        <v>16254</v>
      </c>
      <c r="E1651" t="s">
        <v>15978</v>
      </c>
      <c r="F1651" t="s">
        <v>16255</v>
      </c>
      <c r="G1651" t="s">
        <v>16256</v>
      </c>
      <c r="H1651" t="s">
        <v>16257</v>
      </c>
      <c r="I1651" t="s">
        <v>5112</v>
      </c>
      <c r="J1651" t="s">
        <v>5976</v>
      </c>
      <c r="K1651" t="s">
        <v>5977</v>
      </c>
      <c r="L1651" t="s">
        <v>128</v>
      </c>
      <c r="M1651" t="s">
        <v>5602</v>
      </c>
      <c r="N1651" t="s">
        <v>2721</v>
      </c>
      <c r="O1651" t="s">
        <v>5978</v>
      </c>
      <c r="P1651" t="s">
        <v>16258</v>
      </c>
      <c r="R1651" t="str">
        <f t="shared" si="50"/>
        <v>寿光</v>
      </c>
      <c r="S1651" t="str">
        <f t="shared" si="51"/>
        <v>0702</v>
      </c>
    </row>
    <row r="1652" spans="1:19">
      <c r="A1652" t="s">
        <v>16259</v>
      </c>
      <c r="B1652" t="s">
        <v>16260</v>
      </c>
      <c r="C1652" t="s">
        <v>46</v>
      </c>
      <c r="D1652" t="s">
        <v>16261</v>
      </c>
      <c r="E1652" t="s">
        <v>2388</v>
      </c>
      <c r="F1652" t="s">
        <v>16262</v>
      </c>
      <c r="G1652" t="s">
        <v>16263</v>
      </c>
      <c r="H1652" t="s">
        <v>16264</v>
      </c>
      <c r="I1652" t="s">
        <v>4165</v>
      </c>
      <c r="J1652" t="s">
        <v>4938</v>
      </c>
      <c r="K1652" t="s">
        <v>4939</v>
      </c>
      <c r="L1652" t="s">
        <v>128</v>
      </c>
      <c r="M1652" t="s">
        <v>2720</v>
      </c>
      <c r="N1652" t="s">
        <v>2816</v>
      </c>
      <c r="O1652" t="s">
        <v>4940</v>
      </c>
      <c r="P1652" t="s">
        <v>16265</v>
      </c>
      <c r="R1652" t="str">
        <f t="shared" si="50"/>
        <v>寿光</v>
      </c>
      <c r="S1652" t="str">
        <f t="shared" si="51"/>
        <v>0702</v>
      </c>
    </row>
    <row r="1653" spans="1:19">
      <c r="A1653" t="s">
        <v>16266</v>
      </c>
      <c r="B1653" t="s">
        <v>16267</v>
      </c>
      <c r="C1653" t="s">
        <v>46</v>
      </c>
      <c r="D1653" t="s">
        <v>16268</v>
      </c>
      <c r="E1653" t="s">
        <v>2388</v>
      </c>
      <c r="F1653" t="s">
        <v>16269</v>
      </c>
      <c r="G1653" t="s">
        <v>16270</v>
      </c>
      <c r="H1653" t="s">
        <v>16271</v>
      </c>
      <c r="I1653" t="s">
        <v>2465</v>
      </c>
      <c r="J1653" t="s">
        <v>4877</v>
      </c>
      <c r="K1653" t="s">
        <v>4878</v>
      </c>
      <c r="L1653" t="s">
        <v>76</v>
      </c>
      <c r="M1653" t="s">
        <v>2661</v>
      </c>
      <c r="N1653" t="s">
        <v>2340</v>
      </c>
      <c r="O1653" t="s">
        <v>4879</v>
      </c>
      <c r="R1653" t="str">
        <f t="shared" si="50"/>
        <v>奎文</v>
      </c>
      <c r="S1653" t="str">
        <f t="shared" si="51"/>
        <v>0702</v>
      </c>
    </row>
    <row r="1654" spans="1:19">
      <c r="A1654" t="s">
        <v>16272</v>
      </c>
      <c r="B1654" t="s">
        <v>16273</v>
      </c>
      <c r="C1654" t="s">
        <v>46</v>
      </c>
      <c r="D1654" t="s">
        <v>16274</v>
      </c>
      <c r="E1654" t="s">
        <v>2388</v>
      </c>
      <c r="F1654" t="s">
        <v>16275</v>
      </c>
      <c r="G1654" t="s">
        <v>16276</v>
      </c>
      <c r="H1654" t="s">
        <v>16277</v>
      </c>
      <c r="I1654" t="s">
        <v>5211</v>
      </c>
      <c r="J1654" t="s">
        <v>10926</v>
      </c>
      <c r="K1654" t="s">
        <v>10927</v>
      </c>
      <c r="L1654" t="s">
        <v>676</v>
      </c>
      <c r="M1654" t="s">
        <v>3471</v>
      </c>
      <c r="N1654" t="s">
        <v>3214</v>
      </c>
      <c r="O1654" t="s">
        <v>10928</v>
      </c>
      <c r="P1654" t="s">
        <v>16278</v>
      </c>
      <c r="Q1654" t="s">
        <v>16279</v>
      </c>
      <c r="R1654" t="str">
        <f t="shared" si="50"/>
        <v>昌乐</v>
      </c>
      <c r="S1654" t="str">
        <f t="shared" si="51"/>
        <v>0702</v>
      </c>
    </row>
    <row r="1655" spans="1:19">
      <c r="A1655" t="s">
        <v>16280</v>
      </c>
      <c r="B1655" t="s">
        <v>16281</v>
      </c>
      <c r="C1655" t="s">
        <v>46</v>
      </c>
      <c r="D1655" t="s">
        <v>16282</v>
      </c>
      <c r="E1655" t="s">
        <v>15978</v>
      </c>
      <c r="F1655" t="s">
        <v>16283</v>
      </c>
      <c r="G1655" t="s">
        <v>16284</v>
      </c>
      <c r="H1655" t="s">
        <v>16285</v>
      </c>
      <c r="I1655" t="s">
        <v>2364</v>
      </c>
      <c r="J1655" t="s">
        <v>2684</v>
      </c>
      <c r="K1655" t="s">
        <v>2685</v>
      </c>
      <c r="L1655" t="s">
        <v>137</v>
      </c>
      <c r="M1655" t="s">
        <v>2686</v>
      </c>
      <c r="N1655" t="s">
        <v>2816</v>
      </c>
      <c r="O1655" t="s">
        <v>2688</v>
      </c>
      <c r="P1655" t="s">
        <v>16286</v>
      </c>
      <c r="Q1655" t="s">
        <v>16287</v>
      </c>
      <c r="R1655" t="str">
        <f t="shared" si="50"/>
        <v>青州</v>
      </c>
      <c r="S1655" t="str">
        <f t="shared" si="51"/>
        <v>0702</v>
      </c>
    </row>
    <row r="1656" spans="1:19">
      <c r="A1656" t="s">
        <v>16288</v>
      </c>
      <c r="B1656" t="s">
        <v>16289</v>
      </c>
      <c r="C1656" t="s">
        <v>46</v>
      </c>
      <c r="D1656" t="s">
        <v>16290</v>
      </c>
      <c r="E1656" t="s">
        <v>15978</v>
      </c>
      <c r="F1656" t="s">
        <v>16291</v>
      </c>
      <c r="G1656" t="s">
        <v>16292</v>
      </c>
      <c r="H1656" t="s">
        <v>16293</v>
      </c>
      <c r="I1656" t="s">
        <v>2350</v>
      </c>
      <c r="J1656" t="s">
        <v>6863</v>
      </c>
      <c r="K1656" t="s">
        <v>6864</v>
      </c>
      <c r="L1656" t="s">
        <v>128</v>
      </c>
      <c r="M1656" t="s">
        <v>3952</v>
      </c>
      <c r="N1656" t="s">
        <v>2421</v>
      </c>
      <c r="O1656" t="s">
        <v>6865</v>
      </c>
      <c r="P1656" t="s">
        <v>16294</v>
      </c>
      <c r="Q1656" t="s">
        <v>16295</v>
      </c>
      <c r="R1656" t="str">
        <f t="shared" si="50"/>
        <v>寿光</v>
      </c>
      <c r="S1656" t="str">
        <f t="shared" si="51"/>
        <v>0702</v>
      </c>
    </row>
    <row r="1657" spans="1:19">
      <c r="A1657" t="s">
        <v>16296</v>
      </c>
      <c r="B1657" t="s">
        <v>16297</v>
      </c>
      <c r="C1657" t="s">
        <v>46</v>
      </c>
      <c r="D1657" t="s">
        <v>16298</v>
      </c>
      <c r="E1657" t="s">
        <v>2388</v>
      </c>
      <c r="F1657" t="s">
        <v>16299</v>
      </c>
      <c r="G1657" t="s">
        <v>16300</v>
      </c>
      <c r="H1657" t="s">
        <v>16301</v>
      </c>
      <c r="I1657" t="s">
        <v>5112</v>
      </c>
      <c r="J1657" t="s">
        <v>5392</v>
      </c>
      <c r="K1657" t="s">
        <v>5393</v>
      </c>
      <c r="L1657" t="s">
        <v>128</v>
      </c>
      <c r="M1657" t="s">
        <v>2720</v>
      </c>
      <c r="N1657" t="s">
        <v>3554</v>
      </c>
      <c r="O1657" t="s">
        <v>5394</v>
      </c>
      <c r="P1657" t="s">
        <v>16302</v>
      </c>
      <c r="R1657" t="str">
        <f t="shared" si="50"/>
        <v>寿光</v>
      </c>
      <c r="S1657" t="str">
        <f t="shared" si="51"/>
        <v>0702</v>
      </c>
    </row>
    <row r="1658" spans="1:19">
      <c r="A1658" t="s">
        <v>16303</v>
      </c>
      <c r="B1658" t="s">
        <v>16304</v>
      </c>
      <c r="C1658" t="s">
        <v>46</v>
      </c>
      <c r="D1658" t="s">
        <v>16305</v>
      </c>
      <c r="E1658" t="s">
        <v>15978</v>
      </c>
      <c r="F1658" t="s">
        <v>16306</v>
      </c>
      <c r="G1658" t="s">
        <v>16307</v>
      </c>
      <c r="H1658" t="s">
        <v>16308</v>
      </c>
      <c r="I1658" t="s">
        <v>2350</v>
      </c>
      <c r="J1658" t="s">
        <v>7697</v>
      </c>
      <c r="K1658" t="s">
        <v>7698</v>
      </c>
      <c r="L1658" t="s">
        <v>47</v>
      </c>
      <c r="M1658" t="s">
        <v>4266</v>
      </c>
      <c r="N1658" t="s">
        <v>3277</v>
      </c>
      <c r="O1658" t="s">
        <v>7699</v>
      </c>
      <c r="P1658" t="s">
        <v>16309</v>
      </c>
      <c r="Q1658" t="s">
        <v>16310</v>
      </c>
      <c r="R1658" t="str">
        <f t="shared" si="50"/>
        <v>诸城</v>
      </c>
      <c r="S1658" t="str">
        <f t="shared" si="51"/>
        <v>0702</v>
      </c>
    </row>
    <row r="1659" spans="1:19">
      <c r="A1659" t="s">
        <v>16311</v>
      </c>
      <c r="B1659" t="s">
        <v>16312</v>
      </c>
      <c r="C1659" t="s">
        <v>46</v>
      </c>
      <c r="D1659" t="s">
        <v>16313</v>
      </c>
      <c r="E1659" t="s">
        <v>16314</v>
      </c>
      <c r="F1659" t="s">
        <v>16315</v>
      </c>
      <c r="G1659" t="s">
        <v>16316</v>
      </c>
      <c r="H1659" t="s">
        <v>16317</v>
      </c>
      <c r="I1659" t="s">
        <v>2392</v>
      </c>
      <c r="J1659" t="s">
        <v>4130</v>
      </c>
      <c r="K1659" t="s">
        <v>4131</v>
      </c>
      <c r="L1659" t="s">
        <v>137</v>
      </c>
      <c r="M1659" t="s">
        <v>3040</v>
      </c>
      <c r="N1659" t="s">
        <v>2480</v>
      </c>
      <c r="O1659" t="s">
        <v>4132</v>
      </c>
      <c r="P1659" t="s">
        <v>16318</v>
      </c>
      <c r="Q1659" t="s">
        <v>16319</v>
      </c>
      <c r="R1659" t="str">
        <f t="shared" si="50"/>
        <v>青州</v>
      </c>
      <c r="S1659" t="str">
        <f t="shared" si="51"/>
        <v>0702</v>
      </c>
    </row>
    <row r="1660" spans="1:19">
      <c r="A1660" t="s">
        <v>16320</v>
      </c>
      <c r="B1660" t="s">
        <v>16321</v>
      </c>
      <c r="C1660" t="s">
        <v>46</v>
      </c>
      <c r="D1660" t="s">
        <v>16322</v>
      </c>
      <c r="E1660" t="s">
        <v>15978</v>
      </c>
      <c r="F1660" t="s">
        <v>16323</v>
      </c>
      <c r="G1660" t="s">
        <v>16324</v>
      </c>
      <c r="H1660" t="s">
        <v>16325</v>
      </c>
      <c r="I1660" t="s">
        <v>3436</v>
      </c>
      <c r="J1660" t="s">
        <v>8347</v>
      </c>
      <c r="K1660" t="s">
        <v>8348</v>
      </c>
      <c r="L1660" t="s">
        <v>101</v>
      </c>
      <c r="M1660" t="s">
        <v>2982</v>
      </c>
      <c r="N1660" t="s">
        <v>3277</v>
      </c>
      <c r="O1660" t="s">
        <v>8349</v>
      </c>
      <c r="R1660" t="str">
        <f t="shared" si="50"/>
        <v>潍城</v>
      </c>
      <c r="S1660" t="str">
        <f t="shared" si="51"/>
        <v>0702</v>
      </c>
    </row>
    <row r="1661" spans="1:19">
      <c r="A1661" t="s">
        <v>16326</v>
      </c>
      <c r="B1661" t="s">
        <v>16327</v>
      </c>
      <c r="C1661" t="s">
        <v>46</v>
      </c>
      <c r="D1661" t="s">
        <v>16328</v>
      </c>
      <c r="E1661" t="s">
        <v>2388</v>
      </c>
      <c r="F1661" t="s">
        <v>16329</v>
      </c>
      <c r="G1661" t="s">
        <v>16330</v>
      </c>
      <c r="H1661" t="s">
        <v>16331</v>
      </c>
      <c r="I1661" t="s">
        <v>3436</v>
      </c>
      <c r="J1661" t="s">
        <v>6506</v>
      </c>
      <c r="K1661" t="s">
        <v>6507</v>
      </c>
      <c r="L1661" t="s">
        <v>76</v>
      </c>
      <c r="M1661" t="s">
        <v>4374</v>
      </c>
      <c r="N1661" t="s">
        <v>2368</v>
      </c>
      <c r="O1661" t="s">
        <v>6508</v>
      </c>
      <c r="P1661" t="s">
        <v>16332</v>
      </c>
      <c r="R1661" t="str">
        <f t="shared" si="50"/>
        <v>奎文</v>
      </c>
      <c r="S1661" t="str">
        <f t="shared" si="51"/>
        <v>0702</v>
      </c>
    </row>
    <row r="1662" spans="1:19">
      <c r="A1662" t="s">
        <v>16333</v>
      </c>
      <c r="B1662" t="s">
        <v>16334</v>
      </c>
      <c r="C1662" t="s">
        <v>46</v>
      </c>
      <c r="D1662" t="s">
        <v>16335</v>
      </c>
      <c r="E1662" t="s">
        <v>2388</v>
      </c>
      <c r="F1662" t="s">
        <v>16336</v>
      </c>
      <c r="G1662" t="s">
        <v>16337</v>
      </c>
      <c r="H1662" t="s">
        <v>16338</v>
      </c>
      <c r="I1662" t="s">
        <v>2364</v>
      </c>
      <c r="J1662" t="s">
        <v>3395</v>
      </c>
      <c r="K1662" t="s">
        <v>3396</v>
      </c>
      <c r="L1662" t="s">
        <v>187</v>
      </c>
      <c r="M1662" t="s">
        <v>2468</v>
      </c>
      <c r="N1662" t="s">
        <v>2674</v>
      </c>
      <c r="O1662" t="s">
        <v>3397</v>
      </c>
      <c r="P1662" t="s">
        <v>16339</v>
      </c>
      <c r="Q1662" t="s">
        <v>16340</v>
      </c>
      <c r="R1662" t="str">
        <f t="shared" si="50"/>
        <v>坊子</v>
      </c>
      <c r="S1662" t="str">
        <f t="shared" si="51"/>
        <v>0702</v>
      </c>
    </row>
    <row r="1663" spans="1:19">
      <c r="A1663" t="s">
        <v>16341</v>
      </c>
      <c r="B1663" t="s">
        <v>16342</v>
      </c>
      <c r="C1663" t="s">
        <v>46</v>
      </c>
      <c r="D1663" t="s">
        <v>16343</v>
      </c>
      <c r="E1663" t="s">
        <v>6226</v>
      </c>
      <c r="F1663" t="s">
        <v>16344</v>
      </c>
      <c r="G1663" t="s">
        <v>16345</v>
      </c>
      <c r="H1663" t="s">
        <v>16346</v>
      </c>
      <c r="I1663" t="s">
        <v>2336</v>
      </c>
      <c r="J1663" t="s">
        <v>3241</v>
      </c>
      <c r="K1663" t="s">
        <v>3242</v>
      </c>
      <c r="L1663" t="s">
        <v>101</v>
      </c>
      <c r="M1663" t="s">
        <v>3130</v>
      </c>
      <c r="N1663" t="s">
        <v>3252</v>
      </c>
      <c r="O1663" t="s">
        <v>3243</v>
      </c>
      <c r="P1663" t="s">
        <v>16347</v>
      </c>
      <c r="R1663" t="str">
        <f t="shared" si="50"/>
        <v>潍城</v>
      </c>
      <c r="S1663" t="str">
        <f t="shared" si="51"/>
        <v>0702</v>
      </c>
    </row>
    <row r="1664" spans="1:19">
      <c r="A1664" t="s">
        <v>16348</v>
      </c>
      <c r="B1664" t="s">
        <v>16349</v>
      </c>
      <c r="C1664" t="s">
        <v>46</v>
      </c>
      <c r="D1664" t="s">
        <v>16350</v>
      </c>
      <c r="E1664" t="s">
        <v>2388</v>
      </c>
      <c r="F1664" t="s">
        <v>16351</v>
      </c>
      <c r="G1664" t="s">
        <v>16352</v>
      </c>
      <c r="H1664" t="s">
        <v>16353</v>
      </c>
      <c r="I1664" t="s">
        <v>2350</v>
      </c>
      <c r="J1664" t="s">
        <v>2706</v>
      </c>
      <c r="K1664" t="s">
        <v>2707</v>
      </c>
      <c r="L1664" t="s">
        <v>128</v>
      </c>
      <c r="M1664" t="s">
        <v>2708</v>
      </c>
      <c r="N1664" t="s">
        <v>2674</v>
      </c>
      <c r="O1664" t="s">
        <v>2709</v>
      </c>
      <c r="P1664" t="s">
        <v>16354</v>
      </c>
      <c r="R1664" t="str">
        <f t="shared" si="50"/>
        <v>寿光</v>
      </c>
      <c r="S1664" t="str">
        <f t="shared" si="51"/>
        <v>0702</v>
      </c>
    </row>
    <row r="1665" spans="1:19">
      <c r="A1665" t="s">
        <v>16355</v>
      </c>
      <c r="B1665" t="s">
        <v>16356</v>
      </c>
      <c r="C1665" t="s">
        <v>46</v>
      </c>
      <c r="D1665" t="s">
        <v>16357</v>
      </c>
      <c r="E1665" t="s">
        <v>2388</v>
      </c>
      <c r="F1665" t="s">
        <v>16358</v>
      </c>
      <c r="G1665" t="s">
        <v>16359</v>
      </c>
      <c r="H1665" t="s">
        <v>16360</v>
      </c>
      <c r="I1665" t="s">
        <v>2364</v>
      </c>
      <c r="J1665" t="s">
        <v>12042</v>
      </c>
      <c r="K1665" t="s">
        <v>12043</v>
      </c>
      <c r="L1665" t="s">
        <v>128</v>
      </c>
      <c r="M1665" t="s">
        <v>2708</v>
      </c>
      <c r="N1665" t="s">
        <v>2368</v>
      </c>
      <c r="O1665" t="s">
        <v>12044</v>
      </c>
      <c r="P1665" t="s">
        <v>16361</v>
      </c>
      <c r="R1665" t="str">
        <f t="shared" ref="R1665:R1728" si="52">IF(OR(LEFT(L1665,2)="高新"),"奎文",IF(LEFT(L1665,2)="峡山","坊子",IF(LEFT(L1665,2)="滨海","寒亭",LEFT(L1665,2))))</f>
        <v>寿光</v>
      </c>
      <c r="S1665" t="str">
        <f t="shared" ref="S1665:S1728" si="53">TEXT(B1665,"mmdd")</f>
        <v>0702</v>
      </c>
    </row>
    <row r="1666" spans="1:19">
      <c r="A1666" t="s">
        <v>16362</v>
      </c>
      <c r="B1666" t="s">
        <v>16363</v>
      </c>
      <c r="C1666" t="s">
        <v>46</v>
      </c>
      <c r="D1666" t="s">
        <v>16364</v>
      </c>
      <c r="E1666" t="s">
        <v>2388</v>
      </c>
      <c r="F1666" t="s">
        <v>16365</v>
      </c>
      <c r="G1666" t="s">
        <v>16366</v>
      </c>
      <c r="H1666" t="s">
        <v>16367</v>
      </c>
      <c r="I1666" t="s">
        <v>2392</v>
      </c>
      <c r="J1666" t="s">
        <v>15797</v>
      </c>
      <c r="K1666" t="s">
        <v>15798</v>
      </c>
      <c r="L1666" t="s">
        <v>47</v>
      </c>
      <c r="M1666" t="s">
        <v>2784</v>
      </c>
      <c r="N1666" t="s">
        <v>2421</v>
      </c>
      <c r="O1666" t="s">
        <v>15799</v>
      </c>
      <c r="P1666" t="s">
        <v>16368</v>
      </c>
      <c r="R1666" t="str">
        <f t="shared" si="52"/>
        <v>诸城</v>
      </c>
      <c r="S1666" t="str">
        <f t="shared" si="53"/>
        <v>0702</v>
      </c>
    </row>
    <row r="1667" spans="1:19">
      <c r="A1667" t="s">
        <v>16369</v>
      </c>
      <c r="B1667" t="s">
        <v>16370</v>
      </c>
      <c r="C1667" t="s">
        <v>46</v>
      </c>
      <c r="D1667" t="s">
        <v>16371</v>
      </c>
      <c r="E1667" t="s">
        <v>2388</v>
      </c>
      <c r="F1667" t="s">
        <v>16372</v>
      </c>
      <c r="G1667" t="s">
        <v>16373</v>
      </c>
      <c r="H1667" t="s">
        <v>16374</v>
      </c>
      <c r="I1667" t="s">
        <v>2350</v>
      </c>
      <c r="J1667" t="s">
        <v>8903</v>
      </c>
      <c r="K1667" t="s">
        <v>8904</v>
      </c>
      <c r="L1667" t="s">
        <v>110</v>
      </c>
      <c r="M1667" t="s">
        <v>7112</v>
      </c>
      <c r="N1667" t="s">
        <v>2674</v>
      </c>
      <c r="O1667" t="s">
        <v>8905</v>
      </c>
      <c r="P1667" t="s">
        <v>16375</v>
      </c>
      <c r="Q1667" t="s">
        <v>16376</v>
      </c>
      <c r="R1667" t="str">
        <f t="shared" si="52"/>
        <v>高密</v>
      </c>
      <c r="S1667" t="str">
        <f t="shared" si="53"/>
        <v>0702</v>
      </c>
    </row>
    <row r="1668" spans="1:19">
      <c r="A1668" t="s">
        <v>16377</v>
      </c>
      <c r="B1668" t="s">
        <v>16378</v>
      </c>
      <c r="C1668" t="s">
        <v>46</v>
      </c>
      <c r="D1668" t="s">
        <v>16379</v>
      </c>
      <c r="E1668" t="s">
        <v>6226</v>
      </c>
      <c r="F1668" t="s">
        <v>16380</v>
      </c>
      <c r="G1668" t="s">
        <v>16381</v>
      </c>
      <c r="H1668" t="s">
        <v>16382</v>
      </c>
      <c r="I1668" t="s">
        <v>2336</v>
      </c>
      <c r="J1668" t="s">
        <v>8787</v>
      </c>
      <c r="K1668" t="s">
        <v>8788</v>
      </c>
      <c r="L1668" t="s">
        <v>128</v>
      </c>
      <c r="M1668" t="s">
        <v>2720</v>
      </c>
      <c r="N1668" t="s">
        <v>2354</v>
      </c>
      <c r="O1668" t="s">
        <v>8789</v>
      </c>
      <c r="P1668" t="s">
        <v>16383</v>
      </c>
      <c r="Q1668" t="s">
        <v>16384</v>
      </c>
      <c r="R1668" t="str">
        <f t="shared" si="52"/>
        <v>寿光</v>
      </c>
      <c r="S1668" t="str">
        <f t="shared" si="53"/>
        <v>0702</v>
      </c>
    </row>
    <row r="1669" spans="1:19">
      <c r="A1669" t="s">
        <v>16385</v>
      </c>
      <c r="B1669" t="s">
        <v>16386</v>
      </c>
      <c r="C1669" t="s">
        <v>46</v>
      </c>
      <c r="D1669" t="s">
        <v>16387</v>
      </c>
      <c r="E1669" t="s">
        <v>15978</v>
      </c>
      <c r="F1669" t="s">
        <v>16388</v>
      </c>
      <c r="G1669" t="s">
        <v>16389</v>
      </c>
      <c r="H1669" t="s">
        <v>16390</v>
      </c>
      <c r="I1669" t="s">
        <v>3336</v>
      </c>
      <c r="J1669" t="s">
        <v>6005</v>
      </c>
      <c r="K1669" t="s">
        <v>6006</v>
      </c>
      <c r="L1669" t="s">
        <v>110</v>
      </c>
      <c r="M1669" t="s">
        <v>3098</v>
      </c>
      <c r="N1669" t="s">
        <v>2721</v>
      </c>
      <c r="O1669" t="s">
        <v>6007</v>
      </c>
      <c r="P1669" t="s">
        <v>16391</v>
      </c>
      <c r="Q1669" t="s">
        <v>16392</v>
      </c>
      <c r="R1669" t="str">
        <f t="shared" si="52"/>
        <v>高密</v>
      </c>
      <c r="S1669" t="str">
        <f t="shared" si="53"/>
        <v>0702</v>
      </c>
    </row>
    <row r="1670" spans="1:19">
      <c r="A1670" t="s">
        <v>16393</v>
      </c>
      <c r="B1670" t="s">
        <v>16394</v>
      </c>
      <c r="C1670" t="s">
        <v>46</v>
      </c>
      <c r="D1670" t="s">
        <v>16395</v>
      </c>
      <c r="E1670" t="s">
        <v>16396</v>
      </c>
      <c r="F1670" t="s">
        <v>16397</v>
      </c>
      <c r="G1670" t="s">
        <v>16398</v>
      </c>
      <c r="H1670" t="s">
        <v>16399</v>
      </c>
      <c r="I1670" t="s">
        <v>2392</v>
      </c>
      <c r="J1670" t="s">
        <v>3704</v>
      </c>
      <c r="K1670" t="s">
        <v>3705</v>
      </c>
      <c r="L1670" t="s">
        <v>67</v>
      </c>
      <c r="M1670" t="s">
        <v>3706</v>
      </c>
      <c r="N1670" t="s">
        <v>2602</v>
      </c>
      <c r="O1670" t="s">
        <v>3707</v>
      </c>
      <c r="P1670" t="s">
        <v>16400</v>
      </c>
      <c r="Q1670" t="s">
        <v>16401</v>
      </c>
      <c r="R1670" t="str">
        <f t="shared" si="52"/>
        <v>昌邑</v>
      </c>
      <c r="S1670" t="str">
        <f t="shared" si="53"/>
        <v>0702</v>
      </c>
    </row>
    <row r="1671" spans="1:19">
      <c r="A1671" t="s">
        <v>16402</v>
      </c>
      <c r="B1671" t="s">
        <v>16403</v>
      </c>
      <c r="C1671" t="s">
        <v>46</v>
      </c>
      <c r="D1671" t="s">
        <v>16404</v>
      </c>
      <c r="E1671" t="s">
        <v>2388</v>
      </c>
      <c r="F1671" t="s">
        <v>16405</v>
      </c>
      <c r="G1671" t="s">
        <v>16406</v>
      </c>
      <c r="H1671" t="s">
        <v>16407</v>
      </c>
      <c r="I1671" t="s">
        <v>2645</v>
      </c>
      <c r="J1671" t="s">
        <v>16408</v>
      </c>
      <c r="K1671" t="s">
        <v>16409</v>
      </c>
      <c r="L1671" t="s">
        <v>146</v>
      </c>
      <c r="M1671" t="s">
        <v>3051</v>
      </c>
      <c r="N1671" t="s">
        <v>2816</v>
      </c>
      <c r="O1671" t="s">
        <v>16410</v>
      </c>
      <c r="P1671" t="s">
        <v>16411</v>
      </c>
      <c r="R1671" t="str">
        <f t="shared" si="52"/>
        <v>临朐</v>
      </c>
      <c r="S1671" t="str">
        <f t="shared" si="53"/>
        <v>0702</v>
      </c>
    </row>
    <row r="1672" spans="1:19">
      <c r="A1672" t="s">
        <v>16412</v>
      </c>
      <c r="B1672" t="s">
        <v>16413</v>
      </c>
      <c r="C1672" t="s">
        <v>46</v>
      </c>
      <c r="D1672" t="s">
        <v>16414</v>
      </c>
      <c r="E1672" t="s">
        <v>16415</v>
      </c>
      <c r="F1672" t="s">
        <v>16416</v>
      </c>
      <c r="G1672" t="s">
        <v>16417</v>
      </c>
      <c r="H1672" t="s">
        <v>16418</v>
      </c>
      <c r="I1672" t="s">
        <v>2350</v>
      </c>
      <c r="J1672" t="s">
        <v>3905</v>
      </c>
      <c r="K1672" t="s">
        <v>3906</v>
      </c>
      <c r="L1672" t="s">
        <v>67</v>
      </c>
      <c r="M1672" t="s">
        <v>2958</v>
      </c>
      <c r="N1672" t="s">
        <v>2816</v>
      </c>
      <c r="O1672" t="s">
        <v>3908</v>
      </c>
      <c r="P1672" t="s">
        <v>16419</v>
      </c>
      <c r="R1672" t="str">
        <f t="shared" si="52"/>
        <v>昌邑</v>
      </c>
      <c r="S1672" t="str">
        <f t="shared" si="53"/>
        <v>0702</v>
      </c>
    </row>
    <row r="1673" spans="1:19">
      <c r="A1673" t="s">
        <v>16420</v>
      </c>
      <c r="B1673" t="s">
        <v>16421</v>
      </c>
      <c r="C1673" t="s">
        <v>46</v>
      </c>
      <c r="D1673" t="s">
        <v>16422</v>
      </c>
      <c r="E1673" t="s">
        <v>16176</v>
      </c>
      <c r="F1673" t="s">
        <v>16423</v>
      </c>
      <c r="G1673" t="s">
        <v>16424</v>
      </c>
      <c r="H1673" t="s">
        <v>16425</v>
      </c>
      <c r="I1673" t="s">
        <v>2350</v>
      </c>
      <c r="J1673" t="s">
        <v>8465</v>
      </c>
      <c r="K1673" t="s">
        <v>8466</v>
      </c>
      <c r="L1673" t="s">
        <v>47</v>
      </c>
      <c r="M1673" t="s">
        <v>3159</v>
      </c>
      <c r="N1673" t="s">
        <v>5286</v>
      </c>
      <c r="O1673" t="s">
        <v>8467</v>
      </c>
      <c r="P1673" t="s">
        <v>16426</v>
      </c>
      <c r="R1673" t="str">
        <f t="shared" si="52"/>
        <v>诸城</v>
      </c>
      <c r="S1673" t="str">
        <f t="shared" si="53"/>
        <v>0702</v>
      </c>
    </row>
    <row r="1674" spans="1:19">
      <c r="A1674" t="s">
        <v>16427</v>
      </c>
      <c r="B1674" t="s">
        <v>16428</v>
      </c>
      <c r="C1674" t="s">
        <v>46</v>
      </c>
      <c r="D1674" t="s">
        <v>16429</v>
      </c>
      <c r="E1674" t="s">
        <v>2388</v>
      </c>
      <c r="F1674" t="s">
        <v>16430</v>
      </c>
      <c r="G1674" t="s">
        <v>16431</v>
      </c>
      <c r="H1674" t="s">
        <v>16432</v>
      </c>
      <c r="I1674" t="s">
        <v>2350</v>
      </c>
      <c r="J1674" t="s">
        <v>16433</v>
      </c>
      <c r="K1674" t="s">
        <v>16434</v>
      </c>
      <c r="L1674" t="s">
        <v>676</v>
      </c>
      <c r="M1674" t="s">
        <v>2815</v>
      </c>
      <c r="N1674" t="s">
        <v>2368</v>
      </c>
      <c r="O1674" t="s">
        <v>16435</v>
      </c>
      <c r="P1674" t="s">
        <v>16436</v>
      </c>
      <c r="R1674" t="str">
        <f t="shared" si="52"/>
        <v>昌乐</v>
      </c>
      <c r="S1674" t="str">
        <f t="shared" si="53"/>
        <v>0702</v>
      </c>
    </row>
    <row r="1675" spans="1:19">
      <c r="A1675" t="s">
        <v>16437</v>
      </c>
      <c r="B1675" t="s">
        <v>16438</v>
      </c>
      <c r="C1675" t="s">
        <v>46</v>
      </c>
      <c r="D1675" t="s">
        <v>16439</v>
      </c>
      <c r="E1675" t="s">
        <v>6226</v>
      </c>
      <c r="F1675" t="s">
        <v>16440</v>
      </c>
      <c r="G1675" t="s">
        <v>16441</v>
      </c>
      <c r="H1675" t="s">
        <v>16442</v>
      </c>
      <c r="I1675" t="s">
        <v>2336</v>
      </c>
      <c r="J1675" t="s">
        <v>7888</v>
      </c>
      <c r="K1675" t="s">
        <v>7889</v>
      </c>
      <c r="L1675" t="s">
        <v>76</v>
      </c>
      <c r="M1675" t="s">
        <v>2827</v>
      </c>
      <c r="N1675" t="s">
        <v>2602</v>
      </c>
      <c r="O1675" t="s">
        <v>7890</v>
      </c>
      <c r="P1675" t="s">
        <v>16443</v>
      </c>
      <c r="Q1675" t="s">
        <v>16444</v>
      </c>
      <c r="R1675" t="str">
        <f t="shared" si="52"/>
        <v>奎文</v>
      </c>
      <c r="S1675" t="str">
        <f t="shared" si="53"/>
        <v>0702</v>
      </c>
    </row>
    <row r="1676" spans="1:19">
      <c r="A1676" t="s">
        <v>16445</v>
      </c>
      <c r="B1676" t="s">
        <v>16446</v>
      </c>
      <c r="C1676" t="s">
        <v>46</v>
      </c>
      <c r="D1676" t="s">
        <v>16447</v>
      </c>
      <c r="E1676" t="s">
        <v>15978</v>
      </c>
      <c r="F1676" t="s">
        <v>16448</v>
      </c>
      <c r="G1676" t="s">
        <v>16449</v>
      </c>
      <c r="H1676" t="s">
        <v>16450</v>
      </c>
      <c r="I1676" t="s">
        <v>3564</v>
      </c>
      <c r="J1676" t="s">
        <v>2634</v>
      </c>
      <c r="K1676" t="s">
        <v>2635</v>
      </c>
      <c r="L1676" t="s">
        <v>76</v>
      </c>
      <c r="M1676" t="s">
        <v>2408</v>
      </c>
      <c r="N1676" t="s">
        <v>2455</v>
      </c>
      <c r="O1676" t="s">
        <v>2636</v>
      </c>
      <c r="P1676" t="s">
        <v>16451</v>
      </c>
      <c r="R1676" t="str">
        <f t="shared" si="52"/>
        <v>奎文</v>
      </c>
      <c r="S1676" t="str">
        <f t="shared" si="53"/>
        <v>0702</v>
      </c>
    </row>
    <row r="1677" spans="1:19">
      <c r="A1677" t="s">
        <v>16452</v>
      </c>
      <c r="B1677" t="s">
        <v>16453</v>
      </c>
      <c r="C1677" t="s">
        <v>46</v>
      </c>
      <c r="D1677" t="s">
        <v>16454</v>
      </c>
      <c r="E1677" t="s">
        <v>2388</v>
      </c>
      <c r="F1677" t="s">
        <v>16455</v>
      </c>
      <c r="G1677" t="s">
        <v>16456</v>
      </c>
      <c r="H1677" t="s">
        <v>16457</v>
      </c>
      <c r="I1677" t="s">
        <v>3564</v>
      </c>
      <c r="J1677" t="s">
        <v>7914</v>
      </c>
      <c r="K1677" t="s">
        <v>7915</v>
      </c>
      <c r="L1677" t="s">
        <v>146</v>
      </c>
      <c r="M1677" t="s">
        <v>5188</v>
      </c>
      <c r="N1677" t="s">
        <v>2480</v>
      </c>
      <c r="O1677" t="s">
        <v>7916</v>
      </c>
      <c r="P1677" t="s">
        <v>16458</v>
      </c>
      <c r="R1677" t="str">
        <f t="shared" si="52"/>
        <v>临朐</v>
      </c>
      <c r="S1677" t="str">
        <f t="shared" si="53"/>
        <v>0702</v>
      </c>
    </row>
    <row r="1678" spans="1:19">
      <c r="A1678" t="s">
        <v>16459</v>
      </c>
      <c r="B1678" t="s">
        <v>16460</v>
      </c>
      <c r="C1678" t="s">
        <v>46</v>
      </c>
      <c r="D1678" t="s">
        <v>16461</v>
      </c>
      <c r="E1678" t="s">
        <v>2388</v>
      </c>
      <c r="F1678" t="s">
        <v>16462</v>
      </c>
      <c r="G1678" t="s">
        <v>16463</v>
      </c>
      <c r="H1678" t="s">
        <v>16464</v>
      </c>
      <c r="I1678" t="s">
        <v>2465</v>
      </c>
      <c r="J1678" t="s">
        <v>6414</v>
      </c>
      <c r="K1678" t="s">
        <v>6415</v>
      </c>
      <c r="L1678" t="s">
        <v>137</v>
      </c>
      <c r="M1678" t="s">
        <v>2339</v>
      </c>
      <c r="N1678" t="s">
        <v>4525</v>
      </c>
      <c r="O1678" t="s">
        <v>6416</v>
      </c>
      <c r="P1678" t="s">
        <v>16465</v>
      </c>
      <c r="Q1678" t="s">
        <v>16466</v>
      </c>
      <c r="R1678" t="str">
        <f t="shared" si="52"/>
        <v>青州</v>
      </c>
      <c r="S1678" t="str">
        <f t="shared" si="53"/>
        <v>0702</v>
      </c>
    </row>
    <row r="1679" spans="1:19">
      <c r="A1679" t="s">
        <v>16467</v>
      </c>
      <c r="B1679" t="s">
        <v>16468</v>
      </c>
      <c r="C1679" t="s">
        <v>46</v>
      </c>
      <c r="D1679" t="s">
        <v>16469</v>
      </c>
      <c r="E1679" t="s">
        <v>2388</v>
      </c>
      <c r="F1679" t="s">
        <v>16470</v>
      </c>
      <c r="G1679" t="s">
        <v>16471</v>
      </c>
      <c r="H1679" t="s">
        <v>16472</v>
      </c>
      <c r="I1679" t="s">
        <v>2364</v>
      </c>
      <c r="J1679" t="s">
        <v>2706</v>
      </c>
      <c r="K1679" t="s">
        <v>2707</v>
      </c>
      <c r="L1679" t="s">
        <v>128</v>
      </c>
      <c r="M1679" t="s">
        <v>2708</v>
      </c>
      <c r="N1679" t="s">
        <v>2480</v>
      </c>
      <c r="O1679" t="s">
        <v>2709</v>
      </c>
      <c r="P1679" t="s">
        <v>16473</v>
      </c>
      <c r="R1679" t="str">
        <f t="shared" si="52"/>
        <v>寿光</v>
      </c>
      <c r="S1679" t="str">
        <f t="shared" si="53"/>
        <v>0702</v>
      </c>
    </row>
    <row r="1680" spans="1:19">
      <c r="A1680" t="s">
        <v>16474</v>
      </c>
      <c r="B1680" t="s">
        <v>16475</v>
      </c>
      <c r="C1680" t="s">
        <v>46</v>
      </c>
      <c r="D1680" t="s">
        <v>16476</v>
      </c>
      <c r="E1680" t="s">
        <v>2388</v>
      </c>
      <c r="F1680" t="s">
        <v>16477</v>
      </c>
      <c r="G1680" t="s">
        <v>16478</v>
      </c>
      <c r="H1680" t="s">
        <v>16479</v>
      </c>
      <c r="I1680" t="s">
        <v>2350</v>
      </c>
      <c r="J1680" t="s">
        <v>6296</v>
      </c>
      <c r="K1680" t="s">
        <v>6297</v>
      </c>
      <c r="L1680" t="s">
        <v>76</v>
      </c>
      <c r="M1680" t="s">
        <v>4374</v>
      </c>
      <c r="N1680" t="s">
        <v>2785</v>
      </c>
      <c r="O1680" t="s">
        <v>6298</v>
      </c>
      <c r="P1680" t="s">
        <v>16480</v>
      </c>
      <c r="Q1680" t="s">
        <v>16481</v>
      </c>
      <c r="R1680" t="str">
        <f t="shared" si="52"/>
        <v>奎文</v>
      </c>
      <c r="S1680" t="str">
        <f t="shared" si="53"/>
        <v>0702</v>
      </c>
    </row>
    <row r="1681" spans="1:19">
      <c r="A1681" t="s">
        <v>16482</v>
      </c>
      <c r="B1681" t="s">
        <v>16483</v>
      </c>
      <c r="C1681" t="s">
        <v>46</v>
      </c>
      <c r="D1681" t="s">
        <v>16484</v>
      </c>
      <c r="E1681" t="s">
        <v>15978</v>
      </c>
      <c r="F1681" t="s">
        <v>16485</v>
      </c>
      <c r="G1681" t="s">
        <v>16486</v>
      </c>
      <c r="H1681" t="s">
        <v>16487</v>
      </c>
      <c r="I1681" t="s">
        <v>2350</v>
      </c>
      <c r="J1681" t="s">
        <v>3716</v>
      </c>
      <c r="K1681" t="s">
        <v>3717</v>
      </c>
      <c r="L1681" t="s">
        <v>76</v>
      </c>
      <c r="M1681" t="s">
        <v>2408</v>
      </c>
      <c r="N1681" t="s">
        <v>2602</v>
      </c>
      <c r="O1681" t="s">
        <v>3719</v>
      </c>
      <c r="P1681" t="s">
        <v>16488</v>
      </c>
      <c r="R1681" t="str">
        <f t="shared" si="52"/>
        <v>奎文</v>
      </c>
      <c r="S1681" t="str">
        <f t="shared" si="53"/>
        <v>0702</v>
      </c>
    </row>
    <row r="1682" spans="1:19">
      <c r="A1682" t="s">
        <v>16489</v>
      </c>
      <c r="B1682" t="s">
        <v>16490</v>
      </c>
      <c r="C1682" t="s">
        <v>46</v>
      </c>
      <c r="D1682" t="s">
        <v>16491</v>
      </c>
      <c r="E1682" t="s">
        <v>15978</v>
      </c>
      <c r="F1682" t="s">
        <v>16492</v>
      </c>
      <c r="G1682" t="s">
        <v>16493</v>
      </c>
      <c r="H1682" t="s">
        <v>16494</v>
      </c>
      <c r="I1682" t="s">
        <v>2586</v>
      </c>
      <c r="J1682" t="s">
        <v>3325</v>
      </c>
      <c r="K1682" t="s">
        <v>3326</v>
      </c>
      <c r="L1682" t="s">
        <v>47</v>
      </c>
      <c r="M1682" t="s">
        <v>3327</v>
      </c>
      <c r="N1682" t="s">
        <v>2936</v>
      </c>
      <c r="O1682" t="s">
        <v>3328</v>
      </c>
      <c r="P1682" t="s">
        <v>16495</v>
      </c>
      <c r="R1682" t="str">
        <f t="shared" si="52"/>
        <v>诸城</v>
      </c>
      <c r="S1682" t="str">
        <f t="shared" si="53"/>
        <v>0702</v>
      </c>
    </row>
    <row r="1683" spans="1:19">
      <c r="A1683" t="s">
        <v>16496</v>
      </c>
      <c r="B1683" t="s">
        <v>16497</v>
      </c>
      <c r="C1683" t="s">
        <v>46</v>
      </c>
      <c r="D1683" t="s">
        <v>16498</v>
      </c>
      <c r="E1683" t="s">
        <v>2388</v>
      </c>
      <c r="F1683" t="s">
        <v>16499</v>
      </c>
      <c r="G1683" t="s">
        <v>16500</v>
      </c>
      <c r="H1683" t="s">
        <v>16501</v>
      </c>
      <c r="I1683" t="s">
        <v>5112</v>
      </c>
      <c r="J1683" t="s">
        <v>5473</v>
      </c>
      <c r="K1683" t="s">
        <v>5474</v>
      </c>
      <c r="L1683" t="s">
        <v>128</v>
      </c>
      <c r="M1683" t="s">
        <v>2890</v>
      </c>
      <c r="N1683" t="s">
        <v>2368</v>
      </c>
      <c r="O1683" t="s">
        <v>5475</v>
      </c>
      <c r="Q1683" t="s">
        <v>16502</v>
      </c>
      <c r="R1683" t="str">
        <f t="shared" si="52"/>
        <v>寿光</v>
      </c>
      <c r="S1683" t="str">
        <f t="shared" si="53"/>
        <v>0702</v>
      </c>
    </row>
    <row r="1684" spans="1:19">
      <c r="A1684" t="s">
        <v>16503</v>
      </c>
      <c r="B1684" t="s">
        <v>16504</v>
      </c>
      <c r="C1684" t="s">
        <v>46</v>
      </c>
      <c r="D1684" t="s">
        <v>16505</v>
      </c>
      <c r="E1684" t="s">
        <v>2388</v>
      </c>
      <c r="F1684" t="s">
        <v>16506</v>
      </c>
      <c r="G1684" t="s">
        <v>16507</v>
      </c>
      <c r="H1684" t="s">
        <v>16508</v>
      </c>
      <c r="I1684" t="s">
        <v>2645</v>
      </c>
      <c r="J1684" t="s">
        <v>4231</v>
      </c>
      <c r="K1684" t="s">
        <v>4232</v>
      </c>
      <c r="L1684" t="s">
        <v>76</v>
      </c>
      <c r="M1684" t="s">
        <v>2827</v>
      </c>
      <c r="N1684" t="s">
        <v>2743</v>
      </c>
      <c r="O1684" t="s">
        <v>4234</v>
      </c>
      <c r="P1684" t="s">
        <v>16509</v>
      </c>
      <c r="R1684" t="str">
        <f t="shared" si="52"/>
        <v>奎文</v>
      </c>
      <c r="S1684" t="str">
        <f t="shared" si="53"/>
        <v>0702</v>
      </c>
    </row>
    <row r="1685" spans="1:19">
      <c r="A1685" t="s">
        <v>16510</v>
      </c>
      <c r="B1685" t="s">
        <v>16511</v>
      </c>
      <c r="C1685" t="s">
        <v>46</v>
      </c>
      <c r="D1685" t="s">
        <v>16512</v>
      </c>
      <c r="E1685" t="s">
        <v>15978</v>
      </c>
      <c r="F1685" t="s">
        <v>16513</v>
      </c>
      <c r="G1685" t="s">
        <v>16514</v>
      </c>
      <c r="H1685" t="s">
        <v>16515</v>
      </c>
      <c r="I1685" t="s">
        <v>2350</v>
      </c>
      <c r="J1685" t="s">
        <v>2490</v>
      </c>
      <c r="K1685" t="s">
        <v>2491</v>
      </c>
      <c r="L1685" t="s">
        <v>57</v>
      </c>
      <c r="M1685" t="s">
        <v>2492</v>
      </c>
      <c r="O1685" t="s">
        <v>2493</v>
      </c>
      <c r="P1685" t="s">
        <v>16516</v>
      </c>
      <c r="R1685" t="str">
        <f t="shared" si="52"/>
        <v>安丘</v>
      </c>
      <c r="S1685" t="str">
        <f t="shared" si="53"/>
        <v>0702</v>
      </c>
    </row>
    <row r="1686" spans="1:19">
      <c r="A1686" t="s">
        <v>16517</v>
      </c>
      <c r="B1686" t="s">
        <v>16518</v>
      </c>
      <c r="C1686" t="s">
        <v>46</v>
      </c>
      <c r="D1686" t="s">
        <v>16519</v>
      </c>
      <c r="E1686" t="s">
        <v>2388</v>
      </c>
      <c r="F1686" t="s">
        <v>16520</v>
      </c>
      <c r="G1686" t="s">
        <v>16521</v>
      </c>
      <c r="H1686" t="s">
        <v>16522</v>
      </c>
      <c r="I1686" t="s">
        <v>2350</v>
      </c>
      <c r="J1686" t="s">
        <v>5156</v>
      </c>
      <c r="K1686" t="s">
        <v>5157</v>
      </c>
      <c r="L1686" t="s">
        <v>67</v>
      </c>
      <c r="M1686" t="s">
        <v>3706</v>
      </c>
      <c r="N1686" t="s">
        <v>16523</v>
      </c>
      <c r="O1686" t="s">
        <v>5158</v>
      </c>
      <c r="Q1686" t="s">
        <v>16524</v>
      </c>
      <c r="R1686" t="str">
        <f t="shared" si="52"/>
        <v>昌邑</v>
      </c>
      <c r="S1686" t="str">
        <f t="shared" si="53"/>
        <v>0702</v>
      </c>
    </row>
    <row r="1687" spans="1:19">
      <c r="A1687" t="s">
        <v>16525</v>
      </c>
      <c r="B1687" t="s">
        <v>16526</v>
      </c>
      <c r="C1687" t="s">
        <v>46</v>
      </c>
      <c r="D1687" t="s">
        <v>16527</v>
      </c>
      <c r="E1687" t="s">
        <v>6226</v>
      </c>
      <c r="F1687" t="s">
        <v>16528</v>
      </c>
      <c r="G1687" t="s">
        <v>16529</v>
      </c>
      <c r="H1687" t="s">
        <v>16530</v>
      </c>
      <c r="I1687" t="s">
        <v>3904</v>
      </c>
      <c r="J1687" t="s">
        <v>8672</v>
      </c>
      <c r="K1687" t="s">
        <v>8673</v>
      </c>
      <c r="L1687" t="s">
        <v>128</v>
      </c>
      <c r="M1687" t="s">
        <v>2913</v>
      </c>
      <c r="N1687" t="s">
        <v>4614</v>
      </c>
      <c r="O1687" t="s">
        <v>8674</v>
      </c>
      <c r="P1687" t="s">
        <v>16531</v>
      </c>
      <c r="R1687" t="str">
        <f t="shared" si="52"/>
        <v>寿光</v>
      </c>
      <c r="S1687" t="str">
        <f t="shared" si="53"/>
        <v>0702</v>
      </c>
    </row>
    <row r="1688" spans="1:19">
      <c r="A1688" t="s">
        <v>16532</v>
      </c>
      <c r="B1688" t="s">
        <v>16533</v>
      </c>
      <c r="C1688" t="s">
        <v>46</v>
      </c>
      <c r="D1688" t="s">
        <v>16534</v>
      </c>
      <c r="E1688" t="s">
        <v>12439</v>
      </c>
      <c r="F1688" t="s">
        <v>16535</v>
      </c>
      <c r="G1688" t="s">
        <v>16536</v>
      </c>
      <c r="H1688" t="s">
        <v>16537</v>
      </c>
      <c r="I1688" t="s">
        <v>2336</v>
      </c>
      <c r="J1688" t="s">
        <v>6285</v>
      </c>
      <c r="K1688" t="s">
        <v>6467</v>
      </c>
      <c r="L1688" t="s">
        <v>57</v>
      </c>
      <c r="M1688" t="s">
        <v>2563</v>
      </c>
      <c r="N1688" t="s">
        <v>2674</v>
      </c>
      <c r="O1688" t="s">
        <v>6468</v>
      </c>
      <c r="P1688" t="s">
        <v>16538</v>
      </c>
      <c r="R1688" t="str">
        <f t="shared" si="52"/>
        <v>安丘</v>
      </c>
      <c r="S1688" t="str">
        <f t="shared" si="53"/>
        <v>0702</v>
      </c>
    </row>
    <row r="1689" spans="1:19">
      <c r="A1689" t="s">
        <v>16539</v>
      </c>
      <c r="B1689" t="s">
        <v>16540</v>
      </c>
      <c r="C1689" t="s">
        <v>46</v>
      </c>
      <c r="D1689" t="s">
        <v>16541</v>
      </c>
      <c r="E1689" t="s">
        <v>2388</v>
      </c>
      <c r="F1689" t="s">
        <v>16542</v>
      </c>
      <c r="G1689" t="s">
        <v>16543</v>
      </c>
      <c r="H1689" t="s">
        <v>16544</v>
      </c>
      <c r="I1689" t="s">
        <v>2350</v>
      </c>
      <c r="J1689" t="s">
        <v>2968</v>
      </c>
      <c r="K1689" t="s">
        <v>2969</v>
      </c>
      <c r="L1689" t="s">
        <v>47</v>
      </c>
      <c r="M1689" t="s">
        <v>2454</v>
      </c>
      <c r="N1689" t="s">
        <v>2674</v>
      </c>
      <c r="O1689" t="s">
        <v>2970</v>
      </c>
      <c r="P1689" t="s">
        <v>16545</v>
      </c>
      <c r="R1689" t="str">
        <f t="shared" si="52"/>
        <v>诸城</v>
      </c>
      <c r="S1689" t="str">
        <f t="shared" si="53"/>
        <v>0702</v>
      </c>
    </row>
    <row r="1690" spans="1:19">
      <c r="A1690" t="s">
        <v>16546</v>
      </c>
      <c r="B1690" t="s">
        <v>16547</v>
      </c>
      <c r="C1690" t="s">
        <v>46</v>
      </c>
      <c r="D1690" t="s">
        <v>16548</v>
      </c>
      <c r="E1690" t="s">
        <v>2388</v>
      </c>
      <c r="F1690" t="s">
        <v>16549</v>
      </c>
      <c r="G1690" t="s">
        <v>16550</v>
      </c>
      <c r="H1690" t="s">
        <v>16551</v>
      </c>
      <c r="I1690" t="s">
        <v>2364</v>
      </c>
      <c r="J1690" t="s">
        <v>6863</v>
      </c>
      <c r="K1690" t="s">
        <v>6864</v>
      </c>
      <c r="L1690" t="s">
        <v>128</v>
      </c>
      <c r="M1690" t="s">
        <v>3952</v>
      </c>
      <c r="N1690" t="s">
        <v>3017</v>
      </c>
      <c r="O1690" t="s">
        <v>6865</v>
      </c>
      <c r="P1690" t="s">
        <v>16552</v>
      </c>
      <c r="R1690" t="str">
        <f t="shared" si="52"/>
        <v>寿光</v>
      </c>
      <c r="S1690" t="str">
        <f t="shared" si="53"/>
        <v>0702</v>
      </c>
    </row>
    <row r="1691" spans="1:19">
      <c r="A1691" t="s">
        <v>16553</v>
      </c>
      <c r="B1691" t="s">
        <v>16554</v>
      </c>
      <c r="C1691" t="s">
        <v>46</v>
      </c>
      <c r="D1691" t="s">
        <v>16555</v>
      </c>
      <c r="E1691" t="s">
        <v>2388</v>
      </c>
      <c r="F1691" t="s">
        <v>16556</v>
      </c>
      <c r="G1691" t="s">
        <v>16557</v>
      </c>
      <c r="H1691" t="s">
        <v>16558</v>
      </c>
      <c r="I1691" t="s">
        <v>2350</v>
      </c>
      <c r="J1691" t="s">
        <v>12348</v>
      </c>
      <c r="K1691" t="s">
        <v>12349</v>
      </c>
      <c r="L1691" t="s">
        <v>47</v>
      </c>
      <c r="M1691" t="s">
        <v>8001</v>
      </c>
      <c r="N1691" t="s">
        <v>2674</v>
      </c>
      <c r="O1691" t="s">
        <v>12350</v>
      </c>
      <c r="P1691" t="s">
        <v>16559</v>
      </c>
      <c r="R1691" t="str">
        <f t="shared" si="52"/>
        <v>诸城</v>
      </c>
      <c r="S1691" t="str">
        <f t="shared" si="53"/>
        <v>0702</v>
      </c>
    </row>
    <row r="1692" spans="1:19">
      <c r="A1692" t="s">
        <v>16560</v>
      </c>
      <c r="B1692" t="s">
        <v>16561</v>
      </c>
      <c r="C1692" t="s">
        <v>46</v>
      </c>
      <c r="D1692" t="s">
        <v>16562</v>
      </c>
      <c r="E1692" t="s">
        <v>16563</v>
      </c>
      <c r="F1692" t="s">
        <v>16564</v>
      </c>
      <c r="G1692" t="s">
        <v>16565</v>
      </c>
      <c r="H1692" t="s">
        <v>16566</v>
      </c>
      <c r="I1692" t="s">
        <v>2336</v>
      </c>
      <c r="J1692" t="s">
        <v>14092</v>
      </c>
      <c r="K1692" t="s">
        <v>14093</v>
      </c>
      <c r="L1692" t="s">
        <v>146</v>
      </c>
      <c r="M1692" t="s">
        <v>14094</v>
      </c>
      <c r="O1692" t="s">
        <v>14095</v>
      </c>
      <c r="P1692" t="s">
        <v>16567</v>
      </c>
      <c r="R1692" t="str">
        <f t="shared" si="52"/>
        <v>临朐</v>
      </c>
      <c r="S1692" t="str">
        <f t="shared" si="53"/>
        <v>0702</v>
      </c>
    </row>
    <row r="1693" spans="1:19">
      <c r="A1693" t="s">
        <v>557</v>
      </c>
      <c r="B1693" t="s">
        <v>16568</v>
      </c>
      <c r="C1693" t="s">
        <v>46</v>
      </c>
      <c r="D1693" t="s">
        <v>16569</v>
      </c>
      <c r="E1693" t="s">
        <v>2388</v>
      </c>
      <c r="F1693" t="s">
        <v>16570</v>
      </c>
      <c r="G1693" t="s">
        <v>555</v>
      </c>
      <c r="H1693" t="s">
        <v>16571</v>
      </c>
      <c r="I1693" t="s">
        <v>2645</v>
      </c>
      <c r="J1693" t="s">
        <v>3241</v>
      </c>
      <c r="K1693" t="s">
        <v>3242</v>
      </c>
      <c r="L1693" t="s">
        <v>101</v>
      </c>
      <c r="M1693" t="s">
        <v>3130</v>
      </c>
      <c r="N1693" t="s">
        <v>4007</v>
      </c>
      <c r="O1693" t="s">
        <v>3243</v>
      </c>
      <c r="P1693" t="s">
        <v>16572</v>
      </c>
      <c r="Q1693" t="s">
        <v>16573</v>
      </c>
      <c r="R1693" t="str">
        <f t="shared" si="52"/>
        <v>潍城</v>
      </c>
      <c r="S1693" t="str">
        <f t="shared" si="53"/>
        <v>0702</v>
      </c>
    </row>
    <row r="1694" spans="1:19">
      <c r="A1694" t="s">
        <v>565</v>
      </c>
      <c r="B1694" t="s">
        <v>16574</v>
      </c>
      <c r="C1694" t="s">
        <v>46</v>
      </c>
      <c r="D1694" t="s">
        <v>16575</v>
      </c>
      <c r="E1694" t="s">
        <v>2388</v>
      </c>
      <c r="F1694" t="s">
        <v>16576</v>
      </c>
      <c r="G1694" t="s">
        <v>563</v>
      </c>
      <c r="H1694" t="s">
        <v>16577</v>
      </c>
      <c r="I1694" t="s">
        <v>2364</v>
      </c>
      <c r="J1694" t="s">
        <v>3497</v>
      </c>
      <c r="K1694" t="s">
        <v>3498</v>
      </c>
      <c r="L1694" t="s">
        <v>57</v>
      </c>
      <c r="M1694" t="s">
        <v>2838</v>
      </c>
      <c r="N1694" t="s">
        <v>2382</v>
      </c>
      <c r="O1694" t="s">
        <v>3500</v>
      </c>
      <c r="P1694" t="s">
        <v>16578</v>
      </c>
      <c r="R1694" t="str">
        <f t="shared" si="52"/>
        <v>安丘</v>
      </c>
      <c r="S1694" t="str">
        <f t="shared" si="53"/>
        <v>0702</v>
      </c>
    </row>
    <row r="1695" spans="1:19">
      <c r="A1695" t="s">
        <v>16579</v>
      </c>
      <c r="B1695" t="s">
        <v>16580</v>
      </c>
      <c r="C1695" t="s">
        <v>46</v>
      </c>
      <c r="D1695" t="s">
        <v>16581</v>
      </c>
      <c r="E1695" t="s">
        <v>2388</v>
      </c>
      <c r="F1695" t="s">
        <v>16582</v>
      </c>
      <c r="G1695" t="s">
        <v>16583</v>
      </c>
      <c r="H1695" t="s">
        <v>16584</v>
      </c>
      <c r="I1695" t="s">
        <v>2364</v>
      </c>
      <c r="J1695" t="s">
        <v>3905</v>
      </c>
      <c r="K1695" t="s">
        <v>3906</v>
      </c>
      <c r="L1695" t="s">
        <v>67</v>
      </c>
      <c r="M1695" t="s">
        <v>2958</v>
      </c>
      <c r="N1695" t="s">
        <v>3339</v>
      </c>
      <c r="O1695" t="s">
        <v>3908</v>
      </c>
      <c r="P1695" t="s">
        <v>16585</v>
      </c>
      <c r="R1695" t="str">
        <f t="shared" si="52"/>
        <v>昌邑</v>
      </c>
      <c r="S1695" t="str">
        <f t="shared" si="53"/>
        <v>0702</v>
      </c>
    </row>
    <row r="1696" spans="1:19">
      <c r="A1696" t="s">
        <v>16586</v>
      </c>
      <c r="B1696" t="s">
        <v>16587</v>
      </c>
      <c r="C1696" t="s">
        <v>46</v>
      </c>
      <c r="D1696" t="s">
        <v>16588</v>
      </c>
      <c r="E1696" t="s">
        <v>2388</v>
      </c>
      <c r="F1696" t="s">
        <v>16589</v>
      </c>
      <c r="G1696" t="s">
        <v>16590</v>
      </c>
      <c r="H1696" t="s">
        <v>16591</v>
      </c>
      <c r="I1696" t="s">
        <v>3376</v>
      </c>
      <c r="J1696" t="s">
        <v>5254</v>
      </c>
      <c r="K1696" t="s">
        <v>5255</v>
      </c>
      <c r="L1696" t="s">
        <v>101</v>
      </c>
      <c r="M1696" t="s">
        <v>2982</v>
      </c>
      <c r="N1696" t="s">
        <v>2340</v>
      </c>
      <c r="O1696" t="s">
        <v>5256</v>
      </c>
      <c r="P1696" t="s">
        <v>16592</v>
      </c>
      <c r="R1696" t="str">
        <f t="shared" si="52"/>
        <v>潍城</v>
      </c>
      <c r="S1696" t="str">
        <f t="shared" si="53"/>
        <v>0702</v>
      </c>
    </row>
    <row r="1697" spans="1:19">
      <c r="A1697" t="s">
        <v>16593</v>
      </c>
      <c r="B1697" t="s">
        <v>16594</v>
      </c>
      <c r="C1697" t="s">
        <v>46</v>
      </c>
      <c r="D1697" t="s">
        <v>16595</v>
      </c>
      <c r="E1697" t="s">
        <v>2388</v>
      </c>
      <c r="F1697" t="s">
        <v>16596</v>
      </c>
      <c r="G1697" t="s">
        <v>16597</v>
      </c>
      <c r="H1697" t="s">
        <v>16598</v>
      </c>
      <c r="I1697" t="s">
        <v>2465</v>
      </c>
      <c r="J1697" t="s">
        <v>6913</v>
      </c>
      <c r="K1697" t="s">
        <v>6914</v>
      </c>
      <c r="L1697" t="s">
        <v>101</v>
      </c>
      <c r="M1697" t="s">
        <v>4459</v>
      </c>
      <c r="N1697" t="s">
        <v>2872</v>
      </c>
      <c r="O1697" t="s">
        <v>6915</v>
      </c>
      <c r="P1697" t="s">
        <v>16599</v>
      </c>
      <c r="Q1697" t="s">
        <v>16600</v>
      </c>
      <c r="R1697" t="str">
        <f t="shared" si="52"/>
        <v>潍城</v>
      </c>
      <c r="S1697" t="str">
        <f t="shared" si="53"/>
        <v>0702</v>
      </c>
    </row>
    <row r="1698" spans="1:19">
      <c r="A1698" t="s">
        <v>16601</v>
      </c>
      <c r="B1698" t="s">
        <v>16602</v>
      </c>
      <c r="C1698" t="s">
        <v>46</v>
      </c>
      <c r="D1698" t="s">
        <v>16603</v>
      </c>
      <c r="E1698" t="s">
        <v>2388</v>
      </c>
      <c r="F1698" t="s">
        <v>16604</v>
      </c>
      <c r="G1698" t="s">
        <v>16605</v>
      </c>
      <c r="H1698" t="s">
        <v>16606</v>
      </c>
      <c r="I1698" t="s">
        <v>2503</v>
      </c>
      <c r="J1698" t="s">
        <v>2418</v>
      </c>
      <c r="K1698" t="s">
        <v>2419</v>
      </c>
      <c r="L1698" t="s">
        <v>146</v>
      </c>
      <c r="M1698" t="s">
        <v>2420</v>
      </c>
      <c r="N1698" t="s">
        <v>2529</v>
      </c>
      <c r="O1698" t="s">
        <v>2422</v>
      </c>
      <c r="P1698" t="s">
        <v>16607</v>
      </c>
      <c r="R1698" t="str">
        <f t="shared" si="52"/>
        <v>临朐</v>
      </c>
      <c r="S1698" t="str">
        <f t="shared" si="53"/>
        <v>0702</v>
      </c>
    </row>
    <row r="1699" spans="1:19">
      <c r="A1699" t="s">
        <v>16608</v>
      </c>
      <c r="B1699" t="s">
        <v>16609</v>
      </c>
      <c r="C1699" t="s">
        <v>46</v>
      </c>
      <c r="D1699" t="s">
        <v>16610</v>
      </c>
      <c r="E1699" t="s">
        <v>15994</v>
      </c>
      <c r="F1699" t="s">
        <v>16611</v>
      </c>
      <c r="G1699" t="s">
        <v>16612</v>
      </c>
      <c r="H1699" t="s">
        <v>16613</v>
      </c>
      <c r="I1699" t="s">
        <v>2336</v>
      </c>
      <c r="J1699" t="s">
        <v>12818</v>
      </c>
      <c r="K1699" t="s">
        <v>12819</v>
      </c>
      <c r="L1699" t="s">
        <v>47</v>
      </c>
      <c r="M1699" t="s">
        <v>2784</v>
      </c>
      <c r="N1699" t="s">
        <v>2859</v>
      </c>
      <c r="O1699" t="s">
        <v>12820</v>
      </c>
      <c r="P1699" t="s">
        <v>16614</v>
      </c>
      <c r="Q1699" t="s">
        <v>16615</v>
      </c>
      <c r="R1699" t="str">
        <f t="shared" si="52"/>
        <v>诸城</v>
      </c>
      <c r="S1699" t="str">
        <f t="shared" si="53"/>
        <v>0702</v>
      </c>
    </row>
    <row r="1700" spans="1:19">
      <c r="A1700" t="s">
        <v>16616</v>
      </c>
      <c r="B1700" t="s">
        <v>16617</v>
      </c>
      <c r="C1700" t="s">
        <v>46</v>
      </c>
      <c r="D1700" t="s">
        <v>16618</v>
      </c>
      <c r="E1700" t="s">
        <v>16619</v>
      </c>
      <c r="F1700" t="s">
        <v>16620</v>
      </c>
      <c r="G1700" t="s">
        <v>16621</v>
      </c>
      <c r="H1700" t="s">
        <v>16622</v>
      </c>
      <c r="I1700" t="s">
        <v>3608</v>
      </c>
      <c r="J1700" t="s">
        <v>3167</v>
      </c>
      <c r="K1700" t="s">
        <v>3168</v>
      </c>
      <c r="L1700" t="s">
        <v>110</v>
      </c>
      <c r="M1700" t="s">
        <v>3098</v>
      </c>
      <c r="N1700" t="s">
        <v>2354</v>
      </c>
      <c r="O1700" t="s">
        <v>3169</v>
      </c>
      <c r="P1700" t="s">
        <v>16623</v>
      </c>
      <c r="R1700" t="str">
        <f t="shared" si="52"/>
        <v>高密</v>
      </c>
      <c r="S1700" t="str">
        <f t="shared" si="53"/>
        <v>0702</v>
      </c>
    </row>
    <row r="1701" spans="1:19">
      <c r="A1701" t="s">
        <v>16624</v>
      </c>
      <c r="B1701" t="s">
        <v>16625</v>
      </c>
      <c r="C1701" t="s">
        <v>46</v>
      </c>
      <c r="D1701" t="s">
        <v>16626</v>
      </c>
      <c r="E1701" t="s">
        <v>2388</v>
      </c>
      <c r="F1701" t="s">
        <v>16627</v>
      </c>
      <c r="G1701" t="s">
        <v>16628</v>
      </c>
      <c r="H1701" t="s">
        <v>16629</v>
      </c>
      <c r="I1701" t="s">
        <v>2645</v>
      </c>
      <c r="J1701" t="s">
        <v>5649</v>
      </c>
      <c r="K1701" t="s">
        <v>5650</v>
      </c>
      <c r="L1701" t="s">
        <v>76</v>
      </c>
      <c r="M1701" t="s">
        <v>4374</v>
      </c>
      <c r="N1701" t="s">
        <v>2816</v>
      </c>
      <c r="O1701" t="s">
        <v>5651</v>
      </c>
      <c r="P1701" t="s">
        <v>16630</v>
      </c>
      <c r="R1701" t="str">
        <f t="shared" si="52"/>
        <v>奎文</v>
      </c>
      <c r="S1701" t="str">
        <f t="shared" si="53"/>
        <v>0702</v>
      </c>
    </row>
    <row r="1702" spans="1:19">
      <c r="A1702" t="s">
        <v>16631</v>
      </c>
      <c r="B1702" t="s">
        <v>16632</v>
      </c>
      <c r="C1702" t="s">
        <v>46</v>
      </c>
      <c r="D1702" t="s">
        <v>16633</v>
      </c>
      <c r="E1702" t="s">
        <v>2388</v>
      </c>
      <c r="F1702" t="s">
        <v>16634</v>
      </c>
      <c r="G1702" t="s">
        <v>16635</v>
      </c>
      <c r="H1702" t="s">
        <v>16636</v>
      </c>
      <c r="I1702" t="s">
        <v>2378</v>
      </c>
      <c r="J1702" t="s">
        <v>4101</v>
      </c>
      <c r="K1702" t="s">
        <v>4102</v>
      </c>
      <c r="L1702" t="s">
        <v>67</v>
      </c>
      <c r="M1702" t="s">
        <v>3366</v>
      </c>
      <c r="N1702" t="s">
        <v>2421</v>
      </c>
      <c r="O1702" t="s">
        <v>4103</v>
      </c>
      <c r="P1702" t="s">
        <v>16637</v>
      </c>
      <c r="Q1702" t="s">
        <v>16638</v>
      </c>
      <c r="R1702" t="str">
        <f t="shared" si="52"/>
        <v>昌邑</v>
      </c>
      <c r="S1702" t="str">
        <f t="shared" si="53"/>
        <v>0702</v>
      </c>
    </row>
    <row r="1703" spans="1:19">
      <c r="A1703" t="s">
        <v>16639</v>
      </c>
      <c r="B1703" t="s">
        <v>16640</v>
      </c>
      <c r="C1703" t="s">
        <v>46</v>
      </c>
      <c r="D1703" t="s">
        <v>16641</v>
      </c>
      <c r="E1703" t="s">
        <v>15978</v>
      </c>
      <c r="F1703" t="s">
        <v>16642</v>
      </c>
      <c r="G1703" t="s">
        <v>16643</v>
      </c>
      <c r="H1703" t="s">
        <v>16644</v>
      </c>
      <c r="I1703" t="s">
        <v>2350</v>
      </c>
      <c r="J1703" t="s">
        <v>3337</v>
      </c>
      <c r="K1703" t="s">
        <v>3338</v>
      </c>
      <c r="L1703" t="s">
        <v>76</v>
      </c>
      <c r="M1703" t="s">
        <v>2408</v>
      </c>
      <c r="N1703" t="s">
        <v>4525</v>
      </c>
      <c r="O1703" t="s">
        <v>3340</v>
      </c>
      <c r="P1703" t="s">
        <v>16645</v>
      </c>
      <c r="R1703" t="str">
        <f t="shared" si="52"/>
        <v>奎文</v>
      </c>
      <c r="S1703" t="str">
        <f t="shared" si="53"/>
        <v>0702</v>
      </c>
    </row>
    <row r="1704" spans="1:19">
      <c r="A1704" t="s">
        <v>16646</v>
      </c>
      <c r="B1704" t="s">
        <v>16647</v>
      </c>
      <c r="C1704" t="s">
        <v>46</v>
      </c>
      <c r="D1704" t="s">
        <v>16648</v>
      </c>
      <c r="E1704" t="s">
        <v>2388</v>
      </c>
      <c r="F1704" t="s">
        <v>16649</v>
      </c>
      <c r="G1704" t="s">
        <v>16650</v>
      </c>
      <c r="H1704" t="s">
        <v>16651</v>
      </c>
      <c r="I1704" t="s">
        <v>2350</v>
      </c>
      <c r="J1704" t="s">
        <v>8347</v>
      </c>
      <c r="K1704" t="s">
        <v>8348</v>
      </c>
      <c r="L1704" t="s">
        <v>101</v>
      </c>
      <c r="M1704" t="s">
        <v>2982</v>
      </c>
      <c r="N1704" t="s">
        <v>2564</v>
      </c>
      <c r="O1704" t="s">
        <v>8349</v>
      </c>
      <c r="P1704" t="s">
        <v>16652</v>
      </c>
      <c r="Q1704" t="s">
        <v>16653</v>
      </c>
      <c r="R1704" t="str">
        <f t="shared" si="52"/>
        <v>潍城</v>
      </c>
      <c r="S1704" t="str">
        <f t="shared" si="53"/>
        <v>0702</v>
      </c>
    </row>
    <row r="1705" spans="1:19">
      <c r="A1705" t="s">
        <v>16654</v>
      </c>
      <c r="B1705" t="s">
        <v>16655</v>
      </c>
      <c r="C1705" t="s">
        <v>46</v>
      </c>
      <c r="D1705" t="s">
        <v>16656</v>
      </c>
      <c r="E1705" t="s">
        <v>2388</v>
      </c>
      <c r="F1705" t="s">
        <v>16657</v>
      </c>
      <c r="G1705" t="s">
        <v>16658</v>
      </c>
      <c r="H1705" t="s">
        <v>16659</v>
      </c>
      <c r="I1705" t="s">
        <v>5391</v>
      </c>
      <c r="J1705" t="s">
        <v>8067</v>
      </c>
      <c r="K1705" t="s">
        <v>8068</v>
      </c>
      <c r="L1705" t="s">
        <v>187</v>
      </c>
      <c r="M1705" t="s">
        <v>3510</v>
      </c>
      <c r="N1705" t="s">
        <v>3277</v>
      </c>
      <c r="O1705" t="s">
        <v>8069</v>
      </c>
      <c r="P1705" t="s">
        <v>16660</v>
      </c>
      <c r="Q1705" t="s">
        <v>16661</v>
      </c>
      <c r="R1705" t="str">
        <f t="shared" si="52"/>
        <v>坊子</v>
      </c>
      <c r="S1705" t="str">
        <f t="shared" si="53"/>
        <v>0702</v>
      </c>
    </row>
    <row r="1706" spans="1:19">
      <c r="A1706" t="s">
        <v>16662</v>
      </c>
      <c r="B1706" t="s">
        <v>16663</v>
      </c>
      <c r="C1706" t="s">
        <v>46</v>
      </c>
      <c r="D1706" t="s">
        <v>16664</v>
      </c>
      <c r="E1706" t="s">
        <v>2388</v>
      </c>
      <c r="F1706" t="s">
        <v>16665</v>
      </c>
      <c r="G1706" t="s">
        <v>16666</v>
      </c>
      <c r="H1706" t="s">
        <v>16667</v>
      </c>
      <c r="I1706" t="s">
        <v>2503</v>
      </c>
      <c r="J1706" t="s">
        <v>4801</v>
      </c>
      <c r="K1706" t="s">
        <v>4802</v>
      </c>
      <c r="L1706" t="s">
        <v>76</v>
      </c>
      <c r="M1706" t="s">
        <v>2528</v>
      </c>
      <c r="N1706" t="s">
        <v>3277</v>
      </c>
      <c r="O1706" t="s">
        <v>4803</v>
      </c>
      <c r="P1706" t="s">
        <v>16668</v>
      </c>
      <c r="R1706" t="str">
        <f t="shared" si="52"/>
        <v>奎文</v>
      </c>
      <c r="S1706" t="str">
        <f t="shared" si="53"/>
        <v>0702</v>
      </c>
    </row>
    <row r="1707" spans="1:19">
      <c r="A1707" t="s">
        <v>16669</v>
      </c>
      <c r="B1707" t="s">
        <v>16670</v>
      </c>
      <c r="C1707" t="s">
        <v>46</v>
      </c>
      <c r="D1707" t="s">
        <v>16671</v>
      </c>
      <c r="E1707" t="s">
        <v>2388</v>
      </c>
      <c r="F1707" t="s">
        <v>16672</v>
      </c>
      <c r="G1707" t="s">
        <v>16673</v>
      </c>
      <c r="H1707" t="s">
        <v>16674</v>
      </c>
      <c r="I1707" t="s">
        <v>2350</v>
      </c>
      <c r="J1707" t="s">
        <v>4723</v>
      </c>
      <c r="K1707" t="s">
        <v>4724</v>
      </c>
      <c r="L1707" t="s">
        <v>119</v>
      </c>
      <c r="M1707" t="s">
        <v>4071</v>
      </c>
      <c r="N1707" t="s">
        <v>2354</v>
      </c>
      <c r="O1707" t="s">
        <v>4725</v>
      </c>
      <c r="P1707" t="s">
        <v>16675</v>
      </c>
      <c r="Q1707" t="s">
        <v>16676</v>
      </c>
      <c r="R1707" t="str">
        <f t="shared" si="52"/>
        <v>寒亭</v>
      </c>
      <c r="S1707" t="str">
        <f t="shared" si="53"/>
        <v>0702</v>
      </c>
    </row>
    <row r="1708" spans="1:19">
      <c r="A1708" t="s">
        <v>16677</v>
      </c>
      <c r="B1708" t="s">
        <v>16678</v>
      </c>
      <c r="C1708" t="s">
        <v>46</v>
      </c>
      <c r="D1708" t="s">
        <v>16679</v>
      </c>
      <c r="E1708" t="s">
        <v>6226</v>
      </c>
      <c r="F1708" t="s">
        <v>16680</v>
      </c>
      <c r="G1708" t="s">
        <v>16681</v>
      </c>
      <c r="H1708" t="s">
        <v>16682</v>
      </c>
      <c r="I1708" t="s">
        <v>2336</v>
      </c>
      <c r="J1708" t="s">
        <v>2793</v>
      </c>
      <c r="K1708" t="s">
        <v>2794</v>
      </c>
      <c r="L1708" t="s">
        <v>57</v>
      </c>
      <c r="M1708" t="s">
        <v>2367</v>
      </c>
      <c r="N1708" t="s">
        <v>2340</v>
      </c>
      <c r="O1708" t="s">
        <v>2795</v>
      </c>
      <c r="P1708" t="s">
        <v>16683</v>
      </c>
      <c r="Q1708" t="s">
        <v>16684</v>
      </c>
      <c r="R1708" t="str">
        <f t="shared" si="52"/>
        <v>安丘</v>
      </c>
      <c r="S1708" t="str">
        <f t="shared" si="53"/>
        <v>0702</v>
      </c>
    </row>
    <row r="1709" spans="1:19">
      <c r="A1709" t="s">
        <v>16685</v>
      </c>
      <c r="B1709" t="s">
        <v>16686</v>
      </c>
      <c r="C1709" t="s">
        <v>46</v>
      </c>
      <c r="D1709" t="s">
        <v>16687</v>
      </c>
      <c r="E1709" t="s">
        <v>2388</v>
      </c>
      <c r="F1709" t="s">
        <v>16688</v>
      </c>
      <c r="G1709" t="s">
        <v>16689</v>
      </c>
      <c r="H1709" t="s">
        <v>16690</v>
      </c>
      <c r="I1709" t="s">
        <v>2350</v>
      </c>
      <c r="J1709" t="s">
        <v>2847</v>
      </c>
      <c r="K1709" t="s">
        <v>2848</v>
      </c>
      <c r="L1709" t="s">
        <v>110</v>
      </c>
      <c r="M1709" t="s">
        <v>2849</v>
      </c>
      <c r="O1709" t="s">
        <v>2850</v>
      </c>
      <c r="P1709" t="s">
        <v>16691</v>
      </c>
      <c r="Q1709" t="s">
        <v>16692</v>
      </c>
      <c r="R1709" t="str">
        <f t="shared" si="52"/>
        <v>高密</v>
      </c>
      <c r="S1709" t="str">
        <f t="shared" si="53"/>
        <v>0702</v>
      </c>
    </row>
    <row r="1710" spans="1:19">
      <c r="A1710" t="s">
        <v>16693</v>
      </c>
      <c r="B1710" t="s">
        <v>16694</v>
      </c>
      <c r="C1710" t="s">
        <v>46</v>
      </c>
      <c r="D1710" t="s">
        <v>16695</v>
      </c>
      <c r="E1710" t="s">
        <v>6226</v>
      </c>
      <c r="F1710" t="s">
        <v>16696</v>
      </c>
      <c r="G1710" t="s">
        <v>16697</v>
      </c>
      <c r="H1710" t="s">
        <v>16698</v>
      </c>
      <c r="I1710" t="s">
        <v>2336</v>
      </c>
      <c r="J1710" t="s">
        <v>7398</v>
      </c>
      <c r="K1710" t="s">
        <v>7399</v>
      </c>
      <c r="L1710" t="s">
        <v>110</v>
      </c>
      <c r="M1710" t="s">
        <v>4059</v>
      </c>
      <c r="N1710" t="s">
        <v>2816</v>
      </c>
      <c r="O1710" t="s">
        <v>7400</v>
      </c>
      <c r="P1710" t="s">
        <v>16699</v>
      </c>
      <c r="R1710" t="str">
        <f t="shared" si="52"/>
        <v>高密</v>
      </c>
      <c r="S1710" t="str">
        <f t="shared" si="53"/>
        <v>0702</v>
      </c>
    </row>
    <row r="1711" spans="1:19">
      <c r="A1711" t="s">
        <v>16700</v>
      </c>
      <c r="B1711" t="s">
        <v>16701</v>
      </c>
      <c r="C1711" t="s">
        <v>46</v>
      </c>
      <c r="D1711" t="s">
        <v>16702</v>
      </c>
      <c r="E1711" t="s">
        <v>2388</v>
      </c>
      <c r="F1711" t="s">
        <v>16703</v>
      </c>
      <c r="G1711" t="s">
        <v>16704</v>
      </c>
      <c r="H1711" t="s">
        <v>16705</v>
      </c>
      <c r="I1711" t="s">
        <v>2364</v>
      </c>
      <c r="J1711" t="s">
        <v>5473</v>
      </c>
      <c r="K1711" t="s">
        <v>5474</v>
      </c>
      <c r="L1711" t="s">
        <v>128</v>
      </c>
      <c r="M1711" t="s">
        <v>2890</v>
      </c>
      <c r="N1711" t="s">
        <v>3017</v>
      </c>
      <c r="O1711" t="s">
        <v>5475</v>
      </c>
      <c r="P1711" t="s">
        <v>16706</v>
      </c>
      <c r="Q1711" t="s">
        <v>16707</v>
      </c>
      <c r="R1711" t="str">
        <f t="shared" si="52"/>
        <v>寿光</v>
      </c>
      <c r="S1711" t="str">
        <f t="shared" si="53"/>
        <v>0702</v>
      </c>
    </row>
    <row r="1712" spans="1:19">
      <c r="A1712" t="s">
        <v>16708</v>
      </c>
      <c r="B1712" t="s">
        <v>16709</v>
      </c>
      <c r="C1712" t="s">
        <v>46</v>
      </c>
      <c r="D1712" t="s">
        <v>16710</v>
      </c>
      <c r="E1712" t="s">
        <v>2388</v>
      </c>
      <c r="F1712" t="s">
        <v>16711</v>
      </c>
      <c r="G1712" t="s">
        <v>16712</v>
      </c>
      <c r="H1712" t="s">
        <v>16713</v>
      </c>
      <c r="I1712" t="s">
        <v>2378</v>
      </c>
      <c r="J1712" t="s">
        <v>14809</v>
      </c>
      <c r="K1712" t="s">
        <v>14810</v>
      </c>
      <c r="L1712" t="s">
        <v>137</v>
      </c>
      <c r="M1712" t="s">
        <v>5803</v>
      </c>
      <c r="N1712" t="s">
        <v>5839</v>
      </c>
      <c r="O1712" t="s">
        <v>14811</v>
      </c>
      <c r="P1712" t="s">
        <v>16714</v>
      </c>
      <c r="R1712" t="str">
        <f t="shared" si="52"/>
        <v>青州</v>
      </c>
      <c r="S1712" t="str">
        <f t="shared" si="53"/>
        <v>0702</v>
      </c>
    </row>
    <row r="1713" spans="1:19">
      <c r="A1713" t="s">
        <v>16715</v>
      </c>
      <c r="B1713" t="s">
        <v>16716</v>
      </c>
      <c r="C1713" t="s">
        <v>46</v>
      </c>
      <c r="D1713" t="s">
        <v>16717</v>
      </c>
      <c r="E1713" t="s">
        <v>15994</v>
      </c>
      <c r="F1713" t="s">
        <v>16718</v>
      </c>
      <c r="G1713" t="s">
        <v>16719</v>
      </c>
      <c r="H1713" t="s">
        <v>16720</v>
      </c>
      <c r="I1713" t="s">
        <v>2336</v>
      </c>
      <c r="J1713" t="s">
        <v>3809</v>
      </c>
      <c r="K1713" t="s">
        <v>3810</v>
      </c>
      <c r="L1713" t="s">
        <v>57</v>
      </c>
      <c r="M1713" t="s">
        <v>3811</v>
      </c>
      <c r="N1713" t="s">
        <v>2674</v>
      </c>
      <c r="O1713" t="s">
        <v>3812</v>
      </c>
      <c r="P1713" t="s">
        <v>16721</v>
      </c>
      <c r="R1713" t="str">
        <f t="shared" si="52"/>
        <v>安丘</v>
      </c>
      <c r="S1713" t="str">
        <f t="shared" si="53"/>
        <v>0702</v>
      </c>
    </row>
    <row r="1714" spans="1:19">
      <c r="A1714" t="s">
        <v>16722</v>
      </c>
      <c r="B1714" t="s">
        <v>16723</v>
      </c>
      <c r="C1714" t="s">
        <v>46</v>
      </c>
      <c r="D1714" t="s">
        <v>16724</v>
      </c>
      <c r="E1714" t="s">
        <v>15978</v>
      </c>
      <c r="F1714" t="s">
        <v>16725</v>
      </c>
      <c r="G1714" t="s">
        <v>16726</v>
      </c>
      <c r="H1714" t="s">
        <v>16727</v>
      </c>
      <c r="I1714" t="s">
        <v>2465</v>
      </c>
      <c r="J1714" t="s">
        <v>4069</v>
      </c>
      <c r="K1714" t="s">
        <v>4070</v>
      </c>
      <c r="L1714" t="s">
        <v>119</v>
      </c>
      <c r="M1714" t="s">
        <v>4071</v>
      </c>
      <c r="N1714" t="s">
        <v>3017</v>
      </c>
      <c r="O1714" t="s">
        <v>4072</v>
      </c>
      <c r="P1714" t="s">
        <v>16728</v>
      </c>
      <c r="Q1714" t="s">
        <v>16729</v>
      </c>
      <c r="R1714" t="str">
        <f t="shared" si="52"/>
        <v>寒亭</v>
      </c>
      <c r="S1714" t="str">
        <f t="shared" si="53"/>
        <v>0702</v>
      </c>
    </row>
    <row r="1715" spans="1:19">
      <c r="A1715" t="s">
        <v>16730</v>
      </c>
      <c r="B1715" t="s">
        <v>16731</v>
      </c>
      <c r="C1715" t="s">
        <v>46</v>
      </c>
      <c r="D1715" t="s">
        <v>16732</v>
      </c>
      <c r="E1715" t="s">
        <v>2388</v>
      </c>
      <c r="F1715" t="s">
        <v>16733</v>
      </c>
      <c r="G1715" t="s">
        <v>16734</v>
      </c>
      <c r="H1715" t="s">
        <v>16735</v>
      </c>
      <c r="I1715" t="s">
        <v>2378</v>
      </c>
      <c r="J1715" t="s">
        <v>16736</v>
      </c>
      <c r="K1715" t="s">
        <v>16737</v>
      </c>
      <c r="L1715" t="s">
        <v>101</v>
      </c>
      <c r="M1715" t="s">
        <v>4459</v>
      </c>
      <c r="N1715" t="s">
        <v>2674</v>
      </c>
      <c r="O1715" t="s">
        <v>16738</v>
      </c>
      <c r="P1715" t="s">
        <v>16739</v>
      </c>
      <c r="Q1715" t="s">
        <v>16740</v>
      </c>
      <c r="R1715" t="str">
        <f t="shared" si="52"/>
        <v>潍城</v>
      </c>
      <c r="S1715" t="str">
        <f t="shared" si="53"/>
        <v>0702</v>
      </c>
    </row>
    <row r="1716" spans="1:19">
      <c r="A1716" t="s">
        <v>16741</v>
      </c>
      <c r="B1716" t="s">
        <v>16742</v>
      </c>
      <c r="C1716" t="s">
        <v>46</v>
      </c>
      <c r="D1716" t="s">
        <v>16743</v>
      </c>
      <c r="E1716" t="s">
        <v>2388</v>
      </c>
      <c r="F1716" t="s">
        <v>16744</v>
      </c>
      <c r="G1716" t="s">
        <v>16745</v>
      </c>
      <c r="H1716" t="s">
        <v>16746</v>
      </c>
      <c r="I1716" t="s">
        <v>2350</v>
      </c>
      <c r="J1716" t="s">
        <v>9553</v>
      </c>
      <c r="K1716" t="s">
        <v>9554</v>
      </c>
      <c r="L1716" t="s">
        <v>676</v>
      </c>
      <c r="M1716" t="s">
        <v>9555</v>
      </c>
      <c r="N1716" t="s">
        <v>2480</v>
      </c>
      <c r="O1716" t="s">
        <v>9556</v>
      </c>
      <c r="P1716" t="s">
        <v>16747</v>
      </c>
      <c r="Q1716" t="s">
        <v>16748</v>
      </c>
      <c r="R1716" t="str">
        <f t="shared" si="52"/>
        <v>昌乐</v>
      </c>
      <c r="S1716" t="str">
        <f t="shared" si="53"/>
        <v>0702</v>
      </c>
    </row>
    <row r="1717" spans="1:19">
      <c r="A1717" t="s">
        <v>16749</v>
      </c>
      <c r="B1717" t="s">
        <v>16750</v>
      </c>
      <c r="C1717" t="s">
        <v>46</v>
      </c>
      <c r="D1717" t="s">
        <v>16751</v>
      </c>
      <c r="E1717" t="s">
        <v>2388</v>
      </c>
      <c r="F1717" t="s">
        <v>16752</v>
      </c>
      <c r="G1717" t="s">
        <v>16753</v>
      </c>
      <c r="H1717" t="s">
        <v>16754</v>
      </c>
      <c r="I1717" t="s">
        <v>2350</v>
      </c>
      <c r="J1717" t="s">
        <v>4774</v>
      </c>
      <c r="K1717" t="s">
        <v>4775</v>
      </c>
      <c r="L1717" t="s">
        <v>67</v>
      </c>
      <c r="M1717" t="s">
        <v>3706</v>
      </c>
      <c r="N1717" t="s">
        <v>2529</v>
      </c>
      <c r="O1717" t="s">
        <v>4776</v>
      </c>
      <c r="P1717" t="s">
        <v>16755</v>
      </c>
      <c r="Q1717" t="s">
        <v>16756</v>
      </c>
      <c r="R1717" t="str">
        <f t="shared" si="52"/>
        <v>昌邑</v>
      </c>
      <c r="S1717" t="str">
        <f t="shared" si="53"/>
        <v>0702</v>
      </c>
    </row>
    <row r="1718" spans="1:19">
      <c r="A1718" t="s">
        <v>16757</v>
      </c>
      <c r="B1718" t="s">
        <v>16758</v>
      </c>
      <c r="C1718" t="s">
        <v>46</v>
      </c>
      <c r="D1718" t="s">
        <v>16759</v>
      </c>
      <c r="E1718" t="s">
        <v>2388</v>
      </c>
      <c r="F1718" t="s">
        <v>16760</v>
      </c>
      <c r="G1718" t="s">
        <v>16761</v>
      </c>
      <c r="H1718" t="s">
        <v>16762</v>
      </c>
      <c r="I1718" t="s">
        <v>3564</v>
      </c>
      <c r="J1718" t="s">
        <v>3224</v>
      </c>
      <c r="K1718" t="s">
        <v>3225</v>
      </c>
      <c r="L1718" t="s">
        <v>110</v>
      </c>
      <c r="M1718" t="s">
        <v>2381</v>
      </c>
      <c r="N1718" t="s">
        <v>3907</v>
      </c>
      <c r="O1718" t="s">
        <v>3226</v>
      </c>
      <c r="P1718" t="s">
        <v>16763</v>
      </c>
      <c r="Q1718" t="s">
        <v>16764</v>
      </c>
      <c r="R1718" t="str">
        <f t="shared" si="52"/>
        <v>高密</v>
      </c>
      <c r="S1718" t="str">
        <f t="shared" si="53"/>
        <v>0702</v>
      </c>
    </row>
    <row r="1719" spans="1:19">
      <c r="A1719" t="s">
        <v>16765</v>
      </c>
      <c r="B1719" t="s">
        <v>16766</v>
      </c>
      <c r="C1719" t="s">
        <v>46</v>
      </c>
      <c r="D1719" t="s">
        <v>16767</v>
      </c>
      <c r="E1719" t="s">
        <v>2388</v>
      </c>
      <c r="F1719" t="s">
        <v>16768</v>
      </c>
      <c r="G1719" t="s">
        <v>16769</v>
      </c>
      <c r="H1719" t="s">
        <v>16770</v>
      </c>
      <c r="I1719" t="s">
        <v>2350</v>
      </c>
      <c r="J1719" t="s">
        <v>16771</v>
      </c>
      <c r="K1719" t="s">
        <v>16772</v>
      </c>
      <c r="L1719" t="s">
        <v>146</v>
      </c>
      <c r="M1719" t="s">
        <v>5188</v>
      </c>
      <c r="N1719" t="s">
        <v>2421</v>
      </c>
      <c r="O1719" t="s">
        <v>16773</v>
      </c>
      <c r="P1719" t="s">
        <v>16774</v>
      </c>
      <c r="Q1719" t="s">
        <v>16775</v>
      </c>
      <c r="R1719" t="str">
        <f t="shared" si="52"/>
        <v>临朐</v>
      </c>
      <c r="S1719" t="str">
        <f t="shared" si="53"/>
        <v>0702</v>
      </c>
    </row>
    <row r="1720" spans="1:19">
      <c r="A1720" t="s">
        <v>16776</v>
      </c>
      <c r="B1720" t="s">
        <v>16777</v>
      </c>
      <c r="C1720" t="s">
        <v>46</v>
      </c>
      <c r="D1720" t="s">
        <v>16778</v>
      </c>
      <c r="E1720" t="s">
        <v>2388</v>
      </c>
      <c r="F1720" t="s">
        <v>16779</v>
      </c>
      <c r="G1720" t="s">
        <v>16780</v>
      </c>
      <c r="H1720" t="s">
        <v>16781</v>
      </c>
      <c r="I1720" t="s">
        <v>2378</v>
      </c>
      <c r="J1720" t="s">
        <v>5801</v>
      </c>
      <c r="K1720" t="s">
        <v>5802</v>
      </c>
      <c r="L1720" t="s">
        <v>137</v>
      </c>
      <c r="M1720" t="s">
        <v>5803</v>
      </c>
      <c r="O1720" t="s">
        <v>5804</v>
      </c>
      <c r="P1720" t="s">
        <v>16782</v>
      </c>
      <c r="Q1720" t="s">
        <v>16783</v>
      </c>
      <c r="R1720" t="str">
        <f t="shared" si="52"/>
        <v>青州</v>
      </c>
      <c r="S1720" t="str">
        <f t="shared" si="53"/>
        <v>0702</v>
      </c>
    </row>
    <row r="1721" spans="1:19">
      <c r="A1721" t="s">
        <v>16784</v>
      </c>
      <c r="B1721" t="s">
        <v>16785</v>
      </c>
      <c r="C1721" t="s">
        <v>46</v>
      </c>
      <c r="D1721" t="s">
        <v>16786</v>
      </c>
      <c r="E1721" t="s">
        <v>15994</v>
      </c>
      <c r="F1721" t="s">
        <v>16787</v>
      </c>
      <c r="G1721" t="s">
        <v>16788</v>
      </c>
      <c r="H1721" t="s">
        <v>16789</v>
      </c>
      <c r="I1721" t="s">
        <v>2336</v>
      </c>
      <c r="J1721" t="s">
        <v>3821</v>
      </c>
      <c r="K1721" t="s">
        <v>3822</v>
      </c>
      <c r="L1721" t="s">
        <v>128</v>
      </c>
      <c r="M1721" t="s">
        <v>3028</v>
      </c>
      <c r="N1721" t="s">
        <v>2480</v>
      </c>
      <c r="O1721" t="s">
        <v>3823</v>
      </c>
      <c r="P1721" t="s">
        <v>16790</v>
      </c>
      <c r="Q1721" t="s">
        <v>16791</v>
      </c>
      <c r="R1721" t="str">
        <f t="shared" si="52"/>
        <v>寿光</v>
      </c>
      <c r="S1721" t="str">
        <f t="shared" si="53"/>
        <v>0702</v>
      </c>
    </row>
    <row r="1722" spans="1:19">
      <c r="A1722" t="s">
        <v>16792</v>
      </c>
      <c r="B1722" t="s">
        <v>16793</v>
      </c>
      <c r="C1722" t="s">
        <v>46</v>
      </c>
      <c r="D1722" t="s">
        <v>16794</v>
      </c>
      <c r="E1722" t="s">
        <v>2388</v>
      </c>
      <c r="F1722" t="s">
        <v>16795</v>
      </c>
      <c r="G1722" t="s">
        <v>16796</v>
      </c>
      <c r="H1722" t="s">
        <v>16797</v>
      </c>
      <c r="I1722" t="s">
        <v>2364</v>
      </c>
      <c r="J1722" t="s">
        <v>7398</v>
      </c>
      <c r="K1722" t="s">
        <v>7399</v>
      </c>
      <c r="L1722" t="s">
        <v>110</v>
      </c>
      <c r="M1722" t="s">
        <v>4059</v>
      </c>
      <c r="N1722" t="s">
        <v>2368</v>
      </c>
      <c r="O1722" t="s">
        <v>7400</v>
      </c>
      <c r="P1722" t="s">
        <v>16798</v>
      </c>
      <c r="Q1722" t="s">
        <v>16799</v>
      </c>
      <c r="R1722" t="str">
        <f t="shared" si="52"/>
        <v>高密</v>
      </c>
      <c r="S1722" t="str">
        <f t="shared" si="53"/>
        <v>0702</v>
      </c>
    </row>
    <row r="1723" spans="1:19">
      <c r="A1723" t="s">
        <v>16800</v>
      </c>
      <c r="B1723" t="s">
        <v>16801</v>
      </c>
      <c r="C1723" t="s">
        <v>46</v>
      </c>
      <c r="D1723" t="s">
        <v>16802</v>
      </c>
      <c r="E1723" t="s">
        <v>2388</v>
      </c>
      <c r="F1723" t="s">
        <v>16803</v>
      </c>
      <c r="G1723" t="s">
        <v>16804</v>
      </c>
      <c r="H1723" t="s">
        <v>16805</v>
      </c>
      <c r="I1723" t="s">
        <v>2350</v>
      </c>
      <c r="J1723" t="s">
        <v>16806</v>
      </c>
      <c r="K1723" t="s">
        <v>16807</v>
      </c>
      <c r="L1723" t="s">
        <v>47</v>
      </c>
      <c r="M1723" t="s">
        <v>11108</v>
      </c>
      <c r="N1723" t="s">
        <v>3499</v>
      </c>
      <c r="O1723" t="s">
        <v>16808</v>
      </c>
      <c r="P1723" t="s">
        <v>16809</v>
      </c>
      <c r="R1723" t="str">
        <f t="shared" si="52"/>
        <v>诸城</v>
      </c>
      <c r="S1723" t="str">
        <f t="shared" si="53"/>
        <v>0702</v>
      </c>
    </row>
    <row r="1724" spans="1:19">
      <c r="A1724" t="s">
        <v>16810</v>
      </c>
      <c r="B1724" t="s">
        <v>16811</v>
      </c>
      <c r="C1724" t="s">
        <v>46</v>
      </c>
      <c r="D1724" t="s">
        <v>16812</v>
      </c>
      <c r="E1724" t="s">
        <v>5923</v>
      </c>
      <c r="F1724" t="s">
        <v>16813</v>
      </c>
      <c r="G1724" t="s">
        <v>16814</v>
      </c>
      <c r="H1724" t="s">
        <v>16815</v>
      </c>
      <c r="I1724" t="s">
        <v>2336</v>
      </c>
      <c r="J1724" t="s">
        <v>2365</v>
      </c>
      <c r="K1724" t="s">
        <v>2366</v>
      </c>
      <c r="L1724" t="s">
        <v>57</v>
      </c>
      <c r="M1724" t="s">
        <v>2367</v>
      </c>
      <c r="N1724" t="s">
        <v>5839</v>
      </c>
      <c r="O1724" t="s">
        <v>2369</v>
      </c>
      <c r="R1724" t="str">
        <f t="shared" si="52"/>
        <v>安丘</v>
      </c>
      <c r="S1724" t="str">
        <f t="shared" si="53"/>
        <v>0702</v>
      </c>
    </row>
    <row r="1725" spans="1:19">
      <c r="A1725" t="s">
        <v>16816</v>
      </c>
      <c r="B1725" t="s">
        <v>16817</v>
      </c>
      <c r="C1725" t="s">
        <v>46</v>
      </c>
      <c r="D1725" t="s">
        <v>16818</v>
      </c>
      <c r="E1725" t="s">
        <v>2388</v>
      </c>
      <c r="F1725" t="s">
        <v>16819</v>
      </c>
      <c r="G1725" t="s">
        <v>16820</v>
      </c>
      <c r="H1725" t="s">
        <v>16821</v>
      </c>
      <c r="I1725" t="s">
        <v>2378</v>
      </c>
      <c r="J1725" t="s">
        <v>5507</v>
      </c>
      <c r="K1725" t="s">
        <v>5508</v>
      </c>
      <c r="L1725" t="s">
        <v>137</v>
      </c>
      <c r="M1725" t="s">
        <v>4959</v>
      </c>
      <c r="N1725" t="s">
        <v>2421</v>
      </c>
      <c r="O1725" t="s">
        <v>5509</v>
      </c>
      <c r="P1725" t="s">
        <v>16822</v>
      </c>
      <c r="Q1725" t="s">
        <v>16823</v>
      </c>
      <c r="R1725" t="str">
        <f t="shared" si="52"/>
        <v>青州</v>
      </c>
      <c r="S1725" t="str">
        <f t="shared" si="53"/>
        <v>0702</v>
      </c>
    </row>
    <row r="1726" spans="1:19">
      <c r="A1726" t="s">
        <v>16824</v>
      </c>
      <c r="B1726" t="s">
        <v>16825</v>
      </c>
      <c r="C1726" t="s">
        <v>46</v>
      </c>
      <c r="D1726" t="s">
        <v>16826</v>
      </c>
      <c r="E1726" t="s">
        <v>2388</v>
      </c>
      <c r="F1726" t="s">
        <v>16827</v>
      </c>
      <c r="G1726" t="s">
        <v>16828</v>
      </c>
      <c r="H1726" t="s">
        <v>16659</v>
      </c>
      <c r="I1726" t="s">
        <v>2465</v>
      </c>
      <c r="J1726" t="s">
        <v>5254</v>
      </c>
      <c r="K1726" t="s">
        <v>5255</v>
      </c>
      <c r="L1726" t="s">
        <v>101</v>
      </c>
      <c r="M1726" t="s">
        <v>2982</v>
      </c>
      <c r="O1726" t="s">
        <v>5256</v>
      </c>
      <c r="P1726" t="s">
        <v>16829</v>
      </c>
      <c r="R1726" t="str">
        <f t="shared" si="52"/>
        <v>潍城</v>
      </c>
      <c r="S1726" t="str">
        <f t="shared" si="53"/>
        <v>0702</v>
      </c>
    </row>
    <row r="1727" spans="1:19">
      <c r="A1727" t="s">
        <v>16830</v>
      </c>
      <c r="B1727" t="s">
        <v>16831</v>
      </c>
      <c r="C1727" t="s">
        <v>46</v>
      </c>
      <c r="D1727" t="s">
        <v>16832</v>
      </c>
      <c r="E1727" t="s">
        <v>2388</v>
      </c>
      <c r="F1727" t="s">
        <v>16833</v>
      </c>
      <c r="G1727" t="s">
        <v>16834</v>
      </c>
      <c r="H1727" t="s">
        <v>16835</v>
      </c>
      <c r="I1727" t="s">
        <v>2364</v>
      </c>
      <c r="J1727" t="s">
        <v>16836</v>
      </c>
      <c r="K1727" t="s">
        <v>16837</v>
      </c>
      <c r="L1727" t="s">
        <v>676</v>
      </c>
      <c r="M1727" t="s">
        <v>6204</v>
      </c>
      <c r="N1727" t="s">
        <v>2721</v>
      </c>
      <c r="O1727" t="s">
        <v>16838</v>
      </c>
      <c r="P1727" t="s">
        <v>16839</v>
      </c>
      <c r="Q1727" t="s">
        <v>16840</v>
      </c>
      <c r="R1727" t="str">
        <f t="shared" si="52"/>
        <v>昌乐</v>
      </c>
      <c r="S1727" t="str">
        <f t="shared" si="53"/>
        <v>0702</v>
      </c>
    </row>
    <row r="1728" spans="1:19">
      <c r="A1728" t="s">
        <v>16841</v>
      </c>
      <c r="B1728" t="s">
        <v>16842</v>
      </c>
      <c r="C1728" t="s">
        <v>46</v>
      </c>
      <c r="D1728" t="s">
        <v>16843</v>
      </c>
      <c r="E1728" t="s">
        <v>15978</v>
      </c>
      <c r="F1728" t="s">
        <v>16844</v>
      </c>
      <c r="G1728" t="s">
        <v>16845</v>
      </c>
      <c r="H1728" t="s">
        <v>16846</v>
      </c>
      <c r="I1728" t="s">
        <v>5112</v>
      </c>
      <c r="J1728" t="s">
        <v>5173</v>
      </c>
      <c r="K1728" t="s">
        <v>5174</v>
      </c>
      <c r="L1728" t="s">
        <v>137</v>
      </c>
      <c r="M1728" t="s">
        <v>5175</v>
      </c>
      <c r="O1728" t="s">
        <v>5176</v>
      </c>
      <c r="P1728" t="s">
        <v>16847</v>
      </c>
      <c r="Q1728" t="s">
        <v>16848</v>
      </c>
      <c r="R1728" t="str">
        <f t="shared" si="52"/>
        <v>青州</v>
      </c>
      <c r="S1728" t="str">
        <f t="shared" si="53"/>
        <v>0702</v>
      </c>
    </row>
    <row r="1729" spans="1:19">
      <c r="A1729" t="s">
        <v>16849</v>
      </c>
      <c r="B1729" t="s">
        <v>16850</v>
      </c>
      <c r="C1729" t="s">
        <v>46</v>
      </c>
      <c r="D1729" t="s">
        <v>16851</v>
      </c>
      <c r="E1729" t="s">
        <v>15994</v>
      </c>
      <c r="F1729" t="s">
        <v>16852</v>
      </c>
      <c r="G1729" t="s">
        <v>16853</v>
      </c>
      <c r="H1729" t="s">
        <v>16854</v>
      </c>
      <c r="I1729" t="s">
        <v>2598</v>
      </c>
      <c r="J1729" t="s">
        <v>5957</v>
      </c>
      <c r="K1729" t="s">
        <v>5958</v>
      </c>
      <c r="L1729" t="s">
        <v>67</v>
      </c>
      <c r="M1729" t="s">
        <v>2958</v>
      </c>
      <c r="N1729" t="s">
        <v>2816</v>
      </c>
      <c r="O1729" t="s">
        <v>5959</v>
      </c>
      <c r="Q1729" t="s">
        <v>16855</v>
      </c>
      <c r="R1729" t="str">
        <f t="shared" ref="R1729:R1792" si="54">IF(OR(LEFT(L1729,2)="高新"),"奎文",IF(LEFT(L1729,2)="峡山","坊子",IF(LEFT(L1729,2)="滨海","寒亭",LEFT(L1729,2))))</f>
        <v>昌邑</v>
      </c>
      <c r="S1729" t="str">
        <f t="shared" ref="S1729:S1792" si="55">TEXT(B1729,"mmdd")</f>
        <v>0702</v>
      </c>
    </row>
    <row r="1730" spans="1:19">
      <c r="A1730" t="s">
        <v>16856</v>
      </c>
      <c r="B1730" t="s">
        <v>16857</v>
      </c>
      <c r="C1730" t="s">
        <v>46</v>
      </c>
      <c r="D1730" t="s">
        <v>16858</v>
      </c>
      <c r="E1730" t="s">
        <v>15994</v>
      </c>
      <c r="F1730" t="s">
        <v>16859</v>
      </c>
      <c r="G1730" t="s">
        <v>16860</v>
      </c>
      <c r="H1730" t="s">
        <v>16861</v>
      </c>
      <c r="I1730" t="s">
        <v>2598</v>
      </c>
      <c r="J1730" t="s">
        <v>5473</v>
      </c>
      <c r="K1730" t="s">
        <v>5474</v>
      </c>
      <c r="L1730" t="s">
        <v>128</v>
      </c>
      <c r="M1730" t="s">
        <v>2890</v>
      </c>
      <c r="N1730" t="s">
        <v>2816</v>
      </c>
      <c r="O1730" t="s">
        <v>5475</v>
      </c>
      <c r="P1730" t="s">
        <v>16862</v>
      </c>
      <c r="Q1730" t="s">
        <v>16863</v>
      </c>
      <c r="R1730" t="str">
        <f t="shared" si="54"/>
        <v>寿光</v>
      </c>
      <c r="S1730" t="str">
        <f t="shared" si="55"/>
        <v>0702</v>
      </c>
    </row>
    <row r="1731" spans="1:19">
      <c r="A1731" t="s">
        <v>16864</v>
      </c>
      <c r="B1731" t="s">
        <v>16865</v>
      </c>
      <c r="C1731" t="s">
        <v>46</v>
      </c>
      <c r="D1731" t="s">
        <v>16866</v>
      </c>
      <c r="E1731" t="s">
        <v>16867</v>
      </c>
      <c r="F1731" t="s">
        <v>16868</v>
      </c>
      <c r="G1731" t="s">
        <v>16869</v>
      </c>
      <c r="H1731" t="s">
        <v>16870</v>
      </c>
      <c r="I1731" t="s">
        <v>3917</v>
      </c>
      <c r="J1731" t="s">
        <v>4624</v>
      </c>
      <c r="K1731" t="s">
        <v>4625</v>
      </c>
      <c r="L1731" t="s">
        <v>67</v>
      </c>
      <c r="M1731" t="s">
        <v>3706</v>
      </c>
      <c r="N1731" t="s">
        <v>2340</v>
      </c>
      <c r="O1731" t="s">
        <v>4626</v>
      </c>
      <c r="P1731" t="s">
        <v>16871</v>
      </c>
      <c r="Q1731" t="s">
        <v>16872</v>
      </c>
      <c r="R1731" t="str">
        <f t="shared" si="54"/>
        <v>昌邑</v>
      </c>
      <c r="S1731" t="str">
        <f t="shared" si="55"/>
        <v>0702</v>
      </c>
    </row>
    <row r="1732" spans="1:19">
      <c r="A1732" t="s">
        <v>16873</v>
      </c>
      <c r="B1732" t="s">
        <v>16874</v>
      </c>
      <c r="C1732" t="s">
        <v>46</v>
      </c>
      <c r="D1732" t="s">
        <v>16875</v>
      </c>
      <c r="E1732" t="s">
        <v>16876</v>
      </c>
      <c r="F1732" t="s">
        <v>16877</v>
      </c>
      <c r="G1732" t="s">
        <v>16878</v>
      </c>
      <c r="H1732" t="s">
        <v>16879</v>
      </c>
      <c r="I1732" t="s">
        <v>2350</v>
      </c>
      <c r="J1732" t="s">
        <v>6863</v>
      </c>
      <c r="K1732" t="s">
        <v>6864</v>
      </c>
      <c r="L1732" t="s">
        <v>128</v>
      </c>
      <c r="M1732" t="s">
        <v>3952</v>
      </c>
      <c r="N1732" t="s">
        <v>3307</v>
      </c>
      <c r="O1732" t="s">
        <v>6865</v>
      </c>
      <c r="P1732" t="s">
        <v>16880</v>
      </c>
      <c r="R1732" t="str">
        <f t="shared" si="54"/>
        <v>寿光</v>
      </c>
      <c r="S1732" t="str">
        <f t="shared" si="55"/>
        <v>0702</v>
      </c>
    </row>
    <row r="1733" spans="1:19">
      <c r="A1733" t="s">
        <v>16881</v>
      </c>
      <c r="B1733" t="s">
        <v>16882</v>
      </c>
      <c r="C1733" t="s">
        <v>46</v>
      </c>
      <c r="D1733" t="s">
        <v>16883</v>
      </c>
      <c r="E1733" t="s">
        <v>16884</v>
      </c>
      <c r="F1733" t="s">
        <v>16885</v>
      </c>
      <c r="G1733" t="s">
        <v>16886</v>
      </c>
      <c r="H1733" t="s">
        <v>16887</v>
      </c>
      <c r="I1733" t="s">
        <v>2598</v>
      </c>
      <c r="J1733" t="s">
        <v>4938</v>
      </c>
      <c r="K1733" t="s">
        <v>4939</v>
      </c>
      <c r="L1733" t="s">
        <v>128</v>
      </c>
      <c r="M1733" t="s">
        <v>2720</v>
      </c>
      <c r="N1733" t="s">
        <v>2687</v>
      </c>
      <c r="O1733" t="s">
        <v>4940</v>
      </c>
      <c r="P1733" t="s">
        <v>16888</v>
      </c>
      <c r="R1733" t="str">
        <f t="shared" si="54"/>
        <v>寿光</v>
      </c>
      <c r="S1733" t="str">
        <f t="shared" si="55"/>
        <v>0702</v>
      </c>
    </row>
    <row r="1734" spans="1:19">
      <c r="A1734" t="s">
        <v>16889</v>
      </c>
      <c r="B1734" t="s">
        <v>16890</v>
      </c>
      <c r="C1734" t="s">
        <v>46</v>
      </c>
      <c r="D1734" t="s">
        <v>16891</v>
      </c>
      <c r="E1734" t="s">
        <v>15978</v>
      </c>
      <c r="F1734" t="s">
        <v>16892</v>
      </c>
      <c r="G1734" t="s">
        <v>16893</v>
      </c>
      <c r="H1734" t="s">
        <v>16894</v>
      </c>
      <c r="I1734" t="s">
        <v>4165</v>
      </c>
      <c r="J1734" t="s">
        <v>4978</v>
      </c>
      <c r="K1734" t="s">
        <v>4979</v>
      </c>
      <c r="L1734" t="s">
        <v>101</v>
      </c>
      <c r="M1734" t="s">
        <v>4459</v>
      </c>
      <c r="N1734" t="s">
        <v>3994</v>
      </c>
      <c r="O1734" t="s">
        <v>4980</v>
      </c>
      <c r="P1734" t="s">
        <v>16895</v>
      </c>
      <c r="Q1734" t="s">
        <v>16896</v>
      </c>
      <c r="R1734" t="str">
        <f t="shared" si="54"/>
        <v>潍城</v>
      </c>
      <c r="S1734" t="str">
        <f t="shared" si="55"/>
        <v>0702</v>
      </c>
    </row>
    <row r="1735" spans="1:19">
      <c r="A1735" t="s">
        <v>16897</v>
      </c>
      <c r="B1735" t="s">
        <v>16898</v>
      </c>
      <c r="C1735" t="s">
        <v>46</v>
      </c>
      <c r="D1735" t="s">
        <v>16899</v>
      </c>
      <c r="E1735" t="s">
        <v>15978</v>
      </c>
      <c r="F1735" t="s">
        <v>16900</v>
      </c>
      <c r="G1735" t="s">
        <v>16901</v>
      </c>
      <c r="H1735" t="s">
        <v>16902</v>
      </c>
      <c r="I1735" t="s">
        <v>2350</v>
      </c>
      <c r="J1735" t="s">
        <v>8254</v>
      </c>
      <c r="K1735" t="s">
        <v>8255</v>
      </c>
      <c r="L1735" t="s">
        <v>110</v>
      </c>
      <c r="M1735" t="s">
        <v>3098</v>
      </c>
      <c r="N1735" t="s">
        <v>3554</v>
      </c>
      <c r="O1735" t="s">
        <v>8256</v>
      </c>
      <c r="P1735" t="s">
        <v>16903</v>
      </c>
      <c r="Q1735" t="s">
        <v>16904</v>
      </c>
      <c r="R1735" t="str">
        <f t="shared" si="54"/>
        <v>高密</v>
      </c>
      <c r="S1735" t="str">
        <f t="shared" si="55"/>
        <v>0702</v>
      </c>
    </row>
    <row r="1736" spans="1:19">
      <c r="A1736" t="s">
        <v>16905</v>
      </c>
      <c r="B1736" t="s">
        <v>16906</v>
      </c>
      <c r="C1736" t="s">
        <v>46</v>
      </c>
      <c r="D1736" t="s">
        <v>16907</v>
      </c>
      <c r="E1736" t="s">
        <v>16908</v>
      </c>
      <c r="F1736" t="s">
        <v>16909</v>
      </c>
      <c r="G1736" t="s">
        <v>16910</v>
      </c>
      <c r="H1736" t="s">
        <v>16911</v>
      </c>
      <c r="I1736" t="s">
        <v>2770</v>
      </c>
      <c r="J1736" t="s">
        <v>3285</v>
      </c>
      <c r="K1736" t="s">
        <v>3286</v>
      </c>
      <c r="L1736" t="s">
        <v>76</v>
      </c>
      <c r="M1736" t="s">
        <v>2528</v>
      </c>
      <c r="N1736" t="s">
        <v>2674</v>
      </c>
      <c r="O1736" t="s">
        <v>3287</v>
      </c>
      <c r="P1736" t="s">
        <v>16912</v>
      </c>
      <c r="R1736" t="str">
        <f t="shared" si="54"/>
        <v>奎文</v>
      </c>
      <c r="S1736" t="str">
        <f t="shared" si="55"/>
        <v>0702</v>
      </c>
    </row>
    <row r="1737" spans="1:19">
      <c r="A1737" t="s">
        <v>16913</v>
      </c>
      <c r="B1737" t="s">
        <v>16914</v>
      </c>
      <c r="C1737" t="s">
        <v>46</v>
      </c>
      <c r="D1737" t="s">
        <v>16915</v>
      </c>
      <c r="E1737" t="s">
        <v>15994</v>
      </c>
      <c r="F1737" t="s">
        <v>16916</v>
      </c>
      <c r="G1737" t="s">
        <v>16917</v>
      </c>
      <c r="H1737" t="s">
        <v>16918</v>
      </c>
      <c r="I1737" t="s">
        <v>2598</v>
      </c>
      <c r="J1737" t="s">
        <v>7259</v>
      </c>
      <c r="K1737" t="s">
        <v>7260</v>
      </c>
      <c r="L1737" t="s">
        <v>67</v>
      </c>
      <c r="M1737" t="s">
        <v>3706</v>
      </c>
      <c r="N1737" t="s">
        <v>2340</v>
      </c>
      <c r="O1737" t="s">
        <v>13827</v>
      </c>
      <c r="P1737" t="s">
        <v>16919</v>
      </c>
      <c r="Q1737" t="s">
        <v>16920</v>
      </c>
      <c r="R1737" t="str">
        <f t="shared" si="54"/>
        <v>昌邑</v>
      </c>
      <c r="S1737" t="str">
        <f t="shared" si="55"/>
        <v>0702</v>
      </c>
    </row>
    <row r="1738" spans="1:19">
      <c r="A1738" t="s">
        <v>485</v>
      </c>
      <c r="B1738" t="s">
        <v>16921</v>
      </c>
      <c r="C1738" t="s">
        <v>46</v>
      </c>
      <c r="D1738" t="s">
        <v>16922</v>
      </c>
      <c r="E1738" t="s">
        <v>15978</v>
      </c>
      <c r="F1738" t="s">
        <v>16923</v>
      </c>
      <c r="G1738" t="s">
        <v>483</v>
      </c>
      <c r="H1738" t="s">
        <v>16924</v>
      </c>
      <c r="I1738" t="s">
        <v>2378</v>
      </c>
      <c r="J1738" t="s">
        <v>6414</v>
      </c>
      <c r="K1738" t="s">
        <v>6415</v>
      </c>
      <c r="L1738" t="s">
        <v>137</v>
      </c>
      <c r="M1738" t="s">
        <v>2339</v>
      </c>
      <c r="N1738" t="s">
        <v>2354</v>
      </c>
      <c r="O1738" t="s">
        <v>6416</v>
      </c>
      <c r="P1738" t="s">
        <v>16925</v>
      </c>
      <c r="R1738" t="str">
        <f t="shared" si="54"/>
        <v>青州</v>
      </c>
      <c r="S1738" t="str">
        <f t="shared" si="55"/>
        <v>0702</v>
      </c>
    </row>
    <row r="1739" spans="1:19">
      <c r="A1739" t="s">
        <v>16926</v>
      </c>
      <c r="B1739" t="s">
        <v>16927</v>
      </c>
      <c r="C1739" t="s">
        <v>46</v>
      </c>
      <c r="D1739" t="s">
        <v>16928</v>
      </c>
      <c r="E1739" t="s">
        <v>15994</v>
      </c>
      <c r="F1739" t="s">
        <v>16929</v>
      </c>
      <c r="G1739" t="s">
        <v>16930</v>
      </c>
      <c r="H1739" t="s">
        <v>16931</v>
      </c>
      <c r="I1739" t="s">
        <v>3904</v>
      </c>
      <c r="J1739" t="s">
        <v>4291</v>
      </c>
      <c r="K1739" t="s">
        <v>4292</v>
      </c>
      <c r="L1739" t="s">
        <v>101</v>
      </c>
      <c r="M1739" t="s">
        <v>2982</v>
      </c>
      <c r="N1739" t="s">
        <v>2674</v>
      </c>
      <c r="O1739" t="s">
        <v>4293</v>
      </c>
      <c r="P1739" t="s">
        <v>16932</v>
      </c>
      <c r="Q1739" t="s">
        <v>16933</v>
      </c>
      <c r="R1739" t="str">
        <f t="shared" si="54"/>
        <v>潍城</v>
      </c>
      <c r="S1739" t="str">
        <f t="shared" si="55"/>
        <v>0702</v>
      </c>
    </row>
    <row r="1740" spans="1:19">
      <c r="A1740" t="s">
        <v>16934</v>
      </c>
      <c r="B1740" t="s">
        <v>16935</v>
      </c>
      <c r="C1740" t="s">
        <v>46</v>
      </c>
      <c r="D1740" t="s">
        <v>16936</v>
      </c>
      <c r="E1740" t="s">
        <v>15978</v>
      </c>
      <c r="F1740" t="s">
        <v>16937</v>
      </c>
      <c r="G1740" t="s">
        <v>16938</v>
      </c>
      <c r="H1740" t="s">
        <v>16939</v>
      </c>
      <c r="I1740" t="s">
        <v>2364</v>
      </c>
      <c r="J1740" t="s">
        <v>7685</v>
      </c>
      <c r="K1740" t="s">
        <v>7686</v>
      </c>
      <c r="L1740" t="s">
        <v>110</v>
      </c>
      <c r="M1740" t="s">
        <v>7687</v>
      </c>
      <c r="N1740" t="s">
        <v>3017</v>
      </c>
      <c r="O1740" t="s">
        <v>7688</v>
      </c>
      <c r="P1740" t="s">
        <v>16940</v>
      </c>
      <c r="R1740" t="str">
        <f t="shared" si="54"/>
        <v>高密</v>
      </c>
      <c r="S1740" t="str">
        <f t="shared" si="55"/>
        <v>0702</v>
      </c>
    </row>
    <row r="1741" spans="1:19">
      <c r="A1741" t="s">
        <v>16941</v>
      </c>
      <c r="B1741" t="s">
        <v>16942</v>
      </c>
      <c r="C1741" t="s">
        <v>46</v>
      </c>
      <c r="D1741" t="s">
        <v>16943</v>
      </c>
      <c r="E1741" t="s">
        <v>15978</v>
      </c>
      <c r="F1741" t="s">
        <v>16944</v>
      </c>
      <c r="G1741" t="s">
        <v>16945</v>
      </c>
      <c r="H1741" t="s">
        <v>16946</v>
      </c>
      <c r="I1741" t="s">
        <v>2378</v>
      </c>
      <c r="J1741" t="s">
        <v>7072</v>
      </c>
      <c r="K1741" t="s">
        <v>7073</v>
      </c>
      <c r="L1741" t="s">
        <v>128</v>
      </c>
      <c r="M1741" t="s">
        <v>2708</v>
      </c>
      <c r="N1741" t="s">
        <v>2421</v>
      </c>
      <c r="O1741" t="s">
        <v>7074</v>
      </c>
      <c r="P1741" t="s">
        <v>16947</v>
      </c>
      <c r="Q1741" t="s">
        <v>16948</v>
      </c>
      <c r="R1741" t="str">
        <f t="shared" si="54"/>
        <v>寿光</v>
      </c>
      <c r="S1741" t="str">
        <f t="shared" si="55"/>
        <v>0702</v>
      </c>
    </row>
    <row r="1742" spans="1:19">
      <c r="A1742" t="s">
        <v>16949</v>
      </c>
      <c r="B1742" t="s">
        <v>16950</v>
      </c>
      <c r="C1742" t="s">
        <v>46</v>
      </c>
      <c r="D1742" t="s">
        <v>16951</v>
      </c>
      <c r="E1742" t="s">
        <v>15978</v>
      </c>
      <c r="F1742" t="s">
        <v>16952</v>
      </c>
      <c r="G1742" t="s">
        <v>16953</v>
      </c>
      <c r="H1742" t="s">
        <v>16954</v>
      </c>
      <c r="I1742" t="s">
        <v>3376</v>
      </c>
      <c r="J1742" t="s">
        <v>3167</v>
      </c>
      <c r="K1742" t="s">
        <v>3168</v>
      </c>
      <c r="L1742" t="s">
        <v>110</v>
      </c>
      <c r="M1742" t="s">
        <v>3098</v>
      </c>
      <c r="N1742" t="s">
        <v>2354</v>
      </c>
      <c r="O1742" t="s">
        <v>3169</v>
      </c>
      <c r="P1742" t="s">
        <v>16955</v>
      </c>
      <c r="Q1742" t="s">
        <v>16956</v>
      </c>
      <c r="R1742" t="str">
        <f t="shared" si="54"/>
        <v>高密</v>
      </c>
      <c r="S1742" t="str">
        <f t="shared" si="55"/>
        <v>0702</v>
      </c>
    </row>
    <row r="1743" spans="1:19">
      <c r="A1743" t="s">
        <v>16957</v>
      </c>
      <c r="B1743" t="s">
        <v>16958</v>
      </c>
      <c r="C1743" t="s">
        <v>46</v>
      </c>
      <c r="D1743" t="s">
        <v>16959</v>
      </c>
      <c r="E1743" t="s">
        <v>16960</v>
      </c>
      <c r="F1743" t="s">
        <v>16961</v>
      </c>
      <c r="G1743" t="s">
        <v>16962</v>
      </c>
      <c r="H1743" t="s">
        <v>16963</v>
      </c>
      <c r="I1743" t="s">
        <v>2645</v>
      </c>
      <c r="J1743" t="s">
        <v>5236</v>
      </c>
      <c r="K1743" t="s">
        <v>5237</v>
      </c>
      <c r="L1743" t="s">
        <v>119</v>
      </c>
      <c r="M1743" t="s">
        <v>5238</v>
      </c>
      <c r="N1743" t="s">
        <v>3994</v>
      </c>
      <c r="O1743" t="s">
        <v>5239</v>
      </c>
      <c r="P1743" t="s">
        <v>16964</v>
      </c>
      <c r="R1743" t="str">
        <f t="shared" si="54"/>
        <v>寒亭</v>
      </c>
      <c r="S1743" t="str">
        <f t="shared" si="55"/>
        <v>0702</v>
      </c>
    </row>
    <row r="1744" spans="1:19">
      <c r="A1744" t="s">
        <v>16965</v>
      </c>
      <c r="B1744" t="s">
        <v>16966</v>
      </c>
      <c r="C1744" t="s">
        <v>46</v>
      </c>
      <c r="D1744" t="s">
        <v>16967</v>
      </c>
      <c r="E1744" t="s">
        <v>15978</v>
      </c>
      <c r="F1744" t="s">
        <v>16968</v>
      </c>
      <c r="G1744" t="s">
        <v>16969</v>
      </c>
      <c r="H1744" t="s">
        <v>16970</v>
      </c>
      <c r="I1744" t="s">
        <v>2350</v>
      </c>
      <c r="J1744" t="s">
        <v>6863</v>
      </c>
      <c r="K1744" t="s">
        <v>6864</v>
      </c>
      <c r="L1744" t="s">
        <v>128</v>
      </c>
      <c r="M1744" t="s">
        <v>3952</v>
      </c>
      <c r="N1744" t="s">
        <v>2421</v>
      </c>
      <c r="O1744" t="s">
        <v>6865</v>
      </c>
      <c r="P1744" t="s">
        <v>16971</v>
      </c>
      <c r="R1744" t="str">
        <f t="shared" si="54"/>
        <v>寿光</v>
      </c>
      <c r="S1744" t="str">
        <f t="shared" si="55"/>
        <v>0702</v>
      </c>
    </row>
    <row r="1745" spans="1:19">
      <c r="A1745" t="s">
        <v>16972</v>
      </c>
      <c r="B1745" t="s">
        <v>16973</v>
      </c>
      <c r="C1745" t="s">
        <v>46</v>
      </c>
      <c r="D1745" t="s">
        <v>16974</v>
      </c>
      <c r="E1745" t="s">
        <v>15970</v>
      </c>
      <c r="F1745" t="s">
        <v>16975</v>
      </c>
      <c r="G1745" t="s">
        <v>16976</v>
      </c>
      <c r="H1745" t="s">
        <v>16977</v>
      </c>
      <c r="I1745" t="s">
        <v>16978</v>
      </c>
      <c r="J1745" t="s">
        <v>4166</v>
      </c>
      <c r="K1745" t="s">
        <v>4167</v>
      </c>
      <c r="L1745" t="s">
        <v>119</v>
      </c>
      <c r="M1745" t="s">
        <v>4168</v>
      </c>
      <c r="N1745" t="s">
        <v>2340</v>
      </c>
      <c r="O1745" t="s">
        <v>4169</v>
      </c>
      <c r="P1745" t="s">
        <v>16979</v>
      </c>
      <c r="R1745" t="str">
        <f t="shared" si="54"/>
        <v>寒亭</v>
      </c>
      <c r="S1745" t="str">
        <f t="shared" si="55"/>
        <v>0702</v>
      </c>
    </row>
    <row r="1746" spans="1:19">
      <c r="A1746" t="s">
        <v>16980</v>
      </c>
      <c r="B1746" t="s">
        <v>16981</v>
      </c>
      <c r="C1746" t="s">
        <v>46</v>
      </c>
      <c r="D1746" t="s">
        <v>16982</v>
      </c>
      <c r="E1746" t="s">
        <v>15978</v>
      </c>
      <c r="F1746" t="s">
        <v>16983</v>
      </c>
      <c r="G1746" t="s">
        <v>16984</v>
      </c>
      <c r="H1746" t="s">
        <v>16985</v>
      </c>
      <c r="I1746" t="s">
        <v>2503</v>
      </c>
      <c r="J1746" t="s">
        <v>4447</v>
      </c>
      <c r="K1746" t="s">
        <v>4448</v>
      </c>
      <c r="L1746" t="s">
        <v>128</v>
      </c>
      <c r="M1746" t="s">
        <v>3952</v>
      </c>
      <c r="N1746" t="s">
        <v>3499</v>
      </c>
      <c r="O1746" t="s">
        <v>4449</v>
      </c>
      <c r="P1746" t="s">
        <v>16986</v>
      </c>
      <c r="Q1746" t="s">
        <v>16987</v>
      </c>
      <c r="R1746" t="str">
        <f t="shared" si="54"/>
        <v>寿光</v>
      </c>
      <c r="S1746" t="str">
        <f t="shared" si="55"/>
        <v>0702</v>
      </c>
    </row>
    <row r="1747" spans="1:19">
      <c r="A1747" t="s">
        <v>16988</v>
      </c>
      <c r="B1747" t="s">
        <v>16989</v>
      </c>
      <c r="C1747" t="s">
        <v>46</v>
      </c>
      <c r="D1747" t="s">
        <v>16990</v>
      </c>
      <c r="E1747" t="s">
        <v>15978</v>
      </c>
      <c r="F1747" t="s">
        <v>16991</v>
      </c>
      <c r="G1747" t="s">
        <v>16992</v>
      </c>
      <c r="H1747" t="s">
        <v>16993</v>
      </c>
      <c r="I1747" t="s">
        <v>2465</v>
      </c>
      <c r="J1747" t="s">
        <v>6113</v>
      </c>
      <c r="K1747" t="s">
        <v>6114</v>
      </c>
      <c r="L1747" t="s">
        <v>57</v>
      </c>
      <c r="M1747" t="s">
        <v>2353</v>
      </c>
      <c r="N1747" t="s">
        <v>2340</v>
      </c>
      <c r="O1747" t="s">
        <v>6115</v>
      </c>
      <c r="P1747" t="s">
        <v>16994</v>
      </c>
      <c r="Q1747" t="s">
        <v>16995</v>
      </c>
      <c r="R1747" t="str">
        <f t="shared" si="54"/>
        <v>安丘</v>
      </c>
      <c r="S1747" t="str">
        <f t="shared" si="55"/>
        <v>0702</v>
      </c>
    </row>
    <row r="1748" spans="1:19">
      <c r="A1748" t="s">
        <v>16996</v>
      </c>
      <c r="B1748" t="s">
        <v>16997</v>
      </c>
      <c r="C1748" t="s">
        <v>46</v>
      </c>
      <c r="D1748" t="s">
        <v>16998</v>
      </c>
      <c r="E1748" t="s">
        <v>15978</v>
      </c>
      <c r="F1748" t="s">
        <v>16999</v>
      </c>
      <c r="G1748" t="s">
        <v>17000</v>
      </c>
      <c r="H1748" t="s">
        <v>17001</v>
      </c>
      <c r="I1748" t="s">
        <v>3436</v>
      </c>
      <c r="J1748" t="s">
        <v>3355</v>
      </c>
      <c r="K1748" t="s">
        <v>3356</v>
      </c>
      <c r="L1748" t="s">
        <v>101</v>
      </c>
      <c r="M1748" t="s">
        <v>2982</v>
      </c>
      <c r="N1748" t="s">
        <v>2743</v>
      </c>
      <c r="O1748" t="s">
        <v>3357</v>
      </c>
      <c r="P1748" t="s">
        <v>17002</v>
      </c>
      <c r="Q1748" t="s">
        <v>17003</v>
      </c>
      <c r="R1748" t="str">
        <f t="shared" si="54"/>
        <v>潍城</v>
      </c>
      <c r="S1748" t="str">
        <f t="shared" si="55"/>
        <v>0702</v>
      </c>
    </row>
    <row r="1749" spans="1:19">
      <c r="A1749" t="s">
        <v>17004</v>
      </c>
      <c r="B1749" t="s">
        <v>17005</v>
      </c>
      <c r="C1749" t="s">
        <v>46</v>
      </c>
      <c r="D1749" t="s">
        <v>17006</v>
      </c>
      <c r="E1749" t="s">
        <v>17007</v>
      </c>
      <c r="F1749" t="s">
        <v>17008</v>
      </c>
      <c r="G1749" t="s">
        <v>17009</v>
      </c>
      <c r="H1749" t="s">
        <v>17010</v>
      </c>
      <c r="I1749" t="s">
        <v>2350</v>
      </c>
      <c r="J1749" t="s">
        <v>9867</v>
      </c>
      <c r="K1749" t="s">
        <v>9868</v>
      </c>
      <c r="L1749" t="s">
        <v>47</v>
      </c>
      <c r="M1749" t="s">
        <v>2454</v>
      </c>
      <c r="N1749" t="s">
        <v>3499</v>
      </c>
      <c r="O1749" t="s">
        <v>9869</v>
      </c>
      <c r="P1749" t="s">
        <v>17011</v>
      </c>
      <c r="Q1749" t="s">
        <v>17012</v>
      </c>
      <c r="R1749" t="str">
        <f t="shared" si="54"/>
        <v>诸城</v>
      </c>
      <c r="S1749" t="str">
        <f t="shared" si="55"/>
        <v>0702</v>
      </c>
    </row>
    <row r="1750" spans="1:19">
      <c r="A1750" t="s">
        <v>17013</v>
      </c>
      <c r="B1750" t="s">
        <v>17014</v>
      </c>
      <c r="C1750" t="s">
        <v>46</v>
      </c>
      <c r="D1750" t="s">
        <v>17015</v>
      </c>
      <c r="E1750" t="s">
        <v>17016</v>
      </c>
      <c r="F1750" t="s">
        <v>17017</v>
      </c>
      <c r="G1750" t="s">
        <v>17018</v>
      </c>
      <c r="H1750" t="s">
        <v>17019</v>
      </c>
      <c r="I1750" t="s">
        <v>2645</v>
      </c>
      <c r="J1750" t="s">
        <v>9092</v>
      </c>
      <c r="K1750" t="s">
        <v>9093</v>
      </c>
      <c r="L1750" t="s">
        <v>146</v>
      </c>
      <c r="M1750" t="s">
        <v>5188</v>
      </c>
      <c r="N1750" t="s">
        <v>2340</v>
      </c>
      <c r="O1750" t="s">
        <v>9094</v>
      </c>
      <c r="P1750" t="s">
        <v>17020</v>
      </c>
      <c r="Q1750" t="s">
        <v>17021</v>
      </c>
      <c r="R1750" t="str">
        <f t="shared" si="54"/>
        <v>临朐</v>
      </c>
      <c r="S1750" t="str">
        <f t="shared" si="55"/>
        <v>0702</v>
      </c>
    </row>
    <row r="1751" spans="1:19">
      <c r="A1751" t="s">
        <v>17022</v>
      </c>
      <c r="B1751" t="s">
        <v>17023</v>
      </c>
      <c r="C1751" t="s">
        <v>46</v>
      </c>
      <c r="D1751" t="s">
        <v>17024</v>
      </c>
      <c r="E1751" t="s">
        <v>15978</v>
      </c>
      <c r="F1751" t="s">
        <v>17025</v>
      </c>
      <c r="G1751" t="s">
        <v>17026</v>
      </c>
      <c r="H1751" t="s">
        <v>17027</v>
      </c>
      <c r="I1751" t="s">
        <v>2350</v>
      </c>
      <c r="J1751" t="s">
        <v>4487</v>
      </c>
      <c r="K1751" t="s">
        <v>4488</v>
      </c>
      <c r="L1751" t="s">
        <v>137</v>
      </c>
      <c r="M1751" t="s">
        <v>2686</v>
      </c>
      <c r="N1751" t="s">
        <v>3179</v>
      </c>
      <c r="O1751" t="s">
        <v>4489</v>
      </c>
      <c r="P1751" t="s">
        <v>17028</v>
      </c>
      <c r="R1751" t="str">
        <f t="shared" si="54"/>
        <v>青州</v>
      </c>
      <c r="S1751" t="str">
        <f t="shared" si="55"/>
        <v>0702</v>
      </c>
    </row>
    <row r="1752" spans="1:19">
      <c r="A1752" t="s">
        <v>17029</v>
      </c>
      <c r="B1752" t="s">
        <v>17030</v>
      </c>
      <c r="C1752" t="s">
        <v>46</v>
      </c>
      <c r="D1752" t="s">
        <v>17031</v>
      </c>
      <c r="E1752" t="s">
        <v>6226</v>
      </c>
      <c r="F1752" t="s">
        <v>17032</v>
      </c>
      <c r="G1752" t="s">
        <v>17033</v>
      </c>
      <c r="H1752" t="s">
        <v>17034</v>
      </c>
      <c r="I1752" t="s">
        <v>2336</v>
      </c>
      <c r="J1752" t="s">
        <v>4089</v>
      </c>
      <c r="K1752" t="s">
        <v>4090</v>
      </c>
      <c r="L1752" t="s">
        <v>110</v>
      </c>
      <c r="M1752" t="s">
        <v>2575</v>
      </c>
      <c r="N1752" t="s">
        <v>17035</v>
      </c>
      <c r="O1752" t="s">
        <v>4091</v>
      </c>
      <c r="P1752" t="s">
        <v>17036</v>
      </c>
      <c r="R1752" t="str">
        <f t="shared" si="54"/>
        <v>高密</v>
      </c>
      <c r="S1752" t="str">
        <f t="shared" si="55"/>
        <v>0702</v>
      </c>
    </row>
    <row r="1753" spans="1:19">
      <c r="A1753" t="s">
        <v>17037</v>
      </c>
      <c r="B1753" t="s">
        <v>17038</v>
      </c>
      <c r="C1753" t="s">
        <v>46</v>
      </c>
      <c r="D1753" t="s">
        <v>17039</v>
      </c>
      <c r="E1753" t="s">
        <v>17040</v>
      </c>
      <c r="F1753" t="s">
        <v>17041</v>
      </c>
      <c r="G1753" t="s">
        <v>17042</v>
      </c>
      <c r="H1753" t="s">
        <v>17043</v>
      </c>
      <c r="I1753" t="s">
        <v>2336</v>
      </c>
      <c r="J1753" t="s">
        <v>8787</v>
      </c>
      <c r="K1753" t="s">
        <v>8788</v>
      </c>
      <c r="L1753" t="s">
        <v>128</v>
      </c>
      <c r="M1753" t="s">
        <v>2720</v>
      </c>
      <c r="N1753" t="s">
        <v>2859</v>
      </c>
      <c r="O1753" t="s">
        <v>8789</v>
      </c>
      <c r="P1753" t="s">
        <v>17044</v>
      </c>
      <c r="Q1753" t="s">
        <v>17045</v>
      </c>
      <c r="R1753" t="str">
        <f t="shared" si="54"/>
        <v>寿光</v>
      </c>
      <c r="S1753" t="str">
        <f t="shared" si="55"/>
        <v>0702</v>
      </c>
    </row>
    <row r="1754" spans="1:19">
      <c r="A1754" t="s">
        <v>17046</v>
      </c>
      <c r="B1754" t="s">
        <v>17047</v>
      </c>
      <c r="C1754" t="s">
        <v>46</v>
      </c>
      <c r="D1754" t="s">
        <v>17048</v>
      </c>
      <c r="E1754" t="s">
        <v>17016</v>
      </c>
      <c r="F1754" t="s">
        <v>17049</v>
      </c>
      <c r="G1754" t="s">
        <v>17050</v>
      </c>
      <c r="H1754" t="s">
        <v>17051</v>
      </c>
      <c r="I1754" t="s">
        <v>2364</v>
      </c>
      <c r="J1754" t="s">
        <v>5661</v>
      </c>
      <c r="K1754" t="s">
        <v>5662</v>
      </c>
      <c r="L1754" t="s">
        <v>47</v>
      </c>
      <c r="M1754" t="s">
        <v>4266</v>
      </c>
      <c r="N1754" t="s">
        <v>3994</v>
      </c>
      <c r="O1754" t="s">
        <v>5663</v>
      </c>
      <c r="P1754" t="s">
        <v>17052</v>
      </c>
      <c r="R1754" t="str">
        <f t="shared" si="54"/>
        <v>诸城</v>
      </c>
      <c r="S1754" t="str">
        <f t="shared" si="55"/>
        <v>0702</v>
      </c>
    </row>
    <row r="1755" spans="1:19">
      <c r="A1755" t="s">
        <v>17053</v>
      </c>
      <c r="B1755" t="s">
        <v>17054</v>
      </c>
      <c r="C1755" t="s">
        <v>46</v>
      </c>
      <c r="D1755" t="s">
        <v>17055</v>
      </c>
      <c r="E1755" t="s">
        <v>17040</v>
      </c>
      <c r="F1755" t="s">
        <v>17056</v>
      </c>
      <c r="G1755" t="s">
        <v>17057</v>
      </c>
      <c r="H1755" t="s">
        <v>17058</v>
      </c>
      <c r="I1755" t="s">
        <v>2336</v>
      </c>
      <c r="J1755" t="s">
        <v>3938</v>
      </c>
      <c r="K1755" t="s">
        <v>3939</v>
      </c>
      <c r="L1755" t="s">
        <v>137</v>
      </c>
      <c r="M1755" t="s">
        <v>3940</v>
      </c>
      <c r="N1755" t="s">
        <v>2480</v>
      </c>
      <c r="P1755" t="s">
        <v>17059</v>
      </c>
      <c r="R1755" t="str">
        <f t="shared" si="54"/>
        <v>青州</v>
      </c>
      <c r="S1755" t="str">
        <f t="shared" si="55"/>
        <v>0702</v>
      </c>
    </row>
    <row r="1756" spans="1:19">
      <c r="A1756" t="s">
        <v>17060</v>
      </c>
      <c r="B1756" t="s">
        <v>17061</v>
      </c>
      <c r="C1756" t="s">
        <v>46</v>
      </c>
      <c r="D1756" t="s">
        <v>17062</v>
      </c>
      <c r="E1756" t="s">
        <v>17063</v>
      </c>
      <c r="F1756" t="s">
        <v>17064</v>
      </c>
      <c r="G1756" t="s">
        <v>17065</v>
      </c>
      <c r="H1756" t="s">
        <v>17066</v>
      </c>
      <c r="I1756" t="s">
        <v>2350</v>
      </c>
      <c r="J1756" t="s">
        <v>8347</v>
      </c>
      <c r="K1756" t="s">
        <v>8348</v>
      </c>
      <c r="L1756" t="s">
        <v>101</v>
      </c>
      <c r="M1756" t="s">
        <v>2982</v>
      </c>
      <c r="O1756" t="s">
        <v>8349</v>
      </c>
      <c r="P1756" t="s">
        <v>17067</v>
      </c>
      <c r="R1756" t="str">
        <f t="shared" si="54"/>
        <v>潍城</v>
      </c>
      <c r="S1756" t="str">
        <f t="shared" si="55"/>
        <v>0702</v>
      </c>
    </row>
    <row r="1757" spans="1:19">
      <c r="A1757" t="s">
        <v>421</v>
      </c>
      <c r="B1757" t="s">
        <v>17068</v>
      </c>
      <c r="C1757" t="s">
        <v>46</v>
      </c>
      <c r="D1757" t="s">
        <v>17069</v>
      </c>
      <c r="E1757" t="s">
        <v>15978</v>
      </c>
      <c r="F1757" t="s">
        <v>17070</v>
      </c>
      <c r="G1757" t="s">
        <v>419</v>
      </c>
      <c r="H1757" t="s">
        <v>17071</v>
      </c>
      <c r="I1757" t="s">
        <v>2465</v>
      </c>
      <c r="J1757" t="s">
        <v>6296</v>
      </c>
      <c r="K1757" t="s">
        <v>6297</v>
      </c>
      <c r="L1757" t="s">
        <v>76</v>
      </c>
      <c r="M1757" t="s">
        <v>4374</v>
      </c>
      <c r="O1757" t="s">
        <v>6298</v>
      </c>
      <c r="Q1757" t="s">
        <v>17072</v>
      </c>
      <c r="R1757" t="str">
        <f t="shared" si="54"/>
        <v>奎文</v>
      </c>
      <c r="S1757" t="str">
        <f t="shared" si="55"/>
        <v>0702</v>
      </c>
    </row>
    <row r="1758" spans="1:19">
      <c r="A1758" t="s">
        <v>17073</v>
      </c>
      <c r="B1758" t="s">
        <v>17074</v>
      </c>
      <c r="C1758" t="s">
        <v>46</v>
      </c>
      <c r="D1758" t="s">
        <v>17075</v>
      </c>
      <c r="E1758" t="s">
        <v>15978</v>
      </c>
      <c r="F1758" t="s">
        <v>17076</v>
      </c>
      <c r="G1758" t="s">
        <v>17077</v>
      </c>
      <c r="H1758" t="s">
        <v>17078</v>
      </c>
      <c r="I1758" t="s">
        <v>2645</v>
      </c>
      <c r="J1758" t="s">
        <v>8672</v>
      </c>
      <c r="K1758" t="s">
        <v>8673</v>
      </c>
      <c r="L1758" t="s">
        <v>128</v>
      </c>
      <c r="M1758" t="s">
        <v>2913</v>
      </c>
      <c r="N1758" t="s">
        <v>2785</v>
      </c>
      <c r="O1758" t="s">
        <v>8674</v>
      </c>
      <c r="P1758" t="s">
        <v>17079</v>
      </c>
      <c r="R1758" t="str">
        <f t="shared" si="54"/>
        <v>寿光</v>
      </c>
      <c r="S1758" t="str">
        <f t="shared" si="55"/>
        <v>0702</v>
      </c>
    </row>
    <row r="1759" spans="1:19">
      <c r="A1759" t="s">
        <v>17080</v>
      </c>
      <c r="B1759" t="s">
        <v>17081</v>
      </c>
      <c r="C1759" t="s">
        <v>46</v>
      </c>
      <c r="D1759" t="s">
        <v>17082</v>
      </c>
      <c r="E1759" t="s">
        <v>15978</v>
      </c>
      <c r="F1759" t="s">
        <v>17083</v>
      </c>
      <c r="G1759" t="s">
        <v>17084</v>
      </c>
      <c r="H1759" t="s">
        <v>17085</v>
      </c>
      <c r="I1759" t="s">
        <v>3969</v>
      </c>
      <c r="J1759" t="s">
        <v>8024</v>
      </c>
      <c r="K1759" t="s">
        <v>8025</v>
      </c>
      <c r="L1759" t="s">
        <v>76</v>
      </c>
      <c r="M1759" t="s">
        <v>2516</v>
      </c>
      <c r="N1759" t="s">
        <v>2368</v>
      </c>
      <c r="O1759" t="s">
        <v>8026</v>
      </c>
      <c r="P1759" t="s">
        <v>17086</v>
      </c>
      <c r="Q1759" t="s">
        <v>17087</v>
      </c>
      <c r="R1759" t="str">
        <f t="shared" si="54"/>
        <v>奎文</v>
      </c>
      <c r="S1759" t="str">
        <f t="shared" si="55"/>
        <v>0702</v>
      </c>
    </row>
    <row r="1760" spans="1:19">
      <c r="A1760" t="s">
        <v>17088</v>
      </c>
      <c r="B1760" t="s">
        <v>17089</v>
      </c>
      <c r="C1760" t="s">
        <v>46</v>
      </c>
      <c r="D1760" t="s">
        <v>17090</v>
      </c>
      <c r="E1760" t="s">
        <v>2388</v>
      </c>
      <c r="F1760" t="s">
        <v>17091</v>
      </c>
      <c r="G1760" t="s">
        <v>17092</v>
      </c>
      <c r="H1760" t="s">
        <v>17093</v>
      </c>
      <c r="I1760" t="s">
        <v>2350</v>
      </c>
      <c r="J1760" t="s">
        <v>7277</v>
      </c>
      <c r="K1760" t="s">
        <v>7278</v>
      </c>
      <c r="L1760" t="s">
        <v>47</v>
      </c>
      <c r="M1760" t="s">
        <v>4266</v>
      </c>
      <c r="N1760" t="s">
        <v>2674</v>
      </c>
      <c r="O1760" t="s">
        <v>7279</v>
      </c>
      <c r="P1760" t="s">
        <v>17094</v>
      </c>
      <c r="Q1760" t="s">
        <v>17095</v>
      </c>
      <c r="R1760" t="str">
        <f t="shared" si="54"/>
        <v>诸城</v>
      </c>
      <c r="S1760" t="str">
        <f t="shared" si="55"/>
        <v>0702</v>
      </c>
    </row>
    <row r="1761" spans="1:19">
      <c r="A1761" t="s">
        <v>17096</v>
      </c>
      <c r="B1761" t="s">
        <v>17097</v>
      </c>
      <c r="C1761" t="s">
        <v>46</v>
      </c>
      <c r="D1761" t="s">
        <v>17098</v>
      </c>
      <c r="E1761" t="s">
        <v>15978</v>
      </c>
      <c r="F1761" t="s">
        <v>17099</v>
      </c>
      <c r="G1761" t="s">
        <v>17100</v>
      </c>
      <c r="H1761" t="s">
        <v>17101</v>
      </c>
      <c r="I1761" t="s">
        <v>2378</v>
      </c>
      <c r="J1761" t="s">
        <v>10349</v>
      </c>
      <c r="K1761" t="s">
        <v>10350</v>
      </c>
      <c r="L1761" t="s">
        <v>57</v>
      </c>
      <c r="M1761" t="s">
        <v>2353</v>
      </c>
      <c r="N1761" t="s">
        <v>3052</v>
      </c>
      <c r="O1761" t="s">
        <v>10351</v>
      </c>
      <c r="P1761" t="s">
        <v>17102</v>
      </c>
      <c r="Q1761" t="s">
        <v>17103</v>
      </c>
      <c r="R1761" t="str">
        <f t="shared" si="54"/>
        <v>安丘</v>
      </c>
      <c r="S1761" t="str">
        <f t="shared" si="55"/>
        <v>0702</v>
      </c>
    </row>
    <row r="1762" spans="1:19">
      <c r="A1762" t="s">
        <v>17104</v>
      </c>
      <c r="B1762" t="s">
        <v>17105</v>
      </c>
      <c r="C1762" t="s">
        <v>46</v>
      </c>
      <c r="D1762" t="s">
        <v>17106</v>
      </c>
      <c r="E1762" t="s">
        <v>15978</v>
      </c>
      <c r="F1762" t="s">
        <v>17107</v>
      </c>
      <c r="G1762" t="s">
        <v>17108</v>
      </c>
      <c r="H1762" t="s">
        <v>17109</v>
      </c>
      <c r="I1762" t="s">
        <v>2364</v>
      </c>
      <c r="J1762" t="s">
        <v>3364</v>
      </c>
      <c r="K1762" t="s">
        <v>3365</v>
      </c>
      <c r="L1762" t="s">
        <v>67</v>
      </c>
      <c r="M1762" t="s">
        <v>3366</v>
      </c>
      <c r="N1762" t="s">
        <v>2674</v>
      </c>
      <c r="O1762" t="s">
        <v>3367</v>
      </c>
      <c r="P1762" t="s">
        <v>17110</v>
      </c>
      <c r="R1762" t="str">
        <f t="shared" si="54"/>
        <v>昌邑</v>
      </c>
      <c r="S1762" t="str">
        <f t="shared" si="55"/>
        <v>0702</v>
      </c>
    </row>
    <row r="1763" spans="1:19">
      <c r="A1763" t="s">
        <v>17111</v>
      </c>
      <c r="B1763" t="s">
        <v>17112</v>
      </c>
      <c r="C1763" t="s">
        <v>46</v>
      </c>
      <c r="D1763" t="s">
        <v>17113</v>
      </c>
      <c r="E1763" t="s">
        <v>17016</v>
      </c>
      <c r="F1763" t="s">
        <v>17114</v>
      </c>
      <c r="G1763" t="s">
        <v>17115</v>
      </c>
      <c r="H1763" t="s">
        <v>17116</v>
      </c>
      <c r="I1763" t="s">
        <v>3969</v>
      </c>
      <c r="J1763" t="s">
        <v>3062</v>
      </c>
      <c r="K1763" t="s">
        <v>3063</v>
      </c>
      <c r="L1763" t="s">
        <v>146</v>
      </c>
      <c r="M1763" t="s">
        <v>2420</v>
      </c>
      <c r="N1763" t="s">
        <v>2368</v>
      </c>
      <c r="O1763" t="s">
        <v>3065</v>
      </c>
      <c r="P1763" t="s">
        <v>17117</v>
      </c>
      <c r="Q1763" t="s">
        <v>17118</v>
      </c>
      <c r="R1763" t="str">
        <f t="shared" si="54"/>
        <v>临朐</v>
      </c>
      <c r="S1763" t="str">
        <f t="shared" si="55"/>
        <v>0702</v>
      </c>
    </row>
    <row r="1764" spans="1:19">
      <c r="A1764" t="s">
        <v>17119</v>
      </c>
      <c r="B1764" t="s">
        <v>17120</v>
      </c>
      <c r="C1764" t="s">
        <v>46</v>
      </c>
      <c r="D1764" t="s">
        <v>17121</v>
      </c>
      <c r="E1764" t="s">
        <v>15978</v>
      </c>
      <c r="F1764" t="s">
        <v>17122</v>
      </c>
      <c r="G1764" t="s">
        <v>17123</v>
      </c>
      <c r="H1764" t="s">
        <v>17124</v>
      </c>
      <c r="I1764" t="s">
        <v>2350</v>
      </c>
      <c r="J1764" t="s">
        <v>12348</v>
      </c>
      <c r="K1764" t="s">
        <v>12349</v>
      </c>
      <c r="L1764" t="s">
        <v>47</v>
      </c>
      <c r="M1764" t="s">
        <v>8001</v>
      </c>
      <c r="N1764" t="s">
        <v>2674</v>
      </c>
      <c r="O1764" t="s">
        <v>12350</v>
      </c>
      <c r="P1764" t="s">
        <v>17125</v>
      </c>
      <c r="Q1764" t="s">
        <v>17126</v>
      </c>
      <c r="R1764" t="str">
        <f t="shared" si="54"/>
        <v>诸城</v>
      </c>
      <c r="S1764" t="str">
        <f t="shared" si="55"/>
        <v>0702</v>
      </c>
    </row>
    <row r="1765" spans="1:19">
      <c r="A1765" t="s">
        <v>17127</v>
      </c>
      <c r="B1765" t="s">
        <v>17128</v>
      </c>
      <c r="C1765" t="s">
        <v>46</v>
      </c>
      <c r="D1765" t="s">
        <v>17129</v>
      </c>
      <c r="E1765" t="s">
        <v>15994</v>
      </c>
      <c r="F1765" t="s">
        <v>17130</v>
      </c>
      <c r="G1765" t="s">
        <v>17131</v>
      </c>
      <c r="H1765" t="s">
        <v>17132</v>
      </c>
      <c r="I1765" t="s">
        <v>3904</v>
      </c>
      <c r="J1765" t="s">
        <v>4877</v>
      </c>
      <c r="K1765" t="s">
        <v>4878</v>
      </c>
      <c r="L1765" t="s">
        <v>76</v>
      </c>
      <c r="M1765" t="s">
        <v>2661</v>
      </c>
      <c r="N1765" t="s">
        <v>4614</v>
      </c>
      <c r="O1765" t="s">
        <v>4879</v>
      </c>
      <c r="P1765" t="s">
        <v>17133</v>
      </c>
      <c r="Q1765" t="s">
        <v>17134</v>
      </c>
      <c r="R1765" t="str">
        <f t="shared" si="54"/>
        <v>奎文</v>
      </c>
      <c r="S1765" t="str">
        <f t="shared" si="55"/>
        <v>0702</v>
      </c>
    </row>
    <row r="1766" spans="1:19">
      <c r="A1766" t="s">
        <v>17135</v>
      </c>
      <c r="B1766" t="s">
        <v>17136</v>
      </c>
      <c r="C1766" t="s">
        <v>46</v>
      </c>
      <c r="D1766" t="s">
        <v>17137</v>
      </c>
      <c r="E1766" t="s">
        <v>17138</v>
      </c>
      <c r="F1766" t="s">
        <v>17139</v>
      </c>
      <c r="G1766" t="s">
        <v>17140</v>
      </c>
      <c r="H1766" t="s">
        <v>17141</v>
      </c>
      <c r="I1766" t="s">
        <v>2336</v>
      </c>
      <c r="J1766" t="s">
        <v>3167</v>
      </c>
      <c r="K1766" t="s">
        <v>3168</v>
      </c>
      <c r="L1766" t="s">
        <v>110</v>
      </c>
      <c r="M1766" t="s">
        <v>3098</v>
      </c>
      <c r="N1766" t="s">
        <v>2354</v>
      </c>
      <c r="O1766" t="s">
        <v>3169</v>
      </c>
      <c r="P1766" t="s">
        <v>17142</v>
      </c>
      <c r="R1766" t="str">
        <f t="shared" si="54"/>
        <v>高密</v>
      </c>
      <c r="S1766" t="str">
        <f t="shared" si="55"/>
        <v>0702</v>
      </c>
    </row>
    <row r="1767" spans="1:19">
      <c r="A1767" t="s">
        <v>17143</v>
      </c>
      <c r="B1767" t="s">
        <v>17144</v>
      </c>
      <c r="C1767" t="s">
        <v>46</v>
      </c>
      <c r="D1767" t="s">
        <v>17145</v>
      </c>
      <c r="E1767" t="s">
        <v>15978</v>
      </c>
      <c r="F1767" t="s">
        <v>17146</v>
      </c>
      <c r="G1767" t="s">
        <v>17147</v>
      </c>
      <c r="H1767" t="s">
        <v>17148</v>
      </c>
      <c r="I1767" t="s">
        <v>2754</v>
      </c>
      <c r="J1767" t="s">
        <v>8903</v>
      </c>
      <c r="K1767" t="s">
        <v>8904</v>
      </c>
      <c r="L1767" t="s">
        <v>110</v>
      </c>
      <c r="M1767" t="s">
        <v>7112</v>
      </c>
      <c r="N1767" t="s">
        <v>3214</v>
      </c>
      <c r="O1767" t="s">
        <v>8905</v>
      </c>
      <c r="P1767" t="s">
        <v>17149</v>
      </c>
      <c r="Q1767" t="s">
        <v>13806</v>
      </c>
      <c r="R1767" t="str">
        <f t="shared" si="54"/>
        <v>高密</v>
      </c>
      <c r="S1767" t="str">
        <f t="shared" si="55"/>
        <v>0702</v>
      </c>
    </row>
    <row r="1768" spans="1:19">
      <c r="A1768" t="s">
        <v>17150</v>
      </c>
      <c r="B1768" t="s">
        <v>17151</v>
      </c>
      <c r="C1768" t="s">
        <v>46</v>
      </c>
      <c r="D1768" t="s">
        <v>17152</v>
      </c>
      <c r="E1768" t="s">
        <v>17153</v>
      </c>
      <c r="F1768" t="s">
        <v>17154</v>
      </c>
      <c r="G1768" t="s">
        <v>17155</v>
      </c>
      <c r="H1768" t="s">
        <v>17156</v>
      </c>
      <c r="I1768" t="s">
        <v>2364</v>
      </c>
      <c r="J1768" t="s">
        <v>3085</v>
      </c>
      <c r="K1768" t="s">
        <v>3086</v>
      </c>
      <c r="L1768" t="s">
        <v>110</v>
      </c>
      <c r="M1768" t="s">
        <v>3087</v>
      </c>
      <c r="N1768" t="s">
        <v>2480</v>
      </c>
      <c r="O1768" t="s">
        <v>3088</v>
      </c>
      <c r="P1768" t="s">
        <v>17157</v>
      </c>
      <c r="R1768" t="str">
        <f t="shared" si="54"/>
        <v>高密</v>
      </c>
      <c r="S1768" t="str">
        <f t="shared" si="55"/>
        <v>0702</v>
      </c>
    </row>
    <row r="1769" spans="1:19">
      <c r="A1769" t="s">
        <v>17158</v>
      </c>
      <c r="B1769" t="s">
        <v>17159</v>
      </c>
      <c r="C1769" t="s">
        <v>46</v>
      </c>
      <c r="D1769" t="s">
        <v>17160</v>
      </c>
      <c r="E1769" t="s">
        <v>2388</v>
      </c>
      <c r="F1769" t="s">
        <v>17161</v>
      </c>
      <c r="G1769" t="s">
        <v>17162</v>
      </c>
      <c r="H1769" t="s">
        <v>17163</v>
      </c>
      <c r="I1769" t="s">
        <v>2378</v>
      </c>
      <c r="J1769" t="s">
        <v>12682</v>
      </c>
      <c r="K1769" t="s">
        <v>12683</v>
      </c>
      <c r="L1769" t="s">
        <v>187</v>
      </c>
      <c r="M1769" t="s">
        <v>2468</v>
      </c>
      <c r="N1769" t="s">
        <v>2529</v>
      </c>
      <c r="O1769" t="s">
        <v>12684</v>
      </c>
      <c r="P1769" t="s">
        <v>17164</v>
      </c>
      <c r="R1769" t="str">
        <f t="shared" si="54"/>
        <v>坊子</v>
      </c>
      <c r="S1769" t="str">
        <f t="shared" si="55"/>
        <v>0702</v>
      </c>
    </row>
    <row r="1770" spans="1:19">
      <c r="A1770" t="s">
        <v>17165</v>
      </c>
      <c r="B1770" t="s">
        <v>17166</v>
      </c>
      <c r="C1770" t="s">
        <v>46</v>
      </c>
      <c r="D1770" t="s">
        <v>17167</v>
      </c>
      <c r="E1770" t="s">
        <v>17168</v>
      </c>
      <c r="F1770" t="s">
        <v>17169</v>
      </c>
      <c r="G1770" t="s">
        <v>17170</v>
      </c>
      <c r="H1770" t="s">
        <v>17171</v>
      </c>
      <c r="I1770" t="s">
        <v>2336</v>
      </c>
      <c r="J1770" t="s">
        <v>17172</v>
      </c>
      <c r="K1770" t="s">
        <v>17173</v>
      </c>
      <c r="L1770" t="s">
        <v>57</v>
      </c>
      <c r="M1770" t="s">
        <v>2492</v>
      </c>
      <c r="N1770" t="s">
        <v>2816</v>
      </c>
      <c r="O1770" t="s">
        <v>17174</v>
      </c>
      <c r="P1770" t="s">
        <v>17175</v>
      </c>
      <c r="R1770" t="str">
        <f t="shared" si="54"/>
        <v>安丘</v>
      </c>
      <c r="S1770" t="str">
        <f t="shared" si="55"/>
        <v>0702</v>
      </c>
    </row>
    <row r="1771" spans="1:19">
      <c r="A1771" t="s">
        <v>17176</v>
      </c>
      <c r="B1771" t="s">
        <v>17177</v>
      </c>
      <c r="C1771" t="s">
        <v>46</v>
      </c>
      <c r="D1771" t="s">
        <v>17178</v>
      </c>
      <c r="E1771" t="s">
        <v>17179</v>
      </c>
      <c r="F1771" t="s">
        <v>17180</v>
      </c>
      <c r="G1771" t="s">
        <v>17181</v>
      </c>
      <c r="H1771" t="s">
        <v>17171</v>
      </c>
      <c r="I1771" t="s">
        <v>2336</v>
      </c>
      <c r="J1771" t="s">
        <v>2782</v>
      </c>
      <c r="K1771" t="s">
        <v>2783</v>
      </c>
      <c r="L1771" t="s">
        <v>47</v>
      </c>
      <c r="M1771" t="s">
        <v>2784</v>
      </c>
      <c r="N1771" t="s">
        <v>6308</v>
      </c>
      <c r="O1771" t="s">
        <v>2786</v>
      </c>
      <c r="P1771" t="s">
        <v>17182</v>
      </c>
      <c r="Q1771" t="s">
        <v>17183</v>
      </c>
      <c r="R1771" t="str">
        <f t="shared" si="54"/>
        <v>诸城</v>
      </c>
      <c r="S1771" t="str">
        <f t="shared" si="55"/>
        <v>0702</v>
      </c>
    </row>
    <row r="1772" spans="1:19">
      <c r="A1772" t="s">
        <v>17184</v>
      </c>
      <c r="B1772" t="s">
        <v>17185</v>
      </c>
      <c r="C1772" t="s">
        <v>46</v>
      </c>
      <c r="D1772" t="s">
        <v>17186</v>
      </c>
      <c r="E1772" t="s">
        <v>15978</v>
      </c>
      <c r="F1772" t="s">
        <v>17187</v>
      </c>
      <c r="G1772" t="s">
        <v>17188</v>
      </c>
      <c r="H1772" t="s">
        <v>17189</v>
      </c>
      <c r="I1772" t="s">
        <v>2378</v>
      </c>
      <c r="J1772" t="s">
        <v>3177</v>
      </c>
      <c r="K1772" t="s">
        <v>3178</v>
      </c>
      <c r="L1772" t="s">
        <v>137</v>
      </c>
      <c r="M1772" t="s">
        <v>2686</v>
      </c>
      <c r="N1772" t="s">
        <v>2859</v>
      </c>
      <c r="O1772" t="s">
        <v>3180</v>
      </c>
      <c r="P1772" t="s">
        <v>17190</v>
      </c>
      <c r="R1772" t="str">
        <f t="shared" si="54"/>
        <v>青州</v>
      </c>
      <c r="S1772" t="str">
        <f t="shared" si="55"/>
        <v>0702</v>
      </c>
    </row>
    <row r="1773" spans="1:19">
      <c r="A1773" t="s">
        <v>17191</v>
      </c>
      <c r="B1773" t="s">
        <v>17192</v>
      </c>
      <c r="C1773" t="s">
        <v>46</v>
      </c>
      <c r="D1773" t="s">
        <v>17193</v>
      </c>
      <c r="E1773" t="s">
        <v>17179</v>
      </c>
      <c r="F1773" t="s">
        <v>17194</v>
      </c>
      <c r="G1773" t="s">
        <v>17195</v>
      </c>
      <c r="H1773" t="s">
        <v>17196</v>
      </c>
      <c r="I1773" t="s">
        <v>2336</v>
      </c>
      <c r="J1773" t="s">
        <v>2696</v>
      </c>
      <c r="K1773" t="s">
        <v>2697</v>
      </c>
      <c r="L1773" t="s">
        <v>110</v>
      </c>
      <c r="M1773" t="s">
        <v>2575</v>
      </c>
      <c r="N1773" t="s">
        <v>2421</v>
      </c>
      <c r="O1773" t="s">
        <v>2698</v>
      </c>
      <c r="P1773" t="s">
        <v>17197</v>
      </c>
      <c r="Q1773" t="s">
        <v>17198</v>
      </c>
      <c r="R1773" t="str">
        <f t="shared" si="54"/>
        <v>高密</v>
      </c>
      <c r="S1773" t="str">
        <f t="shared" si="55"/>
        <v>0702</v>
      </c>
    </row>
    <row r="1774" spans="1:19">
      <c r="A1774" t="s">
        <v>17199</v>
      </c>
      <c r="B1774" t="s">
        <v>17200</v>
      </c>
      <c r="C1774" t="s">
        <v>46</v>
      </c>
      <c r="D1774" t="s">
        <v>17201</v>
      </c>
      <c r="E1774" t="s">
        <v>2388</v>
      </c>
      <c r="F1774" t="s">
        <v>17202</v>
      </c>
      <c r="G1774" t="s">
        <v>17203</v>
      </c>
      <c r="H1774" t="s">
        <v>17204</v>
      </c>
      <c r="I1774" t="s">
        <v>3336</v>
      </c>
      <c r="J1774" t="s">
        <v>2847</v>
      </c>
      <c r="K1774" t="s">
        <v>2848</v>
      </c>
      <c r="L1774" t="s">
        <v>110</v>
      </c>
      <c r="M1774" t="s">
        <v>2849</v>
      </c>
      <c r="N1774" t="s">
        <v>4222</v>
      </c>
      <c r="O1774" t="s">
        <v>2850</v>
      </c>
      <c r="P1774" t="s">
        <v>17205</v>
      </c>
      <c r="Q1774" t="s">
        <v>17206</v>
      </c>
      <c r="R1774" t="str">
        <f t="shared" si="54"/>
        <v>高密</v>
      </c>
      <c r="S1774" t="str">
        <f t="shared" si="55"/>
        <v>0702</v>
      </c>
    </row>
    <row r="1775" spans="1:19">
      <c r="A1775" t="s">
        <v>17207</v>
      </c>
      <c r="B1775" t="s">
        <v>17208</v>
      </c>
      <c r="C1775" t="s">
        <v>46</v>
      </c>
      <c r="D1775" t="s">
        <v>17209</v>
      </c>
      <c r="E1775" t="s">
        <v>6226</v>
      </c>
      <c r="F1775" t="s">
        <v>17210</v>
      </c>
      <c r="G1775" t="s">
        <v>17211</v>
      </c>
      <c r="H1775" t="s">
        <v>17212</v>
      </c>
      <c r="I1775" t="s">
        <v>2336</v>
      </c>
      <c r="J1775" t="s">
        <v>7914</v>
      </c>
      <c r="K1775" t="s">
        <v>7915</v>
      </c>
      <c r="L1775" t="s">
        <v>146</v>
      </c>
      <c r="M1775" t="s">
        <v>5188</v>
      </c>
      <c r="N1775" t="s">
        <v>2859</v>
      </c>
      <c r="O1775" t="s">
        <v>7916</v>
      </c>
      <c r="P1775" t="s">
        <v>17213</v>
      </c>
      <c r="Q1775" t="s">
        <v>17214</v>
      </c>
      <c r="R1775" t="str">
        <f t="shared" si="54"/>
        <v>临朐</v>
      </c>
      <c r="S1775" t="str">
        <f t="shared" si="55"/>
        <v>0702</v>
      </c>
    </row>
    <row r="1776" spans="1:19">
      <c r="A1776" t="s">
        <v>17215</v>
      </c>
      <c r="B1776" t="s">
        <v>17216</v>
      </c>
      <c r="C1776" t="s">
        <v>46</v>
      </c>
      <c r="D1776" t="s">
        <v>17217</v>
      </c>
      <c r="E1776" t="s">
        <v>17218</v>
      </c>
      <c r="F1776" t="s">
        <v>17219</v>
      </c>
      <c r="G1776" t="s">
        <v>17220</v>
      </c>
      <c r="H1776" t="s">
        <v>17221</v>
      </c>
      <c r="I1776" t="s">
        <v>2336</v>
      </c>
      <c r="J1776" t="s">
        <v>2782</v>
      </c>
      <c r="K1776" t="s">
        <v>2783</v>
      </c>
      <c r="L1776" t="s">
        <v>47</v>
      </c>
      <c r="M1776" t="s">
        <v>2784</v>
      </c>
      <c r="N1776" t="s">
        <v>6308</v>
      </c>
      <c r="O1776" t="s">
        <v>2786</v>
      </c>
      <c r="P1776" t="s">
        <v>17222</v>
      </c>
      <c r="R1776" t="str">
        <f t="shared" si="54"/>
        <v>诸城</v>
      </c>
      <c r="S1776" t="str">
        <f t="shared" si="55"/>
        <v>0702</v>
      </c>
    </row>
    <row r="1777" spans="1:19">
      <c r="A1777" t="s">
        <v>17223</v>
      </c>
      <c r="B1777" t="s">
        <v>17224</v>
      </c>
      <c r="C1777" t="s">
        <v>46</v>
      </c>
      <c r="D1777" t="s">
        <v>17225</v>
      </c>
      <c r="E1777" t="s">
        <v>17226</v>
      </c>
      <c r="F1777" t="s">
        <v>17227</v>
      </c>
      <c r="G1777" t="s">
        <v>17228</v>
      </c>
      <c r="H1777" t="s">
        <v>17229</v>
      </c>
      <c r="I1777" t="s">
        <v>2336</v>
      </c>
      <c r="J1777" t="s">
        <v>2684</v>
      </c>
      <c r="K1777" t="s">
        <v>2685</v>
      </c>
      <c r="L1777" t="s">
        <v>137</v>
      </c>
      <c r="M1777" t="s">
        <v>2686</v>
      </c>
      <c r="N1777" t="s">
        <v>2816</v>
      </c>
      <c r="O1777" t="s">
        <v>2688</v>
      </c>
      <c r="Q1777" t="s">
        <v>17230</v>
      </c>
      <c r="R1777" t="str">
        <f t="shared" si="54"/>
        <v>青州</v>
      </c>
      <c r="S1777" t="str">
        <f t="shared" si="55"/>
        <v>0702</v>
      </c>
    </row>
    <row r="1778" spans="1:19">
      <c r="A1778" t="s">
        <v>17231</v>
      </c>
      <c r="B1778" t="s">
        <v>17232</v>
      </c>
      <c r="C1778" t="s">
        <v>46</v>
      </c>
      <c r="D1778" t="s">
        <v>17233</v>
      </c>
      <c r="E1778" t="s">
        <v>15978</v>
      </c>
      <c r="F1778" t="s">
        <v>17234</v>
      </c>
      <c r="G1778" t="s">
        <v>17235</v>
      </c>
      <c r="H1778" t="s">
        <v>17236</v>
      </c>
      <c r="I1778" t="s">
        <v>5211</v>
      </c>
      <c r="J1778" t="s">
        <v>3632</v>
      </c>
      <c r="K1778" t="s">
        <v>3633</v>
      </c>
      <c r="L1778" t="s">
        <v>76</v>
      </c>
      <c r="M1778" t="s">
        <v>2516</v>
      </c>
      <c r="N1778" t="s">
        <v>9239</v>
      </c>
      <c r="O1778" t="s">
        <v>3634</v>
      </c>
      <c r="P1778" t="s">
        <v>17237</v>
      </c>
      <c r="Q1778" t="s">
        <v>17238</v>
      </c>
      <c r="R1778" t="str">
        <f t="shared" si="54"/>
        <v>奎文</v>
      </c>
      <c r="S1778" t="str">
        <f t="shared" si="55"/>
        <v>0702</v>
      </c>
    </row>
    <row r="1779" spans="1:19">
      <c r="A1779" t="s">
        <v>17239</v>
      </c>
      <c r="B1779" t="s">
        <v>17240</v>
      </c>
      <c r="C1779" t="s">
        <v>46</v>
      </c>
      <c r="D1779" t="s">
        <v>17241</v>
      </c>
      <c r="E1779" t="s">
        <v>17226</v>
      </c>
      <c r="F1779" t="s">
        <v>17242</v>
      </c>
      <c r="G1779" t="s">
        <v>17243</v>
      </c>
      <c r="H1779" t="s">
        <v>17244</v>
      </c>
      <c r="I1779" t="s">
        <v>2336</v>
      </c>
      <c r="J1779" t="s">
        <v>8787</v>
      </c>
      <c r="K1779" t="s">
        <v>8788</v>
      </c>
      <c r="L1779" t="s">
        <v>128</v>
      </c>
      <c r="M1779" t="s">
        <v>2720</v>
      </c>
      <c r="N1779" t="s">
        <v>2859</v>
      </c>
      <c r="O1779" t="s">
        <v>8789</v>
      </c>
      <c r="P1779" t="s">
        <v>17245</v>
      </c>
      <c r="R1779" t="str">
        <f t="shared" si="54"/>
        <v>寿光</v>
      </c>
      <c r="S1779" t="str">
        <f t="shared" si="55"/>
        <v>0702</v>
      </c>
    </row>
    <row r="1780" spans="1:19">
      <c r="A1780" t="s">
        <v>17246</v>
      </c>
      <c r="B1780" t="s">
        <v>17247</v>
      </c>
      <c r="C1780" t="s">
        <v>46</v>
      </c>
      <c r="D1780" t="s">
        <v>17248</v>
      </c>
      <c r="E1780" t="s">
        <v>17016</v>
      </c>
      <c r="F1780" t="s">
        <v>17249</v>
      </c>
      <c r="G1780" t="s">
        <v>17250</v>
      </c>
      <c r="H1780" t="s">
        <v>17251</v>
      </c>
      <c r="I1780" t="s">
        <v>3376</v>
      </c>
      <c r="J1780" t="s">
        <v>3337</v>
      </c>
      <c r="K1780" t="s">
        <v>3338</v>
      </c>
      <c r="L1780" t="s">
        <v>76</v>
      </c>
      <c r="M1780" t="s">
        <v>2408</v>
      </c>
      <c r="N1780" t="s">
        <v>4525</v>
      </c>
      <c r="O1780" t="s">
        <v>3340</v>
      </c>
      <c r="P1780" t="s">
        <v>17252</v>
      </c>
      <c r="Q1780" t="s">
        <v>17253</v>
      </c>
      <c r="R1780" t="str">
        <f t="shared" si="54"/>
        <v>奎文</v>
      </c>
      <c r="S1780" t="str">
        <f t="shared" si="55"/>
        <v>0702</v>
      </c>
    </row>
    <row r="1781" spans="1:19">
      <c r="A1781" t="s">
        <v>17254</v>
      </c>
      <c r="B1781" t="s">
        <v>17255</v>
      </c>
      <c r="C1781" t="s">
        <v>46</v>
      </c>
      <c r="D1781" t="s">
        <v>17256</v>
      </c>
      <c r="E1781" t="s">
        <v>15994</v>
      </c>
      <c r="F1781" t="s">
        <v>17257</v>
      </c>
      <c r="G1781" t="s">
        <v>17258</v>
      </c>
      <c r="H1781" t="s">
        <v>17259</v>
      </c>
      <c r="I1781" t="s">
        <v>2336</v>
      </c>
      <c r="J1781" t="s">
        <v>9081</v>
      </c>
      <c r="K1781" t="s">
        <v>9082</v>
      </c>
      <c r="L1781" t="s">
        <v>110</v>
      </c>
      <c r="M1781" t="s">
        <v>3098</v>
      </c>
      <c r="N1781" t="s">
        <v>3307</v>
      </c>
      <c r="O1781" t="s">
        <v>9083</v>
      </c>
      <c r="P1781" t="s">
        <v>17260</v>
      </c>
      <c r="Q1781" t="s">
        <v>17261</v>
      </c>
      <c r="R1781" t="str">
        <f t="shared" si="54"/>
        <v>高密</v>
      </c>
      <c r="S1781" t="str">
        <f t="shared" si="55"/>
        <v>0702</v>
      </c>
    </row>
    <row r="1782" spans="1:19">
      <c r="A1782" t="s">
        <v>17262</v>
      </c>
      <c r="B1782" t="s">
        <v>17263</v>
      </c>
      <c r="C1782" t="s">
        <v>46</v>
      </c>
      <c r="D1782" t="s">
        <v>17264</v>
      </c>
      <c r="E1782" t="s">
        <v>17265</v>
      </c>
      <c r="F1782" t="s">
        <v>17266</v>
      </c>
      <c r="G1782" t="s">
        <v>17267</v>
      </c>
      <c r="H1782" t="s">
        <v>17268</v>
      </c>
      <c r="I1782" t="s">
        <v>3904</v>
      </c>
      <c r="J1782" t="s">
        <v>4177</v>
      </c>
      <c r="K1782" t="s">
        <v>4178</v>
      </c>
      <c r="L1782" t="s">
        <v>76</v>
      </c>
      <c r="M1782" t="s">
        <v>2516</v>
      </c>
      <c r="N1782" t="s">
        <v>4563</v>
      </c>
      <c r="O1782" t="s">
        <v>4179</v>
      </c>
      <c r="P1782" t="s">
        <v>17269</v>
      </c>
      <c r="R1782" t="str">
        <f t="shared" si="54"/>
        <v>奎文</v>
      </c>
      <c r="S1782" t="str">
        <f t="shared" si="55"/>
        <v>0702</v>
      </c>
    </row>
    <row r="1783" spans="1:19">
      <c r="A1783" t="s">
        <v>17270</v>
      </c>
      <c r="B1783" t="s">
        <v>17271</v>
      </c>
      <c r="C1783" t="s">
        <v>46</v>
      </c>
      <c r="D1783" t="s">
        <v>17272</v>
      </c>
      <c r="E1783" t="s">
        <v>17063</v>
      </c>
      <c r="F1783" t="s">
        <v>17273</v>
      </c>
      <c r="G1783" t="s">
        <v>17274</v>
      </c>
      <c r="H1783" t="s">
        <v>17275</v>
      </c>
      <c r="I1783" t="s">
        <v>2378</v>
      </c>
      <c r="J1783" t="s">
        <v>7368</v>
      </c>
      <c r="K1783" t="s">
        <v>7369</v>
      </c>
      <c r="L1783" t="s">
        <v>110</v>
      </c>
      <c r="M1783" t="s">
        <v>2575</v>
      </c>
      <c r="N1783" t="s">
        <v>2354</v>
      </c>
      <c r="O1783" t="s">
        <v>7370</v>
      </c>
      <c r="P1783" t="s">
        <v>17276</v>
      </c>
      <c r="Q1783" t="s">
        <v>17277</v>
      </c>
      <c r="R1783" t="str">
        <f t="shared" si="54"/>
        <v>高密</v>
      </c>
      <c r="S1783" t="str">
        <f t="shared" si="55"/>
        <v>0702</v>
      </c>
    </row>
    <row r="1784" spans="1:19">
      <c r="A1784" t="s">
        <v>17278</v>
      </c>
      <c r="B1784" t="s">
        <v>17279</v>
      </c>
      <c r="C1784" t="s">
        <v>46</v>
      </c>
      <c r="D1784" t="s">
        <v>17280</v>
      </c>
      <c r="E1784" t="s">
        <v>15994</v>
      </c>
      <c r="F1784" t="s">
        <v>17281</v>
      </c>
      <c r="G1784" t="s">
        <v>17282</v>
      </c>
      <c r="H1784" t="s">
        <v>17283</v>
      </c>
      <c r="I1784" t="s">
        <v>2598</v>
      </c>
      <c r="J1784" t="s">
        <v>6913</v>
      </c>
      <c r="K1784" t="s">
        <v>6914</v>
      </c>
      <c r="L1784" t="s">
        <v>101</v>
      </c>
      <c r="M1784" t="s">
        <v>4459</v>
      </c>
      <c r="N1784" t="s">
        <v>3774</v>
      </c>
      <c r="O1784" t="s">
        <v>6915</v>
      </c>
      <c r="P1784" t="s">
        <v>17284</v>
      </c>
      <c r="Q1784" t="s">
        <v>17285</v>
      </c>
      <c r="R1784" t="str">
        <f t="shared" si="54"/>
        <v>潍城</v>
      </c>
      <c r="S1784" t="str">
        <f t="shared" si="55"/>
        <v>0702</v>
      </c>
    </row>
    <row r="1785" spans="1:19">
      <c r="A1785" t="s">
        <v>17286</v>
      </c>
      <c r="B1785" t="s">
        <v>17287</v>
      </c>
      <c r="C1785" t="s">
        <v>46</v>
      </c>
      <c r="D1785" t="s">
        <v>17288</v>
      </c>
      <c r="E1785" t="s">
        <v>6226</v>
      </c>
      <c r="F1785" t="s">
        <v>17289</v>
      </c>
      <c r="G1785" t="s">
        <v>17290</v>
      </c>
      <c r="H1785" t="s">
        <v>17291</v>
      </c>
      <c r="I1785" t="s">
        <v>2336</v>
      </c>
      <c r="J1785" t="s">
        <v>3791</v>
      </c>
      <c r="K1785" t="s">
        <v>3792</v>
      </c>
      <c r="L1785" t="s">
        <v>67</v>
      </c>
      <c r="M1785" t="s">
        <v>3008</v>
      </c>
      <c r="N1785" t="s">
        <v>2421</v>
      </c>
      <c r="O1785" t="s">
        <v>3793</v>
      </c>
      <c r="P1785" t="s">
        <v>17292</v>
      </c>
      <c r="R1785" t="str">
        <f t="shared" si="54"/>
        <v>昌邑</v>
      </c>
      <c r="S1785" t="str">
        <f t="shared" si="55"/>
        <v>0702</v>
      </c>
    </row>
    <row r="1786" spans="1:19">
      <c r="A1786" t="s">
        <v>17293</v>
      </c>
      <c r="B1786" t="s">
        <v>17294</v>
      </c>
      <c r="C1786" t="s">
        <v>46</v>
      </c>
      <c r="D1786" t="s">
        <v>17295</v>
      </c>
      <c r="E1786" t="s">
        <v>17296</v>
      </c>
      <c r="F1786" t="s">
        <v>17297</v>
      </c>
      <c r="G1786" t="s">
        <v>17298</v>
      </c>
      <c r="H1786" t="s">
        <v>17299</v>
      </c>
      <c r="I1786" t="s">
        <v>2350</v>
      </c>
      <c r="J1786" t="s">
        <v>3006</v>
      </c>
      <c r="K1786" t="s">
        <v>3007</v>
      </c>
      <c r="L1786" t="s">
        <v>67</v>
      </c>
      <c r="M1786" t="s">
        <v>3008</v>
      </c>
      <c r="N1786" t="s">
        <v>2674</v>
      </c>
      <c r="O1786" t="s">
        <v>3009</v>
      </c>
      <c r="P1786" t="s">
        <v>17300</v>
      </c>
      <c r="R1786" t="str">
        <f t="shared" si="54"/>
        <v>昌邑</v>
      </c>
      <c r="S1786" t="str">
        <f t="shared" si="55"/>
        <v>0702</v>
      </c>
    </row>
    <row r="1787" spans="1:19">
      <c r="A1787" t="s">
        <v>17301</v>
      </c>
      <c r="B1787" t="s">
        <v>17302</v>
      </c>
      <c r="C1787" t="s">
        <v>46</v>
      </c>
      <c r="D1787" t="s">
        <v>17303</v>
      </c>
      <c r="E1787" t="s">
        <v>15978</v>
      </c>
      <c r="F1787" t="s">
        <v>17304</v>
      </c>
      <c r="G1787" t="s">
        <v>17305</v>
      </c>
      <c r="H1787" t="s">
        <v>17306</v>
      </c>
      <c r="I1787" t="s">
        <v>2350</v>
      </c>
      <c r="J1787" t="s">
        <v>2994</v>
      </c>
      <c r="K1787" t="s">
        <v>2995</v>
      </c>
      <c r="L1787" t="s">
        <v>128</v>
      </c>
      <c r="M1787" t="s">
        <v>2996</v>
      </c>
      <c r="N1787" t="s">
        <v>4222</v>
      </c>
      <c r="O1787" t="s">
        <v>2997</v>
      </c>
      <c r="P1787" t="s">
        <v>17307</v>
      </c>
      <c r="Q1787" t="s">
        <v>17308</v>
      </c>
      <c r="R1787" t="str">
        <f t="shared" si="54"/>
        <v>寿光</v>
      </c>
      <c r="S1787" t="str">
        <f t="shared" si="55"/>
        <v>0702</v>
      </c>
    </row>
    <row r="1788" spans="1:19">
      <c r="A1788" t="s">
        <v>17309</v>
      </c>
      <c r="B1788" t="s">
        <v>17310</v>
      </c>
      <c r="C1788" t="s">
        <v>46</v>
      </c>
      <c r="D1788" t="s">
        <v>17311</v>
      </c>
      <c r="E1788" t="s">
        <v>17312</v>
      </c>
      <c r="F1788" t="s">
        <v>17313</v>
      </c>
      <c r="G1788" t="s">
        <v>17314</v>
      </c>
      <c r="H1788" t="s">
        <v>17315</v>
      </c>
      <c r="I1788" t="s">
        <v>3608</v>
      </c>
      <c r="J1788" t="s">
        <v>8753</v>
      </c>
      <c r="K1788" t="s">
        <v>8754</v>
      </c>
      <c r="L1788" t="s">
        <v>101</v>
      </c>
      <c r="M1788" t="s">
        <v>4459</v>
      </c>
      <c r="N1788" t="s">
        <v>2480</v>
      </c>
      <c r="O1788" t="s">
        <v>8755</v>
      </c>
      <c r="P1788" t="s">
        <v>17316</v>
      </c>
      <c r="Q1788" t="s">
        <v>17317</v>
      </c>
      <c r="R1788" t="str">
        <f t="shared" si="54"/>
        <v>潍城</v>
      </c>
      <c r="S1788" t="str">
        <f t="shared" si="55"/>
        <v>0702</v>
      </c>
    </row>
    <row r="1789" spans="1:19">
      <c r="A1789" t="s">
        <v>17318</v>
      </c>
      <c r="B1789" t="s">
        <v>17319</v>
      </c>
      <c r="C1789" t="s">
        <v>46</v>
      </c>
      <c r="D1789" t="s">
        <v>17320</v>
      </c>
      <c r="E1789" t="s">
        <v>12471</v>
      </c>
      <c r="F1789" t="s">
        <v>17321</v>
      </c>
      <c r="G1789" t="s">
        <v>17322</v>
      </c>
      <c r="H1789" t="s">
        <v>17323</v>
      </c>
      <c r="I1789" t="s">
        <v>2392</v>
      </c>
      <c r="J1789" t="s">
        <v>3224</v>
      </c>
      <c r="K1789" t="s">
        <v>3225</v>
      </c>
      <c r="L1789" t="s">
        <v>110</v>
      </c>
      <c r="M1789" t="s">
        <v>2381</v>
      </c>
      <c r="N1789" t="s">
        <v>3554</v>
      </c>
      <c r="O1789" t="s">
        <v>3226</v>
      </c>
      <c r="P1789" t="s">
        <v>17324</v>
      </c>
      <c r="Q1789" t="s">
        <v>12628</v>
      </c>
      <c r="R1789" t="str">
        <f t="shared" si="54"/>
        <v>高密</v>
      </c>
      <c r="S1789" t="str">
        <f t="shared" si="55"/>
        <v>0702</v>
      </c>
    </row>
    <row r="1790" spans="1:19">
      <c r="A1790" t="s">
        <v>17325</v>
      </c>
      <c r="B1790" t="s">
        <v>17326</v>
      </c>
      <c r="C1790" t="s">
        <v>46</v>
      </c>
      <c r="D1790" t="s">
        <v>17327</v>
      </c>
      <c r="E1790" t="s">
        <v>17328</v>
      </c>
      <c r="F1790" t="s">
        <v>17329</v>
      </c>
      <c r="G1790" t="s">
        <v>17330</v>
      </c>
      <c r="H1790" t="s">
        <v>17331</v>
      </c>
      <c r="I1790" t="s">
        <v>2350</v>
      </c>
      <c r="J1790" t="s">
        <v>9991</v>
      </c>
      <c r="K1790" t="s">
        <v>9992</v>
      </c>
      <c r="L1790" t="s">
        <v>146</v>
      </c>
      <c r="M1790" t="s">
        <v>3532</v>
      </c>
      <c r="N1790" t="s">
        <v>6308</v>
      </c>
      <c r="O1790" t="s">
        <v>9993</v>
      </c>
      <c r="P1790" t="s">
        <v>17332</v>
      </c>
      <c r="R1790" t="str">
        <f t="shared" si="54"/>
        <v>临朐</v>
      </c>
      <c r="S1790" t="str">
        <f t="shared" si="55"/>
        <v>0702</v>
      </c>
    </row>
    <row r="1791" spans="1:19">
      <c r="A1791" t="s">
        <v>17333</v>
      </c>
      <c r="B1791" t="s">
        <v>17334</v>
      </c>
      <c r="C1791" t="s">
        <v>46</v>
      </c>
      <c r="D1791" t="s">
        <v>17335</v>
      </c>
      <c r="E1791" t="s">
        <v>15978</v>
      </c>
      <c r="F1791" t="s">
        <v>17336</v>
      </c>
      <c r="G1791" t="s">
        <v>17337</v>
      </c>
      <c r="H1791" t="s">
        <v>17338</v>
      </c>
      <c r="I1791" t="s">
        <v>2364</v>
      </c>
      <c r="J1791" t="s">
        <v>4819</v>
      </c>
      <c r="K1791" t="s">
        <v>4820</v>
      </c>
      <c r="L1791" t="s">
        <v>76</v>
      </c>
      <c r="M1791" t="s">
        <v>2408</v>
      </c>
      <c r="N1791" t="s">
        <v>2721</v>
      </c>
      <c r="O1791" t="s">
        <v>4821</v>
      </c>
      <c r="P1791" t="s">
        <v>17339</v>
      </c>
      <c r="Q1791" t="s">
        <v>17340</v>
      </c>
      <c r="R1791" t="str">
        <f t="shared" si="54"/>
        <v>奎文</v>
      </c>
      <c r="S1791" t="str">
        <f t="shared" si="55"/>
        <v>0702</v>
      </c>
    </row>
    <row r="1792" spans="1:19">
      <c r="A1792" t="s">
        <v>17341</v>
      </c>
      <c r="B1792" t="s">
        <v>17342</v>
      </c>
      <c r="C1792" t="s">
        <v>46</v>
      </c>
      <c r="D1792" t="s">
        <v>17343</v>
      </c>
      <c r="E1792" t="s">
        <v>15994</v>
      </c>
      <c r="F1792" t="s">
        <v>17344</v>
      </c>
      <c r="G1792" t="s">
        <v>17345</v>
      </c>
      <c r="H1792" t="s">
        <v>17346</v>
      </c>
      <c r="I1792" t="s">
        <v>3904</v>
      </c>
      <c r="J1792" t="s">
        <v>3167</v>
      </c>
      <c r="K1792" t="s">
        <v>3168</v>
      </c>
      <c r="L1792" t="s">
        <v>110</v>
      </c>
      <c r="M1792" t="s">
        <v>3098</v>
      </c>
      <c r="N1792" t="s">
        <v>2354</v>
      </c>
      <c r="O1792" t="s">
        <v>3169</v>
      </c>
      <c r="P1792" t="s">
        <v>17347</v>
      </c>
      <c r="R1792" t="str">
        <f t="shared" si="54"/>
        <v>高密</v>
      </c>
      <c r="S1792" t="str">
        <f t="shared" si="55"/>
        <v>0702</v>
      </c>
    </row>
    <row r="1793" spans="1:19">
      <c r="A1793" t="s">
        <v>17348</v>
      </c>
      <c r="B1793" t="s">
        <v>17349</v>
      </c>
      <c r="C1793" t="s">
        <v>46</v>
      </c>
      <c r="D1793" t="s">
        <v>17350</v>
      </c>
      <c r="E1793" t="s">
        <v>12471</v>
      </c>
      <c r="F1793" t="s">
        <v>17351</v>
      </c>
      <c r="G1793" t="s">
        <v>17352</v>
      </c>
      <c r="H1793" t="s">
        <v>17353</v>
      </c>
      <c r="I1793" t="s">
        <v>2503</v>
      </c>
      <c r="J1793" t="s">
        <v>11287</v>
      </c>
      <c r="K1793" t="s">
        <v>11288</v>
      </c>
      <c r="L1793" t="s">
        <v>676</v>
      </c>
      <c r="M1793" t="s">
        <v>2613</v>
      </c>
      <c r="N1793" t="s">
        <v>2859</v>
      </c>
      <c r="O1793" t="s">
        <v>11289</v>
      </c>
      <c r="P1793" t="s">
        <v>17354</v>
      </c>
      <c r="Q1793" t="s">
        <v>17355</v>
      </c>
      <c r="R1793" t="str">
        <f t="shared" ref="R1793:R1856" si="56">IF(OR(LEFT(L1793,2)="高新"),"奎文",IF(LEFT(L1793,2)="峡山","坊子",IF(LEFT(L1793,2)="滨海","寒亭",LEFT(L1793,2))))</f>
        <v>昌乐</v>
      </c>
      <c r="S1793" t="str">
        <f t="shared" ref="S1793:S1856" si="57">TEXT(B1793,"mmdd")</f>
        <v>0702</v>
      </c>
    </row>
    <row r="1794" spans="1:19">
      <c r="A1794" t="s">
        <v>17356</v>
      </c>
      <c r="B1794" t="s">
        <v>17357</v>
      </c>
      <c r="C1794" t="s">
        <v>46</v>
      </c>
      <c r="D1794" t="s">
        <v>17358</v>
      </c>
      <c r="E1794" t="s">
        <v>17359</v>
      </c>
      <c r="F1794" t="s">
        <v>17360</v>
      </c>
      <c r="G1794" t="s">
        <v>17361</v>
      </c>
      <c r="H1794" t="s">
        <v>17362</v>
      </c>
      <c r="I1794" t="s">
        <v>2336</v>
      </c>
      <c r="J1794" t="s">
        <v>4057</v>
      </c>
      <c r="K1794" t="s">
        <v>4058</v>
      </c>
      <c r="L1794" t="s">
        <v>110</v>
      </c>
      <c r="M1794" t="s">
        <v>4059</v>
      </c>
      <c r="N1794" t="s">
        <v>2859</v>
      </c>
      <c r="O1794" t="s">
        <v>4060</v>
      </c>
      <c r="P1794" t="s">
        <v>17363</v>
      </c>
      <c r="R1794" t="str">
        <f t="shared" si="56"/>
        <v>高密</v>
      </c>
      <c r="S1794" t="str">
        <f t="shared" si="57"/>
        <v>0702</v>
      </c>
    </row>
    <row r="1795" spans="1:19">
      <c r="A1795" t="s">
        <v>17364</v>
      </c>
      <c r="B1795" t="s">
        <v>17365</v>
      </c>
      <c r="C1795" t="s">
        <v>46</v>
      </c>
      <c r="D1795" t="s">
        <v>17366</v>
      </c>
      <c r="E1795" t="s">
        <v>15978</v>
      </c>
      <c r="F1795" t="s">
        <v>17367</v>
      </c>
      <c r="G1795" t="s">
        <v>17368</v>
      </c>
      <c r="H1795" t="s">
        <v>17369</v>
      </c>
      <c r="I1795" t="s">
        <v>6307</v>
      </c>
      <c r="J1795" t="s">
        <v>8683</v>
      </c>
      <c r="K1795" t="s">
        <v>8684</v>
      </c>
      <c r="L1795" t="s">
        <v>76</v>
      </c>
      <c r="M1795" t="s">
        <v>2827</v>
      </c>
      <c r="N1795" t="s">
        <v>4647</v>
      </c>
      <c r="O1795" t="s">
        <v>8685</v>
      </c>
      <c r="P1795" t="s">
        <v>17370</v>
      </c>
      <c r="Q1795" t="s">
        <v>17371</v>
      </c>
      <c r="R1795" t="str">
        <f t="shared" si="56"/>
        <v>奎文</v>
      </c>
      <c r="S1795" t="str">
        <f t="shared" si="57"/>
        <v>0702</v>
      </c>
    </row>
    <row r="1796" spans="1:19">
      <c r="A1796" t="s">
        <v>17372</v>
      </c>
      <c r="B1796" t="s">
        <v>17373</v>
      </c>
      <c r="C1796" t="s">
        <v>46</v>
      </c>
      <c r="D1796" t="s">
        <v>17374</v>
      </c>
      <c r="E1796" t="s">
        <v>15978</v>
      </c>
      <c r="F1796" t="s">
        <v>17375</v>
      </c>
      <c r="G1796" t="s">
        <v>17376</v>
      </c>
      <c r="H1796" t="s">
        <v>17377</v>
      </c>
      <c r="I1796" t="s">
        <v>2350</v>
      </c>
      <c r="J1796" t="s">
        <v>2793</v>
      </c>
      <c r="K1796" t="s">
        <v>2794</v>
      </c>
      <c r="L1796" t="s">
        <v>57</v>
      </c>
      <c r="M1796" t="s">
        <v>2367</v>
      </c>
      <c r="N1796" t="s">
        <v>3017</v>
      </c>
      <c r="O1796" t="s">
        <v>2795</v>
      </c>
      <c r="P1796" t="s">
        <v>17378</v>
      </c>
      <c r="Q1796" t="s">
        <v>17379</v>
      </c>
      <c r="R1796" t="str">
        <f t="shared" si="56"/>
        <v>安丘</v>
      </c>
      <c r="S1796" t="str">
        <f t="shared" si="57"/>
        <v>0702</v>
      </c>
    </row>
    <row r="1797" spans="1:19">
      <c r="A1797" t="s">
        <v>17380</v>
      </c>
      <c r="B1797" t="s">
        <v>17381</v>
      </c>
      <c r="C1797" t="s">
        <v>46</v>
      </c>
      <c r="D1797" t="s">
        <v>17382</v>
      </c>
      <c r="E1797" t="s">
        <v>17328</v>
      </c>
      <c r="F1797" t="s">
        <v>17383</v>
      </c>
      <c r="G1797" t="s">
        <v>17384</v>
      </c>
      <c r="H1797" t="s">
        <v>17385</v>
      </c>
      <c r="I1797" t="s">
        <v>2364</v>
      </c>
      <c r="J1797" t="s">
        <v>8024</v>
      </c>
      <c r="K1797" t="s">
        <v>8025</v>
      </c>
      <c r="L1797" t="s">
        <v>76</v>
      </c>
      <c r="M1797" t="s">
        <v>2516</v>
      </c>
      <c r="N1797" t="s">
        <v>2480</v>
      </c>
      <c r="O1797" t="s">
        <v>8026</v>
      </c>
      <c r="P1797" t="s">
        <v>17386</v>
      </c>
      <c r="Q1797" t="s">
        <v>17387</v>
      </c>
      <c r="R1797" t="str">
        <f t="shared" si="56"/>
        <v>奎文</v>
      </c>
      <c r="S1797" t="str">
        <f t="shared" si="57"/>
        <v>0702</v>
      </c>
    </row>
    <row r="1798" spans="1:19">
      <c r="A1798" t="s">
        <v>17388</v>
      </c>
      <c r="B1798" t="s">
        <v>17389</v>
      </c>
      <c r="C1798" t="s">
        <v>46</v>
      </c>
      <c r="D1798" t="s">
        <v>17390</v>
      </c>
      <c r="E1798" t="s">
        <v>17391</v>
      </c>
      <c r="F1798" t="s">
        <v>17392</v>
      </c>
      <c r="G1798" t="s">
        <v>17393</v>
      </c>
      <c r="H1798" t="s">
        <v>17394</v>
      </c>
      <c r="I1798" t="s">
        <v>3482</v>
      </c>
      <c r="J1798" t="s">
        <v>17395</v>
      </c>
      <c r="K1798" t="s">
        <v>17396</v>
      </c>
      <c r="L1798" t="s">
        <v>110</v>
      </c>
      <c r="M1798" t="s">
        <v>7112</v>
      </c>
      <c r="N1798" t="s">
        <v>2721</v>
      </c>
      <c r="O1798" t="s">
        <v>17397</v>
      </c>
      <c r="P1798" t="s">
        <v>17398</v>
      </c>
      <c r="R1798" t="str">
        <f t="shared" si="56"/>
        <v>高密</v>
      </c>
      <c r="S1798" t="str">
        <f t="shared" si="57"/>
        <v>0702</v>
      </c>
    </row>
    <row r="1799" spans="1:19">
      <c r="A1799" t="s">
        <v>17399</v>
      </c>
      <c r="B1799" t="s">
        <v>17400</v>
      </c>
      <c r="C1799" t="s">
        <v>46</v>
      </c>
      <c r="D1799" t="s">
        <v>17401</v>
      </c>
      <c r="E1799" t="s">
        <v>15978</v>
      </c>
      <c r="F1799" t="s">
        <v>17402</v>
      </c>
      <c r="G1799" t="s">
        <v>17403</v>
      </c>
      <c r="H1799" t="s">
        <v>17404</v>
      </c>
      <c r="I1799" t="s">
        <v>3482</v>
      </c>
      <c r="J1799" t="s">
        <v>8380</v>
      </c>
      <c r="K1799" t="s">
        <v>8381</v>
      </c>
      <c r="L1799" t="s">
        <v>187</v>
      </c>
      <c r="M1799" t="s">
        <v>8014</v>
      </c>
      <c r="N1799" t="s">
        <v>2721</v>
      </c>
      <c r="O1799" t="s">
        <v>8382</v>
      </c>
      <c r="P1799" t="s">
        <v>17405</v>
      </c>
      <c r="Q1799" t="s">
        <v>17406</v>
      </c>
      <c r="R1799" t="str">
        <f t="shared" si="56"/>
        <v>坊子</v>
      </c>
      <c r="S1799" t="str">
        <f t="shared" si="57"/>
        <v>0702</v>
      </c>
    </row>
    <row r="1800" spans="1:19">
      <c r="A1800" t="s">
        <v>17407</v>
      </c>
      <c r="B1800" t="s">
        <v>17408</v>
      </c>
      <c r="C1800" t="s">
        <v>46</v>
      </c>
      <c r="D1800" t="s">
        <v>17409</v>
      </c>
      <c r="E1800" t="s">
        <v>17410</v>
      </c>
      <c r="F1800" t="s">
        <v>17411</v>
      </c>
      <c r="G1800" t="s">
        <v>17412</v>
      </c>
      <c r="H1800" t="s">
        <v>17413</v>
      </c>
      <c r="I1800" t="s">
        <v>3904</v>
      </c>
      <c r="J1800" t="s">
        <v>8787</v>
      </c>
      <c r="K1800" t="s">
        <v>8788</v>
      </c>
      <c r="L1800" t="s">
        <v>128</v>
      </c>
      <c r="M1800" t="s">
        <v>2720</v>
      </c>
      <c r="N1800" t="s">
        <v>2859</v>
      </c>
      <c r="O1800" t="s">
        <v>8789</v>
      </c>
      <c r="P1800" t="s">
        <v>17414</v>
      </c>
      <c r="R1800" t="str">
        <f t="shared" si="56"/>
        <v>寿光</v>
      </c>
      <c r="S1800" t="str">
        <f t="shared" si="57"/>
        <v>0702</v>
      </c>
    </row>
    <row r="1801" spans="1:19">
      <c r="A1801" t="s">
        <v>17415</v>
      </c>
      <c r="B1801" t="s">
        <v>17416</v>
      </c>
      <c r="C1801" t="s">
        <v>46</v>
      </c>
      <c r="D1801" t="s">
        <v>17417</v>
      </c>
      <c r="E1801" t="s">
        <v>15994</v>
      </c>
      <c r="F1801" t="s">
        <v>17418</v>
      </c>
      <c r="G1801" t="s">
        <v>17419</v>
      </c>
      <c r="H1801" t="s">
        <v>17420</v>
      </c>
      <c r="I1801" t="s">
        <v>2598</v>
      </c>
      <c r="J1801" t="s">
        <v>2634</v>
      </c>
      <c r="K1801" t="s">
        <v>2635</v>
      </c>
      <c r="L1801" t="s">
        <v>76</v>
      </c>
      <c r="M1801" t="s">
        <v>2408</v>
      </c>
      <c r="N1801" t="s">
        <v>2959</v>
      </c>
      <c r="O1801" t="s">
        <v>2636</v>
      </c>
      <c r="P1801" t="s">
        <v>17421</v>
      </c>
      <c r="R1801" t="str">
        <f t="shared" si="56"/>
        <v>奎文</v>
      </c>
      <c r="S1801" t="str">
        <f t="shared" si="57"/>
        <v>0702</v>
      </c>
    </row>
    <row r="1802" spans="1:19">
      <c r="A1802" t="s">
        <v>17422</v>
      </c>
      <c r="B1802" t="s">
        <v>17423</v>
      </c>
      <c r="C1802" t="s">
        <v>46</v>
      </c>
      <c r="D1802" t="s">
        <v>17424</v>
      </c>
      <c r="E1802" t="s">
        <v>17425</v>
      </c>
      <c r="F1802" t="s">
        <v>17426</v>
      </c>
      <c r="G1802" t="s">
        <v>17427</v>
      </c>
      <c r="H1802" t="s">
        <v>17428</v>
      </c>
      <c r="I1802" t="s">
        <v>2350</v>
      </c>
      <c r="J1802" t="s">
        <v>12443</v>
      </c>
      <c r="K1802" t="s">
        <v>12444</v>
      </c>
      <c r="L1802" t="s">
        <v>101</v>
      </c>
      <c r="M1802" t="s">
        <v>2982</v>
      </c>
      <c r="N1802" t="s">
        <v>12159</v>
      </c>
      <c r="O1802" t="s">
        <v>12445</v>
      </c>
      <c r="P1802" t="s">
        <v>17429</v>
      </c>
      <c r="R1802" t="str">
        <f t="shared" si="56"/>
        <v>潍城</v>
      </c>
      <c r="S1802" t="str">
        <f t="shared" si="57"/>
        <v>0702</v>
      </c>
    </row>
    <row r="1803" spans="1:19">
      <c r="A1803" t="s">
        <v>17430</v>
      </c>
      <c r="B1803" t="s">
        <v>17431</v>
      </c>
      <c r="C1803" t="s">
        <v>46</v>
      </c>
      <c r="D1803" t="s">
        <v>17432</v>
      </c>
      <c r="E1803" t="s">
        <v>15978</v>
      </c>
      <c r="F1803" t="s">
        <v>17433</v>
      </c>
      <c r="G1803" t="s">
        <v>17434</v>
      </c>
      <c r="H1803" t="s">
        <v>17435</v>
      </c>
      <c r="I1803" t="s">
        <v>2645</v>
      </c>
      <c r="J1803" t="s">
        <v>8234</v>
      </c>
      <c r="K1803" t="s">
        <v>8235</v>
      </c>
      <c r="L1803" t="s">
        <v>57</v>
      </c>
      <c r="M1803" t="s">
        <v>4029</v>
      </c>
      <c r="N1803" t="s">
        <v>3064</v>
      </c>
      <c r="O1803" t="s">
        <v>8236</v>
      </c>
      <c r="P1803" t="s">
        <v>17436</v>
      </c>
      <c r="R1803" t="str">
        <f t="shared" si="56"/>
        <v>安丘</v>
      </c>
      <c r="S1803" t="str">
        <f t="shared" si="57"/>
        <v>0702</v>
      </c>
    </row>
    <row r="1804" spans="1:19">
      <c r="A1804" t="s">
        <v>17437</v>
      </c>
      <c r="B1804" t="s">
        <v>17438</v>
      </c>
      <c r="C1804" t="s">
        <v>46</v>
      </c>
      <c r="D1804" t="s">
        <v>17439</v>
      </c>
      <c r="E1804" t="s">
        <v>15978</v>
      </c>
      <c r="F1804" t="s">
        <v>17440</v>
      </c>
      <c r="G1804" t="s">
        <v>17441</v>
      </c>
      <c r="H1804" t="s">
        <v>17442</v>
      </c>
      <c r="I1804" t="s">
        <v>2350</v>
      </c>
      <c r="J1804" t="s">
        <v>8683</v>
      </c>
      <c r="K1804" t="s">
        <v>8684</v>
      </c>
      <c r="L1804" t="s">
        <v>76</v>
      </c>
      <c r="M1804" t="s">
        <v>2827</v>
      </c>
      <c r="N1804" t="s">
        <v>2421</v>
      </c>
      <c r="O1804" t="s">
        <v>8685</v>
      </c>
      <c r="P1804" t="s">
        <v>17443</v>
      </c>
      <c r="Q1804" t="s">
        <v>17444</v>
      </c>
      <c r="R1804" t="str">
        <f t="shared" si="56"/>
        <v>奎文</v>
      </c>
      <c r="S1804" t="str">
        <f t="shared" si="57"/>
        <v>0702</v>
      </c>
    </row>
    <row r="1805" spans="1:19">
      <c r="A1805" t="s">
        <v>17445</v>
      </c>
      <c r="B1805" t="s">
        <v>17446</v>
      </c>
      <c r="C1805" t="s">
        <v>46</v>
      </c>
      <c r="D1805" t="s">
        <v>17447</v>
      </c>
      <c r="E1805" t="s">
        <v>17410</v>
      </c>
      <c r="F1805" t="s">
        <v>17448</v>
      </c>
      <c r="G1805" t="s">
        <v>17449</v>
      </c>
      <c r="H1805" t="s">
        <v>17450</v>
      </c>
      <c r="I1805" t="s">
        <v>2598</v>
      </c>
      <c r="J1805" t="s">
        <v>2741</v>
      </c>
      <c r="K1805" t="s">
        <v>2742</v>
      </c>
      <c r="L1805" t="s">
        <v>137</v>
      </c>
      <c r="M1805" t="s">
        <v>2395</v>
      </c>
      <c r="N1805" t="s">
        <v>2721</v>
      </c>
      <c r="O1805" t="s">
        <v>2744</v>
      </c>
      <c r="P1805" t="s">
        <v>17451</v>
      </c>
      <c r="R1805" t="str">
        <f t="shared" si="56"/>
        <v>青州</v>
      </c>
      <c r="S1805" t="str">
        <f t="shared" si="57"/>
        <v>0702</v>
      </c>
    </row>
    <row r="1806" spans="1:19">
      <c r="A1806" t="s">
        <v>17452</v>
      </c>
      <c r="B1806" t="s">
        <v>17453</v>
      </c>
      <c r="C1806" t="s">
        <v>46</v>
      </c>
      <c r="D1806" t="s">
        <v>17454</v>
      </c>
      <c r="E1806" t="s">
        <v>15978</v>
      </c>
      <c r="F1806" t="s">
        <v>17455</v>
      </c>
      <c r="G1806" t="s">
        <v>17456</v>
      </c>
      <c r="H1806" t="s">
        <v>17457</v>
      </c>
      <c r="I1806" t="s">
        <v>2350</v>
      </c>
      <c r="J1806" t="s">
        <v>3006</v>
      </c>
      <c r="K1806" t="s">
        <v>3007</v>
      </c>
      <c r="L1806" t="s">
        <v>67</v>
      </c>
      <c r="M1806" t="s">
        <v>3008</v>
      </c>
      <c r="N1806" t="s">
        <v>2674</v>
      </c>
      <c r="O1806" t="s">
        <v>3009</v>
      </c>
      <c r="P1806" t="s">
        <v>17458</v>
      </c>
      <c r="Q1806" t="s">
        <v>17459</v>
      </c>
      <c r="R1806" t="str">
        <f t="shared" si="56"/>
        <v>昌邑</v>
      </c>
      <c r="S1806" t="str">
        <f t="shared" si="57"/>
        <v>0702</v>
      </c>
    </row>
    <row r="1807" spans="1:19">
      <c r="A1807" t="s">
        <v>17460</v>
      </c>
      <c r="B1807" t="s">
        <v>17461</v>
      </c>
      <c r="C1807" t="s">
        <v>46</v>
      </c>
      <c r="D1807" t="s">
        <v>17462</v>
      </c>
      <c r="E1807" t="s">
        <v>15978</v>
      </c>
      <c r="F1807" t="s">
        <v>17367</v>
      </c>
      <c r="G1807" t="s">
        <v>17368</v>
      </c>
      <c r="H1807" t="s">
        <v>17463</v>
      </c>
      <c r="I1807" t="s">
        <v>6307</v>
      </c>
      <c r="J1807" t="s">
        <v>8683</v>
      </c>
      <c r="K1807" t="s">
        <v>8684</v>
      </c>
      <c r="L1807" t="s">
        <v>76</v>
      </c>
      <c r="M1807" t="s">
        <v>2827</v>
      </c>
      <c r="N1807" t="s">
        <v>4647</v>
      </c>
      <c r="O1807" t="s">
        <v>8685</v>
      </c>
      <c r="P1807" t="s">
        <v>17464</v>
      </c>
      <c r="Q1807" t="s">
        <v>17371</v>
      </c>
      <c r="R1807" t="str">
        <f t="shared" si="56"/>
        <v>奎文</v>
      </c>
      <c r="S1807" t="str">
        <f t="shared" si="57"/>
        <v>0702</v>
      </c>
    </row>
    <row r="1808" spans="1:19">
      <c r="A1808" t="s">
        <v>17465</v>
      </c>
      <c r="B1808" t="s">
        <v>17466</v>
      </c>
      <c r="C1808" t="s">
        <v>46</v>
      </c>
      <c r="D1808" t="s">
        <v>17467</v>
      </c>
      <c r="E1808" t="s">
        <v>15994</v>
      </c>
      <c r="F1808" t="s">
        <v>17468</v>
      </c>
      <c r="G1808" t="s">
        <v>17469</v>
      </c>
      <c r="H1808" t="s">
        <v>17470</v>
      </c>
      <c r="I1808" t="s">
        <v>2336</v>
      </c>
      <c r="J1808" t="s">
        <v>3552</v>
      </c>
      <c r="K1808" t="s">
        <v>5639</v>
      </c>
      <c r="L1808" t="s">
        <v>110</v>
      </c>
      <c r="M1808" t="s">
        <v>2575</v>
      </c>
      <c r="N1808" t="s">
        <v>2421</v>
      </c>
      <c r="O1808" t="s">
        <v>5640</v>
      </c>
      <c r="P1808" t="s">
        <v>17471</v>
      </c>
      <c r="Q1808" t="s">
        <v>17472</v>
      </c>
      <c r="R1808" t="str">
        <f t="shared" si="56"/>
        <v>高密</v>
      </c>
      <c r="S1808" t="str">
        <f t="shared" si="57"/>
        <v>0702</v>
      </c>
    </row>
    <row r="1809" spans="1:19">
      <c r="A1809" t="s">
        <v>17473</v>
      </c>
      <c r="B1809" t="s">
        <v>17474</v>
      </c>
      <c r="C1809" t="s">
        <v>46</v>
      </c>
      <c r="D1809" t="s">
        <v>17475</v>
      </c>
      <c r="E1809" t="s">
        <v>15994</v>
      </c>
      <c r="F1809" t="s">
        <v>17476</v>
      </c>
      <c r="G1809" t="s">
        <v>17477</v>
      </c>
      <c r="H1809" t="s">
        <v>17478</v>
      </c>
      <c r="I1809" t="s">
        <v>2336</v>
      </c>
      <c r="J1809" t="s">
        <v>5173</v>
      </c>
      <c r="K1809" t="s">
        <v>5174</v>
      </c>
      <c r="L1809" t="s">
        <v>137</v>
      </c>
      <c r="M1809" t="s">
        <v>5175</v>
      </c>
      <c r="O1809" t="s">
        <v>5176</v>
      </c>
      <c r="P1809" t="s">
        <v>17479</v>
      </c>
      <c r="R1809" t="str">
        <f t="shared" si="56"/>
        <v>青州</v>
      </c>
      <c r="S1809" t="str">
        <f t="shared" si="57"/>
        <v>0702</v>
      </c>
    </row>
    <row r="1810" spans="1:19">
      <c r="A1810" t="s">
        <v>17480</v>
      </c>
      <c r="B1810" t="s">
        <v>17481</v>
      </c>
      <c r="C1810" t="s">
        <v>46</v>
      </c>
      <c r="D1810" t="s">
        <v>17482</v>
      </c>
      <c r="E1810" t="s">
        <v>17483</v>
      </c>
      <c r="F1810" t="s">
        <v>17484</v>
      </c>
      <c r="G1810" t="s">
        <v>17485</v>
      </c>
      <c r="H1810" t="s">
        <v>17486</v>
      </c>
      <c r="I1810" t="s">
        <v>2645</v>
      </c>
      <c r="J1810" t="s">
        <v>4130</v>
      </c>
      <c r="K1810" t="s">
        <v>4131</v>
      </c>
      <c r="L1810" t="s">
        <v>137</v>
      </c>
      <c r="M1810" t="s">
        <v>3040</v>
      </c>
      <c r="N1810" t="s">
        <v>2480</v>
      </c>
      <c r="O1810" t="s">
        <v>4132</v>
      </c>
      <c r="P1810" t="s">
        <v>17487</v>
      </c>
      <c r="R1810" t="str">
        <f t="shared" si="56"/>
        <v>青州</v>
      </c>
      <c r="S1810" t="str">
        <f t="shared" si="57"/>
        <v>0702</v>
      </c>
    </row>
    <row r="1811" spans="1:19">
      <c r="A1811" t="s">
        <v>17488</v>
      </c>
      <c r="B1811" t="s">
        <v>17489</v>
      </c>
      <c r="C1811" t="s">
        <v>46</v>
      </c>
      <c r="D1811" t="s">
        <v>17490</v>
      </c>
      <c r="E1811" t="s">
        <v>17491</v>
      </c>
      <c r="F1811" t="s">
        <v>17492</v>
      </c>
      <c r="G1811" t="s">
        <v>17493</v>
      </c>
      <c r="H1811" t="s">
        <v>17494</v>
      </c>
      <c r="I1811" t="s">
        <v>2364</v>
      </c>
      <c r="J1811" t="s">
        <v>9195</v>
      </c>
      <c r="K1811" t="s">
        <v>9196</v>
      </c>
      <c r="L1811" t="s">
        <v>128</v>
      </c>
      <c r="M1811" t="s">
        <v>4047</v>
      </c>
      <c r="N1811" t="s">
        <v>4255</v>
      </c>
      <c r="O1811" t="s">
        <v>9197</v>
      </c>
      <c r="P1811" t="s">
        <v>17495</v>
      </c>
      <c r="R1811" t="str">
        <f t="shared" si="56"/>
        <v>寿光</v>
      </c>
      <c r="S1811" t="str">
        <f t="shared" si="57"/>
        <v>0702</v>
      </c>
    </row>
    <row r="1812" spans="1:19">
      <c r="A1812" t="s">
        <v>17496</v>
      </c>
      <c r="B1812" t="s">
        <v>17497</v>
      </c>
      <c r="C1812" t="s">
        <v>46</v>
      </c>
      <c r="D1812" t="s">
        <v>17498</v>
      </c>
      <c r="E1812" t="s">
        <v>15994</v>
      </c>
      <c r="F1812" t="s">
        <v>17499</v>
      </c>
      <c r="G1812" t="s">
        <v>17500</v>
      </c>
      <c r="H1812" t="s">
        <v>17501</v>
      </c>
      <c r="I1812" t="s">
        <v>2598</v>
      </c>
      <c r="J1812" t="s">
        <v>2646</v>
      </c>
      <c r="K1812" t="s">
        <v>2647</v>
      </c>
      <c r="L1812" t="s">
        <v>128</v>
      </c>
      <c r="M1812" t="s">
        <v>2648</v>
      </c>
      <c r="N1812" t="s">
        <v>2959</v>
      </c>
      <c r="O1812" t="s">
        <v>2650</v>
      </c>
      <c r="P1812" t="s">
        <v>17502</v>
      </c>
      <c r="Q1812" t="s">
        <v>17503</v>
      </c>
      <c r="R1812" t="str">
        <f t="shared" si="56"/>
        <v>寿光</v>
      </c>
      <c r="S1812" t="str">
        <f t="shared" si="57"/>
        <v>0702</v>
      </c>
    </row>
    <row r="1813" spans="1:19">
      <c r="A1813" t="s">
        <v>17504</v>
      </c>
      <c r="B1813" t="s">
        <v>17505</v>
      </c>
      <c r="C1813" t="s">
        <v>46</v>
      </c>
      <c r="D1813" t="s">
        <v>17506</v>
      </c>
      <c r="E1813" t="s">
        <v>17507</v>
      </c>
      <c r="F1813" t="s">
        <v>17508</v>
      </c>
      <c r="G1813" t="s">
        <v>17509</v>
      </c>
      <c r="H1813" t="s">
        <v>17510</v>
      </c>
      <c r="I1813" t="s">
        <v>2336</v>
      </c>
      <c r="J1813" t="s">
        <v>3868</v>
      </c>
      <c r="K1813" t="s">
        <v>3869</v>
      </c>
      <c r="L1813" t="s">
        <v>57</v>
      </c>
      <c r="M1813" t="s">
        <v>2367</v>
      </c>
      <c r="N1813" t="s">
        <v>2859</v>
      </c>
      <c r="O1813" t="s">
        <v>3870</v>
      </c>
      <c r="P1813" t="s">
        <v>17511</v>
      </c>
      <c r="R1813" t="str">
        <f t="shared" si="56"/>
        <v>安丘</v>
      </c>
      <c r="S1813" t="str">
        <f t="shared" si="57"/>
        <v>0702</v>
      </c>
    </row>
    <row r="1814" spans="1:19">
      <c r="A1814" t="s">
        <v>17512</v>
      </c>
      <c r="B1814" t="s">
        <v>17513</v>
      </c>
      <c r="C1814" t="s">
        <v>46</v>
      </c>
      <c r="D1814" t="s">
        <v>17514</v>
      </c>
      <c r="E1814" t="s">
        <v>15978</v>
      </c>
      <c r="F1814" t="s">
        <v>17515</v>
      </c>
      <c r="G1814" t="s">
        <v>17516</v>
      </c>
      <c r="H1814" t="s">
        <v>17517</v>
      </c>
      <c r="I1814" t="s">
        <v>2364</v>
      </c>
      <c r="J1814" t="s">
        <v>4130</v>
      </c>
      <c r="K1814" t="s">
        <v>4131</v>
      </c>
      <c r="L1814" t="s">
        <v>137</v>
      </c>
      <c r="M1814" t="s">
        <v>3040</v>
      </c>
      <c r="N1814" t="s">
        <v>2480</v>
      </c>
      <c r="O1814" t="s">
        <v>4132</v>
      </c>
      <c r="P1814" t="s">
        <v>17518</v>
      </c>
      <c r="Q1814" t="s">
        <v>17519</v>
      </c>
      <c r="R1814" t="str">
        <f t="shared" si="56"/>
        <v>青州</v>
      </c>
      <c r="S1814" t="str">
        <f t="shared" si="57"/>
        <v>0702</v>
      </c>
    </row>
    <row r="1815" spans="1:19">
      <c r="A1815" t="s">
        <v>17520</v>
      </c>
      <c r="B1815" t="s">
        <v>17521</v>
      </c>
      <c r="C1815" t="s">
        <v>46</v>
      </c>
      <c r="D1815" t="s">
        <v>17522</v>
      </c>
      <c r="E1815" t="s">
        <v>17523</v>
      </c>
      <c r="F1815" t="s">
        <v>17524</v>
      </c>
      <c r="G1815" t="s">
        <v>17525</v>
      </c>
      <c r="H1815" t="s">
        <v>17526</v>
      </c>
      <c r="I1815" t="s">
        <v>2378</v>
      </c>
      <c r="J1815" t="s">
        <v>6016</v>
      </c>
      <c r="K1815" t="s">
        <v>6017</v>
      </c>
      <c r="L1815" t="s">
        <v>57</v>
      </c>
      <c r="M1815" t="s">
        <v>2353</v>
      </c>
      <c r="N1815" t="s">
        <v>3270</v>
      </c>
      <c r="O1815" t="s">
        <v>6018</v>
      </c>
      <c r="P1815" t="s">
        <v>17527</v>
      </c>
      <c r="R1815" t="str">
        <f t="shared" si="56"/>
        <v>安丘</v>
      </c>
      <c r="S1815" t="str">
        <f t="shared" si="57"/>
        <v>0702</v>
      </c>
    </row>
    <row r="1816" spans="1:19">
      <c r="A1816" t="s">
        <v>17528</v>
      </c>
      <c r="B1816" t="s">
        <v>17529</v>
      </c>
      <c r="C1816" t="s">
        <v>46</v>
      </c>
      <c r="D1816" t="s">
        <v>17530</v>
      </c>
      <c r="E1816" t="s">
        <v>15978</v>
      </c>
      <c r="F1816" t="s">
        <v>17531</v>
      </c>
      <c r="G1816" t="s">
        <v>17532</v>
      </c>
      <c r="H1816" t="s">
        <v>17533</v>
      </c>
      <c r="I1816" t="s">
        <v>2350</v>
      </c>
      <c r="J1816" t="s">
        <v>6028</v>
      </c>
      <c r="K1816" t="s">
        <v>6029</v>
      </c>
      <c r="L1816" t="s">
        <v>76</v>
      </c>
      <c r="M1816" t="s">
        <v>2827</v>
      </c>
      <c r="N1816" t="s">
        <v>2421</v>
      </c>
      <c r="O1816" t="s">
        <v>6031</v>
      </c>
      <c r="P1816" t="s">
        <v>17534</v>
      </c>
      <c r="Q1816" t="s">
        <v>17535</v>
      </c>
      <c r="R1816" t="str">
        <f t="shared" si="56"/>
        <v>奎文</v>
      </c>
      <c r="S1816" t="str">
        <f t="shared" si="57"/>
        <v>0702</v>
      </c>
    </row>
    <row r="1817" spans="1:19">
      <c r="A1817" t="s">
        <v>17536</v>
      </c>
      <c r="B1817" t="s">
        <v>17537</v>
      </c>
      <c r="C1817" t="s">
        <v>46</v>
      </c>
      <c r="D1817" t="s">
        <v>17538</v>
      </c>
      <c r="E1817" t="s">
        <v>17539</v>
      </c>
      <c r="F1817" t="s">
        <v>17540</v>
      </c>
      <c r="G1817" t="s">
        <v>17541</v>
      </c>
      <c r="H1817" t="s">
        <v>17542</v>
      </c>
      <c r="I1817" t="s">
        <v>2503</v>
      </c>
      <c r="J1817" t="s">
        <v>4016</v>
      </c>
      <c r="K1817" t="s">
        <v>4017</v>
      </c>
      <c r="L1817" t="s">
        <v>47</v>
      </c>
      <c r="M1817" t="s">
        <v>2454</v>
      </c>
      <c r="N1817" t="s">
        <v>2859</v>
      </c>
      <c r="O1817" t="s">
        <v>4018</v>
      </c>
      <c r="P1817" t="s">
        <v>17543</v>
      </c>
      <c r="R1817" t="str">
        <f t="shared" si="56"/>
        <v>诸城</v>
      </c>
      <c r="S1817" t="str">
        <f t="shared" si="57"/>
        <v>0702</v>
      </c>
    </row>
    <row r="1818" spans="1:19">
      <c r="A1818" t="s">
        <v>17544</v>
      </c>
      <c r="B1818" t="s">
        <v>17545</v>
      </c>
      <c r="C1818" t="s">
        <v>46</v>
      </c>
      <c r="D1818" t="s">
        <v>17546</v>
      </c>
      <c r="E1818" t="s">
        <v>6226</v>
      </c>
      <c r="F1818" t="s">
        <v>17547</v>
      </c>
      <c r="G1818" t="s">
        <v>17548</v>
      </c>
      <c r="H1818" t="s">
        <v>17549</v>
      </c>
      <c r="I1818" t="s">
        <v>2598</v>
      </c>
      <c r="J1818" t="s">
        <v>3241</v>
      </c>
      <c r="K1818" t="s">
        <v>3242</v>
      </c>
      <c r="L1818" t="s">
        <v>101</v>
      </c>
      <c r="M1818" t="s">
        <v>3130</v>
      </c>
      <c r="N1818" t="s">
        <v>2340</v>
      </c>
      <c r="O1818" t="s">
        <v>3243</v>
      </c>
      <c r="P1818" t="s">
        <v>17550</v>
      </c>
      <c r="R1818" t="str">
        <f t="shared" si="56"/>
        <v>潍城</v>
      </c>
      <c r="S1818" t="str">
        <f t="shared" si="57"/>
        <v>0702</v>
      </c>
    </row>
    <row r="1819" spans="1:19">
      <c r="A1819" t="s">
        <v>17551</v>
      </c>
      <c r="B1819" t="s">
        <v>17552</v>
      </c>
      <c r="C1819" t="s">
        <v>46</v>
      </c>
      <c r="D1819" t="s">
        <v>17553</v>
      </c>
      <c r="E1819" t="s">
        <v>15978</v>
      </c>
      <c r="F1819" t="s">
        <v>17554</v>
      </c>
      <c r="G1819" t="s">
        <v>17555</v>
      </c>
      <c r="H1819" t="s">
        <v>17556</v>
      </c>
      <c r="I1819" t="s">
        <v>2378</v>
      </c>
      <c r="J1819" t="s">
        <v>4938</v>
      </c>
      <c r="K1819" t="s">
        <v>4939</v>
      </c>
      <c r="L1819" t="s">
        <v>128</v>
      </c>
      <c r="M1819" t="s">
        <v>2720</v>
      </c>
      <c r="N1819" t="s">
        <v>2354</v>
      </c>
      <c r="O1819" t="s">
        <v>4940</v>
      </c>
      <c r="P1819" t="s">
        <v>17557</v>
      </c>
      <c r="Q1819" t="s">
        <v>17558</v>
      </c>
      <c r="R1819" t="str">
        <f t="shared" si="56"/>
        <v>寿光</v>
      </c>
      <c r="S1819" t="str">
        <f t="shared" si="57"/>
        <v>0702</v>
      </c>
    </row>
    <row r="1820" spans="1:19">
      <c r="A1820" t="s">
        <v>17559</v>
      </c>
      <c r="B1820" t="s">
        <v>17560</v>
      </c>
      <c r="C1820" t="s">
        <v>46</v>
      </c>
      <c r="D1820" t="s">
        <v>17561</v>
      </c>
      <c r="E1820" t="s">
        <v>15994</v>
      </c>
      <c r="F1820" t="s">
        <v>17562</v>
      </c>
      <c r="G1820" t="s">
        <v>17563</v>
      </c>
      <c r="H1820" t="s">
        <v>17564</v>
      </c>
      <c r="I1820" t="s">
        <v>2336</v>
      </c>
      <c r="J1820" t="s">
        <v>3026</v>
      </c>
      <c r="K1820" t="s">
        <v>3027</v>
      </c>
      <c r="L1820" t="s">
        <v>128</v>
      </c>
      <c r="M1820" t="s">
        <v>3028</v>
      </c>
      <c r="N1820" t="s">
        <v>2816</v>
      </c>
      <c r="O1820" t="s">
        <v>3029</v>
      </c>
      <c r="Q1820" t="s">
        <v>17565</v>
      </c>
      <c r="R1820" t="str">
        <f t="shared" si="56"/>
        <v>寿光</v>
      </c>
      <c r="S1820" t="str">
        <f t="shared" si="57"/>
        <v>0702</v>
      </c>
    </row>
    <row r="1821" spans="1:19">
      <c r="A1821" t="s">
        <v>17566</v>
      </c>
      <c r="B1821" t="s">
        <v>17567</v>
      </c>
      <c r="C1821" t="s">
        <v>46</v>
      </c>
      <c r="D1821" t="s">
        <v>17568</v>
      </c>
      <c r="E1821" t="s">
        <v>17569</v>
      </c>
      <c r="F1821" t="s">
        <v>17570</v>
      </c>
      <c r="G1821" t="s">
        <v>17571</v>
      </c>
      <c r="H1821" t="s">
        <v>17572</v>
      </c>
      <c r="I1821" t="s">
        <v>2645</v>
      </c>
      <c r="J1821" t="s">
        <v>5661</v>
      </c>
      <c r="K1821" t="s">
        <v>5662</v>
      </c>
      <c r="L1821" t="s">
        <v>47</v>
      </c>
      <c r="M1821" t="s">
        <v>4266</v>
      </c>
      <c r="N1821" t="s">
        <v>2354</v>
      </c>
      <c r="O1821" t="s">
        <v>5663</v>
      </c>
      <c r="P1821" t="s">
        <v>17573</v>
      </c>
      <c r="Q1821" t="s">
        <v>17574</v>
      </c>
      <c r="R1821" t="str">
        <f t="shared" si="56"/>
        <v>诸城</v>
      </c>
      <c r="S1821" t="str">
        <f t="shared" si="57"/>
        <v>0702</v>
      </c>
    </row>
    <row r="1822" spans="1:19">
      <c r="A1822" t="s">
        <v>533</v>
      </c>
      <c r="B1822" t="s">
        <v>17575</v>
      </c>
      <c r="C1822" t="s">
        <v>46</v>
      </c>
      <c r="D1822" t="s">
        <v>17576</v>
      </c>
      <c r="E1822" t="s">
        <v>17569</v>
      </c>
      <c r="F1822" t="s">
        <v>17577</v>
      </c>
      <c r="G1822" t="s">
        <v>531</v>
      </c>
      <c r="H1822" t="s">
        <v>17578</v>
      </c>
      <c r="I1822" t="s">
        <v>2364</v>
      </c>
      <c r="J1822" t="s">
        <v>3905</v>
      </c>
      <c r="K1822" t="s">
        <v>3906</v>
      </c>
      <c r="L1822" t="s">
        <v>67</v>
      </c>
      <c r="M1822" t="s">
        <v>2958</v>
      </c>
      <c r="N1822" t="s">
        <v>2340</v>
      </c>
      <c r="O1822" t="s">
        <v>3908</v>
      </c>
      <c r="P1822" t="s">
        <v>17579</v>
      </c>
      <c r="Q1822" t="s">
        <v>17580</v>
      </c>
      <c r="R1822" t="str">
        <f t="shared" si="56"/>
        <v>昌邑</v>
      </c>
      <c r="S1822" t="str">
        <f t="shared" si="57"/>
        <v>0702</v>
      </c>
    </row>
    <row r="1823" spans="1:19">
      <c r="A1823" t="s">
        <v>17581</v>
      </c>
      <c r="B1823" t="s">
        <v>17582</v>
      </c>
      <c r="C1823" t="s">
        <v>46</v>
      </c>
      <c r="D1823" t="s">
        <v>17583</v>
      </c>
      <c r="E1823" t="s">
        <v>17584</v>
      </c>
      <c r="F1823" t="s">
        <v>17585</v>
      </c>
      <c r="G1823" t="s">
        <v>17586</v>
      </c>
      <c r="H1823" t="s">
        <v>17587</v>
      </c>
      <c r="I1823" t="s">
        <v>3564</v>
      </c>
      <c r="J1823" t="s">
        <v>6506</v>
      </c>
      <c r="K1823" t="s">
        <v>6507</v>
      </c>
      <c r="L1823" t="s">
        <v>76</v>
      </c>
      <c r="M1823" t="s">
        <v>4374</v>
      </c>
      <c r="N1823" t="s">
        <v>4222</v>
      </c>
      <c r="O1823" t="s">
        <v>6508</v>
      </c>
      <c r="P1823" t="s">
        <v>17588</v>
      </c>
      <c r="Q1823" t="s">
        <v>17589</v>
      </c>
      <c r="R1823" t="str">
        <f t="shared" si="56"/>
        <v>奎文</v>
      </c>
      <c r="S1823" t="str">
        <f t="shared" si="57"/>
        <v>0702</v>
      </c>
    </row>
    <row r="1824" spans="1:19">
      <c r="A1824" t="s">
        <v>17590</v>
      </c>
      <c r="B1824" t="s">
        <v>17591</v>
      </c>
      <c r="C1824" t="s">
        <v>46</v>
      </c>
      <c r="D1824" t="s">
        <v>17592</v>
      </c>
      <c r="E1824" t="s">
        <v>2388</v>
      </c>
      <c r="F1824" t="s">
        <v>17593</v>
      </c>
      <c r="G1824" t="s">
        <v>17594</v>
      </c>
      <c r="H1824" t="s">
        <v>17595</v>
      </c>
      <c r="I1824" t="s">
        <v>3436</v>
      </c>
      <c r="J1824" t="s">
        <v>2351</v>
      </c>
      <c r="K1824" t="s">
        <v>2352</v>
      </c>
      <c r="L1824" t="s">
        <v>57</v>
      </c>
      <c r="M1824" t="s">
        <v>2353</v>
      </c>
      <c r="N1824" t="s">
        <v>2721</v>
      </c>
      <c r="O1824" t="s">
        <v>2355</v>
      </c>
      <c r="P1824" t="s">
        <v>17596</v>
      </c>
      <c r="R1824" t="str">
        <f t="shared" si="56"/>
        <v>安丘</v>
      </c>
      <c r="S1824" t="str">
        <f t="shared" si="57"/>
        <v>0702</v>
      </c>
    </row>
    <row r="1825" spans="1:19">
      <c r="A1825" t="s">
        <v>397</v>
      </c>
      <c r="B1825" t="s">
        <v>17597</v>
      </c>
      <c r="C1825" t="s">
        <v>46</v>
      </c>
      <c r="D1825" t="s">
        <v>17598</v>
      </c>
      <c r="E1825" t="s">
        <v>12471</v>
      </c>
      <c r="F1825" t="s">
        <v>17599</v>
      </c>
      <c r="G1825" t="s">
        <v>395</v>
      </c>
      <c r="H1825" t="s">
        <v>17600</v>
      </c>
      <c r="I1825" t="s">
        <v>2392</v>
      </c>
      <c r="J1825" t="s">
        <v>2793</v>
      </c>
      <c r="K1825" t="s">
        <v>2794</v>
      </c>
      <c r="L1825" t="s">
        <v>57</v>
      </c>
      <c r="M1825" t="s">
        <v>2367</v>
      </c>
      <c r="N1825" t="s">
        <v>2859</v>
      </c>
      <c r="O1825" t="s">
        <v>2795</v>
      </c>
      <c r="P1825" t="s">
        <v>17601</v>
      </c>
      <c r="R1825" t="str">
        <f t="shared" si="56"/>
        <v>安丘</v>
      </c>
      <c r="S1825" t="str">
        <f t="shared" si="57"/>
        <v>0702</v>
      </c>
    </row>
    <row r="1826" spans="1:19">
      <c r="A1826" t="s">
        <v>17602</v>
      </c>
      <c r="B1826" t="s">
        <v>17603</v>
      </c>
      <c r="C1826" t="s">
        <v>46</v>
      </c>
      <c r="D1826" t="s">
        <v>17604</v>
      </c>
      <c r="E1826" t="s">
        <v>15978</v>
      </c>
      <c r="F1826" t="s">
        <v>17605</v>
      </c>
      <c r="G1826" t="s">
        <v>17606</v>
      </c>
      <c r="H1826" t="s">
        <v>17607</v>
      </c>
      <c r="I1826" t="s">
        <v>2364</v>
      </c>
      <c r="J1826" t="s">
        <v>2771</v>
      </c>
      <c r="K1826" t="s">
        <v>2772</v>
      </c>
      <c r="L1826" t="s">
        <v>76</v>
      </c>
      <c r="M1826" t="s">
        <v>2516</v>
      </c>
      <c r="N1826" t="s">
        <v>3277</v>
      </c>
      <c r="O1826" t="s">
        <v>2773</v>
      </c>
      <c r="P1826" t="s">
        <v>17608</v>
      </c>
      <c r="Q1826" t="s">
        <v>17609</v>
      </c>
      <c r="R1826" t="str">
        <f t="shared" si="56"/>
        <v>奎文</v>
      </c>
      <c r="S1826" t="str">
        <f t="shared" si="57"/>
        <v>0702</v>
      </c>
    </row>
    <row r="1827" spans="1:19">
      <c r="A1827" t="s">
        <v>17610</v>
      </c>
      <c r="B1827" t="s">
        <v>17611</v>
      </c>
      <c r="C1827" t="s">
        <v>46</v>
      </c>
      <c r="D1827" t="s">
        <v>17612</v>
      </c>
      <c r="E1827" t="s">
        <v>17613</v>
      </c>
      <c r="F1827" t="s">
        <v>17614</v>
      </c>
      <c r="G1827" t="s">
        <v>17615</v>
      </c>
      <c r="H1827" t="s">
        <v>17616</v>
      </c>
      <c r="I1827" t="s">
        <v>2378</v>
      </c>
      <c r="J1827" t="s">
        <v>8787</v>
      </c>
      <c r="K1827" t="s">
        <v>8788</v>
      </c>
      <c r="L1827" t="s">
        <v>128</v>
      </c>
      <c r="M1827" t="s">
        <v>2720</v>
      </c>
      <c r="N1827" t="s">
        <v>2859</v>
      </c>
      <c r="O1827" t="s">
        <v>8789</v>
      </c>
      <c r="P1827" t="s">
        <v>17617</v>
      </c>
      <c r="Q1827" t="s">
        <v>17618</v>
      </c>
      <c r="R1827" t="str">
        <f t="shared" si="56"/>
        <v>寿光</v>
      </c>
      <c r="S1827" t="str">
        <f t="shared" si="57"/>
        <v>0702</v>
      </c>
    </row>
    <row r="1828" spans="1:19">
      <c r="A1828" t="s">
        <v>17619</v>
      </c>
      <c r="B1828" t="s">
        <v>17620</v>
      </c>
      <c r="C1828" t="s">
        <v>46</v>
      </c>
      <c r="D1828" t="s">
        <v>17621</v>
      </c>
      <c r="E1828" t="s">
        <v>17569</v>
      </c>
      <c r="F1828" t="s">
        <v>17622</v>
      </c>
      <c r="G1828" t="s">
        <v>17623</v>
      </c>
      <c r="H1828" t="s">
        <v>17624</v>
      </c>
      <c r="I1828" t="s">
        <v>6440</v>
      </c>
      <c r="J1828" t="s">
        <v>5938</v>
      </c>
      <c r="K1828" t="s">
        <v>5939</v>
      </c>
      <c r="L1828" t="s">
        <v>76</v>
      </c>
      <c r="M1828" t="s">
        <v>4374</v>
      </c>
      <c r="N1828" t="s">
        <v>2368</v>
      </c>
      <c r="O1828" t="s">
        <v>5940</v>
      </c>
      <c r="P1828" t="s">
        <v>17625</v>
      </c>
      <c r="R1828" t="str">
        <f t="shared" si="56"/>
        <v>奎文</v>
      </c>
      <c r="S1828" t="str">
        <f t="shared" si="57"/>
        <v>0702</v>
      </c>
    </row>
    <row r="1829" spans="1:19">
      <c r="A1829" t="s">
        <v>17626</v>
      </c>
      <c r="B1829" t="s">
        <v>17627</v>
      </c>
      <c r="C1829" t="s">
        <v>46</v>
      </c>
      <c r="D1829" t="s">
        <v>17628</v>
      </c>
      <c r="E1829" t="s">
        <v>12471</v>
      </c>
      <c r="F1829" t="s">
        <v>17629</v>
      </c>
      <c r="G1829" t="s">
        <v>17630</v>
      </c>
      <c r="H1829" t="s">
        <v>17631</v>
      </c>
      <c r="I1829" t="s">
        <v>3564</v>
      </c>
      <c r="J1829" t="s">
        <v>12004</v>
      </c>
      <c r="K1829" t="s">
        <v>12005</v>
      </c>
      <c r="L1829" t="s">
        <v>47</v>
      </c>
      <c r="M1829" t="s">
        <v>12006</v>
      </c>
      <c r="N1829" t="s">
        <v>3277</v>
      </c>
      <c r="O1829" t="s">
        <v>12007</v>
      </c>
      <c r="P1829" t="s">
        <v>17632</v>
      </c>
      <c r="Q1829" t="s">
        <v>17633</v>
      </c>
      <c r="R1829" t="str">
        <f t="shared" si="56"/>
        <v>诸城</v>
      </c>
      <c r="S1829" t="str">
        <f t="shared" si="57"/>
        <v>0702</v>
      </c>
    </row>
    <row r="1830" spans="1:19">
      <c r="A1830" t="s">
        <v>413</v>
      </c>
      <c r="B1830" t="s">
        <v>17634</v>
      </c>
      <c r="C1830" t="s">
        <v>46</v>
      </c>
      <c r="D1830" t="s">
        <v>17635</v>
      </c>
      <c r="E1830" t="s">
        <v>15978</v>
      </c>
      <c r="F1830" t="s">
        <v>17636</v>
      </c>
      <c r="G1830" t="s">
        <v>411</v>
      </c>
      <c r="H1830" t="s">
        <v>17637</v>
      </c>
      <c r="I1830" t="s">
        <v>2364</v>
      </c>
      <c r="J1830" t="s">
        <v>2504</v>
      </c>
      <c r="K1830" t="s">
        <v>2505</v>
      </c>
      <c r="L1830" t="s">
        <v>146</v>
      </c>
      <c r="M1830" t="s">
        <v>2420</v>
      </c>
      <c r="N1830" t="s">
        <v>2959</v>
      </c>
      <c r="O1830" t="s">
        <v>2506</v>
      </c>
      <c r="P1830" t="s">
        <v>17638</v>
      </c>
      <c r="Q1830" t="s">
        <v>17639</v>
      </c>
      <c r="R1830" t="str">
        <f t="shared" si="56"/>
        <v>临朐</v>
      </c>
      <c r="S1830" t="str">
        <f t="shared" si="57"/>
        <v>0702</v>
      </c>
    </row>
    <row r="1831" spans="1:19">
      <c r="A1831" t="s">
        <v>17640</v>
      </c>
      <c r="B1831" t="s">
        <v>17641</v>
      </c>
      <c r="C1831" t="s">
        <v>46</v>
      </c>
      <c r="D1831" t="s">
        <v>17642</v>
      </c>
      <c r="E1831" t="s">
        <v>17643</v>
      </c>
      <c r="F1831" t="s">
        <v>17644</v>
      </c>
      <c r="G1831" t="s">
        <v>17645</v>
      </c>
      <c r="H1831" t="s">
        <v>17646</v>
      </c>
      <c r="I1831" t="s">
        <v>2350</v>
      </c>
      <c r="J1831" t="s">
        <v>6485</v>
      </c>
      <c r="K1831" t="s">
        <v>6486</v>
      </c>
      <c r="L1831" t="s">
        <v>128</v>
      </c>
      <c r="M1831" t="s">
        <v>3653</v>
      </c>
      <c r="N1831" t="s">
        <v>2480</v>
      </c>
      <c r="O1831" t="s">
        <v>6487</v>
      </c>
      <c r="P1831" t="s">
        <v>17647</v>
      </c>
      <c r="R1831" t="str">
        <f t="shared" si="56"/>
        <v>寿光</v>
      </c>
      <c r="S1831" t="str">
        <f t="shared" si="57"/>
        <v>0702</v>
      </c>
    </row>
    <row r="1832" spans="1:19">
      <c r="A1832" t="s">
        <v>17648</v>
      </c>
      <c r="B1832" t="s">
        <v>17649</v>
      </c>
      <c r="C1832" t="s">
        <v>46</v>
      </c>
      <c r="D1832" t="s">
        <v>17650</v>
      </c>
      <c r="E1832" t="s">
        <v>17651</v>
      </c>
      <c r="F1832" t="s">
        <v>17652</v>
      </c>
      <c r="G1832" t="s">
        <v>17653</v>
      </c>
      <c r="H1832" t="s">
        <v>17654</v>
      </c>
      <c r="I1832" t="s">
        <v>6637</v>
      </c>
      <c r="J1832" t="s">
        <v>11519</v>
      </c>
      <c r="K1832" t="s">
        <v>11520</v>
      </c>
      <c r="L1832" t="s">
        <v>47</v>
      </c>
      <c r="M1832" t="s">
        <v>2454</v>
      </c>
      <c r="N1832" t="s">
        <v>2480</v>
      </c>
      <c r="O1832" t="s">
        <v>11521</v>
      </c>
      <c r="P1832" t="s">
        <v>17655</v>
      </c>
      <c r="Q1832" t="s">
        <v>17656</v>
      </c>
      <c r="R1832" t="str">
        <f t="shared" si="56"/>
        <v>诸城</v>
      </c>
      <c r="S1832" t="str">
        <f t="shared" si="57"/>
        <v>0702</v>
      </c>
    </row>
    <row r="1833" spans="1:19">
      <c r="A1833" t="s">
        <v>17657</v>
      </c>
      <c r="B1833" t="s">
        <v>17658</v>
      </c>
      <c r="C1833" t="s">
        <v>46</v>
      </c>
      <c r="D1833" t="s">
        <v>17659</v>
      </c>
      <c r="E1833" t="s">
        <v>2388</v>
      </c>
      <c r="F1833" t="s">
        <v>17660</v>
      </c>
      <c r="G1833" t="s">
        <v>17661</v>
      </c>
      <c r="H1833" t="s">
        <v>17662</v>
      </c>
      <c r="I1833" t="s">
        <v>2645</v>
      </c>
      <c r="J1833" t="s">
        <v>5547</v>
      </c>
      <c r="K1833" t="s">
        <v>5548</v>
      </c>
      <c r="L1833" t="s">
        <v>128</v>
      </c>
      <c r="M1833" t="s">
        <v>3895</v>
      </c>
      <c r="N1833" t="s">
        <v>2368</v>
      </c>
      <c r="O1833" t="s">
        <v>3896</v>
      </c>
      <c r="P1833" t="s">
        <v>17663</v>
      </c>
      <c r="R1833" t="str">
        <f t="shared" si="56"/>
        <v>寿光</v>
      </c>
      <c r="S1833" t="str">
        <f t="shared" si="57"/>
        <v>0702</v>
      </c>
    </row>
    <row r="1834" spans="1:19">
      <c r="A1834" t="s">
        <v>17664</v>
      </c>
      <c r="B1834" t="s">
        <v>17665</v>
      </c>
      <c r="C1834" t="s">
        <v>46</v>
      </c>
      <c r="D1834" t="s">
        <v>17666</v>
      </c>
      <c r="E1834" t="s">
        <v>17667</v>
      </c>
      <c r="F1834" t="s">
        <v>17668</v>
      </c>
      <c r="G1834" t="s">
        <v>17669</v>
      </c>
      <c r="H1834" t="s">
        <v>17670</v>
      </c>
      <c r="I1834" t="s">
        <v>2645</v>
      </c>
      <c r="J1834" t="s">
        <v>3241</v>
      </c>
      <c r="K1834" t="s">
        <v>3242</v>
      </c>
      <c r="L1834" t="s">
        <v>101</v>
      </c>
      <c r="M1834" t="s">
        <v>3130</v>
      </c>
      <c r="N1834" t="s">
        <v>2859</v>
      </c>
      <c r="O1834" t="s">
        <v>3243</v>
      </c>
      <c r="P1834" t="s">
        <v>17671</v>
      </c>
      <c r="R1834" t="str">
        <f t="shared" si="56"/>
        <v>潍城</v>
      </c>
      <c r="S1834" t="str">
        <f t="shared" si="57"/>
        <v>0702</v>
      </c>
    </row>
    <row r="1835" spans="1:19">
      <c r="A1835" t="s">
        <v>17672</v>
      </c>
      <c r="B1835" t="s">
        <v>17673</v>
      </c>
      <c r="C1835" t="s">
        <v>46</v>
      </c>
      <c r="D1835" t="s">
        <v>17674</v>
      </c>
      <c r="E1835" t="s">
        <v>2388</v>
      </c>
      <c r="F1835" t="s">
        <v>17675</v>
      </c>
      <c r="G1835" t="s">
        <v>17676</v>
      </c>
      <c r="H1835" t="s">
        <v>17677</v>
      </c>
      <c r="I1835" t="s">
        <v>2378</v>
      </c>
      <c r="J1835" t="s">
        <v>17678</v>
      </c>
      <c r="K1835" t="s">
        <v>17679</v>
      </c>
      <c r="L1835" t="s">
        <v>110</v>
      </c>
      <c r="M1835" t="s">
        <v>2575</v>
      </c>
      <c r="N1835" t="s">
        <v>2859</v>
      </c>
      <c r="O1835" t="s">
        <v>17680</v>
      </c>
      <c r="P1835" t="s">
        <v>17681</v>
      </c>
      <c r="Q1835" t="s">
        <v>17682</v>
      </c>
      <c r="R1835" t="str">
        <f t="shared" si="56"/>
        <v>高密</v>
      </c>
      <c r="S1835" t="str">
        <f t="shared" si="57"/>
        <v>0702</v>
      </c>
    </row>
    <row r="1836" spans="1:19">
      <c r="A1836" t="s">
        <v>17683</v>
      </c>
      <c r="B1836" t="s">
        <v>17684</v>
      </c>
      <c r="C1836" t="s">
        <v>46</v>
      </c>
      <c r="D1836" t="s">
        <v>17685</v>
      </c>
      <c r="E1836" t="s">
        <v>15994</v>
      </c>
      <c r="F1836" t="s">
        <v>17686</v>
      </c>
      <c r="G1836" t="s">
        <v>17687</v>
      </c>
      <c r="H1836" t="s">
        <v>17688</v>
      </c>
      <c r="I1836" t="s">
        <v>2336</v>
      </c>
      <c r="J1836" t="s">
        <v>3139</v>
      </c>
      <c r="K1836" t="s">
        <v>3140</v>
      </c>
      <c r="L1836" t="s">
        <v>47</v>
      </c>
      <c r="M1836" t="s">
        <v>3141</v>
      </c>
      <c r="N1836" t="s">
        <v>2421</v>
      </c>
      <c r="O1836" t="s">
        <v>3142</v>
      </c>
      <c r="P1836" t="s">
        <v>17689</v>
      </c>
      <c r="R1836" t="str">
        <f t="shared" si="56"/>
        <v>诸城</v>
      </c>
      <c r="S1836" t="str">
        <f t="shared" si="57"/>
        <v>0702</v>
      </c>
    </row>
    <row r="1837" spans="1:19">
      <c r="A1837" t="s">
        <v>17690</v>
      </c>
      <c r="B1837" t="s">
        <v>17691</v>
      </c>
      <c r="C1837" t="s">
        <v>46</v>
      </c>
      <c r="D1837" t="s">
        <v>17692</v>
      </c>
      <c r="E1837" t="s">
        <v>15994</v>
      </c>
      <c r="F1837" t="s">
        <v>17693</v>
      </c>
      <c r="G1837" t="s">
        <v>17694</v>
      </c>
      <c r="H1837" t="s">
        <v>17695</v>
      </c>
      <c r="I1837" t="s">
        <v>2598</v>
      </c>
      <c r="J1837" t="s">
        <v>3704</v>
      </c>
      <c r="K1837" t="s">
        <v>3705</v>
      </c>
      <c r="L1837" t="s">
        <v>67</v>
      </c>
      <c r="M1837" t="s">
        <v>3706</v>
      </c>
      <c r="N1837" t="s">
        <v>2785</v>
      </c>
      <c r="O1837" t="s">
        <v>3707</v>
      </c>
      <c r="P1837" t="s">
        <v>17696</v>
      </c>
      <c r="Q1837" t="s">
        <v>17697</v>
      </c>
      <c r="R1837" t="str">
        <f t="shared" si="56"/>
        <v>昌邑</v>
      </c>
      <c r="S1837" t="str">
        <f t="shared" si="57"/>
        <v>0702</v>
      </c>
    </row>
    <row r="1838" spans="1:19">
      <c r="A1838" t="s">
        <v>17698</v>
      </c>
      <c r="B1838" t="s">
        <v>17699</v>
      </c>
      <c r="C1838" t="s">
        <v>46</v>
      </c>
      <c r="D1838" t="s">
        <v>17700</v>
      </c>
      <c r="E1838" t="s">
        <v>17701</v>
      </c>
      <c r="F1838" t="s">
        <v>17702</v>
      </c>
      <c r="G1838" t="s">
        <v>17703</v>
      </c>
      <c r="H1838" t="s">
        <v>17704</v>
      </c>
      <c r="I1838" t="s">
        <v>2350</v>
      </c>
      <c r="J1838" t="s">
        <v>3565</v>
      </c>
      <c r="K1838" t="s">
        <v>3566</v>
      </c>
      <c r="L1838" t="s">
        <v>110</v>
      </c>
      <c r="M1838" t="s">
        <v>2575</v>
      </c>
      <c r="N1838" t="s">
        <v>3554</v>
      </c>
      <c r="O1838" t="s">
        <v>3567</v>
      </c>
      <c r="P1838" t="s">
        <v>17705</v>
      </c>
      <c r="Q1838" t="s">
        <v>17706</v>
      </c>
      <c r="R1838" t="str">
        <f t="shared" si="56"/>
        <v>高密</v>
      </c>
      <c r="S1838" t="str">
        <f t="shared" si="57"/>
        <v>0702</v>
      </c>
    </row>
    <row r="1839" spans="1:19">
      <c r="A1839" t="s">
        <v>17707</v>
      </c>
      <c r="B1839" t="s">
        <v>17708</v>
      </c>
      <c r="C1839" t="s">
        <v>46</v>
      </c>
      <c r="D1839" t="s">
        <v>17709</v>
      </c>
      <c r="E1839" t="s">
        <v>17701</v>
      </c>
      <c r="F1839" t="s">
        <v>17710</v>
      </c>
      <c r="G1839" t="s">
        <v>17711</v>
      </c>
      <c r="H1839" t="s">
        <v>17712</v>
      </c>
      <c r="I1839" t="s">
        <v>2350</v>
      </c>
      <c r="J1839" t="s">
        <v>7185</v>
      </c>
      <c r="K1839" t="s">
        <v>7186</v>
      </c>
      <c r="L1839" t="s">
        <v>137</v>
      </c>
      <c r="M1839" t="s">
        <v>4959</v>
      </c>
      <c r="N1839" t="s">
        <v>3907</v>
      </c>
      <c r="O1839" t="s">
        <v>7187</v>
      </c>
      <c r="P1839" t="s">
        <v>17713</v>
      </c>
      <c r="Q1839" t="s">
        <v>17714</v>
      </c>
      <c r="R1839" t="str">
        <f t="shared" si="56"/>
        <v>青州</v>
      </c>
      <c r="S1839" t="str">
        <f t="shared" si="57"/>
        <v>0702</v>
      </c>
    </row>
    <row r="1840" spans="1:19">
      <c r="A1840" t="s">
        <v>17715</v>
      </c>
      <c r="B1840" t="s">
        <v>17716</v>
      </c>
      <c r="C1840" t="s">
        <v>46</v>
      </c>
      <c r="D1840" t="s">
        <v>17717</v>
      </c>
      <c r="E1840" t="s">
        <v>17718</v>
      </c>
      <c r="F1840" t="s">
        <v>17719</v>
      </c>
      <c r="G1840" t="s">
        <v>17720</v>
      </c>
      <c r="H1840" t="s">
        <v>17721</v>
      </c>
      <c r="I1840" t="s">
        <v>3210</v>
      </c>
      <c r="J1840" t="s">
        <v>4437</v>
      </c>
      <c r="K1840" t="s">
        <v>4438</v>
      </c>
      <c r="L1840" t="s">
        <v>47</v>
      </c>
      <c r="N1840" t="s">
        <v>3214</v>
      </c>
      <c r="O1840" t="s">
        <v>4440</v>
      </c>
      <c r="R1840" t="str">
        <f t="shared" si="56"/>
        <v>诸城</v>
      </c>
      <c r="S1840" t="str">
        <f t="shared" si="57"/>
        <v>0702</v>
      </c>
    </row>
    <row r="1841" spans="1:19">
      <c r="A1841" t="s">
        <v>17722</v>
      </c>
      <c r="B1841" t="s">
        <v>17723</v>
      </c>
      <c r="C1841" t="s">
        <v>46</v>
      </c>
      <c r="D1841" t="s">
        <v>17724</v>
      </c>
      <c r="E1841" t="s">
        <v>16867</v>
      </c>
      <c r="F1841" t="s">
        <v>17725</v>
      </c>
      <c r="G1841" t="s">
        <v>17726</v>
      </c>
      <c r="H1841" t="s">
        <v>17727</v>
      </c>
      <c r="I1841" t="s">
        <v>3904</v>
      </c>
      <c r="J1841" t="s">
        <v>4130</v>
      </c>
      <c r="K1841" t="s">
        <v>4131</v>
      </c>
      <c r="L1841" t="s">
        <v>137</v>
      </c>
      <c r="M1841" t="s">
        <v>3040</v>
      </c>
      <c r="N1841" t="s">
        <v>2480</v>
      </c>
      <c r="O1841" t="s">
        <v>4132</v>
      </c>
      <c r="P1841" t="s">
        <v>17728</v>
      </c>
      <c r="R1841" t="str">
        <f t="shared" si="56"/>
        <v>青州</v>
      </c>
      <c r="S1841" t="str">
        <f t="shared" si="57"/>
        <v>0702</v>
      </c>
    </row>
    <row r="1842" spans="1:19">
      <c r="A1842" t="s">
        <v>17729</v>
      </c>
      <c r="B1842" t="s">
        <v>17730</v>
      </c>
      <c r="C1842" t="s">
        <v>46</v>
      </c>
      <c r="D1842" t="s">
        <v>17731</v>
      </c>
      <c r="E1842" t="s">
        <v>15978</v>
      </c>
      <c r="F1842" t="s">
        <v>17732</v>
      </c>
      <c r="G1842" t="s">
        <v>17733</v>
      </c>
      <c r="H1842" t="s">
        <v>17734</v>
      </c>
      <c r="I1842" t="s">
        <v>3436</v>
      </c>
      <c r="J1842" t="s">
        <v>10011</v>
      </c>
      <c r="K1842" t="s">
        <v>10012</v>
      </c>
      <c r="L1842" t="s">
        <v>76</v>
      </c>
      <c r="M1842" t="s">
        <v>4374</v>
      </c>
      <c r="N1842" t="s">
        <v>2687</v>
      </c>
      <c r="O1842" t="s">
        <v>10013</v>
      </c>
      <c r="P1842" t="s">
        <v>17735</v>
      </c>
      <c r="Q1842" t="s">
        <v>17736</v>
      </c>
      <c r="R1842" t="str">
        <f t="shared" si="56"/>
        <v>奎文</v>
      </c>
      <c r="S1842" t="str">
        <f t="shared" si="57"/>
        <v>0702</v>
      </c>
    </row>
    <row r="1843" spans="1:19">
      <c r="A1843" t="s">
        <v>17737</v>
      </c>
      <c r="B1843" t="s">
        <v>17738</v>
      </c>
      <c r="C1843" t="s">
        <v>46</v>
      </c>
      <c r="D1843" t="s">
        <v>17739</v>
      </c>
      <c r="E1843" t="s">
        <v>17740</v>
      </c>
      <c r="F1843" t="s">
        <v>17741</v>
      </c>
      <c r="G1843" t="s">
        <v>17742</v>
      </c>
      <c r="H1843" t="s">
        <v>17743</v>
      </c>
      <c r="I1843" t="s">
        <v>2598</v>
      </c>
      <c r="J1843" t="s">
        <v>6238</v>
      </c>
      <c r="K1843" t="s">
        <v>6239</v>
      </c>
      <c r="L1843" t="s">
        <v>101</v>
      </c>
      <c r="M1843" t="s">
        <v>5737</v>
      </c>
      <c r="N1843" t="s">
        <v>3277</v>
      </c>
      <c r="O1843" t="s">
        <v>6240</v>
      </c>
      <c r="P1843" t="s">
        <v>17744</v>
      </c>
      <c r="Q1843" t="s">
        <v>17745</v>
      </c>
      <c r="R1843" t="str">
        <f t="shared" si="56"/>
        <v>潍城</v>
      </c>
      <c r="S1843" t="str">
        <f t="shared" si="57"/>
        <v>0702</v>
      </c>
    </row>
    <row r="1844" spans="1:19">
      <c r="A1844" t="s">
        <v>17746</v>
      </c>
      <c r="B1844" t="s">
        <v>17747</v>
      </c>
      <c r="C1844" t="s">
        <v>46</v>
      </c>
      <c r="D1844" t="s">
        <v>17748</v>
      </c>
      <c r="E1844" t="s">
        <v>2388</v>
      </c>
      <c r="F1844" t="s">
        <v>17749</v>
      </c>
      <c r="G1844" t="s">
        <v>17750</v>
      </c>
      <c r="H1844" t="s">
        <v>17751</v>
      </c>
      <c r="I1844" t="s">
        <v>2645</v>
      </c>
      <c r="J1844" t="s">
        <v>10977</v>
      </c>
      <c r="K1844" t="s">
        <v>10978</v>
      </c>
      <c r="L1844" t="s">
        <v>146</v>
      </c>
      <c r="M1844" t="s">
        <v>10979</v>
      </c>
      <c r="N1844" t="s">
        <v>2872</v>
      </c>
      <c r="O1844" t="s">
        <v>10980</v>
      </c>
      <c r="P1844" t="s">
        <v>17752</v>
      </c>
      <c r="R1844" t="str">
        <f t="shared" si="56"/>
        <v>临朐</v>
      </c>
      <c r="S1844" t="str">
        <f t="shared" si="57"/>
        <v>0702</v>
      </c>
    </row>
    <row r="1845" spans="1:19">
      <c r="A1845" t="s">
        <v>17753</v>
      </c>
      <c r="B1845" t="s">
        <v>17754</v>
      </c>
      <c r="C1845" t="s">
        <v>46</v>
      </c>
      <c r="D1845" t="s">
        <v>17755</v>
      </c>
      <c r="E1845" t="s">
        <v>17756</v>
      </c>
      <c r="F1845" t="s">
        <v>17757</v>
      </c>
      <c r="G1845" t="s">
        <v>17758</v>
      </c>
      <c r="H1845" t="s">
        <v>17759</v>
      </c>
      <c r="I1845" t="s">
        <v>2350</v>
      </c>
      <c r="J1845" t="s">
        <v>8963</v>
      </c>
      <c r="K1845" t="s">
        <v>8964</v>
      </c>
      <c r="L1845" t="s">
        <v>676</v>
      </c>
      <c r="M1845" t="s">
        <v>5995</v>
      </c>
      <c r="N1845" t="s">
        <v>2785</v>
      </c>
      <c r="O1845" t="s">
        <v>8965</v>
      </c>
      <c r="P1845" t="s">
        <v>17760</v>
      </c>
      <c r="R1845" t="str">
        <f t="shared" si="56"/>
        <v>昌乐</v>
      </c>
      <c r="S1845" t="str">
        <f t="shared" si="57"/>
        <v>0702</v>
      </c>
    </row>
    <row r="1846" spans="1:19">
      <c r="A1846" t="s">
        <v>17761</v>
      </c>
      <c r="B1846" t="s">
        <v>17762</v>
      </c>
      <c r="C1846" t="s">
        <v>46</v>
      </c>
      <c r="D1846" t="s">
        <v>17763</v>
      </c>
      <c r="E1846" t="s">
        <v>15994</v>
      </c>
      <c r="F1846" t="s">
        <v>17764</v>
      </c>
      <c r="G1846" t="s">
        <v>17765</v>
      </c>
      <c r="H1846" t="s">
        <v>17766</v>
      </c>
      <c r="I1846" t="s">
        <v>2336</v>
      </c>
      <c r="J1846" t="s">
        <v>8067</v>
      </c>
      <c r="K1846" t="s">
        <v>8068</v>
      </c>
      <c r="L1846" t="s">
        <v>187</v>
      </c>
      <c r="M1846" t="s">
        <v>3510</v>
      </c>
      <c r="N1846" t="s">
        <v>2421</v>
      </c>
      <c r="O1846" t="s">
        <v>8069</v>
      </c>
      <c r="P1846" t="s">
        <v>17767</v>
      </c>
      <c r="Q1846" t="s">
        <v>17768</v>
      </c>
      <c r="R1846" t="str">
        <f t="shared" si="56"/>
        <v>坊子</v>
      </c>
      <c r="S1846" t="str">
        <f t="shared" si="57"/>
        <v>0702</v>
      </c>
    </row>
    <row r="1847" spans="1:19">
      <c r="A1847" t="s">
        <v>17769</v>
      </c>
      <c r="B1847" t="s">
        <v>17770</v>
      </c>
      <c r="C1847" t="s">
        <v>46</v>
      </c>
      <c r="D1847" t="s">
        <v>17771</v>
      </c>
      <c r="E1847" t="s">
        <v>15978</v>
      </c>
      <c r="F1847" t="s">
        <v>17772</v>
      </c>
      <c r="G1847" t="s">
        <v>17773</v>
      </c>
      <c r="H1847" t="s">
        <v>17774</v>
      </c>
      <c r="I1847" t="s">
        <v>2350</v>
      </c>
      <c r="J1847" t="s">
        <v>2550</v>
      </c>
      <c r="K1847" t="s">
        <v>2551</v>
      </c>
      <c r="L1847" t="s">
        <v>57</v>
      </c>
      <c r="M1847" t="s">
        <v>2552</v>
      </c>
      <c r="N1847" t="s">
        <v>2674</v>
      </c>
      <c r="O1847" t="s">
        <v>2553</v>
      </c>
      <c r="P1847" t="s">
        <v>17775</v>
      </c>
      <c r="Q1847" t="s">
        <v>17776</v>
      </c>
      <c r="R1847" t="str">
        <f t="shared" si="56"/>
        <v>安丘</v>
      </c>
      <c r="S1847" t="str">
        <f t="shared" si="57"/>
        <v>0702</v>
      </c>
    </row>
    <row r="1848" spans="1:19">
      <c r="A1848" t="s">
        <v>17777</v>
      </c>
      <c r="B1848" t="s">
        <v>17778</v>
      </c>
      <c r="C1848" t="s">
        <v>46</v>
      </c>
      <c r="D1848" t="s">
        <v>17779</v>
      </c>
      <c r="E1848" t="s">
        <v>17780</v>
      </c>
      <c r="F1848" t="s">
        <v>17781</v>
      </c>
      <c r="G1848" t="s">
        <v>17782</v>
      </c>
      <c r="H1848" t="s">
        <v>17783</v>
      </c>
      <c r="I1848" t="s">
        <v>2645</v>
      </c>
      <c r="J1848" t="s">
        <v>2869</v>
      </c>
      <c r="K1848" t="s">
        <v>2870</v>
      </c>
      <c r="L1848" t="s">
        <v>67</v>
      </c>
      <c r="M1848" t="s">
        <v>2871</v>
      </c>
      <c r="N1848" t="s">
        <v>3277</v>
      </c>
      <c r="O1848" t="s">
        <v>2873</v>
      </c>
      <c r="P1848" t="s">
        <v>17784</v>
      </c>
      <c r="Q1848" t="s">
        <v>17785</v>
      </c>
      <c r="R1848" t="str">
        <f t="shared" si="56"/>
        <v>昌邑</v>
      </c>
      <c r="S1848" t="str">
        <f t="shared" si="57"/>
        <v>0702</v>
      </c>
    </row>
    <row r="1849" spans="1:19">
      <c r="A1849" t="s">
        <v>17786</v>
      </c>
      <c r="B1849" t="s">
        <v>17787</v>
      </c>
      <c r="C1849" t="s">
        <v>46</v>
      </c>
      <c r="D1849" t="s">
        <v>17788</v>
      </c>
      <c r="E1849" t="s">
        <v>17789</v>
      </c>
      <c r="F1849" t="s">
        <v>17790</v>
      </c>
      <c r="G1849" t="s">
        <v>17791</v>
      </c>
      <c r="H1849" t="s">
        <v>17792</v>
      </c>
      <c r="I1849" t="s">
        <v>2350</v>
      </c>
      <c r="J1849" t="s">
        <v>2550</v>
      </c>
      <c r="K1849" t="s">
        <v>2551</v>
      </c>
      <c r="L1849" t="s">
        <v>57</v>
      </c>
      <c r="M1849" t="s">
        <v>2552</v>
      </c>
      <c r="N1849" t="s">
        <v>3277</v>
      </c>
      <c r="O1849" t="s">
        <v>2553</v>
      </c>
      <c r="P1849" t="s">
        <v>17793</v>
      </c>
      <c r="Q1849" t="s">
        <v>17794</v>
      </c>
      <c r="R1849" t="str">
        <f t="shared" si="56"/>
        <v>安丘</v>
      </c>
      <c r="S1849" t="str">
        <f t="shared" si="57"/>
        <v>0702</v>
      </c>
    </row>
    <row r="1850" spans="1:19">
      <c r="A1850" t="s">
        <v>17795</v>
      </c>
      <c r="B1850" t="s">
        <v>17796</v>
      </c>
      <c r="C1850" t="s">
        <v>46</v>
      </c>
      <c r="D1850" t="s">
        <v>17797</v>
      </c>
      <c r="E1850" t="s">
        <v>15978</v>
      </c>
      <c r="F1850" t="s">
        <v>17798</v>
      </c>
      <c r="G1850" t="s">
        <v>17799</v>
      </c>
      <c r="H1850" t="s">
        <v>17800</v>
      </c>
      <c r="I1850" t="s">
        <v>2350</v>
      </c>
      <c r="J1850" t="s">
        <v>4186</v>
      </c>
      <c r="K1850" t="s">
        <v>4187</v>
      </c>
      <c r="L1850" t="s">
        <v>128</v>
      </c>
      <c r="M1850" t="s">
        <v>2890</v>
      </c>
      <c r="N1850" t="s">
        <v>2421</v>
      </c>
      <c r="O1850" t="s">
        <v>4188</v>
      </c>
      <c r="P1850" t="s">
        <v>17801</v>
      </c>
      <c r="Q1850" t="s">
        <v>17802</v>
      </c>
      <c r="R1850" t="str">
        <f t="shared" si="56"/>
        <v>寿光</v>
      </c>
      <c r="S1850" t="str">
        <f t="shared" si="57"/>
        <v>0702</v>
      </c>
    </row>
    <row r="1851" spans="1:19">
      <c r="A1851" t="s">
        <v>17803</v>
      </c>
      <c r="B1851" t="s">
        <v>17804</v>
      </c>
      <c r="C1851" t="s">
        <v>46</v>
      </c>
      <c r="D1851" t="s">
        <v>17805</v>
      </c>
      <c r="E1851" t="s">
        <v>15978</v>
      </c>
      <c r="F1851" t="s">
        <v>17806</v>
      </c>
      <c r="G1851" t="s">
        <v>17807</v>
      </c>
      <c r="H1851" t="s">
        <v>17808</v>
      </c>
      <c r="I1851" t="s">
        <v>2378</v>
      </c>
      <c r="J1851" t="s">
        <v>3395</v>
      </c>
      <c r="K1851" t="s">
        <v>3396</v>
      </c>
      <c r="L1851" t="s">
        <v>187</v>
      </c>
      <c r="M1851" t="s">
        <v>2468</v>
      </c>
      <c r="N1851" t="s">
        <v>2529</v>
      </c>
      <c r="O1851" t="s">
        <v>3397</v>
      </c>
      <c r="P1851" t="s">
        <v>17809</v>
      </c>
      <c r="Q1851" t="s">
        <v>17810</v>
      </c>
      <c r="R1851" t="str">
        <f t="shared" si="56"/>
        <v>坊子</v>
      </c>
      <c r="S1851" t="str">
        <f t="shared" si="57"/>
        <v>0702</v>
      </c>
    </row>
    <row r="1852" spans="1:19">
      <c r="A1852" t="s">
        <v>17811</v>
      </c>
      <c r="B1852" t="s">
        <v>17812</v>
      </c>
      <c r="C1852" t="s">
        <v>46</v>
      </c>
      <c r="D1852" t="s">
        <v>17813</v>
      </c>
      <c r="E1852" t="s">
        <v>15994</v>
      </c>
      <c r="F1852" t="s">
        <v>17814</v>
      </c>
      <c r="G1852" t="s">
        <v>17815</v>
      </c>
      <c r="H1852" t="s">
        <v>17816</v>
      </c>
      <c r="I1852" t="s">
        <v>2336</v>
      </c>
      <c r="J1852" t="s">
        <v>6285</v>
      </c>
      <c r="K1852" t="s">
        <v>6286</v>
      </c>
      <c r="L1852" t="s">
        <v>57</v>
      </c>
      <c r="M1852" t="s">
        <v>2552</v>
      </c>
      <c r="N1852" t="s">
        <v>2674</v>
      </c>
      <c r="O1852" t="s">
        <v>6287</v>
      </c>
      <c r="P1852" t="s">
        <v>17817</v>
      </c>
      <c r="R1852" t="str">
        <f t="shared" si="56"/>
        <v>安丘</v>
      </c>
      <c r="S1852" t="str">
        <f t="shared" si="57"/>
        <v>0702</v>
      </c>
    </row>
    <row r="1853" spans="1:19">
      <c r="A1853" t="s">
        <v>17818</v>
      </c>
      <c r="B1853" t="s">
        <v>17819</v>
      </c>
      <c r="C1853" t="s">
        <v>46</v>
      </c>
      <c r="D1853" t="s">
        <v>17820</v>
      </c>
      <c r="E1853" t="s">
        <v>17821</v>
      </c>
      <c r="F1853" t="s">
        <v>17822</v>
      </c>
      <c r="G1853" t="s">
        <v>17823</v>
      </c>
      <c r="H1853" t="s">
        <v>17824</v>
      </c>
      <c r="I1853" t="s">
        <v>2364</v>
      </c>
      <c r="J1853" t="s">
        <v>3651</v>
      </c>
      <c r="K1853" t="s">
        <v>3652</v>
      </c>
      <c r="L1853" t="s">
        <v>128</v>
      </c>
      <c r="M1853" t="s">
        <v>3653</v>
      </c>
      <c r="N1853" t="s">
        <v>4255</v>
      </c>
      <c r="O1853" t="s">
        <v>3654</v>
      </c>
      <c r="P1853" t="s">
        <v>17825</v>
      </c>
      <c r="R1853" t="str">
        <f t="shared" si="56"/>
        <v>寿光</v>
      </c>
      <c r="S1853" t="str">
        <f t="shared" si="57"/>
        <v>0702</v>
      </c>
    </row>
    <row r="1854" spans="1:19">
      <c r="A1854" t="s">
        <v>17826</v>
      </c>
      <c r="B1854" t="s">
        <v>17827</v>
      </c>
      <c r="C1854" t="s">
        <v>46</v>
      </c>
      <c r="D1854" t="s">
        <v>17828</v>
      </c>
      <c r="E1854" t="s">
        <v>17829</v>
      </c>
      <c r="F1854" t="s">
        <v>17830</v>
      </c>
      <c r="G1854" t="s">
        <v>17831</v>
      </c>
      <c r="H1854" t="s">
        <v>17832</v>
      </c>
      <c r="I1854" t="s">
        <v>2378</v>
      </c>
      <c r="J1854" t="s">
        <v>2946</v>
      </c>
      <c r="K1854" t="s">
        <v>2947</v>
      </c>
      <c r="L1854" t="s">
        <v>57</v>
      </c>
      <c r="M1854" t="s">
        <v>2552</v>
      </c>
      <c r="N1854" t="s">
        <v>2421</v>
      </c>
      <c r="O1854" t="s">
        <v>2948</v>
      </c>
      <c r="P1854" t="s">
        <v>17833</v>
      </c>
      <c r="R1854" t="str">
        <f t="shared" si="56"/>
        <v>安丘</v>
      </c>
      <c r="S1854" t="str">
        <f t="shared" si="57"/>
        <v>0702</v>
      </c>
    </row>
    <row r="1855" spans="1:19">
      <c r="A1855" t="s">
        <v>17834</v>
      </c>
      <c r="B1855" t="s">
        <v>17835</v>
      </c>
      <c r="C1855" t="s">
        <v>46</v>
      </c>
      <c r="D1855" t="s">
        <v>17836</v>
      </c>
      <c r="E1855" t="s">
        <v>17837</v>
      </c>
      <c r="F1855" t="s">
        <v>17838</v>
      </c>
      <c r="G1855" t="s">
        <v>17839</v>
      </c>
      <c r="H1855" t="s">
        <v>17840</v>
      </c>
      <c r="I1855" t="s">
        <v>2364</v>
      </c>
      <c r="J1855" t="s">
        <v>4601</v>
      </c>
      <c r="K1855" t="s">
        <v>4602</v>
      </c>
      <c r="L1855" t="s">
        <v>137</v>
      </c>
      <c r="M1855" t="s">
        <v>3729</v>
      </c>
      <c r="N1855" t="s">
        <v>2721</v>
      </c>
      <c r="O1855" t="s">
        <v>4603</v>
      </c>
      <c r="P1855" t="s">
        <v>17841</v>
      </c>
      <c r="Q1855" t="s">
        <v>17842</v>
      </c>
      <c r="R1855" t="str">
        <f t="shared" si="56"/>
        <v>青州</v>
      </c>
      <c r="S1855" t="str">
        <f t="shared" si="57"/>
        <v>0702</v>
      </c>
    </row>
    <row r="1856" spans="1:19">
      <c r="A1856" t="s">
        <v>17843</v>
      </c>
      <c r="B1856" t="s">
        <v>17844</v>
      </c>
      <c r="C1856" t="s">
        <v>46</v>
      </c>
      <c r="D1856" t="s">
        <v>17845</v>
      </c>
      <c r="E1856" t="s">
        <v>17846</v>
      </c>
      <c r="F1856" t="s">
        <v>17847</v>
      </c>
      <c r="G1856" t="s">
        <v>17848</v>
      </c>
      <c r="H1856" t="s">
        <v>17849</v>
      </c>
      <c r="I1856" t="s">
        <v>2350</v>
      </c>
      <c r="J1856" t="s">
        <v>5139</v>
      </c>
      <c r="K1856" t="s">
        <v>5140</v>
      </c>
      <c r="L1856" t="s">
        <v>128</v>
      </c>
      <c r="M1856" t="s">
        <v>2890</v>
      </c>
      <c r="N1856" t="s">
        <v>2674</v>
      </c>
      <c r="O1856" t="s">
        <v>5141</v>
      </c>
      <c r="P1856" t="s">
        <v>17850</v>
      </c>
      <c r="Q1856" t="s">
        <v>17851</v>
      </c>
      <c r="R1856" t="str">
        <f t="shared" si="56"/>
        <v>寿光</v>
      </c>
      <c r="S1856" t="str">
        <f t="shared" si="57"/>
        <v>0702</v>
      </c>
    </row>
    <row r="1857" spans="1:19">
      <c r="A1857" t="s">
        <v>17852</v>
      </c>
      <c r="B1857" t="s">
        <v>17853</v>
      </c>
      <c r="C1857" t="s">
        <v>46</v>
      </c>
      <c r="D1857" t="s">
        <v>17854</v>
      </c>
      <c r="E1857" t="s">
        <v>6284</v>
      </c>
      <c r="F1857" t="s">
        <v>17855</v>
      </c>
      <c r="G1857" t="s">
        <v>17856</v>
      </c>
      <c r="H1857" t="s">
        <v>17857</v>
      </c>
      <c r="I1857" t="s">
        <v>8822</v>
      </c>
      <c r="J1857" t="s">
        <v>8024</v>
      </c>
      <c r="K1857" t="s">
        <v>8025</v>
      </c>
      <c r="L1857" t="s">
        <v>76</v>
      </c>
      <c r="M1857" t="s">
        <v>2516</v>
      </c>
      <c r="N1857" t="s">
        <v>2480</v>
      </c>
      <c r="O1857" t="s">
        <v>8026</v>
      </c>
      <c r="P1857" t="s">
        <v>17858</v>
      </c>
      <c r="Q1857" t="s">
        <v>17387</v>
      </c>
      <c r="R1857" t="str">
        <f t="shared" ref="R1857:R1920" si="58">IF(OR(LEFT(L1857,2)="高新"),"奎文",IF(LEFT(L1857,2)="峡山","坊子",IF(LEFT(L1857,2)="滨海","寒亭",LEFT(L1857,2))))</f>
        <v>奎文</v>
      </c>
      <c r="S1857" t="str">
        <f t="shared" ref="S1857:S1920" si="59">TEXT(B1857,"mmdd")</f>
        <v>0702</v>
      </c>
    </row>
    <row r="1858" spans="1:19">
      <c r="A1858" t="s">
        <v>17859</v>
      </c>
      <c r="B1858" t="s">
        <v>17860</v>
      </c>
      <c r="C1858" t="s">
        <v>46</v>
      </c>
      <c r="D1858" t="s">
        <v>17861</v>
      </c>
      <c r="E1858" t="s">
        <v>6284</v>
      </c>
      <c r="F1858" t="s">
        <v>17862</v>
      </c>
      <c r="G1858" t="s">
        <v>17863</v>
      </c>
      <c r="H1858" t="s">
        <v>17864</v>
      </c>
      <c r="I1858" t="s">
        <v>2465</v>
      </c>
      <c r="J1858" t="s">
        <v>2956</v>
      </c>
      <c r="K1858" t="s">
        <v>2957</v>
      </c>
      <c r="L1858" t="s">
        <v>67</v>
      </c>
      <c r="M1858" t="s">
        <v>2958</v>
      </c>
      <c r="N1858" t="s">
        <v>2340</v>
      </c>
      <c r="O1858" t="s">
        <v>2960</v>
      </c>
      <c r="P1858" t="s">
        <v>17865</v>
      </c>
      <c r="Q1858" t="s">
        <v>17866</v>
      </c>
      <c r="R1858" t="str">
        <f t="shared" si="58"/>
        <v>昌邑</v>
      </c>
      <c r="S1858" t="str">
        <f t="shared" si="59"/>
        <v>0702</v>
      </c>
    </row>
    <row r="1859" spans="1:19">
      <c r="A1859" t="s">
        <v>17867</v>
      </c>
      <c r="B1859" t="s">
        <v>17868</v>
      </c>
      <c r="C1859" t="s">
        <v>46</v>
      </c>
      <c r="D1859" t="s">
        <v>17869</v>
      </c>
      <c r="E1859" t="s">
        <v>17870</v>
      </c>
      <c r="F1859" t="s">
        <v>17871</v>
      </c>
      <c r="G1859" t="s">
        <v>17872</v>
      </c>
      <c r="H1859" t="s">
        <v>17873</v>
      </c>
      <c r="I1859" t="s">
        <v>2350</v>
      </c>
      <c r="J1859" t="s">
        <v>8254</v>
      </c>
      <c r="K1859" t="s">
        <v>8255</v>
      </c>
      <c r="L1859" t="s">
        <v>110</v>
      </c>
      <c r="M1859" t="s">
        <v>3098</v>
      </c>
      <c r="N1859" t="s">
        <v>3554</v>
      </c>
      <c r="O1859" t="s">
        <v>8256</v>
      </c>
      <c r="P1859" t="s">
        <v>17874</v>
      </c>
      <c r="R1859" t="str">
        <f t="shared" si="58"/>
        <v>高密</v>
      </c>
      <c r="S1859" t="str">
        <f t="shared" si="59"/>
        <v>0702</v>
      </c>
    </row>
    <row r="1860" spans="1:19">
      <c r="A1860" t="s">
        <v>469</v>
      </c>
      <c r="B1860" t="s">
        <v>17875</v>
      </c>
      <c r="C1860" t="s">
        <v>46</v>
      </c>
      <c r="D1860" t="s">
        <v>17876</v>
      </c>
      <c r="E1860" t="s">
        <v>17877</v>
      </c>
      <c r="F1860" t="s">
        <v>17878</v>
      </c>
      <c r="G1860" t="s">
        <v>467</v>
      </c>
      <c r="H1860" t="s">
        <v>17879</v>
      </c>
      <c r="I1860" t="s">
        <v>2364</v>
      </c>
      <c r="J1860" t="s">
        <v>9022</v>
      </c>
      <c r="K1860" t="s">
        <v>9023</v>
      </c>
      <c r="L1860" t="s">
        <v>101</v>
      </c>
      <c r="M1860" t="s">
        <v>4459</v>
      </c>
      <c r="N1860" t="s">
        <v>3017</v>
      </c>
      <c r="O1860" t="s">
        <v>9024</v>
      </c>
      <c r="P1860" t="s">
        <v>17880</v>
      </c>
      <c r="Q1860" t="s">
        <v>17881</v>
      </c>
      <c r="R1860" t="str">
        <f t="shared" si="58"/>
        <v>潍城</v>
      </c>
      <c r="S1860" t="str">
        <f t="shared" si="59"/>
        <v>0702</v>
      </c>
    </row>
    <row r="1861" spans="1:19">
      <c r="A1861" t="s">
        <v>17882</v>
      </c>
      <c r="B1861" t="s">
        <v>17883</v>
      </c>
      <c r="C1861" t="s">
        <v>46</v>
      </c>
      <c r="D1861" t="s">
        <v>17884</v>
      </c>
      <c r="E1861" t="s">
        <v>15978</v>
      </c>
      <c r="F1861" t="s">
        <v>17885</v>
      </c>
      <c r="G1861" t="s">
        <v>17886</v>
      </c>
      <c r="H1861" t="s">
        <v>17887</v>
      </c>
      <c r="I1861" t="s">
        <v>5112</v>
      </c>
      <c r="J1861" t="s">
        <v>2869</v>
      </c>
      <c r="K1861" t="s">
        <v>2870</v>
      </c>
      <c r="L1861" t="s">
        <v>67</v>
      </c>
      <c r="M1861" t="s">
        <v>2871</v>
      </c>
      <c r="N1861" t="s">
        <v>2421</v>
      </c>
      <c r="O1861" t="s">
        <v>2873</v>
      </c>
      <c r="P1861" t="s">
        <v>17888</v>
      </c>
      <c r="Q1861" t="s">
        <v>17889</v>
      </c>
      <c r="R1861" t="str">
        <f t="shared" si="58"/>
        <v>昌邑</v>
      </c>
      <c r="S1861" t="str">
        <f t="shared" si="59"/>
        <v>0702</v>
      </c>
    </row>
    <row r="1862" spans="1:19">
      <c r="A1862" t="s">
        <v>17890</v>
      </c>
      <c r="B1862" t="s">
        <v>17891</v>
      </c>
      <c r="C1862" t="s">
        <v>46</v>
      </c>
      <c r="D1862" t="s">
        <v>17892</v>
      </c>
      <c r="E1862" t="s">
        <v>15978</v>
      </c>
      <c r="F1862" t="s">
        <v>17893</v>
      </c>
      <c r="G1862" t="s">
        <v>17894</v>
      </c>
      <c r="H1862" t="s">
        <v>17895</v>
      </c>
      <c r="I1862" t="s">
        <v>2350</v>
      </c>
      <c r="J1862" t="s">
        <v>5173</v>
      </c>
      <c r="K1862" t="s">
        <v>5174</v>
      </c>
      <c r="L1862" t="s">
        <v>137</v>
      </c>
      <c r="M1862" t="s">
        <v>5175</v>
      </c>
      <c r="N1862" t="s">
        <v>3622</v>
      </c>
      <c r="O1862" t="s">
        <v>5176</v>
      </c>
      <c r="P1862" t="s">
        <v>17896</v>
      </c>
      <c r="Q1862" t="s">
        <v>17897</v>
      </c>
      <c r="R1862" t="str">
        <f t="shared" si="58"/>
        <v>青州</v>
      </c>
      <c r="S1862" t="str">
        <f t="shared" si="59"/>
        <v>0702</v>
      </c>
    </row>
    <row r="1863" spans="1:19">
      <c r="A1863" t="s">
        <v>17898</v>
      </c>
      <c r="B1863" t="s">
        <v>17899</v>
      </c>
      <c r="C1863" t="s">
        <v>46</v>
      </c>
      <c r="D1863" t="s">
        <v>17900</v>
      </c>
      <c r="E1863" t="s">
        <v>17901</v>
      </c>
      <c r="F1863" t="s">
        <v>17902</v>
      </c>
      <c r="G1863" t="s">
        <v>17903</v>
      </c>
      <c r="H1863" t="s">
        <v>17904</v>
      </c>
      <c r="I1863" t="s">
        <v>17905</v>
      </c>
      <c r="J1863" t="s">
        <v>7348</v>
      </c>
      <c r="K1863" t="s">
        <v>7349</v>
      </c>
      <c r="L1863" t="s">
        <v>76</v>
      </c>
      <c r="M1863" t="s">
        <v>2528</v>
      </c>
      <c r="N1863" t="s">
        <v>4222</v>
      </c>
      <c r="O1863" t="s">
        <v>7350</v>
      </c>
      <c r="P1863" t="s">
        <v>17906</v>
      </c>
      <c r="Q1863" t="s">
        <v>17907</v>
      </c>
      <c r="R1863" t="str">
        <f t="shared" si="58"/>
        <v>奎文</v>
      </c>
      <c r="S1863" t="str">
        <f t="shared" si="59"/>
        <v>0702</v>
      </c>
    </row>
    <row r="1864" spans="1:19">
      <c r="A1864" t="s">
        <v>17908</v>
      </c>
      <c r="B1864" t="s">
        <v>17909</v>
      </c>
      <c r="C1864" t="s">
        <v>46</v>
      </c>
      <c r="D1864" t="s">
        <v>17910</v>
      </c>
      <c r="E1864" t="s">
        <v>2388</v>
      </c>
      <c r="F1864" t="s">
        <v>17911</v>
      </c>
      <c r="G1864" t="s">
        <v>17912</v>
      </c>
      <c r="H1864" t="s">
        <v>17913</v>
      </c>
      <c r="I1864" t="s">
        <v>2350</v>
      </c>
      <c r="J1864" t="s">
        <v>9022</v>
      </c>
      <c r="K1864" t="s">
        <v>9023</v>
      </c>
      <c r="L1864" t="s">
        <v>101</v>
      </c>
      <c r="M1864" t="s">
        <v>4459</v>
      </c>
      <c r="N1864" t="s">
        <v>2421</v>
      </c>
      <c r="O1864" t="s">
        <v>8107</v>
      </c>
      <c r="R1864" t="str">
        <f t="shared" si="58"/>
        <v>潍城</v>
      </c>
      <c r="S1864" t="str">
        <f t="shared" si="59"/>
        <v>0702</v>
      </c>
    </row>
    <row r="1865" spans="1:19">
      <c r="A1865" t="s">
        <v>453</v>
      </c>
      <c r="B1865" t="s">
        <v>17914</v>
      </c>
      <c r="C1865" t="s">
        <v>46</v>
      </c>
      <c r="D1865" t="s">
        <v>17915</v>
      </c>
      <c r="E1865" t="s">
        <v>15978</v>
      </c>
      <c r="F1865" t="s">
        <v>17916</v>
      </c>
      <c r="G1865" t="s">
        <v>451</v>
      </c>
      <c r="H1865" t="s">
        <v>17917</v>
      </c>
      <c r="I1865" t="s">
        <v>3376</v>
      </c>
      <c r="J1865" t="s">
        <v>3508</v>
      </c>
      <c r="K1865" t="s">
        <v>3509</v>
      </c>
      <c r="L1865" t="s">
        <v>187</v>
      </c>
      <c r="M1865" t="s">
        <v>3510</v>
      </c>
      <c r="N1865" t="s">
        <v>2340</v>
      </c>
      <c r="O1865" t="s">
        <v>3511</v>
      </c>
      <c r="P1865" t="s">
        <v>17918</v>
      </c>
      <c r="R1865" t="str">
        <f t="shared" si="58"/>
        <v>坊子</v>
      </c>
      <c r="S1865" t="str">
        <f t="shared" si="59"/>
        <v>0702</v>
      </c>
    </row>
    <row r="1866" spans="1:19">
      <c r="A1866" t="s">
        <v>17919</v>
      </c>
      <c r="B1866" t="s">
        <v>17920</v>
      </c>
      <c r="C1866" t="s">
        <v>46</v>
      </c>
      <c r="D1866" t="s">
        <v>17921</v>
      </c>
      <c r="E1866" t="s">
        <v>15978</v>
      </c>
      <c r="F1866" t="s">
        <v>17922</v>
      </c>
      <c r="G1866" t="s">
        <v>17923</v>
      </c>
      <c r="H1866" t="s">
        <v>17924</v>
      </c>
      <c r="I1866" t="s">
        <v>2364</v>
      </c>
      <c r="J1866" t="s">
        <v>9981</v>
      </c>
      <c r="K1866" t="s">
        <v>9982</v>
      </c>
      <c r="L1866" t="s">
        <v>57</v>
      </c>
      <c r="M1866" t="s">
        <v>3811</v>
      </c>
      <c r="N1866" t="s">
        <v>2421</v>
      </c>
      <c r="O1866" t="s">
        <v>9983</v>
      </c>
      <c r="P1866" t="s">
        <v>17925</v>
      </c>
      <c r="R1866" t="str">
        <f t="shared" si="58"/>
        <v>安丘</v>
      </c>
      <c r="S1866" t="str">
        <f t="shared" si="59"/>
        <v>0702</v>
      </c>
    </row>
    <row r="1867" spans="1:19">
      <c r="A1867" t="s">
        <v>17926</v>
      </c>
      <c r="B1867" t="s">
        <v>17927</v>
      </c>
      <c r="C1867" t="s">
        <v>46</v>
      </c>
      <c r="D1867" t="s">
        <v>17928</v>
      </c>
      <c r="E1867" t="s">
        <v>17929</v>
      </c>
      <c r="F1867" t="s">
        <v>17930</v>
      </c>
      <c r="G1867" t="s">
        <v>17931</v>
      </c>
      <c r="H1867" t="s">
        <v>17932</v>
      </c>
      <c r="I1867" t="s">
        <v>2350</v>
      </c>
      <c r="J1867" t="s">
        <v>2771</v>
      </c>
      <c r="K1867" t="s">
        <v>2772</v>
      </c>
      <c r="L1867" t="s">
        <v>76</v>
      </c>
      <c r="M1867" t="s">
        <v>2516</v>
      </c>
      <c r="N1867" t="s">
        <v>2816</v>
      </c>
      <c r="O1867" t="s">
        <v>2773</v>
      </c>
      <c r="P1867" t="s">
        <v>17933</v>
      </c>
      <c r="Q1867" t="s">
        <v>17934</v>
      </c>
      <c r="R1867" t="str">
        <f t="shared" si="58"/>
        <v>奎文</v>
      </c>
      <c r="S1867" t="str">
        <f t="shared" si="59"/>
        <v>0702</v>
      </c>
    </row>
    <row r="1868" spans="1:19">
      <c r="A1868" t="s">
        <v>17935</v>
      </c>
      <c r="B1868" t="s">
        <v>17936</v>
      </c>
      <c r="C1868" t="s">
        <v>46</v>
      </c>
      <c r="D1868" t="s">
        <v>17937</v>
      </c>
      <c r="E1868" t="s">
        <v>17929</v>
      </c>
      <c r="F1868" t="s">
        <v>17938</v>
      </c>
      <c r="G1868" t="s">
        <v>17939</v>
      </c>
      <c r="H1868" t="s">
        <v>17940</v>
      </c>
      <c r="I1868" t="s">
        <v>2645</v>
      </c>
      <c r="J1868" t="s">
        <v>5173</v>
      </c>
      <c r="K1868" t="s">
        <v>5174</v>
      </c>
      <c r="L1868" t="s">
        <v>137</v>
      </c>
      <c r="M1868" t="s">
        <v>5175</v>
      </c>
      <c r="N1868" t="s">
        <v>3622</v>
      </c>
      <c r="O1868" t="s">
        <v>5176</v>
      </c>
      <c r="P1868" t="s">
        <v>17941</v>
      </c>
      <c r="Q1868" t="s">
        <v>17942</v>
      </c>
      <c r="R1868" t="str">
        <f t="shared" si="58"/>
        <v>青州</v>
      </c>
      <c r="S1868" t="str">
        <f t="shared" si="59"/>
        <v>0702</v>
      </c>
    </row>
    <row r="1869" spans="1:19">
      <c r="A1869" t="s">
        <v>17943</v>
      </c>
      <c r="B1869" t="s">
        <v>17944</v>
      </c>
      <c r="C1869" t="s">
        <v>46</v>
      </c>
      <c r="D1869" t="s">
        <v>17945</v>
      </c>
      <c r="E1869" t="s">
        <v>17946</v>
      </c>
      <c r="F1869" t="s">
        <v>17947</v>
      </c>
      <c r="G1869" t="s">
        <v>17948</v>
      </c>
      <c r="H1869" t="s">
        <v>17949</v>
      </c>
      <c r="I1869" t="s">
        <v>2350</v>
      </c>
      <c r="J1869" t="s">
        <v>4792</v>
      </c>
      <c r="K1869" t="s">
        <v>4793</v>
      </c>
      <c r="L1869" t="s">
        <v>57</v>
      </c>
      <c r="M1869" t="s">
        <v>2433</v>
      </c>
      <c r="N1869" t="s">
        <v>7446</v>
      </c>
      <c r="O1869" t="s">
        <v>4794</v>
      </c>
      <c r="P1869" t="s">
        <v>17950</v>
      </c>
      <c r="R1869" t="str">
        <f t="shared" si="58"/>
        <v>安丘</v>
      </c>
      <c r="S1869" t="str">
        <f t="shared" si="59"/>
        <v>0702</v>
      </c>
    </row>
    <row r="1870" spans="1:19">
      <c r="A1870" t="s">
        <v>17951</v>
      </c>
      <c r="B1870" t="s">
        <v>17952</v>
      </c>
      <c r="C1870" t="s">
        <v>46</v>
      </c>
      <c r="D1870" t="s">
        <v>17953</v>
      </c>
      <c r="E1870" t="s">
        <v>2388</v>
      </c>
      <c r="F1870" t="s">
        <v>17954</v>
      </c>
      <c r="G1870" t="s">
        <v>17955</v>
      </c>
      <c r="H1870" t="s">
        <v>17956</v>
      </c>
      <c r="I1870" t="s">
        <v>2364</v>
      </c>
      <c r="J1870" t="s">
        <v>6285</v>
      </c>
      <c r="K1870" t="s">
        <v>6467</v>
      </c>
      <c r="L1870" t="s">
        <v>57</v>
      </c>
      <c r="M1870" t="s">
        <v>2563</v>
      </c>
      <c r="N1870" t="s">
        <v>2859</v>
      </c>
      <c r="O1870" t="s">
        <v>6468</v>
      </c>
      <c r="P1870" t="s">
        <v>17957</v>
      </c>
      <c r="R1870" t="str">
        <f t="shared" si="58"/>
        <v>安丘</v>
      </c>
      <c r="S1870" t="str">
        <f t="shared" si="59"/>
        <v>0702</v>
      </c>
    </row>
    <row r="1871" spans="1:19">
      <c r="A1871" t="s">
        <v>17958</v>
      </c>
      <c r="B1871" t="s">
        <v>17959</v>
      </c>
      <c r="C1871" t="s">
        <v>46</v>
      </c>
      <c r="D1871" t="s">
        <v>17960</v>
      </c>
      <c r="E1871" t="s">
        <v>15970</v>
      </c>
      <c r="F1871" t="s">
        <v>17961</v>
      </c>
      <c r="G1871" t="s">
        <v>17962</v>
      </c>
      <c r="H1871" t="s">
        <v>17963</v>
      </c>
      <c r="I1871" t="s">
        <v>2645</v>
      </c>
      <c r="J1871" t="s">
        <v>11311</v>
      </c>
      <c r="K1871" t="s">
        <v>11312</v>
      </c>
      <c r="L1871" t="s">
        <v>119</v>
      </c>
      <c r="M1871" t="s">
        <v>2601</v>
      </c>
      <c r="N1871" t="s">
        <v>2859</v>
      </c>
      <c r="O1871" t="s">
        <v>11313</v>
      </c>
      <c r="P1871" t="s">
        <v>17964</v>
      </c>
      <c r="R1871" t="str">
        <f t="shared" si="58"/>
        <v>寒亭</v>
      </c>
      <c r="S1871" t="str">
        <f t="shared" si="59"/>
        <v>0702</v>
      </c>
    </row>
    <row r="1872" spans="1:19">
      <c r="A1872" t="s">
        <v>17965</v>
      </c>
      <c r="B1872" t="s">
        <v>17966</v>
      </c>
      <c r="C1872" t="s">
        <v>46</v>
      </c>
      <c r="D1872" t="s">
        <v>17967</v>
      </c>
      <c r="E1872" t="s">
        <v>15978</v>
      </c>
      <c r="F1872" t="s">
        <v>17968</v>
      </c>
      <c r="G1872" t="s">
        <v>17969</v>
      </c>
      <c r="H1872" t="s">
        <v>17970</v>
      </c>
      <c r="I1872" t="s">
        <v>2645</v>
      </c>
      <c r="J1872" t="s">
        <v>8753</v>
      </c>
      <c r="K1872" t="s">
        <v>8754</v>
      </c>
      <c r="L1872" t="s">
        <v>101</v>
      </c>
      <c r="M1872" t="s">
        <v>4459</v>
      </c>
      <c r="N1872" t="s">
        <v>2785</v>
      </c>
      <c r="O1872" t="s">
        <v>8755</v>
      </c>
      <c r="P1872" t="s">
        <v>17971</v>
      </c>
      <c r="Q1872" t="s">
        <v>17972</v>
      </c>
      <c r="R1872" t="str">
        <f t="shared" si="58"/>
        <v>潍城</v>
      </c>
      <c r="S1872" t="str">
        <f t="shared" si="59"/>
        <v>0702</v>
      </c>
    </row>
    <row r="1873" spans="1:19">
      <c r="A1873" t="s">
        <v>17973</v>
      </c>
      <c r="B1873" t="s">
        <v>17974</v>
      </c>
      <c r="C1873" t="s">
        <v>46</v>
      </c>
      <c r="D1873" t="s">
        <v>17975</v>
      </c>
      <c r="E1873" t="s">
        <v>17976</v>
      </c>
      <c r="F1873" t="s">
        <v>17977</v>
      </c>
      <c r="G1873" t="s">
        <v>17978</v>
      </c>
      <c r="H1873" t="s">
        <v>17979</v>
      </c>
      <c r="I1873" t="s">
        <v>3436</v>
      </c>
      <c r="J1873" t="s">
        <v>3139</v>
      </c>
      <c r="K1873" t="s">
        <v>3140</v>
      </c>
      <c r="L1873" t="s">
        <v>47</v>
      </c>
      <c r="M1873" t="s">
        <v>3141</v>
      </c>
      <c r="N1873" t="s">
        <v>2743</v>
      </c>
      <c r="O1873" t="s">
        <v>3142</v>
      </c>
      <c r="P1873" t="s">
        <v>17980</v>
      </c>
      <c r="R1873" t="str">
        <f t="shared" si="58"/>
        <v>诸城</v>
      </c>
      <c r="S1873" t="str">
        <f t="shared" si="59"/>
        <v>0702</v>
      </c>
    </row>
    <row r="1874" spans="1:19">
      <c r="A1874" t="s">
        <v>17981</v>
      </c>
      <c r="B1874" t="s">
        <v>17982</v>
      </c>
      <c r="C1874" t="s">
        <v>46</v>
      </c>
      <c r="D1874" t="s">
        <v>17983</v>
      </c>
      <c r="E1874" t="s">
        <v>2388</v>
      </c>
      <c r="F1874" t="s">
        <v>17984</v>
      </c>
      <c r="G1874" t="s">
        <v>17985</v>
      </c>
      <c r="H1874" t="s">
        <v>17986</v>
      </c>
      <c r="I1874" t="s">
        <v>2503</v>
      </c>
      <c r="J1874" t="s">
        <v>3241</v>
      </c>
      <c r="K1874" t="s">
        <v>3242</v>
      </c>
      <c r="L1874" t="s">
        <v>101</v>
      </c>
      <c r="M1874" t="s">
        <v>3130</v>
      </c>
      <c r="N1874" t="s">
        <v>2859</v>
      </c>
      <c r="O1874" t="s">
        <v>3243</v>
      </c>
      <c r="P1874" t="s">
        <v>17987</v>
      </c>
      <c r="Q1874" t="s">
        <v>17988</v>
      </c>
      <c r="R1874" t="str">
        <f t="shared" si="58"/>
        <v>潍城</v>
      </c>
      <c r="S1874" t="str">
        <f t="shared" si="59"/>
        <v>0702</v>
      </c>
    </row>
    <row r="1875" spans="1:19">
      <c r="A1875" t="s">
        <v>17989</v>
      </c>
      <c r="B1875" t="s">
        <v>17990</v>
      </c>
      <c r="C1875" t="s">
        <v>46</v>
      </c>
      <c r="D1875" t="s">
        <v>17991</v>
      </c>
      <c r="E1875" t="s">
        <v>2388</v>
      </c>
      <c r="F1875" t="s">
        <v>17992</v>
      </c>
      <c r="G1875" t="s">
        <v>17993</v>
      </c>
      <c r="H1875" t="s">
        <v>17994</v>
      </c>
      <c r="I1875" t="s">
        <v>2378</v>
      </c>
      <c r="J1875" t="s">
        <v>17678</v>
      </c>
      <c r="K1875" t="s">
        <v>17679</v>
      </c>
      <c r="L1875" t="s">
        <v>110</v>
      </c>
      <c r="M1875" t="s">
        <v>2575</v>
      </c>
      <c r="N1875" t="s">
        <v>2859</v>
      </c>
      <c r="O1875" t="s">
        <v>17680</v>
      </c>
      <c r="P1875" t="s">
        <v>17995</v>
      </c>
      <c r="R1875" t="str">
        <f t="shared" si="58"/>
        <v>高密</v>
      </c>
      <c r="S1875" t="str">
        <f t="shared" si="59"/>
        <v>0702</v>
      </c>
    </row>
    <row r="1876" spans="1:19">
      <c r="A1876" t="s">
        <v>17996</v>
      </c>
      <c r="B1876" t="s">
        <v>17997</v>
      </c>
      <c r="C1876" t="s">
        <v>46</v>
      </c>
      <c r="D1876" t="s">
        <v>17998</v>
      </c>
      <c r="E1876" t="s">
        <v>17846</v>
      </c>
      <c r="F1876" t="s">
        <v>17999</v>
      </c>
      <c r="G1876" t="s">
        <v>18000</v>
      </c>
      <c r="H1876" t="s">
        <v>18001</v>
      </c>
      <c r="I1876" t="s">
        <v>2378</v>
      </c>
      <c r="J1876" t="s">
        <v>3006</v>
      </c>
      <c r="K1876" t="s">
        <v>3007</v>
      </c>
      <c r="L1876" t="s">
        <v>67</v>
      </c>
      <c r="M1876" t="s">
        <v>3008</v>
      </c>
      <c r="N1876" t="s">
        <v>2674</v>
      </c>
      <c r="O1876" t="s">
        <v>3009</v>
      </c>
      <c r="P1876" t="s">
        <v>18002</v>
      </c>
      <c r="R1876" t="str">
        <f t="shared" si="58"/>
        <v>昌邑</v>
      </c>
      <c r="S1876" t="str">
        <f t="shared" si="59"/>
        <v>0702</v>
      </c>
    </row>
    <row r="1877" spans="1:19">
      <c r="A1877" t="s">
        <v>18003</v>
      </c>
      <c r="B1877" t="s">
        <v>18004</v>
      </c>
      <c r="C1877" t="s">
        <v>46</v>
      </c>
      <c r="D1877" t="s">
        <v>18005</v>
      </c>
      <c r="E1877" t="s">
        <v>18006</v>
      </c>
      <c r="F1877" t="s">
        <v>18007</v>
      </c>
      <c r="G1877" t="s">
        <v>18008</v>
      </c>
      <c r="H1877" t="s">
        <v>18009</v>
      </c>
      <c r="I1877" t="s">
        <v>2350</v>
      </c>
      <c r="J1877" t="s">
        <v>9991</v>
      </c>
      <c r="K1877" t="s">
        <v>9992</v>
      </c>
      <c r="L1877" t="s">
        <v>146</v>
      </c>
      <c r="M1877" t="s">
        <v>3532</v>
      </c>
      <c r="N1877" t="s">
        <v>3774</v>
      </c>
      <c r="O1877" t="s">
        <v>9993</v>
      </c>
      <c r="P1877" t="s">
        <v>18010</v>
      </c>
      <c r="R1877" t="str">
        <f t="shared" si="58"/>
        <v>临朐</v>
      </c>
      <c r="S1877" t="str">
        <f t="shared" si="59"/>
        <v>0702</v>
      </c>
    </row>
    <row r="1878" spans="1:19">
      <c r="A1878" t="s">
        <v>18011</v>
      </c>
      <c r="B1878" t="s">
        <v>18012</v>
      </c>
      <c r="C1878" t="s">
        <v>46</v>
      </c>
      <c r="D1878" t="s">
        <v>18013</v>
      </c>
      <c r="E1878" t="s">
        <v>15978</v>
      </c>
      <c r="F1878" t="s">
        <v>18014</v>
      </c>
      <c r="G1878" t="s">
        <v>18015</v>
      </c>
      <c r="H1878" t="s">
        <v>18016</v>
      </c>
      <c r="I1878" t="s">
        <v>2378</v>
      </c>
      <c r="J1878" t="s">
        <v>6028</v>
      </c>
      <c r="K1878" t="s">
        <v>6029</v>
      </c>
      <c r="L1878" t="s">
        <v>76</v>
      </c>
      <c r="M1878" t="s">
        <v>2827</v>
      </c>
      <c r="N1878" t="s">
        <v>2649</v>
      </c>
      <c r="O1878" t="s">
        <v>6031</v>
      </c>
      <c r="P1878" t="s">
        <v>18017</v>
      </c>
      <c r="Q1878" t="s">
        <v>18018</v>
      </c>
      <c r="R1878" t="str">
        <f t="shared" si="58"/>
        <v>奎文</v>
      </c>
      <c r="S1878" t="str">
        <f t="shared" si="59"/>
        <v>0702</v>
      </c>
    </row>
    <row r="1879" spans="1:19">
      <c r="A1879" t="s">
        <v>18019</v>
      </c>
      <c r="B1879" t="s">
        <v>18020</v>
      </c>
      <c r="C1879" t="s">
        <v>46</v>
      </c>
      <c r="D1879" t="s">
        <v>18021</v>
      </c>
      <c r="E1879" t="s">
        <v>18022</v>
      </c>
      <c r="F1879" t="s">
        <v>18023</v>
      </c>
      <c r="G1879" t="s">
        <v>18024</v>
      </c>
      <c r="H1879" t="s">
        <v>18025</v>
      </c>
      <c r="I1879" t="s">
        <v>6637</v>
      </c>
      <c r="J1879" t="s">
        <v>3597</v>
      </c>
      <c r="K1879" t="s">
        <v>3598</v>
      </c>
      <c r="L1879" t="s">
        <v>128</v>
      </c>
      <c r="M1879" t="s">
        <v>2708</v>
      </c>
      <c r="N1879" t="s">
        <v>3307</v>
      </c>
      <c r="O1879" t="s">
        <v>3599</v>
      </c>
      <c r="R1879" t="str">
        <f t="shared" si="58"/>
        <v>寿光</v>
      </c>
      <c r="S1879" t="str">
        <f t="shared" si="59"/>
        <v>0702</v>
      </c>
    </row>
    <row r="1880" spans="1:19">
      <c r="A1880" t="s">
        <v>18026</v>
      </c>
      <c r="B1880" t="s">
        <v>18027</v>
      </c>
      <c r="C1880" t="s">
        <v>46</v>
      </c>
      <c r="D1880" t="s">
        <v>18028</v>
      </c>
      <c r="E1880" t="s">
        <v>15978</v>
      </c>
      <c r="F1880" t="s">
        <v>18029</v>
      </c>
      <c r="G1880" t="s">
        <v>18030</v>
      </c>
      <c r="H1880" t="s">
        <v>18031</v>
      </c>
      <c r="I1880" t="s">
        <v>3376</v>
      </c>
      <c r="J1880" t="s">
        <v>4291</v>
      </c>
      <c r="K1880" t="s">
        <v>4292</v>
      </c>
      <c r="L1880" t="s">
        <v>101</v>
      </c>
      <c r="M1880" t="s">
        <v>2982</v>
      </c>
      <c r="N1880" t="s">
        <v>4614</v>
      </c>
      <c r="O1880" t="s">
        <v>4293</v>
      </c>
      <c r="P1880" t="s">
        <v>18032</v>
      </c>
      <c r="Q1880" t="s">
        <v>18033</v>
      </c>
      <c r="R1880" t="str">
        <f t="shared" si="58"/>
        <v>潍城</v>
      </c>
      <c r="S1880" t="str">
        <f t="shared" si="59"/>
        <v>0702</v>
      </c>
    </row>
    <row r="1881" spans="1:19">
      <c r="A1881" t="s">
        <v>18034</v>
      </c>
      <c r="B1881" t="s">
        <v>18035</v>
      </c>
      <c r="C1881" t="s">
        <v>46</v>
      </c>
      <c r="D1881" t="s">
        <v>18036</v>
      </c>
      <c r="E1881" t="s">
        <v>6226</v>
      </c>
      <c r="F1881" t="s">
        <v>18037</v>
      </c>
      <c r="G1881" t="s">
        <v>18038</v>
      </c>
      <c r="H1881" t="s">
        <v>18039</v>
      </c>
      <c r="I1881" t="s">
        <v>3904</v>
      </c>
      <c r="J1881" t="s">
        <v>5763</v>
      </c>
      <c r="K1881" t="s">
        <v>5764</v>
      </c>
      <c r="L1881" t="s">
        <v>146</v>
      </c>
      <c r="M1881" t="s">
        <v>3051</v>
      </c>
      <c r="N1881" t="s">
        <v>3307</v>
      </c>
      <c r="O1881" t="s">
        <v>5765</v>
      </c>
      <c r="P1881" t="s">
        <v>18040</v>
      </c>
      <c r="Q1881" t="s">
        <v>18041</v>
      </c>
      <c r="R1881" t="str">
        <f t="shared" si="58"/>
        <v>临朐</v>
      </c>
      <c r="S1881" t="str">
        <f t="shared" si="59"/>
        <v>0702</v>
      </c>
    </row>
    <row r="1882" spans="1:19">
      <c r="A1882" t="s">
        <v>18042</v>
      </c>
      <c r="B1882" t="s">
        <v>18043</v>
      </c>
      <c r="C1882" t="s">
        <v>46</v>
      </c>
      <c r="D1882" t="s">
        <v>18044</v>
      </c>
      <c r="E1882" t="s">
        <v>15978</v>
      </c>
      <c r="F1882" t="s">
        <v>18045</v>
      </c>
      <c r="G1882" t="s">
        <v>18046</v>
      </c>
      <c r="H1882" t="s">
        <v>18047</v>
      </c>
      <c r="I1882" t="s">
        <v>2350</v>
      </c>
      <c r="J1882" t="s">
        <v>7491</v>
      </c>
      <c r="K1882" t="s">
        <v>7492</v>
      </c>
      <c r="L1882" t="s">
        <v>137</v>
      </c>
      <c r="M1882" t="s">
        <v>3729</v>
      </c>
      <c r="N1882" t="s">
        <v>2816</v>
      </c>
      <c r="O1882" t="s">
        <v>7494</v>
      </c>
      <c r="P1882" t="s">
        <v>18048</v>
      </c>
      <c r="Q1882" t="s">
        <v>18049</v>
      </c>
      <c r="R1882" t="str">
        <f t="shared" si="58"/>
        <v>青州</v>
      </c>
      <c r="S1882" t="str">
        <f t="shared" si="59"/>
        <v>0702</v>
      </c>
    </row>
    <row r="1883" spans="1:19">
      <c r="A1883" t="s">
        <v>18050</v>
      </c>
      <c r="B1883" t="s">
        <v>18051</v>
      </c>
      <c r="C1883" t="s">
        <v>46</v>
      </c>
      <c r="D1883" t="s">
        <v>18052</v>
      </c>
      <c r="E1883" t="s">
        <v>17643</v>
      </c>
      <c r="F1883" t="s">
        <v>18053</v>
      </c>
      <c r="G1883" t="s">
        <v>18054</v>
      </c>
      <c r="H1883" t="s">
        <v>18055</v>
      </c>
      <c r="I1883" t="s">
        <v>2350</v>
      </c>
      <c r="J1883" t="s">
        <v>3738</v>
      </c>
      <c r="K1883" t="s">
        <v>3739</v>
      </c>
      <c r="L1883" t="s">
        <v>187</v>
      </c>
      <c r="M1883" t="s">
        <v>3510</v>
      </c>
      <c r="N1883" t="s">
        <v>2368</v>
      </c>
      <c r="O1883" t="s">
        <v>3740</v>
      </c>
      <c r="P1883" t="s">
        <v>18056</v>
      </c>
      <c r="Q1883" t="s">
        <v>18057</v>
      </c>
      <c r="R1883" t="str">
        <f t="shared" si="58"/>
        <v>坊子</v>
      </c>
      <c r="S1883" t="str">
        <f t="shared" si="59"/>
        <v>0702</v>
      </c>
    </row>
    <row r="1884" spans="1:19">
      <c r="A1884" t="s">
        <v>18058</v>
      </c>
      <c r="B1884" t="s">
        <v>18059</v>
      </c>
      <c r="C1884" t="s">
        <v>46</v>
      </c>
      <c r="D1884" t="s">
        <v>18060</v>
      </c>
      <c r="E1884" t="s">
        <v>2388</v>
      </c>
      <c r="F1884" t="s">
        <v>18061</v>
      </c>
      <c r="G1884" t="s">
        <v>18062</v>
      </c>
      <c r="H1884" t="s">
        <v>18063</v>
      </c>
      <c r="I1884" t="s">
        <v>2378</v>
      </c>
      <c r="J1884" t="s">
        <v>2869</v>
      </c>
      <c r="K1884" t="s">
        <v>2870</v>
      </c>
      <c r="L1884" t="s">
        <v>67</v>
      </c>
      <c r="M1884" t="s">
        <v>2871</v>
      </c>
      <c r="N1884" t="s">
        <v>2421</v>
      </c>
      <c r="O1884" t="s">
        <v>2873</v>
      </c>
      <c r="P1884" t="s">
        <v>18064</v>
      </c>
      <c r="R1884" t="str">
        <f t="shared" si="58"/>
        <v>昌邑</v>
      </c>
      <c r="S1884" t="str">
        <f t="shared" si="59"/>
        <v>0702</v>
      </c>
    </row>
    <row r="1885" spans="1:19">
      <c r="A1885" t="s">
        <v>18065</v>
      </c>
      <c r="B1885" t="s">
        <v>18066</v>
      </c>
      <c r="C1885" t="s">
        <v>46</v>
      </c>
      <c r="D1885" t="s">
        <v>18067</v>
      </c>
      <c r="E1885" t="s">
        <v>2388</v>
      </c>
      <c r="F1885" t="s">
        <v>18068</v>
      </c>
      <c r="G1885" t="s">
        <v>18069</v>
      </c>
      <c r="H1885" t="s">
        <v>18070</v>
      </c>
      <c r="I1885" t="s">
        <v>2392</v>
      </c>
      <c r="J1885" t="s">
        <v>4016</v>
      </c>
      <c r="K1885" t="s">
        <v>4017</v>
      </c>
      <c r="L1885" t="s">
        <v>47</v>
      </c>
      <c r="M1885" t="s">
        <v>2454</v>
      </c>
      <c r="N1885" t="s">
        <v>3252</v>
      </c>
      <c r="O1885" t="s">
        <v>4018</v>
      </c>
      <c r="P1885" t="s">
        <v>18071</v>
      </c>
      <c r="R1885" t="str">
        <f t="shared" si="58"/>
        <v>诸城</v>
      </c>
      <c r="S1885" t="str">
        <f t="shared" si="59"/>
        <v>0702</v>
      </c>
    </row>
    <row r="1886" spans="1:19">
      <c r="A1886" t="s">
        <v>18072</v>
      </c>
      <c r="B1886" t="s">
        <v>18073</v>
      </c>
      <c r="C1886" t="s">
        <v>46</v>
      </c>
      <c r="D1886" t="s">
        <v>18074</v>
      </c>
      <c r="E1886" t="s">
        <v>15978</v>
      </c>
      <c r="F1886" t="s">
        <v>18075</v>
      </c>
      <c r="G1886" t="s">
        <v>18076</v>
      </c>
      <c r="H1886" t="s">
        <v>18077</v>
      </c>
      <c r="I1886" t="s">
        <v>2350</v>
      </c>
      <c r="J1886" t="s">
        <v>8124</v>
      </c>
      <c r="K1886" t="s">
        <v>8125</v>
      </c>
      <c r="L1886" t="s">
        <v>146</v>
      </c>
      <c r="M1886" t="s">
        <v>8126</v>
      </c>
      <c r="N1886" t="s">
        <v>2674</v>
      </c>
      <c r="O1886" t="s">
        <v>8127</v>
      </c>
      <c r="P1886" t="s">
        <v>18078</v>
      </c>
      <c r="R1886" t="str">
        <f t="shared" si="58"/>
        <v>临朐</v>
      </c>
      <c r="S1886" t="str">
        <f t="shared" si="59"/>
        <v>0702</v>
      </c>
    </row>
    <row r="1887" spans="1:19">
      <c r="A1887" t="s">
        <v>18079</v>
      </c>
      <c r="B1887" t="s">
        <v>18080</v>
      </c>
      <c r="C1887" t="s">
        <v>46</v>
      </c>
      <c r="D1887" t="s">
        <v>18081</v>
      </c>
      <c r="E1887" t="s">
        <v>15978</v>
      </c>
      <c r="F1887" t="s">
        <v>18082</v>
      </c>
      <c r="G1887" t="s">
        <v>18083</v>
      </c>
      <c r="H1887" t="s">
        <v>18084</v>
      </c>
      <c r="I1887" t="s">
        <v>2378</v>
      </c>
      <c r="J1887" t="s">
        <v>7368</v>
      </c>
      <c r="K1887" t="s">
        <v>7369</v>
      </c>
      <c r="L1887" t="s">
        <v>110</v>
      </c>
      <c r="M1887" t="s">
        <v>2575</v>
      </c>
      <c r="N1887" t="s">
        <v>2602</v>
      </c>
      <c r="O1887" t="s">
        <v>7370</v>
      </c>
      <c r="P1887" t="s">
        <v>18085</v>
      </c>
      <c r="Q1887" t="s">
        <v>18086</v>
      </c>
      <c r="R1887" t="str">
        <f t="shared" si="58"/>
        <v>高密</v>
      </c>
      <c r="S1887" t="str">
        <f t="shared" si="59"/>
        <v>0702</v>
      </c>
    </row>
    <row r="1888" spans="1:19">
      <c r="A1888" t="s">
        <v>18087</v>
      </c>
      <c r="B1888" t="s">
        <v>18088</v>
      </c>
      <c r="C1888" t="s">
        <v>46</v>
      </c>
      <c r="D1888" t="s">
        <v>18089</v>
      </c>
      <c r="E1888" t="s">
        <v>18090</v>
      </c>
      <c r="F1888" t="s">
        <v>16177</v>
      </c>
      <c r="G1888" t="s">
        <v>16178</v>
      </c>
      <c r="H1888" t="s">
        <v>18091</v>
      </c>
      <c r="I1888" t="s">
        <v>2645</v>
      </c>
      <c r="J1888" t="s">
        <v>4792</v>
      </c>
      <c r="K1888" t="s">
        <v>4793</v>
      </c>
      <c r="L1888" t="s">
        <v>57</v>
      </c>
      <c r="M1888" t="s">
        <v>2433</v>
      </c>
      <c r="N1888" t="s">
        <v>2859</v>
      </c>
      <c r="O1888" t="s">
        <v>4794</v>
      </c>
      <c r="P1888" t="s">
        <v>18092</v>
      </c>
      <c r="Q1888" t="s">
        <v>16181</v>
      </c>
      <c r="R1888" t="str">
        <f t="shared" si="58"/>
        <v>安丘</v>
      </c>
      <c r="S1888" t="str">
        <f t="shared" si="59"/>
        <v>0702</v>
      </c>
    </row>
    <row r="1889" spans="1:19">
      <c r="A1889" t="s">
        <v>18093</v>
      </c>
      <c r="B1889" t="s">
        <v>18094</v>
      </c>
      <c r="C1889" t="s">
        <v>46</v>
      </c>
      <c r="D1889" t="s">
        <v>18095</v>
      </c>
      <c r="E1889" t="s">
        <v>18096</v>
      </c>
      <c r="F1889" t="s">
        <v>18097</v>
      </c>
      <c r="G1889" t="s">
        <v>18098</v>
      </c>
      <c r="H1889" t="s">
        <v>18099</v>
      </c>
      <c r="I1889" t="s">
        <v>2364</v>
      </c>
      <c r="J1889" t="s">
        <v>4243</v>
      </c>
      <c r="K1889" t="s">
        <v>4244</v>
      </c>
      <c r="L1889" t="s">
        <v>137</v>
      </c>
      <c r="M1889" t="s">
        <v>3040</v>
      </c>
      <c r="N1889" t="s">
        <v>2872</v>
      </c>
      <c r="O1889" t="s">
        <v>4245</v>
      </c>
      <c r="P1889" t="s">
        <v>18100</v>
      </c>
      <c r="R1889" t="str">
        <f t="shared" si="58"/>
        <v>青州</v>
      </c>
      <c r="S1889" t="str">
        <f t="shared" si="59"/>
        <v>0702</v>
      </c>
    </row>
    <row r="1890" spans="1:19">
      <c r="A1890" t="s">
        <v>18101</v>
      </c>
      <c r="B1890" t="s">
        <v>18102</v>
      </c>
      <c r="C1890" t="s">
        <v>46</v>
      </c>
      <c r="D1890" t="s">
        <v>18103</v>
      </c>
      <c r="E1890" t="s">
        <v>2388</v>
      </c>
      <c r="F1890" t="s">
        <v>18104</v>
      </c>
      <c r="G1890" t="s">
        <v>18105</v>
      </c>
      <c r="H1890" t="s">
        <v>18106</v>
      </c>
      <c r="I1890" t="s">
        <v>2350</v>
      </c>
      <c r="J1890" t="s">
        <v>4968</v>
      </c>
      <c r="K1890" t="s">
        <v>4969</v>
      </c>
      <c r="L1890" t="s">
        <v>76</v>
      </c>
      <c r="M1890" t="s">
        <v>2528</v>
      </c>
      <c r="N1890" t="s">
        <v>2382</v>
      </c>
      <c r="O1890" t="s">
        <v>4970</v>
      </c>
      <c r="P1890" t="s">
        <v>18107</v>
      </c>
      <c r="R1890" t="str">
        <f t="shared" si="58"/>
        <v>奎文</v>
      </c>
      <c r="S1890" t="str">
        <f t="shared" si="59"/>
        <v>0702</v>
      </c>
    </row>
    <row r="1891" spans="1:19">
      <c r="A1891" t="s">
        <v>18108</v>
      </c>
      <c r="B1891" t="s">
        <v>18109</v>
      </c>
      <c r="C1891" t="s">
        <v>46</v>
      </c>
      <c r="D1891" t="s">
        <v>18110</v>
      </c>
      <c r="E1891" t="s">
        <v>2388</v>
      </c>
      <c r="F1891" t="s">
        <v>18111</v>
      </c>
      <c r="G1891" t="s">
        <v>18112</v>
      </c>
      <c r="H1891" t="s">
        <v>18113</v>
      </c>
      <c r="I1891" t="s">
        <v>2364</v>
      </c>
      <c r="J1891" t="s">
        <v>4723</v>
      </c>
      <c r="K1891" t="s">
        <v>4724</v>
      </c>
      <c r="L1891" t="s">
        <v>119</v>
      </c>
      <c r="M1891" t="s">
        <v>4071</v>
      </c>
      <c r="N1891" t="s">
        <v>3017</v>
      </c>
      <c r="O1891" t="s">
        <v>4725</v>
      </c>
      <c r="P1891" t="s">
        <v>18114</v>
      </c>
      <c r="Q1891" t="s">
        <v>18115</v>
      </c>
      <c r="R1891" t="str">
        <f t="shared" si="58"/>
        <v>寒亭</v>
      </c>
      <c r="S1891" t="str">
        <f t="shared" si="59"/>
        <v>0702</v>
      </c>
    </row>
    <row r="1892" spans="1:19">
      <c r="A1892" t="s">
        <v>18116</v>
      </c>
      <c r="B1892" t="s">
        <v>18109</v>
      </c>
      <c r="C1892" t="s">
        <v>46</v>
      </c>
      <c r="D1892" t="s">
        <v>18117</v>
      </c>
      <c r="E1892" t="s">
        <v>2388</v>
      </c>
      <c r="F1892" t="s">
        <v>18118</v>
      </c>
      <c r="G1892" t="s">
        <v>18119</v>
      </c>
      <c r="H1892" t="s">
        <v>18120</v>
      </c>
      <c r="I1892" t="s">
        <v>2350</v>
      </c>
      <c r="J1892" t="s">
        <v>11926</v>
      </c>
      <c r="K1892" t="s">
        <v>11927</v>
      </c>
      <c r="L1892" t="s">
        <v>137</v>
      </c>
      <c r="M1892" t="s">
        <v>3213</v>
      </c>
      <c r="N1892" t="s">
        <v>3499</v>
      </c>
      <c r="O1892" t="s">
        <v>11929</v>
      </c>
      <c r="P1892" t="s">
        <v>18121</v>
      </c>
      <c r="Q1892" t="s">
        <v>18122</v>
      </c>
      <c r="R1892" t="str">
        <f t="shared" si="58"/>
        <v>青州</v>
      </c>
      <c r="S1892" t="str">
        <f t="shared" si="59"/>
        <v>0702</v>
      </c>
    </row>
    <row r="1893" spans="1:19">
      <c r="A1893" t="s">
        <v>18123</v>
      </c>
      <c r="B1893" t="s">
        <v>18124</v>
      </c>
      <c r="C1893" t="s">
        <v>46</v>
      </c>
      <c r="D1893" t="s">
        <v>18125</v>
      </c>
      <c r="E1893" t="s">
        <v>17613</v>
      </c>
      <c r="F1893" t="s">
        <v>18126</v>
      </c>
      <c r="G1893" t="s">
        <v>18127</v>
      </c>
      <c r="H1893" t="s">
        <v>5542</v>
      </c>
      <c r="I1893" t="s">
        <v>5826</v>
      </c>
      <c r="J1893" t="s">
        <v>4437</v>
      </c>
      <c r="K1893" t="s">
        <v>4438</v>
      </c>
      <c r="N1893" t="s">
        <v>2340</v>
      </c>
      <c r="O1893" t="s">
        <v>4440</v>
      </c>
      <c r="R1893" t="str">
        <f t="shared" si="58"/>
        <v/>
      </c>
      <c r="S1893" t="str">
        <f t="shared" si="59"/>
        <v>0702</v>
      </c>
    </row>
    <row r="1894" spans="1:19">
      <c r="A1894" t="s">
        <v>18128</v>
      </c>
      <c r="B1894" t="s">
        <v>18129</v>
      </c>
      <c r="C1894" t="s">
        <v>46</v>
      </c>
      <c r="D1894" t="s">
        <v>18130</v>
      </c>
      <c r="E1894" t="s">
        <v>18131</v>
      </c>
      <c r="F1894" t="s">
        <v>18132</v>
      </c>
      <c r="G1894" t="s">
        <v>18133</v>
      </c>
      <c r="H1894" t="s">
        <v>18134</v>
      </c>
      <c r="I1894" t="s">
        <v>2364</v>
      </c>
      <c r="J1894" t="s">
        <v>6285</v>
      </c>
      <c r="K1894" t="s">
        <v>6286</v>
      </c>
      <c r="L1894" t="s">
        <v>57</v>
      </c>
      <c r="M1894" t="s">
        <v>2552</v>
      </c>
      <c r="N1894" t="s">
        <v>2721</v>
      </c>
      <c r="O1894" t="s">
        <v>6287</v>
      </c>
      <c r="P1894" t="s">
        <v>18135</v>
      </c>
      <c r="R1894" t="str">
        <f t="shared" si="58"/>
        <v>安丘</v>
      </c>
      <c r="S1894" t="str">
        <f t="shared" si="59"/>
        <v>0702</v>
      </c>
    </row>
    <row r="1895" spans="1:19">
      <c r="A1895" t="s">
        <v>18136</v>
      </c>
      <c r="B1895" t="s">
        <v>18137</v>
      </c>
      <c r="C1895" t="s">
        <v>46</v>
      </c>
      <c r="D1895" t="s">
        <v>18138</v>
      </c>
      <c r="E1895" t="s">
        <v>15978</v>
      </c>
      <c r="F1895" t="s">
        <v>18139</v>
      </c>
      <c r="G1895" t="s">
        <v>18140</v>
      </c>
      <c r="H1895" t="s">
        <v>18141</v>
      </c>
      <c r="I1895" t="s">
        <v>2378</v>
      </c>
      <c r="J1895" t="s">
        <v>4177</v>
      </c>
      <c r="K1895" t="s">
        <v>4178</v>
      </c>
      <c r="L1895" t="s">
        <v>76</v>
      </c>
      <c r="M1895" t="s">
        <v>2516</v>
      </c>
      <c r="N1895" t="s">
        <v>18142</v>
      </c>
      <c r="O1895" t="s">
        <v>4179</v>
      </c>
      <c r="P1895" t="s">
        <v>18143</v>
      </c>
      <c r="Q1895" t="s">
        <v>18144</v>
      </c>
      <c r="R1895" t="str">
        <f t="shared" si="58"/>
        <v>奎文</v>
      </c>
      <c r="S1895" t="str">
        <f t="shared" si="59"/>
        <v>0702</v>
      </c>
    </row>
    <row r="1896" spans="1:19">
      <c r="A1896" t="s">
        <v>18145</v>
      </c>
      <c r="B1896" t="s">
        <v>18146</v>
      </c>
      <c r="C1896" t="s">
        <v>46</v>
      </c>
      <c r="D1896" t="s">
        <v>18147</v>
      </c>
      <c r="E1896" t="s">
        <v>15970</v>
      </c>
      <c r="F1896" t="s">
        <v>18148</v>
      </c>
      <c r="G1896" t="s">
        <v>18149</v>
      </c>
      <c r="H1896" t="s">
        <v>18150</v>
      </c>
      <c r="I1896" t="s">
        <v>10333</v>
      </c>
      <c r="J1896" t="s">
        <v>14368</v>
      </c>
      <c r="K1896" t="s">
        <v>7562</v>
      </c>
      <c r="L1896" t="s">
        <v>101</v>
      </c>
      <c r="M1896" t="s">
        <v>3130</v>
      </c>
      <c r="N1896" t="s">
        <v>7359</v>
      </c>
      <c r="O1896" t="s">
        <v>14369</v>
      </c>
      <c r="P1896" t="s">
        <v>18151</v>
      </c>
      <c r="R1896" t="str">
        <f t="shared" si="58"/>
        <v>潍城</v>
      </c>
      <c r="S1896" t="str">
        <f t="shared" si="59"/>
        <v>0702</v>
      </c>
    </row>
    <row r="1897" spans="1:19">
      <c r="A1897" t="s">
        <v>493</v>
      </c>
      <c r="B1897" t="s">
        <v>18152</v>
      </c>
      <c r="C1897" t="s">
        <v>46</v>
      </c>
      <c r="D1897" t="s">
        <v>18153</v>
      </c>
      <c r="E1897" t="s">
        <v>15978</v>
      </c>
      <c r="F1897" t="s">
        <v>18154</v>
      </c>
      <c r="G1897" t="s">
        <v>491</v>
      </c>
      <c r="H1897" t="s">
        <v>18155</v>
      </c>
      <c r="I1897" t="s">
        <v>2645</v>
      </c>
      <c r="J1897" t="s">
        <v>8234</v>
      </c>
      <c r="K1897" t="s">
        <v>8235</v>
      </c>
      <c r="L1897" t="s">
        <v>57</v>
      </c>
      <c r="M1897" t="s">
        <v>4029</v>
      </c>
      <c r="N1897" t="s">
        <v>4122</v>
      </c>
      <c r="O1897" t="s">
        <v>8236</v>
      </c>
      <c r="P1897" t="s">
        <v>18156</v>
      </c>
      <c r="Q1897" t="s">
        <v>18157</v>
      </c>
      <c r="R1897" t="str">
        <f t="shared" si="58"/>
        <v>安丘</v>
      </c>
      <c r="S1897" t="str">
        <f t="shared" si="59"/>
        <v>0702</v>
      </c>
    </row>
    <row r="1898" spans="1:19">
      <c r="A1898" t="s">
        <v>18158</v>
      </c>
      <c r="B1898" t="s">
        <v>18159</v>
      </c>
      <c r="C1898" t="s">
        <v>46</v>
      </c>
      <c r="D1898" t="s">
        <v>18160</v>
      </c>
      <c r="E1898" t="s">
        <v>17789</v>
      </c>
      <c r="F1898" t="s">
        <v>18161</v>
      </c>
      <c r="G1898" t="s">
        <v>18162</v>
      </c>
      <c r="H1898" t="s">
        <v>18163</v>
      </c>
      <c r="I1898" t="s">
        <v>2350</v>
      </c>
      <c r="J1898" t="s">
        <v>18164</v>
      </c>
      <c r="K1898" t="s">
        <v>18165</v>
      </c>
      <c r="L1898" t="s">
        <v>137</v>
      </c>
      <c r="M1898" t="s">
        <v>2395</v>
      </c>
      <c r="N1898" t="s">
        <v>7446</v>
      </c>
      <c r="O1898" t="s">
        <v>18166</v>
      </c>
      <c r="P1898" t="s">
        <v>18167</v>
      </c>
      <c r="Q1898" t="s">
        <v>18168</v>
      </c>
      <c r="R1898" t="str">
        <f t="shared" si="58"/>
        <v>青州</v>
      </c>
      <c r="S1898" t="str">
        <f t="shared" si="59"/>
        <v>0702</v>
      </c>
    </row>
    <row r="1899" spans="1:19">
      <c r="A1899" t="s">
        <v>18169</v>
      </c>
      <c r="B1899" t="s">
        <v>18170</v>
      </c>
      <c r="C1899" t="s">
        <v>46</v>
      </c>
      <c r="D1899" t="s">
        <v>18171</v>
      </c>
      <c r="E1899" t="s">
        <v>2388</v>
      </c>
      <c r="F1899" t="s">
        <v>18172</v>
      </c>
      <c r="G1899" t="s">
        <v>18173</v>
      </c>
      <c r="H1899" t="s">
        <v>18174</v>
      </c>
      <c r="I1899" t="s">
        <v>2378</v>
      </c>
      <c r="J1899" t="s">
        <v>5976</v>
      </c>
      <c r="K1899" t="s">
        <v>5977</v>
      </c>
      <c r="L1899" t="s">
        <v>128</v>
      </c>
      <c r="M1899" t="s">
        <v>5602</v>
      </c>
      <c r="N1899" t="s">
        <v>2421</v>
      </c>
      <c r="O1899" t="s">
        <v>5978</v>
      </c>
      <c r="P1899" t="s">
        <v>18175</v>
      </c>
      <c r="Q1899" t="s">
        <v>18176</v>
      </c>
      <c r="R1899" t="str">
        <f t="shared" si="58"/>
        <v>寿光</v>
      </c>
      <c r="S1899" t="str">
        <f t="shared" si="59"/>
        <v>0702</v>
      </c>
    </row>
    <row r="1900" spans="1:19">
      <c r="A1900" t="s">
        <v>18177</v>
      </c>
      <c r="B1900" t="s">
        <v>18178</v>
      </c>
      <c r="C1900" t="s">
        <v>46</v>
      </c>
      <c r="D1900" t="s">
        <v>18179</v>
      </c>
      <c r="E1900" t="s">
        <v>15970</v>
      </c>
      <c r="F1900" t="s">
        <v>18180</v>
      </c>
      <c r="G1900" t="s">
        <v>18181</v>
      </c>
      <c r="H1900" t="s">
        <v>18182</v>
      </c>
      <c r="I1900" t="s">
        <v>2645</v>
      </c>
      <c r="J1900" t="s">
        <v>2351</v>
      </c>
      <c r="K1900" t="s">
        <v>2352</v>
      </c>
      <c r="L1900" t="s">
        <v>57</v>
      </c>
      <c r="M1900" t="s">
        <v>2353</v>
      </c>
      <c r="N1900" t="s">
        <v>3179</v>
      </c>
      <c r="O1900" t="s">
        <v>2355</v>
      </c>
      <c r="P1900" t="s">
        <v>18183</v>
      </c>
      <c r="Q1900" t="s">
        <v>18184</v>
      </c>
      <c r="R1900" t="str">
        <f t="shared" si="58"/>
        <v>安丘</v>
      </c>
      <c r="S1900" t="str">
        <f t="shared" si="59"/>
        <v>0702</v>
      </c>
    </row>
    <row r="1901" spans="1:19">
      <c r="A1901" t="s">
        <v>18185</v>
      </c>
      <c r="B1901" t="s">
        <v>18186</v>
      </c>
      <c r="C1901" t="s">
        <v>46</v>
      </c>
      <c r="D1901" t="s">
        <v>18187</v>
      </c>
      <c r="E1901" t="s">
        <v>15978</v>
      </c>
      <c r="F1901" t="s">
        <v>18188</v>
      </c>
      <c r="G1901" t="s">
        <v>18189</v>
      </c>
      <c r="H1901" t="s">
        <v>18190</v>
      </c>
      <c r="I1901" t="s">
        <v>2364</v>
      </c>
      <c r="J1901" t="s">
        <v>18191</v>
      </c>
      <c r="K1901" t="s">
        <v>18192</v>
      </c>
      <c r="L1901" t="s">
        <v>146</v>
      </c>
      <c r="M1901" t="s">
        <v>10979</v>
      </c>
      <c r="N1901" t="s">
        <v>2959</v>
      </c>
      <c r="O1901" t="s">
        <v>18193</v>
      </c>
      <c r="P1901" t="s">
        <v>18194</v>
      </c>
      <c r="Q1901" t="s">
        <v>18195</v>
      </c>
      <c r="R1901" t="str">
        <f t="shared" si="58"/>
        <v>临朐</v>
      </c>
      <c r="S1901" t="str">
        <f t="shared" si="59"/>
        <v>0702</v>
      </c>
    </row>
    <row r="1902" spans="1:19">
      <c r="A1902" t="s">
        <v>18196</v>
      </c>
      <c r="B1902" t="s">
        <v>18197</v>
      </c>
      <c r="C1902" t="s">
        <v>46</v>
      </c>
      <c r="D1902" t="s">
        <v>18198</v>
      </c>
      <c r="E1902" t="s">
        <v>2388</v>
      </c>
      <c r="F1902" t="s">
        <v>18199</v>
      </c>
      <c r="G1902" t="s">
        <v>18200</v>
      </c>
      <c r="H1902" t="s">
        <v>18201</v>
      </c>
      <c r="I1902" t="s">
        <v>2350</v>
      </c>
      <c r="J1902" t="s">
        <v>5173</v>
      </c>
      <c r="K1902" t="s">
        <v>5174</v>
      </c>
      <c r="L1902" t="s">
        <v>137</v>
      </c>
      <c r="M1902" t="s">
        <v>5175</v>
      </c>
      <c r="N1902" t="s">
        <v>2354</v>
      </c>
      <c r="O1902" t="s">
        <v>5176</v>
      </c>
      <c r="P1902" t="s">
        <v>18202</v>
      </c>
      <c r="R1902" t="str">
        <f t="shared" si="58"/>
        <v>青州</v>
      </c>
      <c r="S1902" t="str">
        <f t="shared" si="59"/>
        <v>0702</v>
      </c>
    </row>
    <row r="1903" spans="1:19">
      <c r="A1903" t="s">
        <v>18203</v>
      </c>
      <c r="B1903" t="s">
        <v>18204</v>
      </c>
      <c r="C1903" t="s">
        <v>46</v>
      </c>
      <c r="D1903" t="s">
        <v>18205</v>
      </c>
      <c r="E1903" t="s">
        <v>15978</v>
      </c>
      <c r="F1903" t="s">
        <v>18206</v>
      </c>
      <c r="G1903" t="s">
        <v>18207</v>
      </c>
      <c r="H1903" t="s">
        <v>18208</v>
      </c>
      <c r="I1903" t="s">
        <v>2364</v>
      </c>
      <c r="J1903" t="s">
        <v>2431</v>
      </c>
      <c r="K1903" t="s">
        <v>2432</v>
      </c>
      <c r="L1903" t="s">
        <v>57</v>
      </c>
      <c r="M1903" t="s">
        <v>2433</v>
      </c>
      <c r="N1903" t="s">
        <v>2340</v>
      </c>
      <c r="O1903" t="s">
        <v>2434</v>
      </c>
      <c r="P1903" t="s">
        <v>18209</v>
      </c>
      <c r="Q1903" t="s">
        <v>18210</v>
      </c>
      <c r="R1903" t="str">
        <f t="shared" si="58"/>
        <v>安丘</v>
      </c>
      <c r="S1903" t="str">
        <f t="shared" si="59"/>
        <v>0702</v>
      </c>
    </row>
    <row r="1904" spans="1:19">
      <c r="A1904" t="s">
        <v>501</v>
      </c>
      <c r="B1904" t="s">
        <v>18211</v>
      </c>
      <c r="C1904" t="s">
        <v>46</v>
      </c>
      <c r="D1904" t="s">
        <v>18212</v>
      </c>
      <c r="E1904" t="s">
        <v>18213</v>
      </c>
      <c r="F1904" t="s">
        <v>18214</v>
      </c>
      <c r="G1904" t="s">
        <v>499</v>
      </c>
      <c r="H1904" t="s">
        <v>18215</v>
      </c>
      <c r="I1904" t="s">
        <v>2645</v>
      </c>
      <c r="J1904" t="s">
        <v>4654</v>
      </c>
      <c r="K1904" t="s">
        <v>4655</v>
      </c>
      <c r="L1904" t="s">
        <v>119</v>
      </c>
      <c r="M1904" t="s">
        <v>2601</v>
      </c>
      <c r="N1904" t="s">
        <v>2859</v>
      </c>
      <c r="O1904" t="s">
        <v>4656</v>
      </c>
      <c r="P1904" t="s">
        <v>18216</v>
      </c>
      <c r="R1904" t="str">
        <f t="shared" si="58"/>
        <v>寒亭</v>
      </c>
      <c r="S1904" t="str">
        <f t="shared" si="59"/>
        <v>0702</v>
      </c>
    </row>
    <row r="1905" spans="1:19">
      <c r="A1905" t="s">
        <v>18217</v>
      </c>
      <c r="B1905" t="s">
        <v>18218</v>
      </c>
      <c r="C1905" t="s">
        <v>46</v>
      </c>
      <c r="D1905" t="s">
        <v>18219</v>
      </c>
      <c r="E1905" t="s">
        <v>18213</v>
      </c>
      <c r="F1905" t="s">
        <v>18220</v>
      </c>
      <c r="G1905" t="s">
        <v>18221</v>
      </c>
      <c r="H1905" t="s">
        <v>18222</v>
      </c>
      <c r="I1905" t="s">
        <v>2378</v>
      </c>
      <c r="J1905" t="s">
        <v>8963</v>
      </c>
      <c r="K1905" t="s">
        <v>8964</v>
      </c>
      <c r="L1905" t="s">
        <v>676</v>
      </c>
      <c r="M1905" t="s">
        <v>5995</v>
      </c>
      <c r="N1905" t="s">
        <v>2785</v>
      </c>
      <c r="O1905" t="s">
        <v>8965</v>
      </c>
      <c r="P1905" t="s">
        <v>18223</v>
      </c>
      <c r="R1905" t="str">
        <f t="shared" si="58"/>
        <v>昌乐</v>
      </c>
      <c r="S1905" t="str">
        <f t="shared" si="59"/>
        <v>0702</v>
      </c>
    </row>
    <row r="1906" spans="1:19">
      <c r="A1906" t="s">
        <v>18224</v>
      </c>
      <c r="B1906" t="s">
        <v>18225</v>
      </c>
      <c r="C1906" t="s">
        <v>46</v>
      </c>
      <c r="D1906" t="s">
        <v>18226</v>
      </c>
      <c r="E1906" t="s">
        <v>18090</v>
      </c>
      <c r="F1906" t="s">
        <v>18227</v>
      </c>
      <c r="G1906" t="s">
        <v>18228</v>
      </c>
      <c r="H1906" t="s">
        <v>18229</v>
      </c>
      <c r="I1906" t="s">
        <v>2465</v>
      </c>
      <c r="J1906" t="s">
        <v>8067</v>
      </c>
      <c r="K1906" t="s">
        <v>8068</v>
      </c>
      <c r="L1906" t="s">
        <v>187</v>
      </c>
      <c r="M1906" t="s">
        <v>3510</v>
      </c>
      <c r="N1906" t="s">
        <v>5839</v>
      </c>
      <c r="O1906" t="s">
        <v>8069</v>
      </c>
      <c r="P1906" t="s">
        <v>18230</v>
      </c>
      <c r="R1906" t="str">
        <f t="shared" si="58"/>
        <v>坊子</v>
      </c>
      <c r="S1906" t="str">
        <f t="shared" si="59"/>
        <v>0702</v>
      </c>
    </row>
    <row r="1907" spans="1:19">
      <c r="A1907" t="s">
        <v>18231</v>
      </c>
      <c r="B1907" t="s">
        <v>18232</v>
      </c>
      <c r="C1907" t="s">
        <v>46</v>
      </c>
      <c r="D1907" t="s">
        <v>18233</v>
      </c>
      <c r="E1907" t="s">
        <v>15994</v>
      </c>
      <c r="F1907" t="s">
        <v>18234</v>
      </c>
      <c r="G1907" t="s">
        <v>18235</v>
      </c>
      <c r="H1907" t="s">
        <v>18236</v>
      </c>
      <c r="I1907" t="s">
        <v>2336</v>
      </c>
      <c r="J1907" t="s">
        <v>4016</v>
      </c>
      <c r="K1907" t="s">
        <v>4017</v>
      </c>
      <c r="L1907" t="s">
        <v>47</v>
      </c>
      <c r="M1907" t="s">
        <v>2454</v>
      </c>
      <c r="N1907" t="s">
        <v>2859</v>
      </c>
      <c r="O1907" t="s">
        <v>4018</v>
      </c>
      <c r="P1907" t="s">
        <v>18237</v>
      </c>
      <c r="Q1907" t="s">
        <v>18238</v>
      </c>
      <c r="R1907" t="str">
        <f t="shared" si="58"/>
        <v>诸城</v>
      </c>
      <c r="S1907" t="str">
        <f t="shared" si="59"/>
        <v>0702</v>
      </c>
    </row>
    <row r="1908" spans="1:19">
      <c r="A1908" t="s">
        <v>18239</v>
      </c>
      <c r="B1908" t="s">
        <v>18240</v>
      </c>
      <c r="C1908" t="s">
        <v>46</v>
      </c>
      <c r="D1908" t="s">
        <v>18241</v>
      </c>
      <c r="E1908" t="s">
        <v>18242</v>
      </c>
      <c r="F1908" t="s">
        <v>18243</v>
      </c>
      <c r="G1908" t="s">
        <v>18244</v>
      </c>
      <c r="H1908" t="s">
        <v>18245</v>
      </c>
      <c r="I1908" t="s">
        <v>2336</v>
      </c>
      <c r="J1908" t="s">
        <v>9081</v>
      </c>
      <c r="K1908" t="s">
        <v>9082</v>
      </c>
      <c r="L1908" t="s">
        <v>110</v>
      </c>
      <c r="M1908" t="s">
        <v>3098</v>
      </c>
      <c r="O1908" t="s">
        <v>9083</v>
      </c>
      <c r="P1908" t="s">
        <v>18246</v>
      </c>
      <c r="R1908" t="str">
        <f t="shared" si="58"/>
        <v>高密</v>
      </c>
      <c r="S1908" t="str">
        <f t="shared" si="59"/>
        <v>0702</v>
      </c>
    </row>
    <row r="1909" spans="1:19">
      <c r="A1909" t="s">
        <v>18247</v>
      </c>
      <c r="B1909" t="s">
        <v>18248</v>
      </c>
      <c r="C1909" t="s">
        <v>46</v>
      </c>
      <c r="D1909" t="s">
        <v>18249</v>
      </c>
      <c r="E1909" t="s">
        <v>2388</v>
      </c>
      <c r="F1909" t="s">
        <v>18250</v>
      </c>
      <c r="G1909" t="s">
        <v>18251</v>
      </c>
      <c r="H1909" t="s">
        <v>18252</v>
      </c>
      <c r="I1909" t="s">
        <v>3564</v>
      </c>
      <c r="J1909" t="s">
        <v>2526</v>
      </c>
      <c r="K1909" t="s">
        <v>7503</v>
      </c>
      <c r="L1909" t="s">
        <v>187</v>
      </c>
      <c r="M1909" t="s">
        <v>3773</v>
      </c>
      <c r="N1909" t="s">
        <v>2368</v>
      </c>
      <c r="O1909" t="s">
        <v>7504</v>
      </c>
      <c r="P1909" t="s">
        <v>18253</v>
      </c>
      <c r="Q1909" t="s">
        <v>18254</v>
      </c>
      <c r="R1909" t="str">
        <f t="shared" si="58"/>
        <v>坊子</v>
      </c>
      <c r="S1909" t="str">
        <f t="shared" si="59"/>
        <v>0702</v>
      </c>
    </row>
    <row r="1910" spans="1:19">
      <c r="A1910" t="s">
        <v>437</v>
      </c>
      <c r="B1910" t="s">
        <v>18255</v>
      </c>
      <c r="C1910" t="s">
        <v>46</v>
      </c>
      <c r="D1910" t="s">
        <v>18256</v>
      </c>
      <c r="E1910" t="s">
        <v>15978</v>
      </c>
      <c r="F1910" t="s">
        <v>18257</v>
      </c>
      <c r="G1910" t="s">
        <v>435</v>
      </c>
      <c r="H1910" t="s">
        <v>18258</v>
      </c>
      <c r="I1910" t="s">
        <v>2364</v>
      </c>
      <c r="J1910" t="s">
        <v>13147</v>
      </c>
      <c r="K1910" t="s">
        <v>13148</v>
      </c>
      <c r="L1910" t="s">
        <v>128</v>
      </c>
      <c r="M1910" t="s">
        <v>6079</v>
      </c>
      <c r="N1910" t="s">
        <v>2529</v>
      </c>
      <c r="O1910" t="s">
        <v>13149</v>
      </c>
      <c r="P1910" t="s">
        <v>18259</v>
      </c>
      <c r="Q1910" t="s">
        <v>18260</v>
      </c>
      <c r="R1910" t="str">
        <f t="shared" si="58"/>
        <v>寿光</v>
      </c>
      <c r="S1910" t="str">
        <f t="shared" si="59"/>
        <v>0702</v>
      </c>
    </row>
    <row r="1911" spans="1:19">
      <c r="A1911" t="s">
        <v>18261</v>
      </c>
      <c r="B1911" t="s">
        <v>18262</v>
      </c>
      <c r="C1911" t="s">
        <v>46</v>
      </c>
      <c r="D1911" t="s">
        <v>18263</v>
      </c>
      <c r="E1911" t="s">
        <v>2388</v>
      </c>
      <c r="F1911" t="s">
        <v>18264</v>
      </c>
      <c r="G1911" t="s">
        <v>18265</v>
      </c>
      <c r="H1911" t="s">
        <v>18266</v>
      </c>
      <c r="I1911" t="s">
        <v>3436</v>
      </c>
      <c r="J1911" t="s">
        <v>4130</v>
      </c>
      <c r="K1911" t="s">
        <v>4131</v>
      </c>
      <c r="L1911" t="s">
        <v>137</v>
      </c>
      <c r="M1911" t="s">
        <v>3040</v>
      </c>
      <c r="N1911" t="s">
        <v>2382</v>
      </c>
      <c r="O1911" t="s">
        <v>4132</v>
      </c>
      <c r="P1911" t="s">
        <v>18267</v>
      </c>
      <c r="Q1911" t="s">
        <v>18268</v>
      </c>
      <c r="R1911" t="str">
        <f t="shared" si="58"/>
        <v>青州</v>
      </c>
      <c r="S1911" t="str">
        <f t="shared" si="59"/>
        <v>0702</v>
      </c>
    </row>
    <row r="1912" spans="1:19">
      <c r="A1912" t="s">
        <v>18269</v>
      </c>
      <c r="B1912" t="s">
        <v>18270</v>
      </c>
      <c r="C1912" t="s">
        <v>46</v>
      </c>
      <c r="D1912" t="s">
        <v>18271</v>
      </c>
      <c r="E1912" t="s">
        <v>15978</v>
      </c>
      <c r="F1912" t="s">
        <v>18272</v>
      </c>
      <c r="G1912" t="s">
        <v>18273</v>
      </c>
      <c r="H1912" t="s">
        <v>18274</v>
      </c>
      <c r="I1912" t="s">
        <v>3564</v>
      </c>
      <c r="J1912" t="s">
        <v>8672</v>
      </c>
      <c r="K1912" t="s">
        <v>8673</v>
      </c>
      <c r="L1912" t="s">
        <v>128</v>
      </c>
      <c r="M1912" t="s">
        <v>2913</v>
      </c>
      <c r="N1912" t="s">
        <v>2721</v>
      </c>
      <c r="O1912" t="s">
        <v>8674</v>
      </c>
      <c r="P1912" t="s">
        <v>18275</v>
      </c>
      <c r="R1912" t="str">
        <f t="shared" si="58"/>
        <v>寿光</v>
      </c>
      <c r="S1912" t="str">
        <f t="shared" si="59"/>
        <v>0702</v>
      </c>
    </row>
    <row r="1913" spans="1:19">
      <c r="A1913" t="s">
        <v>18276</v>
      </c>
      <c r="B1913" t="s">
        <v>18277</v>
      </c>
      <c r="C1913" t="s">
        <v>46</v>
      </c>
      <c r="D1913" t="s">
        <v>18278</v>
      </c>
      <c r="E1913" t="s">
        <v>18279</v>
      </c>
      <c r="F1913" t="s">
        <v>18280</v>
      </c>
      <c r="G1913" t="s">
        <v>18281</v>
      </c>
      <c r="H1913" t="s">
        <v>17338</v>
      </c>
      <c r="I1913" t="s">
        <v>2350</v>
      </c>
      <c r="J1913" t="s">
        <v>4957</v>
      </c>
      <c r="K1913" t="s">
        <v>4958</v>
      </c>
      <c r="L1913" t="s">
        <v>137</v>
      </c>
      <c r="M1913" t="s">
        <v>4959</v>
      </c>
      <c r="N1913" t="s">
        <v>2421</v>
      </c>
      <c r="O1913" t="s">
        <v>4960</v>
      </c>
      <c r="P1913" t="s">
        <v>18282</v>
      </c>
      <c r="R1913" t="str">
        <f t="shared" si="58"/>
        <v>青州</v>
      </c>
      <c r="S1913" t="str">
        <f t="shared" si="59"/>
        <v>0702</v>
      </c>
    </row>
    <row r="1914" spans="1:19">
      <c r="A1914" t="s">
        <v>18283</v>
      </c>
      <c r="B1914" t="s">
        <v>18284</v>
      </c>
      <c r="C1914" t="s">
        <v>46</v>
      </c>
      <c r="D1914" t="s">
        <v>18285</v>
      </c>
      <c r="E1914" t="s">
        <v>15994</v>
      </c>
      <c r="F1914" t="s">
        <v>18286</v>
      </c>
      <c r="G1914" t="s">
        <v>18287</v>
      </c>
      <c r="H1914" t="s">
        <v>18288</v>
      </c>
      <c r="I1914" t="s">
        <v>2336</v>
      </c>
      <c r="J1914" t="s">
        <v>3809</v>
      </c>
      <c r="K1914" t="s">
        <v>3810</v>
      </c>
      <c r="L1914" t="s">
        <v>57</v>
      </c>
      <c r="M1914" t="s">
        <v>3811</v>
      </c>
      <c r="N1914" t="s">
        <v>2674</v>
      </c>
      <c r="O1914" t="s">
        <v>3812</v>
      </c>
      <c r="P1914" t="s">
        <v>18289</v>
      </c>
      <c r="R1914" t="str">
        <f t="shared" si="58"/>
        <v>安丘</v>
      </c>
      <c r="S1914" t="str">
        <f t="shared" si="59"/>
        <v>0702</v>
      </c>
    </row>
    <row r="1915" spans="1:19">
      <c r="A1915" t="s">
        <v>18290</v>
      </c>
      <c r="B1915" t="s">
        <v>18291</v>
      </c>
      <c r="C1915" t="s">
        <v>46</v>
      </c>
      <c r="D1915" t="s">
        <v>18292</v>
      </c>
      <c r="E1915" t="s">
        <v>18293</v>
      </c>
      <c r="F1915" t="s">
        <v>18294</v>
      </c>
      <c r="G1915" t="s">
        <v>18295</v>
      </c>
      <c r="H1915" t="s">
        <v>18296</v>
      </c>
      <c r="I1915" t="s">
        <v>2336</v>
      </c>
      <c r="J1915" t="s">
        <v>14840</v>
      </c>
      <c r="K1915" t="s">
        <v>14841</v>
      </c>
      <c r="L1915" t="s">
        <v>146</v>
      </c>
      <c r="M1915" t="s">
        <v>3051</v>
      </c>
      <c r="N1915" t="s">
        <v>3190</v>
      </c>
      <c r="O1915" t="s">
        <v>14842</v>
      </c>
      <c r="Q1915" t="s">
        <v>18297</v>
      </c>
      <c r="R1915" t="str">
        <f t="shared" si="58"/>
        <v>临朐</v>
      </c>
      <c r="S1915" t="str">
        <f t="shared" si="59"/>
        <v>0702</v>
      </c>
    </row>
    <row r="1916" spans="1:19">
      <c r="A1916" t="s">
        <v>18298</v>
      </c>
      <c r="B1916" t="s">
        <v>18299</v>
      </c>
      <c r="C1916" t="s">
        <v>46</v>
      </c>
      <c r="D1916" t="s">
        <v>18300</v>
      </c>
      <c r="E1916" t="s">
        <v>6226</v>
      </c>
      <c r="F1916" t="s">
        <v>18301</v>
      </c>
      <c r="G1916" t="s">
        <v>18302</v>
      </c>
      <c r="H1916" t="s">
        <v>18303</v>
      </c>
      <c r="I1916" t="s">
        <v>2336</v>
      </c>
      <c r="J1916" t="s">
        <v>6485</v>
      </c>
      <c r="K1916" t="s">
        <v>6486</v>
      </c>
      <c r="L1916" t="s">
        <v>128</v>
      </c>
      <c r="M1916" t="s">
        <v>3653</v>
      </c>
      <c r="N1916" t="s">
        <v>2421</v>
      </c>
      <c r="O1916" t="s">
        <v>6487</v>
      </c>
      <c r="P1916" t="s">
        <v>18304</v>
      </c>
      <c r="R1916" t="str">
        <f t="shared" si="58"/>
        <v>寿光</v>
      </c>
      <c r="S1916" t="str">
        <f t="shared" si="59"/>
        <v>0702</v>
      </c>
    </row>
    <row r="1917" spans="1:19">
      <c r="A1917" t="s">
        <v>18305</v>
      </c>
      <c r="B1917" t="s">
        <v>18306</v>
      </c>
      <c r="C1917" t="s">
        <v>46</v>
      </c>
      <c r="D1917" t="s">
        <v>18307</v>
      </c>
      <c r="E1917" t="s">
        <v>15978</v>
      </c>
      <c r="F1917" t="s">
        <v>18308</v>
      </c>
      <c r="G1917" t="s">
        <v>18309</v>
      </c>
      <c r="H1917" t="s">
        <v>18310</v>
      </c>
      <c r="I1917" t="s">
        <v>2350</v>
      </c>
      <c r="J1917" t="s">
        <v>11287</v>
      </c>
      <c r="K1917" t="s">
        <v>11288</v>
      </c>
      <c r="L1917" t="s">
        <v>676</v>
      </c>
      <c r="M1917" t="s">
        <v>2613</v>
      </c>
      <c r="N1917" t="s">
        <v>2859</v>
      </c>
      <c r="O1917" t="s">
        <v>11289</v>
      </c>
      <c r="P1917" t="s">
        <v>18311</v>
      </c>
      <c r="R1917" t="str">
        <f t="shared" si="58"/>
        <v>昌乐</v>
      </c>
      <c r="S1917" t="str">
        <f t="shared" si="59"/>
        <v>0702</v>
      </c>
    </row>
    <row r="1918" spans="1:19">
      <c r="A1918" t="s">
        <v>18312</v>
      </c>
      <c r="B1918" t="s">
        <v>18313</v>
      </c>
      <c r="C1918" t="s">
        <v>46</v>
      </c>
      <c r="D1918" t="s">
        <v>18314</v>
      </c>
      <c r="E1918" t="s">
        <v>6226</v>
      </c>
      <c r="F1918" t="s">
        <v>18315</v>
      </c>
      <c r="G1918" t="s">
        <v>18316</v>
      </c>
      <c r="H1918" t="s">
        <v>18317</v>
      </c>
      <c r="I1918" t="s">
        <v>2336</v>
      </c>
      <c r="J1918" t="s">
        <v>8787</v>
      </c>
      <c r="K1918" t="s">
        <v>8788</v>
      </c>
      <c r="L1918" t="s">
        <v>128</v>
      </c>
      <c r="M1918" t="s">
        <v>2720</v>
      </c>
      <c r="N1918" t="s">
        <v>2859</v>
      </c>
      <c r="O1918" t="s">
        <v>8789</v>
      </c>
      <c r="P1918" t="s">
        <v>18318</v>
      </c>
      <c r="R1918" t="str">
        <f t="shared" si="58"/>
        <v>寿光</v>
      </c>
      <c r="S1918" t="str">
        <f t="shared" si="59"/>
        <v>0702</v>
      </c>
    </row>
    <row r="1919" spans="1:19">
      <c r="A1919" t="s">
        <v>18319</v>
      </c>
      <c r="B1919" t="s">
        <v>18320</v>
      </c>
      <c r="C1919" t="s">
        <v>46</v>
      </c>
      <c r="D1919" t="s">
        <v>18321</v>
      </c>
      <c r="E1919" t="s">
        <v>15978</v>
      </c>
      <c r="F1919" t="s">
        <v>18322</v>
      </c>
      <c r="G1919" t="s">
        <v>18323</v>
      </c>
      <c r="H1919" t="s">
        <v>18324</v>
      </c>
      <c r="I1919" t="s">
        <v>3376</v>
      </c>
      <c r="J1919" t="s">
        <v>2659</v>
      </c>
      <c r="K1919" t="s">
        <v>2660</v>
      </c>
      <c r="L1919" t="s">
        <v>76</v>
      </c>
      <c r="M1919" t="s">
        <v>2661</v>
      </c>
      <c r="O1919" t="s">
        <v>2662</v>
      </c>
      <c r="P1919" t="s">
        <v>18325</v>
      </c>
      <c r="Q1919" t="s">
        <v>18326</v>
      </c>
      <c r="R1919" t="str">
        <f t="shared" si="58"/>
        <v>奎文</v>
      </c>
      <c r="S1919" t="str">
        <f t="shared" si="59"/>
        <v>0702</v>
      </c>
    </row>
    <row r="1920" spans="1:19">
      <c r="A1920" t="s">
        <v>18327</v>
      </c>
      <c r="B1920" t="s">
        <v>18328</v>
      </c>
      <c r="C1920" t="s">
        <v>46</v>
      </c>
      <c r="D1920" t="s">
        <v>18329</v>
      </c>
      <c r="E1920" t="s">
        <v>18330</v>
      </c>
      <c r="F1920" t="s">
        <v>18331</v>
      </c>
      <c r="G1920" t="s">
        <v>18332</v>
      </c>
      <c r="H1920" t="s">
        <v>18333</v>
      </c>
      <c r="I1920" t="s">
        <v>2336</v>
      </c>
      <c r="J1920" t="s">
        <v>2696</v>
      </c>
      <c r="K1920" t="s">
        <v>2697</v>
      </c>
      <c r="L1920" t="s">
        <v>110</v>
      </c>
      <c r="M1920" t="s">
        <v>2575</v>
      </c>
      <c r="N1920" t="s">
        <v>2564</v>
      </c>
      <c r="O1920" t="s">
        <v>2698</v>
      </c>
      <c r="P1920" t="s">
        <v>18334</v>
      </c>
      <c r="R1920" t="str">
        <f t="shared" si="58"/>
        <v>高密</v>
      </c>
      <c r="S1920" t="str">
        <f t="shared" si="59"/>
        <v>0702</v>
      </c>
    </row>
    <row r="1921" spans="1:19">
      <c r="A1921" t="s">
        <v>18335</v>
      </c>
      <c r="B1921" t="s">
        <v>18336</v>
      </c>
      <c r="C1921" t="s">
        <v>46</v>
      </c>
      <c r="D1921" t="s">
        <v>18337</v>
      </c>
      <c r="E1921" t="s">
        <v>6226</v>
      </c>
      <c r="F1921" t="s">
        <v>18338</v>
      </c>
      <c r="G1921" t="s">
        <v>18339</v>
      </c>
      <c r="H1921" t="s">
        <v>18340</v>
      </c>
      <c r="I1921" t="s">
        <v>2336</v>
      </c>
      <c r="J1921" t="s">
        <v>2573</v>
      </c>
      <c r="K1921" t="s">
        <v>2574</v>
      </c>
      <c r="L1921" t="s">
        <v>110</v>
      </c>
      <c r="M1921" t="s">
        <v>2575</v>
      </c>
      <c r="N1921" t="s">
        <v>2816</v>
      </c>
      <c r="O1921" t="s">
        <v>2576</v>
      </c>
      <c r="P1921" t="s">
        <v>18341</v>
      </c>
      <c r="R1921" t="str">
        <f t="shared" ref="R1921:R1984" si="60">IF(OR(LEFT(L1921,2)="高新"),"奎文",IF(LEFT(L1921,2)="峡山","坊子",IF(LEFT(L1921,2)="滨海","寒亭",LEFT(L1921,2))))</f>
        <v>高密</v>
      </c>
      <c r="S1921" t="str">
        <f t="shared" ref="S1921:S1984" si="61">TEXT(B1921,"mmdd")</f>
        <v>0702</v>
      </c>
    </row>
    <row r="1922" spans="1:19">
      <c r="A1922" t="s">
        <v>18342</v>
      </c>
      <c r="B1922" t="s">
        <v>18343</v>
      </c>
      <c r="C1922" t="s">
        <v>46</v>
      </c>
      <c r="D1922" t="s">
        <v>18344</v>
      </c>
      <c r="E1922" t="s">
        <v>18345</v>
      </c>
      <c r="F1922" t="s">
        <v>18346</v>
      </c>
      <c r="G1922" t="s">
        <v>18347</v>
      </c>
      <c r="H1922" t="s">
        <v>18348</v>
      </c>
      <c r="I1922" t="s">
        <v>2598</v>
      </c>
      <c r="J1922" t="s">
        <v>9756</v>
      </c>
      <c r="K1922" t="s">
        <v>9757</v>
      </c>
      <c r="L1922" t="s">
        <v>47</v>
      </c>
      <c r="M1922" t="s">
        <v>2784</v>
      </c>
      <c r="N1922" t="s">
        <v>5712</v>
      </c>
      <c r="O1922" t="s">
        <v>9758</v>
      </c>
      <c r="P1922" t="s">
        <v>18349</v>
      </c>
      <c r="R1922" t="str">
        <f t="shared" si="60"/>
        <v>诸城</v>
      </c>
      <c r="S1922" t="str">
        <f t="shared" si="61"/>
        <v>0702</v>
      </c>
    </row>
    <row r="1923" spans="1:19">
      <c r="A1923" t="s">
        <v>18350</v>
      </c>
      <c r="B1923" t="s">
        <v>18351</v>
      </c>
      <c r="C1923" t="s">
        <v>46</v>
      </c>
      <c r="D1923" t="s">
        <v>18352</v>
      </c>
      <c r="E1923" t="s">
        <v>15970</v>
      </c>
      <c r="F1923" t="s">
        <v>18353</v>
      </c>
      <c r="G1923" t="s">
        <v>18354</v>
      </c>
      <c r="H1923" t="s">
        <v>18355</v>
      </c>
      <c r="I1923" t="s">
        <v>2364</v>
      </c>
      <c r="J1923" t="s">
        <v>8347</v>
      </c>
      <c r="K1923" t="s">
        <v>8348</v>
      </c>
      <c r="L1923" t="s">
        <v>101</v>
      </c>
      <c r="M1923" t="s">
        <v>2982</v>
      </c>
      <c r="N1923" t="s">
        <v>3277</v>
      </c>
      <c r="O1923" t="s">
        <v>8349</v>
      </c>
      <c r="P1923" t="s">
        <v>18356</v>
      </c>
      <c r="R1923" t="str">
        <f t="shared" si="60"/>
        <v>潍城</v>
      </c>
      <c r="S1923" t="str">
        <f t="shared" si="61"/>
        <v>0702</v>
      </c>
    </row>
    <row r="1924" spans="1:19">
      <c r="A1924" t="s">
        <v>18357</v>
      </c>
      <c r="B1924" t="s">
        <v>18358</v>
      </c>
      <c r="C1924" t="s">
        <v>46</v>
      </c>
      <c r="D1924" t="s">
        <v>18359</v>
      </c>
      <c r="E1924" t="s">
        <v>15994</v>
      </c>
      <c r="F1924" t="s">
        <v>18360</v>
      </c>
      <c r="G1924" t="s">
        <v>18361</v>
      </c>
      <c r="H1924" t="s">
        <v>18362</v>
      </c>
      <c r="I1924" t="s">
        <v>2336</v>
      </c>
      <c r="J1924" t="s">
        <v>2671</v>
      </c>
      <c r="K1924" t="s">
        <v>2672</v>
      </c>
      <c r="L1924" t="s">
        <v>67</v>
      </c>
      <c r="M1924" t="s">
        <v>2673</v>
      </c>
      <c r="N1924" t="s">
        <v>2674</v>
      </c>
      <c r="O1924" t="s">
        <v>2675</v>
      </c>
      <c r="P1924" t="s">
        <v>18363</v>
      </c>
      <c r="Q1924" t="s">
        <v>18364</v>
      </c>
      <c r="R1924" t="str">
        <f t="shared" si="60"/>
        <v>昌邑</v>
      </c>
      <c r="S1924" t="str">
        <f t="shared" si="61"/>
        <v>0702</v>
      </c>
    </row>
    <row r="1925" spans="1:19">
      <c r="A1925" t="s">
        <v>18365</v>
      </c>
      <c r="B1925" t="s">
        <v>18366</v>
      </c>
      <c r="C1925" t="s">
        <v>46</v>
      </c>
      <c r="D1925" t="s">
        <v>18367</v>
      </c>
      <c r="E1925" t="s">
        <v>5168</v>
      </c>
      <c r="F1925" t="s">
        <v>18368</v>
      </c>
      <c r="G1925" t="s">
        <v>18369</v>
      </c>
      <c r="H1925" t="s">
        <v>18370</v>
      </c>
      <c r="I1925" t="s">
        <v>3904</v>
      </c>
      <c r="J1925" t="s">
        <v>6028</v>
      </c>
      <c r="K1925" t="s">
        <v>6029</v>
      </c>
      <c r="L1925" t="s">
        <v>76</v>
      </c>
      <c r="M1925" t="s">
        <v>2827</v>
      </c>
      <c r="N1925" t="s">
        <v>2480</v>
      </c>
      <c r="O1925" t="s">
        <v>6031</v>
      </c>
      <c r="P1925" t="s">
        <v>18371</v>
      </c>
      <c r="Q1925" t="s">
        <v>18372</v>
      </c>
      <c r="R1925" t="str">
        <f t="shared" si="60"/>
        <v>奎文</v>
      </c>
      <c r="S1925" t="str">
        <f t="shared" si="61"/>
        <v>0702</v>
      </c>
    </row>
    <row r="1926" spans="1:19">
      <c r="A1926" t="s">
        <v>18373</v>
      </c>
      <c r="B1926" t="s">
        <v>18374</v>
      </c>
      <c r="C1926" t="s">
        <v>46</v>
      </c>
      <c r="D1926" t="s">
        <v>18375</v>
      </c>
      <c r="E1926" t="s">
        <v>15978</v>
      </c>
      <c r="F1926" t="s">
        <v>18376</v>
      </c>
      <c r="G1926" t="s">
        <v>18377</v>
      </c>
      <c r="H1926" t="s">
        <v>18378</v>
      </c>
      <c r="I1926" t="s">
        <v>2364</v>
      </c>
      <c r="J1926" t="s">
        <v>5156</v>
      </c>
      <c r="K1926" t="s">
        <v>5157</v>
      </c>
      <c r="L1926" t="s">
        <v>67</v>
      </c>
      <c r="M1926" t="s">
        <v>3706</v>
      </c>
      <c r="N1926" t="s">
        <v>2936</v>
      </c>
      <c r="O1926" t="s">
        <v>5158</v>
      </c>
      <c r="P1926" t="s">
        <v>18379</v>
      </c>
      <c r="Q1926" t="s">
        <v>18380</v>
      </c>
      <c r="R1926" t="str">
        <f t="shared" si="60"/>
        <v>昌邑</v>
      </c>
      <c r="S1926" t="str">
        <f t="shared" si="61"/>
        <v>0702</v>
      </c>
    </row>
    <row r="1927" spans="1:19">
      <c r="A1927" t="s">
        <v>461</v>
      </c>
      <c r="B1927" t="s">
        <v>18381</v>
      </c>
      <c r="C1927" t="s">
        <v>46</v>
      </c>
      <c r="D1927" t="s">
        <v>18382</v>
      </c>
      <c r="E1927" t="s">
        <v>15978</v>
      </c>
      <c r="F1927" t="s">
        <v>18383</v>
      </c>
      <c r="G1927" t="s">
        <v>459</v>
      </c>
      <c r="H1927" t="s">
        <v>18384</v>
      </c>
      <c r="I1927" t="s">
        <v>2503</v>
      </c>
      <c r="J1927" t="s">
        <v>4601</v>
      </c>
      <c r="K1927" t="s">
        <v>4602</v>
      </c>
      <c r="L1927" t="s">
        <v>137</v>
      </c>
      <c r="M1927" t="s">
        <v>3729</v>
      </c>
      <c r="N1927" t="s">
        <v>2354</v>
      </c>
      <c r="O1927" t="s">
        <v>4603</v>
      </c>
      <c r="P1927" t="s">
        <v>18385</v>
      </c>
      <c r="Q1927" t="s">
        <v>18386</v>
      </c>
      <c r="R1927" t="str">
        <f t="shared" si="60"/>
        <v>青州</v>
      </c>
      <c r="S1927" t="str">
        <f t="shared" si="61"/>
        <v>0702</v>
      </c>
    </row>
    <row r="1928" spans="1:19">
      <c r="A1928" t="s">
        <v>18387</v>
      </c>
      <c r="B1928" t="s">
        <v>18388</v>
      </c>
      <c r="C1928" t="s">
        <v>46</v>
      </c>
      <c r="D1928" t="s">
        <v>18389</v>
      </c>
      <c r="E1928" t="s">
        <v>15978</v>
      </c>
      <c r="F1928" t="s">
        <v>18390</v>
      </c>
      <c r="G1928" t="s">
        <v>18391</v>
      </c>
      <c r="H1928" t="s">
        <v>18392</v>
      </c>
      <c r="I1928" t="s">
        <v>2364</v>
      </c>
      <c r="J1928" t="s">
        <v>3425</v>
      </c>
      <c r="K1928" t="s">
        <v>3426</v>
      </c>
      <c r="L1928" t="s">
        <v>137</v>
      </c>
      <c r="M1928" t="s">
        <v>2395</v>
      </c>
      <c r="N1928" t="s">
        <v>2421</v>
      </c>
      <c r="O1928" t="s">
        <v>3427</v>
      </c>
      <c r="P1928" t="s">
        <v>18393</v>
      </c>
      <c r="R1928" t="str">
        <f t="shared" si="60"/>
        <v>青州</v>
      </c>
      <c r="S1928" t="str">
        <f t="shared" si="61"/>
        <v>0702</v>
      </c>
    </row>
    <row r="1929" spans="1:19">
      <c r="A1929" t="s">
        <v>18394</v>
      </c>
      <c r="B1929" t="s">
        <v>18395</v>
      </c>
      <c r="C1929" t="s">
        <v>46</v>
      </c>
      <c r="D1929" t="s">
        <v>18396</v>
      </c>
      <c r="E1929" t="s">
        <v>15978</v>
      </c>
      <c r="F1929" t="s">
        <v>18397</v>
      </c>
      <c r="G1929" t="s">
        <v>18398</v>
      </c>
      <c r="H1929" t="s">
        <v>18399</v>
      </c>
      <c r="I1929" t="s">
        <v>3336</v>
      </c>
      <c r="J1929" t="s">
        <v>3918</v>
      </c>
      <c r="K1929" t="s">
        <v>3919</v>
      </c>
      <c r="L1929" t="s">
        <v>47</v>
      </c>
      <c r="M1929" t="s">
        <v>2454</v>
      </c>
      <c r="N1929" t="s">
        <v>2480</v>
      </c>
      <c r="O1929" t="s">
        <v>3920</v>
      </c>
      <c r="P1929" t="s">
        <v>18400</v>
      </c>
      <c r="R1929" t="str">
        <f t="shared" si="60"/>
        <v>诸城</v>
      </c>
      <c r="S1929" t="str">
        <f t="shared" si="61"/>
        <v>0702</v>
      </c>
    </row>
    <row r="1930" spans="1:19">
      <c r="A1930" t="s">
        <v>18401</v>
      </c>
      <c r="B1930" t="s">
        <v>18402</v>
      </c>
      <c r="C1930" t="s">
        <v>46</v>
      </c>
      <c r="D1930" t="s">
        <v>18403</v>
      </c>
      <c r="E1930" t="s">
        <v>6226</v>
      </c>
      <c r="F1930" t="s">
        <v>18404</v>
      </c>
      <c r="G1930" t="s">
        <v>18405</v>
      </c>
      <c r="H1930" t="s">
        <v>18406</v>
      </c>
      <c r="I1930" t="s">
        <v>2598</v>
      </c>
      <c r="J1930" t="s">
        <v>3224</v>
      </c>
      <c r="K1930" t="s">
        <v>3225</v>
      </c>
      <c r="L1930" t="s">
        <v>110</v>
      </c>
      <c r="M1930" t="s">
        <v>2381</v>
      </c>
      <c r="N1930" t="s">
        <v>3339</v>
      </c>
      <c r="O1930" t="s">
        <v>3226</v>
      </c>
      <c r="P1930" t="s">
        <v>18407</v>
      </c>
      <c r="R1930" t="str">
        <f t="shared" si="60"/>
        <v>高密</v>
      </c>
      <c r="S1930" t="str">
        <f t="shared" si="61"/>
        <v>0702</v>
      </c>
    </row>
    <row r="1931" spans="1:19">
      <c r="A1931" t="s">
        <v>18408</v>
      </c>
      <c r="B1931" t="s">
        <v>18409</v>
      </c>
      <c r="C1931" t="s">
        <v>46</v>
      </c>
      <c r="D1931" t="s">
        <v>18410</v>
      </c>
      <c r="E1931" t="s">
        <v>6226</v>
      </c>
      <c r="F1931" t="s">
        <v>18411</v>
      </c>
      <c r="G1931" t="s">
        <v>18412</v>
      </c>
      <c r="H1931" t="s">
        <v>18413</v>
      </c>
      <c r="I1931" t="s">
        <v>2336</v>
      </c>
      <c r="J1931" t="s">
        <v>2365</v>
      </c>
      <c r="K1931" t="s">
        <v>2366</v>
      </c>
      <c r="L1931" t="s">
        <v>57</v>
      </c>
      <c r="M1931" t="s">
        <v>2367</v>
      </c>
      <c r="O1931" t="s">
        <v>2369</v>
      </c>
      <c r="P1931" t="s">
        <v>18414</v>
      </c>
      <c r="Q1931" t="s">
        <v>18415</v>
      </c>
      <c r="R1931" t="str">
        <f t="shared" si="60"/>
        <v>安丘</v>
      </c>
      <c r="S1931" t="str">
        <f t="shared" si="61"/>
        <v>0702</v>
      </c>
    </row>
    <row r="1932" spans="1:19">
      <c r="A1932" t="s">
        <v>18416</v>
      </c>
      <c r="B1932" t="s">
        <v>18417</v>
      </c>
      <c r="C1932" t="s">
        <v>46</v>
      </c>
      <c r="D1932" t="s">
        <v>18418</v>
      </c>
      <c r="E1932" t="s">
        <v>16867</v>
      </c>
      <c r="F1932" t="s">
        <v>18419</v>
      </c>
      <c r="G1932" t="s">
        <v>18420</v>
      </c>
      <c r="H1932" t="s">
        <v>18421</v>
      </c>
      <c r="I1932" t="s">
        <v>2336</v>
      </c>
      <c r="J1932" t="s">
        <v>9381</v>
      </c>
      <c r="K1932" t="s">
        <v>9382</v>
      </c>
      <c r="L1932" t="s">
        <v>76</v>
      </c>
      <c r="M1932" t="s">
        <v>2408</v>
      </c>
      <c r="O1932" t="s">
        <v>9383</v>
      </c>
      <c r="P1932" t="s">
        <v>18422</v>
      </c>
      <c r="R1932" t="str">
        <f t="shared" si="60"/>
        <v>奎文</v>
      </c>
      <c r="S1932" t="str">
        <f t="shared" si="61"/>
        <v>0702</v>
      </c>
    </row>
    <row r="1933" spans="1:19">
      <c r="A1933" t="s">
        <v>18423</v>
      </c>
      <c r="B1933" t="s">
        <v>18424</v>
      </c>
      <c r="C1933" t="s">
        <v>46</v>
      </c>
      <c r="D1933" t="s">
        <v>18425</v>
      </c>
      <c r="E1933" t="s">
        <v>15978</v>
      </c>
      <c r="F1933" t="s">
        <v>18426</v>
      </c>
      <c r="G1933" t="s">
        <v>18427</v>
      </c>
      <c r="H1933" t="s">
        <v>18428</v>
      </c>
      <c r="I1933" t="s">
        <v>5922</v>
      </c>
      <c r="J1933" t="s">
        <v>18429</v>
      </c>
      <c r="K1933" t="s">
        <v>18430</v>
      </c>
      <c r="L1933" t="s">
        <v>57</v>
      </c>
      <c r="M1933" t="s">
        <v>2492</v>
      </c>
      <c r="N1933" t="s">
        <v>3122</v>
      </c>
      <c r="O1933" t="s">
        <v>18431</v>
      </c>
      <c r="P1933" t="s">
        <v>18432</v>
      </c>
      <c r="Q1933" t="s">
        <v>18433</v>
      </c>
      <c r="R1933" t="str">
        <f t="shared" si="60"/>
        <v>安丘</v>
      </c>
      <c r="S1933" t="str">
        <f t="shared" si="61"/>
        <v>0702</v>
      </c>
    </row>
    <row r="1934" spans="1:19">
      <c r="A1934" t="s">
        <v>18434</v>
      </c>
      <c r="B1934" t="s">
        <v>18435</v>
      </c>
      <c r="C1934" t="s">
        <v>46</v>
      </c>
      <c r="D1934" t="s">
        <v>18436</v>
      </c>
      <c r="E1934" t="s">
        <v>6226</v>
      </c>
      <c r="F1934" t="s">
        <v>18437</v>
      </c>
      <c r="G1934" t="s">
        <v>18438</v>
      </c>
      <c r="H1934" t="s">
        <v>18439</v>
      </c>
      <c r="I1934" t="s">
        <v>2336</v>
      </c>
      <c r="J1934" t="s">
        <v>6970</v>
      </c>
      <c r="K1934" t="s">
        <v>6971</v>
      </c>
      <c r="L1934" t="s">
        <v>119</v>
      </c>
      <c r="M1934" t="s">
        <v>5238</v>
      </c>
      <c r="N1934" t="s">
        <v>2859</v>
      </c>
      <c r="O1934" t="s">
        <v>6972</v>
      </c>
      <c r="R1934" t="str">
        <f t="shared" si="60"/>
        <v>寒亭</v>
      </c>
      <c r="S1934" t="str">
        <f t="shared" si="61"/>
        <v>0702</v>
      </c>
    </row>
    <row r="1935" spans="1:19">
      <c r="A1935" t="s">
        <v>18440</v>
      </c>
      <c r="B1935" t="s">
        <v>18441</v>
      </c>
      <c r="C1935" t="s">
        <v>46</v>
      </c>
      <c r="D1935" t="s">
        <v>18442</v>
      </c>
      <c r="E1935" t="s">
        <v>15978</v>
      </c>
      <c r="F1935" t="s">
        <v>18443</v>
      </c>
      <c r="G1935" t="s">
        <v>18444</v>
      </c>
      <c r="H1935" t="s">
        <v>18445</v>
      </c>
      <c r="I1935" t="s">
        <v>2350</v>
      </c>
      <c r="J1935" t="s">
        <v>8024</v>
      </c>
      <c r="K1935" t="s">
        <v>8025</v>
      </c>
      <c r="L1935" t="s">
        <v>76</v>
      </c>
      <c r="M1935" t="s">
        <v>2516</v>
      </c>
      <c r="N1935" t="s">
        <v>3907</v>
      </c>
      <c r="O1935" t="s">
        <v>8026</v>
      </c>
      <c r="P1935" t="s">
        <v>18333</v>
      </c>
      <c r="Q1935" t="s">
        <v>18446</v>
      </c>
      <c r="R1935" t="str">
        <f t="shared" si="60"/>
        <v>奎文</v>
      </c>
      <c r="S1935" t="str">
        <f t="shared" si="61"/>
        <v>0702</v>
      </c>
    </row>
    <row r="1936" spans="1:19">
      <c r="A1936" t="s">
        <v>18447</v>
      </c>
      <c r="B1936" t="s">
        <v>18448</v>
      </c>
      <c r="C1936" t="s">
        <v>46</v>
      </c>
      <c r="D1936" t="s">
        <v>18449</v>
      </c>
      <c r="E1936" t="s">
        <v>2388</v>
      </c>
      <c r="F1936" t="s">
        <v>18450</v>
      </c>
      <c r="G1936" t="s">
        <v>18451</v>
      </c>
      <c r="H1936" t="s">
        <v>18452</v>
      </c>
      <c r="I1936" t="s">
        <v>2503</v>
      </c>
      <c r="J1936" t="s">
        <v>4016</v>
      </c>
      <c r="K1936" t="s">
        <v>4017</v>
      </c>
      <c r="L1936" t="s">
        <v>47</v>
      </c>
      <c r="M1936" t="s">
        <v>2454</v>
      </c>
      <c r="N1936" t="s">
        <v>3252</v>
      </c>
      <c r="O1936" t="s">
        <v>4018</v>
      </c>
      <c r="P1936" t="s">
        <v>18453</v>
      </c>
      <c r="R1936" t="str">
        <f t="shared" si="60"/>
        <v>诸城</v>
      </c>
      <c r="S1936" t="str">
        <f t="shared" si="61"/>
        <v>0702</v>
      </c>
    </row>
    <row r="1937" spans="1:19">
      <c r="A1937" t="s">
        <v>18454</v>
      </c>
      <c r="B1937" t="s">
        <v>18455</v>
      </c>
      <c r="C1937" t="s">
        <v>46</v>
      </c>
      <c r="D1937" t="s">
        <v>18456</v>
      </c>
      <c r="E1937" t="s">
        <v>2388</v>
      </c>
      <c r="F1937" t="s">
        <v>18457</v>
      </c>
      <c r="G1937" t="s">
        <v>18458</v>
      </c>
      <c r="H1937" t="s">
        <v>18459</v>
      </c>
      <c r="I1937" t="s">
        <v>2350</v>
      </c>
      <c r="J1937" t="s">
        <v>13329</v>
      </c>
      <c r="K1937" t="s">
        <v>13330</v>
      </c>
      <c r="L1937" t="s">
        <v>110</v>
      </c>
      <c r="M1937" t="s">
        <v>2849</v>
      </c>
      <c r="N1937" t="s">
        <v>2674</v>
      </c>
      <c r="O1937" t="s">
        <v>13331</v>
      </c>
      <c r="P1937" t="s">
        <v>18460</v>
      </c>
      <c r="R1937" t="str">
        <f t="shared" si="60"/>
        <v>高密</v>
      </c>
      <c r="S1937" t="str">
        <f t="shared" si="61"/>
        <v>0702</v>
      </c>
    </row>
    <row r="1938" spans="1:19">
      <c r="A1938" t="s">
        <v>18461</v>
      </c>
      <c r="B1938" t="s">
        <v>18462</v>
      </c>
      <c r="C1938" t="s">
        <v>46</v>
      </c>
      <c r="D1938" t="s">
        <v>18463</v>
      </c>
      <c r="E1938" t="s">
        <v>6226</v>
      </c>
      <c r="F1938" t="s">
        <v>18464</v>
      </c>
      <c r="G1938" t="s">
        <v>18465</v>
      </c>
      <c r="H1938" t="s">
        <v>18466</v>
      </c>
      <c r="I1938" t="s">
        <v>2336</v>
      </c>
      <c r="J1938" t="s">
        <v>8787</v>
      </c>
      <c r="K1938" t="s">
        <v>8788</v>
      </c>
      <c r="L1938" t="s">
        <v>128</v>
      </c>
      <c r="M1938" t="s">
        <v>2720</v>
      </c>
      <c r="N1938" t="s">
        <v>2859</v>
      </c>
      <c r="O1938" t="s">
        <v>8789</v>
      </c>
      <c r="P1938" t="s">
        <v>18467</v>
      </c>
      <c r="Q1938" t="s">
        <v>18468</v>
      </c>
      <c r="R1938" t="str">
        <f t="shared" si="60"/>
        <v>寿光</v>
      </c>
      <c r="S1938" t="str">
        <f t="shared" si="61"/>
        <v>0702</v>
      </c>
    </row>
    <row r="1939" spans="1:19">
      <c r="A1939" t="s">
        <v>18469</v>
      </c>
      <c r="B1939" t="s">
        <v>18470</v>
      </c>
      <c r="C1939" t="s">
        <v>46</v>
      </c>
      <c r="D1939" t="s">
        <v>18471</v>
      </c>
      <c r="E1939" t="s">
        <v>15994</v>
      </c>
      <c r="F1939" t="s">
        <v>18472</v>
      </c>
      <c r="G1939" t="s">
        <v>18473</v>
      </c>
      <c r="H1939" t="s">
        <v>18474</v>
      </c>
      <c r="I1939" t="s">
        <v>2336</v>
      </c>
      <c r="J1939" t="s">
        <v>3337</v>
      </c>
      <c r="K1939" t="s">
        <v>3338</v>
      </c>
      <c r="L1939" t="s">
        <v>76</v>
      </c>
      <c r="M1939" t="s">
        <v>2408</v>
      </c>
      <c r="N1939" t="s">
        <v>2421</v>
      </c>
      <c r="O1939" t="s">
        <v>3340</v>
      </c>
      <c r="P1939" t="s">
        <v>18475</v>
      </c>
      <c r="Q1939" t="s">
        <v>18476</v>
      </c>
      <c r="R1939" t="str">
        <f t="shared" si="60"/>
        <v>奎文</v>
      </c>
      <c r="S1939" t="str">
        <f t="shared" si="61"/>
        <v>0702</v>
      </c>
    </row>
    <row r="1940" spans="1:19">
      <c r="A1940" t="s">
        <v>18477</v>
      </c>
      <c r="B1940" t="s">
        <v>18478</v>
      </c>
      <c r="C1940" t="s">
        <v>46</v>
      </c>
      <c r="D1940" t="s">
        <v>18479</v>
      </c>
      <c r="E1940" t="s">
        <v>15994</v>
      </c>
      <c r="F1940" t="s">
        <v>18480</v>
      </c>
      <c r="G1940" t="s">
        <v>18481</v>
      </c>
      <c r="H1940" t="s">
        <v>18482</v>
      </c>
      <c r="I1940" t="s">
        <v>2336</v>
      </c>
      <c r="J1940" t="s">
        <v>4016</v>
      </c>
      <c r="K1940" t="s">
        <v>4017</v>
      </c>
      <c r="L1940" t="s">
        <v>47</v>
      </c>
      <c r="M1940" t="s">
        <v>2454</v>
      </c>
      <c r="N1940" t="s">
        <v>2859</v>
      </c>
      <c r="O1940" t="s">
        <v>4018</v>
      </c>
      <c r="P1940" t="s">
        <v>18483</v>
      </c>
      <c r="Q1940" t="s">
        <v>18484</v>
      </c>
      <c r="R1940" t="str">
        <f t="shared" si="60"/>
        <v>诸城</v>
      </c>
      <c r="S1940" t="str">
        <f t="shared" si="61"/>
        <v>0702</v>
      </c>
    </row>
    <row r="1941" spans="1:19">
      <c r="A1941" t="s">
        <v>18485</v>
      </c>
      <c r="B1941" t="s">
        <v>18486</v>
      </c>
      <c r="C1941" t="s">
        <v>46</v>
      </c>
      <c r="D1941" t="s">
        <v>18487</v>
      </c>
      <c r="E1941" t="s">
        <v>18488</v>
      </c>
      <c r="F1941" t="s">
        <v>18489</v>
      </c>
      <c r="G1941" t="s">
        <v>18490</v>
      </c>
      <c r="H1941" t="s">
        <v>18491</v>
      </c>
      <c r="I1941" t="s">
        <v>2336</v>
      </c>
      <c r="J1941" t="s">
        <v>3738</v>
      </c>
      <c r="K1941" t="s">
        <v>3739</v>
      </c>
      <c r="L1941" t="s">
        <v>187</v>
      </c>
      <c r="M1941" t="s">
        <v>3510</v>
      </c>
      <c r="N1941" t="s">
        <v>3252</v>
      </c>
      <c r="O1941" t="s">
        <v>3740</v>
      </c>
      <c r="P1941" t="s">
        <v>18492</v>
      </c>
      <c r="R1941" t="str">
        <f t="shared" si="60"/>
        <v>坊子</v>
      </c>
      <c r="S1941" t="str">
        <f t="shared" si="61"/>
        <v>0702</v>
      </c>
    </row>
    <row r="1942" spans="1:19">
      <c r="A1942" t="s">
        <v>18493</v>
      </c>
      <c r="B1942" t="s">
        <v>18494</v>
      </c>
      <c r="C1942" t="s">
        <v>46</v>
      </c>
      <c r="D1942" t="s">
        <v>18495</v>
      </c>
      <c r="E1942" t="s">
        <v>6226</v>
      </c>
      <c r="F1942" t="s">
        <v>18496</v>
      </c>
      <c r="G1942" t="s">
        <v>18497</v>
      </c>
      <c r="H1942" t="s">
        <v>18498</v>
      </c>
      <c r="I1942" t="s">
        <v>2336</v>
      </c>
      <c r="J1942" t="s">
        <v>15797</v>
      </c>
      <c r="K1942" t="s">
        <v>15798</v>
      </c>
      <c r="L1942" t="s">
        <v>47</v>
      </c>
      <c r="M1942" t="s">
        <v>2784</v>
      </c>
      <c r="N1942" t="s">
        <v>2421</v>
      </c>
      <c r="O1942" t="s">
        <v>15799</v>
      </c>
      <c r="P1942" t="s">
        <v>18499</v>
      </c>
      <c r="R1942" t="str">
        <f t="shared" si="60"/>
        <v>诸城</v>
      </c>
      <c r="S1942" t="str">
        <f t="shared" si="61"/>
        <v>0702</v>
      </c>
    </row>
    <row r="1943" spans="1:19">
      <c r="A1943" t="s">
        <v>18500</v>
      </c>
      <c r="B1943" t="s">
        <v>18501</v>
      </c>
      <c r="C1943" t="s">
        <v>46</v>
      </c>
      <c r="D1943" t="s">
        <v>18502</v>
      </c>
      <c r="E1943" t="s">
        <v>18503</v>
      </c>
      <c r="F1943" t="s">
        <v>18504</v>
      </c>
      <c r="G1943" t="s">
        <v>18505</v>
      </c>
      <c r="H1943" t="s">
        <v>18506</v>
      </c>
      <c r="I1943" t="s">
        <v>2378</v>
      </c>
      <c r="J1943" t="s">
        <v>8234</v>
      </c>
      <c r="K1943" t="s">
        <v>8235</v>
      </c>
      <c r="L1943" t="s">
        <v>57</v>
      </c>
      <c r="M1943" t="s">
        <v>4029</v>
      </c>
      <c r="N1943" t="s">
        <v>2859</v>
      </c>
      <c r="O1943" t="s">
        <v>8236</v>
      </c>
      <c r="P1943" t="s">
        <v>18507</v>
      </c>
      <c r="Q1943" t="s">
        <v>18508</v>
      </c>
      <c r="R1943" t="str">
        <f t="shared" si="60"/>
        <v>安丘</v>
      </c>
      <c r="S1943" t="str">
        <f t="shared" si="61"/>
        <v>0702</v>
      </c>
    </row>
    <row r="1944" spans="1:19">
      <c r="A1944" t="s">
        <v>18509</v>
      </c>
      <c r="B1944" t="s">
        <v>18510</v>
      </c>
      <c r="C1944" t="s">
        <v>46</v>
      </c>
      <c r="D1944" t="s">
        <v>18511</v>
      </c>
      <c r="E1944" t="s">
        <v>15994</v>
      </c>
      <c r="F1944" t="s">
        <v>18512</v>
      </c>
      <c r="G1944" t="s">
        <v>18513</v>
      </c>
      <c r="H1944" t="s">
        <v>18514</v>
      </c>
      <c r="I1944" t="s">
        <v>2336</v>
      </c>
      <c r="J1944" t="s">
        <v>7015</v>
      </c>
      <c r="K1944" t="s">
        <v>7016</v>
      </c>
      <c r="L1944" t="s">
        <v>67</v>
      </c>
      <c r="M1944" t="s">
        <v>3366</v>
      </c>
      <c r="N1944" t="s">
        <v>2421</v>
      </c>
      <c r="O1944" t="s">
        <v>7017</v>
      </c>
      <c r="P1944" t="s">
        <v>18515</v>
      </c>
      <c r="R1944" t="str">
        <f t="shared" si="60"/>
        <v>昌邑</v>
      </c>
      <c r="S1944" t="str">
        <f t="shared" si="61"/>
        <v>0702</v>
      </c>
    </row>
    <row r="1945" spans="1:19">
      <c r="A1945" t="s">
        <v>18516</v>
      </c>
      <c r="B1945" t="s">
        <v>18517</v>
      </c>
      <c r="C1945" t="s">
        <v>46</v>
      </c>
      <c r="D1945" t="s">
        <v>18518</v>
      </c>
      <c r="E1945" t="s">
        <v>15978</v>
      </c>
      <c r="F1945" t="s">
        <v>18519</v>
      </c>
      <c r="G1945" t="s">
        <v>18520</v>
      </c>
      <c r="H1945" t="s">
        <v>18521</v>
      </c>
      <c r="I1945" t="s">
        <v>2350</v>
      </c>
      <c r="J1945" t="s">
        <v>6863</v>
      </c>
      <c r="K1945" t="s">
        <v>6864</v>
      </c>
      <c r="L1945" t="s">
        <v>128</v>
      </c>
      <c r="M1945" t="s">
        <v>3952</v>
      </c>
      <c r="N1945" t="s">
        <v>2421</v>
      </c>
      <c r="O1945" t="s">
        <v>6865</v>
      </c>
      <c r="P1945" t="s">
        <v>18522</v>
      </c>
      <c r="Q1945" t="s">
        <v>18523</v>
      </c>
      <c r="R1945" t="str">
        <f t="shared" si="60"/>
        <v>寿光</v>
      </c>
      <c r="S1945" t="str">
        <f t="shared" si="61"/>
        <v>0702</v>
      </c>
    </row>
    <row r="1946" spans="1:19">
      <c r="A1946" t="s">
        <v>18524</v>
      </c>
      <c r="B1946" t="s">
        <v>18525</v>
      </c>
      <c r="C1946" t="s">
        <v>46</v>
      </c>
      <c r="D1946" t="s">
        <v>18526</v>
      </c>
      <c r="E1946" t="s">
        <v>2388</v>
      </c>
      <c r="F1946" t="s">
        <v>18527</v>
      </c>
      <c r="G1946" t="s">
        <v>18528</v>
      </c>
      <c r="H1946" t="s">
        <v>18529</v>
      </c>
      <c r="I1946" t="s">
        <v>2350</v>
      </c>
      <c r="J1946" t="s">
        <v>3049</v>
      </c>
      <c r="K1946" t="s">
        <v>3050</v>
      </c>
      <c r="L1946" t="s">
        <v>146</v>
      </c>
      <c r="M1946" t="s">
        <v>3051</v>
      </c>
      <c r="N1946" t="s">
        <v>3122</v>
      </c>
      <c r="O1946" t="s">
        <v>3053</v>
      </c>
      <c r="P1946" t="s">
        <v>18530</v>
      </c>
      <c r="Q1946" t="s">
        <v>18531</v>
      </c>
      <c r="R1946" t="str">
        <f t="shared" si="60"/>
        <v>临朐</v>
      </c>
      <c r="S1946" t="str">
        <f t="shared" si="61"/>
        <v>0702</v>
      </c>
    </row>
    <row r="1947" spans="1:19">
      <c r="A1947" t="s">
        <v>18532</v>
      </c>
      <c r="B1947" t="s">
        <v>18533</v>
      </c>
      <c r="C1947" t="s">
        <v>46</v>
      </c>
      <c r="D1947" t="s">
        <v>18534</v>
      </c>
      <c r="E1947" t="s">
        <v>6226</v>
      </c>
      <c r="F1947" t="s">
        <v>18535</v>
      </c>
      <c r="G1947" t="s">
        <v>18536</v>
      </c>
      <c r="H1947" t="s">
        <v>18537</v>
      </c>
      <c r="I1947" t="s">
        <v>2336</v>
      </c>
      <c r="J1947" t="s">
        <v>6028</v>
      </c>
      <c r="K1947" t="s">
        <v>6029</v>
      </c>
      <c r="L1947" t="s">
        <v>76</v>
      </c>
      <c r="M1947" t="s">
        <v>2827</v>
      </c>
      <c r="N1947" t="s">
        <v>2649</v>
      </c>
      <c r="O1947" t="s">
        <v>6031</v>
      </c>
      <c r="P1947" t="s">
        <v>18538</v>
      </c>
      <c r="R1947" t="str">
        <f t="shared" si="60"/>
        <v>奎文</v>
      </c>
      <c r="S1947" t="str">
        <f t="shared" si="61"/>
        <v>0702</v>
      </c>
    </row>
    <row r="1948" spans="1:19">
      <c r="A1948" t="s">
        <v>18539</v>
      </c>
      <c r="B1948" t="s">
        <v>18540</v>
      </c>
      <c r="C1948" t="s">
        <v>46</v>
      </c>
      <c r="D1948" t="s">
        <v>18541</v>
      </c>
      <c r="E1948" t="s">
        <v>15978</v>
      </c>
      <c r="F1948" t="s">
        <v>18542</v>
      </c>
      <c r="G1948" t="s">
        <v>18543</v>
      </c>
      <c r="H1948" t="s">
        <v>18544</v>
      </c>
      <c r="I1948" t="s">
        <v>2465</v>
      </c>
      <c r="J1948" t="s">
        <v>4601</v>
      </c>
      <c r="K1948" t="s">
        <v>4602</v>
      </c>
      <c r="L1948" t="s">
        <v>137</v>
      </c>
      <c r="M1948" t="s">
        <v>3729</v>
      </c>
      <c r="N1948" t="s">
        <v>2340</v>
      </c>
      <c r="O1948" t="s">
        <v>4603</v>
      </c>
      <c r="P1948" t="s">
        <v>18545</v>
      </c>
      <c r="R1948" t="str">
        <f t="shared" si="60"/>
        <v>青州</v>
      </c>
      <c r="S1948" t="str">
        <f t="shared" si="61"/>
        <v>0702</v>
      </c>
    </row>
    <row r="1949" spans="1:19">
      <c r="A1949" t="s">
        <v>18546</v>
      </c>
      <c r="B1949" t="s">
        <v>18547</v>
      </c>
      <c r="C1949" t="s">
        <v>46</v>
      </c>
      <c r="D1949" t="s">
        <v>18548</v>
      </c>
      <c r="E1949" t="s">
        <v>15994</v>
      </c>
      <c r="F1949" t="s">
        <v>18549</v>
      </c>
      <c r="G1949" t="s">
        <v>18550</v>
      </c>
      <c r="H1949" t="s">
        <v>18551</v>
      </c>
      <c r="I1949" t="s">
        <v>2336</v>
      </c>
      <c r="J1949" t="s">
        <v>2696</v>
      </c>
      <c r="K1949" t="s">
        <v>2697</v>
      </c>
      <c r="L1949" t="s">
        <v>110</v>
      </c>
      <c r="M1949" t="s">
        <v>2575</v>
      </c>
      <c r="N1949" t="s">
        <v>2368</v>
      </c>
      <c r="O1949" t="s">
        <v>2698</v>
      </c>
      <c r="P1949" t="s">
        <v>18552</v>
      </c>
      <c r="R1949" t="str">
        <f t="shared" si="60"/>
        <v>高密</v>
      </c>
      <c r="S1949" t="str">
        <f t="shared" si="61"/>
        <v>0702</v>
      </c>
    </row>
    <row r="1950" spans="1:19">
      <c r="A1950" t="s">
        <v>18553</v>
      </c>
      <c r="B1950" t="s">
        <v>18554</v>
      </c>
      <c r="C1950" t="s">
        <v>46</v>
      </c>
      <c r="D1950" t="s">
        <v>18555</v>
      </c>
      <c r="E1950" t="s">
        <v>16867</v>
      </c>
      <c r="F1950" t="s">
        <v>18556</v>
      </c>
      <c r="G1950" t="s">
        <v>18557</v>
      </c>
      <c r="H1950" t="s">
        <v>18558</v>
      </c>
      <c r="I1950" t="s">
        <v>2336</v>
      </c>
      <c r="J1950" t="s">
        <v>2431</v>
      </c>
      <c r="K1950" t="s">
        <v>2432</v>
      </c>
      <c r="L1950" t="s">
        <v>57</v>
      </c>
      <c r="M1950" t="s">
        <v>2433</v>
      </c>
      <c r="N1950" t="s">
        <v>3277</v>
      </c>
      <c r="O1950" t="s">
        <v>2434</v>
      </c>
      <c r="P1950" t="s">
        <v>18559</v>
      </c>
      <c r="R1950" t="str">
        <f t="shared" si="60"/>
        <v>安丘</v>
      </c>
      <c r="S1950" t="str">
        <f t="shared" si="61"/>
        <v>0702</v>
      </c>
    </row>
    <row r="1951" spans="1:19">
      <c r="A1951" t="s">
        <v>18560</v>
      </c>
      <c r="B1951" t="s">
        <v>18561</v>
      </c>
      <c r="C1951" t="s">
        <v>46</v>
      </c>
      <c r="D1951" t="s">
        <v>18562</v>
      </c>
      <c r="E1951" t="s">
        <v>15994</v>
      </c>
      <c r="F1951" t="s">
        <v>18563</v>
      </c>
      <c r="G1951" t="s">
        <v>18564</v>
      </c>
      <c r="H1951" t="s">
        <v>18565</v>
      </c>
      <c r="I1951" t="s">
        <v>2336</v>
      </c>
      <c r="J1951" t="s">
        <v>6430</v>
      </c>
      <c r="K1951" t="s">
        <v>6431</v>
      </c>
      <c r="L1951" t="s">
        <v>137</v>
      </c>
      <c r="M1951" t="s">
        <v>3729</v>
      </c>
      <c r="N1951" t="s">
        <v>2421</v>
      </c>
      <c r="O1951" t="s">
        <v>6432</v>
      </c>
      <c r="P1951" t="s">
        <v>18566</v>
      </c>
      <c r="R1951" t="str">
        <f t="shared" si="60"/>
        <v>青州</v>
      </c>
      <c r="S1951" t="str">
        <f t="shared" si="61"/>
        <v>0702</v>
      </c>
    </row>
    <row r="1952" spans="1:19">
      <c r="A1952" t="s">
        <v>18567</v>
      </c>
      <c r="B1952" t="s">
        <v>18568</v>
      </c>
      <c r="C1952" t="s">
        <v>46</v>
      </c>
      <c r="D1952" t="s">
        <v>18569</v>
      </c>
      <c r="E1952" t="s">
        <v>15994</v>
      </c>
      <c r="F1952" t="s">
        <v>18570</v>
      </c>
      <c r="G1952" t="s">
        <v>18571</v>
      </c>
      <c r="H1952" t="s">
        <v>18572</v>
      </c>
      <c r="I1952" t="s">
        <v>2336</v>
      </c>
      <c r="J1952" t="s">
        <v>7015</v>
      </c>
      <c r="K1952" t="s">
        <v>7016</v>
      </c>
      <c r="L1952" t="s">
        <v>67</v>
      </c>
      <c r="M1952" t="s">
        <v>3366</v>
      </c>
      <c r="N1952" t="s">
        <v>2421</v>
      </c>
      <c r="O1952" t="s">
        <v>7017</v>
      </c>
      <c r="P1952" t="s">
        <v>18573</v>
      </c>
      <c r="Q1952" t="s">
        <v>18574</v>
      </c>
      <c r="R1952" t="str">
        <f t="shared" si="60"/>
        <v>昌邑</v>
      </c>
      <c r="S1952" t="str">
        <f t="shared" si="61"/>
        <v>0702</v>
      </c>
    </row>
    <row r="1953" spans="1:19">
      <c r="A1953" t="s">
        <v>18575</v>
      </c>
      <c r="B1953" t="s">
        <v>18576</v>
      </c>
      <c r="C1953" t="s">
        <v>46</v>
      </c>
      <c r="D1953" t="s">
        <v>18577</v>
      </c>
      <c r="E1953" t="s">
        <v>15970</v>
      </c>
      <c r="F1953" t="s">
        <v>18578</v>
      </c>
      <c r="G1953" t="s">
        <v>18579</v>
      </c>
      <c r="H1953" t="s">
        <v>18580</v>
      </c>
      <c r="I1953" t="s">
        <v>2503</v>
      </c>
      <c r="J1953" t="s">
        <v>6202</v>
      </c>
      <c r="K1953" t="s">
        <v>6203</v>
      </c>
      <c r="L1953" t="s">
        <v>676</v>
      </c>
      <c r="M1953" t="s">
        <v>6204</v>
      </c>
      <c r="N1953" t="s">
        <v>2816</v>
      </c>
      <c r="O1953" t="s">
        <v>6205</v>
      </c>
      <c r="P1953" t="s">
        <v>18581</v>
      </c>
      <c r="R1953" t="str">
        <f t="shared" si="60"/>
        <v>昌乐</v>
      </c>
      <c r="S1953" t="str">
        <f t="shared" si="61"/>
        <v>0702</v>
      </c>
    </row>
    <row r="1954" spans="1:19">
      <c r="A1954" t="s">
        <v>18582</v>
      </c>
      <c r="B1954" t="s">
        <v>18583</v>
      </c>
      <c r="C1954" t="s">
        <v>46</v>
      </c>
      <c r="D1954" t="s">
        <v>18584</v>
      </c>
      <c r="E1954" t="s">
        <v>6226</v>
      </c>
      <c r="F1954" t="s">
        <v>18585</v>
      </c>
      <c r="G1954" t="s">
        <v>18586</v>
      </c>
      <c r="H1954" t="s">
        <v>18587</v>
      </c>
      <c r="I1954" t="s">
        <v>2336</v>
      </c>
      <c r="J1954" t="s">
        <v>5310</v>
      </c>
      <c r="K1954" t="s">
        <v>5311</v>
      </c>
      <c r="L1954" t="s">
        <v>137</v>
      </c>
      <c r="M1954" t="s">
        <v>3729</v>
      </c>
      <c r="N1954" t="s">
        <v>2354</v>
      </c>
      <c r="O1954" t="s">
        <v>5312</v>
      </c>
      <c r="P1954" t="s">
        <v>18588</v>
      </c>
      <c r="Q1954" t="s">
        <v>18589</v>
      </c>
      <c r="R1954" t="str">
        <f t="shared" si="60"/>
        <v>青州</v>
      </c>
      <c r="S1954" t="str">
        <f t="shared" si="61"/>
        <v>0702</v>
      </c>
    </row>
    <row r="1955" spans="1:19">
      <c r="A1955" t="s">
        <v>18590</v>
      </c>
      <c r="B1955" t="s">
        <v>18591</v>
      </c>
      <c r="C1955" t="s">
        <v>46</v>
      </c>
      <c r="D1955" t="s">
        <v>18592</v>
      </c>
      <c r="E1955" t="s">
        <v>2388</v>
      </c>
      <c r="F1955" t="s">
        <v>18593</v>
      </c>
      <c r="G1955" t="s">
        <v>18594</v>
      </c>
      <c r="H1955" t="s">
        <v>18595</v>
      </c>
      <c r="I1955" t="s">
        <v>3336</v>
      </c>
      <c r="J1955" t="s">
        <v>2539</v>
      </c>
      <c r="K1955" t="s">
        <v>2540</v>
      </c>
      <c r="L1955" t="s">
        <v>76</v>
      </c>
      <c r="M1955" t="s">
        <v>2528</v>
      </c>
      <c r="N1955" t="s">
        <v>3554</v>
      </c>
      <c r="O1955" t="s">
        <v>2541</v>
      </c>
      <c r="P1955" t="s">
        <v>18596</v>
      </c>
      <c r="Q1955" t="s">
        <v>18597</v>
      </c>
      <c r="R1955" t="str">
        <f t="shared" si="60"/>
        <v>奎文</v>
      </c>
      <c r="S1955" t="str">
        <f t="shared" si="61"/>
        <v>0702</v>
      </c>
    </row>
    <row r="1956" spans="1:19">
      <c r="A1956" t="s">
        <v>18598</v>
      </c>
      <c r="B1956" t="s">
        <v>18599</v>
      </c>
      <c r="C1956" t="s">
        <v>46</v>
      </c>
      <c r="D1956" t="s">
        <v>18600</v>
      </c>
      <c r="E1956" t="s">
        <v>2388</v>
      </c>
      <c r="F1956" t="s">
        <v>18601</v>
      </c>
      <c r="G1956" t="s">
        <v>18602</v>
      </c>
      <c r="H1956" t="s">
        <v>18603</v>
      </c>
      <c r="I1956" t="s">
        <v>2350</v>
      </c>
      <c r="J1956" t="s">
        <v>13373</v>
      </c>
      <c r="K1956" t="s">
        <v>13374</v>
      </c>
      <c r="L1956" t="s">
        <v>187</v>
      </c>
      <c r="M1956" t="s">
        <v>8014</v>
      </c>
      <c r="N1956" t="s">
        <v>2421</v>
      </c>
      <c r="O1956" t="s">
        <v>13375</v>
      </c>
      <c r="P1956" t="s">
        <v>18604</v>
      </c>
      <c r="Q1956" t="s">
        <v>14269</v>
      </c>
      <c r="R1956" t="str">
        <f t="shared" si="60"/>
        <v>坊子</v>
      </c>
      <c r="S1956" t="str">
        <f t="shared" si="61"/>
        <v>0702</v>
      </c>
    </row>
    <row r="1957" spans="1:19">
      <c r="A1957" t="s">
        <v>18605</v>
      </c>
      <c r="B1957" t="s">
        <v>18606</v>
      </c>
      <c r="C1957" t="s">
        <v>46</v>
      </c>
      <c r="D1957" t="s">
        <v>18607</v>
      </c>
      <c r="E1957" t="s">
        <v>15978</v>
      </c>
      <c r="F1957" t="s">
        <v>18608</v>
      </c>
      <c r="G1957" t="s">
        <v>18609</v>
      </c>
      <c r="H1957" t="s">
        <v>18610</v>
      </c>
      <c r="I1957" t="s">
        <v>2350</v>
      </c>
      <c r="J1957" t="s">
        <v>3128</v>
      </c>
      <c r="K1957" t="s">
        <v>3129</v>
      </c>
      <c r="L1957" t="s">
        <v>101</v>
      </c>
      <c r="M1957" t="s">
        <v>3130</v>
      </c>
      <c r="O1957" t="s">
        <v>3131</v>
      </c>
      <c r="P1957" t="s">
        <v>18611</v>
      </c>
      <c r="Q1957" t="s">
        <v>18612</v>
      </c>
      <c r="R1957" t="str">
        <f t="shared" si="60"/>
        <v>潍城</v>
      </c>
      <c r="S1957" t="str">
        <f t="shared" si="61"/>
        <v>0702</v>
      </c>
    </row>
    <row r="1958" spans="1:19">
      <c r="A1958" t="s">
        <v>18613</v>
      </c>
      <c r="B1958" t="s">
        <v>18614</v>
      </c>
      <c r="C1958" t="s">
        <v>46</v>
      </c>
      <c r="D1958" t="s">
        <v>18615</v>
      </c>
      <c r="E1958" t="s">
        <v>6226</v>
      </c>
      <c r="F1958" t="s">
        <v>18616</v>
      </c>
      <c r="G1958" t="s">
        <v>18617</v>
      </c>
      <c r="H1958" t="s">
        <v>18618</v>
      </c>
      <c r="I1958" t="s">
        <v>2336</v>
      </c>
      <c r="J1958" t="s">
        <v>7042</v>
      </c>
      <c r="K1958" t="s">
        <v>7043</v>
      </c>
      <c r="L1958" t="s">
        <v>47</v>
      </c>
      <c r="M1958" t="s">
        <v>3327</v>
      </c>
      <c r="N1958" t="s">
        <v>2816</v>
      </c>
      <c r="O1958" t="s">
        <v>7044</v>
      </c>
      <c r="P1958" t="s">
        <v>18619</v>
      </c>
      <c r="Q1958" t="s">
        <v>18620</v>
      </c>
      <c r="R1958" t="str">
        <f t="shared" si="60"/>
        <v>诸城</v>
      </c>
      <c r="S1958" t="str">
        <f t="shared" si="61"/>
        <v>0702</v>
      </c>
    </row>
    <row r="1959" spans="1:19">
      <c r="A1959" t="s">
        <v>18621</v>
      </c>
      <c r="B1959" t="s">
        <v>18622</v>
      </c>
      <c r="C1959" t="s">
        <v>46</v>
      </c>
      <c r="D1959" t="s">
        <v>18623</v>
      </c>
      <c r="E1959" t="s">
        <v>6226</v>
      </c>
      <c r="F1959" t="s">
        <v>18624</v>
      </c>
      <c r="G1959" t="s">
        <v>18625</v>
      </c>
      <c r="H1959" t="s">
        <v>18626</v>
      </c>
      <c r="I1959" t="s">
        <v>2336</v>
      </c>
      <c r="J1959" t="s">
        <v>2847</v>
      </c>
      <c r="K1959" t="s">
        <v>2848</v>
      </c>
      <c r="L1959" t="s">
        <v>110</v>
      </c>
      <c r="M1959" t="s">
        <v>2849</v>
      </c>
      <c r="O1959" t="s">
        <v>2850</v>
      </c>
      <c r="P1959" t="s">
        <v>18627</v>
      </c>
      <c r="Q1959" t="s">
        <v>18628</v>
      </c>
      <c r="R1959" t="str">
        <f t="shared" si="60"/>
        <v>高密</v>
      </c>
      <c r="S1959" t="str">
        <f t="shared" si="61"/>
        <v>0702</v>
      </c>
    </row>
    <row r="1960" spans="1:19">
      <c r="A1960" t="s">
        <v>18629</v>
      </c>
      <c r="B1960" t="s">
        <v>18630</v>
      </c>
      <c r="C1960" t="s">
        <v>46</v>
      </c>
      <c r="D1960" t="s">
        <v>18631</v>
      </c>
      <c r="E1960" t="s">
        <v>6226</v>
      </c>
      <c r="F1960" t="s">
        <v>18632</v>
      </c>
      <c r="G1960" t="s">
        <v>18633</v>
      </c>
      <c r="H1960" t="s">
        <v>18634</v>
      </c>
      <c r="I1960" t="s">
        <v>2336</v>
      </c>
      <c r="J1960" t="s">
        <v>8347</v>
      </c>
      <c r="K1960" t="s">
        <v>8348</v>
      </c>
      <c r="L1960" t="s">
        <v>101</v>
      </c>
      <c r="M1960" t="s">
        <v>2982</v>
      </c>
      <c r="O1960" t="s">
        <v>8349</v>
      </c>
      <c r="Q1960" t="s">
        <v>18635</v>
      </c>
      <c r="R1960" t="str">
        <f t="shared" si="60"/>
        <v>潍城</v>
      </c>
      <c r="S1960" t="str">
        <f t="shared" si="61"/>
        <v>0702</v>
      </c>
    </row>
    <row r="1961" spans="1:19">
      <c r="A1961" t="s">
        <v>18636</v>
      </c>
      <c r="B1961" t="s">
        <v>18637</v>
      </c>
      <c r="C1961" t="s">
        <v>46</v>
      </c>
      <c r="D1961" t="s">
        <v>18638</v>
      </c>
      <c r="E1961" t="s">
        <v>16876</v>
      </c>
      <c r="F1961" t="s">
        <v>18639</v>
      </c>
      <c r="G1961" t="s">
        <v>18640</v>
      </c>
      <c r="H1961" t="s">
        <v>18641</v>
      </c>
      <c r="I1961" t="s">
        <v>2336</v>
      </c>
      <c r="J1961" t="s">
        <v>3632</v>
      </c>
      <c r="K1961" t="s">
        <v>3633</v>
      </c>
      <c r="L1961" t="s">
        <v>76</v>
      </c>
      <c r="M1961" t="s">
        <v>2516</v>
      </c>
      <c r="N1961" t="s">
        <v>5839</v>
      </c>
      <c r="O1961" t="s">
        <v>3634</v>
      </c>
      <c r="P1961" t="s">
        <v>18642</v>
      </c>
      <c r="Q1961" t="s">
        <v>18643</v>
      </c>
      <c r="R1961" t="str">
        <f t="shared" si="60"/>
        <v>奎文</v>
      </c>
      <c r="S1961" t="str">
        <f t="shared" si="61"/>
        <v>0702</v>
      </c>
    </row>
    <row r="1962" spans="1:19">
      <c r="A1962" t="s">
        <v>18644</v>
      </c>
      <c r="B1962" t="s">
        <v>18645</v>
      </c>
      <c r="C1962" t="s">
        <v>46</v>
      </c>
      <c r="D1962" t="s">
        <v>18646</v>
      </c>
      <c r="E1962" t="s">
        <v>15978</v>
      </c>
      <c r="F1962" t="s">
        <v>18647</v>
      </c>
      <c r="G1962" t="s">
        <v>18648</v>
      </c>
      <c r="H1962" t="s">
        <v>18649</v>
      </c>
      <c r="I1962" t="s">
        <v>2364</v>
      </c>
      <c r="J1962" t="s">
        <v>2994</v>
      </c>
      <c r="K1962" t="s">
        <v>2995</v>
      </c>
      <c r="L1962" t="s">
        <v>128</v>
      </c>
      <c r="M1962" t="s">
        <v>2996</v>
      </c>
      <c r="N1962" t="s">
        <v>2480</v>
      </c>
      <c r="O1962" t="s">
        <v>2997</v>
      </c>
      <c r="P1962" t="s">
        <v>18650</v>
      </c>
      <c r="R1962" t="str">
        <f t="shared" si="60"/>
        <v>寿光</v>
      </c>
      <c r="S1962" t="str">
        <f t="shared" si="61"/>
        <v>0702</v>
      </c>
    </row>
    <row r="1963" spans="1:19">
      <c r="A1963" t="s">
        <v>18651</v>
      </c>
      <c r="B1963" t="s">
        <v>18652</v>
      </c>
      <c r="C1963" t="s">
        <v>46</v>
      </c>
      <c r="D1963" t="s">
        <v>18653</v>
      </c>
      <c r="E1963" t="s">
        <v>18654</v>
      </c>
      <c r="F1963" t="s">
        <v>18655</v>
      </c>
      <c r="G1963" t="s">
        <v>18656</v>
      </c>
      <c r="H1963" t="s">
        <v>18657</v>
      </c>
      <c r="I1963" t="s">
        <v>2336</v>
      </c>
      <c r="J1963" t="s">
        <v>2671</v>
      </c>
      <c r="K1963" t="s">
        <v>2672</v>
      </c>
      <c r="L1963" t="s">
        <v>67</v>
      </c>
      <c r="M1963" t="s">
        <v>2673</v>
      </c>
      <c r="O1963" t="s">
        <v>2675</v>
      </c>
      <c r="P1963" t="s">
        <v>18658</v>
      </c>
      <c r="R1963" t="str">
        <f t="shared" si="60"/>
        <v>昌邑</v>
      </c>
      <c r="S1963" t="str">
        <f t="shared" si="61"/>
        <v>0702</v>
      </c>
    </row>
    <row r="1964" spans="1:19">
      <c r="A1964" t="s">
        <v>18659</v>
      </c>
      <c r="B1964" t="s">
        <v>18660</v>
      </c>
      <c r="C1964" t="s">
        <v>46</v>
      </c>
      <c r="D1964" t="s">
        <v>18661</v>
      </c>
      <c r="E1964" t="s">
        <v>6226</v>
      </c>
      <c r="F1964" t="s">
        <v>18662</v>
      </c>
      <c r="G1964" t="s">
        <v>18663</v>
      </c>
      <c r="H1964" t="s">
        <v>18664</v>
      </c>
      <c r="I1964" t="s">
        <v>2336</v>
      </c>
      <c r="J1964" t="s">
        <v>5021</v>
      </c>
      <c r="K1964" t="s">
        <v>5022</v>
      </c>
      <c r="L1964" t="s">
        <v>119</v>
      </c>
      <c r="M1964" t="s">
        <v>4071</v>
      </c>
      <c r="N1964" t="s">
        <v>2421</v>
      </c>
      <c r="O1964" t="s">
        <v>5023</v>
      </c>
      <c r="P1964" t="s">
        <v>18665</v>
      </c>
      <c r="R1964" t="str">
        <f t="shared" si="60"/>
        <v>寒亭</v>
      </c>
      <c r="S1964" t="str">
        <f t="shared" si="61"/>
        <v>0702</v>
      </c>
    </row>
    <row r="1965" spans="1:19">
      <c r="A1965" t="s">
        <v>18666</v>
      </c>
      <c r="B1965" t="s">
        <v>18667</v>
      </c>
      <c r="C1965" t="s">
        <v>46</v>
      </c>
      <c r="D1965" t="s">
        <v>18668</v>
      </c>
      <c r="E1965" t="s">
        <v>2388</v>
      </c>
      <c r="F1965" t="s">
        <v>18669</v>
      </c>
      <c r="G1965" t="s">
        <v>18670</v>
      </c>
      <c r="H1965" t="s">
        <v>18671</v>
      </c>
      <c r="I1965" t="s">
        <v>3436</v>
      </c>
      <c r="J1965" t="s">
        <v>3188</v>
      </c>
      <c r="K1965" t="s">
        <v>3189</v>
      </c>
      <c r="L1965" t="s">
        <v>146</v>
      </c>
      <c r="M1965" t="s">
        <v>2420</v>
      </c>
      <c r="N1965" t="s">
        <v>2368</v>
      </c>
      <c r="O1965" t="s">
        <v>3191</v>
      </c>
      <c r="P1965" t="s">
        <v>18672</v>
      </c>
      <c r="Q1965" t="s">
        <v>18673</v>
      </c>
      <c r="R1965" t="str">
        <f t="shared" si="60"/>
        <v>临朐</v>
      </c>
      <c r="S1965" t="str">
        <f t="shared" si="61"/>
        <v>0702</v>
      </c>
    </row>
    <row r="1966" spans="1:19">
      <c r="A1966" t="s">
        <v>18674</v>
      </c>
      <c r="B1966" t="s">
        <v>18675</v>
      </c>
      <c r="C1966" t="s">
        <v>46</v>
      </c>
      <c r="D1966" t="s">
        <v>18676</v>
      </c>
      <c r="E1966" t="s">
        <v>15978</v>
      </c>
      <c r="F1966" t="s">
        <v>18677</v>
      </c>
      <c r="G1966" t="s">
        <v>18678</v>
      </c>
      <c r="H1966" t="s">
        <v>18679</v>
      </c>
      <c r="I1966" t="s">
        <v>2350</v>
      </c>
      <c r="J1966" t="s">
        <v>3857</v>
      </c>
      <c r="K1966" t="s">
        <v>3858</v>
      </c>
      <c r="L1966" t="s">
        <v>119</v>
      </c>
      <c r="M1966" t="s">
        <v>2601</v>
      </c>
      <c r="N1966" t="s">
        <v>2602</v>
      </c>
      <c r="O1966" t="s">
        <v>3859</v>
      </c>
      <c r="P1966" t="s">
        <v>18680</v>
      </c>
      <c r="R1966" t="str">
        <f t="shared" si="60"/>
        <v>寒亭</v>
      </c>
      <c r="S1966" t="str">
        <f t="shared" si="61"/>
        <v>0702</v>
      </c>
    </row>
    <row r="1967" spans="1:19">
      <c r="A1967" t="s">
        <v>18681</v>
      </c>
      <c r="B1967" t="s">
        <v>18682</v>
      </c>
      <c r="C1967" t="s">
        <v>46</v>
      </c>
      <c r="D1967" t="s">
        <v>18683</v>
      </c>
      <c r="E1967" t="s">
        <v>18684</v>
      </c>
      <c r="F1967" t="s">
        <v>18685</v>
      </c>
      <c r="G1967" t="s">
        <v>18686</v>
      </c>
      <c r="H1967" t="s">
        <v>18687</v>
      </c>
      <c r="I1967" t="s">
        <v>2350</v>
      </c>
      <c r="J1967" t="s">
        <v>3157</v>
      </c>
      <c r="K1967" t="s">
        <v>3158</v>
      </c>
      <c r="L1967" t="s">
        <v>47</v>
      </c>
      <c r="M1967" t="s">
        <v>3159</v>
      </c>
      <c r="N1967" t="s">
        <v>2421</v>
      </c>
      <c r="O1967" t="s">
        <v>3160</v>
      </c>
      <c r="P1967" t="s">
        <v>18688</v>
      </c>
      <c r="R1967" t="str">
        <f t="shared" si="60"/>
        <v>诸城</v>
      </c>
      <c r="S1967" t="str">
        <f t="shared" si="61"/>
        <v>0702</v>
      </c>
    </row>
    <row r="1968" spans="1:19">
      <c r="A1968" t="s">
        <v>18689</v>
      </c>
      <c r="B1968" t="s">
        <v>18672</v>
      </c>
      <c r="C1968" t="s">
        <v>46</v>
      </c>
      <c r="D1968" t="s">
        <v>18690</v>
      </c>
      <c r="E1968" t="s">
        <v>6226</v>
      </c>
      <c r="F1968" t="s">
        <v>18691</v>
      </c>
      <c r="G1968" t="s">
        <v>18692</v>
      </c>
      <c r="H1968" t="s">
        <v>18267</v>
      </c>
      <c r="I1968" t="s">
        <v>3904</v>
      </c>
      <c r="J1968" t="s">
        <v>10901</v>
      </c>
      <c r="K1968" t="s">
        <v>10902</v>
      </c>
      <c r="L1968" t="s">
        <v>187</v>
      </c>
      <c r="M1968" t="s">
        <v>2468</v>
      </c>
      <c r="N1968" t="s">
        <v>2959</v>
      </c>
      <c r="O1968" t="s">
        <v>10903</v>
      </c>
      <c r="P1968" t="s">
        <v>18693</v>
      </c>
      <c r="R1968" t="str">
        <f t="shared" si="60"/>
        <v>坊子</v>
      </c>
      <c r="S1968" t="str">
        <f t="shared" si="61"/>
        <v>0702</v>
      </c>
    </row>
    <row r="1969" spans="1:19">
      <c r="A1969" t="s">
        <v>18694</v>
      </c>
      <c r="B1969" t="s">
        <v>18695</v>
      </c>
      <c r="C1969" t="s">
        <v>46</v>
      </c>
      <c r="D1969" t="s">
        <v>18696</v>
      </c>
      <c r="E1969" t="s">
        <v>6226</v>
      </c>
      <c r="F1969" t="s">
        <v>18697</v>
      </c>
      <c r="G1969" t="s">
        <v>18698</v>
      </c>
      <c r="H1969" t="s">
        <v>18699</v>
      </c>
      <c r="I1969" t="s">
        <v>2336</v>
      </c>
      <c r="J1969" t="s">
        <v>8787</v>
      </c>
      <c r="K1969" t="s">
        <v>8788</v>
      </c>
      <c r="L1969" t="s">
        <v>128</v>
      </c>
      <c r="M1969" t="s">
        <v>2720</v>
      </c>
      <c r="N1969" t="s">
        <v>2859</v>
      </c>
      <c r="O1969" t="s">
        <v>8789</v>
      </c>
      <c r="P1969" t="s">
        <v>18700</v>
      </c>
      <c r="Q1969" t="s">
        <v>18701</v>
      </c>
      <c r="R1969" t="str">
        <f t="shared" si="60"/>
        <v>寿光</v>
      </c>
      <c r="S1969" t="str">
        <f t="shared" si="61"/>
        <v>0702</v>
      </c>
    </row>
    <row r="1970" spans="1:19">
      <c r="A1970" t="s">
        <v>405</v>
      </c>
      <c r="B1970" t="s">
        <v>18702</v>
      </c>
      <c r="C1970" t="s">
        <v>46</v>
      </c>
      <c r="D1970" t="s">
        <v>18703</v>
      </c>
      <c r="E1970" t="s">
        <v>15978</v>
      </c>
      <c r="F1970" t="s">
        <v>18704</v>
      </c>
      <c r="G1970" t="s">
        <v>403</v>
      </c>
      <c r="H1970" t="s">
        <v>18705</v>
      </c>
      <c r="I1970" t="s">
        <v>2364</v>
      </c>
      <c r="J1970" t="s">
        <v>11118</v>
      </c>
      <c r="K1970" t="s">
        <v>11119</v>
      </c>
      <c r="L1970" t="s">
        <v>137</v>
      </c>
      <c r="M1970" t="s">
        <v>3040</v>
      </c>
      <c r="N1970" t="s">
        <v>2480</v>
      </c>
      <c r="O1970" t="s">
        <v>11120</v>
      </c>
      <c r="P1970" t="s">
        <v>18706</v>
      </c>
      <c r="R1970" t="str">
        <f t="shared" si="60"/>
        <v>青州</v>
      </c>
      <c r="S1970" t="str">
        <f t="shared" si="61"/>
        <v>0702</v>
      </c>
    </row>
    <row r="1971" spans="1:19">
      <c r="A1971" t="s">
        <v>18707</v>
      </c>
      <c r="B1971" t="s">
        <v>18708</v>
      </c>
      <c r="C1971" t="s">
        <v>46</v>
      </c>
      <c r="D1971" t="s">
        <v>18709</v>
      </c>
      <c r="E1971" t="s">
        <v>15978</v>
      </c>
      <c r="F1971" t="s">
        <v>18710</v>
      </c>
      <c r="G1971" t="s">
        <v>18711</v>
      </c>
      <c r="H1971" t="s">
        <v>18712</v>
      </c>
      <c r="I1971" t="s">
        <v>4165</v>
      </c>
      <c r="J1971" t="s">
        <v>9867</v>
      </c>
      <c r="K1971" t="s">
        <v>9868</v>
      </c>
      <c r="L1971" t="s">
        <v>47</v>
      </c>
      <c r="M1971" t="s">
        <v>2454</v>
      </c>
      <c r="N1971" t="s">
        <v>2368</v>
      </c>
      <c r="O1971" t="s">
        <v>9869</v>
      </c>
      <c r="P1971" t="s">
        <v>18713</v>
      </c>
      <c r="R1971" t="str">
        <f t="shared" si="60"/>
        <v>诸城</v>
      </c>
      <c r="S1971" t="str">
        <f t="shared" si="61"/>
        <v>0702</v>
      </c>
    </row>
    <row r="1972" spans="1:19">
      <c r="A1972" t="s">
        <v>18714</v>
      </c>
      <c r="B1972" t="s">
        <v>18715</v>
      </c>
      <c r="C1972" t="s">
        <v>46</v>
      </c>
      <c r="D1972" t="s">
        <v>18716</v>
      </c>
      <c r="E1972" t="s">
        <v>15994</v>
      </c>
      <c r="F1972" t="s">
        <v>18717</v>
      </c>
      <c r="G1972" t="s">
        <v>18718</v>
      </c>
      <c r="H1972" t="s">
        <v>18719</v>
      </c>
      <c r="I1972" t="s">
        <v>2336</v>
      </c>
      <c r="J1972" t="s">
        <v>18720</v>
      </c>
      <c r="K1972" t="s">
        <v>18721</v>
      </c>
      <c r="L1972" t="s">
        <v>187</v>
      </c>
      <c r="M1972" t="s">
        <v>3075</v>
      </c>
      <c r="N1972" t="s">
        <v>2859</v>
      </c>
      <c r="O1972" t="s">
        <v>18722</v>
      </c>
      <c r="P1972" t="s">
        <v>18723</v>
      </c>
      <c r="R1972" t="str">
        <f t="shared" si="60"/>
        <v>坊子</v>
      </c>
      <c r="S1972" t="str">
        <f t="shared" si="61"/>
        <v>0702</v>
      </c>
    </row>
    <row r="1973" spans="1:19">
      <c r="A1973" t="s">
        <v>18724</v>
      </c>
      <c r="B1973" t="s">
        <v>18725</v>
      </c>
      <c r="C1973" t="s">
        <v>46</v>
      </c>
      <c r="D1973" t="s">
        <v>18726</v>
      </c>
      <c r="E1973" t="s">
        <v>15994</v>
      </c>
      <c r="F1973" t="s">
        <v>18727</v>
      </c>
      <c r="G1973" t="s">
        <v>18728</v>
      </c>
      <c r="H1973" t="s">
        <v>18729</v>
      </c>
      <c r="I1973" t="s">
        <v>2336</v>
      </c>
      <c r="J1973" t="s">
        <v>5791</v>
      </c>
      <c r="K1973" t="s">
        <v>5792</v>
      </c>
      <c r="L1973" t="s">
        <v>101</v>
      </c>
      <c r="M1973" t="s">
        <v>3130</v>
      </c>
      <c r="N1973" t="s">
        <v>2743</v>
      </c>
      <c r="O1973" t="s">
        <v>5793</v>
      </c>
      <c r="P1973" t="s">
        <v>18730</v>
      </c>
      <c r="R1973" t="str">
        <f t="shared" si="60"/>
        <v>潍城</v>
      </c>
      <c r="S1973" t="str">
        <f t="shared" si="61"/>
        <v>0702</v>
      </c>
    </row>
    <row r="1974" spans="1:19">
      <c r="A1974" t="s">
        <v>18731</v>
      </c>
      <c r="B1974" t="s">
        <v>18732</v>
      </c>
      <c r="C1974" t="s">
        <v>46</v>
      </c>
      <c r="D1974" t="s">
        <v>18733</v>
      </c>
      <c r="E1974" t="s">
        <v>15978</v>
      </c>
      <c r="F1974" t="s">
        <v>18734</v>
      </c>
      <c r="G1974" t="s">
        <v>18735</v>
      </c>
      <c r="H1974" t="s">
        <v>18736</v>
      </c>
      <c r="I1974" t="s">
        <v>2350</v>
      </c>
      <c r="J1974" t="s">
        <v>6485</v>
      </c>
      <c r="K1974" t="s">
        <v>6486</v>
      </c>
      <c r="L1974" t="s">
        <v>128</v>
      </c>
      <c r="M1974" t="s">
        <v>3653</v>
      </c>
      <c r="N1974" t="s">
        <v>2743</v>
      </c>
      <c r="O1974" t="s">
        <v>6487</v>
      </c>
      <c r="P1974" t="s">
        <v>18737</v>
      </c>
      <c r="Q1974" t="s">
        <v>18738</v>
      </c>
      <c r="R1974" t="str">
        <f t="shared" si="60"/>
        <v>寿光</v>
      </c>
      <c r="S1974" t="str">
        <f t="shared" si="61"/>
        <v>0702</v>
      </c>
    </row>
    <row r="1975" spans="1:19">
      <c r="A1975" t="s">
        <v>18739</v>
      </c>
      <c r="B1975" t="s">
        <v>18740</v>
      </c>
      <c r="C1975" t="s">
        <v>46</v>
      </c>
      <c r="D1975" t="s">
        <v>18741</v>
      </c>
      <c r="E1975" t="s">
        <v>2388</v>
      </c>
      <c r="F1975" t="s">
        <v>18742</v>
      </c>
      <c r="G1975" t="s">
        <v>18743</v>
      </c>
      <c r="H1975" t="s">
        <v>18744</v>
      </c>
      <c r="I1975" t="s">
        <v>2350</v>
      </c>
      <c r="J1975" t="s">
        <v>7877</v>
      </c>
      <c r="K1975" t="s">
        <v>7878</v>
      </c>
      <c r="L1975" t="s">
        <v>67</v>
      </c>
      <c r="M1975" t="s">
        <v>2958</v>
      </c>
      <c r="N1975" t="s">
        <v>2421</v>
      </c>
      <c r="O1975" t="s">
        <v>7879</v>
      </c>
      <c r="P1975" t="s">
        <v>18745</v>
      </c>
      <c r="Q1975" t="s">
        <v>18746</v>
      </c>
      <c r="R1975" t="str">
        <f t="shared" si="60"/>
        <v>昌邑</v>
      </c>
      <c r="S1975" t="str">
        <f t="shared" si="61"/>
        <v>0702</v>
      </c>
    </row>
    <row r="1976" spans="1:19">
      <c r="A1976" t="s">
        <v>18747</v>
      </c>
      <c r="B1976" t="s">
        <v>18748</v>
      </c>
      <c r="C1976" t="s">
        <v>46</v>
      </c>
      <c r="D1976" t="s">
        <v>18749</v>
      </c>
      <c r="E1976" t="s">
        <v>6226</v>
      </c>
      <c r="F1976" t="s">
        <v>18750</v>
      </c>
      <c r="G1976" t="s">
        <v>18751</v>
      </c>
      <c r="H1976" t="s">
        <v>18752</v>
      </c>
      <c r="I1976" t="s">
        <v>2336</v>
      </c>
      <c r="J1976" t="s">
        <v>9436</v>
      </c>
      <c r="K1976" t="s">
        <v>9437</v>
      </c>
      <c r="L1976" t="s">
        <v>110</v>
      </c>
      <c r="M1976" t="s">
        <v>2381</v>
      </c>
      <c r="N1976" t="s">
        <v>2421</v>
      </c>
      <c r="O1976" t="s">
        <v>9438</v>
      </c>
      <c r="P1976" t="s">
        <v>18753</v>
      </c>
      <c r="Q1976" t="s">
        <v>18754</v>
      </c>
      <c r="R1976" t="str">
        <f t="shared" si="60"/>
        <v>高密</v>
      </c>
      <c r="S1976" t="str">
        <f t="shared" si="61"/>
        <v>0702</v>
      </c>
    </row>
    <row r="1977" spans="1:19">
      <c r="A1977" t="s">
        <v>18755</v>
      </c>
      <c r="B1977" t="s">
        <v>18756</v>
      </c>
      <c r="C1977" t="s">
        <v>46</v>
      </c>
      <c r="D1977" t="s">
        <v>18757</v>
      </c>
      <c r="E1977" t="s">
        <v>6226</v>
      </c>
      <c r="F1977" t="s">
        <v>18758</v>
      </c>
      <c r="G1977" t="s">
        <v>18759</v>
      </c>
      <c r="H1977" t="s">
        <v>18760</v>
      </c>
      <c r="I1977" t="s">
        <v>2336</v>
      </c>
      <c r="J1977" t="s">
        <v>9674</v>
      </c>
      <c r="K1977" t="s">
        <v>9675</v>
      </c>
      <c r="L1977" t="s">
        <v>187</v>
      </c>
      <c r="M1977" t="s">
        <v>3773</v>
      </c>
      <c r="N1977" t="s">
        <v>2421</v>
      </c>
      <c r="O1977" t="s">
        <v>9676</v>
      </c>
      <c r="P1977" t="s">
        <v>18761</v>
      </c>
      <c r="Q1977" t="s">
        <v>18762</v>
      </c>
      <c r="R1977" t="str">
        <f t="shared" si="60"/>
        <v>坊子</v>
      </c>
      <c r="S1977" t="str">
        <f t="shared" si="61"/>
        <v>0702</v>
      </c>
    </row>
    <row r="1978" spans="1:19">
      <c r="A1978" t="s">
        <v>18763</v>
      </c>
      <c r="B1978" t="s">
        <v>18764</v>
      </c>
      <c r="C1978" t="s">
        <v>46</v>
      </c>
      <c r="D1978" t="s">
        <v>18765</v>
      </c>
      <c r="E1978" t="s">
        <v>2388</v>
      </c>
      <c r="F1978" t="s">
        <v>18766</v>
      </c>
      <c r="G1978" t="s">
        <v>18767</v>
      </c>
      <c r="H1978" t="s">
        <v>18768</v>
      </c>
      <c r="I1978" t="s">
        <v>3336</v>
      </c>
      <c r="J1978" t="s">
        <v>3026</v>
      </c>
      <c r="K1978" t="s">
        <v>3027</v>
      </c>
      <c r="L1978" t="s">
        <v>128</v>
      </c>
      <c r="M1978" t="s">
        <v>3028</v>
      </c>
      <c r="N1978" t="s">
        <v>2602</v>
      </c>
      <c r="O1978" t="s">
        <v>3029</v>
      </c>
      <c r="P1978" t="s">
        <v>18769</v>
      </c>
      <c r="R1978" t="str">
        <f t="shared" si="60"/>
        <v>寿光</v>
      </c>
      <c r="S1978" t="str">
        <f t="shared" si="61"/>
        <v>0702</v>
      </c>
    </row>
    <row r="1979" spans="1:19">
      <c r="A1979" t="s">
        <v>18770</v>
      </c>
      <c r="B1979" t="s">
        <v>18771</v>
      </c>
      <c r="C1979" t="s">
        <v>46</v>
      </c>
      <c r="D1979" t="s">
        <v>18772</v>
      </c>
      <c r="E1979" t="s">
        <v>2388</v>
      </c>
      <c r="F1979" t="s">
        <v>18773</v>
      </c>
      <c r="G1979" t="s">
        <v>18774</v>
      </c>
      <c r="H1979" t="s">
        <v>18775</v>
      </c>
      <c r="I1979" t="s">
        <v>2465</v>
      </c>
      <c r="J1979" t="s">
        <v>2888</v>
      </c>
      <c r="K1979" t="s">
        <v>2889</v>
      </c>
      <c r="L1979" t="s">
        <v>128</v>
      </c>
      <c r="M1979" t="s">
        <v>2890</v>
      </c>
      <c r="N1979" t="s">
        <v>3017</v>
      </c>
      <c r="O1979" t="s">
        <v>2891</v>
      </c>
      <c r="P1979" t="s">
        <v>13991</v>
      </c>
      <c r="R1979" t="str">
        <f t="shared" si="60"/>
        <v>寿光</v>
      </c>
      <c r="S1979" t="str">
        <f t="shared" si="61"/>
        <v>0702</v>
      </c>
    </row>
    <row r="1980" spans="1:19">
      <c r="A1980" t="s">
        <v>18776</v>
      </c>
      <c r="B1980" t="s">
        <v>18777</v>
      </c>
      <c r="C1980" t="s">
        <v>46</v>
      </c>
      <c r="D1980" t="s">
        <v>18778</v>
      </c>
      <c r="E1980" t="s">
        <v>15978</v>
      </c>
      <c r="F1980" t="s">
        <v>18779</v>
      </c>
      <c r="G1980" t="s">
        <v>18780</v>
      </c>
      <c r="H1980" t="s">
        <v>18781</v>
      </c>
      <c r="I1980" t="s">
        <v>2350</v>
      </c>
      <c r="J1980" t="s">
        <v>2956</v>
      </c>
      <c r="K1980" t="s">
        <v>2957</v>
      </c>
      <c r="L1980" t="s">
        <v>67</v>
      </c>
      <c r="M1980" t="s">
        <v>2958</v>
      </c>
      <c r="N1980" t="s">
        <v>3277</v>
      </c>
      <c r="O1980" t="s">
        <v>2960</v>
      </c>
      <c r="P1980" t="s">
        <v>18782</v>
      </c>
      <c r="R1980" t="str">
        <f t="shared" si="60"/>
        <v>昌邑</v>
      </c>
      <c r="S1980" t="str">
        <f t="shared" si="61"/>
        <v>0702</v>
      </c>
    </row>
    <row r="1981" spans="1:19">
      <c r="A1981" t="s">
        <v>18783</v>
      </c>
      <c r="B1981" t="s">
        <v>18784</v>
      </c>
      <c r="C1981" t="s">
        <v>46</v>
      </c>
      <c r="D1981" t="s">
        <v>18785</v>
      </c>
      <c r="E1981" t="s">
        <v>6226</v>
      </c>
      <c r="F1981" t="s">
        <v>18786</v>
      </c>
      <c r="G1981" t="s">
        <v>18787</v>
      </c>
      <c r="H1981" t="s">
        <v>18788</v>
      </c>
      <c r="I1981" t="s">
        <v>2336</v>
      </c>
      <c r="J1981" t="s">
        <v>2550</v>
      </c>
      <c r="K1981" t="s">
        <v>2551</v>
      </c>
      <c r="L1981" t="s">
        <v>57</v>
      </c>
      <c r="M1981" t="s">
        <v>2552</v>
      </c>
      <c r="O1981" t="s">
        <v>2553</v>
      </c>
      <c r="P1981" t="s">
        <v>18789</v>
      </c>
      <c r="Q1981" t="s">
        <v>18790</v>
      </c>
      <c r="R1981" t="str">
        <f t="shared" si="60"/>
        <v>安丘</v>
      </c>
      <c r="S1981" t="str">
        <f t="shared" si="61"/>
        <v>0702</v>
      </c>
    </row>
    <row r="1982" spans="1:19">
      <c r="A1982" t="s">
        <v>18791</v>
      </c>
      <c r="B1982" t="s">
        <v>18792</v>
      </c>
      <c r="C1982" t="s">
        <v>46</v>
      </c>
      <c r="D1982" t="s">
        <v>18793</v>
      </c>
      <c r="E1982" t="s">
        <v>2388</v>
      </c>
      <c r="F1982" t="s">
        <v>18794</v>
      </c>
      <c r="G1982" t="s">
        <v>18795</v>
      </c>
      <c r="H1982" t="s">
        <v>18796</v>
      </c>
      <c r="I1982" t="s">
        <v>2378</v>
      </c>
      <c r="J1982" t="s">
        <v>6131</v>
      </c>
      <c r="K1982" t="s">
        <v>6132</v>
      </c>
      <c r="L1982" t="s">
        <v>57</v>
      </c>
      <c r="M1982" t="s">
        <v>2552</v>
      </c>
      <c r="N1982" t="s">
        <v>2859</v>
      </c>
      <c r="O1982" t="s">
        <v>6133</v>
      </c>
      <c r="P1982" t="s">
        <v>18797</v>
      </c>
      <c r="R1982" t="str">
        <f t="shared" si="60"/>
        <v>安丘</v>
      </c>
      <c r="S1982" t="str">
        <f t="shared" si="61"/>
        <v>0702</v>
      </c>
    </row>
    <row r="1983" spans="1:19">
      <c r="A1983" t="s">
        <v>18798</v>
      </c>
      <c r="B1983" t="s">
        <v>18799</v>
      </c>
      <c r="C1983" t="s">
        <v>46</v>
      </c>
      <c r="D1983" t="s">
        <v>18800</v>
      </c>
      <c r="E1983" t="s">
        <v>6226</v>
      </c>
      <c r="F1983" t="s">
        <v>18801</v>
      </c>
      <c r="G1983" t="s">
        <v>18802</v>
      </c>
      <c r="H1983" t="s">
        <v>18803</v>
      </c>
      <c r="I1983" t="s">
        <v>2336</v>
      </c>
      <c r="J1983" t="s">
        <v>18804</v>
      </c>
      <c r="K1983" t="s">
        <v>18805</v>
      </c>
      <c r="L1983" t="s">
        <v>76</v>
      </c>
      <c r="M1983" t="s">
        <v>4374</v>
      </c>
      <c r="O1983" t="s">
        <v>18806</v>
      </c>
      <c r="P1983" t="s">
        <v>18807</v>
      </c>
      <c r="R1983" t="str">
        <f t="shared" si="60"/>
        <v>奎文</v>
      </c>
      <c r="S1983" t="str">
        <f t="shared" si="61"/>
        <v>0702</v>
      </c>
    </row>
    <row r="1984" spans="1:19">
      <c r="A1984" t="s">
        <v>18808</v>
      </c>
      <c r="B1984" t="s">
        <v>18809</v>
      </c>
      <c r="C1984" t="s">
        <v>46</v>
      </c>
      <c r="D1984" t="s">
        <v>18810</v>
      </c>
      <c r="E1984" t="s">
        <v>6226</v>
      </c>
      <c r="F1984" t="s">
        <v>18811</v>
      </c>
      <c r="G1984" t="s">
        <v>18812</v>
      </c>
      <c r="H1984" t="s">
        <v>18813</v>
      </c>
      <c r="I1984" t="s">
        <v>2336</v>
      </c>
      <c r="J1984" t="s">
        <v>8787</v>
      </c>
      <c r="K1984" t="s">
        <v>8788</v>
      </c>
      <c r="L1984" t="s">
        <v>128</v>
      </c>
      <c r="M1984" t="s">
        <v>2720</v>
      </c>
      <c r="N1984" t="s">
        <v>2859</v>
      </c>
      <c r="O1984" t="s">
        <v>8789</v>
      </c>
      <c r="P1984" t="s">
        <v>18814</v>
      </c>
      <c r="Q1984" t="s">
        <v>18815</v>
      </c>
      <c r="R1984" t="str">
        <f t="shared" si="60"/>
        <v>寿光</v>
      </c>
      <c r="S1984" t="str">
        <f t="shared" si="61"/>
        <v>0702</v>
      </c>
    </row>
    <row r="1985" spans="1:19">
      <c r="A1985" t="s">
        <v>18816</v>
      </c>
      <c r="B1985" t="s">
        <v>18817</v>
      </c>
      <c r="C1985" t="s">
        <v>46</v>
      </c>
      <c r="D1985" t="s">
        <v>18818</v>
      </c>
      <c r="E1985" t="s">
        <v>15970</v>
      </c>
      <c r="F1985" t="s">
        <v>18819</v>
      </c>
      <c r="G1985" t="s">
        <v>18820</v>
      </c>
      <c r="H1985" t="s">
        <v>18821</v>
      </c>
      <c r="I1985" t="s">
        <v>2465</v>
      </c>
      <c r="J1985" t="s">
        <v>2634</v>
      </c>
      <c r="K1985" t="s">
        <v>2635</v>
      </c>
      <c r="L1985" t="s">
        <v>76</v>
      </c>
      <c r="M1985" t="s">
        <v>2408</v>
      </c>
      <c r="N1985" t="s">
        <v>3017</v>
      </c>
      <c r="O1985" t="s">
        <v>2636</v>
      </c>
      <c r="P1985" t="s">
        <v>18822</v>
      </c>
      <c r="R1985" t="str">
        <f t="shared" ref="R1985:R2048" si="62">IF(OR(LEFT(L1985,2)="高新"),"奎文",IF(LEFT(L1985,2)="峡山","坊子",IF(LEFT(L1985,2)="滨海","寒亭",LEFT(L1985,2))))</f>
        <v>奎文</v>
      </c>
      <c r="S1985" t="str">
        <f t="shared" ref="S1985:S2048" si="63">TEXT(B1985,"mmdd")</f>
        <v>0702</v>
      </c>
    </row>
    <row r="1986" spans="1:19">
      <c r="A1986" t="s">
        <v>18823</v>
      </c>
      <c r="B1986" t="s">
        <v>18824</v>
      </c>
      <c r="C1986" t="s">
        <v>46</v>
      </c>
      <c r="D1986" t="s">
        <v>18825</v>
      </c>
      <c r="E1986" t="s">
        <v>16867</v>
      </c>
      <c r="F1986" t="s">
        <v>18826</v>
      </c>
      <c r="G1986" t="s">
        <v>18827</v>
      </c>
      <c r="H1986" t="s">
        <v>18828</v>
      </c>
      <c r="I1986" t="s">
        <v>2336</v>
      </c>
      <c r="J1986" t="s">
        <v>2623</v>
      </c>
      <c r="K1986" t="s">
        <v>2624</v>
      </c>
      <c r="L1986" t="s">
        <v>137</v>
      </c>
      <c r="M1986" t="s">
        <v>2625</v>
      </c>
      <c r="N1986" t="s">
        <v>2368</v>
      </c>
      <c r="O1986" t="s">
        <v>7154</v>
      </c>
      <c r="P1986" t="s">
        <v>18829</v>
      </c>
      <c r="R1986" t="str">
        <f t="shared" si="62"/>
        <v>青州</v>
      </c>
      <c r="S1986" t="str">
        <f t="shared" si="63"/>
        <v>0702</v>
      </c>
    </row>
    <row r="1987" spans="1:19">
      <c r="A1987" t="s">
        <v>18830</v>
      </c>
      <c r="B1987" t="s">
        <v>18831</v>
      </c>
      <c r="C1987" t="s">
        <v>46</v>
      </c>
      <c r="D1987" t="s">
        <v>18832</v>
      </c>
      <c r="E1987" t="s">
        <v>15978</v>
      </c>
      <c r="F1987" t="s">
        <v>18833</v>
      </c>
      <c r="G1987" t="s">
        <v>18834</v>
      </c>
      <c r="H1987" t="s">
        <v>18835</v>
      </c>
      <c r="I1987" t="s">
        <v>3564</v>
      </c>
      <c r="J1987" t="s">
        <v>3565</v>
      </c>
      <c r="K1987" t="s">
        <v>3566</v>
      </c>
      <c r="L1987" t="s">
        <v>110</v>
      </c>
      <c r="M1987" t="s">
        <v>2575</v>
      </c>
      <c r="N1987" t="s">
        <v>2368</v>
      </c>
      <c r="O1987" t="s">
        <v>3567</v>
      </c>
      <c r="P1987" t="s">
        <v>18836</v>
      </c>
      <c r="Q1987" t="s">
        <v>18837</v>
      </c>
      <c r="R1987" t="str">
        <f t="shared" si="62"/>
        <v>高密</v>
      </c>
      <c r="S1987" t="str">
        <f t="shared" si="63"/>
        <v>0702</v>
      </c>
    </row>
    <row r="1988" spans="1:19">
      <c r="A1988" t="s">
        <v>18838</v>
      </c>
      <c r="B1988" t="s">
        <v>18839</v>
      </c>
      <c r="C1988" t="s">
        <v>46</v>
      </c>
      <c r="D1988" t="s">
        <v>18840</v>
      </c>
      <c r="E1988" t="s">
        <v>15994</v>
      </c>
      <c r="F1988" t="s">
        <v>18841</v>
      </c>
      <c r="G1988" t="s">
        <v>18842</v>
      </c>
      <c r="H1988" t="s">
        <v>18843</v>
      </c>
      <c r="I1988" t="s">
        <v>2336</v>
      </c>
      <c r="J1988" t="s">
        <v>3857</v>
      </c>
      <c r="K1988" t="s">
        <v>3858</v>
      </c>
      <c r="L1988" t="s">
        <v>119</v>
      </c>
      <c r="M1988" t="s">
        <v>2601</v>
      </c>
      <c r="N1988" t="s">
        <v>2602</v>
      </c>
      <c r="O1988" t="s">
        <v>3859</v>
      </c>
      <c r="P1988" t="s">
        <v>18844</v>
      </c>
      <c r="Q1988" t="s">
        <v>18845</v>
      </c>
      <c r="R1988" t="str">
        <f t="shared" si="62"/>
        <v>寒亭</v>
      </c>
      <c r="S1988" t="str">
        <f t="shared" si="63"/>
        <v>0702</v>
      </c>
    </row>
    <row r="1989" spans="1:19">
      <c r="A1989" t="s">
        <v>18846</v>
      </c>
      <c r="B1989" t="s">
        <v>18847</v>
      </c>
      <c r="C1989" t="s">
        <v>46</v>
      </c>
      <c r="D1989" t="s">
        <v>18848</v>
      </c>
      <c r="E1989" t="s">
        <v>2388</v>
      </c>
      <c r="F1989" t="s">
        <v>18849</v>
      </c>
      <c r="G1989" t="s">
        <v>18850</v>
      </c>
      <c r="H1989" t="s">
        <v>18851</v>
      </c>
      <c r="I1989" t="s">
        <v>2503</v>
      </c>
      <c r="J1989" t="s">
        <v>3704</v>
      </c>
      <c r="K1989" t="s">
        <v>3705</v>
      </c>
      <c r="L1989" t="s">
        <v>67</v>
      </c>
      <c r="M1989" t="s">
        <v>3706</v>
      </c>
      <c r="N1989" t="s">
        <v>2785</v>
      </c>
      <c r="O1989" t="s">
        <v>3707</v>
      </c>
      <c r="P1989" t="s">
        <v>18852</v>
      </c>
      <c r="Q1989" t="s">
        <v>18853</v>
      </c>
      <c r="R1989" t="str">
        <f t="shared" si="62"/>
        <v>昌邑</v>
      </c>
      <c r="S1989" t="str">
        <f t="shared" si="63"/>
        <v>0702</v>
      </c>
    </row>
    <row r="1990" spans="1:19">
      <c r="A1990" t="s">
        <v>18854</v>
      </c>
      <c r="B1990" t="s">
        <v>18855</v>
      </c>
      <c r="C1990" t="s">
        <v>46</v>
      </c>
      <c r="D1990" t="s">
        <v>18856</v>
      </c>
      <c r="E1990" t="s">
        <v>6226</v>
      </c>
      <c r="F1990" t="s">
        <v>18857</v>
      </c>
      <c r="G1990" t="s">
        <v>18858</v>
      </c>
      <c r="H1990" t="s">
        <v>18859</v>
      </c>
      <c r="I1990" t="s">
        <v>2336</v>
      </c>
      <c r="J1990" t="s">
        <v>4978</v>
      </c>
      <c r="K1990" t="s">
        <v>4979</v>
      </c>
      <c r="L1990" t="s">
        <v>101</v>
      </c>
      <c r="M1990" t="s">
        <v>4459</v>
      </c>
      <c r="N1990" t="s">
        <v>3252</v>
      </c>
      <c r="O1990" t="s">
        <v>4980</v>
      </c>
      <c r="P1990" t="s">
        <v>18860</v>
      </c>
      <c r="Q1990" t="s">
        <v>18861</v>
      </c>
      <c r="R1990" t="str">
        <f t="shared" si="62"/>
        <v>潍城</v>
      </c>
      <c r="S1990" t="str">
        <f t="shared" si="63"/>
        <v>0702</v>
      </c>
    </row>
    <row r="1991" spans="1:19">
      <c r="A1991" t="s">
        <v>18862</v>
      </c>
      <c r="B1991" t="s">
        <v>18863</v>
      </c>
      <c r="C1991" t="s">
        <v>46</v>
      </c>
      <c r="D1991" t="s">
        <v>18864</v>
      </c>
      <c r="E1991" t="s">
        <v>15978</v>
      </c>
      <c r="F1991" t="s">
        <v>18865</v>
      </c>
      <c r="G1991" t="s">
        <v>18866</v>
      </c>
      <c r="H1991" t="s">
        <v>18867</v>
      </c>
      <c r="I1991" t="s">
        <v>2350</v>
      </c>
      <c r="J1991" t="s">
        <v>4612</v>
      </c>
      <c r="K1991" t="s">
        <v>4613</v>
      </c>
      <c r="L1991" t="s">
        <v>676</v>
      </c>
      <c r="M1991" t="s">
        <v>3471</v>
      </c>
      <c r="N1991" t="s">
        <v>2872</v>
      </c>
      <c r="O1991" t="s">
        <v>4615</v>
      </c>
      <c r="P1991" t="s">
        <v>18868</v>
      </c>
      <c r="Q1991" t="s">
        <v>18869</v>
      </c>
      <c r="R1991" t="str">
        <f t="shared" si="62"/>
        <v>昌乐</v>
      </c>
      <c r="S1991" t="str">
        <f t="shared" si="63"/>
        <v>0702</v>
      </c>
    </row>
    <row r="1992" spans="1:19">
      <c r="A1992" t="s">
        <v>18870</v>
      </c>
      <c r="B1992" t="s">
        <v>18871</v>
      </c>
      <c r="C1992" t="s">
        <v>46</v>
      </c>
      <c r="D1992" t="s">
        <v>18872</v>
      </c>
      <c r="E1992" t="s">
        <v>15970</v>
      </c>
      <c r="F1992" t="s">
        <v>18873</v>
      </c>
      <c r="G1992" t="s">
        <v>18874</v>
      </c>
      <c r="H1992" t="s">
        <v>18875</v>
      </c>
      <c r="I1992" t="s">
        <v>2364</v>
      </c>
      <c r="J1992" t="s">
        <v>4844</v>
      </c>
      <c r="K1992" t="s">
        <v>4845</v>
      </c>
      <c r="L1992" t="s">
        <v>76</v>
      </c>
      <c r="M1992" t="s">
        <v>2528</v>
      </c>
      <c r="N1992" t="s">
        <v>3122</v>
      </c>
      <c r="O1992" t="s">
        <v>4846</v>
      </c>
      <c r="P1992" t="s">
        <v>18876</v>
      </c>
      <c r="Q1992" t="s">
        <v>18877</v>
      </c>
      <c r="R1992" t="str">
        <f t="shared" si="62"/>
        <v>奎文</v>
      </c>
      <c r="S1992" t="str">
        <f t="shared" si="63"/>
        <v>0702</v>
      </c>
    </row>
    <row r="1993" spans="1:19">
      <c r="A1993" t="s">
        <v>18878</v>
      </c>
      <c r="B1993" t="s">
        <v>18879</v>
      </c>
      <c r="C1993" t="s">
        <v>46</v>
      </c>
      <c r="D1993" t="s">
        <v>18880</v>
      </c>
      <c r="E1993" t="s">
        <v>15978</v>
      </c>
      <c r="F1993" t="s">
        <v>18881</v>
      </c>
      <c r="G1993" t="s">
        <v>18882</v>
      </c>
      <c r="H1993" t="s">
        <v>18883</v>
      </c>
      <c r="I1993" t="s">
        <v>2378</v>
      </c>
      <c r="J1993" t="s">
        <v>4457</v>
      </c>
      <c r="K1993" t="s">
        <v>4458</v>
      </c>
      <c r="L1993" t="s">
        <v>101</v>
      </c>
      <c r="M1993" t="s">
        <v>4459</v>
      </c>
      <c r="N1993" t="s">
        <v>2368</v>
      </c>
      <c r="O1993" t="s">
        <v>4460</v>
      </c>
      <c r="P1993" t="s">
        <v>18884</v>
      </c>
      <c r="Q1993" t="s">
        <v>18885</v>
      </c>
      <c r="R1993" t="str">
        <f t="shared" si="62"/>
        <v>潍城</v>
      </c>
      <c r="S1993" t="str">
        <f t="shared" si="63"/>
        <v>0702</v>
      </c>
    </row>
    <row r="1994" spans="1:19">
      <c r="A1994" t="s">
        <v>18886</v>
      </c>
      <c r="B1994" t="s">
        <v>18887</v>
      </c>
      <c r="C1994" t="s">
        <v>46</v>
      </c>
      <c r="D1994" t="s">
        <v>18888</v>
      </c>
      <c r="E1994" t="s">
        <v>15978</v>
      </c>
      <c r="F1994" t="s">
        <v>18889</v>
      </c>
      <c r="G1994" t="s">
        <v>18890</v>
      </c>
      <c r="H1994" t="s">
        <v>18891</v>
      </c>
      <c r="I1994" t="s">
        <v>2350</v>
      </c>
      <c r="J1994" t="s">
        <v>3364</v>
      </c>
      <c r="K1994" t="s">
        <v>3365</v>
      </c>
      <c r="L1994" t="s">
        <v>67</v>
      </c>
      <c r="M1994" t="s">
        <v>3366</v>
      </c>
      <c r="N1994" t="s">
        <v>2674</v>
      </c>
      <c r="O1994" t="s">
        <v>3367</v>
      </c>
      <c r="P1994" t="s">
        <v>18892</v>
      </c>
      <c r="R1994" t="str">
        <f t="shared" si="62"/>
        <v>昌邑</v>
      </c>
      <c r="S1994" t="str">
        <f t="shared" si="63"/>
        <v>0702</v>
      </c>
    </row>
    <row r="1995" spans="1:19">
      <c r="A1995" t="s">
        <v>18893</v>
      </c>
      <c r="B1995" t="s">
        <v>18894</v>
      </c>
      <c r="C1995" t="s">
        <v>46</v>
      </c>
      <c r="D1995" t="s">
        <v>18895</v>
      </c>
      <c r="E1995" t="s">
        <v>18896</v>
      </c>
      <c r="F1995" t="s">
        <v>18897</v>
      </c>
      <c r="G1995" t="s">
        <v>18898</v>
      </c>
      <c r="H1995" t="s">
        <v>18899</v>
      </c>
      <c r="I1995" t="s">
        <v>2350</v>
      </c>
      <c r="J1995" t="s">
        <v>11118</v>
      </c>
      <c r="K1995" t="s">
        <v>11119</v>
      </c>
      <c r="L1995" t="s">
        <v>137</v>
      </c>
      <c r="M1995" t="s">
        <v>3040</v>
      </c>
      <c r="N1995" t="s">
        <v>2785</v>
      </c>
      <c r="O1995" t="s">
        <v>11120</v>
      </c>
      <c r="P1995" t="s">
        <v>18900</v>
      </c>
      <c r="R1995" t="str">
        <f t="shared" si="62"/>
        <v>青州</v>
      </c>
      <c r="S1995" t="str">
        <f t="shared" si="63"/>
        <v>0702</v>
      </c>
    </row>
    <row r="1996" spans="1:19">
      <c r="A1996" t="s">
        <v>18901</v>
      </c>
      <c r="B1996" t="s">
        <v>18902</v>
      </c>
      <c r="C1996" t="s">
        <v>46</v>
      </c>
      <c r="D1996" t="s">
        <v>18903</v>
      </c>
      <c r="E1996" t="s">
        <v>15978</v>
      </c>
      <c r="F1996" t="s">
        <v>18904</v>
      </c>
      <c r="G1996" t="s">
        <v>18905</v>
      </c>
      <c r="H1996" t="s">
        <v>18906</v>
      </c>
      <c r="I1996" t="s">
        <v>2350</v>
      </c>
      <c r="J1996" t="s">
        <v>8683</v>
      </c>
      <c r="K1996" t="s">
        <v>8684</v>
      </c>
      <c r="L1996" t="s">
        <v>76</v>
      </c>
      <c r="M1996" t="s">
        <v>2827</v>
      </c>
      <c r="N1996" t="s">
        <v>2421</v>
      </c>
      <c r="O1996" t="s">
        <v>8685</v>
      </c>
      <c r="P1996" t="s">
        <v>18907</v>
      </c>
      <c r="R1996" t="str">
        <f t="shared" si="62"/>
        <v>奎文</v>
      </c>
      <c r="S1996" t="str">
        <f t="shared" si="63"/>
        <v>0702</v>
      </c>
    </row>
    <row r="1997" spans="1:19">
      <c r="A1997" t="s">
        <v>18908</v>
      </c>
      <c r="B1997" t="s">
        <v>18909</v>
      </c>
      <c r="C1997" t="s">
        <v>46</v>
      </c>
      <c r="D1997" t="s">
        <v>18910</v>
      </c>
      <c r="E1997" t="s">
        <v>16563</v>
      </c>
      <c r="F1997" t="s">
        <v>18911</v>
      </c>
      <c r="G1997" t="s">
        <v>18912</v>
      </c>
      <c r="H1997" t="s">
        <v>18913</v>
      </c>
      <c r="I1997" t="s">
        <v>2645</v>
      </c>
      <c r="J1997" t="s">
        <v>10811</v>
      </c>
      <c r="K1997" t="s">
        <v>10812</v>
      </c>
      <c r="L1997" t="s">
        <v>128</v>
      </c>
      <c r="M1997" t="s">
        <v>4047</v>
      </c>
      <c r="N1997" t="s">
        <v>4614</v>
      </c>
      <c r="O1997" t="s">
        <v>10813</v>
      </c>
      <c r="P1997" t="s">
        <v>18914</v>
      </c>
      <c r="R1997" t="str">
        <f t="shared" si="62"/>
        <v>寿光</v>
      </c>
      <c r="S1997" t="str">
        <f t="shared" si="63"/>
        <v>0702</v>
      </c>
    </row>
    <row r="1998" spans="1:19">
      <c r="A1998" t="s">
        <v>18915</v>
      </c>
      <c r="B1998" t="s">
        <v>18916</v>
      </c>
      <c r="C1998" t="s">
        <v>46</v>
      </c>
      <c r="D1998" t="s">
        <v>18917</v>
      </c>
      <c r="E1998" t="s">
        <v>18918</v>
      </c>
      <c r="F1998" t="s">
        <v>18919</v>
      </c>
      <c r="G1998" t="s">
        <v>18920</v>
      </c>
      <c r="H1998" t="s">
        <v>18921</v>
      </c>
      <c r="I1998" t="s">
        <v>2336</v>
      </c>
      <c r="J1998" t="s">
        <v>3771</v>
      </c>
      <c r="K1998" t="s">
        <v>3772</v>
      </c>
      <c r="L1998" t="s">
        <v>187</v>
      </c>
      <c r="M1998" t="s">
        <v>3773</v>
      </c>
      <c r="N1998" t="s">
        <v>2564</v>
      </c>
      <c r="O1998" t="s">
        <v>3775</v>
      </c>
      <c r="P1998" t="s">
        <v>18922</v>
      </c>
      <c r="R1998" t="str">
        <f t="shared" si="62"/>
        <v>坊子</v>
      </c>
      <c r="S1998" t="str">
        <f t="shared" si="63"/>
        <v>0702</v>
      </c>
    </row>
    <row r="1999" spans="1:19">
      <c r="A1999" t="s">
        <v>18923</v>
      </c>
      <c r="B1999" t="s">
        <v>18924</v>
      </c>
      <c r="C1999" t="s">
        <v>46</v>
      </c>
      <c r="D1999" t="s">
        <v>18925</v>
      </c>
      <c r="E1999" t="s">
        <v>15994</v>
      </c>
      <c r="F1999" t="s">
        <v>18926</v>
      </c>
      <c r="G1999" t="s">
        <v>18927</v>
      </c>
      <c r="H1999" t="s">
        <v>18928</v>
      </c>
      <c r="I1999" t="s">
        <v>2598</v>
      </c>
      <c r="J1999" t="s">
        <v>3552</v>
      </c>
      <c r="K1999" t="s">
        <v>3553</v>
      </c>
      <c r="L1999" t="s">
        <v>101</v>
      </c>
      <c r="M1999" t="s">
        <v>2982</v>
      </c>
      <c r="N1999" t="s">
        <v>2602</v>
      </c>
      <c r="O1999" t="s">
        <v>3555</v>
      </c>
      <c r="P1999" t="s">
        <v>18929</v>
      </c>
      <c r="R1999" t="str">
        <f t="shared" si="62"/>
        <v>潍城</v>
      </c>
      <c r="S1999" t="str">
        <f t="shared" si="63"/>
        <v>0702</v>
      </c>
    </row>
    <row r="2000" spans="1:19">
      <c r="A2000" t="s">
        <v>18930</v>
      </c>
      <c r="B2000" t="s">
        <v>18931</v>
      </c>
      <c r="C2000" t="s">
        <v>46</v>
      </c>
      <c r="D2000" t="s">
        <v>18932</v>
      </c>
      <c r="E2000" t="s">
        <v>15994</v>
      </c>
      <c r="F2000" t="s">
        <v>18933</v>
      </c>
      <c r="G2000" t="s">
        <v>18934</v>
      </c>
      <c r="H2000" t="s">
        <v>18935</v>
      </c>
      <c r="I2000" t="s">
        <v>2336</v>
      </c>
      <c r="J2000" t="s">
        <v>5710</v>
      </c>
      <c r="K2000" t="s">
        <v>5711</v>
      </c>
      <c r="L2000" t="s">
        <v>128</v>
      </c>
      <c r="M2000" t="s">
        <v>2708</v>
      </c>
      <c r="N2000" t="s">
        <v>2354</v>
      </c>
      <c r="O2000" t="s">
        <v>5713</v>
      </c>
      <c r="P2000" t="s">
        <v>18936</v>
      </c>
      <c r="Q2000" t="s">
        <v>18937</v>
      </c>
      <c r="R2000" t="str">
        <f t="shared" si="62"/>
        <v>寿光</v>
      </c>
      <c r="S2000" t="str">
        <f t="shared" si="63"/>
        <v>0702</v>
      </c>
    </row>
    <row r="2001" spans="1:19">
      <c r="A2001" t="s">
        <v>18938</v>
      </c>
      <c r="B2001" t="s">
        <v>18939</v>
      </c>
      <c r="C2001" t="s">
        <v>46</v>
      </c>
      <c r="D2001" t="s">
        <v>18940</v>
      </c>
      <c r="E2001" t="s">
        <v>15978</v>
      </c>
      <c r="F2001" t="s">
        <v>18941</v>
      </c>
      <c r="G2001" t="s">
        <v>18942</v>
      </c>
      <c r="H2001" t="s">
        <v>18943</v>
      </c>
      <c r="I2001" t="s">
        <v>2350</v>
      </c>
      <c r="J2001" t="s">
        <v>7259</v>
      </c>
      <c r="K2001" t="s">
        <v>7260</v>
      </c>
      <c r="L2001" t="s">
        <v>67</v>
      </c>
      <c r="M2001" t="s">
        <v>3706</v>
      </c>
      <c r="O2001" t="s">
        <v>13827</v>
      </c>
      <c r="P2001" t="s">
        <v>18944</v>
      </c>
      <c r="R2001" t="str">
        <f t="shared" si="62"/>
        <v>昌邑</v>
      </c>
      <c r="S2001" t="str">
        <f t="shared" si="63"/>
        <v>0702</v>
      </c>
    </row>
    <row r="2002" spans="1:19">
      <c r="A2002" t="s">
        <v>18945</v>
      </c>
      <c r="B2002" t="s">
        <v>18946</v>
      </c>
      <c r="C2002" t="s">
        <v>46</v>
      </c>
      <c r="D2002" t="s">
        <v>18947</v>
      </c>
      <c r="E2002" t="s">
        <v>15978</v>
      </c>
      <c r="F2002" t="s">
        <v>18948</v>
      </c>
      <c r="G2002" t="s">
        <v>18949</v>
      </c>
      <c r="H2002" t="s">
        <v>18950</v>
      </c>
      <c r="I2002" t="s">
        <v>2378</v>
      </c>
      <c r="J2002" t="s">
        <v>11311</v>
      </c>
      <c r="K2002" t="s">
        <v>11312</v>
      </c>
      <c r="L2002" t="s">
        <v>119</v>
      </c>
      <c r="M2002" t="s">
        <v>2601</v>
      </c>
      <c r="N2002" t="s">
        <v>2859</v>
      </c>
      <c r="O2002" t="s">
        <v>11313</v>
      </c>
      <c r="P2002" t="s">
        <v>18951</v>
      </c>
      <c r="Q2002" t="s">
        <v>18952</v>
      </c>
      <c r="R2002" t="str">
        <f t="shared" si="62"/>
        <v>寒亭</v>
      </c>
      <c r="S2002" t="str">
        <f t="shared" si="63"/>
        <v>0702</v>
      </c>
    </row>
    <row r="2003" spans="1:19">
      <c r="A2003" t="s">
        <v>18953</v>
      </c>
      <c r="B2003" t="s">
        <v>18954</v>
      </c>
      <c r="C2003" t="s">
        <v>46</v>
      </c>
      <c r="D2003" t="s">
        <v>18955</v>
      </c>
      <c r="E2003" t="s">
        <v>15978</v>
      </c>
      <c r="F2003" t="s">
        <v>18956</v>
      </c>
      <c r="G2003" t="s">
        <v>18957</v>
      </c>
      <c r="H2003" t="s">
        <v>18958</v>
      </c>
      <c r="I2003" t="s">
        <v>2350</v>
      </c>
      <c r="J2003" t="s">
        <v>6441</v>
      </c>
      <c r="K2003" t="s">
        <v>6442</v>
      </c>
      <c r="L2003" t="s">
        <v>76</v>
      </c>
      <c r="M2003" t="s">
        <v>4374</v>
      </c>
      <c r="N2003" t="s">
        <v>2340</v>
      </c>
      <c r="O2003" t="s">
        <v>6443</v>
      </c>
      <c r="P2003" t="s">
        <v>18959</v>
      </c>
      <c r="R2003" t="str">
        <f t="shared" si="62"/>
        <v>奎文</v>
      </c>
      <c r="S2003" t="str">
        <f t="shared" si="63"/>
        <v>0702</v>
      </c>
    </row>
    <row r="2004" spans="1:19">
      <c r="A2004" t="s">
        <v>18960</v>
      </c>
      <c r="B2004" t="s">
        <v>18961</v>
      </c>
      <c r="C2004" t="s">
        <v>46</v>
      </c>
      <c r="D2004" t="s">
        <v>18962</v>
      </c>
      <c r="E2004" t="s">
        <v>15994</v>
      </c>
      <c r="F2004" t="s">
        <v>18963</v>
      </c>
      <c r="G2004" t="s">
        <v>18964</v>
      </c>
      <c r="H2004" t="s">
        <v>18965</v>
      </c>
      <c r="I2004" t="s">
        <v>2336</v>
      </c>
      <c r="J2004" t="s">
        <v>8347</v>
      </c>
      <c r="K2004" t="s">
        <v>8348</v>
      </c>
      <c r="L2004" t="s">
        <v>101</v>
      </c>
      <c r="M2004" t="s">
        <v>2982</v>
      </c>
      <c r="N2004" t="s">
        <v>2859</v>
      </c>
      <c r="O2004" t="s">
        <v>8349</v>
      </c>
      <c r="R2004" t="str">
        <f t="shared" si="62"/>
        <v>潍城</v>
      </c>
      <c r="S2004" t="str">
        <f t="shared" si="63"/>
        <v>0702</v>
      </c>
    </row>
    <row r="2005" spans="1:19">
      <c r="A2005" t="s">
        <v>18966</v>
      </c>
      <c r="B2005" t="s">
        <v>18967</v>
      </c>
      <c r="C2005" t="s">
        <v>46</v>
      </c>
      <c r="D2005" t="s">
        <v>18968</v>
      </c>
      <c r="E2005" t="s">
        <v>15994</v>
      </c>
      <c r="F2005" t="s">
        <v>18969</v>
      </c>
      <c r="G2005" t="s">
        <v>18970</v>
      </c>
      <c r="H2005" t="s">
        <v>18971</v>
      </c>
      <c r="I2005" t="s">
        <v>2336</v>
      </c>
      <c r="J2005" t="s">
        <v>9022</v>
      </c>
      <c r="K2005" t="s">
        <v>9023</v>
      </c>
      <c r="L2005" t="s">
        <v>101</v>
      </c>
      <c r="M2005" t="s">
        <v>4459</v>
      </c>
      <c r="N2005" t="s">
        <v>2354</v>
      </c>
      <c r="O2005" t="s">
        <v>9024</v>
      </c>
      <c r="P2005" t="s">
        <v>18972</v>
      </c>
      <c r="Q2005" t="s">
        <v>18973</v>
      </c>
      <c r="R2005" t="str">
        <f t="shared" si="62"/>
        <v>潍城</v>
      </c>
      <c r="S2005" t="str">
        <f t="shared" si="63"/>
        <v>0702</v>
      </c>
    </row>
    <row r="2006" spans="1:19">
      <c r="A2006" t="s">
        <v>18974</v>
      </c>
      <c r="B2006" t="s">
        <v>18975</v>
      </c>
      <c r="C2006" t="s">
        <v>46</v>
      </c>
      <c r="D2006" t="s">
        <v>18976</v>
      </c>
      <c r="E2006" t="s">
        <v>15978</v>
      </c>
      <c r="F2006" t="s">
        <v>18977</v>
      </c>
      <c r="G2006" t="s">
        <v>18978</v>
      </c>
      <c r="H2006" t="s">
        <v>18979</v>
      </c>
      <c r="I2006" t="s">
        <v>2350</v>
      </c>
      <c r="J2006" t="s">
        <v>4844</v>
      </c>
      <c r="K2006" t="s">
        <v>4845</v>
      </c>
      <c r="L2006" t="s">
        <v>76</v>
      </c>
      <c r="M2006" t="s">
        <v>2528</v>
      </c>
      <c r="N2006" t="s">
        <v>2354</v>
      </c>
      <c r="O2006" t="s">
        <v>4846</v>
      </c>
      <c r="P2006" t="s">
        <v>18980</v>
      </c>
      <c r="Q2006" t="s">
        <v>18981</v>
      </c>
      <c r="R2006" t="str">
        <f t="shared" si="62"/>
        <v>奎文</v>
      </c>
      <c r="S2006" t="str">
        <f t="shared" si="63"/>
        <v>0702</v>
      </c>
    </row>
    <row r="2007" spans="1:19">
      <c r="A2007" t="s">
        <v>18982</v>
      </c>
      <c r="B2007" t="s">
        <v>18983</v>
      </c>
      <c r="C2007" t="s">
        <v>46</v>
      </c>
      <c r="D2007" t="s">
        <v>18984</v>
      </c>
      <c r="E2007" t="s">
        <v>15994</v>
      </c>
      <c r="F2007" t="s">
        <v>18985</v>
      </c>
      <c r="G2007" t="s">
        <v>18986</v>
      </c>
      <c r="H2007" t="s">
        <v>18987</v>
      </c>
      <c r="I2007" t="s">
        <v>2336</v>
      </c>
      <c r="J2007" t="s">
        <v>2771</v>
      </c>
      <c r="K2007" t="s">
        <v>2772</v>
      </c>
      <c r="L2007" t="s">
        <v>76</v>
      </c>
      <c r="M2007" t="s">
        <v>2516</v>
      </c>
      <c r="N2007" t="s">
        <v>3622</v>
      </c>
      <c r="O2007" t="s">
        <v>2773</v>
      </c>
      <c r="P2007" t="s">
        <v>18988</v>
      </c>
      <c r="Q2007" t="s">
        <v>18989</v>
      </c>
      <c r="R2007" t="str">
        <f t="shared" si="62"/>
        <v>奎文</v>
      </c>
      <c r="S2007" t="str">
        <f t="shared" si="63"/>
        <v>0702</v>
      </c>
    </row>
    <row r="2008" spans="1:19">
      <c r="A2008" t="s">
        <v>18990</v>
      </c>
      <c r="B2008" t="s">
        <v>18991</v>
      </c>
      <c r="C2008" t="s">
        <v>46</v>
      </c>
      <c r="D2008" t="s">
        <v>18992</v>
      </c>
      <c r="E2008" t="s">
        <v>15994</v>
      </c>
      <c r="F2008" t="s">
        <v>18993</v>
      </c>
      <c r="G2008" t="s">
        <v>18994</v>
      </c>
      <c r="H2008" t="s">
        <v>18995</v>
      </c>
      <c r="I2008" t="s">
        <v>2336</v>
      </c>
      <c r="J2008" t="s">
        <v>2504</v>
      </c>
      <c r="K2008" t="s">
        <v>2505</v>
      </c>
      <c r="L2008" t="s">
        <v>146</v>
      </c>
      <c r="M2008" t="s">
        <v>2420</v>
      </c>
      <c r="N2008" t="s">
        <v>6398</v>
      </c>
      <c r="O2008" t="s">
        <v>2506</v>
      </c>
      <c r="P2008" t="s">
        <v>18996</v>
      </c>
      <c r="Q2008" t="s">
        <v>18997</v>
      </c>
      <c r="R2008" t="str">
        <f t="shared" si="62"/>
        <v>临朐</v>
      </c>
      <c r="S2008" t="str">
        <f t="shared" si="63"/>
        <v>0702</v>
      </c>
    </row>
    <row r="2009" spans="1:19">
      <c r="A2009" t="s">
        <v>18998</v>
      </c>
      <c r="B2009" t="s">
        <v>18999</v>
      </c>
      <c r="C2009" t="s">
        <v>46</v>
      </c>
      <c r="D2009" t="s">
        <v>19000</v>
      </c>
      <c r="E2009" t="s">
        <v>19001</v>
      </c>
      <c r="F2009" t="s">
        <v>19002</v>
      </c>
      <c r="G2009" t="s">
        <v>19003</v>
      </c>
      <c r="H2009" t="s">
        <v>19004</v>
      </c>
      <c r="I2009" t="s">
        <v>2645</v>
      </c>
      <c r="J2009" t="s">
        <v>2587</v>
      </c>
      <c r="K2009" t="s">
        <v>2588</v>
      </c>
      <c r="L2009" t="s">
        <v>57</v>
      </c>
      <c r="M2009" t="s">
        <v>2433</v>
      </c>
      <c r="N2009" t="s">
        <v>2589</v>
      </c>
      <c r="O2009" t="s">
        <v>2590</v>
      </c>
      <c r="P2009" t="s">
        <v>19005</v>
      </c>
      <c r="R2009" t="str">
        <f t="shared" si="62"/>
        <v>安丘</v>
      </c>
      <c r="S2009" t="str">
        <f t="shared" si="63"/>
        <v>0702</v>
      </c>
    </row>
    <row r="2010" spans="1:19">
      <c r="A2010" t="s">
        <v>19006</v>
      </c>
      <c r="B2010" t="s">
        <v>19007</v>
      </c>
      <c r="C2010" t="s">
        <v>46</v>
      </c>
      <c r="D2010" t="s">
        <v>19008</v>
      </c>
      <c r="E2010" t="s">
        <v>19009</v>
      </c>
      <c r="F2010" t="s">
        <v>19010</v>
      </c>
      <c r="G2010" t="s">
        <v>19011</v>
      </c>
      <c r="H2010" t="s">
        <v>19012</v>
      </c>
      <c r="I2010" t="s">
        <v>2350</v>
      </c>
      <c r="J2010" t="s">
        <v>2934</v>
      </c>
      <c r="K2010" t="s">
        <v>2935</v>
      </c>
      <c r="L2010" t="s">
        <v>47</v>
      </c>
      <c r="M2010" t="s">
        <v>2784</v>
      </c>
      <c r="N2010" t="s">
        <v>2564</v>
      </c>
      <c r="O2010" t="s">
        <v>2937</v>
      </c>
      <c r="P2010" t="s">
        <v>19013</v>
      </c>
      <c r="R2010" t="str">
        <f t="shared" si="62"/>
        <v>诸城</v>
      </c>
      <c r="S2010" t="str">
        <f t="shared" si="63"/>
        <v>0702</v>
      </c>
    </row>
    <row r="2011" spans="1:19">
      <c r="A2011" t="s">
        <v>19014</v>
      </c>
      <c r="B2011" t="s">
        <v>19015</v>
      </c>
      <c r="C2011" t="s">
        <v>46</v>
      </c>
      <c r="D2011" t="s">
        <v>19016</v>
      </c>
      <c r="E2011" t="s">
        <v>16867</v>
      </c>
      <c r="F2011" t="s">
        <v>19017</v>
      </c>
      <c r="G2011" t="s">
        <v>19018</v>
      </c>
      <c r="H2011" t="s">
        <v>19019</v>
      </c>
      <c r="I2011" t="s">
        <v>2336</v>
      </c>
      <c r="J2011" t="s">
        <v>19020</v>
      </c>
      <c r="K2011" t="s">
        <v>19021</v>
      </c>
      <c r="L2011" t="s">
        <v>119</v>
      </c>
      <c r="M2011" t="s">
        <v>3695</v>
      </c>
      <c r="N2011" t="s">
        <v>4255</v>
      </c>
      <c r="O2011" t="s">
        <v>19022</v>
      </c>
      <c r="P2011" t="s">
        <v>19023</v>
      </c>
      <c r="R2011" t="str">
        <f t="shared" si="62"/>
        <v>寒亭</v>
      </c>
      <c r="S2011" t="str">
        <f t="shared" si="63"/>
        <v>0702</v>
      </c>
    </row>
    <row r="2012" spans="1:19">
      <c r="A2012" t="s">
        <v>19024</v>
      </c>
      <c r="B2012" t="s">
        <v>19025</v>
      </c>
      <c r="C2012" t="s">
        <v>46</v>
      </c>
      <c r="D2012" t="s">
        <v>19026</v>
      </c>
      <c r="E2012" t="s">
        <v>15978</v>
      </c>
      <c r="F2012" t="s">
        <v>19027</v>
      </c>
      <c r="G2012" t="s">
        <v>19028</v>
      </c>
      <c r="H2012" t="s">
        <v>19029</v>
      </c>
      <c r="I2012" t="s">
        <v>2364</v>
      </c>
      <c r="J2012" t="s">
        <v>13373</v>
      </c>
      <c r="K2012" t="s">
        <v>13374</v>
      </c>
      <c r="L2012" t="s">
        <v>187</v>
      </c>
      <c r="M2012" t="s">
        <v>8014</v>
      </c>
      <c r="N2012" t="s">
        <v>2721</v>
      </c>
      <c r="O2012" t="s">
        <v>13375</v>
      </c>
      <c r="P2012" t="s">
        <v>19030</v>
      </c>
      <c r="Q2012" t="s">
        <v>19031</v>
      </c>
      <c r="R2012" t="str">
        <f t="shared" si="62"/>
        <v>坊子</v>
      </c>
      <c r="S2012" t="str">
        <f t="shared" si="63"/>
        <v>0702</v>
      </c>
    </row>
    <row r="2013" spans="1:19">
      <c r="A2013" t="s">
        <v>19032</v>
      </c>
      <c r="B2013" t="s">
        <v>19033</v>
      </c>
      <c r="C2013" t="s">
        <v>46</v>
      </c>
      <c r="D2013" t="s">
        <v>19034</v>
      </c>
      <c r="E2013" t="s">
        <v>15978</v>
      </c>
      <c r="F2013" t="s">
        <v>19035</v>
      </c>
      <c r="G2013" t="s">
        <v>19036</v>
      </c>
      <c r="H2013" t="s">
        <v>19037</v>
      </c>
      <c r="I2013" t="s">
        <v>2350</v>
      </c>
      <c r="J2013" t="s">
        <v>2718</v>
      </c>
      <c r="K2013" t="s">
        <v>2719</v>
      </c>
      <c r="L2013" t="s">
        <v>128</v>
      </c>
      <c r="M2013" t="s">
        <v>2720</v>
      </c>
      <c r="N2013" t="s">
        <v>2421</v>
      </c>
      <c r="O2013" t="s">
        <v>2722</v>
      </c>
      <c r="P2013" t="s">
        <v>19038</v>
      </c>
      <c r="Q2013" t="s">
        <v>19039</v>
      </c>
      <c r="R2013" t="str">
        <f t="shared" si="62"/>
        <v>寿光</v>
      </c>
      <c r="S2013" t="str">
        <f t="shared" si="63"/>
        <v>0702</v>
      </c>
    </row>
    <row r="2014" spans="1:19">
      <c r="A2014" t="s">
        <v>19040</v>
      </c>
      <c r="B2014" t="s">
        <v>19041</v>
      </c>
      <c r="C2014" t="s">
        <v>46</v>
      </c>
      <c r="D2014" t="s">
        <v>19042</v>
      </c>
      <c r="E2014" t="s">
        <v>15978</v>
      </c>
      <c r="F2014" t="s">
        <v>19043</v>
      </c>
      <c r="G2014" t="s">
        <v>19044</v>
      </c>
      <c r="H2014" t="s">
        <v>19045</v>
      </c>
      <c r="I2014" t="s">
        <v>2350</v>
      </c>
      <c r="J2014" t="s">
        <v>9656</v>
      </c>
      <c r="K2014" t="s">
        <v>9657</v>
      </c>
      <c r="L2014" t="s">
        <v>119</v>
      </c>
      <c r="M2014" t="s">
        <v>2601</v>
      </c>
      <c r="N2014" t="s">
        <v>7359</v>
      </c>
      <c r="O2014" t="s">
        <v>9658</v>
      </c>
      <c r="P2014" t="s">
        <v>19046</v>
      </c>
      <c r="Q2014" t="s">
        <v>19047</v>
      </c>
      <c r="R2014" t="str">
        <f t="shared" si="62"/>
        <v>寒亭</v>
      </c>
      <c r="S2014" t="str">
        <f t="shared" si="63"/>
        <v>0702</v>
      </c>
    </row>
    <row r="2015" spans="1:19">
      <c r="A2015" t="s">
        <v>19048</v>
      </c>
      <c r="B2015" t="s">
        <v>19049</v>
      </c>
      <c r="C2015" t="s">
        <v>46</v>
      </c>
      <c r="D2015" t="s">
        <v>19050</v>
      </c>
      <c r="E2015" t="s">
        <v>15978</v>
      </c>
      <c r="F2015" t="s">
        <v>19051</v>
      </c>
      <c r="G2015" t="s">
        <v>19052</v>
      </c>
      <c r="H2015" t="s">
        <v>19053</v>
      </c>
      <c r="I2015" t="s">
        <v>2350</v>
      </c>
      <c r="J2015" t="s">
        <v>8024</v>
      </c>
      <c r="K2015" t="s">
        <v>8025</v>
      </c>
      <c r="L2015" t="s">
        <v>76</v>
      </c>
      <c r="M2015" t="s">
        <v>2516</v>
      </c>
      <c r="N2015" t="s">
        <v>3277</v>
      </c>
      <c r="O2015" t="s">
        <v>8026</v>
      </c>
      <c r="P2015" t="s">
        <v>19054</v>
      </c>
      <c r="R2015" t="str">
        <f t="shared" si="62"/>
        <v>奎文</v>
      </c>
      <c r="S2015" t="str">
        <f t="shared" si="63"/>
        <v>0702</v>
      </c>
    </row>
    <row r="2016" spans="1:19">
      <c r="A2016" t="s">
        <v>19055</v>
      </c>
      <c r="B2016" t="s">
        <v>19056</v>
      </c>
      <c r="C2016" t="s">
        <v>46</v>
      </c>
      <c r="D2016" t="s">
        <v>19057</v>
      </c>
      <c r="E2016" t="s">
        <v>15970</v>
      </c>
      <c r="F2016" t="s">
        <v>19058</v>
      </c>
      <c r="G2016" t="s">
        <v>19059</v>
      </c>
      <c r="H2016" t="s">
        <v>19060</v>
      </c>
      <c r="I2016" t="s">
        <v>3969</v>
      </c>
      <c r="J2016" t="s">
        <v>5782</v>
      </c>
      <c r="K2016" t="s">
        <v>5783</v>
      </c>
      <c r="L2016" t="s">
        <v>47</v>
      </c>
      <c r="M2016" t="s">
        <v>2924</v>
      </c>
      <c r="N2016" t="s">
        <v>2480</v>
      </c>
      <c r="O2016" t="s">
        <v>5784</v>
      </c>
      <c r="P2016" t="s">
        <v>19061</v>
      </c>
      <c r="Q2016" t="s">
        <v>19062</v>
      </c>
      <c r="R2016" t="str">
        <f t="shared" si="62"/>
        <v>诸城</v>
      </c>
      <c r="S2016" t="str">
        <f t="shared" si="63"/>
        <v>0702</v>
      </c>
    </row>
    <row r="2017" spans="1:19">
      <c r="A2017" t="s">
        <v>19063</v>
      </c>
      <c r="B2017" t="s">
        <v>19064</v>
      </c>
      <c r="C2017" t="s">
        <v>46</v>
      </c>
      <c r="D2017" t="s">
        <v>19065</v>
      </c>
      <c r="E2017" t="s">
        <v>15978</v>
      </c>
      <c r="F2017" t="s">
        <v>19066</v>
      </c>
      <c r="G2017" t="s">
        <v>19067</v>
      </c>
      <c r="H2017" t="s">
        <v>19068</v>
      </c>
      <c r="I2017" t="s">
        <v>2364</v>
      </c>
      <c r="J2017" t="s">
        <v>5173</v>
      </c>
      <c r="K2017" t="s">
        <v>5174</v>
      </c>
      <c r="L2017" t="s">
        <v>137</v>
      </c>
      <c r="M2017" t="s">
        <v>5175</v>
      </c>
      <c r="N2017" t="s">
        <v>3622</v>
      </c>
      <c r="O2017" t="s">
        <v>5176</v>
      </c>
      <c r="P2017" t="s">
        <v>19069</v>
      </c>
      <c r="Q2017" t="s">
        <v>19070</v>
      </c>
      <c r="R2017" t="str">
        <f t="shared" si="62"/>
        <v>青州</v>
      </c>
      <c r="S2017" t="str">
        <f t="shared" si="63"/>
        <v>0702</v>
      </c>
    </row>
    <row r="2018" spans="1:19">
      <c r="A2018" t="s">
        <v>19071</v>
      </c>
      <c r="B2018" t="s">
        <v>19072</v>
      </c>
      <c r="C2018" t="s">
        <v>46</v>
      </c>
      <c r="D2018" t="s">
        <v>19073</v>
      </c>
      <c r="E2018" t="s">
        <v>19074</v>
      </c>
      <c r="F2018" t="s">
        <v>19075</v>
      </c>
      <c r="G2018" t="s">
        <v>19076</v>
      </c>
      <c r="H2018" t="s">
        <v>19077</v>
      </c>
      <c r="I2018" t="s">
        <v>2336</v>
      </c>
      <c r="J2018" t="s">
        <v>16066</v>
      </c>
      <c r="K2018" t="s">
        <v>16067</v>
      </c>
      <c r="L2018" t="s">
        <v>47</v>
      </c>
      <c r="M2018" t="s">
        <v>12006</v>
      </c>
      <c r="N2018" t="s">
        <v>2859</v>
      </c>
      <c r="O2018" t="s">
        <v>16068</v>
      </c>
      <c r="P2018" t="s">
        <v>19078</v>
      </c>
      <c r="R2018" t="str">
        <f t="shared" si="62"/>
        <v>诸城</v>
      </c>
      <c r="S2018" t="str">
        <f t="shared" si="63"/>
        <v>0702</v>
      </c>
    </row>
    <row r="2019" spans="1:19">
      <c r="A2019" t="s">
        <v>19079</v>
      </c>
      <c r="B2019" t="s">
        <v>19080</v>
      </c>
      <c r="C2019" t="s">
        <v>46</v>
      </c>
      <c r="D2019" t="s">
        <v>19081</v>
      </c>
      <c r="E2019" t="s">
        <v>15994</v>
      </c>
      <c r="F2019" t="s">
        <v>19082</v>
      </c>
      <c r="G2019" t="s">
        <v>19083</v>
      </c>
      <c r="H2019" t="s">
        <v>19084</v>
      </c>
      <c r="I2019" t="s">
        <v>2336</v>
      </c>
      <c r="J2019" t="s">
        <v>8067</v>
      </c>
      <c r="K2019" t="s">
        <v>8068</v>
      </c>
      <c r="L2019" t="s">
        <v>187</v>
      </c>
      <c r="M2019" t="s">
        <v>3510</v>
      </c>
      <c r="O2019" t="s">
        <v>8069</v>
      </c>
      <c r="P2019" t="s">
        <v>19085</v>
      </c>
      <c r="R2019" t="str">
        <f t="shared" si="62"/>
        <v>坊子</v>
      </c>
      <c r="S2019" t="str">
        <f t="shared" si="63"/>
        <v>0702</v>
      </c>
    </row>
    <row r="2020" spans="1:19">
      <c r="A2020" t="s">
        <v>19086</v>
      </c>
      <c r="B2020" t="s">
        <v>19087</v>
      </c>
      <c r="C2020" t="s">
        <v>46</v>
      </c>
      <c r="D2020" t="s">
        <v>19088</v>
      </c>
      <c r="E2020" t="s">
        <v>15994</v>
      </c>
      <c r="F2020" t="s">
        <v>19089</v>
      </c>
      <c r="G2020" t="s">
        <v>19090</v>
      </c>
      <c r="H2020" t="s">
        <v>19091</v>
      </c>
      <c r="I2020" t="s">
        <v>2336</v>
      </c>
      <c r="J2020" t="s">
        <v>4344</v>
      </c>
      <c r="K2020" t="s">
        <v>4345</v>
      </c>
      <c r="L2020" t="s">
        <v>187</v>
      </c>
      <c r="M2020" t="s">
        <v>4346</v>
      </c>
      <c r="N2020" t="s">
        <v>2859</v>
      </c>
      <c r="O2020" t="s">
        <v>4347</v>
      </c>
      <c r="P2020" t="s">
        <v>19092</v>
      </c>
      <c r="R2020" t="str">
        <f t="shared" si="62"/>
        <v>坊子</v>
      </c>
      <c r="S2020" t="str">
        <f t="shared" si="63"/>
        <v>0702</v>
      </c>
    </row>
    <row r="2021" spans="1:19">
      <c r="A2021" t="s">
        <v>19093</v>
      </c>
      <c r="B2021" t="s">
        <v>19094</v>
      </c>
      <c r="C2021" t="s">
        <v>46</v>
      </c>
      <c r="D2021" t="s">
        <v>19095</v>
      </c>
      <c r="E2021" t="s">
        <v>15978</v>
      </c>
      <c r="F2021" t="s">
        <v>19096</v>
      </c>
      <c r="G2021" t="s">
        <v>19097</v>
      </c>
      <c r="H2021" t="s">
        <v>19098</v>
      </c>
      <c r="I2021" t="s">
        <v>4545</v>
      </c>
      <c r="J2021" t="s">
        <v>6005</v>
      </c>
      <c r="K2021" t="s">
        <v>6006</v>
      </c>
      <c r="L2021" t="s">
        <v>110</v>
      </c>
      <c r="M2021" t="s">
        <v>3098</v>
      </c>
      <c r="N2021" t="s">
        <v>3907</v>
      </c>
      <c r="O2021" t="s">
        <v>6007</v>
      </c>
      <c r="P2021" t="s">
        <v>19099</v>
      </c>
      <c r="R2021" t="str">
        <f t="shared" si="62"/>
        <v>高密</v>
      </c>
      <c r="S2021" t="str">
        <f t="shared" si="63"/>
        <v>0702</v>
      </c>
    </row>
    <row r="2022" spans="1:19">
      <c r="A2022" t="s">
        <v>19100</v>
      </c>
      <c r="B2022" t="s">
        <v>19101</v>
      </c>
      <c r="C2022" t="s">
        <v>46</v>
      </c>
      <c r="D2022" t="s">
        <v>19102</v>
      </c>
      <c r="E2022" t="s">
        <v>15994</v>
      </c>
      <c r="F2022" t="s">
        <v>19103</v>
      </c>
      <c r="G2022" t="s">
        <v>19104</v>
      </c>
      <c r="H2022" t="s">
        <v>19105</v>
      </c>
      <c r="I2022" t="s">
        <v>2336</v>
      </c>
      <c r="J2022" t="s">
        <v>4844</v>
      </c>
      <c r="K2022" t="s">
        <v>4845</v>
      </c>
      <c r="L2022" t="s">
        <v>76</v>
      </c>
      <c r="M2022" t="s">
        <v>2528</v>
      </c>
      <c r="N2022" t="s">
        <v>2816</v>
      </c>
      <c r="O2022" t="s">
        <v>4846</v>
      </c>
      <c r="P2022" t="s">
        <v>19106</v>
      </c>
      <c r="R2022" t="str">
        <f t="shared" si="62"/>
        <v>奎文</v>
      </c>
      <c r="S2022" t="str">
        <f t="shared" si="63"/>
        <v>0702</v>
      </c>
    </row>
    <row r="2023" spans="1:19">
      <c r="A2023" t="s">
        <v>19107</v>
      </c>
      <c r="B2023" t="s">
        <v>19108</v>
      </c>
      <c r="C2023" t="s">
        <v>46</v>
      </c>
      <c r="D2023" t="s">
        <v>19109</v>
      </c>
      <c r="E2023" t="s">
        <v>15994</v>
      </c>
      <c r="F2023" t="s">
        <v>19110</v>
      </c>
      <c r="G2023" t="s">
        <v>19111</v>
      </c>
      <c r="H2023" t="s">
        <v>19112</v>
      </c>
      <c r="I2023" t="s">
        <v>2336</v>
      </c>
      <c r="J2023" t="s">
        <v>2869</v>
      </c>
      <c r="K2023" t="s">
        <v>2870</v>
      </c>
      <c r="L2023" t="s">
        <v>67</v>
      </c>
      <c r="M2023" t="s">
        <v>2871</v>
      </c>
      <c r="N2023" t="s">
        <v>2421</v>
      </c>
      <c r="O2023" t="s">
        <v>2873</v>
      </c>
      <c r="P2023" t="s">
        <v>19113</v>
      </c>
      <c r="Q2023" t="s">
        <v>19114</v>
      </c>
      <c r="R2023" t="str">
        <f t="shared" si="62"/>
        <v>昌邑</v>
      </c>
      <c r="S2023" t="str">
        <f t="shared" si="63"/>
        <v>0702</v>
      </c>
    </row>
    <row r="2024" spans="1:19">
      <c r="A2024" t="s">
        <v>19115</v>
      </c>
      <c r="B2024" t="s">
        <v>18887</v>
      </c>
      <c r="C2024" t="s">
        <v>46</v>
      </c>
      <c r="D2024" t="s">
        <v>19116</v>
      </c>
      <c r="E2024" t="s">
        <v>15994</v>
      </c>
      <c r="F2024" t="s">
        <v>19117</v>
      </c>
      <c r="G2024" t="s">
        <v>19118</v>
      </c>
      <c r="H2024" t="s">
        <v>19119</v>
      </c>
      <c r="I2024" t="s">
        <v>2336</v>
      </c>
      <c r="J2024" t="s">
        <v>3809</v>
      </c>
      <c r="K2024" t="s">
        <v>3810</v>
      </c>
      <c r="L2024" t="s">
        <v>57</v>
      </c>
      <c r="M2024" t="s">
        <v>3811</v>
      </c>
      <c r="N2024" t="s">
        <v>2674</v>
      </c>
      <c r="O2024" t="s">
        <v>3812</v>
      </c>
      <c r="P2024" t="s">
        <v>19120</v>
      </c>
      <c r="Q2024" t="s">
        <v>19121</v>
      </c>
      <c r="R2024" t="str">
        <f t="shared" si="62"/>
        <v>安丘</v>
      </c>
      <c r="S2024" t="str">
        <f t="shared" si="63"/>
        <v>0702</v>
      </c>
    </row>
    <row r="2025" spans="1:19">
      <c r="A2025" t="s">
        <v>19122</v>
      </c>
      <c r="B2025" t="s">
        <v>19123</v>
      </c>
      <c r="C2025" t="s">
        <v>46</v>
      </c>
      <c r="D2025" t="s">
        <v>19124</v>
      </c>
      <c r="E2025" t="s">
        <v>15978</v>
      </c>
      <c r="F2025" t="s">
        <v>19125</v>
      </c>
      <c r="G2025" t="s">
        <v>19126</v>
      </c>
      <c r="H2025" t="s">
        <v>18965</v>
      </c>
      <c r="I2025" t="s">
        <v>2350</v>
      </c>
      <c r="J2025" t="s">
        <v>4903</v>
      </c>
      <c r="K2025" t="s">
        <v>4904</v>
      </c>
      <c r="L2025" t="s">
        <v>47</v>
      </c>
      <c r="M2025" t="s">
        <v>4905</v>
      </c>
      <c r="N2025" t="s">
        <v>2674</v>
      </c>
      <c r="O2025" t="s">
        <v>4906</v>
      </c>
      <c r="P2025" t="s">
        <v>19127</v>
      </c>
      <c r="Q2025" t="s">
        <v>19128</v>
      </c>
      <c r="R2025" t="str">
        <f t="shared" si="62"/>
        <v>诸城</v>
      </c>
      <c r="S2025" t="str">
        <f t="shared" si="63"/>
        <v>0702</v>
      </c>
    </row>
    <row r="2026" spans="1:19">
      <c r="A2026" t="s">
        <v>19129</v>
      </c>
      <c r="B2026" t="s">
        <v>19130</v>
      </c>
      <c r="C2026" t="s">
        <v>46</v>
      </c>
      <c r="D2026" t="s">
        <v>19131</v>
      </c>
      <c r="E2026" t="s">
        <v>15978</v>
      </c>
      <c r="F2026" t="s">
        <v>19132</v>
      </c>
      <c r="G2026" t="s">
        <v>19133</v>
      </c>
      <c r="H2026" t="s">
        <v>19134</v>
      </c>
      <c r="I2026" t="s">
        <v>2645</v>
      </c>
      <c r="J2026" t="s">
        <v>6863</v>
      </c>
      <c r="K2026" t="s">
        <v>6864</v>
      </c>
      <c r="L2026" t="s">
        <v>128</v>
      </c>
      <c r="M2026" t="s">
        <v>3952</v>
      </c>
      <c r="N2026" t="s">
        <v>2743</v>
      </c>
      <c r="O2026" t="s">
        <v>6865</v>
      </c>
      <c r="P2026" t="s">
        <v>19135</v>
      </c>
      <c r="Q2026" t="s">
        <v>19136</v>
      </c>
      <c r="R2026" t="str">
        <f t="shared" si="62"/>
        <v>寿光</v>
      </c>
      <c r="S2026" t="str">
        <f t="shared" si="63"/>
        <v>0702</v>
      </c>
    </row>
    <row r="2027" spans="1:19">
      <c r="A2027" t="s">
        <v>19137</v>
      </c>
      <c r="B2027" t="s">
        <v>19138</v>
      </c>
      <c r="C2027" t="s">
        <v>46</v>
      </c>
      <c r="D2027" t="s">
        <v>19139</v>
      </c>
      <c r="E2027" t="s">
        <v>15978</v>
      </c>
      <c r="F2027" t="s">
        <v>19140</v>
      </c>
      <c r="G2027" t="s">
        <v>19141</v>
      </c>
      <c r="H2027" t="s">
        <v>19142</v>
      </c>
      <c r="I2027" t="s">
        <v>2378</v>
      </c>
      <c r="J2027" t="s">
        <v>5686</v>
      </c>
      <c r="K2027" t="s">
        <v>5687</v>
      </c>
      <c r="L2027" t="s">
        <v>146</v>
      </c>
      <c r="M2027" t="s">
        <v>3051</v>
      </c>
      <c r="N2027" t="s">
        <v>2674</v>
      </c>
      <c r="O2027" t="s">
        <v>5688</v>
      </c>
      <c r="P2027" t="s">
        <v>19143</v>
      </c>
      <c r="Q2027" t="s">
        <v>19144</v>
      </c>
      <c r="R2027" t="str">
        <f t="shared" si="62"/>
        <v>临朐</v>
      </c>
      <c r="S2027" t="str">
        <f t="shared" si="63"/>
        <v>0702</v>
      </c>
    </row>
    <row r="2028" spans="1:19">
      <c r="A2028" t="s">
        <v>19145</v>
      </c>
      <c r="B2028" t="s">
        <v>19146</v>
      </c>
      <c r="C2028" t="s">
        <v>46</v>
      </c>
      <c r="D2028" t="s">
        <v>19147</v>
      </c>
      <c r="E2028" t="s">
        <v>15978</v>
      </c>
      <c r="F2028" t="s">
        <v>19148</v>
      </c>
      <c r="G2028" t="s">
        <v>19149</v>
      </c>
      <c r="H2028" t="s">
        <v>19150</v>
      </c>
      <c r="I2028" t="s">
        <v>2364</v>
      </c>
      <c r="J2028" t="s">
        <v>16736</v>
      </c>
      <c r="K2028" t="s">
        <v>16737</v>
      </c>
      <c r="L2028" t="s">
        <v>101</v>
      </c>
      <c r="M2028" t="s">
        <v>4459</v>
      </c>
      <c r="N2028" t="s">
        <v>2687</v>
      </c>
      <c r="O2028" t="s">
        <v>16738</v>
      </c>
      <c r="P2028" t="s">
        <v>19151</v>
      </c>
      <c r="Q2028" t="s">
        <v>19152</v>
      </c>
      <c r="R2028" t="str">
        <f t="shared" si="62"/>
        <v>潍城</v>
      </c>
      <c r="S2028" t="str">
        <f t="shared" si="63"/>
        <v>0702</v>
      </c>
    </row>
    <row r="2029" spans="1:19">
      <c r="A2029" t="s">
        <v>19153</v>
      </c>
      <c r="B2029" t="s">
        <v>19154</v>
      </c>
      <c r="C2029" t="s">
        <v>46</v>
      </c>
      <c r="D2029" t="s">
        <v>19155</v>
      </c>
      <c r="E2029" t="s">
        <v>15994</v>
      </c>
      <c r="F2029" t="s">
        <v>19156</v>
      </c>
      <c r="G2029" t="s">
        <v>19157</v>
      </c>
      <c r="H2029" t="s">
        <v>19158</v>
      </c>
      <c r="I2029" t="s">
        <v>2336</v>
      </c>
      <c r="J2029" t="s">
        <v>4253</v>
      </c>
      <c r="K2029" t="s">
        <v>4254</v>
      </c>
      <c r="L2029" t="s">
        <v>57</v>
      </c>
      <c r="M2029" t="s">
        <v>2492</v>
      </c>
      <c r="N2029" t="s">
        <v>2859</v>
      </c>
      <c r="O2029" t="s">
        <v>4256</v>
      </c>
      <c r="P2029" t="s">
        <v>19159</v>
      </c>
      <c r="Q2029" t="s">
        <v>8299</v>
      </c>
      <c r="R2029" t="str">
        <f t="shared" si="62"/>
        <v>安丘</v>
      </c>
      <c r="S2029" t="str">
        <f t="shared" si="63"/>
        <v>0702</v>
      </c>
    </row>
    <row r="2030" spans="1:19">
      <c r="A2030" t="s">
        <v>19160</v>
      </c>
      <c r="B2030" t="s">
        <v>19161</v>
      </c>
      <c r="C2030" t="s">
        <v>46</v>
      </c>
      <c r="D2030" t="s">
        <v>19162</v>
      </c>
      <c r="E2030" t="s">
        <v>15978</v>
      </c>
      <c r="F2030" t="s">
        <v>19163</v>
      </c>
      <c r="G2030" t="s">
        <v>19164</v>
      </c>
      <c r="H2030" t="s">
        <v>19165</v>
      </c>
      <c r="I2030" t="s">
        <v>2350</v>
      </c>
      <c r="J2030" t="s">
        <v>2646</v>
      </c>
      <c r="K2030" t="s">
        <v>2647</v>
      </c>
      <c r="L2030" t="s">
        <v>128</v>
      </c>
      <c r="M2030" t="s">
        <v>2648</v>
      </c>
      <c r="N2030" t="s">
        <v>2649</v>
      </c>
      <c r="O2030" t="s">
        <v>2650</v>
      </c>
      <c r="P2030" t="s">
        <v>19166</v>
      </c>
      <c r="R2030" t="str">
        <f t="shared" si="62"/>
        <v>寿光</v>
      </c>
      <c r="S2030" t="str">
        <f t="shared" si="63"/>
        <v>0702</v>
      </c>
    </row>
    <row r="2031" spans="1:19">
      <c r="A2031" t="s">
        <v>19167</v>
      </c>
      <c r="B2031" t="s">
        <v>19168</v>
      </c>
      <c r="C2031" t="s">
        <v>46</v>
      </c>
      <c r="D2031" t="s">
        <v>19169</v>
      </c>
      <c r="E2031" t="s">
        <v>15978</v>
      </c>
      <c r="F2031" t="s">
        <v>19170</v>
      </c>
      <c r="G2031" t="s">
        <v>19171</v>
      </c>
      <c r="H2031" t="s">
        <v>19172</v>
      </c>
      <c r="I2031" t="s">
        <v>2645</v>
      </c>
      <c r="J2031" t="s">
        <v>3552</v>
      </c>
      <c r="K2031" t="s">
        <v>3553</v>
      </c>
      <c r="L2031" t="s">
        <v>101</v>
      </c>
      <c r="M2031" t="s">
        <v>2982</v>
      </c>
      <c r="N2031" t="s">
        <v>3017</v>
      </c>
      <c r="O2031" t="s">
        <v>3555</v>
      </c>
      <c r="P2031" t="s">
        <v>19173</v>
      </c>
      <c r="R2031" t="str">
        <f t="shared" si="62"/>
        <v>潍城</v>
      </c>
      <c r="S2031" t="str">
        <f t="shared" si="63"/>
        <v>0702</v>
      </c>
    </row>
    <row r="2032" spans="1:19">
      <c r="A2032" t="s">
        <v>19174</v>
      </c>
      <c r="B2032" t="s">
        <v>19175</v>
      </c>
      <c r="C2032" t="s">
        <v>46</v>
      </c>
      <c r="D2032" t="s">
        <v>19176</v>
      </c>
      <c r="E2032" t="s">
        <v>15978</v>
      </c>
      <c r="F2032" t="s">
        <v>19177</v>
      </c>
      <c r="G2032" t="s">
        <v>19178</v>
      </c>
      <c r="H2032" t="s">
        <v>19179</v>
      </c>
      <c r="I2032" t="s">
        <v>2378</v>
      </c>
      <c r="J2032" t="s">
        <v>3716</v>
      </c>
      <c r="K2032" t="s">
        <v>3717</v>
      </c>
      <c r="L2032" t="s">
        <v>76</v>
      </c>
      <c r="M2032" t="s">
        <v>2408</v>
      </c>
      <c r="N2032" t="s">
        <v>2785</v>
      </c>
      <c r="O2032" t="s">
        <v>3719</v>
      </c>
      <c r="P2032" t="s">
        <v>19180</v>
      </c>
      <c r="Q2032" t="s">
        <v>19181</v>
      </c>
      <c r="R2032" t="str">
        <f t="shared" si="62"/>
        <v>奎文</v>
      </c>
      <c r="S2032" t="str">
        <f t="shared" si="63"/>
        <v>0702</v>
      </c>
    </row>
    <row r="2033" spans="1:19">
      <c r="A2033" t="s">
        <v>19182</v>
      </c>
      <c r="B2033" t="s">
        <v>19183</v>
      </c>
      <c r="C2033" t="s">
        <v>46</v>
      </c>
      <c r="D2033" t="s">
        <v>19184</v>
      </c>
      <c r="E2033" t="s">
        <v>19185</v>
      </c>
      <c r="F2033" t="s">
        <v>19186</v>
      </c>
      <c r="G2033" t="s">
        <v>19187</v>
      </c>
      <c r="H2033" t="s">
        <v>19188</v>
      </c>
      <c r="I2033" t="s">
        <v>2503</v>
      </c>
      <c r="J2033" t="s">
        <v>8254</v>
      </c>
      <c r="K2033" t="s">
        <v>8255</v>
      </c>
      <c r="L2033" t="s">
        <v>110</v>
      </c>
      <c r="M2033" t="s">
        <v>3098</v>
      </c>
      <c r="N2033" t="s">
        <v>2480</v>
      </c>
      <c r="O2033" t="s">
        <v>8256</v>
      </c>
      <c r="P2033" t="s">
        <v>19189</v>
      </c>
      <c r="R2033" t="str">
        <f t="shared" si="62"/>
        <v>高密</v>
      </c>
      <c r="S2033" t="str">
        <f t="shared" si="63"/>
        <v>0702</v>
      </c>
    </row>
    <row r="2034" spans="1:19">
      <c r="A2034" t="s">
        <v>19190</v>
      </c>
      <c r="B2034" t="s">
        <v>19191</v>
      </c>
      <c r="C2034" t="s">
        <v>46</v>
      </c>
      <c r="D2034" t="s">
        <v>19192</v>
      </c>
      <c r="E2034" t="s">
        <v>19193</v>
      </c>
      <c r="F2034" t="s">
        <v>19194</v>
      </c>
      <c r="G2034" t="s">
        <v>19195</v>
      </c>
      <c r="H2034" t="s">
        <v>19196</v>
      </c>
      <c r="I2034" t="s">
        <v>19197</v>
      </c>
      <c r="J2034" t="s">
        <v>4437</v>
      </c>
      <c r="K2034" t="s">
        <v>4438</v>
      </c>
      <c r="N2034" t="s">
        <v>3907</v>
      </c>
      <c r="O2034" t="s">
        <v>4440</v>
      </c>
      <c r="R2034" t="str">
        <f t="shared" si="62"/>
        <v/>
      </c>
      <c r="S2034" t="str">
        <f t="shared" si="63"/>
        <v>0702</v>
      </c>
    </row>
    <row r="2035" spans="1:19">
      <c r="A2035" t="s">
        <v>19198</v>
      </c>
      <c r="B2035" t="s">
        <v>19199</v>
      </c>
      <c r="C2035" t="s">
        <v>46</v>
      </c>
      <c r="D2035" t="s">
        <v>19200</v>
      </c>
      <c r="E2035" t="s">
        <v>19201</v>
      </c>
      <c r="F2035" t="s">
        <v>19202</v>
      </c>
      <c r="G2035" t="s">
        <v>19203</v>
      </c>
      <c r="H2035" t="s">
        <v>19204</v>
      </c>
      <c r="I2035" t="s">
        <v>2350</v>
      </c>
      <c r="J2035" t="s">
        <v>4253</v>
      </c>
      <c r="K2035" t="s">
        <v>4254</v>
      </c>
      <c r="L2035" t="s">
        <v>57</v>
      </c>
      <c r="M2035" t="s">
        <v>2492</v>
      </c>
      <c r="N2035" t="s">
        <v>2816</v>
      </c>
      <c r="O2035" t="s">
        <v>4256</v>
      </c>
      <c r="P2035" t="s">
        <v>19205</v>
      </c>
      <c r="Q2035" t="s">
        <v>19206</v>
      </c>
      <c r="R2035" t="str">
        <f t="shared" si="62"/>
        <v>安丘</v>
      </c>
      <c r="S2035" t="str">
        <f t="shared" si="63"/>
        <v>0702</v>
      </c>
    </row>
    <row r="2036" spans="1:19">
      <c r="A2036" t="s">
        <v>19207</v>
      </c>
      <c r="B2036" t="s">
        <v>19208</v>
      </c>
      <c r="C2036" t="s">
        <v>46</v>
      </c>
      <c r="D2036" t="s">
        <v>19209</v>
      </c>
      <c r="E2036" t="s">
        <v>15994</v>
      </c>
      <c r="F2036" t="s">
        <v>19210</v>
      </c>
      <c r="G2036" t="s">
        <v>19211</v>
      </c>
      <c r="H2036" t="s">
        <v>19212</v>
      </c>
      <c r="I2036" t="s">
        <v>2598</v>
      </c>
      <c r="J2036" t="s">
        <v>3038</v>
      </c>
      <c r="K2036" t="s">
        <v>3039</v>
      </c>
      <c r="L2036" t="s">
        <v>137</v>
      </c>
      <c r="M2036" t="s">
        <v>3040</v>
      </c>
      <c r="N2036" t="s">
        <v>2816</v>
      </c>
      <c r="O2036" t="s">
        <v>3041</v>
      </c>
      <c r="P2036" t="s">
        <v>19213</v>
      </c>
      <c r="Q2036" t="s">
        <v>19214</v>
      </c>
      <c r="R2036" t="str">
        <f t="shared" si="62"/>
        <v>青州</v>
      </c>
      <c r="S2036" t="str">
        <f t="shared" si="63"/>
        <v>0702</v>
      </c>
    </row>
    <row r="2037" spans="1:19">
      <c r="A2037" t="s">
        <v>19215</v>
      </c>
      <c r="B2037" t="s">
        <v>19216</v>
      </c>
      <c r="C2037" t="s">
        <v>46</v>
      </c>
      <c r="D2037" t="s">
        <v>19217</v>
      </c>
      <c r="E2037" t="s">
        <v>15978</v>
      </c>
      <c r="F2037" t="s">
        <v>19218</v>
      </c>
      <c r="G2037" t="s">
        <v>19219</v>
      </c>
      <c r="H2037" t="s">
        <v>19220</v>
      </c>
      <c r="I2037" t="s">
        <v>2364</v>
      </c>
      <c r="J2037" t="s">
        <v>5763</v>
      </c>
      <c r="K2037" t="s">
        <v>5764</v>
      </c>
      <c r="L2037" t="s">
        <v>146</v>
      </c>
      <c r="M2037" t="s">
        <v>3051</v>
      </c>
      <c r="N2037" t="s">
        <v>2674</v>
      </c>
      <c r="O2037" t="s">
        <v>5765</v>
      </c>
      <c r="P2037" t="s">
        <v>16727</v>
      </c>
      <c r="Q2037" t="s">
        <v>19221</v>
      </c>
      <c r="R2037" t="str">
        <f t="shared" si="62"/>
        <v>临朐</v>
      </c>
      <c r="S2037" t="str">
        <f t="shared" si="63"/>
        <v>0702</v>
      </c>
    </row>
    <row r="2038" spans="1:19">
      <c r="A2038" t="s">
        <v>19222</v>
      </c>
      <c r="B2038" t="s">
        <v>19223</v>
      </c>
      <c r="C2038" t="s">
        <v>46</v>
      </c>
      <c r="D2038" t="s">
        <v>19224</v>
      </c>
      <c r="E2038" t="s">
        <v>19225</v>
      </c>
      <c r="F2038" t="s">
        <v>19226</v>
      </c>
      <c r="G2038" t="s">
        <v>19227</v>
      </c>
      <c r="H2038" t="s">
        <v>19228</v>
      </c>
      <c r="I2038" t="s">
        <v>2586</v>
      </c>
      <c r="J2038" t="s">
        <v>4968</v>
      </c>
      <c r="K2038" t="s">
        <v>4969</v>
      </c>
      <c r="L2038" t="s">
        <v>76</v>
      </c>
      <c r="M2038" t="s">
        <v>2528</v>
      </c>
      <c r="N2038" t="s">
        <v>2368</v>
      </c>
      <c r="O2038" t="s">
        <v>4970</v>
      </c>
      <c r="P2038" t="s">
        <v>19229</v>
      </c>
      <c r="R2038" t="str">
        <f t="shared" si="62"/>
        <v>奎文</v>
      </c>
      <c r="S2038" t="str">
        <f t="shared" si="63"/>
        <v>0702</v>
      </c>
    </row>
    <row r="2039" spans="1:19">
      <c r="A2039" t="s">
        <v>19230</v>
      </c>
      <c r="B2039" t="s">
        <v>19231</v>
      </c>
      <c r="C2039" t="s">
        <v>46</v>
      </c>
      <c r="D2039" t="s">
        <v>19232</v>
      </c>
      <c r="E2039" t="s">
        <v>15978</v>
      </c>
      <c r="F2039" t="s">
        <v>19233</v>
      </c>
      <c r="G2039" t="s">
        <v>19234</v>
      </c>
      <c r="H2039" t="s">
        <v>19235</v>
      </c>
      <c r="I2039" t="s">
        <v>2364</v>
      </c>
      <c r="J2039" t="s">
        <v>4957</v>
      </c>
      <c r="K2039" t="s">
        <v>4958</v>
      </c>
      <c r="L2039" t="s">
        <v>137</v>
      </c>
      <c r="M2039" t="s">
        <v>4959</v>
      </c>
      <c r="N2039" t="s">
        <v>2480</v>
      </c>
      <c r="O2039" t="s">
        <v>4960</v>
      </c>
      <c r="P2039" t="s">
        <v>19236</v>
      </c>
      <c r="R2039" t="str">
        <f t="shared" si="62"/>
        <v>青州</v>
      </c>
      <c r="S2039" t="str">
        <f t="shared" si="63"/>
        <v>0702</v>
      </c>
    </row>
    <row r="2040" spans="1:19">
      <c r="A2040" t="s">
        <v>19237</v>
      </c>
      <c r="B2040" t="s">
        <v>19238</v>
      </c>
      <c r="C2040" t="s">
        <v>46</v>
      </c>
      <c r="D2040" t="s">
        <v>19239</v>
      </c>
      <c r="E2040" t="s">
        <v>2388</v>
      </c>
      <c r="F2040" t="s">
        <v>19240</v>
      </c>
      <c r="G2040" t="s">
        <v>19241</v>
      </c>
      <c r="H2040" t="s">
        <v>19242</v>
      </c>
      <c r="I2040" t="s">
        <v>2364</v>
      </c>
      <c r="J2040" t="s">
        <v>4705</v>
      </c>
      <c r="K2040" t="s">
        <v>4706</v>
      </c>
      <c r="L2040" t="s">
        <v>101</v>
      </c>
      <c r="M2040" t="s">
        <v>4459</v>
      </c>
      <c r="N2040" t="s">
        <v>2602</v>
      </c>
      <c r="O2040" t="s">
        <v>4707</v>
      </c>
      <c r="P2040" t="s">
        <v>19243</v>
      </c>
      <c r="R2040" t="str">
        <f t="shared" si="62"/>
        <v>潍城</v>
      </c>
      <c r="S2040" t="str">
        <f t="shared" si="63"/>
        <v>0702</v>
      </c>
    </row>
    <row r="2041" spans="1:19">
      <c r="A2041" t="s">
        <v>19244</v>
      </c>
      <c r="B2041" t="s">
        <v>19245</v>
      </c>
      <c r="C2041" t="s">
        <v>46</v>
      </c>
      <c r="D2041" t="s">
        <v>19246</v>
      </c>
      <c r="E2041" t="s">
        <v>6226</v>
      </c>
      <c r="F2041" t="s">
        <v>19247</v>
      </c>
      <c r="G2041" t="s">
        <v>19248</v>
      </c>
      <c r="H2041" t="s">
        <v>19249</v>
      </c>
      <c r="I2041" t="s">
        <v>2336</v>
      </c>
      <c r="J2041" t="s">
        <v>2599</v>
      </c>
      <c r="K2041" t="s">
        <v>2600</v>
      </c>
      <c r="L2041" t="s">
        <v>119</v>
      </c>
      <c r="M2041" t="s">
        <v>2601</v>
      </c>
      <c r="N2041" t="s">
        <v>2816</v>
      </c>
      <c r="O2041" t="s">
        <v>2603</v>
      </c>
      <c r="P2041" t="s">
        <v>19250</v>
      </c>
      <c r="R2041" t="str">
        <f t="shared" si="62"/>
        <v>寒亭</v>
      </c>
      <c r="S2041" t="str">
        <f t="shared" si="63"/>
        <v>0702</v>
      </c>
    </row>
    <row r="2042" spans="1:19">
      <c r="A2042" t="s">
        <v>19251</v>
      </c>
      <c r="B2042" t="s">
        <v>19252</v>
      </c>
      <c r="C2042" t="s">
        <v>46</v>
      </c>
      <c r="D2042" t="s">
        <v>19253</v>
      </c>
      <c r="E2042" t="s">
        <v>15978</v>
      </c>
      <c r="F2042" t="s">
        <v>19254</v>
      </c>
      <c r="G2042" t="s">
        <v>19255</v>
      </c>
      <c r="H2042" t="s">
        <v>19256</v>
      </c>
      <c r="I2042" t="s">
        <v>2364</v>
      </c>
      <c r="J2042" t="s">
        <v>8672</v>
      </c>
      <c r="K2042" t="s">
        <v>8673</v>
      </c>
      <c r="L2042" t="s">
        <v>128</v>
      </c>
      <c r="M2042" t="s">
        <v>2913</v>
      </c>
      <c r="N2042" t="s">
        <v>2743</v>
      </c>
      <c r="O2042" t="s">
        <v>8674</v>
      </c>
      <c r="P2042" t="s">
        <v>19257</v>
      </c>
      <c r="Q2042" t="s">
        <v>19258</v>
      </c>
      <c r="R2042" t="str">
        <f t="shared" si="62"/>
        <v>寿光</v>
      </c>
      <c r="S2042" t="str">
        <f t="shared" si="63"/>
        <v>0702</v>
      </c>
    </row>
    <row r="2043" spans="1:19">
      <c r="A2043" t="s">
        <v>19259</v>
      </c>
      <c r="B2043" t="s">
        <v>19260</v>
      </c>
      <c r="C2043" t="s">
        <v>46</v>
      </c>
      <c r="D2043" t="s">
        <v>19261</v>
      </c>
      <c r="E2043" t="s">
        <v>15978</v>
      </c>
      <c r="F2043" t="s">
        <v>19262</v>
      </c>
      <c r="G2043" t="s">
        <v>19263</v>
      </c>
      <c r="H2043" t="s">
        <v>19264</v>
      </c>
      <c r="I2043" t="s">
        <v>2378</v>
      </c>
      <c r="J2043" t="s">
        <v>6131</v>
      </c>
      <c r="K2043" t="s">
        <v>6132</v>
      </c>
      <c r="L2043" t="s">
        <v>57</v>
      </c>
      <c r="M2043" t="s">
        <v>2552</v>
      </c>
      <c r="N2043" t="s">
        <v>3252</v>
      </c>
      <c r="O2043" t="s">
        <v>6133</v>
      </c>
      <c r="P2043" t="s">
        <v>19265</v>
      </c>
      <c r="Q2043" t="s">
        <v>19266</v>
      </c>
      <c r="R2043" t="str">
        <f t="shared" si="62"/>
        <v>安丘</v>
      </c>
      <c r="S2043" t="str">
        <f t="shared" si="63"/>
        <v>0702</v>
      </c>
    </row>
    <row r="2044" spans="1:19">
      <c r="A2044" t="s">
        <v>19267</v>
      </c>
      <c r="B2044" t="s">
        <v>19268</v>
      </c>
      <c r="C2044" t="s">
        <v>46</v>
      </c>
      <c r="D2044" t="s">
        <v>19269</v>
      </c>
      <c r="E2044" t="s">
        <v>2388</v>
      </c>
      <c r="F2044" t="s">
        <v>19270</v>
      </c>
      <c r="G2044" t="s">
        <v>19271</v>
      </c>
      <c r="H2044" t="s">
        <v>19272</v>
      </c>
      <c r="I2044" t="s">
        <v>2350</v>
      </c>
      <c r="J2044" t="s">
        <v>9877</v>
      </c>
      <c r="K2044" t="s">
        <v>9878</v>
      </c>
      <c r="L2044" t="s">
        <v>110</v>
      </c>
      <c r="M2044" t="s">
        <v>4059</v>
      </c>
      <c r="N2044" t="s">
        <v>2687</v>
      </c>
      <c r="O2044" t="s">
        <v>9879</v>
      </c>
      <c r="P2044" t="s">
        <v>19273</v>
      </c>
      <c r="R2044" t="str">
        <f t="shared" si="62"/>
        <v>高密</v>
      </c>
      <c r="S2044" t="str">
        <f t="shared" si="63"/>
        <v>0702</v>
      </c>
    </row>
    <row r="2045" spans="1:19">
      <c r="A2045" t="s">
        <v>19274</v>
      </c>
      <c r="B2045" t="s">
        <v>19275</v>
      </c>
      <c r="C2045" t="s">
        <v>46</v>
      </c>
      <c r="D2045" t="s">
        <v>19276</v>
      </c>
      <c r="E2045" t="s">
        <v>6226</v>
      </c>
      <c r="F2045" t="s">
        <v>19277</v>
      </c>
      <c r="G2045" t="s">
        <v>19278</v>
      </c>
      <c r="H2045" t="s">
        <v>19279</v>
      </c>
      <c r="I2045" t="s">
        <v>2336</v>
      </c>
      <c r="J2045" t="s">
        <v>8581</v>
      </c>
      <c r="K2045" t="s">
        <v>8582</v>
      </c>
      <c r="L2045" t="s">
        <v>47</v>
      </c>
      <c r="M2045" t="s">
        <v>3327</v>
      </c>
      <c r="N2045" t="s">
        <v>2859</v>
      </c>
      <c r="O2045" t="s">
        <v>8583</v>
      </c>
      <c r="P2045" t="s">
        <v>19280</v>
      </c>
      <c r="R2045" t="str">
        <f t="shared" si="62"/>
        <v>诸城</v>
      </c>
      <c r="S2045" t="str">
        <f t="shared" si="63"/>
        <v>0702</v>
      </c>
    </row>
    <row r="2046" spans="1:19">
      <c r="A2046" t="s">
        <v>19281</v>
      </c>
      <c r="B2046" t="s">
        <v>19282</v>
      </c>
      <c r="C2046" t="s">
        <v>46</v>
      </c>
      <c r="D2046" t="s">
        <v>19283</v>
      </c>
      <c r="E2046" t="s">
        <v>19284</v>
      </c>
      <c r="F2046" t="s">
        <v>19285</v>
      </c>
      <c r="G2046" t="s">
        <v>19286</v>
      </c>
      <c r="H2046" t="s">
        <v>19287</v>
      </c>
      <c r="I2046" t="s">
        <v>3904</v>
      </c>
      <c r="J2046" t="s">
        <v>11926</v>
      </c>
      <c r="K2046" t="s">
        <v>11927</v>
      </c>
      <c r="L2046" t="s">
        <v>137</v>
      </c>
      <c r="M2046" t="s">
        <v>3213</v>
      </c>
      <c r="N2046" t="s">
        <v>2959</v>
      </c>
      <c r="O2046" t="s">
        <v>11929</v>
      </c>
      <c r="P2046" t="s">
        <v>19288</v>
      </c>
      <c r="R2046" t="str">
        <f t="shared" si="62"/>
        <v>青州</v>
      </c>
      <c r="S2046" t="str">
        <f t="shared" si="63"/>
        <v>0702</v>
      </c>
    </row>
    <row r="2047" spans="1:19">
      <c r="A2047" t="s">
        <v>19289</v>
      </c>
      <c r="B2047" t="s">
        <v>19290</v>
      </c>
      <c r="C2047" t="s">
        <v>46</v>
      </c>
      <c r="D2047" t="s">
        <v>19291</v>
      </c>
      <c r="E2047" t="s">
        <v>19292</v>
      </c>
      <c r="F2047" t="s">
        <v>19293</v>
      </c>
      <c r="G2047" t="s">
        <v>19294</v>
      </c>
      <c r="H2047" t="s">
        <v>19295</v>
      </c>
      <c r="I2047" t="s">
        <v>2364</v>
      </c>
      <c r="J2047" t="s">
        <v>3565</v>
      </c>
      <c r="K2047" t="s">
        <v>3566</v>
      </c>
      <c r="L2047" t="s">
        <v>110</v>
      </c>
      <c r="M2047" t="s">
        <v>2575</v>
      </c>
      <c r="N2047" t="s">
        <v>2368</v>
      </c>
      <c r="O2047" t="s">
        <v>3567</v>
      </c>
      <c r="P2047" t="s">
        <v>19296</v>
      </c>
      <c r="Q2047" t="s">
        <v>19297</v>
      </c>
      <c r="R2047" t="str">
        <f t="shared" si="62"/>
        <v>高密</v>
      </c>
      <c r="S2047" t="str">
        <f t="shared" si="63"/>
        <v>0702</v>
      </c>
    </row>
    <row r="2048" spans="1:19">
      <c r="A2048" t="s">
        <v>19298</v>
      </c>
      <c r="B2048" t="s">
        <v>19299</v>
      </c>
      <c r="C2048" t="s">
        <v>46</v>
      </c>
      <c r="D2048" t="s">
        <v>19300</v>
      </c>
      <c r="E2048" t="s">
        <v>19201</v>
      </c>
      <c r="F2048" t="s">
        <v>19301</v>
      </c>
      <c r="G2048" t="s">
        <v>19302</v>
      </c>
      <c r="H2048" t="s">
        <v>19303</v>
      </c>
      <c r="I2048" t="s">
        <v>2350</v>
      </c>
      <c r="J2048" t="s">
        <v>3597</v>
      </c>
      <c r="K2048" t="s">
        <v>3598</v>
      </c>
      <c r="L2048" t="s">
        <v>128</v>
      </c>
      <c r="M2048" t="s">
        <v>2708</v>
      </c>
      <c r="N2048" t="s">
        <v>3554</v>
      </c>
      <c r="O2048" t="s">
        <v>3599</v>
      </c>
      <c r="P2048" t="s">
        <v>19304</v>
      </c>
      <c r="Q2048" t="s">
        <v>19305</v>
      </c>
      <c r="R2048" t="str">
        <f t="shared" si="62"/>
        <v>寿光</v>
      </c>
      <c r="S2048" t="str">
        <f t="shared" si="63"/>
        <v>0702</v>
      </c>
    </row>
    <row r="2049" spans="1:19">
      <c r="A2049" t="s">
        <v>19306</v>
      </c>
      <c r="B2049" t="s">
        <v>19307</v>
      </c>
      <c r="C2049" t="s">
        <v>46</v>
      </c>
      <c r="D2049" t="s">
        <v>19308</v>
      </c>
      <c r="E2049" t="s">
        <v>19309</v>
      </c>
      <c r="F2049" t="s">
        <v>19310</v>
      </c>
      <c r="G2049" t="s">
        <v>19311</v>
      </c>
      <c r="H2049" t="s">
        <v>19312</v>
      </c>
      <c r="I2049" t="s">
        <v>2364</v>
      </c>
      <c r="J2049" t="s">
        <v>4705</v>
      </c>
      <c r="K2049" t="s">
        <v>4706</v>
      </c>
      <c r="L2049" t="s">
        <v>101</v>
      </c>
      <c r="M2049" t="s">
        <v>4459</v>
      </c>
      <c r="N2049" t="s">
        <v>2674</v>
      </c>
      <c r="O2049" t="s">
        <v>4707</v>
      </c>
      <c r="P2049" t="s">
        <v>19313</v>
      </c>
      <c r="R2049" t="str">
        <f t="shared" ref="R2049:R2112" si="64">IF(OR(LEFT(L2049,2)="高新"),"奎文",IF(LEFT(L2049,2)="峡山","坊子",IF(LEFT(L2049,2)="滨海","寒亭",LEFT(L2049,2))))</f>
        <v>潍城</v>
      </c>
      <c r="S2049" t="str">
        <f t="shared" ref="S2049:S2112" si="65">TEXT(B2049,"mmdd")</f>
        <v>0702</v>
      </c>
    </row>
    <row r="2050" spans="1:19">
      <c r="A2050" t="s">
        <v>19314</v>
      </c>
      <c r="B2050" t="s">
        <v>19315</v>
      </c>
      <c r="C2050" t="s">
        <v>46</v>
      </c>
      <c r="D2050" t="s">
        <v>19316</v>
      </c>
      <c r="E2050" t="s">
        <v>15978</v>
      </c>
      <c r="F2050" t="s">
        <v>19317</v>
      </c>
      <c r="G2050" t="s">
        <v>19318</v>
      </c>
      <c r="H2050" t="s">
        <v>19319</v>
      </c>
      <c r="I2050" t="s">
        <v>2364</v>
      </c>
      <c r="J2050" t="s">
        <v>12383</v>
      </c>
      <c r="K2050" t="s">
        <v>12384</v>
      </c>
      <c r="L2050" t="s">
        <v>128</v>
      </c>
      <c r="M2050" t="s">
        <v>3028</v>
      </c>
      <c r="N2050" t="s">
        <v>5286</v>
      </c>
      <c r="O2050" t="s">
        <v>12385</v>
      </c>
      <c r="P2050" t="s">
        <v>19320</v>
      </c>
      <c r="Q2050" t="s">
        <v>19321</v>
      </c>
      <c r="R2050" t="str">
        <f t="shared" si="64"/>
        <v>寿光</v>
      </c>
      <c r="S2050" t="str">
        <f t="shared" si="65"/>
        <v>0702</v>
      </c>
    </row>
    <row r="2051" spans="1:19">
      <c r="A2051" t="s">
        <v>19322</v>
      </c>
      <c r="B2051" t="s">
        <v>19323</v>
      </c>
      <c r="C2051" t="s">
        <v>46</v>
      </c>
      <c r="D2051" t="s">
        <v>19324</v>
      </c>
      <c r="E2051" t="s">
        <v>2388</v>
      </c>
      <c r="F2051" t="s">
        <v>19325</v>
      </c>
      <c r="G2051" t="s">
        <v>19326</v>
      </c>
      <c r="H2051" t="s">
        <v>19327</v>
      </c>
      <c r="I2051" t="s">
        <v>4165</v>
      </c>
      <c r="J2051" t="s">
        <v>3337</v>
      </c>
      <c r="K2051" t="s">
        <v>3338</v>
      </c>
      <c r="L2051" t="s">
        <v>76</v>
      </c>
      <c r="M2051" t="s">
        <v>2408</v>
      </c>
      <c r="N2051" t="s">
        <v>19328</v>
      </c>
      <c r="O2051" t="s">
        <v>3340</v>
      </c>
      <c r="P2051" t="s">
        <v>19329</v>
      </c>
      <c r="Q2051" t="s">
        <v>19330</v>
      </c>
      <c r="R2051" t="str">
        <f t="shared" si="64"/>
        <v>奎文</v>
      </c>
      <c r="S2051" t="str">
        <f t="shared" si="65"/>
        <v>0702</v>
      </c>
    </row>
    <row r="2052" spans="1:19">
      <c r="A2052" t="s">
        <v>19331</v>
      </c>
      <c r="B2052" t="s">
        <v>19332</v>
      </c>
      <c r="C2052" t="s">
        <v>46</v>
      </c>
      <c r="D2052" t="s">
        <v>19333</v>
      </c>
      <c r="E2052" t="s">
        <v>6226</v>
      </c>
      <c r="F2052" t="s">
        <v>19334</v>
      </c>
      <c r="G2052" t="s">
        <v>19335</v>
      </c>
      <c r="H2052" t="s">
        <v>19336</v>
      </c>
      <c r="I2052" t="s">
        <v>2336</v>
      </c>
      <c r="J2052" t="s">
        <v>2526</v>
      </c>
      <c r="K2052" t="s">
        <v>2527</v>
      </c>
      <c r="L2052" t="s">
        <v>76</v>
      </c>
      <c r="M2052" t="s">
        <v>2528</v>
      </c>
      <c r="N2052" t="s">
        <v>2529</v>
      </c>
      <c r="O2052" t="s">
        <v>2530</v>
      </c>
      <c r="P2052" t="s">
        <v>19337</v>
      </c>
      <c r="R2052" t="str">
        <f t="shared" si="64"/>
        <v>奎文</v>
      </c>
      <c r="S2052" t="str">
        <f t="shared" si="65"/>
        <v>0702</v>
      </c>
    </row>
    <row r="2053" spans="1:19">
      <c r="A2053" t="s">
        <v>19338</v>
      </c>
      <c r="B2053" t="s">
        <v>19339</v>
      </c>
      <c r="C2053" t="s">
        <v>46</v>
      </c>
      <c r="D2053" t="s">
        <v>19340</v>
      </c>
      <c r="E2053" t="s">
        <v>2388</v>
      </c>
      <c r="F2053" t="s">
        <v>19341</v>
      </c>
      <c r="G2053" t="s">
        <v>19342</v>
      </c>
      <c r="H2053" t="s">
        <v>19343</v>
      </c>
      <c r="I2053" t="s">
        <v>2586</v>
      </c>
      <c r="J2053" t="s">
        <v>3425</v>
      </c>
      <c r="K2053" t="s">
        <v>3426</v>
      </c>
      <c r="L2053" t="s">
        <v>137</v>
      </c>
      <c r="M2053" t="s">
        <v>2395</v>
      </c>
      <c r="N2053" t="s">
        <v>3339</v>
      </c>
      <c r="O2053" t="s">
        <v>3427</v>
      </c>
      <c r="P2053" t="s">
        <v>19344</v>
      </c>
      <c r="Q2053" t="s">
        <v>19345</v>
      </c>
      <c r="R2053" t="str">
        <f t="shared" si="64"/>
        <v>青州</v>
      </c>
      <c r="S2053" t="str">
        <f t="shared" si="65"/>
        <v>0702</v>
      </c>
    </row>
    <row r="2054" spans="1:19">
      <c r="A2054" t="s">
        <v>19346</v>
      </c>
      <c r="B2054" t="s">
        <v>19347</v>
      </c>
      <c r="C2054" t="s">
        <v>46</v>
      </c>
      <c r="D2054" t="s">
        <v>19348</v>
      </c>
      <c r="E2054" t="s">
        <v>19349</v>
      </c>
      <c r="F2054" t="s">
        <v>19350</v>
      </c>
      <c r="G2054" t="s">
        <v>19351</v>
      </c>
      <c r="H2054" t="s">
        <v>19352</v>
      </c>
      <c r="I2054" t="s">
        <v>2503</v>
      </c>
      <c r="J2054" t="s">
        <v>3241</v>
      </c>
      <c r="K2054" t="s">
        <v>3242</v>
      </c>
      <c r="L2054" t="s">
        <v>101</v>
      </c>
      <c r="M2054" t="s">
        <v>3130</v>
      </c>
      <c r="N2054" t="s">
        <v>2859</v>
      </c>
      <c r="O2054" t="s">
        <v>3243</v>
      </c>
      <c r="P2054" t="s">
        <v>19353</v>
      </c>
      <c r="Q2054" t="s">
        <v>19354</v>
      </c>
      <c r="R2054" t="str">
        <f t="shared" si="64"/>
        <v>潍城</v>
      </c>
      <c r="S2054" t="str">
        <f t="shared" si="65"/>
        <v>0702</v>
      </c>
    </row>
    <row r="2055" spans="1:19">
      <c r="A2055" t="s">
        <v>19355</v>
      </c>
      <c r="B2055" t="s">
        <v>19356</v>
      </c>
      <c r="C2055" t="s">
        <v>46</v>
      </c>
      <c r="D2055" t="s">
        <v>19357</v>
      </c>
      <c r="E2055" t="s">
        <v>19358</v>
      </c>
      <c r="F2055" t="s">
        <v>19359</v>
      </c>
      <c r="G2055" t="s">
        <v>19360</v>
      </c>
      <c r="H2055" t="s">
        <v>19361</v>
      </c>
      <c r="I2055" t="s">
        <v>4165</v>
      </c>
      <c r="J2055" t="s">
        <v>2587</v>
      </c>
      <c r="K2055" t="s">
        <v>2588</v>
      </c>
      <c r="L2055" t="s">
        <v>57</v>
      </c>
      <c r="M2055" t="s">
        <v>2433</v>
      </c>
      <c r="N2055" t="s">
        <v>4688</v>
      </c>
      <c r="O2055" t="s">
        <v>2590</v>
      </c>
      <c r="P2055" t="s">
        <v>19362</v>
      </c>
      <c r="R2055" t="str">
        <f t="shared" si="64"/>
        <v>安丘</v>
      </c>
      <c r="S2055" t="str">
        <f t="shared" si="65"/>
        <v>0702</v>
      </c>
    </row>
    <row r="2056" spans="1:19">
      <c r="A2056" t="s">
        <v>19363</v>
      </c>
      <c r="B2056" t="s">
        <v>19364</v>
      </c>
      <c r="C2056" t="s">
        <v>46</v>
      </c>
      <c r="D2056" t="s">
        <v>19365</v>
      </c>
      <c r="E2056" t="s">
        <v>15978</v>
      </c>
      <c r="F2056" t="s">
        <v>19366</v>
      </c>
      <c r="G2056" t="s">
        <v>19367</v>
      </c>
      <c r="H2056" t="s">
        <v>19368</v>
      </c>
      <c r="I2056" t="s">
        <v>2364</v>
      </c>
      <c r="J2056" t="s">
        <v>3295</v>
      </c>
      <c r="K2056" t="s">
        <v>3296</v>
      </c>
      <c r="L2056" t="s">
        <v>47</v>
      </c>
      <c r="M2056" t="s">
        <v>3159</v>
      </c>
      <c r="N2056" t="s">
        <v>2602</v>
      </c>
      <c r="O2056" t="s">
        <v>3297</v>
      </c>
      <c r="P2056" t="s">
        <v>19369</v>
      </c>
      <c r="Q2056" t="s">
        <v>19370</v>
      </c>
      <c r="R2056" t="str">
        <f t="shared" si="64"/>
        <v>诸城</v>
      </c>
      <c r="S2056" t="str">
        <f t="shared" si="65"/>
        <v>0702</v>
      </c>
    </row>
    <row r="2057" spans="1:19">
      <c r="A2057" t="s">
        <v>19371</v>
      </c>
      <c r="B2057" t="s">
        <v>19372</v>
      </c>
      <c r="C2057" t="s">
        <v>46</v>
      </c>
      <c r="D2057" t="s">
        <v>19373</v>
      </c>
      <c r="E2057" t="s">
        <v>19374</v>
      </c>
      <c r="F2057" t="s">
        <v>19375</v>
      </c>
      <c r="G2057" t="s">
        <v>19376</v>
      </c>
      <c r="H2057" t="s">
        <v>19377</v>
      </c>
      <c r="I2057" t="s">
        <v>2364</v>
      </c>
      <c r="J2057" t="s">
        <v>7951</v>
      </c>
      <c r="K2057" t="s">
        <v>7952</v>
      </c>
      <c r="L2057" t="s">
        <v>128</v>
      </c>
      <c r="M2057" t="s">
        <v>2913</v>
      </c>
      <c r="N2057" t="s">
        <v>2480</v>
      </c>
      <c r="O2057" t="s">
        <v>7953</v>
      </c>
      <c r="P2057" t="s">
        <v>19378</v>
      </c>
      <c r="R2057" t="str">
        <f t="shared" si="64"/>
        <v>寿光</v>
      </c>
      <c r="S2057" t="str">
        <f t="shared" si="65"/>
        <v>0702</v>
      </c>
    </row>
    <row r="2058" spans="1:19">
      <c r="A2058" t="s">
        <v>19379</v>
      </c>
      <c r="B2058" t="s">
        <v>19380</v>
      </c>
      <c r="C2058" t="s">
        <v>46</v>
      </c>
      <c r="D2058" t="s">
        <v>19381</v>
      </c>
      <c r="E2058" t="s">
        <v>15978</v>
      </c>
      <c r="F2058" t="s">
        <v>19382</v>
      </c>
      <c r="G2058" t="s">
        <v>19383</v>
      </c>
      <c r="H2058" t="s">
        <v>19384</v>
      </c>
      <c r="I2058" t="s">
        <v>3336</v>
      </c>
      <c r="J2058" t="s">
        <v>3791</v>
      </c>
      <c r="K2058" t="s">
        <v>3792</v>
      </c>
      <c r="L2058" t="s">
        <v>67</v>
      </c>
      <c r="M2058" t="s">
        <v>3008</v>
      </c>
      <c r="N2058" t="s">
        <v>2983</v>
      </c>
      <c r="O2058" t="s">
        <v>3793</v>
      </c>
      <c r="P2058" t="s">
        <v>19385</v>
      </c>
      <c r="Q2058" t="s">
        <v>19386</v>
      </c>
      <c r="R2058" t="str">
        <f t="shared" si="64"/>
        <v>昌邑</v>
      </c>
      <c r="S2058" t="str">
        <f t="shared" si="65"/>
        <v>0702</v>
      </c>
    </row>
    <row r="2059" spans="1:19">
      <c r="A2059" t="s">
        <v>19387</v>
      </c>
      <c r="B2059" t="s">
        <v>19388</v>
      </c>
      <c r="C2059" t="s">
        <v>46</v>
      </c>
      <c r="D2059" t="s">
        <v>19389</v>
      </c>
      <c r="E2059" t="s">
        <v>15978</v>
      </c>
      <c r="F2059" t="s">
        <v>19390</v>
      </c>
      <c r="G2059" t="s">
        <v>19391</v>
      </c>
      <c r="H2059" t="s">
        <v>19392</v>
      </c>
      <c r="I2059" t="s">
        <v>2465</v>
      </c>
      <c r="J2059" t="s">
        <v>2634</v>
      </c>
      <c r="K2059" t="s">
        <v>2635</v>
      </c>
      <c r="L2059" t="s">
        <v>76</v>
      </c>
      <c r="M2059" t="s">
        <v>2408</v>
      </c>
      <c r="O2059" t="s">
        <v>2636</v>
      </c>
      <c r="P2059" t="s">
        <v>19393</v>
      </c>
      <c r="Q2059" t="s">
        <v>19394</v>
      </c>
      <c r="R2059" t="str">
        <f t="shared" si="64"/>
        <v>奎文</v>
      </c>
      <c r="S2059" t="str">
        <f t="shared" si="65"/>
        <v>0702</v>
      </c>
    </row>
    <row r="2060" spans="1:19">
      <c r="A2060" t="s">
        <v>19395</v>
      </c>
      <c r="B2060" t="s">
        <v>19396</v>
      </c>
      <c r="C2060" t="s">
        <v>46</v>
      </c>
      <c r="D2060" t="s">
        <v>19397</v>
      </c>
      <c r="E2060" t="s">
        <v>6226</v>
      </c>
      <c r="F2060" t="s">
        <v>19398</v>
      </c>
      <c r="G2060" t="s">
        <v>19399</v>
      </c>
      <c r="H2060" t="s">
        <v>19400</v>
      </c>
      <c r="I2060" t="s">
        <v>2336</v>
      </c>
      <c r="J2060" t="s">
        <v>4705</v>
      </c>
      <c r="K2060" t="s">
        <v>4706</v>
      </c>
      <c r="L2060" t="s">
        <v>101</v>
      </c>
      <c r="M2060" t="s">
        <v>4459</v>
      </c>
      <c r="N2060" t="s">
        <v>2674</v>
      </c>
      <c r="O2060" t="s">
        <v>4707</v>
      </c>
      <c r="P2060" t="s">
        <v>16699</v>
      </c>
      <c r="R2060" t="str">
        <f t="shared" si="64"/>
        <v>潍城</v>
      </c>
      <c r="S2060" t="str">
        <f t="shared" si="65"/>
        <v>0702</v>
      </c>
    </row>
    <row r="2061" spans="1:19">
      <c r="A2061" t="s">
        <v>19401</v>
      </c>
      <c r="B2061" t="s">
        <v>19402</v>
      </c>
      <c r="C2061" t="s">
        <v>46</v>
      </c>
      <c r="D2061" t="s">
        <v>19403</v>
      </c>
      <c r="E2061" t="s">
        <v>19309</v>
      </c>
      <c r="F2061" t="s">
        <v>19404</v>
      </c>
      <c r="G2061" t="s">
        <v>19405</v>
      </c>
      <c r="H2061" t="s">
        <v>19406</v>
      </c>
      <c r="I2061" t="s">
        <v>2350</v>
      </c>
      <c r="J2061" t="s">
        <v>7327</v>
      </c>
      <c r="K2061" t="s">
        <v>7328</v>
      </c>
      <c r="L2061" t="s">
        <v>101</v>
      </c>
      <c r="M2061" t="s">
        <v>5737</v>
      </c>
      <c r="N2061" t="s">
        <v>2859</v>
      </c>
      <c r="O2061" t="s">
        <v>7329</v>
      </c>
      <c r="P2061" t="s">
        <v>19407</v>
      </c>
      <c r="R2061" t="str">
        <f t="shared" si="64"/>
        <v>潍城</v>
      </c>
      <c r="S2061" t="str">
        <f t="shared" si="65"/>
        <v>0702</v>
      </c>
    </row>
    <row r="2062" spans="1:19">
      <c r="A2062" t="s">
        <v>19408</v>
      </c>
      <c r="B2062" t="s">
        <v>19231</v>
      </c>
      <c r="C2062" t="s">
        <v>46</v>
      </c>
      <c r="D2062" t="s">
        <v>19409</v>
      </c>
      <c r="E2062" t="s">
        <v>15978</v>
      </c>
      <c r="F2062" t="s">
        <v>19410</v>
      </c>
      <c r="G2062" t="s">
        <v>19411</v>
      </c>
      <c r="H2062" t="s">
        <v>19412</v>
      </c>
      <c r="I2062" t="s">
        <v>2350</v>
      </c>
      <c r="J2062" t="s">
        <v>3139</v>
      </c>
      <c r="K2062" t="s">
        <v>3140</v>
      </c>
      <c r="L2062" t="s">
        <v>47</v>
      </c>
      <c r="M2062" t="s">
        <v>3141</v>
      </c>
      <c r="N2062" t="s">
        <v>2421</v>
      </c>
      <c r="O2062" t="s">
        <v>3142</v>
      </c>
      <c r="P2062" t="s">
        <v>19413</v>
      </c>
      <c r="R2062" t="str">
        <f t="shared" si="64"/>
        <v>诸城</v>
      </c>
      <c r="S2062" t="str">
        <f t="shared" si="65"/>
        <v>0702</v>
      </c>
    </row>
    <row r="2063" spans="1:19">
      <c r="A2063" t="s">
        <v>19414</v>
      </c>
      <c r="B2063" t="s">
        <v>19415</v>
      </c>
      <c r="C2063" t="s">
        <v>46</v>
      </c>
      <c r="D2063" t="s">
        <v>19416</v>
      </c>
      <c r="E2063" t="s">
        <v>15978</v>
      </c>
      <c r="F2063" t="s">
        <v>19417</v>
      </c>
      <c r="G2063" t="s">
        <v>19418</v>
      </c>
      <c r="H2063" t="s">
        <v>19419</v>
      </c>
      <c r="I2063" t="s">
        <v>2392</v>
      </c>
      <c r="J2063" t="s">
        <v>7277</v>
      </c>
      <c r="K2063" t="s">
        <v>7278</v>
      </c>
      <c r="L2063" t="s">
        <v>47</v>
      </c>
      <c r="M2063" t="s">
        <v>4266</v>
      </c>
      <c r="N2063" t="s">
        <v>2674</v>
      </c>
      <c r="O2063" t="s">
        <v>7279</v>
      </c>
      <c r="P2063" t="s">
        <v>19420</v>
      </c>
      <c r="Q2063" t="s">
        <v>19421</v>
      </c>
      <c r="R2063" t="str">
        <f t="shared" si="64"/>
        <v>诸城</v>
      </c>
      <c r="S2063" t="str">
        <f t="shared" si="65"/>
        <v>0702</v>
      </c>
    </row>
    <row r="2064" spans="1:19">
      <c r="A2064" t="s">
        <v>19422</v>
      </c>
      <c r="B2064" t="s">
        <v>19423</v>
      </c>
      <c r="C2064" t="s">
        <v>46</v>
      </c>
      <c r="D2064" t="s">
        <v>19424</v>
      </c>
      <c r="E2064" t="s">
        <v>2388</v>
      </c>
      <c r="F2064" t="s">
        <v>19425</v>
      </c>
      <c r="G2064" t="s">
        <v>19426</v>
      </c>
      <c r="H2064" t="s">
        <v>19427</v>
      </c>
      <c r="I2064" t="s">
        <v>2350</v>
      </c>
      <c r="J2064" t="s">
        <v>3469</v>
      </c>
      <c r="K2064" t="s">
        <v>3470</v>
      </c>
      <c r="L2064" t="s">
        <v>676</v>
      </c>
      <c r="M2064" t="s">
        <v>3471</v>
      </c>
      <c r="N2064" t="s">
        <v>2368</v>
      </c>
      <c r="O2064" t="s">
        <v>3472</v>
      </c>
      <c r="P2064" t="s">
        <v>19428</v>
      </c>
      <c r="R2064" t="str">
        <f t="shared" si="64"/>
        <v>昌乐</v>
      </c>
      <c r="S2064" t="str">
        <f t="shared" si="65"/>
        <v>0702</v>
      </c>
    </row>
    <row r="2065" spans="1:19">
      <c r="A2065" t="s">
        <v>19429</v>
      </c>
      <c r="B2065" t="s">
        <v>19430</v>
      </c>
      <c r="C2065" t="s">
        <v>46</v>
      </c>
      <c r="D2065" t="s">
        <v>19431</v>
      </c>
      <c r="E2065" t="s">
        <v>15978</v>
      </c>
      <c r="F2065" t="s">
        <v>19432</v>
      </c>
      <c r="G2065" t="s">
        <v>19433</v>
      </c>
      <c r="H2065" t="s">
        <v>19434</v>
      </c>
      <c r="I2065" t="s">
        <v>19435</v>
      </c>
      <c r="J2065" t="s">
        <v>5938</v>
      </c>
      <c r="K2065" t="s">
        <v>5939</v>
      </c>
      <c r="L2065" t="s">
        <v>76</v>
      </c>
      <c r="M2065" t="s">
        <v>4374</v>
      </c>
      <c r="N2065" t="s">
        <v>2816</v>
      </c>
      <c r="O2065" t="s">
        <v>5940</v>
      </c>
      <c r="P2065" t="s">
        <v>19436</v>
      </c>
      <c r="R2065" t="str">
        <f t="shared" si="64"/>
        <v>奎文</v>
      </c>
      <c r="S2065" t="str">
        <f t="shared" si="65"/>
        <v>0702</v>
      </c>
    </row>
    <row r="2066" spans="1:19">
      <c r="A2066" t="s">
        <v>445</v>
      </c>
      <c r="B2066" t="s">
        <v>19437</v>
      </c>
      <c r="C2066" t="s">
        <v>46</v>
      </c>
      <c r="D2066" t="s">
        <v>19438</v>
      </c>
      <c r="E2066" t="s">
        <v>15978</v>
      </c>
      <c r="F2066" t="s">
        <v>19439</v>
      </c>
      <c r="G2066" t="s">
        <v>443</v>
      </c>
      <c r="H2066" t="s">
        <v>19440</v>
      </c>
      <c r="I2066" t="s">
        <v>2378</v>
      </c>
      <c r="J2066" t="s">
        <v>8234</v>
      </c>
      <c r="K2066" t="s">
        <v>8235</v>
      </c>
      <c r="L2066" t="s">
        <v>57</v>
      </c>
      <c r="M2066" t="s">
        <v>4029</v>
      </c>
      <c r="N2066" t="s">
        <v>2649</v>
      </c>
      <c r="O2066" t="s">
        <v>8236</v>
      </c>
      <c r="P2066" t="s">
        <v>19441</v>
      </c>
      <c r="R2066" t="str">
        <f t="shared" si="64"/>
        <v>安丘</v>
      </c>
      <c r="S2066" t="str">
        <f t="shared" si="65"/>
        <v>0702</v>
      </c>
    </row>
    <row r="2067" spans="1:19">
      <c r="A2067" t="s">
        <v>19442</v>
      </c>
      <c r="B2067" t="s">
        <v>19443</v>
      </c>
      <c r="C2067" t="s">
        <v>46</v>
      </c>
      <c r="D2067" t="s">
        <v>19444</v>
      </c>
      <c r="E2067" t="s">
        <v>6226</v>
      </c>
      <c r="F2067" t="s">
        <v>19445</v>
      </c>
      <c r="G2067" t="s">
        <v>19446</v>
      </c>
      <c r="H2067" t="s">
        <v>19447</v>
      </c>
      <c r="I2067" t="s">
        <v>2336</v>
      </c>
      <c r="J2067" t="s">
        <v>16109</v>
      </c>
      <c r="K2067" t="s">
        <v>16110</v>
      </c>
      <c r="L2067" t="s">
        <v>119</v>
      </c>
      <c r="M2067" t="s">
        <v>3695</v>
      </c>
      <c r="N2067" t="s">
        <v>2674</v>
      </c>
      <c r="O2067" t="s">
        <v>16111</v>
      </c>
      <c r="R2067" t="str">
        <f t="shared" si="64"/>
        <v>寒亭</v>
      </c>
      <c r="S2067" t="str">
        <f t="shared" si="65"/>
        <v>0702</v>
      </c>
    </row>
    <row r="2068" spans="1:19">
      <c r="A2068" t="s">
        <v>19448</v>
      </c>
      <c r="B2068" t="s">
        <v>19449</v>
      </c>
      <c r="C2068" t="s">
        <v>46</v>
      </c>
      <c r="D2068" t="s">
        <v>19450</v>
      </c>
      <c r="E2068" t="s">
        <v>15978</v>
      </c>
      <c r="F2068" t="s">
        <v>19451</v>
      </c>
      <c r="G2068" t="s">
        <v>19452</v>
      </c>
      <c r="H2068" t="s">
        <v>19453</v>
      </c>
      <c r="I2068" t="s">
        <v>2350</v>
      </c>
      <c r="J2068" t="s">
        <v>5564</v>
      </c>
      <c r="K2068" t="s">
        <v>5565</v>
      </c>
      <c r="L2068" t="s">
        <v>137</v>
      </c>
      <c r="M2068" t="s">
        <v>2625</v>
      </c>
      <c r="N2068" t="s">
        <v>3307</v>
      </c>
      <c r="O2068" t="s">
        <v>2626</v>
      </c>
      <c r="P2068" t="s">
        <v>19454</v>
      </c>
      <c r="Q2068" t="s">
        <v>19455</v>
      </c>
      <c r="R2068" t="str">
        <f t="shared" si="64"/>
        <v>青州</v>
      </c>
      <c r="S2068" t="str">
        <f t="shared" si="65"/>
        <v>0702</v>
      </c>
    </row>
    <row r="2069" spans="1:19">
      <c r="A2069" t="s">
        <v>19456</v>
      </c>
      <c r="B2069" t="s">
        <v>19457</v>
      </c>
      <c r="C2069" t="s">
        <v>46</v>
      </c>
      <c r="D2069" t="s">
        <v>19458</v>
      </c>
      <c r="E2069" t="s">
        <v>19459</v>
      </c>
      <c r="F2069" t="s">
        <v>19460</v>
      </c>
      <c r="G2069" t="s">
        <v>19461</v>
      </c>
      <c r="H2069" t="s">
        <v>19462</v>
      </c>
      <c r="I2069" t="s">
        <v>3564</v>
      </c>
      <c r="J2069" t="s">
        <v>3006</v>
      </c>
      <c r="K2069" t="s">
        <v>3007</v>
      </c>
      <c r="L2069" t="s">
        <v>67</v>
      </c>
      <c r="M2069" t="s">
        <v>3008</v>
      </c>
      <c r="N2069" t="s">
        <v>2368</v>
      </c>
      <c r="O2069" t="s">
        <v>3009</v>
      </c>
      <c r="P2069" t="s">
        <v>19463</v>
      </c>
      <c r="R2069" t="str">
        <f t="shared" si="64"/>
        <v>昌邑</v>
      </c>
      <c r="S2069" t="str">
        <f t="shared" si="65"/>
        <v>0702</v>
      </c>
    </row>
    <row r="2070" spans="1:19">
      <c r="A2070" t="s">
        <v>19464</v>
      </c>
      <c r="B2070" t="s">
        <v>19465</v>
      </c>
      <c r="C2070" t="s">
        <v>46</v>
      </c>
      <c r="D2070" t="s">
        <v>19466</v>
      </c>
      <c r="E2070" t="s">
        <v>19467</v>
      </c>
      <c r="F2070" t="s">
        <v>19468</v>
      </c>
      <c r="G2070" t="s">
        <v>19469</v>
      </c>
      <c r="H2070" t="s">
        <v>19470</v>
      </c>
      <c r="I2070" t="s">
        <v>2586</v>
      </c>
      <c r="J2070" t="s">
        <v>5976</v>
      </c>
      <c r="K2070" t="s">
        <v>5977</v>
      </c>
      <c r="L2070" t="s">
        <v>128</v>
      </c>
      <c r="M2070" t="s">
        <v>5602</v>
      </c>
      <c r="N2070" t="s">
        <v>2721</v>
      </c>
      <c r="O2070" t="s">
        <v>5978</v>
      </c>
      <c r="P2070" t="s">
        <v>19471</v>
      </c>
      <c r="Q2070" t="s">
        <v>19472</v>
      </c>
      <c r="R2070" t="str">
        <f t="shared" si="64"/>
        <v>寿光</v>
      </c>
      <c r="S2070" t="str">
        <f t="shared" si="65"/>
        <v>0702</v>
      </c>
    </row>
    <row r="2071" spans="1:19">
      <c r="A2071" t="s">
        <v>19473</v>
      </c>
      <c r="B2071" t="s">
        <v>19474</v>
      </c>
      <c r="C2071" t="s">
        <v>46</v>
      </c>
      <c r="D2071" t="s">
        <v>19475</v>
      </c>
      <c r="E2071" t="s">
        <v>19476</v>
      </c>
      <c r="F2071" t="s">
        <v>19477</v>
      </c>
      <c r="G2071" t="s">
        <v>19478</v>
      </c>
      <c r="H2071" t="s">
        <v>19479</v>
      </c>
      <c r="I2071" t="s">
        <v>4165</v>
      </c>
      <c r="J2071" t="s">
        <v>6889</v>
      </c>
      <c r="K2071" t="s">
        <v>6890</v>
      </c>
      <c r="L2071" t="s">
        <v>146</v>
      </c>
      <c r="M2071" t="s">
        <v>3532</v>
      </c>
      <c r="N2071" t="s">
        <v>2674</v>
      </c>
      <c r="O2071" t="s">
        <v>6891</v>
      </c>
      <c r="P2071" t="s">
        <v>19480</v>
      </c>
      <c r="Q2071" t="s">
        <v>8641</v>
      </c>
      <c r="R2071" t="str">
        <f t="shared" si="64"/>
        <v>临朐</v>
      </c>
      <c r="S2071" t="str">
        <f t="shared" si="65"/>
        <v>0702</v>
      </c>
    </row>
    <row r="2072" spans="1:19">
      <c r="A2072" t="s">
        <v>19481</v>
      </c>
      <c r="B2072" t="s">
        <v>19482</v>
      </c>
      <c r="C2072" t="s">
        <v>46</v>
      </c>
      <c r="D2072" t="s">
        <v>19483</v>
      </c>
      <c r="E2072" t="s">
        <v>15978</v>
      </c>
      <c r="F2072" t="s">
        <v>19484</v>
      </c>
      <c r="G2072" t="s">
        <v>19485</v>
      </c>
      <c r="H2072" t="s">
        <v>19486</v>
      </c>
      <c r="I2072" t="s">
        <v>2350</v>
      </c>
      <c r="J2072" t="s">
        <v>3200</v>
      </c>
      <c r="K2072" t="s">
        <v>3201</v>
      </c>
      <c r="L2072" t="s">
        <v>76</v>
      </c>
      <c r="M2072" t="s">
        <v>2528</v>
      </c>
      <c r="N2072" t="s">
        <v>2785</v>
      </c>
      <c r="O2072" t="s">
        <v>3202</v>
      </c>
      <c r="P2072" t="s">
        <v>19487</v>
      </c>
      <c r="Q2072" t="s">
        <v>19488</v>
      </c>
      <c r="R2072" t="str">
        <f t="shared" si="64"/>
        <v>奎文</v>
      </c>
      <c r="S2072" t="str">
        <f t="shared" si="65"/>
        <v>0702</v>
      </c>
    </row>
    <row r="2073" spans="1:19">
      <c r="A2073" t="s">
        <v>19489</v>
      </c>
      <c r="B2073" t="s">
        <v>19490</v>
      </c>
      <c r="C2073" t="s">
        <v>46</v>
      </c>
      <c r="D2073" t="s">
        <v>19491</v>
      </c>
      <c r="E2073" t="s">
        <v>6226</v>
      </c>
      <c r="F2073" t="s">
        <v>19492</v>
      </c>
      <c r="G2073" t="s">
        <v>19493</v>
      </c>
      <c r="H2073" t="s">
        <v>19494</v>
      </c>
      <c r="I2073" t="s">
        <v>2336</v>
      </c>
      <c r="J2073" t="s">
        <v>13373</v>
      </c>
      <c r="K2073" t="s">
        <v>13374</v>
      </c>
      <c r="L2073" t="s">
        <v>187</v>
      </c>
      <c r="M2073" t="s">
        <v>8014</v>
      </c>
      <c r="N2073" t="s">
        <v>2421</v>
      </c>
      <c r="O2073" t="s">
        <v>13375</v>
      </c>
      <c r="P2073" t="s">
        <v>19495</v>
      </c>
      <c r="Q2073" t="s">
        <v>19496</v>
      </c>
      <c r="R2073" t="str">
        <f t="shared" si="64"/>
        <v>坊子</v>
      </c>
      <c r="S2073" t="str">
        <f t="shared" si="65"/>
        <v>0702</v>
      </c>
    </row>
    <row r="2074" spans="1:19">
      <c r="A2074" t="s">
        <v>19497</v>
      </c>
      <c r="B2074" t="s">
        <v>19498</v>
      </c>
      <c r="C2074" t="s">
        <v>46</v>
      </c>
      <c r="D2074" t="s">
        <v>19499</v>
      </c>
      <c r="E2074" t="s">
        <v>2388</v>
      </c>
      <c r="F2074" t="s">
        <v>19500</v>
      </c>
      <c r="G2074" t="s">
        <v>19501</v>
      </c>
      <c r="H2074" t="s">
        <v>19502</v>
      </c>
      <c r="I2074" t="s">
        <v>3336</v>
      </c>
      <c r="J2074" t="s">
        <v>5957</v>
      </c>
      <c r="K2074" t="s">
        <v>5958</v>
      </c>
      <c r="L2074" t="s">
        <v>67</v>
      </c>
      <c r="M2074" t="s">
        <v>2958</v>
      </c>
      <c r="N2074" t="s">
        <v>2816</v>
      </c>
      <c r="O2074" t="s">
        <v>5959</v>
      </c>
      <c r="P2074" t="s">
        <v>19503</v>
      </c>
      <c r="Q2074" t="s">
        <v>19504</v>
      </c>
      <c r="R2074" t="str">
        <f t="shared" si="64"/>
        <v>昌邑</v>
      </c>
      <c r="S2074" t="str">
        <f t="shared" si="65"/>
        <v>0702</v>
      </c>
    </row>
    <row r="2075" spans="1:19">
      <c r="A2075" t="s">
        <v>19505</v>
      </c>
      <c r="B2075" t="s">
        <v>19506</v>
      </c>
      <c r="C2075" t="s">
        <v>46</v>
      </c>
      <c r="D2075" t="s">
        <v>19507</v>
      </c>
      <c r="E2075" t="s">
        <v>15978</v>
      </c>
      <c r="F2075" t="s">
        <v>19508</v>
      </c>
      <c r="G2075" t="s">
        <v>19509</v>
      </c>
      <c r="H2075" t="s">
        <v>19510</v>
      </c>
      <c r="I2075" t="s">
        <v>3336</v>
      </c>
      <c r="J2075" t="s">
        <v>9656</v>
      </c>
      <c r="K2075" t="s">
        <v>9657</v>
      </c>
      <c r="L2075" t="s">
        <v>119</v>
      </c>
      <c r="M2075" t="s">
        <v>2601</v>
      </c>
      <c r="N2075" t="s">
        <v>3994</v>
      </c>
      <c r="O2075" t="s">
        <v>9658</v>
      </c>
      <c r="P2075" t="s">
        <v>19511</v>
      </c>
      <c r="R2075" t="str">
        <f t="shared" si="64"/>
        <v>寒亭</v>
      </c>
      <c r="S2075" t="str">
        <f t="shared" si="65"/>
        <v>0702</v>
      </c>
    </row>
    <row r="2076" spans="1:19">
      <c r="A2076" t="s">
        <v>19512</v>
      </c>
      <c r="B2076" t="s">
        <v>19513</v>
      </c>
      <c r="C2076" t="s">
        <v>46</v>
      </c>
      <c r="D2076" t="s">
        <v>19514</v>
      </c>
      <c r="E2076" t="s">
        <v>19515</v>
      </c>
      <c r="F2076" t="s">
        <v>19516</v>
      </c>
      <c r="G2076" t="s">
        <v>19517</v>
      </c>
      <c r="H2076" t="s">
        <v>19518</v>
      </c>
      <c r="I2076" t="s">
        <v>2586</v>
      </c>
      <c r="J2076" t="s">
        <v>2646</v>
      </c>
      <c r="K2076" t="s">
        <v>2647</v>
      </c>
      <c r="L2076" t="s">
        <v>128</v>
      </c>
      <c r="M2076" t="s">
        <v>2648</v>
      </c>
      <c r="N2076" t="s">
        <v>2368</v>
      </c>
      <c r="O2076" t="s">
        <v>2650</v>
      </c>
      <c r="P2076" t="s">
        <v>19519</v>
      </c>
      <c r="R2076" t="str">
        <f t="shared" si="64"/>
        <v>寿光</v>
      </c>
      <c r="S2076" t="str">
        <f t="shared" si="65"/>
        <v>0702</v>
      </c>
    </row>
    <row r="2077" spans="1:19">
      <c r="A2077" t="s">
        <v>573</v>
      </c>
      <c r="B2077" t="s">
        <v>19520</v>
      </c>
      <c r="C2077" t="s">
        <v>46</v>
      </c>
      <c r="D2077" t="s">
        <v>19521</v>
      </c>
      <c r="E2077" t="s">
        <v>2388</v>
      </c>
      <c r="F2077" t="s">
        <v>19522</v>
      </c>
      <c r="G2077" t="s">
        <v>571</v>
      </c>
      <c r="H2077" t="s">
        <v>19523</v>
      </c>
      <c r="I2077" t="s">
        <v>3436</v>
      </c>
      <c r="J2077" t="s">
        <v>3414</v>
      </c>
      <c r="K2077" t="s">
        <v>3415</v>
      </c>
      <c r="L2077" t="s">
        <v>128</v>
      </c>
      <c r="M2077" t="s">
        <v>2890</v>
      </c>
      <c r="N2077" t="s">
        <v>4222</v>
      </c>
      <c r="O2077" t="s">
        <v>3416</v>
      </c>
      <c r="P2077" t="s">
        <v>19524</v>
      </c>
      <c r="R2077" t="str">
        <f t="shared" si="64"/>
        <v>寿光</v>
      </c>
      <c r="S2077" t="str">
        <f t="shared" si="65"/>
        <v>0702</v>
      </c>
    </row>
    <row r="2078" spans="1:19">
      <c r="A2078" t="s">
        <v>19525</v>
      </c>
      <c r="B2078" t="s">
        <v>19526</v>
      </c>
      <c r="C2078" t="s">
        <v>46</v>
      </c>
      <c r="D2078" t="s">
        <v>19527</v>
      </c>
      <c r="E2078" t="s">
        <v>6226</v>
      </c>
      <c r="F2078" t="s">
        <v>19528</v>
      </c>
      <c r="G2078" t="s">
        <v>19529</v>
      </c>
      <c r="H2078" t="s">
        <v>19530</v>
      </c>
      <c r="I2078" t="s">
        <v>2336</v>
      </c>
      <c r="J2078" t="s">
        <v>7585</v>
      </c>
      <c r="K2078" t="s">
        <v>7586</v>
      </c>
      <c r="L2078" t="s">
        <v>101</v>
      </c>
      <c r="M2078" t="s">
        <v>5737</v>
      </c>
      <c r="N2078" t="s">
        <v>2480</v>
      </c>
      <c r="O2078" t="s">
        <v>7587</v>
      </c>
      <c r="P2078" t="s">
        <v>19531</v>
      </c>
      <c r="R2078" t="str">
        <f t="shared" si="64"/>
        <v>潍城</v>
      </c>
      <c r="S2078" t="str">
        <f t="shared" si="65"/>
        <v>0702</v>
      </c>
    </row>
    <row r="2079" spans="1:19">
      <c r="A2079" t="s">
        <v>19532</v>
      </c>
      <c r="B2079" t="s">
        <v>19533</v>
      </c>
      <c r="C2079" t="s">
        <v>46</v>
      </c>
      <c r="D2079" t="s">
        <v>19534</v>
      </c>
      <c r="E2079" t="s">
        <v>19535</v>
      </c>
      <c r="F2079" t="s">
        <v>19536</v>
      </c>
      <c r="G2079" t="s">
        <v>19537</v>
      </c>
      <c r="H2079" t="s">
        <v>19538</v>
      </c>
      <c r="I2079" t="s">
        <v>3376</v>
      </c>
      <c r="J2079" t="s">
        <v>4705</v>
      </c>
      <c r="K2079" t="s">
        <v>4706</v>
      </c>
      <c r="L2079" t="s">
        <v>101</v>
      </c>
      <c r="M2079" t="s">
        <v>4459</v>
      </c>
      <c r="N2079" t="s">
        <v>2721</v>
      </c>
      <c r="O2079" t="s">
        <v>4707</v>
      </c>
      <c r="P2079" t="s">
        <v>19539</v>
      </c>
      <c r="Q2079" t="s">
        <v>19540</v>
      </c>
      <c r="R2079" t="str">
        <f t="shared" si="64"/>
        <v>潍城</v>
      </c>
      <c r="S2079" t="str">
        <f t="shared" si="65"/>
        <v>0702</v>
      </c>
    </row>
    <row r="2080" spans="1:19">
      <c r="A2080" t="s">
        <v>19541</v>
      </c>
      <c r="B2080" t="s">
        <v>19542</v>
      </c>
      <c r="C2080" t="s">
        <v>46</v>
      </c>
      <c r="D2080" t="s">
        <v>19543</v>
      </c>
      <c r="E2080" t="s">
        <v>15978</v>
      </c>
      <c r="F2080" t="s">
        <v>19544</v>
      </c>
      <c r="G2080" t="s">
        <v>19545</v>
      </c>
      <c r="H2080" t="s">
        <v>19546</v>
      </c>
      <c r="I2080" t="s">
        <v>2586</v>
      </c>
      <c r="J2080" t="s">
        <v>8484</v>
      </c>
      <c r="K2080" t="s">
        <v>8485</v>
      </c>
      <c r="L2080" t="s">
        <v>76</v>
      </c>
      <c r="M2080" t="s">
        <v>4374</v>
      </c>
      <c r="N2080" t="s">
        <v>3122</v>
      </c>
      <c r="O2080" t="s">
        <v>8486</v>
      </c>
      <c r="P2080" t="s">
        <v>19547</v>
      </c>
      <c r="Q2080" t="s">
        <v>19548</v>
      </c>
      <c r="R2080" t="str">
        <f t="shared" si="64"/>
        <v>奎文</v>
      </c>
      <c r="S2080" t="str">
        <f t="shared" si="65"/>
        <v>0702</v>
      </c>
    </row>
    <row r="2081" spans="1:19">
      <c r="A2081" t="s">
        <v>19549</v>
      </c>
      <c r="B2081" t="s">
        <v>19550</v>
      </c>
      <c r="C2081" t="s">
        <v>46</v>
      </c>
      <c r="D2081" t="s">
        <v>19551</v>
      </c>
      <c r="E2081" t="s">
        <v>15978</v>
      </c>
      <c r="F2081" t="s">
        <v>19552</v>
      </c>
      <c r="G2081" t="s">
        <v>19553</v>
      </c>
      <c r="H2081" t="s">
        <v>19554</v>
      </c>
      <c r="I2081" t="s">
        <v>2350</v>
      </c>
      <c r="J2081" t="s">
        <v>6842</v>
      </c>
      <c r="K2081" t="s">
        <v>6843</v>
      </c>
      <c r="L2081" t="s">
        <v>67</v>
      </c>
      <c r="M2081" t="s">
        <v>6844</v>
      </c>
      <c r="N2081" t="s">
        <v>2421</v>
      </c>
      <c r="O2081" t="s">
        <v>6845</v>
      </c>
      <c r="P2081" t="s">
        <v>19555</v>
      </c>
      <c r="R2081" t="str">
        <f t="shared" si="64"/>
        <v>昌邑</v>
      </c>
      <c r="S2081" t="str">
        <f t="shared" si="65"/>
        <v>0702</v>
      </c>
    </row>
    <row r="2082" spans="1:19">
      <c r="A2082" t="s">
        <v>19556</v>
      </c>
      <c r="B2082" t="s">
        <v>19557</v>
      </c>
      <c r="C2082" t="s">
        <v>46</v>
      </c>
      <c r="D2082" t="s">
        <v>19558</v>
      </c>
      <c r="E2082" t="s">
        <v>2388</v>
      </c>
      <c r="F2082" t="s">
        <v>19559</v>
      </c>
      <c r="G2082" t="s">
        <v>19560</v>
      </c>
      <c r="H2082" t="s">
        <v>19561</v>
      </c>
      <c r="I2082" t="s">
        <v>2364</v>
      </c>
      <c r="J2082" t="s">
        <v>2365</v>
      </c>
      <c r="K2082" t="s">
        <v>2366</v>
      </c>
      <c r="L2082" t="s">
        <v>57</v>
      </c>
      <c r="M2082" t="s">
        <v>2367</v>
      </c>
      <c r="N2082" t="s">
        <v>2368</v>
      </c>
      <c r="O2082" t="s">
        <v>2369</v>
      </c>
      <c r="P2082" t="s">
        <v>19562</v>
      </c>
      <c r="R2082" t="str">
        <f t="shared" si="64"/>
        <v>安丘</v>
      </c>
      <c r="S2082" t="str">
        <f t="shared" si="65"/>
        <v>0702</v>
      </c>
    </row>
    <row r="2083" spans="1:19">
      <c r="A2083" t="s">
        <v>19563</v>
      </c>
      <c r="B2083" t="s">
        <v>19564</v>
      </c>
      <c r="C2083" t="s">
        <v>46</v>
      </c>
      <c r="D2083" t="s">
        <v>19565</v>
      </c>
      <c r="E2083" t="s">
        <v>19566</v>
      </c>
      <c r="F2083" t="s">
        <v>19567</v>
      </c>
      <c r="G2083" t="s">
        <v>19568</v>
      </c>
      <c r="H2083" t="s">
        <v>19569</v>
      </c>
      <c r="I2083" t="s">
        <v>4165</v>
      </c>
      <c r="J2083" t="s">
        <v>4437</v>
      </c>
      <c r="K2083" t="s">
        <v>4438</v>
      </c>
      <c r="L2083" t="s">
        <v>101</v>
      </c>
      <c r="N2083" t="s">
        <v>2743</v>
      </c>
      <c r="O2083" t="s">
        <v>4440</v>
      </c>
      <c r="R2083" t="str">
        <f t="shared" si="64"/>
        <v>潍城</v>
      </c>
      <c r="S2083" t="str">
        <f t="shared" si="65"/>
        <v>0702</v>
      </c>
    </row>
    <row r="2084" spans="1:19">
      <c r="A2084" t="s">
        <v>19570</v>
      </c>
      <c r="B2084" t="s">
        <v>19571</v>
      </c>
      <c r="C2084" t="s">
        <v>46</v>
      </c>
      <c r="D2084" t="s">
        <v>19572</v>
      </c>
      <c r="E2084" t="s">
        <v>19573</v>
      </c>
      <c r="F2084" t="s">
        <v>19574</v>
      </c>
      <c r="G2084" t="s">
        <v>19575</v>
      </c>
      <c r="H2084" t="s">
        <v>19576</v>
      </c>
      <c r="I2084" t="s">
        <v>2350</v>
      </c>
      <c r="J2084" t="s">
        <v>5782</v>
      </c>
      <c r="K2084" t="s">
        <v>5783</v>
      </c>
      <c r="L2084" t="s">
        <v>47</v>
      </c>
      <c r="M2084" t="s">
        <v>2924</v>
      </c>
      <c r="N2084" t="s">
        <v>2421</v>
      </c>
      <c r="O2084" t="s">
        <v>5784</v>
      </c>
      <c r="P2084" t="s">
        <v>19577</v>
      </c>
      <c r="R2084" t="str">
        <f t="shared" si="64"/>
        <v>诸城</v>
      </c>
      <c r="S2084" t="str">
        <f t="shared" si="65"/>
        <v>0702</v>
      </c>
    </row>
    <row r="2085" spans="1:19">
      <c r="A2085" t="s">
        <v>19578</v>
      </c>
      <c r="B2085" t="s">
        <v>19579</v>
      </c>
      <c r="C2085" t="s">
        <v>46</v>
      </c>
      <c r="D2085" t="s">
        <v>19580</v>
      </c>
      <c r="E2085" t="s">
        <v>2388</v>
      </c>
      <c r="F2085" t="s">
        <v>19581</v>
      </c>
      <c r="G2085" t="s">
        <v>19582</v>
      </c>
      <c r="H2085" t="s">
        <v>19583</v>
      </c>
      <c r="I2085" t="s">
        <v>2503</v>
      </c>
      <c r="J2085" t="s">
        <v>3992</v>
      </c>
      <c r="K2085" t="s">
        <v>3993</v>
      </c>
      <c r="L2085" t="s">
        <v>146</v>
      </c>
      <c r="M2085" t="s">
        <v>2420</v>
      </c>
      <c r="N2085" t="s">
        <v>2872</v>
      </c>
      <c r="O2085" t="s">
        <v>3995</v>
      </c>
      <c r="P2085" t="s">
        <v>19584</v>
      </c>
      <c r="R2085" t="str">
        <f t="shared" si="64"/>
        <v>临朐</v>
      </c>
      <c r="S2085" t="str">
        <f t="shared" si="65"/>
        <v>0702</v>
      </c>
    </row>
    <row r="2086" spans="1:19">
      <c r="A2086" t="s">
        <v>19585</v>
      </c>
      <c r="B2086" t="s">
        <v>19586</v>
      </c>
      <c r="C2086" t="s">
        <v>46</v>
      </c>
      <c r="D2086" t="s">
        <v>19587</v>
      </c>
      <c r="E2086" t="s">
        <v>19588</v>
      </c>
      <c r="F2086" t="s">
        <v>19589</v>
      </c>
      <c r="G2086" t="s">
        <v>19590</v>
      </c>
      <c r="H2086" t="s">
        <v>19591</v>
      </c>
      <c r="I2086" t="s">
        <v>3108</v>
      </c>
      <c r="J2086" t="s">
        <v>4437</v>
      </c>
      <c r="K2086" t="s">
        <v>4438</v>
      </c>
      <c r="N2086" t="s">
        <v>9248</v>
      </c>
      <c r="O2086" t="s">
        <v>4440</v>
      </c>
      <c r="R2086" t="str">
        <f t="shared" si="64"/>
        <v/>
      </c>
      <c r="S2086" t="str">
        <f t="shared" si="65"/>
        <v>0702</v>
      </c>
    </row>
    <row r="2087" spans="1:19">
      <c r="A2087" t="s">
        <v>19592</v>
      </c>
      <c r="B2087" t="s">
        <v>19593</v>
      </c>
      <c r="C2087" t="s">
        <v>46</v>
      </c>
      <c r="D2087" t="s">
        <v>19594</v>
      </c>
      <c r="E2087" t="s">
        <v>2388</v>
      </c>
      <c r="F2087" t="s">
        <v>19595</v>
      </c>
      <c r="G2087" t="s">
        <v>19596</v>
      </c>
      <c r="H2087" t="s">
        <v>19597</v>
      </c>
      <c r="I2087" t="s">
        <v>2503</v>
      </c>
      <c r="J2087" t="s">
        <v>12664</v>
      </c>
      <c r="K2087" t="s">
        <v>12665</v>
      </c>
      <c r="L2087" t="s">
        <v>128</v>
      </c>
      <c r="M2087" t="s">
        <v>3952</v>
      </c>
      <c r="N2087" t="s">
        <v>2480</v>
      </c>
      <c r="O2087" t="s">
        <v>12666</v>
      </c>
      <c r="P2087" t="s">
        <v>19598</v>
      </c>
      <c r="R2087" t="str">
        <f t="shared" si="64"/>
        <v>寿光</v>
      </c>
      <c r="S2087" t="str">
        <f t="shared" si="65"/>
        <v>0702</v>
      </c>
    </row>
    <row r="2088" spans="1:19">
      <c r="A2088" t="s">
        <v>19599</v>
      </c>
      <c r="B2088" t="s">
        <v>19600</v>
      </c>
      <c r="C2088" t="s">
        <v>46</v>
      </c>
      <c r="D2088" t="s">
        <v>19601</v>
      </c>
      <c r="E2088" t="s">
        <v>12471</v>
      </c>
      <c r="F2088" t="s">
        <v>19602</v>
      </c>
      <c r="G2088" t="s">
        <v>19603</v>
      </c>
      <c r="H2088" t="s">
        <v>19604</v>
      </c>
      <c r="I2088" t="s">
        <v>2645</v>
      </c>
      <c r="J2088" t="s">
        <v>4723</v>
      </c>
      <c r="K2088" t="s">
        <v>4724</v>
      </c>
      <c r="L2088" t="s">
        <v>119</v>
      </c>
      <c r="M2088" t="s">
        <v>4071</v>
      </c>
      <c r="N2088" t="s">
        <v>2382</v>
      </c>
      <c r="O2088" t="s">
        <v>4725</v>
      </c>
      <c r="P2088" t="s">
        <v>19605</v>
      </c>
      <c r="R2088" t="str">
        <f t="shared" si="64"/>
        <v>寒亭</v>
      </c>
      <c r="S2088" t="str">
        <f t="shared" si="65"/>
        <v>0702</v>
      </c>
    </row>
    <row r="2089" spans="1:19">
      <c r="A2089" t="s">
        <v>19606</v>
      </c>
      <c r="B2089" t="s">
        <v>19607</v>
      </c>
      <c r="C2089" t="s">
        <v>46</v>
      </c>
      <c r="D2089" t="s">
        <v>19608</v>
      </c>
      <c r="E2089" t="s">
        <v>2388</v>
      </c>
      <c r="F2089" t="s">
        <v>19609</v>
      </c>
      <c r="G2089" t="s">
        <v>19610</v>
      </c>
      <c r="H2089" t="s">
        <v>19611</v>
      </c>
      <c r="I2089" t="s">
        <v>2392</v>
      </c>
      <c r="J2089" t="s">
        <v>2646</v>
      </c>
      <c r="K2089" t="s">
        <v>2647</v>
      </c>
      <c r="L2089" t="s">
        <v>128</v>
      </c>
      <c r="M2089" t="s">
        <v>2648</v>
      </c>
      <c r="N2089" t="s">
        <v>2649</v>
      </c>
      <c r="O2089" t="s">
        <v>2650</v>
      </c>
      <c r="P2089" t="s">
        <v>19612</v>
      </c>
      <c r="Q2089" t="s">
        <v>19613</v>
      </c>
      <c r="R2089" t="str">
        <f t="shared" si="64"/>
        <v>寿光</v>
      </c>
      <c r="S2089" t="str">
        <f t="shared" si="65"/>
        <v>0702</v>
      </c>
    </row>
    <row r="2090" spans="1:19">
      <c r="A2090" t="s">
        <v>19614</v>
      </c>
      <c r="B2090" t="s">
        <v>19615</v>
      </c>
      <c r="C2090" t="s">
        <v>46</v>
      </c>
      <c r="D2090" t="s">
        <v>19616</v>
      </c>
      <c r="E2090" t="s">
        <v>2388</v>
      </c>
      <c r="F2090" t="s">
        <v>19617</v>
      </c>
      <c r="G2090" t="s">
        <v>19618</v>
      </c>
      <c r="H2090" t="s">
        <v>19619</v>
      </c>
      <c r="I2090" t="s">
        <v>3608</v>
      </c>
      <c r="J2090" t="s">
        <v>3670</v>
      </c>
      <c r="K2090" t="s">
        <v>3671</v>
      </c>
      <c r="L2090" t="s">
        <v>3458</v>
      </c>
      <c r="M2090" t="s">
        <v>3672</v>
      </c>
      <c r="N2090" t="s">
        <v>2354</v>
      </c>
      <c r="O2090" t="s">
        <v>3673</v>
      </c>
      <c r="P2090" t="s">
        <v>19620</v>
      </c>
      <c r="Q2090" t="s">
        <v>19621</v>
      </c>
      <c r="R2090" t="str">
        <f t="shared" si="64"/>
        <v>寒亭</v>
      </c>
      <c r="S2090" t="str">
        <f t="shared" si="65"/>
        <v>0702</v>
      </c>
    </row>
    <row r="2091" spans="1:19">
      <c r="A2091" t="s">
        <v>19622</v>
      </c>
      <c r="B2091" t="s">
        <v>19623</v>
      </c>
      <c r="C2091" t="s">
        <v>46</v>
      </c>
      <c r="D2091" t="s">
        <v>19624</v>
      </c>
      <c r="E2091" t="s">
        <v>19625</v>
      </c>
      <c r="F2091" t="s">
        <v>19626</v>
      </c>
      <c r="G2091" t="s">
        <v>19627</v>
      </c>
      <c r="H2091" t="s">
        <v>19628</v>
      </c>
      <c r="I2091" t="s">
        <v>2645</v>
      </c>
      <c r="J2091" t="s">
        <v>4231</v>
      </c>
      <c r="K2091" t="s">
        <v>4232</v>
      </c>
      <c r="L2091" t="s">
        <v>76</v>
      </c>
      <c r="M2091" t="s">
        <v>2827</v>
      </c>
      <c r="N2091" t="s">
        <v>3277</v>
      </c>
      <c r="O2091" t="s">
        <v>4234</v>
      </c>
      <c r="P2091" t="s">
        <v>19629</v>
      </c>
      <c r="R2091" t="str">
        <f t="shared" si="64"/>
        <v>奎文</v>
      </c>
      <c r="S2091" t="str">
        <f t="shared" si="65"/>
        <v>0702</v>
      </c>
    </row>
    <row r="2092" spans="1:19">
      <c r="A2092" t="s">
        <v>19630</v>
      </c>
      <c r="B2092" t="s">
        <v>19631</v>
      </c>
      <c r="C2092" t="s">
        <v>46</v>
      </c>
      <c r="D2092" t="s">
        <v>19632</v>
      </c>
      <c r="E2092" t="s">
        <v>19573</v>
      </c>
      <c r="F2092" t="s">
        <v>19633</v>
      </c>
      <c r="G2092" t="s">
        <v>19634</v>
      </c>
      <c r="H2092" t="s">
        <v>19635</v>
      </c>
      <c r="I2092" t="s">
        <v>2350</v>
      </c>
      <c r="J2092" t="s">
        <v>4957</v>
      </c>
      <c r="K2092" t="s">
        <v>4958</v>
      </c>
      <c r="L2092" t="s">
        <v>137</v>
      </c>
      <c r="M2092" t="s">
        <v>4959</v>
      </c>
      <c r="O2092" t="s">
        <v>4960</v>
      </c>
      <c r="P2092" t="s">
        <v>19636</v>
      </c>
      <c r="Q2092" t="s">
        <v>19637</v>
      </c>
      <c r="R2092" t="str">
        <f t="shared" si="64"/>
        <v>青州</v>
      </c>
      <c r="S2092" t="str">
        <f t="shared" si="65"/>
        <v>0702</v>
      </c>
    </row>
    <row r="2093" spans="1:19">
      <c r="A2093" t="s">
        <v>19638</v>
      </c>
      <c r="B2093" t="s">
        <v>19586</v>
      </c>
      <c r="C2093" t="s">
        <v>46</v>
      </c>
      <c r="D2093" t="s">
        <v>19639</v>
      </c>
      <c r="E2093" t="s">
        <v>19588</v>
      </c>
      <c r="F2093" t="s">
        <v>19640</v>
      </c>
      <c r="G2093" t="s">
        <v>19641</v>
      </c>
      <c r="H2093" t="s">
        <v>19642</v>
      </c>
      <c r="I2093" t="s">
        <v>2645</v>
      </c>
      <c r="J2093" t="s">
        <v>6970</v>
      </c>
      <c r="K2093" t="s">
        <v>6971</v>
      </c>
      <c r="L2093" t="s">
        <v>119</v>
      </c>
      <c r="M2093" t="s">
        <v>5238</v>
      </c>
      <c r="N2093" t="s">
        <v>2480</v>
      </c>
      <c r="O2093" t="s">
        <v>6972</v>
      </c>
      <c r="P2093" t="s">
        <v>19643</v>
      </c>
      <c r="R2093" t="str">
        <f t="shared" si="64"/>
        <v>寒亭</v>
      </c>
      <c r="S2093" t="str">
        <f t="shared" si="65"/>
        <v>0702</v>
      </c>
    </row>
    <row r="2094" spans="1:19">
      <c r="A2094" t="s">
        <v>19644</v>
      </c>
      <c r="B2094" t="s">
        <v>19645</v>
      </c>
      <c r="C2094" t="s">
        <v>46</v>
      </c>
      <c r="D2094" t="s">
        <v>19646</v>
      </c>
      <c r="E2094" t="s">
        <v>15978</v>
      </c>
      <c r="F2094" t="s">
        <v>19647</v>
      </c>
      <c r="G2094" t="s">
        <v>19648</v>
      </c>
      <c r="H2094" t="s">
        <v>19649</v>
      </c>
      <c r="I2094" t="s">
        <v>4165</v>
      </c>
      <c r="J2094" t="s">
        <v>2888</v>
      </c>
      <c r="K2094" t="s">
        <v>2889</v>
      </c>
      <c r="L2094" t="s">
        <v>128</v>
      </c>
      <c r="M2094" t="s">
        <v>2890</v>
      </c>
      <c r="N2094" t="s">
        <v>2721</v>
      </c>
      <c r="O2094" t="s">
        <v>2891</v>
      </c>
      <c r="P2094" t="s">
        <v>19650</v>
      </c>
      <c r="Q2094" t="s">
        <v>19651</v>
      </c>
      <c r="R2094" t="str">
        <f t="shared" si="64"/>
        <v>寿光</v>
      </c>
      <c r="S2094" t="str">
        <f t="shared" si="65"/>
        <v>0702</v>
      </c>
    </row>
    <row r="2095" spans="1:19">
      <c r="A2095" t="s">
        <v>19652</v>
      </c>
      <c r="B2095" t="s">
        <v>19653</v>
      </c>
      <c r="C2095" t="s">
        <v>46</v>
      </c>
      <c r="D2095" t="s">
        <v>19654</v>
      </c>
      <c r="E2095" t="s">
        <v>2388</v>
      </c>
      <c r="F2095" t="s">
        <v>19655</v>
      </c>
      <c r="G2095" t="s">
        <v>19656</v>
      </c>
      <c r="H2095" t="s">
        <v>19657</v>
      </c>
      <c r="I2095" t="s">
        <v>3608</v>
      </c>
      <c r="J2095" t="s">
        <v>2418</v>
      </c>
      <c r="K2095" t="s">
        <v>2419</v>
      </c>
      <c r="L2095" t="s">
        <v>146</v>
      </c>
      <c r="M2095" t="s">
        <v>2420</v>
      </c>
      <c r="N2095" t="s">
        <v>3017</v>
      </c>
      <c r="O2095" t="s">
        <v>2422</v>
      </c>
      <c r="P2095" t="s">
        <v>19658</v>
      </c>
      <c r="R2095" t="str">
        <f t="shared" si="64"/>
        <v>临朐</v>
      </c>
      <c r="S2095" t="str">
        <f t="shared" si="65"/>
        <v>0702</v>
      </c>
    </row>
    <row r="2096" spans="1:19">
      <c r="A2096" t="s">
        <v>19659</v>
      </c>
      <c r="B2096" t="s">
        <v>19660</v>
      </c>
      <c r="C2096" t="s">
        <v>46</v>
      </c>
      <c r="D2096" t="s">
        <v>19661</v>
      </c>
      <c r="E2096" t="s">
        <v>2388</v>
      </c>
      <c r="F2096" t="s">
        <v>19662</v>
      </c>
      <c r="G2096" t="s">
        <v>19663</v>
      </c>
      <c r="H2096" t="s">
        <v>19664</v>
      </c>
      <c r="I2096" t="s">
        <v>2503</v>
      </c>
      <c r="J2096" t="s">
        <v>4016</v>
      </c>
      <c r="K2096" t="s">
        <v>4017</v>
      </c>
      <c r="L2096" t="s">
        <v>47</v>
      </c>
      <c r="M2096" t="s">
        <v>2454</v>
      </c>
      <c r="N2096" t="s">
        <v>3252</v>
      </c>
      <c r="O2096" t="s">
        <v>4018</v>
      </c>
      <c r="P2096" t="s">
        <v>19665</v>
      </c>
      <c r="R2096" t="str">
        <f t="shared" si="64"/>
        <v>诸城</v>
      </c>
      <c r="S2096" t="str">
        <f t="shared" si="65"/>
        <v>0702</v>
      </c>
    </row>
    <row r="2097" spans="1:19">
      <c r="A2097" t="s">
        <v>19666</v>
      </c>
      <c r="B2097" t="s">
        <v>19667</v>
      </c>
      <c r="C2097" t="s">
        <v>46</v>
      </c>
      <c r="D2097" t="s">
        <v>19668</v>
      </c>
      <c r="E2097" t="s">
        <v>2388</v>
      </c>
      <c r="F2097" t="s">
        <v>19669</v>
      </c>
      <c r="G2097" t="s">
        <v>19670</v>
      </c>
      <c r="H2097" t="s">
        <v>19671</v>
      </c>
      <c r="I2097" t="s">
        <v>2465</v>
      </c>
      <c r="J2097" t="s">
        <v>6028</v>
      </c>
      <c r="K2097" t="s">
        <v>6029</v>
      </c>
      <c r="L2097" t="s">
        <v>76</v>
      </c>
      <c r="M2097" t="s">
        <v>2827</v>
      </c>
      <c r="N2097" t="s">
        <v>2340</v>
      </c>
      <c r="O2097" t="s">
        <v>6031</v>
      </c>
      <c r="P2097" t="s">
        <v>19672</v>
      </c>
      <c r="Q2097" t="s">
        <v>19673</v>
      </c>
      <c r="R2097" t="str">
        <f t="shared" si="64"/>
        <v>奎文</v>
      </c>
      <c r="S2097" t="str">
        <f t="shared" si="65"/>
        <v>0702</v>
      </c>
    </row>
    <row r="2098" spans="1:19">
      <c r="A2098" t="s">
        <v>19674</v>
      </c>
      <c r="B2098" t="s">
        <v>19675</v>
      </c>
      <c r="C2098" t="s">
        <v>46</v>
      </c>
      <c r="D2098" t="s">
        <v>19676</v>
      </c>
      <c r="E2098" t="s">
        <v>2388</v>
      </c>
      <c r="F2098" t="s">
        <v>19677</v>
      </c>
      <c r="G2098" t="s">
        <v>19678</v>
      </c>
      <c r="H2098" t="s">
        <v>19679</v>
      </c>
      <c r="I2098" t="s">
        <v>2350</v>
      </c>
      <c r="J2098" t="s">
        <v>8465</v>
      </c>
      <c r="K2098" t="s">
        <v>8466</v>
      </c>
      <c r="L2098" t="s">
        <v>47</v>
      </c>
      <c r="M2098" t="s">
        <v>3159</v>
      </c>
      <c r="N2098" t="s">
        <v>2480</v>
      </c>
      <c r="O2098" t="s">
        <v>8467</v>
      </c>
      <c r="P2098" t="s">
        <v>19680</v>
      </c>
      <c r="Q2098" t="s">
        <v>19681</v>
      </c>
      <c r="R2098" t="str">
        <f t="shared" si="64"/>
        <v>诸城</v>
      </c>
      <c r="S2098" t="str">
        <f t="shared" si="65"/>
        <v>0702</v>
      </c>
    </row>
    <row r="2099" spans="1:19">
      <c r="A2099" t="s">
        <v>549</v>
      </c>
      <c r="B2099" t="s">
        <v>19682</v>
      </c>
      <c r="C2099" t="s">
        <v>46</v>
      </c>
      <c r="D2099" t="s">
        <v>19683</v>
      </c>
      <c r="E2099" t="s">
        <v>2388</v>
      </c>
      <c r="F2099" t="s">
        <v>19684</v>
      </c>
      <c r="G2099" t="s">
        <v>547</v>
      </c>
      <c r="H2099" t="s">
        <v>19685</v>
      </c>
      <c r="I2099" t="s">
        <v>2645</v>
      </c>
      <c r="J2099" t="s">
        <v>8234</v>
      </c>
      <c r="K2099" t="s">
        <v>8235</v>
      </c>
      <c r="L2099" t="s">
        <v>57</v>
      </c>
      <c r="M2099" t="s">
        <v>4029</v>
      </c>
      <c r="N2099" t="s">
        <v>2382</v>
      </c>
      <c r="O2099" t="s">
        <v>8236</v>
      </c>
      <c r="P2099" t="s">
        <v>19686</v>
      </c>
      <c r="R2099" t="str">
        <f t="shared" si="64"/>
        <v>安丘</v>
      </c>
      <c r="S2099" t="str">
        <f t="shared" si="65"/>
        <v>0702</v>
      </c>
    </row>
    <row r="2100" spans="1:19">
      <c r="A2100" t="s">
        <v>19687</v>
      </c>
      <c r="B2100" t="s">
        <v>19688</v>
      </c>
      <c r="C2100" t="s">
        <v>46</v>
      </c>
      <c r="D2100" t="s">
        <v>19689</v>
      </c>
      <c r="E2100" t="s">
        <v>6226</v>
      </c>
      <c r="F2100" t="s">
        <v>19690</v>
      </c>
      <c r="G2100" t="s">
        <v>19691</v>
      </c>
      <c r="H2100" t="s">
        <v>19692</v>
      </c>
      <c r="I2100" t="s">
        <v>2336</v>
      </c>
      <c r="J2100" t="s">
        <v>2337</v>
      </c>
      <c r="K2100" t="s">
        <v>2338</v>
      </c>
      <c r="L2100" t="s">
        <v>137</v>
      </c>
      <c r="M2100" t="s">
        <v>2339</v>
      </c>
      <c r="N2100" t="s">
        <v>2340</v>
      </c>
      <c r="O2100" t="s">
        <v>2341</v>
      </c>
      <c r="P2100" t="s">
        <v>19693</v>
      </c>
      <c r="Q2100" t="s">
        <v>19694</v>
      </c>
      <c r="R2100" t="str">
        <f t="shared" si="64"/>
        <v>青州</v>
      </c>
      <c r="S2100" t="str">
        <f t="shared" si="65"/>
        <v>0702</v>
      </c>
    </row>
    <row r="2101" spans="1:19">
      <c r="A2101" t="s">
        <v>19695</v>
      </c>
      <c r="B2101" t="s">
        <v>19696</v>
      </c>
      <c r="C2101" t="s">
        <v>46</v>
      </c>
      <c r="D2101" t="s">
        <v>19697</v>
      </c>
      <c r="E2101" t="s">
        <v>2388</v>
      </c>
      <c r="F2101" t="s">
        <v>19698</v>
      </c>
      <c r="G2101" t="s">
        <v>19699</v>
      </c>
      <c r="H2101" t="s">
        <v>19700</v>
      </c>
      <c r="I2101" t="s">
        <v>3564</v>
      </c>
      <c r="J2101" t="s">
        <v>2934</v>
      </c>
      <c r="K2101" t="s">
        <v>2935</v>
      </c>
      <c r="L2101" t="s">
        <v>47</v>
      </c>
      <c r="M2101" t="s">
        <v>2784</v>
      </c>
      <c r="N2101" t="s">
        <v>3122</v>
      </c>
      <c r="O2101" t="s">
        <v>2937</v>
      </c>
      <c r="P2101" t="s">
        <v>19701</v>
      </c>
      <c r="Q2101" t="s">
        <v>19702</v>
      </c>
      <c r="R2101" t="str">
        <f t="shared" si="64"/>
        <v>诸城</v>
      </c>
      <c r="S2101" t="str">
        <f t="shared" si="65"/>
        <v>0702</v>
      </c>
    </row>
    <row r="2102" spans="1:19">
      <c r="A2102" t="s">
        <v>19703</v>
      </c>
      <c r="B2102" t="s">
        <v>19704</v>
      </c>
      <c r="C2102" t="s">
        <v>46</v>
      </c>
      <c r="D2102" t="s">
        <v>19705</v>
      </c>
      <c r="E2102" t="s">
        <v>2388</v>
      </c>
      <c r="F2102" t="s">
        <v>19706</v>
      </c>
      <c r="G2102" t="s">
        <v>19707</v>
      </c>
      <c r="H2102" t="s">
        <v>19708</v>
      </c>
      <c r="I2102" t="s">
        <v>2364</v>
      </c>
      <c r="J2102" t="s">
        <v>9022</v>
      </c>
      <c r="K2102" t="s">
        <v>9023</v>
      </c>
      <c r="L2102" t="s">
        <v>101</v>
      </c>
      <c r="M2102" t="s">
        <v>4459</v>
      </c>
      <c r="N2102" t="s">
        <v>2480</v>
      </c>
      <c r="O2102" t="s">
        <v>9024</v>
      </c>
      <c r="P2102" t="s">
        <v>19709</v>
      </c>
      <c r="Q2102" t="s">
        <v>19710</v>
      </c>
      <c r="R2102" t="str">
        <f t="shared" si="64"/>
        <v>潍城</v>
      </c>
      <c r="S2102" t="str">
        <f t="shared" si="65"/>
        <v>0702</v>
      </c>
    </row>
    <row r="2103" spans="1:19">
      <c r="A2103" t="s">
        <v>19711</v>
      </c>
      <c r="B2103" t="s">
        <v>19712</v>
      </c>
      <c r="C2103" t="s">
        <v>46</v>
      </c>
      <c r="D2103" t="s">
        <v>19713</v>
      </c>
      <c r="E2103" t="s">
        <v>15970</v>
      </c>
      <c r="F2103" t="s">
        <v>19714</v>
      </c>
      <c r="G2103" t="s">
        <v>19715</v>
      </c>
      <c r="H2103" t="s">
        <v>19716</v>
      </c>
      <c r="I2103" t="s">
        <v>19717</v>
      </c>
      <c r="J2103" t="s">
        <v>4437</v>
      </c>
      <c r="K2103" t="s">
        <v>4438</v>
      </c>
      <c r="L2103" t="s">
        <v>146</v>
      </c>
      <c r="N2103" t="s">
        <v>2872</v>
      </c>
      <c r="O2103" t="s">
        <v>4440</v>
      </c>
      <c r="R2103" t="str">
        <f t="shared" si="64"/>
        <v>临朐</v>
      </c>
      <c r="S2103" t="str">
        <f t="shared" si="65"/>
        <v>0702</v>
      </c>
    </row>
    <row r="2104" spans="1:19">
      <c r="A2104" t="s">
        <v>19718</v>
      </c>
      <c r="B2104" t="s">
        <v>19719</v>
      </c>
      <c r="C2104" t="s">
        <v>46</v>
      </c>
      <c r="D2104" t="s">
        <v>19720</v>
      </c>
      <c r="E2104" t="s">
        <v>19721</v>
      </c>
      <c r="F2104" t="s">
        <v>19722</v>
      </c>
      <c r="G2104" t="s">
        <v>19723</v>
      </c>
      <c r="H2104" t="s">
        <v>19724</v>
      </c>
      <c r="I2104" t="s">
        <v>2392</v>
      </c>
      <c r="J2104" t="s">
        <v>5021</v>
      </c>
      <c r="K2104" t="s">
        <v>5022</v>
      </c>
      <c r="L2104" t="s">
        <v>119</v>
      </c>
      <c r="M2104" t="s">
        <v>4071</v>
      </c>
      <c r="N2104" t="s">
        <v>2785</v>
      </c>
      <c r="O2104" t="s">
        <v>5023</v>
      </c>
      <c r="P2104" t="s">
        <v>19725</v>
      </c>
      <c r="R2104" t="str">
        <f t="shared" si="64"/>
        <v>寒亭</v>
      </c>
      <c r="S2104" t="str">
        <f t="shared" si="65"/>
        <v>0702</v>
      </c>
    </row>
    <row r="2105" spans="1:19">
      <c r="A2105" t="s">
        <v>19726</v>
      </c>
      <c r="B2105" t="s">
        <v>19727</v>
      </c>
      <c r="C2105" t="s">
        <v>46</v>
      </c>
      <c r="D2105" t="s">
        <v>19728</v>
      </c>
      <c r="E2105" t="s">
        <v>2388</v>
      </c>
      <c r="F2105" t="s">
        <v>19729</v>
      </c>
      <c r="G2105" t="s">
        <v>19730</v>
      </c>
      <c r="H2105" t="s">
        <v>19731</v>
      </c>
      <c r="I2105" t="s">
        <v>3376</v>
      </c>
      <c r="J2105" t="s">
        <v>8136</v>
      </c>
      <c r="K2105" t="s">
        <v>8137</v>
      </c>
      <c r="L2105" t="s">
        <v>47</v>
      </c>
      <c r="M2105" t="s">
        <v>3141</v>
      </c>
      <c r="N2105" t="s">
        <v>5839</v>
      </c>
      <c r="O2105" t="s">
        <v>8138</v>
      </c>
      <c r="P2105" t="s">
        <v>19732</v>
      </c>
      <c r="R2105" t="str">
        <f t="shared" si="64"/>
        <v>诸城</v>
      </c>
      <c r="S2105" t="str">
        <f t="shared" si="65"/>
        <v>0702</v>
      </c>
    </row>
    <row r="2106" spans="1:19">
      <c r="A2106" t="s">
        <v>19733</v>
      </c>
      <c r="B2106" t="s">
        <v>19734</v>
      </c>
      <c r="C2106" t="s">
        <v>46</v>
      </c>
      <c r="D2106" t="s">
        <v>19735</v>
      </c>
      <c r="E2106" t="s">
        <v>15978</v>
      </c>
      <c r="F2106" t="s">
        <v>19736</v>
      </c>
      <c r="G2106" t="s">
        <v>19737</v>
      </c>
      <c r="H2106" t="s">
        <v>19738</v>
      </c>
      <c r="I2106" t="s">
        <v>3376</v>
      </c>
      <c r="J2106" t="s">
        <v>6441</v>
      </c>
      <c r="K2106" t="s">
        <v>6442</v>
      </c>
      <c r="L2106" t="s">
        <v>76</v>
      </c>
      <c r="M2106" t="s">
        <v>4374</v>
      </c>
      <c r="N2106" t="s">
        <v>5839</v>
      </c>
      <c r="O2106" t="s">
        <v>6443</v>
      </c>
      <c r="P2106" t="s">
        <v>19739</v>
      </c>
      <c r="Q2106" t="s">
        <v>19740</v>
      </c>
      <c r="R2106" t="str">
        <f t="shared" si="64"/>
        <v>奎文</v>
      </c>
      <c r="S2106" t="str">
        <f t="shared" si="65"/>
        <v>0702</v>
      </c>
    </row>
    <row r="2107" spans="1:19">
      <c r="A2107" t="s">
        <v>19741</v>
      </c>
      <c r="B2107" t="s">
        <v>19742</v>
      </c>
      <c r="C2107" t="s">
        <v>46</v>
      </c>
      <c r="D2107" t="s">
        <v>19743</v>
      </c>
      <c r="E2107" t="s">
        <v>19744</v>
      </c>
      <c r="F2107" t="s">
        <v>19745</v>
      </c>
      <c r="G2107" t="s">
        <v>19746</v>
      </c>
      <c r="H2107" t="s">
        <v>19747</v>
      </c>
      <c r="I2107" t="s">
        <v>3436</v>
      </c>
      <c r="J2107" t="s">
        <v>7914</v>
      </c>
      <c r="K2107" t="s">
        <v>7915</v>
      </c>
      <c r="L2107" t="s">
        <v>146</v>
      </c>
      <c r="M2107" t="s">
        <v>5188</v>
      </c>
      <c r="N2107" t="s">
        <v>2480</v>
      </c>
      <c r="O2107" t="s">
        <v>7916</v>
      </c>
      <c r="P2107" t="s">
        <v>19748</v>
      </c>
      <c r="Q2107" t="s">
        <v>19749</v>
      </c>
      <c r="R2107" t="str">
        <f t="shared" si="64"/>
        <v>临朐</v>
      </c>
      <c r="S2107" t="str">
        <f t="shared" si="65"/>
        <v>0702</v>
      </c>
    </row>
    <row r="2108" spans="1:19">
      <c r="A2108" t="s">
        <v>19750</v>
      </c>
      <c r="B2108" t="s">
        <v>19751</v>
      </c>
      <c r="C2108" t="s">
        <v>46</v>
      </c>
      <c r="D2108" t="s">
        <v>19752</v>
      </c>
      <c r="E2108" t="s">
        <v>19744</v>
      </c>
      <c r="F2108" t="s">
        <v>19753</v>
      </c>
      <c r="G2108" t="s">
        <v>19754</v>
      </c>
      <c r="H2108" t="s">
        <v>19755</v>
      </c>
      <c r="I2108" t="s">
        <v>2350</v>
      </c>
      <c r="J2108" t="s">
        <v>4303</v>
      </c>
      <c r="K2108" t="s">
        <v>4304</v>
      </c>
      <c r="L2108" t="s">
        <v>3458</v>
      </c>
      <c r="M2108" t="s">
        <v>3459</v>
      </c>
      <c r="N2108" t="s">
        <v>2859</v>
      </c>
      <c r="O2108" t="s">
        <v>4305</v>
      </c>
      <c r="P2108" t="s">
        <v>19756</v>
      </c>
      <c r="Q2108" t="s">
        <v>19757</v>
      </c>
      <c r="R2108" t="str">
        <f t="shared" si="64"/>
        <v>寒亭</v>
      </c>
      <c r="S2108" t="str">
        <f t="shared" si="65"/>
        <v>0702</v>
      </c>
    </row>
    <row r="2109" spans="1:19">
      <c r="A2109" t="s">
        <v>19758</v>
      </c>
      <c r="B2109" t="s">
        <v>19759</v>
      </c>
      <c r="C2109" t="s">
        <v>46</v>
      </c>
      <c r="D2109" t="s">
        <v>19760</v>
      </c>
      <c r="E2109" t="s">
        <v>2388</v>
      </c>
      <c r="F2109" t="s">
        <v>19761</v>
      </c>
      <c r="G2109" t="s">
        <v>19762</v>
      </c>
      <c r="H2109" t="s">
        <v>19763</v>
      </c>
      <c r="I2109" t="s">
        <v>2350</v>
      </c>
      <c r="J2109" t="s">
        <v>4231</v>
      </c>
      <c r="K2109" t="s">
        <v>4232</v>
      </c>
      <c r="L2109" t="s">
        <v>76</v>
      </c>
      <c r="M2109" t="s">
        <v>2827</v>
      </c>
      <c r="N2109" t="s">
        <v>2382</v>
      </c>
      <c r="O2109" t="s">
        <v>4234</v>
      </c>
      <c r="P2109" t="s">
        <v>19764</v>
      </c>
      <c r="Q2109" t="s">
        <v>19765</v>
      </c>
      <c r="R2109" t="str">
        <f t="shared" si="64"/>
        <v>奎文</v>
      </c>
      <c r="S2109" t="str">
        <f t="shared" si="65"/>
        <v>0702</v>
      </c>
    </row>
    <row r="2110" spans="1:19">
      <c r="A2110" t="s">
        <v>19766</v>
      </c>
      <c r="B2110" t="s">
        <v>19767</v>
      </c>
      <c r="C2110" t="s">
        <v>46</v>
      </c>
      <c r="D2110" t="s">
        <v>19768</v>
      </c>
      <c r="E2110" t="s">
        <v>2388</v>
      </c>
      <c r="F2110" t="s">
        <v>19769</v>
      </c>
      <c r="G2110" t="s">
        <v>19770</v>
      </c>
      <c r="H2110" t="s">
        <v>19771</v>
      </c>
      <c r="I2110" t="s">
        <v>2350</v>
      </c>
      <c r="J2110" t="s">
        <v>6645</v>
      </c>
      <c r="K2110" t="s">
        <v>6646</v>
      </c>
      <c r="L2110" t="s">
        <v>47</v>
      </c>
      <c r="M2110" t="s">
        <v>2784</v>
      </c>
      <c r="N2110" t="s">
        <v>2602</v>
      </c>
      <c r="O2110" t="s">
        <v>6647</v>
      </c>
      <c r="P2110" t="s">
        <v>19772</v>
      </c>
      <c r="Q2110" t="s">
        <v>19773</v>
      </c>
      <c r="R2110" t="str">
        <f t="shared" si="64"/>
        <v>诸城</v>
      </c>
      <c r="S2110" t="str">
        <f t="shared" si="65"/>
        <v>0702</v>
      </c>
    </row>
    <row r="2111" spans="1:19">
      <c r="A2111" t="s">
        <v>19774</v>
      </c>
      <c r="B2111" t="s">
        <v>19775</v>
      </c>
      <c r="C2111" t="s">
        <v>46</v>
      </c>
      <c r="D2111" t="s">
        <v>19776</v>
      </c>
      <c r="E2111" t="s">
        <v>19777</v>
      </c>
      <c r="F2111" t="s">
        <v>19778</v>
      </c>
      <c r="G2111" t="s">
        <v>19779</v>
      </c>
      <c r="H2111" t="s">
        <v>19780</v>
      </c>
      <c r="I2111" t="s">
        <v>2645</v>
      </c>
      <c r="J2111" t="s">
        <v>9674</v>
      </c>
      <c r="K2111" t="s">
        <v>9675</v>
      </c>
      <c r="L2111" t="s">
        <v>187</v>
      </c>
      <c r="M2111" t="s">
        <v>3773</v>
      </c>
      <c r="N2111" t="s">
        <v>4222</v>
      </c>
      <c r="O2111" t="s">
        <v>9676</v>
      </c>
      <c r="P2111" t="s">
        <v>19781</v>
      </c>
      <c r="Q2111" t="s">
        <v>19782</v>
      </c>
      <c r="R2111" t="str">
        <f t="shared" si="64"/>
        <v>坊子</v>
      </c>
      <c r="S2111" t="str">
        <f t="shared" si="65"/>
        <v>0702</v>
      </c>
    </row>
    <row r="2112" spans="1:19">
      <c r="A2112" t="s">
        <v>19783</v>
      </c>
      <c r="B2112" t="s">
        <v>19784</v>
      </c>
      <c r="C2112" t="s">
        <v>46</v>
      </c>
      <c r="D2112" t="s">
        <v>19785</v>
      </c>
      <c r="E2112" t="s">
        <v>2388</v>
      </c>
      <c r="F2112" t="s">
        <v>19786</v>
      </c>
      <c r="G2112" t="s">
        <v>19770</v>
      </c>
      <c r="H2112" t="s">
        <v>19787</v>
      </c>
      <c r="I2112" t="s">
        <v>2350</v>
      </c>
      <c r="J2112" t="s">
        <v>6645</v>
      </c>
      <c r="K2112" t="s">
        <v>6646</v>
      </c>
      <c r="L2112" t="s">
        <v>47</v>
      </c>
      <c r="M2112" t="s">
        <v>2784</v>
      </c>
      <c r="N2112" t="s">
        <v>2602</v>
      </c>
      <c r="O2112" t="s">
        <v>6647</v>
      </c>
      <c r="P2112" t="s">
        <v>19788</v>
      </c>
      <c r="Q2112" t="s">
        <v>19773</v>
      </c>
      <c r="R2112" t="str">
        <f t="shared" si="64"/>
        <v>诸城</v>
      </c>
      <c r="S2112" t="str">
        <f t="shared" si="65"/>
        <v>0702</v>
      </c>
    </row>
    <row r="2113" spans="1:19">
      <c r="A2113" t="s">
        <v>19789</v>
      </c>
      <c r="B2113" t="s">
        <v>19790</v>
      </c>
      <c r="C2113" t="s">
        <v>46</v>
      </c>
      <c r="D2113" t="s">
        <v>19791</v>
      </c>
      <c r="E2113" t="s">
        <v>15970</v>
      </c>
      <c r="F2113" t="s">
        <v>19792</v>
      </c>
      <c r="G2113" t="s">
        <v>19793</v>
      </c>
      <c r="H2113" t="s">
        <v>19794</v>
      </c>
      <c r="I2113" t="s">
        <v>2645</v>
      </c>
      <c r="J2113" t="s">
        <v>2526</v>
      </c>
      <c r="K2113" t="s">
        <v>2527</v>
      </c>
      <c r="L2113" t="s">
        <v>76</v>
      </c>
      <c r="M2113" t="s">
        <v>2528</v>
      </c>
      <c r="N2113" t="s">
        <v>2480</v>
      </c>
      <c r="O2113" t="s">
        <v>2530</v>
      </c>
      <c r="P2113" t="s">
        <v>19795</v>
      </c>
      <c r="Q2113" t="s">
        <v>19796</v>
      </c>
      <c r="R2113" t="str">
        <f t="shared" ref="R2113:R2176" si="66">IF(OR(LEFT(L2113,2)="高新"),"奎文",IF(LEFT(L2113,2)="峡山","坊子",IF(LEFT(L2113,2)="滨海","寒亭",LEFT(L2113,2))))</f>
        <v>奎文</v>
      </c>
      <c r="S2113" t="str">
        <f t="shared" ref="S2113:S2176" si="67">TEXT(B2113,"mmdd")</f>
        <v>0702</v>
      </c>
    </row>
    <row r="2114" spans="1:19">
      <c r="A2114" t="s">
        <v>19797</v>
      </c>
      <c r="B2114" t="s">
        <v>19798</v>
      </c>
      <c r="C2114" t="s">
        <v>46</v>
      </c>
      <c r="D2114" t="s">
        <v>19799</v>
      </c>
      <c r="E2114" t="s">
        <v>2388</v>
      </c>
      <c r="F2114" t="s">
        <v>19800</v>
      </c>
      <c r="G2114" t="s">
        <v>19801</v>
      </c>
      <c r="H2114" t="s">
        <v>19802</v>
      </c>
      <c r="I2114" t="s">
        <v>3969</v>
      </c>
      <c r="J2114" t="s">
        <v>8509</v>
      </c>
      <c r="K2114" t="s">
        <v>8510</v>
      </c>
      <c r="L2114" t="s">
        <v>137</v>
      </c>
      <c r="M2114" t="s">
        <v>2625</v>
      </c>
      <c r="N2114" t="s">
        <v>3622</v>
      </c>
      <c r="O2114" t="s">
        <v>8511</v>
      </c>
      <c r="P2114" t="s">
        <v>19803</v>
      </c>
      <c r="R2114" t="str">
        <f t="shared" si="66"/>
        <v>青州</v>
      </c>
      <c r="S2114" t="str">
        <f t="shared" si="67"/>
        <v>0702</v>
      </c>
    </row>
    <row r="2115" spans="1:19">
      <c r="A2115" t="s">
        <v>541</v>
      </c>
      <c r="B2115" t="s">
        <v>19804</v>
      </c>
      <c r="C2115" t="s">
        <v>46</v>
      </c>
      <c r="D2115" t="s">
        <v>19805</v>
      </c>
      <c r="E2115" t="s">
        <v>2388</v>
      </c>
      <c r="F2115" t="s">
        <v>19806</v>
      </c>
      <c r="G2115" t="s">
        <v>539</v>
      </c>
      <c r="H2115" t="s">
        <v>19807</v>
      </c>
      <c r="I2115" t="s">
        <v>2350</v>
      </c>
      <c r="J2115" t="s">
        <v>5173</v>
      </c>
      <c r="K2115" t="s">
        <v>5174</v>
      </c>
      <c r="L2115" t="s">
        <v>137</v>
      </c>
      <c r="M2115" t="s">
        <v>5175</v>
      </c>
      <c r="N2115" t="s">
        <v>15998</v>
      </c>
      <c r="O2115" t="s">
        <v>5176</v>
      </c>
      <c r="P2115" t="s">
        <v>19808</v>
      </c>
      <c r="Q2115" t="s">
        <v>19809</v>
      </c>
      <c r="R2115" t="str">
        <f t="shared" si="66"/>
        <v>青州</v>
      </c>
      <c r="S2115" t="str">
        <f t="shared" si="67"/>
        <v>0702</v>
      </c>
    </row>
    <row r="2116" spans="1:19">
      <c r="A2116" t="s">
        <v>19810</v>
      </c>
      <c r="B2116" t="s">
        <v>18439</v>
      </c>
      <c r="C2116" t="s">
        <v>46</v>
      </c>
      <c r="D2116" t="s">
        <v>19811</v>
      </c>
      <c r="E2116" t="s">
        <v>2388</v>
      </c>
      <c r="F2116" t="s">
        <v>19812</v>
      </c>
      <c r="G2116" t="s">
        <v>19813</v>
      </c>
      <c r="H2116" t="s">
        <v>19814</v>
      </c>
      <c r="I2116" t="s">
        <v>2350</v>
      </c>
      <c r="J2116" t="s">
        <v>3437</v>
      </c>
      <c r="K2116" t="s">
        <v>3438</v>
      </c>
      <c r="L2116" t="s">
        <v>47</v>
      </c>
      <c r="M2116" t="s">
        <v>3141</v>
      </c>
      <c r="N2116" t="s">
        <v>2382</v>
      </c>
      <c r="O2116" t="s">
        <v>3439</v>
      </c>
      <c r="P2116" t="s">
        <v>19815</v>
      </c>
      <c r="Q2116" t="s">
        <v>19816</v>
      </c>
      <c r="R2116" t="str">
        <f t="shared" si="66"/>
        <v>诸城</v>
      </c>
      <c r="S2116" t="str">
        <f t="shared" si="67"/>
        <v>0702</v>
      </c>
    </row>
    <row r="2117" spans="1:19">
      <c r="A2117" t="s">
        <v>19817</v>
      </c>
      <c r="B2117" t="s">
        <v>19818</v>
      </c>
      <c r="C2117" t="s">
        <v>46</v>
      </c>
      <c r="D2117" t="s">
        <v>19819</v>
      </c>
      <c r="E2117" t="s">
        <v>6226</v>
      </c>
      <c r="F2117" t="s">
        <v>19820</v>
      </c>
      <c r="G2117" t="s">
        <v>19821</v>
      </c>
      <c r="H2117" t="s">
        <v>19822</v>
      </c>
      <c r="I2117" t="s">
        <v>2336</v>
      </c>
      <c r="J2117" t="s">
        <v>8012</v>
      </c>
      <c r="K2117" t="s">
        <v>8013</v>
      </c>
      <c r="L2117" t="s">
        <v>187</v>
      </c>
      <c r="M2117" t="s">
        <v>8014</v>
      </c>
      <c r="N2117" t="s">
        <v>2529</v>
      </c>
      <c r="O2117" t="s">
        <v>8015</v>
      </c>
      <c r="P2117" t="s">
        <v>19823</v>
      </c>
      <c r="R2117" t="str">
        <f t="shared" si="66"/>
        <v>坊子</v>
      </c>
      <c r="S2117" t="str">
        <f t="shared" si="67"/>
        <v>0702</v>
      </c>
    </row>
    <row r="2118" spans="1:19">
      <c r="A2118" t="s">
        <v>19824</v>
      </c>
      <c r="B2118" t="s">
        <v>19825</v>
      </c>
      <c r="C2118" t="s">
        <v>46</v>
      </c>
      <c r="D2118" t="s">
        <v>19826</v>
      </c>
      <c r="E2118" t="s">
        <v>2388</v>
      </c>
      <c r="F2118" t="s">
        <v>19827</v>
      </c>
      <c r="G2118" t="s">
        <v>19828</v>
      </c>
      <c r="H2118" t="s">
        <v>19829</v>
      </c>
      <c r="I2118" t="s">
        <v>3376</v>
      </c>
      <c r="J2118" t="s">
        <v>18804</v>
      </c>
      <c r="K2118" t="s">
        <v>18805</v>
      </c>
      <c r="L2118" t="s">
        <v>76</v>
      </c>
      <c r="M2118" t="s">
        <v>4374</v>
      </c>
      <c r="N2118" t="s">
        <v>4563</v>
      </c>
      <c r="O2118" t="s">
        <v>18806</v>
      </c>
      <c r="P2118" t="s">
        <v>19830</v>
      </c>
      <c r="R2118" t="str">
        <f t="shared" si="66"/>
        <v>奎文</v>
      </c>
      <c r="S2118" t="str">
        <f t="shared" si="67"/>
        <v>0702</v>
      </c>
    </row>
    <row r="2119" spans="1:19">
      <c r="A2119" t="s">
        <v>19831</v>
      </c>
      <c r="B2119" t="s">
        <v>19832</v>
      </c>
      <c r="C2119" t="s">
        <v>46</v>
      </c>
      <c r="D2119" t="s">
        <v>19833</v>
      </c>
      <c r="E2119" t="s">
        <v>19834</v>
      </c>
      <c r="F2119" t="s">
        <v>19835</v>
      </c>
      <c r="G2119" t="s">
        <v>19836</v>
      </c>
      <c r="H2119" t="s">
        <v>19837</v>
      </c>
      <c r="I2119" t="s">
        <v>2364</v>
      </c>
      <c r="J2119" t="s">
        <v>4735</v>
      </c>
      <c r="K2119" t="s">
        <v>4736</v>
      </c>
      <c r="L2119" t="s">
        <v>101</v>
      </c>
      <c r="M2119" t="s">
        <v>3130</v>
      </c>
      <c r="N2119" t="s">
        <v>7359</v>
      </c>
      <c r="P2119" t="s">
        <v>19838</v>
      </c>
      <c r="R2119" t="str">
        <f t="shared" si="66"/>
        <v>潍城</v>
      </c>
      <c r="S2119" t="str">
        <f t="shared" si="67"/>
        <v>0702</v>
      </c>
    </row>
    <row r="2120" spans="1:19">
      <c r="A2120" t="s">
        <v>19839</v>
      </c>
      <c r="B2120" t="s">
        <v>19840</v>
      </c>
      <c r="C2120" t="s">
        <v>46</v>
      </c>
      <c r="D2120" t="s">
        <v>19841</v>
      </c>
      <c r="E2120" t="s">
        <v>15978</v>
      </c>
      <c r="F2120" t="s">
        <v>19842</v>
      </c>
      <c r="G2120" t="s">
        <v>19843</v>
      </c>
      <c r="H2120" t="s">
        <v>19844</v>
      </c>
      <c r="I2120" t="s">
        <v>4165</v>
      </c>
      <c r="J2120" t="s">
        <v>6863</v>
      </c>
      <c r="K2120" t="s">
        <v>6864</v>
      </c>
      <c r="L2120" t="s">
        <v>128</v>
      </c>
      <c r="M2120" t="s">
        <v>3952</v>
      </c>
      <c r="N2120" t="s">
        <v>4122</v>
      </c>
      <c r="O2120" t="s">
        <v>6865</v>
      </c>
      <c r="P2120" t="s">
        <v>19845</v>
      </c>
      <c r="R2120" t="str">
        <f t="shared" si="66"/>
        <v>寿光</v>
      </c>
      <c r="S2120" t="str">
        <f t="shared" si="67"/>
        <v>0702</v>
      </c>
    </row>
    <row r="2121" spans="1:19">
      <c r="A2121" t="s">
        <v>19846</v>
      </c>
      <c r="B2121" t="s">
        <v>19847</v>
      </c>
      <c r="C2121" t="s">
        <v>46</v>
      </c>
      <c r="D2121" t="s">
        <v>19848</v>
      </c>
      <c r="E2121" t="s">
        <v>2388</v>
      </c>
      <c r="F2121" t="s">
        <v>19849</v>
      </c>
      <c r="G2121" t="s">
        <v>19850</v>
      </c>
      <c r="H2121" t="s">
        <v>19851</v>
      </c>
      <c r="I2121" t="s">
        <v>2350</v>
      </c>
      <c r="J2121" t="s">
        <v>16109</v>
      </c>
      <c r="K2121" t="s">
        <v>16110</v>
      </c>
      <c r="L2121" t="s">
        <v>119</v>
      </c>
      <c r="M2121" t="s">
        <v>3695</v>
      </c>
      <c r="N2121" t="s">
        <v>3499</v>
      </c>
      <c r="O2121" t="s">
        <v>16111</v>
      </c>
      <c r="P2121" t="s">
        <v>19852</v>
      </c>
      <c r="Q2121" t="s">
        <v>19853</v>
      </c>
      <c r="R2121" t="str">
        <f t="shared" si="66"/>
        <v>寒亭</v>
      </c>
      <c r="S2121" t="str">
        <f t="shared" si="67"/>
        <v>0702</v>
      </c>
    </row>
    <row r="2122" spans="1:19">
      <c r="A2122" t="s">
        <v>19854</v>
      </c>
      <c r="B2122" t="s">
        <v>19855</v>
      </c>
      <c r="C2122" t="s">
        <v>46</v>
      </c>
      <c r="D2122" t="s">
        <v>19856</v>
      </c>
      <c r="E2122" t="s">
        <v>19857</v>
      </c>
      <c r="F2122" t="s">
        <v>19858</v>
      </c>
      <c r="G2122" t="s">
        <v>19859</v>
      </c>
      <c r="H2122" t="s">
        <v>19860</v>
      </c>
      <c r="I2122" t="s">
        <v>2350</v>
      </c>
      <c r="J2122" t="s">
        <v>8581</v>
      </c>
      <c r="K2122" t="s">
        <v>8582</v>
      </c>
      <c r="L2122" t="s">
        <v>47</v>
      </c>
      <c r="M2122" t="s">
        <v>3327</v>
      </c>
      <c r="N2122" t="s">
        <v>3277</v>
      </c>
      <c r="O2122" t="s">
        <v>8583</v>
      </c>
      <c r="P2122" t="s">
        <v>19861</v>
      </c>
      <c r="R2122" t="str">
        <f t="shared" si="66"/>
        <v>诸城</v>
      </c>
      <c r="S2122" t="str">
        <f t="shared" si="67"/>
        <v>0702</v>
      </c>
    </row>
    <row r="2123" spans="1:19">
      <c r="A2123" t="s">
        <v>19862</v>
      </c>
      <c r="B2123" t="s">
        <v>19863</v>
      </c>
      <c r="C2123" t="s">
        <v>46</v>
      </c>
      <c r="D2123" t="s">
        <v>19864</v>
      </c>
      <c r="E2123" t="s">
        <v>15978</v>
      </c>
      <c r="F2123" t="s">
        <v>19865</v>
      </c>
      <c r="G2123" t="s">
        <v>19866</v>
      </c>
      <c r="H2123" t="s">
        <v>19867</v>
      </c>
      <c r="I2123" t="s">
        <v>2350</v>
      </c>
      <c r="J2123" t="s">
        <v>18429</v>
      </c>
      <c r="K2123" t="s">
        <v>18430</v>
      </c>
      <c r="L2123" t="s">
        <v>57</v>
      </c>
      <c r="M2123" t="s">
        <v>2492</v>
      </c>
      <c r="N2123" t="s">
        <v>19868</v>
      </c>
      <c r="O2123" t="s">
        <v>18431</v>
      </c>
      <c r="P2123" t="s">
        <v>19869</v>
      </c>
      <c r="Q2123" t="s">
        <v>19870</v>
      </c>
      <c r="R2123" t="str">
        <f t="shared" si="66"/>
        <v>安丘</v>
      </c>
      <c r="S2123" t="str">
        <f t="shared" si="67"/>
        <v>0702</v>
      </c>
    </row>
    <row r="2124" spans="1:19">
      <c r="A2124" t="s">
        <v>19871</v>
      </c>
      <c r="B2124" t="s">
        <v>19872</v>
      </c>
      <c r="C2124" t="s">
        <v>46</v>
      </c>
      <c r="D2124" t="s">
        <v>19873</v>
      </c>
      <c r="E2124" t="s">
        <v>2388</v>
      </c>
      <c r="F2124" t="s">
        <v>19874</v>
      </c>
      <c r="G2124" t="s">
        <v>19875</v>
      </c>
      <c r="H2124" t="s">
        <v>19876</v>
      </c>
      <c r="I2124" t="s">
        <v>2364</v>
      </c>
      <c r="J2124" t="s">
        <v>13147</v>
      </c>
      <c r="K2124" t="s">
        <v>13148</v>
      </c>
      <c r="L2124" t="s">
        <v>128</v>
      </c>
      <c r="M2124" t="s">
        <v>6079</v>
      </c>
      <c r="N2124" t="s">
        <v>2602</v>
      </c>
      <c r="O2124" t="s">
        <v>13149</v>
      </c>
      <c r="P2124" t="s">
        <v>19877</v>
      </c>
      <c r="R2124" t="str">
        <f t="shared" si="66"/>
        <v>寿光</v>
      </c>
      <c r="S2124" t="str">
        <f t="shared" si="67"/>
        <v>0702</v>
      </c>
    </row>
    <row r="2125" spans="1:19">
      <c r="A2125" t="s">
        <v>19878</v>
      </c>
      <c r="B2125" t="s">
        <v>19879</v>
      </c>
      <c r="C2125" t="s">
        <v>46</v>
      </c>
      <c r="D2125" t="s">
        <v>19880</v>
      </c>
      <c r="E2125" t="s">
        <v>15978</v>
      </c>
      <c r="F2125" t="s">
        <v>19881</v>
      </c>
      <c r="G2125" t="s">
        <v>19882</v>
      </c>
      <c r="H2125" t="s">
        <v>19883</v>
      </c>
      <c r="I2125" t="s">
        <v>2364</v>
      </c>
      <c r="J2125" t="s">
        <v>8024</v>
      </c>
      <c r="K2125" t="s">
        <v>8025</v>
      </c>
      <c r="L2125" t="s">
        <v>76</v>
      </c>
      <c r="M2125" t="s">
        <v>2516</v>
      </c>
      <c r="N2125" t="s">
        <v>18142</v>
      </c>
      <c r="O2125" t="s">
        <v>8026</v>
      </c>
      <c r="P2125" t="s">
        <v>19884</v>
      </c>
      <c r="R2125" t="str">
        <f t="shared" si="66"/>
        <v>奎文</v>
      </c>
      <c r="S2125" t="str">
        <f t="shared" si="67"/>
        <v>0702</v>
      </c>
    </row>
    <row r="2126" spans="1:19">
      <c r="A2126" t="s">
        <v>19885</v>
      </c>
      <c r="B2126" t="s">
        <v>19886</v>
      </c>
      <c r="C2126" t="s">
        <v>46</v>
      </c>
      <c r="D2126" t="s">
        <v>19887</v>
      </c>
      <c r="E2126" t="s">
        <v>2388</v>
      </c>
      <c r="F2126" t="s">
        <v>19888</v>
      </c>
      <c r="G2126" t="s">
        <v>19889</v>
      </c>
      <c r="H2126" t="s">
        <v>19890</v>
      </c>
      <c r="I2126" t="s">
        <v>2350</v>
      </c>
      <c r="J2126" t="s">
        <v>3128</v>
      </c>
      <c r="K2126" t="s">
        <v>3129</v>
      </c>
      <c r="L2126" t="s">
        <v>101</v>
      </c>
      <c r="M2126" t="s">
        <v>3130</v>
      </c>
      <c r="N2126" t="s">
        <v>2983</v>
      </c>
      <c r="O2126" t="s">
        <v>3131</v>
      </c>
      <c r="P2126" t="s">
        <v>19891</v>
      </c>
      <c r="R2126" t="str">
        <f t="shared" si="66"/>
        <v>潍城</v>
      </c>
      <c r="S2126" t="str">
        <f t="shared" si="67"/>
        <v>0702</v>
      </c>
    </row>
    <row r="2127" spans="1:19">
      <c r="A2127" t="s">
        <v>19892</v>
      </c>
      <c r="B2127" t="s">
        <v>19893</v>
      </c>
      <c r="C2127" t="s">
        <v>46</v>
      </c>
      <c r="D2127" t="s">
        <v>19894</v>
      </c>
      <c r="E2127" t="s">
        <v>19895</v>
      </c>
      <c r="F2127" t="s">
        <v>19896</v>
      </c>
      <c r="G2127" t="s">
        <v>19897</v>
      </c>
      <c r="H2127" t="s">
        <v>19898</v>
      </c>
      <c r="I2127" t="s">
        <v>3917</v>
      </c>
      <c r="J2127" t="s">
        <v>2452</v>
      </c>
      <c r="K2127" t="s">
        <v>2453</v>
      </c>
      <c r="L2127" t="s">
        <v>47</v>
      </c>
      <c r="M2127" t="s">
        <v>2454</v>
      </c>
      <c r="N2127" t="s">
        <v>4222</v>
      </c>
      <c r="O2127" t="s">
        <v>2456</v>
      </c>
      <c r="P2127" t="s">
        <v>19899</v>
      </c>
      <c r="R2127" t="str">
        <f t="shared" si="66"/>
        <v>诸城</v>
      </c>
      <c r="S2127" t="str">
        <f t="shared" si="67"/>
        <v>0702</v>
      </c>
    </row>
    <row r="2128" spans="1:19">
      <c r="A2128" t="s">
        <v>19900</v>
      </c>
      <c r="B2128" t="s">
        <v>19901</v>
      </c>
      <c r="C2128" t="s">
        <v>46</v>
      </c>
      <c r="D2128" t="s">
        <v>19902</v>
      </c>
      <c r="E2128" t="s">
        <v>15978</v>
      </c>
      <c r="F2128" t="s">
        <v>19903</v>
      </c>
      <c r="G2128" t="s">
        <v>19904</v>
      </c>
      <c r="H2128" t="s">
        <v>19905</v>
      </c>
      <c r="I2128" t="s">
        <v>2645</v>
      </c>
      <c r="J2128" t="s">
        <v>8672</v>
      </c>
      <c r="K2128" t="s">
        <v>8673</v>
      </c>
      <c r="L2128" t="s">
        <v>128</v>
      </c>
      <c r="M2128" t="s">
        <v>2913</v>
      </c>
      <c r="N2128" t="s">
        <v>2480</v>
      </c>
      <c r="O2128" t="s">
        <v>8674</v>
      </c>
      <c r="P2128" t="s">
        <v>19906</v>
      </c>
      <c r="R2128" t="str">
        <f t="shared" si="66"/>
        <v>寿光</v>
      </c>
      <c r="S2128" t="str">
        <f t="shared" si="67"/>
        <v>0702</v>
      </c>
    </row>
    <row r="2129" spans="1:19">
      <c r="A2129" t="s">
        <v>19907</v>
      </c>
      <c r="B2129" t="s">
        <v>19908</v>
      </c>
      <c r="C2129" t="s">
        <v>46</v>
      </c>
      <c r="D2129" t="s">
        <v>19909</v>
      </c>
      <c r="E2129" t="s">
        <v>19910</v>
      </c>
      <c r="F2129" t="s">
        <v>19911</v>
      </c>
      <c r="G2129" t="s">
        <v>19912</v>
      </c>
      <c r="H2129" t="s">
        <v>19913</v>
      </c>
      <c r="I2129" t="s">
        <v>2645</v>
      </c>
      <c r="J2129" t="s">
        <v>3905</v>
      </c>
      <c r="K2129" t="s">
        <v>3906</v>
      </c>
      <c r="L2129" t="s">
        <v>67</v>
      </c>
      <c r="M2129" t="s">
        <v>2958</v>
      </c>
      <c r="N2129" t="s">
        <v>2721</v>
      </c>
      <c r="O2129" t="s">
        <v>3908</v>
      </c>
      <c r="P2129" t="s">
        <v>19914</v>
      </c>
      <c r="R2129" t="str">
        <f t="shared" si="66"/>
        <v>昌邑</v>
      </c>
      <c r="S2129" t="str">
        <f t="shared" si="67"/>
        <v>0702</v>
      </c>
    </row>
    <row r="2130" spans="1:19">
      <c r="A2130" t="s">
        <v>19915</v>
      </c>
      <c r="B2130" t="s">
        <v>19916</v>
      </c>
      <c r="C2130" t="s">
        <v>46</v>
      </c>
      <c r="D2130" t="s">
        <v>19917</v>
      </c>
      <c r="E2130" t="s">
        <v>15994</v>
      </c>
      <c r="F2130" t="s">
        <v>19918</v>
      </c>
      <c r="G2130" t="s">
        <v>19919</v>
      </c>
      <c r="H2130" t="s">
        <v>19920</v>
      </c>
      <c r="I2130" t="s">
        <v>2336</v>
      </c>
      <c r="J2130" t="s">
        <v>4089</v>
      </c>
      <c r="K2130" t="s">
        <v>4090</v>
      </c>
      <c r="L2130" t="s">
        <v>110</v>
      </c>
      <c r="M2130" t="s">
        <v>2575</v>
      </c>
      <c r="N2130" t="s">
        <v>12159</v>
      </c>
      <c r="O2130" t="s">
        <v>4091</v>
      </c>
      <c r="P2130" t="s">
        <v>19921</v>
      </c>
      <c r="Q2130" t="s">
        <v>19922</v>
      </c>
      <c r="R2130" t="str">
        <f t="shared" si="66"/>
        <v>高密</v>
      </c>
      <c r="S2130" t="str">
        <f t="shared" si="67"/>
        <v>0702</v>
      </c>
    </row>
    <row r="2131" spans="1:19">
      <c r="A2131" t="s">
        <v>19923</v>
      </c>
      <c r="B2131" t="s">
        <v>19924</v>
      </c>
      <c r="C2131" t="s">
        <v>46</v>
      </c>
      <c r="D2131" t="s">
        <v>19925</v>
      </c>
      <c r="E2131" t="s">
        <v>15978</v>
      </c>
      <c r="F2131" t="s">
        <v>19926</v>
      </c>
      <c r="G2131" t="s">
        <v>19927</v>
      </c>
      <c r="H2131" t="s">
        <v>19928</v>
      </c>
      <c r="I2131" t="s">
        <v>2350</v>
      </c>
      <c r="J2131" t="s">
        <v>19929</v>
      </c>
      <c r="K2131" t="s">
        <v>19930</v>
      </c>
      <c r="L2131" t="s">
        <v>676</v>
      </c>
      <c r="M2131" t="s">
        <v>9555</v>
      </c>
      <c r="N2131" t="s">
        <v>4255</v>
      </c>
      <c r="O2131" t="s">
        <v>19931</v>
      </c>
      <c r="P2131" t="s">
        <v>19932</v>
      </c>
      <c r="R2131" t="str">
        <f t="shared" si="66"/>
        <v>昌乐</v>
      </c>
      <c r="S2131" t="str">
        <f t="shared" si="67"/>
        <v>0702</v>
      </c>
    </row>
    <row r="2132" spans="1:19">
      <c r="A2132" t="s">
        <v>525</v>
      </c>
      <c r="B2132" t="s">
        <v>19933</v>
      </c>
      <c r="C2132" t="s">
        <v>46</v>
      </c>
      <c r="D2132" t="s">
        <v>19934</v>
      </c>
      <c r="E2132" t="s">
        <v>19935</v>
      </c>
      <c r="F2132" t="s">
        <v>19936</v>
      </c>
      <c r="G2132" t="s">
        <v>523</v>
      </c>
      <c r="H2132" t="s">
        <v>19937</v>
      </c>
      <c r="I2132" t="s">
        <v>2364</v>
      </c>
      <c r="J2132" t="s">
        <v>10721</v>
      </c>
      <c r="K2132" t="s">
        <v>10722</v>
      </c>
      <c r="L2132" t="s">
        <v>76</v>
      </c>
      <c r="M2132" t="s">
        <v>4374</v>
      </c>
      <c r="N2132" t="s">
        <v>2368</v>
      </c>
      <c r="O2132" t="s">
        <v>10723</v>
      </c>
      <c r="P2132" t="s">
        <v>19938</v>
      </c>
      <c r="R2132" t="str">
        <f t="shared" si="66"/>
        <v>奎文</v>
      </c>
      <c r="S2132" t="str">
        <f t="shared" si="67"/>
        <v>0702</v>
      </c>
    </row>
    <row r="2133" spans="1:19">
      <c r="A2133" t="s">
        <v>19939</v>
      </c>
      <c r="B2133" t="s">
        <v>19940</v>
      </c>
      <c r="C2133" t="s">
        <v>46</v>
      </c>
      <c r="D2133" t="s">
        <v>19941</v>
      </c>
      <c r="E2133" t="s">
        <v>2388</v>
      </c>
      <c r="F2133" t="s">
        <v>19942</v>
      </c>
      <c r="G2133" t="s">
        <v>19943</v>
      </c>
      <c r="H2133" t="s">
        <v>19944</v>
      </c>
      <c r="I2133" t="s">
        <v>5211</v>
      </c>
      <c r="J2133" t="s">
        <v>4437</v>
      </c>
      <c r="K2133" t="s">
        <v>4438</v>
      </c>
      <c r="O2133" t="s">
        <v>4440</v>
      </c>
      <c r="R2133" t="str">
        <f t="shared" si="66"/>
        <v/>
      </c>
      <c r="S2133" t="str">
        <f t="shared" si="67"/>
        <v>0702</v>
      </c>
    </row>
    <row r="2134" spans="1:19">
      <c r="A2134" t="s">
        <v>19945</v>
      </c>
      <c r="B2134" t="s">
        <v>19946</v>
      </c>
      <c r="C2134" t="s">
        <v>46</v>
      </c>
      <c r="D2134" t="s">
        <v>19947</v>
      </c>
      <c r="E2134" t="s">
        <v>15978</v>
      </c>
      <c r="F2134" t="s">
        <v>19948</v>
      </c>
      <c r="G2134" t="s">
        <v>19949</v>
      </c>
      <c r="H2134" t="s">
        <v>19950</v>
      </c>
      <c r="I2134" t="s">
        <v>5826</v>
      </c>
      <c r="J2134" t="s">
        <v>11118</v>
      </c>
      <c r="K2134" t="s">
        <v>11119</v>
      </c>
      <c r="L2134" t="s">
        <v>137</v>
      </c>
      <c r="M2134" t="s">
        <v>3040</v>
      </c>
      <c r="N2134" t="s">
        <v>7446</v>
      </c>
      <c r="O2134" t="s">
        <v>11120</v>
      </c>
      <c r="P2134" t="s">
        <v>19951</v>
      </c>
      <c r="Q2134" t="s">
        <v>19952</v>
      </c>
      <c r="R2134" t="str">
        <f t="shared" si="66"/>
        <v>青州</v>
      </c>
      <c r="S2134" t="str">
        <f t="shared" si="67"/>
        <v>0702</v>
      </c>
    </row>
    <row r="2135" spans="1:19">
      <c r="A2135" t="s">
        <v>19953</v>
      </c>
      <c r="B2135" t="s">
        <v>19954</v>
      </c>
      <c r="C2135" t="s">
        <v>46</v>
      </c>
      <c r="D2135" t="s">
        <v>19955</v>
      </c>
      <c r="E2135" t="s">
        <v>19956</v>
      </c>
      <c r="F2135" t="s">
        <v>19957</v>
      </c>
      <c r="G2135" t="s">
        <v>19958</v>
      </c>
      <c r="H2135" t="s">
        <v>19959</v>
      </c>
      <c r="I2135" t="s">
        <v>2378</v>
      </c>
      <c r="J2135" t="s">
        <v>6016</v>
      </c>
      <c r="K2135" t="s">
        <v>6017</v>
      </c>
      <c r="L2135" t="s">
        <v>57</v>
      </c>
      <c r="M2135" t="s">
        <v>2353</v>
      </c>
      <c r="N2135" t="s">
        <v>2859</v>
      </c>
      <c r="O2135" t="s">
        <v>6018</v>
      </c>
      <c r="R2135" t="str">
        <f t="shared" si="66"/>
        <v>安丘</v>
      </c>
      <c r="S2135" t="str">
        <f t="shared" si="67"/>
        <v>0702</v>
      </c>
    </row>
    <row r="2136" spans="1:19">
      <c r="A2136" t="s">
        <v>19960</v>
      </c>
      <c r="B2136" t="s">
        <v>19961</v>
      </c>
      <c r="C2136" t="s">
        <v>46</v>
      </c>
      <c r="D2136" t="s">
        <v>19962</v>
      </c>
      <c r="E2136" t="s">
        <v>19963</v>
      </c>
      <c r="F2136" t="s">
        <v>19964</v>
      </c>
      <c r="G2136" t="s">
        <v>19965</v>
      </c>
      <c r="H2136" t="s">
        <v>19966</v>
      </c>
      <c r="I2136" t="s">
        <v>2586</v>
      </c>
      <c r="J2136" t="s">
        <v>9981</v>
      </c>
      <c r="K2136" t="s">
        <v>9982</v>
      </c>
      <c r="L2136" t="s">
        <v>57</v>
      </c>
      <c r="M2136" t="s">
        <v>3811</v>
      </c>
      <c r="N2136" t="s">
        <v>3277</v>
      </c>
      <c r="O2136" t="s">
        <v>9983</v>
      </c>
      <c r="P2136" t="s">
        <v>19967</v>
      </c>
      <c r="Q2136" t="s">
        <v>19968</v>
      </c>
      <c r="R2136" t="str">
        <f t="shared" si="66"/>
        <v>安丘</v>
      </c>
      <c r="S2136" t="str">
        <f t="shared" si="67"/>
        <v>0702</v>
      </c>
    </row>
    <row r="2137" spans="1:19">
      <c r="A2137" t="s">
        <v>19969</v>
      </c>
      <c r="B2137" t="s">
        <v>19970</v>
      </c>
      <c r="C2137" t="s">
        <v>46</v>
      </c>
      <c r="D2137" t="s">
        <v>19971</v>
      </c>
      <c r="E2137" t="s">
        <v>17179</v>
      </c>
      <c r="F2137" t="s">
        <v>19972</v>
      </c>
      <c r="G2137" t="s">
        <v>19973</v>
      </c>
      <c r="H2137" t="s">
        <v>19974</v>
      </c>
      <c r="I2137" t="s">
        <v>2350</v>
      </c>
      <c r="J2137" t="s">
        <v>2994</v>
      </c>
      <c r="K2137" t="s">
        <v>2995</v>
      </c>
      <c r="L2137" t="s">
        <v>128</v>
      </c>
      <c r="M2137" t="s">
        <v>2996</v>
      </c>
      <c r="N2137" t="s">
        <v>2421</v>
      </c>
      <c r="O2137" t="s">
        <v>2997</v>
      </c>
      <c r="P2137" t="s">
        <v>19975</v>
      </c>
      <c r="Q2137" t="s">
        <v>19976</v>
      </c>
      <c r="R2137" t="str">
        <f t="shared" si="66"/>
        <v>寿光</v>
      </c>
      <c r="S2137" t="str">
        <f t="shared" si="67"/>
        <v>0702</v>
      </c>
    </row>
    <row r="2138" spans="1:19">
      <c r="A2138" t="s">
        <v>19977</v>
      </c>
      <c r="B2138" t="s">
        <v>19978</v>
      </c>
      <c r="C2138" t="s">
        <v>46</v>
      </c>
      <c r="D2138" t="s">
        <v>19979</v>
      </c>
      <c r="E2138" t="s">
        <v>2388</v>
      </c>
      <c r="F2138" t="s">
        <v>19980</v>
      </c>
      <c r="G2138" t="s">
        <v>19981</v>
      </c>
      <c r="H2138" t="s">
        <v>19982</v>
      </c>
      <c r="I2138" t="s">
        <v>5826</v>
      </c>
      <c r="J2138" t="s">
        <v>9889</v>
      </c>
      <c r="K2138" t="s">
        <v>9890</v>
      </c>
      <c r="L2138" t="s">
        <v>47</v>
      </c>
      <c r="M2138" t="s">
        <v>4154</v>
      </c>
      <c r="N2138" t="s">
        <v>2340</v>
      </c>
      <c r="O2138" t="s">
        <v>9891</v>
      </c>
      <c r="P2138" t="s">
        <v>19983</v>
      </c>
      <c r="Q2138" t="s">
        <v>19984</v>
      </c>
      <c r="R2138" t="str">
        <f t="shared" si="66"/>
        <v>诸城</v>
      </c>
      <c r="S2138" t="str">
        <f t="shared" si="67"/>
        <v>0702</v>
      </c>
    </row>
    <row r="2139" spans="1:19">
      <c r="A2139" t="s">
        <v>19985</v>
      </c>
      <c r="B2139" t="s">
        <v>19986</v>
      </c>
      <c r="C2139" t="s">
        <v>46</v>
      </c>
      <c r="D2139" t="s">
        <v>19987</v>
      </c>
      <c r="E2139" t="s">
        <v>19988</v>
      </c>
      <c r="F2139" t="s">
        <v>19989</v>
      </c>
      <c r="G2139" t="s">
        <v>19990</v>
      </c>
      <c r="H2139" t="s">
        <v>19991</v>
      </c>
      <c r="I2139" t="s">
        <v>2364</v>
      </c>
      <c r="J2139" t="s">
        <v>12664</v>
      </c>
      <c r="K2139" t="s">
        <v>12665</v>
      </c>
      <c r="L2139" t="s">
        <v>128</v>
      </c>
      <c r="M2139" t="s">
        <v>3952</v>
      </c>
      <c r="N2139" t="s">
        <v>2421</v>
      </c>
      <c r="O2139" t="s">
        <v>12666</v>
      </c>
      <c r="P2139" t="s">
        <v>19992</v>
      </c>
      <c r="Q2139" t="s">
        <v>19993</v>
      </c>
      <c r="R2139" t="str">
        <f t="shared" si="66"/>
        <v>寿光</v>
      </c>
      <c r="S2139" t="str">
        <f t="shared" si="67"/>
        <v>0702</v>
      </c>
    </row>
    <row r="2140" spans="1:19">
      <c r="A2140" t="s">
        <v>19994</v>
      </c>
      <c r="B2140" t="s">
        <v>19995</v>
      </c>
      <c r="C2140" t="s">
        <v>46</v>
      </c>
      <c r="D2140" t="s">
        <v>19996</v>
      </c>
      <c r="E2140" t="s">
        <v>17226</v>
      </c>
      <c r="F2140" t="s">
        <v>19997</v>
      </c>
      <c r="G2140" t="s">
        <v>19998</v>
      </c>
      <c r="H2140" t="s">
        <v>19999</v>
      </c>
      <c r="I2140" t="s">
        <v>3376</v>
      </c>
      <c r="J2140" t="s">
        <v>15563</v>
      </c>
      <c r="K2140" t="s">
        <v>15564</v>
      </c>
      <c r="L2140" t="s">
        <v>57</v>
      </c>
      <c r="M2140" t="s">
        <v>2563</v>
      </c>
      <c r="O2140" t="s">
        <v>15565</v>
      </c>
      <c r="R2140" t="str">
        <f t="shared" si="66"/>
        <v>安丘</v>
      </c>
      <c r="S2140" t="str">
        <f t="shared" si="67"/>
        <v>0702</v>
      </c>
    </row>
    <row r="2141" spans="1:19">
      <c r="A2141" t="s">
        <v>20000</v>
      </c>
      <c r="B2141" t="s">
        <v>20001</v>
      </c>
      <c r="C2141" t="s">
        <v>46</v>
      </c>
      <c r="D2141" t="s">
        <v>20002</v>
      </c>
      <c r="E2141" t="s">
        <v>15978</v>
      </c>
      <c r="F2141" t="s">
        <v>20003</v>
      </c>
      <c r="G2141" t="s">
        <v>20004</v>
      </c>
      <c r="H2141" t="s">
        <v>20005</v>
      </c>
      <c r="I2141" t="s">
        <v>2364</v>
      </c>
      <c r="J2141" t="s">
        <v>4561</v>
      </c>
      <c r="K2141" t="s">
        <v>4562</v>
      </c>
      <c r="L2141" t="s">
        <v>187</v>
      </c>
      <c r="M2141" t="s">
        <v>2468</v>
      </c>
      <c r="N2141" t="s">
        <v>2421</v>
      </c>
      <c r="O2141" t="s">
        <v>4564</v>
      </c>
      <c r="P2141" t="s">
        <v>20006</v>
      </c>
      <c r="Q2141" t="s">
        <v>20007</v>
      </c>
      <c r="R2141" t="str">
        <f t="shared" si="66"/>
        <v>坊子</v>
      </c>
      <c r="S2141" t="str">
        <f t="shared" si="67"/>
        <v>0702</v>
      </c>
    </row>
    <row r="2142" spans="1:19">
      <c r="A2142" t="s">
        <v>20008</v>
      </c>
      <c r="B2142" t="s">
        <v>20009</v>
      </c>
      <c r="C2142" t="s">
        <v>46</v>
      </c>
      <c r="D2142" t="s">
        <v>20010</v>
      </c>
      <c r="E2142" t="s">
        <v>15978</v>
      </c>
      <c r="F2142" t="s">
        <v>20011</v>
      </c>
      <c r="G2142" t="s">
        <v>20012</v>
      </c>
      <c r="H2142" t="s">
        <v>20013</v>
      </c>
      <c r="I2142" t="s">
        <v>2364</v>
      </c>
      <c r="J2142" t="s">
        <v>13329</v>
      </c>
      <c r="K2142" t="s">
        <v>13330</v>
      </c>
      <c r="L2142" t="s">
        <v>110</v>
      </c>
      <c r="M2142" t="s">
        <v>2849</v>
      </c>
      <c r="N2142" t="s">
        <v>2721</v>
      </c>
      <c r="O2142" t="s">
        <v>13331</v>
      </c>
      <c r="P2142" t="s">
        <v>20014</v>
      </c>
      <c r="R2142" t="str">
        <f t="shared" si="66"/>
        <v>高密</v>
      </c>
      <c r="S2142" t="str">
        <f t="shared" si="67"/>
        <v>0702</v>
      </c>
    </row>
    <row r="2143" spans="1:19">
      <c r="A2143" t="s">
        <v>20015</v>
      </c>
      <c r="B2143" t="s">
        <v>20016</v>
      </c>
      <c r="C2143" t="s">
        <v>46</v>
      </c>
      <c r="D2143" t="s">
        <v>20017</v>
      </c>
      <c r="E2143" t="s">
        <v>20018</v>
      </c>
      <c r="F2143" t="s">
        <v>20019</v>
      </c>
      <c r="G2143" t="s">
        <v>20020</v>
      </c>
      <c r="H2143" t="s">
        <v>20021</v>
      </c>
      <c r="I2143" t="s">
        <v>2336</v>
      </c>
      <c r="J2143" t="s">
        <v>5139</v>
      </c>
      <c r="K2143" t="s">
        <v>5140</v>
      </c>
      <c r="L2143" t="s">
        <v>128</v>
      </c>
      <c r="M2143" t="s">
        <v>2890</v>
      </c>
      <c r="O2143" t="s">
        <v>5141</v>
      </c>
      <c r="P2143" t="s">
        <v>20022</v>
      </c>
      <c r="Q2143" t="s">
        <v>20023</v>
      </c>
      <c r="R2143" t="str">
        <f t="shared" si="66"/>
        <v>寿光</v>
      </c>
      <c r="S2143" t="str">
        <f t="shared" si="67"/>
        <v>0702</v>
      </c>
    </row>
    <row r="2144" spans="1:19">
      <c r="A2144" t="s">
        <v>20024</v>
      </c>
      <c r="B2144" t="s">
        <v>20025</v>
      </c>
      <c r="C2144" t="s">
        <v>46</v>
      </c>
      <c r="D2144" t="s">
        <v>20026</v>
      </c>
      <c r="E2144" t="s">
        <v>17218</v>
      </c>
      <c r="F2144" t="s">
        <v>20027</v>
      </c>
      <c r="G2144" t="s">
        <v>20028</v>
      </c>
      <c r="H2144" t="s">
        <v>20029</v>
      </c>
      <c r="I2144" t="s">
        <v>2645</v>
      </c>
      <c r="J2144" t="s">
        <v>6823</v>
      </c>
      <c r="K2144" t="s">
        <v>6824</v>
      </c>
      <c r="L2144" t="s">
        <v>137</v>
      </c>
      <c r="M2144" t="s">
        <v>5175</v>
      </c>
      <c r="N2144" t="s">
        <v>3277</v>
      </c>
      <c r="O2144" t="s">
        <v>6825</v>
      </c>
      <c r="P2144" t="s">
        <v>20030</v>
      </c>
      <c r="Q2144" t="s">
        <v>20031</v>
      </c>
      <c r="R2144" t="str">
        <f t="shared" si="66"/>
        <v>青州</v>
      </c>
      <c r="S2144" t="str">
        <f t="shared" si="67"/>
        <v>0702</v>
      </c>
    </row>
    <row r="2145" spans="1:19">
      <c r="A2145" t="s">
        <v>20032</v>
      </c>
      <c r="B2145" t="s">
        <v>20033</v>
      </c>
      <c r="C2145" t="s">
        <v>46</v>
      </c>
      <c r="D2145" t="s">
        <v>20034</v>
      </c>
      <c r="E2145" t="s">
        <v>15978</v>
      </c>
      <c r="F2145" t="s">
        <v>20035</v>
      </c>
      <c r="G2145" t="s">
        <v>20036</v>
      </c>
      <c r="H2145" t="s">
        <v>20037</v>
      </c>
      <c r="I2145" t="s">
        <v>3969</v>
      </c>
      <c r="J2145" t="s">
        <v>6332</v>
      </c>
      <c r="K2145" t="s">
        <v>6333</v>
      </c>
      <c r="L2145" t="s">
        <v>187</v>
      </c>
      <c r="M2145" t="s">
        <v>3510</v>
      </c>
      <c r="N2145" t="s">
        <v>2589</v>
      </c>
      <c r="O2145" t="s">
        <v>6334</v>
      </c>
      <c r="P2145" t="s">
        <v>20038</v>
      </c>
      <c r="Q2145" t="s">
        <v>20039</v>
      </c>
      <c r="R2145" t="str">
        <f t="shared" si="66"/>
        <v>坊子</v>
      </c>
      <c r="S2145" t="str">
        <f t="shared" si="67"/>
        <v>0702</v>
      </c>
    </row>
    <row r="2146" spans="1:19">
      <c r="A2146" t="s">
        <v>20040</v>
      </c>
      <c r="B2146" t="s">
        <v>20041</v>
      </c>
      <c r="C2146" t="s">
        <v>46</v>
      </c>
      <c r="D2146" t="s">
        <v>20042</v>
      </c>
      <c r="E2146" t="s">
        <v>15978</v>
      </c>
      <c r="F2146" t="s">
        <v>20043</v>
      </c>
      <c r="G2146" t="s">
        <v>20044</v>
      </c>
      <c r="H2146" t="s">
        <v>20045</v>
      </c>
      <c r="I2146" t="s">
        <v>2378</v>
      </c>
      <c r="J2146" t="s">
        <v>2337</v>
      </c>
      <c r="K2146" t="s">
        <v>2338</v>
      </c>
      <c r="L2146" t="s">
        <v>137</v>
      </c>
      <c r="M2146" t="s">
        <v>2339</v>
      </c>
      <c r="N2146" t="s">
        <v>2340</v>
      </c>
      <c r="O2146" t="s">
        <v>2341</v>
      </c>
      <c r="P2146" t="s">
        <v>20046</v>
      </c>
      <c r="R2146" t="str">
        <f t="shared" si="66"/>
        <v>青州</v>
      </c>
      <c r="S2146" t="str">
        <f t="shared" si="67"/>
        <v>0702</v>
      </c>
    </row>
    <row r="2147" spans="1:19">
      <c r="A2147" t="s">
        <v>20047</v>
      </c>
      <c r="B2147" t="s">
        <v>20048</v>
      </c>
      <c r="C2147" t="s">
        <v>46</v>
      </c>
      <c r="D2147" t="s">
        <v>20049</v>
      </c>
      <c r="E2147" t="s">
        <v>20050</v>
      </c>
      <c r="F2147" t="s">
        <v>20051</v>
      </c>
      <c r="G2147" t="s">
        <v>20052</v>
      </c>
      <c r="H2147" t="s">
        <v>20053</v>
      </c>
      <c r="I2147" t="s">
        <v>2364</v>
      </c>
      <c r="J2147" t="s">
        <v>4141</v>
      </c>
      <c r="K2147" t="s">
        <v>4142</v>
      </c>
      <c r="L2147" t="s">
        <v>137</v>
      </c>
      <c r="M2147" t="s">
        <v>2339</v>
      </c>
      <c r="N2147" t="s">
        <v>5855</v>
      </c>
      <c r="O2147" t="s">
        <v>4143</v>
      </c>
      <c r="P2147" t="s">
        <v>20054</v>
      </c>
      <c r="R2147" t="str">
        <f t="shared" si="66"/>
        <v>青州</v>
      </c>
      <c r="S2147" t="str">
        <f t="shared" si="67"/>
        <v>0702</v>
      </c>
    </row>
    <row r="2148" spans="1:19">
      <c r="A2148" t="s">
        <v>20055</v>
      </c>
      <c r="B2148" t="s">
        <v>20056</v>
      </c>
      <c r="C2148" t="s">
        <v>46</v>
      </c>
      <c r="D2148" t="s">
        <v>20057</v>
      </c>
      <c r="E2148" t="s">
        <v>19935</v>
      </c>
      <c r="F2148" t="s">
        <v>20058</v>
      </c>
      <c r="G2148" t="s">
        <v>20059</v>
      </c>
      <c r="H2148" t="s">
        <v>20060</v>
      </c>
      <c r="I2148" t="s">
        <v>2645</v>
      </c>
      <c r="J2148" t="s">
        <v>6285</v>
      </c>
      <c r="K2148" t="s">
        <v>6467</v>
      </c>
      <c r="L2148" t="s">
        <v>57</v>
      </c>
      <c r="M2148" t="s">
        <v>2563</v>
      </c>
      <c r="N2148" t="s">
        <v>2602</v>
      </c>
      <c r="O2148" t="s">
        <v>6468</v>
      </c>
      <c r="P2148" t="s">
        <v>20061</v>
      </c>
      <c r="Q2148" t="s">
        <v>20062</v>
      </c>
      <c r="R2148" t="str">
        <f t="shared" si="66"/>
        <v>安丘</v>
      </c>
      <c r="S2148" t="str">
        <f t="shared" si="67"/>
        <v>0702</v>
      </c>
    </row>
    <row r="2149" spans="1:19">
      <c r="A2149" t="s">
        <v>20063</v>
      </c>
      <c r="B2149" t="s">
        <v>20064</v>
      </c>
      <c r="C2149" t="s">
        <v>46</v>
      </c>
      <c r="D2149" t="s">
        <v>20065</v>
      </c>
      <c r="E2149" t="s">
        <v>20018</v>
      </c>
      <c r="F2149" t="s">
        <v>20066</v>
      </c>
      <c r="G2149" t="s">
        <v>20067</v>
      </c>
      <c r="H2149" t="s">
        <v>20068</v>
      </c>
      <c r="I2149" t="s">
        <v>2336</v>
      </c>
      <c r="J2149" t="s">
        <v>3285</v>
      </c>
      <c r="K2149" t="s">
        <v>3286</v>
      </c>
      <c r="L2149" t="s">
        <v>76</v>
      </c>
      <c r="M2149" t="s">
        <v>2528</v>
      </c>
      <c r="N2149" t="s">
        <v>2421</v>
      </c>
      <c r="O2149" t="s">
        <v>3287</v>
      </c>
      <c r="Q2149" t="s">
        <v>20069</v>
      </c>
      <c r="R2149" t="str">
        <f t="shared" si="66"/>
        <v>奎文</v>
      </c>
      <c r="S2149" t="str">
        <f t="shared" si="67"/>
        <v>0702</v>
      </c>
    </row>
    <row r="2150" spans="1:19">
      <c r="A2150" t="s">
        <v>20070</v>
      </c>
      <c r="B2150" t="s">
        <v>20071</v>
      </c>
      <c r="C2150" t="s">
        <v>46</v>
      </c>
      <c r="D2150" t="s">
        <v>20072</v>
      </c>
      <c r="E2150" t="s">
        <v>18213</v>
      </c>
      <c r="F2150" t="s">
        <v>20073</v>
      </c>
      <c r="G2150" t="s">
        <v>20074</v>
      </c>
      <c r="H2150" t="s">
        <v>20075</v>
      </c>
      <c r="I2150" t="s">
        <v>2336</v>
      </c>
      <c r="J2150" t="s">
        <v>5347</v>
      </c>
      <c r="K2150" t="s">
        <v>5348</v>
      </c>
      <c r="L2150" t="s">
        <v>187</v>
      </c>
      <c r="M2150" t="s">
        <v>3510</v>
      </c>
      <c r="N2150" t="s">
        <v>2649</v>
      </c>
      <c r="O2150" t="s">
        <v>5349</v>
      </c>
      <c r="P2150" t="s">
        <v>20076</v>
      </c>
      <c r="Q2150" t="s">
        <v>20077</v>
      </c>
      <c r="R2150" t="str">
        <f t="shared" si="66"/>
        <v>坊子</v>
      </c>
      <c r="S2150" t="str">
        <f t="shared" si="67"/>
        <v>0702</v>
      </c>
    </row>
    <row r="2151" spans="1:19">
      <c r="A2151" t="s">
        <v>20078</v>
      </c>
      <c r="B2151" t="s">
        <v>20079</v>
      </c>
      <c r="C2151" t="s">
        <v>46</v>
      </c>
      <c r="D2151" t="s">
        <v>20080</v>
      </c>
      <c r="E2151" t="s">
        <v>15978</v>
      </c>
      <c r="F2151" t="s">
        <v>20081</v>
      </c>
      <c r="G2151" t="s">
        <v>20082</v>
      </c>
      <c r="H2151" t="s">
        <v>20083</v>
      </c>
      <c r="I2151" t="s">
        <v>20084</v>
      </c>
      <c r="J2151" t="s">
        <v>5976</v>
      </c>
      <c r="K2151" t="s">
        <v>5977</v>
      </c>
      <c r="L2151" t="s">
        <v>128</v>
      </c>
      <c r="M2151" t="s">
        <v>5602</v>
      </c>
      <c r="N2151" t="s">
        <v>2721</v>
      </c>
      <c r="O2151" t="s">
        <v>5978</v>
      </c>
      <c r="P2151" t="s">
        <v>20085</v>
      </c>
      <c r="Q2151" t="s">
        <v>20086</v>
      </c>
      <c r="R2151" t="str">
        <f t="shared" si="66"/>
        <v>寿光</v>
      </c>
      <c r="S2151" t="str">
        <f t="shared" si="67"/>
        <v>0702</v>
      </c>
    </row>
    <row r="2152" spans="1:19">
      <c r="A2152" t="s">
        <v>20087</v>
      </c>
      <c r="B2152" t="s">
        <v>20088</v>
      </c>
      <c r="C2152" t="s">
        <v>46</v>
      </c>
      <c r="D2152" t="s">
        <v>20089</v>
      </c>
      <c r="E2152" t="s">
        <v>15978</v>
      </c>
      <c r="F2152" t="s">
        <v>20090</v>
      </c>
      <c r="G2152" t="s">
        <v>20091</v>
      </c>
      <c r="H2152" t="s">
        <v>20092</v>
      </c>
      <c r="I2152" t="s">
        <v>2350</v>
      </c>
      <c r="J2152" t="s">
        <v>3651</v>
      </c>
      <c r="K2152" t="s">
        <v>3652</v>
      </c>
      <c r="L2152" t="s">
        <v>128</v>
      </c>
      <c r="M2152" t="s">
        <v>3653</v>
      </c>
      <c r="N2152" t="s">
        <v>2674</v>
      </c>
      <c r="O2152" t="s">
        <v>3654</v>
      </c>
      <c r="P2152" t="s">
        <v>20093</v>
      </c>
      <c r="Q2152" t="s">
        <v>20094</v>
      </c>
      <c r="R2152" t="str">
        <f t="shared" si="66"/>
        <v>寿光</v>
      </c>
      <c r="S2152" t="str">
        <f t="shared" si="67"/>
        <v>0702</v>
      </c>
    </row>
    <row r="2153" spans="1:19">
      <c r="A2153" t="s">
        <v>20095</v>
      </c>
      <c r="B2153" t="s">
        <v>20096</v>
      </c>
      <c r="C2153" t="s">
        <v>46</v>
      </c>
      <c r="D2153" t="s">
        <v>20097</v>
      </c>
      <c r="E2153" t="s">
        <v>20098</v>
      </c>
      <c r="F2153" t="s">
        <v>20099</v>
      </c>
      <c r="G2153" t="s">
        <v>20100</v>
      </c>
      <c r="H2153" t="s">
        <v>20101</v>
      </c>
      <c r="I2153" t="s">
        <v>2645</v>
      </c>
      <c r="J2153" t="s">
        <v>8079</v>
      </c>
      <c r="K2153" t="s">
        <v>8080</v>
      </c>
      <c r="L2153" t="s">
        <v>676</v>
      </c>
      <c r="M2153" t="s">
        <v>2815</v>
      </c>
      <c r="N2153" t="s">
        <v>5839</v>
      </c>
      <c r="O2153" t="s">
        <v>8081</v>
      </c>
      <c r="P2153" t="s">
        <v>20102</v>
      </c>
      <c r="R2153" t="str">
        <f t="shared" si="66"/>
        <v>昌乐</v>
      </c>
      <c r="S2153" t="str">
        <f t="shared" si="67"/>
        <v>0702</v>
      </c>
    </row>
    <row r="2154" spans="1:19">
      <c r="A2154" t="s">
        <v>20103</v>
      </c>
      <c r="B2154" t="s">
        <v>20104</v>
      </c>
      <c r="C2154" t="s">
        <v>46</v>
      </c>
      <c r="D2154" t="s">
        <v>20105</v>
      </c>
      <c r="E2154" t="s">
        <v>6922</v>
      </c>
      <c r="F2154" t="s">
        <v>20106</v>
      </c>
      <c r="G2154" t="s">
        <v>20107</v>
      </c>
      <c r="H2154" t="s">
        <v>20108</v>
      </c>
      <c r="I2154" t="s">
        <v>2364</v>
      </c>
      <c r="J2154" t="s">
        <v>9553</v>
      </c>
      <c r="K2154" t="s">
        <v>9554</v>
      </c>
      <c r="L2154" t="s">
        <v>676</v>
      </c>
      <c r="M2154" t="s">
        <v>9555</v>
      </c>
      <c r="N2154" t="s">
        <v>2743</v>
      </c>
      <c r="O2154" t="s">
        <v>9556</v>
      </c>
      <c r="P2154" t="s">
        <v>20109</v>
      </c>
      <c r="Q2154" t="s">
        <v>20110</v>
      </c>
      <c r="R2154" t="str">
        <f t="shared" si="66"/>
        <v>昌乐</v>
      </c>
      <c r="S2154" t="str">
        <f t="shared" si="67"/>
        <v>0702</v>
      </c>
    </row>
    <row r="2155" spans="1:19">
      <c r="A2155" t="s">
        <v>20111</v>
      </c>
      <c r="B2155" t="s">
        <v>20112</v>
      </c>
      <c r="C2155" t="s">
        <v>46</v>
      </c>
      <c r="D2155" t="s">
        <v>20113</v>
      </c>
      <c r="E2155" t="s">
        <v>17523</v>
      </c>
      <c r="F2155" t="s">
        <v>20114</v>
      </c>
      <c r="G2155" t="s">
        <v>20115</v>
      </c>
      <c r="H2155" t="s">
        <v>20116</v>
      </c>
      <c r="I2155" t="s">
        <v>2336</v>
      </c>
      <c r="J2155" t="s">
        <v>6131</v>
      </c>
      <c r="K2155" t="s">
        <v>6132</v>
      </c>
      <c r="L2155" t="s">
        <v>57</v>
      </c>
      <c r="M2155" t="s">
        <v>2552</v>
      </c>
      <c r="N2155" t="s">
        <v>2859</v>
      </c>
      <c r="O2155" t="s">
        <v>6133</v>
      </c>
      <c r="P2155" t="s">
        <v>20117</v>
      </c>
      <c r="R2155" t="str">
        <f t="shared" si="66"/>
        <v>安丘</v>
      </c>
      <c r="S2155" t="str">
        <f t="shared" si="67"/>
        <v>0702</v>
      </c>
    </row>
    <row r="2156" spans="1:19">
      <c r="A2156" t="s">
        <v>20118</v>
      </c>
      <c r="B2156" t="s">
        <v>20119</v>
      </c>
      <c r="C2156" t="s">
        <v>46</v>
      </c>
      <c r="D2156" t="s">
        <v>20120</v>
      </c>
      <c r="E2156" t="s">
        <v>20121</v>
      </c>
      <c r="F2156" t="s">
        <v>20122</v>
      </c>
      <c r="G2156" t="s">
        <v>20123</v>
      </c>
      <c r="H2156" t="s">
        <v>20124</v>
      </c>
      <c r="I2156" t="s">
        <v>2336</v>
      </c>
      <c r="J2156" t="s">
        <v>12348</v>
      </c>
      <c r="K2156" t="s">
        <v>12349</v>
      </c>
      <c r="L2156" t="s">
        <v>47</v>
      </c>
      <c r="M2156" t="s">
        <v>8001</v>
      </c>
      <c r="N2156" t="s">
        <v>2674</v>
      </c>
      <c r="O2156" t="s">
        <v>12350</v>
      </c>
      <c r="P2156" t="s">
        <v>20125</v>
      </c>
      <c r="Q2156" t="s">
        <v>20126</v>
      </c>
      <c r="R2156" t="str">
        <f t="shared" si="66"/>
        <v>诸城</v>
      </c>
      <c r="S2156" t="str">
        <f t="shared" si="67"/>
        <v>0702</v>
      </c>
    </row>
    <row r="2157" spans="1:19">
      <c r="A2157" t="s">
        <v>20127</v>
      </c>
      <c r="B2157" t="s">
        <v>20128</v>
      </c>
      <c r="C2157" t="s">
        <v>46</v>
      </c>
      <c r="D2157" t="s">
        <v>20129</v>
      </c>
      <c r="E2157" t="s">
        <v>12471</v>
      </c>
      <c r="F2157" t="s">
        <v>20130</v>
      </c>
      <c r="G2157" t="s">
        <v>20131</v>
      </c>
      <c r="H2157" t="s">
        <v>20132</v>
      </c>
      <c r="I2157" t="s">
        <v>2503</v>
      </c>
      <c r="J2157" t="s">
        <v>8136</v>
      </c>
      <c r="K2157" t="s">
        <v>8137</v>
      </c>
      <c r="L2157" t="s">
        <v>47</v>
      </c>
      <c r="M2157" t="s">
        <v>3141</v>
      </c>
      <c r="N2157" t="s">
        <v>3339</v>
      </c>
      <c r="O2157" t="s">
        <v>8138</v>
      </c>
      <c r="P2157" t="s">
        <v>20133</v>
      </c>
      <c r="Q2157" t="s">
        <v>20134</v>
      </c>
      <c r="R2157" t="str">
        <f t="shared" si="66"/>
        <v>诸城</v>
      </c>
      <c r="S2157" t="str">
        <f t="shared" si="67"/>
        <v>0702</v>
      </c>
    </row>
    <row r="2158" spans="1:19">
      <c r="A2158" t="s">
        <v>20135</v>
      </c>
      <c r="B2158" t="s">
        <v>20136</v>
      </c>
      <c r="C2158" t="s">
        <v>46</v>
      </c>
      <c r="D2158" t="s">
        <v>20137</v>
      </c>
      <c r="E2158" t="s">
        <v>20138</v>
      </c>
      <c r="F2158" t="s">
        <v>20139</v>
      </c>
      <c r="G2158" t="s">
        <v>20140</v>
      </c>
      <c r="H2158" t="s">
        <v>20141</v>
      </c>
      <c r="I2158" t="s">
        <v>2364</v>
      </c>
      <c r="J2158" t="s">
        <v>7110</v>
      </c>
      <c r="K2158" t="s">
        <v>7111</v>
      </c>
      <c r="L2158" t="s">
        <v>110</v>
      </c>
      <c r="M2158" t="s">
        <v>7112</v>
      </c>
      <c r="N2158" t="s">
        <v>3499</v>
      </c>
      <c r="O2158" t="s">
        <v>7113</v>
      </c>
      <c r="P2158" t="s">
        <v>20142</v>
      </c>
      <c r="R2158" t="str">
        <f t="shared" si="66"/>
        <v>高密</v>
      </c>
      <c r="S2158" t="str">
        <f t="shared" si="67"/>
        <v>0702</v>
      </c>
    </row>
    <row r="2159" spans="1:19">
      <c r="A2159" t="s">
        <v>20143</v>
      </c>
      <c r="B2159" t="s">
        <v>20144</v>
      </c>
      <c r="C2159" t="s">
        <v>46</v>
      </c>
      <c r="D2159" t="s">
        <v>20145</v>
      </c>
      <c r="E2159" t="s">
        <v>20146</v>
      </c>
      <c r="F2159" t="s">
        <v>20147</v>
      </c>
      <c r="G2159" t="s">
        <v>20148</v>
      </c>
      <c r="H2159" t="s">
        <v>20149</v>
      </c>
      <c r="I2159" t="s">
        <v>2336</v>
      </c>
      <c r="J2159" t="s">
        <v>7015</v>
      </c>
      <c r="K2159" t="s">
        <v>7016</v>
      </c>
      <c r="L2159" t="s">
        <v>67</v>
      </c>
      <c r="M2159" t="s">
        <v>3366</v>
      </c>
      <c r="N2159" t="s">
        <v>2421</v>
      </c>
      <c r="O2159" t="s">
        <v>7017</v>
      </c>
      <c r="P2159" t="s">
        <v>20150</v>
      </c>
      <c r="R2159" t="str">
        <f t="shared" si="66"/>
        <v>昌邑</v>
      </c>
      <c r="S2159" t="str">
        <f t="shared" si="67"/>
        <v>0702</v>
      </c>
    </row>
    <row r="2160" spans="1:19">
      <c r="A2160" t="s">
        <v>20151</v>
      </c>
      <c r="B2160" t="s">
        <v>20152</v>
      </c>
      <c r="C2160" t="s">
        <v>46</v>
      </c>
      <c r="D2160" t="s">
        <v>20153</v>
      </c>
      <c r="E2160" t="s">
        <v>15978</v>
      </c>
      <c r="F2160" t="s">
        <v>20154</v>
      </c>
      <c r="G2160" t="s">
        <v>20155</v>
      </c>
      <c r="H2160" t="s">
        <v>20156</v>
      </c>
      <c r="I2160" t="s">
        <v>2364</v>
      </c>
      <c r="J2160" t="s">
        <v>4291</v>
      </c>
      <c r="K2160" t="s">
        <v>4292</v>
      </c>
      <c r="L2160" t="s">
        <v>101</v>
      </c>
      <c r="M2160" t="s">
        <v>2982</v>
      </c>
      <c r="N2160" t="s">
        <v>3017</v>
      </c>
      <c r="O2160" t="s">
        <v>4293</v>
      </c>
      <c r="P2160" t="s">
        <v>20157</v>
      </c>
      <c r="R2160" t="str">
        <f t="shared" si="66"/>
        <v>潍城</v>
      </c>
      <c r="S2160" t="str">
        <f t="shared" si="67"/>
        <v>0702</v>
      </c>
    </row>
    <row r="2161" spans="1:19">
      <c r="A2161" t="s">
        <v>20158</v>
      </c>
      <c r="B2161" t="s">
        <v>20159</v>
      </c>
      <c r="C2161" t="s">
        <v>46</v>
      </c>
      <c r="D2161" t="s">
        <v>20160</v>
      </c>
      <c r="E2161" t="s">
        <v>17491</v>
      </c>
      <c r="F2161" t="s">
        <v>20161</v>
      </c>
      <c r="G2161" t="s">
        <v>20162</v>
      </c>
      <c r="H2161" t="s">
        <v>20163</v>
      </c>
      <c r="I2161" t="s">
        <v>2336</v>
      </c>
      <c r="J2161" t="s">
        <v>2671</v>
      </c>
      <c r="K2161" t="s">
        <v>2672</v>
      </c>
      <c r="L2161" t="s">
        <v>67</v>
      </c>
      <c r="M2161" t="s">
        <v>2673</v>
      </c>
      <c r="N2161" t="s">
        <v>2859</v>
      </c>
      <c r="O2161" t="s">
        <v>2675</v>
      </c>
      <c r="P2161" t="s">
        <v>20164</v>
      </c>
      <c r="Q2161" t="s">
        <v>20165</v>
      </c>
      <c r="R2161" t="str">
        <f t="shared" si="66"/>
        <v>昌邑</v>
      </c>
      <c r="S2161" t="str">
        <f t="shared" si="67"/>
        <v>0702</v>
      </c>
    </row>
    <row r="2162" spans="1:19">
      <c r="A2162" t="s">
        <v>20166</v>
      </c>
      <c r="B2162" t="s">
        <v>20167</v>
      </c>
      <c r="C2162" t="s">
        <v>46</v>
      </c>
      <c r="D2162" t="s">
        <v>20168</v>
      </c>
      <c r="E2162" t="s">
        <v>15978</v>
      </c>
      <c r="F2162" t="s">
        <v>20169</v>
      </c>
      <c r="G2162" t="s">
        <v>20170</v>
      </c>
      <c r="H2162" t="s">
        <v>20171</v>
      </c>
      <c r="I2162" t="s">
        <v>2350</v>
      </c>
      <c r="J2162" t="s">
        <v>5876</v>
      </c>
      <c r="K2162" t="s">
        <v>5877</v>
      </c>
      <c r="L2162" t="s">
        <v>76</v>
      </c>
      <c r="M2162" t="s">
        <v>2827</v>
      </c>
      <c r="N2162" t="s">
        <v>4614</v>
      </c>
      <c r="O2162" t="s">
        <v>5878</v>
      </c>
      <c r="P2162" t="s">
        <v>20172</v>
      </c>
      <c r="Q2162" t="s">
        <v>20173</v>
      </c>
      <c r="R2162" t="str">
        <f t="shared" si="66"/>
        <v>奎文</v>
      </c>
      <c r="S2162" t="str">
        <f t="shared" si="67"/>
        <v>0702</v>
      </c>
    </row>
    <row r="2163" spans="1:19">
      <c r="A2163" t="s">
        <v>477</v>
      </c>
      <c r="B2163" t="s">
        <v>20174</v>
      </c>
      <c r="C2163" t="s">
        <v>46</v>
      </c>
      <c r="D2163" t="s">
        <v>20175</v>
      </c>
      <c r="E2163" t="s">
        <v>15978</v>
      </c>
      <c r="F2163" t="s">
        <v>20176</v>
      </c>
      <c r="G2163" t="s">
        <v>475</v>
      </c>
      <c r="H2163" t="s">
        <v>20177</v>
      </c>
      <c r="I2163" t="s">
        <v>2378</v>
      </c>
      <c r="J2163" t="s">
        <v>4533</v>
      </c>
      <c r="K2163" t="s">
        <v>4534</v>
      </c>
      <c r="L2163" t="s">
        <v>76</v>
      </c>
      <c r="M2163" t="s">
        <v>2528</v>
      </c>
      <c r="N2163" t="s">
        <v>2421</v>
      </c>
      <c r="O2163" t="s">
        <v>4535</v>
      </c>
      <c r="P2163" t="s">
        <v>20178</v>
      </c>
      <c r="R2163" t="str">
        <f t="shared" si="66"/>
        <v>奎文</v>
      </c>
      <c r="S2163" t="str">
        <f t="shared" si="67"/>
        <v>0702</v>
      </c>
    </row>
    <row r="2164" spans="1:19">
      <c r="A2164" t="s">
        <v>20179</v>
      </c>
      <c r="B2164" t="s">
        <v>20180</v>
      </c>
      <c r="C2164" t="s">
        <v>46</v>
      </c>
      <c r="D2164" t="s">
        <v>20181</v>
      </c>
      <c r="E2164" t="s">
        <v>17523</v>
      </c>
      <c r="F2164" t="s">
        <v>20182</v>
      </c>
      <c r="G2164" t="s">
        <v>20183</v>
      </c>
      <c r="H2164" t="s">
        <v>20184</v>
      </c>
      <c r="I2164" t="s">
        <v>2336</v>
      </c>
      <c r="J2164" t="s">
        <v>4877</v>
      </c>
      <c r="K2164" t="s">
        <v>4878</v>
      </c>
      <c r="L2164" t="s">
        <v>76</v>
      </c>
      <c r="M2164" t="s">
        <v>2661</v>
      </c>
      <c r="N2164" t="s">
        <v>3907</v>
      </c>
      <c r="O2164" t="s">
        <v>4879</v>
      </c>
      <c r="P2164" t="s">
        <v>20185</v>
      </c>
      <c r="Q2164" t="s">
        <v>20186</v>
      </c>
      <c r="R2164" t="str">
        <f t="shared" si="66"/>
        <v>奎文</v>
      </c>
      <c r="S2164" t="str">
        <f t="shared" si="67"/>
        <v>0702</v>
      </c>
    </row>
    <row r="2165" spans="1:19">
      <c r="A2165" t="s">
        <v>20187</v>
      </c>
      <c r="B2165" t="s">
        <v>20188</v>
      </c>
      <c r="C2165" t="s">
        <v>46</v>
      </c>
      <c r="D2165" t="s">
        <v>20189</v>
      </c>
      <c r="E2165" t="s">
        <v>15978</v>
      </c>
      <c r="F2165" t="s">
        <v>20190</v>
      </c>
      <c r="G2165" t="s">
        <v>20191</v>
      </c>
      <c r="H2165" t="s">
        <v>20192</v>
      </c>
      <c r="I2165" t="s">
        <v>2465</v>
      </c>
      <c r="J2165" t="s">
        <v>2337</v>
      </c>
      <c r="K2165" t="s">
        <v>2338</v>
      </c>
      <c r="L2165" t="s">
        <v>137</v>
      </c>
      <c r="M2165" t="s">
        <v>2339</v>
      </c>
      <c r="N2165" t="s">
        <v>2340</v>
      </c>
      <c r="O2165" t="s">
        <v>2341</v>
      </c>
      <c r="P2165" t="s">
        <v>20193</v>
      </c>
      <c r="Q2165" t="s">
        <v>20194</v>
      </c>
      <c r="R2165" t="str">
        <f t="shared" si="66"/>
        <v>青州</v>
      </c>
      <c r="S2165" t="str">
        <f t="shared" si="67"/>
        <v>0702</v>
      </c>
    </row>
    <row r="2166" spans="1:19">
      <c r="A2166" t="s">
        <v>20195</v>
      </c>
      <c r="B2166" t="s">
        <v>20196</v>
      </c>
      <c r="C2166" t="s">
        <v>46</v>
      </c>
      <c r="D2166" t="s">
        <v>20197</v>
      </c>
      <c r="E2166" t="s">
        <v>20198</v>
      </c>
      <c r="F2166" t="s">
        <v>20199</v>
      </c>
      <c r="G2166" t="s">
        <v>20200</v>
      </c>
      <c r="H2166" t="s">
        <v>20201</v>
      </c>
      <c r="I2166" t="s">
        <v>2364</v>
      </c>
      <c r="J2166" t="s">
        <v>9471</v>
      </c>
      <c r="K2166" t="s">
        <v>9472</v>
      </c>
      <c r="L2166" t="s">
        <v>128</v>
      </c>
      <c r="M2166" t="s">
        <v>2720</v>
      </c>
      <c r="N2166" t="s">
        <v>2421</v>
      </c>
      <c r="O2166" t="s">
        <v>9473</v>
      </c>
      <c r="P2166" t="s">
        <v>20202</v>
      </c>
      <c r="Q2166" t="s">
        <v>20203</v>
      </c>
      <c r="R2166" t="str">
        <f t="shared" si="66"/>
        <v>寿光</v>
      </c>
      <c r="S2166" t="str">
        <f t="shared" si="67"/>
        <v>0702</v>
      </c>
    </row>
    <row r="2167" spans="1:19">
      <c r="A2167" t="s">
        <v>20204</v>
      </c>
      <c r="B2167" t="s">
        <v>20205</v>
      </c>
      <c r="C2167" t="s">
        <v>46</v>
      </c>
      <c r="D2167" t="s">
        <v>20206</v>
      </c>
      <c r="E2167" t="s">
        <v>6226</v>
      </c>
      <c r="F2167" t="s">
        <v>20207</v>
      </c>
      <c r="G2167" t="s">
        <v>20208</v>
      </c>
      <c r="H2167" t="s">
        <v>20209</v>
      </c>
      <c r="I2167" t="s">
        <v>3917</v>
      </c>
      <c r="J2167" t="s">
        <v>6028</v>
      </c>
      <c r="K2167" t="s">
        <v>6029</v>
      </c>
      <c r="L2167" t="s">
        <v>76</v>
      </c>
      <c r="M2167" t="s">
        <v>2827</v>
      </c>
      <c r="N2167" t="s">
        <v>2340</v>
      </c>
      <c r="O2167" t="s">
        <v>6031</v>
      </c>
      <c r="P2167" t="s">
        <v>20210</v>
      </c>
      <c r="R2167" t="str">
        <f t="shared" si="66"/>
        <v>奎文</v>
      </c>
      <c r="S2167" t="str">
        <f t="shared" si="67"/>
        <v>0702</v>
      </c>
    </row>
    <row r="2168" spans="1:19">
      <c r="A2168" t="s">
        <v>20211</v>
      </c>
      <c r="B2168" t="s">
        <v>20212</v>
      </c>
      <c r="C2168" t="s">
        <v>46</v>
      </c>
      <c r="D2168" t="s">
        <v>20213</v>
      </c>
      <c r="E2168" t="s">
        <v>20214</v>
      </c>
      <c r="F2168" t="s">
        <v>20215</v>
      </c>
      <c r="G2168" t="s">
        <v>20216</v>
      </c>
      <c r="H2168" t="s">
        <v>20217</v>
      </c>
      <c r="I2168" t="s">
        <v>2378</v>
      </c>
      <c r="J2168" t="s">
        <v>2825</v>
      </c>
      <c r="K2168" t="s">
        <v>2826</v>
      </c>
      <c r="L2168" t="s">
        <v>76</v>
      </c>
      <c r="M2168" t="s">
        <v>2827</v>
      </c>
      <c r="N2168" t="s">
        <v>2421</v>
      </c>
      <c r="O2168" t="s">
        <v>2828</v>
      </c>
      <c r="P2168" t="s">
        <v>20218</v>
      </c>
      <c r="Q2168" t="s">
        <v>20219</v>
      </c>
      <c r="R2168" t="str">
        <f t="shared" si="66"/>
        <v>奎文</v>
      </c>
      <c r="S2168" t="str">
        <f t="shared" si="67"/>
        <v>0705</v>
      </c>
    </row>
    <row r="2169" spans="1:19">
      <c r="A2169" t="s">
        <v>20220</v>
      </c>
      <c r="B2169" t="s">
        <v>20221</v>
      </c>
      <c r="C2169" t="s">
        <v>46</v>
      </c>
      <c r="D2169" t="s">
        <v>20222</v>
      </c>
      <c r="E2169" t="s">
        <v>20223</v>
      </c>
      <c r="F2169" t="s">
        <v>20224</v>
      </c>
      <c r="G2169" t="s">
        <v>20225</v>
      </c>
      <c r="H2169" t="s">
        <v>20226</v>
      </c>
      <c r="I2169" t="s">
        <v>2598</v>
      </c>
      <c r="J2169" t="s">
        <v>2659</v>
      </c>
      <c r="K2169" t="s">
        <v>2660</v>
      </c>
      <c r="L2169" t="s">
        <v>76</v>
      </c>
      <c r="M2169" t="s">
        <v>2661</v>
      </c>
      <c r="N2169" t="s">
        <v>2421</v>
      </c>
      <c r="O2169" t="s">
        <v>2662</v>
      </c>
      <c r="P2169" t="s">
        <v>20227</v>
      </c>
      <c r="R2169" t="str">
        <f t="shared" si="66"/>
        <v>奎文</v>
      </c>
      <c r="S2169" t="str">
        <f t="shared" si="67"/>
        <v>0705</v>
      </c>
    </row>
    <row r="2170" spans="1:19">
      <c r="A2170" t="s">
        <v>20228</v>
      </c>
      <c r="B2170" t="s">
        <v>20229</v>
      </c>
      <c r="C2170" t="s">
        <v>46</v>
      </c>
      <c r="D2170" t="s">
        <v>20230</v>
      </c>
      <c r="E2170" t="s">
        <v>20231</v>
      </c>
      <c r="F2170" t="s">
        <v>20232</v>
      </c>
      <c r="G2170" t="s">
        <v>20233</v>
      </c>
      <c r="H2170" t="s">
        <v>20234</v>
      </c>
      <c r="I2170" t="s">
        <v>3904</v>
      </c>
      <c r="J2170" t="s">
        <v>4186</v>
      </c>
      <c r="K2170" t="s">
        <v>4187</v>
      </c>
      <c r="L2170" t="s">
        <v>128</v>
      </c>
      <c r="M2170" t="s">
        <v>2890</v>
      </c>
      <c r="N2170" t="s">
        <v>2816</v>
      </c>
      <c r="O2170" t="s">
        <v>4188</v>
      </c>
      <c r="P2170" t="s">
        <v>20235</v>
      </c>
      <c r="R2170" t="str">
        <f t="shared" si="66"/>
        <v>寿光</v>
      </c>
      <c r="S2170" t="str">
        <f t="shared" si="67"/>
        <v>0705</v>
      </c>
    </row>
    <row r="2171" spans="1:19">
      <c r="A2171" t="s">
        <v>20236</v>
      </c>
      <c r="B2171" t="s">
        <v>20237</v>
      </c>
      <c r="C2171" t="s">
        <v>46</v>
      </c>
      <c r="D2171" t="s">
        <v>20238</v>
      </c>
      <c r="E2171" t="s">
        <v>20239</v>
      </c>
      <c r="F2171" t="s">
        <v>20240</v>
      </c>
      <c r="G2171" t="s">
        <v>20241</v>
      </c>
      <c r="H2171" t="s">
        <v>20242</v>
      </c>
      <c r="I2171" t="s">
        <v>2350</v>
      </c>
      <c r="J2171" t="s">
        <v>10780</v>
      </c>
      <c r="K2171" t="s">
        <v>10781</v>
      </c>
      <c r="L2171" t="s">
        <v>47</v>
      </c>
      <c r="M2171" t="s">
        <v>2454</v>
      </c>
      <c r="N2171" t="s">
        <v>2480</v>
      </c>
      <c r="O2171" t="s">
        <v>10782</v>
      </c>
      <c r="P2171" t="s">
        <v>20243</v>
      </c>
      <c r="Q2171" t="s">
        <v>20244</v>
      </c>
      <c r="R2171" t="str">
        <f t="shared" si="66"/>
        <v>诸城</v>
      </c>
      <c r="S2171" t="str">
        <f t="shared" si="67"/>
        <v>0705</v>
      </c>
    </row>
    <row r="2172" spans="1:19">
      <c r="A2172" t="s">
        <v>20245</v>
      </c>
      <c r="B2172" t="s">
        <v>20246</v>
      </c>
      <c r="C2172" t="s">
        <v>46</v>
      </c>
      <c r="D2172" t="s">
        <v>20247</v>
      </c>
      <c r="E2172" t="s">
        <v>20248</v>
      </c>
      <c r="F2172" t="s">
        <v>20249</v>
      </c>
      <c r="G2172" t="s">
        <v>20250</v>
      </c>
      <c r="H2172" t="s">
        <v>20251</v>
      </c>
      <c r="I2172" t="s">
        <v>10841</v>
      </c>
      <c r="J2172" t="s">
        <v>3950</v>
      </c>
      <c r="K2172" t="s">
        <v>3951</v>
      </c>
      <c r="L2172" t="s">
        <v>128</v>
      </c>
      <c r="M2172" t="s">
        <v>3952</v>
      </c>
      <c r="N2172" t="s">
        <v>2602</v>
      </c>
      <c r="O2172" t="s">
        <v>3953</v>
      </c>
      <c r="P2172" t="s">
        <v>20252</v>
      </c>
      <c r="R2172" t="str">
        <f t="shared" si="66"/>
        <v>寿光</v>
      </c>
      <c r="S2172" t="str">
        <f t="shared" si="67"/>
        <v>0705</v>
      </c>
    </row>
    <row r="2173" spans="1:19">
      <c r="A2173" t="s">
        <v>20253</v>
      </c>
      <c r="B2173" t="s">
        <v>20254</v>
      </c>
      <c r="C2173" t="s">
        <v>46</v>
      </c>
      <c r="D2173" t="s">
        <v>20255</v>
      </c>
      <c r="E2173" t="s">
        <v>20256</v>
      </c>
      <c r="F2173" t="s">
        <v>20257</v>
      </c>
      <c r="G2173" t="s">
        <v>20258</v>
      </c>
      <c r="H2173" t="s">
        <v>20259</v>
      </c>
      <c r="I2173" t="s">
        <v>3904</v>
      </c>
      <c r="J2173" t="s">
        <v>7398</v>
      </c>
      <c r="K2173" t="s">
        <v>7399</v>
      </c>
      <c r="L2173" t="s">
        <v>110</v>
      </c>
      <c r="M2173" t="s">
        <v>4059</v>
      </c>
      <c r="N2173" t="s">
        <v>3214</v>
      </c>
      <c r="O2173" t="s">
        <v>7400</v>
      </c>
      <c r="P2173" t="s">
        <v>20260</v>
      </c>
      <c r="Q2173" t="s">
        <v>20261</v>
      </c>
      <c r="R2173" t="str">
        <f t="shared" si="66"/>
        <v>高密</v>
      </c>
      <c r="S2173" t="str">
        <f t="shared" si="67"/>
        <v>0705</v>
      </c>
    </row>
    <row r="2174" spans="1:19">
      <c r="A2174" t="s">
        <v>20262</v>
      </c>
      <c r="B2174" t="s">
        <v>20263</v>
      </c>
      <c r="C2174" t="s">
        <v>46</v>
      </c>
      <c r="D2174" t="s">
        <v>20264</v>
      </c>
      <c r="E2174" t="s">
        <v>20265</v>
      </c>
      <c r="F2174" t="s">
        <v>20266</v>
      </c>
      <c r="G2174" t="s">
        <v>20267</v>
      </c>
      <c r="H2174" t="s">
        <v>20268</v>
      </c>
      <c r="I2174" t="s">
        <v>2645</v>
      </c>
      <c r="J2174" t="s">
        <v>4735</v>
      </c>
      <c r="K2174" t="s">
        <v>4736</v>
      </c>
      <c r="L2174" t="s">
        <v>101</v>
      </c>
      <c r="M2174" t="s">
        <v>3130</v>
      </c>
      <c r="N2174" t="s">
        <v>7359</v>
      </c>
      <c r="O2174" t="s">
        <v>13383</v>
      </c>
      <c r="P2174" t="s">
        <v>20269</v>
      </c>
      <c r="Q2174" t="s">
        <v>20270</v>
      </c>
      <c r="R2174" t="str">
        <f t="shared" si="66"/>
        <v>潍城</v>
      </c>
      <c r="S2174" t="str">
        <f t="shared" si="67"/>
        <v>0705</v>
      </c>
    </row>
    <row r="2175" spans="1:19">
      <c r="A2175" t="s">
        <v>20271</v>
      </c>
      <c r="B2175" t="s">
        <v>20272</v>
      </c>
      <c r="C2175" t="s">
        <v>46</v>
      </c>
      <c r="D2175" t="s">
        <v>20273</v>
      </c>
      <c r="E2175" t="s">
        <v>20274</v>
      </c>
      <c r="F2175" t="s">
        <v>20275</v>
      </c>
      <c r="G2175" t="s">
        <v>20276</v>
      </c>
      <c r="H2175" t="s">
        <v>20277</v>
      </c>
      <c r="I2175" t="s">
        <v>2350</v>
      </c>
      <c r="J2175" t="s">
        <v>12410</v>
      </c>
      <c r="K2175" t="s">
        <v>12411</v>
      </c>
      <c r="L2175" t="s">
        <v>101</v>
      </c>
      <c r="M2175" t="s">
        <v>4459</v>
      </c>
      <c r="N2175" t="s">
        <v>2674</v>
      </c>
      <c r="O2175" t="s">
        <v>12412</v>
      </c>
      <c r="P2175" t="s">
        <v>20278</v>
      </c>
      <c r="Q2175" t="s">
        <v>20279</v>
      </c>
      <c r="R2175" t="str">
        <f t="shared" si="66"/>
        <v>潍城</v>
      </c>
      <c r="S2175" t="str">
        <f t="shared" si="67"/>
        <v>0705</v>
      </c>
    </row>
    <row r="2176" spans="1:19">
      <c r="A2176" t="s">
        <v>20280</v>
      </c>
      <c r="B2176" t="s">
        <v>20281</v>
      </c>
      <c r="C2176" t="s">
        <v>46</v>
      </c>
      <c r="D2176" t="s">
        <v>20282</v>
      </c>
      <c r="E2176" t="s">
        <v>20239</v>
      </c>
      <c r="F2176" t="s">
        <v>20283</v>
      </c>
      <c r="G2176" t="s">
        <v>20284</v>
      </c>
      <c r="H2176" t="s">
        <v>20285</v>
      </c>
      <c r="I2176" t="s">
        <v>3608</v>
      </c>
      <c r="J2176" t="s">
        <v>3716</v>
      </c>
      <c r="K2176" t="s">
        <v>3717</v>
      </c>
      <c r="L2176" t="s">
        <v>76</v>
      </c>
      <c r="M2176" t="s">
        <v>2408</v>
      </c>
      <c r="N2176" t="s">
        <v>3907</v>
      </c>
      <c r="O2176" t="s">
        <v>3719</v>
      </c>
      <c r="Q2176" t="s">
        <v>20286</v>
      </c>
      <c r="R2176" t="str">
        <f t="shared" si="66"/>
        <v>奎文</v>
      </c>
      <c r="S2176" t="str">
        <f t="shared" si="67"/>
        <v>0705</v>
      </c>
    </row>
    <row r="2177" spans="1:19">
      <c r="A2177" t="s">
        <v>20287</v>
      </c>
      <c r="B2177" t="s">
        <v>20288</v>
      </c>
      <c r="C2177" t="s">
        <v>46</v>
      </c>
      <c r="D2177" t="s">
        <v>20289</v>
      </c>
      <c r="E2177" t="s">
        <v>20290</v>
      </c>
      <c r="F2177" t="s">
        <v>20291</v>
      </c>
      <c r="G2177" t="s">
        <v>20292</v>
      </c>
      <c r="H2177" t="s">
        <v>20293</v>
      </c>
      <c r="I2177" t="s">
        <v>2645</v>
      </c>
      <c r="J2177" t="s">
        <v>11106</v>
      </c>
      <c r="K2177" t="s">
        <v>11107</v>
      </c>
      <c r="L2177" t="s">
        <v>47</v>
      </c>
      <c r="M2177" t="s">
        <v>11108</v>
      </c>
      <c r="N2177" t="s">
        <v>2674</v>
      </c>
      <c r="O2177" t="s">
        <v>11109</v>
      </c>
      <c r="P2177" t="s">
        <v>20294</v>
      </c>
      <c r="R2177" t="str">
        <f t="shared" ref="R2177:R2240" si="68">IF(OR(LEFT(L2177,2)="高新"),"奎文",IF(LEFT(L2177,2)="峡山","坊子",IF(LEFT(L2177,2)="滨海","寒亭",LEFT(L2177,2))))</f>
        <v>诸城</v>
      </c>
      <c r="S2177" t="str">
        <f t="shared" ref="S2177:S2240" si="69">TEXT(B2177,"mmdd")</f>
        <v>0705</v>
      </c>
    </row>
    <row r="2178" spans="1:19">
      <c r="A2178" t="s">
        <v>20295</v>
      </c>
      <c r="B2178" t="s">
        <v>20296</v>
      </c>
      <c r="C2178" t="s">
        <v>46</v>
      </c>
      <c r="D2178" t="s">
        <v>20297</v>
      </c>
      <c r="E2178" t="s">
        <v>20298</v>
      </c>
      <c r="F2178" t="s">
        <v>20299</v>
      </c>
      <c r="G2178" t="s">
        <v>20300</v>
      </c>
      <c r="H2178" t="s">
        <v>20301</v>
      </c>
      <c r="I2178" t="s">
        <v>5112</v>
      </c>
      <c r="J2178" t="s">
        <v>8179</v>
      </c>
      <c r="K2178" t="s">
        <v>8180</v>
      </c>
      <c r="L2178" t="s">
        <v>47</v>
      </c>
      <c r="M2178" t="s">
        <v>3159</v>
      </c>
      <c r="N2178" t="s">
        <v>2368</v>
      </c>
      <c r="O2178" t="s">
        <v>8181</v>
      </c>
      <c r="P2178" t="s">
        <v>20302</v>
      </c>
      <c r="R2178" t="str">
        <f t="shared" si="68"/>
        <v>诸城</v>
      </c>
      <c r="S2178" t="str">
        <f t="shared" si="69"/>
        <v>0705</v>
      </c>
    </row>
    <row r="2179" spans="1:19">
      <c r="A2179" t="s">
        <v>20303</v>
      </c>
      <c r="B2179" t="s">
        <v>20304</v>
      </c>
      <c r="C2179" t="s">
        <v>46</v>
      </c>
      <c r="D2179" t="s">
        <v>20305</v>
      </c>
      <c r="E2179" t="s">
        <v>20306</v>
      </c>
      <c r="F2179" t="s">
        <v>20307</v>
      </c>
      <c r="G2179" t="s">
        <v>20308</v>
      </c>
      <c r="H2179" t="s">
        <v>20309</v>
      </c>
      <c r="I2179" t="s">
        <v>2465</v>
      </c>
      <c r="J2179" t="s">
        <v>12134</v>
      </c>
      <c r="K2179" t="s">
        <v>12135</v>
      </c>
      <c r="L2179" t="s">
        <v>676</v>
      </c>
      <c r="M2179" t="s">
        <v>2815</v>
      </c>
      <c r="N2179" t="s">
        <v>2816</v>
      </c>
      <c r="O2179" t="s">
        <v>12136</v>
      </c>
      <c r="P2179" t="s">
        <v>20310</v>
      </c>
      <c r="Q2179" t="s">
        <v>20311</v>
      </c>
      <c r="R2179" t="str">
        <f t="shared" si="68"/>
        <v>昌乐</v>
      </c>
      <c r="S2179" t="str">
        <f t="shared" si="69"/>
        <v>0705</v>
      </c>
    </row>
    <row r="2180" spans="1:19">
      <c r="A2180" t="s">
        <v>20312</v>
      </c>
      <c r="B2180" t="s">
        <v>20313</v>
      </c>
      <c r="C2180" t="s">
        <v>46</v>
      </c>
      <c r="D2180" t="s">
        <v>20314</v>
      </c>
      <c r="E2180" t="s">
        <v>20315</v>
      </c>
      <c r="F2180" t="s">
        <v>20316</v>
      </c>
      <c r="G2180" t="s">
        <v>20317</v>
      </c>
      <c r="H2180" t="s">
        <v>20318</v>
      </c>
      <c r="I2180" t="s">
        <v>2364</v>
      </c>
      <c r="J2180" t="s">
        <v>6238</v>
      </c>
      <c r="K2180" t="s">
        <v>6239</v>
      </c>
      <c r="L2180" t="s">
        <v>101</v>
      </c>
      <c r="M2180" t="s">
        <v>5737</v>
      </c>
      <c r="N2180" t="s">
        <v>3718</v>
      </c>
      <c r="O2180" t="s">
        <v>6240</v>
      </c>
      <c r="P2180" t="s">
        <v>20319</v>
      </c>
      <c r="R2180" t="str">
        <f t="shared" si="68"/>
        <v>潍城</v>
      </c>
      <c r="S2180" t="str">
        <f t="shared" si="69"/>
        <v>0705</v>
      </c>
    </row>
    <row r="2181" spans="1:19">
      <c r="A2181" t="s">
        <v>20320</v>
      </c>
      <c r="B2181" t="s">
        <v>20321</v>
      </c>
      <c r="C2181" t="s">
        <v>46</v>
      </c>
      <c r="D2181" t="s">
        <v>20322</v>
      </c>
      <c r="E2181" t="s">
        <v>20323</v>
      </c>
      <c r="F2181" t="s">
        <v>20324</v>
      </c>
      <c r="G2181" t="s">
        <v>20325</v>
      </c>
      <c r="H2181" t="s">
        <v>20326</v>
      </c>
      <c r="I2181" t="s">
        <v>2364</v>
      </c>
      <c r="J2181" t="s">
        <v>4130</v>
      </c>
      <c r="K2181" t="s">
        <v>4131</v>
      </c>
      <c r="L2181" t="s">
        <v>137</v>
      </c>
      <c r="M2181" t="s">
        <v>3040</v>
      </c>
      <c r="N2181" t="s">
        <v>2721</v>
      </c>
      <c r="O2181" t="s">
        <v>4132</v>
      </c>
      <c r="P2181" t="s">
        <v>20327</v>
      </c>
      <c r="Q2181" t="s">
        <v>20328</v>
      </c>
      <c r="R2181" t="str">
        <f t="shared" si="68"/>
        <v>青州</v>
      </c>
      <c r="S2181" t="str">
        <f t="shared" si="69"/>
        <v>0705</v>
      </c>
    </row>
    <row r="2182" spans="1:19">
      <c r="A2182" t="s">
        <v>20329</v>
      </c>
      <c r="B2182" t="s">
        <v>20330</v>
      </c>
      <c r="C2182" t="s">
        <v>46</v>
      </c>
      <c r="D2182" t="s">
        <v>20331</v>
      </c>
      <c r="E2182" t="s">
        <v>20298</v>
      </c>
      <c r="F2182" t="s">
        <v>20332</v>
      </c>
      <c r="G2182" t="s">
        <v>20333</v>
      </c>
      <c r="H2182" t="s">
        <v>20334</v>
      </c>
      <c r="I2182" t="s">
        <v>3336</v>
      </c>
      <c r="J2182" t="s">
        <v>4344</v>
      </c>
      <c r="K2182" t="s">
        <v>4345</v>
      </c>
      <c r="L2182" t="s">
        <v>187</v>
      </c>
      <c r="M2182" t="s">
        <v>4346</v>
      </c>
      <c r="N2182" t="s">
        <v>3339</v>
      </c>
      <c r="O2182" t="s">
        <v>4347</v>
      </c>
      <c r="P2182" t="s">
        <v>20335</v>
      </c>
      <c r="Q2182" t="s">
        <v>20336</v>
      </c>
      <c r="R2182" t="str">
        <f t="shared" si="68"/>
        <v>坊子</v>
      </c>
      <c r="S2182" t="str">
        <f t="shared" si="69"/>
        <v>0705</v>
      </c>
    </row>
    <row r="2183" spans="1:19">
      <c r="A2183" t="s">
        <v>20337</v>
      </c>
      <c r="B2183" t="s">
        <v>20338</v>
      </c>
      <c r="C2183" t="s">
        <v>46</v>
      </c>
      <c r="D2183" t="s">
        <v>20339</v>
      </c>
      <c r="E2183" t="s">
        <v>20340</v>
      </c>
      <c r="F2183" t="s">
        <v>20341</v>
      </c>
      <c r="G2183" t="s">
        <v>20342</v>
      </c>
      <c r="H2183" t="s">
        <v>20343</v>
      </c>
      <c r="I2183" t="s">
        <v>2503</v>
      </c>
      <c r="J2183" t="s">
        <v>5156</v>
      </c>
      <c r="K2183" t="s">
        <v>5157</v>
      </c>
      <c r="L2183" t="s">
        <v>67</v>
      </c>
      <c r="M2183" t="s">
        <v>3706</v>
      </c>
      <c r="N2183" t="s">
        <v>3017</v>
      </c>
      <c r="O2183" t="s">
        <v>5158</v>
      </c>
      <c r="P2183" t="s">
        <v>20252</v>
      </c>
      <c r="Q2183" t="s">
        <v>20344</v>
      </c>
      <c r="R2183" t="str">
        <f t="shared" si="68"/>
        <v>昌邑</v>
      </c>
      <c r="S2183" t="str">
        <f t="shared" si="69"/>
        <v>0705</v>
      </c>
    </row>
    <row r="2184" spans="1:19">
      <c r="A2184" t="s">
        <v>20345</v>
      </c>
      <c r="B2184" t="s">
        <v>20346</v>
      </c>
      <c r="C2184" t="s">
        <v>46</v>
      </c>
      <c r="D2184" t="s">
        <v>20347</v>
      </c>
      <c r="E2184" t="s">
        <v>20348</v>
      </c>
      <c r="F2184" t="s">
        <v>20349</v>
      </c>
      <c r="G2184" t="s">
        <v>20350</v>
      </c>
      <c r="H2184" t="s">
        <v>20351</v>
      </c>
      <c r="I2184" t="s">
        <v>2336</v>
      </c>
      <c r="J2184" t="s">
        <v>5957</v>
      </c>
      <c r="K2184" t="s">
        <v>5958</v>
      </c>
      <c r="L2184" t="s">
        <v>67</v>
      </c>
      <c r="M2184" t="s">
        <v>2958</v>
      </c>
      <c r="O2184" t="s">
        <v>5959</v>
      </c>
      <c r="P2184" t="s">
        <v>20352</v>
      </c>
      <c r="R2184" t="str">
        <f t="shared" si="68"/>
        <v>昌邑</v>
      </c>
      <c r="S2184" t="str">
        <f t="shared" si="69"/>
        <v>0705</v>
      </c>
    </row>
    <row r="2185" spans="1:19">
      <c r="A2185" t="s">
        <v>20353</v>
      </c>
      <c r="B2185" t="s">
        <v>20354</v>
      </c>
      <c r="C2185" t="s">
        <v>46</v>
      </c>
      <c r="D2185" t="s">
        <v>20355</v>
      </c>
      <c r="E2185" t="s">
        <v>20298</v>
      </c>
      <c r="F2185" t="s">
        <v>20356</v>
      </c>
      <c r="G2185" t="s">
        <v>20357</v>
      </c>
      <c r="H2185" t="s">
        <v>20358</v>
      </c>
      <c r="I2185" t="s">
        <v>2350</v>
      </c>
      <c r="J2185" t="s">
        <v>7259</v>
      </c>
      <c r="K2185" t="s">
        <v>7260</v>
      </c>
      <c r="L2185" t="s">
        <v>67</v>
      </c>
      <c r="M2185" t="s">
        <v>3706</v>
      </c>
      <c r="N2185" t="s">
        <v>2602</v>
      </c>
      <c r="O2185" t="s">
        <v>13827</v>
      </c>
      <c r="P2185" t="s">
        <v>20359</v>
      </c>
      <c r="Q2185" t="s">
        <v>20360</v>
      </c>
      <c r="R2185" t="str">
        <f t="shared" si="68"/>
        <v>昌邑</v>
      </c>
      <c r="S2185" t="str">
        <f t="shared" si="69"/>
        <v>0705</v>
      </c>
    </row>
    <row r="2186" spans="1:19">
      <c r="A2186" t="s">
        <v>20361</v>
      </c>
      <c r="B2186" t="s">
        <v>20326</v>
      </c>
      <c r="C2186" t="s">
        <v>46</v>
      </c>
      <c r="D2186" t="s">
        <v>20362</v>
      </c>
      <c r="E2186" t="s">
        <v>20363</v>
      </c>
      <c r="F2186" t="s">
        <v>20364</v>
      </c>
      <c r="G2186" t="s">
        <v>20365</v>
      </c>
      <c r="H2186" t="s">
        <v>20366</v>
      </c>
      <c r="I2186" t="s">
        <v>2364</v>
      </c>
      <c r="J2186" t="s">
        <v>2771</v>
      </c>
      <c r="K2186" t="s">
        <v>2772</v>
      </c>
      <c r="L2186" t="s">
        <v>76</v>
      </c>
      <c r="M2186" t="s">
        <v>2516</v>
      </c>
      <c r="N2186" t="s">
        <v>3907</v>
      </c>
      <c r="O2186" t="s">
        <v>2773</v>
      </c>
      <c r="R2186" t="str">
        <f t="shared" si="68"/>
        <v>奎文</v>
      </c>
      <c r="S2186" t="str">
        <f t="shared" si="69"/>
        <v>0705</v>
      </c>
    </row>
    <row r="2187" spans="1:19">
      <c r="A2187" t="s">
        <v>20367</v>
      </c>
      <c r="B2187" t="s">
        <v>20368</v>
      </c>
      <c r="C2187" t="s">
        <v>46</v>
      </c>
      <c r="D2187" t="s">
        <v>20369</v>
      </c>
      <c r="E2187" t="s">
        <v>20370</v>
      </c>
      <c r="F2187" t="s">
        <v>20371</v>
      </c>
      <c r="G2187" t="s">
        <v>20372</v>
      </c>
      <c r="H2187" t="s">
        <v>20373</v>
      </c>
      <c r="I2187" t="s">
        <v>2378</v>
      </c>
      <c r="J2187" t="s">
        <v>6796</v>
      </c>
      <c r="K2187" t="s">
        <v>6797</v>
      </c>
      <c r="L2187" t="s">
        <v>110</v>
      </c>
      <c r="M2187" t="s">
        <v>3098</v>
      </c>
      <c r="N2187" t="s">
        <v>2785</v>
      </c>
      <c r="O2187" t="s">
        <v>6798</v>
      </c>
      <c r="P2187" t="s">
        <v>20374</v>
      </c>
      <c r="Q2187" t="s">
        <v>20375</v>
      </c>
      <c r="R2187" t="str">
        <f t="shared" si="68"/>
        <v>高密</v>
      </c>
      <c r="S2187" t="str">
        <f t="shared" si="69"/>
        <v>0705</v>
      </c>
    </row>
    <row r="2188" spans="1:19">
      <c r="A2188" t="s">
        <v>20376</v>
      </c>
      <c r="B2188" t="s">
        <v>20377</v>
      </c>
      <c r="C2188" t="s">
        <v>46</v>
      </c>
      <c r="D2188" t="s">
        <v>20378</v>
      </c>
      <c r="E2188" t="s">
        <v>20298</v>
      </c>
      <c r="F2188" t="s">
        <v>20379</v>
      </c>
      <c r="G2188" t="s">
        <v>20380</v>
      </c>
      <c r="H2188" t="s">
        <v>20381</v>
      </c>
      <c r="I2188" t="s">
        <v>2350</v>
      </c>
      <c r="J2188" t="s">
        <v>8484</v>
      </c>
      <c r="K2188" t="s">
        <v>8485</v>
      </c>
      <c r="L2188" t="s">
        <v>76</v>
      </c>
      <c r="M2188" t="s">
        <v>4374</v>
      </c>
      <c r="N2188" t="s">
        <v>3277</v>
      </c>
      <c r="O2188" t="s">
        <v>8486</v>
      </c>
      <c r="P2188" t="s">
        <v>20382</v>
      </c>
      <c r="R2188" t="str">
        <f t="shared" si="68"/>
        <v>奎文</v>
      </c>
      <c r="S2188" t="str">
        <f t="shared" si="69"/>
        <v>0705</v>
      </c>
    </row>
    <row r="2189" spans="1:19">
      <c r="A2189" t="s">
        <v>20383</v>
      </c>
      <c r="B2189" t="s">
        <v>20384</v>
      </c>
      <c r="C2189" t="s">
        <v>46</v>
      </c>
      <c r="D2189" t="s">
        <v>20385</v>
      </c>
      <c r="E2189" t="s">
        <v>20298</v>
      </c>
      <c r="F2189" t="s">
        <v>20386</v>
      </c>
      <c r="G2189" t="s">
        <v>20387</v>
      </c>
      <c r="H2189" t="s">
        <v>20388</v>
      </c>
      <c r="I2189" t="s">
        <v>2350</v>
      </c>
      <c r="J2189" t="s">
        <v>12134</v>
      </c>
      <c r="K2189" t="s">
        <v>12135</v>
      </c>
      <c r="L2189" t="s">
        <v>676</v>
      </c>
      <c r="M2189" t="s">
        <v>2815</v>
      </c>
      <c r="N2189" t="s">
        <v>2721</v>
      </c>
      <c r="O2189" t="s">
        <v>12136</v>
      </c>
      <c r="P2189" t="s">
        <v>20389</v>
      </c>
      <c r="R2189" t="str">
        <f t="shared" si="68"/>
        <v>昌乐</v>
      </c>
      <c r="S2189" t="str">
        <f t="shared" si="69"/>
        <v>0705</v>
      </c>
    </row>
    <row r="2190" spans="1:19">
      <c r="A2190" t="s">
        <v>20390</v>
      </c>
      <c r="B2190" t="s">
        <v>20391</v>
      </c>
      <c r="C2190" t="s">
        <v>46</v>
      </c>
      <c r="D2190" t="s">
        <v>20392</v>
      </c>
      <c r="E2190" t="s">
        <v>20393</v>
      </c>
      <c r="F2190" t="s">
        <v>20394</v>
      </c>
      <c r="G2190" t="s">
        <v>20395</v>
      </c>
      <c r="H2190" t="s">
        <v>20396</v>
      </c>
      <c r="I2190" t="s">
        <v>2350</v>
      </c>
      <c r="J2190" t="s">
        <v>4130</v>
      </c>
      <c r="K2190" t="s">
        <v>4131</v>
      </c>
      <c r="L2190" t="s">
        <v>137</v>
      </c>
      <c r="M2190" t="s">
        <v>3040</v>
      </c>
      <c r="N2190" t="s">
        <v>2785</v>
      </c>
      <c r="O2190" t="s">
        <v>4132</v>
      </c>
      <c r="P2190" t="s">
        <v>20397</v>
      </c>
      <c r="R2190" t="str">
        <f t="shared" si="68"/>
        <v>青州</v>
      </c>
      <c r="S2190" t="str">
        <f t="shared" si="69"/>
        <v>0705</v>
      </c>
    </row>
    <row r="2191" spans="1:19">
      <c r="A2191" t="s">
        <v>20398</v>
      </c>
      <c r="B2191" t="s">
        <v>20399</v>
      </c>
      <c r="C2191" t="s">
        <v>46</v>
      </c>
      <c r="D2191" t="s">
        <v>20400</v>
      </c>
      <c r="E2191" t="s">
        <v>20348</v>
      </c>
      <c r="F2191" t="s">
        <v>20401</v>
      </c>
      <c r="G2191" t="s">
        <v>20402</v>
      </c>
      <c r="H2191" t="s">
        <v>20403</v>
      </c>
      <c r="I2191" t="s">
        <v>2336</v>
      </c>
      <c r="J2191" t="s">
        <v>5957</v>
      </c>
      <c r="K2191" t="s">
        <v>5958</v>
      </c>
      <c r="L2191" t="s">
        <v>67</v>
      </c>
      <c r="M2191" t="s">
        <v>2958</v>
      </c>
      <c r="N2191" t="s">
        <v>2859</v>
      </c>
      <c r="O2191" t="s">
        <v>5959</v>
      </c>
      <c r="P2191" t="s">
        <v>20404</v>
      </c>
      <c r="R2191" t="str">
        <f t="shared" si="68"/>
        <v>昌邑</v>
      </c>
      <c r="S2191" t="str">
        <f t="shared" si="69"/>
        <v>0705</v>
      </c>
    </row>
    <row r="2192" spans="1:19">
      <c r="A2192" t="s">
        <v>20405</v>
      </c>
      <c r="B2192" t="s">
        <v>20406</v>
      </c>
      <c r="C2192" t="s">
        <v>46</v>
      </c>
      <c r="D2192" t="s">
        <v>20407</v>
      </c>
      <c r="E2192" t="s">
        <v>20298</v>
      </c>
      <c r="F2192" t="s">
        <v>20408</v>
      </c>
      <c r="G2192" t="s">
        <v>20409</v>
      </c>
      <c r="H2192" t="s">
        <v>20410</v>
      </c>
      <c r="I2192" t="s">
        <v>2350</v>
      </c>
      <c r="J2192" t="s">
        <v>3542</v>
      </c>
      <c r="K2192" t="s">
        <v>3543</v>
      </c>
      <c r="L2192" t="s">
        <v>76</v>
      </c>
      <c r="M2192" t="s">
        <v>2827</v>
      </c>
      <c r="N2192" t="s">
        <v>2816</v>
      </c>
      <c r="O2192" t="s">
        <v>3544</v>
      </c>
      <c r="P2192" t="s">
        <v>20411</v>
      </c>
      <c r="Q2192" t="s">
        <v>20412</v>
      </c>
      <c r="R2192" t="str">
        <f t="shared" si="68"/>
        <v>奎文</v>
      </c>
      <c r="S2192" t="str">
        <f t="shared" si="69"/>
        <v>0705</v>
      </c>
    </row>
    <row r="2193" spans="1:19">
      <c r="A2193" t="s">
        <v>20413</v>
      </c>
      <c r="B2193" t="s">
        <v>20414</v>
      </c>
      <c r="C2193" t="s">
        <v>46</v>
      </c>
      <c r="D2193" t="s">
        <v>20415</v>
      </c>
      <c r="E2193" t="s">
        <v>20223</v>
      </c>
      <c r="F2193" t="s">
        <v>20416</v>
      </c>
      <c r="G2193" t="s">
        <v>20417</v>
      </c>
      <c r="H2193" t="s">
        <v>20418</v>
      </c>
      <c r="I2193" t="s">
        <v>3904</v>
      </c>
      <c r="J2193" t="s">
        <v>4372</v>
      </c>
      <c r="K2193" t="s">
        <v>4373</v>
      </c>
      <c r="L2193" t="s">
        <v>76</v>
      </c>
      <c r="M2193" t="s">
        <v>4374</v>
      </c>
      <c r="N2193" t="s">
        <v>4007</v>
      </c>
      <c r="O2193" t="s">
        <v>4375</v>
      </c>
      <c r="P2193" t="s">
        <v>20419</v>
      </c>
      <c r="R2193" t="str">
        <f t="shared" si="68"/>
        <v>奎文</v>
      </c>
      <c r="S2193" t="str">
        <f t="shared" si="69"/>
        <v>0705</v>
      </c>
    </row>
    <row r="2194" spans="1:19">
      <c r="A2194" t="s">
        <v>20420</v>
      </c>
      <c r="B2194" t="s">
        <v>20421</v>
      </c>
      <c r="C2194" t="s">
        <v>46</v>
      </c>
      <c r="D2194" t="s">
        <v>20422</v>
      </c>
      <c r="E2194" t="s">
        <v>20223</v>
      </c>
      <c r="F2194" t="s">
        <v>20423</v>
      </c>
      <c r="G2194" t="s">
        <v>20424</v>
      </c>
      <c r="H2194" t="s">
        <v>20425</v>
      </c>
      <c r="I2194" t="s">
        <v>3904</v>
      </c>
      <c r="J2194" t="s">
        <v>4978</v>
      </c>
      <c r="K2194" t="s">
        <v>4979</v>
      </c>
      <c r="L2194" t="s">
        <v>101</v>
      </c>
      <c r="M2194" t="s">
        <v>4459</v>
      </c>
      <c r="N2194" t="s">
        <v>4614</v>
      </c>
      <c r="O2194" t="s">
        <v>4980</v>
      </c>
      <c r="P2194" t="s">
        <v>20426</v>
      </c>
      <c r="Q2194" t="s">
        <v>20427</v>
      </c>
      <c r="R2194" t="str">
        <f t="shared" si="68"/>
        <v>潍城</v>
      </c>
      <c r="S2194" t="str">
        <f t="shared" si="69"/>
        <v>0705</v>
      </c>
    </row>
    <row r="2195" spans="1:19">
      <c r="A2195" t="s">
        <v>20428</v>
      </c>
      <c r="B2195" t="s">
        <v>20429</v>
      </c>
      <c r="C2195" t="s">
        <v>46</v>
      </c>
      <c r="D2195" t="s">
        <v>20430</v>
      </c>
      <c r="E2195" t="s">
        <v>20239</v>
      </c>
      <c r="F2195" t="s">
        <v>20431</v>
      </c>
      <c r="G2195" t="s">
        <v>20432</v>
      </c>
      <c r="H2195" t="s">
        <v>20433</v>
      </c>
      <c r="I2195" t="s">
        <v>2350</v>
      </c>
      <c r="J2195" t="s">
        <v>12541</v>
      </c>
      <c r="K2195" t="s">
        <v>12542</v>
      </c>
      <c r="L2195" t="s">
        <v>128</v>
      </c>
      <c r="M2195" t="s">
        <v>4047</v>
      </c>
      <c r="N2195" t="s">
        <v>3064</v>
      </c>
      <c r="O2195" t="s">
        <v>12543</v>
      </c>
      <c r="P2195" t="s">
        <v>20434</v>
      </c>
      <c r="Q2195" t="s">
        <v>20435</v>
      </c>
      <c r="R2195" t="str">
        <f t="shared" si="68"/>
        <v>寿光</v>
      </c>
      <c r="S2195" t="str">
        <f t="shared" si="69"/>
        <v>0705</v>
      </c>
    </row>
    <row r="2196" spans="1:19">
      <c r="A2196" t="s">
        <v>20436</v>
      </c>
      <c r="B2196" t="s">
        <v>20437</v>
      </c>
      <c r="C2196" t="s">
        <v>46</v>
      </c>
      <c r="D2196" t="s">
        <v>20438</v>
      </c>
      <c r="E2196" t="s">
        <v>20439</v>
      </c>
      <c r="F2196" t="s">
        <v>20440</v>
      </c>
      <c r="G2196" t="s">
        <v>20441</v>
      </c>
      <c r="H2196" t="s">
        <v>20442</v>
      </c>
      <c r="I2196" t="s">
        <v>2392</v>
      </c>
      <c r="J2196" t="s">
        <v>3905</v>
      </c>
      <c r="K2196" t="s">
        <v>3906</v>
      </c>
      <c r="L2196" t="s">
        <v>67</v>
      </c>
      <c r="M2196" t="s">
        <v>2958</v>
      </c>
      <c r="N2196" t="s">
        <v>2421</v>
      </c>
      <c r="O2196" t="s">
        <v>3908</v>
      </c>
      <c r="P2196" t="s">
        <v>20443</v>
      </c>
      <c r="Q2196" t="s">
        <v>20444</v>
      </c>
      <c r="R2196" t="str">
        <f t="shared" si="68"/>
        <v>昌邑</v>
      </c>
      <c r="S2196" t="str">
        <f t="shared" si="69"/>
        <v>0705</v>
      </c>
    </row>
    <row r="2197" spans="1:19">
      <c r="A2197" t="s">
        <v>20445</v>
      </c>
      <c r="B2197" t="s">
        <v>20446</v>
      </c>
      <c r="C2197" t="s">
        <v>46</v>
      </c>
      <c r="D2197" t="s">
        <v>20447</v>
      </c>
      <c r="E2197" t="s">
        <v>20298</v>
      </c>
      <c r="F2197" t="s">
        <v>20448</v>
      </c>
      <c r="G2197" t="s">
        <v>20449</v>
      </c>
      <c r="H2197" t="s">
        <v>20450</v>
      </c>
      <c r="I2197" t="s">
        <v>4165</v>
      </c>
      <c r="J2197" t="s">
        <v>3704</v>
      </c>
      <c r="K2197" t="s">
        <v>3705</v>
      </c>
      <c r="L2197" t="s">
        <v>67</v>
      </c>
      <c r="M2197" t="s">
        <v>3706</v>
      </c>
      <c r="N2197" t="s">
        <v>2602</v>
      </c>
      <c r="O2197" t="s">
        <v>3707</v>
      </c>
      <c r="P2197" t="s">
        <v>20451</v>
      </c>
      <c r="Q2197" t="s">
        <v>20452</v>
      </c>
      <c r="R2197" t="str">
        <f t="shared" si="68"/>
        <v>昌邑</v>
      </c>
      <c r="S2197" t="str">
        <f t="shared" si="69"/>
        <v>0705</v>
      </c>
    </row>
    <row r="2198" spans="1:19">
      <c r="A2198" t="s">
        <v>20453</v>
      </c>
      <c r="B2198" t="s">
        <v>20454</v>
      </c>
      <c r="C2198" t="s">
        <v>46</v>
      </c>
      <c r="D2198" t="s">
        <v>20455</v>
      </c>
      <c r="E2198" t="s">
        <v>20456</v>
      </c>
      <c r="F2198" t="s">
        <v>20457</v>
      </c>
      <c r="G2198" t="s">
        <v>20458</v>
      </c>
      <c r="H2198" t="s">
        <v>20459</v>
      </c>
      <c r="I2198" t="s">
        <v>3336</v>
      </c>
      <c r="J2198" t="s">
        <v>2646</v>
      </c>
      <c r="K2198" t="s">
        <v>2647</v>
      </c>
      <c r="L2198" t="s">
        <v>128</v>
      </c>
      <c r="M2198" t="s">
        <v>2648</v>
      </c>
      <c r="N2198" t="s">
        <v>2368</v>
      </c>
      <c r="O2198" t="s">
        <v>2650</v>
      </c>
      <c r="P2198" t="s">
        <v>20460</v>
      </c>
      <c r="Q2198" t="s">
        <v>20461</v>
      </c>
      <c r="R2198" t="str">
        <f t="shared" si="68"/>
        <v>寿光</v>
      </c>
      <c r="S2198" t="str">
        <f t="shared" si="69"/>
        <v>0705</v>
      </c>
    </row>
    <row r="2199" spans="1:19">
      <c r="A2199" t="s">
        <v>20462</v>
      </c>
      <c r="B2199" t="s">
        <v>20463</v>
      </c>
      <c r="C2199" t="s">
        <v>46</v>
      </c>
      <c r="D2199" t="s">
        <v>20464</v>
      </c>
      <c r="E2199" t="s">
        <v>20223</v>
      </c>
      <c r="F2199" t="s">
        <v>20465</v>
      </c>
      <c r="G2199" t="s">
        <v>20466</v>
      </c>
      <c r="H2199" t="s">
        <v>20467</v>
      </c>
      <c r="I2199" t="s">
        <v>3904</v>
      </c>
      <c r="J2199" t="s">
        <v>10721</v>
      </c>
      <c r="K2199" t="s">
        <v>10722</v>
      </c>
      <c r="L2199" t="s">
        <v>76</v>
      </c>
      <c r="M2199" t="s">
        <v>4374</v>
      </c>
      <c r="N2199" t="s">
        <v>5839</v>
      </c>
      <c r="O2199" t="s">
        <v>10723</v>
      </c>
      <c r="P2199" t="s">
        <v>20468</v>
      </c>
      <c r="Q2199" t="s">
        <v>20469</v>
      </c>
      <c r="R2199" t="str">
        <f t="shared" si="68"/>
        <v>奎文</v>
      </c>
      <c r="S2199" t="str">
        <f t="shared" si="69"/>
        <v>0705</v>
      </c>
    </row>
    <row r="2200" spans="1:19">
      <c r="A2200" t="s">
        <v>20470</v>
      </c>
      <c r="B2200" t="s">
        <v>20471</v>
      </c>
      <c r="C2200" t="s">
        <v>46</v>
      </c>
      <c r="D2200" t="s">
        <v>20472</v>
      </c>
      <c r="E2200" t="s">
        <v>20223</v>
      </c>
      <c r="F2200" t="s">
        <v>20473</v>
      </c>
      <c r="G2200" t="s">
        <v>20474</v>
      </c>
      <c r="H2200" t="s">
        <v>20475</v>
      </c>
      <c r="I2200" t="s">
        <v>3904</v>
      </c>
      <c r="J2200" t="s">
        <v>13329</v>
      </c>
      <c r="K2200" t="s">
        <v>13330</v>
      </c>
      <c r="L2200" t="s">
        <v>110</v>
      </c>
      <c r="M2200" t="s">
        <v>2849</v>
      </c>
      <c r="N2200" t="s">
        <v>2959</v>
      </c>
      <c r="O2200" t="s">
        <v>13331</v>
      </c>
      <c r="P2200" t="s">
        <v>20476</v>
      </c>
      <c r="Q2200" t="s">
        <v>20477</v>
      </c>
      <c r="R2200" t="str">
        <f t="shared" si="68"/>
        <v>高密</v>
      </c>
      <c r="S2200" t="str">
        <f t="shared" si="69"/>
        <v>0705</v>
      </c>
    </row>
    <row r="2201" spans="1:19">
      <c r="A2201" t="s">
        <v>20478</v>
      </c>
      <c r="B2201" t="s">
        <v>20479</v>
      </c>
      <c r="C2201" t="s">
        <v>46</v>
      </c>
      <c r="D2201" t="s">
        <v>20480</v>
      </c>
      <c r="E2201" t="s">
        <v>20481</v>
      </c>
      <c r="F2201" t="s">
        <v>20482</v>
      </c>
      <c r="G2201" t="s">
        <v>20483</v>
      </c>
      <c r="H2201" t="s">
        <v>20484</v>
      </c>
      <c r="I2201" t="s">
        <v>2598</v>
      </c>
      <c r="J2201" t="s">
        <v>3905</v>
      </c>
      <c r="K2201" t="s">
        <v>3906</v>
      </c>
      <c r="L2201" t="s">
        <v>67</v>
      </c>
      <c r="M2201" t="s">
        <v>2958</v>
      </c>
      <c r="N2201" t="s">
        <v>2368</v>
      </c>
      <c r="O2201" t="s">
        <v>3908</v>
      </c>
      <c r="P2201" t="s">
        <v>20485</v>
      </c>
      <c r="R2201" t="str">
        <f t="shared" si="68"/>
        <v>昌邑</v>
      </c>
      <c r="S2201" t="str">
        <f t="shared" si="69"/>
        <v>0705</v>
      </c>
    </row>
    <row r="2202" spans="1:19">
      <c r="A2202" t="s">
        <v>20486</v>
      </c>
      <c r="B2202" t="s">
        <v>20487</v>
      </c>
      <c r="C2202" t="s">
        <v>46</v>
      </c>
      <c r="D2202" t="s">
        <v>20488</v>
      </c>
      <c r="E2202" t="s">
        <v>20489</v>
      </c>
      <c r="F2202" t="s">
        <v>20490</v>
      </c>
      <c r="G2202" t="s">
        <v>20491</v>
      </c>
      <c r="H2202" t="s">
        <v>20492</v>
      </c>
      <c r="I2202" t="s">
        <v>6637</v>
      </c>
      <c r="J2202" t="s">
        <v>4903</v>
      </c>
      <c r="K2202" t="s">
        <v>4904</v>
      </c>
      <c r="L2202" t="s">
        <v>47</v>
      </c>
      <c r="M2202" t="s">
        <v>4905</v>
      </c>
      <c r="N2202" t="s">
        <v>2529</v>
      </c>
      <c r="O2202" t="s">
        <v>4906</v>
      </c>
      <c r="P2202" t="s">
        <v>20493</v>
      </c>
      <c r="R2202" t="str">
        <f t="shared" si="68"/>
        <v>诸城</v>
      </c>
      <c r="S2202" t="str">
        <f t="shared" si="69"/>
        <v>0705</v>
      </c>
    </row>
    <row r="2203" spans="1:19">
      <c r="A2203" t="s">
        <v>20494</v>
      </c>
      <c r="B2203" t="s">
        <v>20495</v>
      </c>
      <c r="C2203" t="s">
        <v>46</v>
      </c>
      <c r="D2203" t="s">
        <v>20496</v>
      </c>
      <c r="E2203" t="s">
        <v>20298</v>
      </c>
      <c r="F2203" t="s">
        <v>20497</v>
      </c>
      <c r="G2203" t="s">
        <v>20498</v>
      </c>
      <c r="H2203" t="s">
        <v>20499</v>
      </c>
      <c r="I2203" t="s">
        <v>2378</v>
      </c>
      <c r="J2203" t="s">
        <v>17678</v>
      </c>
      <c r="K2203" t="s">
        <v>17679</v>
      </c>
      <c r="L2203" t="s">
        <v>110</v>
      </c>
      <c r="M2203" t="s">
        <v>2575</v>
      </c>
      <c r="N2203" t="s">
        <v>2859</v>
      </c>
      <c r="O2203" t="s">
        <v>17680</v>
      </c>
      <c r="P2203" t="s">
        <v>20500</v>
      </c>
      <c r="Q2203" t="s">
        <v>20501</v>
      </c>
      <c r="R2203" t="str">
        <f t="shared" si="68"/>
        <v>高密</v>
      </c>
      <c r="S2203" t="str">
        <f t="shared" si="69"/>
        <v>0705</v>
      </c>
    </row>
    <row r="2204" spans="1:19">
      <c r="A2204" t="s">
        <v>20502</v>
      </c>
      <c r="B2204" t="s">
        <v>20503</v>
      </c>
      <c r="C2204" t="s">
        <v>46</v>
      </c>
      <c r="D2204" t="s">
        <v>20504</v>
      </c>
      <c r="E2204" t="s">
        <v>20298</v>
      </c>
      <c r="F2204" t="s">
        <v>20505</v>
      </c>
      <c r="G2204" t="s">
        <v>20506</v>
      </c>
      <c r="H2204" t="s">
        <v>20507</v>
      </c>
      <c r="I2204" t="s">
        <v>2350</v>
      </c>
      <c r="J2204" t="s">
        <v>16806</v>
      </c>
      <c r="K2204" t="s">
        <v>16807</v>
      </c>
      <c r="L2204" t="s">
        <v>47</v>
      </c>
      <c r="M2204" t="s">
        <v>11108</v>
      </c>
      <c r="N2204" t="s">
        <v>2602</v>
      </c>
      <c r="O2204" t="s">
        <v>16808</v>
      </c>
      <c r="P2204" t="s">
        <v>20508</v>
      </c>
      <c r="Q2204" t="s">
        <v>20509</v>
      </c>
      <c r="R2204" t="str">
        <f t="shared" si="68"/>
        <v>诸城</v>
      </c>
      <c r="S2204" t="str">
        <f t="shared" si="69"/>
        <v>0705</v>
      </c>
    </row>
    <row r="2205" spans="1:19">
      <c r="A2205" t="s">
        <v>20510</v>
      </c>
      <c r="B2205" t="s">
        <v>20511</v>
      </c>
      <c r="C2205" t="s">
        <v>46</v>
      </c>
      <c r="D2205" t="s">
        <v>20512</v>
      </c>
      <c r="E2205" t="s">
        <v>20513</v>
      </c>
      <c r="F2205" t="s">
        <v>20514</v>
      </c>
      <c r="G2205" t="s">
        <v>20515</v>
      </c>
      <c r="H2205" t="s">
        <v>20516</v>
      </c>
      <c r="I2205" t="s">
        <v>2378</v>
      </c>
      <c r="J2205" t="s">
        <v>3565</v>
      </c>
      <c r="K2205" t="s">
        <v>3566</v>
      </c>
      <c r="L2205" t="s">
        <v>110</v>
      </c>
      <c r="M2205" t="s">
        <v>2575</v>
      </c>
      <c r="N2205" t="s">
        <v>2480</v>
      </c>
      <c r="O2205" t="s">
        <v>3567</v>
      </c>
      <c r="P2205" t="s">
        <v>20517</v>
      </c>
      <c r="R2205" t="str">
        <f t="shared" si="68"/>
        <v>高密</v>
      </c>
      <c r="S2205" t="str">
        <f t="shared" si="69"/>
        <v>0705</v>
      </c>
    </row>
    <row r="2206" spans="1:19">
      <c r="A2206" t="s">
        <v>20518</v>
      </c>
      <c r="B2206" t="s">
        <v>20519</v>
      </c>
      <c r="C2206" t="s">
        <v>46</v>
      </c>
      <c r="D2206" t="s">
        <v>20520</v>
      </c>
      <c r="E2206" t="s">
        <v>20513</v>
      </c>
      <c r="F2206" t="s">
        <v>20521</v>
      </c>
      <c r="G2206" t="s">
        <v>20522</v>
      </c>
      <c r="H2206" t="s">
        <v>20523</v>
      </c>
      <c r="I2206" t="s">
        <v>2378</v>
      </c>
      <c r="J2206" t="s">
        <v>3096</v>
      </c>
      <c r="K2206" t="s">
        <v>3097</v>
      </c>
      <c r="L2206" t="s">
        <v>110</v>
      </c>
      <c r="M2206" t="s">
        <v>3098</v>
      </c>
      <c r="N2206" t="s">
        <v>2859</v>
      </c>
      <c r="O2206" t="s">
        <v>3099</v>
      </c>
      <c r="P2206" t="s">
        <v>20524</v>
      </c>
      <c r="R2206" t="str">
        <f t="shared" si="68"/>
        <v>高密</v>
      </c>
      <c r="S2206" t="str">
        <f t="shared" si="69"/>
        <v>0705</v>
      </c>
    </row>
    <row r="2207" spans="1:19">
      <c r="A2207" t="s">
        <v>20525</v>
      </c>
      <c r="B2207" t="s">
        <v>20526</v>
      </c>
      <c r="C2207" t="s">
        <v>46</v>
      </c>
      <c r="D2207" t="s">
        <v>20527</v>
      </c>
      <c r="E2207" t="s">
        <v>20298</v>
      </c>
      <c r="F2207" t="s">
        <v>20528</v>
      </c>
      <c r="G2207" t="s">
        <v>20529</v>
      </c>
      <c r="H2207" t="s">
        <v>20530</v>
      </c>
      <c r="I2207" t="s">
        <v>2378</v>
      </c>
      <c r="J2207" t="s">
        <v>5156</v>
      </c>
      <c r="K2207" t="s">
        <v>5157</v>
      </c>
      <c r="L2207" t="s">
        <v>67</v>
      </c>
      <c r="M2207" t="s">
        <v>3706</v>
      </c>
      <c r="N2207" t="s">
        <v>2859</v>
      </c>
      <c r="O2207" t="s">
        <v>5158</v>
      </c>
      <c r="P2207" t="s">
        <v>20531</v>
      </c>
      <c r="R2207" t="str">
        <f t="shared" si="68"/>
        <v>昌邑</v>
      </c>
      <c r="S2207" t="str">
        <f t="shared" si="69"/>
        <v>0705</v>
      </c>
    </row>
    <row r="2208" spans="1:19">
      <c r="A2208" t="s">
        <v>20532</v>
      </c>
      <c r="B2208" t="s">
        <v>20533</v>
      </c>
      <c r="C2208" t="s">
        <v>46</v>
      </c>
      <c r="D2208" t="s">
        <v>20534</v>
      </c>
      <c r="E2208" t="s">
        <v>20239</v>
      </c>
      <c r="F2208" t="s">
        <v>20535</v>
      </c>
      <c r="G2208" t="s">
        <v>20536</v>
      </c>
      <c r="H2208" t="s">
        <v>20537</v>
      </c>
      <c r="I2208" t="s">
        <v>2378</v>
      </c>
      <c r="J2208" t="s">
        <v>6485</v>
      </c>
      <c r="K2208" t="s">
        <v>6486</v>
      </c>
      <c r="L2208" t="s">
        <v>128</v>
      </c>
      <c r="M2208" t="s">
        <v>3653</v>
      </c>
      <c r="N2208" t="s">
        <v>2421</v>
      </c>
      <c r="O2208" t="s">
        <v>6487</v>
      </c>
      <c r="P2208" t="s">
        <v>20538</v>
      </c>
      <c r="R2208" t="str">
        <f t="shared" si="68"/>
        <v>寿光</v>
      </c>
      <c r="S2208" t="str">
        <f t="shared" si="69"/>
        <v>0705</v>
      </c>
    </row>
    <row r="2209" spans="1:19">
      <c r="A2209" t="s">
        <v>20539</v>
      </c>
      <c r="B2209" t="s">
        <v>20540</v>
      </c>
      <c r="C2209" t="s">
        <v>46</v>
      </c>
      <c r="D2209" t="s">
        <v>20541</v>
      </c>
      <c r="E2209" t="s">
        <v>20298</v>
      </c>
      <c r="F2209" t="s">
        <v>20542</v>
      </c>
      <c r="G2209" t="s">
        <v>20543</v>
      </c>
      <c r="H2209" t="s">
        <v>20544</v>
      </c>
      <c r="I2209" t="s">
        <v>2350</v>
      </c>
      <c r="J2209" t="s">
        <v>3670</v>
      </c>
      <c r="K2209" t="s">
        <v>3671</v>
      </c>
      <c r="L2209" t="s">
        <v>3458</v>
      </c>
      <c r="M2209" t="s">
        <v>3672</v>
      </c>
      <c r="N2209" t="s">
        <v>2354</v>
      </c>
      <c r="O2209" t="s">
        <v>3673</v>
      </c>
      <c r="P2209" t="s">
        <v>20545</v>
      </c>
      <c r="Q2209" t="s">
        <v>20546</v>
      </c>
      <c r="R2209" t="str">
        <f t="shared" si="68"/>
        <v>寒亭</v>
      </c>
      <c r="S2209" t="str">
        <f t="shared" si="69"/>
        <v>0705</v>
      </c>
    </row>
    <row r="2210" spans="1:19">
      <c r="A2210" t="s">
        <v>20547</v>
      </c>
      <c r="B2210" t="s">
        <v>20548</v>
      </c>
      <c r="C2210" t="s">
        <v>46</v>
      </c>
      <c r="D2210" t="s">
        <v>20549</v>
      </c>
      <c r="E2210" t="s">
        <v>20298</v>
      </c>
      <c r="F2210" t="s">
        <v>20550</v>
      </c>
      <c r="G2210" t="s">
        <v>20551</v>
      </c>
      <c r="H2210" t="s">
        <v>20552</v>
      </c>
      <c r="I2210" t="s">
        <v>2503</v>
      </c>
      <c r="J2210" t="s">
        <v>9637</v>
      </c>
      <c r="K2210" t="s">
        <v>9638</v>
      </c>
      <c r="L2210" t="s">
        <v>137</v>
      </c>
      <c r="M2210" t="s">
        <v>2395</v>
      </c>
      <c r="N2210" t="s">
        <v>2983</v>
      </c>
      <c r="O2210" t="s">
        <v>9639</v>
      </c>
      <c r="P2210" t="s">
        <v>20553</v>
      </c>
      <c r="Q2210" t="s">
        <v>20554</v>
      </c>
      <c r="R2210" t="str">
        <f t="shared" si="68"/>
        <v>青州</v>
      </c>
      <c r="S2210" t="str">
        <f t="shared" si="69"/>
        <v>0705</v>
      </c>
    </row>
    <row r="2211" spans="1:19">
      <c r="A2211" t="s">
        <v>20555</v>
      </c>
      <c r="B2211" t="s">
        <v>20556</v>
      </c>
      <c r="C2211" t="s">
        <v>46</v>
      </c>
      <c r="D2211" t="s">
        <v>20557</v>
      </c>
      <c r="E2211" t="s">
        <v>20298</v>
      </c>
      <c r="F2211" t="s">
        <v>20558</v>
      </c>
      <c r="G2211" t="s">
        <v>20559</v>
      </c>
      <c r="H2211" t="s">
        <v>20560</v>
      </c>
      <c r="I2211" t="s">
        <v>2350</v>
      </c>
      <c r="J2211" t="s">
        <v>3771</v>
      </c>
      <c r="K2211" t="s">
        <v>3772</v>
      </c>
      <c r="L2211" t="s">
        <v>187</v>
      </c>
      <c r="M2211" t="s">
        <v>3773</v>
      </c>
      <c r="N2211" t="s">
        <v>2480</v>
      </c>
      <c r="O2211" t="s">
        <v>3775</v>
      </c>
      <c r="P2211" t="s">
        <v>20561</v>
      </c>
      <c r="R2211" t="str">
        <f t="shared" si="68"/>
        <v>坊子</v>
      </c>
      <c r="S2211" t="str">
        <f t="shared" si="69"/>
        <v>0705</v>
      </c>
    </row>
    <row r="2212" spans="1:19">
      <c r="A2212" t="s">
        <v>20562</v>
      </c>
      <c r="B2212" t="s">
        <v>20563</v>
      </c>
      <c r="C2212" t="s">
        <v>46</v>
      </c>
      <c r="D2212" t="s">
        <v>20564</v>
      </c>
      <c r="E2212" t="s">
        <v>20239</v>
      </c>
      <c r="F2212" t="s">
        <v>20565</v>
      </c>
      <c r="G2212" t="s">
        <v>20566</v>
      </c>
      <c r="H2212" t="s">
        <v>20567</v>
      </c>
      <c r="I2212" t="s">
        <v>2392</v>
      </c>
      <c r="J2212" t="s">
        <v>7951</v>
      </c>
      <c r="K2212" t="s">
        <v>7952</v>
      </c>
      <c r="L2212" t="s">
        <v>128</v>
      </c>
      <c r="M2212" t="s">
        <v>2913</v>
      </c>
      <c r="N2212" t="s">
        <v>5839</v>
      </c>
      <c r="O2212" t="s">
        <v>7953</v>
      </c>
      <c r="P2212" t="s">
        <v>20568</v>
      </c>
      <c r="R2212" t="str">
        <f t="shared" si="68"/>
        <v>寿光</v>
      </c>
      <c r="S2212" t="str">
        <f t="shared" si="69"/>
        <v>0705</v>
      </c>
    </row>
    <row r="2213" spans="1:19">
      <c r="A2213" t="s">
        <v>20569</v>
      </c>
      <c r="B2213" t="s">
        <v>20570</v>
      </c>
      <c r="C2213" t="s">
        <v>46</v>
      </c>
      <c r="D2213" t="s">
        <v>20571</v>
      </c>
      <c r="E2213" t="s">
        <v>20239</v>
      </c>
      <c r="F2213" t="s">
        <v>20572</v>
      </c>
      <c r="G2213" t="s">
        <v>20573</v>
      </c>
      <c r="H2213" t="s">
        <v>576</v>
      </c>
      <c r="I2213" t="s">
        <v>2465</v>
      </c>
      <c r="J2213" t="s">
        <v>8683</v>
      </c>
      <c r="K2213" t="s">
        <v>8684</v>
      </c>
      <c r="L2213" t="s">
        <v>76</v>
      </c>
      <c r="M2213" t="s">
        <v>2827</v>
      </c>
      <c r="N2213" t="s">
        <v>2816</v>
      </c>
      <c r="O2213" t="s">
        <v>8685</v>
      </c>
      <c r="P2213" t="s">
        <v>20574</v>
      </c>
      <c r="Q2213" t="s">
        <v>20575</v>
      </c>
      <c r="R2213" t="str">
        <f t="shared" si="68"/>
        <v>奎文</v>
      </c>
      <c r="S2213" t="str">
        <f t="shared" si="69"/>
        <v>0705</v>
      </c>
    </row>
    <row r="2214" spans="1:19">
      <c r="A2214" t="s">
        <v>20576</v>
      </c>
      <c r="B2214" t="s">
        <v>20577</v>
      </c>
      <c r="C2214" t="s">
        <v>46</v>
      </c>
      <c r="D2214" t="s">
        <v>20578</v>
      </c>
      <c r="E2214" t="s">
        <v>20298</v>
      </c>
      <c r="F2214" t="s">
        <v>20579</v>
      </c>
      <c r="G2214" t="s">
        <v>20580</v>
      </c>
      <c r="H2214" t="s">
        <v>20581</v>
      </c>
      <c r="I2214" t="s">
        <v>2645</v>
      </c>
      <c r="J2214" t="s">
        <v>2922</v>
      </c>
      <c r="K2214" t="s">
        <v>2923</v>
      </c>
      <c r="L2214" t="s">
        <v>47</v>
      </c>
      <c r="M2214" t="s">
        <v>2924</v>
      </c>
      <c r="N2214" t="s">
        <v>2674</v>
      </c>
      <c r="O2214" t="s">
        <v>2925</v>
      </c>
      <c r="P2214" t="s">
        <v>20582</v>
      </c>
      <c r="Q2214" t="s">
        <v>20583</v>
      </c>
      <c r="R2214" t="str">
        <f t="shared" si="68"/>
        <v>诸城</v>
      </c>
      <c r="S2214" t="str">
        <f t="shared" si="69"/>
        <v>0705</v>
      </c>
    </row>
    <row r="2215" spans="1:19">
      <c r="A2215" t="s">
        <v>20584</v>
      </c>
      <c r="B2215" t="s">
        <v>20585</v>
      </c>
      <c r="C2215" t="s">
        <v>46</v>
      </c>
      <c r="D2215" t="s">
        <v>20586</v>
      </c>
      <c r="E2215" t="s">
        <v>20298</v>
      </c>
      <c r="F2215" t="s">
        <v>20587</v>
      </c>
      <c r="G2215" t="s">
        <v>20588</v>
      </c>
      <c r="H2215" t="s">
        <v>20589</v>
      </c>
      <c r="I2215" t="s">
        <v>2350</v>
      </c>
      <c r="J2215" t="s">
        <v>6485</v>
      </c>
      <c r="K2215" t="s">
        <v>6486</v>
      </c>
      <c r="L2215" t="s">
        <v>128</v>
      </c>
      <c r="M2215" t="s">
        <v>3653</v>
      </c>
      <c r="N2215" t="s">
        <v>2421</v>
      </c>
      <c r="O2215" t="s">
        <v>6487</v>
      </c>
      <c r="P2215" t="s">
        <v>20590</v>
      </c>
      <c r="Q2215" t="s">
        <v>20591</v>
      </c>
      <c r="R2215" t="str">
        <f t="shared" si="68"/>
        <v>寿光</v>
      </c>
      <c r="S2215" t="str">
        <f t="shared" si="69"/>
        <v>0705</v>
      </c>
    </row>
    <row r="2216" spans="1:19">
      <c r="A2216" t="s">
        <v>20592</v>
      </c>
      <c r="B2216" t="s">
        <v>20593</v>
      </c>
      <c r="C2216" t="s">
        <v>46</v>
      </c>
      <c r="D2216" t="s">
        <v>20594</v>
      </c>
      <c r="E2216" t="s">
        <v>20298</v>
      </c>
      <c r="F2216" t="s">
        <v>20595</v>
      </c>
      <c r="G2216" t="s">
        <v>20596</v>
      </c>
      <c r="H2216" t="s">
        <v>20597</v>
      </c>
      <c r="I2216" t="s">
        <v>2645</v>
      </c>
      <c r="J2216" t="s">
        <v>3167</v>
      </c>
      <c r="K2216" t="s">
        <v>3168</v>
      </c>
      <c r="L2216" t="s">
        <v>110</v>
      </c>
      <c r="M2216" t="s">
        <v>3098</v>
      </c>
      <c r="N2216" t="s">
        <v>2354</v>
      </c>
      <c r="O2216" t="s">
        <v>3169</v>
      </c>
      <c r="P2216" t="s">
        <v>20598</v>
      </c>
      <c r="R2216" t="str">
        <f t="shared" si="68"/>
        <v>高密</v>
      </c>
      <c r="S2216" t="str">
        <f t="shared" si="69"/>
        <v>0705</v>
      </c>
    </row>
    <row r="2217" spans="1:19">
      <c r="A2217" t="s">
        <v>20599</v>
      </c>
      <c r="B2217" t="s">
        <v>20600</v>
      </c>
      <c r="C2217" t="s">
        <v>46</v>
      </c>
      <c r="D2217" t="s">
        <v>20601</v>
      </c>
      <c r="E2217" t="s">
        <v>20298</v>
      </c>
      <c r="F2217" t="s">
        <v>20602</v>
      </c>
      <c r="G2217" t="s">
        <v>20603</v>
      </c>
      <c r="H2217" t="s">
        <v>20604</v>
      </c>
      <c r="I2217" t="s">
        <v>2350</v>
      </c>
      <c r="J2217" t="s">
        <v>8581</v>
      </c>
      <c r="K2217" t="s">
        <v>8582</v>
      </c>
      <c r="L2217" t="s">
        <v>47</v>
      </c>
      <c r="M2217" t="s">
        <v>3327</v>
      </c>
      <c r="N2217" t="s">
        <v>3277</v>
      </c>
      <c r="O2217" t="s">
        <v>8583</v>
      </c>
      <c r="P2217" t="s">
        <v>20605</v>
      </c>
      <c r="R2217" t="str">
        <f t="shared" si="68"/>
        <v>诸城</v>
      </c>
      <c r="S2217" t="str">
        <f t="shared" si="69"/>
        <v>0705</v>
      </c>
    </row>
    <row r="2218" spans="1:19">
      <c r="A2218" t="s">
        <v>20606</v>
      </c>
      <c r="B2218" t="s">
        <v>20607</v>
      </c>
      <c r="C2218" t="s">
        <v>46</v>
      </c>
      <c r="D2218" t="s">
        <v>20608</v>
      </c>
      <c r="E2218" t="s">
        <v>8075</v>
      </c>
      <c r="F2218" t="s">
        <v>20609</v>
      </c>
      <c r="G2218" t="s">
        <v>20610</v>
      </c>
      <c r="H2218" t="s">
        <v>20611</v>
      </c>
      <c r="I2218" t="s">
        <v>2645</v>
      </c>
      <c r="J2218" t="s">
        <v>3364</v>
      </c>
      <c r="K2218" t="s">
        <v>3365</v>
      </c>
      <c r="L2218" t="s">
        <v>67</v>
      </c>
      <c r="M2218" t="s">
        <v>3366</v>
      </c>
      <c r="N2218" t="s">
        <v>2674</v>
      </c>
      <c r="O2218" t="s">
        <v>3367</v>
      </c>
      <c r="P2218" t="s">
        <v>20612</v>
      </c>
      <c r="R2218" t="str">
        <f t="shared" si="68"/>
        <v>昌邑</v>
      </c>
      <c r="S2218" t="str">
        <f t="shared" si="69"/>
        <v>0705</v>
      </c>
    </row>
    <row r="2219" spans="1:19">
      <c r="A2219" t="s">
        <v>20613</v>
      </c>
      <c r="B2219" t="s">
        <v>20614</v>
      </c>
      <c r="C2219" t="s">
        <v>46</v>
      </c>
      <c r="D2219" t="s">
        <v>20615</v>
      </c>
      <c r="E2219" t="s">
        <v>20298</v>
      </c>
      <c r="F2219" t="s">
        <v>20616</v>
      </c>
      <c r="G2219" t="s">
        <v>20617</v>
      </c>
      <c r="H2219" t="s">
        <v>20618</v>
      </c>
      <c r="I2219" t="s">
        <v>2465</v>
      </c>
      <c r="J2219" t="s">
        <v>2393</v>
      </c>
      <c r="K2219" t="s">
        <v>2394</v>
      </c>
      <c r="L2219" t="s">
        <v>137</v>
      </c>
      <c r="M2219" t="s">
        <v>2395</v>
      </c>
      <c r="N2219" t="s">
        <v>2480</v>
      </c>
      <c r="O2219" t="s">
        <v>2397</v>
      </c>
      <c r="P2219" t="s">
        <v>20619</v>
      </c>
      <c r="Q2219" t="s">
        <v>20620</v>
      </c>
      <c r="R2219" t="str">
        <f t="shared" si="68"/>
        <v>青州</v>
      </c>
      <c r="S2219" t="str">
        <f t="shared" si="69"/>
        <v>0705</v>
      </c>
    </row>
    <row r="2220" spans="1:19">
      <c r="A2220" t="s">
        <v>20621</v>
      </c>
      <c r="B2220" t="s">
        <v>20622</v>
      </c>
      <c r="C2220" t="s">
        <v>46</v>
      </c>
      <c r="D2220" t="s">
        <v>20623</v>
      </c>
      <c r="E2220" t="s">
        <v>20298</v>
      </c>
      <c r="F2220" t="s">
        <v>20624</v>
      </c>
      <c r="G2220" t="s">
        <v>20625</v>
      </c>
      <c r="H2220" t="s">
        <v>20626</v>
      </c>
      <c r="I2220" t="s">
        <v>2503</v>
      </c>
      <c r="J2220" t="s">
        <v>14840</v>
      </c>
      <c r="K2220" t="s">
        <v>14841</v>
      </c>
      <c r="L2220" t="s">
        <v>146</v>
      </c>
      <c r="M2220" t="s">
        <v>3051</v>
      </c>
      <c r="N2220" t="s">
        <v>2421</v>
      </c>
      <c r="O2220" t="s">
        <v>14842</v>
      </c>
      <c r="P2220" t="s">
        <v>20540</v>
      </c>
      <c r="Q2220" t="s">
        <v>20627</v>
      </c>
      <c r="R2220" t="str">
        <f t="shared" si="68"/>
        <v>临朐</v>
      </c>
      <c r="S2220" t="str">
        <f t="shared" si="69"/>
        <v>0705</v>
      </c>
    </row>
    <row r="2221" spans="1:19">
      <c r="A2221" t="s">
        <v>20628</v>
      </c>
      <c r="B2221" t="s">
        <v>20629</v>
      </c>
      <c r="C2221" t="s">
        <v>46</v>
      </c>
      <c r="D2221" t="s">
        <v>20630</v>
      </c>
      <c r="E2221" t="s">
        <v>20631</v>
      </c>
      <c r="F2221" t="s">
        <v>20632</v>
      </c>
      <c r="G2221" t="s">
        <v>20633</v>
      </c>
      <c r="H2221" t="s">
        <v>20634</v>
      </c>
      <c r="I2221" t="s">
        <v>2645</v>
      </c>
      <c r="J2221" t="s">
        <v>12541</v>
      </c>
      <c r="K2221" t="s">
        <v>12542</v>
      </c>
      <c r="L2221" t="s">
        <v>128</v>
      </c>
      <c r="M2221" t="s">
        <v>4047</v>
      </c>
      <c r="N2221" t="s">
        <v>4222</v>
      </c>
      <c r="O2221" t="s">
        <v>12543</v>
      </c>
      <c r="P2221" t="s">
        <v>20635</v>
      </c>
      <c r="R2221" t="str">
        <f t="shared" si="68"/>
        <v>寿光</v>
      </c>
      <c r="S2221" t="str">
        <f t="shared" si="69"/>
        <v>0705</v>
      </c>
    </row>
    <row r="2222" spans="1:19">
      <c r="A2222" t="s">
        <v>20636</v>
      </c>
      <c r="B2222" t="s">
        <v>20637</v>
      </c>
      <c r="C2222" t="s">
        <v>46</v>
      </c>
      <c r="D2222" t="s">
        <v>20638</v>
      </c>
      <c r="E2222" t="s">
        <v>20639</v>
      </c>
      <c r="F2222" t="s">
        <v>20640</v>
      </c>
      <c r="G2222" t="s">
        <v>20641</v>
      </c>
      <c r="H2222" t="s">
        <v>20642</v>
      </c>
      <c r="I2222" t="s">
        <v>2645</v>
      </c>
      <c r="J2222" t="s">
        <v>2365</v>
      </c>
      <c r="K2222" t="s">
        <v>2366</v>
      </c>
      <c r="L2222" t="s">
        <v>57</v>
      </c>
      <c r="M2222" t="s">
        <v>2367</v>
      </c>
      <c r="N2222" t="s">
        <v>2480</v>
      </c>
      <c r="O2222" t="s">
        <v>2369</v>
      </c>
      <c r="P2222" t="s">
        <v>20643</v>
      </c>
      <c r="Q2222" t="s">
        <v>20644</v>
      </c>
      <c r="R2222" t="str">
        <f t="shared" si="68"/>
        <v>安丘</v>
      </c>
      <c r="S2222" t="str">
        <f t="shared" si="69"/>
        <v>0705</v>
      </c>
    </row>
    <row r="2223" spans="1:19">
      <c r="A2223" t="s">
        <v>20645</v>
      </c>
      <c r="B2223" t="s">
        <v>20646</v>
      </c>
      <c r="C2223" t="s">
        <v>46</v>
      </c>
      <c r="D2223" t="s">
        <v>20647</v>
      </c>
      <c r="E2223" t="s">
        <v>20298</v>
      </c>
      <c r="F2223" t="s">
        <v>20648</v>
      </c>
      <c r="G2223" t="s">
        <v>20649</v>
      </c>
      <c r="H2223" t="s">
        <v>20650</v>
      </c>
      <c r="I2223" t="s">
        <v>2364</v>
      </c>
      <c r="J2223" t="s">
        <v>11287</v>
      </c>
      <c r="K2223" t="s">
        <v>11288</v>
      </c>
      <c r="L2223" t="s">
        <v>676</v>
      </c>
      <c r="M2223" t="s">
        <v>2613</v>
      </c>
      <c r="N2223" t="s">
        <v>2602</v>
      </c>
      <c r="O2223" t="s">
        <v>11289</v>
      </c>
      <c r="P2223" t="s">
        <v>20651</v>
      </c>
      <c r="R2223" t="str">
        <f t="shared" si="68"/>
        <v>昌乐</v>
      </c>
      <c r="S2223" t="str">
        <f t="shared" si="69"/>
        <v>0705</v>
      </c>
    </row>
    <row r="2224" spans="1:19">
      <c r="A2224" t="s">
        <v>20652</v>
      </c>
      <c r="B2224" t="s">
        <v>20653</v>
      </c>
      <c r="C2224" t="s">
        <v>46</v>
      </c>
      <c r="D2224" t="s">
        <v>20654</v>
      </c>
      <c r="E2224" t="s">
        <v>20239</v>
      </c>
      <c r="F2224" t="s">
        <v>20655</v>
      </c>
      <c r="G2224" t="s">
        <v>20656</v>
      </c>
      <c r="H2224" t="s">
        <v>20657</v>
      </c>
      <c r="I2224" t="s">
        <v>2364</v>
      </c>
      <c r="J2224" t="s">
        <v>2869</v>
      </c>
      <c r="K2224" t="s">
        <v>2870</v>
      </c>
      <c r="L2224" t="s">
        <v>67</v>
      </c>
      <c r="M2224" t="s">
        <v>2871</v>
      </c>
      <c r="N2224" t="s">
        <v>4688</v>
      </c>
      <c r="O2224" t="s">
        <v>2873</v>
      </c>
      <c r="P2224" t="s">
        <v>20658</v>
      </c>
      <c r="Q2224" t="s">
        <v>20659</v>
      </c>
      <c r="R2224" t="str">
        <f t="shared" si="68"/>
        <v>昌邑</v>
      </c>
      <c r="S2224" t="str">
        <f t="shared" si="69"/>
        <v>0705</v>
      </c>
    </row>
    <row r="2225" spans="1:19">
      <c r="A2225" t="s">
        <v>20660</v>
      </c>
      <c r="B2225" t="s">
        <v>20661</v>
      </c>
      <c r="C2225" t="s">
        <v>46</v>
      </c>
      <c r="D2225" t="s">
        <v>20662</v>
      </c>
      <c r="E2225" t="s">
        <v>20298</v>
      </c>
      <c r="F2225" t="s">
        <v>20663</v>
      </c>
      <c r="G2225" t="s">
        <v>20664</v>
      </c>
      <c r="H2225" t="s">
        <v>20665</v>
      </c>
      <c r="I2225" t="s">
        <v>2364</v>
      </c>
      <c r="J2225" t="s">
        <v>4231</v>
      </c>
      <c r="K2225" t="s">
        <v>4232</v>
      </c>
      <c r="L2225" t="s">
        <v>76</v>
      </c>
      <c r="M2225" t="s">
        <v>2827</v>
      </c>
      <c r="N2225" t="s">
        <v>4122</v>
      </c>
      <c r="O2225" t="s">
        <v>4234</v>
      </c>
      <c r="P2225" t="s">
        <v>20666</v>
      </c>
      <c r="R2225" t="str">
        <f t="shared" si="68"/>
        <v>奎文</v>
      </c>
      <c r="S2225" t="str">
        <f t="shared" si="69"/>
        <v>0705</v>
      </c>
    </row>
    <row r="2226" spans="1:19">
      <c r="A2226" t="s">
        <v>20667</v>
      </c>
      <c r="B2226" t="s">
        <v>20668</v>
      </c>
      <c r="C2226" t="s">
        <v>46</v>
      </c>
      <c r="D2226" t="s">
        <v>20669</v>
      </c>
      <c r="E2226" t="s">
        <v>20298</v>
      </c>
      <c r="F2226" t="s">
        <v>20670</v>
      </c>
      <c r="G2226" t="s">
        <v>20671</v>
      </c>
      <c r="H2226" t="s">
        <v>20672</v>
      </c>
      <c r="I2226" t="s">
        <v>2350</v>
      </c>
      <c r="J2226" t="s">
        <v>2393</v>
      </c>
      <c r="K2226" t="s">
        <v>2394</v>
      </c>
      <c r="L2226" t="s">
        <v>137</v>
      </c>
      <c r="M2226" t="s">
        <v>2395</v>
      </c>
      <c r="N2226" t="s">
        <v>2529</v>
      </c>
      <c r="O2226" t="s">
        <v>2397</v>
      </c>
      <c r="P2226" t="s">
        <v>20673</v>
      </c>
      <c r="Q2226" t="s">
        <v>20674</v>
      </c>
      <c r="R2226" t="str">
        <f t="shared" si="68"/>
        <v>青州</v>
      </c>
      <c r="S2226" t="str">
        <f t="shared" si="69"/>
        <v>0705</v>
      </c>
    </row>
    <row r="2227" spans="1:19">
      <c r="A2227" t="s">
        <v>20675</v>
      </c>
      <c r="B2227" t="s">
        <v>20676</v>
      </c>
      <c r="C2227" t="s">
        <v>46</v>
      </c>
      <c r="D2227" t="s">
        <v>20677</v>
      </c>
      <c r="E2227" t="s">
        <v>20298</v>
      </c>
      <c r="F2227" t="s">
        <v>20678</v>
      </c>
      <c r="G2227" t="s">
        <v>20679</v>
      </c>
      <c r="H2227" t="s">
        <v>20680</v>
      </c>
      <c r="I2227" t="s">
        <v>2350</v>
      </c>
      <c r="J2227" t="s">
        <v>4437</v>
      </c>
      <c r="K2227" t="s">
        <v>4438</v>
      </c>
      <c r="L2227" t="s">
        <v>57</v>
      </c>
      <c r="N2227" t="s">
        <v>5839</v>
      </c>
      <c r="O2227" t="s">
        <v>4440</v>
      </c>
      <c r="R2227" t="str">
        <f t="shared" si="68"/>
        <v>安丘</v>
      </c>
      <c r="S2227" t="str">
        <f t="shared" si="69"/>
        <v>0705</v>
      </c>
    </row>
    <row r="2228" spans="1:19">
      <c r="A2228" t="s">
        <v>20681</v>
      </c>
      <c r="B2228" t="s">
        <v>20682</v>
      </c>
      <c r="C2228" t="s">
        <v>46</v>
      </c>
      <c r="D2228" t="s">
        <v>20683</v>
      </c>
      <c r="E2228" t="s">
        <v>20298</v>
      </c>
      <c r="F2228" t="s">
        <v>20684</v>
      </c>
      <c r="G2228" t="s">
        <v>20685</v>
      </c>
      <c r="H2228" t="s">
        <v>20686</v>
      </c>
      <c r="I2228" t="s">
        <v>2350</v>
      </c>
      <c r="J2228" t="s">
        <v>11128</v>
      </c>
      <c r="K2228" t="s">
        <v>11129</v>
      </c>
      <c r="L2228" t="s">
        <v>187</v>
      </c>
      <c r="M2228" t="s">
        <v>4346</v>
      </c>
      <c r="N2228" t="s">
        <v>2421</v>
      </c>
      <c r="O2228" t="s">
        <v>11130</v>
      </c>
      <c r="P2228" t="s">
        <v>20687</v>
      </c>
      <c r="R2228" t="str">
        <f t="shared" si="68"/>
        <v>坊子</v>
      </c>
      <c r="S2228" t="str">
        <f t="shared" si="69"/>
        <v>0705</v>
      </c>
    </row>
    <row r="2229" spans="1:19">
      <c r="A2229" t="s">
        <v>20688</v>
      </c>
      <c r="B2229" t="s">
        <v>20689</v>
      </c>
      <c r="C2229" t="s">
        <v>46</v>
      </c>
      <c r="D2229" t="s">
        <v>20690</v>
      </c>
      <c r="E2229" t="s">
        <v>20298</v>
      </c>
      <c r="F2229" t="s">
        <v>20691</v>
      </c>
      <c r="G2229" t="s">
        <v>20692</v>
      </c>
      <c r="H2229" t="s">
        <v>20693</v>
      </c>
      <c r="I2229" t="s">
        <v>10333</v>
      </c>
      <c r="J2229" t="s">
        <v>13783</v>
      </c>
      <c r="K2229" t="s">
        <v>13784</v>
      </c>
      <c r="L2229" t="s">
        <v>110</v>
      </c>
      <c r="M2229" t="s">
        <v>3621</v>
      </c>
      <c r="O2229" t="s">
        <v>13785</v>
      </c>
      <c r="P2229" t="s">
        <v>20694</v>
      </c>
      <c r="Q2229" t="s">
        <v>20695</v>
      </c>
      <c r="R2229" t="str">
        <f t="shared" si="68"/>
        <v>高密</v>
      </c>
      <c r="S2229" t="str">
        <f t="shared" si="69"/>
        <v>0705</v>
      </c>
    </row>
    <row r="2230" spans="1:19">
      <c r="A2230" t="s">
        <v>20696</v>
      </c>
      <c r="B2230" t="s">
        <v>20697</v>
      </c>
      <c r="C2230" t="s">
        <v>46</v>
      </c>
      <c r="D2230" t="s">
        <v>20698</v>
      </c>
      <c r="E2230" t="s">
        <v>20699</v>
      </c>
      <c r="F2230" t="s">
        <v>20700</v>
      </c>
      <c r="G2230" t="s">
        <v>20701</v>
      </c>
      <c r="H2230" t="s">
        <v>20702</v>
      </c>
      <c r="I2230" t="s">
        <v>3917</v>
      </c>
      <c r="J2230" t="s">
        <v>6988</v>
      </c>
      <c r="K2230" t="s">
        <v>6989</v>
      </c>
      <c r="L2230" t="s">
        <v>76</v>
      </c>
      <c r="M2230" t="s">
        <v>2528</v>
      </c>
      <c r="N2230" t="s">
        <v>2480</v>
      </c>
      <c r="O2230" t="s">
        <v>6990</v>
      </c>
      <c r="P2230" t="s">
        <v>20703</v>
      </c>
      <c r="R2230" t="str">
        <f t="shared" si="68"/>
        <v>奎文</v>
      </c>
      <c r="S2230" t="str">
        <f t="shared" si="69"/>
        <v>0705</v>
      </c>
    </row>
    <row r="2231" spans="1:19">
      <c r="A2231" t="s">
        <v>20704</v>
      </c>
      <c r="B2231" t="s">
        <v>20705</v>
      </c>
      <c r="C2231" t="s">
        <v>46</v>
      </c>
      <c r="D2231" t="s">
        <v>20706</v>
      </c>
      <c r="E2231" t="s">
        <v>20298</v>
      </c>
      <c r="F2231" t="s">
        <v>20707</v>
      </c>
      <c r="G2231" t="s">
        <v>20708</v>
      </c>
      <c r="H2231" t="s">
        <v>20709</v>
      </c>
      <c r="I2231" t="s">
        <v>5826</v>
      </c>
      <c r="J2231" t="s">
        <v>3905</v>
      </c>
      <c r="K2231" t="s">
        <v>3906</v>
      </c>
      <c r="L2231" t="s">
        <v>67</v>
      </c>
      <c r="M2231" t="s">
        <v>2958</v>
      </c>
      <c r="N2231" t="s">
        <v>3907</v>
      </c>
      <c r="O2231" t="s">
        <v>3908</v>
      </c>
      <c r="R2231" t="str">
        <f t="shared" si="68"/>
        <v>昌邑</v>
      </c>
      <c r="S2231" t="str">
        <f t="shared" si="69"/>
        <v>0705</v>
      </c>
    </row>
    <row r="2232" spans="1:19">
      <c r="A2232" t="s">
        <v>20710</v>
      </c>
      <c r="B2232" t="s">
        <v>20711</v>
      </c>
      <c r="C2232" t="s">
        <v>46</v>
      </c>
      <c r="D2232" t="s">
        <v>20712</v>
      </c>
      <c r="E2232" t="s">
        <v>20713</v>
      </c>
      <c r="F2232" t="s">
        <v>20714</v>
      </c>
      <c r="G2232" t="s">
        <v>20715</v>
      </c>
      <c r="H2232" t="s">
        <v>20716</v>
      </c>
      <c r="I2232" t="s">
        <v>2336</v>
      </c>
      <c r="J2232" t="s">
        <v>2526</v>
      </c>
      <c r="K2232" t="s">
        <v>2527</v>
      </c>
      <c r="L2232" t="s">
        <v>76</v>
      </c>
      <c r="M2232" t="s">
        <v>2528</v>
      </c>
      <c r="N2232" t="s">
        <v>2529</v>
      </c>
      <c r="O2232" t="s">
        <v>2530</v>
      </c>
      <c r="P2232" t="s">
        <v>20717</v>
      </c>
      <c r="Q2232" t="s">
        <v>20718</v>
      </c>
      <c r="R2232" t="str">
        <f t="shared" si="68"/>
        <v>奎文</v>
      </c>
      <c r="S2232" t="str">
        <f t="shared" si="69"/>
        <v>0705</v>
      </c>
    </row>
    <row r="2233" spans="1:19">
      <c r="A2233" t="s">
        <v>20719</v>
      </c>
      <c r="B2233" t="s">
        <v>20720</v>
      </c>
      <c r="C2233" t="s">
        <v>46</v>
      </c>
      <c r="D2233" t="s">
        <v>20721</v>
      </c>
      <c r="E2233" t="s">
        <v>20239</v>
      </c>
      <c r="F2233" t="s">
        <v>20722</v>
      </c>
      <c r="G2233" t="s">
        <v>20723</v>
      </c>
      <c r="H2233" t="s">
        <v>20724</v>
      </c>
      <c r="I2233" t="s">
        <v>2364</v>
      </c>
      <c r="J2233" t="s">
        <v>12042</v>
      </c>
      <c r="K2233" t="s">
        <v>12043</v>
      </c>
      <c r="L2233" t="s">
        <v>128</v>
      </c>
      <c r="M2233" t="s">
        <v>2708</v>
      </c>
      <c r="N2233" t="s">
        <v>3554</v>
      </c>
      <c r="O2233" t="s">
        <v>12044</v>
      </c>
      <c r="P2233" t="s">
        <v>20725</v>
      </c>
      <c r="R2233" t="str">
        <f t="shared" si="68"/>
        <v>寿光</v>
      </c>
      <c r="S2233" t="str">
        <f t="shared" si="69"/>
        <v>0705</v>
      </c>
    </row>
    <row r="2234" spans="1:19">
      <c r="A2234" t="s">
        <v>20726</v>
      </c>
      <c r="B2234" t="s">
        <v>20727</v>
      </c>
      <c r="C2234" t="s">
        <v>46</v>
      </c>
      <c r="D2234" t="s">
        <v>20728</v>
      </c>
      <c r="E2234" t="s">
        <v>8075</v>
      </c>
      <c r="F2234" t="s">
        <v>20729</v>
      </c>
      <c r="G2234" t="s">
        <v>20730</v>
      </c>
      <c r="H2234" t="s">
        <v>20731</v>
      </c>
      <c r="I2234" t="s">
        <v>2392</v>
      </c>
      <c r="J2234" t="s">
        <v>7877</v>
      </c>
      <c r="K2234" t="s">
        <v>7878</v>
      </c>
      <c r="L2234" t="s">
        <v>67</v>
      </c>
      <c r="M2234" t="s">
        <v>2958</v>
      </c>
      <c r="N2234" t="s">
        <v>3277</v>
      </c>
      <c r="O2234" t="s">
        <v>7879</v>
      </c>
      <c r="P2234" t="s">
        <v>20732</v>
      </c>
      <c r="R2234" t="str">
        <f t="shared" si="68"/>
        <v>昌邑</v>
      </c>
      <c r="S2234" t="str">
        <f t="shared" si="69"/>
        <v>0705</v>
      </c>
    </row>
    <row r="2235" spans="1:19">
      <c r="A2235" t="s">
        <v>20733</v>
      </c>
      <c r="B2235" t="s">
        <v>20734</v>
      </c>
      <c r="C2235" t="s">
        <v>46</v>
      </c>
      <c r="D2235" t="s">
        <v>20735</v>
      </c>
      <c r="E2235" t="s">
        <v>20736</v>
      </c>
      <c r="F2235" t="s">
        <v>20737</v>
      </c>
      <c r="G2235" t="s">
        <v>20738</v>
      </c>
      <c r="H2235" t="s">
        <v>20739</v>
      </c>
      <c r="I2235" t="s">
        <v>2378</v>
      </c>
      <c r="J2235" t="s">
        <v>8347</v>
      </c>
      <c r="K2235" t="s">
        <v>8348</v>
      </c>
      <c r="L2235" t="s">
        <v>101</v>
      </c>
      <c r="M2235" t="s">
        <v>2982</v>
      </c>
      <c r="N2235" t="s">
        <v>2340</v>
      </c>
      <c r="O2235" t="s">
        <v>8349</v>
      </c>
      <c r="P2235" t="s">
        <v>20740</v>
      </c>
      <c r="Q2235" t="s">
        <v>20741</v>
      </c>
      <c r="R2235" t="str">
        <f t="shared" si="68"/>
        <v>潍城</v>
      </c>
      <c r="S2235" t="str">
        <f t="shared" si="69"/>
        <v>0705</v>
      </c>
    </row>
    <row r="2236" spans="1:19">
      <c r="A2236" t="s">
        <v>20742</v>
      </c>
      <c r="B2236" t="s">
        <v>20743</v>
      </c>
      <c r="C2236" t="s">
        <v>46</v>
      </c>
      <c r="D2236" t="s">
        <v>20744</v>
      </c>
      <c r="E2236" t="s">
        <v>20745</v>
      </c>
      <c r="F2236" t="s">
        <v>20746</v>
      </c>
      <c r="G2236" t="s">
        <v>20747</v>
      </c>
      <c r="H2236" t="s">
        <v>20748</v>
      </c>
      <c r="I2236" t="s">
        <v>2336</v>
      </c>
      <c r="J2236" t="s">
        <v>8710</v>
      </c>
      <c r="K2236" t="s">
        <v>8711</v>
      </c>
      <c r="L2236" t="s">
        <v>47</v>
      </c>
      <c r="M2236" t="s">
        <v>3327</v>
      </c>
      <c r="N2236" t="s">
        <v>2816</v>
      </c>
      <c r="O2236" t="s">
        <v>8712</v>
      </c>
      <c r="P2236" t="s">
        <v>20749</v>
      </c>
      <c r="R2236" t="str">
        <f t="shared" si="68"/>
        <v>诸城</v>
      </c>
      <c r="S2236" t="str">
        <f t="shared" si="69"/>
        <v>0705</v>
      </c>
    </row>
    <row r="2237" spans="1:19">
      <c r="A2237" t="s">
        <v>20750</v>
      </c>
      <c r="B2237" t="s">
        <v>20751</v>
      </c>
      <c r="C2237" t="s">
        <v>46</v>
      </c>
      <c r="D2237" t="s">
        <v>20752</v>
      </c>
      <c r="E2237" t="s">
        <v>20298</v>
      </c>
      <c r="F2237" t="s">
        <v>20753</v>
      </c>
      <c r="G2237" t="s">
        <v>20754</v>
      </c>
      <c r="H2237" t="s">
        <v>20755</v>
      </c>
      <c r="I2237" t="s">
        <v>2503</v>
      </c>
      <c r="J2237" t="s">
        <v>2847</v>
      </c>
      <c r="K2237" t="s">
        <v>2848</v>
      </c>
      <c r="L2237" t="s">
        <v>110</v>
      </c>
      <c r="M2237" t="s">
        <v>2849</v>
      </c>
      <c r="N2237" t="s">
        <v>2785</v>
      </c>
      <c r="O2237" t="s">
        <v>2850</v>
      </c>
      <c r="P2237" t="s">
        <v>20756</v>
      </c>
      <c r="Q2237" t="s">
        <v>20757</v>
      </c>
      <c r="R2237" t="str">
        <f t="shared" si="68"/>
        <v>高密</v>
      </c>
      <c r="S2237" t="str">
        <f t="shared" si="69"/>
        <v>0705</v>
      </c>
    </row>
    <row r="2238" spans="1:19">
      <c r="A2238" t="s">
        <v>20758</v>
      </c>
      <c r="B2238" t="s">
        <v>20759</v>
      </c>
      <c r="C2238" t="s">
        <v>46</v>
      </c>
      <c r="D2238" t="s">
        <v>20760</v>
      </c>
      <c r="E2238" t="s">
        <v>20298</v>
      </c>
      <c r="F2238" t="s">
        <v>20761</v>
      </c>
      <c r="G2238" t="s">
        <v>20762</v>
      </c>
      <c r="H2238" t="s">
        <v>20763</v>
      </c>
      <c r="I2238" t="s">
        <v>2350</v>
      </c>
      <c r="J2238" t="s">
        <v>11118</v>
      </c>
      <c r="K2238" t="s">
        <v>11119</v>
      </c>
      <c r="L2238" t="s">
        <v>137</v>
      </c>
      <c r="M2238" t="s">
        <v>3040</v>
      </c>
      <c r="N2238" t="s">
        <v>7446</v>
      </c>
      <c r="O2238" t="s">
        <v>11120</v>
      </c>
      <c r="P2238" t="s">
        <v>20764</v>
      </c>
      <c r="R2238" t="str">
        <f t="shared" si="68"/>
        <v>青州</v>
      </c>
      <c r="S2238" t="str">
        <f t="shared" si="69"/>
        <v>0705</v>
      </c>
    </row>
    <row r="2239" spans="1:19">
      <c r="A2239" t="s">
        <v>20765</v>
      </c>
      <c r="B2239" t="s">
        <v>20766</v>
      </c>
      <c r="C2239" t="s">
        <v>46</v>
      </c>
      <c r="D2239" t="s">
        <v>20767</v>
      </c>
      <c r="E2239" t="s">
        <v>20298</v>
      </c>
      <c r="F2239" t="s">
        <v>20768</v>
      </c>
      <c r="G2239" t="s">
        <v>20769</v>
      </c>
      <c r="H2239" t="s">
        <v>20770</v>
      </c>
      <c r="I2239" t="s">
        <v>2364</v>
      </c>
      <c r="J2239" t="s">
        <v>4735</v>
      </c>
      <c r="K2239" t="s">
        <v>4736</v>
      </c>
      <c r="L2239" t="s">
        <v>101</v>
      </c>
      <c r="M2239" t="s">
        <v>3130</v>
      </c>
      <c r="N2239" t="s">
        <v>3994</v>
      </c>
      <c r="P2239" t="s">
        <v>20771</v>
      </c>
      <c r="Q2239" t="s">
        <v>20772</v>
      </c>
      <c r="R2239" t="str">
        <f t="shared" si="68"/>
        <v>潍城</v>
      </c>
      <c r="S2239" t="str">
        <f t="shared" si="69"/>
        <v>0705</v>
      </c>
    </row>
    <row r="2240" spans="1:19">
      <c r="A2240" t="s">
        <v>20773</v>
      </c>
      <c r="B2240" t="s">
        <v>20774</v>
      </c>
      <c r="C2240" t="s">
        <v>46</v>
      </c>
      <c r="D2240" t="s">
        <v>20775</v>
      </c>
      <c r="E2240" t="s">
        <v>20298</v>
      </c>
      <c r="F2240" t="s">
        <v>20776</v>
      </c>
      <c r="G2240" t="s">
        <v>20777</v>
      </c>
      <c r="H2240" t="s">
        <v>20778</v>
      </c>
      <c r="I2240" t="s">
        <v>2364</v>
      </c>
      <c r="J2240" t="s">
        <v>5284</v>
      </c>
      <c r="K2240" t="s">
        <v>5285</v>
      </c>
      <c r="L2240" t="s">
        <v>76</v>
      </c>
      <c r="M2240" t="s">
        <v>2408</v>
      </c>
      <c r="N2240" t="s">
        <v>5839</v>
      </c>
      <c r="O2240" t="s">
        <v>5287</v>
      </c>
      <c r="P2240" t="s">
        <v>10483</v>
      </c>
      <c r="Q2240" t="s">
        <v>20779</v>
      </c>
      <c r="R2240" t="str">
        <f t="shared" si="68"/>
        <v>奎文</v>
      </c>
      <c r="S2240" t="str">
        <f t="shared" si="69"/>
        <v>0705</v>
      </c>
    </row>
    <row r="2241" spans="1:19">
      <c r="A2241" t="s">
        <v>20780</v>
      </c>
      <c r="B2241" t="s">
        <v>20577</v>
      </c>
      <c r="C2241" t="s">
        <v>46</v>
      </c>
      <c r="D2241" t="s">
        <v>20781</v>
      </c>
      <c r="E2241" t="s">
        <v>20223</v>
      </c>
      <c r="F2241" t="s">
        <v>20782</v>
      </c>
      <c r="G2241" t="s">
        <v>20783</v>
      </c>
      <c r="H2241" t="s">
        <v>20784</v>
      </c>
      <c r="I2241" t="s">
        <v>2336</v>
      </c>
      <c r="J2241" t="s">
        <v>4561</v>
      </c>
      <c r="K2241" t="s">
        <v>4562</v>
      </c>
      <c r="L2241" t="s">
        <v>187</v>
      </c>
      <c r="M2241" t="s">
        <v>2468</v>
      </c>
      <c r="N2241" t="s">
        <v>3277</v>
      </c>
      <c r="O2241" t="s">
        <v>4564</v>
      </c>
      <c r="P2241" t="s">
        <v>20785</v>
      </c>
      <c r="R2241" t="str">
        <f t="shared" ref="R2241:R2304" si="70">IF(OR(LEFT(L2241,2)="高新"),"奎文",IF(LEFT(L2241,2)="峡山","坊子",IF(LEFT(L2241,2)="滨海","寒亭",LEFT(L2241,2))))</f>
        <v>坊子</v>
      </c>
      <c r="S2241" t="str">
        <f t="shared" ref="S2241:S2304" si="71">TEXT(B2241,"mmdd")</f>
        <v>0705</v>
      </c>
    </row>
    <row r="2242" spans="1:19">
      <c r="A2242" t="s">
        <v>20786</v>
      </c>
      <c r="B2242" t="s">
        <v>20787</v>
      </c>
      <c r="C2242" t="s">
        <v>46</v>
      </c>
      <c r="D2242" t="s">
        <v>20788</v>
      </c>
      <c r="E2242" t="s">
        <v>20298</v>
      </c>
      <c r="F2242" t="s">
        <v>20789</v>
      </c>
      <c r="G2242" t="s">
        <v>20790</v>
      </c>
      <c r="H2242" t="s">
        <v>20791</v>
      </c>
      <c r="I2242" t="s">
        <v>2645</v>
      </c>
      <c r="J2242" t="s">
        <v>4819</v>
      </c>
      <c r="K2242" t="s">
        <v>4820</v>
      </c>
      <c r="L2242" t="s">
        <v>76</v>
      </c>
      <c r="M2242" t="s">
        <v>2408</v>
      </c>
      <c r="N2242" t="s">
        <v>2354</v>
      </c>
      <c r="O2242" t="s">
        <v>4821</v>
      </c>
      <c r="P2242" t="s">
        <v>20792</v>
      </c>
      <c r="Q2242" t="s">
        <v>20793</v>
      </c>
      <c r="R2242" t="str">
        <f t="shared" si="70"/>
        <v>奎文</v>
      </c>
      <c r="S2242" t="str">
        <f t="shared" si="71"/>
        <v>0705</v>
      </c>
    </row>
    <row r="2243" spans="1:19">
      <c r="A2243" t="s">
        <v>20794</v>
      </c>
      <c r="B2243" t="s">
        <v>20795</v>
      </c>
      <c r="C2243" t="s">
        <v>46</v>
      </c>
      <c r="D2243" t="s">
        <v>20796</v>
      </c>
      <c r="E2243" t="s">
        <v>20797</v>
      </c>
      <c r="F2243" t="s">
        <v>20798</v>
      </c>
      <c r="G2243" t="s">
        <v>20799</v>
      </c>
      <c r="H2243" t="s">
        <v>20800</v>
      </c>
      <c r="I2243" t="s">
        <v>2364</v>
      </c>
      <c r="J2243" t="s">
        <v>7136</v>
      </c>
      <c r="K2243" t="s">
        <v>7137</v>
      </c>
      <c r="L2243" t="s">
        <v>47</v>
      </c>
      <c r="M2243" t="s">
        <v>3327</v>
      </c>
      <c r="N2243" t="s">
        <v>3179</v>
      </c>
      <c r="O2243" t="s">
        <v>7138</v>
      </c>
      <c r="P2243" t="s">
        <v>20801</v>
      </c>
      <c r="R2243" t="str">
        <f t="shared" si="70"/>
        <v>诸城</v>
      </c>
      <c r="S2243" t="str">
        <f t="shared" si="71"/>
        <v>0705</v>
      </c>
    </row>
    <row r="2244" spans="1:19">
      <c r="A2244" t="s">
        <v>20802</v>
      </c>
      <c r="B2244" t="s">
        <v>20803</v>
      </c>
      <c r="C2244" t="s">
        <v>46</v>
      </c>
      <c r="D2244" t="s">
        <v>20804</v>
      </c>
      <c r="E2244" t="s">
        <v>20298</v>
      </c>
      <c r="F2244" t="s">
        <v>20805</v>
      </c>
      <c r="G2244" t="s">
        <v>20806</v>
      </c>
      <c r="H2244" t="s">
        <v>20807</v>
      </c>
      <c r="I2244" t="s">
        <v>3564</v>
      </c>
      <c r="J2244" t="s">
        <v>8024</v>
      </c>
      <c r="K2244" t="s">
        <v>8025</v>
      </c>
      <c r="L2244" t="s">
        <v>76</v>
      </c>
      <c r="M2244" t="s">
        <v>2516</v>
      </c>
      <c r="N2244" t="s">
        <v>4122</v>
      </c>
      <c r="O2244" t="s">
        <v>8026</v>
      </c>
      <c r="P2244" t="s">
        <v>20808</v>
      </c>
      <c r="R2244" t="str">
        <f t="shared" si="70"/>
        <v>奎文</v>
      </c>
      <c r="S2244" t="str">
        <f t="shared" si="71"/>
        <v>0705</v>
      </c>
    </row>
    <row r="2245" spans="1:19">
      <c r="A2245" t="s">
        <v>20809</v>
      </c>
      <c r="B2245" t="s">
        <v>20810</v>
      </c>
      <c r="C2245" t="s">
        <v>46</v>
      </c>
      <c r="D2245" t="s">
        <v>20811</v>
      </c>
      <c r="E2245" t="s">
        <v>20745</v>
      </c>
      <c r="F2245" t="s">
        <v>20812</v>
      </c>
      <c r="G2245" t="s">
        <v>20813</v>
      </c>
      <c r="H2245" t="s">
        <v>20814</v>
      </c>
      <c r="I2245" t="s">
        <v>2645</v>
      </c>
      <c r="J2245" t="s">
        <v>9022</v>
      </c>
      <c r="K2245" t="s">
        <v>9023</v>
      </c>
      <c r="L2245" t="s">
        <v>101</v>
      </c>
      <c r="M2245" t="s">
        <v>4459</v>
      </c>
      <c r="N2245" t="s">
        <v>2480</v>
      </c>
      <c r="O2245" t="s">
        <v>9024</v>
      </c>
      <c r="P2245" t="s">
        <v>20815</v>
      </c>
      <c r="R2245" t="str">
        <f t="shared" si="70"/>
        <v>潍城</v>
      </c>
      <c r="S2245" t="str">
        <f t="shared" si="71"/>
        <v>0705</v>
      </c>
    </row>
    <row r="2246" spans="1:19">
      <c r="A2246" t="s">
        <v>20816</v>
      </c>
      <c r="B2246" t="s">
        <v>20817</v>
      </c>
      <c r="C2246" t="s">
        <v>46</v>
      </c>
      <c r="D2246" t="s">
        <v>20818</v>
      </c>
      <c r="E2246" t="s">
        <v>20298</v>
      </c>
      <c r="F2246" t="s">
        <v>20819</v>
      </c>
      <c r="G2246" t="s">
        <v>20820</v>
      </c>
      <c r="H2246" t="s">
        <v>20821</v>
      </c>
      <c r="I2246" t="s">
        <v>2645</v>
      </c>
      <c r="J2246" t="s">
        <v>11287</v>
      </c>
      <c r="K2246" t="s">
        <v>11288</v>
      </c>
      <c r="L2246" t="s">
        <v>676</v>
      </c>
      <c r="M2246" t="s">
        <v>2613</v>
      </c>
      <c r="N2246" t="s">
        <v>3907</v>
      </c>
      <c r="O2246" t="s">
        <v>11289</v>
      </c>
      <c r="P2246" t="s">
        <v>20822</v>
      </c>
      <c r="Q2246" t="s">
        <v>20823</v>
      </c>
      <c r="R2246" t="str">
        <f t="shared" si="70"/>
        <v>昌乐</v>
      </c>
      <c r="S2246" t="str">
        <f t="shared" si="71"/>
        <v>0705</v>
      </c>
    </row>
    <row r="2247" spans="1:19">
      <c r="A2247" t="s">
        <v>20824</v>
      </c>
      <c r="B2247" t="s">
        <v>20825</v>
      </c>
      <c r="C2247" t="s">
        <v>46</v>
      </c>
      <c r="D2247" t="s">
        <v>20826</v>
      </c>
      <c r="E2247" t="s">
        <v>20298</v>
      </c>
      <c r="F2247" t="s">
        <v>20827</v>
      </c>
      <c r="G2247" t="s">
        <v>20828</v>
      </c>
      <c r="H2247" t="s">
        <v>20829</v>
      </c>
      <c r="I2247" t="s">
        <v>2378</v>
      </c>
      <c r="J2247" t="s">
        <v>2539</v>
      </c>
      <c r="K2247" t="s">
        <v>2540</v>
      </c>
      <c r="L2247" t="s">
        <v>76</v>
      </c>
      <c r="M2247" t="s">
        <v>2528</v>
      </c>
      <c r="N2247" t="s">
        <v>2480</v>
      </c>
      <c r="O2247" t="s">
        <v>2541</v>
      </c>
      <c r="P2247" t="s">
        <v>20830</v>
      </c>
      <c r="Q2247" t="s">
        <v>20831</v>
      </c>
      <c r="R2247" t="str">
        <f t="shared" si="70"/>
        <v>奎文</v>
      </c>
      <c r="S2247" t="str">
        <f t="shared" si="71"/>
        <v>0705</v>
      </c>
    </row>
    <row r="2248" spans="1:19">
      <c r="A2248" t="s">
        <v>20832</v>
      </c>
      <c r="B2248" t="s">
        <v>20833</v>
      </c>
      <c r="C2248" t="s">
        <v>46</v>
      </c>
      <c r="D2248" t="s">
        <v>20834</v>
      </c>
      <c r="E2248" t="s">
        <v>20239</v>
      </c>
      <c r="F2248" t="s">
        <v>20835</v>
      </c>
      <c r="G2248" t="s">
        <v>20836</v>
      </c>
      <c r="H2248" t="s">
        <v>20837</v>
      </c>
      <c r="I2248" t="s">
        <v>2364</v>
      </c>
      <c r="J2248" t="s">
        <v>5894</v>
      </c>
      <c r="K2248" t="s">
        <v>5895</v>
      </c>
      <c r="L2248" t="s">
        <v>101</v>
      </c>
      <c r="M2248" t="s">
        <v>3130</v>
      </c>
      <c r="N2248" t="s">
        <v>3577</v>
      </c>
      <c r="O2248" t="s">
        <v>5896</v>
      </c>
      <c r="P2248" t="s">
        <v>20838</v>
      </c>
      <c r="Q2248" t="s">
        <v>20839</v>
      </c>
      <c r="R2248" t="str">
        <f t="shared" si="70"/>
        <v>潍城</v>
      </c>
      <c r="S2248" t="str">
        <f t="shared" si="71"/>
        <v>0705</v>
      </c>
    </row>
    <row r="2249" spans="1:19">
      <c r="A2249" t="s">
        <v>20840</v>
      </c>
      <c r="B2249" t="s">
        <v>20841</v>
      </c>
      <c r="C2249" t="s">
        <v>46</v>
      </c>
      <c r="D2249" t="s">
        <v>20842</v>
      </c>
      <c r="E2249" t="s">
        <v>20843</v>
      </c>
      <c r="F2249" t="s">
        <v>20844</v>
      </c>
      <c r="G2249" t="s">
        <v>20845</v>
      </c>
      <c r="H2249" t="s">
        <v>20846</v>
      </c>
      <c r="I2249" t="s">
        <v>2350</v>
      </c>
      <c r="J2249" t="s">
        <v>2379</v>
      </c>
      <c r="K2249" t="s">
        <v>2380</v>
      </c>
      <c r="L2249" t="s">
        <v>110</v>
      </c>
      <c r="M2249" t="s">
        <v>2381</v>
      </c>
      <c r="N2249" t="s">
        <v>2785</v>
      </c>
      <c r="O2249" t="s">
        <v>2383</v>
      </c>
      <c r="P2249" t="s">
        <v>20847</v>
      </c>
      <c r="Q2249" t="s">
        <v>20848</v>
      </c>
      <c r="R2249" t="str">
        <f t="shared" si="70"/>
        <v>高密</v>
      </c>
      <c r="S2249" t="str">
        <f t="shared" si="71"/>
        <v>0705</v>
      </c>
    </row>
    <row r="2250" spans="1:19">
      <c r="A2250" t="s">
        <v>20849</v>
      </c>
      <c r="B2250" t="s">
        <v>20850</v>
      </c>
      <c r="C2250" t="s">
        <v>46</v>
      </c>
      <c r="D2250" t="s">
        <v>20851</v>
      </c>
      <c r="E2250" t="s">
        <v>20239</v>
      </c>
      <c r="F2250" t="s">
        <v>20852</v>
      </c>
      <c r="G2250" t="s">
        <v>20853</v>
      </c>
      <c r="H2250" t="s">
        <v>20833</v>
      </c>
      <c r="I2250" t="s">
        <v>2465</v>
      </c>
      <c r="J2250" t="s">
        <v>4624</v>
      </c>
      <c r="K2250" t="s">
        <v>4625</v>
      </c>
      <c r="L2250" t="s">
        <v>67</v>
      </c>
      <c r="M2250" t="s">
        <v>3706</v>
      </c>
      <c r="N2250" t="s">
        <v>2340</v>
      </c>
      <c r="O2250" t="s">
        <v>4626</v>
      </c>
      <c r="P2250" t="s">
        <v>20854</v>
      </c>
      <c r="Q2250" t="s">
        <v>20855</v>
      </c>
      <c r="R2250" t="str">
        <f t="shared" si="70"/>
        <v>昌邑</v>
      </c>
      <c r="S2250" t="str">
        <f t="shared" si="71"/>
        <v>0705</v>
      </c>
    </row>
    <row r="2251" spans="1:19">
      <c r="A2251" t="s">
        <v>20856</v>
      </c>
      <c r="B2251" t="s">
        <v>20857</v>
      </c>
      <c r="C2251" t="s">
        <v>46</v>
      </c>
      <c r="D2251" t="s">
        <v>20858</v>
      </c>
      <c r="E2251" t="s">
        <v>20859</v>
      </c>
      <c r="F2251" t="s">
        <v>20860</v>
      </c>
      <c r="G2251" t="s">
        <v>20861</v>
      </c>
      <c r="H2251" t="s">
        <v>20862</v>
      </c>
      <c r="I2251" t="s">
        <v>2364</v>
      </c>
      <c r="J2251" t="s">
        <v>3552</v>
      </c>
      <c r="K2251" t="s">
        <v>5639</v>
      </c>
      <c r="L2251" t="s">
        <v>110</v>
      </c>
      <c r="M2251" t="s">
        <v>2575</v>
      </c>
      <c r="N2251" t="s">
        <v>2421</v>
      </c>
      <c r="O2251" t="s">
        <v>5640</v>
      </c>
      <c r="P2251" t="s">
        <v>20863</v>
      </c>
      <c r="Q2251" t="s">
        <v>20864</v>
      </c>
      <c r="R2251" t="str">
        <f t="shared" si="70"/>
        <v>高密</v>
      </c>
      <c r="S2251" t="str">
        <f t="shared" si="71"/>
        <v>0705</v>
      </c>
    </row>
    <row r="2252" spans="1:19">
      <c r="A2252" t="s">
        <v>20865</v>
      </c>
      <c r="B2252" t="s">
        <v>20866</v>
      </c>
      <c r="C2252" t="s">
        <v>46</v>
      </c>
      <c r="D2252" t="s">
        <v>20867</v>
      </c>
      <c r="E2252" t="s">
        <v>20859</v>
      </c>
      <c r="F2252" t="s">
        <v>20868</v>
      </c>
      <c r="G2252" t="s">
        <v>20869</v>
      </c>
      <c r="H2252" t="s">
        <v>20870</v>
      </c>
      <c r="I2252" t="s">
        <v>2645</v>
      </c>
      <c r="J2252" t="s">
        <v>2706</v>
      </c>
      <c r="K2252" t="s">
        <v>2707</v>
      </c>
      <c r="L2252" t="s">
        <v>128</v>
      </c>
      <c r="M2252" t="s">
        <v>2708</v>
      </c>
      <c r="N2252" t="s">
        <v>3277</v>
      </c>
      <c r="O2252" t="s">
        <v>2709</v>
      </c>
      <c r="P2252" t="s">
        <v>20871</v>
      </c>
      <c r="Q2252" t="s">
        <v>20872</v>
      </c>
      <c r="R2252" t="str">
        <f t="shared" si="70"/>
        <v>寿光</v>
      </c>
      <c r="S2252" t="str">
        <f t="shared" si="71"/>
        <v>0705</v>
      </c>
    </row>
    <row r="2253" spans="1:19">
      <c r="A2253" t="s">
        <v>20873</v>
      </c>
      <c r="B2253" t="s">
        <v>20874</v>
      </c>
      <c r="C2253" t="s">
        <v>46</v>
      </c>
      <c r="D2253" t="s">
        <v>20875</v>
      </c>
      <c r="E2253" t="s">
        <v>20223</v>
      </c>
      <c r="F2253" t="s">
        <v>20876</v>
      </c>
      <c r="G2253" t="s">
        <v>20877</v>
      </c>
      <c r="H2253" t="s">
        <v>20878</v>
      </c>
      <c r="I2253" t="s">
        <v>2364</v>
      </c>
      <c r="J2253" t="s">
        <v>2623</v>
      </c>
      <c r="K2253" t="s">
        <v>2624</v>
      </c>
      <c r="L2253" t="s">
        <v>137</v>
      </c>
      <c r="M2253" t="s">
        <v>2625</v>
      </c>
      <c r="N2253" t="s">
        <v>2421</v>
      </c>
      <c r="O2253" t="s">
        <v>7154</v>
      </c>
      <c r="P2253" t="s">
        <v>20879</v>
      </c>
      <c r="R2253" t="str">
        <f t="shared" si="70"/>
        <v>青州</v>
      </c>
      <c r="S2253" t="str">
        <f t="shared" si="71"/>
        <v>0705</v>
      </c>
    </row>
    <row r="2254" spans="1:19">
      <c r="A2254" t="s">
        <v>20880</v>
      </c>
      <c r="B2254" t="s">
        <v>20881</v>
      </c>
      <c r="C2254" t="s">
        <v>46</v>
      </c>
      <c r="D2254" t="s">
        <v>20882</v>
      </c>
      <c r="E2254" t="s">
        <v>20883</v>
      </c>
      <c r="F2254" t="s">
        <v>20884</v>
      </c>
      <c r="G2254" t="s">
        <v>20885</v>
      </c>
      <c r="H2254" t="s">
        <v>20886</v>
      </c>
      <c r="I2254" t="s">
        <v>2336</v>
      </c>
      <c r="J2254" t="s">
        <v>13373</v>
      </c>
      <c r="K2254" t="s">
        <v>13374</v>
      </c>
      <c r="L2254" t="s">
        <v>187</v>
      </c>
      <c r="M2254" t="s">
        <v>8014</v>
      </c>
      <c r="N2254" t="s">
        <v>2859</v>
      </c>
      <c r="O2254" t="s">
        <v>13375</v>
      </c>
      <c r="R2254" t="str">
        <f t="shared" si="70"/>
        <v>坊子</v>
      </c>
      <c r="S2254" t="str">
        <f t="shared" si="71"/>
        <v>0705</v>
      </c>
    </row>
    <row r="2255" spans="1:19">
      <c r="A2255" t="s">
        <v>20887</v>
      </c>
      <c r="B2255" t="s">
        <v>20888</v>
      </c>
      <c r="C2255" t="s">
        <v>46</v>
      </c>
      <c r="D2255" t="s">
        <v>20889</v>
      </c>
      <c r="E2255" t="s">
        <v>20239</v>
      </c>
      <c r="F2255" t="s">
        <v>20890</v>
      </c>
      <c r="G2255" t="s">
        <v>20891</v>
      </c>
      <c r="H2255" t="s">
        <v>20892</v>
      </c>
      <c r="I2255" t="s">
        <v>2378</v>
      </c>
      <c r="J2255" t="s">
        <v>2646</v>
      </c>
      <c r="K2255" t="s">
        <v>6371</v>
      </c>
      <c r="L2255" t="s">
        <v>137</v>
      </c>
      <c r="M2255" t="s">
        <v>5803</v>
      </c>
      <c r="N2255" t="s">
        <v>2674</v>
      </c>
      <c r="O2255" t="s">
        <v>6372</v>
      </c>
      <c r="P2255" t="s">
        <v>20893</v>
      </c>
      <c r="R2255" t="str">
        <f t="shared" si="70"/>
        <v>青州</v>
      </c>
      <c r="S2255" t="str">
        <f t="shared" si="71"/>
        <v>0705</v>
      </c>
    </row>
    <row r="2256" spans="1:19">
      <c r="A2256" t="s">
        <v>20894</v>
      </c>
      <c r="B2256" t="s">
        <v>20895</v>
      </c>
      <c r="C2256" t="s">
        <v>46</v>
      </c>
      <c r="D2256" t="s">
        <v>20896</v>
      </c>
      <c r="E2256" t="s">
        <v>20897</v>
      </c>
      <c r="F2256" t="s">
        <v>20898</v>
      </c>
      <c r="G2256" t="s">
        <v>20899</v>
      </c>
      <c r="H2256" t="s">
        <v>20900</v>
      </c>
      <c r="I2256" t="s">
        <v>3336</v>
      </c>
      <c r="J2256" t="s">
        <v>5938</v>
      </c>
      <c r="K2256" t="s">
        <v>5939</v>
      </c>
      <c r="L2256" t="s">
        <v>76</v>
      </c>
      <c r="M2256" t="s">
        <v>4374</v>
      </c>
      <c r="N2256" t="s">
        <v>2743</v>
      </c>
      <c r="O2256" t="s">
        <v>5940</v>
      </c>
      <c r="P2256" t="s">
        <v>20901</v>
      </c>
      <c r="R2256" t="str">
        <f t="shared" si="70"/>
        <v>奎文</v>
      </c>
      <c r="S2256" t="str">
        <f t="shared" si="71"/>
        <v>0705</v>
      </c>
    </row>
    <row r="2257" spans="1:19">
      <c r="A2257" t="s">
        <v>20902</v>
      </c>
      <c r="B2257" t="s">
        <v>20903</v>
      </c>
      <c r="C2257" t="s">
        <v>46</v>
      </c>
      <c r="D2257" t="s">
        <v>20904</v>
      </c>
      <c r="E2257" t="s">
        <v>20859</v>
      </c>
      <c r="F2257" t="s">
        <v>20905</v>
      </c>
      <c r="G2257" t="s">
        <v>20906</v>
      </c>
      <c r="H2257" t="s">
        <v>20907</v>
      </c>
      <c r="I2257" t="s">
        <v>2586</v>
      </c>
      <c r="J2257" t="s">
        <v>3938</v>
      </c>
      <c r="K2257" t="s">
        <v>3939</v>
      </c>
      <c r="L2257" t="s">
        <v>137</v>
      </c>
      <c r="M2257" t="s">
        <v>3940</v>
      </c>
      <c r="N2257" t="s">
        <v>3907</v>
      </c>
      <c r="O2257" t="s">
        <v>3941</v>
      </c>
      <c r="P2257" t="s">
        <v>20908</v>
      </c>
      <c r="R2257" t="str">
        <f t="shared" si="70"/>
        <v>青州</v>
      </c>
      <c r="S2257" t="str">
        <f t="shared" si="71"/>
        <v>0705</v>
      </c>
    </row>
    <row r="2258" spans="1:19">
      <c r="A2258" t="s">
        <v>678</v>
      </c>
      <c r="B2258" t="s">
        <v>20909</v>
      </c>
      <c r="C2258" t="s">
        <v>46</v>
      </c>
      <c r="D2258" t="s">
        <v>20910</v>
      </c>
      <c r="E2258" t="s">
        <v>20843</v>
      </c>
      <c r="F2258" t="s">
        <v>20911</v>
      </c>
      <c r="G2258" t="s">
        <v>675</v>
      </c>
      <c r="H2258" t="s">
        <v>20912</v>
      </c>
      <c r="I2258" t="s">
        <v>2465</v>
      </c>
      <c r="J2258" t="s">
        <v>11657</v>
      </c>
      <c r="K2258" t="s">
        <v>11658</v>
      </c>
      <c r="L2258" t="s">
        <v>676</v>
      </c>
      <c r="M2258" t="s">
        <v>3471</v>
      </c>
      <c r="N2258" t="s">
        <v>3017</v>
      </c>
      <c r="O2258" t="s">
        <v>11659</v>
      </c>
      <c r="P2258" t="s">
        <v>20913</v>
      </c>
      <c r="R2258" t="str">
        <f t="shared" si="70"/>
        <v>昌乐</v>
      </c>
      <c r="S2258" t="str">
        <f t="shared" si="71"/>
        <v>0705</v>
      </c>
    </row>
    <row r="2259" spans="1:19">
      <c r="A2259" t="s">
        <v>20914</v>
      </c>
      <c r="B2259" t="s">
        <v>20915</v>
      </c>
      <c r="C2259" t="s">
        <v>46</v>
      </c>
      <c r="D2259" t="s">
        <v>20916</v>
      </c>
      <c r="E2259" t="s">
        <v>20239</v>
      </c>
      <c r="F2259" t="s">
        <v>20917</v>
      </c>
      <c r="G2259" t="s">
        <v>20918</v>
      </c>
      <c r="H2259" t="s">
        <v>20919</v>
      </c>
      <c r="I2259" t="s">
        <v>5211</v>
      </c>
      <c r="J2259" t="s">
        <v>3619</v>
      </c>
      <c r="K2259" t="s">
        <v>3620</v>
      </c>
      <c r="L2259" t="s">
        <v>110</v>
      </c>
      <c r="M2259" t="s">
        <v>3621</v>
      </c>
      <c r="N2259" t="s">
        <v>9239</v>
      </c>
      <c r="O2259" t="s">
        <v>3623</v>
      </c>
      <c r="P2259" t="s">
        <v>20920</v>
      </c>
      <c r="Q2259" t="s">
        <v>20921</v>
      </c>
      <c r="R2259" t="str">
        <f t="shared" si="70"/>
        <v>高密</v>
      </c>
      <c r="S2259" t="str">
        <f t="shared" si="71"/>
        <v>0705</v>
      </c>
    </row>
    <row r="2260" spans="1:19">
      <c r="A2260" t="s">
        <v>20922</v>
      </c>
      <c r="B2260" t="s">
        <v>20923</v>
      </c>
      <c r="C2260" t="s">
        <v>46</v>
      </c>
      <c r="D2260" t="s">
        <v>20924</v>
      </c>
      <c r="E2260" t="s">
        <v>20223</v>
      </c>
      <c r="F2260" t="s">
        <v>20925</v>
      </c>
      <c r="G2260" t="s">
        <v>20926</v>
      </c>
      <c r="H2260" t="s">
        <v>20927</v>
      </c>
      <c r="I2260" t="s">
        <v>2364</v>
      </c>
      <c r="J2260" t="s">
        <v>3241</v>
      </c>
      <c r="K2260" t="s">
        <v>3242</v>
      </c>
      <c r="L2260" t="s">
        <v>101</v>
      </c>
      <c r="M2260" t="s">
        <v>3130</v>
      </c>
      <c r="N2260" t="s">
        <v>2368</v>
      </c>
      <c r="O2260" t="s">
        <v>3243</v>
      </c>
      <c r="P2260" t="s">
        <v>20928</v>
      </c>
      <c r="R2260" t="str">
        <f t="shared" si="70"/>
        <v>潍城</v>
      </c>
      <c r="S2260" t="str">
        <f t="shared" si="71"/>
        <v>0705</v>
      </c>
    </row>
    <row r="2261" spans="1:19">
      <c r="A2261" t="s">
        <v>20929</v>
      </c>
      <c r="B2261" t="s">
        <v>20930</v>
      </c>
      <c r="C2261" t="s">
        <v>46</v>
      </c>
      <c r="D2261" t="s">
        <v>20931</v>
      </c>
      <c r="E2261" t="s">
        <v>20298</v>
      </c>
      <c r="F2261" t="s">
        <v>20932</v>
      </c>
      <c r="G2261" t="s">
        <v>20933</v>
      </c>
      <c r="H2261" t="s">
        <v>20934</v>
      </c>
      <c r="I2261" t="s">
        <v>2350</v>
      </c>
      <c r="J2261" t="s">
        <v>9381</v>
      </c>
      <c r="K2261" t="s">
        <v>9382</v>
      </c>
      <c r="L2261" t="s">
        <v>76</v>
      </c>
      <c r="M2261" t="s">
        <v>2408</v>
      </c>
      <c r="N2261" t="s">
        <v>2354</v>
      </c>
      <c r="O2261" t="s">
        <v>9383</v>
      </c>
      <c r="Q2261" t="s">
        <v>20935</v>
      </c>
      <c r="R2261" t="str">
        <f t="shared" si="70"/>
        <v>奎文</v>
      </c>
      <c r="S2261" t="str">
        <f t="shared" si="71"/>
        <v>0705</v>
      </c>
    </row>
    <row r="2262" spans="1:19">
      <c r="A2262" t="s">
        <v>20936</v>
      </c>
      <c r="B2262" t="s">
        <v>20937</v>
      </c>
      <c r="C2262" t="s">
        <v>46</v>
      </c>
      <c r="D2262" t="s">
        <v>20938</v>
      </c>
      <c r="E2262" t="s">
        <v>20239</v>
      </c>
      <c r="F2262" t="s">
        <v>20939</v>
      </c>
      <c r="G2262" t="s">
        <v>20940</v>
      </c>
      <c r="H2262" t="s">
        <v>20941</v>
      </c>
      <c r="I2262" t="s">
        <v>2392</v>
      </c>
      <c r="J2262" t="s">
        <v>4819</v>
      </c>
      <c r="K2262" t="s">
        <v>4820</v>
      </c>
      <c r="L2262" t="s">
        <v>76</v>
      </c>
      <c r="M2262" t="s">
        <v>2408</v>
      </c>
      <c r="N2262" t="s">
        <v>20942</v>
      </c>
      <c r="O2262" t="s">
        <v>4821</v>
      </c>
      <c r="P2262" t="s">
        <v>20943</v>
      </c>
      <c r="Q2262" t="s">
        <v>20944</v>
      </c>
      <c r="R2262" t="str">
        <f t="shared" si="70"/>
        <v>奎文</v>
      </c>
      <c r="S2262" t="str">
        <f t="shared" si="71"/>
        <v>0705</v>
      </c>
    </row>
    <row r="2263" spans="1:19">
      <c r="A2263" t="s">
        <v>20945</v>
      </c>
      <c r="B2263" t="s">
        <v>20946</v>
      </c>
      <c r="C2263" t="s">
        <v>46</v>
      </c>
      <c r="D2263" t="s">
        <v>20947</v>
      </c>
      <c r="E2263" t="s">
        <v>20239</v>
      </c>
      <c r="F2263" t="s">
        <v>20948</v>
      </c>
      <c r="G2263" t="s">
        <v>20949</v>
      </c>
      <c r="H2263" t="s">
        <v>20950</v>
      </c>
      <c r="I2263" t="s">
        <v>2465</v>
      </c>
      <c r="J2263" t="s">
        <v>3651</v>
      </c>
      <c r="K2263" t="s">
        <v>3652</v>
      </c>
      <c r="L2263" t="s">
        <v>128</v>
      </c>
      <c r="M2263" t="s">
        <v>3653</v>
      </c>
      <c r="O2263" t="s">
        <v>3654</v>
      </c>
      <c r="P2263" t="s">
        <v>20951</v>
      </c>
      <c r="Q2263" t="s">
        <v>5828</v>
      </c>
      <c r="R2263" t="str">
        <f t="shared" si="70"/>
        <v>寿光</v>
      </c>
      <c r="S2263" t="str">
        <f t="shared" si="71"/>
        <v>0705</v>
      </c>
    </row>
    <row r="2264" spans="1:19">
      <c r="A2264" t="s">
        <v>20952</v>
      </c>
      <c r="B2264" t="s">
        <v>20953</v>
      </c>
      <c r="C2264" t="s">
        <v>46</v>
      </c>
      <c r="D2264" t="s">
        <v>20954</v>
      </c>
      <c r="E2264" t="s">
        <v>20239</v>
      </c>
      <c r="F2264" t="s">
        <v>20955</v>
      </c>
      <c r="G2264" t="s">
        <v>20956</v>
      </c>
      <c r="H2264" t="s">
        <v>20957</v>
      </c>
      <c r="I2264" t="s">
        <v>2503</v>
      </c>
      <c r="J2264" t="s">
        <v>2980</v>
      </c>
      <c r="K2264" t="s">
        <v>2981</v>
      </c>
      <c r="L2264" t="s">
        <v>101</v>
      </c>
      <c r="M2264" t="s">
        <v>2982</v>
      </c>
      <c r="N2264" t="s">
        <v>2421</v>
      </c>
      <c r="O2264" t="s">
        <v>2984</v>
      </c>
      <c r="P2264" t="s">
        <v>20958</v>
      </c>
      <c r="Q2264" t="s">
        <v>20959</v>
      </c>
      <c r="R2264" t="str">
        <f t="shared" si="70"/>
        <v>潍城</v>
      </c>
      <c r="S2264" t="str">
        <f t="shared" si="71"/>
        <v>0705</v>
      </c>
    </row>
    <row r="2265" spans="1:19">
      <c r="A2265" t="s">
        <v>20960</v>
      </c>
      <c r="B2265" t="s">
        <v>20961</v>
      </c>
      <c r="C2265" t="s">
        <v>46</v>
      </c>
      <c r="D2265" t="s">
        <v>20962</v>
      </c>
      <c r="E2265" t="s">
        <v>20963</v>
      </c>
      <c r="F2265" t="s">
        <v>20964</v>
      </c>
      <c r="G2265" t="s">
        <v>20965</v>
      </c>
      <c r="H2265" t="s">
        <v>20966</v>
      </c>
      <c r="I2265" t="s">
        <v>2336</v>
      </c>
      <c r="J2265" t="s">
        <v>9656</v>
      </c>
      <c r="K2265" t="s">
        <v>9657</v>
      </c>
      <c r="L2265" t="s">
        <v>119</v>
      </c>
      <c r="M2265" t="s">
        <v>2601</v>
      </c>
      <c r="N2265" t="s">
        <v>6308</v>
      </c>
      <c r="O2265" t="s">
        <v>9658</v>
      </c>
      <c r="P2265" t="s">
        <v>20967</v>
      </c>
      <c r="Q2265" t="s">
        <v>20968</v>
      </c>
      <c r="R2265" t="str">
        <f t="shared" si="70"/>
        <v>寒亭</v>
      </c>
      <c r="S2265" t="str">
        <f t="shared" si="71"/>
        <v>0705</v>
      </c>
    </row>
    <row r="2266" spans="1:19">
      <c r="A2266" t="s">
        <v>20969</v>
      </c>
      <c r="B2266" t="s">
        <v>20970</v>
      </c>
      <c r="C2266" t="s">
        <v>46</v>
      </c>
      <c r="D2266" t="s">
        <v>20971</v>
      </c>
      <c r="E2266" t="s">
        <v>20972</v>
      </c>
      <c r="F2266" t="s">
        <v>20973</v>
      </c>
      <c r="G2266" t="s">
        <v>20974</v>
      </c>
      <c r="H2266" t="s">
        <v>20975</v>
      </c>
      <c r="I2266" t="s">
        <v>2364</v>
      </c>
      <c r="J2266" t="s">
        <v>3716</v>
      </c>
      <c r="K2266" t="s">
        <v>3717</v>
      </c>
      <c r="L2266" t="s">
        <v>76</v>
      </c>
      <c r="M2266" t="s">
        <v>2408</v>
      </c>
      <c r="N2266" t="s">
        <v>2602</v>
      </c>
      <c r="O2266" t="s">
        <v>3719</v>
      </c>
      <c r="P2266" t="s">
        <v>20976</v>
      </c>
      <c r="R2266" t="str">
        <f t="shared" si="70"/>
        <v>奎文</v>
      </c>
      <c r="S2266" t="str">
        <f t="shared" si="71"/>
        <v>0705</v>
      </c>
    </row>
    <row r="2267" spans="1:19">
      <c r="A2267" t="s">
        <v>20977</v>
      </c>
      <c r="B2267" t="s">
        <v>20978</v>
      </c>
      <c r="C2267" t="s">
        <v>46</v>
      </c>
      <c r="D2267" t="s">
        <v>20979</v>
      </c>
      <c r="E2267" t="s">
        <v>20239</v>
      </c>
      <c r="F2267" t="s">
        <v>20980</v>
      </c>
      <c r="G2267" t="s">
        <v>20981</v>
      </c>
      <c r="H2267" t="s">
        <v>20982</v>
      </c>
      <c r="I2267" t="s">
        <v>2645</v>
      </c>
      <c r="J2267" t="s">
        <v>5495</v>
      </c>
      <c r="K2267" t="s">
        <v>5496</v>
      </c>
      <c r="L2267" t="s">
        <v>137</v>
      </c>
      <c r="M2267" t="s">
        <v>2686</v>
      </c>
      <c r="N2267" t="s">
        <v>2421</v>
      </c>
      <c r="O2267" t="s">
        <v>5497</v>
      </c>
      <c r="P2267" t="s">
        <v>20983</v>
      </c>
      <c r="R2267" t="str">
        <f t="shared" si="70"/>
        <v>青州</v>
      </c>
      <c r="S2267" t="str">
        <f t="shared" si="71"/>
        <v>0705</v>
      </c>
    </row>
    <row r="2268" spans="1:19">
      <c r="A2268" t="s">
        <v>20984</v>
      </c>
      <c r="B2268" t="s">
        <v>20985</v>
      </c>
      <c r="C2268" t="s">
        <v>46</v>
      </c>
      <c r="D2268" t="s">
        <v>20986</v>
      </c>
      <c r="E2268" t="s">
        <v>20987</v>
      </c>
      <c r="F2268" t="s">
        <v>20988</v>
      </c>
      <c r="G2268" t="s">
        <v>20989</v>
      </c>
      <c r="H2268" t="s">
        <v>20990</v>
      </c>
      <c r="I2268" t="s">
        <v>3376</v>
      </c>
      <c r="J2268" t="s">
        <v>4561</v>
      </c>
      <c r="K2268" t="s">
        <v>4562</v>
      </c>
      <c r="L2268" t="s">
        <v>187</v>
      </c>
      <c r="M2268" t="s">
        <v>2468</v>
      </c>
      <c r="N2268" t="s">
        <v>4255</v>
      </c>
      <c r="O2268" t="s">
        <v>4564</v>
      </c>
      <c r="P2268" t="s">
        <v>20991</v>
      </c>
      <c r="R2268" t="str">
        <f t="shared" si="70"/>
        <v>坊子</v>
      </c>
      <c r="S2268" t="str">
        <f t="shared" si="71"/>
        <v>0705</v>
      </c>
    </row>
    <row r="2269" spans="1:19">
      <c r="A2269" t="s">
        <v>20992</v>
      </c>
      <c r="B2269" t="s">
        <v>20993</v>
      </c>
      <c r="C2269" t="s">
        <v>46</v>
      </c>
      <c r="D2269" t="s">
        <v>20994</v>
      </c>
      <c r="E2269" t="s">
        <v>20239</v>
      </c>
      <c r="F2269" t="s">
        <v>20995</v>
      </c>
      <c r="G2269" t="s">
        <v>20996</v>
      </c>
      <c r="H2269" t="s">
        <v>20997</v>
      </c>
      <c r="I2269" t="s">
        <v>2364</v>
      </c>
      <c r="J2269" t="s">
        <v>6863</v>
      </c>
      <c r="K2269" t="s">
        <v>6864</v>
      </c>
      <c r="L2269" t="s">
        <v>128</v>
      </c>
      <c r="M2269" t="s">
        <v>3952</v>
      </c>
      <c r="N2269" t="s">
        <v>2649</v>
      </c>
      <c r="O2269" t="s">
        <v>6865</v>
      </c>
      <c r="P2269" t="s">
        <v>20998</v>
      </c>
      <c r="Q2269" t="s">
        <v>20999</v>
      </c>
      <c r="R2269" t="str">
        <f t="shared" si="70"/>
        <v>寿光</v>
      </c>
      <c r="S2269" t="str">
        <f t="shared" si="71"/>
        <v>0705</v>
      </c>
    </row>
    <row r="2270" spans="1:19">
      <c r="A2270" t="s">
        <v>21000</v>
      </c>
      <c r="B2270" t="s">
        <v>21001</v>
      </c>
      <c r="C2270" t="s">
        <v>46</v>
      </c>
      <c r="D2270" t="s">
        <v>21002</v>
      </c>
      <c r="E2270" t="s">
        <v>21003</v>
      </c>
      <c r="F2270" t="s">
        <v>21004</v>
      </c>
      <c r="G2270" t="s">
        <v>21005</v>
      </c>
      <c r="H2270" t="s">
        <v>21006</v>
      </c>
      <c r="I2270" t="s">
        <v>2364</v>
      </c>
      <c r="J2270" t="s">
        <v>4177</v>
      </c>
      <c r="K2270" t="s">
        <v>4178</v>
      </c>
      <c r="L2270" t="s">
        <v>76</v>
      </c>
      <c r="M2270" t="s">
        <v>2516</v>
      </c>
      <c r="N2270" t="s">
        <v>2354</v>
      </c>
      <c r="O2270" t="s">
        <v>4179</v>
      </c>
      <c r="P2270" t="s">
        <v>21007</v>
      </c>
      <c r="R2270" t="str">
        <f t="shared" si="70"/>
        <v>奎文</v>
      </c>
      <c r="S2270" t="str">
        <f t="shared" si="71"/>
        <v>0705</v>
      </c>
    </row>
    <row r="2271" spans="1:19">
      <c r="A2271" t="s">
        <v>21008</v>
      </c>
      <c r="B2271" t="s">
        <v>21009</v>
      </c>
      <c r="C2271" t="s">
        <v>46</v>
      </c>
      <c r="D2271" t="s">
        <v>21010</v>
      </c>
      <c r="E2271" t="s">
        <v>20239</v>
      </c>
      <c r="F2271" t="s">
        <v>21011</v>
      </c>
      <c r="G2271" t="s">
        <v>21012</v>
      </c>
      <c r="H2271" t="s">
        <v>21013</v>
      </c>
      <c r="I2271" t="s">
        <v>2392</v>
      </c>
      <c r="J2271" t="s">
        <v>13373</v>
      </c>
      <c r="K2271" t="s">
        <v>13374</v>
      </c>
      <c r="L2271" t="s">
        <v>187</v>
      </c>
      <c r="M2271" t="s">
        <v>8014</v>
      </c>
      <c r="N2271" t="s">
        <v>2421</v>
      </c>
      <c r="O2271" t="s">
        <v>13375</v>
      </c>
      <c r="P2271" t="s">
        <v>21014</v>
      </c>
      <c r="R2271" t="str">
        <f t="shared" si="70"/>
        <v>坊子</v>
      </c>
      <c r="S2271" t="str">
        <f t="shared" si="71"/>
        <v>0705</v>
      </c>
    </row>
    <row r="2272" spans="1:19">
      <c r="A2272" t="s">
        <v>21015</v>
      </c>
      <c r="B2272" t="s">
        <v>21016</v>
      </c>
      <c r="C2272" t="s">
        <v>46</v>
      </c>
      <c r="D2272" t="s">
        <v>21017</v>
      </c>
      <c r="E2272" t="s">
        <v>21018</v>
      </c>
      <c r="F2272" t="s">
        <v>21019</v>
      </c>
      <c r="G2272" t="s">
        <v>21020</v>
      </c>
      <c r="H2272" t="s">
        <v>21021</v>
      </c>
      <c r="I2272" t="s">
        <v>2364</v>
      </c>
      <c r="J2272" t="s">
        <v>3200</v>
      </c>
      <c r="K2272" t="s">
        <v>3201</v>
      </c>
      <c r="L2272" t="s">
        <v>76</v>
      </c>
      <c r="M2272" t="s">
        <v>2528</v>
      </c>
      <c r="N2272" t="s">
        <v>2382</v>
      </c>
      <c r="O2272" t="s">
        <v>3202</v>
      </c>
      <c r="P2272" t="s">
        <v>21022</v>
      </c>
      <c r="R2272" t="str">
        <f t="shared" si="70"/>
        <v>奎文</v>
      </c>
      <c r="S2272" t="str">
        <f t="shared" si="71"/>
        <v>0705</v>
      </c>
    </row>
    <row r="2273" spans="1:19">
      <c r="A2273" t="s">
        <v>21023</v>
      </c>
      <c r="B2273" t="s">
        <v>21024</v>
      </c>
      <c r="C2273" t="s">
        <v>46</v>
      </c>
      <c r="D2273" t="s">
        <v>21025</v>
      </c>
      <c r="E2273" t="s">
        <v>20239</v>
      </c>
      <c r="F2273" t="s">
        <v>21026</v>
      </c>
      <c r="G2273" t="s">
        <v>21027</v>
      </c>
      <c r="H2273" t="s">
        <v>21028</v>
      </c>
      <c r="I2273" t="s">
        <v>2350</v>
      </c>
      <c r="J2273" t="s">
        <v>15563</v>
      </c>
      <c r="K2273" t="s">
        <v>15564</v>
      </c>
      <c r="L2273" t="s">
        <v>57</v>
      </c>
      <c r="M2273" t="s">
        <v>2563</v>
      </c>
      <c r="N2273" t="s">
        <v>2674</v>
      </c>
      <c r="O2273" t="s">
        <v>15565</v>
      </c>
      <c r="P2273" t="s">
        <v>21029</v>
      </c>
      <c r="Q2273" t="s">
        <v>21030</v>
      </c>
      <c r="R2273" t="str">
        <f t="shared" si="70"/>
        <v>安丘</v>
      </c>
      <c r="S2273" t="str">
        <f t="shared" si="71"/>
        <v>0705</v>
      </c>
    </row>
    <row r="2274" spans="1:19">
      <c r="A2274" t="s">
        <v>21031</v>
      </c>
      <c r="B2274" t="s">
        <v>21032</v>
      </c>
      <c r="C2274" t="s">
        <v>46</v>
      </c>
      <c r="D2274" t="s">
        <v>21033</v>
      </c>
      <c r="E2274" t="s">
        <v>20987</v>
      </c>
      <c r="F2274" t="s">
        <v>21034</v>
      </c>
      <c r="G2274" t="s">
        <v>21035</v>
      </c>
      <c r="H2274" t="s">
        <v>21036</v>
      </c>
      <c r="I2274" t="s">
        <v>2350</v>
      </c>
      <c r="J2274" t="s">
        <v>8264</v>
      </c>
      <c r="K2274" t="s">
        <v>8265</v>
      </c>
      <c r="L2274" t="s">
        <v>76</v>
      </c>
      <c r="M2274" t="s">
        <v>2408</v>
      </c>
      <c r="N2274" t="s">
        <v>2421</v>
      </c>
      <c r="O2274" t="s">
        <v>8266</v>
      </c>
      <c r="P2274" t="s">
        <v>21037</v>
      </c>
      <c r="R2274" t="str">
        <f t="shared" si="70"/>
        <v>奎文</v>
      </c>
      <c r="S2274" t="str">
        <f t="shared" si="71"/>
        <v>0705</v>
      </c>
    </row>
    <row r="2275" spans="1:19">
      <c r="A2275" t="s">
        <v>21038</v>
      </c>
      <c r="B2275" t="s">
        <v>21039</v>
      </c>
      <c r="C2275" t="s">
        <v>46</v>
      </c>
      <c r="D2275" t="s">
        <v>21040</v>
      </c>
      <c r="E2275" t="s">
        <v>20239</v>
      </c>
      <c r="F2275" t="s">
        <v>21041</v>
      </c>
      <c r="G2275" t="s">
        <v>21042</v>
      </c>
      <c r="H2275" t="s">
        <v>21043</v>
      </c>
      <c r="I2275" t="s">
        <v>2350</v>
      </c>
      <c r="J2275" t="s">
        <v>4877</v>
      </c>
      <c r="K2275" t="s">
        <v>4878</v>
      </c>
      <c r="L2275" t="s">
        <v>76</v>
      </c>
      <c r="M2275" t="s">
        <v>2661</v>
      </c>
      <c r="N2275" t="s">
        <v>15612</v>
      </c>
      <c r="O2275" t="s">
        <v>4879</v>
      </c>
      <c r="P2275" t="s">
        <v>21044</v>
      </c>
      <c r="R2275" t="str">
        <f t="shared" si="70"/>
        <v>奎文</v>
      </c>
      <c r="S2275" t="str">
        <f t="shared" si="71"/>
        <v>0705</v>
      </c>
    </row>
    <row r="2276" spans="1:19">
      <c r="A2276" t="s">
        <v>21045</v>
      </c>
      <c r="B2276" t="s">
        <v>21046</v>
      </c>
      <c r="C2276" t="s">
        <v>46</v>
      </c>
      <c r="D2276" t="s">
        <v>21047</v>
      </c>
      <c r="E2276" t="s">
        <v>20239</v>
      </c>
      <c r="F2276" t="s">
        <v>21048</v>
      </c>
      <c r="G2276" t="s">
        <v>21049</v>
      </c>
      <c r="H2276" t="s">
        <v>21050</v>
      </c>
      <c r="I2276" t="s">
        <v>2350</v>
      </c>
      <c r="J2276" t="s">
        <v>3761</v>
      </c>
      <c r="K2276" t="s">
        <v>3762</v>
      </c>
      <c r="L2276" t="s">
        <v>101</v>
      </c>
      <c r="M2276" t="s">
        <v>3130</v>
      </c>
      <c r="N2276" t="s">
        <v>2480</v>
      </c>
      <c r="O2276" t="s">
        <v>3763</v>
      </c>
      <c r="P2276" t="s">
        <v>21051</v>
      </c>
      <c r="Q2276" t="s">
        <v>21052</v>
      </c>
      <c r="R2276" t="str">
        <f t="shared" si="70"/>
        <v>潍城</v>
      </c>
      <c r="S2276" t="str">
        <f t="shared" si="71"/>
        <v>0705</v>
      </c>
    </row>
    <row r="2277" spans="1:19">
      <c r="A2277" t="s">
        <v>21053</v>
      </c>
      <c r="B2277" t="s">
        <v>21054</v>
      </c>
      <c r="C2277" t="s">
        <v>46</v>
      </c>
      <c r="D2277" t="s">
        <v>21055</v>
      </c>
      <c r="E2277" t="s">
        <v>20239</v>
      </c>
      <c r="F2277" t="s">
        <v>21056</v>
      </c>
      <c r="G2277" t="s">
        <v>21057</v>
      </c>
      <c r="H2277" t="s">
        <v>21058</v>
      </c>
      <c r="I2277" t="s">
        <v>2364</v>
      </c>
      <c r="J2277" t="s">
        <v>3285</v>
      </c>
      <c r="K2277" t="s">
        <v>3286</v>
      </c>
      <c r="L2277" t="s">
        <v>76</v>
      </c>
      <c r="M2277" t="s">
        <v>2528</v>
      </c>
      <c r="N2277" t="s">
        <v>2721</v>
      </c>
      <c r="O2277" t="s">
        <v>3287</v>
      </c>
      <c r="P2277" t="s">
        <v>21059</v>
      </c>
      <c r="R2277" t="str">
        <f t="shared" si="70"/>
        <v>奎文</v>
      </c>
      <c r="S2277" t="str">
        <f t="shared" si="71"/>
        <v>0705</v>
      </c>
    </row>
    <row r="2278" spans="1:19">
      <c r="A2278" t="s">
        <v>21060</v>
      </c>
      <c r="B2278" t="s">
        <v>20990</v>
      </c>
      <c r="C2278" t="s">
        <v>46</v>
      </c>
      <c r="D2278" t="s">
        <v>21061</v>
      </c>
      <c r="E2278" t="s">
        <v>21062</v>
      </c>
      <c r="F2278" t="s">
        <v>21063</v>
      </c>
      <c r="G2278" t="s">
        <v>21064</v>
      </c>
      <c r="H2278" t="s">
        <v>21065</v>
      </c>
      <c r="I2278" t="s">
        <v>2350</v>
      </c>
      <c r="J2278" t="s">
        <v>12383</v>
      </c>
      <c r="K2278" t="s">
        <v>12384</v>
      </c>
      <c r="L2278" t="s">
        <v>128</v>
      </c>
      <c r="M2278" t="s">
        <v>3028</v>
      </c>
      <c r="N2278" t="s">
        <v>2674</v>
      </c>
      <c r="O2278" t="s">
        <v>12385</v>
      </c>
      <c r="P2278" t="s">
        <v>21066</v>
      </c>
      <c r="R2278" t="str">
        <f t="shared" si="70"/>
        <v>寿光</v>
      </c>
      <c r="S2278" t="str">
        <f t="shared" si="71"/>
        <v>0705</v>
      </c>
    </row>
    <row r="2279" spans="1:19">
      <c r="A2279" t="s">
        <v>21067</v>
      </c>
      <c r="B2279" t="s">
        <v>21068</v>
      </c>
      <c r="C2279" t="s">
        <v>46</v>
      </c>
      <c r="D2279" t="s">
        <v>21069</v>
      </c>
      <c r="E2279" t="s">
        <v>21070</v>
      </c>
      <c r="F2279" t="s">
        <v>21071</v>
      </c>
      <c r="G2279" t="s">
        <v>21072</v>
      </c>
      <c r="H2279" t="s">
        <v>21073</v>
      </c>
      <c r="I2279" t="s">
        <v>2645</v>
      </c>
      <c r="J2279" t="s">
        <v>3062</v>
      </c>
      <c r="K2279" t="s">
        <v>3063</v>
      </c>
      <c r="L2279" t="s">
        <v>146</v>
      </c>
      <c r="M2279" t="s">
        <v>2420</v>
      </c>
      <c r="N2279" t="s">
        <v>4525</v>
      </c>
      <c r="O2279" t="s">
        <v>3065</v>
      </c>
      <c r="P2279" t="s">
        <v>21074</v>
      </c>
      <c r="R2279" t="str">
        <f t="shared" si="70"/>
        <v>临朐</v>
      </c>
      <c r="S2279" t="str">
        <f t="shared" si="71"/>
        <v>0705</v>
      </c>
    </row>
    <row r="2280" spans="1:19">
      <c r="A2280" t="s">
        <v>21075</v>
      </c>
      <c r="B2280" t="s">
        <v>21076</v>
      </c>
      <c r="C2280" t="s">
        <v>46</v>
      </c>
      <c r="D2280" t="s">
        <v>21077</v>
      </c>
      <c r="E2280" t="s">
        <v>21078</v>
      </c>
      <c r="F2280" t="s">
        <v>21079</v>
      </c>
      <c r="G2280" t="s">
        <v>21080</v>
      </c>
      <c r="H2280" t="s">
        <v>21081</v>
      </c>
      <c r="I2280" t="s">
        <v>2645</v>
      </c>
      <c r="J2280" t="s">
        <v>7999</v>
      </c>
      <c r="K2280" t="s">
        <v>8000</v>
      </c>
      <c r="L2280" t="s">
        <v>47</v>
      </c>
      <c r="M2280" t="s">
        <v>8001</v>
      </c>
      <c r="N2280" t="s">
        <v>4122</v>
      </c>
      <c r="O2280" t="s">
        <v>8002</v>
      </c>
      <c r="P2280" t="s">
        <v>21082</v>
      </c>
      <c r="R2280" t="str">
        <f t="shared" si="70"/>
        <v>诸城</v>
      </c>
      <c r="S2280" t="str">
        <f t="shared" si="71"/>
        <v>0705</v>
      </c>
    </row>
    <row r="2281" spans="1:19">
      <c r="A2281" t="s">
        <v>21083</v>
      </c>
      <c r="B2281" t="s">
        <v>21084</v>
      </c>
      <c r="C2281" t="s">
        <v>46</v>
      </c>
      <c r="D2281" t="s">
        <v>21085</v>
      </c>
      <c r="E2281" t="s">
        <v>20963</v>
      </c>
      <c r="F2281" t="s">
        <v>21086</v>
      </c>
      <c r="G2281" t="s">
        <v>21087</v>
      </c>
      <c r="H2281" t="s">
        <v>21088</v>
      </c>
      <c r="I2281" t="s">
        <v>3904</v>
      </c>
      <c r="J2281" t="s">
        <v>7259</v>
      </c>
      <c r="K2281" t="s">
        <v>7260</v>
      </c>
      <c r="L2281" t="s">
        <v>67</v>
      </c>
      <c r="M2281" t="s">
        <v>3706</v>
      </c>
      <c r="N2281" t="s">
        <v>19868</v>
      </c>
      <c r="O2281" t="s">
        <v>13827</v>
      </c>
      <c r="P2281" t="s">
        <v>21089</v>
      </c>
      <c r="R2281" t="str">
        <f t="shared" si="70"/>
        <v>昌邑</v>
      </c>
      <c r="S2281" t="str">
        <f t="shared" si="71"/>
        <v>0705</v>
      </c>
    </row>
    <row r="2282" spans="1:19">
      <c r="A2282" t="s">
        <v>21090</v>
      </c>
      <c r="B2282" t="s">
        <v>21091</v>
      </c>
      <c r="C2282" t="s">
        <v>46</v>
      </c>
      <c r="D2282" t="s">
        <v>21092</v>
      </c>
      <c r="E2282" t="s">
        <v>20239</v>
      </c>
      <c r="F2282" t="s">
        <v>21093</v>
      </c>
      <c r="G2282" t="s">
        <v>21094</v>
      </c>
      <c r="H2282" t="s">
        <v>21095</v>
      </c>
      <c r="I2282" t="s">
        <v>2364</v>
      </c>
      <c r="J2282" t="s">
        <v>2836</v>
      </c>
      <c r="K2282" t="s">
        <v>2837</v>
      </c>
      <c r="L2282" t="s">
        <v>57</v>
      </c>
      <c r="M2282" t="s">
        <v>2838</v>
      </c>
      <c r="N2282" t="s">
        <v>2368</v>
      </c>
      <c r="O2282" t="s">
        <v>2839</v>
      </c>
      <c r="P2282" t="s">
        <v>21096</v>
      </c>
      <c r="Q2282" t="s">
        <v>21097</v>
      </c>
      <c r="R2282" t="str">
        <f t="shared" si="70"/>
        <v>安丘</v>
      </c>
      <c r="S2282" t="str">
        <f t="shared" si="71"/>
        <v>0705</v>
      </c>
    </row>
    <row r="2283" spans="1:19">
      <c r="A2283" t="s">
        <v>21098</v>
      </c>
      <c r="B2283" t="s">
        <v>21099</v>
      </c>
      <c r="C2283" t="s">
        <v>46</v>
      </c>
      <c r="D2283" t="s">
        <v>21100</v>
      </c>
      <c r="E2283" t="s">
        <v>20239</v>
      </c>
      <c r="F2283" t="s">
        <v>21101</v>
      </c>
      <c r="G2283" t="s">
        <v>21102</v>
      </c>
      <c r="H2283" t="s">
        <v>21103</v>
      </c>
      <c r="I2283" t="s">
        <v>2350</v>
      </c>
      <c r="J2283" t="s">
        <v>3200</v>
      </c>
      <c r="K2283" t="s">
        <v>3201</v>
      </c>
      <c r="L2283" t="s">
        <v>76</v>
      </c>
      <c r="M2283" t="s">
        <v>2528</v>
      </c>
      <c r="N2283" t="s">
        <v>2785</v>
      </c>
      <c r="O2283" t="s">
        <v>3202</v>
      </c>
      <c r="P2283" t="s">
        <v>21104</v>
      </c>
      <c r="Q2283" t="s">
        <v>21105</v>
      </c>
      <c r="R2283" t="str">
        <f t="shared" si="70"/>
        <v>奎文</v>
      </c>
      <c r="S2283" t="str">
        <f t="shared" si="71"/>
        <v>0705</v>
      </c>
    </row>
    <row r="2284" spans="1:19">
      <c r="A2284" t="s">
        <v>21106</v>
      </c>
      <c r="B2284" t="s">
        <v>21107</v>
      </c>
      <c r="C2284" t="s">
        <v>46</v>
      </c>
      <c r="D2284" t="s">
        <v>21108</v>
      </c>
      <c r="E2284" t="s">
        <v>20239</v>
      </c>
      <c r="F2284" t="s">
        <v>21109</v>
      </c>
      <c r="G2284" t="s">
        <v>21110</v>
      </c>
      <c r="H2284" t="s">
        <v>21111</v>
      </c>
      <c r="I2284" t="s">
        <v>2350</v>
      </c>
      <c r="J2284" t="s">
        <v>2696</v>
      </c>
      <c r="K2284" t="s">
        <v>2697</v>
      </c>
      <c r="L2284" t="s">
        <v>110</v>
      </c>
      <c r="M2284" t="s">
        <v>2575</v>
      </c>
      <c r="N2284" t="s">
        <v>2421</v>
      </c>
      <c r="O2284" t="s">
        <v>2698</v>
      </c>
      <c r="P2284" t="s">
        <v>21112</v>
      </c>
      <c r="Q2284" t="s">
        <v>21113</v>
      </c>
      <c r="R2284" t="str">
        <f t="shared" si="70"/>
        <v>高密</v>
      </c>
      <c r="S2284" t="str">
        <f t="shared" si="71"/>
        <v>0705</v>
      </c>
    </row>
    <row r="2285" spans="1:19">
      <c r="A2285" t="s">
        <v>21114</v>
      </c>
      <c r="B2285" t="s">
        <v>21115</v>
      </c>
      <c r="C2285" t="s">
        <v>46</v>
      </c>
      <c r="D2285" t="s">
        <v>21116</v>
      </c>
      <c r="E2285" t="s">
        <v>20239</v>
      </c>
      <c r="F2285" t="s">
        <v>21117</v>
      </c>
      <c r="G2285" t="s">
        <v>21118</v>
      </c>
      <c r="H2285" t="s">
        <v>21119</v>
      </c>
      <c r="I2285" t="s">
        <v>2350</v>
      </c>
      <c r="J2285" t="s">
        <v>4877</v>
      </c>
      <c r="K2285" t="s">
        <v>4878</v>
      </c>
      <c r="L2285" t="s">
        <v>76</v>
      </c>
      <c r="M2285" t="s">
        <v>2661</v>
      </c>
      <c r="N2285" t="s">
        <v>15612</v>
      </c>
      <c r="O2285" t="s">
        <v>4879</v>
      </c>
      <c r="P2285" t="s">
        <v>21120</v>
      </c>
      <c r="R2285" t="str">
        <f t="shared" si="70"/>
        <v>奎文</v>
      </c>
      <c r="S2285" t="str">
        <f t="shared" si="71"/>
        <v>0705</v>
      </c>
    </row>
    <row r="2286" spans="1:19">
      <c r="A2286" t="s">
        <v>21121</v>
      </c>
      <c r="B2286" t="s">
        <v>21122</v>
      </c>
      <c r="C2286" t="s">
        <v>46</v>
      </c>
      <c r="D2286" t="s">
        <v>21123</v>
      </c>
      <c r="E2286" t="s">
        <v>21124</v>
      </c>
      <c r="F2286" t="s">
        <v>21125</v>
      </c>
      <c r="G2286" t="s">
        <v>21126</v>
      </c>
      <c r="H2286" t="s">
        <v>21127</v>
      </c>
      <c r="I2286" t="s">
        <v>2364</v>
      </c>
      <c r="J2286" t="s">
        <v>4089</v>
      </c>
      <c r="K2286" t="s">
        <v>4090</v>
      </c>
      <c r="L2286" t="s">
        <v>110</v>
      </c>
      <c r="M2286" t="s">
        <v>2575</v>
      </c>
      <c r="N2286" t="s">
        <v>2721</v>
      </c>
      <c r="O2286" t="s">
        <v>4091</v>
      </c>
      <c r="P2286" t="s">
        <v>21128</v>
      </c>
      <c r="R2286" t="str">
        <f t="shared" si="70"/>
        <v>高密</v>
      </c>
      <c r="S2286" t="str">
        <f t="shared" si="71"/>
        <v>0705</v>
      </c>
    </row>
    <row r="2287" spans="1:19">
      <c r="A2287" t="s">
        <v>21129</v>
      </c>
      <c r="B2287" t="s">
        <v>21130</v>
      </c>
      <c r="C2287" t="s">
        <v>46</v>
      </c>
      <c r="D2287" t="s">
        <v>21131</v>
      </c>
      <c r="E2287" t="s">
        <v>20239</v>
      </c>
      <c r="F2287" t="s">
        <v>21132</v>
      </c>
      <c r="G2287" t="s">
        <v>21133</v>
      </c>
      <c r="H2287" t="s">
        <v>21134</v>
      </c>
      <c r="I2287" t="s">
        <v>2465</v>
      </c>
      <c r="J2287" t="s">
        <v>5564</v>
      </c>
      <c r="K2287" t="s">
        <v>5565</v>
      </c>
      <c r="L2287" t="s">
        <v>137</v>
      </c>
      <c r="M2287" t="s">
        <v>2625</v>
      </c>
      <c r="N2287" t="s">
        <v>2340</v>
      </c>
      <c r="O2287" t="s">
        <v>2626</v>
      </c>
      <c r="P2287" t="s">
        <v>21135</v>
      </c>
      <c r="Q2287" t="s">
        <v>21136</v>
      </c>
      <c r="R2287" t="str">
        <f t="shared" si="70"/>
        <v>青州</v>
      </c>
      <c r="S2287" t="str">
        <f t="shared" si="71"/>
        <v>0705</v>
      </c>
    </row>
    <row r="2288" spans="1:19">
      <c r="A2288" t="s">
        <v>21137</v>
      </c>
      <c r="B2288" t="s">
        <v>21138</v>
      </c>
      <c r="C2288" t="s">
        <v>46</v>
      </c>
      <c r="D2288" t="s">
        <v>21139</v>
      </c>
      <c r="E2288" t="s">
        <v>20972</v>
      </c>
      <c r="F2288" t="s">
        <v>21140</v>
      </c>
      <c r="G2288" t="s">
        <v>21141</v>
      </c>
      <c r="H2288" t="s">
        <v>21142</v>
      </c>
      <c r="I2288" t="s">
        <v>2392</v>
      </c>
      <c r="J2288" t="s">
        <v>3857</v>
      </c>
      <c r="K2288" t="s">
        <v>3858</v>
      </c>
      <c r="L2288" t="s">
        <v>119</v>
      </c>
      <c r="M2288" t="s">
        <v>2601</v>
      </c>
      <c r="N2288" t="s">
        <v>2602</v>
      </c>
      <c r="O2288" t="s">
        <v>3859</v>
      </c>
      <c r="Q2288" t="s">
        <v>21143</v>
      </c>
      <c r="R2288" t="str">
        <f t="shared" si="70"/>
        <v>寒亭</v>
      </c>
      <c r="S2288" t="str">
        <f t="shared" si="71"/>
        <v>0705</v>
      </c>
    </row>
    <row r="2289" spans="1:19">
      <c r="A2289" t="s">
        <v>21144</v>
      </c>
      <c r="B2289" t="s">
        <v>21145</v>
      </c>
      <c r="C2289" t="s">
        <v>46</v>
      </c>
      <c r="D2289" t="s">
        <v>21146</v>
      </c>
      <c r="E2289" t="s">
        <v>20239</v>
      </c>
      <c r="F2289" t="s">
        <v>21147</v>
      </c>
      <c r="G2289" t="s">
        <v>21148</v>
      </c>
      <c r="H2289" t="s">
        <v>21149</v>
      </c>
      <c r="I2289" t="s">
        <v>2350</v>
      </c>
      <c r="J2289" t="s">
        <v>2847</v>
      </c>
      <c r="K2289" t="s">
        <v>2848</v>
      </c>
      <c r="L2289" t="s">
        <v>110</v>
      </c>
      <c r="M2289" t="s">
        <v>2849</v>
      </c>
      <c r="N2289" t="s">
        <v>2859</v>
      </c>
      <c r="O2289" t="s">
        <v>2850</v>
      </c>
      <c r="P2289" t="s">
        <v>21150</v>
      </c>
      <c r="Q2289" t="s">
        <v>21151</v>
      </c>
      <c r="R2289" t="str">
        <f t="shared" si="70"/>
        <v>高密</v>
      </c>
      <c r="S2289" t="str">
        <f t="shared" si="71"/>
        <v>0705</v>
      </c>
    </row>
    <row r="2290" spans="1:19">
      <c r="A2290" t="s">
        <v>21152</v>
      </c>
      <c r="B2290" t="s">
        <v>21153</v>
      </c>
      <c r="C2290" t="s">
        <v>46</v>
      </c>
      <c r="D2290" t="s">
        <v>21154</v>
      </c>
      <c r="E2290" t="s">
        <v>20239</v>
      </c>
      <c r="F2290" t="s">
        <v>21155</v>
      </c>
      <c r="G2290" t="s">
        <v>21156</v>
      </c>
      <c r="H2290" t="s">
        <v>21157</v>
      </c>
      <c r="I2290" t="s">
        <v>3376</v>
      </c>
      <c r="J2290" t="s">
        <v>9445</v>
      </c>
      <c r="K2290" t="s">
        <v>9446</v>
      </c>
      <c r="L2290" t="s">
        <v>119</v>
      </c>
      <c r="M2290" t="s">
        <v>3695</v>
      </c>
      <c r="N2290" t="s">
        <v>3307</v>
      </c>
      <c r="O2290" t="s">
        <v>9447</v>
      </c>
      <c r="P2290" t="s">
        <v>21158</v>
      </c>
      <c r="R2290" t="str">
        <f t="shared" si="70"/>
        <v>寒亭</v>
      </c>
      <c r="S2290" t="str">
        <f t="shared" si="71"/>
        <v>0705</v>
      </c>
    </row>
    <row r="2291" spans="1:19">
      <c r="A2291" t="s">
        <v>21159</v>
      </c>
      <c r="B2291" t="s">
        <v>21160</v>
      </c>
      <c r="C2291" t="s">
        <v>46</v>
      </c>
      <c r="D2291" t="s">
        <v>21161</v>
      </c>
      <c r="E2291" t="s">
        <v>20239</v>
      </c>
      <c r="F2291" t="s">
        <v>21162</v>
      </c>
      <c r="G2291" t="s">
        <v>21163</v>
      </c>
      <c r="H2291" t="s">
        <v>21164</v>
      </c>
      <c r="I2291" t="s">
        <v>2392</v>
      </c>
      <c r="J2291" t="s">
        <v>17395</v>
      </c>
      <c r="K2291" t="s">
        <v>17396</v>
      </c>
      <c r="L2291" t="s">
        <v>110</v>
      </c>
      <c r="M2291" t="s">
        <v>7112</v>
      </c>
      <c r="N2291" t="s">
        <v>3190</v>
      </c>
      <c r="O2291" t="s">
        <v>17397</v>
      </c>
      <c r="P2291" t="s">
        <v>21165</v>
      </c>
      <c r="R2291" t="str">
        <f t="shared" si="70"/>
        <v>高密</v>
      </c>
      <c r="S2291" t="str">
        <f t="shared" si="71"/>
        <v>0705</v>
      </c>
    </row>
    <row r="2292" spans="1:19">
      <c r="A2292" t="s">
        <v>21166</v>
      </c>
      <c r="B2292" t="s">
        <v>21167</v>
      </c>
      <c r="C2292" t="s">
        <v>46</v>
      </c>
      <c r="D2292" t="s">
        <v>21168</v>
      </c>
      <c r="E2292" t="s">
        <v>20239</v>
      </c>
      <c r="F2292" t="s">
        <v>21169</v>
      </c>
      <c r="G2292" t="s">
        <v>21170</v>
      </c>
      <c r="H2292" t="s">
        <v>21171</v>
      </c>
      <c r="I2292" t="s">
        <v>2770</v>
      </c>
      <c r="J2292" t="s">
        <v>3006</v>
      </c>
      <c r="K2292" t="s">
        <v>3007</v>
      </c>
      <c r="L2292" t="s">
        <v>67</v>
      </c>
      <c r="M2292" t="s">
        <v>3008</v>
      </c>
      <c r="N2292" t="s">
        <v>2649</v>
      </c>
      <c r="O2292" t="s">
        <v>3009</v>
      </c>
      <c r="P2292" t="s">
        <v>21172</v>
      </c>
      <c r="R2292" t="str">
        <f t="shared" si="70"/>
        <v>昌邑</v>
      </c>
      <c r="S2292" t="str">
        <f t="shared" si="71"/>
        <v>0705</v>
      </c>
    </row>
    <row r="2293" spans="1:19">
      <c r="A2293" t="s">
        <v>21173</v>
      </c>
      <c r="B2293" t="s">
        <v>21174</v>
      </c>
      <c r="C2293" t="s">
        <v>46</v>
      </c>
      <c r="D2293" t="s">
        <v>21175</v>
      </c>
      <c r="E2293" t="s">
        <v>20298</v>
      </c>
      <c r="F2293" t="s">
        <v>21176</v>
      </c>
      <c r="G2293" t="s">
        <v>21177</v>
      </c>
      <c r="H2293" t="s">
        <v>21178</v>
      </c>
      <c r="I2293" t="s">
        <v>2645</v>
      </c>
      <c r="J2293" t="s">
        <v>3520</v>
      </c>
      <c r="K2293" t="s">
        <v>3521</v>
      </c>
      <c r="L2293" t="s">
        <v>47</v>
      </c>
      <c r="M2293" t="s">
        <v>3159</v>
      </c>
      <c r="N2293" t="s">
        <v>3907</v>
      </c>
      <c r="O2293" t="s">
        <v>3523</v>
      </c>
      <c r="P2293" t="s">
        <v>21179</v>
      </c>
      <c r="R2293" t="str">
        <f t="shared" si="70"/>
        <v>诸城</v>
      </c>
      <c r="S2293" t="str">
        <f t="shared" si="71"/>
        <v>0705</v>
      </c>
    </row>
    <row r="2294" spans="1:19">
      <c r="A2294" t="s">
        <v>21180</v>
      </c>
      <c r="B2294" t="s">
        <v>21181</v>
      </c>
      <c r="C2294" t="s">
        <v>46</v>
      </c>
      <c r="D2294" t="s">
        <v>21182</v>
      </c>
      <c r="E2294" t="s">
        <v>20298</v>
      </c>
      <c r="F2294" t="s">
        <v>21183</v>
      </c>
      <c r="G2294" t="s">
        <v>21184</v>
      </c>
      <c r="H2294" t="s">
        <v>21185</v>
      </c>
      <c r="I2294" t="s">
        <v>2350</v>
      </c>
      <c r="J2294" t="s">
        <v>13501</v>
      </c>
      <c r="K2294" t="s">
        <v>13502</v>
      </c>
      <c r="L2294" t="s">
        <v>676</v>
      </c>
      <c r="M2294" t="s">
        <v>3840</v>
      </c>
      <c r="N2294" t="s">
        <v>3017</v>
      </c>
      <c r="O2294" t="s">
        <v>13503</v>
      </c>
      <c r="P2294" t="s">
        <v>21186</v>
      </c>
      <c r="Q2294" t="s">
        <v>21187</v>
      </c>
      <c r="R2294" t="str">
        <f t="shared" si="70"/>
        <v>昌乐</v>
      </c>
      <c r="S2294" t="str">
        <f t="shared" si="71"/>
        <v>0705</v>
      </c>
    </row>
    <row r="2295" spans="1:19">
      <c r="A2295" t="s">
        <v>21188</v>
      </c>
      <c r="B2295" t="s">
        <v>21189</v>
      </c>
      <c r="C2295" t="s">
        <v>46</v>
      </c>
      <c r="D2295" t="s">
        <v>21190</v>
      </c>
      <c r="E2295" t="s">
        <v>20223</v>
      </c>
      <c r="F2295" t="s">
        <v>21191</v>
      </c>
      <c r="G2295" t="s">
        <v>21192</v>
      </c>
      <c r="H2295" t="s">
        <v>21193</v>
      </c>
      <c r="I2295" t="s">
        <v>2336</v>
      </c>
      <c r="J2295" t="s">
        <v>9471</v>
      </c>
      <c r="K2295" t="s">
        <v>9472</v>
      </c>
      <c r="L2295" t="s">
        <v>128</v>
      </c>
      <c r="M2295" t="s">
        <v>2720</v>
      </c>
      <c r="N2295" t="s">
        <v>2421</v>
      </c>
      <c r="O2295" t="s">
        <v>9473</v>
      </c>
      <c r="P2295" t="s">
        <v>21194</v>
      </c>
      <c r="R2295" t="str">
        <f t="shared" si="70"/>
        <v>寿光</v>
      </c>
      <c r="S2295" t="str">
        <f t="shared" si="71"/>
        <v>0705</v>
      </c>
    </row>
    <row r="2296" spans="1:19">
      <c r="A2296" t="s">
        <v>21195</v>
      </c>
      <c r="B2296" t="s">
        <v>21196</v>
      </c>
      <c r="C2296" t="s">
        <v>46</v>
      </c>
      <c r="D2296" t="s">
        <v>21197</v>
      </c>
      <c r="E2296" t="s">
        <v>20298</v>
      </c>
      <c r="F2296" t="s">
        <v>21198</v>
      </c>
      <c r="G2296" t="s">
        <v>21199</v>
      </c>
      <c r="H2296" t="s">
        <v>21200</v>
      </c>
      <c r="I2296" t="s">
        <v>2350</v>
      </c>
      <c r="J2296" t="s">
        <v>8484</v>
      </c>
      <c r="K2296" t="s">
        <v>8485</v>
      </c>
      <c r="L2296" t="s">
        <v>76</v>
      </c>
      <c r="M2296" t="s">
        <v>4374</v>
      </c>
      <c r="N2296" t="s">
        <v>2421</v>
      </c>
      <c r="O2296" t="s">
        <v>8486</v>
      </c>
      <c r="P2296" t="s">
        <v>21201</v>
      </c>
      <c r="Q2296" t="s">
        <v>21202</v>
      </c>
      <c r="R2296" t="str">
        <f t="shared" si="70"/>
        <v>奎文</v>
      </c>
      <c r="S2296" t="str">
        <f t="shared" si="71"/>
        <v>0705</v>
      </c>
    </row>
    <row r="2297" spans="1:19">
      <c r="A2297" t="s">
        <v>21203</v>
      </c>
      <c r="B2297" t="s">
        <v>21204</v>
      </c>
      <c r="C2297" t="s">
        <v>46</v>
      </c>
      <c r="D2297" t="s">
        <v>21205</v>
      </c>
      <c r="E2297" t="s">
        <v>20223</v>
      </c>
      <c r="F2297" t="s">
        <v>21206</v>
      </c>
      <c r="G2297" t="s">
        <v>21207</v>
      </c>
      <c r="H2297" t="s">
        <v>21208</v>
      </c>
      <c r="I2297" t="s">
        <v>2336</v>
      </c>
      <c r="J2297" t="s">
        <v>5139</v>
      </c>
      <c r="K2297" t="s">
        <v>5140</v>
      </c>
      <c r="L2297" t="s">
        <v>128</v>
      </c>
      <c r="M2297" t="s">
        <v>2890</v>
      </c>
      <c r="N2297" t="s">
        <v>2674</v>
      </c>
      <c r="O2297" t="s">
        <v>5141</v>
      </c>
      <c r="P2297" t="s">
        <v>21209</v>
      </c>
      <c r="Q2297" t="s">
        <v>21210</v>
      </c>
      <c r="R2297" t="str">
        <f t="shared" si="70"/>
        <v>寿光</v>
      </c>
      <c r="S2297" t="str">
        <f t="shared" si="71"/>
        <v>0705</v>
      </c>
    </row>
    <row r="2298" spans="1:19">
      <c r="A2298" t="s">
        <v>21211</v>
      </c>
      <c r="B2298" t="s">
        <v>21212</v>
      </c>
      <c r="C2298" t="s">
        <v>46</v>
      </c>
      <c r="D2298" t="s">
        <v>21213</v>
      </c>
      <c r="E2298" t="s">
        <v>20223</v>
      </c>
      <c r="F2298" t="s">
        <v>21214</v>
      </c>
      <c r="G2298" t="s">
        <v>21215</v>
      </c>
      <c r="H2298" t="s">
        <v>21216</v>
      </c>
      <c r="I2298" t="s">
        <v>2336</v>
      </c>
      <c r="J2298" t="s">
        <v>6547</v>
      </c>
      <c r="K2298" t="s">
        <v>6548</v>
      </c>
      <c r="L2298" t="s">
        <v>110</v>
      </c>
      <c r="M2298" t="s">
        <v>2381</v>
      </c>
      <c r="N2298" t="s">
        <v>2564</v>
      </c>
      <c r="O2298" t="s">
        <v>6549</v>
      </c>
      <c r="P2298" t="s">
        <v>21217</v>
      </c>
      <c r="R2298" t="str">
        <f t="shared" si="70"/>
        <v>高密</v>
      </c>
      <c r="S2298" t="str">
        <f t="shared" si="71"/>
        <v>0705</v>
      </c>
    </row>
    <row r="2299" spans="1:19">
      <c r="A2299" t="s">
        <v>21218</v>
      </c>
      <c r="B2299" t="s">
        <v>21219</v>
      </c>
      <c r="C2299" t="s">
        <v>46</v>
      </c>
      <c r="D2299" t="s">
        <v>21220</v>
      </c>
      <c r="E2299" t="s">
        <v>20223</v>
      </c>
      <c r="F2299" t="s">
        <v>21221</v>
      </c>
      <c r="G2299" t="s">
        <v>21222</v>
      </c>
      <c r="H2299" t="s">
        <v>21223</v>
      </c>
      <c r="I2299" t="s">
        <v>2336</v>
      </c>
      <c r="J2299" t="s">
        <v>7561</v>
      </c>
      <c r="K2299" t="s">
        <v>7562</v>
      </c>
      <c r="L2299" t="s">
        <v>101</v>
      </c>
      <c r="M2299" t="s">
        <v>3130</v>
      </c>
      <c r="N2299" t="s">
        <v>2674</v>
      </c>
      <c r="O2299" t="s">
        <v>7563</v>
      </c>
      <c r="P2299" t="s">
        <v>21224</v>
      </c>
      <c r="R2299" t="str">
        <f t="shared" si="70"/>
        <v>潍城</v>
      </c>
      <c r="S2299" t="str">
        <f t="shared" si="71"/>
        <v>0705</v>
      </c>
    </row>
    <row r="2300" spans="1:19">
      <c r="A2300" t="s">
        <v>21225</v>
      </c>
      <c r="B2300" t="s">
        <v>21226</v>
      </c>
      <c r="C2300" t="s">
        <v>46</v>
      </c>
      <c r="D2300" t="s">
        <v>21227</v>
      </c>
      <c r="E2300" t="s">
        <v>20298</v>
      </c>
      <c r="F2300" t="s">
        <v>21228</v>
      </c>
      <c r="G2300" t="s">
        <v>21229</v>
      </c>
      <c r="H2300" t="s">
        <v>21230</v>
      </c>
      <c r="I2300" t="s">
        <v>2350</v>
      </c>
      <c r="J2300" t="s">
        <v>4130</v>
      </c>
      <c r="K2300" t="s">
        <v>4131</v>
      </c>
      <c r="L2300" t="s">
        <v>137</v>
      </c>
      <c r="M2300" t="s">
        <v>3040</v>
      </c>
      <c r="O2300" t="s">
        <v>4132</v>
      </c>
      <c r="P2300" t="s">
        <v>21231</v>
      </c>
      <c r="R2300" t="str">
        <f t="shared" si="70"/>
        <v>青州</v>
      </c>
      <c r="S2300" t="str">
        <f t="shared" si="71"/>
        <v>0705</v>
      </c>
    </row>
    <row r="2301" spans="1:19">
      <c r="A2301" t="s">
        <v>21232</v>
      </c>
      <c r="B2301" t="s">
        <v>21233</v>
      </c>
      <c r="C2301" t="s">
        <v>46</v>
      </c>
      <c r="D2301" t="s">
        <v>21234</v>
      </c>
      <c r="E2301" t="s">
        <v>20298</v>
      </c>
      <c r="F2301" t="s">
        <v>21235</v>
      </c>
      <c r="G2301" t="s">
        <v>21236</v>
      </c>
      <c r="H2301" t="s">
        <v>21237</v>
      </c>
      <c r="I2301" t="s">
        <v>3376</v>
      </c>
      <c r="J2301" t="s">
        <v>5254</v>
      </c>
      <c r="K2301" t="s">
        <v>5255</v>
      </c>
      <c r="L2301" t="s">
        <v>101</v>
      </c>
      <c r="M2301" t="s">
        <v>2982</v>
      </c>
      <c r="N2301" t="s">
        <v>3277</v>
      </c>
      <c r="O2301" t="s">
        <v>5256</v>
      </c>
      <c r="P2301" t="s">
        <v>21238</v>
      </c>
      <c r="Q2301" t="s">
        <v>21239</v>
      </c>
      <c r="R2301" t="str">
        <f t="shared" si="70"/>
        <v>潍城</v>
      </c>
      <c r="S2301" t="str">
        <f t="shared" si="71"/>
        <v>0705</v>
      </c>
    </row>
    <row r="2302" spans="1:19">
      <c r="A2302" t="s">
        <v>21240</v>
      </c>
      <c r="B2302" t="s">
        <v>21241</v>
      </c>
      <c r="C2302" t="s">
        <v>46</v>
      </c>
      <c r="D2302" t="s">
        <v>21242</v>
      </c>
      <c r="E2302" t="s">
        <v>20298</v>
      </c>
      <c r="F2302" t="s">
        <v>21243</v>
      </c>
      <c r="G2302" t="s">
        <v>21244</v>
      </c>
      <c r="H2302" t="s">
        <v>21245</v>
      </c>
      <c r="I2302" t="s">
        <v>2364</v>
      </c>
      <c r="J2302" t="s">
        <v>6016</v>
      </c>
      <c r="K2302" t="s">
        <v>6017</v>
      </c>
      <c r="L2302" t="s">
        <v>57</v>
      </c>
      <c r="M2302" t="s">
        <v>2353</v>
      </c>
      <c r="N2302" t="s">
        <v>2721</v>
      </c>
      <c r="O2302" t="s">
        <v>6018</v>
      </c>
      <c r="P2302" t="s">
        <v>21246</v>
      </c>
      <c r="Q2302" t="s">
        <v>21247</v>
      </c>
      <c r="R2302" t="str">
        <f t="shared" si="70"/>
        <v>安丘</v>
      </c>
      <c r="S2302" t="str">
        <f t="shared" si="71"/>
        <v>0705</v>
      </c>
    </row>
    <row r="2303" spans="1:19">
      <c r="A2303" t="s">
        <v>21248</v>
      </c>
      <c r="B2303" t="s">
        <v>21249</v>
      </c>
      <c r="C2303" t="s">
        <v>46</v>
      </c>
      <c r="D2303" t="s">
        <v>21250</v>
      </c>
      <c r="E2303" t="s">
        <v>20223</v>
      </c>
      <c r="F2303" t="s">
        <v>21251</v>
      </c>
      <c r="G2303" t="s">
        <v>21252</v>
      </c>
      <c r="H2303" t="s">
        <v>21253</v>
      </c>
      <c r="I2303" t="s">
        <v>2336</v>
      </c>
      <c r="J2303" t="s">
        <v>2365</v>
      </c>
      <c r="K2303" t="s">
        <v>2366</v>
      </c>
      <c r="L2303" t="s">
        <v>57</v>
      </c>
      <c r="M2303" t="s">
        <v>2367</v>
      </c>
      <c r="N2303" t="s">
        <v>2602</v>
      </c>
      <c r="O2303" t="s">
        <v>2369</v>
      </c>
      <c r="P2303" t="s">
        <v>21254</v>
      </c>
      <c r="R2303" t="str">
        <f t="shared" si="70"/>
        <v>安丘</v>
      </c>
      <c r="S2303" t="str">
        <f t="shared" si="71"/>
        <v>0705</v>
      </c>
    </row>
    <row r="2304" spans="1:19">
      <c r="A2304" t="s">
        <v>21255</v>
      </c>
      <c r="B2304" t="s">
        <v>21256</v>
      </c>
      <c r="C2304" t="s">
        <v>46</v>
      </c>
      <c r="D2304" t="s">
        <v>21257</v>
      </c>
      <c r="E2304" t="s">
        <v>20298</v>
      </c>
      <c r="F2304" t="s">
        <v>21258</v>
      </c>
      <c r="G2304" t="s">
        <v>21259</v>
      </c>
      <c r="H2304" t="s">
        <v>21260</v>
      </c>
      <c r="I2304" t="s">
        <v>2350</v>
      </c>
      <c r="J2304" t="s">
        <v>9656</v>
      </c>
      <c r="K2304" t="s">
        <v>9657</v>
      </c>
      <c r="L2304" t="s">
        <v>119</v>
      </c>
      <c r="M2304" t="s">
        <v>2601</v>
      </c>
      <c r="N2304" t="s">
        <v>2785</v>
      </c>
      <c r="O2304" t="s">
        <v>9658</v>
      </c>
      <c r="P2304" t="s">
        <v>21261</v>
      </c>
      <c r="R2304" t="str">
        <f t="shared" si="70"/>
        <v>寒亭</v>
      </c>
      <c r="S2304" t="str">
        <f t="shared" si="71"/>
        <v>0705</v>
      </c>
    </row>
    <row r="2305" spans="1:19">
      <c r="A2305" t="s">
        <v>21262</v>
      </c>
      <c r="B2305" t="s">
        <v>21263</v>
      </c>
      <c r="C2305" t="s">
        <v>46</v>
      </c>
      <c r="D2305" t="s">
        <v>21264</v>
      </c>
      <c r="E2305" t="s">
        <v>20298</v>
      </c>
      <c r="F2305" t="s">
        <v>21265</v>
      </c>
      <c r="G2305" t="s">
        <v>21266</v>
      </c>
      <c r="H2305" t="s">
        <v>21267</v>
      </c>
      <c r="I2305" t="s">
        <v>2350</v>
      </c>
      <c r="J2305" t="s">
        <v>4582</v>
      </c>
      <c r="K2305" t="s">
        <v>4583</v>
      </c>
      <c r="L2305" t="s">
        <v>110</v>
      </c>
      <c r="M2305" t="s">
        <v>2849</v>
      </c>
      <c r="N2305" t="s">
        <v>3499</v>
      </c>
      <c r="O2305" t="s">
        <v>4584</v>
      </c>
      <c r="P2305" t="s">
        <v>21268</v>
      </c>
      <c r="R2305" t="str">
        <f t="shared" ref="R2305:R2368" si="72">IF(OR(LEFT(L2305,2)="高新"),"奎文",IF(LEFT(L2305,2)="峡山","坊子",IF(LEFT(L2305,2)="滨海","寒亭",LEFT(L2305,2))))</f>
        <v>高密</v>
      </c>
      <c r="S2305" t="str">
        <f t="shared" ref="S2305:S2368" si="73">TEXT(B2305,"mmdd")</f>
        <v>0705</v>
      </c>
    </row>
    <row r="2306" spans="1:19">
      <c r="A2306" t="s">
        <v>21269</v>
      </c>
      <c r="B2306" t="s">
        <v>21270</v>
      </c>
      <c r="C2306" t="s">
        <v>46</v>
      </c>
      <c r="D2306" t="s">
        <v>21271</v>
      </c>
      <c r="E2306" t="s">
        <v>20298</v>
      </c>
      <c r="F2306" t="s">
        <v>21272</v>
      </c>
      <c r="G2306" t="s">
        <v>21273</v>
      </c>
      <c r="H2306" t="s">
        <v>21274</v>
      </c>
      <c r="I2306" t="s">
        <v>2364</v>
      </c>
      <c r="J2306" t="s">
        <v>6016</v>
      </c>
      <c r="K2306" t="s">
        <v>6017</v>
      </c>
      <c r="L2306" t="s">
        <v>57</v>
      </c>
      <c r="M2306" t="s">
        <v>2353</v>
      </c>
      <c r="N2306" t="s">
        <v>2959</v>
      </c>
      <c r="O2306" t="s">
        <v>6018</v>
      </c>
      <c r="P2306" t="s">
        <v>21275</v>
      </c>
      <c r="R2306" t="str">
        <f t="shared" si="72"/>
        <v>安丘</v>
      </c>
      <c r="S2306" t="str">
        <f t="shared" si="73"/>
        <v>0705</v>
      </c>
    </row>
    <row r="2307" spans="1:19">
      <c r="A2307" t="s">
        <v>21276</v>
      </c>
      <c r="B2307" t="s">
        <v>21277</v>
      </c>
      <c r="C2307" t="s">
        <v>46</v>
      </c>
      <c r="D2307" t="s">
        <v>21278</v>
      </c>
      <c r="E2307" t="s">
        <v>20298</v>
      </c>
      <c r="F2307" t="s">
        <v>21279</v>
      </c>
      <c r="G2307" t="s">
        <v>21280</v>
      </c>
      <c r="H2307" t="s">
        <v>21281</v>
      </c>
      <c r="I2307" t="s">
        <v>2645</v>
      </c>
      <c r="J2307" t="s">
        <v>9169</v>
      </c>
      <c r="K2307" t="s">
        <v>9170</v>
      </c>
      <c r="L2307" t="s">
        <v>47</v>
      </c>
      <c r="M2307" t="s">
        <v>2784</v>
      </c>
      <c r="N2307" t="s">
        <v>3718</v>
      </c>
      <c r="O2307" t="s">
        <v>9171</v>
      </c>
      <c r="P2307" t="s">
        <v>21282</v>
      </c>
      <c r="R2307" t="str">
        <f t="shared" si="72"/>
        <v>诸城</v>
      </c>
      <c r="S2307" t="str">
        <f t="shared" si="73"/>
        <v>0705</v>
      </c>
    </row>
    <row r="2308" spans="1:19">
      <c r="A2308" t="s">
        <v>702</v>
      </c>
      <c r="B2308" t="s">
        <v>21283</v>
      </c>
      <c r="C2308" t="s">
        <v>46</v>
      </c>
      <c r="D2308" t="s">
        <v>21284</v>
      </c>
      <c r="E2308" t="s">
        <v>20298</v>
      </c>
      <c r="F2308" t="s">
        <v>21285</v>
      </c>
      <c r="G2308" t="s">
        <v>700</v>
      </c>
      <c r="H2308" t="s">
        <v>21286</v>
      </c>
      <c r="I2308" t="s">
        <v>2364</v>
      </c>
      <c r="J2308" t="s">
        <v>2671</v>
      </c>
      <c r="K2308" t="s">
        <v>2672</v>
      </c>
      <c r="L2308" t="s">
        <v>67</v>
      </c>
      <c r="M2308" t="s">
        <v>2673</v>
      </c>
      <c r="N2308" t="s">
        <v>2674</v>
      </c>
      <c r="O2308" t="s">
        <v>2675</v>
      </c>
      <c r="P2308" t="s">
        <v>21287</v>
      </c>
      <c r="Q2308" t="s">
        <v>21288</v>
      </c>
      <c r="R2308" t="str">
        <f t="shared" si="72"/>
        <v>昌邑</v>
      </c>
      <c r="S2308" t="str">
        <f t="shared" si="73"/>
        <v>0705</v>
      </c>
    </row>
    <row r="2309" spans="1:19">
      <c r="A2309" t="s">
        <v>21289</v>
      </c>
      <c r="B2309" t="s">
        <v>21290</v>
      </c>
      <c r="C2309" t="s">
        <v>46</v>
      </c>
      <c r="D2309" t="s">
        <v>21291</v>
      </c>
      <c r="E2309" t="s">
        <v>20298</v>
      </c>
      <c r="F2309" t="s">
        <v>21292</v>
      </c>
      <c r="G2309" t="s">
        <v>21293</v>
      </c>
      <c r="H2309" t="s">
        <v>21294</v>
      </c>
      <c r="I2309" t="s">
        <v>2378</v>
      </c>
      <c r="J2309" t="s">
        <v>8683</v>
      </c>
      <c r="K2309" t="s">
        <v>8684</v>
      </c>
      <c r="L2309" t="s">
        <v>76</v>
      </c>
      <c r="M2309" t="s">
        <v>2827</v>
      </c>
      <c r="N2309" t="s">
        <v>2421</v>
      </c>
      <c r="O2309" t="s">
        <v>8685</v>
      </c>
      <c r="P2309" t="s">
        <v>21295</v>
      </c>
      <c r="Q2309" t="s">
        <v>21296</v>
      </c>
      <c r="R2309" t="str">
        <f t="shared" si="72"/>
        <v>奎文</v>
      </c>
      <c r="S2309" t="str">
        <f t="shared" si="73"/>
        <v>0705</v>
      </c>
    </row>
    <row r="2310" spans="1:19">
      <c r="A2310" t="s">
        <v>21297</v>
      </c>
      <c r="B2310" t="s">
        <v>21298</v>
      </c>
      <c r="C2310" t="s">
        <v>46</v>
      </c>
      <c r="D2310" t="s">
        <v>21299</v>
      </c>
      <c r="E2310" t="s">
        <v>20298</v>
      </c>
      <c r="F2310" t="s">
        <v>21300</v>
      </c>
      <c r="G2310" t="s">
        <v>21301</v>
      </c>
      <c r="H2310" t="s">
        <v>21302</v>
      </c>
      <c r="I2310" t="s">
        <v>2645</v>
      </c>
      <c r="J2310" t="s">
        <v>2490</v>
      </c>
      <c r="K2310" t="s">
        <v>2491</v>
      </c>
      <c r="L2310" t="s">
        <v>57</v>
      </c>
      <c r="M2310" t="s">
        <v>2492</v>
      </c>
      <c r="N2310" t="s">
        <v>2368</v>
      </c>
      <c r="O2310" t="s">
        <v>2493</v>
      </c>
      <c r="P2310" t="s">
        <v>21303</v>
      </c>
      <c r="R2310" t="str">
        <f t="shared" si="72"/>
        <v>安丘</v>
      </c>
      <c r="S2310" t="str">
        <f t="shared" si="73"/>
        <v>0705</v>
      </c>
    </row>
    <row r="2311" spans="1:19">
      <c r="A2311" t="s">
        <v>21304</v>
      </c>
      <c r="B2311" t="s">
        <v>21305</v>
      </c>
      <c r="C2311" t="s">
        <v>46</v>
      </c>
      <c r="D2311" t="s">
        <v>21306</v>
      </c>
      <c r="E2311" t="s">
        <v>20223</v>
      </c>
      <c r="F2311" t="s">
        <v>21307</v>
      </c>
      <c r="G2311" t="s">
        <v>21308</v>
      </c>
      <c r="H2311" t="s">
        <v>21309</v>
      </c>
      <c r="I2311" t="s">
        <v>2336</v>
      </c>
      <c r="J2311" t="s">
        <v>6059</v>
      </c>
      <c r="K2311" t="s">
        <v>6060</v>
      </c>
      <c r="L2311" t="s">
        <v>128</v>
      </c>
      <c r="M2311" t="s">
        <v>3028</v>
      </c>
      <c r="N2311" t="s">
        <v>2421</v>
      </c>
      <c r="O2311" t="s">
        <v>6061</v>
      </c>
      <c r="P2311" t="s">
        <v>21310</v>
      </c>
      <c r="R2311" t="str">
        <f t="shared" si="72"/>
        <v>寿光</v>
      </c>
      <c r="S2311" t="str">
        <f t="shared" si="73"/>
        <v>0705</v>
      </c>
    </row>
    <row r="2312" spans="1:19">
      <c r="A2312" t="s">
        <v>21311</v>
      </c>
      <c r="B2312" t="s">
        <v>21312</v>
      </c>
      <c r="C2312" t="s">
        <v>46</v>
      </c>
      <c r="D2312" t="s">
        <v>21313</v>
      </c>
      <c r="E2312" t="s">
        <v>20239</v>
      </c>
      <c r="F2312" t="s">
        <v>21314</v>
      </c>
      <c r="G2312" t="s">
        <v>21315</v>
      </c>
      <c r="H2312" t="s">
        <v>21316</v>
      </c>
      <c r="I2312" t="s">
        <v>2364</v>
      </c>
      <c r="J2312" t="s">
        <v>4355</v>
      </c>
      <c r="K2312" t="s">
        <v>4356</v>
      </c>
      <c r="L2312" t="s">
        <v>47</v>
      </c>
      <c r="M2312" t="s">
        <v>4266</v>
      </c>
      <c r="N2312" t="s">
        <v>7446</v>
      </c>
      <c r="O2312" t="s">
        <v>4357</v>
      </c>
      <c r="P2312" t="s">
        <v>21317</v>
      </c>
      <c r="Q2312" t="s">
        <v>21318</v>
      </c>
      <c r="R2312" t="str">
        <f t="shared" si="72"/>
        <v>诸城</v>
      </c>
      <c r="S2312" t="str">
        <f t="shared" si="73"/>
        <v>0705</v>
      </c>
    </row>
    <row r="2313" spans="1:19">
      <c r="A2313" t="s">
        <v>21319</v>
      </c>
      <c r="B2313" t="s">
        <v>21320</v>
      </c>
      <c r="C2313" t="s">
        <v>46</v>
      </c>
      <c r="D2313" t="s">
        <v>21321</v>
      </c>
      <c r="E2313" t="s">
        <v>20223</v>
      </c>
      <c r="F2313" t="s">
        <v>21322</v>
      </c>
      <c r="G2313" t="s">
        <v>21323</v>
      </c>
      <c r="H2313" t="s">
        <v>21324</v>
      </c>
      <c r="I2313" t="s">
        <v>2336</v>
      </c>
      <c r="J2313" t="s">
        <v>9991</v>
      </c>
      <c r="K2313" t="s">
        <v>9992</v>
      </c>
      <c r="L2313" t="s">
        <v>146</v>
      </c>
      <c r="M2313" t="s">
        <v>3532</v>
      </c>
      <c r="N2313" t="s">
        <v>2859</v>
      </c>
      <c r="O2313" t="s">
        <v>9993</v>
      </c>
      <c r="P2313" t="s">
        <v>21325</v>
      </c>
      <c r="R2313" t="str">
        <f t="shared" si="72"/>
        <v>临朐</v>
      </c>
      <c r="S2313" t="str">
        <f t="shared" si="73"/>
        <v>0705</v>
      </c>
    </row>
    <row r="2314" spans="1:19">
      <c r="A2314" t="s">
        <v>21326</v>
      </c>
      <c r="B2314" t="s">
        <v>21327</v>
      </c>
      <c r="C2314" t="s">
        <v>46</v>
      </c>
      <c r="D2314" t="s">
        <v>21328</v>
      </c>
      <c r="E2314" t="s">
        <v>20239</v>
      </c>
      <c r="F2314" t="s">
        <v>21329</v>
      </c>
      <c r="G2314" t="s">
        <v>21330</v>
      </c>
      <c r="H2314" t="s">
        <v>21331</v>
      </c>
      <c r="I2314" t="s">
        <v>2364</v>
      </c>
      <c r="J2314" t="s">
        <v>8903</v>
      </c>
      <c r="K2314" t="s">
        <v>8904</v>
      </c>
      <c r="L2314" t="s">
        <v>110</v>
      </c>
      <c r="M2314" t="s">
        <v>7112</v>
      </c>
      <c r="N2314" t="s">
        <v>3277</v>
      </c>
      <c r="O2314" t="s">
        <v>8905</v>
      </c>
      <c r="P2314" t="s">
        <v>21332</v>
      </c>
      <c r="Q2314" t="s">
        <v>21333</v>
      </c>
      <c r="R2314" t="str">
        <f t="shared" si="72"/>
        <v>高密</v>
      </c>
      <c r="S2314" t="str">
        <f t="shared" si="73"/>
        <v>0705</v>
      </c>
    </row>
    <row r="2315" spans="1:19">
      <c r="A2315" t="s">
        <v>21334</v>
      </c>
      <c r="B2315" t="s">
        <v>21335</v>
      </c>
      <c r="C2315" t="s">
        <v>46</v>
      </c>
      <c r="D2315" t="s">
        <v>21336</v>
      </c>
      <c r="E2315" t="s">
        <v>21337</v>
      </c>
      <c r="F2315" t="s">
        <v>21338</v>
      </c>
      <c r="G2315" t="s">
        <v>21339</v>
      </c>
      <c r="H2315" t="s">
        <v>21340</v>
      </c>
      <c r="I2315" t="s">
        <v>3436</v>
      </c>
      <c r="J2315" t="s">
        <v>6059</v>
      </c>
      <c r="K2315" t="s">
        <v>6060</v>
      </c>
      <c r="L2315" t="s">
        <v>128</v>
      </c>
      <c r="M2315" t="s">
        <v>3028</v>
      </c>
      <c r="N2315" t="s">
        <v>3122</v>
      </c>
      <c r="O2315" t="s">
        <v>6061</v>
      </c>
      <c r="P2315" t="s">
        <v>21341</v>
      </c>
      <c r="Q2315" t="s">
        <v>21342</v>
      </c>
      <c r="R2315" t="str">
        <f t="shared" si="72"/>
        <v>寿光</v>
      </c>
      <c r="S2315" t="str">
        <f t="shared" si="73"/>
        <v>0705</v>
      </c>
    </row>
    <row r="2316" spans="1:19">
      <c r="A2316" t="s">
        <v>21343</v>
      </c>
      <c r="B2316" t="s">
        <v>21344</v>
      </c>
      <c r="C2316" t="s">
        <v>46</v>
      </c>
      <c r="D2316" t="s">
        <v>21345</v>
      </c>
      <c r="E2316" t="s">
        <v>20963</v>
      </c>
      <c r="F2316" t="s">
        <v>21346</v>
      </c>
      <c r="G2316" t="s">
        <v>21347</v>
      </c>
      <c r="H2316" t="s">
        <v>21348</v>
      </c>
      <c r="I2316" t="s">
        <v>2336</v>
      </c>
      <c r="J2316" t="s">
        <v>7348</v>
      </c>
      <c r="K2316" t="s">
        <v>7349</v>
      </c>
      <c r="L2316" t="s">
        <v>76</v>
      </c>
      <c r="M2316" t="s">
        <v>2528</v>
      </c>
      <c r="O2316" t="s">
        <v>7350</v>
      </c>
      <c r="P2316" t="s">
        <v>21349</v>
      </c>
      <c r="R2316" t="str">
        <f t="shared" si="72"/>
        <v>奎文</v>
      </c>
      <c r="S2316" t="str">
        <f t="shared" si="73"/>
        <v>0705</v>
      </c>
    </row>
    <row r="2317" spans="1:19">
      <c r="A2317" t="s">
        <v>21350</v>
      </c>
      <c r="B2317" t="s">
        <v>21351</v>
      </c>
      <c r="C2317" t="s">
        <v>46</v>
      </c>
      <c r="D2317" t="s">
        <v>21352</v>
      </c>
      <c r="E2317" t="s">
        <v>20298</v>
      </c>
      <c r="F2317" t="s">
        <v>21353</v>
      </c>
      <c r="G2317" t="s">
        <v>21354</v>
      </c>
      <c r="H2317" t="s">
        <v>21355</v>
      </c>
      <c r="I2317" t="s">
        <v>3436</v>
      </c>
      <c r="J2317" t="s">
        <v>5649</v>
      </c>
      <c r="K2317" t="s">
        <v>5650</v>
      </c>
      <c r="L2317" t="s">
        <v>76</v>
      </c>
      <c r="M2317" t="s">
        <v>4374</v>
      </c>
      <c r="N2317" t="s">
        <v>3017</v>
      </c>
      <c r="O2317" t="s">
        <v>5651</v>
      </c>
      <c r="P2317" t="s">
        <v>21356</v>
      </c>
      <c r="R2317" t="str">
        <f t="shared" si="72"/>
        <v>奎文</v>
      </c>
      <c r="S2317" t="str">
        <f t="shared" si="73"/>
        <v>0705</v>
      </c>
    </row>
    <row r="2318" spans="1:19">
      <c r="A2318" t="s">
        <v>21357</v>
      </c>
      <c r="B2318" t="s">
        <v>21358</v>
      </c>
      <c r="C2318" t="s">
        <v>46</v>
      </c>
      <c r="D2318" t="s">
        <v>21359</v>
      </c>
      <c r="E2318" t="s">
        <v>20239</v>
      </c>
      <c r="F2318" t="s">
        <v>21360</v>
      </c>
      <c r="G2318" t="s">
        <v>21361</v>
      </c>
      <c r="H2318" t="s">
        <v>21362</v>
      </c>
      <c r="I2318" t="s">
        <v>2350</v>
      </c>
      <c r="J2318" t="s">
        <v>3285</v>
      </c>
      <c r="K2318" t="s">
        <v>3286</v>
      </c>
      <c r="L2318" t="s">
        <v>76</v>
      </c>
      <c r="M2318" t="s">
        <v>2528</v>
      </c>
      <c r="N2318" t="s">
        <v>2674</v>
      </c>
      <c r="O2318" t="s">
        <v>3287</v>
      </c>
      <c r="P2318" t="s">
        <v>21363</v>
      </c>
      <c r="Q2318" t="s">
        <v>21364</v>
      </c>
      <c r="R2318" t="str">
        <f t="shared" si="72"/>
        <v>奎文</v>
      </c>
      <c r="S2318" t="str">
        <f t="shared" si="73"/>
        <v>0705</v>
      </c>
    </row>
    <row r="2319" spans="1:19">
      <c r="A2319" t="s">
        <v>21365</v>
      </c>
      <c r="B2319" t="s">
        <v>21366</v>
      </c>
      <c r="C2319" t="s">
        <v>46</v>
      </c>
      <c r="D2319" t="s">
        <v>21367</v>
      </c>
      <c r="E2319" t="s">
        <v>21368</v>
      </c>
      <c r="F2319" t="s">
        <v>21369</v>
      </c>
      <c r="G2319" t="s">
        <v>21370</v>
      </c>
      <c r="H2319" t="s">
        <v>21371</v>
      </c>
      <c r="I2319" t="s">
        <v>6637</v>
      </c>
      <c r="J2319" t="s">
        <v>8903</v>
      </c>
      <c r="K2319" t="s">
        <v>8904</v>
      </c>
      <c r="L2319" t="s">
        <v>110</v>
      </c>
      <c r="M2319" t="s">
        <v>7112</v>
      </c>
      <c r="N2319" t="s">
        <v>2674</v>
      </c>
      <c r="O2319" t="s">
        <v>8905</v>
      </c>
      <c r="P2319" t="s">
        <v>21372</v>
      </c>
      <c r="R2319" t="str">
        <f t="shared" si="72"/>
        <v>高密</v>
      </c>
      <c r="S2319" t="str">
        <f t="shared" si="73"/>
        <v>0705</v>
      </c>
    </row>
    <row r="2320" spans="1:19">
      <c r="A2320" t="s">
        <v>589</v>
      </c>
      <c r="B2320" t="s">
        <v>21373</v>
      </c>
      <c r="C2320" t="s">
        <v>46</v>
      </c>
      <c r="D2320" t="s">
        <v>21374</v>
      </c>
      <c r="E2320" t="s">
        <v>21375</v>
      </c>
      <c r="F2320" t="s">
        <v>21376</v>
      </c>
      <c r="G2320" t="s">
        <v>21377</v>
      </c>
      <c r="H2320" t="s">
        <v>21378</v>
      </c>
      <c r="I2320" t="s">
        <v>2378</v>
      </c>
      <c r="J2320" t="s">
        <v>2646</v>
      </c>
      <c r="K2320" t="s">
        <v>2647</v>
      </c>
      <c r="L2320" t="s">
        <v>128</v>
      </c>
      <c r="M2320" t="s">
        <v>2648</v>
      </c>
      <c r="N2320" t="s">
        <v>2649</v>
      </c>
      <c r="O2320" t="s">
        <v>2650</v>
      </c>
      <c r="P2320" t="s">
        <v>21379</v>
      </c>
      <c r="Q2320" t="s">
        <v>15292</v>
      </c>
      <c r="R2320" t="str">
        <f t="shared" si="72"/>
        <v>寿光</v>
      </c>
      <c r="S2320" t="str">
        <f t="shared" si="73"/>
        <v>0705</v>
      </c>
    </row>
    <row r="2321" spans="1:19">
      <c r="A2321" t="s">
        <v>21380</v>
      </c>
      <c r="B2321" t="s">
        <v>21381</v>
      </c>
      <c r="C2321" t="s">
        <v>46</v>
      </c>
      <c r="D2321" t="s">
        <v>21382</v>
      </c>
      <c r="E2321" t="s">
        <v>21383</v>
      </c>
      <c r="F2321" t="s">
        <v>21384</v>
      </c>
      <c r="G2321" t="s">
        <v>21385</v>
      </c>
      <c r="H2321" t="s">
        <v>21386</v>
      </c>
      <c r="I2321" t="s">
        <v>2336</v>
      </c>
      <c r="J2321" t="s">
        <v>7685</v>
      </c>
      <c r="K2321" t="s">
        <v>7686</v>
      </c>
      <c r="L2321" t="s">
        <v>110</v>
      </c>
      <c r="M2321" t="s">
        <v>7687</v>
      </c>
      <c r="N2321" t="s">
        <v>2859</v>
      </c>
      <c r="O2321" t="s">
        <v>7688</v>
      </c>
      <c r="P2321" t="s">
        <v>21387</v>
      </c>
      <c r="R2321" t="str">
        <f t="shared" si="72"/>
        <v>高密</v>
      </c>
      <c r="S2321" t="str">
        <f t="shared" si="73"/>
        <v>0705</v>
      </c>
    </row>
    <row r="2322" spans="1:19">
      <c r="A2322" t="s">
        <v>21388</v>
      </c>
      <c r="B2322" t="s">
        <v>21389</v>
      </c>
      <c r="C2322" t="s">
        <v>46</v>
      </c>
      <c r="D2322" t="s">
        <v>21390</v>
      </c>
      <c r="E2322" t="s">
        <v>21383</v>
      </c>
      <c r="F2322" t="s">
        <v>21391</v>
      </c>
      <c r="G2322" t="s">
        <v>21392</v>
      </c>
      <c r="H2322" t="s">
        <v>21393</v>
      </c>
      <c r="I2322" t="s">
        <v>2336</v>
      </c>
      <c r="J2322" t="s">
        <v>3938</v>
      </c>
      <c r="K2322" t="s">
        <v>3939</v>
      </c>
      <c r="L2322" t="s">
        <v>137</v>
      </c>
      <c r="M2322" t="s">
        <v>3940</v>
      </c>
      <c r="N2322" t="s">
        <v>2421</v>
      </c>
      <c r="P2322" t="s">
        <v>21394</v>
      </c>
      <c r="R2322" t="str">
        <f t="shared" si="72"/>
        <v>青州</v>
      </c>
      <c r="S2322" t="str">
        <f t="shared" si="73"/>
        <v>0705</v>
      </c>
    </row>
    <row r="2323" spans="1:19">
      <c r="A2323" t="s">
        <v>21395</v>
      </c>
      <c r="B2323" t="s">
        <v>21396</v>
      </c>
      <c r="C2323" t="s">
        <v>46</v>
      </c>
      <c r="D2323" t="s">
        <v>21397</v>
      </c>
      <c r="E2323" t="s">
        <v>21398</v>
      </c>
      <c r="F2323" t="s">
        <v>21399</v>
      </c>
      <c r="G2323" t="s">
        <v>21400</v>
      </c>
      <c r="H2323" t="s">
        <v>21401</v>
      </c>
      <c r="I2323" t="s">
        <v>6637</v>
      </c>
      <c r="J2323" t="s">
        <v>3167</v>
      </c>
      <c r="K2323" t="s">
        <v>3168</v>
      </c>
      <c r="L2323" t="s">
        <v>110</v>
      </c>
      <c r="M2323" t="s">
        <v>3098</v>
      </c>
      <c r="N2323" t="s">
        <v>2354</v>
      </c>
      <c r="O2323" t="s">
        <v>3169</v>
      </c>
      <c r="P2323" t="s">
        <v>21402</v>
      </c>
      <c r="R2323" t="str">
        <f t="shared" si="72"/>
        <v>高密</v>
      </c>
      <c r="S2323" t="str">
        <f t="shared" si="73"/>
        <v>0705</v>
      </c>
    </row>
    <row r="2324" spans="1:19">
      <c r="A2324" t="s">
        <v>21403</v>
      </c>
      <c r="B2324" t="s">
        <v>21404</v>
      </c>
      <c r="C2324" t="s">
        <v>46</v>
      </c>
      <c r="D2324" t="s">
        <v>21405</v>
      </c>
      <c r="E2324" t="s">
        <v>20298</v>
      </c>
      <c r="F2324" t="s">
        <v>21406</v>
      </c>
      <c r="G2324" t="s">
        <v>21407</v>
      </c>
      <c r="H2324" t="s">
        <v>21408</v>
      </c>
      <c r="I2324" t="s">
        <v>2364</v>
      </c>
      <c r="J2324" t="s">
        <v>9877</v>
      </c>
      <c r="K2324" t="s">
        <v>9878</v>
      </c>
      <c r="L2324" t="s">
        <v>110</v>
      </c>
      <c r="M2324" t="s">
        <v>4059</v>
      </c>
      <c r="N2324" t="s">
        <v>2480</v>
      </c>
      <c r="O2324" t="s">
        <v>9879</v>
      </c>
      <c r="P2324" t="s">
        <v>21409</v>
      </c>
      <c r="R2324" t="str">
        <f t="shared" si="72"/>
        <v>高密</v>
      </c>
      <c r="S2324" t="str">
        <f t="shared" si="73"/>
        <v>0705</v>
      </c>
    </row>
    <row r="2325" spans="1:19">
      <c r="A2325" t="s">
        <v>21410</v>
      </c>
      <c r="B2325" t="s">
        <v>21411</v>
      </c>
      <c r="C2325" t="s">
        <v>46</v>
      </c>
      <c r="D2325" t="s">
        <v>21412</v>
      </c>
      <c r="E2325" t="s">
        <v>21413</v>
      </c>
      <c r="F2325" t="s">
        <v>21414</v>
      </c>
      <c r="G2325" t="s">
        <v>21415</v>
      </c>
      <c r="H2325" t="s">
        <v>21416</v>
      </c>
      <c r="I2325" t="s">
        <v>3336</v>
      </c>
      <c r="J2325" t="s">
        <v>2671</v>
      </c>
      <c r="K2325" t="s">
        <v>2672</v>
      </c>
      <c r="L2325" t="s">
        <v>67</v>
      </c>
      <c r="M2325" t="s">
        <v>2673</v>
      </c>
      <c r="N2325" t="s">
        <v>2674</v>
      </c>
      <c r="O2325" t="s">
        <v>2675</v>
      </c>
      <c r="P2325" t="s">
        <v>21417</v>
      </c>
      <c r="Q2325" t="s">
        <v>21418</v>
      </c>
      <c r="R2325" t="str">
        <f t="shared" si="72"/>
        <v>昌邑</v>
      </c>
      <c r="S2325" t="str">
        <f t="shared" si="73"/>
        <v>0705</v>
      </c>
    </row>
    <row r="2326" spans="1:19">
      <c r="A2326" t="s">
        <v>21419</v>
      </c>
      <c r="B2326" t="s">
        <v>21420</v>
      </c>
      <c r="C2326" t="s">
        <v>46</v>
      </c>
      <c r="D2326" t="s">
        <v>21421</v>
      </c>
      <c r="E2326" t="s">
        <v>21422</v>
      </c>
      <c r="F2326" t="s">
        <v>21423</v>
      </c>
      <c r="G2326" t="s">
        <v>21424</v>
      </c>
      <c r="H2326" t="s">
        <v>21425</v>
      </c>
      <c r="I2326" t="s">
        <v>2336</v>
      </c>
      <c r="J2326" t="s">
        <v>6059</v>
      </c>
      <c r="K2326" t="s">
        <v>6060</v>
      </c>
      <c r="L2326" t="s">
        <v>128</v>
      </c>
      <c r="M2326" t="s">
        <v>3028</v>
      </c>
      <c r="N2326" t="s">
        <v>2421</v>
      </c>
      <c r="O2326" t="s">
        <v>6061</v>
      </c>
      <c r="R2326" t="str">
        <f t="shared" si="72"/>
        <v>寿光</v>
      </c>
      <c r="S2326" t="str">
        <f t="shared" si="73"/>
        <v>0705</v>
      </c>
    </row>
    <row r="2327" spans="1:19">
      <c r="A2327" t="s">
        <v>21426</v>
      </c>
      <c r="B2327" t="s">
        <v>21427</v>
      </c>
      <c r="C2327" t="s">
        <v>46</v>
      </c>
      <c r="D2327" t="s">
        <v>21428</v>
      </c>
      <c r="E2327" t="s">
        <v>20298</v>
      </c>
      <c r="F2327" t="s">
        <v>21429</v>
      </c>
      <c r="G2327" t="s">
        <v>21430</v>
      </c>
      <c r="H2327" t="s">
        <v>21431</v>
      </c>
      <c r="I2327" t="s">
        <v>2350</v>
      </c>
      <c r="J2327" t="s">
        <v>9991</v>
      </c>
      <c r="K2327" t="s">
        <v>9992</v>
      </c>
      <c r="L2327" t="s">
        <v>146</v>
      </c>
      <c r="M2327" t="s">
        <v>3532</v>
      </c>
      <c r="N2327" t="s">
        <v>3252</v>
      </c>
      <c r="O2327" t="s">
        <v>9993</v>
      </c>
      <c r="P2327" t="s">
        <v>21432</v>
      </c>
      <c r="Q2327" t="s">
        <v>21433</v>
      </c>
      <c r="R2327" t="str">
        <f t="shared" si="72"/>
        <v>临朐</v>
      </c>
      <c r="S2327" t="str">
        <f t="shared" si="73"/>
        <v>0705</v>
      </c>
    </row>
    <row r="2328" spans="1:19">
      <c r="A2328" t="s">
        <v>21434</v>
      </c>
      <c r="B2328" t="s">
        <v>21435</v>
      </c>
      <c r="C2328" t="s">
        <v>46</v>
      </c>
      <c r="D2328" t="s">
        <v>21436</v>
      </c>
      <c r="E2328" t="s">
        <v>20298</v>
      </c>
      <c r="F2328" t="s">
        <v>21437</v>
      </c>
      <c r="G2328" t="s">
        <v>21438</v>
      </c>
      <c r="H2328" t="s">
        <v>21439</v>
      </c>
      <c r="I2328" t="s">
        <v>10479</v>
      </c>
      <c r="J2328" t="s">
        <v>4437</v>
      </c>
      <c r="K2328" t="s">
        <v>4438</v>
      </c>
      <c r="N2328" t="s">
        <v>9271</v>
      </c>
      <c r="O2328" t="s">
        <v>4440</v>
      </c>
      <c r="R2328" t="str">
        <f t="shared" si="72"/>
        <v/>
      </c>
      <c r="S2328" t="str">
        <f t="shared" si="73"/>
        <v>0705</v>
      </c>
    </row>
    <row r="2329" spans="1:19">
      <c r="A2329" t="s">
        <v>21440</v>
      </c>
      <c r="B2329" t="s">
        <v>21441</v>
      </c>
      <c r="C2329" t="s">
        <v>46</v>
      </c>
      <c r="D2329" t="s">
        <v>21442</v>
      </c>
      <c r="E2329" t="s">
        <v>20239</v>
      </c>
      <c r="F2329" t="s">
        <v>21443</v>
      </c>
      <c r="G2329" t="s">
        <v>21444</v>
      </c>
      <c r="H2329" t="s">
        <v>21445</v>
      </c>
      <c r="I2329" t="s">
        <v>3376</v>
      </c>
      <c r="J2329" t="s">
        <v>3295</v>
      </c>
      <c r="K2329" t="s">
        <v>3296</v>
      </c>
      <c r="L2329" t="s">
        <v>47</v>
      </c>
      <c r="M2329" t="s">
        <v>3159</v>
      </c>
      <c r="N2329" t="s">
        <v>2674</v>
      </c>
      <c r="O2329" t="s">
        <v>3297</v>
      </c>
      <c r="P2329" t="s">
        <v>21446</v>
      </c>
      <c r="R2329" t="str">
        <f t="shared" si="72"/>
        <v>诸城</v>
      </c>
      <c r="S2329" t="str">
        <f t="shared" si="73"/>
        <v>0705</v>
      </c>
    </row>
    <row r="2330" spans="1:19">
      <c r="A2330" t="s">
        <v>21447</v>
      </c>
      <c r="B2330" t="s">
        <v>21448</v>
      </c>
      <c r="C2330" t="s">
        <v>46</v>
      </c>
      <c r="D2330" t="s">
        <v>21449</v>
      </c>
      <c r="E2330" t="s">
        <v>20239</v>
      </c>
      <c r="F2330" t="s">
        <v>21450</v>
      </c>
      <c r="G2330" t="s">
        <v>21451</v>
      </c>
      <c r="H2330" t="s">
        <v>21452</v>
      </c>
      <c r="I2330" t="s">
        <v>2350</v>
      </c>
      <c r="J2330" t="s">
        <v>3809</v>
      </c>
      <c r="K2330" t="s">
        <v>3810</v>
      </c>
      <c r="L2330" t="s">
        <v>57</v>
      </c>
      <c r="M2330" t="s">
        <v>3811</v>
      </c>
      <c r="N2330" t="s">
        <v>2421</v>
      </c>
      <c r="O2330" t="s">
        <v>3812</v>
      </c>
      <c r="P2330" t="s">
        <v>21453</v>
      </c>
      <c r="Q2330" t="s">
        <v>21454</v>
      </c>
      <c r="R2330" t="str">
        <f t="shared" si="72"/>
        <v>安丘</v>
      </c>
      <c r="S2330" t="str">
        <f t="shared" si="73"/>
        <v>0705</v>
      </c>
    </row>
    <row r="2331" spans="1:19">
      <c r="A2331" t="s">
        <v>21455</v>
      </c>
      <c r="B2331" t="s">
        <v>21456</v>
      </c>
      <c r="C2331" t="s">
        <v>46</v>
      </c>
      <c r="D2331" t="s">
        <v>21457</v>
      </c>
      <c r="E2331" t="s">
        <v>20239</v>
      </c>
      <c r="F2331" t="s">
        <v>21458</v>
      </c>
      <c r="G2331" t="s">
        <v>21459</v>
      </c>
      <c r="H2331" t="s">
        <v>21460</v>
      </c>
      <c r="I2331" t="s">
        <v>2364</v>
      </c>
      <c r="J2331" t="s">
        <v>6863</v>
      </c>
      <c r="K2331" t="s">
        <v>6864</v>
      </c>
      <c r="L2331" t="s">
        <v>128</v>
      </c>
      <c r="M2331" t="s">
        <v>3952</v>
      </c>
      <c r="N2331" t="s">
        <v>5839</v>
      </c>
      <c r="O2331" t="s">
        <v>6865</v>
      </c>
      <c r="P2331" t="s">
        <v>21461</v>
      </c>
      <c r="Q2331" t="s">
        <v>21462</v>
      </c>
      <c r="R2331" t="str">
        <f t="shared" si="72"/>
        <v>寿光</v>
      </c>
      <c r="S2331" t="str">
        <f t="shared" si="73"/>
        <v>0705</v>
      </c>
    </row>
    <row r="2332" spans="1:19">
      <c r="A2332" t="s">
        <v>21463</v>
      </c>
      <c r="B2332" t="s">
        <v>21464</v>
      </c>
      <c r="C2332" t="s">
        <v>46</v>
      </c>
      <c r="D2332" t="s">
        <v>21465</v>
      </c>
      <c r="E2332" t="s">
        <v>21466</v>
      </c>
      <c r="F2332" t="s">
        <v>21467</v>
      </c>
      <c r="G2332" t="s">
        <v>21468</v>
      </c>
      <c r="H2332" t="s">
        <v>21469</v>
      </c>
      <c r="I2332" t="s">
        <v>4165</v>
      </c>
      <c r="J2332" t="s">
        <v>3414</v>
      </c>
      <c r="K2332" t="s">
        <v>3415</v>
      </c>
      <c r="L2332" t="s">
        <v>128</v>
      </c>
      <c r="M2332" t="s">
        <v>2890</v>
      </c>
      <c r="N2332" t="s">
        <v>3277</v>
      </c>
      <c r="O2332" t="s">
        <v>3416</v>
      </c>
      <c r="P2332" t="s">
        <v>21470</v>
      </c>
      <c r="R2332" t="str">
        <f t="shared" si="72"/>
        <v>寿光</v>
      </c>
      <c r="S2332" t="str">
        <f t="shared" si="73"/>
        <v>0705</v>
      </c>
    </row>
    <row r="2333" spans="1:19">
      <c r="A2333" t="s">
        <v>21471</v>
      </c>
      <c r="B2333" t="s">
        <v>21472</v>
      </c>
      <c r="C2333" t="s">
        <v>46</v>
      </c>
      <c r="D2333" t="s">
        <v>21473</v>
      </c>
      <c r="E2333" t="s">
        <v>20298</v>
      </c>
      <c r="F2333" t="s">
        <v>21474</v>
      </c>
      <c r="G2333" t="s">
        <v>21475</v>
      </c>
      <c r="H2333" t="s">
        <v>21476</v>
      </c>
      <c r="I2333" t="s">
        <v>2350</v>
      </c>
      <c r="J2333" t="s">
        <v>4372</v>
      </c>
      <c r="K2333" t="s">
        <v>4373</v>
      </c>
      <c r="L2333" t="s">
        <v>76</v>
      </c>
      <c r="M2333" t="s">
        <v>4374</v>
      </c>
      <c r="N2333" t="s">
        <v>3017</v>
      </c>
      <c r="O2333" t="s">
        <v>4375</v>
      </c>
      <c r="P2333" t="s">
        <v>21477</v>
      </c>
      <c r="Q2333" t="s">
        <v>21478</v>
      </c>
      <c r="R2333" t="str">
        <f t="shared" si="72"/>
        <v>奎文</v>
      </c>
      <c r="S2333" t="str">
        <f t="shared" si="73"/>
        <v>0705</v>
      </c>
    </row>
    <row r="2334" spans="1:19">
      <c r="A2334" t="s">
        <v>21479</v>
      </c>
      <c r="B2334" t="s">
        <v>21480</v>
      </c>
      <c r="C2334" t="s">
        <v>46</v>
      </c>
      <c r="D2334" t="s">
        <v>21481</v>
      </c>
      <c r="E2334" t="s">
        <v>20223</v>
      </c>
      <c r="F2334" t="s">
        <v>21482</v>
      </c>
      <c r="G2334" t="s">
        <v>21483</v>
      </c>
      <c r="H2334" t="s">
        <v>21484</v>
      </c>
      <c r="I2334" t="s">
        <v>2336</v>
      </c>
      <c r="J2334" t="s">
        <v>8347</v>
      </c>
      <c r="K2334" t="s">
        <v>8348</v>
      </c>
      <c r="L2334" t="s">
        <v>101</v>
      </c>
      <c r="M2334" t="s">
        <v>2982</v>
      </c>
      <c r="N2334" t="s">
        <v>2674</v>
      </c>
      <c r="O2334" t="s">
        <v>8349</v>
      </c>
      <c r="P2334" t="s">
        <v>21485</v>
      </c>
      <c r="R2334" t="str">
        <f t="shared" si="72"/>
        <v>潍城</v>
      </c>
      <c r="S2334" t="str">
        <f t="shared" si="73"/>
        <v>0705</v>
      </c>
    </row>
    <row r="2335" spans="1:19">
      <c r="A2335" t="s">
        <v>21486</v>
      </c>
      <c r="B2335" t="s">
        <v>21487</v>
      </c>
      <c r="C2335" t="s">
        <v>46</v>
      </c>
      <c r="D2335" t="s">
        <v>21488</v>
      </c>
      <c r="E2335" t="s">
        <v>20239</v>
      </c>
      <c r="F2335" t="s">
        <v>21489</v>
      </c>
      <c r="G2335" t="s">
        <v>21490</v>
      </c>
      <c r="H2335" t="s">
        <v>21491</v>
      </c>
      <c r="I2335" t="s">
        <v>2350</v>
      </c>
      <c r="J2335" t="s">
        <v>2452</v>
      </c>
      <c r="K2335" t="s">
        <v>2453</v>
      </c>
      <c r="L2335" t="s">
        <v>47</v>
      </c>
      <c r="M2335" t="s">
        <v>2454</v>
      </c>
      <c r="N2335" t="s">
        <v>2785</v>
      </c>
      <c r="O2335" t="s">
        <v>2456</v>
      </c>
      <c r="P2335" t="s">
        <v>21492</v>
      </c>
      <c r="Q2335" t="s">
        <v>21493</v>
      </c>
      <c r="R2335" t="str">
        <f t="shared" si="72"/>
        <v>诸城</v>
      </c>
      <c r="S2335" t="str">
        <f t="shared" si="73"/>
        <v>0705</v>
      </c>
    </row>
    <row r="2336" spans="1:19">
      <c r="A2336" t="s">
        <v>21494</v>
      </c>
      <c r="B2336" t="s">
        <v>21495</v>
      </c>
      <c r="C2336" t="s">
        <v>46</v>
      </c>
      <c r="D2336" t="s">
        <v>21496</v>
      </c>
      <c r="E2336" t="s">
        <v>20239</v>
      </c>
      <c r="F2336" t="s">
        <v>21497</v>
      </c>
      <c r="G2336" t="s">
        <v>21498</v>
      </c>
      <c r="H2336" t="s">
        <v>21499</v>
      </c>
      <c r="I2336" t="s">
        <v>2364</v>
      </c>
      <c r="J2336" t="s">
        <v>7654</v>
      </c>
      <c r="K2336" t="s">
        <v>7655</v>
      </c>
      <c r="L2336" t="s">
        <v>47</v>
      </c>
      <c r="M2336" t="s">
        <v>4905</v>
      </c>
      <c r="N2336" t="s">
        <v>2480</v>
      </c>
      <c r="O2336" t="s">
        <v>7656</v>
      </c>
      <c r="P2336" t="s">
        <v>21500</v>
      </c>
      <c r="R2336" t="str">
        <f t="shared" si="72"/>
        <v>诸城</v>
      </c>
      <c r="S2336" t="str">
        <f t="shared" si="73"/>
        <v>0705</v>
      </c>
    </row>
    <row r="2337" spans="1:19">
      <c r="A2337" t="s">
        <v>21501</v>
      </c>
      <c r="B2337" t="s">
        <v>21502</v>
      </c>
      <c r="C2337" t="s">
        <v>46</v>
      </c>
      <c r="D2337" t="s">
        <v>21503</v>
      </c>
      <c r="E2337" t="s">
        <v>21504</v>
      </c>
      <c r="F2337" t="s">
        <v>21505</v>
      </c>
      <c r="G2337" t="s">
        <v>21506</v>
      </c>
      <c r="H2337" t="s">
        <v>21507</v>
      </c>
      <c r="I2337" t="s">
        <v>2586</v>
      </c>
      <c r="J2337" t="s">
        <v>11657</v>
      </c>
      <c r="K2337" t="s">
        <v>11658</v>
      </c>
      <c r="L2337" t="s">
        <v>676</v>
      </c>
      <c r="M2337" t="s">
        <v>3471</v>
      </c>
      <c r="N2337" t="s">
        <v>5712</v>
      </c>
      <c r="O2337" t="s">
        <v>11659</v>
      </c>
      <c r="P2337" t="s">
        <v>21508</v>
      </c>
      <c r="R2337" t="str">
        <f t="shared" si="72"/>
        <v>昌乐</v>
      </c>
      <c r="S2337" t="str">
        <f t="shared" si="73"/>
        <v>0705</v>
      </c>
    </row>
    <row r="2338" spans="1:19">
      <c r="A2338" t="s">
        <v>21509</v>
      </c>
      <c r="B2338" t="s">
        <v>21510</v>
      </c>
      <c r="C2338" t="s">
        <v>46</v>
      </c>
      <c r="D2338" t="s">
        <v>21511</v>
      </c>
      <c r="E2338" t="s">
        <v>21070</v>
      </c>
      <c r="F2338" t="s">
        <v>21512</v>
      </c>
      <c r="G2338" t="s">
        <v>21513</v>
      </c>
      <c r="H2338" t="s">
        <v>21514</v>
      </c>
      <c r="I2338" t="s">
        <v>2350</v>
      </c>
      <c r="J2338" t="s">
        <v>7259</v>
      </c>
      <c r="K2338" t="s">
        <v>7260</v>
      </c>
      <c r="L2338" t="s">
        <v>67</v>
      </c>
      <c r="M2338" t="s">
        <v>3706</v>
      </c>
      <c r="N2338" t="s">
        <v>2340</v>
      </c>
      <c r="O2338" t="s">
        <v>13827</v>
      </c>
      <c r="P2338" t="s">
        <v>21515</v>
      </c>
      <c r="R2338" t="str">
        <f t="shared" si="72"/>
        <v>昌邑</v>
      </c>
      <c r="S2338" t="str">
        <f t="shared" si="73"/>
        <v>0705</v>
      </c>
    </row>
    <row r="2339" spans="1:19">
      <c r="A2339" t="s">
        <v>21516</v>
      </c>
      <c r="B2339" t="s">
        <v>21517</v>
      </c>
      <c r="C2339" t="s">
        <v>46</v>
      </c>
      <c r="D2339" t="s">
        <v>21518</v>
      </c>
      <c r="E2339" t="s">
        <v>20239</v>
      </c>
      <c r="F2339" t="s">
        <v>21519</v>
      </c>
      <c r="G2339" t="s">
        <v>21520</v>
      </c>
      <c r="H2339" t="s">
        <v>21521</v>
      </c>
      <c r="I2339" t="s">
        <v>2378</v>
      </c>
      <c r="J2339" t="s">
        <v>3337</v>
      </c>
      <c r="K2339" t="s">
        <v>3338</v>
      </c>
      <c r="L2339" t="s">
        <v>76</v>
      </c>
      <c r="M2339" t="s">
        <v>2408</v>
      </c>
      <c r="N2339" t="s">
        <v>2421</v>
      </c>
      <c r="O2339" t="s">
        <v>3340</v>
      </c>
      <c r="P2339" t="s">
        <v>21522</v>
      </c>
      <c r="Q2339" t="s">
        <v>21523</v>
      </c>
      <c r="R2339" t="str">
        <f t="shared" si="72"/>
        <v>奎文</v>
      </c>
      <c r="S2339" t="str">
        <f t="shared" si="73"/>
        <v>0705</v>
      </c>
    </row>
    <row r="2340" spans="1:19">
      <c r="A2340" t="s">
        <v>21524</v>
      </c>
      <c r="B2340" t="s">
        <v>21525</v>
      </c>
      <c r="C2340" t="s">
        <v>46</v>
      </c>
      <c r="D2340" t="s">
        <v>21526</v>
      </c>
      <c r="E2340" t="s">
        <v>20239</v>
      </c>
      <c r="F2340" t="s">
        <v>21527</v>
      </c>
      <c r="G2340" t="s">
        <v>21528</v>
      </c>
      <c r="H2340" t="s">
        <v>21529</v>
      </c>
      <c r="I2340" t="s">
        <v>3482</v>
      </c>
      <c r="J2340" t="s">
        <v>10830</v>
      </c>
      <c r="K2340" t="s">
        <v>10831</v>
      </c>
      <c r="L2340" t="s">
        <v>101</v>
      </c>
      <c r="M2340" t="s">
        <v>5737</v>
      </c>
      <c r="N2340" t="s">
        <v>2743</v>
      </c>
      <c r="O2340" t="s">
        <v>10832</v>
      </c>
      <c r="P2340" t="s">
        <v>21530</v>
      </c>
      <c r="Q2340" t="s">
        <v>21531</v>
      </c>
      <c r="R2340" t="str">
        <f t="shared" si="72"/>
        <v>潍城</v>
      </c>
      <c r="S2340" t="str">
        <f t="shared" si="73"/>
        <v>0705</v>
      </c>
    </row>
    <row r="2341" spans="1:19">
      <c r="A2341" t="s">
        <v>21532</v>
      </c>
      <c r="B2341" t="s">
        <v>21533</v>
      </c>
      <c r="C2341" t="s">
        <v>46</v>
      </c>
      <c r="D2341" t="s">
        <v>21534</v>
      </c>
      <c r="E2341" t="s">
        <v>20963</v>
      </c>
      <c r="F2341" t="s">
        <v>21535</v>
      </c>
      <c r="G2341" t="s">
        <v>21536</v>
      </c>
      <c r="H2341" t="s">
        <v>21537</v>
      </c>
      <c r="I2341" t="s">
        <v>2336</v>
      </c>
      <c r="J2341" t="s">
        <v>3285</v>
      </c>
      <c r="K2341" t="s">
        <v>3286</v>
      </c>
      <c r="L2341" t="s">
        <v>76</v>
      </c>
      <c r="M2341" t="s">
        <v>2528</v>
      </c>
      <c r="N2341" t="s">
        <v>2674</v>
      </c>
      <c r="O2341" t="s">
        <v>3287</v>
      </c>
      <c r="P2341" t="s">
        <v>21538</v>
      </c>
      <c r="Q2341" t="s">
        <v>21539</v>
      </c>
      <c r="R2341" t="str">
        <f t="shared" si="72"/>
        <v>奎文</v>
      </c>
      <c r="S2341" t="str">
        <f t="shared" si="73"/>
        <v>0705</v>
      </c>
    </row>
    <row r="2342" spans="1:19">
      <c r="A2342" t="s">
        <v>21540</v>
      </c>
      <c r="B2342" t="s">
        <v>21541</v>
      </c>
      <c r="C2342" t="s">
        <v>46</v>
      </c>
      <c r="D2342" t="s">
        <v>21542</v>
      </c>
      <c r="E2342" t="s">
        <v>21543</v>
      </c>
      <c r="F2342" t="s">
        <v>21544</v>
      </c>
      <c r="G2342" t="s">
        <v>21545</v>
      </c>
      <c r="H2342" t="s">
        <v>21546</v>
      </c>
      <c r="I2342" t="s">
        <v>2364</v>
      </c>
      <c r="J2342" t="s">
        <v>7561</v>
      </c>
      <c r="K2342" t="s">
        <v>7562</v>
      </c>
      <c r="L2342" t="s">
        <v>101</v>
      </c>
      <c r="M2342" t="s">
        <v>3130</v>
      </c>
      <c r="N2342" t="s">
        <v>2602</v>
      </c>
      <c r="O2342" t="s">
        <v>7563</v>
      </c>
      <c r="P2342" t="s">
        <v>21547</v>
      </c>
      <c r="R2342" t="str">
        <f t="shared" si="72"/>
        <v>潍城</v>
      </c>
      <c r="S2342" t="str">
        <f t="shared" si="73"/>
        <v>0705</v>
      </c>
    </row>
    <row r="2343" spans="1:19">
      <c r="A2343" t="s">
        <v>21548</v>
      </c>
      <c r="B2343" t="s">
        <v>21549</v>
      </c>
      <c r="C2343" t="s">
        <v>46</v>
      </c>
      <c r="D2343" t="s">
        <v>21550</v>
      </c>
      <c r="E2343" t="s">
        <v>21422</v>
      </c>
      <c r="F2343" t="s">
        <v>21551</v>
      </c>
      <c r="G2343" t="s">
        <v>21552</v>
      </c>
      <c r="H2343" t="s">
        <v>21553</v>
      </c>
      <c r="I2343" t="s">
        <v>2336</v>
      </c>
      <c r="J2343" t="s">
        <v>3597</v>
      </c>
      <c r="K2343" t="s">
        <v>3598</v>
      </c>
      <c r="L2343" t="s">
        <v>128</v>
      </c>
      <c r="M2343" t="s">
        <v>2708</v>
      </c>
      <c r="N2343" t="s">
        <v>3554</v>
      </c>
      <c r="O2343" t="s">
        <v>3599</v>
      </c>
      <c r="P2343" t="s">
        <v>21554</v>
      </c>
      <c r="Q2343" t="s">
        <v>21555</v>
      </c>
      <c r="R2343" t="str">
        <f t="shared" si="72"/>
        <v>寿光</v>
      </c>
      <c r="S2343" t="str">
        <f t="shared" si="73"/>
        <v>0705</v>
      </c>
    </row>
    <row r="2344" spans="1:19">
      <c r="A2344" t="s">
        <v>21556</v>
      </c>
      <c r="B2344" t="s">
        <v>21557</v>
      </c>
      <c r="C2344" t="s">
        <v>46</v>
      </c>
      <c r="D2344" t="s">
        <v>21558</v>
      </c>
      <c r="E2344" t="s">
        <v>21559</v>
      </c>
      <c r="F2344" t="s">
        <v>21560</v>
      </c>
      <c r="G2344" t="s">
        <v>21561</v>
      </c>
      <c r="H2344" t="s">
        <v>20492</v>
      </c>
      <c r="I2344" t="s">
        <v>2336</v>
      </c>
      <c r="J2344" t="s">
        <v>3425</v>
      </c>
      <c r="K2344" t="s">
        <v>3426</v>
      </c>
      <c r="L2344" t="s">
        <v>137</v>
      </c>
      <c r="M2344" t="s">
        <v>2395</v>
      </c>
      <c r="N2344" t="s">
        <v>2421</v>
      </c>
      <c r="O2344" t="s">
        <v>3427</v>
      </c>
      <c r="P2344" t="s">
        <v>21562</v>
      </c>
      <c r="R2344" t="str">
        <f t="shared" si="72"/>
        <v>青州</v>
      </c>
      <c r="S2344" t="str">
        <f t="shared" si="73"/>
        <v>0705</v>
      </c>
    </row>
    <row r="2345" spans="1:19">
      <c r="A2345" t="s">
        <v>21563</v>
      </c>
      <c r="B2345" t="s">
        <v>21564</v>
      </c>
      <c r="C2345" t="s">
        <v>46</v>
      </c>
      <c r="D2345" t="s">
        <v>21565</v>
      </c>
      <c r="E2345" t="s">
        <v>20963</v>
      </c>
      <c r="F2345" t="s">
        <v>21566</v>
      </c>
      <c r="G2345" t="s">
        <v>21567</v>
      </c>
      <c r="H2345" t="s">
        <v>21568</v>
      </c>
      <c r="I2345" t="s">
        <v>2336</v>
      </c>
      <c r="J2345" t="s">
        <v>8024</v>
      </c>
      <c r="K2345" t="s">
        <v>8025</v>
      </c>
      <c r="L2345" t="s">
        <v>76</v>
      </c>
      <c r="M2345" t="s">
        <v>2516</v>
      </c>
      <c r="N2345" t="s">
        <v>2455</v>
      </c>
      <c r="O2345" t="s">
        <v>8026</v>
      </c>
      <c r="P2345" t="s">
        <v>21569</v>
      </c>
      <c r="R2345" t="str">
        <f t="shared" si="72"/>
        <v>奎文</v>
      </c>
      <c r="S2345" t="str">
        <f t="shared" si="73"/>
        <v>0705</v>
      </c>
    </row>
    <row r="2346" spans="1:19">
      <c r="A2346" t="s">
        <v>21570</v>
      </c>
      <c r="B2346" t="s">
        <v>21571</v>
      </c>
      <c r="C2346" t="s">
        <v>46</v>
      </c>
      <c r="D2346" t="s">
        <v>21572</v>
      </c>
      <c r="E2346" t="s">
        <v>20963</v>
      </c>
      <c r="F2346" t="s">
        <v>21573</v>
      </c>
      <c r="G2346" t="s">
        <v>21574</v>
      </c>
      <c r="H2346" t="s">
        <v>21575</v>
      </c>
      <c r="I2346" t="s">
        <v>3904</v>
      </c>
      <c r="J2346" t="s">
        <v>4601</v>
      </c>
      <c r="K2346" t="s">
        <v>4602</v>
      </c>
      <c r="L2346" t="s">
        <v>137</v>
      </c>
      <c r="M2346" t="s">
        <v>3729</v>
      </c>
      <c r="N2346" t="s">
        <v>2480</v>
      </c>
      <c r="O2346" t="s">
        <v>4603</v>
      </c>
      <c r="P2346" t="s">
        <v>21576</v>
      </c>
      <c r="Q2346" t="s">
        <v>21577</v>
      </c>
      <c r="R2346" t="str">
        <f t="shared" si="72"/>
        <v>青州</v>
      </c>
      <c r="S2346" t="str">
        <f t="shared" si="73"/>
        <v>0705</v>
      </c>
    </row>
    <row r="2347" spans="1:19">
      <c r="A2347" t="s">
        <v>21578</v>
      </c>
      <c r="B2347" t="s">
        <v>21579</v>
      </c>
      <c r="C2347" t="s">
        <v>46</v>
      </c>
      <c r="D2347" t="s">
        <v>21580</v>
      </c>
      <c r="E2347" t="s">
        <v>21581</v>
      </c>
      <c r="F2347" t="s">
        <v>21582</v>
      </c>
      <c r="G2347" t="s">
        <v>21583</v>
      </c>
      <c r="H2347" t="s">
        <v>21584</v>
      </c>
      <c r="I2347" t="s">
        <v>3336</v>
      </c>
      <c r="J2347" t="s">
        <v>7491</v>
      </c>
      <c r="K2347" t="s">
        <v>7492</v>
      </c>
      <c r="L2347" t="s">
        <v>137</v>
      </c>
      <c r="M2347" t="s">
        <v>3729</v>
      </c>
      <c r="N2347" t="s">
        <v>3277</v>
      </c>
      <c r="O2347" t="s">
        <v>7494</v>
      </c>
      <c r="P2347" t="s">
        <v>21585</v>
      </c>
      <c r="Q2347" t="s">
        <v>21586</v>
      </c>
      <c r="R2347" t="str">
        <f t="shared" si="72"/>
        <v>青州</v>
      </c>
      <c r="S2347" t="str">
        <f t="shared" si="73"/>
        <v>0705</v>
      </c>
    </row>
    <row r="2348" spans="1:19">
      <c r="A2348" t="s">
        <v>21587</v>
      </c>
      <c r="B2348" t="s">
        <v>21588</v>
      </c>
      <c r="C2348" t="s">
        <v>46</v>
      </c>
      <c r="D2348" t="s">
        <v>21589</v>
      </c>
      <c r="E2348" t="s">
        <v>20239</v>
      </c>
      <c r="F2348" t="s">
        <v>21590</v>
      </c>
      <c r="G2348" t="s">
        <v>21591</v>
      </c>
      <c r="H2348" t="s">
        <v>21592</v>
      </c>
      <c r="I2348" t="s">
        <v>2350</v>
      </c>
      <c r="J2348" t="s">
        <v>2793</v>
      </c>
      <c r="K2348" t="s">
        <v>2794</v>
      </c>
      <c r="L2348" t="s">
        <v>57</v>
      </c>
      <c r="M2348" t="s">
        <v>2367</v>
      </c>
      <c r="N2348" t="s">
        <v>2674</v>
      </c>
      <c r="O2348" t="s">
        <v>2795</v>
      </c>
      <c r="P2348" t="s">
        <v>21593</v>
      </c>
      <c r="R2348" t="str">
        <f t="shared" si="72"/>
        <v>安丘</v>
      </c>
      <c r="S2348" t="str">
        <f t="shared" si="73"/>
        <v>0705</v>
      </c>
    </row>
    <row r="2349" spans="1:19">
      <c r="A2349" t="s">
        <v>21594</v>
      </c>
      <c r="B2349" t="s">
        <v>21595</v>
      </c>
      <c r="C2349" t="s">
        <v>46</v>
      </c>
      <c r="D2349" t="s">
        <v>21596</v>
      </c>
      <c r="E2349" t="s">
        <v>21070</v>
      </c>
      <c r="F2349" t="s">
        <v>21597</v>
      </c>
      <c r="G2349" t="s">
        <v>21598</v>
      </c>
      <c r="H2349" t="s">
        <v>21599</v>
      </c>
      <c r="I2349" t="s">
        <v>2350</v>
      </c>
      <c r="J2349" t="s">
        <v>16433</v>
      </c>
      <c r="K2349" t="s">
        <v>16434</v>
      </c>
      <c r="L2349" t="s">
        <v>676</v>
      </c>
      <c r="M2349" t="s">
        <v>2815</v>
      </c>
      <c r="N2349" t="s">
        <v>2421</v>
      </c>
      <c r="O2349" t="s">
        <v>16435</v>
      </c>
      <c r="P2349" t="s">
        <v>21600</v>
      </c>
      <c r="R2349" t="str">
        <f t="shared" si="72"/>
        <v>昌乐</v>
      </c>
      <c r="S2349" t="str">
        <f t="shared" si="73"/>
        <v>0705</v>
      </c>
    </row>
    <row r="2350" spans="1:19">
      <c r="A2350" t="s">
        <v>21601</v>
      </c>
      <c r="B2350" t="s">
        <v>21602</v>
      </c>
      <c r="C2350" t="s">
        <v>46</v>
      </c>
      <c r="D2350" t="s">
        <v>21603</v>
      </c>
      <c r="E2350" t="s">
        <v>21604</v>
      </c>
      <c r="F2350" t="s">
        <v>21605</v>
      </c>
      <c r="G2350" t="s">
        <v>21606</v>
      </c>
      <c r="H2350" t="s">
        <v>21607</v>
      </c>
      <c r="I2350" t="s">
        <v>2364</v>
      </c>
      <c r="J2350" t="s">
        <v>3905</v>
      </c>
      <c r="K2350" t="s">
        <v>3906</v>
      </c>
      <c r="L2350" t="s">
        <v>67</v>
      </c>
      <c r="M2350" t="s">
        <v>2958</v>
      </c>
      <c r="N2350" t="s">
        <v>2340</v>
      </c>
      <c r="O2350" t="s">
        <v>3908</v>
      </c>
      <c r="P2350" t="s">
        <v>21608</v>
      </c>
      <c r="Q2350" t="s">
        <v>21609</v>
      </c>
      <c r="R2350" t="str">
        <f t="shared" si="72"/>
        <v>昌邑</v>
      </c>
      <c r="S2350" t="str">
        <f t="shared" si="73"/>
        <v>0705</v>
      </c>
    </row>
    <row r="2351" spans="1:19">
      <c r="A2351" t="s">
        <v>21610</v>
      </c>
      <c r="B2351" t="s">
        <v>21611</v>
      </c>
      <c r="C2351" t="s">
        <v>46</v>
      </c>
      <c r="D2351" t="s">
        <v>21612</v>
      </c>
      <c r="E2351" t="s">
        <v>21466</v>
      </c>
      <c r="F2351" t="s">
        <v>21613</v>
      </c>
      <c r="G2351" t="s">
        <v>21614</v>
      </c>
      <c r="H2351" t="s">
        <v>21615</v>
      </c>
      <c r="I2351" t="s">
        <v>2645</v>
      </c>
      <c r="J2351" t="s">
        <v>6823</v>
      </c>
      <c r="K2351" t="s">
        <v>6824</v>
      </c>
      <c r="L2351" t="s">
        <v>137</v>
      </c>
      <c r="M2351" t="s">
        <v>5175</v>
      </c>
      <c r="N2351" t="s">
        <v>2354</v>
      </c>
      <c r="O2351" t="s">
        <v>6825</v>
      </c>
      <c r="P2351" t="s">
        <v>21616</v>
      </c>
      <c r="R2351" t="str">
        <f t="shared" si="72"/>
        <v>青州</v>
      </c>
      <c r="S2351" t="str">
        <f t="shared" si="73"/>
        <v>0705</v>
      </c>
    </row>
    <row r="2352" spans="1:19">
      <c r="A2352" t="s">
        <v>21617</v>
      </c>
      <c r="B2352" t="s">
        <v>21401</v>
      </c>
      <c r="C2352" t="s">
        <v>46</v>
      </c>
      <c r="D2352" t="s">
        <v>21618</v>
      </c>
      <c r="E2352" t="s">
        <v>21619</v>
      </c>
      <c r="F2352" t="s">
        <v>21620</v>
      </c>
      <c r="G2352" t="s">
        <v>21621</v>
      </c>
      <c r="H2352" t="s">
        <v>21622</v>
      </c>
      <c r="I2352" t="s">
        <v>2378</v>
      </c>
      <c r="J2352" t="s">
        <v>6049</v>
      </c>
      <c r="K2352" t="s">
        <v>6050</v>
      </c>
      <c r="L2352" t="s">
        <v>128</v>
      </c>
      <c r="M2352" t="s">
        <v>2913</v>
      </c>
      <c r="N2352" t="s">
        <v>2649</v>
      </c>
      <c r="O2352" t="s">
        <v>6051</v>
      </c>
      <c r="P2352" t="s">
        <v>21623</v>
      </c>
      <c r="R2352" t="str">
        <f t="shared" si="72"/>
        <v>寿光</v>
      </c>
      <c r="S2352" t="str">
        <f t="shared" si="73"/>
        <v>0705</v>
      </c>
    </row>
    <row r="2353" spans="1:19">
      <c r="A2353" t="s">
        <v>21624</v>
      </c>
      <c r="B2353" t="s">
        <v>21625</v>
      </c>
      <c r="C2353" t="s">
        <v>46</v>
      </c>
      <c r="D2353" t="s">
        <v>21626</v>
      </c>
      <c r="E2353" t="s">
        <v>21627</v>
      </c>
      <c r="F2353" t="s">
        <v>21628</v>
      </c>
      <c r="G2353" t="s">
        <v>21629</v>
      </c>
      <c r="H2353" t="s">
        <v>21630</v>
      </c>
      <c r="I2353" t="s">
        <v>2336</v>
      </c>
      <c r="J2353" t="s">
        <v>7685</v>
      </c>
      <c r="K2353" t="s">
        <v>7686</v>
      </c>
      <c r="L2353" t="s">
        <v>110</v>
      </c>
      <c r="M2353" t="s">
        <v>7687</v>
      </c>
      <c r="N2353" t="s">
        <v>2859</v>
      </c>
      <c r="O2353" t="s">
        <v>7688</v>
      </c>
      <c r="P2353" t="s">
        <v>21631</v>
      </c>
      <c r="Q2353" t="s">
        <v>21632</v>
      </c>
      <c r="R2353" t="str">
        <f t="shared" si="72"/>
        <v>高密</v>
      </c>
      <c r="S2353" t="str">
        <f t="shared" si="73"/>
        <v>0705</v>
      </c>
    </row>
    <row r="2354" spans="1:19">
      <c r="A2354" t="s">
        <v>21633</v>
      </c>
      <c r="B2354" t="s">
        <v>21634</v>
      </c>
      <c r="C2354" t="s">
        <v>46</v>
      </c>
      <c r="D2354" t="s">
        <v>21635</v>
      </c>
      <c r="E2354" t="s">
        <v>8193</v>
      </c>
      <c r="F2354" t="s">
        <v>21636</v>
      </c>
      <c r="G2354" t="s">
        <v>21637</v>
      </c>
      <c r="H2354" t="s">
        <v>21638</v>
      </c>
      <c r="I2354" t="s">
        <v>2598</v>
      </c>
      <c r="J2354" t="s">
        <v>4303</v>
      </c>
      <c r="K2354" t="s">
        <v>4304</v>
      </c>
      <c r="L2354" t="s">
        <v>3458</v>
      </c>
      <c r="M2354" t="s">
        <v>3459</v>
      </c>
      <c r="N2354" t="s">
        <v>3994</v>
      </c>
      <c r="O2354" t="s">
        <v>3460</v>
      </c>
      <c r="P2354" t="s">
        <v>21639</v>
      </c>
      <c r="Q2354" t="s">
        <v>21640</v>
      </c>
      <c r="R2354" t="str">
        <f t="shared" si="72"/>
        <v>寒亭</v>
      </c>
      <c r="S2354" t="str">
        <f t="shared" si="73"/>
        <v>0705</v>
      </c>
    </row>
    <row r="2355" spans="1:19">
      <c r="A2355" t="s">
        <v>21641</v>
      </c>
      <c r="B2355" t="s">
        <v>21642</v>
      </c>
      <c r="C2355" t="s">
        <v>46</v>
      </c>
      <c r="D2355" t="s">
        <v>21643</v>
      </c>
      <c r="E2355" t="s">
        <v>21070</v>
      </c>
      <c r="F2355" t="s">
        <v>21644</v>
      </c>
      <c r="G2355" t="s">
        <v>21645</v>
      </c>
      <c r="H2355" t="s">
        <v>21646</v>
      </c>
      <c r="I2355" t="s">
        <v>2350</v>
      </c>
      <c r="J2355" t="s">
        <v>5735</v>
      </c>
      <c r="K2355" t="s">
        <v>5736</v>
      </c>
      <c r="L2355" t="s">
        <v>101</v>
      </c>
      <c r="M2355" t="s">
        <v>5737</v>
      </c>
      <c r="N2355" t="s">
        <v>2421</v>
      </c>
      <c r="O2355" t="s">
        <v>5738</v>
      </c>
      <c r="P2355" t="s">
        <v>21647</v>
      </c>
      <c r="R2355" t="str">
        <f t="shared" si="72"/>
        <v>潍城</v>
      </c>
      <c r="S2355" t="str">
        <f t="shared" si="73"/>
        <v>0705</v>
      </c>
    </row>
    <row r="2356" spans="1:19">
      <c r="A2356" t="s">
        <v>21648</v>
      </c>
      <c r="B2356" t="s">
        <v>21649</v>
      </c>
      <c r="C2356" t="s">
        <v>46</v>
      </c>
      <c r="D2356" t="s">
        <v>21650</v>
      </c>
      <c r="E2356" t="s">
        <v>20239</v>
      </c>
      <c r="F2356" t="s">
        <v>21651</v>
      </c>
      <c r="G2356" t="s">
        <v>21652</v>
      </c>
      <c r="H2356" t="s">
        <v>21653</v>
      </c>
      <c r="I2356" t="s">
        <v>2364</v>
      </c>
      <c r="J2356" t="s">
        <v>8347</v>
      </c>
      <c r="K2356" t="s">
        <v>8348</v>
      </c>
      <c r="L2356" t="s">
        <v>101</v>
      </c>
      <c r="M2356" t="s">
        <v>2982</v>
      </c>
      <c r="N2356" t="s">
        <v>2340</v>
      </c>
      <c r="O2356" t="s">
        <v>8349</v>
      </c>
      <c r="P2356" t="s">
        <v>21654</v>
      </c>
      <c r="R2356" t="str">
        <f t="shared" si="72"/>
        <v>潍城</v>
      </c>
      <c r="S2356" t="str">
        <f t="shared" si="73"/>
        <v>0705</v>
      </c>
    </row>
    <row r="2357" spans="1:19">
      <c r="A2357" t="s">
        <v>21655</v>
      </c>
      <c r="B2357" t="s">
        <v>21656</v>
      </c>
      <c r="C2357" t="s">
        <v>46</v>
      </c>
      <c r="D2357" t="s">
        <v>21657</v>
      </c>
      <c r="E2357" t="s">
        <v>21658</v>
      </c>
      <c r="F2357" t="s">
        <v>21659</v>
      </c>
      <c r="G2357" t="s">
        <v>21660</v>
      </c>
      <c r="H2357" t="s">
        <v>21661</v>
      </c>
      <c r="I2357" t="s">
        <v>2350</v>
      </c>
      <c r="J2357" t="s">
        <v>2393</v>
      </c>
      <c r="K2357" t="s">
        <v>2394</v>
      </c>
      <c r="L2357" t="s">
        <v>137</v>
      </c>
      <c r="M2357" t="s">
        <v>2395</v>
      </c>
      <c r="N2357" t="s">
        <v>2674</v>
      </c>
      <c r="O2357" t="s">
        <v>2397</v>
      </c>
      <c r="P2357" t="s">
        <v>21662</v>
      </c>
      <c r="R2357" t="str">
        <f t="shared" si="72"/>
        <v>青州</v>
      </c>
      <c r="S2357" t="str">
        <f t="shared" si="73"/>
        <v>0705</v>
      </c>
    </row>
    <row r="2358" spans="1:19">
      <c r="A2358" t="s">
        <v>21663</v>
      </c>
      <c r="B2358" t="s">
        <v>21664</v>
      </c>
      <c r="C2358" t="s">
        <v>46</v>
      </c>
      <c r="D2358" t="s">
        <v>21665</v>
      </c>
      <c r="E2358" t="s">
        <v>20239</v>
      </c>
      <c r="F2358" t="s">
        <v>21666</v>
      </c>
      <c r="G2358" t="s">
        <v>21667</v>
      </c>
      <c r="H2358" t="s">
        <v>21668</v>
      </c>
      <c r="I2358" t="s">
        <v>2378</v>
      </c>
      <c r="J2358" t="s">
        <v>3285</v>
      </c>
      <c r="K2358" t="s">
        <v>3286</v>
      </c>
      <c r="L2358" t="s">
        <v>76</v>
      </c>
      <c r="M2358" t="s">
        <v>2528</v>
      </c>
      <c r="N2358" t="s">
        <v>2674</v>
      </c>
      <c r="O2358" t="s">
        <v>3287</v>
      </c>
      <c r="P2358" t="s">
        <v>21669</v>
      </c>
      <c r="R2358" t="str">
        <f t="shared" si="72"/>
        <v>奎文</v>
      </c>
      <c r="S2358" t="str">
        <f t="shared" si="73"/>
        <v>0705</v>
      </c>
    </row>
    <row r="2359" spans="1:19">
      <c r="A2359" t="s">
        <v>21670</v>
      </c>
      <c r="B2359" t="s">
        <v>21671</v>
      </c>
      <c r="C2359" t="s">
        <v>46</v>
      </c>
      <c r="D2359" t="s">
        <v>21672</v>
      </c>
      <c r="E2359" t="s">
        <v>21673</v>
      </c>
      <c r="F2359" t="s">
        <v>21674</v>
      </c>
      <c r="G2359" t="s">
        <v>21675</v>
      </c>
      <c r="H2359" t="s">
        <v>21676</v>
      </c>
      <c r="I2359" t="s">
        <v>2598</v>
      </c>
      <c r="J2359" t="s">
        <v>7348</v>
      </c>
      <c r="K2359" t="s">
        <v>7349</v>
      </c>
      <c r="L2359" t="s">
        <v>76</v>
      </c>
      <c r="M2359" t="s">
        <v>2528</v>
      </c>
      <c r="N2359" t="s">
        <v>2368</v>
      </c>
      <c r="O2359" t="s">
        <v>7350</v>
      </c>
      <c r="P2359" t="s">
        <v>21677</v>
      </c>
      <c r="Q2359" t="s">
        <v>21678</v>
      </c>
      <c r="R2359" t="str">
        <f t="shared" si="72"/>
        <v>奎文</v>
      </c>
      <c r="S2359" t="str">
        <f t="shared" si="73"/>
        <v>0705</v>
      </c>
    </row>
    <row r="2360" spans="1:19">
      <c r="A2360" t="s">
        <v>21679</v>
      </c>
      <c r="B2360" t="s">
        <v>21680</v>
      </c>
      <c r="C2360" t="s">
        <v>46</v>
      </c>
      <c r="D2360" t="s">
        <v>21681</v>
      </c>
      <c r="E2360" t="s">
        <v>21682</v>
      </c>
      <c r="F2360" t="s">
        <v>21683</v>
      </c>
      <c r="G2360" t="s">
        <v>21684</v>
      </c>
      <c r="H2360" t="s">
        <v>21685</v>
      </c>
      <c r="I2360" t="s">
        <v>2350</v>
      </c>
      <c r="J2360" t="s">
        <v>2782</v>
      </c>
      <c r="K2360" t="s">
        <v>2783</v>
      </c>
      <c r="L2360" t="s">
        <v>47</v>
      </c>
      <c r="M2360" t="s">
        <v>2784</v>
      </c>
      <c r="N2360" t="s">
        <v>2785</v>
      </c>
      <c r="O2360" t="s">
        <v>2786</v>
      </c>
      <c r="P2360" t="s">
        <v>21686</v>
      </c>
      <c r="R2360" t="str">
        <f t="shared" si="72"/>
        <v>诸城</v>
      </c>
      <c r="S2360" t="str">
        <f t="shared" si="73"/>
        <v>0705</v>
      </c>
    </row>
    <row r="2361" spans="1:19">
      <c r="A2361" t="s">
        <v>21687</v>
      </c>
      <c r="B2361" t="s">
        <v>21688</v>
      </c>
      <c r="C2361" t="s">
        <v>46</v>
      </c>
      <c r="D2361" t="s">
        <v>21689</v>
      </c>
      <c r="E2361" t="s">
        <v>20223</v>
      </c>
      <c r="F2361" t="s">
        <v>21690</v>
      </c>
      <c r="G2361" t="s">
        <v>21691</v>
      </c>
      <c r="H2361" t="s">
        <v>21692</v>
      </c>
      <c r="I2361" t="s">
        <v>2336</v>
      </c>
      <c r="J2361" t="s">
        <v>16771</v>
      </c>
      <c r="K2361" t="s">
        <v>16772</v>
      </c>
      <c r="L2361" t="s">
        <v>146</v>
      </c>
      <c r="M2361" t="s">
        <v>5188</v>
      </c>
      <c r="N2361" t="s">
        <v>7359</v>
      </c>
      <c r="O2361" t="s">
        <v>16773</v>
      </c>
      <c r="P2361" t="s">
        <v>21693</v>
      </c>
      <c r="Q2361" t="s">
        <v>21694</v>
      </c>
      <c r="R2361" t="str">
        <f t="shared" si="72"/>
        <v>临朐</v>
      </c>
      <c r="S2361" t="str">
        <f t="shared" si="73"/>
        <v>0705</v>
      </c>
    </row>
    <row r="2362" spans="1:19">
      <c r="A2362" t="s">
        <v>21695</v>
      </c>
      <c r="B2362" t="s">
        <v>21696</v>
      </c>
      <c r="C2362" t="s">
        <v>46</v>
      </c>
      <c r="D2362" t="s">
        <v>21697</v>
      </c>
      <c r="E2362" t="s">
        <v>21673</v>
      </c>
      <c r="F2362" t="s">
        <v>21698</v>
      </c>
      <c r="G2362" t="s">
        <v>21699</v>
      </c>
      <c r="H2362" t="s">
        <v>21700</v>
      </c>
      <c r="I2362" t="s">
        <v>3904</v>
      </c>
      <c r="J2362" t="s">
        <v>3565</v>
      </c>
      <c r="K2362" t="s">
        <v>3566</v>
      </c>
      <c r="L2362" t="s">
        <v>110</v>
      </c>
      <c r="M2362" t="s">
        <v>2575</v>
      </c>
      <c r="N2362" t="s">
        <v>4255</v>
      </c>
      <c r="O2362" t="s">
        <v>3567</v>
      </c>
      <c r="Q2362" t="s">
        <v>21701</v>
      </c>
      <c r="R2362" t="str">
        <f t="shared" si="72"/>
        <v>高密</v>
      </c>
      <c r="S2362" t="str">
        <f t="shared" si="73"/>
        <v>0705</v>
      </c>
    </row>
    <row r="2363" spans="1:19">
      <c r="A2363" t="s">
        <v>21702</v>
      </c>
      <c r="B2363" t="s">
        <v>21703</v>
      </c>
      <c r="C2363" t="s">
        <v>46</v>
      </c>
      <c r="D2363" t="s">
        <v>21704</v>
      </c>
      <c r="E2363" t="s">
        <v>20298</v>
      </c>
      <c r="F2363" t="s">
        <v>21705</v>
      </c>
      <c r="G2363" t="s">
        <v>21706</v>
      </c>
      <c r="H2363" t="s">
        <v>21707</v>
      </c>
      <c r="I2363" t="s">
        <v>2392</v>
      </c>
      <c r="J2363" t="s">
        <v>7387</v>
      </c>
      <c r="K2363" t="s">
        <v>7388</v>
      </c>
      <c r="L2363" t="s">
        <v>128</v>
      </c>
      <c r="M2363" t="s">
        <v>5602</v>
      </c>
      <c r="N2363" t="s">
        <v>2859</v>
      </c>
      <c r="O2363" t="s">
        <v>7389</v>
      </c>
      <c r="P2363" t="s">
        <v>21708</v>
      </c>
      <c r="Q2363" t="s">
        <v>21709</v>
      </c>
      <c r="R2363" t="str">
        <f t="shared" si="72"/>
        <v>寿光</v>
      </c>
      <c r="S2363" t="str">
        <f t="shared" si="73"/>
        <v>0705</v>
      </c>
    </row>
    <row r="2364" spans="1:19">
      <c r="A2364" t="s">
        <v>21710</v>
      </c>
      <c r="B2364" t="s">
        <v>21711</v>
      </c>
      <c r="C2364" t="s">
        <v>46</v>
      </c>
      <c r="D2364" t="s">
        <v>21712</v>
      </c>
      <c r="E2364" t="s">
        <v>20963</v>
      </c>
      <c r="F2364" t="s">
        <v>21713</v>
      </c>
      <c r="G2364" t="s">
        <v>21714</v>
      </c>
      <c r="H2364" t="s">
        <v>21715</v>
      </c>
      <c r="I2364" t="s">
        <v>2336</v>
      </c>
      <c r="J2364" t="s">
        <v>9445</v>
      </c>
      <c r="K2364" t="s">
        <v>9446</v>
      </c>
      <c r="L2364" t="s">
        <v>119</v>
      </c>
      <c r="M2364" t="s">
        <v>3695</v>
      </c>
      <c r="N2364" t="s">
        <v>2859</v>
      </c>
      <c r="O2364" t="s">
        <v>9447</v>
      </c>
      <c r="P2364" t="s">
        <v>21716</v>
      </c>
      <c r="R2364" t="str">
        <f t="shared" si="72"/>
        <v>寒亭</v>
      </c>
      <c r="S2364" t="str">
        <f t="shared" si="73"/>
        <v>0705</v>
      </c>
    </row>
    <row r="2365" spans="1:19">
      <c r="A2365" t="s">
        <v>21717</v>
      </c>
      <c r="B2365" t="s">
        <v>21718</v>
      </c>
      <c r="C2365" t="s">
        <v>46</v>
      </c>
      <c r="D2365" t="s">
        <v>21719</v>
      </c>
      <c r="E2365" t="s">
        <v>20239</v>
      </c>
      <c r="F2365" t="s">
        <v>21720</v>
      </c>
      <c r="G2365" t="s">
        <v>21721</v>
      </c>
      <c r="H2365" t="s">
        <v>21722</v>
      </c>
      <c r="I2365" t="s">
        <v>3376</v>
      </c>
      <c r="J2365" t="s">
        <v>9867</v>
      </c>
      <c r="K2365" t="s">
        <v>9868</v>
      </c>
      <c r="L2365" t="s">
        <v>47</v>
      </c>
      <c r="M2365" t="s">
        <v>2454</v>
      </c>
      <c r="N2365" t="s">
        <v>3499</v>
      </c>
      <c r="O2365" t="s">
        <v>9869</v>
      </c>
      <c r="P2365" t="s">
        <v>21723</v>
      </c>
      <c r="Q2365" t="s">
        <v>21724</v>
      </c>
      <c r="R2365" t="str">
        <f t="shared" si="72"/>
        <v>诸城</v>
      </c>
      <c r="S2365" t="str">
        <f t="shared" si="73"/>
        <v>0705</v>
      </c>
    </row>
    <row r="2366" spans="1:19">
      <c r="A2366" t="s">
        <v>21725</v>
      </c>
      <c r="B2366" t="s">
        <v>21726</v>
      </c>
      <c r="C2366" t="s">
        <v>46</v>
      </c>
      <c r="D2366" t="s">
        <v>21727</v>
      </c>
      <c r="E2366" t="s">
        <v>8075</v>
      </c>
      <c r="F2366" t="s">
        <v>21728</v>
      </c>
      <c r="G2366" t="s">
        <v>21729</v>
      </c>
      <c r="H2366" t="s">
        <v>21730</v>
      </c>
      <c r="I2366" t="s">
        <v>2503</v>
      </c>
      <c r="J2366" t="s">
        <v>3006</v>
      </c>
      <c r="K2366" t="s">
        <v>3007</v>
      </c>
      <c r="L2366" t="s">
        <v>67</v>
      </c>
      <c r="M2366" t="s">
        <v>3008</v>
      </c>
      <c r="N2366" t="s">
        <v>2816</v>
      </c>
      <c r="O2366" t="s">
        <v>3009</v>
      </c>
      <c r="P2366" t="s">
        <v>21731</v>
      </c>
      <c r="R2366" t="str">
        <f t="shared" si="72"/>
        <v>昌邑</v>
      </c>
      <c r="S2366" t="str">
        <f t="shared" si="73"/>
        <v>0705</v>
      </c>
    </row>
    <row r="2367" spans="1:19">
      <c r="A2367" t="s">
        <v>21732</v>
      </c>
      <c r="B2367" t="s">
        <v>21733</v>
      </c>
      <c r="C2367" t="s">
        <v>46</v>
      </c>
      <c r="D2367" t="s">
        <v>21734</v>
      </c>
      <c r="E2367" t="s">
        <v>20298</v>
      </c>
      <c r="F2367" t="s">
        <v>21735</v>
      </c>
      <c r="G2367" t="s">
        <v>21736</v>
      </c>
      <c r="H2367" t="s">
        <v>21737</v>
      </c>
      <c r="I2367" t="s">
        <v>3436</v>
      </c>
      <c r="J2367" t="s">
        <v>3026</v>
      </c>
      <c r="K2367" t="s">
        <v>3027</v>
      </c>
      <c r="L2367" t="s">
        <v>128</v>
      </c>
      <c r="M2367" t="s">
        <v>3028</v>
      </c>
      <c r="N2367" t="s">
        <v>2816</v>
      </c>
      <c r="O2367" t="s">
        <v>3029</v>
      </c>
      <c r="P2367" t="s">
        <v>21738</v>
      </c>
      <c r="R2367" t="str">
        <f t="shared" si="72"/>
        <v>寿光</v>
      </c>
      <c r="S2367" t="str">
        <f t="shared" si="73"/>
        <v>0705</v>
      </c>
    </row>
    <row r="2368" spans="1:19">
      <c r="A2368" t="s">
        <v>21739</v>
      </c>
      <c r="B2368" t="s">
        <v>21740</v>
      </c>
      <c r="C2368" t="s">
        <v>46</v>
      </c>
      <c r="D2368" t="s">
        <v>21741</v>
      </c>
      <c r="E2368" t="s">
        <v>20963</v>
      </c>
      <c r="F2368" t="s">
        <v>21742</v>
      </c>
      <c r="G2368" t="s">
        <v>21743</v>
      </c>
      <c r="H2368" t="s">
        <v>21744</v>
      </c>
      <c r="I2368" t="s">
        <v>3917</v>
      </c>
      <c r="J2368" t="s">
        <v>2634</v>
      </c>
      <c r="K2368" t="s">
        <v>2635</v>
      </c>
      <c r="L2368" t="s">
        <v>76</v>
      </c>
      <c r="M2368" t="s">
        <v>2408</v>
      </c>
      <c r="N2368" t="s">
        <v>3577</v>
      </c>
      <c r="O2368" t="s">
        <v>2636</v>
      </c>
      <c r="P2368" t="s">
        <v>21745</v>
      </c>
      <c r="Q2368" t="s">
        <v>21746</v>
      </c>
      <c r="R2368" t="str">
        <f t="shared" si="72"/>
        <v>奎文</v>
      </c>
      <c r="S2368" t="str">
        <f t="shared" si="73"/>
        <v>0705</v>
      </c>
    </row>
    <row r="2369" spans="1:19">
      <c r="A2369" t="s">
        <v>21747</v>
      </c>
      <c r="B2369" t="s">
        <v>21748</v>
      </c>
      <c r="C2369" t="s">
        <v>46</v>
      </c>
      <c r="D2369" t="s">
        <v>21749</v>
      </c>
      <c r="E2369" t="s">
        <v>21750</v>
      </c>
      <c r="F2369" t="s">
        <v>21751</v>
      </c>
      <c r="G2369" t="s">
        <v>21752</v>
      </c>
      <c r="H2369" t="s">
        <v>21753</v>
      </c>
      <c r="I2369" t="s">
        <v>2336</v>
      </c>
      <c r="J2369" t="s">
        <v>6049</v>
      </c>
      <c r="K2369" t="s">
        <v>6050</v>
      </c>
      <c r="L2369" t="s">
        <v>128</v>
      </c>
      <c r="M2369" t="s">
        <v>2913</v>
      </c>
      <c r="N2369" t="s">
        <v>2564</v>
      </c>
      <c r="O2369" t="s">
        <v>6051</v>
      </c>
      <c r="P2369" t="s">
        <v>21754</v>
      </c>
      <c r="R2369" t="str">
        <f t="shared" ref="R2369:R2432" si="74">IF(OR(LEFT(L2369,2)="高新"),"奎文",IF(LEFT(L2369,2)="峡山","坊子",IF(LEFT(L2369,2)="滨海","寒亭",LEFT(L2369,2))))</f>
        <v>寿光</v>
      </c>
      <c r="S2369" t="str">
        <f t="shared" ref="S2369:S2432" si="75">TEXT(B2369,"mmdd")</f>
        <v>0705</v>
      </c>
    </row>
    <row r="2370" spans="1:19">
      <c r="A2370" t="s">
        <v>21755</v>
      </c>
      <c r="B2370" t="s">
        <v>21756</v>
      </c>
      <c r="C2370" t="s">
        <v>46</v>
      </c>
      <c r="D2370" t="s">
        <v>21757</v>
      </c>
      <c r="E2370" t="s">
        <v>20963</v>
      </c>
      <c r="F2370" t="s">
        <v>21758</v>
      </c>
      <c r="G2370" t="s">
        <v>21759</v>
      </c>
      <c r="H2370" t="s">
        <v>21760</v>
      </c>
      <c r="I2370" t="s">
        <v>2336</v>
      </c>
      <c r="J2370" t="s">
        <v>2365</v>
      </c>
      <c r="K2370" t="s">
        <v>2366</v>
      </c>
      <c r="L2370" t="s">
        <v>57</v>
      </c>
      <c r="M2370" t="s">
        <v>2367</v>
      </c>
      <c r="N2370" t="s">
        <v>2421</v>
      </c>
      <c r="O2370" t="s">
        <v>2369</v>
      </c>
      <c r="P2370" t="s">
        <v>21761</v>
      </c>
      <c r="R2370" t="str">
        <f t="shared" si="74"/>
        <v>安丘</v>
      </c>
      <c r="S2370" t="str">
        <f t="shared" si="75"/>
        <v>0705</v>
      </c>
    </row>
    <row r="2371" spans="1:19">
      <c r="A2371" t="s">
        <v>21762</v>
      </c>
      <c r="B2371" t="s">
        <v>21763</v>
      </c>
      <c r="C2371" t="s">
        <v>46</v>
      </c>
      <c r="D2371" t="s">
        <v>21764</v>
      </c>
      <c r="E2371" t="s">
        <v>21543</v>
      </c>
      <c r="F2371" t="s">
        <v>21765</v>
      </c>
      <c r="G2371" t="s">
        <v>21766</v>
      </c>
      <c r="H2371" t="s">
        <v>21767</v>
      </c>
      <c r="I2371" t="s">
        <v>2645</v>
      </c>
      <c r="J2371" t="s">
        <v>3938</v>
      </c>
      <c r="K2371" t="s">
        <v>3939</v>
      </c>
      <c r="L2371" t="s">
        <v>137</v>
      </c>
      <c r="M2371" t="s">
        <v>3940</v>
      </c>
      <c r="N2371" t="s">
        <v>2421</v>
      </c>
      <c r="O2371" t="s">
        <v>3941</v>
      </c>
      <c r="P2371" t="s">
        <v>21768</v>
      </c>
      <c r="R2371" t="str">
        <f t="shared" si="74"/>
        <v>青州</v>
      </c>
      <c r="S2371" t="str">
        <f t="shared" si="75"/>
        <v>0705</v>
      </c>
    </row>
    <row r="2372" spans="1:19">
      <c r="A2372" t="s">
        <v>21769</v>
      </c>
      <c r="B2372" t="s">
        <v>21770</v>
      </c>
      <c r="C2372" t="s">
        <v>46</v>
      </c>
      <c r="D2372" t="s">
        <v>21771</v>
      </c>
      <c r="E2372" t="s">
        <v>21398</v>
      </c>
      <c r="F2372" t="s">
        <v>21772</v>
      </c>
      <c r="G2372" t="s">
        <v>21773</v>
      </c>
      <c r="H2372" t="s">
        <v>21774</v>
      </c>
      <c r="I2372" t="s">
        <v>2350</v>
      </c>
      <c r="J2372" t="s">
        <v>9811</v>
      </c>
      <c r="K2372" t="s">
        <v>9812</v>
      </c>
      <c r="L2372" t="s">
        <v>57</v>
      </c>
      <c r="M2372" t="s">
        <v>2492</v>
      </c>
      <c r="N2372" t="s">
        <v>2859</v>
      </c>
      <c r="O2372" t="s">
        <v>9813</v>
      </c>
      <c r="P2372" t="s">
        <v>21775</v>
      </c>
      <c r="Q2372" t="s">
        <v>21776</v>
      </c>
      <c r="R2372" t="str">
        <f t="shared" si="74"/>
        <v>安丘</v>
      </c>
      <c r="S2372" t="str">
        <f t="shared" si="75"/>
        <v>0705</v>
      </c>
    </row>
    <row r="2373" spans="1:19">
      <c r="A2373" t="s">
        <v>21777</v>
      </c>
      <c r="B2373" t="s">
        <v>21778</v>
      </c>
      <c r="C2373" t="s">
        <v>46</v>
      </c>
      <c r="D2373" t="s">
        <v>21779</v>
      </c>
      <c r="E2373" t="s">
        <v>20223</v>
      </c>
      <c r="F2373" t="s">
        <v>21780</v>
      </c>
      <c r="G2373" t="s">
        <v>21781</v>
      </c>
      <c r="H2373" t="s">
        <v>21782</v>
      </c>
      <c r="I2373" t="s">
        <v>2336</v>
      </c>
      <c r="J2373" t="s">
        <v>3761</v>
      </c>
      <c r="K2373" t="s">
        <v>3762</v>
      </c>
      <c r="L2373" t="s">
        <v>101</v>
      </c>
      <c r="M2373" t="s">
        <v>3130</v>
      </c>
      <c r="N2373" t="s">
        <v>2421</v>
      </c>
      <c r="O2373" t="s">
        <v>3763</v>
      </c>
      <c r="P2373" t="s">
        <v>21783</v>
      </c>
      <c r="Q2373" t="s">
        <v>21784</v>
      </c>
      <c r="R2373" t="str">
        <f t="shared" si="74"/>
        <v>潍城</v>
      </c>
      <c r="S2373" t="str">
        <f t="shared" si="75"/>
        <v>0705</v>
      </c>
    </row>
    <row r="2374" spans="1:19">
      <c r="A2374" t="s">
        <v>21785</v>
      </c>
      <c r="B2374" t="s">
        <v>21786</v>
      </c>
      <c r="C2374" t="s">
        <v>46</v>
      </c>
      <c r="D2374" t="s">
        <v>21787</v>
      </c>
      <c r="E2374" t="s">
        <v>20223</v>
      </c>
      <c r="F2374" t="s">
        <v>21788</v>
      </c>
      <c r="G2374" t="s">
        <v>21789</v>
      </c>
      <c r="H2374" t="s">
        <v>21790</v>
      </c>
      <c r="I2374" t="s">
        <v>2336</v>
      </c>
      <c r="J2374" t="s">
        <v>4819</v>
      </c>
      <c r="K2374" t="s">
        <v>4820</v>
      </c>
      <c r="L2374" t="s">
        <v>76</v>
      </c>
      <c r="M2374" t="s">
        <v>2408</v>
      </c>
      <c r="N2374" t="s">
        <v>2354</v>
      </c>
      <c r="O2374" t="s">
        <v>4821</v>
      </c>
      <c r="P2374" t="s">
        <v>21791</v>
      </c>
      <c r="Q2374" t="s">
        <v>21792</v>
      </c>
      <c r="R2374" t="str">
        <f t="shared" si="74"/>
        <v>奎文</v>
      </c>
      <c r="S2374" t="str">
        <f t="shared" si="75"/>
        <v>0705</v>
      </c>
    </row>
    <row r="2375" spans="1:19">
      <c r="A2375" t="s">
        <v>21793</v>
      </c>
      <c r="B2375" t="s">
        <v>21794</v>
      </c>
      <c r="C2375" t="s">
        <v>46</v>
      </c>
      <c r="D2375" t="s">
        <v>21795</v>
      </c>
      <c r="E2375" t="s">
        <v>20239</v>
      </c>
      <c r="F2375" t="s">
        <v>21796</v>
      </c>
      <c r="G2375" t="s">
        <v>21797</v>
      </c>
      <c r="H2375" t="s">
        <v>21798</v>
      </c>
      <c r="I2375" t="s">
        <v>2350</v>
      </c>
      <c r="J2375" t="s">
        <v>9696</v>
      </c>
      <c r="K2375" t="s">
        <v>9697</v>
      </c>
      <c r="L2375" t="s">
        <v>137</v>
      </c>
      <c r="M2375" t="s">
        <v>5175</v>
      </c>
      <c r="N2375" t="s">
        <v>3554</v>
      </c>
      <c r="O2375" t="s">
        <v>9698</v>
      </c>
      <c r="P2375" t="s">
        <v>21799</v>
      </c>
      <c r="R2375" t="str">
        <f t="shared" si="74"/>
        <v>青州</v>
      </c>
      <c r="S2375" t="str">
        <f t="shared" si="75"/>
        <v>0705</v>
      </c>
    </row>
    <row r="2376" spans="1:19">
      <c r="A2376" t="s">
        <v>21800</v>
      </c>
      <c r="B2376" t="s">
        <v>21801</v>
      </c>
      <c r="C2376" t="s">
        <v>46</v>
      </c>
      <c r="D2376" t="s">
        <v>21802</v>
      </c>
      <c r="E2376" t="s">
        <v>20963</v>
      </c>
      <c r="F2376" t="s">
        <v>21803</v>
      </c>
      <c r="G2376" t="s">
        <v>21804</v>
      </c>
      <c r="H2376" t="s">
        <v>21805</v>
      </c>
      <c r="I2376" t="s">
        <v>3904</v>
      </c>
      <c r="J2376" t="s">
        <v>17172</v>
      </c>
      <c r="K2376" t="s">
        <v>17173</v>
      </c>
      <c r="L2376" t="s">
        <v>57</v>
      </c>
      <c r="M2376" t="s">
        <v>2492</v>
      </c>
      <c r="N2376" t="s">
        <v>2816</v>
      </c>
      <c r="O2376" t="s">
        <v>17174</v>
      </c>
      <c r="P2376" t="s">
        <v>21806</v>
      </c>
      <c r="Q2376" t="s">
        <v>21807</v>
      </c>
      <c r="R2376" t="str">
        <f t="shared" si="74"/>
        <v>安丘</v>
      </c>
      <c r="S2376" t="str">
        <f t="shared" si="75"/>
        <v>0705</v>
      </c>
    </row>
    <row r="2377" spans="1:19">
      <c r="A2377" t="s">
        <v>21808</v>
      </c>
      <c r="B2377" t="s">
        <v>21809</v>
      </c>
      <c r="C2377" t="s">
        <v>46</v>
      </c>
      <c r="D2377" t="s">
        <v>21810</v>
      </c>
      <c r="E2377" t="s">
        <v>20239</v>
      </c>
      <c r="F2377" t="s">
        <v>21811</v>
      </c>
      <c r="G2377" t="s">
        <v>21812</v>
      </c>
      <c r="H2377" t="s">
        <v>21813</v>
      </c>
      <c r="I2377" t="s">
        <v>2350</v>
      </c>
      <c r="J2377" t="s">
        <v>9656</v>
      </c>
      <c r="K2377" t="s">
        <v>9657</v>
      </c>
      <c r="L2377" t="s">
        <v>119</v>
      </c>
      <c r="M2377" t="s">
        <v>2601</v>
      </c>
      <c r="N2377" t="s">
        <v>3252</v>
      </c>
      <c r="O2377" t="s">
        <v>9658</v>
      </c>
      <c r="P2377" t="s">
        <v>21814</v>
      </c>
      <c r="Q2377" t="s">
        <v>21815</v>
      </c>
      <c r="R2377" t="str">
        <f t="shared" si="74"/>
        <v>寒亭</v>
      </c>
      <c r="S2377" t="str">
        <f t="shared" si="75"/>
        <v>0705</v>
      </c>
    </row>
    <row r="2378" spans="1:19">
      <c r="A2378" t="s">
        <v>21816</v>
      </c>
      <c r="B2378" t="s">
        <v>21817</v>
      </c>
      <c r="C2378" t="s">
        <v>46</v>
      </c>
      <c r="D2378" t="s">
        <v>21818</v>
      </c>
      <c r="E2378" t="s">
        <v>21819</v>
      </c>
      <c r="F2378" t="s">
        <v>21820</v>
      </c>
      <c r="G2378" t="s">
        <v>21821</v>
      </c>
      <c r="H2378" t="s">
        <v>21822</v>
      </c>
      <c r="I2378" t="s">
        <v>3904</v>
      </c>
      <c r="J2378" t="s">
        <v>3026</v>
      </c>
      <c r="K2378" t="s">
        <v>3027</v>
      </c>
      <c r="L2378" t="s">
        <v>128</v>
      </c>
      <c r="M2378" t="s">
        <v>3028</v>
      </c>
      <c r="N2378" t="s">
        <v>2480</v>
      </c>
      <c r="O2378" t="s">
        <v>3029</v>
      </c>
      <c r="P2378" t="s">
        <v>21823</v>
      </c>
      <c r="Q2378" t="s">
        <v>21824</v>
      </c>
      <c r="R2378" t="str">
        <f t="shared" si="74"/>
        <v>寿光</v>
      </c>
      <c r="S2378" t="str">
        <f t="shared" si="75"/>
        <v>0705</v>
      </c>
    </row>
    <row r="2379" spans="1:19">
      <c r="A2379" t="s">
        <v>21825</v>
      </c>
      <c r="B2379" t="s">
        <v>21826</v>
      </c>
      <c r="C2379" t="s">
        <v>46</v>
      </c>
      <c r="D2379" t="s">
        <v>21827</v>
      </c>
      <c r="E2379" t="s">
        <v>21828</v>
      </c>
      <c r="F2379" t="s">
        <v>21829</v>
      </c>
      <c r="G2379" t="s">
        <v>21830</v>
      </c>
      <c r="H2379" t="s">
        <v>21831</v>
      </c>
      <c r="I2379" t="s">
        <v>2364</v>
      </c>
      <c r="J2379" t="s">
        <v>2337</v>
      </c>
      <c r="K2379" t="s">
        <v>2338</v>
      </c>
      <c r="L2379" t="s">
        <v>137</v>
      </c>
      <c r="M2379" t="s">
        <v>2339</v>
      </c>
      <c r="N2379" t="s">
        <v>2340</v>
      </c>
      <c r="O2379" t="s">
        <v>2341</v>
      </c>
      <c r="P2379" t="s">
        <v>21832</v>
      </c>
      <c r="Q2379" t="s">
        <v>21833</v>
      </c>
      <c r="R2379" t="str">
        <f t="shared" si="74"/>
        <v>青州</v>
      </c>
      <c r="S2379" t="str">
        <f t="shared" si="75"/>
        <v>0705</v>
      </c>
    </row>
    <row r="2380" spans="1:19">
      <c r="A2380" t="s">
        <v>21834</v>
      </c>
      <c r="B2380" t="s">
        <v>21835</v>
      </c>
      <c r="C2380" t="s">
        <v>46</v>
      </c>
      <c r="D2380" t="s">
        <v>21836</v>
      </c>
      <c r="E2380" t="s">
        <v>21837</v>
      </c>
      <c r="F2380" t="s">
        <v>21838</v>
      </c>
      <c r="G2380" t="s">
        <v>21839</v>
      </c>
      <c r="H2380" t="s">
        <v>21840</v>
      </c>
      <c r="I2380" t="s">
        <v>3904</v>
      </c>
      <c r="J2380" t="s">
        <v>4447</v>
      </c>
      <c r="K2380" t="s">
        <v>4448</v>
      </c>
      <c r="L2380" t="s">
        <v>128</v>
      </c>
      <c r="M2380" t="s">
        <v>3952</v>
      </c>
      <c r="N2380" t="s">
        <v>2421</v>
      </c>
      <c r="O2380" t="s">
        <v>4449</v>
      </c>
      <c r="P2380" t="s">
        <v>21841</v>
      </c>
      <c r="Q2380" t="s">
        <v>21842</v>
      </c>
      <c r="R2380" t="str">
        <f t="shared" si="74"/>
        <v>寿光</v>
      </c>
      <c r="S2380" t="str">
        <f t="shared" si="75"/>
        <v>0705</v>
      </c>
    </row>
    <row r="2381" spans="1:19">
      <c r="A2381" t="s">
        <v>21843</v>
      </c>
      <c r="B2381" t="s">
        <v>21844</v>
      </c>
      <c r="C2381" t="s">
        <v>46</v>
      </c>
      <c r="D2381" t="s">
        <v>21845</v>
      </c>
      <c r="E2381" t="s">
        <v>20298</v>
      </c>
      <c r="F2381" t="s">
        <v>21846</v>
      </c>
      <c r="G2381" t="s">
        <v>21847</v>
      </c>
      <c r="H2381" t="s">
        <v>21848</v>
      </c>
      <c r="I2381" t="s">
        <v>2392</v>
      </c>
      <c r="J2381" t="s">
        <v>5085</v>
      </c>
      <c r="K2381" t="s">
        <v>5086</v>
      </c>
      <c r="L2381" t="s">
        <v>119</v>
      </c>
      <c r="M2381" t="s">
        <v>4168</v>
      </c>
      <c r="N2381" t="s">
        <v>2649</v>
      </c>
      <c r="O2381" t="s">
        <v>5087</v>
      </c>
      <c r="P2381" t="s">
        <v>21849</v>
      </c>
      <c r="R2381" t="str">
        <f t="shared" si="74"/>
        <v>寒亭</v>
      </c>
      <c r="S2381" t="str">
        <f t="shared" si="75"/>
        <v>0705</v>
      </c>
    </row>
    <row r="2382" spans="1:19">
      <c r="A2382" t="s">
        <v>21850</v>
      </c>
      <c r="B2382" t="s">
        <v>21851</v>
      </c>
      <c r="C2382" t="s">
        <v>46</v>
      </c>
      <c r="D2382" t="s">
        <v>21852</v>
      </c>
      <c r="E2382" t="s">
        <v>21070</v>
      </c>
      <c r="F2382" t="s">
        <v>21853</v>
      </c>
      <c r="G2382" t="s">
        <v>21854</v>
      </c>
      <c r="H2382" t="s">
        <v>21855</v>
      </c>
      <c r="I2382" t="s">
        <v>2350</v>
      </c>
      <c r="J2382" t="s">
        <v>6332</v>
      </c>
      <c r="K2382" t="s">
        <v>6333</v>
      </c>
      <c r="L2382" t="s">
        <v>187</v>
      </c>
      <c r="M2382" t="s">
        <v>3510</v>
      </c>
      <c r="N2382" t="s">
        <v>3270</v>
      </c>
      <c r="O2382" t="s">
        <v>6334</v>
      </c>
      <c r="P2382" t="s">
        <v>21856</v>
      </c>
      <c r="R2382" t="str">
        <f t="shared" si="74"/>
        <v>坊子</v>
      </c>
      <c r="S2382" t="str">
        <f t="shared" si="75"/>
        <v>0705</v>
      </c>
    </row>
    <row r="2383" spans="1:19">
      <c r="A2383" t="s">
        <v>21857</v>
      </c>
      <c r="B2383" t="s">
        <v>21858</v>
      </c>
      <c r="C2383" t="s">
        <v>46</v>
      </c>
      <c r="D2383" t="s">
        <v>21859</v>
      </c>
      <c r="E2383" t="s">
        <v>21070</v>
      </c>
      <c r="F2383" t="s">
        <v>21860</v>
      </c>
      <c r="G2383" t="s">
        <v>21861</v>
      </c>
      <c r="H2383" t="s">
        <v>21862</v>
      </c>
      <c r="I2383" t="s">
        <v>2350</v>
      </c>
      <c r="J2383" t="s">
        <v>3497</v>
      </c>
      <c r="K2383" t="s">
        <v>3498</v>
      </c>
      <c r="L2383" t="s">
        <v>57</v>
      </c>
      <c r="M2383" t="s">
        <v>2838</v>
      </c>
      <c r="N2383" t="s">
        <v>2354</v>
      </c>
      <c r="O2383" t="s">
        <v>3500</v>
      </c>
      <c r="P2383" t="s">
        <v>21863</v>
      </c>
      <c r="Q2383" t="s">
        <v>21864</v>
      </c>
      <c r="R2383" t="str">
        <f t="shared" si="74"/>
        <v>安丘</v>
      </c>
      <c r="S2383" t="str">
        <f t="shared" si="75"/>
        <v>0705</v>
      </c>
    </row>
    <row r="2384" spans="1:19">
      <c r="A2384" t="s">
        <v>21865</v>
      </c>
      <c r="B2384" t="s">
        <v>21866</v>
      </c>
      <c r="C2384" t="s">
        <v>46</v>
      </c>
      <c r="D2384" t="s">
        <v>21867</v>
      </c>
      <c r="E2384" t="s">
        <v>20239</v>
      </c>
      <c r="F2384" t="s">
        <v>21868</v>
      </c>
      <c r="G2384" t="s">
        <v>21869</v>
      </c>
      <c r="H2384" t="s">
        <v>21870</v>
      </c>
      <c r="I2384" t="s">
        <v>2364</v>
      </c>
      <c r="J2384" t="s">
        <v>5139</v>
      </c>
      <c r="K2384" t="s">
        <v>5140</v>
      </c>
      <c r="L2384" t="s">
        <v>128</v>
      </c>
      <c r="M2384" t="s">
        <v>2890</v>
      </c>
      <c r="N2384" t="s">
        <v>2602</v>
      </c>
      <c r="O2384" t="s">
        <v>5141</v>
      </c>
      <c r="P2384" t="s">
        <v>21871</v>
      </c>
      <c r="R2384" t="str">
        <f t="shared" si="74"/>
        <v>寿光</v>
      </c>
      <c r="S2384" t="str">
        <f t="shared" si="75"/>
        <v>0705</v>
      </c>
    </row>
    <row r="2385" spans="1:19">
      <c r="A2385" t="s">
        <v>21872</v>
      </c>
      <c r="B2385" t="s">
        <v>21873</v>
      </c>
      <c r="C2385" t="s">
        <v>46</v>
      </c>
      <c r="D2385" t="s">
        <v>21874</v>
      </c>
      <c r="E2385" t="s">
        <v>20239</v>
      </c>
      <c r="F2385" t="s">
        <v>21875</v>
      </c>
      <c r="G2385" t="s">
        <v>21876</v>
      </c>
      <c r="H2385" t="s">
        <v>21877</v>
      </c>
      <c r="I2385" t="s">
        <v>2350</v>
      </c>
      <c r="J2385" t="s">
        <v>3704</v>
      </c>
      <c r="K2385" t="s">
        <v>3705</v>
      </c>
      <c r="L2385" t="s">
        <v>67</v>
      </c>
      <c r="M2385" t="s">
        <v>3706</v>
      </c>
      <c r="N2385" t="s">
        <v>2480</v>
      </c>
      <c r="O2385" t="s">
        <v>3707</v>
      </c>
      <c r="P2385" t="s">
        <v>21878</v>
      </c>
      <c r="R2385" t="str">
        <f t="shared" si="74"/>
        <v>昌邑</v>
      </c>
      <c r="S2385" t="str">
        <f t="shared" si="75"/>
        <v>0705</v>
      </c>
    </row>
    <row r="2386" spans="1:19">
      <c r="A2386" t="s">
        <v>21879</v>
      </c>
      <c r="B2386" t="s">
        <v>21880</v>
      </c>
      <c r="C2386" t="s">
        <v>46</v>
      </c>
      <c r="D2386" t="s">
        <v>21881</v>
      </c>
      <c r="E2386" t="s">
        <v>20963</v>
      </c>
      <c r="F2386" t="s">
        <v>21882</v>
      </c>
      <c r="G2386" t="s">
        <v>21883</v>
      </c>
      <c r="H2386" t="s">
        <v>21884</v>
      </c>
      <c r="I2386" t="s">
        <v>2336</v>
      </c>
      <c r="J2386" t="s">
        <v>3704</v>
      </c>
      <c r="K2386" t="s">
        <v>3705</v>
      </c>
      <c r="L2386" t="s">
        <v>67</v>
      </c>
      <c r="M2386" t="s">
        <v>3706</v>
      </c>
      <c r="N2386" t="s">
        <v>3252</v>
      </c>
      <c r="O2386" t="s">
        <v>3707</v>
      </c>
      <c r="P2386" t="s">
        <v>21885</v>
      </c>
      <c r="Q2386" t="s">
        <v>21886</v>
      </c>
      <c r="R2386" t="str">
        <f t="shared" si="74"/>
        <v>昌邑</v>
      </c>
      <c r="S2386" t="str">
        <f t="shared" si="75"/>
        <v>0705</v>
      </c>
    </row>
    <row r="2387" spans="1:19">
      <c r="A2387" t="s">
        <v>21887</v>
      </c>
      <c r="B2387" t="s">
        <v>21888</v>
      </c>
      <c r="C2387" t="s">
        <v>46</v>
      </c>
      <c r="D2387" t="s">
        <v>21889</v>
      </c>
      <c r="E2387" t="s">
        <v>21890</v>
      </c>
      <c r="F2387" t="s">
        <v>21891</v>
      </c>
      <c r="G2387" t="s">
        <v>21892</v>
      </c>
      <c r="H2387" t="s">
        <v>21893</v>
      </c>
      <c r="I2387" t="s">
        <v>2503</v>
      </c>
      <c r="J2387" t="s">
        <v>6049</v>
      </c>
      <c r="K2387" t="s">
        <v>6050</v>
      </c>
      <c r="L2387" t="s">
        <v>128</v>
      </c>
      <c r="M2387" t="s">
        <v>2913</v>
      </c>
      <c r="N2387" t="s">
        <v>2649</v>
      </c>
      <c r="O2387" t="s">
        <v>6051</v>
      </c>
      <c r="P2387" t="s">
        <v>21894</v>
      </c>
      <c r="Q2387" t="s">
        <v>21895</v>
      </c>
      <c r="R2387" t="str">
        <f t="shared" si="74"/>
        <v>寿光</v>
      </c>
      <c r="S2387" t="str">
        <f t="shared" si="75"/>
        <v>0705</v>
      </c>
    </row>
    <row r="2388" spans="1:19">
      <c r="A2388" t="s">
        <v>21896</v>
      </c>
      <c r="B2388" t="s">
        <v>21897</v>
      </c>
      <c r="C2388" t="s">
        <v>46</v>
      </c>
      <c r="D2388" t="s">
        <v>21898</v>
      </c>
      <c r="E2388" t="s">
        <v>21899</v>
      </c>
      <c r="F2388" t="s">
        <v>21900</v>
      </c>
      <c r="G2388" t="s">
        <v>21901</v>
      </c>
      <c r="H2388" t="s">
        <v>21902</v>
      </c>
      <c r="I2388" t="s">
        <v>2350</v>
      </c>
      <c r="J2388" t="s">
        <v>7368</v>
      </c>
      <c r="K2388" t="s">
        <v>7369</v>
      </c>
      <c r="L2388" t="s">
        <v>110</v>
      </c>
      <c r="M2388" t="s">
        <v>2575</v>
      </c>
      <c r="N2388" t="s">
        <v>2602</v>
      </c>
      <c r="O2388" t="s">
        <v>7370</v>
      </c>
      <c r="P2388" t="s">
        <v>21903</v>
      </c>
      <c r="R2388" t="str">
        <f t="shared" si="74"/>
        <v>高密</v>
      </c>
      <c r="S2388" t="str">
        <f t="shared" si="75"/>
        <v>0705</v>
      </c>
    </row>
    <row r="2389" spans="1:19">
      <c r="A2389" t="s">
        <v>21904</v>
      </c>
      <c r="B2389" t="s">
        <v>21905</v>
      </c>
      <c r="C2389" t="s">
        <v>46</v>
      </c>
      <c r="D2389" t="s">
        <v>21906</v>
      </c>
      <c r="E2389" t="s">
        <v>21907</v>
      </c>
      <c r="F2389" t="s">
        <v>21908</v>
      </c>
      <c r="G2389" t="s">
        <v>21909</v>
      </c>
      <c r="H2389" t="s">
        <v>21910</v>
      </c>
      <c r="I2389" t="s">
        <v>2378</v>
      </c>
      <c r="J2389" t="s">
        <v>6016</v>
      </c>
      <c r="K2389" t="s">
        <v>6017</v>
      </c>
      <c r="L2389" t="s">
        <v>57</v>
      </c>
      <c r="M2389" t="s">
        <v>2353</v>
      </c>
      <c r="N2389" t="s">
        <v>3052</v>
      </c>
      <c r="O2389" t="s">
        <v>6018</v>
      </c>
      <c r="P2389" t="s">
        <v>21911</v>
      </c>
      <c r="R2389" t="str">
        <f t="shared" si="74"/>
        <v>安丘</v>
      </c>
      <c r="S2389" t="str">
        <f t="shared" si="75"/>
        <v>0705</v>
      </c>
    </row>
    <row r="2390" spans="1:19">
      <c r="A2390" t="s">
        <v>21912</v>
      </c>
      <c r="B2390" t="s">
        <v>21913</v>
      </c>
      <c r="C2390" t="s">
        <v>46</v>
      </c>
      <c r="D2390" t="s">
        <v>21914</v>
      </c>
      <c r="E2390" t="s">
        <v>21504</v>
      </c>
      <c r="F2390" t="s">
        <v>21915</v>
      </c>
      <c r="G2390" t="s">
        <v>21916</v>
      </c>
      <c r="H2390" t="s">
        <v>21917</v>
      </c>
      <c r="I2390" t="s">
        <v>2364</v>
      </c>
      <c r="J2390" t="s">
        <v>2379</v>
      </c>
      <c r="K2390" t="s">
        <v>2380</v>
      </c>
      <c r="L2390" t="s">
        <v>110</v>
      </c>
      <c r="M2390" t="s">
        <v>2381</v>
      </c>
      <c r="N2390" t="s">
        <v>2340</v>
      </c>
      <c r="O2390" t="s">
        <v>2383</v>
      </c>
      <c r="P2390" t="s">
        <v>21918</v>
      </c>
      <c r="Q2390" t="s">
        <v>21919</v>
      </c>
      <c r="R2390" t="str">
        <f t="shared" si="74"/>
        <v>高密</v>
      </c>
      <c r="S2390" t="str">
        <f t="shared" si="75"/>
        <v>0705</v>
      </c>
    </row>
    <row r="2391" spans="1:19">
      <c r="A2391" t="s">
        <v>710</v>
      </c>
      <c r="B2391" t="s">
        <v>21920</v>
      </c>
      <c r="C2391" t="s">
        <v>46</v>
      </c>
      <c r="D2391" t="s">
        <v>21921</v>
      </c>
      <c r="E2391" t="s">
        <v>20298</v>
      </c>
      <c r="F2391" t="s">
        <v>21922</v>
      </c>
      <c r="G2391" t="s">
        <v>708</v>
      </c>
      <c r="H2391" t="s">
        <v>21923</v>
      </c>
      <c r="I2391" t="s">
        <v>2503</v>
      </c>
      <c r="J2391" t="s">
        <v>10011</v>
      </c>
      <c r="K2391" t="s">
        <v>10012</v>
      </c>
      <c r="L2391" t="s">
        <v>76</v>
      </c>
      <c r="M2391" t="s">
        <v>4374</v>
      </c>
      <c r="N2391" t="s">
        <v>2816</v>
      </c>
      <c r="O2391" t="s">
        <v>10013</v>
      </c>
      <c r="P2391" t="s">
        <v>21924</v>
      </c>
      <c r="R2391" t="str">
        <f t="shared" si="74"/>
        <v>奎文</v>
      </c>
      <c r="S2391" t="str">
        <f t="shared" si="75"/>
        <v>0705</v>
      </c>
    </row>
    <row r="2392" spans="1:19">
      <c r="A2392" t="s">
        <v>21925</v>
      </c>
      <c r="B2392" t="s">
        <v>21926</v>
      </c>
      <c r="C2392" t="s">
        <v>46</v>
      </c>
      <c r="D2392" t="s">
        <v>21927</v>
      </c>
      <c r="E2392" t="s">
        <v>21070</v>
      </c>
      <c r="F2392" t="s">
        <v>21928</v>
      </c>
      <c r="G2392" t="s">
        <v>21929</v>
      </c>
      <c r="H2392" t="s">
        <v>21930</v>
      </c>
      <c r="I2392" t="s">
        <v>2350</v>
      </c>
      <c r="J2392" t="s">
        <v>2337</v>
      </c>
      <c r="K2392" t="s">
        <v>2338</v>
      </c>
      <c r="L2392" t="s">
        <v>137</v>
      </c>
      <c r="M2392" t="s">
        <v>2339</v>
      </c>
      <c r="N2392" t="s">
        <v>2340</v>
      </c>
      <c r="O2392" t="s">
        <v>2341</v>
      </c>
      <c r="P2392" t="s">
        <v>21931</v>
      </c>
      <c r="Q2392" t="s">
        <v>21932</v>
      </c>
      <c r="R2392" t="str">
        <f t="shared" si="74"/>
        <v>青州</v>
      </c>
      <c r="S2392" t="str">
        <f t="shared" si="75"/>
        <v>0705</v>
      </c>
    </row>
    <row r="2393" spans="1:19">
      <c r="A2393" t="s">
        <v>21933</v>
      </c>
      <c r="B2393" t="s">
        <v>21934</v>
      </c>
      <c r="C2393" t="s">
        <v>46</v>
      </c>
      <c r="D2393" t="s">
        <v>21935</v>
      </c>
      <c r="E2393" t="s">
        <v>20239</v>
      </c>
      <c r="F2393" t="s">
        <v>21936</v>
      </c>
      <c r="G2393" t="s">
        <v>21937</v>
      </c>
      <c r="H2393" t="s">
        <v>21938</v>
      </c>
      <c r="I2393" t="s">
        <v>21939</v>
      </c>
      <c r="J2393" t="s">
        <v>7185</v>
      </c>
      <c r="K2393" t="s">
        <v>7186</v>
      </c>
      <c r="L2393" t="s">
        <v>137</v>
      </c>
      <c r="M2393" t="s">
        <v>4959</v>
      </c>
      <c r="N2393" t="s">
        <v>2368</v>
      </c>
      <c r="O2393" t="s">
        <v>7187</v>
      </c>
      <c r="P2393" t="s">
        <v>21521</v>
      </c>
      <c r="R2393" t="str">
        <f t="shared" si="74"/>
        <v>青州</v>
      </c>
      <c r="S2393" t="str">
        <f t="shared" si="75"/>
        <v>0705</v>
      </c>
    </row>
    <row r="2394" spans="1:19">
      <c r="A2394" t="s">
        <v>21940</v>
      </c>
      <c r="B2394" t="s">
        <v>21941</v>
      </c>
      <c r="C2394" t="s">
        <v>46</v>
      </c>
      <c r="D2394" t="s">
        <v>21942</v>
      </c>
      <c r="E2394" t="s">
        <v>20239</v>
      </c>
      <c r="F2394" t="s">
        <v>21943</v>
      </c>
      <c r="G2394" t="s">
        <v>21944</v>
      </c>
      <c r="H2394" t="s">
        <v>21945</v>
      </c>
      <c r="I2394" t="s">
        <v>2378</v>
      </c>
      <c r="J2394" t="s">
        <v>10780</v>
      </c>
      <c r="K2394" t="s">
        <v>10781</v>
      </c>
      <c r="L2394" t="s">
        <v>47</v>
      </c>
      <c r="M2394" t="s">
        <v>2454</v>
      </c>
      <c r="N2394" t="s">
        <v>2480</v>
      </c>
      <c r="O2394" t="s">
        <v>10782</v>
      </c>
      <c r="P2394" t="s">
        <v>21946</v>
      </c>
      <c r="Q2394" t="s">
        <v>21947</v>
      </c>
      <c r="R2394" t="str">
        <f t="shared" si="74"/>
        <v>诸城</v>
      </c>
      <c r="S2394" t="str">
        <f t="shared" si="75"/>
        <v>0705</v>
      </c>
    </row>
    <row r="2395" spans="1:19">
      <c r="A2395" t="s">
        <v>21948</v>
      </c>
      <c r="B2395" t="s">
        <v>21949</v>
      </c>
      <c r="C2395" t="s">
        <v>46</v>
      </c>
      <c r="D2395" t="s">
        <v>21950</v>
      </c>
      <c r="E2395" t="s">
        <v>21658</v>
      </c>
      <c r="F2395" t="s">
        <v>21951</v>
      </c>
      <c r="G2395" t="s">
        <v>21952</v>
      </c>
      <c r="H2395" t="s">
        <v>21953</v>
      </c>
      <c r="I2395" t="s">
        <v>3564</v>
      </c>
      <c r="J2395" t="s">
        <v>10721</v>
      </c>
      <c r="K2395" t="s">
        <v>10722</v>
      </c>
      <c r="L2395" t="s">
        <v>76</v>
      </c>
      <c r="M2395" t="s">
        <v>4374</v>
      </c>
      <c r="N2395" t="s">
        <v>6934</v>
      </c>
      <c r="O2395" t="s">
        <v>10723</v>
      </c>
      <c r="P2395" t="s">
        <v>21954</v>
      </c>
      <c r="Q2395" t="s">
        <v>21955</v>
      </c>
      <c r="R2395" t="str">
        <f t="shared" si="74"/>
        <v>奎文</v>
      </c>
      <c r="S2395" t="str">
        <f t="shared" si="75"/>
        <v>0705</v>
      </c>
    </row>
    <row r="2396" spans="1:19">
      <c r="A2396" t="s">
        <v>21956</v>
      </c>
      <c r="B2396" t="s">
        <v>21957</v>
      </c>
      <c r="C2396" t="s">
        <v>46</v>
      </c>
      <c r="D2396" t="s">
        <v>21958</v>
      </c>
      <c r="E2396" t="s">
        <v>21959</v>
      </c>
      <c r="F2396" t="s">
        <v>21960</v>
      </c>
      <c r="G2396" t="s">
        <v>21961</v>
      </c>
      <c r="H2396" t="s">
        <v>21962</v>
      </c>
      <c r="I2396" t="s">
        <v>2598</v>
      </c>
      <c r="J2396" t="s">
        <v>6485</v>
      </c>
      <c r="K2396" t="s">
        <v>6486</v>
      </c>
      <c r="L2396" t="s">
        <v>128</v>
      </c>
      <c r="M2396" t="s">
        <v>3653</v>
      </c>
      <c r="N2396" t="s">
        <v>2721</v>
      </c>
      <c r="O2396" t="s">
        <v>6487</v>
      </c>
      <c r="P2396" t="s">
        <v>21963</v>
      </c>
      <c r="R2396" t="str">
        <f t="shared" si="74"/>
        <v>寿光</v>
      </c>
      <c r="S2396" t="str">
        <f t="shared" si="75"/>
        <v>0705</v>
      </c>
    </row>
    <row r="2397" spans="1:19">
      <c r="A2397" t="s">
        <v>21964</v>
      </c>
      <c r="B2397" t="s">
        <v>21965</v>
      </c>
      <c r="C2397" t="s">
        <v>46</v>
      </c>
      <c r="D2397" t="s">
        <v>21966</v>
      </c>
      <c r="E2397" t="s">
        <v>20239</v>
      </c>
      <c r="F2397" t="s">
        <v>21967</v>
      </c>
      <c r="G2397" t="s">
        <v>21968</v>
      </c>
      <c r="H2397" t="s">
        <v>21969</v>
      </c>
      <c r="I2397" t="s">
        <v>2378</v>
      </c>
      <c r="J2397" t="s">
        <v>4016</v>
      </c>
      <c r="K2397" t="s">
        <v>4017</v>
      </c>
      <c r="L2397" t="s">
        <v>47</v>
      </c>
      <c r="M2397" t="s">
        <v>2454</v>
      </c>
      <c r="N2397" t="s">
        <v>2480</v>
      </c>
      <c r="O2397" t="s">
        <v>4018</v>
      </c>
      <c r="P2397" t="s">
        <v>21970</v>
      </c>
      <c r="Q2397" t="s">
        <v>21971</v>
      </c>
      <c r="R2397" t="str">
        <f t="shared" si="74"/>
        <v>诸城</v>
      </c>
      <c r="S2397" t="str">
        <f t="shared" si="75"/>
        <v>0705</v>
      </c>
    </row>
    <row r="2398" spans="1:19">
      <c r="A2398" t="s">
        <v>21972</v>
      </c>
      <c r="B2398" t="s">
        <v>21973</v>
      </c>
      <c r="C2398" t="s">
        <v>46</v>
      </c>
      <c r="D2398" t="s">
        <v>21974</v>
      </c>
      <c r="E2398" t="s">
        <v>21975</v>
      </c>
      <c r="F2398" t="s">
        <v>21976</v>
      </c>
      <c r="G2398" t="s">
        <v>21977</v>
      </c>
      <c r="H2398" t="s">
        <v>21978</v>
      </c>
      <c r="I2398" t="s">
        <v>21979</v>
      </c>
      <c r="J2398" t="s">
        <v>6016</v>
      </c>
      <c r="K2398" t="s">
        <v>6017</v>
      </c>
      <c r="L2398" t="s">
        <v>57</v>
      </c>
      <c r="M2398" t="s">
        <v>2353</v>
      </c>
      <c r="N2398" t="s">
        <v>3270</v>
      </c>
      <c r="O2398" t="s">
        <v>6018</v>
      </c>
      <c r="P2398" t="s">
        <v>21980</v>
      </c>
      <c r="Q2398" t="s">
        <v>21981</v>
      </c>
      <c r="R2398" t="str">
        <f t="shared" si="74"/>
        <v>安丘</v>
      </c>
      <c r="S2398" t="str">
        <f t="shared" si="75"/>
        <v>0705</v>
      </c>
    </row>
    <row r="2399" spans="1:19">
      <c r="A2399" t="s">
        <v>21982</v>
      </c>
      <c r="B2399" t="s">
        <v>21983</v>
      </c>
      <c r="C2399" t="s">
        <v>46</v>
      </c>
      <c r="D2399" t="s">
        <v>21984</v>
      </c>
      <c r="E2399" t="s">
        <v>20298</v>
      </c>
      <c r="F2399" t="s">
        <v>21985</v>
      </c>
      <c r="G2399" t="s">
        <v>21986</v>
      </c>
      <c r="H2399" t="s">
        <v>21987</v>
      </c>
      <c r="I2399" t="s">
        <v>2350</v>
      </c>
      <c r="J2399" t="s">
        <v>5347</v>
      </c>
      <c r="K2399" t="s">
        <v>5348</v>
      </c>
      <c r="L2399" t="s">
        <v>187</v>
      </c>
      <c r="M2399" t="s">
        <v>3510</v>
      </c>
      <c r="N2399" t="s">
        <v>2859</v>
      </c>
      <c r="O2399" t="s">
        <v>5349</v>
      </c>
      <c r="P2399" t="s">
        <v>21988</v>
      </c>
      <c r="Q2399" t="s">
        <v>21989</v>
      </c>
      <c r="R2399" t="str">
        <f t="shared" si="74"/>
        <v>坊子</v>
      </c>
      <c r="S2399" t="str">
        <f t="shared" si="75"/>
        <v>0705</v>
      </c>
    </row>
    <row r="2400" spans="1:19">
      <c r="A2400" t="s">
        <v>21990</v>
      </c>
      <c r="B2400" t="s">
        <v>21991</v>
      </c>
      <c r="C2400" t="s">
        <v>46</v>
      </c>
      <c r="D2400" t="s">
        <v>21992</v>
      </c>
      <c r="E2400" t="s">
        <v>20298</v>
      </c>
      <c r="F2400" t="s">
        <v>21993</v>
      </c>
      <c r="G2400" t="s">
        <v>21994</v>
      </c>
      <c r="H2400" t="s">
        <v>21995</v>
      </c>
      <c r="I2400" t="s">
        <v>2350</v>
      </c>
      <c r="J2400" t="s">
        <v>4735</v>
      </c>
      <c r="K2400" t="s">
        <v>4736</v>
      </c>
      <c r="L2400" t="s">
        <v>101</v>
      </c>
      <c r="M2400" t="s">
        <v>3130</v>
      </c>
      <c r="N2400" t="s">
        <v>7359</v>
      </c>
      <c r="P2400" t="s">
        <v>21996</v>
      </c>
      <c r="R2400" t="str">
        <f t="shared" si="74"/>
        <v>潍城</v>
      </c>
      <c r="S2400" t="str">
        <f t="shared" si="75"/>
        <v>0705</v>
      </c>
    </row>
    <row r="2401" spans="1:19">
      <c r="A2401" t="s">
        <v>21997</v>
      </c>
      <c r="B2401" t="s">
        <v>21998</v>
      </c>
      <c r="C2401" t="s">
        <v>46</v>
      </c>
      <c r="D2401" t="s">
        <v>21999</v>
      </c>
      <c r="E2401" t="s">
        <v>20223</v>
      </c>
      <c r="F2401" t="s">
        <v>22000</v>
      </c>
      <c r="G2401" t="s">
        <v>22001</v>
      </c>
      <c r="H2401" t="s">
        <v>22002</v>
      </c>
      <c r="I2401" t="s">
        <v>2336</v>
      </c>
      <c r="J2401" t="s">
        <v>2646</v>
      </c>
      <c r="K2401" t="s">
        <v>2647</v>
      </c>
      <c r="L2401" t="s">
        <v>128</v>
      </c>
      <c r="M2401" t="s">
        <v>2648</v>
      </c>
      <c r="N2401" t="s">
        <v>2649</v>
      </c>
      <c r="O2401" t="s">
        <v>2650</v>
      </c>
      <c r="P2401" t="s">
        <v>22003</v>
      </c>
      <c r="Q2401" t="s">
        <v>22004</v>
      </c>
      <c r="R2401" t="str">
        <f t="shared" si="74"/>
        <v>寿光</v>
      </c>
      <c r="S2401" t="str">
        <f t="shared" si="75"/>
        <v>0705</v>
      </c>
    </row>
    <row r="2402" spans="1:19">
      <c r="A2402" t="s">
        <v>22005</v>
      </c>
      <c r="B2402" t="s">
        <v>22006</v>
      </c>
      <c r="C2402" t="s">
        <v>46</v>
      </c>
      <c r="D2402" t="s">
        <v>22007</v>
      </c>
      <c r="E2402" t="s">
        <v>20239</v>
      </c>
      <c r="F2402" t="s">
        <v>22008</v>
      </c>
      <c r="G2402" t="s">
        <v>22009</v>
      </c>
      <c r="H2402" t="s">
        <v>22010</v>
      </c>
      <c r="I2402" t="s">
        <v>2350</v>
      </c>
      <c r="J2402" t="s">
        <v>6273</v>
      </c>
      <c r="K2402" t="s">
        <v>6274</v>
      </c>
      <c r="L2402" t="s">
        <v>101</v>
      </c>
      <c r="M2402" t="s">
        <v>5737</v>
      </c>
      <c r="N2402" t="s">
        <v>5286</v>
      </c>
      <c r="O2402" t="s">
        <v>6275</v>
      </c>
      <c r="P2402" t="s">
        <v>22011</v>
      </c>
      <c r="Q2402" t="s">
        <v>22012</v>
      </c>
      <c r="R2402" t="str">
        <f t="shared" si="74"/>
        <v>潍城</v>
      </c>
      <c r="S2402" t="str">
        <f t="shared" si="75"/>
        <v>0705</v>
      </c>
    </row>
    <row r="2403" spans="1:19">
      <c r="A2403" t="s">
        <v>22013</v>
      </c>
      <c r="B2403" t="s">
        <v>22014</v>
      </c>
      <c r="C2403" t="s">
        <v>46</v>
      </c>
      <c r="D2403" t="s">
        <v>22015</v>
      </c>
      <c r="E2403" t="s">
        <v>20963</v>
      </c>
      <c r="F2403" t="s">
        <v>22016</v>
      </c>
      <c r="G2403" t="s">
        <v>22017</v>
      </c>
      <c r="H2403" t="s">
        <v>22018</v>
      </c>
      <c r="I2403" t="s">
        <v>3904</v>
      </c>
      <c r="J2403" t="s">
        <v>5021</v>
      </c>
      <c r="K2403" t="s">
        <v>5022</v>
      </c>
      <c r="L2403" t="s">
        <v>119</v>
      </c>
      <c r="M2403" t="s">
        <v>4071</v>
      </c>
      <c r="N2403" t="s">
        <v>2816</v>
      </c>
      <c r="O2403" t="s">
        <v>5023</v>
      </c>
      <c r="P2403" t="s">
        <v>22019</v>
      </c>
      <c r="Q2403" t="s">
        <v>22020</v>
      </c>
      <c r="R2403" t="str">
        <f t="shared" si="74"/>
        <v>寒亭</v>
      </c>
      <c r="S2403" t="str">
        <f t="shared" si="75"/>
        <v>0705</v>
      </c>
    </row>
    <row r="2404" spans="1:19">
      <c r="A2404" t="s">
        <v>22021</v>
      </c>
      <c r="B2404" t="s">
        <v>22022</v>
      </c>
      <c r="C2404" t="s">
        <v>46</v>
      </c>
      <c r="D2404" t="s">
        <v>22023</v>
      </c>
      <c r="E2404" t="s">
        <v>20239</v>
      </c>
      <c r="F2404" t="s">
        <v>22024</v>
      </c>
      <c r="G2404" t="s">
        <v>22025</v>
      </c>
      <c r="H2404" t="s">
        <v>22026</v>
      </c>
      <c r="I2404" t="s">
        <v>2350</v>
      </c>
      <c r="J2404" t="s">
        <v>19929</v>
      </c>
      <c r="K2404" t="s">
        <v>19930</v>
      </c>
      <c r="L2404" t="s">
        <v>676</v>
      </c>
      <c r="M2404" t="s">
        <v>9555</v>
      </c>
      <c r="N2404" t="s">
        <v>2564</v>
      </c>
      <c r="O2404" t="s">
        <v>19931</v>
      </c>
      <c r="P2404" t="s">
        <v>22027</v>
      </c>
      <c r="R2404" t="str">
        <f t="shared" si="74"/>
        <v>昌乐</v>
      </c>
      <c r="S2404" t="str">
        <f t="shared" si="75"/>
        <v>0705</v>
      </c>
    </row>
    <row r="2405" spans="1:19">
      <c r="A2405" t="s">
        <v>22028</v>
      </c>
      <c r="B2405" t="s">
        <v>22029</v>
      </c>
      <c r="C2405" t="s">
        <v>46</v>
      </c>
      <c r="D2405" t="s">
        <v>22030</v>
      </c>
      <c r="E2405" t="s">
        <v>20239</v>
      </c>
      <c r="F2405" t="s">
        <v>22031</v>
      </c>
      <c r="G2405" t="s">
        <v>22032</v>
      </c>
      <c r="H2405" t="s">
        <v>22033</v>
      </c>
      <c r="I2405" t="s">
        <v>3608</v>
      </c>
      <c r="J2405" t="s">
        <v>11311</v>
      </c>
      <c r="K2405" t="s">
        <v>11312</v>
      </c>
      <c r="L2405" t="s">
        <v>119</v>
      </c>
      <c r="M2405" t="s">
        <v>2601</v>
      </c>
      <c r="N2405" t="s">
        <v>2743</v>
      </c>
      <c r="O2405" t="s">
        <v>11313</v>
      </c>
      <c r="P2405" t="s">
        <v>22034</v>
      </c>
      <c r="R2405" t="str">
        <f t="shared" si="74"/>
        <v>寒亭</v>
      </c>
      <c r="S2405" t="str">
        <f t="shared" si="75"/>
        <v>0705</v>
      </c>
    </row>
    <row r="2406" spans="1:19">
      <c r="A2406" t="s">
        <v>22035</v>
      </c>
      <c r="B2406" t="s">
        <v>22036</v>
      </c>
      <c r="C2406" t="s">
        <v>46</v>
      </c>
      <c r="D2406" t="s">
        <v>22037</v>
      </c>
      <c r="E2406" t="s">
        <v>20963</v>
      </c>
      <c r="F2406" t="s">
        <v>22038</v>
      </c>
      <c r="G2406" t="s">
        <v>22039</v>
      </c>
      <c r="H2406" t="s">
        <v>22040</v>
      </c>
      <c r="I2406" t="s">
        <v>2336</v>
      </c>
      <c r="J2406" t="s">
        <v>12042</v>
      </c>
      <c r="K2406" t="s">
        <v>12043</v>
      </c>
      <c r="L2406" t="s">
        <v>128</v>
      </c>
      <c r="M2406" t="s">
        <v>2708</v>
      </c>
      <c r="N2406" t="s">
        <v>2421</v>
      </c>
      <c r="O2406" t="s">
        <v>12044</v>
      </c>
      <c r="P2406" t="s">
        <v>22041</v>
      </c>
      <c r="Q2406" t="s">
        <v>22042</v>
      </c>
      <c r="R2406" t="str">
        <f t="shared" si="74"/>
        <v>寿光</v>
      </c>
      <c r="S2406" t="str">
        <f t="shared" si="75"/>
        <v>0705</v>
      </c>
    </row>
    <row r="2407" spans="1:19">
      <c r="A2407" t="s">
        <v>22043</v>
      </c>
      <c r="B2407" t="s">
        <v>22044</v>
      </c>
      <c r="C2407" t="s">
        <v>46</v>
      </c>
      <c r="D2407" t="s">
        <v>22045</v>
      </c>
      <c r="E2407" t="s">
        <v>22046</v>
      </c>
      <c r="F2407" t="s">
        <v>22047</v>
      </c>
      <c r="G2407" t="s">
        <v>22048</v>
      </c>
      <c r="H2407" t="s">
        <v>22049</v>
      </c>
      <c r="I2407" t="s">
        <v>3376</v>
      </c>
      <c r="J2407" t="s">
        <v>2671</v>
      </c>
      <c r="K2407" t="s">
        <v>2672</v>
      </c>
      <c r="L2407" t="s">
        <v>67</v>
      </c>
      <c r="M2407" t="s">
        <v>2673</v>
      </c>
      <c r="N2407" t="s">
        <v>2674</v>
      </c>
      <c r="O2407" t="s">
        <v>2675</v>
      </c>
      <c r="P2407" t="s">
        <v>22050</v>
      </c>
      <c r="R2407" t="str">
        <f t="shared" si="74"/>
        <v>昌邑</v>
      </c>
      <c r="S2407" t="str">
        <f t="shared" si="75"/>
        <v>0705</v>
      </c>
    </row>
    <row r="2408" spans="1:19">
      <c r="A2408" t="s">
        <v>22051</v>
      </c>
      <c r="B2408" t="s">
        <v>22052</v>
      </c>
      <c r="C2408" t="s">
        <v>46</v>
      </c>
      <c r="D2408" t="s">
        <v>22053</v>
      </c>
      <c r="E2408" t="s">
        <v>20298</v>
      </c>
      <c r="F2408" t="s">
        <v>22054</v>
      </c>
      <c r="G2408" t="s">
        <v>22055</v>
      </c>
      <c r="H2408" t="s">
        <v>22056</v>
      </c>
      <c r="I2408" t="s">
        <v>2350</v>
      </c>
      <c r="J2408" t="s">
        <v>8024</v>
      </c>
      <c r="K2408" t="s">
        <v>8025</v>
      </c>
      <c r="L2408" t="s">
        <v>76</v>
      </c>
      <c r="M2408" t="s">
        <v>2516</v>
      </c>
      <c r="N2408" t="s">
        <v>2354</v>
      </c>
      <c r="O2408" t="s">
        <v>8026</v>
      </c>
      <c r="P2408" t="s">
        <v>22057</v>
      </c>
      <c r="Q2408" t="s">
        <v>22058</v>
      </c>
      <c r="R2408" t="str">
        <f t="shared" si="74"/>
        <v>奎文</v>
      </c>
      <c r="S2408" t="str">
        <f t="shared" si="75"/>
        <v>0705</v>
      </c>
    </row>
    <row r="2409" spans="1:19">
      <c r="A2409" t="s">
        <v>22059</v>
      </c>
      <c r="B2409" t="s">
        <v>22060</v>
      </c>
      <c r="C2409" t="s">
        <v>46</v>
      </c>
      <c r="D2409" t="s">
        <v>22061</v>
      </c>
      <c r="E2409" t="s">
        <v>20239</v>
      </c>
      <c r="F2409" t="s">
        <v>22062</v>
      </c>
      <c r="G2409" t="s">
        <v>22063</v>
      </c>
      <c r="H2409" t="s">
        <v>22064</v>
      </c>
      <c r="I2409" t="s">
        <v>2378</v>
      </c>
      <c r="J2409" t="s">
        <v>3167</v>
      </c>
      <c r="K2409" t="s">
        <v>3168</v>
      </c>
      <c r="L2409" t="s">
        <v>110</v>
      </c>
      <c r="M2409" t="s">
        <v>3098</v>
      </c>
      <c r="N2409" t="s">
        <v>2354</v>
      </c>
      <c r="O2409" t="s">
        <v>3169</v>
      </c>
      <c r="P2409" t="s">
        <v>22065</v>
      </c>
      <c r="R2409" t="str">
        <f t="shared" si="74"/>
        <v>高密</v>
      </c>
      <c r="S2409" t="str">
        <f t="shared" si="75"/>
        <v>0705</v>
      </c>
    </row>
    <row r="2410" spans="1:19">
      <c r="A2410" t="s">
        <v>22066</v>
      </c>
      <c r="B2410" t="s">
        <v>22067</v>
      </c>
      <c r="C2410" t="s">
        <v>46</v>
      </c>
      <c r="D2410" t="s">
        <v>22068</v>
      </c>
      <c r="E2410" t="s">
        <v>22069</v>
      </c>
      <c r="F2410" t="s">
        <v>22070</v>
      </c>
      <c r="G2410" t="s">
        <v>22071</v>
      </c>
      <c r="H2410" t="s">
        <v>22072</v>
      </c>
      <c r="I2410" t="s">
        <v>2336</v>
      </c>
      <c r="J2410" t="s">
        <v>8509</v>
      </c>
      <c r="K2410" t="s">
        <v>8510</v>
      </c>
      <c r="L2410" t="s">
        <v>137</v>
      </c>
      <c r="M2410" t="s">
        <v>2625</v>
      </c>
      <c r="N2410" t="s">
        <v>3622</v>
      </c>
      <c r="O2410" t="s">
        <v>8511</v>
      </c>
      <c r="P2410" t="s">
        <v>22073</v>
      </c>
      <c r="Q2410" t="s">
        <v>22074</v>
      </c>
      <c r="R2410" t="str">
        <f t="shared" si="74"/>
        <v>青州</v>
      </c>
      <c r="S2410" t="str">
        <f t="shared" si="75"/>
        <v>0705</v>
      </c>
    </row>
    <row r="2411" spans="1:19">
      <c r="A2411" t="s">
        <v>22075</v>
      </c>
      <c r="B2411" t="s">
        <v>22076</v>
      </c>
      <c r="C2411" t="s">
        <v>46</v>
      </c>
      <c r="D2411" t="s">
        <v>22077</v>
      </c>
      <c r="E2411" t="s">
        <v>20239</v>
      </c>
      <c r="F2411" t="s">
        <v>22078</v>
      </c>
      <c r="G2411" t="s">
        <v>22079</v>
      </c>
      <c r="H2411" t="s">
        <v>22080</v>
      </c>
      <c r="I2411" t="s">
        <v>2378</v>
      </c>
      <c r="J2411" t="s">
        <v>4372</v>
      </c>
      <c r="K2411" t="s">
        <v>4373</v>
      </c>
      <c r="L2411" t="s">
        <v>76</v>
      </c>
      <c r="M2411" t="s">
        <v>4374</v>
      </c>
      <c r="N2411" t="s">
        <v>5712</v>
      </c>
      <c r="O2411" t="s">
        <v>4375</v>
      </c>
      <c r="P2411" t="s">
        <v>22081</v>
      </c>
      <c r="Q2411" t="s">
        <v>22082</v>
      </c>
      <c r="R2411" t="str">
        <f t="shared" si="74"/>
        <v>奎文</v>
      </c>
      <c r="S2411" t="str">
        <f t="shared" si="75"/>
        <v>0705</v>
      </c>
    </row>
    <row r="2412" spans="1:19">
      <c r="A2412" t="s">
        <v>22083</v>
      </c>
      <c r="B2412" t="s">
        <v>22084</v>
      </c>
      <c r="C2412" t="s">
        <v>46</v>
      </c>
      <c r="D2412" t="s">
        <v>22085</v>
      </c>
      <c r="E2412" t="s">
        <v>20239</v>
      </c>
      <c r="F2412" t="s">
        <v>22086</v>
      </c>
      <c r="G2412" t="s">
        <v>22087</v>
      </c>
      <c r="H2412" t="s">
        <v>22088</v>
      </c>
      <c r="I2412" t="s">
        <v>2503</v>
      </c>
      <c r="J2412" t="s">
        <v>9981</v>
      </c>
      <c r="K2412" t="s">
        <v>9982</v>
      </c>
      <c r="L2412" t="s">
        <v>57</v>
      </c>
      <c r="M2412" t="s">
        <v>3811</v>
      </c>
      <c r="N2412" t="s">
        <v>3277</v>
      </c>
      <c r="O2412" t="s">
        <v>9983</v>
      </c>
      <c r="P2412" t="s">
        <v>22089</v>
      </c>
      <c r="Q2412" t="s">
        <v>22090</v>
      </c>
      <c r="R2412" t="str">
        <f t="shared" si="74"/>
        <v>安丘</v>
      </c>
      <c r="S2412" t="str">
        <f t="shared" si="75"/>
        <v>0705</v>
      </c>
    </row>
    <row r="2413" spans="1:19">
      <c r="A2413" t="s">
        <v>22091</v>
      </c>
      <c r="B2413" t="s">
        <v>22092</v>
      </c>
      <c r="C2413" t="s">
        <v>46</v>
      </c>
      <c r="D2413" t="s">
        <v>22093</v>
      </c>
      <c r="E2413" t="s">
        <v>20239</v>
      </c>
      <c r="F2413" t="s">
        <v>22094</v>
      </c>
      <c r="G2413" t="s">
        <v>22095</v>
      </c>
      <c r="H2413" t="s">
        <v>22096</v>
      </c>
      <c r="I2413" t="s">
        <v>2350</v>
      </c>
      <c r="J2413" t="s">
        <v>9867</v>
      </c>
      <c r="K2413" t="s">
        <v>9868</v>
      </c>
      <c r="L2413" t="s">
        <v>47</v>
      </c>
      <c r="M2413" t="s">
        <v>2454</v>
      </c>
      <c r="N2413" t="s">
        <v>2480</v>
      </c>
      <c r="O2413" t="s">
        <v>9869</v>
      </c>
      <c r="P2413" t="s">
        <v>22097</v>
      </c>
      <c r="Q2413" t="s">
        <v>22098</v>
      </c>
      <c r="R2413" t="str">
        <f t="shared" si="74"/>
        <v>诸城</v>
      </c>
      <c r="S2413" t="str">
        <f t="shared" si="75"/>
        <v>0705</v>
      </c>
    </row>
    <row r="2414" spans="1:19">
      <c r="A2414" t="s">
        <v>22099</v>
      </c>
      <c r="B2414" t="s">
        <v>22100</v>
      </c>
      <c r="C2414" t="s">
        <v>46</v>
      </c>
      <c r="D2414" t="s">
        <v>22101</v>
      </c>
      <c r="E2414" t="s">
        <v>20239</v>
      </c>
      <c r="F2414" t="s">
        <v>22102</v>
      </c>
      <c r="G2414" t="s">
        <v>22103</v>
      </c>
      <c r="H2414" t="s">
        <v>22104</v>
      </c>
      <c r="I2414" t="s">
        <v>2364</v>
      </c>
      <c r="J2414" t="s">
        <v>22105</v>
      </c>
      <c r="K2414" t="s">
        <v>22106</v>
      </c>
      <c r="L2414" t="s">
        <v>47</v>
      </c>
      <c r="M2414" t="s">
        <v>4154</v>
      </c>
      <c r="N2414" t="s">
        <v>2354</v>
      </c>
      <c r="O2414" t="s">
        <v>22107</v>
      </c>
      <c r="P2414" t="s">
        <v>22108</v>
      </c>
      <c r="Q2414" t="s">
        <v>22109</v>
      </c>
      <c r="R2414" t="str">
        <f t="shared" si="74"/>
        <v>诸城</v>
      </c>
      <c r="S2414" t="str">
        <f t="shared" si="75"/>
        <v>0705</v>
      </c>
    </row>
    <row r="2415" spans="1:19">
      <c r="A2415" t="s">
        <v>22110</v>
      </c>
      <c r="B2415" t="s">
        <v>22111</v>
      </c>
      <c r="C2415" t="s">
        <v>46</v>
      </c>
      <c r="D2415" t="s">
        <v>22112</v>
      </c>
      <c r="E2415" t="s">
        <v>8075</v>
      </c>
      <c r="F2415" t="s">
        <v>22113</v>
      </c>
      <c r="G2415" t="s">
        <v>22114</v>
      </c>
      <c r="H2415" t="s">
        <v>22115</v>
      </c>
      <c r="I2415" t="s">
        <v>2392</v>
      </c>
      <c r="J2415" t="s">
        <v>11128</v>
      </c>
      <c r="K2415" t="s">
        <v>11129</v>
      </c>
      <c r="L2415" t="s">
        <v>187</v>
      </c>
      <c r="M2415" t="s">
        <v>4346</v>
      </c>
      <c r="N2415" t="s">
        <v>2649</v>
      </c>
      <c r="O2415" t="s">
        <v>11130</v>
      </c>
      <c r="P2415" t="s">
        <v>22116</v>
      </c>
      <c r="Q2415" t="s">
        <v>22117</v>
      </c>
      <c r="R2415" t="str">
        <f t="shared" si="74"/>
        <v>坊子</v>
      </c>
      <c r="S2415" t="str">
        <f t="shared" si="75"/>
        <v>0705</v>
      </c>
    </row>
    <row r="2416" spans="1:19">
      <c r="A2416" t="s">
        <v>22118</v>
      </c>
      <c r="B2416" t="s">
        <v>22119</v>
      </c>
      <c r="C2416" t="s">
        <v>46</v>
      </c>
      <c r="D2416" t="s">
        <v>22120</v>
      </c>
      <c r="E2416" t="s">
        <v>22121</v>
      </c>
      <c r="F2416" t="s">
        <v>22122</v>
      </c>
      <c r="G2416" t="s">
        <v>22123</v>
      </c>
      <c r="H2416" t="s">
        <v>22124</v>
      </c>
      <c r="I2416" t="s">
        <v>3904</v>
      </c>
      <c r="J2416" t="s">
        <v>6077</v>
      </c>
      <c r="K2416" t="s">
        <v>6078</v>
      </c>
      <c r="L2416" t="s">
        <v>128</v>
      </c>
      <c r="M2416" t="s">
        <v>6079</v>
      </c>
      <c r="N2416" t="s">
        <v>3554</v>
      </c>
      <c r="O2416" t="s">
        <v>6080</v>
      </c>
      <c r="P2416" t="s">
        <v>22125</v>
      </c>
      <c r="R2416" t="str">
        <f t="shared" si="74"/>
        <v>寿光</v>
      </c>
      <c r="S2416" t="str">
        <f t="shared" si="75"/>
        <v>0705</v>
      </c>
    </row>
    <row r="2417" spans="1:19">
      <c r="A2417" t="s">
        <v>22126</v>
      </c>
      <c r="B2417" t="s">
        <v>22127</v>
      </c>
      <c r="C2417" t="s">
        <v>46</v>
      </c>
      <c r="D2417" t="s">
        <v>22128</v>
      </c>
      <c r="E2417" t="s">
        <v>20963</v>
      </c>
      <c r="F2417" t="s">
        <v>22129</v>
      </c>
      <c r="G2417" t="s">
        <v>22130</v>
      </c>
      <c r="H2417" t="s">
        <v>22131</v>
      </c>
      <c r="I2417" t="s">
        <v>2336</v>
      </c>
      <c r="J2417" t="s">
        <v>8683</v>
      </c>
      <c r="K2417" t="s">
        <v>8684</v>
      </c>
      <c r="L2417" t="s">
        <v>76</v>
      </c>
      <c r="M2417" t="s">
        <v>2827</v>
      </c>
      <c r="N2417" t="s">
        <v>3499</v>
      </c>
      <c r="O2417" t="s">
        <v>8685</v>
      </c>
      <c r="P2417" t="s">
        <v>22132</v>
      </c>
      <c r="R2417" t="str">
        <f t="shared" si="74"/>
        <v>奎文</v>
      </c>
      <c r="S2417" t="str">
        <f t="shared" si="75"/>
        <v>0705</v>
      </c>
    </row>
    <row r="2418" spans="1:19">
      <c r="A2418" t="s">
        <v>22133</v>
      </c>
      <c r="B2418" t="s">
        <v>22134</v>
      </c>
      <c r="C2418" t="s">
        <v>46</v>
      </c>
      <c r="D2418" t="s">
        <v>22135</v>
      </c>
      <c r="E2418" t="s">
        <v>22136</v>
      </c>
      <c r="F2418" t="s">
        <v>22137</v>
      </c>
      <c r="G2418" t="s">
        <v>22138</v>
      </c>
      <c r="H2418" t="s">
        <v>22139</v>
      </c>
      <c r="I2418" t="s">
        <v>2645</v>
      </c>
      <c r="J2418" t="s">
        <v>3026</v>
      </c>
      <c r="K2418" t="s">
        <v>3027</v>
      </c>
      <c r="L2418" t="s">
        <v>128</v>
      </c>
      <c r="M2418" t="s">
        <v>3028</v>
      </c>
      <c r="N2418" t="s">
        <v>2602</v>
      </c>
      <c r="O2418" t="s">
        <v>3029</v>
      </c>
      <c r="P2418" t="s">
        <v>22140</v>
      </c>
      <c r="R2418" t="str">
        <f t="shared" si="74"/>
        <v>寿光</v>
      </c>
      <c r="S2418" t="str">
        <f t="shared" si="75"/>
        <v>0705</v>
      </c>
    </row>
    <row r="2419" spans="1:19">
      <c r="A2419" t="s">
        <v>22141</v>
      </c>
      <c r="B2419" t="s">
        <v>22142</v>
      </c>
      <c r="C2419" t="s">
        <v>46</v>
      </c>
      <c r="D2419" t="s">
        <v>22143</v>
      </c>
      <c r="E2419" t="s">
        <v>20239</v>
      </c>
      <c r="F2419" t="s">
        <v>22144</v>
      </c>
      <c r="G2419" t="s">
        <v>22145</v>
      </c>
      <c r="H2419" t="s">
        <v>22146</v>
      </c>
      <c r="I2419" t="s">
        <v>2350</v>
      </c>
      <c r="J2419" t="s">
        <v>3049</v>
      </c>
      <c r="K2419" t="s">
        <v>3050</v>
      </c>
      <c r="L2419" t="s">
        <v>146</v>
      </c>
      <c r="M2419" t="s">
        <v>3051</v>
      </c>
      <c r="N2419" t="s">
        <v>2602</v>
      </c>
      <c r="O2419" t="s">
        <v>3053</v>
      </c>
      <c r="P2419" t="s">
        <v>22147</v>
      </c>
      <c r="Q2419" t="s">
        <v>22148</v>
      </c>
      <c r="R2419" t="str">
        <f t="shared" si="74"/>
        <v>临朐</v>
      </c>
      <c r="S2419" t="str">
        <f t="shared" si="75"/>
        <v>0705</v>
      </c>
    </row>
    <row r="2420" spans="1:19">
      <c r="A2420" t="s">
        <v>22149</v>
      </c>
      <c r="B2420" t="s">
        <v>22150</v>
      </c>
      <c r="C2420" t="s">
        <v>46</v>
      </c>
      <c r="D2420" t="s">
        <v>22151</v>
      </c>
      <c r="E2420" t="s">
        <v>20963</v>
      </c>
      <c r="F2420" t="s">
        <v>22152</v>
      </c>
      <c r="G2420" t="s">
        <v>22153</v>
      </c>
      <c r="H2420" t="s">
        <v>22154</v>
      </c>
      <c r="I2420" t="s">
        <v>2336</v>
      </c>
      <c r="J2420" t="s">
        <v>9221</v>
      </c>
      <c r="K2420" t="s">
        <v>9222</v>
      </c>
      <c r="L2420" t="s">
        <v>57</v>
      </c>
      <c r="M2420" t="s">
        <v>2838</v>
      </c>
      <c r="N2420" t="s">
        <v>3499</v>
      </c>
      <c r="O2420" t="s">
        <v>9223</v>
      </c>
      <c r="P2420" t="s">
        <v>22155</v>
      </c>
      <c r="R2420" t="str">
        <f t="shared" si="74"/>
        <v>安丘</v>
      </c>
      <c r="S2420" t="str">
        <f t="shared" si="75"/>
        <v>0705</v>
      </c>
    </row>
    <row r="2421" spans="1:19">
      <c r="A2421" t="s">
        <v>22156</v>
      </c>
      <c r="B2421" t="s">
        <v>22157</v>
      </c>
      <c r="C2421" t="s">
        <v>46</v>
      </c>
      <c r="D2421" t="s">
        <v>22158</v>
      </c>
      <c r="E2421" t="s">
        <v>20239</v>
      </c>
      <c r="F2421" t="s">
        <v>22159</v>
      </c>
      <c r="G2421" t="s">
        <v>22160</v>
      </c>
      <c r="H2421" t="s">
        <v>22161</v>
      </c>
      <c r="I2421" t="s">
        <v>2350</v>
      </c>
      <c r="J2421" t="s">
        <v>7860</v>
      </c>
      <c r="K2421" t="s">
        <v>7861</v>
      </c>
      <c r="L2421" t="s">
        <v>128</v>
      </c>
      <c r="M2421" t="s">
        <v>4047</v>
      </c>
      <c r="N2421" t="s">
        <v>2421</v>
      </c>
      <c r="O2421" t="s">
        <v>7862</v>
      </c>
      <c r="P2421" t="s">
        <v>22162</v>
      </c>
      <c r="Q2421" t="s">
        <v>22163</v>
      </c>
      <c r="R2421" t="str">
        <f t="shared" si="74"/>
        <v>寿光</v>
      </c>
      <c r="S2421" t="str">
        <f t="shared" si="75"/>
        <v>0705</v>
      </c>
    </row>
    <row r="2422" spans="1:19">
      <c r="A2422" t="s">
        <v>22164</v>
      </c>
      <c r="B2422" t="s">
        <v>22165</v>
      </c>
      <c r="C2422" t="s">
        <v>46</v>
      </c>
      <c r="D2422" t="s">
        <v>22166</v>
      </c>
      <c r="E2422" t="s">
        <v>22167</v>
      </c>
      <c r="F2422" t="s">
        <v>22168</v>
      </c>
      <c r="G2422" t="s">
        <v>22169</v>
      </c>
      <c r="H2422" t="s">
        <v>22170</v>
      </c>
      <c r="I2422" t="s">
        <v>2336</v>
      </c>
      <c r="J2422" t="s">
        <v>3704</v>
      </c>
      <c r="K2422" t="s">
        <v>3705</v>
      </c>
      <c r="L2422" t="s">
        <v>67</v>
      </c>
      <c r="M2422" t="s">
        <v>3706</v>
      </c>
      <c r="N2422" t="s">
        <v>3252</v>
      </c>
      <c r="O2422" t="s">
        <v>3707</v>
      </c>
      <c r="P2422" t="s">
        <v>22171</v>
      </c>
      <c r="R2422" t="str">
        <f t="shared" si="74"/>
        <v>昌邑</v>
      </c>
      <c r="S2422" t="str">
        <f t="shared" si="75"/>
        <v>0705</v>
      </c>
    </row>
    <row r="2423" spans="1:19">
      <c r="A2423" t="s">
        <v>22172</v>
      </c>
      <c r="B2423" t="s">
        <v>22173</v>
      </c>
      <c r="C2423" t="s">
        <v>46</v>
      </c>
      <c r="D2423" t="s">
        <v>22174</v>
      </c>
      <c r="E2423" t="s">
        <v>20963</v>
      </c>
      <c r="F2423" t="s">
        <v>22175</v>
      </c>
      <c r="G2423" t="s">
        <v>22176</v>
      </c>
      <c r="H2423" t="s">
        <v>22177</v>
      </c>
      <c r="I2423" t="s">
        <v>2336</v>
      </c>
      <c r="J2423" t="s">
        <v>7585</v>
      </c>
      <c r="K2423" t="s">
        <v>7586</v>
      </c>
      <c r="L2423" t="s">
        <v>101</v>
      </c>
      <c r="M2423" t="s">
        <v>5737</v>
      </c>
      <c r="O2423" t="s">
        <v>7587</v>
      </c>
      <c r="P2423" t="s">
        <v>22178</v>
      </c>
      <c r="Q2423" t="s">
        <v>22179</v>
      </c>
      <c r="R2423" t="str">
        <f t="shared" si="74"/>
        <v>潍城</v>
      </c>
      <c r="S2423" t="str">
        <f t="shared" si="75"/>
        <v>0705</v>
      </c>
    </row>
    <row r="2424" spans="1:19">
      <c r="A2424" t="s">
        <v>22180</v>
      </c>
      <c r="B2424" t="s">
        <v>22181</v>
      </c>
      <c r="C2424" t="s">
        <v>46</v>
      </c>
      <c r="D2424" t="s">
        <v>22182</v>
      </c>
      <c r="E2424" t="s">
        <v>20239</v>
      </c>
      <c r="F2424" t="s">
        <v>22183</v>
      </c>
      <c r="G2424" t="s">
        <v>22184</v>
      </c>
      <c r="H2424" t="s">
        <v>22185</v>
      </c>
      <c r="I2424" t="s">
        <v>2350</v>
      </c>
      <c r="J2424" t="s">
        <v>2406</v>
      </c>
      <c r="K2424" t="s">
        <v>2407</v>
      </c>
      <c r="L2424" t="s">
        <v>76</v>
      </c>
      <c r="M2424" t="s">
        <v>2408</v>
      </c>
      <c r="N2424" t="s">
        <v>3339</v>
      </c>
      <c r="O2424" t="s">
        <v>2409</v>
      </c>
      <c r="P2424" t="s">
        <v>22186</v>
      </c>
      <c r="Q2424" t="s">
        <v>22187</v>
      </c>
      <c r="R2424" t="str">
        <f t="shared" si="74"/>
        <v>奎文</v>
      </c>
      <c r="S2424" t="str">
        <f t="shared" si="75"/>
        <v>0705</v>
      </c>
    </row>
    <row r="2425" spans="1:19">
      <c r="A2425" t="s">
        <v>22188</v>
      </c>
      <c r="B2425" t="s">
        <v>22189</v>
      </c>
      <c r="C2425" t="s">
        <v>46</v>
      </c>
      <c r="D2425" t="s">
        <v>22190</v>
      </c>
      <c r="E2425" t="s">
        <v>20298</v>
      </c>
      <c r="F2425" t="s">
        <v>22191</v>
      </c>
      <c r="G2425" t="s">
        <v>22192</v>
      </c>
      <c r="H2425" t="s">
        <v>22193</v>
      </c>
      <c r="I2425" t="s">
        <v>2645</v>
      </c>
      <c r="J2425" t="s">
        <v>5347</v>
      </c>
      <c r="K2425" t="s">
        <v>5348</v>
      </c>
      <c r="L2425" t="s">
        <v>187</v>
      </c>
      <c r="M2425" t="s">
        <v>3510</v>
      </c>
      <c r="N2425" t="s">
        <v>2816</v>
      </c>
      <c r="O2425" t="s">
        <v>5349</v>
      </c>
      <c r="P2425" t="s">
        <v>22194</v>
      </c>
      <c r="R2425" t="str">
        <f t="shared" si="74"/>
        <v>坊子</v>
      </c>
      <c r="S2425" t="str">
        <f t="shared" si="75"/>
        <v>0705</v>
      </c>
    </row>
    <row r="2426" spans="1:19">
      <c r="A2426" t="s">
        <v>22195</v>
      </c>
      <c r="B2426" t="s">
        <v>22196</v>
      </c>
      <c r="C2426" t="s">
        <v>46</v>
      </c>
      <c r="D2426" t="s">
        <v>22197</v>
      </c>
      <c r="E2426" t="s">
        <v>20298</v>
      </c>
      <c r="F2426" t="s">
        <v>22198</v>
      </c>
      <c r="G2426" t="s">
        <v>22199</v>
      </c>
      <c r="H2426" t="s">
        <v>22200</v>
      </c>
      <c r="I2426" t="s">
        <v>2350</v>
      </c>
      <c r="J2426" t="s">
        <v>5273</v>
      </c>
      <c r="K2426" t="s">
        <v>5274</v>
      </c>
      <c r="L2426" t="s">
        <v>47</v>
      </c>
      <c r="M2426" t="s">
        <v>2454</v>
      </c>
      <c r="N2426" t="s">
        <v>3277</v>
      </c>
      <c r="O2426" t="s">
        <v>5275</v>
      </c>
      <c r="P2426" t="s">
        <v>22201</v>
      </c>
      <c r="Q2426" t="s">
        <v>22202</v>
      </c>
      <c r="R2426" t="str">
        <f t="shared" si="74"/>
        <v>诸城</v>
      </c>
      <c r="S2426" t="str">
        <f t="shared" si="75"/>
        <v>0705</v>
      </c>
    </row>
    <row r="2427" spans="1:19">
      <c r="A2427" t="s">
        <v>22203</v>
      </c>
      <c r="B2427" t="s">
        <v>22204</v>
      </c>
      <c r="C2427" t="s">
        <v>46</v>
      </c>
      <c r="D2427" t="s">
        <v>22205</v>
      </c>
      <c r="E2427" t="s">
        <v>22206</v>
      </c>
      <c r="F2427" t="s">
        <v>22207</v>
      </c>
      <c r="G2427" t="s">
        <v>22208</v>
      </c>
      <c r="H2427" t="s">
        <v>22209</v>
      </c>
      <c r="I2427" t="s">
        <v>2350</v>
      </c>
      <c r="J2427" t="s">
        <v>3425</v>
      </c>
      <c r="K2427" t="s">
        <v>3426</v>
      </c>
      <c r="L2427" t="s">
        <v>137</v>
      </c>
      <c r="M2427" t="s">
        <v>2395</v>
      </c>
      <c r="N2427" t="s">
        <v>5712</v>
      </c>
      <c r="O2427" t="s">
        <v>3427</v>
      </c>
      <c r="P2427" t="s">
        <v>22210</v>
      </c>
      <c r="R2427" t="str">
        <f t="shared" si="74"/>
        <v>青州</v>
      </c>
      <c r="S2427" t="str">
        <f t="shared" si="75"/>
        <v>0705</v>
      </c>
    </row>
    <row r="2428" spans="1:19">
      <c r="A2428" t="s">
        <v>22211</v>
      </c>
      <c r="B2428" t="s">
        <v>22212</v>
      </c>
      <c r="C2428" t="s">
        <v>46</v>
      </c>
      <c r="D2428" t="s">
        <v>22213</v>
      </c>
      <c r="E2428" t="s">
        <v>20239</v>
      </c>
      <c r="F2428" t="s">
        <v>22214</v>
      </c>
      <c r="G2428" t="s">
        <v>22215</v>
      </c>
      <c r="H2428" t="s">
        <v>22216</v>
      </c>
      <c r="I2428" t="s">
        <v>2350</v>
      </c>
      <c r="J2428" t="s">
        <v>4303</v>
      </c>
      <c r="K2428" t="s">
        <v>4304</v>
      </c>
      <c r="L2428" t="s">
        <v>3458</v>
      </c>
      <c r="M2428" t="s">
        <v>3459</v>
      </c>
      <c r="N2428" t="s">
        <v>2382</v>
      </c>
      <c r="O2428" t="s">
        <v>4305</v>
      </c>
      <c r="P2428" t="s">
        <v>22217</v>
      </c>
      <c r="R2428" t="str">
        <f t="shared" si="74"/>
        <v>寒亭</v>
      </c>
      <c r="S2428" t="str">
        <f t="shared" si="75"/>
        <v>0705</v>
      </c>
    </row>
    <row r="2429" spans="1:19">
      <c r="A2429" t="s">
        <v>22218</v>
      </c>
      <c r="B2429" t="s">
        <v>22219</v>
      </c>
      <c r="C2429" t="s">
        <v>46</v>
      </c>
      <c r="D2429" t="s">
        <v>22220</v>
      </c>
      <c r="E2429" t="s">
        <v>20239</v>
      </c>
      <c r="F2429" t="s">
        <v>22221</v>
      </c>
      <c r="G2429" t="s">
        <v>22222</v>
      </c>
      <c r="H2429" t="s">
        <v>22223</v>
      </c>
      <c r="I2429" t="s">
        <v>2378</v>
      </c>
      <c r="J2429" t="s">
        <v>2379</v>
      </c>
      <c r="K2429" t="s">
        <v>2380</v>
      </c>
      <c r="L2429" t="s">
        <v>110</v>
      </c>
      <c r="M2429" t="s">
        <v>2381</v>
      </c>
      <c r="N2429" t="s">
        <v>3554</v>
      </c>
      <c r="O2429" t="s">
        <v>2383</v>
      </c>
      <c r="P2429" t="s">
        <v>22224</v>
      </c>
      <c r="R2429" t="str">
        <f t="shared" si="74"/>
        <v>高密</v>
      </c>
      <c r="S2429" t="str">
        <f t="shared" si="75"/>
        <v>0705</v>
      </c>
    </row>
    <row r="2430" spans="1:19">
      <c r="A2430" t="s">
        <v>22225</v>
      </c>
      <c r="B2430" t="s">
        <v>22226</v>
      </c>
      <c r="C2430" t="s">
        <v>46</v>
      </c>
      <c r="D2430" t="s">
        <v>22227</v>
      </c>
      <c r="E2430" t="s">
        <v>20239</v>
      </c>
      <c r="F2430" t="s">
        <v>22228</v>
      </c>
      <c r="G2430" t="s">
        <v>22229</v>
      </c>
      <c r="H2430" t="s">
        <v>22230</v>
      </c>
      <c r="I2430" t="s">
        <v>2645</v>
      </c>
      <c r="J2430" t="s">
        <v>3355</v>
      </c>
      <c r="K2430" t="s">
        <v>3356</v>
      </c>
      <c r="L2430" t="s">
        <v>101</v>
      </c>
      <c r="M2430" t="s">
        <v>2982</v>
      </c>
      <c r="N2430" t="s">
        <v>2602</v>
      </c>
      <c r="O2430" t="s">
        <v>3357</v>
      </c>
      <c r="P2430" t="s">
        <v>22231</v>
      </c>
      <c r="R2430" t="str">
        <f t="shared" si="74"/>
        <v>潍城</v>
      </c>
      <c r="S2430" t="str">
        <f t="shared" si="75"/>
        <v>0705</v>
      </c>
    </row>
    <row r="2431" spans="1:19">
      <c r="A2431" t="s">
        <v>22232</v>
      </c>
      <c r="B2431" t="s">
        <v>22233</v>
      </c>
      <c r="C2431" t="s">
        <v>46</v>
      </c>
      <c r="D2431" t="s">
        <v>22234</v>
      </c>
      <c r="E2431" t="s">
        <v>20239</v>
      </c>
      <c r="F2431" t="s">
        <v>22235</v>
      </c>
      <c r="G2431" t="s">
        <v>22236</v>
      </c>
      <c r="H2431" t="s">
        <v>22237</v>
      </c>
      <c r="I2431" t="s">
        <v>2350</v>
      </c>
      <c r="J2431" t="s">
        <v>2980</v>
      </c>
      <c r="K2431" t="s">
        <v>2981</v>
      </c>
      <c r="L2431" t="s">
        <v>101</v>
      </c>
      <c r="M2431" t="s">
        <v>2982</v>
      </c>
      <c r="N2431" t="s">
        <v>2421</v>
      </c>
      <c r="O2431" t="s">
        <v>2984</v>
      </c>
      <c r="P2431" t="s">
        <v>22238</v>
      </c>
      <c r="R2431" t="str">
        <f t="shared" si="74"/>
        <v>潍城</v>
      </c>
      <c r="S2431" t="str">
        <f t="shared" si="75"/>
        <v>0705</v>
      </c>
    </row>
    <row r="2432" spans="1:19">
      <c r="A2432" t="s">
        <v>22239</v>
      </c>
      <c r="B2432" t="s">
        <v>22240</v>
      </c>
      <c r="C2432" t="s">
        <v>46</v>
      </c>
      <c r="D2432" t="s">
        <v>22241</v>
      </c>
      <c r="E2432" t="s">
        <v>20963</v>
      </c>
      <c r="F2432" t="s">
        <v>22242</v>
      </c>
      <c r="G2432" t="s">
        <v>22243</v>
      </c>
      <c r="H2432" t="s">
        <v>22244</v>
      </c>
      <c r="I2432" t="s">
        <v>2336</v>
      </c>
      <c r="J2432" t="s">
        <v>6202</v>
      </c>
      <c r="K2432" t="s">
        <v>6203</v>
      </c>
      <c r="L2432" t="s">
        <v>676</v>
      </c>
      <c r="M2432" t="s">
        <v>6204</v>
      </c>
      <c r="N2432" t="s">
        <v>5712</v>
      </c>
      <c r="O2432" t="s">
        <v>6205</v>
      </c>
      <c r="P2432" t="s">
        <v>22245</v>
      </c>
      <c r="Q2432" t="s">
        <v>22246</v>
      </c>
      <c r="R2432" t="str">
        <f t="shared" si="74"/>
        <v>昌乐</v>
      </c>
      <c r="S2432" t="str">
        <f t="shared" si="75"/>
        <v>0705</v>
      </c>
    </row>
    <row r="2433" spans="1:19">
      <c r="A2433" t="s">
        <v>22247</v>
      </c>
      <c r="B2433" t="s">
        <v>22248</v>
      </c>
      <c r="C2433" t="s">
        <v>46</v>
      </c>
      <c r="D2433" t="s">
        <v>22249</v>
      </c>
      <c r="E2433" t="s">
        <v>20298</v>
      </c>
      <c r="F2433" t="s">
        <v>22250</v>
      </c>
      <c r="G2433" t="s">
        <v>22251</v>
      </c>
      <c r="H2433" t="s">
        <v>22252</v>
      </c>
      <c r="I2433" t="s">
        <v>2350</v>
      </c>
      <c r="J2433" t="s">
        <v>4372</v>
      </c>
      <c r="K2433" t="s">
        <v>4373</v>
      </c>
      <c r="L2433" t="s">
        <v>76</v>
      </c>
      <c r="M2433" t="s">
        <v>4374</v>
      </c>
      <c r="N2433" t="s">
        <v>3017</v>
      </c>
      <c r="O2433" t="s">
        <v>4375</v>
      </c>
      <c r="P2433" t="s">
        <v>22253</v>
      </c>
      <c r="Q2433" t="s">
        <v>22254</v>
      </c>
      <c r="R2433" t="str">
        <f t="shared" ref="R2433:R2496" si="76">IF(OR(LEFT(L2433,2)="高新"),"奎文",IF(LEFT(L2433,2)="峡山","坊子",IF(LEFT(L2433,2)="滨海","寒亭",LEFT(L2433,2))))</f>
        <v>奎文</v>
      </c>
      <c r="S2433" t="str">
        <f t="shared" ref="S2433:S2496" si="77">TEXT(B2433,"mmdd")</f>
        <v>0705</v>
      </c>
    </row>
    <row r="2434" spans="1:19">
      <c r="A2434" t="s">
        <v>22255</v>
      </c>
      <c r="B2434" t="s">
        <v>22256</v>
      </c>
      <c r="C2434" t="s">
        <v>46</v>
      </c>
      <c r="D2434" t="s">
        <v>22257</v>
      </c>
      <c r="E2434" t="s">
        <v>20298</v>
      </c>
      <c r="F2434" t="s">
        <v>22258</v>
      </c>
      <c r="G2434" t="s">
        <v>22259</v>
      </c>
      <c r="H2434" t="s">
        <v>22260</v>
      </c>
      <c r="I2434" t="s">
        <v>4165</v>
      </c>
      <c r="J2434" t="s">
        <v>7932</v>
      </c>
      <c r="K2434" t="s">
        <v>7933</v>
      </c>
      <c r="L2434" t="s">
        <v>67</v>
      </c>
      <c r="M2434" t="s">
        <v>2673</v>
      </c>
      <c r="N2434" t="s">
        <v>2602</v>
      </c>
      <c r="O2434" t="s">
        <v>7934</v>
      </c>
      <c r="P2434" t="s">
        <v>22261</v>
      </c>
      <c r="Q2434" t="s">
        <v>22262</v>
      </c>
      <c r="R2434" t="str">
        <f t="shared" si="76"/>
        <v>昌邑</v>
      </c>
      <c r="S2434" t="str">
        <f t="shared" si="77"/>
        <v>0705</v>
      </c>
    </row>
    <row r="2435" spans="1:19">
      <c r="A2435" t="s">
        <v>22263</v>
      </c>
      <c r="B2435" t="s">
        <v>22264</v>
      </c>
      <c r="C2435" t="s">
        <v>46</v>
      </c>
      <c r="D2435" t="s">
        <v>22265</v>
      </c>
      <c r="E2435" t="s">
        <v>22266</v>
      </c>
      <c r="F2435" t="s">
        <v>22267</v>
      </c>
      <c r="G2435" t="s">
        <v>22268</v>
      </c>
      <c r="H2435" t="s">
        <v>22269</v>
      </c>
      <c r="I2435" t="s">
        <v>2645</v>
      </c>
      <c r="J2435" t="s">
        <v>7585</v>
      </c>
      <c r="K2435" t="s">
        <v>7586</v>
      </c>
      <c r="L2435" t="s">
        <v>101</v>
      </c>
      <c r="M2435" t="s">
        <v>5737</v>
      </c>
      <c r="N2435" t="s">
        <v>2480</v>
      </c>
      <c r="O2435" t="s">
        <v>7587</v>
      </c>
      <c r="P2435" t="s">
        <v>22270</v>
      </c>
      <c r="R2435" t="str">
        <f t="shared" si="76"/>
        <v>潍城</v>
      </c>
      <c r="S2435" t="str">
        <f t="shared" si="77"/>
        <v>0705</v>
      </c>
    </row>
    <row r="2436" spans="1:19">
      <c r="A2436" t="s">
        <v>22271</v>
      </c>
      <c r="B2436" t="s">
        <v>22272</v>
      </c>
      <c r="C2436" t="s">
        <v>46</v>
      </c>
      <c r="D2436" t="s">
        <v>22273</v>
      </c>
      <c r="E2436" t="s">
        <v>20239</v>
      </c>
      <c r="F2436" t="s">
        <v>22274</v>
      </c>
      <c r="G2436" t="s">
        <v>22275</v>
      </c>
      <c r="H2436" t="s">
        <v>22276</v>
      </c>
      <c r="I2436" t="s">
        <v>2378</v>
      </c>
      <c r="J2436" t="s">
        <v>16433</v>
      </c>
      <c r="K2436" t="s">
        <v>16434</v>
      </c>
      <c r="L2436" t="s">
        <v>676</v>
      </c>
      <c r="M2436" t="s">
        <v>2815</v>
      </c>
      <c r="N2436" t="s">
        <v>2649</v>
      </c>
      <c r="O2436" t="s">
        <v>16435</v>
      </c>
      <c r="P2436" t="s">
        <v>22277</v>
      </c>
      <c r="R2436" t="str">
        <f t="shared" si="76"/>
        <v>昌乐</v>
      </c>
      <c r="S2436" t="str">
        <f t="shared" si="77"/>
        <v>0705</v>
      </c>
    </row>
    <row r="2437" spans="1:19">
      <c r="A2437" t="s">
        <v>22278</v>
      </c>
      <c r="B2437" t="s">
        <v>22279</v>
      </c>
      <c r="C2437" t="s">
        <v>46</v>
      </c>
      <c r="D2437" t="s">
        <v>22280</v>
      </c>
      <c r="E2437" t="s">
        <v>21070</v>
      </c>
      <c r="F2437" t="s">
        <v>22281</v>
      </c>
      <c r="G2437" t="s">
        <v>22282</v>
      </c>
      <c r="H2437" t="s">
        <v>22283</v>
      </c>
      <c r="I2437" t="s">
        <v>2645</v>
      </c>
      <c r="J2437" t="s">
        <v>2441</v>
      </c>
      <c r="K2437" t="s">
        <v>2442</v>
      </c>
      <c r="L2437" t="s">
        <v>146</v>
      </c>
      <c r="M2437" t="s">
        <v>2420</v>
      </c>
      <c r="N2437" t="s">
        <v>2368</v>
      </c>
      <c r="O2437" t="s">
        <v>2443</v>
      </c>
      <c r="P2437" t="s">
        <v>22284</v>
      </c>
      <c r="R2437" t="str">
        <f t="shared" si="76"/>
        <v>临朐</v>
      </c>
      <c r="S2437" t="str">
        <f t="shared" si="77"/>
        <v>0705</v>
      </c>
    </row>
    <row r="2438" spans="1:19">
      <c r="A2438" t="s">
        <v>22285</v>
      </c>
      <c r="B2438" t="s">
        <v>22286</v>
      </c>
      <c r="C2438" t="s">
        <v>46</v>
      </c>
      <c r="D2438" t="s">
        <v>22287</v>
      </c>
      <c r="E2438" t="s">
        <v>22288</v>
      </c>
      <c r="F2438" t="s">
        <v>22289</v>
      </c>
      <c r="G2438" t="s">
        <v>22290</v>
      </c>
      <c r="H2438" t="s">
        <v>22291</v>
      </c>
      <c r="I2438" t="s">
        <v>2645</v>
      </c>
      <c r="J2438" t="s">
        <v>4735</v>
      </c>
      <c r="K2438" t="s">
        <v>4736</v>
      </c>
      <c r="L2438" t="s">
        <v>101</v>
      </c>
      <c r="M2438" t="s">
        <v>3130</v>
      </c>
      <c r="N2438" t="s">
        <v>7359</v>
      </c>
      <c r="O2438" t="s">
        <v>13383</v>
      </c>
      <c r="P2438" t="s">
        <v>22292</v>
      </c>
      <c r="R2438" t="str">
        <f t="shared" si="76"/>
        <v>潍城</v>
      </c>
      <c r="S2438" t="str">
        <f t="shared" si="77"/>
        <v>0705</v>
      </c>
    </row>
    <row r="2439" spans="1:19">
      <c r="A2439" t="s">
        <v>22293</v>
      </c>
      <c r="B2439" t="s">
        <v>22294</v>
      </c>
      <c r="C2439" t="s">
        <v>46</v>
      </c>
      <c r="D2439" t="s">
        <v>22295</v>
      </c>
      <c r="E2439" t="s">
        <v>20963</v>
      </c>
      <c r="F2439" t="s">
        <v>22296</v>
      </c>
      <c r="G2439" t="s">
        <v>22297</v>
      </c>
      <c r="H2439" t="s">
        <v>22298</v>
      </c>
      <c r="I2439" t="s">
        <v>2336</v>
      </c>
      <c r="J2439" t="s">
        <v>8067</v>
      </c>
      <c r="K2439" t="s">
        <v>8068</v>
      </c>
      <c r="L2439" t="s">
        <v>187</v>
      </c>
      <c r="M2439" t="s">
        <v>3510</v>
      </c>
      <c r="O2439" t="s">
        <v>8069</v>
      </c>
      <c r="P2439" t="s">
        <v>22299</v>
      </c>
      <c r="R2439" t="str">
        <f t="shared" si="76"/>
        <v>坊子</v>
      </c>
      <c r="S2439" t="str">
        <f t="shared" si="77"/>
        <v>0705</v>
      </c>
    </row>
    <row r="2440" spans="1:19">
      <c r="A2440" t="s">
        <v>22300</v>
      </c>
      <c r="B2440" t="s">
        <v>22301</v>
      </c>
      <c r="C2440" t="s">
        <v>46</v>
      </c>
      <c r="D2440" t="s">
        <v>22302</v>
      </c>
      <c r="E2440" t="s">
        <v>22303</v>
      </c>
      <c r="F2440" t="s">
        <v>22304</v>
      </c>
      <c r="G2440" t="s">
        <v>22305</v>
      </c>
      <c r="H2440" t="s">
        <v>22306</v>
      </c>
      <c r="I2440" t="s">
        <v>3376</v>
      </c>
      <c r="J2440" t="s">
        <v>3838</v>
      </c>
      <c r="K2440" t="s">
        <v>3839</v>
      </c>
      <c r="L2440" t="s">
        <v>676</v>
      </c>
      <c r="M2440" t="s">
        <v>3840</v>
      </c>
      <c r="N2440" t="s">
        <v>2368</v>
      </c>
      <c r="O2440" t="s">
        <v>3841</v>
      </c>
      <c r="P2440" t="s">
        <v>22307</v>
      </c>
      <c r="Q2440" t="s">
        <v>22308</v>
      </c>
      <c r="R2440" t="str">
        <f t="shared" si="76"/>
        <v>昌乐</v>
      </c>
      <c r="S2440" t="str">
        <f t="shared" si="77"/>
        <v>0705</v>
      </c>
    </row>
    <row r="2441" spans="1:19">
      <c r="A2441" t="s">
        <v>22309</v>
      </c>
      <c r="B2441" t="s">
        <v>22310</v>
      </c>
      <c r="C2441" t="s">
        <v>46</v>
      </c>
      <c r="D2441" t="s">
        <v>22311</v>
      </c>
      <c r="E2441" t="s">
        <v>20963</v>
      </c>
      <c r="F2441" t="s">
        <v>22312</v>
      </c>
      <c r="G2441" t="s">
        <v>22313</v>
      </c>
      <c r="H2441" t="s">
        <v>22314</v>
      </c>
      <c r="I2441" t="s">
        <v>2336</v>
      </c>
      <c r="J2441" t="s">
        <v>9656</v>
      </c>
      <c r="K2441" t="s">
        <v>9657</v>
      </c>
      <c r="L2441" t="s">
        <v>119</v>
      </c>
      <c r="M2441" t="s">
        <v>2601</v>
      </c>
      <c r="N2441" t="s">
        <v>3252</v>
      </c>
      <c r="O2441" t="s">
        <v>9658</v>
      </c>
      <c r="P2441" t="s">
        <v>22315</v>
      </c>
      <c r="Q2441" t="s">
        <v>22316</v>
      </c>
      <c r="R2441" t="str">
        <f t="shared" si="76"/>
        <v>寒亭</v>
      </c>
      <c r="S2441" t="str">
        <f t="shared" si="77"/>
        <v>0705</v>
      </c>
    </row>
    <row r="2442" spans="1:19">
      <c r="A2442" t="s">
        <v>22317</v>
      </c>
      <c r="B2442" t="s">
        <v>22318</v>
      </c>
      <c r="C2442" t="s">
        <v>46</v>
      </c>
      <c r="D2442" t="s">
        <v>22319</v>
      </c>
      <c r="E2442" t="s">
        <v>20239</v>
      </c>
      <c r="F2442" t="s">
        <v>22320</v>
      </c>
      <c r="G2442" t="s">
        <v>22321</v>
      </c>
      <c r="H2442" t="s">
        <v>22322</v>
      </c>
      <c r="I2442" t="s">
        <v>2378</v>
      </c>
      <c r="J2442" t="s">
        <v>2490</v>
      </c>
      <c r="K2442" t="s">
        <v>2491</v>
      </c>
      <c r="L2442" t="s">
        <v>57</v>
      </c>
      <c r="M2442" t="s">
        <v>2492</v>
      </c>
      <c r="N2442" t="s">
        <v>2529</v>
      </c>
      <c r="O2442" t="s">
        <v>2493</v>
      </c>
      <c r="P2442" t="s">
        <v>22323</v>
      </c>
      <c r="Q2442" t="s">
        <v>22324</v>
      </c>
      <c r="R2442" t="str">
        <f t="shared" si="76"/>
        <v>安丘</v>
      </c>
      <c r="S2442" t="str">
        <f t="shared" si="77"/>
        <v>0705</v>
      </c>
    </row>
    <row r="2443" spans="1:19">
      <c r="A2443" t="s">
        <v>22325</v>
      </c>
      <c r="B2443" t="s">
        <v>21165</v>
      </c>
      <c r="C2443" t="s">
        <v>46</v>
      </c>
      <c r="D2443" t="s">
        <v>22326</v>
      </c>
      <c r="E2443" t="s">
        <v>22327</v>
      </c>
      <c r="F2443" t="s">
        <v>22328</v>
      </c>
      <c r="G2443" t="s">
        <v>22329</v>
      </c>
      <c r="H2443" t="s">
        <v>22330</v>
      </c>
      <c r="I2443" t="s">
        <v>2378</v>
      </c>
      <c r="J2443" t="s">
        <v>5058</v>
      </c>
      <c r="K2443" t="s">
        <v>5059</v>
      </c>
      <c r="L2443" t="s">
        <v>137</v>
      </c>
      <c r="M2443" t="s">
        <v>3940</v>
      </c>
      <c r="N2443" t="s">
        <v>2785</v>
      </c>
      <c r="O2443" t="s">
        <v>5060</v>
      </c>
      <c r="P2443" t="s">
        <v>22331</v>
      </c>
      <c r="R2443" t="str">
        <f t="shared" si="76"/>
        <v>青州</v>
      </c>
      <c r="S2443" t="str">
        <f t="shared" si="77"/>
        <v>0705</v>
      </c>
    </row>
    <row r="2444" spans="1:19">
      <c r="A2444" t="s">
        <v>22332</v>
      </c>
      <c r="B2444" t="s">
        <v>22333</v>
      </c>
      <c r="C2444" t="s">
        <v>46</v>
      </c>
      <c r="D2444" t="s">
        <v>22334</v>
      </c>
      <c r="E2444" t="s">
        <v>20239</v>
      </c>
      <c r="F2444" t="s">
        <v>22335</v>
      </c>
      <c r="G2444" t="s">
        <v>22336</v>
      </c>
      <c r="H2444" t="s">
        <v>22337</v>
      </c>
      <c r="I2444" t="s">
        <v>2350</v>
      </c>
      <c r="J2444" t="s">
        <v>8264</v>
      </c>
      <c r="K2444" t="s">
        <v>8265</v>
      </c>
      <c r="L2444" t="s">
        <v>76</v>
      </c>
      <c r="M2444" t="s">
        <v>2408</v>
      </c>
      <c r="N2444" t="s">
        <v>3307</v>
      </c>
      <c r="O2444" t="s">
        <v>8266</v>
      </c>
      <c r="P2444" t="s">
        <v>22338</v>
      </c>
      <c r="R2444" t="str">
        <f t="shared" si="76"/>
        <v>奎文</v>
      </c>
      <c r="S2444" t="str">
        <f t="shared" si="77"/>
        <v>0705</v>
      </c>
    </row>
    <row r="2445" spans="1:19">
      <c r="A2445" t="s">
        <v>22339</v>
      </c>
      <c r="B2445" t="s">
        <v>22340</v>
      </c>
      <c r="C2445" t="s">
        <v>46</v>
      </c>
      <c r="D2445" t="s">
        <v>22341</v>
      </c>
      <c r="E2445" t="s">
        <v>20223</v>
      </c>
      <c r="F2445" t="s">
        <v>22342</v>
      </c>
      <c r="G2445" t="s">
        <v>22343</v>
      </c>
      <c r="H2445" t="s">
        <v>22344</v>
      </c>
      <c r="I2445" t="s">
        <v>2336</v>
      </c>
      <c r="J2445" t="s">
        <v>22345</v>
      </c>
      <c r="K2445" t="s">
        <v>22346</v>
      </c>
      <c r="L2445" t="s">
        <v>119</v>
      </c>
      <c r="M2445" t="s">
        <v>4071</v>
      </c>
      <c r="N2445" t="s">
        <v>2421</v>
      </c>
      <c r="O2445" t="s">
        <v>22347</v>
      </c>
      <c r="P2445" t="s">
        <v>22348</v>
      </c>
      <c r="Q2445" t="s">
        <v>22349</v>
      </c>
      <c r="R2445" t="str">
        <f t="shared" si="76"/>
        <v>寒亭</v>
      </c>
      <c r="S2445" t="str">
        <f t="shared" si="77"/>
        <v>0705</v>
      </c>
    </row>
    <row r="2446" spans="1:19">
      <c r="A2446" t="s">
        <v>22350</v>
      </c>
      <c r="B2446" t="s">
        <v>22351</v>
      </c>
      <c r="C2446" t="s">
        <v>46</v>
      </c>
      <c r="D2446" t="s">
        <v>22352</v>
      </c>
      <c r="E2446" t="s">
        <v>20239</v>
      </c>
      <c r="F2446" t="s">
        <v>22353</v>
      </c>
      <c r="G2446" t="s">
        <v>22354</v>
      </c>
      <c r="H2446" t="s">
        <v>22355</v>
      </c>
      <c r="I2446" t="s">
        <v>2364</v>
      </c>
      <c r="J2446" t="s">
        <v>4968</v>
      </c>
      <c r="K2446" t="s">
        <v>4969</v>
      </c>
      <c r="L2446" t="s">
        <v>76</v>
      </c>
      <c r="M2446" t="s">
        <v>2528</v>
      </c>
      <c r="N2446" t="s">
        <v>3994</v>
      </c>
      <c r="O2446" t="s">
        <v>4970</v>
      </c>
      <c r="P2446" t="s">
        <v>22356</v>
      </c>
      <c r="R2446" t="str">
        <f t="shared" si="76"/>
        <v>奎文</v>
      </c>
      <c r="S2446" t="str">
        <f t="shared" si="77"/>
        <v>0705</v>
      </c>
    </row>
    <row r="2447" spans="1:19">
      <c r="A2447" t="s">
        <v>22357</v>
      </c>
      <c r="B2447" t="s">
        <v>22358</v>
      </c>
      <c r="C2447" t="s">
        <v>46</v>
      </c>
      <c r="D2447" t="s">
        <v>22359</v>
      </c>
      <c r="E2447" t="s">
        <v>20239</v>
      </c>
      <c r="F2447" t="s">
        <v>22360</v>
      </c>
      <c r="G2447" t="s">
        <v>22361</v>
      </c>
      <c r="H2447" t="s">
        <v>22362</v>
      </c>
      <c r="I2447" t="s">
        <v>2364</v>
      </c>
      <c r="J2447" t="s">
        <v>3038</v>
      </c>
      <c r="K2447" t="s">
        <v>3039</v>
      </c>
      <c r="L2447" t="s">
        <v>137</v>
      </c>
      <c r="M2447" t="s">
        <v>3040</v>
      </c>
      <c r="N2447" t="s">
        <v>2859</v>
      </c>
      <c r="O2447" t="s">
        <v>3041</v>
      </c>
      <c r="P2447" t="s">
        <v>22363</v>
      </c>
      <c r="Q2447" t="s">
        <v>22364</v>
      </c>
      <c r="R2447" t="str">
        <f t="shared" si="76"/>
        <v>青州</v>
      </c>
      <c r="S2447" t="str">
        <f t="shared" si="77"/>
        <v>0705</v>
      </c>
    </row>
    <row r="2448" spans="1:19">
      <c r="A2448" t="s">
        <v>22365</v>
      </c>
      <c r="B2448" t="s">
        <v>22366</v>
      </c>
      <c r="C2448" t="s">
        <v>46</v>
      </c>
      <c r="D2448" t="s">
        <v>22367</v>
      </c>
      <c r="E2448" t="s">
        <v>22167</v>
      </c>
      <c r="F2448" t="s">
        <v>22368</v>
      </c>
      <c r="G2448" t="s">
        <v>22369</v>
      </c>
      <c r="H2448" t="s">
        <v>22370</v>
      </c>
      <c r="I2448" t="s">
        <v>2336</v>
      </c>
      <c r="J2448" t="s">
        <v>3425</v>
      </c>
      <c r="K2448" t="s">
        <v>3426</v>
      </c>
      <c r="L2448" t="s">
        <v>137</v>
      </c>
      <c r="M2448" t="s">
        <v>2395</v>
      </c>
      <c r="N2448" t="s">
        <v>2421</v>
      </c>
      <c r="O2448" t="s">
        <v>3427</v>
      </c>
      <c r="P2448" t="s">
        <v>22371</v>
      </c>
      <c r="R2448" t="str">
        <f t="shared" si="76"/>
        <v>青州</v>
      </c>
      <c r="S2448" t="str">
        <f t="shared" si="77"/>
        <v>0705</v>
      </c>
    </row>
    <row r="2449" spans="1:19">
      <c r="A2449" t="s">
        <v>22372</v>
      </c>
      <c r="B2449" t="s">
        <v>22373</v>
      </c>
      <c r="C2449" t="s">
        <v>46</v>
      </c>
      <c r="D2449" t="s">
        <v>22374</v>
      </c>
      <c r="E2449" t="s">
        <v>20963</v>
      </c>
      <c r="F2449" t="s">
        <v>22375</v>
      </c>
      <c r="G2449" t="s">
        <v>22376</v>
      </c>
      <c r="H2449" t="s">
        <v>22377</v>
      </c>
      <c r="I2449" t="s">
        <v>2336</v>
      </c>
      <c r="J2449" t="s">
        <v>3096</v>
      </c>
      <c r="K2449" t="s">
        <v>3097</v>
      </c>
      <c r="L2449" t="s">
        <v>110</v>
      </c>
      <c r="M2449" t="s">
        <v>3098</v>
      </c>
      <c r="N2449" t="s">
        <v>2859</v>
      </c>
      <c r="O2449" t="s">
        <v>3099</v>
      </c>
      <c r="P2449" t="s">
        <v>22378</v>
      </c>
      <c r="R2449" t="str">
        <f t="shared" si="76"/>
        <v>高密</v>
      </c>
      <c r="S2449" t="str">
        <f t="shared" si="77"/>
        <v>0705</v>
      </c>
    </row>
    <row r="2450" spans="1:19">
      <c r="A2450" t="s">
        <v>22379</v>
      </c>
      <c r="B2450" t="s">
        <v>22380</v>
      </c>
      <c r="C2450" t="s">
        <v>46</v>
      </c>
      <c r="D2450" t="s">
        <v>22381</v>
      </c>
      <c r="E2450" t="s">
        <v>22382</v>
      </c>
      <c r="F2450" t="s">
        <v>22383</v>
      </c>
      <c r="G2450" t="s">
        <v>22384</v>
      </c>
      <c r="H2450" t="s">
        <v>22385</v>
      </c>
      <c r="I2450" t="s">
        <v>2364</v>
      </c>
      <c r="J2450" t="s">
        <v>12383</v>
      </c>
      <c r="K2450" t="s">
        <v>12384</v>
      </c>
      <c r="L2450" t="s">
        <v>128</v>
      </c>
      <c r="M2450" t="s">
        <v>3028</v>
      </c>
      <c r="N2450" t="s">
        <v>2674</v>
      </c>
      <c r="O2450" t="s">
        <v>12385</v>
      </c>
      <c r="P2450" t="s">
        <v>22386</v>
      </c>
      <c r="R2450" t="str">
        <f t="shared" si="76"/>
        <v>寿光</v>
      </c>
      <c r="S2450" t="str">
        <f t="shared" si="77"/>
        <v>0705</v>
      </c>
    </row>
    <row r="2451" spans="1:19">
      <c r="A2451" t="s">
        <v>22387</v>
      </c>
      <c r="B2451" t="s">
        <v>22388</v>
      </c>
      <c r="C2451" t="s">
        <v>46</v>
      </c>
      <c r="D2451" t="s">
        <v>22389</v>
      </c>
      <c r="E2451" t="s">
        <v>22390</v>
      </c>
      <c r="F2451" t="s">
        <v>22391</v>
      </c>
      <c r="G2451" t="s">
        <v>22392</v>
      </c>
      <c r="H2451" t="s">
        <v>22393</v>
      </c>
      <c r="I2451" t="s">
        <v>2336</v>
      </c>
      <c r="J2451" t="s">
        <v>3704</v>
      </c>
      <c r="K2451" t="s">
        <v>3705</v>
      </c>
      <c r="L2451" t="s">
        <v>67</v>
      </c>
      <c r="M2451" t="s">
        <v>3706</v>
      </c>
      <c r="N2451" t="s">
        <v>3252</v>
      </c>
      <c r="O2451" t="s">
        <v>3707</v>
      </c>
      <c r="P2451" t="s">
        <v>22394</v>
      </c>
      <c r="R2451" t="str">
        <f t="shared" si="76"/>
        <v>昌邑</v>
      </c>
      <c r="S2451" t="str">
        <f t="shared" si="77"/>
        <v>0705</v>
      </c>
    </row>
    <row r="2452" spans="1:19">
      <c r="A2452" t="s">
        <v>22395</v>
      </c>
      <c r="B2452" t="s">
        <v>22396</v>
      </c>
      <c r="C2452" t="s">
        <v>46</v>
      </c>
      <c r="D2452" t="s">
        <v>22397</v>
      </c>
      <c r="E2452" t="s">
        <v>22167</v>
      </c>
      <c r="F2452" t="s">
        <v>22398</v>
      </c>
      <c r="G2452" t="s">
        <v>22399</v>
      </c>
      <c r="H2452" t="s">
        <v>22400</v>
      </c>
      <c r="I2452" t="s">
        <v>2336</v>
      </c>
      <c r="J2452" t="s">
        <v>3809</v>
      </c>
      <c r="K2452" t="s">
        <v>3810</v>
      </c>
      <c r="L2452" t="s">
        <v>57</v>
      </c>
      <c r="M2452" t="s">
        <v>3811</v>
      </c>
      <c r="N2452" t="s">
        <v>3252</v>
      </c>
      <c r="O2452" t="s">
        <v>3812</v>
      </c>
      <c r="P2452" t="s">
        <v>22401</v>
      </c>
      <c r="R2452" t="str">
        <f t="shared" si="76"/>
        <v>安丘</v>
      </c>
      <c r="S2452" t="str">
        <f t="shared" si="77"/>
        <v>0705</v>
      </c>
    </row>
    <row r="2453" spans="1:19">
      <c r="A2453" t="s">
        <v>22402</v>
      </c>
      <c r="B2453" t="s">
        <v>22403</v>
      </c>
      <c r="C2453" t="s">
        <v>46</v>
      </c>
      <c r="D2453" t="s">
        <v>22404</v>
      </c>
      <c r="E2453" t="s">
        <v>22405</v>
      </c>
      <c r="F2453" t="s">
        <v>22406</v>
      </c>
      <c r="G2453" t="s">
        <v>22407</v>
      </c>
      <c r="H2453" t="s">
        <v>22408</v>
      </c>
      <c r="I2453" t="s">
        <v>2645</v>
      </c>
      <c r="J2453" t="s">
        <v>3200</v>
      </c>
      <c r="K2453" t="s">
        <v>3201</v>
      </c>
      <c r="L2453" t="s">
        <v>76</v>
      </c>
      <c r="M2453" t="s">
        <v>2528</v>
      </c>
      <c r="N2453" t="s">
        <v>2421</v>
      </c>
      <c r="O2453" t="s">
        <v>3202</v>
      </c>
      <c r="P2453" t="s">
        <v>22409</v>
      </c>
      <c r="R2453" t="str">
        <f t="shared" si="76"/>
        <v>奎文</v>
      </c>
      <c r="S2453" t="str">
        <f t="shared" si="77"/>
        <v>0705</v>
      </c>
    </row>
    <row r="2454" spans="1:19">
      <c r="A2454" t="s">
        <v>22410</v>
      </c>
      <c r="B2454" t="s">
        <v>22411</v>
      </c>
      <c r="C2454" t="s">
        <v>46</v>
      </c>
      <c r="D2454" t="s">
        <v>22412</v>
      </c>
      <c r="E2454" t="s">
        <v>20239</v>
      </c>
      <c r="F2454" t="s">
        <v>22413</v>
      </c>
      <c r="G2454" t="s">
        <v>22414</v>
      </c>
      <c r="H2454" t="s">
        <v>22415</v>
      </c>
      <c r="I2454" t="s">
        <v>2364</v>
      </c>
      <c r="J2454" t="s">
        <v>3670</v>
      </c>
      <c r="K2454" t="s">
        <v>3671</v>
      </c>
      <c r="L2454" t="s">
        <v>3458</v>
      </c>
      <c r="M2454" t="s">
        <v>3672</v>
      </c>
      <c r="N2454" t="s">
        <v>3017</v>
      </c>
      <c r="O2454" t="s">
        <v>3673</v>
      </c>
      <c r="P2454" t="s">
        <v>22416</v>
      </c>
      <c r="Q2454" t="s">
        <v>22417</v>
      </c>
      <c r="R2454" t="str">
        <f t="shared" si="76"/>
        <v>寒亭</v>
      </c>
      <c r="S2454" t="str">
        <f t="shared" si="77"/>
        <v>0705</v>
      </c>
    </row>
    <row r="2455" spans="1:19">
      <c r="A2455" t="s">
        <v>22418</v>
      </c>
      <c r="B2455" t="s">
        <v>22419</v>
      </c>
      <c r="C2455" t="s">
        <v>46</v>
      </c>
      <c r="D2455" t="s">
        <v>22420</v>
      </c>
      <c r="E2455" t="s">
        <v>20239</v>
      </c>
      <c r="F2455" t="s">
        <v>22421</v>
      </c>
      <c r="G2455" t="s">
        <v>22422</v>
      </c>
      <c r="H2455" t="s">
        <v>22423</v>
      </c>
      <c r="I2455" t="s">
        <v>2503</v>
      </c>
      <c r="J2455" t="s">
        <v>5976</v>
      </c>
      <c r="K2455" t="s">
        <v>5977</v>
      </c>
      <c r="L2455" t="s">
        <v>128</v>
      </c>
      <c r="M2455" t="s">
        <v>5602</v>
      </c>
      <c r="N2455" t="s">
        <v>2421</v>
      </c>
      <c r="O2455" t="s">
        <v>5978</v>
      </c>
      <c r="P2455" t="s">
        <v>22424</v>
      </c>
      <c r="R2455" t="str">
        <f t="shared" si="76"/>
        <v>寿光</v>
      </c>
      <c r="S2455" t="str">
        <f t="shared" si="77"/>
        <v>0705</v>
      </c>
    </row>
    <row r="2456" spans="1:19">
      <c r="A2456" t="s">
        <v>22425</v>
      </c>
      <c r="B2456" t="s">
        <v>22426</v>
      </c>
      <c r="C2456" t="s">
        <v>46</v>
      </c>
      <c r="D2456" t="s">
        <v>22427</v>
      </c>
      <c r="E2456" t="s">
        <v>20298</v>
      </c>
      <c r="F2456" t="s">
        <v>22428</v>
      </c>
      <c r="G2456" t="s">
        <v>22429</v>
      </c>
      <c r="H2456" t="s">
        <v>22430</v>
      </c>
      <c r="I2456" t="s">
        <v>2350</v>
      </c>
      <c r="J2456" t="s">
        <v>3200</v>
      </c>
      <c r="K2456" t="s">
        <v>3201</v>
      </c>
      <c r="L2456" t="s">
        <v>76</v>
      </c>
      <c r="M2456" t="s">
        <v>2528</v>
      </c>
      <c r="N2456" t="s">
        <v>2421</v>
      </c>
      <c r="O2456" t="s">
        <v>3202</v>
      </c>
      <c r="P2456" t="s">
        <v>22431</v>
      </c>
      <c r="Q2456" t="s">
        <v>22432</v>
      </c>
      <c r="R2456" t="str">
        <f t="shared" si="76"/>
        <v>奎文</v>
      </c>
      <c r="S2456" t="str">
        <f t="shared" si="77"/>
        <v>0705</v>
      </c>
    </row>
    <row r="2457" spans="1:19">
      <c r="A2457" t="s">
        <v>581</v>
      </c>
      <c r="B2457" t="s">
        <v>22433</v>
      </c>
      <c r="C2457" t="s">
        <v>46</v>
      </c>
      <c r="D2457" t="s">
        <v>22434</v>
      </c>
      <c r="E2457" t="s">
        <v>20239</v>
      </c>
      <c r="F2457" t="s">
        <v>22435</v>
      </c>
      <c r="G2457" t="s">
        <v>579</v>
      </c>
      <c r="H2457" t="s">
        <v>22436</v>
      </c>
      <c r="I2457" t="s">
        <v>2350</v>
      </c>
      <c r="J2457" t="s">
        <v>8683</v>
      </c>
      <c r="K2457" t="s">
        <v>8684</v>
      </c>
      <c r="L2457" t="s">
        <v>76</v>
      </c>
      <c r="M2457" t="s">
        <v>2827</v>
      </c>
      <c r="N2457" t="s">
        <v>3499</v>
      </c>
      <c r="O2457" t="s">
        <v>8685</v>
      </c>
      <c r="P2457" t="s">
        <v>22437</v>
      </c>
      <c r="R2457" t="str">
        <f t="shared" si="76"/>
        <v>奎文</v>
      </c>
      <c r="S2457" t="str">
        <f t="shared" si="77"/>
        <v>0705</v>
      </c>
    </row>
    <row r="2458" spans="1:19">
      <c r="A2458" t="s">
        <v>22438</v>
      </c>
      <c r="B2458" t="s">
        <v>22439</v>
      </c>
      <c r="C2458" t="s">
        <v>46</v>
      </c>
      <c r="D2458" t="s">
        <v>22440</v>
      </c>
      <c r="E2458" t="s">
        <v>22441</v>
      </c>
      <c r="F2458" t="s">
        <v>22442</v>
      </c>
      <c r="G2458" t="s">
        <v>22443</v>
      </c>
      <c r="H2458" t="s">
        <v>22444</v>
      </c>
      <c r="I2458" t="s">
        <v>2465</v>
      </c>
      <c r="J2458" t="s">
        <v>2825</v>
      </c>
      <c r="K2458" t="s">
        <v>2826</v>
      </c>
      <c r="L2458" t="s">
        <v>76</v>
      </c>
      <c r="M2458" t="s">
        <v>2827</v>
      </c>
      <c r="N2458" t="s">
        <v>3277</v>
      </c>
      <c r="O2458" t="s">
        <v>2828</v>
      </c>
      <c r="P2458" t="s">
        <v>22445</v>
      </c>
      <c r="R2458" t="str">
        <f t="shared" si="76"/>
        <v>奎文</v>
      </c>
      <c r="S2458" t="str">
        <f t="shared" si="77"/>
        <v>0705</v>
      </c>
    </row>
    <row r="2459" spans="1:19">
      <c r="A2459" t="s">
        <v>22446</v>
      </c>
      <c r="B2459" t="s">
        <v>22447</v>
      </c>
      <c r="C2459" t="s">
        <v>46</v>
      </c>
      <c r="D2459" t="s">
        <v>22448</v>
      </c>
      <c r="E2459" t="s">
        <v>20239</v>
      </c>
      <c r="F2459" t="s">
        <v>22449</v>
      </c>
      <c r="G2459" t="s">
        <v>22450</v>
      </c>
      <c r="H2459" t="s">
        <v>22451</v>
      </c>
      <c r="I2459" t="s">
        <v>2364</v>
      </c>
      <c r="J2459" t="s">
        <v>4705</v>
      </c>
      <c r="K2459" t="s">
        <v>4706</v>
      </c>
      <c r="L2459" t="s">
        <v>101</v>
      </c>
      <c r="M2459" t="s">
        <v>4459</v>
      </c>
      <c r="N2459" t="s">
        <v>3718</v>
      </c>
      <c r="O2459" t="s">
        <v>4707</v>
      </c>
      <c r="P2459" t="s">
        <v>22452</v>
      </c>
      <c r="R2459" t="str">
        <f t="shared" si="76"/>
        <v>潍城</v>
      </c>
      <c r="S2459" t="str">
        <f t="shared" si="77"/>
        <v>0705</v>
      </c>
    </row>
    <row r="2460" spans="1:19">
      <c r="A2460" t="s">
        <v>637</v>
      </c>
      <c r="B2460" t="s">
        <v>22453</v>
      </c>
      <c r="C2460" t="s">
        <v>46</v>
      </c>
      <c r="D2460" t="s">
        <v>22454</v>
      </c>
      <c r="E2460" t="s">
        <v>21070</v>
      </c>
      <c r="F2460" t="s">
        <v>22455</v>
      </c>
      <c r="G2460" t="s">
        <v>635</v>
      </c>
      <c r="H2460" t="s">
        <v>22456</v>
      </c>
      <c r="I2460" t="s">
        <v>2364</v>
      </c>
      <c r="J2460" t="s">
        <v>6766</v>
      </c>
      <c r="K2460" t="s">
        <v>6767</v>
      </c>
      <c r="L2460" t="s">
        <v>137</v>
      </c>
      <c r="M2460" t="s">
        <v>2686</v>
      </c>
      <c r="N2460" t="s">
        <v>2816</v>
      </c>
      <c r="O2460" t="s">
        <v>6768</v>
      </c>
      <c r="P2460" t="s">
        <v>22457</v>
      </c>
      <c r="R2460" t="str">
        <f t="shared" si="76"/>
        <v>青州</v>
      </c>
      <c r="S2460" t="str">
        <f t="shared" si="77"/>
        <v>0705</v>
      </c>
    </row>
    <row r="2461" spans="1:19">
      <c r="A2461" t="s">
        <v>22458</v>
      </c>
      <c r="B2461" t="s">
        <v>22459</v>
      </c>
      <c r="C2461" t="s">
        <v>46</v>
      </c>
      <c r="D2461" t="s">
        <v>22460</v>
      </c>
      <c r="E2461" t="s">
        <v>20239</v>
      </c>
      <c r="F2461" t="s">
        <v>22461</v>
      </c>
      <c r="G2461" t="s">
        <v>22462</v>
      </c>
      <c r="H2461" t="s">
        <v>22463</v>
      </c>
      <c r="I2461" t="s">
        <v>2350</v>
      </c>
      <c r="J2461" t="s">
        <v>7368</v>
      </c>
      <c r="K2461" t="s">
        <v>7369</v>
      </c>
      <c r="L2461" t="s">
        <v>110</v>
      </c>
      <c r="M2461" t="s">
        <v>2575</v>
      </c>
      <c r="N2461" t="s">
        <v>2602</v>
      </c>
      <c r="O2461" t="s">
        <v>7370</v>
      </c>
      <c r="P2461" t="s">
        <v>22464</v>
      </c>
      <c r="Q2461" t="s">
        <v>22465</v>
      </c>
      <c r="R2461" t="str">
        <f t="shared" si="76"/>
        <v>高密</v>
      </c>
      <c r="S2461" t="str">
        <f t="shared" si="77"/>
        <v>0705</v>
      </c>
    </row>
    <row r="2462" spans="1:19">
      <c r="A2462" t="s">
        <v>22466</v>
      </c>
      <c r="B2462" t="s">
        <v>22467</v>
      </c>
      <c r="C2462" t="s">
        <v>46</v>
      </c>
      <c r="D2462" t="s">
        <v>22468</v>
      </c>
      <c r="E2462" t="s">
        <v>20298</v>
      </c>
      <c r="F2462" t="s">
        <v>22469</v>
      </c>
      <c r="G2462" t="s">
        <v>22470</v>
      </c>
      <c r="H2462" t="s">
        <v>22471</v>
      </c>
      <c r="I2462" t="s">
        <v>5826</v>
      </c>
      <c r="J2462" t="s">
        <v>3285</v>
      </c>
      <c r="K2462" t="s">
        <v>3286</v>
      </c>
      <c r="L2462" t="s">
        <v>76</v>
      </c>
      <c r="M2462" t="s">
        <v>2528</v>
      </c>
      <c r="N2462" t="s">
        <v>3017</v>
      </c>
      <c r="O2462" t="s">
        <v>3287</v>
      </c>
      <c r="P2462" t="s">
        <v>22472</v>
      </c>
      <c r="Q2462" t="s">
        <v>22473</v>
      </c>
      <c r="R2462" t="str">
        <f t="shared" si="76"/>
        <v>奎文</v>
      </c>
      <c r="S2462" t="str">
        <f t="shared" si="77"/>
        <v>0705</v>
      </c>
    </row>
    <row r="2463" spans="1:19">
      <c r="A2463" t="s">
        <v>597</v>
      </c>
      <c r="B2463" t="s">
        <v>22474</v>
      </c>
      <c r="C2463" t="s">
        <v>46</v>
      </c>
      <c r="D2463" t="s">
        <v>22475</v>
      </c>
      <c r="E2463" t="s">
        <v>22476</v>
      </c>
      <c r="F2463" t="s">
        <v>22477</v>
      </c>
      <c r="G2463" t="s">
        <v>595</v>
      </c>
      <c r="H2463" t="s">
        <v>22478</v>
      </c>
      <c r="I2463" t="s">
        <v>3336</v>
      </c>
      <c r="J2463" t="s">
        <v>7914</v>
      </c>
      <c r="K2463" t="s">
        <v>7915</v>
      </c>
      <c r="L2463" t="s">
        <v>146</v>
      </c>
      <c r="M2463" t="s">
        <v>5188</v>
      </c>
      <c r="N2463" t="s">
        <v>2721</v>
      </c>
      <c r="O2463" t="s">
        <v>7916</v>
      </c>
      <c r="P2463" t="s">
        <v>22479</v>
      </c>
      <c r="R2463" t="str">
        <f t="shared" si="76"/>
        <v>临朐</v>
      </c>
      <c r="S2463" t="str">
        <f t="shared" si="77"/>
        <v>0705</v>
      </c>
    </row>
    <row r="2464" spans="1:19">
      <c r="A2464" t="s">
        <v>22480</v>
      </c>
      <c r="B2464" t="s">
        <v>22481</v>
      </c>
      <c r="C2464" t="s">
        <v>46</v>
      </c>
      <c r="D2464" t="s">
        <v>22482</v>
      </c>
      <c r="E2464" t="s">
        <v>20239</v>
      </c>
      <c r="F2464" t="s">
        <v>22483</v>
      </c>
      <c r="G2464" t="s">
        <v>22484</v>
      </c>
      <c r="H2464" t="s">
        <v>22485</v>
      </c>
      <c r="I2464" t="s">
        <v>2465</v>
      </c>
      <c r="J2464" t="s">
        <v>3085</v>
      </c>
      <c r="K2464" t="s">
        <v>3086</v>
      </c>
      <c r="L2464" t="s">
        <v>110</v>
      </c>
      <c r="M2464" t="s">
        <v>3087</v>
      </c>
      <c r="N2464" t="s">
        <v>3307</v>
      </c>
      <c r="O2464" t="s">
        <v>3088</v>
      </c>
      <c r="P2464" t="s">
        <v>22486</v>
      </c>
      <c r="R2464" t="str">
        <f t="shared" si="76"/>
        <v>高密</v>
      </c>
      <c r="S2464" t="str">
        <f t="shared" si="77"/>
        <v>0705</v>
      </c>
    </row>
    <row r="2465" spans="1:19">
      <c r="A2465" t="s">
        <v>605</v>
      </c>
      <c r="B2465" t="s">
        <v>22487</v>
      </c>
      <c r="C2465" t="s">
        <v>46</v>
      </c>
      <c r="D2465" t="s">
        <v>22488</v>
      </c>
      <c r="E2465" t="s">
        <v>20239</v>
      </c>
      <c r="F2465" t="s">
        <v>22489</v>
      </c>
      <c r="G2465" t="s">
        <v>603</v>
      </c>
      <c r="H2465" t="s">
        <v>22490</v>
      </c>
      <c r="I2465" t="s">
        <v>3210</v>
      </c>
      <c r="J2465" t="s">
        <v>2452</v>
      </c>
      <c r="K2465" t="s">
        <v>2453</v>
      </c>
      <c r="L2465" t="s">
        <v>47</v>
      </c>
      <c r="M2465" t="s">
        <v>2454</v>
      </c>
      <c r="N2465" t="s">
        <v>2785</v>
      </c>
      <c r="O2465" t="s">
        <v>2456</v>
      </c>
      <c r="P2465" t="s">
        <v>22491</v>
      </c>
      <c r="Q2465" t="s">
        <v>22492</v>
      </c>
      <c r="R2465" t="str">
        <f t="shared" si="76"/>
        <v>诸城</v>
      </c>
      <c r="S2465" t="str">
        <f t="shared" si="77"/>
        <v>0705</v>
      </c>
    </row>
    <row r="2466" spans="1:19">
      <c r="A2466" t="s">
        <v>22493</v>
      </c>
      <c r="B2466" t="s">
        <v>22494</v>
      </c>
      <c r="C2466" t="s">
        <v>46</v>
      </c>
      <c r="D2466" t="s">
        <v>22495</v>
      </c>
      <c r="E2466" t="s">
        <v>20963</v>
      </c>
      <c r="F2466" t="s">
        <v>22496</v>
      </c>
      <c r="G2466" t="s">
        <v>22497</v>
      </c>
      <c r="H2466" t="s">
        <v>9030</v>
      </c>
      <c r="I2466" t="s">
        <v>2336</v>
      </c>
      <c r="J2466" t="s">
        <v>5495</v>
      </c>
      <c r="K2466" t="s">
        <v>5496</v>
      </c>
      <c r="L2466" t="s">
        <v>137</v>
      </c>
      <c r="M2466" t="s">
        <v>2686</v>
      </c>
      <c r="N2466" t="s">
        <v>2674</v>
      </c>
      <c r="O2466" t="s">
        <v>5497</v>
      </c>
      <c r="P2466" t="s">
        <v>22498</v>
      </c>
      <c r="Q2466" t="s">
        <v>22499</v>
      </c>
      <c r="R2466" t="str">
        <f t="shared" si="76"/>
        <v>青州</v>
      </c>
      <c r="S2466" t="str">
        <f t="shared" si="77"/>
        <v>0705</v>
      </c>
    </row>
    <row r="2467" spans="1:19">
      <c r="A2467" t="s">
        <v>22500</v>
      </c>
      <c r="B2467" t="s">
        <v>22501</v>
      </c>
      <c r="C2467" t="s">
        <v>46</v>
      </c>
      <c r="D2467" t="s">
        <v>22502</v>
      </c>
      <c r="E2467" t="s">
        <v>20963</v>
      </c>
      <c r="F2467" t="s">
        <v>22503</v>
      </c>
      <c r="G2467" t="s">
        <v>22504</v>
      </c>
      <c r="H2467" t="s">
        <v>22505</v>
      </c>
      <c r="I2467" t="s">
        <v>2336</v>
      </c>
      <c r="J2467" t="s">
        <v>5392</v>
      </c>
      <c r="K2467" t="s">
        <v>5393</v>
      </c>
      <c r="L2467" t="s">
        <v>128</v>
      </c>
      <c r="M2467" t="s">
        <v>2720</v>
      </c>
      <c r="N2467" t="s">
        <v>2785</v>
      </c>
      <c r="O2467" t="s">
        <v>5394</v>
      </c>
      <c r="P2467" t="s">
        <v>22506</v>
      </c>
      <c r="Q2467" t="s">
        <v>22507</v>
      </c>
      <c r="R2467" t="str">
        <f t="shared" si="76"/>
        <v>寿光</v>
      </c>
      <c r="S2467" t="str">
        <f t="shared" si="77"/>
        <v>0705</v>
      </c>
    </row>
    <row r="2468" spans="1:19">
      <c r="A2468" t="s">
        <v>22508</v>
      </c>
      <c r="B2468" t="s">
        <v>22509</v>
      </c>
      <c r="C2468" t="s">
        <v>46</v>
      </c>
      <c r="D2468" t="s">
        <v>22510</v>
      </c>
      <c r="E2468" t="s">
        <v>20239</v>
      </c>
      <c r="F2468" t="s">
        <v>22511</v>
      </c>
      <c r="G2468" t="s">
        <v>22512</v>
      </c>
      <c r="H2468" t="s">
        <v>22513</v>
      </c>
      <c r="I2468" t="s">
        <v>2364</v>
      </c>
      <c r="J2468" t="s">
        <v>3771</v>
      </c>
      <c r="K2468" t="s">
        <v>3772</v>
      </c>
      <c r="L2468" t="s">
        <v>187</v>
      </c>
      <c r="M2468" t="s">
        <v>3773</v>
      </c>
      <c r="N2468" t="s">
        <v>2480</v>
      </c>
      <c r="O2468" t="s">
        <v>3775</v>
      </c>
      <c r="P2468" t="s">
        <v>22514</v>
      </c>
      <c r="Q2468" t="s">
        <v>22515</v>
      </c>
      <c r="R2468" t="str">
        <f t="shared" si="76"/>
        <v>坊子</v>
      </c>
      <c r="S2468" t="str">
        <f t="shared" si="77"/>
        <v>0705</v>
      </c>
    </row>
    <row r="2469" spans="1:19">
      <c r="A2469" t="s">
        <v>22516</v>
      </c>
      <c r="B2469" t="s">
        <v>22517</v>
      </c>
      <c r="C2469" t="s">
        <v>46</v>
      </c>
      <c r="D2469" t="s">
        <v>22518</v>
      </c>
      <c r="E2469" t="s">
        <v>22519</v>
      </c>
      <c r="F2469" t="s">
        <v>22520</v>
      </c>
      <c r="G2469" t="s">
        <v>22521</v>
      </c>
      <c r="H2469" t="s">
        <v>22522</v>
      </c>
      <c r="I2469" t="s">
        <v>3917</v>
      </c>
      <c r="J2469" t="s">
        <v>5254</v>
      </c>
      <c r="K2469" t="s">
        <v>5255</v>
      </c>
      <c r="L2469" t="s">
        <v>101</v>
      </c>
      <c r="M2469" t="s">
        <v>2982</v>
      </c>
      <c r="N2469" t="s">
        <v>2421</v>
      </c>
      <c r="O2469" t="s">
        <v>5256</v>
      </c>
      <c r="P2469" t="s">
        <v>22523</v>
      </c>
      <c r="R2469" t="str">
        <f t="shared" si="76"/>
        <v>潍城</v>
      </c>
      <c r="S2469" t="str">
        <f t="shared" si="77"/>
        <v>0705</v>
      </c>
    </row>
    <row r="2470" spans="1:19">
      <c r="A2470" t="s">
        <v>22524</v>
      </c>
      <c r="B2470" t="s">
        <v>22525</v>
      </c>
      <c r="C2470" t="s">
        <v>46</v>
      </c>
      <c r="D2470" t="s">
        <v>22526</v>
      </c>
      <c r="E2470" t="s">
        <v>20963</v>
      </c>
      <c r="F2470" t="s">
        <v>22527</v>
      </c>
      <c r="G2470" t="s">
        <v>22528</v>
      </c>
      <c r="H2470" t="s">
        <v>22529</v>
      </c>
      <c r="I2470" t="s">
        <v>2336</v>
      </c>
      <c r="J2470" t="s">
        <v>5495</v>
      </c>
      <c r="K2470" t="s">
        <v>5496</v>
      </c>
      <c r="L2470" t="s">
        <v>137</v>
      </c>
      <c r="M2470" t="s">
        <v>2686</v>
      </c>
      <c r="N2470" t="s">
        <v>2674</v>
      </c>
      <c r="O2470" t="s">
        <v>5497</v>
      </c>
      <c r="P2470" t="s">
        <v>22530</v>
      </c>
      <c r="Q2470" t="s">
        <v>22531</v>
      </c>
      <c r="R2470" t="str">
        <f t="shared" si="76"/>
        <v>青州</v>
      </c>
      <c r="S2470" t="str">
        <f t="shared" si="77"/>
        <v>0705</v>
      </c>
    </row>
    <row r="2471" spans="1:19">
      <c r="A2471" t="s">
        <v>22532</v>
      </c>
      <c r="B2471" t="s">
        <v>22533</v>
      </c>
      <c r="C2471" t="s">
        <v>46</v>
      </c>
      <c r="D2471" t="s">
        <v>22534</v>
      </c>
      <c r="E2471" t="s">
        <v>20239</v>
      </c>
      <c r="F2471" t="s">
        <v>22535</v>
      </c>
      <c r="G2471" t="s">
        <v>22536</v>
      </c>
      <c r="H2471" t="s">
        <v>22537</v>
      </c>
      <c r="I2471" t="s">
        <v>6637</v>
      </c>
      <c r="J2471" t="s">
        <v>3682</v>
      </c>
      <c r="K2471" t="s">
        <v>3683</v>
      </c>
      <c r="L2471" t="s">
        <v>110</v>
      </c>
      <c r="M2471" t="s">
        <v>3621</v>
      </c>
      <c r="N2471" t="s">
        <v>3554</v>
      </c>
      <c r="O2471" t="s">
        <v>3684</v>
      </c>
      <c r="P2471" t="s">
        <v>22538</v>
      </c>
      <c r="R2471" t="str">
        <f t="shared" si="76"/>
        <v>高密</v>
      </c>
      <c r="S2471" t="str">
        <f t="shared" si="77"/>
        <v>0705</v>
      </c>
    </row>
    <row r="2472" spans="1:19">
      <c r="A2472" t="s">
        <v>22539</v>
      </c>
      <c r="B2472" t="s">
        <v>22540</v>
      </c>
      <c r="C2472" t="s">
        <v>46</v>
      </c>
      <c r="D2472" t="s">
        <v>22541</v>
      </c>
      <c r="E2472" t="s">
        <v>22542</v>
      </c>
      <c r="F2472" t="s">
        <v>22543</v>
      </c>
      <c r="G2472" t="s">
        <v>22544</v>
      </c>
      <c r="H2472" t="s">
        <v>22545</v>
      </c>
      <c r="I2472" t="s">
        <v>2336</v>
      </c>
      <c r="J2472" t="s">
        <v>9821</v>
      </c>
      <c r="K2472" t="s">
        <v>22546</v>
      </c>
      <c r="L2472" t="s">
        <v>119</v>
      </c>
      <c r="M2472" t="s">
        <v>3695</v>
      </c>
      <c r="N2472" t="s">
        <v>3252</v>
      </c>
      <c r="O2472" t="s">
        <v>9823</v>
      </c>
      <c r="P2472" t="s">
        <v>22547</v>
      </c>
      <c r="R2472" t="str">
        <f t="shared" si="76"/>
        <v>寒亭</v>
      </c>
      <c r="S2472" t="str">
        <f t="shared" si="77"/>
        <v>0705</v>
      </c>
    </row>
    <row r="2473" spans="1:19">
      <c r="A2473" t="s">
        <v>22548</v>
      </c>
      <c r="B2473" t="s">
        <v>22549</v>
      </c>
      <c r="C2473" t="s">
        <v>46</v>
      </c>
      <c r="D2473" t="s">
        <v>22550</v>
      </c>
      <c r="E2473" t="s">
        <v>22551</v>
      </c>
      <c r="F2473" t="s">
        <v>22552</v>
      </c>
      <c r="G2473" t="s">
        <v>22553</v>
      </c>
      <c r="H2473" t="s">
        <v>22554</v>
      </c>
      <c r="I2473" t="s">
        <v>2336</v>
      </c>
      <c r="J2473" t="s">
        <v>8067</v>
      </c>
      <c r="K2473" t="s">
        <v>8068</v>
      </c>
      <c r="L2473" t="s">
        <v>187</v>
      </c>
      <c r="M2473" t="s">
        <v>3510</v>
      </c>
      <c r="N2473" t="s">
        <v>2859</v>
      </c>
      <c r="O2473" t="s">
        <v>8069</v>
      </c>
      <c r="P2473" t="s">
        <v>22555</v>
      </c>
      <c r="R2473" t="str">
        <f t="shared" si="76"/>
        <v>坊子</v>
      </c>
      <c r="S2473" t="str">
        <f t="shared" si="77"/>
        <v>0705</v>
      </c>
    </row>
    <row r="2474" spans="1:19">
      <c r="A2474" t="s">
        <v>22556</v>
      </c>
      <c r="B2474" t="s">
        <v>22557</v>
      </c>
      <c r="C2474" t="s">
        <v>46</v>
      </c>
      <c r="D2474" t="s">
        <v>22558</v>
      </c>
      <c r="E2474" t="s">
        <v>22559</v>
      </c>
      <c r="F2474" t="s">
        <v>22560</v>
      </c>
      <c r="G2474" t="s">
        <v>22561</v>
      </c>
      <c r="H2474" t="s">
        <v>22562</v>
      </c>
      <c r="I2474" t="s">
        <v>2350</v>
      </c>
      <c r="J2474" t="s">
        <v>5547</v>
      </c>
      <c r="K2474" t="s">
        <v>5548</v>
      </c>
      <c r="L2474" t="s">
        <v>128</v>
      </c>
      <c r="M2474" t="s">
        <v>3895</v>
      </c>
      <c r="N2474" t="s">
        <v>2421</v>
      </c>
      <c r="O2474" t="s">
        <v>5549</v>
      </c>
      <c r="P2474" t="s">
        <v>22563</v>
      </c>
      <c r="Q2474" t="s">
        <v>22564</v>
      </c>
      <c r="R2474" t="str">
        <f t="shared" si="76"/>
        <v>寿光</v>
      </c>
      <c r="S2474" t="str">
        <f t="shared" si="77"/>
        <v>0705</v>
      </c>
    </row>
    <row r="2475" spans="1:19">
      <c r="A2475" t="s">
        <v>22565</v>
      </c>
      <c r="B2475" t="s">
        <v>22566</v>
      </c>
      <c r="C2475" t="s">
        <v>46</v>
      </c>
      <c r="D2475" t="s">
        <v>22567</v>
      </c>
      <c r="E2475" t="s">
        <v>21682</v>
      </c>
      <c r="F2475" t="s">
        <v>22568</v>
      </c>
      <c r="G2475" t="s">
        <v>22569</v>
      </c>
      <c r="H2475" t="s">
        <v>22570</v>
      </c>
      <c r="I2475" t="s">
        <v>2336</v>
      </c>
      <c r="J2475" t="s">
        <v>3552</v>
      </c>
      <c r="K2475" t="s">
        <v>5639</v>
      </c>
      <c r="L2475" t="s">
        <v>110</v>
      </c>
      <c r="M2475" t="s">
        <v>2575</v>
      </c>
      <c r="N2475" t="s">
        <v>2421</v>
      </c>
      <c r="O2475" t="s">
        <v>5640</v>
      </c>
      <c r="P2475" t="s">
        <v>22571</v>
      </c>
      <c r="R2475" t="str">
        <f t="shared" si="76"/>
        <v>高密</v>
      </c>
      <c r="S2475" t="str">
        <f t="shared" si="77"/>
        <v>0705</v>
      </c>
    </row>
    <row r="2476" spans="1:19">
      <c r="A2476" t="s">
        <v>22572</v>
      </c>
      <c r="B2476" t="s">
        <v>22573</v>
      </c>
      <c r="C2476" t="s">
        <v>46</v>
      </c>
      <c r="D2476" t="s">
        <v>22574</v>
      </c>
      <c r="E2476" t="s">
        <v>20239</v>
      </c>
      <c r="F2476" t="s">
        <v>22575</v>
      </c>
      <c r="G2476" t="s">
        <v>22576</v>
      </c>
      <c r="H2476" t="s">
        <v>22577</v>
      </c>
      <c r="I2476" t="s">
        <v>2364</v>
      </c>
      <c r="J2476" t="s">
        <v>6913</v>
      </c>
      <c r="K2476" t="s">
        <v>6914</v>
      </c>
      <c r="L2476" t="s">
        <v>101</v>
      </c>
      <c r="M2476" t="s">
        <v>4459</v>
      </c>
      <c r="N2476" t="s">
        <v>2421</v>
      </c>
      <c r="O2476" t="s">
        <v>6915</v>
      </c>
      <c r="P2476" t="s">
        <v>22578</v>
      </c>
      <c r="Q2476" t="s">
        <v>22579</v>
      </c>
      <c r="R2476" t="str">
        <f t="shared" si="76"/>
        <v>潍城</v>
      </c>
      <c r="S2476" t="str">
        <f t="shared" si="77"/>
        <v>0705</v>
      </c>
    </row>
    <row r="2477" spans="1:19">
      <c r="A2477" t="s">
        <v>22580</v>
      </c>
      <c r="B2477" t="s">
        <v>22581</v>
      </c>
      <c r="C2477" t="s">
        <v>46</v>
      </c>
      <c r="D2477" t="s">
        <v>22582</v>
      </c>
      <c r="E2477" t="s">
        <v>20239</v>
      </c>
      <c r="F2477" t="s">
        <v>22583</v>
      </c>
      <c r="G2477" t="s">
        <v>22584</v>
      </c>
      <c r="H2477" t="s">
        <v>22585</v>
      </c>
      <c r="I2477" t="s">
        <v>2364</v>
      </c>
      <c r="J2477" t="s">
        <v>3868</v>
      </c>
      <c r="K2477" t="s">
        <v>3869</v>
      </c>
      <c r="L2477" t="s">
        <v>57</v>
      </c>
      <c r="M2477" t="s">
        <v>2367</v>
      </c>
      <c r="N2477" t="s">
        <v>2480</v>
      </c>
      <c r="O2477" t="s">
        <v>3870</v>
      </c>
      <c r="P2477" t="s">
        <v>22586</v>
      </c>
      <c r="Q2477" t="s">
        <v>22587</v>
      </c>
      <c r="R2477" t="str">
        <f t="shared" si="76"/>
        <v>安丘</v>
      </c>
      <c r="S2477" t="str">
        <f t="shared" si="77"/>
        <v>0705</v>
      </c>
    </row>
    <row r="2478" spans="1:19">
      <c r="A2478" t="s">
        <v>22588</v>
      </c>
      <c r="B2478" t="s">
        <v>22589</v>
      </c>
      <c r="C2478" t="s">
        <v>46</v>
      </c>
      <c r="D2478" t="s">
        <v>22590</v>
      </c>
      <c r="E2478" t="s">
        <v>20239</v>
      </c>
      <c r="F2478" t="s">
        <v>22591</v>
      </c>
      <c r="G2478" t="s">
        <v>22592</v>
      </c>
      <c r="H2478" t="s">
        <v>22593</v>
      </c>
      <c r="I2478" t="s">
        <v>2378</v>
      </c>
      <c r="J2478" t="s">
        <v>2836</v>
      </c>
      <c r="K2478" t="s">
        <v>2837</v>
      </c>
      <c r="L2478" t="s">
        <v>57</v>
      </c>
      <c r="M2478" t="s">
        <v>2838</v>
      </c>
      <c r="N2478" t="s">
        <v>2421</v>
      </c>
      <c r="O2478" t="s">
        <v>2839</v>
      </c>
      <c r="P2478" t="s">
        <v>22594</v>
      </c>
      <c r="Q2478" t="s">
        <v>22595</v>
      </c>
      <c r="R2478" t="str">
        <f t="shared" si="76"/>
        <v>安丘</v>
      </c>
      <c r="S2478" t="str">
        <f t="shared" si="77"/>
        <v>0705</v>
      </c>
    </row>
    <row r="2479" spans="1:19">
      <c r="A2479" t="s">
        <v>22596</v>
      </c>
      <c r="B2479" t="s">
        <v>22597</v>
      </c>
      <c r="C2479" t="s">
        <v>46</v>
      </c>
      <c r="D2479" t="s">
        <v>22598</v>
      </c>
      <c r="E2479" t="s">
        <v>20223</v>
      </c>
      <c r="F2479" t="s">
        <v>22599</v>
      </c>
      <c r="G2479" t="s">
        <v>22600</v>
      </c>
      <c r="H2479" t="s">
        <v>22601</v>
      </c>
      <c r="I2479" t="s">
        <v>2336</v>
      </c>
      <c r="J2479" t="s">
        <v>9221</v>
      </c>
      <c r="K2479" t="s">
        <v>9222</v>
      </c>
      <c r="L2479" t="s">
        <v>57</v>
      </c>
      <c r="M2479" t="s">
        <v>2838</v>
      </c>
      <c r="N2479" t="s">
        <v>3252</v>
      </c>
      <c r="O2479" t="s">
        <v>9223</v>
      </c>
      <c r="R2479" t="str">
        <f t="shared" si="76"/>
        <v>安丘</v>
      </c>
      <c r="S2479" t="str">
        <f t="shared" si="77"/>
        <v>0705</v>
      </c>
    </row>
    <row r="2480" spans="1:19">
      <c r="A2480" t="s">
        <v>22602</v>
      </c>
      <c r="B2480" t="s">
        <v>22603</v>
      </c>
      <c r="C2480" t="s">
        <v>46</v>
      </c>
      <c r="D2480" t="s">
        <v>22604</v>
      </c>
      <c r="E2480" t="s">
        <v>20239</v>
      </c>
      <c r="F2480" t="s">
        <v>22605</v>
      </c>
      <c r="G2480" t="s">
        <v>22606</v>
      </c>
      <c r="H2480" t="s">
        <v>22607</v>
      </c>
      <c r="I2480" t="s">
        <v>2378</v>
      </c>
      <c r="J2480" t="s">
        <v>8787</v>
      </c>
      <c r="K2480" t="s">
        <v>8788</v>
      </c>
      <c r="L2480" t="s">
        <v>128</v>
      </c>
      <c r="M2480" t="s">
        <v>2720</v>
      </c>
      <c r="N2480" t="s">
        <v>2421</v>
      </c>
      <c r="O2480" t="s">
        <v>8789</v>
      </c>
      <c r="P2480" t="s">
        <v>22608</v>
      </c>
      <c r="R2480" t="str">
        <f t="shared" si="76"/>
        <v>寿光</v>
      </c>
      <c r="S2480" t="str">
        <f t="shared" si="77"/>
        <v>0705</v>
      </c>
    </row>
    <row r="2481" spans="1:19">
      <c r="A2481" t="s">
        <v>22609</v>
      </c>
      <c r="B2481" t="s">
        <v>22610</v>
      </c>
      <c r="C2481" t="s">
        <v>46</v>
      </c>
      <c r="D2481" t="s">
        <v>22611</v>
      </c>
      <c r="E2481" t="s">
        <v>22542</v>
      </c>
      <c r="F2481" t="s">
        <v>22612</v>
      </c>
      <c r="G2481" t="s">
        <v>22613</v>
      </c>
      <c r="H2481" t="s">
        <v>22614</v>
      </c>
      <c r="I2481" t="s">
        <v>2336</v>
      </c>
      <c r="J2481" t="s">
        <v>3038</v>
      </c>
      <c r="K2481" t="s">
        <v>3039</v>
      </c>
      <c r="L2481" t="s">
        <v>137</v>
      </c>
      <c r="M2481" t="s">
        <v>3040</v>
      </c>
      <c r="N2481" t="s">
        <v>2859</v>
      </c>
      <c r="O2481" t="s">
        <v>3041</v>
      </c>
      <c r="P2481" t="s">
        <v>22615</v>
      </c>
      <c r="R2481" t="str">
        <f t="shared" si="76"/>
        <v>青州</v>
      </c>
      <c r="S2481" t="str">
        <f t="shared" si="77"/>
        <v>0705</v>
      </c>
    </row>
    <row r="2482" spans="1:19">
      <c r="A2482" t="s">
        <v>22616</v>
      </c>
      <c r="B2482" t="s">
        <v>22617</v>
      </c>
      <c r="C2482" t="s">
        <v>46</v>
      </c>
      <c r="D2482" t="s">
        <v>22618</v>
      </c>
      <c r="E2482" t="s">
        <v>20239</v>
      </c>
      <c r="F2482" t="s">
        <v>22619</v>
      </c>
      <c r="G2482" t="s">
        <v>22620</v>
      </c>
      <c r="H2482" t="s">
        <v>21740</v>
      </c>
      <c r="I2482" t="s">
        <v>2350</v>
      </c>
      <c r="J2482" t="s">
        <v>22621</v>
      </c>
      <c r="K2482" t="s">
        <v>22622</v>
      </c>
      <c r="L2482" t="s">
        <v>137</v>
      </c>
      <c r="M2482" t="s">
        <v>4959</v>
      </c>
      <c r="N2482" t="s">
        <v>2421</v>
      </c>
      <c r="O2482" t="s">
        <v>22623</v>
      </c>
      <c r="P2482" t="s">
        <v>22624</v>
      </c>
      <c r="R2482" t="str">
        <f t="shared" si="76"/>
        <v>青州</v>
      </c>
      <c r="S2482" t="str">
        <f t="shared" si="77"/>
        <v>0705</v>
      </c>
    </row>
    <row r="2483" spans="1:19">
      <c r="A2483" t="s">
        <v>22625</v>
      </c>
      <c r="B2483" t="s">
        <v>22626</v>
      </c>
      <c r="C2483" t="s">
        <v>46</v>
      </c>
      <c r="D2483" t="s">
        <v>22627</v>
      </c>
      <c r="E2483" t="s">
        <v>20239</v>
      </c>
      <c r="F2483" t="s">
        <v>22628</v>
      </c>
      <c r="G2483" t="s">
        <v>22629</v>
      </c>
      <c r="H2483" t="s">
        <v>22630</v>
      </c>
      <c r="I2483" t="s">
        <v>2350</v>
      </c>
      <c r="J2483" t="s">
        <v>4045</v>
      </c>
      <c r="K2483" t="s">
        <v>4046</v>
      </c>
      <c r="L2483" t="s">
        <v>128</v>
      </c>
      <c r="M2483" t="s">
        <v>4047</v>
      </c>
      <c r="N2483" t="s">
        <v>2480</v>
      </c>
      <c r="O2483" t="s">
        <v>4048</v>
      </c>
      <c r="P2483" t="s">
        <v>22631</v>
      </c>
      <c r="Q2483" t="s">
        <v>22632</v>
      </c>
      <c r="R2483" t="str">
        <f t="shared" si="76"/>
        <v>寿光</v>
      </c>
      <c r="S2483" t="str">
        <f t="shared" si="77"/>
        <v>0705</v>
      </c>
    </row>
    <row r="2484" spans="1:19">
      <c r="A2484" t="s">
        <v>22633</v>
      </c>
      <c r="B2484" t="s">
        <v>22634</v>
      </c>
      <c r="C2484" t="s">
        <v>46</v>
      </c>
      <c r="D2484" t="s">
        <v>22635</v>
      </c>
      <c r="E2484" t="s">
        <v>20239</v>
      </c>
      <c r="F2484" t="s">
        <v>22636</v>
      </c>
      <c r="G2484" t="s">
        <v>22637</v>
      </c>
      <c r="H2484" t="s">
        <v>22638</v>
      </c>
      <c r="I2484" t="s">
        <v>2503</v>
      </c>
      <c r="J2484" t="s">
        <v>8024</v>
      </c>
      <c r="K2484" t="s">
        <v>8025</v>
      </c>
      <c r="L2484" t="s">
        <v>76</v>
      </c>
      <c r="M2484" t="s">
        <v>2516</v>
      </c>
      <c r="N2484" t="s">
        <v>2721</v>
      </c>
      <c r="O2484" t="s">
        <v>8026</v>
      </c>
      <c r="P2484" t="s">
        <v>22639</v>
      </c>
      <c r="R2484" t="str">
        <f t="shared" si="76"/>
        <v>奎文</v>
      </c>
      <c r="S2484" t="str">
        <f t="shared" si="77"/>
        <v>0705</v>
      </c>
    </row>
    <row r="2485" spans="1:19">
      <c r="A2485" t="s">
        <v>22640</v>
      </c>
      <c r="B2485" t="s">
        <v>22641</v>
      </c>
      <c r="C2485" t="s">
        <v>46</v>
      </c>
      <c r="D2485" t="s">
        <v>22642</v>
      </c>
      <c r="E2485" t="s">
        <v>20239</v>
      </c>
      <c r="F2485" t="s">
        <v>22643</v>
      </c>
      <c r="G2485" t="s">
        <v>22644</v>
      </c>
      <c r="H2485" t="s">
        <v>22645</v>
      </c>
      <c r="I2485" t="s">
        <v>2364</v>
      </c>
      <c r="J2485" t="s">
        <v>2393</v>
      </c>
      <c r="K2485" t="s">
        <v>2394</v>
      </c>
      <c r="L2485" t="s">
        <v>137</v>
      </c>
      <c r="M2485" t="s">
        <v>2395</v>
      </c>
      <c r="N2485" t="s">
        <v>2816</v>
      </c>
      <c r="O2485" t="s">
        <v>2397</v>
      </c>
      <c r="P2485" t="s">
        <v>22646</v>
      </c>
      <c r="R2485" t="str">
        <f t="shared" si="76"/>
        <v>青州</v>
      </c>
      <c r="S2485" t="str">
        <f t="shared" si="77"/>
        <v>0705</v>
      </c>
    </row>
    <row r="2486" spans="1:19">
      <c r="A2486" t="s">
        <v>22647</v>
      </c>
      <c r="B2486" t="s">
        <v>22648</v>
      </c>
      <c r="C2486" t="s">
        <v>46</v>
      </c>
      <c r="D2486" t="s">
        <v>22649</v>
      </c>
      <c r="E2486" t="s">
        <v>8075</v>
      </c>
      <c r="F2486" t="s">
        <v>22650</v>
      </c>
      <c r="G2486" t="s">
        <v>22651</v>
      </c>
      <c r="H2486" t="s">
        <v>22652</v>
      </c>
      <c r="I2486" t="s">
        <v>2392</v>
      </c>
      <c r="J2486" t="s">
        <v>2922</v>
      </c>
      <c r="K2486" t="s">
        <v>2923</v>
      </c>
      <c r="L2486" t="s">
        <v>47</v>
      </c>
      <c r="M2486" t="s">
        <v>2924</v>
      </c>
      <c r="N2486" t="s">
        <v>2674</v>
      </c>
      <c r="O2486" t="s">
        <v>2925</v>
      </c>
      <c r="P2486" t="s">
        <v>22653</v>
      </c>
      <c r="R2486" t="str">
        <f t="shared" si="76"/>
        <v>诸城</v>
      </c>
      <c r="S2486" t="str">
        <f t="shared" si="77"/>
        <v>0705</v>
      </c>
    </row>
    <row r="2487" spans="1:19">
      <c r="A2487" t="s">
        <v>22654</v>
      </c>
      <c r="B2487" t="s">
        <v>22655</v>
      </c>
      <c r="C2487" t="s">
        <v>46</v>
      </c>
      <c r="D2487" t="s">
        <v>22656</v>
      </c>
      <c r="E2487" t="s">
        <v>20963</v>
      </c>
      <c r="F2487" t="s">
        <v>22657</v>
      </c>
      <c r="G2487" t="s">
        <v>22658</v>
      </c>
      <c r="H2487" t="s">
        <v>22659</v>
      </c>
      <c r="I2487" t="s">
        <v>2336</v>
      </c>
      <c r="J2487" t="s">
        <v>2365</v>
      </c>
      <c r="K2487" t="s">
        <v>2366</v>
      </c>
      <c r="L2487" t="s">
        <v>57</v>
      </c>
      <c r="M2487" t="s">
        <v>2367</v>
      </c>
      <c r="N2487" t="s">
        <v>2421</v>
      </c>
      <c r="O2487" t="s">
        <v>2369</v>
      </c>
      <c r="P2487" t="s">
        <v>22660</v>
      </c>
      <c r="R2487" t="str">
        <f t="shared" si="76"/>
        <v>安丘</v>
      </c>
      <c r="S2487" t="str">
        <f t="shared" si="77"/>
        <v>0705</v>
      </c>
    </row>
    <row r="2488" spans="1:19">
      <c r="A2488" t="s">
        <v>22661</v>
      </c>
      <c r="B2488" t="s">
        <v>22662</v>
      </c>
      <c r="C2488" t="s">
        <v>46</v>
      </c>
      <c r="D2488" t="s">
        <v>22663</v>
      </c>
      <c r="E2488" t="s">
        <v>20963</v>
      </c>
      <c r="F2488" t="s">
        <v>22664</v>
      </c>
      <c r="G2488" t="s">
        <v>22665</v>
      </c>
      <c r="H2488" t="s">
        <v>22666</v>
      </c>
      <c r="I2488" t="s">
        <v>2336</v>
      </c>
      <c r="J2488" t="s">
        <v>3006</v>
      </c>
      <c r="K2488" t="s">
        <v>3007</v>
      </c>
      <c r="L2488" t="s">
        <v>67</v>
      </c>
      <c r="M2488" t="s">
        <v>3008</v>
      </c>
      <c r="N2488" t="s">
        <v>2859</v>
      </c>
      <c r="O2488" t="s">
        <v>3009</v>
      </c>
      <c r="Q2488" t="s">
        <v>22667</v>
      </c>
      <c r="R2488" t="str">
        <f t="shared" si="76"/>
        <v>昌邑</v>
      </c>
      <c r="S2488" t="str">
        <f t="shared" si="77"/>
        <v>0705</v>
      </c>
    </row>
    <row r="2489" spans="1:19">
      <c r="A2489" t="s">
        <v>22668</v>
      </c>
      <c r="B2489" t="s">
        <v>22669</v>
      </c>
      <c r="C2489" t="s">
        <v>46</v>
      </c>
      <c r="D2489" t="s">
        <v>22670</v>
      </c>
      <c r="E2489" t="s">
        <v>21070</v>
      </c>
      <c r="F2489" t="s">
        <v>22671</v>
      </c>
      <c r="G2489" t="s">
        <v>22672</v>
      </c>
      <c r="H2489" t="s">
        <v>22673</v>
      </c>
      <c r="I2489" t="s">
        <v>2503</v>
      </c>
      <c r="J2489" t="s">
        <v>8179</v>
      </c>
      <c r="K2489" t="s">
        <v>8180</v>
      </c>
      <c r="L2489" t="s">
        <v>47</v>
      </c>
      <c r="M2489" t="s">
        <v>3159</v>
      </c>
      <c r="N2489" t="s">
        <v>2421</v>
      </c>
      <c r="O2489" t="s">
        <v>8181</v>
      </c>
      <c r="P2489" t="s">
        <v>22674</v>
      </c>
      <c r="R2489" t="str">
        <f t="shared" si="76"/>
        <v>诸城</v>
      </c>
      <c r="S2489" t="str">
        <f t="shared" si="77"/>
        <v>0705</v>
      </c>
    </row>
    <row r="2490" spans="1:19">
      <c r="A2490" t="s">
        <v>22675</v>
      </c>
      <c r="B2490" t="s">
        <v>22676</v>
      </c>
      <c r="C2490" t="s">
        <v>46</v>
      </c>
      <c r="D2490" t="s">
        <v>22677</v>
      </c>
      <c r="E2490" t="s">
        <v>20223</v>
      </c>
      <c r="F2490" t="s">
        <v>22678</v>
      </c>
      <c r="G2490" t="s">
        <v>22679</v>
      </c>
      <c r="H2490" t="s">
        <v>22680</v>
      </c>
      <c r="I2490" t="s">
        <v>2336</v>
      </c>
      <c r="J2490" t="s">
        <v>3026</v>
      </c>
      <c r="K2490" t="s">
        <v>3027</v>
      </c>
      <c r="L2490" t="s">
        <v>128</v>
      </c>
      <c r="M2490" t="s">
        <v>3028</v>
      </c>
      <c r="N2490" t="s">
        <v>2354</v>
      </c>
      <c r="O2490" t="s">
        <v>3029</v>
      </c>
      <c r="P2490" t="s">
        <v>22681</v>
      </c>
      <c r="R2490" t="str">
        <f t="shared" si="76"/>
        <v>寿光</v>
      </c>
      <c r="S2490" t="str">
        <f t="shared" si="77"/>
        <v>0705</v>
      </c>
    </row>
    <row r="2491" spans="1:19">
      <c r="A2491" t="s">
        <v>22682</v>
      </c>
      <c r="B2491" t="s">
        <v>22683</v>
      </c>
      <c r="C2491" t="s">
        <v>46</v>
      </c>
      <c r="D2491" t="s">
        <v>22684</v>
      </c>
      <c r="E2491" t="s">
        <v>20223</v>
      </c>
      <c r="F2491" t="s">
        <v>22685</v>
      </c>
      <c r="G2491" t="s">
        <v>22686</v>
      </c>
      <c r="H2491" t="s">
        <v>22687</v>
      </c>
      <c r="I2491" t="s">
        <v>2336</v>
      </c>
      <c r="J2491" t="s">
        <v>12443</v>
      </c>
      <c r="K2491" t="s">
        <v>12444</v>
      </c>
      <c r="L2491" t="s">
        <v>101</v>
      </c>
      <c r="M2491" t="s">
        <v>2982</v>
      </c>
      <c r="N2491" t="s">
        <v>2816</v>
      </c>
      <c r="O2491" t="s">
        <v>12445</v>
      </c>
      <c r="P2491" t="s">
        <v>22688</v>
      </c>
      <c r="R2491" t="str">
        <f t="shared" si="76"/>
        <v>潍城</v>
      </c>
      <c r="S2491" t="str">
        <f t="shared" si="77"/>
        <v>0705</v>
      </c>
    </row>
    <row r="2492" spans="1:19">
      <c r="A2492" t="s">
        <v>22689</v>
      </c>
      <c r="B2492" t="s">
        <v>22690</v>
      </c>
      <c r="C2492" t="s">
        <v>46</v>
      </c>
      <c r="D2492" t="s">
        <v>22691</v>
      </c>
      <c r="E2492" t="s">
        <v>20223</v>
      </c>
      <c r="F2492" t="s">
        <v>22692</v>
      </c>
      <c r="G2492" t="s">
        <v>22693</v>
      </c>
      <c r="H2492" t="s">
        <v>22694</v>
      </c>
      <c r="I2492" t="s">
        <v>2336</v>
      </c>
      <c r="J2492" t="s">
        <v>5507</v>
      </c>
      <c r="K2492" t="s">
        <v>5508</v>
      </c>
      <c r="L2492" t="s">
        <v>137</v>
      </c>
      <c r="M2492" t="s">
        <v>4959</v>
      </c>
      <c r="N2492" t="s">
        <v>2354</v>
      </c>
      <c r="O2492" t="s">
        <v>5509</v>
      </c>
      <c r="P2492" t="s">
        <v>22695</v>
      </c>
      <c r="R2492" t="str">
        <f t="shared" si="76"/>
        <v>青州</v>
      </c>
      <c r="S2492" t="str">
        <f t="shared" si="77"/>
        <v>0705</v>
      </c>
    </row>
    <row r="2493" spans="1:19">
      <c r="A2493" t="s">
        <v>22696</v>
      </c>
      <c r="B2493" t="s">
        <v>22697</v>
      </c>
      <c r="C2493" t="s">
        <v>46</v>
      </c>
      <c r="D2493" t="s">
        <v>22698</v>
      </c>
      <c r="E2493" t="s">
        <v>20239</v>
      </c>
      <c r="F2493" t="s">
        <v>22699</v>
      </c>
      <c r="G2493" t="s">
        <v>22700</v>
      </c>
      <c r="H2493" t="s">
        <v>22701</v>
      </c>
      <c r="I2493" t="s">
        <v>3336</v>
      </c>
      <c r="J2493" t="s">
        <v>7259</v>
      </c>
      <c r="K2493" t="s">
        <v>7260</v>
      </c>
      <c r="L2493" t="s">
        <v>67</v>
      </c>
      <c r="M2493" t="s">
        <v>3706</v>
      </c>
      <c r="N2493" t="s">
        <v>3277</v>
      </c>
      <c r="O2493" t="s">
        <v>13827</v>
      </c>
      <c r="P2493" t="s">
        <v>22702</v>
      </c>
      <c r="Q2493" t="s">
        <v>22703</v>
      </c>
      <c r="R2493" t="str">
        <f t="shared" si="76"/>
        <v>昌邑</v>
      </c>
      <c r="S2493" t="str">
        <f t="shared" si="77"/>
        <v>0705</v>
      </c>
    </row>
    <row r="2494" spans="1:19">
      <c r="A2494" t="s">
        <v>613</v>
      </c>
      <c r="B2494" t="s">
        <v>22701</v>
      </c>
      <c r="C2494" t="s">
        <v>46</v>
      </c>
      <c r="D2494" t="s">
        <v>22704</v>
      </c>
      <c r="E2494" t="s">
        <v>22705</v>
      </c>
      <c r="F2494" t="s">
        <v>22706</v>
      </c>
      <c r="G2494" t="s">
        <v>611</v>
      </c>
      <c r="H2494" t="s">
        <v>22707</v>
      </c>
      <c r="I2494" t="s">
        <v>22708</v>
      </c>
      <c r="J2494" t="s">
        <v>5801</v>
      </c>
      <c r="K2494" t="s">
        <v>5802</v>
      </c>
      <c r="L2494" t="s">
        <v>137</v>
      </c>
      <c r="M2494" t="s">
        <v>5803</v>
      </c>
      <c r="N2494" t="s">
        <v>2382</v>
      </c>
      <c r="O2494" t="s">
        <v>5804</v>
      </c>
      <c r="P2494" t="s">
        <v>22709</v>
      </c>
      <c r="Q2494" t="s">
        <v>22710</v>
      </c>
      <c r="R2494" t="str">
        <f t="shared" si="76"/>
        <v>青州</v>
      </c>
      <c r="S2494" t="str">
        <f t="shared" si="77"/>
        <v>0705</v>
      </c>
    </row>
    <row r="2495" spans="1:19">
      <c r="A2495" t="s">
        <v>22711</v>
      </c>
      <c r="B2495" t="s">
        <v>22712</v>
      </c>
      <c r="C2495" t="s">
        <v>46</v>
      </c>
      <c r="D2495" t="s">
        <v>22713</v>
      </c>
      <c r="E2495" t="s">
        <v>22714</v>
      </c>
      <c r="F2495" t="s">
        <v>22715</v>
      </c>
      <c r="G2495" t="s">
        <v>22716</v>
      </c>
      <c r="H2495" t="s">
        <v>22717</v>
      </c>
      <c r="I2495" t="s">
        <v>2336</v>
      </c>
      <c r="J2495" t="s">
        <v>3157</v>
      </c>
      <c r="K2495" t="s">
        <v>3158</v>
      </c>
      <c r="L2495" t="s">
        <v>47</v>
      </c>
      <c r="M2495" t="s">
        <v>3159</v>
      </c>
      <c r="N2495" t="s">
        <v>2859</v>
      </c>
      <c r="O2495" t="s">
        <v>3160</v>
      </c>
      <c r="R2495" t="str">
        <f t="shared" si="76"/>
        <v>诸城</v>
      </c>
      <c r="S2495" t="str">
        <f t="shared" si="77"/>
        <v>0705</v>
      </c>
    </row>
    <row r="2496" spans="1:19">
      <c r="A2496" t="s">
        <v>22718</v>
      </c>
      <c r="B2496" t="s">
        <v>22719</v>
      </c>
      <c r="C2496" t="s">
        <v>46</v>
      </c>
      <c r="D2496" t="s">
        <v>22720</v>
      </c>
      <c r="E2496" t="s">
        <v>20223</v>
      </c>
      <c r="F2496" t="s">
        <v>22721</v>
      </c>
      <c r="G2496" t="s">
        <v>22722</v>
      </c>
      <c r="H2496" t="s">
        <v>22723</v>
      </c>
      <c r="I2496" t="s">
        <v>2336</v>
      </c>
      <c r="J2496" t="s">
        <v>4487</v>
      </c>
      <c r="K2496" t="s">
        <v>4488</v>
      </c>
      <c r="L2496" t="s">
        <v>137</v>
      </c>
      <c r="M2496" t="s">
        <v>2686</v>
      </c>
      <c r="N2496" t="s">
        <v>3179</v>
      </c>
      <c r="O2496" t="s">
        <v>4489</v>
      </c>
      <c r="P2496" t="s">
        <v>22724</v>
      </c>
      <c r="Q2496" t="s">
        <v>22725</v>
      </c>
      <c r="R2496" t="str">
        <f t="shared" si="76"/>
        <v>青州</v>
      </c>
      <c r="S2496" t="str">
        <f t="shared" si="77"/>
        <v>0705</v>
      </c>
    </row>
    <row r="2497" spans="1:19">
      <c r="A2497" t="s">
        <v>22726</v>
      </c>
      <c r="B2497" t="s">
        <v>22727</v>
      </c>
      <c r="C2497" t="s">
        <v>46</v>
      </c>
      <c r="D2497" t="s">
        <v>22728</v>
      </c>
      <c r="E2497" t="s">
        <v>20963</v>
      </c>
      <c r="F2497" t="s">
        <v>22729</v>
      </c>
      <c r="G2497" t="s">
        <v>22730</v>
      </c>
      <c r="H2497" t="s">
        <v>22731</v>
      </c>
      <c r="I2497" t="s">
        <v>2336</v>
      </c>
      <c r="J2497" t="s">
        <v>4291</v>
      </c>
      <c r="K2497" t="s">
        <v>4292</v>
      </c>
      <c r="L2497" t="s">
        <v>101</v>
      </c>
      <c r="M2497" t="s">
        <v>2982</v>
      </c>
      <c r="N2497" t="s">
        <v>2674</v>
      </c>
      <c r="O2497" t="s">
        <v>4293</v>
      </c>
      <c r="P2497" t="s">
        <v>22732</v>
      </c>
      <c r="Q2497" t="s">
        <v>22733</v>
      </c>
      <c r="R2497" t="str">
        <f t="shared" ref="R2497:R2560" si="78">IF(OR(LEFT(L2497,2)="高新"),"奎文",IF(LEFT(L2497,2)="峡山","坊子",IF(LEFT(L2497,2)="滨海","寒亭",LEFT(L2497,2))))</f>
        <v>潍城</v>
      </c>
      <c r="S2497" t="str">
        <f t="shared" ref="S2497:S2560" si="79">TEXT(B2497,"mmdd")</f>
        <v>0705</v>
      </c>
    </row>
    <row r="2498" spans="1:19">
      <c r="A2498" t="s">
        <v>22734</v>
      </c>
      <c r="B2498" t="s">
        <v>22735</v>
      </c>
      <c r="C2498" t="s">
        <v>46</v>
      </c>
      <c r="D2498" t="s">
        <v>22736</v>
      </c>
      <c r="E2498" t="s">
        <v>22288</v>
      </c>
      <c r="F2498" t="s">
        <v>22737</v>
      </c>
      <c r="G2498" t="s">
        <v>22738</v>
      </c>
      <c r="H2498" t="s">
        <v>22739</v>
      </c>
      <c r="I2498" t="s">
        <v>2645</v>
      </c>
      <c r="J2498" t="s">
        <v>15563</v>
      </c>
      <c r="K2498" t="s">
        <v>15564</v>
      </c>
      <c r="L2498" t="s">
        <v>57</v>
      </c>
      <c r="M2498" t="s">
        <v>2563</v>
      </c>
      <c r="N2498" t="s">
        <v>11928</v>
      </c>
      <c r="O2498" t="s">
        <v>15565</v>
      </c>
      <c r="P2498" t="s">
        <v>22740</v>
      </c>
      <c r="R2498" t="str">
        <f t="shared" si="78"/>
        <v>安丘</v>
      </c>
      <c r="S2498" t="str">
        <f t="shared" si="79"/>
        <v>0705</v>
      </c>
    </row>
    <row r="2499" spans="1:19">
      <c r="A2499" t="s">
        <v>22741</v>
      </c>
      <c r="B2499" t="s">
        <v>22742</v>
      </c>
      <c r="C2499" t="s">
        <v>46</v>
      </c>
      <c r="D2499" t="s">
        <v>22743</v>
      </c>
      <c r="E2499" t="s">
        <v>22744</v>
      </c>
      <c r="F2499" t="s">
        <v>22745</v>
      </c>
      <c r="G2499" t="s">
        <v>22746</v>
      </c>
      <c r="H2499" t="s">
        <v>22747</v>
      </c>
      <c r="I2499" t="s">
        <v>2645</v>
      </c>
      <c r="J2499" t="s">
        <v>5791</v>
      </c>
      <c r="K2499" t="s">
        <v>5792</v>
      </c>
      <c r="L2499" t="s">
        <v>101</v>
      </c>
      <c r="M2499" t="s">
        <v>3130</v>
      </c>
      <c r="N2499" t="s">
        <v>2480</v>
      </c>
      <c r="O2499" t="s">
        <v>5793</v>
      </c>
      <c r="P2499" t="s">
        <v>22238</v>
      </c>
      <c r="R2499" t="str">
        <f t="shared" si="78"/>
        <v>潍城</v>
      </c>
      <c r="S2499" t="str">
        <f t="shared" si="79"/>
        <v>0705</v>
      </c>
    </row>
    <row r="2500" spans="1:19">
      <c r="A2500" t="s">
        <v>22748</v>
      </c>
      <c r="B2500" t="s">
        <v>22749</v>
      </c>
      <c r="C2500" t="s">
        <v>46</v>
      </c>
      <c r="D2500" t="s">
        <v>22750</v>
      </c>
      <c r="E2500" t="s">
        <v>22751</v>
      </c>
      <c r="F2500" t="s">
        <v>22752</v>
      </c>
      <c r="G2500" t="s">
        <v>22753</v>
      </c>
      <c r="H2500" t="s">
        <v>22754</v>
      </c>
      <c r="I2500" t="s">
        <v>2336</v>
      </c>
      <c r="J2500" t="s">
        <v>8067</v>
      </c>
      <c r="K2500" t="s">
        <v>8068</v>
      </c>
      <c r="L2500" t="s">
        <v>187</v>
      </c>
      <c r="M2500" t="s">
        <v>3510</v>
      </c>
      <c r="N2500" t="s">
        <v>2859</v>
      </c>
      <c r="O2500" t="s">
        <v>8069</v>
      </c>
      <c r="P2500" t="s">
        <v>22755</v>
      </c>
      <c r="Q2500" t="s">
        <v>22756</v>
      </c>
      <c r="R2500" t="str">
        <f t="shared" si="78"/>
        <v>坊子</v>
      </c>
      <c r="S2500" t="str">
        <f t="shared" si="79"/>
        <v>0705</v>
      </c>
    </row>
    <row r="2501" spans="1:19">
      <c r="A2501" t="s">
        <v>22757</v>
      </c>
      <c r="B2501" t="s">
        <v>22659</v>
      </c>
      <c r="C2501" t="s">
        <v>46</v>
      </c>
      <c r="D2501" t="s">
        <v>22758</v>
      </c>
      <c r="E2501" t="s">
        <v>20963</v>
      </c>
      <c r="F2501" t="s">
        <v>22759</v>
      </c>
      <c r="G2501" t="s">
        <v>22760</v>
      </c>
      <c r="H2501" t="s">
        <v>22761</v>
      </c>
      <c r="I2501" t="s">
        <v>2336</v>
      </c>
      <c r="J2501" t="s">
        <v>2847</v>
      </c>
      <c r="K2501" t="s">
        <v>2848</v>
      </c>
      <c r="L2501" t="s">
        <v>110</v>
      </c>
      <c r="M2501" t="s">
        <v>2849</v>
      </c>
      <c r="N2501" t="s">
        <v>2785</v>
      </c>
      <c r="O2501" t="s">
        <v>2850</v>
      </c>
      <c r="Q2501" t="s">
        <v>22762</v>
      </c>
      <c r="R2501" t="str">
        <f t="shared" si="78"/>
        <v>高密</v>
      </c>
      <c r="S2501" t="str">
        <f t="shared" si="79"/>
        <v>0705</v>
      </c>
    </row>
    <row r="2502" spans="1:19">
      <c r="A2502" t="s">
        <v>22763</v>
      </c>
      <c r="B2502" t="s">
        <v>22764</v>
      </c>
      <c r="C2502" t="s">
        <v>46</v>
      </c>
      <c r="D2502" t="s">
        <v>22765</v>
      </c>
      <c r="E2502" t="s">
        <v>20298</v>
      </c>
      <c r="F2502" t="s">
        <v>22766</v>
      </c>
      <c r="G2502" t="s">
        <v>22767</v>
      </c>
      <c r="H2502" t="s">
        <v>22768</v>
      </c>
      <c r="I2502" t="s">
        <v>3564</v>
      </c>
      <c r="J2502" t="s">
        <v>12664</v>
      </c>
      <c r="K2502" t="s">
        <v>12665</v>
      </c>
      <c r="L2502" t="s">
        <v>128</v>
      </c>
      <c r="M2502" t="s">
        <v>3952</v>
      </c>
      <c r="N2502" t="s">
        <v>2872</v>
      </c>
      <c r="O2502" t="s">
        <v>12666</v>
      </c>
      <c r="P2502" t="s">
        <v>22769</v>
      </c>
      <c r="R2502" t="str">
        <f t="shared" si="78"/>
        <v>寿光</v>
      </c>
      <c r="S2502" t="str">
        <f t="shared" si="79"/>
        <v>0705</v>
      </c>
    </row>
    <row r="2503" spans="1:19">
      <c r="A2503" t="s">
        <v>22770</v>
      </c>
      <c r="B2503" t="s">
        <v>22771</v>
      </c>
      <c r="C2503" t="s">
        <v>46</v>
      </c>
      <c r="D2503" t="s">
        <v>22772</v>
      </c>
      <c r="E2503" t="s">
        <v>22382</v>
      </c>
      <c r="F2503" t="s">
        <v>22773</v>
      </c>
      <c r="G2503" t="s">
        <v>22774</v>
      </c>
      <c r="H2503" t="s">
        <v>22775</v>
      </c>
      <c r="I2503" t="s">
        <v>2645</v>
      </c>
      <c r="J2503" t="s">
        <v>2836</v>
      </c>
      <c r="K2503" t="s">
        <v>2837</v>
      </c>
      <c r="L2503" t="s">
        <v>57</v>
      </c>
      <c r="M2503" t="s">
        <v>2838</v>
      </c>
      <c r="N2503" t="s">
        <v>2421</v>
      </c>
      <c r="O2503" t="s">
        <v>2839</v>
      </c>
      <c r="P2503" t="s">
        <v>22776</v>
      </c>
      <c r="R2503" t="str">
        <f t="shared" si="78"/>
        <v>安丘</v>
      </c>
      <c r="S2503" t="str">
        <f t="shared" si="79"/>
        <v>0705</v>
      </c>
    </row>
    <row r="2504" spans="1:19">
      <c r="A2504" t="s">
        <v>22777</v>
      </c>
      <c r="B2504" t="s">
        <v>22778</v>
      </c>
      <c r="C2504" t="s">
        <v>46</v>
      </c>
      <c r="D2504" t="s">
        <v>22779</v>
      </c>
      <c r="E2504" t="s">
        <v>20963</v>
      </c>
      <c r="F2504" t="s">
        <v>22780</v>
      </c>
      <c r="G2504" t="s">
        <v>22781</v>
      </c>
      <c r="H2504" t="s">
        <v>22782</v>
      </c>
      <c r="I2504" t="s">
        <v>2598</v>
      </c>
      <c r="J2504" t="s">
        <v>2956</v>
      </c>
      <c r="K2504" t="s">
        <v>2957</v>
      </c>
      <c r="L2504" t="s">
        <v>67</v>
      </c>
      <c r="M2504" t="s">
        <v>2958</v>
      </c>
      <c r="N2504" t="s">
        <v>2340</v>
      </c>
      <c r="O2504" t="s">
        <v>2960</v>
      </c>
      <c r="P2504" t="s">
        <v>22783</v>
      </c>
      <c r="Q2504" t="s">
        <v>22784</v>
      </c>
      <c r="R2504" t="str">
        <f t="shared" si="78"/>
        <v>昌邑</v>
      </c>
      <c r="S2504" t="str">
        <f t="shared" si="79"/>
        <v>0705</v>
      </c>
    </row>
    <row r="2505" spans="1:19">
      <c r="A2505" t="s">
        <v>22785</v>
      </c>
      <c r="B2505" t="s">
        <v>22786</v>
      </c>
      <c r="C2505" t="s">
        <v>46</v>
      </c>
      <c r="D2505" t="s">
        <v>22787</v>
      </c>
      <c r="E2505" t="s">
        <v>20239</v>
      </c>
      <c r="F2505" t="s">
        <v>22788</v>
      </c>
      <c r="G2505" t="s">
        <v>22789</v>
      </c>
      <c r="H2505" t="s">
        <v>22790</v>
      </c>
      <c r="I2505" t="s">
        <v>2364</v>
      </c>
      <c r="J2505" t="s">
        <v>4186</v>
      </c>
      <c r="K2505" t="s">
        <v>4187</v>
      </c>
      <c r="L2505" t="s">
        <v>128</v>
      </c>
      <c r="M2505" t="s">
        <v>2890</v>
      </c>
      <c r="N2505" t="s">
        <v>2816</v>
      </c>
      <c r="O2505" t="s">
        <v>4188</v>
      </c>
      <c r="P2505" t="s">
        <v>22791</v>
      </c>
      <c r="Q2505" t="s">
        <v>22792</v>
      </c>
      <c r="R2505" t="str">
        <f t="shared" si="78"/>
        <v>寿光</v>
      </c>
      <c r="S2505" t="str">
        <f t="shared" si="79"/>
        <v>0705</v>
      </c>
    </row>
    <row r="2506" spans="1:19">
      <c r="A2506" t="s">
        <v>22793</v>
      </c>
      <c r="B2506" t="s">
        <v>22794</v>
      </c>
      <c r="C2506" t="s">
        <v>46</v>
      </c>
      <c r="D2506" t="s">
        <v>22795</v>
      </c>
      <c r="E2506" t="s">
        <v>22796</v>
      </c>
      <c r="F2506" t="s">
        <v>22797</v>
      </c>
      <c r="G2506" t="s">
        <v>22798</v>
      </c>
      <c r="H2506" t="s">
        <v>22799</v>
      </c>
      <c r="I2506" t="s">
        <v>2378</v>
      </c>
      <c r="J2506" t="s">
        <v>8683</v>
      </c>
      <c r="K2506" t="s">
        <v>8684</v>
      </c>
      <c r="L2506" t="s">
        <v>76</v>
      </c>
      <c r="M2506" t="s">
        <v>2827</v>
      </c>
      <c r="N2506" t="s">
        <v>2816</v>
      </c>
      <c r="O2506" t="s">
        <v>8685</v>
      </c>
      <c r="P2506" t="s">
        <v>22800</v>
      </c>
      <c r="R2506" t="str">
        <f t="shared" si="78"/>
        <v>奎文</v>
      </c>
      <c r="S2506" t="str">
        <f t="shared" si="79"/>
        <v>0705</v>
      </c>
    </row>
    <row r="2507" spans="1:19">
      <c r="A2507" t="s">
        <v>22801</v>
      </c>
      <c r="B2507" t="s">
        <v>22802</v>
      </c>
      <c r="C2507" t="s">
        <v>46</v>
      </c>
      <c r="D2507" t="s">
        <v>22803</v>
      </c>
      <c r="E2507" t="s">
        <v>20223</v>
      </c>
      <c r="F2507" t="s">
        <v>22804</v>
      </c>
      <c r="G2507" t="s">
        <v>22805</v>
      </c>
      <c r="H2507" t="s">
        <v>22806</v>
      </c>
      <c r="I2507" t="s">
        <v>2336</v>
      </c>
      <c r="J2507" t="s">
        <v>7387</v>
      </c>
      <c r="K2507" t="s">
        <v>7388</v>
      </c>
      <c r="L2507" t="s">
        <v>128</v>
      </c>
      <c r="M2507" t="s">
        <v>5602</v>
      </c>
      <c r="N2507" t="s">
        <v>2859</v>
      </c>
      <c r="O2507" t="s">
        <v>7389</v>
      </c>
      <c r="P2507" t="s">
        <v>22807</v>
      </c>
      <c r="Q2507" t="s">
        <v>22808</v>
      </c>
      <c r="R2507" t="str">
        <f t="shared" si="78"/>
        <v>寿光</v>
      </c>
      <c r="S2507" t="str">
        <f t="shared" si="79"/>
        <v>0705</v>
      </c>
    </row>
    <row r="2508" spans="1:19">
      <c r="A2508" t="s">
        <v>22809</v>
      </c>
      <c r="B2508" t="s">
        <v>22810</v>
      </c>
      <c r="C2508" t="s">
        <v>46</v>
      </c>
      <c r="D2508" t="s">
        <v>22811</v>
      </c>
      <c r="E2508" t="s">
        <v>20223</v>
      </c>
      <c r="F2508" t="s">
        <v>22812</v>
      </c>
      <c r="G2508" t="s">
        <v>22813</v>
      </c>
      <c r="H2508" t="s">
        <v>22814</v>
      </c>
      <c r="I2508" t="s">
        <v>2336</v>
      </c>
      <c r="J2508" t="s">
        <v>22345</v>
      </c>
      <c r="K2508" t="s">
        <v>22346</v>
      </c>
      <c r="L2508" t="s">
        <v>119</v>
      </c>
      <c r="M2508" t="s">
        <v>4071</v>
      </c>
      <c r="N2508" t="s">
        <v>2421</v>
      </c>
      <c r="O2508" t="s">
        <v>22347</v>
      </c>
      <c r="P2508" t="s">
        <v>22815</v>
      </c>
      <c r="R2508" t="str">
        <f t="shared" si="78"/>
        <v>寒亭</v>
      </c>
      <c r="S2508" t="str">
        <f t="shared" si="79"/>
        <v>0705</v>
      </c>
    </row>
    <row r="2509" spans="1:19">
      <c r="A2509" t="s">
        <v>22816</v>
      </c>
      <c r="B2509" t="s">
        <v>22817</v>
      </c>
      <c r="C2509" t="s">
        <v>46</v>
      </c>
      <c r="D2509" t="s">
        <v>22818</v>
      </c>
      <c r="E2509" t="s">
        <v>20239</v>
      </c>
      <c r="F2509" t="s">
        <v>22819</v>
      </c>
      <c r="G2509" t="s">
        <v>22820</v>
      </c>
      <c r="H2509" t="s">
        <v>22821</v>
      </c>
      <c r="I2509" t="s">
        <v>2350</v>
      </c>
      <c r="J2509" t="s">
        <v>7697</v>
      </c>
      <c r="K2509" t="s">
        <v>7698</v>
      </c>
      <c r="L2509" t="s">
        <v>47</v>
      </c>
      <c r="M2509" t="s">
        <v>4266</v>
      </c>
      <c r="N2509" t="s">
        <v>2649</v>
      </c>
      <c r="O2509" t="s">
        <v>7699</v>
      </c>
      <c r="P2509" t="s">
        <v>22822</v>
      </c>
      <c r="Q2509" t="s">
        <v>22823</v>
      </c>
      <c r="R2509" t="str">
        <f t="shared" si="78"/>
        <v>诸城</v>
      </c>
      <c r="S2509" t="str">
        <f t="shared" si="79"/>
        <v>0705</v>
      </c>
    </row>
    <row r="2510" spans="1:19">
      <c r="A2510" t="s">
        <v>22824</v>
      </c>
      <c r="B2510" t="s">
        <v>22825</v>
      </c>
      <c r="C2510" t="s">
        <v>46</v>
      </c>
      <c r="D2510" t="s">
        <v>22826</v>
      </c>
      <c r="E2510" t="s">
        <v>22827</v>
      </c>
      <c r="F2510" t="s">
        <v>22828</v>
      </c>
      <c r="G2510" t="s">
        <v>22829</v>
      </c>
      <c r="H2510" t="s">
        <v>20511</v>
      </c>
      <c r="I2510" t="s">
        <v>2336</v>
      </c>
      <c r="J2510" t="s">
        <v>7337</v>
      </c>
      <c r="K2510" t="s">
        <v>7338</v>
      </c>
      <c r="L2510" t="s">
        <v>128</v>
      </c>
      <c r="M2510" t="s">
        <v>2890</v>
      </c>
      <c r="N2510" t="s">
        <v>4439</v>
      </c>
      <c r="O2510" t="s">
        <v>7339</v>
      </c>
      <c r="P2510" t="s">
        <v>22830</v>
      </c>
      <c r="Q2510" t="s">
        <v>22831</v>
      </c>
      <c r="R2510" t="str">
        <f t="shared" si="78"/>
        <v>寿光</v>
      </c>
      <c r="S2510" t="str">
        <f t="shared" si="79"/>
        <v>0705</v>
      </c>
    </row>
    <row r="2511" spans="1:19">
      <c r="A2511" t="s">
        <v>22832</v>
      </c>
      <c r="B2511" t="s">
        <v>22833</v>
      </c>
      <c r="C2511" t="s">
        <v>46</v>
      </c>
      <c r="D2511" t="s">
        <v>22834</v>
      </c>
      <c r="E2511" t="s">
        <v>20239</v>
      </c>
      <c r="F2511" t="s">
        <v>22835</v>
      </c>
      <c r="G2511" t="s">
        <v>22836</v>
      </c>
      <c r="H2511" t="s">
        <v>22837</v>
      </c>
      <c r="I2511" t="s">
        <v>2364</v>
      </c>
      <c r="J2511" t="s">
        <v>3938</v>
      </c>
      <c r="K2511" t="s">
        <v>3939</v>
      </c>
      <c r="L2511" t="s">
        <v>137</v>
      </c>
      <c r="M2511" t="s">
        <v>3940</v>
      </c>
      <c r="N2511" t="s">
        <v>2785</v>
      </c>
      <c r="O2511" t="s">
        <v>3941</v>
      </c>
      <c r="P2511" t="s">
        <v>22838</v>
      </c>
      <c r="Q2511" t="s">
        <v>22839</v>
      </c>
      <c r="R2511" t="str">
        <f t="shared" si="78"/>
        <v>青州</v>
      </c>
      <c r="S2511" t="str">
        <f t="shared" si="79"/>
        <v>0705</v>
      </c>
    </row>
    <row r="2512" spans="1:19">
      <c r="A2512" t="s">
        <v>22840</v>
      </c>
      <c r="B2512" t="s">
        <v>22841</v>
      </c>
      <c r="C2512" t="s">
        <v>46</v>
      </c>
      <c r="D2512" t="s">
        <v>22842</v>
      </c>
      <c r="E2512" t="s">
        <v>22843</v>
      </c>
      <c r="F2512" t="s">
        <v>22844</v>
      </c>
      <c r="G2512" t="s">
        <v>22845</v>
      </c>
      <c r="H2512" t="s">
        <v>22846</v>
      </c>
      <c r="I2512" t="s">
        <v>2364</v>
      </c>
      <c r="J2512" t="s">
        <v>2393</v>
      </c>
      <c r="K2512" t="s">
        <v>2394</v>
      </c>
      <c r="L2512" t="s">
        <v>137</v>
      </c>
      <c r="M2512" t="s">
        <v>2395</v>
      </c>
      <c r="N2512" t="s">
        <v>2674</v>
      </c>
      <c r="O2512" t="s">
        <v>2397</v>
      </c>
      <c r="P2512" t="s">
        <v>22847</v>
      </c>
      <c r="R2512" t="str">
        <f t="shared" si="78"/>
        <v>青州</v>
      </c>
      <c r="S2512" t="str">
        <f t="shared" si="79"/>
        <v>0705</v>
      </c>
    </row>
    <row r="2513" spans="1:19">
      <c r="A2513" t="s">
        <v>22848</v>
      </c>
      <c r="B2513" t="s">
        <v>22849</v>
      </c>
      <c r="C2513" t="s">
        <v>46</v>
      </c>
      <c r="D2513" t="s">
        <v>22850</v>
      </c>
      <c r="E2513" t="s">
        <v>20298</v>
      </c>
      <c r="F2513" t="s">
        <v>22851</v>
      </c>
      <c r="G2513" t="s">
        <v>22852</v>
      </c>
      <c r="H2513" t="s">
        <v>22853</v>
      </c>
      <c r="I2513" t="s">
        <v>2465</v>
      </c>
      <c r="J2513" t="s">
        <v>2539</v>
      </c>
      <c r="K2513" t="s">
        <v>2540</v>
      </c>
      <c r="L2513" t="s">
        <v>76</v>
      </c>
      <c r="M2513" t="s">
        <v>2528</v>
      </c>
      <c r="N2513" t="s">
        <v>2340</v>
      </c>
      <c r="O2513" t="s">
        <v>2541</v>
      </c>
      <c r="P2513" t="s">
        <v>22854</v>
      </c>
      <c r="R2513" t="str">
        <f t="shared" si="78"/>
        <v>奎文</v>
      </c>
      <c r="S2513" t="str">
        <f t="shared" si="79"/>
        <v>0705</v>
      </c>
    </row>
    <row r="2514" spans="1:19">
      <c r="A2514" t="s">
        <v>22855</v>
      </c>
      <c r="B2514" t="s">
        <v>22856</v>
      </c>
      <c r="C2514" t="s">
        <v>46</v>
      </c>
      <c r="D2514" t="s">
        <v>22857</v>
      </c>
      <c r="E2514" t="s">
        <v>20298</v>
      </c>
      <c r="F2514" t="s">
        <v>22858</v>
      </c>
      <c r="G2514" t="s">
        <v>22859</v>
      </c>
      <c r="H2514" t="s">
        <v>22860</v>
      </c>
      <c r="I2514" t="s">
        <v>2350</v>
      </c>
      <c r="J2514" t="s">
        <v>3456</v>
      </c>
      <c r="K2514" t="s">
        <v>3457</v>
      </c>
      <c r="L2514" t="s">
        <v>3458</v>
      </c>
      <c r="M2514" t="s">
        <v>3459</v>
      </c>
      <c r="N2514" t="s">
        <v>2421</v>
      </c>
      <c r="O2514" t="s">
        <v>3460</v>
      </c>
      <c r="P2514" t="s">
        <v>22861</v>
      </c>
      <c r="Q2514" t="s">
        <v>22862</v>
      </c>
      <c r="R2514" t="str">
        <f t="shared" si="78"/>
        <v>寒亭</v>
      </c>
      <c r="S2514" t="str">
        <f t="shared" si="79"/>
        <v>0705</v>
      </c>
    </row>
    <row r="2515" spans="1:19">
      <c r="A2515" t="s">
        <v>22863</v>
      </c>
      <c r="B2515" t="s">
        <v>22864</v>
      </c>
      <c r="C2515" t="s">
        <v>46</v>
      </c>
      <c r="D2515" t="s">
        <v>22865</v>
      </c>
      <c r="E2515" t="s">
        <v>22866</v>
      </c>
      <c r="F2515" t="s">
        <v>22867</v>
      </c>
      <c r="G2515" t="s">
        <v>22868</v>
      </c>
      <c r="H2515" t="s">
        <v>22869</v>
      </c>
      <c r="I2515" t="s">
        <v>2350</v>
      </c>
      <c r="J2515" t="s">
        <v>12042</v>
      </c>
      <c r="K2515" t="s">
        <v>12043</v>
      </c>
      <c r="L2515" t="s">
        <v>128</v>
      </c>
      <c r="M2515" t="s">
        <v>2708</v>
      </c>
      <c r="N2515" t="s">
        <v>2421</v>
      </c>
      <c r="O2515" t="s">
        <v>12044</v>
      </c>
      <c r="P2515" t="s">
        <v>22870</v>
      </c>
      <c r="R2515" t="str">
        <f t="shared" si="78"/>
        <v>寿光</v>
      </c>
      <c r="S2515" t="str">
        <f t="shared" si="79"/>
        <v>0705</v>
      </c>
    </row>
    <row r="2516" spans="1:19">
      <c r="A2516" t="s">
        <v>22871</v>
      </c>
      <c r="B2516" t="s">
        <v>22872</v>
      </c>
      <c r="C2516" t="s">
        <v>46</v>
      </c>
      <c r="D2516" t="s">
        <v>22873</v>
      </c>
      <c r="E2516" t="s">
        <v>20298</v>
      </c>
      <c r="F2516" t="s">
        <v>22874</v>
      </c>
      <c r="G2516" t="s">
        <v>22875</v>
      </c>
      <c r="H2516" t="s">
        <v>22876</v>
      </c>
      <c r="I2516" t="s">
        <v>2350</v>
      </c>
      <c r="J2516" t="s">
        <v>7072</v>
      </c>
      <c r="K2516" t="s">
        <v>7073</v>
      </c>
      <c r="L2516" t="s">
        <v>128</v>
      </c>
      <c r="M2516" t="s">
        <v>2708</v>
      </c>
      <c r="N2516" t="s">
        <v>2421</v>
      </c>
      <c r="O2516" t="s">
        <v>7074</v>
      </c>
      <c r="P2516" t="s">
        <v>22877</v>
      </c>
      <c r="R2516" t="str">
        <f t="shared" si="78"/>
        <v>寿光</v>
      </c>
      <c r="S2516" t="str">
        <f t="shared" si="79"/>
        <v>0705</v>
      </c>
    </row>
    <row r="2517" spans="1:19">
      <c r="A2517" t="s">
        <v>22878</v>
      </c>
      <c r="B2517" t="s">
        <v>22879</v>
      </c>
      <c r="C2517" t="s">
        <v>46</v>
      </c>
      <c r="D2517" t="s">
        <v>22880</v>
      </c>
      <c r="E2517" t="s">
        <v>20298</v>
      </c>
      <c r="F2517" t="s">
        <v>22881</v>
      </c>
      <c r="G2517" t="s">
        <v>22882</v>
      </c>
      <c r="H2517" t="s">
        <v>22883</v>
      </c>
      <c r="I2517" t="s">
        <v>2350</v>
      </c>
      <c r="J2517" t="s">
        <v>5347</v>
      </c>
      <c r="K2517" t="s">
        <v>5348</v>
      </c>
      <c r="L2517" t="s">
        <v>187</v>
      </c>
      <c r="M2517" t="s">
        <v>3510</v>
      </c>
      <c r="N2517" t="s">
        <v>2421</v>
      </c>
      <c r="O2517" t="s">
        <v>5349</v>
      </c>
      <c r="P2517" t="s">
        <v>22884</v>
      </c>
      <c r="Q2517" t="s">
        <v>22885</v>
      </c>
      <c r="R2517" t="str">
        <f t="shared" si="78"/>
        <v>坊子</v>
      </c>
      <c r="S2517" t="str">
        <f t="shared" si="79"/>
        <v>0705</v>
      </c>
    </row>
    <row r="2518" spans="1:19">
      <c r="A2518" t="s">
        <v>22886</v>
      </c>
      <c r="B2518" t="s">
        <v>22887</v>
      </c>
      <c r="C2518" t="s">
        <v>46</v>
      </c>
      <c r="D2518" t="s">
        <v>22888</v>
      </c>
      <c r="E2518" t="s">
        <v>20298</v>
      </c>
      <c r="F2518" t="s">
        <v>22889</v>
      </c>
      <c r="G2518" t="s">
        <v>22890</v>
      </c>
      <c r="H2518" t="s">
        <v>22891</v>
      </c>
      <c r="I2518" t="s">
        <v>2364</v>
      </c>
      <c r="J2518" t="s">
        <v>12042</v>
      </c>
      <c r="K2518" t="s">
        <v>12043</v>
      </c>
      <c r="L2518" t="s">
        <v>128</v>
      </c>
      <c r="M2518" t="s">
        <v>2708</v>
      </c>
      <c r="N2518" t="s">
        <v>3907</v>
      </c>
      <c r="O2518" t="s">
        <v>12044</v>
      </c>
      <c r="P2518" t="s">
        <v>22892</v>
      </c>
      <c r="R2518" t="str">
        <f t="shared" si="78"/>
        <v>寿光</v>
      </c>
      <c r="S2518" t="str">
        <f t="shared" si="79"/>
        <v>0705</v>
      </c>
    </row>
    <row r="2519" spans="1:19">
      <c r="A2519" t="s">
        <v>22893</v>
      </c>
      <c r="B2519" t="s">
        <v>22894</v>
      </c>
      <c r="C2519" t="s">
        <v>46</v>
      </c>
      <c r="D2519" t="s">
        <v>22895</v>
      </c>
      <c r="E2519" t="s">
        <v>20298</v>
      </c>
      <c r="F2519" t="s">
        <v>22896</v>
      </c>
      <c r="G2519" t="s">
        <v>22897</v>
      </c>
      <c r="H2519" t="s">
        <v>22898</v>
      </c>
      <c r="I2519" t="s">
        <v>2378</v>
      </c>
      <c r="J2519" t="s">
        <v>6332</v>
      </c>
      <c r="K2519" t="s">
        <v>6333</v>
      </c>
      <c r="L2519" t="s">
        <v>187</v>
      </c>
      <c r="M2519" t="s">
        <v>3510</v>
      </c>
      <c r="N2519" t="s">
        <v>2354</v>
      </c>
      <c r="O2519" t="s">
        <v>6334</v>
      </c>
      <c r="P2519" t="s">
        <v>22899</v>
      </c>
      <c r="R2519" t="str">
        <f t="shared" si="78"/>
        <v>坊子</v>
      </c>
      <c r="S2519" t="str">
        <f t="shared" si="79"/>
        <v>0705</v>
      </c>
    </row>
    <row r="2520" spans="1:19">
      <c r="A2520" t="s">
        <v>22900</v>
      </c>
      <c r="B2520" t="s">
        <v>22901</v>
      </c>
      <c r="C2520" t="s">
        <v>46</v>
      </c>
      <c r="D2520" t="s">
        <v>22902</v>
      </c>
      <c r="E2520" t="s">
        <v>20298</v>
      </c>
      <c r="F2520" t="s">
        <v>22903</v>
      </c>
      <c r="G2520" t="s">
        <v>22904</v>
      </c>
      <c r="H2520" t="s">
        <v>22905</v>
      </c>
      <c r="I2520" t="s">
        <v>2392</v>
      </c>
      <c r="J2520" t="s">
        <v>3456</v>
      </c>
      <c r="K2520" t="s">
        <v>3457</v>
      </c>
      <c r="L2520" t="s">
        <v>3458</v>
      </c>
      <c r="M2520" t="s">
        <v>3459</v>
      </c>
      <c r="N2520" t="s">
        <v>2421</v>
      </c>
      <c r="O2520" t="s">
        <v>3460</v>
      </c>
      <c r="P2520" t="s">
        <v>22906</v>
      </c>
      <c r="Q2520" t="s">
        <v>22907</v>
      </c>
      <c r="R2520" t="str">
        <f t="shared" si="78"/>
        <v>寒亭</v>
      </c>
      <c r="S2520" t="str">
        <f t="shared" si="79"/>
        <v>0705</v>
      </c>
    </row>
    <row r="2521" spans="1:19">
      <c r="A2521" t="s">
        <v>22908</v>
      </c>
      <c r="B2521" t="s">
        <v>22909</v>
      </c>
      <c r="C2521" t="s">
        <v>46</v>
      </c>
      <c r="D2521" t="s">
        <v>22910</v>
      </c>
      <c r="E2521" t="s">
        <v>20239</v>
      </c>
      <c r="F2521" t="s">
        <v>22911</v>
      </c>
      <c r="G2521" t="s">
        <v>22912</v>
      </c>
      <c r="H2521" t="s">
        <v>22913</v>
      </c>
      <c r="I2521" t="s">
        <v>2378</v>
      </c>
      <c r="J2521" t="s">
        <v>6506</v>
      </c>
      <c r="K2521" t="s">
        <v>6507</v>
      </c>
      <c r="L2521" t="s">
        <v>76</v>
      </c>
      <c r="M2521" t="s">
        <v>4374</v>
      </c>
      <c r="N2521" t="s">
        <v>15612</v>
      </c>
      <c r="O2521" t="s">
        <v>6508</v>
      </c>
      <c r="P2521" t="s">
        <v>22914</v>
      </c>
      <c r="Q2521" t="s">
        <v>22915</v>
      </c>
      <c r="R2521" t="str">
        <f t="shared" si="78"/>
        <v>奎文</v>
      </c>
      <c r="S2521" t="str">
        <f t="shared" si="79"/>
        <v>0705</v>
      </c>
    </row>
    <row r="2522" spans="1:19">
      <c r="A2522" t="s">
        <v>22916</v>
      </c>
      <c r="B2522" t="s">
        <v>22917</v>
      </c>
      <c r="C2522" t="s">
        <v>46</v>
      </c>
      <c r="D2522" t="s">
        <v>22918</v>
      </c>
      <c r="E2522" t="s">
        <v>22919</v>
      </c>
      <c r="F2522" t="s">
        <v>22920</v>
      </c>
      <c r="G2522" t="s">
        <v>22921</v>
      </c>
      <c r="H2522" t="s">
        <v>22922</v>
      </c>
      <c r="I2522" t="s">
        <v>2350</v>
      </c>
      <c r="J2522" t="s">
        <v>6863</v>
      </c>
      <c r="K2522" t="s">
        <v>6864</v>
      </c>
      <c r="L2522" t="s">
        <v>128</v>
      </c>
      <c r="M2522" t="s">
        <v>3952</v>
      </c>
      <c r="N2522" t="s">
        <v>2421</v>
      </c>
      <c r="O2522" t="s">
        <v>6865</v>
      </c>
      <c r="P2522" t="s">
        <v>22923</v>
      </c>
      <c r="Q2522" t="s">
        <v>22924</v>
      </c>
      <c r="R2522" t="str">
        <f t="shared" si="78"/>
        <v>寿光</v>
      </c>
      <c r="S2522" t="str">
        <f t="shared" si="79"/>
        <v>0705</v>
      </c>
    </row>
    <row r="2523" spans="1:19">
      <c r="A2523" t="s">
        <v>22925</v>
      </c>
      <c r="B2523" t="s">
        <v>22926</v>
      </c>
      <c r="C2523" t="s">
        <v>46</v>
      </c>
      <c r="D2523" t="s">
        <v>22927</v>
      </c>
      <c r="E2523" t="s">
        <v>20239</v>
      </c>
      <c r="F2523" t="s">
        <v>22928</v>
      </c>
      <c r="G2523" t="s">
        <v>22929</v>
      </c>
      <c r="H2523" t="s">
        <v>22930</v>
      </c>
      <c r="I2523" t="s">
        <v>2350</v>
      </c>
      <c r="J2523" t="s">
        <v>3200</v>
      </c>
      <c r="K2523" t="s">
        <v>3201</v>
      </c>
      <c r="L2523" t="s">
        <v>76</v>
      </c>
      <c r="M2523" t="s">
        <v>2528</v>
      </c>
      <c r="N2523" t="s">
        <v>2480</v>
      </c>
      <c r="O2523" t="s">
        <v>3202</v>
      </c>
      <c r="P2523" t="s">
        <v>22931</v>
      </c>
      <c r="Q2523" t="s">
        <v>22932</v>
      </c>
      <c r="R2523" t="str">
        <f t="shared" si="78"/>
        <v>奎文</v>
      </c>
      <c r="S2523" t="str">
        <f t="shared" si="79"/>
        <v>0705</v>
      </c>
    </row>
    <row r="2524" spans="1:19">
      <c r="A2524" t="s">
        <v>22933</v>
      </c>
      <c r="B2524" t="s">
        <v>22934</v>
      </c>
      <c r="C2524" t="s">
        <v>46</v>
      </c>
      <c r="D2524" t="s">
        <v>22935</v>
      </c>
      <c r="E2524" t="s">
        <v>20298</v>
      </c>
      <c r="F2524" t="s">
        <v>22936</v>
      </c>
      <c r="G2524" t="s">
        <v>22937</v>
      </c>
      <c r="H2524" t="s">
        <v>22938</v>
      </c>
      <c r="I2524" t="s">
        <v>2350</v>
      </c>
      <c r="J2524" t="s">
        <v>7348</v>
      </c>
      <c r="K2524" t="s">
        <v>7349</v>
      </c>
      <c r="L2524" t="s">
        <v>76</v>
      </c>
      <c r="M2524" t="s">
        <v>2528</v>
      </c>
      <c r="N2524" t="s">
        <v>3554</v>
      </c>
      <c r="O2524" t="s">
        <v>7350</v>
      </c>
      <c r="P2524" t="s">
        <v>22939</v>
      </c>
      <c r="Q2524" t="s">
        <v>22940</v>
      </c>
      <c r="R2524" t="str">
        <f t="shared" si="78"/>
        <v>奎文</v>
      </c>
      <c r="S2524" t="str">
        <f t="shared" si="79"/>
        <v>0705</v>
      </c>
    </row>
    <row r="2525" spans="1:19">
      <c r="A2525" t="s">
        <v>22941</v>
      </c>
      <c r="B2525" t="s">
        <v>22872</v>
      </c>
      <c r="C2525" t="s">
        <v>46</v>
      </c>
      <c r="D2525" t="s">
        <v>22942</v>
      </c>
      <c r="E2525" t="s">
        <v>20298</v>
      </c>
      <c r="F2525" t="s">
        <v>22943</v>
      </c>
      <c r="G2525" t="s">
        <v>22944</v>
      </c>
      <c r="H2525" t="s">
        <v>22945</v>
      </c>
      <c r="I2525" t="s">
        <v>4165</v>
      </c>
      <c r="J2525" t="s">
        <v>6823</v>
      </c>
      <c r="K2525" t="s">
        <v>6824</v>
      </c>
      <c r="L2525" t="s">
        <v>137</v>
      </c>
      <c r="M2525" t="s">
        <v>5175</v>
      </c>
      <c r="N2525" t="s">
        <v>3339</v>
      </c>
      <c r="O2525" t="s">
        <v>6825</v>
      </c>
      <c r="P2525" t="s">
        <v>22946</v>
      </c>
      <c r="R2525" t="str">
        <f t="shared" si="78"/>
        <v>青州</v>
      </c>
      <c r="S2525" t="str">
        <f t="shared" si="79"/>
        <v>0705</v>
      </c>
    </row>
    <row r="2526" spans="1:19">
      <c r="A2526" t="s">
        <v>22947</v>
      </c>
      <c r="B2526" t="s">
        <v>22948</v>
      </c>
      <c r="C2526" t="s">
        <v>46</v>
      </c>
      <c r="D2526" t="s">
        <v>22949</v>
      </c>
      <c r="E2526" t="s">
        <v>20298</v>
      </c>
      <c r="F2526" t="s">
        <v>22950</v>
      </c>
      <c r="G2526" t="s">
        <v>22951</v>
      </c>
      <c r="H2526" t="s">
        <v>22952</v>
      </c>
      <c r="I2526" t="s">
        <v>2465</v>
      </c>
      <c r="J2526" t="s">
        <v>8683</v>
      </c>
      <c r="K2526" t="s">
        <v>8684</v>
      </c>
      <c r="L2526" t="s">
        <v>76</v>
      </c>
      <c r="M2526" t="s">
        <v>2827</v>
      </c>
      <c r="N2526" t="s">
        <v>3017</v>
      </c>
      <c r="O2526" t="s">
        <v>8685</v>
      </c>
      <c r="P2526" t="s">
        <v>22953</v>
      </c>
      <c r="Q2526" t="s">
        <v>22954</v>
      </c>
      <c r="R2526" t="str">
        <f t="shared" si="78"/>
        <v>奎文</v>
      </c>
      <c r="S2526" t="str">
        <f t="shared" si="79"/>
        <v>0705</v>
      </c>
    </row>
    <row r="2527" spans="1:19">
      <c r="A2527" t="s">
        <v>22955</v>
      </c>
      <c r="B2527" t="s">
        <v>22956</v>
      </c>
      <c r="C2527" t="s">
        <v>46</v>
      </c>
      <c r="D2527" t="s">
        <v>22957</v>
      </c>
      <c r="E2527" t="s">
        <v>22958</v>
      </c>
      <c r="F2527" t="s">
        <v>22959</v>
      </c>
      <c r="G2527" t="s">
        <v>22960</v>
      </c>
      <c r="H2527" t="s">
        <v>22961</v>
      </c>
      <c r="I2527" t="s">
        <v>2336</v>
      </c>
      <c r="J2527" t="s">
        <v>5473</v>
      </c>
      <c r="K2527" t="s">
        <v>5474</v>
      </c>
      <c r="L2527" t="s">
        <v>128</v>
      </c>
      <c r="M2527" t="s">
        <v>2890</v>
      </c>
      <c r="N2527" t="s">
        <v>2816</v>
      </c>
      <c r="O2527" t="s">
        <v>5475</v>
      </c>
      <c r="P2527" t="s">
        <v>22962</v>
      </c>
      <c r="R2527" t="str">
        <f t="shared" si="78"/>
        <v>寿光</v>
      </c>
      <c r="S2527" t="str">
        <f t="shared" si="79"/>
        <v>0705</v>
      </c>
    </row>
    <row r="2528" spans="1:19">
      <c r="A2528" t="s">
        <v>22963</v>
      </c>
      <c r="B2528" t="s">
        <v>22964</v>
      </c>
      <c r="C2528" t="s">
        <v>46</v>
      </c>
      <c r="D2528" t="s">
        <v>22965</v>
      </c>
      <c r="E2528" t="s">
        <v>22966</v>
      </c>
      <c r="F2528" t="s">
        <v>22967</v>
      </c>
      <c r="G2528" t="s">
        <v>22968</v>
      </c>
      <c r="H2528" t="s">
        <v>22969</v>
      </c>
      <c r="I2528" t="s">
        <v>2336</v>
      </c>
      <c r="J2528" t="s">
        <v>3857</v>
      </c>
      <c r="K2528" t="s">
        <v>3858</v>
      </c>
      <c r="L2528" t="s">
        <v>119</v>
      </c>
      <c r="M2528" t="s">
        <v>2601</v>
      </c>
      <c r="N2528" t="s">
        <v>2602</v>
      </c>
      <c r="O2528" t="s">
        <v>3859</v>
      </c>
      <c r="P2528" t="s">
        <v>22970</v>
      </c>
      <c r="Q2528" t="s">
        <v>22971</v>
      </c>
      <c r="R2528" t="str">
        <f t="shared" si="78"/>
        <v>寒亭</v>
      </c>
      <c r="S2528" t="str">
        <f t="shared" si="79"/>
        <v>0705</v>
      </c>
    </row>
    <row r="2529" spans="1:19">
      <c r="A2529" t="s">
        <v>22972</v>
      </c>
      <c r="B2529" t="s">
        <v>22973</v>
      </c>
      <c r="C2529" t="s">
        <v>46</v>
      </c>
      <c r="D2529" t="s">
        <v>22974</v>
      </c>
      <c r="E2529" t="s">
        <v>22827</v>
      </c>
      <c r="F2529" t="s">
        <v>22975</v>
      </c>
      <c r="G2529" t="s">
        <v>22976</v>
      </c>
      <c r="H2529" t="s">
        <v>22977</v>
      </c>
      <c r="I2529" t="s">
        <v>2336</v>
      </c>
      <c r="J2529" t="s">
        <v>3857</v>
      </c>
      <c r="K2529" t="s">
        <v>3858</v>
      </c>
      <c r="L2529" t="s">
        <v>119</v>
      </c>
      <c r="M2529" t="s">
        <v>2601</v>
      </c>
      <c r="N2529" t="s">
        <v>2602</v>
      </c>
      <c r="O2529" t="s">
        <v>3859</v>
      </c>
      <c r="P2529" t="s">
        <v>22978</v>
      </c>
      <c r="R2529" t="str">
        <f t="shared" si="78"/>
        <v>寒亭</v>
      </c>
      <c r="S2529" t="str">
        <f t="shared" si="79"/>
        <v>0705</v>
      </c>
    </row>
    <row r="2530" spans="1:19">
      <c r="A2530" t="s">
        <v>22979</v>
      </c>
      <c r="B2530" t="s">
        <v>22980</v>
      </c>
      <c r="C2530" t="s">
        <v>46</v>
      </c>
      <c r="D2530" t="s">
        <v>22981</v>
      </c>
      <c r="E2530" t="s">
        <v>22982</v>
      </c>
      <c r="F2530" t="s">
        <v>22983</v>
      </c>
      <c r="G2530" t="s">
        <v>22984</v>
      </c>
      <c r="H2530" t="s">
        <v>22985</v>
      </c>
      <c r="I2530" t="s">
        <v>2336</v>
      </c>
      <c r="J2530" t="s">
        <v>5735</v>
      </c>
      <c r="K2530" t="s">
        <v>5736</v>
      </c>
      <c r="L2530" t="s">
        <v>101</v>
      </c>
      <c r="M2530" t="s">
        <v>5737</v>
      </c>
      <c r="N2530" t="s">
        <v>2674</v>
      </c>
      <c r="O2530" t="s">
        <v>5738</v>
      </c>
      <c r="P2530" t="s">
        <v>22986</v>
      </c>
      <c r="Q2530" t="s">
        <v>22987</v>
      </c>
      <c r="R2530" t="str">
        <f t="shared" si="78"/>
        <v>潍城</v>
      </c>
      <c r="S2530" t="str">
        <f t="shared" si="79"/>
        <v>0705</v>
      </c>
    </row>
    <row r="2531" spans="1:19">
      <c r="A2531" t="s">
        <v>22988</v>
      </c>
      <c r="B2531" t="s">
        <v>22989</v>
      </c>
      <c r="C2531" t="s">
        <v>46</v>
      </c>
      <c r="D2531" t="s">
        <v>22990</v>
      </c>
      <c r="E2531" t="s">
        <v>22167</v>
      </c>
      <c r="F2531" t="s">
        <v>22991</v>
      </c>
      <c r="G2531" t="s">
        <v>22992</v>
      </c>
      <c r="H2531" t="s">
        <v>22993</v>
      </c>
      <c r="I2531" t="s">
        <v>2598</v>
      </c>
      <c r="J2531" t="s">
        <v>4654</v>
      </c>
      <c r="K2531" t="s">
        <v>4655</v>
      </c>
      <c r="L2531" t="s">
        <v>119</v>
      </c>
      <c r="M2531" t="s">
        <v>2601</v>
      </c>
      <c r="N2531" t="s">
        <v>2340</v>
      </c>
      <c r="O2531" t="s">
        <v>4656</v>
      </c>
      <c r="P2531" t="s">
        <v>22994</v>
      </c>
      <c r="R2531" t="str">
        <f t="shared" si="78"/>
        <v>寒亭</v>
      </c>
      <c r="S2531" t="str">
        <f t="shared" si="79"/>
        <v>0705</v>
      </c>
    </row>
    <row r="2532" spans="1:19">
      <c r="A2532" t="s">
        <v>22995</v>
      </c>
      <c r="B2532" t="s">
        <v>22996</v>
      </c>
      <c r="C2532" t="s">
        <v>46</v>
      </c>
      <c r="D2532" t="s">
        <v>22997</v>
      </c>
      <c r="E2532" t="s">
        <v>20239</v>
      </c>
      <c r="F2532" t="s">
        <v>22998</v>
      </c>
      <c r="G2532" t="s">
        <v>22999</v>
      </c>
      <c r="H2532" t="s">
        <v>23000</v>
      </c>
      <c r="I2532" t="s">
        <v>2350</v>
      </c>
      <c r="J2532" t="s">
        <v>4372</v>
      </c>
      <c r="K2532" t="s">
        <v>4373</v>
      </c>
      <c r="L2532" t="s">
        <v>76</v>
      </c>
      <c r="M2532" t="s">
        <v>4374</v>
      </c>
      <c r="N2532" t="s">
        <v>2340</v>
      </c>
      <c r="O2532" t="s">
        <v>4375</v>
      </c>
      <c r="P2532" t="s">
        <v>23001</v>
      </c>
      <c r="Q2532" t="s">
        <v>23002</v>
      </c>
      <c r="R2532" t="str">
        <f t="shared" si="78"/>
        <v>奎文</v>
      </c>
      <c r="S2532" t="str">
        <f t="shared" si="79"/>
        <v>0705</v>
      </c>
    </row>
    <row r="2533" spans="1:19">
      <c r="A2533" t="s">
        <v>23003</v>
      </c>
      <c r="B2533" t="s">
        <v>23004</v>
      </c>
      <c r="C2533" t="s">
        <v>46</v>
      </c>
      <c r="D2533" t="s">
        <v>23005</v>
      </c>
      <c r="E2533" t="s">
        <v>23006</v>
      </c>
      <c r="F2533" t="s">
        <v>23007</v>
      </c>
      <c r="G2533" t="s">
        <v>23008</v>
      </c>
      <c r="H2533" t="s">
        <v>23009</v>
      </c>
      <c r="I2533" t="s">
        <v>2350</v>
      </c>
      <c r="J2533" t="s">
        <v>3167</v>
      </c>
      <c r="K2533" t="s">
        <v>3168</v>
      </c>
      <c r="L2533" t="s">
        <v>110</v>
      </c>
      <c r="M2533" t="s">
        <v>3098</v>
      </c>
      <c r="N2533" t="s">
        <v>2354</v>
      </c>
      <c r="O2533" t="s">
        <v>3169</v>
      </c>
      <c r="P2533" t="s">
        <v>23010</v>
      </c>
      <c r="R2533" t="str">
        <f t="shared" si="78"/>
        <v>高密</v>
      </c>
      <c r="S2533" t="str">
        <f t="shared" si="79"/>
        <v>0705</v>
      </c>
    </row>
    <row r="2534" spans="1:19">
      <c r="A2534" t="s">
        <v>23011</v>
      </c>
      <c r="B2534" t="s">
        <v>23012</v>
      </c>
      <c r="C2534" t="s">
        <v>46</v>
      </c>
      <c r="D2534" t="s">
        <v>23013</v>
      </c>
      <c r="E2534" t="s">
        <v>20963</v>
      </c>
      <c r="F2534" t="s">
        <v>23014</v>
      </c>
      <c r="G2534" t="s">
        <v>23015</v>
      </c>
      <c r="H2534" t="s">
        <v>23016</v>
      </c>
      <c r="I2534" t="s">
        <v>3904</v>
      </c>
      <c r="J2534" t="s">
        <v>8024</v>
      </c>
      <c r="K2534" t="s">
        <v>8025</v>
      </c>
      <c r="L2534" t="s">
        <v>76</v>
      </c>
      <c r="M2534" t="s">
        <v>2516</v>
      </c>
      <c r="N2534" t="s">
        <v>2816</v>
      </c>
      <c r="O2534" t="s">
        <v>8026</v>
      </c>
      <c r="P2534" t="s">
        <v>22377</v>
      </c>
      <c r="R2534" t="str">
        <f t="shared" si="78"/>
        <v>奎文</v>
      </c>
      <c r="S2534" t="str">
        <f t="shared" si="79"/>
        <v>0705</v>
      </c>
    </row>
    <row r="2535" spans="1:19">
      <c r="A2535" t="s">
        <v>23017</v>
      </c>
      <c r="B2535" t="s">
        <v>23018</v>
      </c>
      <c r="C2535" t="s">
        <v>46</v>
      </c>
      <c r="D2535" t="s">
        <v>23019</v>
      </c>
      <c r="E2535" t="s">
        <v>20239</v>
      </c>
      <c r="F2535" t="s">
        <v>23020</v>
      </c>
      <c r="G2535" t="s">
        <v>23021</v>
      </c>
      <c r="H2535" t="s">
        <v>23022</v>
      </c>
      <c r="I2535" t="s">
        <v>2364</v>
      </c>
      <c r="J2535" t="s">
        <v>16771</v>
      </c>
      <c r="K2535" t="s">
        <v>16772</v>
      </c>
      <c r="L2535" t="s">
        <v>146</v>
      </c>
      <c r="M2535" t="s">
        <v>5188</v>
      </c>
      <c r="N2535" t="s">
        <v>2816</v>
      </c>
      <c r="O2535" t="s">
        <v>16773</v>
      </c>
      <c r="P2535" t="s">
        <v>23023</v>
      </c>
      <c r="R2535" t="str">
        <f t="shared" si="78"/>
        <v>临朐</v>
      </c>
      <c r="S2535" t="str">
        <f t="shared" si="79"/>
        <v>0705</v>
      </c>
    </row>
    <row r="2536" spans="1:19">
      <c r="A2536" t="s">
        <v>23024</v>
      </c>
      <c r="B2536" t="s">
        <v>23025</v>
      </c>
      <c r="C2536" t="s">
        <v>46</v>
      </c>
      <c r="D2536" t="s">
        <v>23026</v>
      </c>
      <c r="E2536" t="s">
        <v>20239</v>
      </c>
      <c r="F2536" t="s">
        <v>23027</v>
      </c>
      <c r="G2536" t="s">
        <v>23028</v>
      </c>
      <c r="H2536" t="s">
        <v>23029</v>
      </c>
      <c r="I2536" t="s">
        <v>3376</v>
      </c>
      <c r="J2536" t="s">
        <v>14809</v>
      </c>
      <c r="K2536" t="s">
        <v>14810</v>
      </c>
      <c r="L2536" t="s">
        <v>137</v>
      </c>
      <c r="M2536" t="s">
        <v>5803</v>
      </c>
      <c r="N2536" t="s">
        <v>2872</v>
      </c>
      <c r="O2536" t="s">
        <v>14811</v>
      </c>
      <c r="P2536" t="s">
        <v>23030</v>
      </c>
      <c r="Q2536" t="s">
        <v>23031</v>
      </c>
      <c r="R2536" t="str">
        <f t="shared" si="78"/>
        <v>青州</v>
      </c>
      <c r="S2536" t="str">
        <f t="shared" si="79"/>
        <v>0705</v>
      </c>
    </row>
    <row r="2537" spans="1:19">
      <c r="A2537" t="s">
        <v>23032</v>
      </c>
      <c r="B2537" t="s">
        <v>23033</v>
      </c>
      <c r="C2537" t="s">
        <v>46</v>
      </c>
      <c r="D2537" t="s">
        <v>23034</v>
      </c>
      <c r="E2537" t="s">
        <v>20239</v>
      </c>
      <c r="F2537" t="s">
        <v>23035</v>
      </c>
      <c r="G2537" t="s">
        <v>23036</v>
      </c>
      <c r="H2537" t="s">
        <v>23037</v>
      </c>
      <c r="I2537" t="s">
        <v>2364</v>
      </c>
      <c r="J2537" t="s">
        <v>3738</v>
      </c>
      <c r="K2537" t="s">
        <v>3739</v>
      </c>
      <c r="L2537" t="s">
        <v>187</v>
      </c>
      <c r="M2537" t="s">
        <v>3510</v>
      </c>
      <c r="N2537" t="s">
        <v>3907</v>
      </c>
      <c r="O2537" t="s">
        <v>3740</v>
      </c>
      <c r="P2537" t="s">
        <v>23038</v>
      </c>
      <c r="Q2537" t="s">
        <v>23039</v>
      </c>
      <c r="R2537" t="str">
        <f t="shared" si="78"/>
        <v>坊子</v>
      </c>
      <c r="S2537" t="str">
        <f t="shared" si="79"/>
        <v>0705</v>
      </c>
    </row>
    <row r="2538" spans="1:19">
      <c r="A2538" t="s">
        <v>23040</v>
      </c>
      <c r="B2538" t="s">
        <v>23041</v>
      </c>
      <c r="C2538" t="s">
        <v>46</v>
      </c>
      <c r="D2538" t="s">
        <v>23042</v>
      </c>
      <c r="E2538" t="s">
        <v>20963</v>
      </c>
      <c r="F2538" t="s">
        <v>23043</v>
      </c>
      <c r="G2538" t="s">
        <v>23044</v>
      </c>
      <c r="H2538" t="s">
        <v>23045</v>
      </c>
      <c r="I2538" t="s">
        <v>3917</v>
      </c>
      <c r="J2538" t="s">
        <v>4582</v>
      </c>
      <c r="K2538" t="s">
        <v>4583</v>
      </c>
      <c r="L2538" t="s">
        <v>110</v>
      </c>
      <c r="M2538" t="s">
        <v>2849</v>
      </c>
      <c r="N2538" t="s">
        <v>3994</v>
      </c>
      <c r="O2538" t="s">
        <v>4584</v>
      </c>
      <c r="P2538" t="s">
        <v>23046</v>
      </c>
      <c r="Q2538" t="s">
        <v>23047</v>
      </c>
      <c r="R2538" t="str">
        <f t="shared" si="78"/>
        <v>高密</v>
      </c>
      <c r="S2538" t="str">
        <f t="shared" si="79"/>
        <v>0705</v>
      </c>
    </row>
    <row r="2539" spans="1:19">
      <c r="A2539" t="s">
        <v>23048</v>
      </c>
      <c r="B2539" t="s">
        <v>23018</v>
      </c>
      <c r="C2539" t="s">
        <v>46</v>
      </c>
      <c r="D2539" t="s">
        <v>23049</v>
      </c>
      <c r="E2539" t="s">
        <v>22827</v>
      </c>
      <c r="F2539" t="s">
        <v>23050</v>
      </c>
      <c r="G2539" t="s">
        <v>23051</v>
      </c>
      <c r="H2539" t="s">
        <v>23052</v>
      </c>
      <c r="I2539" t="s">
        <v>2350</v>
      </c>
      <c r="J2539" t="s">
        <v>23053</v>
      </c>
      <c r="K2539" t="s">
        <v>23054</v>
      </c>
      <c r="L2539" t="s">
        <v>128</v>
      </c>
      <c r="M2539" t="s">
        <v>2720</v>
      </c>
      <c r="N2539" t="s">
        <v>2421</v>
      </c>
      <c r="O2539" t="s">
        <v>23055</v>
      </c>
      <c r="P2539" t="s">
        <v>23056</v>
      </c>
      <c r="R2539" t="str">
        <f t="shared" si="78"/>
        <v>寿光</v>
      </c>
      <c r="S2539" t="str">
        <f t="shared" si="79"/>
        <v>0705</v>
      </c>
    </row>
    <row r="2540" spans="1:19">
      <c r="A2540" t="s">
        <v>23057</v>
      </c>
      <c r="B2540" t="s">
        <v>23058</v>
      </c>
      <c r="C2540" t="s">
        <v>46</v>
      </c>
      <c r="D2540" t="s">
        <v>23059</v>
      </c>
      <c r="E2540" t="s">
        <v>23060</v>
      </c>
      <c r="F2540" t="s">
        <v>23061</v>
      </c>
      <c r="G2540" t="s">
        <v>23062</v>
      </c>
      <c r="H2540" t="s">
        <v>23063</v>
      </c>
      <c r="I2540" t="s">
        <v>2336</v>
      </c>
      <c r="J2540" t="s">
        <v>23064</v>
      </c>
      <c r="K2540" t="s">
        <v>23065</v>
      </c>
      <c r="L2540" t="s">
        <v>128</v>
      </c>
      <c r="M2540" t="s">
        <v>3653</v>
      </c>
      <c r="O2540" t="s">
        <v>23066</v>
      </c>
      <c r="P2540" t="s">
        <v>23067</v>
      </c>
      <c r="R2540" t="str">
        <f t="shared" si="78"/>
        <v>寿光</v>
      </c>
      <c r="S2540" t="str">
        <f t="shared" si="79"/>
        <v>0705</v>
      </c>
    </row>
    <row r="2541" spans="1:19">
      <c r="A2541" t="s">
        <v>23068</v>
      </c>
      <c r="B2541" t="s">
        <v>23069</v>
      </c>
      <c r="C2541" t="s">
        <v>46</v>
      </c>
      <c r="D2541" t="s">
        <v>23070</v>
      </c>
      <c r="E2541" t="s">
        <v>23071</v>
      </c>
      <c r="F2541" t="s">
        <v>23072</v>
      </c>
      <c r="G2541" t="s">
        <v>23073</v>
      </c>
      <c r="H2541" t="s">
        <v>23074</v>
      </c>
      <c r="I2541" t="s">
        <v>2503</v>
      </c>
      <c r="J2541" t="s">
        <v>4291</v>
      </c>
      <c r="K2541" t="s">
        <v>4292</v>
      </c>
      <c r="L2541" t="s">
        <v>101</v>
      </c>
      <c r="M2541" t="s">
        <v>2982</v>
      </c>
      <c r="N2541" t="s">
        <v>2674</v>
      </c>
      <c r="O2541" t="s">
        <v>4293</v>
      </c>
      <c r="P2541" t="s">
        <v>23075</v>
      </c>
      <c r="R2541" t="str">
        <f t="shared" si="78"/>
        <v>潍城</v>
      </c>
      <c r="S2541" t="str">
        <f t="shared" si="79"/>
        <v>0705</v>
      </c>
    </row>
    <row r="2542" spans="1:19">
      <c r="A2542" t="s">
        <v>23076</v>
      </c>
      <c r="B2542" t="s">
        <v>23077</v>
      </c>
      <c r="C2542" t="s">
        <v>46</v>
      </c>
      <c r="D2542" t="s">
        <v>23078</v>
      </c>
      <c r="E2542" t="s">
        <v>20239</v>
      </c>
      <c r="F2542" t="s">
        <v>23079</v>
      </c>
      <c r="G2542" t="s">
        <v>23080</v>
      </c>
      <c r="H2542" t="s">
        <v>23081</v>
      </c>
      <c r="I2542" t="s">
        <v>2350</v>
      </c>
      <c r="J2542" t="s">
        <v>6238</v>
      </c>
      <c r="K2542" t="s">
        <v>6239</v>
      </c>
      <c r="L2542" t="s">
        <v>101</v>
      </c>
      <c r="M2542" t="s">
        <v>5737</v>
      </c>
      <c r="N2542" t="s">
        <v>2859</v>
      </c>
      <c r="O2542" t="s">
        <v>6240</v>
      </c>
      <c r="P2542" t="s">
        <v>23082</v>
      </c>
      <c r="Q2542" t="s">
        <v>23083</v>
      </c>
      <c r="R2542" t="str">
        <f t="shared" si="78"/>
        <v>潍城</v>
      </c>
      <c r="S2542" t="str">
        <f t="shared" si="79"/>
        <v>0705</v>
      </c>
    </row>
    <row r="2543" spans="1:19">
      <c r="A2543" t="s">
        <v>23084</v>
      </c>
      <c r="B2543" t="s">
        <v>23085</v>
      </c>
      <c r="C2543" t="s">
        <v>46</v>
      </c>
      <c r="D2543" t="s">
        <v>23086</v>
      </c>
      <c r="E2543" t="s">
        <v>20239</v>
      </c>
      <c r="F2543" t="s">
        <v>23087</v>
      </c>
      <c r="G2543" t="s">
        <v>23088</v>
      </c>
      <c r="H2543" t="s">
        <v>23089</v>
      </c>
      <c r="I2543" t="s">
        <v>2350</v>
      </c>
      <c r="J2543" t="s">
        <v>3456</v>
      </c>
      <c r="K2543" t="s">
        <v>3457</v>
      </c>
      <c r="L2543" t="s">
        <v>3458</v>
      </c>
      <c r="M2543" t="s">
        <v>3459</v>
      </c>
      <c r="N2543" t="s">
        <v>2421</v>
      </c>
      <c r="O2543" t="s">
        <v>3460</v>
      </c>
      <c r="P2543" t="s">
        <v>23090</v>
      </c>
      <c r="Q2543" t="s">
        <v>23091</v>
      </c>
      <c r="R2543" t="str">
        <f t="shared" si="78"/>
        <v>寒亭</v>
      </c>
      <c r="S2543" t="str">
        <f t="shared" si="79"/>
        <v>0705</v>
      </c>
    </row>
    <row r="2544" spans="1:19">
      <c r="A2544" t="s">
        <v>694</v>
      </c>
      <c r="B2544" t="s">
        <v>23092</v>
      </c>
      <c r="C2544" t="s">
        <v>46</v>
      </c>
      <c r="D2544" t="s">
        <v>23093</v>
      </c>
      <c r="E2544" t="s">
        <v>23094</v>
      </c>
      <c r="F2544" t="s">
        <v>23095</v>
      </c>
      <c r="G2544" t="s">
        <v>692</v>
      </c>
      <c r="H2544" t="s">
        <v>23096</v>
      </c>
      <c r="I2544" t="s">
        <v>5211</v>
      </c>
      <c r="J2544" t="s">
        <v>3167</v>
      </c>
      <c r="K2544" t="s">
        <v>3168</v>
      </c>
      <c r="L2544" t="s">
        <v>110</v>
      </c>
      <c r="M2544" t="s">
        <v>3098</v>
      </c>
      <c r="N2544" t="s">
        <v>9239</v>
      </c>
      <c r="O2544" t="s">
        <v>3169</v>
      </c>
      <c r="P2544" t="s">
        <v>23097</v>
      </c>
      <c r="Q2544" t="s">
        <v>23098</v>
      </c>
      <c r="R2544" t="str">
        <f t="shared" si="78"/>
        <v>高密</v>
      </c>
      <c r="S2544" t="str">
        <f t="shared" si="79"/>
        <v>0705</v>
      </c>
    </row>
    <row r="2545" spans="1:19">
      <c r="A2545" t="s">
        <v>23099</v>
      </c>
      <c r="B2545" t="s">
        <v>23100</v>
      </c>
      <c r="C2545" t="s">
        <v>46</v>
      </c>
      <c r="D2545" t="s">
        <v>23101</v>
      </c>
      <c r="E2545" t="s">
        <v>23102</v>
      </c>
      <c r="F2545" t="s">
        <v>23103</v>
      </c>
      <c r="G2545" t="s">
        <v>23104</v>
      </c>
      <c r="H2545" t="s">
        <v>23105</v>
      </c>
      <c r="I2545" t="s">
        <v>2336</v>
      </c>
      <c r="J2545" t="s">
        <v>23106</v>
      </c>
      <c r="K2545" t="s">
        <v>23107</v>
      </c>
      <c r="L2545" t="s">
        <v>110</v>
      </c>
      <c r="M2545" t="s">
        <v>7112</v>
      </c>
      <c r="N2545" t="s">
        <v>2859</v>
      </c>
      <c r="O2545" t="s">
        <v>23108</v>
      </c>
      <c r="P2545" t="s">
        <v>23109</v>
      </c>
      <c r="Q2545" t="s">
        <v>23110</v>
      </c>
      <c r="R2545" t="str">
        <f t="shared" si="78"/>
        <v>高密</v>
      </c>
      <c r="S2545" t="str">
        <f t="shared" si="79"/>
        <v>0705</v>
      </c>
    </row>
    <row r="2546" spans="1:19">
      <c r="A2546" t="s">
        <v>23111</v>
      </c>
      <c r="B2546" t="s">
        <v>23112</v>
      </c>
      <c r="C2546" t="s">
        <v>46</v>
      </c>
      <c r="D2546" t="s">
        <v>23113</v>
      </c>
      <c r="E2546" t="s">
        <v>20298</v>
      </c>
      <c r="F2546" t="s">
        <v>23114</v>
      </c>
      <c r="G2546" t="s">
        <v>23115</v>
      </c>
      <c r="H2546" t="s">
        <v>23116</v>
      </c>
      <c r="I2546" t="s">
        <v>2586</v>
      </c>
      <c r="J2546" t="s">
        <v>2730</v>
      </c>
      <c r="K2546" t="s">
        <v>2731</v>
      </c>
      <c r="L2546" t="s">
        <v>57</v>
      </c>
      <c r="M2546" t="s">
        <v>2492</v>
      </c>
      <c r="N2546" t="s">
        <v>2721</v>
      </c>
      <c r="O2546" t="s">
        <v>2732</v>
      </c>
      <c r="P2546" t="s">
        <v>23117</v>
      </c>
      <c r="Q2546" t="s">
        <v>23118</v>
      </c>
      <c r="R2546" t="str">
        <f t="shared" si="78"/>
        <v>安丘</v>
      </c>
      <c r="S2546" t="str">
        <f t="shared" si="79"/>
        <v>0705</v>
      </c>
    </row>
    <row r="2547" spans="1:19">
      <c r="A2547" t="s">
        <v>23119</v>
      </c>
      <c r="B2547" t="s">
        <v>23120</v>
      </c>
      <c r="C2547" t="s">
        <v>46</v>
      </c>
      <c r="D2547" t="s">
        <v>23121</v>
      </c>
      <c r="E2547" t="s">
        <v>21070</v>
      </c>
      <c r="F2547" t="s">
        <v>23122</v>
      </c>
      <c r="G2547" t="s">
        <v>23123</v>
      </c>
      <c r="H2547" t="s">
        <v>23124</v>
      </c>
      <c r="I2547" t="s">
        <v>2465</v>
      </c>
      <c r="J2547" t="s">
        <v>9656</v>
      </c>
      <c r="K2547" t="s">
        <v>9657</v>
      </c>
      <c r="L2547" t="s">
        <v>119</v>
      </c>
      <c r="M2547" t="s">
        <v>2601</v>
      </c>
      <c r="N2547" t="s">
        <v>4563</v>
      </c>
      <c r="O2547" t="s">
        <v>9658</v>
      </c>
      <c r="P2547" t="s">
        <v>23125</v>
      </c>
      <c r="R2547" t="str">
        <f t="shared" si="78"/>
        <v>寒亭</v>
      </c>
      <c r="S2547" t="str">
        <f t="shared" si="79"/>
        <v>0705</v>
      </c>
    </row>
    <row r="2548" spans="1:19">
      <c r="A2548" t="s">
        <v>23126</v>
      </c>
      <c r="B2548" t="s">
        <v>23127</v>
      </c>
      <c r="C2548" t="s">
        <v>46</v>
      </c>
      <c r="D2548" t="s">
        <v>23128</v>
      </c>
      <c r="E2548" t="s">
        <v>8075</v>
      </c>
      <c r="F2548" t="s">
        <v>23129</v>
      </c>
      <c r="G2548" t="s">
        <v>23130</v>
      </c>
      <c r="H2548" t="s">
        <v>23131</v>
      </c>
      <c r="I2548" t="s">
        <v>3376</v>
      </c>
      <c r="J2548" t="s">
        <v>6645</v>
      </c>
      <c r="K2548" t="s">
        <v>6646</v>
      </c>
      <c r="L2548" t="s">
        <v>47</v>
      </c>
      <c r="M2548" t="s">
        <v>2784</v>
      </c>
      <c r="N2548" t="s">
        <v>2368</v>
      </c>
      <c r="O2548" t="s">
        <v>6647</v>
      </c>
      <c r="P2548" t="s">
        <v>23132</v>
      </c>
      <c r="R2548" t="str">
        <f t="shared" si="78"/>
        <v>诸城</v>
      </c>
      <c r="S2548" t="str">
        <f t="shared" si="79"/>
        <v>0705</v>
      </c>
    </row>
    <row r="2549" spans="1:19">
      <c r="A2549" t="s">
        <v>23133</v>
      </c>
      <c r="B2549" t="s">
        <v>23134</v>
      </c>
      <c r="C2549" t="s">
        <v>46</v>
      </c>
      <c r="D2549" t="s">
        <v>23135</v>
      </c>
      <c r="E2549" t="s">
        <v>8075</v>
      </c>
      <c r="F2549" t="s">
        <v>23136</v>
      </c>
      <c r="G2549" t="s">
        <v>23137</v>
      </c>
      <c r="H2549" t="s">
        <v>23138</v>
      </c>
      <c r="I2549" t="s">
        <v>2451</v>
      </c>
      <c r="J2549" t="s">
        <v>5661</v>
      </c>
      <c r="K2549" t="s">
        <v>5662</v>
      </c>
      <c r="L2549" t="s">
        <v>47</v>
      </c>
      <c r="M2549" t="s">
        <v>4266</v>
      </c>
      <c r="N2549" t="s">
        <v>2983</v>
      </c>
      <c r="O2549" t="s">
        <v>5663</v>
      </c>
      <c r="P2549" t="s">
        <v>23139</v>
      </c>
      <c r="Q2549" t="s">
        <v>23140</v>
      </c>
      <c r="R2549" t="str">
        <f t="shared" si="78"/>
        <v>诸城</v>
      </c>
      <c r="S2549" t="str">
        <f t="shared" si="79"/>
        <v>0705</v>
      </c>
    </row>
    <row r="2550" spans="1:19">
      <c r="A2550" t="s">
        <v>23141</v>
      </c>
      <c r="B2550" t="s">
        <v>23142</v>
      </c>
      <c r="C2550" t="s">
        <v>46</v>
      </c>
      <c r="D2550" t="s">
        <v>23143</v>
      </c>
      <c r="E2550" t="s">
        <v>21627</v>
      </c>
      <c r="F2550" t="s">
        <v>23144</v>
      </c>
      <c r="G2550" t="s">
        <v>23145</v>
      </c>
      <c r="H2550" t="s">
        <v>23146</v>
      </c>
      <c r="I2550" t="s">
        <v>3969</v>
      </c>
      <c r="J2550" t="s">
        <v>5894</v>
      </c>
      <c r="K2550" t="s">
        <v>5895</v>
      </c>
      <c r="L2550" t="s">
        <v>101</v>
      </c>
      <c r="M2550" t="s">
        <v>3130</v>
      </c>
      <c r="N2550" t="s">
        <v>2743</v>
      </c>
      <c r="O2550" t="s">
        <v>5896</v>
      </c>
      <c r="P2550" t="s">
        <v>23147</v>
      </c>
      <c r="Q2550" t="s">
        <v>23148</v>
      </c>
      <c r="R2550" t="str">
        <f t="shared" si="78"/>
        <v>潍城</v>
      </c>
      <c r="S2550" t="str">
        <f t="shared" si="79"/>
        <v>0705</v>
      </c>
    </row>
    <row r="2551" spans="1:19">
      <c r="A2551" t="s">
        <v>23149</v>
      </c>
      <c r="B2551" t="s">
        <v>23150</v>
      </c>
      <c r="C2551" t="s">
        <v>46</v>
      </c>
      <c r="D2551" t="s">
        <v>23151</v>
      </c>
      <c r="E2551" t="s">
        <v>22827</v>
      </c>
      <c r="F2551" t="s">
        <v>23152</v>
      </c>
      <c r="G2551" t="s">
        <v>23153</v>
      </c>
      <c r="H2551" t="s">
        <v>23154</v>
      </c>
      <c r="I2551" t="s">
        <v>2336</v>
      </c>
      <c r="J2551" t="s">
        <v>3857</v>
      </c>
      <c r="K2551" t="s">
        <v>3858</v>
      </c>
      <c r="L2551" t="s">
        <v>119</v>
      </c>
      <c r="M2551" t="s">
        <v>2601</v>
      </c>
      <c r="N2551" t="s">
        <v>2602</v>
      </c>
      <c r="O2551" t="s">
        <v>3859</v>
      </c>
      <c r="P2551" t="s">
        <v>23155</v>
      </c>
      <c r="Q2551" t="s">
        <v>23156</v>
      </c>
      <c r="R2551" t="str">
        <f t="shared" si="78"/>
        <v>寒亭</v>
      </c>
      <c r="S2551" t="str">
        <f t="shared" si="79"/>
        <v>0705</v>
      </c>
    </row>
    <row r="2552" spans="1:19">
      <c r="A2552" t="s">
        <v>23157</v>
      </c>
      <c r="B2552" t="s">
        <v>23158</v>
      </c>
      <c r="C2552" t="s">
        <v>46</v>
      </c>
      <c r="D2552" t="s">
        <v>23159</v>
      </c>
      <c r="E2552" t="s">
        <v>23160</v>
      </c>
      <c r="F2552" t="s">
        <v>23161</v>
      </c>
      <c r="G2552" t="s">
        <v>23162</v>
      </c>
      <c r="H2552" t="s">
        <v>23163</v>
      </c>
      <c r="I2552" t="s">
        <v>2336</v>
      </c>
      <c r="J2552" t="s">
        <v>7685</v>
      </c>
      <c r="K2552" t="s">
        <v>7686</v>
      </c>
      <c r="L2552" t="s">
        <v>110</v>
      </c>
      <c r="M2552" t="s">
        <v>7687</v>
      </c>
      <c r="O2552" t="s">
        <v>7688</v>
      </c>
      <c r="P2552" t="s">
        <v>23164</v>
      </c>
      <c r="R2552" t="str">
        <f t="shared" si="78"/>
        <v>高密</v>
      </c>
      <c r="S2552" t="str">
        <f t="shared" si="79"/>
        <v>0705</v>
      </c>
    </row>
    <row r="2553" spans="1:19">
      <c r="A2553" t="s">
        <v>23165</v>
      </c>
      <c r="B2553" t="s">
        <v>23166</v>
      </c>
      <c r="C2553" t="s">
        <v>46</v>
      </c>
      <c r="D2553" t="s">
        <v>23167</v>
      </c>
      <c r="E2553" t="s">
        <v>20298</v>
      </c>
      <c r="F2553" t="s">
        <v>23168</v>
      </c>
      <c r="G2553" t="s">
        <v>23169</v>
      </c>
      <c r="H2553" t="s">
        <v>23170</v>
      </c>
      <c r="I2553" t="s">
        <v>2378</v>
      </c>
      <c r="J2553" t="s">
        <v>5564</v>
      </c>
      <c r="K2553" t="s">
        <v>5565</v>
      </c>
      <c r="L2553" t="s">
        <v>137</v>
      </c>
      <c r="M2553" t="s">
        <v>2625</v>
      </c>
      <c r="N2553" t="s">
        <v>2674</v>
      </c>
      <c r="O2553" t="s">
        <v>2626</v>
      </c>
      <c r="P2553" t="s">
        <v>23171</v>
      </c>
      <c r="R2553" t="str">
        <f t="shared" si="78"/>
        <v>青州</v>
      </c>
      <c r="S2553" t="str">
        <f t="shared" si="79"/>
        <v>0705</v>
      </c>
    </row>
    <row r="2554" spans="1:19">
      <c r="A2554" t="s">
        <v>23172</v>
      </c>
      <c r="B2554" t="s">
        <v>23173</v>
      </c>
      <c r="C2554" t="s">
        <v>46</v>
      </c>
      <c r="D2554" t="s">
        <v>23174</v>
      </c>
      <c r="E2554" t="s">
        <v>20239</v>
      </c>
      <c r="F2554" t="s">
        <v>23175</v>
      </c>
      <c r="G2554" t="s">
        <v>23176</v>
      </c>
      <c r="H2554" t="s">
        <v>23177</v>
      </c>
      <c r="I2554" t="s">
        <v>2378</v>
      </c>
      <c r="J2554" t="s">
        <v>4877</v>
      </c>
      <c r="K2554" t="s">
        <v>4878</v>
      </c>
      <c r="L2554" t="s">
        <v>76</v>
      </c>
      <c r="M2554" t="s">
        <v>2661</v>
      </c>
      <c r="N2554" t="s">
        <v>15612</v>
      </c>
      <c r="O2554" t="s">
        <v>4879</v>
      </c>
      <c r="P2554" t="s">
        <v>23178</v>
      </c>
      <c r="R2554" t="str">
        <f t="shared" si="78"/>
        <v>奎文</v>
      </c>
      <c r="S2554" t="str">
        <f t="shared" si="79"/>
        <v>0705</v>
      </c>
    </row>
    <row r="2555" spans="1:19">
      <c r="A2555" t="s">
        <v>23179</v>
      </c>
      <c r="B2555" t="s">
        <v>23180</v>
      </c>
      <c r="C2555" t="s">
        <v>46</v>
      </c>
      <c r="D2555" t="s">
        <v>23181</v>
      </c>
      <c r="E2555" t="s">
        <v>20963</v>
      </c>
      <c r="F2555" t="s">
        <v>23182</v>
      </c>
      <c r="G2555" t="s">
        <v>23183</v>
      </c>
      <c r="H2555" t="s">
        <v>23184</v>
      </c>
      <c r="I2555" t="s">
        <v>2598</v>
      </c>
      <c r="J2555" t="s">
        <v>8787</v>
      </c>
      <c r="K2555" t="s">
        <v>8788</v>
      </c>
      <c r="L2555" t="s">
        <v>128</v>
      </c>
      <c r="M2555" t="s">
        <v>2720</v>
      </c>
      <c r="N2555" t="s">
        <v>3907</v>
      </c>
      <c r="O2555" t="s">
        <v>8789</v>
      </c>
      <c r="Q2555" t="s">
        <v>23185</v>
      </c>
      <c r="R2555" t="str">
        <f t="shared" si="78"/>
        <v>寿光</v>
      </c>
      <c r="S2555" t="str">
        <f t="shared" si="79"/>
        <v>0705</v>
      </c>
    </row>
    <row r="2556" spans="1:19">
      <c r="A2556" t="s">
        <v>23186</v>
      </c>
      <c r="B2556" t="s">
        <v>23187</v>
      </c>
      <c r="C2556" t="s">
        <v>46</v>
      </c>
      <c r="D2556" t="s">
        <v>23188</v>
      </c>
      <c r="E2556" t="s">
        <v>20239</v>
      </c>
      <c r="F2556" t="s">
        <v>23189</v>
      </c>
      <c r="G2556" t="s">
        <v>23190</v>
      </c>
      <c r="H2556" t="s">
        <v>23191</v>
      </c>
      <c r="I2556" t="s">
        <v>2350</v>
      </c>
      <c r="J2556" t="s">
        <v>3177</v>
      </c>
      <c r="K2556" t="s">
        <v>3178</v>
      </c>
      <c r="L2556" t="s">
        <v>137</v>
      </c>
      <c r="M2556" t="s">
        <v>2686</v>
      </c>
      <c r="N2556" t="s">
        <v>3179</v>
      </c>
      <c r="O2556" t="s">
        <v>3180</v>
      </c>
      <c r="P2556" t="s">
        <v>23192</v>
      </c>
      <c r="R2556" t="str">
        <f t="shared" si="78"/>
        <v>青州</v>
      </c>
      <c r="S2556" t="str">
        <f t="shared" si="79"/>
        <v>0705</v>
      </c>
    </row>
    <row r="2557" spans="1:19">
      <c r="A2557" t="s">
        <v>23193</v>
      </c>
      <c r="B2557" t="s">
        <v>23194</v>
      </c>
      <c r="C2557" t="s">
        <v>46</v>
      </c>
      <c r="D2557" t="s">
        <v>23195</v>
      </c>
      <c r="E2557" t="s">
        <v>21070</v>
      </c>
      <c r="F2557" t="s">
        <v>23196</v>
      </c>
      <c r="G2557" t="s">
        <v>23197</v>
      </c>
      <c r="H2557" t="s">
        <v>23198</v>
      </c>
      <c r="I2557" t="s">
        <v>2378</v>
      </c>
      <c r="J2557" t="s">
        <v>5139</v>
      </c>
      <c r="K2557" t="s">
        <v>5140</v>
      </c>
      <c r="L2557" t="s">
        <v>128</v>
      </c>
      <c r="M2557" t="s">
        <v>2890</v>
      </c>
      <c r="N2557" t="s">
        <v>2421</v>
      </c>
      <c r="O2557" t="s">
        <v>5141</v>
      </c>
      <c r="P2557" t="s">
        <v>23199</v>
      </c>
      <c r="Q2557" t="s">
        <v>23200</v>
      </c>
      <c r="R2557" t="str">
        <f t="shared" si="78"/>
        <v>寿光</v>
      </c>
      <c r="S2557" t="str">
        <f t="shared" si="79"/>
        <v>0705</v>
      </c>
    </row>
    <row r="2558" spans="1:19">
      <c r="A2558" t="s">
        <v>23201</v>
      </c>
      <c r="B2558" t="s">
        <v>23202</v>
      </c>
      <c r="C2558" t="s">
        <v>46</v>
      </c>
      <c r="D2558" t="s">
        <v>23203</v>
      </c>
      <c r="E2558" t="s">
        <v>20239</v>
      </c>
      <c r="F2558" t="s">
        <v>23204</v>
      </c>
      <c r="G2558" t="s">
        <v>23205</v>
      </c>
      <c r="H2558" t="s">
        <v>23206</v>
      </c>
      <c r="I2558" t="s">
        <v>2350</v>
      </c>
      <c r="J2558" t="s">
        <v>6077</v>
      </c>
      <c r="K2558" t="s">
        <v>6078</v>
      </c>
      <c r="L2558" t="s">
        <v>128</v>
      </c>
      <c r="M2558" t="s">
        <v>6079</v>
      </c>
      <c r="N2558" t="s">
        <v>2785</v>
      </c>
      <c r="O2558" t="s">
        <v>6080</v>
      </c>
      <c r="P2558" t="s">
        <v>23207</v>
      </c>
      <c r="R2558" t="str">
        <f t="shared" si="78"/>
        <v>寿光</v>
      </c>
      <c r="S2558" t="str">
        <f t="shared" si="79"/>
        <v>0705</v>
      </c>
    </row>
    <row r="2559" spans="1:19">
      <c r="A2559" t="s">
        <v>23208</v>
      </c>
      <c r="B2559" t="s">
        <v>23209</v>
      </c>
      <c r="C2559" t="s">
        <v>46</v>
      </c>
      <c r="D2559" t="s">
        <v>23210</v>
      </c>
      <c r="E2559" t="s">
        <v>20239</v>
      </c>
      <c r="F2559" t="s">
        <v>23211</v>
      </c>
      <c r="G2559" t="s">
        <v>23212</v>
      </c>
      <c r="H2559" t="s">
        <v>23213</v>
      </c>
      <c r="I2559" t="s">
        <v>2645</v>
      </c>
      <c r="J2559" t="s">
        <v>3905</v>
      </c>
      <c r="K2559" t="s">
        <v>3906</v>
      </c>
      <c r="L2559" t="s">
        <v>67</v>
      </c>
      <c r="M2559" t="s">
        <v>2958</v>
      </c>
      <c r="N2559" t="s">
        <v>2721</v>
      </c>
      <c r="O2559" t="s">
        <v>3908</v>
      </c>
      <c r="P2559" t="s">
        <v>23214</v>
      </c>
      <c r="Q2559" t="s">
        <v>23215</v>
      </c>
      <c r="R2559" t="str">
        <f t="shared" si="78"/>
        <v>昌邑</v>
      </c>
      <c r="S2559" t="str">
        <f t="shared" si="79"/>
        <v>0705</v>
      </c>
    </row>
    <row r="2560" spans="1:19">
      <c r="A2560" t="s">
        <v>23216</v>
      </c>
      <c r="B2560" t="s">
        <v>23217</v>
      </c>
      <c r="C2560" t="s">
        <v>46</v>
      </c>
      <c r="D2560" t="s">
        <v>23218</v>
      </c>
      <c r="E2560" t="s">
        <v>20963</v>
      </c>
      <c r="F2560" t="s">
        <v>23219</v>
      </c>
      <c r="G2560" t="s">
        <v>23220</v>
      </c>
      <c r="H2560" t="s">
        <v>23221</v>
      </c>
      <c r="I2560" t="s">
        <v>2336</v>
      </c>
      <c r="J2560" t="s">
        <v>10811</v>
      </c>
      <c r="K2560" t="s">
        <v>10812</v>
      </c>
      <c r="L2560" t="s">
        <v>128</v>
      </c>
      <c r="M2560" t="s">
        <v>4047</v>
      </c>
      <c r="N2560" t="s">
        <v>2421</v>
      </c>
      <c r="O2560" t="s">
        <v>10813</v>
      </c>
      <c r="P2560" t="s">
        <v>23222</v>
      </c>
      <c r="Q2560" t="s">
        <v>23223</v>
      </c>
      <c r="R2560" t="str">
        <f t="shared" si="78"/>
        <v>寿光</v>
      </c>
      <c r="S2560" t="str">
        <f t="shared" si="79"/>
        <v>0705</v>
      </c>
    </row>
    <row r="2561" spans="1:19">
      <c r="A2561" t="s">
        <v>23224</v>
      </c>
      <c r="B2561" t="s">
        <v>23225</v>
      </c>
      <c r="C2561" t="s">
        <v>46</v>
      </c>
      <c r="D2561" t="s">
        <v>23226</v>
      </c>
      <c r="E2561" t="s">
        <v>23227</v>
      </c>
      <c r="F2561" t="s">
        <v>23228</v>
      </c>
      <c r="G2561" t="s">
        <v>23229</v>
      </c>
      <c r="H2561" t="s">
        <v>23230</v>
      </c>
      <c r="I2561" t="s">
        <v>4165</v>
      </c>
      <c r="J2561" t="s">
        <v>4801</v>
      </c>
      <c r="K2561" t="s">
        <v>4802</v>
      </c>
      <c r="L2561" t="s">
        <v>76</v>
      </c>
      <c r="M2561" t="s">
        <v>2528</v>
      </c>
      <c r="N2561" t="s">
        <v>3277</v>
      </c>
      <c r="O2561" t="s">
        <v>4803</v>
      </c>
      <c r="P2561" t="s">
        <v>23231</v>
      </c>
      <c r="R2561" t="str">
        <f t="shared" ref="R2561:R2624" si="80">IF(OR(LEFT(L2561,2)="高新"),"奎文",IF(LEFT(L2561,2)="峡山","坊子",IF(LEFT(L2561,2)="滨海","寒亭",LEFT(L2561,2))))</f>
        <v>奎文</v>
      </c>
      <c r="S2561" t="str">
        <f t="shared" ref="S2561:S2624" si="81">TEXT(B2561,"mmdd")</f>
        <v>0705</v>
      </c>
    </row>
    <row r="2562" spans="1:19">
      <c r="A2562" t="s">
        <v>23232</v>
      </c>
      <c r="B2562" t="s">
        <v>23233</v>
      </c>
      <c r="C2562" t="s">
        <v>46</v>
      </c>
      <c r="D2562" t="s">
        <v>23234</v>
      </c>
      <c r="E2562" t="s">
        <v>23235</v>
      </c>
      <c r="F2562" t="s">
        <v>23236</v>
      </c>
      <c r="G2562" t="s">
        <v>23237</v>
      </c>
      <c r="H2562" t="s">
        <v>23238</v>
      </c>
      <c r="I2562" t="s">
        <v>2350</v>
      </c>
      <c r="J2562" t="s">
        <v>11657</v>
      </c>
      <c r="K2562" t="s">
        <v>11658</v>
      </c>
      <c r="L2562" t="s">
        <v>676</v>
      </c>
      <c r="M2562" t="s">
        <v>3471</v>
      </c>
      <c r="N2562" t="s">
        <v>3907</v>
      </c>
      <c r="O2562" t="s">
        <v>11659</v>
      </c>
      <c r="P2562" t="s">
        <v>23239</v>
      </c>
      <c r="R2562" t="str">
        <f t="shared" si="80"/>
        <v>昌乐</v>
      </c>
      <c r="S2562" t="str">
        <f t="shared" si="81"/>
        <v>0705</v>
      </c>
    </row>
    <row r="2563" spans="1:19">
      <c r="A2563" t="s">
        <v>23240</v>
      </c>
      <c r="B2563" t="s">
        <v>23241</v>
      </c>
      <c r="C2563" t="s">
        <v>46</v>
      </c>
      <c r="D2563" t="s">
        <v>23242</v>
      </c>
      <c r="E2563" t="s">
        <v>20239</v>
      </c>
      <c r="F2563" t="s">
        <v>23243</v>
      </c>
      <c r="G2563" t="s">
        <v>23244</v>
      </c>
      <c r="H2563" t="s">
        <v>23245</v>
      </c>
      <c r="I2563" t="s">
        <v>2364</v>
      </c>
      <c r="J2563" t="s">
        <v>2514</v>
      </c>
      <c r="K2563" t="s">
        <v>2515</v>
      </c>
      <c r="L2563" t="s">
        <v>76</v>
      </c>
      <c r="M2563" t="s">
        <v>2516</v>
      </c>
      <c r="N2563" t="s">
        <v>2743</v>
      </c>
      <c r="O2563" t="s">
        <v>2517</v>
      </c>
      <c r="P2563" t="s">
        <v>23246</v>
      </c>
      <c r="Q2563" t="s">
        <v>23247</v>
      </c>
      <c r="R2563" t="str">
        <f t="shared" si="80"/>
        <v>奎文</v>
      </c>
      <c r="S2563" t="str">
        <f t="shared" si="81"/>
        <v>0705</v>
      </c>
    </row>
    <row r="2564" spans="1:19">
      <c r="A2564" t="s">
        <v>23248</v>
      </c>
      <c r="B2564" t="s">
        <v>23249</v>
      </c>
      <c r="C2564" t="s">
        <v>46</v>
      </c>
      <c r="D2564" t="s">
        <v>23250</v>
      </c>
      <c r="E2564" t="s">
        <v>20298</v>
      </c>
      <c r="F2564" t="s">
        <v>23251</v>
      </c>
      <c r="G2564" t="s">
        <v>23252</v>
      </c>
      <c r="H2564" t="s">
        <v>23253</v>
      </c>
      <c r="I2564" t="s">
        <v>2364</v>
      </c>
      <c r="J2564" t="s">
        <v>2730</v>
      </c>
      <c r="K2564" t="s">
        <v>2731</v>
      </c>
      <c r="L2564" t="s">
        <v>57</v>
      </c>
      <c r="M2564" t="s">
        <v>2492</v>
      </c>
      <c r="N2564" t="s">
        <v>2340</v>
      </c>
      <c r="O2564" t="s">
        <v>2732</v>
      </c>
      <c r="P2564" t="s">
        <v>23254</v>
      </c>
      <c r="Q2564" t="s">
        <v>23255</v>
      </c>
      <c r="R2564" t="str">
        <f t="shared" si="80"/>
        <v>安丘</v>
      </c>
      <c r="S2564" t="str">
        <f t="shared" si="81"/>
        <v>0705</v>
      </c>
    </row>
    <row r="2565" spans="1:19">
      <c r="A2565" t="s">
        <v>23256</v>
      </c>
      <c r="B2565" t="s">
        <v>23257</v>
      </c>
      <c r="C2565" t="s">
        <v>46</v>
      </c>
      <c r="D2565" t="s">
        <v>23258</v>
      </c>
      <c r="E2565" t="s">
        <v>23259</v>
      </c>
      <c r="F2565" t="s">
        <v>23260</v>
      </c>
      <c r="G2565" t="s">
        <v>23261</v>
      </c>
      <c r="H2565" t="s">
        <v>23262</v>
      </c>
      <c r="I2565" t="s">
        <v>2336</v>
      </c>
      <c r="J2565" t="s">
        <v>9656</v>
      </c>
      <c r="K2565" t="s">
        <v>9657</v>
      </c>
      <c r="L2565" t="s">
        <v>119</v>
      </c>
      <c r="M2565" t="s">
        <v>2601</v>
      </c>
      <c r="N2565" t="s">
        <v>3252</v>
      </c>
      <c r="O2565" t="s">
        <v>9658</v>
      </c>
      <c r="P2565" t="s">
        <v>23263</v>
      </c>
      <c r="R2565" t="str">
        <f t="shared" si="80"/>
        <v>寒亭</v>
      </c>
      <c r="S2565" t="str">
        <f t="shared" si="81"/>
        <v>0705</v>
      </c>
    </row>
    <row r="2566" spans="1:19">
      <c r="A2566" t="s">
        <v>23264</v>
      </c>
      <c r="B2566" t="s">
        <v>23265</v>
      </c>
      <c r="C2566" t="s">
        <v>46</v>
      </c>
      <c r="D2566" t="s">
        <v>23266</v>
      </c>
      <c r="E2566" t="s">
        <v>20239</v>
      </c>
      <c r="F2566" t="s">
        <v>23267</v>
      </c>
      <c r="G2566" t="s">
        <v>23268</v>
      </c>
      <c r="H2566" t="s">
        <v>23269</v>
      </c>
      <c r="I2566" t="s">
        <v>3376</v>
      </c>
      <c r="J2566" t="s">
        <v>9656</v>
      </c>
      <c r="K2566" t="s">
        <v>9657</v>
      </c>
      <c r="L2566" t="s">
        <v>119</v>
      </c>
      <c r="M2566" t="s">
        <v>2601</v>
      </c>
      <c r="N2566" t="s">
        <v>3252</v>
      </c>
      <c r="O2566" t="s">
        <v>9658</v>
      </c>
      <c r="P2566" t="s">
        <v>23270</v>
      </c>
      <c r="R2566" t="str">
        <f t="shared" si="80"/>
        <v>寒亭</v>
      </c>
      <c r="S2566" t="str">
        <f t="shared" si="81"/>
        <v>0705</v>
      </c>
    </row>
    <row r="2567" spans="1:19">
      <c r="A2567" t="s">
        <v>653</v>
      </c>
      <c r="B2567" t="s">
        <v>23271</v>
      </c>
      <c r="C2567" t="s">
        <v>46</v>
      </c>
      <c r="D2567" t="s">
        <v>23272</v>
      </c>
      <c r="E2567" t="s">
        <v>20239</v>
      </c>
      <c r="F2567" t="s">
        <v>23273</v>
      </c>
      <c r="G2567" t="s">
        <v>651</v>
      </c>
      <c r="H2567" t="s">
        <v>23274</v>
      </c>
      <c r="I2567" t="s">
        <v>3608</v>
      </c>
      <c r="J2567" t="s">
        <v>23275</v>
      </c>
      <c r="K2567" t="s">
        <v>23276</v>
      </c>
      <c r="L2567" t="s">
        <v>137</v>
      </c>
      <c r="M2567" t="s">
        <v>3040</v>
      </c>
      <c r="N2567" t="s">
        <v>4614</v>
      </c>
      <c r="O2567" t="s">
        <v>23277</v>
      </c>
      <c r="P2567" t="s">
        <v>23278</v>
      </c>
      <c r="R2567" t="str">
        <f t="shared" si="80"/>
        <v>青州</v>
      </c>
      <c r="S2567" t="str">
        <f t="shared" si="81"/>
        <v>0705</v>
      </c>
    </row>
    <row r="2568" spans="1:19">
      <c r="A2568" t="s">
        <v>23279</v>
      </c>
      <c r="B2568" t="s">
        <v>23280</v>
      </c>
      <c r="C2568" t="s">
        <v>46</v>
      </c>
      <c r="D2568" t="s">
        <v>23281</v>
      </c>
      <c r="E2568" t="s">
        <v>20963</v>
      </c>
      <c r="F2568" t="s">
        <v>23282</v>
      </c>
      <c r="G2568" t="s">
        <v>23283</v>
      </c>
      <c r="H2568" t="s">
        <v>23284</v>
      </c>
      <c r="I2568" t="s">
        <v>3917</v>
      </c>
      <c r="J2568" t="s">
        <v>8963</v>
      </c>
      <c r="K2568" t="s">
        <v>8964</v>
      </c>
      <c r="L2568" t="s">
        <v>676</v>
      </c>
      <c r="M2568" t="s">
        <v>5995</v>
      </c>
      <c r="N2568" t="s">
        <v>3554</v>
      </c>
      <c r="O2568" t="s">
        <v>8965</v>
      </c>
      <c r="P2568" t="s">
        <v>23285</v>
      </c>
      <c r="Q2568" t="s">
        <v>23286</v>
      </c>
      <c r="R2568" t="str">
        <f t="shared" si="80"/>
        <v>昌乐</v>
      </c>
      <c r="S2568" t="str">
        <f t="shared" si="81"/>
        <v>0705</v>
      </c>
    </row>
    <row r="2569" spans="1:19">
      <c r="A2569" t="s">
        <v>629</v>
      </c>
      <c r="B2569" t="s">
        <v>23287</v>
      </c>
      <c r="C2569" t="s">
        <v>46</v>
      </c>
      <c r="D2569" t="s">
        <v>23288</v>
      </c>
      <c r="E2569" t="s">
        <v>20239</v>
      </c>
      <c r="F2569" t="s">
        <v>23289</v>
      </c>
      <c r="G2569" t="s">
        <v>627</v>
      </c>
      <c r="H2569" t="s">
        <v>23290</v>
      </c>
      <c r="I2569" t="s">
        <v>2364</v>
      </c>
      <c r="J2569" t="s">
        <v>9656</v>
      </c>
      <c r="K2569" t="s">
        <v>9657</v>
      </c>
      <c r="L2569" t="s">
        <v>119</v>
      </c>
      <c r="M2569" t="s">
        <v>2601</v>
      </c>
      <c r="N2569" t="s">
        <v>3252</v>
      </c>
      <c r="O2569" t="s">
        <v>9658</v>
      </c>
      <c r="P2569" t="s">
        <v>23291</v>
      </c>
      <c r="Q2569" t="s">
        <v>23292</v>
      </c>
      <c r="R2569" t="str">
        <f t="shared" si="80"/>
        <v>寒亭</v>
      </c>
      <c r="S2569" t="str">
        <f t="shared" si="81"/>
        <v>0705</v>
      </c>
    </row>
    <row r="2570" spans="1:19">
      <c r="A2570" t="s">
        <v>23293</v>
      </c>
      <c r="B2570" t="s">
        <v>23294</v>
      </c>
      <c r="C2570" t="s">
        <v>46</v>
      </c>
      <c r="D2570" t="s">
        <v>23295</v>
      </c>
      <c r="E2570" t="s">
        <v>20239</v>
      </c>
      <c r="F2570" t="s">
        <v>23296</v>
      </c>
      <c r="G2570" t="s">
        <v>23297</v>
      </c>
      <c r="H2570" t="s">
        <v>23298</v>
      </c>
      <c r="I2570" t="s">
        <v>2364</v>
      </c>
      <c r="J2570" t="s">
        <v>9656</v>
      </c>
      <c r="K2570" t="s">
        <v>9657</v>
      </c>
      <c r="L2570" t="s">
        <v>119</v>
      </c>
      <c r="M2570" t="s">
        <v>2601</v>
      </c>
      <c r="N2570" t="s">
        <v>3252</v>
      </c>
      <c r="O2570" t="s">
        <v>9658</v>
      </c>
      <c r="P2570" t="s">
        <v>23299</v>
      </c>
      <c r="R2570" t="str">
        <f t="shared" si="80"/>
        <v>寒亭</v>
      </c>
      <c r="S2570" t="str">
        <f t="shared" si="81"/>
        <v>0705</v>
      </c>
    </row>
    <row r="2571" spans="1:19">
      <c r="A2571" t="s">
        <v>23300</v>
      </c>
      <c r="B2571" t="s">
        <v>23301</v>
      </c>
      <c r="C2571" t="s">
        <v>46</v>
      </c>
      <c r="D2571" t="s">
        <v>23302</v>
      </c>
      <c r="E2571" t="s">
        <v>20963</v>
      </c>
      <c r="F2571" t="s">
        <v>23303</v>
      </c>
      <c r="G2571" t="s">
        <v>23304</v>
      </c>
      <c r="H2571" t="s">
        <v>23305</v>
      </c>
      <c r="I2571" t="s">
        <v>2336</v>
      </c>
      <c r="J2571" t="s">
        <v>12042</v>
      </c>
      <c r="K2571" t="s">
        <v>12043</v>
      </c>
      <c r="L2571" t="s">
        <v>128</v>
      </c>
      <c r="M2571" t="s">
        <v>2708</v>
      </c>
      <c r="N2571" t="s">
        <v>2421</v>
      </c>
      <c r="O2571" t="s">
        <v>12044</v>
      </c>
      <c r="P2571" t="s">
        <v>23306</v>
      </c>
      <c r="Q2571" t="s">
        <v>23307</v>
      </c>
      <c r="R2571" t="str">
        <f t="shared" si="80"/>
        <v>寿光</v>
      </c>
      <c r="S2571" t="str">
        <f t="shared" si="81"/>
        <v>0705</v>
      </c>
    </row>
    <row r="2572" spans="1:19">
      <c r="A2572" t="s">
        <v>23308</v>
      </c>
      <c r="B2572" t="s">
        <v>23309</v>
      </c>
      <c r="C2572" t="s">
        <v>46</v>
      </c>
      <c r="D2572" t="s">
        <v>23310</v>
      </c>
      <c r="E2572" t="s">
        <v>23311</v>
      </c>
      <c r="F2572" t="s">
        <v>23312</v>
      </c>
      <c r="G2572" t="s">
        <v>23313</v>
      </c>
      <c r="H2572" t="s">
        <v>23314</v>
      </c>
      <c r="I2572" t="s">
        <v>2336</v>
      </c>
      <c r="J2572" t="s">
        <v>2934</v>
      </c>
      <c r="K2572" t="s">
        <v>2935</v>
      </c>
      <c r="L2572" t="s">
        <v>47</v>
      </c>
      <c r="M2572" t="s">
        <v>2784</v>
      </c>
      <c r="N2572" t="s">
        <v>2983</v>
      </c>
      <c r="O2572" t="s">
        <v>2937</v>
      </c>
      <c r="P2572" t="s">
        <v>23262</v>
      </c>
      <c r="R2572" t="str">
        <f t="shared" si="80"/>
        <v>诸城</v>
      </c>
      <c r="S2572" t="str">
        <f t="shared" si="81"/>
        <v>0705</v>
      </c>
    </row>
    <row r="2573" spans="1:19">
      <c r="A2573" t="s">
        <v>23315</v>
      </c>
      <c r="B2573" t="s">
        <v>23316</v>
      </c>
      <c r="C2573" t="s">
        <v>46</v>
      </c>
      <c r="D2573" t="s">
        <v>23317</v>
      </c>
      <c r="E2573" t="s">
        <v>23318</v>
      </c>
      <c r="F2573" t="s">
        <v>23319</v>
      </c>
      <c r="G2573" t="s">
        <v>23320</v>
      </c>
      <c r="H2573" t="s">
        <v>23314</v>
      </c>
      <c r="I2573" t="s">
        <v>2645</v>
      </c>
      <c r="J2573" t="s">
        <v>12443</v>
      </c>
      <c r="K2573" t="s">
        <v>12444</v>
      </c>
      <c r="L2573" t="s">
        <v>101</v>
      </c>
      <c r="M2573" t="s">
        <v>2982</v>
      </c>
      <c r="N2573" t="s">
        <v>2721</v>
      </c>
      <c r="O2573" t="s">
        <v>12445</v>
      </c>
      <c r="P2573" t="s">
        <v>23321</v>
      </c>
      <c r="R2573" t="str">
        <f t="shared" si="80"/>
        <v>潍城</v>
      </c>
      <c r="S2573" t="str">
        <f t="shared" si="81"/>
        <v>0705</v>
      </c>
    </row>
    <row r="2574" spans="1:19">
      <c r="A2574" t="s">
        <v>23322</v>
      </c>
      <c r="B2574" t="s">
        <v>23323</v>
      </c>
      <c r="C2574" t="s">
        <v>46</v>
      </c>
      <c r="D2574" t="s">
        <v>23324</v>
      </c>
      <c r="E2574" t="s">
        <v>20239</v>
      </c>
      <c r="F2574" t="s">
        <v>23325</v>
      </c>
      <c r="G2574" t="s">
        <v>23326</v>
      </c>
      <c r="H2574" t="s">
        <v>23327</v>
      </c>
      <c r="I2574" t="s">
        <v>2364</v>
      </c>
      <c r="J2574" t="s">
        <v>6059</v>
      </c>
      <c r="K2574" t="s">
        <v>6060</v>
      </c>
      <c r="L2574" t="s">
        <v>128</v>
      </c>
      <c r="M2574" t="s">
        <v>3028</v>
      </c>
      <c r="N2574" t="s">
        <v>3554</v>
      </c>
      <c r="O2574" t="s">
        <v>6061</v>
      </c>
      <c r="P2574" t="s">
        <v>23328</v>
      </c>
      <c r="Q2574" t="s">
        <v>23329</v>
      </c>
      <c r="R2574" t="str">
        <f t="shared" si="80"/>
        <v>寿光</v>
      </c>
      <c r="S2574" t="str">
        <f t="shared" si="81"/>
        <v>0705</v>
      </c>
    </row>
    <row r="2575" spans="1:19">
      <c r="A2575" t="s">
        <v>23330</v>
      </c>
      <c r="B2575" t="s">
        <v>23331</v>
      </c>
      <c r="C2575" t="s">
        <v>46</v>
      </c>
      <c r="D2575" t="s">
        <v>23332</v>
      </c>
      <c r="E2575" t="s">
        <v>20963</v>
      </c>
      <c r="F2575" t="s">
        <v>23333</v>
      </c>
      <c r="G2575" t="s">
        <v>23334</v>
      </c>
      <c r="H2575" t="s">
        <v>23335</v>
      </c>
      <c r="I2575" t="s">
        <v>2336</v>
      </c>
      <c r="J2575" t="s">
        <v>12991</v>
      </c>
      <c r="K2575" t="s">
        <v>12992</v>
      </c>
      <c r="L2575" t="s">
        <v>676</v>
      </c>
      <c r="M2575" t="s">
        <v>3471</v>
      </c>
      <c r="N2575" t="s">
        <v>2421</v>
      </c>
      <c r="O2575" t="s">
        <v>12993</v>
      </c>
      <c r="P2575" t="s">
        <v>23336</v>
      </c>
      <c r="R2575" t="str">
        <f t="shared" si="80"/>
        <v>昌乐</v>
      </c>
      <c r="S2575" t="str">
        <f t="shared" si="81"/>
        <v>0705</v>
      </c>
    </row>
    <row r="2576" spans="1:19">
      <c r="A2576" t="s">
        <v>23337</v>
      </c>
      <c r="B2576" t="s">
        <v>23338</v>
      </c>
      <c r="C2576" t="s">
        <v>46</v>
      </c>
      <c r="D2576" t="s">
        <v>23339</v>
      </c>
      <c r="E2576" t="s">
        <v>20239</v>
      </c>
      <c r="F2576" t="s">
        <v>23340</v>
      </c>
      <c r="G2576" t="s">
        <v>23341</v>
      </c>
      <c r="H2576" t="s">
        <v>23342</v>
      </c>
      <c r="I2576" t="s">
        <v>5112</v>
      </c>
      <c r="J2576" t="s">
        <v>5507</v>
      </c>
      <c r="K2576" t="s">
        <v>5508</v>
      </c>
      <c r="L2576" t="s">
        <v>137</v>
      </c>
      <c r="M2576" t="s">
        <v>4959</v>
      </c>
      <c r="N2576" t="s">
        <v>2368</v>
      </c>
      <c r="O2576" t="s">
        <v>5509</v>
      </c>
      <c r="P2576" t="s">
        <v>23336</v>
      </c>
      <c r="Q2576" t="s">
        <v>23343</v>
      </c>
      <c r="R2576" t="str">
        <f t="shared" si="80"/>
        <v>青州</v>
      </c>
      <c r="S2576" t="str">
        <f t="shared" si="81"/>
        <v>0705</v>
      </c>
    </row>
    <row r="2577" spans="1:19">
      <c r="A2577" t="s">
        <v>23344</v>
      </c>
      <c r="B2577" t="s">
        <v>23345</v>
      </c>
      <c r="C2577" t="s">
        <v>46</v>
      </c>
      <c r="D2577" t="s">
        <v>23346</v>
      </c>
      <c r="E2577" t="s">
        <v>23347</v>
      </c>
      <c r="F2577" t="s">
        <v>23348</v>
      </c>
      <c r="G2577" t="s">
        <v>23349</v>
      </c>
      <c r="H2577" t="s">
        <v>23350</v>
      </c>
      <c r="I2577" t="s">
        <v>2465</v>
      </c>
      <c r="J2577" t="s">
        <v>3425</v>
      </c>
      <c r="K2577" t="s">
        <v>3426</v>
      </c>
      <c r="L2577" t="s">
        <v>137</v>
      </c>
      <c r="M2577" t="s">
        <v>2395</v>
      </c>
      <c r="N2577" t="s">
        <v>2421</v>
      </c>
      <c r="O2577" t="s">
        <v>3427</v>
      </c>
      <c r="P2577" t="s">
        <v>23351</v>
      </c>
      <c r="R2577" t="str">
        <f t="shared" si="80"/>
        <v>青州</v>
      </c>
      <c r="S2577" t="str">
        <f t="shared" si="81"/>
        <v>0705</v>
      </c>
    </row>
    <row r="2578" spans="1:19">
      <c r="A2578" t="s">
        <v>23352</v>
      </c>
      <c r="B2578" t="s">
        <v>23353</v>
      </c>
      <c r="C2578" t="s">
        <v>46</v>
      </c>
      <c r="D2578" t="s">
        <v>23354</v>
      </c>
      <c r="E2578" t="s">
        <v>20239</v>
      </c>
      <c r="F2578" t="s">
        <v>23355</v>
      </c>
      <c r="G2578" t="s">
        <v>23356</v>
      </c>
      <c r="H2578" t="s">
        <v>23357</v>
      </c>
      <c r="I2578" t="s">
        <v>2350</v>
      </c>
      <c r="J2578" t="s">
        <v>10721</v>
      </c>
      <c r="K2578" t="s">
        <v>10722</v>
      </c>
      <c r="L2578" t="s">
        <v>76</v>
      </c>
      <c r="M2578" t="s">
        <v>4374</v>
      </c>
      <c r="N2578" t="s">
        <v>2480</v>
      </c>
      <c r="O2578" t="s">
        <v>10723</v>
      </c>
      <c r="P2578" t="s">
        <v>23358</v>
      </c>
      <c r="Q2578" t="s">
        <v>23359</v>
      </c>
      <c r="R2578" t="str">
        <f t="shared" si="80"/>
        <v>奎文</v>
      </c>
      <c r="S2578" t="str">
        <f t="shared" si="81"/>
        <v>0705</v>
      </c>
    </row>
    <row r="2579" spans="1:19">
      <c r="A2579" t="s">
        <v>23360</v>
      </c>
      <c r="B2579" t="s">
        <v>23361</v>
      </c>
      <c r="C2579" t="s">
        <v>46</v>
      </c>
      <c r="D2579" t="s">
        <v>23362</v>
      </c>
      <c r="E2579" t="s">
        <v>20298</v>
      </c>
      <c r="F2579" t="s">
        <v>23363</v>
      </c>
      <c r="G2579" t="s">
        <v>23364</v>
      </c>
      <c r="H2579" t="s">
        <v>23365</v>
      </c>
      <c r="I2579" t="s">
        <v>2586</v>
      </c>
      <c r="J2579" t="s">
        <v>6645</v>
      </c>
      <c r="K2579" t="s">
        <v>6646</v>
      </c>
      <c r="L2579" t="s">
        <v>47</v>
      </c>
      <c r="M2579" t="s">
        <v>2784</v>
      </c>
      <c r="N2579" t="s">
        <v>2368</v>
      </c>
      <c r="O2579" t="s">
        <v>6647</v>
      </c>
      <c r="P2579" t="s">
        <v>23366</v>
      </c>
      <c r="Q2579" t="s">
        <v>23367</v>
      </c>
      <c r="R2579" t="str">
        <f t="shared" si="80"/>
        <v>诸城</v>
      </c>
      <c r="S2579" t="str">
        <f t="shared" si="81"/>
        <v>0705</v>
      </c>
    </row>
    <row r="2580" spans="1:19">
      <c r="A2580" t="s">
        <v>23368</v>
      </c>
      <c r="B2580" t="s">
        <v>23369</v>
      </c>
      <c r="C2580" t="s">
        <v>46</v>
      </c>
      <c r="D2580" t="s">
        <v>23370</v>
      </c>
      <c r="E2580" t="s">
        <v>23347</v>
      </c>
      <c r="F2580" t="s">
        <v>23371</v>
      </c>
      <c r="G2580" t="s">
        <v>23372</v>
      </c>
      <c r="H2580" t="s">
        <v>23373</v>
      </c>
      <c r="I2580" t="s">
        <v>2378</v>
      </c>
      <c r="J2580" t="s">
        <v>3809</v>
      </c>
      <c r="K2580" t="s">
        <v>3810</v>
      </c>
      <c r="L2580" t="s">
        <v>57</v>
      </c>
      <c r="M2580" t="s">
        <v>3811</v>
      </c>
      <c r="N2580" t="s">
        <v>2859</v>
      </c>
      <c r="O2580" t="s">
        <v>3812</v>
      </c>
      <c r="P2580" t="s">
        <v>23374</v>
      </c>
      <c r="R2580" t="str">
        <f t="shared" si="80"/>
        <v>安丘</v>
      </c>
      <c r="S2580" t="str">
        <f t="shared" si="81"/>
        <v>0705</v>
      </c>
    </row>
    <row r="2581" spans="1:19">
      <c r="A2581" t="s">
        <v>23375</v>
      </c>
      <c r="B2581" t="s">
        <v>23376</v>
      </c>
      <c r="C2581" t="s">
        <v>46</v>
      </c>
      <c r="D2581" t="s">
        <v>23377</v>
      </c>
      <c r="E2581" t="s">
        <v>20239</v>
      </c>
      <c r="F2581" t="s">
        <v>23378</v>
      </c>
      <c r="G2581" t="s">
        <v>23379</v>
      </c>
      <c r="H2581" t="s">
        <v>23380</v>
      </c>
      <c r="I2581" t="s">
        <v>2645</v>
      </c>
      <c r="J2581" t="s">
        <v>3992</v>
      </c>
      <c r="K2581" t="s">
        <v>3993</v>
      </c>
      <c r="L2581" t="s">
        <v>146</v>
      </c>
      <c r="M2581" t="s">
        <v>2420</v>
      </c>
      <c r="N2581" t="s">
        <v>2872</v>
      </c>
      <c r="O2581" t="s">
        <v>3995</v>
      </c>
      <c r="P2581" t="s">
        <v>23381</v>
      </c>
      <c r="R2581" t="str">
        <f t="shared" si="80"/>
        <v>临朐</v>
      </c>
      <c r="S2581" t="str">
        <f t="shared" si="81"/>
        <v>0705</v>
      </c>
    </row>
    <row r="2582" spans="1:19">
      <c r="A2582" t="s">
        <v>23382</v>
      </c>
      <c r="B2582" t="s">
        <v>23383</v>
      </c>
      <c r="C2582" t="s">
        <v>46</v>
      </c>
      <c r="D2582" t="s">
        <v>23384</v>
      </c>
      <c r="E2582" t="s">
        <v>23385</v>
      </c>
      <c r="F2582" t="s">
        <v>23386</v>
      </c>
      <c r="G2582" t="s">
        <v>23387</v>
      </c>
      <c r="H2582" t="s">
        <v>23388</v>
      </c>
      <c r="I2582" t="s">
        <v>2364</v>
      </c>
      <c r="J2582" t="s">
        <v>4291</v>
      </c>
      <c r="K2582" t="s">
        <v>4292</v>
      </c>
      <c r="L2582" t="s">
        <v>101</v>
      </c>
      <c r="M2582" t="s">
        <v>2982</v>
      </c>
      <c r="N2582" t="s">
        <v>2674</v>
      </c>
      <c r="O2582" t="s">
        <v>4293</v>
      </c>
      <c r="P2582" t="s">
        <v>23389</v>
      </c>
      <c r="R2582" t="str">
        <f t="shared" si="80"/>
        <v>潍城</v>
      </c>
      <c r="S2582" t="str">
        <f t="shared" si="81"/>
        <v>0705</v>
      </c>
    </row>
    <row r="2583" spans="1:19">
      <c r="A2583" t="s">
        <v>23390</v>
      </c>
      <c r="B2583" t="s">
        <v>23391</v>
      </c>
      <c r="C2583" t="s">
        <v>46</v>
      </c>
      <c r="D2583" t="s">
        <v>23392</v>
      </c>
      <c r="E2583" t="s">
        <v>20239</v>
      </c>
      <c r="F2583" t="s">
        <v>23393</v>
      </c>
      <c r="G2583" t="s">
        <v>23394</v>
      </c>
      <c r="H2583" t="s">
        <v>23395</v>
      </c>
      <c r="I2583" t="s">
        <v>2364</v>
      </c>
      <c r="J2583" t="s">
        <v>2646</v>
      </c>
      <c r="K2583" t="s">
        <v>2647</v>
      </c>
      <c r="L2583" t="s">
        <v>128</v>
      </c>
      <c r="M2583" t="s">
        <v>2648</v>
      </c>
      <c r="N2583" t="s">
        <v>2649</v>
      </c>
      <c r="O2583" t="s">
        <v>2650</v>
      </c>
      <c r="P2583" t="s">
        <v>23396</v>
      </c>
      <c r="R2583" t="str">
        <f t="shared" si="80"/>
        <v>寿光</v>
      </c>
      <c r="S2583" t="str">
        <f t="shared" si="81"/>
        <v>0705</v>
      </c>
    </row>
    <row r="2584" spans="1:19">
      <c r="A2584" t="s">
        <v>23397</v>
      </c>
      <c r="B2584" t="s">
        <v>23398</v>
      </c>
      <c r="C2584" t="s">
        <v>46</v>
      </c>
      <c r="D2584" t="s">
        <v>23399</v>
      </c>
      <c r="E2584" t="s">
        <v>23400</v>
      </c>
      <c r="F2584" t="s">
        <v>23401</v>
      </c>
      <c r="G2584" t="s">
        <v>23402</v>
      </c>
      <c r="H2584" t="s">
        <v>23403</v>
      </c>
      <c r="I2584" t="s">
        <v>10479</v>
      </c>
      <c r="J2584" t="s">
        <v>4437</v>
      </c>
      <c r="K2584" t="s">
        <v>4438</v>
      </c>
      <c r="N2584" t="s">
        <v>3907</v>
      </c>
      <c r="O2584" t="s">
        <v>4440</v>
      </c>
      <c r="R2584" t="str">
        <f t="shared" si="80"/>
        <v/>
      </c>
      <c r="S2584" t="str">
        <f t="shared" si="81"/>
        <v>0705</v>
      </c>
    </row>
    <row r="2585" spans="1:19">
      <c r="A2585" t="s">
        <v>23404</v>
      </c>
      <c r="B2585" t="s">
        <v>23405</v>
      </c>
      <c r="C2585" t="s">
        <v>46</v>
      </c>
      <c r="D2585" t="s">
        <v>23406</v>
      </c>
      <c r="E2585" t="s">
        <v>20239</v>
      </c>
      <c r="F2585" t="s">
        <v>23407</v>
      </c>
      <c r="G2585" t="s">
        <v>23408</v>
      </c>
      <c r="H2585" t="s">
        <v>23409</v>
      </c>
      <c r="I2585" t="s">
        <v>2645</v>
      </c>
      <c r="J2585" t="s">
        <v>23410</v>
      </c>
      <c r="K2585" t="s">
        <v>23411</v>
      </c>
      <c r="L2585" t="s">
        <v>187</v>
      </c>
      <c r="M2585" t="s">
        <v>3075</v>
      </c>
      <c r="N2585" t="s">
        <v>3499</v>
      </c>
      <c r="O2585" t="s">
        <v>23412</v>
      </c>
      <c r="P2585" t="s">
        <v>23413</v>
      </c>
      <c r="R2585" t="str">
        <f t="shared" si="80"/>
        <v>坊子</v>
      </c>
      <c r="S2585" t="str">
        <f t="shared" si="81"/>
        <v>0705</v>
      </c>
    </row>
    <row r="2586" spans="1:19">
      <c r="A2586" t="s">
        <v>23414</v>
      </c>
      <c r="B2586" t="s">
        <v>23415</v>
      </c>
      <c r="C2586" t="s">
        <v>46</v>
      </c>
      <c r="D2586" t="s">
        <v>23416</v>
      </c>
      <c r="E2586" t="s">
        <v>20298</v>
      </c>
      <c r="F2586" t="s">
        <v>23417</v>
      </c>
      <c r="G2586" t="s">
        <v>23418</v>
      </c>
      <c r="H2586" t="s">
        <v>23419</v>
      </c>
      <c r="I2586" t="s">
        <v>2350</v>
      </c>
      <c r="J2586" t="s">
        <v>4437</v>
      </c>
      <c r="K2586" t="s">
        <v>4438</v>
      </c>
      <c r="L2586" t="s">
        <v>76</v>
      </c>
      <c r="N2586" t="s">
        <v>3214</v>
      </c>
      <c r="O2586" t="s">
        <v>4440</v>
      </c>
      <c r="R2586" t="str">
        <f t="shared" si="80"/>
        <v>奎文</v>
      </c>
      <c r="S2586" t="str">
        <f t="shared" si="81"/>
        <v>0705</v>
      </c>
    </row>
    <row r="2587" spans="1:19">
      <c r="A2587" t="s">
        <v>23420</v>
      </c>
      <c r="B2587" t="s">
        <v>23421</v>
      </c>
      <c r="C2587" t="s">
        <v>46</v>
      </c>
      <c r="D2587" t="s">
        <v>23422</v>
      </c>
      <c r="E2587" t="s">
        <v>20239</v>
      </c>
      <c r="F2587" t="s">
        <v>23423</v>
      </c>
      <c r="G2587" t="s">
        <v>23424</v>
      </c>
      <c r="H2587" t="s">
        <v>23425</v>
      </c>
      <c r="I2587" t="s">
        <v>3376</v>
      </c>
      <c r="J2587" t="s">
        <v>3981</v>
      </c>
      <c r="K2587" t="s">
        <v>3982</v>
      </c>
      <c r="L2587" t="s">
        <v>146</v>
      </c>
      <c r="M2587" t="s">
        <v>3532</v>
      </c>
      <c r="N2587" t="s">
        <v>2382</v>
      </c>
      <c r="O2587" t="s">
        <v>3983</v>
      </c>
      <c r="P2587" t="s">
        <v>23396</v>
      </c>
      <c r="Q2587" t="s">
        <v>23426</v>
      </c>
      <c r="R2587" t="str">
        <f t="shared" si="80"/>
        <v>临朐</v>
      </c>
      <c r="S2587" t="str">
        <f t="shared" si="81"/>
        <v>0705</v>
      </c>
    </row>
    <row r="2588" spans="1:19">
      <c r="A2588" t="s">
        <v>23427</v>
      </c>
      <c r="B2588" t="s">
        <v>23428</v>
      </c>
      <c r="C2588" t="s">
        <v>46</v>
      </c>
      <c r="D2588" t="s">
        <v>23429</v>
      </c>
      <c r="E2588" t="s">
        <v>20239</v>
      </c>
      <c r="F2588" t="s">
        <v>23430</v>
      </c>
      <c r="G2588" t="s">
        <v>23431</v>
      </c>
      <c r="H2588" t="s">
        <v>23432</v>
      </c>
      <c r="I2588" t="s">
        <v>2378</v>
      </c>
      <c r="J2588" t="s">
        <v>6077</v>
      </c>
      <c r="K2588" t="s">
        <v>6078</v>
      </c>
      <c r="L2588" t="s">
        <v>128</v>
      </c>
      <c r="M2588" t="s">
        <v>6079</v>
      </c>
      <c r="N2588" t="s">
        <v>3554</v>
      </c>
      <c r="O2588" t="s">
        <v>6080</v>
      </c>
      <c r="P2588" t="s">
        <v>23433</v>
      </c>
      <c r="R2588" t="str">
        <f t="shared" si="80"/>
        <v>寿光</v>
      </c>
      <c r="S2588" t="str">
        <f t="shared" si="81"/>
        <v>0705</v>
      </c>
    </row>
    <row r="2589" spans="1:19">
      <c r="A2589" t="s">
        <v>23434</v>
      </c>
      <c r="B2589" t="s">
        <v>23435</v>
      </c>
      <c r="C2589" t="s">
        <v>46</v>
      </c>
      <c r="D2589" t="s">
        <v>23436</v>
      </c>
      <c r="E2589" t="s">
        <v>20239</v>
      </c>
      <c r="F2589" t="s">
        <v>23437</v>
      </c>
      <c r="G2589" t="s">
        <v>23438</v>
      </c>
      <c r="H2589" t="s">
        <v>23439</v>
      </c>
      <c r="I2589" t="s">
        <v>2350</v>
      </c>
      <c r="J2589" t="s">
        <v>3285</v>
      </c>
      <c r="K2589" t="s">
        <v>3286</v>
      </c>
      <c r="L2589" t="s">
        <v>76</v>
      </c>
      <c r="M2589" t="s">
        <v>2528</v>
      </c>
      <c r="N2589" t="s">
        <v>2674</v>
      </c>
      <c r="O2589" t="s">
        <v>3287</v>
      </c>
      <c r="P2589" t="s">
        <v>23440</v>
      </c>
      <c r="Q2589" t="s">
        <v>23441</v>
      </c>
      <c r="R2589" t="str">
        <f t="shared" si="80"/>
        <v>奎文</v>
      </c>
      <c r="S2589" t="str">
        <f t="shared" si="81"/>
        <v>0705</v>
      </c>
    </row>
    <row r="2590" spans="1:19">
      <c r="A2590" t="s">
        <v>23442</v>
      </c>
      <c r="B2590" t="s">
        <v>23443</v>
      </c>
      <c r="C2590" t="s">
        <v>46</v>
      </c>
      <c r="D2590" t="s">
        <v>23444</v>
      </c>
      <c r="E2590" t="s">
        <v>20298</v>
      </c>
      <c r="F2590" t="s">
        <v>23445</v>
      </c>
      <c r="G2590" t="s">
        <v>23446</v>
      </c>
      <c r="H2590" t="s">
        <v>23447</v>
      </c>
      <c r="I2590" t="s">
        <v>2350</v>
      </c>
      <c r="J2590" t="s">
        <v>7327</v>
      </c>
      <c r="K2590" t="s">
        <v>7328</v>
      </c>
      <c r="L2590" t="s">
        <v>101</v>
      </c>
      <c r="M2590" t="s">
        <v>5737</v>
      </c>
      <c r="N2590" t="s">
        <v>2421</v>
      </c>
      <c r="O2590" t="s">
        <v>7329</v>
      </c>
      <c r="P2590" t="s">
        <v>23448</v>
      </c>
      <c r="Q2590" t="s">
        <v>23449</v>
      </c>
      <c r="R2590" t="str">
        <f t="shared" si="80"/>
        <v>潍城</v>
      </c>
      <c r="S2590" t="str">
        <f t="shared" si="81"/>
        <v>0705</v>
      </c>
    </row>
    <row r="2591" spans="1:19">
      <c r="A2591" t="s">
        <v>23450</v>
      </c>
      <c r="B2591" t="s">
        <v>23451</v>
      </c>
      <c r="C2591" t="s">
        <v>46</v>
      </c>
      <c r="D2591" t="s">
        <v>23452</v>
      </c>
      <c r="E2591" t="s">
        <v>20298</v>
      </c>
      <c r="F2591" t="s">
        <v>23453</v>
      </c>
      <c r="G2591" t="s">
        <v>23454</v>
      </c>
      <c r="H2591" t="s">
        <v>23455</v>
      </c>
      <c r="I2591" t="s">
        <v>2350</v>
      </c>
      <c r="J2591" t="s">
        <v>5801</v>
      </c>
      <c r="K2591" t="s">
        <v>5802</v>
      </c>
      <c r="L2591" t="s">
        <v>137</v>
      </c>
      <c r="M2591" t="s">
        <v>5803</v>
      </c>
      <c r="N2591" t="s">
        <v>5839</v>
      </c>
      <c r="O2591" t="s">
        <v>5804</v>
      </c>
      <c r="P2591" t="s">
        <v>23456</v>
      </c>
      <c r="R2591" t="str">
        <f t="shared" si="80"/>
        <v>青州</v>
      </c>
      <c r="S2591" t="str">
        <f t="shared" si="81"/>
        <v>0705</v>
      </c>
    </row>
    <row r="2592" spans="1:19">
      <c r="A2592" t="s">
        <v>23457</v>
      </c>
      <c r="B2592" t="s">
        <v>23458</v>
      </c>
      <c r="C2592" t="s">
        <v>46</v>
      </c>
      <c r="D2592" t="s">
        <v>23459</v>
      </c>
      <c r="E2592" t="s">
        <v>20963</v>
      </c>
      <c r="F2592" t="s">
        <v>23460</v>
      </c>
      <c r="G2592" t="s">
        <v>23461</v>
      </c>
      <c r="H2592" t="s">
        <v>23462</v>
      </c>
      <c r="I2592" t="s">
        <v>2336</v>
      </c>
      <c r="J2592" t="s">
        <v>3738</v>
      </c>
      <c r="K2592" t="s">
        <v>3739</v>
      </c>
      <c r="L2592" t="s">
        <v>187</v>
      </c>
      <c r="M2592" t="s">
        <v>3510</v>
      </c>
      <c r="N2592" t="s">
        <v>2859</v>
      </c>
      <c r="O2592" t="s">
        <v>3740</v>
      </c>
      <c r="P2592" t="s">
        <v>23463</v>
      </c>
      <c r="Q2592" t="s">
        <v>23464</v>
      </c>
      <c r="R2592" t="str">
        <f t="shared" si="80"/>
        <v>坊子</v>
      </c>
      <c r="S2592" t="str">
        <f t="shared" si="81"/>
        <v>0705</v>
      </c>
    </row>
    <row r="2593" spans="1:19">
      <c r="A2593" t="s">
        <v>23465</v>
      </c>
      <c r="B2593" t="s">
        <v>23466</v>
      </c>
      <c r="C2593" t="s">
        <v>46</v>
      </c>
      <c r="D2593" t="s">
        <v>23467</v>
      </c>
      <c r="E2593" t="s">
        <v>23385</v>
      </c>
      <c r="F2593" t="s">
        <v>23468</v>
      </c>
      <c r="G2593" t="s">
        <v>23469</v>
      </c>
      <c r="H2593" t="s">
        <v>8623</v>
      </c>
      <c r="I2593" t="s">
        <v>2378</v>
      </c>
      <c r="J2593" t="s">
        <v>2847</v>
      </c>
      <c r="K2593" t="s">
        <v>2848</v>
      </c>
      <c r="L2593" t="s">
        <v>110</v>
      </c>
      <c r="M2593" t="s">
        <v>2849</v>
      </c>
      <c r="N2593" t="s">
        <v>2421</v>
      </c>
      <c r="O2593" t="s">
        <v>2850</v>
      </c>
      <c r="P2593" t="s">
        <v>23470</v>
      </c>
      <c r="Q2593" t="s">
        <v>23471</v>
      </c>
      <c r="R2593" t="str">
        <f t="shared" si="80"/>
        <v>高密</v>
      </c>
      <c r="S2593" t="str">
        <f t="shared" si="81"/>
        <v>0705</v>
      </c>
    </row>
    <row r="2594" spans="1:19">
      <c r="A2594" t="s">
        <v>23472</v>
      </c>
      <c r="B2594" t="s">
        <v>23473</v>
      </c>
      <c r="C2594" t="s">
        <v>46</v>
      </c>
      <c r="D2594" t="s">
        <v>23474</v>
      </c>
      <c r="E2594" t="s">
        <v>20963</v>
      </c>
      <c r="F2594" t="s">
        <v>23475</v>
      </c>
      <c r="G2594" t="s">
        <v>23476</v>
      </c>
      <c r="H2594" t="s">
        <v>23477</v>
      </c>
      <c r="I2594" t="s">
        <v>2336</v>
      </c>
      <c r="J2594" t="s">
        <v>9656</v>
      </c>
      <c r="K2594" t="s">
        <v>9657</v>
      </c>
      <c r="L2594" t="s">
        <v>119</v>
      </c>
      <c r="M2594" t="s">
        <v>2601</v>
      </c>
      <c r="N2594" t="s">
        <v>6308</v>
      </c>
      <c r="O2594" t="s">
        <v>9658</v>
      </c>
      <c r="P2594" t="s">
        <v>23478</v>
      </c>
      <c r="R2594" t="str">
        <f t="shared" si="80"/>
        <v>寒亭</v>
      </c>
      <c r="S2594" t="str">
        <f t="shared" si="81"/>
        <v>0705</v>
      </c>
    </row>
    <row r="2595" spans="1:19">
      <c r="A2595" t="s">
        <v>23479</v>
      </c>
      <c r="B2595" t="s">
        <v>23480</v>
      </c>
      <c r="C2595" t="s">
        <v>46</v>
      </c>
      <c r="D2595" t="s">
        <v>23481</v>
      </c>
      <c r="E2595" t="s">
        <v>20963</v>
      </c>
      <c r="F2595" t="s">
        <v>23482</v>
      </c>
      <c r="G2595" t="s">
        <v>23483</v>
      </c>
      <c r="H2595" t="s">
        <v>23484</v>
      </c>
      <c r="I2595" t="s">
        <v>2336</v>
      </c>
      <c r="J2595" t="s">
        <v>9656</v>
      </c>
      <c r="K2595" t="s">
        <v>9657</v>
      </c>
      <c r="L2595" t="s">
        <v>119</v>
      </c>
      <c r="M2595" t="s">
        <v>2601</v>
      </c>
      <c r="N2595" t="s">
        <v>2859</v>
      </c>
      <c r="O2595" t="s">
        <v>9658</v>
      </c>
      <c r="R2595" t="str">
        <f t="shared" si="80"/>
        <v>寒亭</v>
      </c>
      <c r="S2595" t="str">
        <f t="shared" si="81"/>
        <v>0705</v>
      </c>
    </row>
    <row r="2596" spans="1:19">
      <c r="A2596" t="s">
        <v>23485</v>
      </c>
      <c r="B2596" t="s">
        <v>23486</v>
      </c>
      <c r="C2596" t="s">
        <v>46</v>
      </c>
      <c r="D2596" t="s">
        <v>23487</v>
      </c>
      <c r="E2596" t="s">
        <v>20239</v>
      </c>
      <c r="F2596" t="s">
        <v>23488</v>
      </c>
      <c r="G2596" t="s">
        <v>23489</v>
      </c>
      <c r="H2596" t="s">
        <v>23490</v>
      </c>
      <c r="I2596" t="s">
        <v>2364</v>
      </c>
      <c r="J2596" t="s">
        <v>4561</v>
      </c>
      <c r="K2596" t="s">
        <v>4562</v>
      </c>
      <c r="L2596" t="s">
        <v>187</v>
      </c>
      <c r="M2596" t="s">
        <v>2468</v>
      </c>
      <c r="N2596" t="s">
        <v>2421</v>
      </c>
      <c r="O2596" t="s">
        <v>4564</v>
      </c>
      <c r="P2596" t="s">
        <v>23491</v>
      </c>
      <c r="Q2596" t="s">
        <v>23492</v>
      </c>
      <c r="R2596" t="str">
        <f t="shared" si="80"/>
        <v>坊子</v>
      </c>
      <c r="S2596" t="str">
        <f t="shared" si="81"/>
        <v>0705</v>
      </c>
    </row>
    <row r="2597" spans="1:19">
      <c r="A2597" t="s">
        <v>23493</v>
      </c>
      <c r="B2597" t="s">
        <v>23494</v>
      </c>
      <c r="C2597" t="s">
        <v>46</v>
      </c>
      <c r="D2597" t="s">
        <v>23495</v>
      </c>
      <c r="E2597" t="s">
        <v>20298</v>
      </c>
      <c r="F2597" t="s">
        <v>23496</v>
      </c>
      <c r="G2597" t="s">
        <v>23497</v>
      </c>
      <c r="H2597" t="s">
        <v>23498</v>
      </c>
      <c r="I2597" t="s">
        <v>2378</v>
      </c>
      <c r="J2597" t="s">
        <v>4903</v>
      </c>
      <c r="K2597" t="s">
        <v>4904</v>
      </c>
      <c r="L2597" t="s">
        <v>47</v>
      </c>
      <c r="M2597" t="s">
        <v>4905</v>
      </c>
      <c r="N2597" t="s">
        <v>2674</v>
      </c>
      <c r="O2597" t="s">
        <v>4906</v>
      </c>
      <c r="P2597" t="s">
        <v>23499</v>
      </c>
      <c r="Q2597" t="s">
        <v>23500</v>
      </c>
      <c r="R2597" t="str">
        <f t="shared" si="80"/>
        <v>诸城</v>
      </c>
      <c r="S2597" t="str">
        <f t="shared" si="81"/>
        <v>0705</v>
      </c>
    </row>
    <row r="2598" spans="1:19">
      <c r="A2598" t="s">
        <v>23501</v>
      </c>
      <c r="B2598" t="s">
        <v>23502</v>
      </c>
      <c r="C2598" t="s">
        <v>46</v>
      </c>
      <c r="D2598" t="s">
        <v>23503</v>
      </c>
      <c r="E2598" t="s">
        <v>20239</v>
      </c>
      <c r="F2598" t="s">
        <v>23504</v>
      </c>
      <c r="G2598" t="s">
        <v>23505</v>
      </c>
      <c r="H2598" t="s">
        <v>23506</v>
      </c>
      <c r="I2598" t="s">
        <v>2364</v>
      </c>
      <c r="J2598" t="s">
        <v>8012</v>
      </c>
      <c r="K2598" t="s">
        <v>8013</v>
      </c>
      <c r="L2598" t="s">
        <v>187</v>
      </c>
      <c r="M2598" t="s">
        <v>8014</v>
      </c>
      <c r="N2598" t="s">
        <v>2564</v>
      </c>
      <c r="O2598" t="s">
        <v>8015</v>
      </c>
      <c r="P2598" t="s">
        <v>23507</v>
      </c>
      <c r="Q2598" t="s">
        <v>23508</v>
      </c>
      <c r="R2598" t="str">
        <f t="shared" si="80"/>
        <v>坊子</v>
      </c>
      <c r="S2598" t="str">
        <f t="shared" si="81"/>
        <v>0705</v>
      </c>
    </row>
    <row r="2599" spans="1:19">
      <c r="A2599" t="s">
        <v>23509</v>
      </c>
      <c r="B2599" t="s">
        <v>23510</v>
      </c>
      <c r="C2599" t="s">
        <v>46</v>
      </c>
      <c r="D2599" t="s">
        <v>23511</v>
      </c>
      <c r="E2599" t="s">
        <v>20239</v>
      </c>
      <c r="F2599" t="s">
        <v>23512</v>
      </c>
      <c r="G2599" t="s">
        <v>23513</v>
      </c>
      <c r="H2599" t="s">
        <v>23514</v>
      </c>
      <c r="I2599" t="s">
        <v>2364</v>
      </c>
      <c r="J2599" t="s">
        <v>10721</v>
      </c>
      <c r="K2599" t="s">
        <v>10722</v>
      </c>
      <c r="L2599" t="s">
        <v>76</v>
      </c>
      <c r="M2599" t="s">
        <v>4374</v>
      </c>
      <c r="N2599" t="s">
        <v>5839</v>
      </c>
      <c r="O2599" t="s">
        <v>10723</v>
      </c>
      <c r="P2599" t="s">
        <v>23515</v>
      </c>
      <c r="Q2599" t="s">
        <v>23516</v>
      </c>
      <c r="R2599" t="str">
        <f t="shared" si="80"/>
        <v>奎文</v>
      </c>
      <c r="S2599" t="str">
        <f t="shared" si="81"/>
        <v>0705</v>
      </c>
    </row>
    <row r="2600" spans="1:19">
      <c r="A2600" t="s">
        <v>645</v>
      </c>
      <c r="B2600" t="s">
        <v>23517</v>
      </c>
      <c r="C2600" t="s">
        <v>46</v>
      </c>
      <c r="D2600" t="s">
        <v>23518</v>
      </c>
      <c r="E2600" t="s">
        <v>20239</v>
      </c>
      <c r="F2600" t="s">
        <v>23519</v>
      </c>
      <c r="G2600" t="s">
        <v>643</v>
      </c>
      <c r="H2600" t="s">
        <v>23520</v>
      </c>
      <c r="I2600" t="s">
        <v>6307</v>
      </c>
      <c r="J2600" t="s">
        <v>12818</v>
      </c>
      <c r="K2600" t="s">
        <v>12819</v>
      </c>
      <c r="L2600" t="s">
        <v>47</v>
      </c>
      <c r="M2600" t="s">
        <v>2784</v>
      </c>
      <c r="N2600" t="s">
        <v>9248</v>
      </c>
      <c r="O2600" t="s">
        <v>12820</v>
      </c>
      <c r="P2600" t="s">
        <v>23521</v>
      </c>
      <c r="Q2600" t="s">
        <v>23522</v>
      </c>
      <c r="R2600" t="str">
        <f t="shared" si="80"/>
        <v>诸城</v>
      </c>
      <c r="S2600" t="str">
        <f t="shared" si="81"/>
        <v>0705</v>
      </c>
    </row>
    <row r="2601" spans="1:19">
      <c r="A2601" t="s">
        <v>23523</v>
      </c>
      <c r="B2601" t="s">
        <v>23524</v>
      </c>
      <c r="C2601" t="s">
        <v>46</v>
      </c>
      <c r="D2601" t="s">
        <v>23525</v>
      </c>
      <c r="E2601" t="s">
        <v>23526</v>
      </c>
      <c r="F2601" t="s">
        <v>23527</v>
      </c>
      <c r="G2601" t="s">
        <v>23528</v>
      </c>
      <c r="H2601" t="s">
        <v>23529</v>
      </c>
      <c r="I2601" t="s">
        <v>2364</v>
      </c>
      <c r="J2601" t="s">
        <v>3938</v>
      </c>
      <c r="K2601" t="s">
        <v>3939</v>
      </c>
      <c r="L2601" t="s">
        <v>137</v>
      </c>
      <c r="M2601" t="s">
        <v>3940</v>
      </c>
      <c r="N2601" t="s">
        <v>3122</v>
      </c>
      <c r="P2601" t="s">
        <v>23530</v>
      </c>
      <c r="Q2601" t="s">
        <v>23531</v>
      </c>
      <c r="R2601" t="str">
        <f t="shared" si="80"/>
        <v>青州</v>
      </c>
      <c r="S2601" t="str">
        <f t="shared" si="81"/>
        <v>0705</v>
      </c>
    </row>
    <row r="2602" spans="1:19">
      <c r="A2602" t="s">
        <v>23532</v>
      </c>
      <c r="B2602" t="s">
        <v>23533</v>
      </c>
      <c r="C2602" t="s">
        <v>46</v>
      </c>
      <c r="D2602" t="s">
        <v>23534</v>
      </c>
      <c r="E2602" t="s">
        <v>20239</v>
      </c>
      <c r="F2602" t="s">
        <v>23535</v>
      </c>
      <c r="G2602" t="s">
        <v>23536</v>
      </c>
      <c r="H2602" t="s">
        <v>23537</v>
      </c>
      <c r="I2602" t="s">
        <v>2350</v>
      </c>
      <c r="J2602" t="s">
        <v>9092</v>
      </c>
      <c r="K2602" t="s">
        <v>9093</v>
      </c>
      <c r="L2602" t="s">
        <v>146</v>
      </c>
      <c r="M2602" t="s">
        <v>5188</v>
      </c>
      <c r="N2602" t="s">
        <v>2529</v>
      </c>
      <c r="O2602" t="s">
        <v>9094</v>
      </c>
      <c r="P2602" t="s">
        <v>23538</v>
      </c>
      <c r="R2602" t="str">
        <f t="shared" si="80"/>
        <v>临朐</v>
      </c>
      <c r="S2602" t="str">
        <f t="shared" si="81"/>
        <v>0705</v>
      </c>
    </row>
    <row r="2603" spans="1:19">
      <c r="A2603" t="s">
        <v>23539</v>
      </c>
      <c r="B2603" t="s">
        <v>23540</v>
      </c>
      <c r="C2603" t="s">
        <v>46</v>
      </c>
      <c r="D2603" t="s">
        <v>23541</v>
      </c>
      <c r="E2603" t="s">
        <v>20239</v>
      </c>
      <c r="F2603" t="s">
        <v>23542</v>
      </c>
      <c r="G2603" t="s">
        <v>23543</v>
      </c>
      <c r="H2603" t="s">
        <v>23544</v>
      </c>
      <c r="I2603" t="s">
        <v>2364</v>
      </c>
      <c r="J2603" t="s">
        <v>3364</v>
      </c>
      <c r="K2603" t="s">
        <v>3365</v>
      </c>
      <c r="L2603" t="s">
        <v>67</v>
      </c>
      <c r="M2603" t="s">
        <v>3366</v>
      </c>
      <c r="N2603" t="s">
        <v>2674</v>
      </c>
      <c r="O2603" t="s">
        <v>3367</v>
      </c>
      <c r="P2603" t="s">
        <v>23545</v>
      </c>
      <c r="Q2603" t="s">
        <v>23546</v>
      </c>
      <c r="R2603" t="str">
        <f t="shared" si="80"/>
        <v>昌邑</v>
      </c>
      <c r="S2603" t="str">
        <f t="shared" si="81"/>
        <v>0705</v>
      </c>
    </row>
    <row r="2604" spans="1:19">
      <c r="A2604" t="s">
        <v>23547</v>
      </c>
      <c r="B2604" t="s">
        <v>23548</v>
      </c>
      <c r="C2604" t="s">
        <v>46</v>
      </c>
      <c r="D2604" t="s">
        <v>23549</v>
      </c>
      <c r="E2604" t="s">
        <v>20239</v>
      </c>
      <c r="F2604" t="s">
        <v>23550</v>
      </c>
      <c r="G2604" t="s">
        <v>23551</v>
      </c>
      <c r="H2604" t="s">
        <v>23552</v>
      </c>
      <c r="I2604" t="s">
        <v>2658</v>
      </c>
      <c r="J2604" t="s">
        <v>7398</v>
      </c>
      <c r="K2604" t="s">
        <v>7399</v>
      </c>
      <c r="L2604" t="s">
        <v>110</v>
      </c>
      <c r="M2604" t="s">
        <v>4059</v>
      </c>
      <c r="N2604" t="s">
        <v>2480</v>
      </c>
      <c r="O2604" t="s">
        <v>7400</v>
      </c>
      <c r="P2604" t="s">
        <v>23553</v>
      </c>
      <c r="Q2604" t="s">
        <v>23554</v>
      </c>
      <c r="R2604" t="str">
        <f t="shared" si="80"/>
        <v>高密</v>
      </c>
      <c r="S2604" t="str">
        <f t="shared" si="81"/>
        <v>0705</v>
      </c>
    </row>
    <row r="2605" spans="1:19">
      <c r="A2605" t="s">
        <v>23555</v>
      </c>
      <c r="B2605" t="s">
        <v>23556</v>
      </c>
      <c r="C2605" t="s">
        <v>46</v>
      </c>
      <c r="D2605" t="s">
        <v>23557</v>
      </c>
      <c r="E2605" t="s">
        <v>20298</v>
      </c>
      <c r="F2605" t="s">
        <v>23558</v>
      </c>
      <c r="G2605" t="s">
        <v>23559</v>
      </c>
      <c r="H2605" t="s">
        <v>23560</v>
      </c>
      <c r="I2605" t="s">
        <v>5826</v>
      </c>
      <c r="J2605" t="s">
        <v>5583</v>
      </c>
      <c r="K2605" t="s">
        <v>5584</v>
      </c>
      <c r="L2605" t="s">
        <v>57</v>
      </c>
      <c r="M2605" t="s">
        <v>2433</v>
      </c>
      <c r="N2605" t="s">
        <v>2340</v>
      </c>
      <c r="O2605" t="s">
        <v>5585</v>
      </c>
      <c r="P2605" t="s">
        <v>23561</v>
      </c>
      <c r="R2605" t="str">
        <f t="shared" si="80"/>
        <v>安丘</v>
      </c>
      <c r="S2605" t="str">
        <f t="shared" si="81"/>
        <v>0705</v>
      </c>
    </row>
    <row r="2606" spans="1:19">
      <c r="A2606" t="s">
        <v>23562</v>
      </c>
      <c r="B2606" t="s">
        <v>23563</v>
      </c>
      <c r="C2606" t="s">
        <v>46</v>
      </c>
      <c r="D2606" t="s">
        <v>23564</v>
      </c>
      <c r="E2606" t="s">
        <v>23565</v>
      </c>
      <c r="F2606" t="s">
        <v>23566</v>
      </c>
      <c r="G2606" t="s">
        <v>23567</v>
      </c>
      <c r="H2606" t="s">
        <v>23568</v>
      </c>
      <c r="I2606" t="s">
        <v>2336</v>
      </c>
      <c r="J2606" t="s">
        <v>2351</v>
      </c>
      <c r="K2606" t="s">
        <v>2352</v>
      </c>
      <c r="L2606" t="s">
        <v>57</v>
      </c>
      <c r="M2606" t="s">
        <v>2353</v>
      </c>
      <c r="N2606" t="s">
        <v>3052</v>
      </c>
      <c r="O2606" t="s">
        <v>2355</v>
      </c>
      <c r="P2606" t="s">
        <v>23569</v>
      </c>
      <c r="R2606" t="str">
        <f t="shared" si="80"/>
        <v>安丘</v>
      </c>
      <c r="S2606" t="str">
        <f t="shared" si="81"/>
        <v>0705</v>
      </c>
    </row>
    <row r="2607" spans="1:19">
      <c r="A2607" t="s">
        <v>23570</v>
      </c>
      <c r="B2607" t="s">
        <v>23571</v>
      </c>
      <c r="C2607" t="s">
        <v>46</v>
      </c>
      <c r="D2607" t="s">
        <v>23572</v>
      </c>
      <c r="E2607" t="s">
        <v>23573</v>
      </c>
      <c r="F2607" t="s">
        <v>23574</v>
      </c>
      <c r="G2607" t="s">
        <v>23575</v>
      </c>
      <c r="H2607" t="s">
        <v>23576</v>
      </c>
      <c r="I2607" t="s">
        <v>2350</v>
      </c>
      <c r="J2607" t="s">
        <v>3809</v>
      </c>
      <c r="K2607" t="s">
        <v>3810</v>
      </c>
      <c r="L2607" t="s">
        <v>57</v>
      </c>
      <c r="M2607" t="s">
        <v>3811</v>
      </c>
      <c r="N2607" t="s">
        <v>3252</v>
      </c>
      <c r="O2607" t="s">
        <v>3812</v>
      </c>
      <c r="P2607" t="s">
        <v>23577</v>
      </c>
      <c r="Q2607" t="s">
        <v>23578</v>
      </c>
      <c r="R2607" t="str">
        <f t="shared" si="80"/>
        <v>安丘</v>
      </c>
      <c r="S2607" t="str">
        <f t="shared" si="81"/>
        <v>0705</v>
      </c>
    </row>
    <row r="2608" spans="1:19">
      <c r="A2608" t="s">
        <v>686</v>
      </c>
      <c r="B2608" t="s">
        <v>23579</v>
      </c>
      <c r="C2608" t="s">
        <v>46</v>
      </c>
      <c r="D2608" t="s">
        <v>23580</v>
      </c>
      <c r="E2608" t="s">
        <v>23581</v>
      </c>
      <c r="F2608" t="s">
        <v>23582</v>
      </c>
      <c r="G2608" t="s">
        <v>684</v>
      </c>
      <c r="H2608" t="s">
        <v>23583</v>
      </c>
      <c r="I2608" t="s">
        <v>2754</v>
      </c>
      <c r="J2608" t="s">
        <v>4437</v>
      </c>
      <c r="K2608" t="s">
        <v>4438</v>
      </c>
      <c r="L2608" t="s">
        <v>187</v>
      </c>
      <c r="N2608" t="s">
        <v>3214</v>
      </c>
      <c r="O2608" t="s">
        <v>4440</v>
      </c>
      <c r="R2608" t="str">
        <f t="shared" si="80"/>
        <v>坊子</v>
      </c>
      <c r="S2608" t="str">
        <f t="shared" si="81"/>
        <v>0705</v>
      </c>
    </row>
    <row r="2609" spans="1:19">
      <c r="A2609" t="s">
        <v>23584</v>
      </c>
      <c r="B2609" t="s">
        <v>23585</v>
      </c>
      <c r="C2609" t="s">
        <v>46</v>
      </c>
      <c r="D2609" t="s">
        <v>23586</v>
      </c>
      <c r="E2609" t="s">
        <v>20963</v>
      </c>
      <c r="F2609" t="s">
        <v>23587</v>
      </c>
      <c r="G2609" t="s">
        <v>23588</v>
      </c>
      <c r="H2609" t="s">
        <v>23589</v>
      </c>
      <c r="I2609" t="s">
        <v>2336</v>
      </c>
      <c r="J2609" t="s">
        <v>17395</v>
      </c>
      <c r="K2609" t="s">
        <v>17396</v>
      </c>
      <c r="L2609" t="s">
        <v>110</v>
      </c>
      <c r="M2609" t="s">
        <v>7112</v>
      </c>
      <c r="N2609" t="s">
        <v>2859</v>
      </c>
      <c r="O2609" t="s">
        <v>17397</v>
      </c>
      <c r="P2609" t="s">
        <v>23590</v>
      </c>
      <c r="R2609" t="str">
        <f t="shared" si="80"/>
        <v>高密</v>
      </c>
      <c r="S2609" t="str">
        <f t="shared" si="81"/>
        <v>0705</v>
      </c>
    </row>
    <row r="2610" spans="1:19">
      <c r="A2610" t="s">
        <v>23591</v>
      </c>
      <c r="B2610" t="s">
        <v>23592</v>
      </c>
      <c r="C2610" t="s">
        <v>46</v>
      </c>
      <c r="D2610" t="s">
        <v>23593</v>
      </c>
      <c r="E2610" t="s">
        <v>20239</v>
      </c>
      <c r="F2610" t="s">
        <v>23594</v>
      </c>
      <c r="G2610" t="s">
        <v>23595</v>
      </c>
      <c r="H2610" t="s">
        <v>23596</v>
      </c>
      <c r="I2610" t="s">
        <v>2350</v>
      </c>
      <c r="J2610" t="s">
        <v>4792</v>
      </c>
      <c r="K2610" t="s">
        <v>4793</v>
      </c>
      <c r="L2610" t="s">
        <v>57</v>
      </c>
      <c r="M2610" t="s">
        <v>2433</v>
      </c>
      <c r="N2610" t="s">
        <v>3554</v>
      </c>
      <c r="O2610" t="s">
        <v>4794</v>
      </c>
      <c r="P2610" t="s">
        <v>23597</v>
      </c>
      <c r="Q2610" t="s">
        <v>23598</v>
      </c>
      <c r="R2610" t="str">
        <f t="shared" si="80"/>
        <v>安丘</v>
      </c>
      <c r="S2610" t="str">
        <f t="shared" si="81"/>
        <v>0705</v>
      </c>
    </row>
    <row r="2611" spans="1:19">
      <c r="A2611" t="s">
        <v>23599</v>
      </c>
      <c r="B2611" t="s">
        <v>23600</v>
      </c>
      <c r="C2611" t="s">
        <v>46</v>
      </c>
      <c r="D2611" t="s">
        <v>23601</v>
      </c>
      <c r="E2611" t="s">
        <v>23602</v>
      </c>
      <c r="F2611" t="s">
        <v>23603</v>
      </c>
      <c r="G2611" t="s">
        <v>23604</v>
      </c>
      <c r="H2611" t="s">
        <v>23605</v>
      </c>
      <c r="I2611" t="s">
        <v>2378</v>
      </c>
      <c r="J2611" t="s">
        <v>4231</v>
      </c>
      <c r="K2611" t="s">
        <v>4232</v>
      </c>
      <c r="L2611" t="s">
        <v>76</v>
      </c>
      <c r="M2611" t="s">
        <v>2827</v>
      </c>
      <c r="N2611" t="s">
        <v>2785</v>
      </c>
      <c r="O2611" t="s">
        <v>4234</v>
      </c>
      <c r="P2611" t="s">
        <v>23606</v>
      </c>
      <c r="Q2611" t="s">
        <v>23607</v>
      </c>
      <c r="R2611" t="str">
        <f t="shared" si="80"/>
        <v>奎文</v>
      </c>
      <c r="S2611" t="str">
        <f t="shared" si="81"/>
        <v>0705</v>
      </c>
    </row>
    <row r="2612" spans="1:19">
      <c r="A2612" t="s">
        <v>23608</v>
      </c>
      <c r="B2612" t="s">
        <v>23609</v>
      </c>
      <c r="C2612" t="s">
        <v>46</v>
      </c>
      <c r="D2612" t="s">
        <v>23610</v>
      </c>
      <c r="E2612" t="s">
        <v>23611</v>
      </c>
      <c r="F2612" t="s">
        <v>23612</v>
      </c>
      <c r="G2612" t="s">
        <v>23613</v>
      </c>
      <c r="H2612" t="s">
        <v>23614</v>
      </c>
      <c r="I2612" t="s">
        <v>23615</v>
      </c>
      <c r="J2612" t="s">
        <v>4437</v>
      </c>
      <c r="K2612" t="s">
        <v>4438</v>
      </c>
      <c r="N2612" t="s">
        <v>3907</v>
      </c>
      <c r="O2612" t="s">
        <v>4440</v>
      </c>
      <c r="R2612" t="str">
        <f t="shared" si="80"/>
        <v/>
      </c>
      <c r="S2612" t="str">
        <f t="shared" si="81"/>
        <v>0705</v>
      </c>
    </row>
    <row r="2613" spans="1:19">
      <c r="A2613" t="s">
        <v>23616</v>
      </c>
      <c r="B2613" t="s">
        <v>23617</v>
      </c>
      <c r="C2613" t="s">
        <v>46</v>
      </c>
      <c r="D2613" t="s">
        <v>23618</v>
      </c>
      <c r="E2613" t="s">
        <v>20298</v>
      </c>
      <c r="F2613" t="s">
        <v>23619</v>
      </c>
      <c r="G2613" t="s">
        <v>23620</v>
      </c>
      <c r="H2613" t="s">
        <v>23621</v>
      </c>
      <c r="I2613" t="s">
        <v>5211</v>
      </c>
      <c r="J2613" t="s">
        <v>2573</v>
      </c>
      <c r="K2613" t="s">
        <v>2574</v>
      </c>
      <c r="L2613" t="s">
        <v>110</v>
      </c>
      <c r="M2613" t="s">
        <v>2575</v>
      </c>
      <c r="N2613" t="s">
        <v>3214</v>
      </c>
      <c r="O2613" t="s">
        <v>2576</v>
      </c>
      <c r="P2613" t="s">
        <v>23622</v>
      </c>
      <c r="Q2613" t="s">
        <v>23623</v>
      </c>
      <c r="R2613" t="str">
        <f t="shared" si="80"/>
        <v>高密</v>
      </c>
      <c r="S2613" t="str">
        <f t="shared" si="81"/>
        <v>0705</v>
      </c>
    </row>
    <row r="2614" spans="1:19">
      <c r="A2614" t="s">
        <v>23624</v>
      </c>
      <c r="B2614" t="s">
        <v>23625</v>
      </c>
      <c r="C2614" t="s">
        <v>46</v>
      </c>
      <c r="D2614" t="s">
        <v>23626</v>
      </c>
      <c r="E2614" t="s">
        <v>20239</v>
      </c>
      <c r="F2614" t="s">
        <v>23627</v>
      </c>
      <c r="G2614" t="s">
        <v>23628</v>
      </c>
      <c r="H2614" t="s">
        <v>23629</v>
      </c>
      <c r="I2614" t="s">
        <v>4165</v>
      </c>
      <c r="J2614" t="s">
        <v>3085</v>
      </c>
      <c r="K2614" t="s">
        <v>3086</v>
      </c>
      <c r="L2614" t="s">
        <v>110</v>
      </c>
      <c r="M2614" t="s">
        <v>3087</v>
      </c>
      <c r="N2614" t="s">
        <v>2721</v>
      </c>
      <c r="O2614" t="s">
        <v>3088</v>
      </c>
      <c r="P2614" t="s">
        <v>23630</v>
      </c>
      <c r="Q2614" t="s">
        <v>23631</v>
      </c>
      <c r="R2614" t="str">
        <f t="shared" si="80"/>
        <v>高密</v>
      </c>
      <c r="S2614" t="str">
        <f t="shared" si="81"/>
        <v>0705</v>
      </c>
    </row>
    <row r="2615" spans="1:19">
      <c r="A2615" t="s">
        <v>23632</v>
      </c>
      <c r="B2615" t="s">
        <v>23633</v>
      </c>
      <c r="C2615" t="s">
        <v>46</v>
      </c>
      <c r="D2615" t="s">
        <v>23634</v>
      </c>
      <c r="E2615" t="s">
        <v>20298</v>
      </c>
      <c r="F2615" t="s">
        <v>23635</v>
      </c>
      <c r="G2615" t="s">
        <v>23636</v>
      </c>
      <c r="H2615" t="s">
        <v>21174</v>
      </c>
      <c r="I2615" t="s">
        <v>2350</v>
      </c>
      <c r="J2615" t="s">
        <v>14092</v>
      </c>
      <c r="K2615" t="s">
        <v>14093</v>
      </c>
      <c r="L2615" t="s">
        <v>146</v>
      </c>
      <c r="M2615" t="s">
        <v>14094</v>
      </c>
      <c r="N2615" t="s">
        <v>2529</v>
      </c>
      <c r="O2615" t="s">
        <v>14095</v>
      </c>
      <c r="P2615" t="s">
        <v>23637</v>
      </c>
      <c r="R2615" t="str">
        <f t="shared" si="80"/>
        <v>临朐</v>
      </c>
      <c r="S2615" t="str">
        <f t="shared" si="81"/>
        <v>0705</v>
      </c>
    </row>
    <row r="2616" spans="1:19">
      <c r="A2616" t="s">
        <v>23638</v>
      </c>
      <c r="B2616" t="s">
        <v>23639</v>
      </c>
      <c r="C2616" t="s">
        <v>46</v>
      </c>
      <c r="D2616" t="s">
        <v>23640</v>
      </c>
      <c r="E2616" t="s">
        <v>20298</v>
      </c>
      <c r="F2616" t="s">
        <v>23641</v>
      </c>
      <c r="G2616" t="s">
        <v>23642</v>
      </c>
      <c r="H2616" t="s">
        <v>23643</v>
      </c>
      <c r="I2616" t="s">
        <v>2378</v>
      </c>
      <c r="J2616" t="s">
        <v>3425</v>
      </c>
      <c r="K2616" t="s">
        <v>3426</v>
      </c>
      <c r="L2616" t="s">
        <v>137</v>
      </c>
      <c r="M2616" t="s">
        <v>2395</v>
      </c>
      <c r="N2616" t="s">
        <v>2421</v>
      </c>
      <c r="O2616" t="s">
        <v>3427</v>
      </c>
      <c r="P2616" t="s">
        <v>23644</v>
      </c>
      <c r="Q2616" t="s">
        <v>23645</v>
      </c>
      <c r="R2616" t="str">
        <f t="shared" si="80"/>
        <v>青州</v>
      </c>
      <c r="S2616" t="str">
        <f t="shared" si="81"/>
        <v>0705</v>
      </c>
    </row>
    <row r="2617" spans="1:19">
      <c r="A2617" t="s">
        <v>23646</v>
      </c>
      <c r="B2617" t="s">
        <v>23647</v>
      </c>
      <c r="C2617" t="s">
        <v>46</v>
      </c>
      <c r="D2617" t="s">
        <v>23648</v>
      </c>
      <c r="E2617" t="s">
        <v>20298</v>
      </c>
      <c r="F2617" t="s">
        <v>23649</v>
      </c>
      <c r="G2617" t="s">
        <v>23650</v>
      </c>
      <c r="H2617" t="s">
        <v>23361</v>
      </c>
      <c r="I2617" t="s">
        <v>2364</v>
      </c>
      <c r="J2617" t="s">
        <v>3508</v>
      </c>
      <c r="K2617" t="s">
        <v>3509</v>
      </c>
      <c r="L2617" t="s">
        <v>187</v>
      </c>
      <c r="M2617" t="s">
        <v>3510</v>
      </c>
      <c r="N2617" t="s">
        <v>2340</v>
      </c>
      <c r="O2617" t="s">
        <v>3511</v>
      </c>
      <c r="P2617" t="s">
        <v>23651</v>
      </c>
      <c r="R2617" t="str">
        <f t="shared" si="80"/>
        <v>坊子</v>
      </c>
      <c r="S2617" t="str">
        <f t="shared" si="81"/>
        <v>0705</v>
      </c>
    </row>
    <row r="2618" spans="1:19">
      <c r="A2618" t="s">
        <v>661</v>
      </c>
      <c r="B2618" t="s">
        <v>23652</v>
      </c>
      <c r="C2618" t="s">
        <v>46</v>
      </c>
      <c r="D2618" t="s">
        <v>23653</v>
      </c>
      <c r="E2618" t="s">
        <v>23654</v>
      </c>
      <c r="F2618" t="s">
        <v>23655</v>
      </c>
      <c r="G2618" t="s">
        <v>659</v>
      </c>
      <c r="H2618" t="s">
        <v>23656</v>
      </c>
      <c r="I2618" t="s">
        <v>2645</v>
      </c>
      <c r="J2618" t="s">
        <v>9991</v>
      </c>
      <c r="K2618" t="s">
        <v>9992</v>
      </c>
      <c r="L2618" t="s">
        <v>146</v>
      </c>
      <c r="M2618" t="s">
        <v>3532</v>
      </c>
      <c r="N2618" t="s">
        <v>2674</v>
      </c>
      <c r="O2618" t="s">
        <v>9993</v>
      </c>
      <c r="P2618" t="s">
        <v>23657</v>
      </c>
      <c r="Q2618" t="s">
        <v>23658</v>
      </c>
      <c r="R2618" t="str">
        <f t="shared" si="80"/>
        <v>临朐</v>
      </c>
      <c r="S2618" t="str">
        <f t="shared" si="81"/>
        <v>0705</v>
      </c>
    </row>
    <row r="2619" spans="1:19">
      <c r="A2619" t="s">
        <v>23659</v>
      </c>
      <c r="B2619" t="s">
        <v>23660</v>
      </c>
      <c r="C2619" t="s">
        <v>46</v>
      </c>
      <c r="D2619" t="s">
        <v>23661</v>
      </c>
      <c r="E2619" t="s">
        <v>20239</v>
      </c>
      <c r="F2619" t="s">
        <v>23662</v>
      </c>
      <c r="G2619" t="s">
        <v>23663</v>
      </c>
      <c r="H2619" t="s">
        <v>23664</v>
      </c>
      <c r="I2619" t="s">
        <v>3482</v>
      </c>
      <c r="J2619" t="s">
        <v>3716</v>
      </c>
      <c r="K2619" t="s">
        <v>3717</v>
      </c>
      <c r="L2619" t="s">
        <v>76</v>
      </c>
      <c r="M2619" t="s">
        <v>2408</v>
      </c>
      <c r="N2619" t="s">
        <v>2589</v>
      </c>
      <c r="O2619" t="s">
        <v>3719</v>
      </c>
      <c r="P2619" t="s">
        <v>23665</v>
      </c>
      <c r="R2619" t="str">
        <f t="shared" si="80"/>
        <v>奎文</v>
      </c>
      <c r="S2619" t="str">
        <f t="shared" si="81"/>
        <v>0705</v>
      </c>
    </row>
    <row r="2620" spans="1:19">
      <c r="A2620" t="s">
        <v>23666</v>
      </c>
      <c r="B2620" t="s">
        <v>23667</v>
      </c>
      <c r="C2620" t="s">
        <v>46</v>
      </c>
      <c r="D2620" t="s">
        <v>23668</v>
      </c>
      <c r="E2620" t="s">
        <v>20239</v>
      </c>
      <c r="F2620" t="s">
        <v>23669</v>
      </c>
      <c r="G2620" t="s">
        <v>23670</v>
      </c>
      <c r="H2620" t="s">
        <v>23671</v>
      </c>
      <c r="I2620" t="s">
        <v>2350</v>
      </c>
      <c r="J2620" t="s">
        <v>6077</v>
      </c>
      <c r="K2620" t="s">
        <v>6078</v>
      </c>
      <c r="L2620" t="s">
        <v>128</v>
      </c>
      <c r="M2620" t="s">
        <v>6079</v>
      </c>
      <c r="N2620" t="s">
        <v>2382</v>
      </c>
      <c r="O2620" t="s">
        <v>6080</v>
      </c>
      <c r="P2620" t="s">
        <v>23672</v>
      </c>
      <c r="Q2620" t="s">
        <v>23673</v>
      </c>
      <c r="R2620" t="str">
        <f t="shared" si="80"/>
        <v>寿光</v>
      </c>
      <c r="S2620" t="str">
        <f t="shared" si="81"/>
        <v>0705</v>
      </c>
    </row>
    <row r="2621" spans="1:19">
      <c r="A2621" t="s">
        <v>23674</v>
      </c>
      <c r="B2621" t="s">
        <v>23675</v>
      </c>
      <c r="C2621" t="s">
        <v>46</v>
      </c>
      <c r="D2621" t="s">
        <v>23676</v>
      </c>
      <c r="E2621" t="s">
        <v>23677</v>
      </c>
      <c r="F2621" t="s">
        <v>23678</v>
      </c>
      <c r="G2621" t="s">
        <v>23679</v>
      </c>
      <c r="H2621" t="s">
        <v>23680</v>
      </c>
      <c r="I2621" t="s">
        <v>2350</v>
      </c>
      <c r="J2621" t="s">
        <v>8431</v>
      </c>
      <c r="K2621" t="s">
        <v>8432</v>
      </c>
      <c r="L2621" t="s">
        <v>146</v>
      </c>
      <c r="M2621" t="s">
        <v>2420</v>
      </c>
      <c r="N2621" t="s">
        <v>5712</v>
      </c>
      <c r="O2621" t="s">
        <v>8433</v>
      </c>
      <c r="P2621" t="s">
        <v>23681</v>
      </c>
      <c r="R2621" t="str">
        <f t="shared" si="80"/>
        <v>临朐</v>
      </c>
      <c r="S2621" t="str">
        <f t="shared" si="81"/>
        <v>0705</v>
      </c>
    </row>
    <row r="2622" spans="1:19">
      <c r="A2622" t="s">
        <v>23682</v>
      </c>
      <c r="B2622" t="s">
        <v>23683</v>
      </c>
      <c r="C2622" t="s">
        <v>46</v>
      </c>
      <c r="D2622" t="s">
        <v>23684</v>
      </c>
      <c r="E2622" t="s">
        <v>20298</v>
      </c>
      <c r="F2622" t="s">
        <v>23685</v>
      </c>
      <c r="G2622" t="s">
        <v>23686</v>
      </c>
      <c r="H2622" t="s">
        <v>20552</v>
      </c>
      <c r="I2622" t="s">
        <v>4165</v>
      </c>
      <c r="J2622" t="s">
        <v>3530</v>
      </c>
      <c r="K2622" t="s">
        <v>3531</v>
      </c>
      <c r="L2622" t="s">
        <v>146</v>
      </c>
      <c r="M2622" t="s">
        <v>3532</v>
      </c>
      <c r="N2622" t="s">
        <v>2368</v>
      </c>
      <c r="O2622" t="s">
        <v>3533</v>
      </c>
      <c r="P2622" t="s">
        <v>23687</v>
      </c>
      <c r="R2622" t="str">
        <f t="shared" si="80"/>
        <v>临朐</v>
      </c>
      <c r="S2622" t="str">
        <f t="shared" si="81"/>
        <v>0705</v>
      </c>
    </row>
    <row r="2623" spans="1:19">
      <c r="A2623" t="s">
        <v>23688</v>
      </c>
      <c r="B2623" t="s">
        <v>23689</v>
      </c>
      <c r="C2623" t="s">
        <v>46</v>
      </c>
      <c r="D2623" t="s">
        <v>23690</v>
      </c>
      <c r="E2623" t="s">
        <v>20298</v>
      </c>
      <c r="F2623" t="s">
        <v>23691</v>
      </c>
      <c r="G2623" t="s">
        <v>23692</v>
      </c>
      <c r="H2623" t="s">
        <v>23693</v>
      </c>
      <c r="I2623" t="s">
        <v>3376</v>
      </c>
      <c r="J2623" t="s">
        <v>10830</v>
      </c>
      <c r="K2623" t="s">
        <v>10831</v>
      </c>
      <c r="L2623" t="s">
        <v>101</v>
      </c>
      <c r="M2623" t="s">
        <v>5737</v>
      </c>
      <c r="N2623" t="s">
        <v>5839</v>
      </c>
      <c r="O2623" t="s">
        <v>10832</v>
      </c>
      <c r="P2623" t="s">
        <v>23694</v>
      </c>
      <c r="Q2623" t="s">
        <v>23695</v>
      </c>
      <c r="R2623" t="str">
        <f t="shared" si="80"/>
        <v>潍城</v>
      </c>
      <c r="S2623" t="str">
        <f t="shared" si="81"/>
        <v>0705</v>
      </c>
    </row>
    <row r="2624" spans="1:19">
      <c r="A2624" t="s">
        <v>23696</v>
      </c>
      <c r="B2624" t="s">
        <v>23697</v>
      </c>
      <c r="C2624" t="s">
        <v>46</v>
      </c>
      <c r="D2624" t="s">
        <v>23698</v>
      </c>
      <c r="E2624" t="s">
        <v>20239</v>
      </c>
      <c r="F2624" t="s">
        <v>23699</v>
      </c>
      <c r="G2624" t="s">
        <v>23700</v>
      </c>
      <c r="H2624" t="s">
        <v>23701</v>
      </c>
      <c r="I2624" t="s">
        <v>2378</v>
      </c>
      <c r="J2624" t="s">
        <v>2994</v>
      </c>
      <c r="K2624" t="s">
        <v>2995</v>
      </c>
      <c r="L2624" t="s">
        <v>128</v>
      </c>
      <c r="M2624" t="s">
        <v>2996</v>
      </c>
      <c r="N2624" t="s">
        <v>2859</v>
      </c>
      <c r="O2624" t="s">
        <v>2997</v>
      </c>
      <c r="P2624" t="s">
        <v>23702</v>
      </c>
      <c r="R2624" t="str">
        <f t="shared" si="80"/>
        <v>寿光</v>
      </c>
      <c r="S2624" t="str">
        <f t="shared" si="81"/>
        <v>0705</v>
      </c>
    </row>
    <row r="2625" spans="1:19">
      <c r="A2625" t="s">
        <v>23703</v>
      </c>
      <c r="B2625" t="s">
        <v>23704</v>
      </c>
      <c r="C2625" t="s">
        <v>46</v>
      </c>
      <c r="D2625" t="s">
        <v>23705</v>
      </c>
      <c r="E2625" t="s">
        <v>23706</v>
      </c>
      <c r="F2625" t="s">
        <v>23707</v>
      </c>
      <c r="G2625" t="s">
        <v>23708</v>
      </c>
      <c r="H2625" t="s">
        <v>23709</v>
      </c>
      <c r="I2625" t="s">
        <v>2350</v>
      </c>
      <c r="J2625" t="s">
        <v>8903</v>
      </c>
      <c r="K2625" t="s">
        <v>8904</v>
      </c>
      <c r="L2625" t="s">
        <v>110</v>
      </c>
      <c r="M2625" t="s">
        <v>7112</v>
      </c>
      <c r="N2625" t="s">
        <v>2674</v>
      </c>
      <c r="O2625" t="s">
        <v>8905</v>
      </c>
      <c r="P2625" t="s">
        <v>23710</v>
      </c>
      <c r="R2625" t="str">
        <f t="shared" ref="R2625:R2688" si="82">IF(OR(LEFT(L2625,2)="高新"),"奎文",IF(LEFT(L2625,2)="峡山","坊子",IF(LEFT(L2625,2)="滨海","寒亭",LEFT(L2625,2))))</f>
        <v>高密</v>
      </c>
      <c r="S2625" t="str">
        <f t="shared" ref="S2625:S2688" si="83">TEXT(B2625,"mmdd")</f>
        <v>0705</v>
      </c>
    </row>
    <row r="2626" spans="1:19">
      <c r="A2626" t="s">
        <v>23711</v>
      </c>
      <c r="B2626" t="s">
        <v>23712</v>
      </c>
      <c r="C2626" t="s">
        <v>46</v>
      </c>
      <c r="D2626" t="s">
        <v>23713</v>
      </c>
      <c r="E2626" t="s">
        <v>20239</v>
      </c>
      <c r="F2626" t="s">
        <v>23714</v>
      </c>
      <c r="G2626" t="s">
        <v>23715</v>
      </c>
      <c r="H2626" t="s">
        <v>23716</v>
      </c>
      <c r="I2626" t="s">
        <v>2364</v>
      </c>
      <c r="J2626" t="s">
        <v>4987</v>
      </c>
      <c r="K2626" t="s">
        <v>4988</v>
      </c>
      <c r="L2626" t="s">
        <v>57</v>
      </c>
      <c r="M2626" t="s">
        <v>2838</v>
      </c>
      <c r="N2626" t="s">
        <v>2340</v>
      </c>
      <c r="O2626" t="s">
        <v>4989</v>
      </c>
      <c r="P2626" t="s">
        <v>23717</v>
      </c>
      <c r="Q2626" t="s">
        <v>23718</v>
      </c>
      <c r="R2626" t="str">
        <f t="shared" si="82"/>
        <v>安丘</v>
      </c>
      <c r="S2626" t="str">
        <f t="shared" si="83"/>
        <v>0705</v>
      </c>
    </row>
    <row r="2627" spans="1:19">
      <c r="A2627" t="s">
        <v>23719</v>
      </c>
      <c r="B2627" t="s">
        <v>23720</v>
      </c>
      <c r="C2627" t="s">
        <v>46</v>
      </c>
      <c r="D2627" t="s">
        <v>23721</v>
      </c>
      <c r="E2627" t="s">
        <v>20239</v>
      </c>
      <c r="F2627" t="s">
        <v>23722</v>
      </c>
      <c r="G2627" t="s">
        <v>23723</v>
      </c>
      <c r="H2627" t="s">
        <v>23724</v>
      </c>
      <c r="I2627" t="s">
        <v>2364</v>
      </c>
      <c r="J2627" t="s">
        <v>4057</v>
      </c>
      <c r="K2627" t="s">
        <v>4058</v>
      </c>
      <c r="L2627" t="s">
        <v>110</v>
      </c>
      <c r="M2627" t="s">
        <v>4059</v>
      </c>
      <c r="N2627" t="s">
        <v>2872</v>
      </c>
      <c r="O2627" t="s">
        <v>4060</v>
      </c>
      <c r="P2627" t="s">
        <v>23725</v>
      </c>
      <c r="Q2627" t="s">
        <v>23726</v>
      </c>
      <c r="R2627" t="str">
        <f t="shared" si="82"/>
        <v>高密</v>
      </c>
      <c r="S2627" t="str">
        <f t="shared" si="83"/>
        <v>0705</v>
      </c>
    </row>
    <row r="2628" spans="1:19">
      <c r="A2628" t="s">
        <v>23727</v>
      </c>
      <c r="B2628" t="s">
        <v>23728</v>
      </c>
      <c r="C2628" t="s">
        <v>46</v>
      </c>
      <c r="D2628" t="s">
        <v>23729</v>
      </c>
      <c r="E2628" t="s">
        <v>20239</v>
      </c>
      <c r="F2628" t="s">
        <v>23730</v>
      </c>
      <c r="G2628" t="s">
        <v>23731</v>
      </c>
      <c r="H2628" t="s">
        <v>23732</v>
      </c>
      <c r="I2628" t="s">
        <v>3969</v>
      </c>
      <c r="J2628" t="s">
        <v>3085</v>
      </c>
      <c r="K2628" t="s">
        <v>3086</v>
      </c>
      <c r="L2628" t="s">
        <v>110</v>
      </c>
      <c r="M2628" t="s">
        <v>3087</v>
      </c>
      <c r="N2628" t="s">
        <v>3994</v>
      </c>
      <c r="O2628" t="s">
        <v>3088</v>
      </c>
      <c r="P2628" t="s">
        <v>23733</v>
      </c>
      <c r="R2628" t="str">
        <f t="shared" si="82"/>
        <v>高密</v>
      </c>
      <c r="S2628" t="str">
        <f t="shared" si="83"/>
        <v>0705</v>
      </c>
    </row>
    <row r="2629" spans="1:19">
      <c r="A2629" t="s">
        <v>23734</v>
      </c>
      <c r="B2629" t="s">
        <v>23735</v>
      </c>
      <c r="C2629" t="s">
        <v>46</v>
      </c>
      <c r="D2629" t="s">
        <v>23736</v>
      </c>
      <c r="E2629" t="s">
        <v>20239</v>
      </c>
      <c r="F2629" t="s">
        <v>23737</v>
      </c>
      <c r="G2629" t="s">
        <v>23738</v>
      </c>
      <c r="H2629" t="s">
        <v>23739</v>
      </c>
      <c r="I2629" t="s">
        <v>2503</v>
      </c>
      <c r="J2629" t="s">
        <v>9637</v>
      </c>
      <c r="K2629" t="s">
        <v>9638</v>
      </c>
      <c r="L2629" t="s">
        <v>137</v>
      </c>
      <c r="M2629" t="s">
        <v>2395</v>
      </c>
      <c r="N2629" t="s">
        <v>4614</v>
      </c>
      <c r="O2629" t="s">
        <v>9639</v>
      </c>
      <c r="P2629" t="s">
        <v>23740</v>
      </c>
      <c r="Q2629" t="s">
        <v>23741</v>
      </c>
      <c r="R2629" t="str">
        <f t="shared" si="82"/>
        <v>青州</v>
      </c>
      <c r="S2629" t="str">
        <f t="shared" si="83"/>
        <v>0705</v>
      </c>
    </row>
    <row r="2630" spans="1:19">
      <c r="A2630" t="s">
        <v>23742</v>
      </c>
      <c r="B2630" t="s">
        <v>23743</v>
      </c>
      <c r="C2630" t="s">
        <v>46</v>
      </c>
      <c r="D2630" t="s">
        <v>23744</v>
      </c>
      <c r="E2630" t="s">
        <v>23745</v>
      </c>
      <c r="F2630" t="s">
        <v>23746</v>
      </c>
      <c r="G2630" t="s">
        <v>23747</v>
      </c>
      <c r="H2630" t="s">
        <v>23748</v>
      </c>
      <c r="I2630" t="s">
        <v>2350</v>
      </c>
      <c r="J2630" t="s">
        <v>5128</v>
      </c>
      <c r="K2630" t="s">
        <v>5129</v>
      </c>
      <c r="L2630" t="s">
        <v>67</v>
      </c>
      <c r="M2630" t="s">
        <v>3706</v>
      </c>
      <c r="N2630" t="s">
        <v>2785</v>
      </c>
      <c r="O2630" t="s">
        <v>5130</v>
      </c>
      <c r="P2630" t="s">
        <v>23749</v>
      </c>
      <c r="R2630" t="str">
        <f t="shared" si="82"/>
        <v>昌邑</v>
      </c>
      <c r="S2630" t="str">
        <f t="shared" si="83"/>
        <v>0705</v>
      </c>
    </row>
    <row r="2631" spans="1:19">
      <c r="A2631" t="s">
        <v>23750</v>
      </c>
      <c r="B2631" t="s">
        <v>23751</v>
      </c>
      <c r="C2631" t="s">
        <v>46</v>
      </c>
      <c r="D2631" t="s">
        <v>23752</v>
      </c>
      <c r="E2631" t="s">
        <v>20239</v>
      </c>
      <c r="F2631" t="s">
        <v>23753</v>
      </c>
      <c r="G2631" t="s">
        <v>23754</v>
      </c>
      <c r="H2631" t="s">
        <v>23755</v>
      </c>
      <c r="I2631" t="s">
        <v>2350</v>
      </c>
      <c r="J2631" t="s">
        <v>3970</v>
      </c>
      <c r="K2631" t="s">
        <v>3971</v>
      </c>
      <c r="L2631" t="s">
        <v>76</v>
      </c>
      <c r="M2631" t="s">
        <v>2408</v>
      </c>
      <c r="N2631" t="s">
        <v>2421</v>
      </c>
      <c r="O2631" t="s">
        <v>3972</v>
      </c>
      <c r="P2631" t="s">
        <v>23756</v>
      </c>
      <c r="Q2631" t="s">
        <v>23757</v>
      </c>
      <c r="R2631" t="str">
        <f t="shared" si="82"/>
        <v>奎文</v>
      </c>
      <c r="S2631" t="str">
        <f t="shared" si="83"/>
        <v>0705</v>
      </c>
    </row>
    <row r="2632" spans="1:19">
      <c r="A2632" t="s">
        <v>23758</v>
      </c>
      <c r="B2632" t="s">
        <v>23759</v>
      </c>
      <c r="C2632" t="s">
        <v>46</v>
      </c>
      <c r="D2632" t="s">
        <v>23760</v>
      </c>
      <c r="E2632" t="s">
        <v>20223</v>
      </c>
      <c r="F2632" t="s">
        <v>23761</v>
      </c>
      <c r="G2632" t="s">
        <v>23762</v>
      </c>
      <c r="H2632" t="s">
        <v>23763</v>
      </c>
      <c r="I2632" t="s">
        <v>2336</v>
      </c>
      <c r="J2632" t="s">
        <v>2337</v>
      </c>
      <c r="K2632" t="s">
        <v>2338</v>
      </c>
      <c r="L2632" t="s">
        <v>137</v>
      </c>
      <c r="M2632" t="s">
        <v>2339</v>
      </c>
      <c r="N2632" t="s">
        <v>2340</v>
      </c>
      <c r="O2632" t="s">
        <v>2341</v>
      </c>
      <c r="P2632" t="s">
        <v>23764</v>
      </c>
      <c r="Q2632" t="s">
        <v>23765</v>
      </c>
      <c r="R2632" t="str">
        <f t="shared" si="82"/>
        <v>青州</v>
      </c>
      <c r="S2632" t="str">
        <f t="shared" si="83"/>
        <v>0705</v>
      </c>
    </row>
    <row r="2633" spans="1:19">
      <c r="A2633" t="s">
        <v>23766</v>
      </c>
      <c r="B2633" t="s">
        <v>23767</v>
      </c>
      <c r="C2633" t="s">
        <v>46</v>
      </c>
      <c r="D2633" t="s">
        <v>23768</v>
      </c>
      <c r="E2633" t="s">
        <v>20223</v>
      </c>
      <c r="F2633" t="s">
        <v>23769</v>
      </c>
      <c r="G2633" t="s">
        <v>23770</v>
      </c>
      <c r="H2633" t="s">
        <v>23771</v>
      </c>
      <c r="I2633" t="s">
        <v>2336</v>
      </c>
      <c r="J2633" t="s">
        <v>2393</v>
      </c>
      <c r="K2633" t="s">
        <v>2394</v>
      </c>
      <c r="L2633" t="s">
        <v>137</v>
      </c>
      <c r="M2633" t="s">
        <v>2395</v>
      </c>
      <c r="N2633" t="s">
        <v>2564</v>
      </c>
      <c r="O2633" t="s">
        <v>2397</v>
      </c>
      <c r="P2633" t="s">
        <v>23772</v>
      </c>
      <c r="Q2633" t="s">
        <v>4205</v>
      </c>
      <c r="R2633" t="str">
        <f t="shared" si="82"/>
        <v>青州</v>
      </c>
      <c r="S2633" t="str">
        <f t="shared" si="83"/>
        <v>0705</v>
      </c>
    </row>
    <row r="2634" spans="1:19">
      <c r="A2634" t="s">
        <v>23773</v>
      </c>
      <c r="B2634" t="s">
        <v>23774</v>
      </c>
      <c r="C2634" t="s">
        <v>46</v>
      </c>
      <c r="D2634" t="s">
        <v>23775</v>
      </c>
      <c r="E2634" t="s">
        <v>20239</v>
      </c>
      <c r="F2634" t="s">
        <v>23776</v>
      </c>
      <c r="G2634" t="s">
        <v>23777</v>
      </c>
      <c r="H2634" t="s">
        <v>23778</v>
      </c>
      <c r="I2634" t="s">
        <v>3969</v>
      </c>
      <c r="J2634" t="s">
        <v>5791</v>
      </c>
      <c r="K2634" t="s">
        <v>5792</v>
      </c>
      <c r="L2634" t="s">
        <v>101</v>
      </c>
      <c r="M2634" t="s">
        <v>3130</v>
      </c>
      <c r="N2634" t="s">
        <v>3277</v>
      </c>
      <c r="O2634" t="s">
        <v>5793</v>
      </c>
      <c r="P2634" t="s">
        <v>23779</v>
      </c>
      <c r="Q2634" t="s">
        <v>23780</v>
      </c>
      <c r="R2634" t="str">
        <f t="shared" si="82"/>
        <v>潍城</v>
      </c>
      <c r="S2634" t="str">
        <f t="shared" si="83"/>
        <v>0705</v>
      </c>
    </row>
    <row r="2635" spans="1:19">
      <c r="A2635" t="s">
        <v>23781</v>
      </c>
      <c r="B2635" t="s">
        <v>23782</v>
      </c>
      <c r="C2635" t="s">
        <v>46</v>
      </c>
      <c r="D2635" t="s">
        <v>23783</v>
      </c>
      <c r="E2635" t="s">
        <v>20239</v>
      </c>
      <c r="F2635" t="s">
        <v>23784</v>
      </c>
      <c r="G2635" t="s">
        <v>23785</v>
      </c>
      <c r="H2635" t="s">
        <v>23786</v>
      </c>
      <c r="I2635" t="s">
        <v>2378</v>
      </c>
      <c r="J2635" t="s">
        <v>5284</v>
      </c>
      <c r="K2635" t="s">
        <v>5285</v>
      </c>
      <c r="L2635" t="s">
        <v>76</v>
      </c>
      <c r="M2635" t="s">
        <v>2408</v>
      </c>
      <c r="N2635" t="s">
        <v>3907</v>
      </c>
      <c r="O2635" t="s">
        <v>5287</v>
      </c>
      <c r="P2635" t="s">
        <v>23787</v>
      </c>
      <c r="R2635" t="str">
        <f t="shared" si="82"/>
        <v>奎文</v>
      </c>
      <c r="S2635" t="str">
        <f t="shared" si="83"/>
        <v>0705</v>
      </c>
    </row>
    <row r="2636" spans="1:19">
      <c r="A2636" t="s">
        <v>23788</v>
      </c>
      <c r="B2636" t="s">
        <v>23789</v>
      </c>
      <c r="C2636" t="s">
        <v>46</v>
      </c>
      <c r="D2636" t="s">
        <v>23790</v>
      </c>
      <c r="E2636" t="s">
        <v>20239</v>
      </c>
      <c r="F2636" t="s">
        <v>23791</v>
      </c>
      <c r="G2636" t="s">
        <v>23792</v>
      </c>
      <c r="H2636" t="s">
        <v>23793</v>
      </c>
      <c r="I2636" t="s">
        <v>2378</v>
      </c>
      <c r="J2636" t="s">
        <v>2922</v>
      </c>
      <c r="K2636" t="s">
        <v>2923</v>
      </c>
      <c r="L2636" t="s">
        <v>47</v>
      </c>
      <c r="M2636" t="s">
        <v>2924</v>
      </c>
      <c r="N2636" t="s">
        <v>2859</v>
      </c>
      <c r="O2636" t="s">
        <v>2925</v>
      </c>
      <c r="P2636" t="s">
        <v>23794</v>
      </c>
      <c r="Q2636" t="s">
        <v>23795</v>
      </c>
      <c r="R2636" t="str">
        <f t="shared" si="82"/>
        <v>诸城</v>
      </c>
      <c r="S2636" t="str">
        <f t="shared" si="83"/>
        <v>0705</v>
      </c>
    </row>
    <row r="2637" spans="1:19">
      <c r="A2637" t="s">
        <v>23796</v>
      </c>
      <c r="B2637" t="s">
        <v>23797</v>
      </c>
      <c r="C2637" t="s">
        <v>46</v>
      </c>
      <c r="D2637" t="s">
        <v>23798</v>
      </c>
      <c r="E2637" t="s">
        <v>20223</v>
      </c>
      <c r="F2637" t="s">
        <v>23799</v>
      </c>
      <c r="G2637" t="s">
        <v>23800</v>
      </c>
      <c r="H2637" t="s">
        <v>23801</v>
      </c>
      <c r="I2637" t="s">
        <v>2598</v>
      </c>
      <c r="J2637" t="s">
        <v>3542</v>
      </c>
      <c r="K2637" t="s">
        <v>3543</v>
      </c>
      <c r="L2637" t="s">
        <v>76</v>
      </c>
      <c r="M2637" t="s">
        <v>2827</v>
      </c>
      <c r="N2637" t="s">
        <v>3554</v>
      </c>
      <c r="O2637" t="s">
        <v>3544</v>
      </c>
      <c r="P2637" t="s">
        <v>23802</v>
      </c>
      <c r="R2637" t="str">
        <f t="shared" si="82"/>
        <v>奎文</v>
      </c>
      <c r="S2637" t="str">
        <f t="shared" si="83"/>
        <v>0705</v>
      </c>
    </row>
    <row r="2638" spans="1:19">
      <c r="A2638" t="s">
        <v>23803</v>
      </c>
      <c r="B2638" t="s">
        <v>23804</v>
      </c>
      <c r="C2638" t="s">
        <v>46</v>
      </c>
      <c r="D2638" t="s">
        <v>23805</v>
      </c>
      <c r="E2638" t="s">
        <v>20239</v>
      </c>
      <c r="F2638" t="s">
        <v>23806</v>
      </c>
      <c r="G2638" t="s">
        <v>23807</v>
      </c>
      <c r="H2638" t="s">
        <v>23808</v>
      </c>
      <c r="I2638" t="s">
        <v>2350</v>
      </c>
      <c r="J2638" t="s">
        <v>3167</v>
      </c>
      <c r="K2638" t="s">
        <v>3168</v>
      </c>
      <c r="L2638" t="s">
        <v>110</v>
      </c>
      <c r="M2638" t="s">
        <v>3098</v>
      </c>
      <c r="N2638" t="s">
        <v>2354</v>
      </c>
      <c r="O2638" t="s">
        <v>3169</v>
      </c>
      <c r="P2638" t="s">
        <v>23809</v>
      </c>
      <c r="Q2638" t="s">
        <v>23810</v>
      </c>
      <c r="R2638" t="str">
        <f t="shared" si="82"/>
        <v>高密</v>
      </c>
      <c r="S2638" t="str">
        <f t="shared" si="83"/>
        <v>0705</v>
      </c>
    </row>
    <row r="2639" spans="1:19">
      <c r="A2639" t="s">
        <v>23811</v>
      </c>
      <c r="B2639" t="s">
        <v>23812</v>
      </c>
      <c r="C2639" t="s">
        <v>46</v>
      </c>
      <c r="D2639" t="s">
        <v>23813</v>
      </c>
      <c r="E2639" t="s">
        <v>20298</v>
      </c>
      <c r="F2639" t="s">
        <v>23814</v>
      </c>
      <c r="G2639" t="s">
        <v>23815</v>
      </c>
      <c r="H2639" t="s">
        <v>23816</v>
      </c>
      <c r="I2639" t="s">
        <v>2503</v>
      </c>
      <c r="J2639" t="s">
        <v>3364</v>
      </c>
      <c r="K2639" t="s">
        <v>3365</v>
      </c>
      <c r="L2639" t="s">
        <v>67</v>
      </c>
      <c r="M2639" t="s">
        <v>3366</v>
      </c>
      <c r="N2639" t="s">
        <v>2674</v>
      </c>
      <c r="O2639" t="s">
        <v>3367</v>
      </c>
      <c r="P2639" t="s">
        <v>23817</v>
      </c>
      <c r="R2639" t="str">
        <f t="shared" si="82"/>
        <v>昌邑</v>
      </c>
      <c r="S2639" t="str">
        <f t="shared" si="83"/>
        <v>0705</v>
      </c>
    </row>
    <row r="2640" spans="1:19">
      <c r="A2640" t="s">
        <v>23818</v>
      </c>
      <c r="B2640" t="s">
        <v>23819</v>
      </c>
      <c r="C2640" t="s">
        <v>46</v>
      </c>
      <c r="D2640" t="s">
        <v>23820</v>
      </c>
      <c r="E2640" t="s">
        <v>20298</v>
      </c>
      <c r="F2640" t="s">
        <v>23821</v>
      </c>
      <c r="G2640" t="s">
        <v>23822</v>
      </c>
      <c r="H2640" t="s">
        <v>23823</v>
      </c>
      <c r="I2640" t="s">
        <v>15054</v>
      </c>
      <c r="J2640" t="s">
        <v>4437</v>
      </c>
      <c r="K2640" t="s">
        <v>4438</v>
      </c>
      <c r="L2640" t="s">
        <v>6089</v>
      </c>
      <c r="N2640" t="s">
        <v>3214</v>
      </c>
      <c r="O2640" t="s">
        <v>4440</v>
      </c>
      <c r="R2640" t="str">
        <f t="shared" si="82"/>
        <v>奎文</v>
      </c>
      <c r="S2640" t="str">
        <f t="shared" si="83"/>
        <v>0705</v>
      </c>
    </row>
    <row r="2641" spans="1:19">
      <c r="A2641" t="s">
        <v>23824</v>
      </c>
      <c r="B2641" t="s">
        <v>23825</v>
      </c>
      <c r="C2641" t="s">
        <v>46</v>
      </c>
      <c r="D2641" t="s">
        <v>23826</v>
      </c>
      <c r="E2641" t="s">
        <v>20223</v>
      </c>
      <c r="F2641" t="s">
        <v>23827</v>
      </c>
      <c r="G2641" t="s">
        <v>23828</v>
      </c>
      <c r="H2641" t="s">
        <v>23829</v>
      </c>
      <c r="I2641" t="s">
        <v>2336</v>
      </c>
      <c r="J2641" t="s">
        <v>4723</v>
      </c>
      <c r="K2641" t="s">
        <v>4724</v>
      </c>
      <c r="L2641" t="s">
        <v>119</v>
      </c>
      <c r="M2641" t="s">
        <v>4071</v>
      </c>
      <c r="N2641" t="s">
        <v>2354</v>
      </c>
      <c r="O2641" t="s">
        <v>4725</v>
      </c>
      <c r="P2641" t="s">
        <v>23830</v>
      </c>
      <c r="Q2641" t="s">
        <v>23831</v>
      </c>
      <c r="R2641" t="str">
        <f t="shared" si="82"/>
        <v>寒亭</v>
      </c>
      <c r="S2641" t="str">
        <f t="shared" si="83"/>
        <v>0705</v>
      </c>
    </row>
    <row r="2642" spans="1:19">
      <c r="A2642" t="s">
        <v>23832</v>
      </c>
      <c r="B2642" t="s">
        <v>23833</v>
      </c>
      <c r="C2642" t="s">
        <v>46</v>
      </c>
      <c r="D2642" t="s">
        <v>23834</v>
      </c>
      <c r="E2642" t="s">
        <v>20298</v>
      </c>
      <c r="F2642" t="s">
        <v>23835</v>
      </c>
      <c r="G2642" t="s">
        <v>23836</v>
      </c>
      <c r="H2642" t="s">
        <v>23837</v>
      </c>
      <c r="I2642" t="s">
        <v>3336</v>
      </c>
      <c r="J2642" t="s">
        <v>4447</v>
      </c>
      <c r="K2642" t="s">
        <v>4448</v>
      </c>
      <c r="L2642" t="s">
        <v>128</v>
      </c>
      <c r="M2642" t="s">
        <v>3952</v>
      </c>
      <c r="N2642" t="s">
        <v>3994</v>
      </c>
      <c r="O2642" t="s">
        <v>4449</v>
      </c>
      <c r="P2642" t="s">
        <v>23838</v>
      </c>
      <c r="R2642" t="str">
        <f t="shared" si="82"/>
        <v>寿光</v>
      </c>
      <c r="S2642" t="str">
        <f t="shared" si="83"/>
        <v>0705</v>
      </c>
    </row>
    <row r="2643" spans="1:19">
      <c r="A2643" t="s">
        <v>23839</v>
      </c>
      <c r="B2643" t="s">
        <v>23840</v>
      </c>
      <c r="C2643" t="s">
        <v>46</v>
      </c>
      <c r="D2643" t="s">
        <v>23841</v>
      </c>
      <c r="E2643" t="s">
        <v>20239</v>
      </c>
      <c r="F2643" t="s">
        <v>23842</v>
      </c>
      <c r="G2643" t="s">
        <v>23843</v>
      </c>
      <c r="H2643" t="s">
        <v>23844</v>
      </c>
      <c r="I2643" t="s">
        <v>2350</v>
      </c>
      <c r="J2643" t="s">
        <v>17678</v>
      </c>
      <c r="K2643" t="s">
        <v>17679</v>
      </c>
      <c r="L2643" t="s">
        <v>110</v>
      </c>
      <c r="M2643" t="s">
        <v>2575</v>
      </c>
      <c r="N2643" t="s">
        <v>2421</v>
      </c>
      <c r="O2643" t="s">
        <v>17680</v>
      </c>
      <c r="P2643" t="s">
        <v>23845</v>
      </c>
      <c r="Q2643" t="s">
        <v>23846</v>
      </c>
      <c r="R2643" t="str">
        <f t="shared" si="82"/>
        <v>高密</v>
      </c>
      <c r="S2643" t="str">
        <f t="shared" si="83"/>
        <v>0705</v>
      </c>
    </row>
    <row r="2644" spans="1:19">
      <c r="A2644" t="s">
        <v>23847</v>
      </c>
      <c r="B2644" t="s">
        <v>23848</v>
      </c>
      <c r="C2644" t="s">
        <v>46</v>
      </c>
      <c r="D2644" t="s">
        <v>23849</v>
      </c>
      <c r="E2644" t="s">
        <v>20239</v>
      </c>
      <c r="F2644" t="s">
        <v>23850</v>
      </c>
      <c r="G2644" t="s">
        <v>23851</v>
      </c>
      <c r="H2644" t="s">
        <v>23852</v>
      </c>
      <c r="I2644" t="s">
        <v>2392</v>
      </c>
      <c r="J2644" t="s">
        <v>2365</v>
      </c>
      <c r="K2644" t="s">
        <v>2366</v>
      </c>
      <c r="L2644" t="s">
        <v>57</v>
      </c>
      <c r="M2644" t="s">
        <v>2367</v>
      </c>
      <c r="N2644" t="s">
        <v>2421</v>
      </c>
      <c r="O2644" t="s">
        <v>2369</v>
      </c>
      <c r="P2644" t="s">
        <v>23853</v>
      </c>
      <c r="R2644" t="str">
        <f t="shared" si="82"/>
        <v>安丘</v>
      </c>
      <c r="S2644" t="str">
        <f t="shared" si="83"/>
        <v>0705</v>
      </c>
    </row>
    <row r="2645" spans="1:19">
      <c r="A2645" t="s">
        <v>23854</v>
      </c>
      <c r="B2645" t="s">
        <v>23855</v>
      </c>
      <c r="C2645" t="s">
        <v>46</v>
      </c>
      <c r="D2645" t="s">
        <v>23856</v>
      </c>
      <c r="E2645" t="s">
        <v>20298</v>
      </c>
      <c r="F2645" t="s">
        <v>23857</v>
      </c>
      <c r="G2645" t="s">
        <v>23858</v>
      </c>
      <c r="H2645" t="s">
        <v>23859</v>
      </c>
      <c r="I2645" t="s">
        <v>2350</v>
      </c>
      <c r="J2645" t="s">
        <v>4978</v>
      </c>
      <c r="K2645" t="s">
        <v>4979</v>
      </c>
      <c r="L2645" t="s">
        <v>101</v>
      </c>
      <c r="M2645" t="s">
        <v>4459</v>
      </c>
      <c r="O2645" t="s">
        <v>4980</v>
      </c>
      <c r="P2645" t="s">
        <v>23860</v>
      </c>
      <c r="Q2645" t="s">
        <v>23861</v>
      </c>
      <c r="R2645" t="str">
        <f t="shared" si="82"/>
        <v>潍城</v>
      </c>
      <c r="S2645" t="str">
        <f t="shared" si="83"/>
        <v>0705</v>
      </c>
    </row>
    <row r="2646" spans="1:19">
      <c r="A2646" t="s">
        <v>23862</v>
      </c>
      <c r="B2646" t="s">
        <v>23863</v>
      </c>
      <c r="C2646" t="s">
        <v>46</v>
      </c>
      <c r="D2646" t="s">
        <v>23864</v>
      </c>
      <c r="E2646" t="s">
        <v>20223</v>
      </c>
      <c r="F2646" t="s">
        <v>23865</v>
      </c>
      <c r="G2646" t="s">
        <v>23866</v>
      </c>
      <c r="H2646" t="s">
        <v>23867</v>
      </c>
      <c r="I2646" t="s">
        <v>2336</v>
      </c>
      <c r="J2646" t="s">
        <v>6645</v>
      </c>
      <c r="K2646" t="s">
        <v>6646</v>
      </c>
      <c r="L2646" t="s">
        <v>47</v>
      </c>
      <c r="M2646" t="s">
        <v>2784</v>
      </c>
      <c r="N2646" t="s">
        <v>2602</v>
      </c>
      <c r="O2646" t="s">
        <v>6647</v>
      </c>
      <c r="P2646" t="s">
        <v>23868</v>
      </c>
      <c r="R2646" t="str">
        <f t="shared" si="82"/>
        <v>诸城</v>
      </c>
      <c r="S2646" t="str">
        <f t="shared" si="83"/>
        <v>0705</v>
      </c>
    </row>
    <row r="2647" spans="1:19">
      <c r="A2647" t="s">
        <v>23869</v>
      </c>
      <c r="B2647" t="s">
        <v>23870</v>
      </c>
      <c r="C2647" t="s">
        <v>46</v>
      </c>
      <c r="D2647" t="s">
        <v>23871</v>
      </c>
      <c r="E2647" t="s">
        <v>20223</v>
      </c>
      <c r="F2647" t="s">
        <v>23872</v>
      </c>
      <c r="G2647" t="s">
        <v>23873</v>
      </c>
      <c r="H2647" t="s">
        <v>23874</v>
      </c>
      <c r="I2647" t="s">
        <v>2336</v>
      </c>
      <c r="J2647" t="s">
        <v>3425</v>
      </c>
      <c r="K2647" t="s">
        <v>3426</v>
      </c>
      <c r="L2647" t="s">
        <v>137</v>
      </c>
      <c r="M2647" t="s">
        <v>2395</v>
      </c>
      <c r="N2647" t="s">
        <v>2564</v>
      </c>
      <c r="O2647" t="s">
        <v>3427</v>
      </c>
      <c r="P2647" t="s">
        <v>23875</v>
      </c>
      <c r="R2647" t="str">
        <f t="shared" si="82"/>
        <v>青州</v>
      </c>
      <c r="S2647" t="str">
        <f t="shared" si="83"/>
        <v>0705</v>
      </c>
    </row>
    <row r="2648" spans="1:19">
      <c r="A2648" t="s">
        <v>23876</v>
      </c>
      <c r="B2648" t="s">
        <v>23877</v>
      </c>
      <c r="C2648" t="s">
        <v>46</v>
      </c>
      <c r="D2648" t="s">
        <v>23878</v>
      </c>
      <c r="E2648" t="s">
        <v>20239</v>
      </c>
      <c r="F2648" t="s">
        <v>23879</v>
      </c>
      <c r="G2648" t="s">
        <v>23880</v>
      </c>
      <c r="H2648" t="s">
        <v>23881</v>
      </c>
      <c r="I2648" t="s">
        <v>2350</v>
      </c>
      <c r="J2648" t="s">
        <v>3006</v>
      </c>
      <c r="K2648" t="s">
        <v>3007</v>
      </c>
      <c r="L2648" t="s">
        <v>67</v>
      </c>
      <c r="M2648" t="s">
        <v>3008</v>
      </c>
      <c r="N2648" t="s">
        <v>2674</v>
      </c>
      <c r="O2648" t="s">
        <v>3009</v>
      </c>
      <c r="P2648" t="s">
        <v>23882</v>
      </c>
      <c r="Q2648" t="s">
        <v>23883</v>
      </c>
      <c r="R2648" t="str">
        <f t="shared" si="82"/>
        <v>昌邑</v>
      </c>
      <c r="S2648" t="str">
        <f t="shared" si="83"/>
        <v>0705</v>
      </c>
    </row>
    <row r="2649" spans="1:19">
      <c r="A2649" t="s">
        <v>23884</v>
      </c>
      <c r="B2649" t="s">
        <v>23885</v>
      </c>
      <c r="C2649" t="s">
        <v>46</v>
      </c>
      <c r="D2649" t="s">
        <v>23886</v>
      </c>
      <c r="E2649" t="s">
        <v>20239</v>
      </c>
      <c r="F2649" t="s">
        <v>23887</v>
      </c>
      <c r="G2649" t="s">
        <v>23888</v>
      </c>
      <c r="H2649" t="s">
        <v>23889</v>
      </c>
      <c r="I2649" t="s">
        <v>14335</v>
      </c>
      <c r="J2649" t="s">
        <v>5139</v>
      </c>
      <c r="K2649" t="s">
        <v>5140</v>
      </c>
      <c r="L2649" t="s">
        <v>128</v>
      </c>
      <c r="M2649" t="s">
        <v>2890</v>
      </c>
      <c r="N2649" t="s">
        <v>16042</v>
      </c>
      <c r="O2649" t="s">
        <v>5141</v>
      </c>
      <c r="P2649" t="s">
        <v>23890</v>
      </c>
      <c r="Q2649" t="s">
        <v>23891</v>
      </c>
      <c r="R2649" t="str">
        <f t="shared" si="82"/>
        <v>寿光</v>
      </c>
      <c r="S2649" t="str">
        <f t="shared" si="83"/>
        <v>0705</v>
      </c>
    </row>
    <row r="2650" spans="1:19">
      <c r="A2650" t="s">
        <v>23892</v>
      </c>
      <c r="B2650" t="s">
        <v>23893</v>
      </c>
      <c r="C2650" t="s">
        <v>46</v>
      </c>
      <c r="D2650" t="s">
        <v>23894</v>
      </c>
      <c r="E2650" t="s">
        <v>23895</v>
      </c>
      <c r="F2650" t="s">
        <v>23896</v>
      </c>
      <c r="G2650" t="s">
        <v>23897</v>
      </c>
      <c r="H2650" t="s">
        <v>23898</v>
      </c>
      <c r="I2650" t="s">
        <v>2364</v>
      </c>
      <c r="J2650" t="s">
        <v>23410</v>
      </c>
      <c r="K2650" t="s">
        <v>23411</v>
      </c>
      <c r="L2650" t="s">
        <v>187</v>
      </c>
      <c r="M2650" t="s">
        <v>3075</v>
      </c>
      <c r="N2650" t="s">
        <v>2529</v>
      </c>
      <c r="O2650" t="s">
        <v>23412</v>
      </c>
      <c r="P2650" t="s">
        <v>23899</v>
      </c>
      <c r="Q2650" t="s">
        <v>23900</v>
      </c>
      <c r="R2650" t="str">
        <f t="shared" si="82"/>
        <v>坊子</v>
      </c>
      <c r="S2650" t="str">
        <f t="shared" si="83"/>
        <v>0705</v>
      </c>
    </row>
    <row r="2651" spans="1:19">
      <c r="A2651" t="s">
        <v>23901</v>
      </c>
      <c r="B2651" t="s">
        <v>23902</v>
      </c>
      <c r="C2651" t="s">
        <v>46</v>
      </c>
      <c r="D2651" t="s">
        <v>23903</v>
      </c>
      <c r="E2651" t="s">
        <v>20239</v>
      </c>
      <c r="F2651" t="s">
        <v>23904</v>
      </c>
      <c r="G2651" t="s">
        <v>23905</v>
      </c>
      <c r="H2651" t="s">
        <v>23906</v>
      </c>
      <c r="I2651" t="s">
        <v>2378</v>
      </c>
      <c r="J2651" t="s">
        <v>2836</v>
      </c>
      <c r="K2651" t="s">
        <v>2837</v>
      </c>
      <c r="L2651" t="s">
        <v>57</v>
      </c>
      <c r="M2651" t="s">
        <v>2838</v>
      </c>
      <c r="N2651" t="s">
        <v>2421</v>
      </c>
      <c r="O2651" t="s">
        <v>2839</v>
      </c>
      <c r="P2651" t="s">
        <v>23907</v>
      </c>
      <c r="R2651" t="str">
        <f t="shared" si="82"/>
        <v>安丘</v>
      </c>
      <c r="S2651" t="str">
        <f t="shared" si="83"/>
        <v>0705</v>
      </c>
    </row>
    <row r="2652" spans="1:19">
      <c r="A2652" t="s">
        <v>23908</v>
      </c>
      <c r="B2652" t="s">
        <v>23909</v>
      </c>
      <c r="C2652" t="s">
        <v>46</v>
      </c>
      <c r="D2652" t="s">
        <v>23910</v>
      </c>
      <c r="E2652" t="s">
        <v>20223</v>
      </c>
      <c r="F2652" t="s">
        <v>23911</v>
      </c>
      <c r="G2652" t="s">
        <v>23912</v>
      </c>
      <c r="H2652" t="s">
        <v>23913</v>
      </c>
      <c r="I2652" t="s">
        <v>2336</v>
      </c>
      <c r="J2652" t="s">
        <v>8347</v>
      </c>
      <c r="K2652" t="s">
        <v>8348</v>
      </c>
      <c r="L2652" t="s">
        <v>101</v>
      </c>
      <c r="M2652" t="s">
        <v>2982</v>
      </c>
      <c r="N2652" t="s">
        <v>2340</v>
      </c>
      <c r="O2652" t="s">
        <v>8349</v>
      </c>
      <c r="R2652" t="str">
        <f t="shared" si="82"/>
        <v>潍城</v>
      </c>
      <c r="S2652" t="str">
        <f t="shared" si="83"/>
        <v>0705</v>
      </c>
    </row>
    <row r="2653" spans="1:19">
      <c r="A2653" t="s">
        <v>23914</v>
      </c>
      <c r="B2653" t="s">
        <v>23915</v>
      </c>
      <c r="C2653" t="s">
        <v>46</v>
      </c>
      <c r="D2653" t="s">
        <v>23916</v>
      </c>
      <c r="E2653" t="s">
        <v>20223</v>
      </c>
      <c r="F2653" t="s">
        <v>23917</v>
      </c>
      <c r="G2653" t="s">
        <v>23918</v>
      </c>
      <c r="H2653" t="s">
        <v>23919</v>
      </c>
      <c r="I2653" t="s">
        <v>2336</v>
      </c>
      <c r="J2653" t="s">
        <v>3364</v>
      </c>
      <c r="K2653" t="s">
        <v>3365</v>
      </c>
      <c r="L2653" t="s">
        <v>67</v>
      </c>
      <c r="M2653" t="s">
        <v>3366</v>
      </c>
      <c r="N2653" t="s">
        <v>2674</v>
      </c>
      <c r="O2653" t="s">
        <v>3367</v>
      </c>
      <c r="P2653" t="s">
        <v>23920</v>
      </c>
      <c r="Q2653" t="s">
        <v>23921</v>
      </c>
      <c r="R2653" t="str">
        <f t="shared" si="82"/>
        <v>昌邑</v>
      </c>
      <c r="S2653" t="str">
        <f t="shared" si="83"/>
        <v>0705</v>
      </c>
    </row>
    <row r="2654" spans="1:19">
      <c r="A2654" t="s">
        <v>23922</v>
      </c>
      <c r="B2654" t="s">
        <v>23923</v>
      </c>
      <c r="C2654" t="s">
        <v>46</v>
      </c>
      <c r="D2654" t="s">
        <v>23924</v>
      </c>
      <c r="E2654" t="s">
        <v>20298</v>
      </c>
      <c r="F2654" t="s">
        <v>23925</v>
      </c>
      <c r="G2654" t="s">
        <v>23926</v>
      </c>
      <c r="H2654" t="s">
        <v>23927</v>
      </c>
      <c r="I2654" t="s">
        <v>2378</v>
      </c>
      <c r="J2654" t="s">
        <v>4582</v>
      </c>
      <c r="K2654" t="s">
        <v>4583</v>
      </c>
      <c r="L2654" t="s">
        <v>110</v>
      </c>
      <c r="M2654" t="s">
        <v>2849</v>
      </c>
      <c r="N2654" t="s">
        <v>2421</v>
      </c>
      <c r="O2654" t="s">
        <v>4584</v>
      </c>
      <c r="P2654" t="s">
        <v>23928</v>
      </c>
      <c r="R2654" t="str">
        <f t="shared" si="82"/>
        <v>高密</v>
      </c>
      <c r="S2654" t="str">
        <f t="shared" si="83"/>
        <v>0705</v>
      </c>
    </row>
    <row r="2655" spans="1:19">
      <c r="A2655" t="s">
        <v>23929</v>
      </c>
      <c r="B2655" t="s">
        <v>23930</v>
      </c>
      <c r="C2655" t="s">
        <v>46</v>
      </c>
      <c r="D2655" t="s">
        <v>23931</v>
      </c>
      <c r="E2655" t="s">
        <v>20239</v>
      </c>
      <c r="F2655" t="s">
        <v>23932</v>
      </c>
      <c r="G2655" t="s">
        <v>23933</v>
      </c>
      <c r="H2655" t="s">
        <v>23934</v>
      </c>
      <c r="I2655" t="s">
        <v>2350</v>
      </c>
      <c r="J2655" t="s">
        <v>7185</v>
      </c>
      <c r="K2655" t="s">
        <v>7186</v>
      </c>
      <c r="L2655" t="s">
        <v>137</v>
      </c>
      <c r="M2655" t="s">
        <v>4959</v>
      </c>
      <c r="N2655" t="s">
        <v>7446</v>
      </c>
      <c r="O2655" t="s">
        <v>7187</v>
      </c>
      <c r="P2655" t="s">
        <v>23935</v>
      </c>
      <c r="Q2655" t="s">
        <v>23936</v>
      </c>
      <c r="R2655" t="str">
        <f t="shared" si="82"/>
        <v>青州</v>
      </c>
      <c r="S2655" t="str">
        <f t="shared" si="83"/>
        <v>0705</v>
      </c>
    </row>
    <row r="2656" spans="1:19">
      <c r="A2656" t="s">
        <v>23937</v>
      </c>
      <c r="B2656" t="s">
        <v>23938</v>
      </c>
      <c r="C2656" t="s">
        <v>46</v>
      </c>
      <c r="D2656" t="s">
        <v>23939</v>
      </c>
      <c r="E2656" t="s">
        <v>20298</v>
      </c>
      <c r="F2656" t="s">
        <v>23940</v>
      </c>
      <c r="G2656" t="s">
        <v>23941</v>
      </c>
      <c r="H2656" t="s">
        <v>20552</v>
      </c>
      <c r="I2656" t="s">
        <v>2645</v>
      </c>
      <c r="J2656" t="s">
        <v>4186</v>
      </c>
      <c r="K2656" t="s">
        <v>4187</v>
      </c>
      <c r="L2656" t="s">
        <v>128</v>
      </c>
      <c r="M2656" t="s">
        <v>2890</v>
      </c>
      <c r="N2656" t="s">
        <v>3554</v>
      </c>
      <c r="O2656" t="s">
        <v>4188</v>
      </c>
      <c r="P2656" t="s">
        <v>23859</v>
      </c>
      <c r="R2656" t="str">
        <f t="shared" si="82"/>
        <v>寿光</v>
      </c>
      <c r="S2656" t="str">
        <f t="shared" si="83"/>
        <v>0705</v>
      </c>
    </row>
    <row r="2657" spans="1:19">
      <c r="A2657" t="s">
        <v>23942</v>
      </c>
      <c r="B2657" t="s">
        <v>23943</v>
      </c>
      <c r="C2657" t="s">
        <v>46</v>
      </c>
      <c r="D2657" t="s">
        <v>23944</v>
      </c>
      <c r="E2657" t="s">
        <v>20298</v>
      </c>
      <c r="F2657" t="s">
        <v>23945</v>
      </c>
      <c r="G2657" t="s">
        <v>23946</v>
      </c>
      <c r="H2657" t="s">
        <v>23947</v>
      </c>
      <c r="I2657" t="s">
        <v>2503</v>
      </c>
      <c r="J2657" t="s">
        <v>3285</v>
      </c>
      <c r="K2657" t="s">
        <v>3286</v>
      </c>
      <c r="L2657" t="s">
        <v>76</v>
      </c>
      <c r="M2657" t="s">
        <v>2528</v>
      </c>
      <c r="N2657" t="s">
        <v>2674</v>
      </c>
      <c r="O2657" t="s">
        <v>3287</v>
      </c>
      <c r="P2657" t="s">
        <v>23948</v>
      </c>
      <c r="R2657" t="str">
        <f t="shared" si="82"/>
        <v>奎文</v>
      </c>
      <c r="S2657" t="str">
        <f t="shared" si="83"/>
        <v>0705</v>
      </c>
    </row>
    <row r="2658" spans="1:19">
      <c r="A2658" t="s">
        <v>23949</v>
      </c>
      <c r="B2658" t="s">
        <v>23950</v>
      </c>
      <c r="C2658" t="s">
        <v>46</v>
      </c>
      <c r="D2658" t="s">
        <v>23951</v>
      </c>
      <c r="E2658" t="s">
        <v>20963</v>
      </c>
      <c r="F2658" t="s">
        <v>23952</v>
      </c>
      <c r="G2658" t="s">
        <v>23953</v>
      </c>
      <c r="H2658" t="s">
        <v>23954</v>
      </c>
      <c r="I2658" t="s">
        <v>3917</v>
      </c>
      <c r="J2658" t="s">
        <v>4487</v>
      </c>
      <c r="K2658" t="s">
        <v>4488</v>
      </c>
      <c r="L2658" t="s">
        <v>137</v>
      </c>
      <c r="M2658" t="s">
        <v>2686</v>
      </c>
      <c r="N2658" t="s">
        <v>3179</v>
      </c>
      <c r="O2658" t="s">
        <v>4489</v>
      </c>
      <c r="P2658" t="s">
        <v>23955</v>
      </c>
      <c r="Q2658" t="s">
        <v>23956</v>
      </c>
      <c r="R2658" t="str">
        <f t="shared" si="82"/>
        <v>青州</v>
      </c>
      <c r="S2658" t="str">
        <f t="shared" si="83"/>
        <v>0705</v>
      </c>
    </row>
    <row r="2659" spans="1:19">
      <c r="A2659" t="s">
        <v>23957</v>
      </c>
      <c r="B2659" t="s">
        <v>23958</v>
      </c>
      <c r="C2659" t="s">
        <v>46</v>
      </c>
      <c r="D2659" t="s">
        <v>23959</v>
      </c>
      <c r="E2659" t="s">
        <v>20239</v>
      </c>
      <c r="F2659" t="s">
        <v>23960</v>
      </c>
      <c r="G2659" t="s">
        <v>23961</v>
      </c>
      <c r="H2659" t="s">
        <v>23962</v>
      </c>
      <c r="I2659" t="s">
        <v>2350</v>
      </c>
      <c r="J2659" t="s">
        <v>17395</v>
      </c>
      <c r="K2659" t="s">
        <v>17396</v>
      </c>
      <c r="L2659" t="s">
        <v>110</v>
      </c>
      <c r="M2659" t="s">
        <v>7112</v>
      </c>
      <c r="N2659" t="s">
        <v>2529</v>
      </c>
      <c r="O2659" t="s">
        <v>17397</v>
      </c>
      <c r="P2659" t="s">
        <v>23963</v>
      </c>
      <c r="R2659" t="str">
        <f t="shared" si="82"/>
        <v>高密</v>
      </c>
      <c r="S2659" t="str">
        <f t="shared" si="83"/>
        <v>0705</v>
      </c>
    </row>
    <row r="2660" spans="1:19">
      <c r="A2660" t="s">
        <v>23964</v>
      </c>
      <c r="B2660" t="s">
        <v>23965</v>
      </c>
      <c r="C2660" t="s">
        <v>46</v>
      </c>
      <c r="D2660" t="s">
        <v>23966</v>
      </c>
      <c r="E2660" t="s">
        <v>20298</v>
      </c>
      <c r="F2660" t="s">
        <v>23967</v>
      </c>
      <c r="G2660" t="s">
        <v>23968</v>
      </c>
      <c r="H2660" t="s">
        <v>23969</v>
      </c>
      <c r="I2660" t="s">
        <v>2364</v>
      </c>
      <c r="J2660" t="s">
        <v>4303</v>
      </c>
      <c r="K2660" t="s">
        <v>4304</v>
      </c>
      <c r="L2660" t="s">
        <v>3458</v>
      </c>
      <c r="M2660" t="s">
        <v>3459</v>
      </c>
      <c r="N2660" t="s">
        <v>2421</v>
      </c>
      <c r="O2660" t="s">
        <v>4305</v>
      </c>
      <c r="P2660" t="s">
        <v>10314</v>
      </c>
      <c r="R2660" t="str">
        <f t="shared" si="82"/>
        <v>寒亭</v>
      </c>
      <c r="S2660" t="str">
        <f t="shared" si="83"/>
        <v>0705</v>
      </c>
    </row>
    <row r="2661" spans="1:19">
      <c r="A2661" t="s">
        <v>23970</v>
      </c>
      <c r="B2661" t="s">
        <v>23971</v>
      </c>
      <c r="C2661" t="s">
        <v>46</v>
      </c>
      <c r="D2661" t="s">
        <v>23972</v>
      </c>
      <c r="E2661" t="s">
        <v>20239</v>
      </c>
      <c r="F2661" t="s">
        <v>23973</v>
      </c>
      <c r="G2661" t="s">
        <v>23974</v>
      </c>
      <c r="H2661" t="s">
        <v>23975</v>
      </c>
      <c r="I2661" t="s">
        <v>2378</v>
      </c>
      <c r="J2661" t="s">
        <v>12991</v>
      </c>
      <c r="K2661" t="s">
        <v>12992</v>
      </c>
      <c r="L2661" t="s">
        <v>676</v>
      </c>
      <c r="M2661" t="s">
        <v>3471</v>
      </c>
      <c r="N2661" t="s">
        <v>2816</v>
      </c>
      <c r="O2661" t="s">
        <v>12993</v>
      </c>
      <c r="P2661" t="s">
        <v>23976</v>
      </c>
      <c r="Q2661" t="s">
        <v>23977</v>
      </c>
      <c r="R2661" t="str">
        <f t="shared" si="82"/>
        <v>昌乐</v>
      </c>
      <c r="S2661" t="str">
        <f t="shared" si="83"/>
        <v>0705</v>
      </c>
    </row>
    <row r="2662" spans="1:19">
      <c r="A2662" t="s">
        <v>23978</v>
      </c>
      <c r="B2662" t="s">
        <v>23979</v>
      </c>
      <c r="C2662" t="s">
        <v>46</v>
      </c>
      <c r="D2662" t="s">
        <v>23980</v>
      </c>
      <c r="E2662" t="s">
        <v>20239</v>
      </c>
      <c r="F2662" t="s">
        <v>23981</v>
      </c>
      <c r="G2662" t="s">
        <v>23982</v>
      </c>
      <c r="H2662" t="s">
        <v>23983</v>
      </c>
      <c r="I2662" t="s">
        <v>3336</v>
      </c>
      <c r="J2662" t="s">
        <v>3838</v>
      </c>
      <c r="K2662" t="s">
        <v>3839</v>
      </c>
      <c r="L2662" t="s">
        <v>676</v>
      </c>
      <c r="M2662" t="s">
        <v>3840</v>
      </c>
      <c r="N2662" t="s">
        <v>2368</v>
      </c>
      <c r="O2662" t="s">
        <v>3841</v>
      </c>
      <c r="P2662" t="s">
        <v>23984</v>
      </c>
      <c r="Q2662" t="s">
        <v>23985</v>
      </c>
      <c r="R2662" t="str">
        <f t="shared" si="82"/>
        <v>昌乐</v>
      </c>
      <c r="S2662" t="str">
        <f t="shared" si="83"/>
        <v>0705</v>
      </c>
    </row>
    <row r="2663" spans="1:19">
      <c r="A2663" t="s">
        <v>23986</v>
      </c>
      <c r="B2663" t="s">
        <v>23987</v>
      </c>
      <c r="C2663" t="s">
        <v>46</v>
      </c>
      <c r="D2663" t="s">
        <v>23988</v>
      </c>
      <c r="E2663" t="s">
        <v>20239</v>
      </c>
      <c r="F2663" t="s">
        <v>23989</v>
      </c>
      <c r="G2663" t="s">
        <v>23990</v>
      </c>
      <c r="H2663" t="s">
        <v>23991</v>
      </c>
      <c r="I2663" t="s">
        <v>2350</v>
      </c>
      <c r="J2663" t="s">
        <v>6352</v>
      </c>
      <c r="K2663" t="s">
        <v>6353</v>
      </c>
      <c r="L2663" t="s">
        <v>128</v>
      </c>
      <c r="M2663" t="s">
        <v>5602</v>
      </c>
      <c r="N2663" t="s">
        <v>2674</v>
      </c>
      <c r="O2663" t="s">
        <v>6354</v>
      </c>
      <c r="P2663" t="s">
        <v>23992</v>
      </c>
      <c r="R2663" t="str">
        <f t="shared" si="82"/>
        <v>寿光</v>
      </c>
      <c r="S2663" t="str">
        <f t="shared" si="83"/>
        <v>0705</v>
      </c>
    </row>
    <row r="2664" spans="1:19">
      <c r="A2664" t="s">
        <v>23993</v>
      </c>
      <c r="B2664" t="s">
        <v>23994</v>
      </c>
      <c r="C2664" t="s">
        <v>46</v>
      </c>
      <c r="D2664" t="s">
        <v>23995</v>
      </c>
      <c r="E2664" t="s">
        <v>20239</v>
      </c>
      <c r="F2664" t="s">
        <v>23996</v>
      </c>
      <c r="G2664" t="s">
        <v>23997</v>
      </c>
      <c r="H2664" t="s">
        <v>23998</v>
      </c>
      <c r="I2664" t="s">
        <v>23999</v>
      </c>
      <c r="J2664" t="s">
        <v>4016</v>
      </c>
      <c r="K2664" t="s">
        <v>4017</v>
      </c>
      <c r="L2664" t="s">
        <v>47</v>
      </c>
      <c r="M2664" t="s">
        <v>2454</v>
      </c>
      <c r="N2664" t="s">
        <v>2480</v>
      </c>
      <c r="O2664" t="s">
        <v>4018</v>
      </c>
      <c r="P2664" t="s">
        <v>24000</v>
      </c>
      <c r="R2664" t="str">
        <f t="shared" si="82"/>
        <v>诸城</v>
      </c>
      <c r="S2664" t="str">
        <f t="shared" si="83"/>
        <v>0705</v>
      </c>
    </row>
    <row r="2665" spans="1:19">
      <c r="A2665" t="s">
        <v>24001</v>
      </c>
      <c r="B2665" t="s">
        <v>24002</v>
      </c>
      <c r="C2665" t="s">
        <v>46</v>
      </c>
      <c r="D2665" t="s">
        <v>24003</v>
      </c>
      <c r="E2665" t="s">
        <v>20963</v>
      </c>
      <c r="F2665" t="s">
        <v>24004</v>
      </c>
      <c r="G2665" t="s">
        <v>24005</v>
      </c>
      <c r="H2665" t="s">
        <v>24006</v>
      </c>
      <c r="I2665" t="s">
        <v>2598</v>
      </c>
      <c r="J2665" t="s">
        <v>7348</v>
      </c>
      <c r="K2665" t="s">
        <v>7349</v>
      </c>
      <c r="L2665" t="s">
        <v>76</v>
      </c>
      <c r="M2665" t="s">
        <v>2528</v>
      </c>
      <c r="N2665" t="s">
        <v>2959</v>
      </c>
      <c r="O2665" t="s">
        <v>7350</v>
      </c>
      <c r="P2665" t="s">
        <v>24007</v>
      </c>
      <c r="R2665" t="str">
        <f t="shared" si="82"/>
        <v>奎文</v>
      </c>
      <c r="S2665" t="str">
        <f t="shared" si="83"/>
        <v>0705</v>
      </c>
    </row>
    <row r="2666" spans="1:19">
      <c r="A2666" t="s">
        <v>24008</v>
      </c>
      <c r="B2666" t="s">
        <v>24009</v>
      </c>
      <c r="C2666" t="s">
        <v>46</v>
      </c>
      <c r="D2666" t="s">
        <v>24010</v>
      </c>
      <c r="E2666" t="s">
        <v>20239</v>
      </c>
      <c r="F2666" t="s">
        <v>24011</v>
      </c>
      <c r="G2666" t="s">
        <v>23792</v>
      </c>
      <c r="H2666" t="s">
        <v>24012</v>
      </c>
      <c r="I2666" t="s">
        <v>2378</v>
      </c>
      <c r="J2666" t="s">
        <v>2922</v>
      </c>
      <c r="K2666" t="s">
        <v>2923</v>
      </c>
      <c r="L2666" t="s">
        <v>47</v>
      </c>
      <c r="M2666" t="s">
        <v>2924</v>
      </c>
      <c r="N2666" t="s">
        <v>2859</v>
      </c>
      <c r="O2666" t="s">
        <v>2925</v>
      </c>
      <c r="P2666" t="s">
        <v>24013</v>
      </c>
      <c r="Q2666" t="s">
        <v>23795</v>
      </c>
      <c r="R2666" t="str">
        <f t="shared" si="82"/>
        <v>诸城</v>
      </c>
      <c r="S2666" t="str">
        <f t="shared" si="83"/>
        <v>0705</v>
      </c>
    </row>
    <row r="2667" spans="1:19">
      <c r="A2667" t="s">
        <v>24014</v>
      </c>
      <c r="B2667" t="s">
        <v>24015</v>
      </c>
      <c r="C2667" t="s">
        <v>46</v>
      </c>
      <c r="D2667" t="s">
        <v>24016</v>
      </c>
      <c r="E2667" t="s">
        <v>20298</v>
      </c>
      <c r="F2667" t="s">
        <v>24017</v>
      </c>
      <c r="G2667" t="s">
        <v>24018</v>
      </c>
      <c r="H2667" t="s">
        <v>24019</v>
      </c>
      <c r="I2667" t="s">
        <v>2350</v>
      </c>
      <c r="J2667" t="s">
        <v>8592</v>
      </c>
      <c r="K2667" t="s">
        <v>8593</v>
      </c>
      <c r="L2667" t="s">
        <v>47</v>
      </c>
      <c r="M2667" t="s">
        <v>4905</v>
      </c>
      <c r="N2667" t="s">
        <v>2421</v>
      </c>
      <c r="O2667" t="s">
        <v>8594</v>
      </c>
      <c r="P2667" t="s">
        <v>24020</v>
      </c>
      <c r="Q2667" t="s">
        <v>24021</v>
      </c>
      <c r="R2667" t="str">
        <f t="shared" si="82"/>
        <v>诸城</v>
      </c>
      <c r="S2667" t="str">
        <f t="shared" si="83"/>
        <v>0705</v>
      </c>
    </row>
    <row r="2668" spans="1:19">
      <c r="A2668" t="s">
        <v>24022</v>
      </c>
      <c r="B2668" t="s">
        <v>24023</v>
      </c>
      <c r="C2668" t="s">
        <v>46</v>
      </c>
      <c r="D2668" t="s">
        <v>24024</v>
      </c>
      <c r="E2668" t="s">
        <v>20223</v>
      </c>
      <c r="F2668" t="s">
        <v>24025</v>
      </c>
      <c r="G2668" t="s">
        <v>24026</v>
      </c>
      <c r="H2668" t="s">
        <v>24027</v>
      </c>
      <c r="I2668" t="s">
        <v>2336</v>
      </c>
      <c r="J2668" t="s">
        <v>3364</v>
      </c>
      <c r="K2668" t="s">
        <v>3365</v>
      </c>
      <c r="L2668" t="s">
        <v>67</v>
      </c>
      <c r="M2668" t="s">
        <v>3366</v>
      </c>
      <c r="N2668" t="s">
        <v>2674</v>
      </c>
      <c r="O2668" t="s">
        <v>3367</v>
      </c>
      <c r="R2668" t="str">
        <f t="shared" si="82"/>
        <v>昌邑</v>
      </c>
      <c r="S2668" t="str">
        <f t="shared" si="83"/>
        <v>0705</v>
      </c>
    </row>
    <row r="2669" spans="1:19">
      <c r="A2669" t="s">
        <v>24028</v>
      </c>
      <c r="B2669" t="s">
        <v>24029</v>
      </c>
      <c r="C2669" t="s">
        <v>46</v>
      </c>
      <c r="D2669" t="s">
        <v>24030</v>
      </c>
      <c r="E2669" t="s">
        <v>20298</v>
      </c>
      <c r="F2669" t="s">
        <v>24031</v>
      </c>
      <c r="G2669" t="s">
        <v>24032</v>
      </c>
      <c r="H2669" t="s">
        <v>24033</v>
      </c>
      <c r="I2669" t="s">
        <v>2350</v>
      </c>
      <c r="J2669" t="s">
        <v>3364</v>
      </c>
      <c r="K2669" t="s">
        <v>3365</v>
      </c>
      <c r="L2669" t="s">
        <v>67</v>
      </c>
      <c r="M2669" t="s">
        <v>3366</v>
      </c>
      <c r="N2669" t="s">
        <v>2674</v>
      </c>
      <c r="O2669" t="s">
        <v>3367</v>
      </c>
      <c r="P2669" t="s">
        <v>24034</v>
      </c>
      <c r="R2669" t="str">
        <f t="shared" si="82"/>
        <v>昌邑</v>
      </c>
      <c r="S2669" t="str">
        <f t="shared" si="83"/>
        <v>0705</v>
      </c>
    </row>
    <row r="2670" spans="1:19">
      <c r="A2670" t="s">
        <v>24035</v>
      </c>
      <c r="B2670" t="s">
        <v>24036</v>
      </c>
      <c r="C2670" t="s">
        <v>46</v>
      </c>
      <c r="D2670" t="s">
        <v>24037</v>
      </c>
      <c r="E2670" t="s">
        <v>20239</v>
      </c>
      <c r="F2670" t="s">
        <v>24038</v>
      </c>
      <c r="G2670" t="s">
        <v>24039</v>
      </c>
      <c r="H2670" t="s">
        <v>24040</v>
      </c>
      <c r="I2670" t="s">
        <v>2378</v>
      </c>
      <c r="J2670" t="s">
        <v>6113</v>
      </c>
      <c r="K2670" t="s">
        <v>6114</v>
      </c>
      <c r="L2670" t="s">
        <v>57</v>
      </c>
      <c r="M2670" t="s">
        <v>2353</v>
      </c>
      <c r="N2670" t="s">
        <v>3499</v>
      </c>
      <c r="O2670" t="s">
        <v>6115</v>
      </c>
      <c r="P2670" t="s">
        <v>24041</v>
      </c>
      <c r="R2670" t="str">
        <f t="shared" si="82"/>
        <v>安丘</v>
      </c>
      <c r="S2670" t="str">
        <f t="shared" si="83"/>
        <v>0705</v>
      </c>
    </row>
    <row r="2671" spans="1:19">
      <c r="A2671" t="s">
        <v>24042</v>
      </c>
      <c r="B2671" t="s">
        <v>24043</v>
      </c>
      <c r="C2671" t="s">
        <v>46</v>
      </c>
      <c r="D2671" t="s">
        <v>24044</v>
      </c>
      <c r="E2671" t="s">
        <v>20239</v>
      </c>
      <c r="F2671" t="s">
        <v>24045</v>
      </c>
      <c r="G2671" t="s">
        <v>24046</v>
      </c>
      <c r="H2671" t="s">
        <v>24047</v>
      </c>
      <c r="I2671" t="s">
        <v>2465</v>
      </c>
      <c r="J2671" t="s">
        <v>4166</v>
      </c>
      <c r="K2671" t="s">
        <v>4167</v>
      </c>
      <c r="L2671" t="s">
        <v>119</v>
      </c>
      <c r="M2671" t="s">
        <v>4168</v>
      </c>
      <c r="N2671" t="s">
        <v>4255</v>
      </c>
      <c r="O2671" t="s">
        <v>4169</v>
      </c>
      <c r="P2671" t="s">
        <v>24048</v>
      </c>
      <c r="Q2671" t="s">
        <v>24049</v>
      </c>
      <c r="R2671" t="str">
        <f t="shared" si="82"/>
        <v>寒亭</v>
      </c>
      <c r="S2671" t="str">
        <f t="shared" si="83"/>
        <v>0705</v>
      </c>
    </row>
    <row r="2672" spans="1:19">
      <c r="A2672" t="s">
        <v>24050</v>
      </c>
      <c r="B2672" t="s">
        <v>24051</v>
      </c>
      <c r="C2672" t="s">
        <v>46</v>
      </c>
      <c r="D2672" t="s">
        <v>24052</v>
      </c>
      <c r="E2672" t="s">
        <v>24053</v>
      </c>
      <c r="F2672" t="s">
        <v>24054</v>
      </c>
      <c r="G2672" t="s">
        <v>24055</v>
      </c>
      <c r="H2672" t="s">
        <v>24056</v>
      </c>
      <c r="I2672" t="s">
        <v>2645</v>
      </c>
      <c r="J2672" t="s">
        <v>9381</v>
      </c>
      <c r="K2672" t="s">
        <v>9382</v>
      </c>
      <c r="L2672" t="s">
        <v>76</v>
      </c>
      <c r="M2672" t="s">
        <v>2408</v>
      </c>
      <c r="N2672" t="s">
        <v>2816</v>
      </c>
      <c r="O2672" t="s">
        <v>9383</v>
      </c>
      <c r="P2672" t="s">
        <v>24057</v>
      </c>
      <c r="R2672" t="str">
        <f t="shared" si="82"/>
        <v>奎文</v>
      </c>
      <c r="S2672" t="str">
        <f t="shared" si="83"/>
        <v>0705</v>
      </c>
    </row>
    <row r="2673" spans="1:19">
      <c r="A2673" t="s">
        <v>24058</v>
      </c>
      <c r="B2673" t="s">
        <v>24059</v>
      </c>
      <c r="C2673" t="s">
        <v>46</v>
      </c>
      <c r="D2673" t="s">
        <v>24060</v>
      </c>
      <c r="E2673" t="s">
        <v>24061</v>
      </c>
      <c r="F2673" t="s">
        <v>24062</v>
      </c>
      <c r="G2673" t="s">
        <v>24063</v>
      </c>
      <c r="H2673" t="s">
        <v>24064</v>
      </c>
      <c r="I2673" t="s">
        <v>3608</v>
      </c>
      <c r="J2673" t="s">
        <v>6352</v>
      </c>
      <c r="K2673" t="s">
        <v>6353</v>
      </c>
      <c r="L2673" t="s">
        <v>128</v>
      </c>
      <c r="M2673" t="s">
        <v>5602</v>
      </c>
      <c r="N2673" t="s">
        <v>2816</v>
      </c>
      <c r="O2673" t="s">
        <v>6354</v>
      </c>
      <c r="P2673" t="s">
        <v>24065</v>
      </c>
      <c r="R2673" t="str">
        <f t="shared" si="82"/>
        <v>寿光</v>
      </c>
      <c r="S2673" t="str">
        <f t="shared" si="83"/>
        <v>0705</v>
      </c>
    </row>
    <row r="2674" spans="1:19">
      <c r="A2674" t="s">
        <v>24066</v>
      </c>
      <c r="B2674" t="s">
        <v>24067</v>
      </c>
      <c r="C2674" t="s">
        <v>46</v>
      </c>
      <c r="D2674" t="s">
        <v>24068</v>
      </c>
      <c r="E2674" t="s">
        <v>20239</v>
      </c>
      <c r="F2674" t="s">
        <v>24069</v>
      </c>
      <c r="G2674" t="s">
        <v>24070</v>
      </c>
      <c r="H2674" t="s">
        <v>24071</v>
      </c>
      <c r="I2674" t="s">
        <v>2350</v>
      </c>
      <c r="J2674" t="s">
        <v>3520</v>
      </c>
      <c r="K2674" t="s">
        <v>3521</v>
      </c>
      <c r="L2674" t="s">
        <v>47</v>
      </c>
      <c r="M2674" t="s">
        <v>3159</v>
      </c>
      <c r="N2674" t="s">
        <v>3554</v>
      </c>
      <c r="O2674" t="s">
        <v>3523</v>
      </c>
      <c r="P2674" t="s">
        <v>24072</v>
      </c>
      <c r="R2674" t="str">
        <f t="shared" si="82"/>
        <v>诸城</v>
      </c>
      <c r="S2674" t="str">
        <f t="shared" si="83"/>
        <v>0705</v>
      </c>
    </row>
    <row r="2675" spans="1:19">
      <c r="A2675" t="s">
        <v>24073</v>
      </c>
      <c r="B2675" t="s">
        <v>24074</v>
      </c>
      <c r="C2675" t="s">
        <v>46</v>
      </c>
      <c r="D2675" t="s">
        <v>24075</v>
      </c>
      <c r="E2675" t="s">
        <v>20298</v>
      </c>
      <c r="F2675" t="s">
        <v>24076</v>
      </c>
      <c r="G2675" t="s">
        <v>24077</v>
      </c>
      <c r="H2675" t="s">
        <v>24078</v>
      </c>
      <c r="I2675" t="s">
        <v>2364</v>
      </c>
      <c r="J2675" t="s">
        <v>2847</v>
      </c>
      <c r="K2675" t="s">
        <v>2848</v>
      </c>
      <c r="L2675" t="s">
        <v>110</v>
      </c>
      <c r="M2675" t="s">
        <v>2849</v>
      </c>
      <c r="N2675" t="s">
        <v>2785</v>
      </c>
      <c r="O2675" t="s">
        <v>2850</v>
      </c>
      <c r="P2675" t="s">
        <v>24079</v>
      </c>
      <c r="Q2675" t="s">
        <v>24080</v>
      </c>
      <c r="R2675" t="str">
        <f t="shared" si="82"/>
        <v>高密</v>
      </c>
      <c r="S2675" t="str">
        <f t="shared" si="83"/>
        <v>0705</v>
      </c>
    </row>
    <row r="2676" spans="1:19">
      <c r="A2676" t="s">
        <v>24081</v>
      </c>
      <c r="B2676" t="s">
        <v>24082</v>
      </c>
      <c r="C2676" t="s">
        <v>46</v>
      </c>
      <c r="D2676" t="s">
        <v>24083</v>
      </c>
      <c r="E2676" t="s">
        <v>20298</v>
      </c>
      <c r="F2676" t="s">
        <v>24084</v>
      </c>
      <c r="G2676" t="s">
        <v>24085</v>
      </c>
      <c r="H2676" t="s">
        <v>24086</v>
      </c>
      <c r="I2676" t="s">
        <v>2350</v>
      </c>
      <c r="J2676" t="s">
        <v>2634</v>
      </c>
      <c r="K2676" t="s">
        <v>2635</v>
      </c>
      <c r="L2676" t="s">
        <v>76</v>
      </c>
      <c r="M2676" t="s">
        <v>2408</v>
      </c>
      <c r="N2676" t="s">
        <v>2816</v>
      </c>
      <c r="O2676" t="s">
        <v>2636</v>
      </c>
      <c r="P2676" t="s">
        <v>24087</v>
      </c>
      <c r="Q2676" t="s">
        <v>24088</v>
      </c>
      <c r="R2676" t="str">
        <f t="shared" si="82"/>
        <v>奎文</v>
      </c>
      <c r="S2676" t="str">
        <f t="shared" si="83"/>
        <v>0705</v>
      </c>
    </row>
    <row r="2677" spans="1:19">
      <c r="A2677" t="s">
        <v>24089</v>
      </c>
      <c r="B2677" t="s">
        <v>24090</v>
      </c>
      <c r="C2677" t="s">
        <v>46</v>
      </c>
      <c r="D2677" t="s">
        <v>24091</v>
      </c>
      <c r="E2677" t="s">
        <v>20298</v>
      </c>
      <c r="F2677" t="s">
        <v>24092</v>
      </c>
      <c r="G2677" t="s">
        <v>24093</v>
      </c>
      <c r="H2677" t="s">
        <v>24094</v>
      </c>
      <c r="I2677" t="s">
        <v>2350</v>
      </c>
      <c r="J2677" t="s">
        <v>4774</v>
      </c>
      <c r="K2677" t="s">
        <v>4775</v>
      </c>
      <c r="L2677" t="s">
        <v>67</v>
      </c>
      <c r="M2677" t="s">
        <v>3706</v>
      </c>
      <c r="N2677" t="s">
        <v>2816</v>
      </c>
      <c r="O2677" t="s">
        <v>4776</v>
      </c>
      <c r="P2677" t="s">
        <v>24095</v>
      </c>
      <c r="Q2677" t="s">
        <v>24096</v>
      </c>
      <c r="R2677" t="str">
        <f t="shared" si="82"/>
        <v>昌邑</v>
      </c>
      <c r="S2677" t="str">
        <f t="shared" si="83"/>
        <v>0705</v>
      </c>
    </row>
    <row r="2678" spans="1:19">
      <c r="A2678" t="s">
        <v>24097</v>
      </c>
      <c r="B2678" t="s">
        <v>24098</v>
      </c>
      <c r="C2678" t="s">
        <v>46</v>
      </c>
      <c r="D2678" t="s">
        <v>24099</v>
      </c>
      <c r="E2678" t="s">
        <v>20239</v>
      </c>
      <c r="F2678" t="s">
        <v>24100</v>
      </c>
      <c r="G2678" t="s">
        <v>24101</v>
      </c>
      <c r="H2678" t="s">
        <v>24102</v>
      </c>
      <c r="I2678" t="s">
        <v>2350</v>
      </c>
      <c r="J2678" t="s">
        <v>4457</v>
      </c>
      <c r="K2678" t="s">
        <v>4458</v>
      </c>
      <c r="L2678" t="s">
        <v>101</v>
      </c>
      <c r="M2678" t="s">
        <v>4459</v>
      </c>
      <c r="N2678" t="s">
        <v>3179</v>
      </c>
      <c r="O2678" t="s">
        <v>4460</v>
      </c>
      <c r="P2678" t="s">
        <v>24103</v>
      </c>
      <c r="Q2678" t="s">
        <v>24104</v>
      </c>
      <c r="R2678" t="str">
        <f t="shared" si="82"/>
        <v>潍城</v>
      </c>
      <c r="S2678" t="str">
        <f t="shared" si="83"/>
        <v>0705</v>
      </c>
    </row>
    <row r="2679" spans="1:19">
      <c r="A2679" t="s">
        <v>24105</v>
      </c>
      <c r="B2679" t="s">
        <v>24106</v>
      </c>
      <c r="C2679" t="s">
        <v>46</v>
      </c>
      <c r="D2679" t="s">
        <v>24107</v>
      </c>
      <c r="E2679" t="s">
        <v>20239</v>
      </c>
      <c r="F2679" t="s">
        <v>24108</v>
      </c>
      <c r="G2679" t="s">
        <v>24109</v>
      </c>
      <c r="H2679" t="s">
        <v>24110</v>
      </c>
      <c r="I2679" t="s">
        <v>2350</v>
      </c>
      <c r="J2679" t="s">
        <v>3139</v>
      </c>
      <c r="K2679" t="s">
        <v>3140</v>
      </c>
      <c r="L2679" t="s">
        <v>47</v>
      </c>
      <c r="M2679" t="s">
        <v>3141</v>
      </c>
      <c r="N2679" t="s">
        <v>2674</v>
      </c>
      <c r="O2679" t="s">
        <v>3142</v>
      </c>
      <c r="P2679" t="s">
        <v>24111</v>
      </c>
      <c r="Q2679" t="s">
        <v>24112</v>
      </c>
      <c r="R2679" t="str">
        <f t="shared" si="82"/>
        <v>诸城</v>
      </c>
      <c r="S2679" t="str">
        <f t="shared" si="83"/>
        <v>0705</v>
      </c>
    </row>
    <row r="2680" spans="1:19">
      <c r="A2680" t="s">
        <v>24113</v>
      </c>
      <c r="B2680" t="s">
        <v>24114</v>
      </c>
      <c r="C2680" t="s">
        <v>46</v>
      </c>
      <c r="D2680" t="s">
        <v>24115</v>
      </c>
      <c r="E2680" t="s">
        <v>20239</v>
      </c>
      <c r="F2680" t="s">
        <v>24116</v>
      </c>
      <c r="G2680" t="s">
        <v>24117</v>
      </c>
      <c r="H2680" t="s">
        <v>24118</v>
      </c>
      <c r="I2680" t="s">
        <v>2364</v>
      </c>
      <c r="J2680" t="s">
        <v>4130</v>
      </c>
      <c r="K2680" t="s">
        <v>4131</v>
      </c>
      <c r="L2680" t="s">
        <v>137</v>
      </c>
      <c r="M2680" t="s">
        <v>3040</v>
      </c>
      <c r="N2680" t="s">
        <v>2480</v>
      </c>
      <c r="O2680" t="s">
        <v>4132</v>
      </c>
      <c r="P2680" t="s">
        <v>24119</v>
      </c>
      <c r="Q2680" t="s">
        <v>24120</v>
      </c>
      <c r="R2680" t="str">
        <f t="shared" si="82"/>
        <v>青州</v>
      </c>
      <c r="S2680" t="str">
        <f t="shared" si="83"/>
        <v>0705</v>
      </c>
    </row>
    <row r="2681" spans="1:19">
      <c r="A2681" t="s">
        <v>24121</v>
      </c>
      <c r="B2681" t="s">
        <v>24122</v>
      </c>
      <c r="C2681" t="s">
        <v>46</v>
      </c>
      <c r="D2681" t="s">
        <v>24123</v>
      </c>
      <c r="E2681" t="s">
        <v>20298</v>
      </c>
      <c r="F2681" t="s">
        <v>24124</v>
      </c>
      <c r="G2681" t="s">
        <v>24125</v>
      </c>
      <c r="H2681" t="s">
        <v>24126</v>
      </c>
      <c r="I2681" t="s">
        <v>2350</v>
      </c>
      <c r="J2681" t="s">
        <v>14840</v>
      </c>
      <c r="K2681" t="s">
        <v>14841</v>
      </c>
      <c r="L2681" t="s">
        <v>146</v>
      </c>
      <c r="M2681" t="s">
        <v>3051</v>
      </c>
      <c r="N2681" t="s">
        <v>3961</v>
      </c>
      <c r="O2681" t="s">
        <v>14842</v>
      </c>
      <c r="P2681" t="s">
        <v>24127</v>
      </c>
      <c r="Q2681" t="s">
        <v>24128</v>
      </c>
      <c r="R2681" t="str">
        <f t="shared" si="82"/>
        <v>临朐</v>
      </c>
      <c r="S2681" t="str">
        <f t="shared" si="83"/>
        <v>0705</v>
      </c>
    </row>
    <row r="2682" spans="1:19">
      <c r="A2682" t="s">
        <v>24129</v>
      </c>
      <c r="B2682" t="s">
        <v>24130</v>
      </c>
      <c r="C2682" t="s">
        <v>46</v>
      </c>
      <c r="D2682" t="s">
        <v>24131</v>
      </c>
      <c r="E2682" t="s">
        <v>20239</v>
      </c>
      <c r="F2682" t="s">
        <v>24132</v>
      </c>
      <c r="G2682" t="s">
        <v>24133</v>
      </c>
      <c r="H2682" t="s">
        <v>24134</v>
      </c>
      <c r="I2682" t="s">
        <v>2364</v>
      </c>
      <c r="J2682" t="s">
        <v>3905</v>
      </c>
      <c r="K2682" t="s">
        <v>3906</v>
      </c>
      <c r="L2682" t="s">
        <v>67</v>
      </c>
      <c r="M2682" t="s">
        <v>2958</v>
      </c>
      <c r="N2682" t="s">
        <v>5712</v>
      </c>
      <c r="O2682" t="s">
        <v>3908</v>
      </c>
      <c r="R2682" t="str">
        <f t="shared" si="82"/>
        <v>昌邑</v>
      </c>
      <c r="S2682" t="str">
        <f t="shared" si="83"/>
        <v>0705</v>
      </c>
    </row>
    <row r="2683" spans="1:19">
      <c r="A2683" t="s">
        <v>24135</v>
      </c>
      <c r="B2683" t="s">
        <v>24136</v>
      </c>
      <c r="C2683" t="s">
        <v>46</v>
      </c>
      <c r="D2683" t="s">
        <v>24137</v>
      </c>
      <c r="E2683" t="s">
        <v>24138</v>
      </c>
      <c r="F2683" t="s">
        <v>24139</v>
      </c>
      <c r="G2683" t="s">
        <v>24140</v>
      </c>
      <c r="H2683" t="s">
        <v>24141</v>
      </c>
      <c r="I2683" t="s">
        <v>2364</v>
      </c>
      <c r="J2683" t="s">
        <v>5507</v>
      </c>
      <c r="K2683" t="s">
        <v>5508</v>
      </c>
      <c r="L2683" t="s">
        <v>137</v>
      </c>
      <c r="M2683" t="s">
        <v>4959</v>
      </c>
      <c r="N2683" t="s">
        <v>6308</v>
      </c>
      <c r="O2683" t="s">
        <v>5509</v>
      </c>
      <c r="P2683" t="s">
        <v>24142</v>
      </c>
      <c r="R2683" t="str">
        <f t="shared" si="82"/>
        <v>青州</v>
      </c>
      <c r="S2683" t="str">
        <f t="shared" si="83"/>
        <v>0705</v>
      </c>
    </row>
    <row r="2684" spans="1:19">
      <c r="A2684" t="s">
        <v>24143</v>
      </c>
      <c r="B2684" t="s">
        <v>24144</v>
      </c>
      <c r="C2684" t="s">
        <v>46</v>
      </c>
      <c r="D2684" t="s">
        <v>24145</v>
      </c>
      <c r="E2684" t="s">
        <v>20298</v>
      </c>
      <c r="F2684" t="s">
        <v>24146</v>
      </c>
      <c r="G2684" t="s">
        <v>24147</v>
      </c>
      <c r="H2684" t="s">
        <v>24148</v>
      </c>
      <c r="I2684" t="s">
        <v>2350</v>
      </c>
      <c r="J2684" t="s">
        <v>6923</v>
      </c>
      <c r="K2684" t="s">
        <v>6924</v>
      </c>
      <c r="L2684" t="s">
        <v>128</v>
      </c>
      <c r="M2684" t="s">
        <v>6079</v>
      </c>
      <c r="N2684" t="s">
        <v>2564</v>
      </c>
      <c r="P2684" t="s">
        <v>24149</v>
      </c>
      <c r="Q2684" t="s">
        <v>24150</v>
      </c>
      <c r="R2684" t="str">
        <f t="shared" si="82"/>
        <v>寿光</v>
      </c>
      <c r="S2684" t="str">
        <f t="shared" si="83"/>
        <v>0705</v>
      </c>
    </row>
    <row r="2685" spans="1:19">
      <c r="A2685" t="s">
        <v>24151</v>
      </c>
      <c r="B2685" t="s">
        <v>24152</v>
      </c>
      <c r="C2685" t="s">
        <v>46</v>
      </c>
      <c r="D2685" t="s">
        <v>24153</v>
      </c>
      <c r="E2685" t="s">
        <v>24154</v>
      </c>
      <c r="F2685" t="s">
        <v>24155</v>
      </c>
      <c r="G2685" t="s">
        <v>24156</v>
      </c>
      <c r="H2685" t="s">
        <v>24157</v>
      </c>
      <c r="I2685" t="s">
        <v>2350</v>
      </c>
      <c r="J2685" t="s">
        <v>7348</v>
      </c>
      <c r="K2685" t="s">
        <v>7349</v>
      </c>
      <c r="L2685" t="s">
        <v>76</v>
      </c>
      <c r="M2685" t="s">
        <v>2528</v>
      </c>
      <c r="N2685" t="s">
        <v>2816</v>
      </c>
      <c r="O2685" t="s">
        <v>7350</v>
      </c>
      <c r="P2685" t="s">
        <v>24158</v>
      </c>
      <c r="R2685" t="str">
        <f t="shared" si="82"/>
        <v>奎文</v>
      </c>
      <c r="S2685" t="str">
        <f t="shared" si="83"/>
        <v>0705</v>
      </c>
    </row>
    <row r="2686" spans="1:19">
      <c r="A2686" t="s">
        <v>24159</v>
      </c>
      <c r="B2686" t="s">
        <v>24160</v>
      </c>
      <c r="C2686" t="s">
        <v>46</v>
      </c>
      <c r="D2686" t="s">
        <v>24161</v>
      </c>
      <c r="E2686" t="s">
        <v>20239</v>
      </c>
      <c r="F2686" t="s">
        <v>24162</v>
      </c>
      <c r="G2686" t="s">
        <v>24163</v>
      </c>
      <c r="H2686" t="s">
        <v>24164</v>
      </c>
      <c r="I2686" t="s">
        <v>5112</v>
      </c>
      <c r="J2686" t="s">
        <v>8787</v>
      </c>
      <c r="K2686" t="s">
        <v>8788</v>
      </c>
      <c r="L2686" t="s">
        <v>128</v>
      </c>
      <c r="M2686" t="s">
        <v>2720</v>
      </c>
      <c r="N2686" t="s">
        <v>2721</v>
      </c>
      <c r="O2686" t="s">
        <v>8789</v>
      </c>
      <c r="P2686" t="s">
        <v>24165</v>
      </c>
      <c r="Q2686" t="s">
        <v>24166</v>
      </c>
      <c r="R2686" t="str">
        <f t="shared" si="82"/>
        <v>寿光</v>
      </c>
      <c r="S2686" t="str">
        <f t="shared" si="83"/>
        <v>0705</v>
      </c>
    </row>
    <row r="2687" spans="1:19">
      <c r="A2687" t="s">
        <v>621</v>
      </c>
      <c r="B2687" t="s">
        <v>24167</v>
      </c>
      <c r="C2687" t="s">
        <v>46</v>
      </c>
      <c r="D2687" t="s">
        <v>24168</v>
      </c>
      <c r="E2687" t="s">
        <v>24169</v>
      </c>
      <c r="F2687" t="s">
        <v>24170</v>
      </c>
      <c r="G2687" t="s">
        <v>619</v>
      </c>
      <c r="H2687" t="s">
        <v>24171</v>
      </c>
      <c r="I2687" t="s">
        <v>2465</v>
      </c>
      <c r="J2687" t="s">
        <v>9339</v>
      </c>
      <c r="K2687" t="s">
        <v>9340</v>
      </c>
      <c r="L2687" t="s">
        <v>47</v>
      </c>
      <c r="M2687" t="s">
        <v>2454</v>
      </c>
      <c r="N2687" t="s">
        <v>2455</v>
      </c>
      <c r="O2687" t="s">
        <v>9341</v>
      </c>
      <c r="P2687" t="s">
        <v>24172</v>
      </c>
      <c r="R2687" t="str">
        <f t="shared" si="82"/>
        <v>诸城</v>
      </c>
      <c r="S2687" t="str">
        <f t="shared" si="83"/>
        <v>0705</v>
      </c>
    </row>
    <row r="2688" spans="1:19">
      <c r="A2688" t="s">
        <v>24173</v>
      </c>
      <c r="B2688" t="s">
        <v>24174</v>
      </c>
      <c r="C2688" t="s">
        <v>46</v>
      </c>
      <c r="D2688" t="s">
        <v>24175</v>
      </c>
      <c r="E2688" t="s">
        <v>20239</v>
      </c>
      <c r="F2688" t="s">
        <v>24176</v>
      </c>
      <c r="G2688" t="s">
        <v>24177</v>
      </c>
      <c r="H2688" t="s">
        <v>24178</v>
      </c>
      <c r="I2688" t="s">
        <v>2364</v>
      </c>
      <c r="J2688" t="s">
        <v>7491</v>
      </c>
      <c r="K2688" t="s">
        <v>7492</v>
      </c>
      <c r="L2688" t="s">
        <v>137</v>
      </c>
      <c r="M2688" t="s">
        <v>3729</v>
      </c>
      <c r="N2688" t="s">
        <v>2340</v>
      </c>
      <c r="O2688" t="s">
        <v>7494</v>
      </c>
      <c r="P2688" t="s">
        <v>21446</v>
      </c>
      <c r="R2688" t="str">
        <f t="shared" si="82"/>
        <v>青州</v>
      </c>
      <c r="S2688" t="str">
        <f t="shared" si="83"/>
        <v>0705</v>
      </c>
    </row>
    <row r="2689" spans="1:19">
      <c r="A2689" t="s">
        <v>24179</v>
      </c>
      <c r="B2689" t="s">
        <v>24180</v>
      </c>
      <c r="C2689" t="s">
        <v>46</v>
      </c>
      <c r="D2689" t="s">
        <v>24181</v>
      </c>
      <c r="E2689" t="s">
        <v>8075</v>
      </c>
      <c r="F2689" t="s">
        <v>24182</v>
      </c>
      <c r="G2689" t="s">
        <v>24183</v>
      </c>
      <c r="H2689" t="s">
        <v>24184</v>
      </c>
      <c r="I2689" t="s">
        <v>2645</v>
      </c>
      <c r="J2689" t="s">
        <v>3530</v>
      </c>
      <c r="K2689" t="s">
        <v>3531</v>
      </c>
      <c r="L2689" t="s">
        <v>146</v>
      </c>
      <c r="M2689" t="s">
        <v>3532</v>
      </c>
      <c r="N2689" t="s">
        <v>2421</v>
      </c>
      <c r="O2689" t="s">
        <v>3533</v>
      </c>
      <c r="P2689" t="s">
        <v>24185</v>
      </c>
      <c r="R2689" t="str">
        <f t="shared" ref="R2689:R2752" si="84">IF(OR(LEFT(L2689,2)="高新"),"奎文",IF(LEFT(L2689,2)="峡山","坊子",IF(LEFT(L2689,2)="滨海","寒亭",LEFT(L2689,2))))</f>
        <v>临朐</v>
      </c>
      <c r="S2689" t="str">
        <f t="shared" ref="S2689:S2752" si="85">TEXT(B2689,"mmdd")</f>
        <v>0705</v>
      </c>
    </row>
    <row r="2690" spans="1:19">
      <c r="A2690" t="s">
        <v>24186</v>
      </c>
      <c r="B2690" t="s">
        <v>24187</v>
      </c>
      <c r="C2690" t="s">
        <v>46</v>
      </c>
      <c r="D2690" t="s">
        <v>24188</v>
      </c>
      <c r="E2690" t="s">
        <v>8075</v>
      </c>
      <c r="F2690" t="s">
        <v>24189</v>
      </c>
      <c r="G2690" t="s">
        <v>24190</v>
      </c>
      <c r="H2690" t="s">
        <v>24191</v>
      </c>
      <c r="I2690" t="s">
        <v>2392</v>
      </c>
      <c r="J2690" t="s">
        <v>5957</v>
      </c>
      <c r="K2690" t="s">
        <v>5958</v>
      </c>
      <c r="L2690" t="s">
        <v>67</v>
      </c>
      <c r="M2690" t="s">
        <v>2958</v>
      </c>
      <c r="N2690" t="s">
        <v>2421</v>
      </c>
      <c r="O2690" t="s">
        <v>5959</v>
      </c>
      <c r="P2690" t="s">
        <v>24192</v>
      </c>
      <c r="Q2690" t="s">
        <v>24193</v>
      </c>
      <c r="R2690" t="str">
        <f t="shared" si="84"/>
        <v>昌邑</v>
      </c>
      <c r="S2690" t="str">
        <f t="shared" si="85"/>
        <v>0705</v>
      </c>
    </row>
    <row r="2691" spans="1:19">
      <c r="A2691" t="s">
        <v>24194</v>
      </c>
      <c r="B2691" t="s">
        <v>24195</v>
      </c>
      <c r="C2691" t="s">
        <v>46</v>
      </c>
      <c r="D2691" t="s">
        <v>24196</v>
      </c>
      <c r="E2691" t="s">
        <v>20239</v>
      </c>
      <c r="F2691" t="s">
        <v>24197</v>
      </c>
      <c r="G2691" t="s">
        <v>24198</v>
      </c>
      <c r="H2691" t="s">
        <v>24199</v>
      </c>
      <c r="I2691" t="s">
        <v>2364</v>
      </c>
      <c r="J2691" t="s">
        <v>14394</v>
      </c>
      <c r="K2691" t="s">
        <v>14395</v>
      </c>
      <c r="L2691" t="s">
        <v>137</v>
      </c>
      <c r="M2691" t="s">
        <v>5803</v>
      </c>
      <c r="N2691" t="s">
        <v>2872</v>
      </c>
      <c r="O2691" t="s">
        <v>14396</v>
      </c>
      <c r="P2691" t="s">
        <v>24200</v>
      </c>
      <c r="Q2691" t="s">
        <v>24201</v>
      </c>
      <c r="R2691" t="str">
        <f t="shared" si="84"/>
        <v>青州</v>
      </c>
      <c r="S2691" t="str">
        <f t="shared" si="85"/>
        <v>0705</v>
      </c>
    </row>
    <row r="2692" spans="1:19">
      <c r="A2692" t="s">
        <v>24202</v>
      </c>
      <c r="B2692" t="s">
        <v>24203</v>
      </c>
      <c r="C2692" t="s">
        <v>46</v>
      </c>
      <c r="D2692" t="s">
        <v>24204</v>
      </c>
      <c r="E2692" t="s">
        <v>24205</v>
      </c>
      <c r="F2692" t="s">
        <v>24206</v>
      </c>
      <c r="G2692" t="s">
        <v>24207</v>
      </c>
      <c r="H2692" t="s">
        <v>24208</v>
      </c>
      <c r="I2692" t="s">
        <v>5826</v>
      </c>
      <c r="J2692" t="s">
        <v>6863</v>
      </c>
      <c r="K2692" t="s">
        <v>6864</v>
      </c>
      <c r="L2692" t="s">
        <v>128</v>
      </c>
      <c r="M2692" t="s">
        <v>3952</v>
      </c>
      <c r="N2692" t="s">
        <v>2421</v>
      </c>
      <c r="O2692" t="s">
        <v>6865</v>
      </c>
      <c r="P2692" t="s">
        <v>24209</v>
      </c>
      <c r="Q2692" t="s">
        <v>24210</v>
      </c>
      <c r="R2692" t="str">
        <f t="shared" si="84"/>
        <v>寿光</v>
      </c>
      <c r="S2692" t="str">
        <f t="shared" si="85"/>
        <v>0705</v>
      </c>
    </row>
    <row r="2693" spans="1:19">
      <c r="A2693" t="s">
        <v>24211</v>
      </c>
      <c r="B2693" t="s">
        <v>24212</v>
      </c>
      <c r="C2693" t="s">
        <v>46</v>
      </c>
      <c r="D2693" t="s">
        <v>24213</v>
      </c>
      <c r="E2693" t="s">
        <v>20963</v>
      </c>
      <c r="F2693" t="s">
        <v>7713</v>
      </c>
      <c r="G2693" t="s">
        <v>7714</v>
      </c>
      <c r="H2693" t="s">
        <v>24214</v>
      </c>
      <c r="I2693" t="s">
        <v>3904</v>
      </c>
      <c r="J2693" t="s">
        <v>7277</v>
      </c>
      <c r="K2693" t="s">
        <v>7278</v>
      </c>
      <c r="L2693" t="s">
        <v>47</v>
      </c>
      <c r="M2693" t="s">
        <v>4266</v>
      </c>
      <c r="N2693" t="s">
        <v>3907</v>
      </c>
      <c r="O2693" t="s">
        <v>7279</v>
      </c>
      <c r="P2693" t="s">
        <v>24215</v>
      </c>
      <c r="R2693" t="str">
        <f t="shared" si="84"/>
        <v>诸城</v>
      </c>
      <c r="S2693" t="str">
        <f t="shared" si="85"/>
        <v>0705</v>
      </c>
    </row>
    <row r="2694" spans="1:19">
      <c r="A2694" t="s">
        <v>24216</v>
      </c>
      <c r="B2694" t="s">
        <v>24217</v>
      </c>
      <c r="C2694" t="s">
        <v>46</v>
      </c>
      <c r="D2694" t="s">
        <v>24218</v>
      </c>
      <c r="E2694" t="s">
        <v>20239</v>
      </c>
      <c r="F2694" t="s">
        <v>24219</v>
      </c>
      <c r="G2694" t="s">
        <v>24220</v>
      </c>
      <c r="H2694" t="s">
        <v>24221</v>
      </c>
      <c r="I2694" t="s">
        <v>2645</v>
      </c>
      <c r="J2694" t="s">
        <v>3285</v>
      </c>
      <c r="K2694" t="s">
        <v>3286</v>
      </c>
      <c r="L2694" t="s">
        <v>76</v>
      </c>
      <c r="M2694" t="s">
        <v>2528</v>
      </c>
      <c r="N2694" t="s">
        <v>2674</v>
      </c>
      <c r="O2694" t="s">
        <v>3287</v>
      </c>
      <c r="P2694" t="s">
        <v>24222</v>
      </c>
      <c r="Q2694" t="s">
        <v>24223</v>
      </c>
      <c r="R2694" t="str">
        <f t="shared" si="84"/>
        <v>奎文</v>
      </c>
      <c r="S2694" t="str">
        <f t="shared" si="85"/>
        <v>0705</v>
      </c>
    </row>
    <row r="2695" spans="1:19">
      <c r="A2695" t="s">
        <v>24224</v>
      </c>
      <c r="B2695" t="s">
        <v>24225</v>
      </c>
      <c r="C2695" t="s">
        <v>46</v>
      </c>
      <c r="D2695" t="s">
        <v>24226</v>
      </c>
      <c r="E2695" t="s">
        <v>20239</v>
      </c>
      <c r="F2695" t="s">
        <v>24227</v>
      </c>
      <c r="G2695" t="s">
        <v>24228</v>
      </c>
      <c r="H2695" t="s">
        <v>24229</v>
      </c>
      <c r="I2695" t="s">
        <v>2350</v>
      </c>
      <c r="J2695" t="s">
        <v>8431</v>
      </c>
      <c r="K2695" t="s">
        <v>8432</v>
      </c>
      <c r="L2695" t="s">
        <v>146</v>
      </c>
      <c r="M2695" t="s">
        <v>2420</v>
      </c>
      <c r="N2695" t="s">
        <v>2859</v>
      </c>
      <c r="O2695" t="s">
        <v>8433</v>
      </c>
      <c r="P2695" t="s">
        <v>24230</v>
      </c>
      <c r="R2695" t="str">
        <f t="shared" si="84"/>
        <v>临朐</v>
      </c>
      <c r="S2695" t="str">
        <f t="shared" si="85"/>
        <v>0705</v>
      </c>
    </row>
    <row r="2696" spans="1:19">
      <c r="A2696" t="s">
        <v>24231</v>
      </c>
      <c r="B2696" t="s">
        <v>24232</v>
      </c>
      <c r="C2696" t="s">
        <v>46</v>
      </c>
      <c r="D2696" t="s">
        <v>24233</v>
      </c>
      <c r="E2696" t="s">
        <v>24234</v>
      </c>
      <c r="F2696" t="s">
        <v>24235</v>
      </c>
      <c r="G2696" t="s">
        <v>24236</v>
      </c>
      <c r="H2696" t="s">
        <v>24237</v>
      </c>
      <c r="I2696" t="s">
        <v>2350</v>
      </c>
      <c r="J2696" t="s">
        <v>2741</v>
      </c>
      <c r="K2696" t="s">
        <v>2742</v>
      </c>
      <c r="L2696" t="s">
        <v>137</v>
      </c>
      <c r="M2696" t="s">
        <v>2395</v>
      </c>
      <c r="N2696" t="s">
        <v>2421</v>
      </c>
      <c r="O2696" t="s">
        <v>2744</v>
      </c>
      <c r="P2696" t="s">
        <v>24238</v>
      </c>
      <c r="R2696" t="str">
        <f t="shared" si="84"/>
        <v>青州</v>
      </c>
      <c r="S2696" t="str">
        <f t="shared" si="85"/>
        <v>0705</v>
      </c>
    </row>
    <row r="2697" spans="1:19">
      <c r="A2697" t="s">
        <v>24239</v>
      </c>
      <c r="B2697" t="s">
        <v>24240</v>
      </c>
      <c r="C2697" t="s">
        <v>46</v>
      </c>
      <c r="D2697" t="s">
        <v>24241</v>
      </c>
      <c r="E2697" t="s">
        <v>21070</v>
      </c>
      <c r="F2697" t="s">
        <v>24242</v>
      </c>
      <c r="G2697" t="s">
        <v>24243</v>
      </c>
      <c r="H2697" t="s">
        <v>24244</v>
      </c>
      <c r="I2697" t="s">
        <v>4165</v>
      </c>
      <c r="J2697" t="s">
        <v>3821</v>
      </c>
      <c r="K2697" t="s">
        <v>3822</v>
      </c>
      <c r="L2697" t="s">
        <v>128</v>
      </c>
      <c r="M2697" t="s">
        <v>3028</v>
      </c>
      <c r="N2697" t="s">
        <v>4222</v>
      </c>
      <c r="O2697" t="s">
        <v>3823</v>
      </c>
      <c r="P2697" t="s">
        <v>24245</v>
      </c>
      <c r="R2697" t="str">
        <f t="shared" si="84"/>
        <v>寿光</v>
      </c>
      <c r="S2697" t="str">
        <f t="shared" si="85"/>
        <v>0705</v>
      </c>
    </row>
    <row r="2698" spans="1:19">
      <c r="A2698" t="s">
        <v>24246</v>
      </c>
      <c r="B2698" t="s">
        <v>24247</v>
      </c>
      <c r="C2698" t="s">
        <v>46</v>
      </c>
      <c r="D2698" t="s">
        <v>24248</v>
      </c>
      <c r="E2698" t="s">
        <v>20298</v>
      </c>
      <c r="F2698" t="s">
        <v>24249</v>
      </c>
      <c r="G2698" t="s">
        <v>24250</v>
      </c>
      <c r="H2698" t="s">
        <v>24251</v>
      </c>
      <c r="I2698" t="s">
        <v>3336</v>
      </c>
      <c r="J2698" t="s">
        <v>9811</v>
      </c>
      <c r="K2698" t="s">
        <v>9812</v>
      </c>
      <c r="L2698" t="s">
        <v>57</v>
      </c>
      <c r="M2698" t="s">
        <v>2492</v>
      </c>
      <c r="N2698" t="s">
        <v>3994</v>
      </c>
      <c r="O2698" t="s">
        <v>9813</v>
      </c>
      <c r="P2698" t="s">
        <v>21260</v>
      </c>
      <c r="R2698" t="str">
        <f t="shared" si="84"/>
        <v>安丘</v>
      </c>
      <c r="S2698" t="str">
        <f t="shared" si="85"/>
        <v>0705</v>
      </c>
    </row>
    <row r="2699" spans="1:19">
      <c r="A2699" t="s">
        <v>24252</v>
      </c>
      <c r="B2699" t="s">
        <v>24253</v>
      </c>
      <c r="C2699" t="s">
        <v>46</v>
      </c>
      <c r="D2699" t="s">
        <v>24254</v>
      </c>
      <c r="E2699" t="s">
        <v>21070</v>
      </c>
      <c r="F2699" t="s">
        <v>24255</v>
      </c>
      <c r="G2699" t="s">
        <v>24256</v>
      </c>
      <c r="H2699" t="s">
        <v>24257</v>
      </c>
      <c r="I2699" t="s">
        <v>5391</v>
      </c>
      <c r="J2699" t="s">
        <v>3619</v>
      </c>
      <c r="K2699" t="s">
        <v>3620</v>
      </c>
      <c r="L2699" t="s">
        <v>110</v>
      </c>
      <c r="M2699" t="s">
        <v>3621</v>
      </c>
      <c r="N2699" t="s">
        <v>5013</v>
      </c>
      <c r="O2699" t="s">
        <v>3623</v>
      </c>
      <c r="P2699" t="s">
        <v>24258</v>
      </c>
      <c r="R2699" t="str">
        <f t="shared" si="84"/>
        <v>高密</v>
      </c>
      <c r="S2699" t="str">
        <f t="shared" si="85"/>
        <v>0705</v>
      </c>
    </row>
    <row r="2700" spans="1:19">
      <c r="A2700" t="s">
        <v>24259</v>
      </c>
      <c r="B2700" t="s">
        <v>24260</v>
      </c>
      <c r="C2700" t="s">
        <v>46</v>
      </c>
      <c r="D2700" t="s">
        <v>24261</v>
      </c>
      <c r="E2700" t="s">
        <v>20963</v>
      </c>
      <c r="F2700" t="s">
        <v>24262</v>
      </c>
      <c r="G2700" t="s">
        <v>24263</v>
      </c>
      <c r="H2700" t="s">
        <v>24264</v>
      </c>
      <c r="I2700" t="s">
        <v>2336</v>
      </c>
      <c r="J2700" t="s">
        <v>3809</v>
      </c>
      <c r="K2700" t="s">
        <v>3810</v>
      </c>
      <c r="L2700" t="s">
        <v>57</v>
      </c>
      <c r="M2700" t="s">
        <v>3811</v>
      </c>
      <c r="N2700" t="s">
        <v>3252</v>
      </c>
      <c r="O2700" t="s">
        <v>3812</v>
      </c>
      <c r="P2700" t="s">
        <v>24265</v>
      </c>
      <c r="R2700" t="str">
        <f t="shared" si="84"/>
        <v>安丘</v>
      </c>
      <c r="S2700" t="str">
        <f t="shared" si="85"/>
        <v>0705</v>
      </c>
    </row>
    <row r="2701" spans="1:19">
      <c r="A2701" t="s">
        <v>24266</v>
      </c>
      <c r="B2701" t="s">
        <v>24267</v>
      </c>
      <c r="C2701" t="s">
        <v>46</v>
      </c>
      <c r="D2701" t="s">
        <v>24268</v>
      </c>
      <c r="E2701" t="s">
        <v>24269</v>
      </c>
      <c r="F2701" t="s">
        <v>24270</v>
      </c>
      <c r="G2701" t="s">
        <v>24271</v>
      </c>
      <c r="H2701" t="s">
        <v>24272</v>
      </c>
      <c r="I2701" t="s">
        <v>2350</v>
      </c>
      <c r="J2701" t="s">
        <v>2994</v>
      </c>
      <c r="K2701" t="s">
        <v>2995</v>
      </c>
      <c r="L2701" t="s">
        <v>128</v>
      </c>
      <c r="M2701" t="s">
        <v>2996</v>
      </c>
      <c r="N2701" t="s">
        <v>7446</v>
      </c>
      <c r="O2701" t="s">
        <v>2997</v>
      </c>
      <c r="P2701" t="s">
        <v>24273</v>
      </c>
      <c r="Q2701" t="s">
        <v>24274</v>
      </c>
      <c r="R2701" t="str">
        <f t="shared" si="84"/>
        <v>寿光</v>
      </c>
      <c r="S2701" t="str">
        <f t="shared" si="85"/>
        <v>0705</v>
      </c>
    </row>
    <row r="2702" spans="1:19">
      <c r="A2702" t="s">
        <v>24275</v>
      </c>
      <c r="B2702" t="s">
        <v>24276</v>
      </c>
      <c r="C2702" t="s">
        <v>46</v>
      </c>
      <c r="D2702" t="s">
        <v>24277</v>
      </c>
      <c r="E2702" t="s">
        <v>24278</v>
      </c>
      <c r="F2702" t="s">
        <v>24279</v>
      </c>
      <c r="G2702" t="s">
        <v>24280</v>
      </c>
      <c r="H2702" t="s">
        <v>24281</v>
      </c>
      <c r="I2702" t="s">
        <v>2350</v>
      </c>
      <c r="J2702" t="s">
        <v>9696</v>
      </c>
      <c r="K2702" t="s">
        <v>9697</v>
      </c>
      <c r="L2702" t="s">
        <v>137</v>
      </c>
      <c r="M2702" t="s">
        <v>5175</v>
      </c>
      <c r="N2702" t="s">
        <v>3994</v>
      </c>
      <c r="O2702" t="s">
        <v>9698</v>
      </c>
      <c r="P2702" t="s">
        <v>24282</v>
      </c>
      <c r="R2702" t="str">
        <f t="shared" si="84"/>
        <v>青州</v>
      </c>
      <c r="S2702" t="str">
        <f t="shared" si="85"/>
        <v>0705</v>
      </c>
    </row>
    <row r="2703" spans="1:19">
      <c r="A2703" t="s">
        <v>24283</v>
      </c>
      <c r="B2703" t="s">
        <v>24284</v>
      </c>
      <c r="C2703" t="s">
        <v>46</v>
      </c>
      <c r="D2703" t="s">
        <v>24285</v>
      </c>
      <c r="E2703" t="s">
        <v>20239</v>
      </c>
      <c r="F2703" t="s">
        <v>24286</v>
      </c>
      <c r="G2703" t="s">
        <v>24287</v>
      </c>
      <c r="H2703" t="s">
        <v>24288</v>
      </c>
      <c r="I2703" t="s">
        <v>2364</v>
      </c>
      <c r="J2703" t="s">
        <v>3437</v>
      </c>
      <c r="K2703" t="s">
        <v>3438</v>
      </c>
      <c r="L2703" t="s">
        <v>47</v>
      </c>
      <c r="M2703" t="s">
        <v>3141</v>
      </c>
      <c r="N2703" t="s">
        <v>3307</v>
      </c>
      <c r="O2703" t="s">
        <v>3439</v>
      </c>
      <c r="P2703" t="s">
        <v>24289</v>
      </c>
      <c r="R2703" t="str">
        <f t="shared" si="84"/>
        <v>诸城</v>
      </c>
      <c r="S2703" t="str">
        <f t="shared" si="85"/>
        <v>0705</v>
      </c>
    </row>
    <row r="2704" spans="1:19">
      <c r="A2704" t="s">
        <v>24290</v>
      </c>
      <c r="B2704" t="s">
        <v>24291</v>
      </c>
      <c r="C2704" t="s">
        <v>46</v>
      </c>
      <c r="D2704" t="s">
        <v>24292</v>
      </c>
      <c r="E2704" t="s">
        <v>20298</v>
      </c>
      <c r="F2704" t="s">
        <v>24293</v>
      </c>
      <c r="G2704" t="s">
        <v>24294</v>
      </c>
      <c r="H2704" t="s">
        <v>24295</v>
      </c>
      <c r="I2704" t="s">
        <v>2350</v>
      </c>
      <c r="J2704" t="s">
        <v>14092</v>
      </c>
      <c r="K2704" t="s">
        <v>14093</v>
      </c>
      <c r="L2704" t="s">
        <v>146</v>
      </c>
      <c r="M2704" t="s">
        <v>14094</v>
      </c>
      <c r="N2704" t="s">
        <v>2480</v>
      </c>
      <c r="O2704" t="s">
        <v>14095</v>
      </c>
      <c r="P2704" t="s">
        <v>24296</v>
      </c>
      <c r="Q2704" t="s">
        <v>24297</v>
      </c>
      <c r="R2704" t="str">
        <f t="shared" si="84"/>
        <v>临朐</v>
      </c>
      <c r="S2704" t="str">
        <f t="shared" si="85"/>
        <v>0705</v>
      </c>
    </row>
    <row r="2705" spans="1:19">
      <c r="A2705" t="s">
        <v>24298</v>
      </c>
      <c r="B2705" t="s">
        <v>24299</v>
      </c>
      <c r="C2705" t="s">
        <v>46</v>
      </c>
      <c r="D2705" t="s">
        <v>24300</v>
      </c>
      <c r="E2705" t="s">
        <v>20298</v>
      </c>
      <c r="F2705" t="s">
        <v>24301</v>
      </c>
      <c r="G2705" t="s">
        <v>24302</v>
      </c>
      <c r="H2705" t="s">
        <v>24303</v>
      </c>
      <c r="I2705" t="s">
        <v>2350</v>
      </c>
      <c r="J2705" t="s">
        <v>4819</v>
      </c>
      <c r="K2705" t="s">
        <v>4820</v>
      </c>
      <c r="L2705" t="s">
        <v>76</v>
      </c>
      <c r="M2705" t="s">
        <v>2408</v>
      </c>
      <c r="N2705" t="s">
        <v>2816</v>
      </c>
      <c r="O2705" t="s">
        <v>4821</v>
      </c>
      <c r="P2705" t="s">
        <v>24304</v>
      </c>
      <c r="Q2705" t="s">
        <v>24305</v>
      </c>
      <c r="R2705" t="str">
        <f t="shared" si="84"/>
        <v>奎文</v>
      </c>
      <c r="S2705" t="str">
        <f t="shared" si="85"/>
        <v>0705</v>
      </c>
    </row>
    <row r="2706" spans="1:19">
      <c r="A2706" t="s">
        <v>24306</v>
      </c>
      <c r="B2706" t="s">
        <v>24307</v>
      </c>
      <c r="C2706" t="s">
        <v>46</v>
      </c>
      <c r="D2706" t="s">
        <v>24308</v>
      </c>
      <c r="E2706" t="s">
        <v>20963</v>
      </c>
      <c r="F2706" t="s">
        <v>24309</v>
      </c>
      <c r="G2706" t="s">
        <v>24310</v>
      </c>
      <c r="H2706" t="s">
        <v>24311</v>
      </c>
      <c r="I2706" t="s">
        <v>2336</v>
      </c>
      <c r="J2706" t="s">
        <v>9656</v>
      </c>
      <c r="K2706" t="s">
        <v>9657</v>
      </c>
      <c r="L2706" t="s">
        <v>119</v>
      </c>
      <c r="M2706" t="s">
        <v>2601</v>
      </c>
      <c r="N2706" t="s">
        <v>2859</v>
      </c>
      <c r="O2706" t="s">
        <v>9658</v>
      </c>
      <c r="P2706" t="s">
        <v>24312</v>
      </c>
      <c r="Q2706" t="s">
        <v>24313</v>
      </c>
      <c r="R2706" t="str">
        <f t="shared" si="84"/>
        <v>寒亭</v>
      </c>
      <c r="S2706" t="str">
        <f t="shared" si="85"/>
        <v>0705</v>
      </c>
    </row>
    <row r="2707" spans="1:19">
      <c r="A2707" t="s">
        <v>24314</v>
      </c>
      <c r="B2707" t="s">
        <v>24315</v>
      </c>
      <c r="C2707" t="s">
        <v>46</v>
      </c>
      <c r="D2707" t="s">
        <v>24316</v>
      </c>
      <c r="E2707" t="s">
        <v>20963</v>
      </c>
      <c r="F2707" t="s">
        <v>24317</v>
      </c>
      <c r="G2707" t="s">
        <v>24318</v>
      </c>
      <c r="H2707" t="s">
        <v>24319</v>
      </c>
      <c r="I2707" t="s">
        <v>2336</v>
      </c>
      <c r="J2707" t="s">
        <v>2365</v>
      </c>
      <c r="K2707" t="s">
        <v>2366</v>
      </c>
      <c r="L2707" t="s">
        <v>57</v>
      </c>
      <c r="M2707" t="s">
        <v>2367</v>
      </c>
      <c r="N2707" t="s">
        <v>2421</v>
      </c>
      <c r="O2707" t="s">
        <v>2369</v>
      </c>
      <c r="P2707" t="s">
        <v>24320</v>
      </c>
      <c r="R2707" t="str">
        <f t="shared" si="84"/>
        <v>安丘</v>
      </c>
      <c r="S2707" t="str">
        <f t="shared" si="85"/>
        <v>0705</v>
      </c>
    </row>
    <row r="2708" spans="1:19">
      <c r="A2708" t="s">
        <v>24321</v>
      </c>
      <c r="B2708" t="s">
        <v>24322</v>
      </c>
      <c r="C2708" t="s">
        <v>46</v>
      </c>
      <c r="D2708" t="s">
        <v>24323</v>
      </c>
      <c r="E2708" t="s">
        <v>20239</v>
      </c>
      <c r="F2708" t="s">
        <v>24324</v>
      </c>
      <c r="G2708" t="s">
        <v>24325</v>
      </c>
      <c r="H2708" t="s">
        <v>24326</v>
      </c>
      <c r="I2708" t="s">
        <v>2350</v>
      </c>
      <c r="J2708" t="s">
        <v>8105</v>
      </c>
      <c r="K2708" t="s">
        <v>8106</v>
      </c>
      <c r="L2708" t="s">
        <v>101</v>
      </c>
      <c r="M2708" t="s">
        <v>4459</v>
      </c>
      <c r="N2708" t="s">
        <v>2421</v>
      </c>
      <c r="O2708" t="s">
        <v>8107</v>
      </c>
      <c r="P2708" t="s">
        <v>24327</v>
      </c>
      <c r="Q2708" t="s">
        <v>24328</v>
      </c>
      <c r="R2708" t="str">
        <f t="shared" si="84"/>
        <v>潍城</v>
      </c>
      <c r="S2708" t="str">
        <f t="shared" si="85"/>
        <v>0705</v>
      </c>
    </row>
    <row r="2709" spans="1:19">
      <c r="A2709" t="s">
        <v>24329</v>
      </c>
      <c r="B2709" t="s">
        <v>24330</v>
      </c>
      <c r="C2709" t="s">
        <v>46</v>
      </c>
      <c r="D2709" t="s">
        <v>24331</v>
      </c>
      <c r="E2709" t="s">
        <v>20239</v>
      </c>
      <c r="F2709" t="s">
        <v>24332</v>
      </c>
      <c r="G2709" t="s">
        <v>24333</v>
      </c>
      <c r="H2709" t="s">
        <v>24334</v>
      </c>
      <c r="I2709" t="s">
        <v>2350</v>
      </c>
      <c r="J2709" t="s">
        <v>3425</v>
      </c>
      <c r="K2709" t="s">
        <v>3426</v>
      </c>
      <c r="L2709" t="s">
        <v>137</v>
      </c>
      <c r="M2709" t="s">
        <v>2395</v>
      </c>
      <c r="N2709" t="s">
        <v>2421</v>
      </c>
      <c r="O2709" t="s">
        <v>3427</v>
      </c>
      <c r="P2709" t="s">
        <v>24335</v>
      </c>
      <c r="Q2709" t="s">
        <v>24336</v>
      </c>
      <c r="R2709" t="str">
        <f t="shared" si="84"/>
        <v>青州</v>
      </c>
      <c r="S2709" t="str">
        <f t="shared" si="85"/>
        <v>0705</v>
      </c>
    </row>
    <row r="2710" spans="1:19">
      <c r="A2710" t="s">
        <v>24337</v>
      </c>
      <c r="B2710" t="s">
        <v>22899</v>
      </c>
      <c r="C2710" t="s">
        <v>46</v>
      </c>
      <c r="D2710" t="s">
        <v>24338</v>
      </c>
      <c r="E2710" t="s">
        <v>20298</v>
      </c>
      <c r="F2710" t="s">
        <v>24339</v>
      </c>
      <c r="G2710" t="s">
        <v>24340</v>
      </c>
      <c r="H2710" t="s">
        <v>24341</v>
      </c>
      <c r="I2710" t="s">
        <v>2350</v>
      </c>
      <c r="J2710" t="s">
        <v>8484</v>
      </c>
      <c r="K2710" t="s">
        <v>8485</v>
      </c>
      <c r="L2710" t="s">
        <v>76</v>
      </c>
      <c r="M2710" t="s">
        <v>4374</v>
      </c>
      <c r="N2710" t="s">
        <v>3277</v>
      </c>
      <c r="O2710" t="s">
        <v>8486</v>
      </c>
      <c r="P2710" t="s">
        <v>24342</v>
      </c>
      <c r="R2710" t="str">
        <f t="shared" si="84"/>
        <v>奎文</v>
      </c>
      <c r="S2710" t="str">
        <f t="shared" si="85"/>
        <v>0705</v>
      </c>
    </row>
    <row r="2711" spans="1:19">
      <c r="A2711" t="s">
        <v>24343</v>
      </c>
      <c r="B2711" t="s">
        <v>24344</v>
      </c>
      <c r="C2711" t="s">
        <v>46</v>
      </c>
      <c r="D2711" t="s">
        <v>24345</v>
      </c>
      <c r="E2711" t="s">
        <v>20298</v>
      </c>
      <c r="F2711" t="s">
        <v>24346</v>
      </c>
      <c r="G2711" t="s">
        <v>24347</v>
      </c>
      <c r="H2711" t="s">
        <v>24348</v>
      </c>
      <c r="I2711" t="s">
        <v>4165</v>
      </c>
      <c r="J2711" t="s">
        <v>7348</v>
      </c>
      <c r="K2711" t="s">
        <v>7349</v>
      </c>
      <c r="L2711" t="s">
        <v>76</v>
      </c>
      <c r="M2711" t="s">
        <v>2528</v>
      </c>
      <c r="N2711" t="s">
        <v>2721</v>
      </c>
      <c r="O2711" t="s">
        <v>7350</v>
      </c>
      <c r="P2711" t="s">
        <v>24349</v>
      </c>
      <c r="R2711" t="str">
        <f t="shared" si="84"/>
        <v>奎文</v>
      </c>
      <c r="S2711" t="str">
        <f t="shared" si="85"/>
        <v>0705</v>
      </c>
    </row>
    <row r="2712" spans="1:19">
      <c r="A2712" t="s">
        <v>24350</v>
      </c>
      <c r="B2712" t="s">
        <v>24351</v>
      </c>
      <c r="C2712" t="s">
        <v>46</v>
      </c>
      <c r="D2712" t="s">
        <v>24352</v>
      </c>
      <c r="E2712" t="s">
        <v>20239</v>
      </c>
      <c r="F2712" t="s">
        <v>24353</v>
      </c>
      <c r="G2712" t="s">
        <v>24354</v>
      </c>
      <c r="H2712" t="s">
        <v>24355</v>
      </c>
      <c r="I2712" t="s">
        <v>4165</v>
      </c>
      <c r="J2712" t="s">
        <v>6296</v>
      </c>
      <c r="K2712" t="s">
        <v>6297</v>
      </c>
      <c r="L2712" t="s">
        <v>76</v>
      </c>
      <c r="M2712" t="s">
        <v>4374</v>
      </c>
      <c r="N2712" t="s">
        <v>4255</v>
      </c>
      <c r="O2712" t="s">
        <v>6298</v>
      </c>
      <c r="P2712" t="s">
        <v>24356</v>
      </c>
      <c r="Q2712" t="s">
        <v>24357</v>
      </c>
      <c r="R2712" t="str">
        <f t="shared" si="84"/>
        <v>奎文</v>
      </c>
      <c r="S2712" t="str">
        <f t="shared" si="85"/>
        <v>0705</v>
      </c>
    </row>
    <row r="2713" spans="1:19">
      <c r="A2713" t="s">
        <v>24358</v>
      </c>
      <c r="B2713" t="s">
        <v>22952</v>
      </c>
      <c r="C2713" t="s">
        <v>46</v>
      </c>
      <c r="D2713" t="s">
        <v>24359</v>
      </c>
      <c r="E2713" t="s">
        <v>20298</v>
      </c>
      <c r="F2713" t="s">
        <v>24360</v>
      </c>
      <c r="G2713" t="s">
        <v>24361</v>
      </c>
      <c r="H2713" t="s">
        <v>24362</v>
      </c>
      <c r="I2713" t="s">
        <v>2350</v>
      </c>
      <c r="J2713" t="s">
        <v>11311</v>
      </c>
      <c r="K2713" t="s">
        <v>11312</v>
      </c>
      <c r="L2713" t="s">
        <v>119</v>
      </c>
      <c r="M2713" t="s">
        <v>2601</v>
      </c>
      <c r="N2713" t="s">
        <v>2743</v>
      </c>
      <c r="O2713" t="s">
        <v>11313</v>
      </c>
      <c r="P2713" t="s">
        <v>24363</v>
      </c>
      <c r="R2713" t="str">
        <f t="shared" si="84"/>
        <v>寒亭</v>
      </c>
      <c r="S2713" t="str">
        <f t="shared" si="85"/>
        <v>0705</v>
      </c>
    </row>
    <row r="2714" spans="1:19">
      <c r="A2714" t="s">
        <v>24364</v>
      </c>
      <c r="B2714" t="s">
        <v>24365</v>
      </c>
      <c r="C2714" t="s">
        <v>46</v>
      </c>
      <c r="D2714" t="s">
        <v>24366</v>
      </c>
      <c r="E2714" t="s">
        <v>20298</v>
      </c>
      <c r="F2714" t="s">
        <v>24367</v>
      </c>
      <c r="G2714" t="s">
        <v>24368</v>
      </c>
      <c r="H2714" t="s">
        <v>24369</v>
      </c>
      <c r="I2714" t="s">
        <v>2350</v>
      </c>
      <c r="J2714" t="s">
        <v>3738</v>
      </c>
      <c r="K2714" t="s">
        <v>3739</v>
      </c>
      <c r="L2714" t="s">
        <v>187</v>
      </c>
      <c r="M2714" t="s">
        <v>3510</v>
      </c>
      <c r="N2714" t="s">
        <v>2368</v>
      </c>
      <c r="O2714" t="s">
        <v>3740</v>
      </c>
      <c r="P2714" t="s">
        <v>24370</v>
      </c>
      <c r="R2714" t="str">
        <f t="shared" si="84"/>
        <v>坊子</v>
      </c>
      <c r="S2714" t="str">
        <f t="shared" si="85"/>
        <v>0705</v>
      </c>
    </row>
    <row r="2715" spans="1:19">
      <c r="A2715" t="s">
        <v>24371</v>
      </c>
      <c r="B2715" t="s">
        <v>24372</v>
      </c>
      <c r="C2715" t="s">
        <v>46</v>
      </c>
      <c r="D2715" t="s">
        <v>24373</v>
      </c>
      <c r="E2715" t="s">
        <v>20239</v>
      </c>
      <c r="F2715" t="s">
        <v>24374</v>
      </c>
      <c r="G2715" t="s">
        <v>24375</v>
      </c>
      <c r="H2715" t="s">
        <v>24376</v>
      </c>
      <c r="I2715" t="s">
        <v>2364</v>
      </c>
      <c r="J2715" t="s">
        <v>5128</v>
      </c>
      <c r="K2715" t="s">
        <v>5129</v>
      </c>
      <c r="L2715" t="s">
        <v>67</v>
      </c>
      <c r="M2715" t="s">
        <v>3706</v>
      </c>
      <c r="N2715" t="s">
        <v>2382</v>
      </c>
      <c r="O2715" t="s">
        <v>5130</v>
      </c>
      <c r="P2715" t="s">
        <v>24377</v>
      </c>
      <c r="R2715" t="str">
        <f t="shared" si="84"/>
        <v>昌邑</v>
      </c>
      <c r="S2715" t="str">
        <f t="shared" si="85"/>
        <v>0705</v>
      </c>
    </row>
    <row r="2716" spans="1:19">
      <c r="A2716" t="s">
        <v>24378</v>
      </c>
      <c r="B2716" t="s">
        <v>24379</v>
      </c>
      <c r="C2716" t="s">
        <v>46</v>
      </c>
      <c r="D2716" t="s">
        <v>24380</v>
      </c>
      <c r="E2716" t="s">
        <v>20239</v>
      </c>
      <c r="F2716" t="s">
        <v>24381</v>
      </c>
      <c r="G2716" t="s">
        <v>24382</v>
      </c>
      <c r="H2716" t="s">
        <v>24383</v>
      </c>
      <c r="I2716" t="s">
        <v>2364</v>
      </c>
      <c r="J2716" t="s">
        <v>6005</v>
      </c>
      <c r="K2716" t="s">
        <v>6006</v>
      </c>
      <c r="L2716" t="s">
        <v>110</v>
      </c>
      <c r="M2716" t="s">
        <v>3098</v>
      </c>
      <c r="N2716" t="s">
        <v>3718</v>
      </c>
      <c r="O2716" t="s">
        <v>6007</v>
      </c>
      <c r="P2716" t="s">
        <v>24384</v>
      </c>
      <c r="Q2716" t="s">
        <v>24385</v>
      </c>
      <c r="R2716" t="str">
        <f t="shared" si="84"/>
        <v>高密</v>
      </c>
      <c r="S2716" t="str">
        <f t="shared" si="85"/>
        <v>0705</v>
      </c>
    </row>
    <row r="2717" spans="1:19">
      <c r="A2717" t="s">
        <v>24386</v>
      </c>
      <c r="B2717" t="s">
        <v>24387</v>
      </c>
      <c r="C2717" t="s">
        <v>46</v>
      </c>
      <c r="D2717" t="s">
        <v>24388</v>
      </c>
      <c r="E2717" t="s">
        <v>20298</v>
      </c>
      <c r="F2717" t="s">
        <v>24389</v>
      </c>
      <c r="G2717" t="s">
        <v>24390</v>
      </c>
      <c r="H2717" t="s">
        <v>24391</v>
      </c>
      <c r="I2717" t="s">
        <v>3436</v>
      </c>
      <c r="J2717" t="s">
        <v>5040</v>
      </c>
      <c r="K2717" t="s">
        <v>5041</v>
      </c>
      <c r="L2717" t="s">
        <v>146</v>
      </c>
      <c r="M2717" t="s">
        <v>2420</v>
      </c>
      <c r="N2717" t="s">
        <v>7538</v>
      </c>
      <c r="O2717" t="s">
        <v>5042</v>
      </c>
      <c r="P2717" t="s">
        <v>24392</v>
      </c>
      <c r="Q2717" t="s">
        <v>24393</v>
      </c>
      <c r="R2717" t="str">
        <f t="shared" si="84"/>
        <v>临朐</v>
      </c>
      <c r="S2717" t="str">
        <f t="shared" si="85"/>
        <v>0705</v>
      </c>
    </row>
    <row r="2718" spans="1:19">
      <c r="A2718" t="s">
        <v>24394</v>
      </c>
      <c r="B2718" t="s">
        <v>24395</v>
      </c>
      <c r="C2718" t="s">
        <v>46</v>
      </c>
      <c r="D2718" t="s">
        <v>24396</v>
      </c>
      <c r="E2718" t="s">
        <v>20239</v>
      </c>
      <c r="F2718" t="s">
        <v>24397</v>
      </c>
      <c r="G2718" t="s">
        <v>24398</v>
      </c>
      <c r="H2718" t="s">
        <v>24399</v>
      </c>
      <c r="I2718" t="s">
        <v>3436</v>
      </c>
      <c r="J2718" t="s">
        <v>23275</v>
      </c>
      <c r="K2718" t="s">
        <v>23276</v>
      </c>
      <c r="L2718" t="s">
        <v>137</v>
      </c>
      <c r="M2718" t="s">
        <v>3040</v>
      </c>
      <c r="N2718" t="s">
        <v>3017</v>
      </c>
      <c r="O2718" t="s">
        <v>23277</v>
      </c>
      <c r="P2718" t="s">
        <v>24400</v>
      </c>
      <c r="Q2718" t="s">
        <v>24401</v>
      </c>
      <c r="R2718" t="str">
        <f t="shared" si="84"/>
        <v>青州</v>
      </c>
      <c r="S2718" t="str">
        <f t="shared" si="85"/>
        <v>0705</v>
      </c>
    </row>
    <row r="2719" spans="1:19">
      <c r="A2719" t="s">
        <v>24402</v>
      </c>
      <c r="B2719" t="s">
        <v>24403</v>
      </c>
      <c r="C2719" t="s">
        <v>46</v>
      </c>
      <c r="D2719" t="s">
        <v>24404</v>
      </c>
      <c r="E2719" t="s">
        <v>20298</v>
      </c>
      <c r="F2719" t="s">
        <v>24405</v>
      </c>
      <c r="G2719" t="s">
        <v>24406</v>
      </c>
      <c r="H2719" t="s">
        <v>24407</v>
      </c>
      <c r="I2719" t="s">
        <v>2350</v>
      </c>
      <c r="J2719" t="s">
        <v>5284</v>
      </c>
      <c r="K2719" t="s">
        <v>5285</v>
      </c>
      <c r="L2719" t="s">
        <v>76</v>
      </c>
      <c r="M2719" t="s">
        <v>2408</v>
      </c>
      <c r="N2719" t="s">
        <v>4255</v>
      </c>
      <c r="O2719" t="s">
        <v>5287</v>
      </c>
      <c r="P2719" t="s">
        <v>24408</v>
      </c>
      <c r="Q2719" t="s">
        <v>24409</v>
      </c>
      <c r="R2719" t="str">
        <f t="shared" si="84"/>
        <v>奎文</v>
      </c>
      <c r="S2719" t="str">
        <f t="shared" si="85"/>
        <v>0705</v>
      </c>
    </row>
    <row r="2720" spans="1:19">
      <c r="A2720" t="s">
        <v>24410</v>
      </c>
      <c r="B2720" t="s">
        <v>24411</v>
      </c>
      <c r="C2720" t="s">
        <v>46</v>
      </c>
      <c r="D2720" t="s">
        <v>24412</v>
      </c>
      <c r="E2720" t="s">
        <v>20239</v>
      </c>
      <c r="F2720" t="s">
        <v>24413</v>
      </c>
      <c r="G2720" t="s">
        <v>24414</v>
      </c>
      <c r="H2720" t="s">
        <v>24415</v>
      </c>
      <c r="I2720" t="s">
        <v>3969</v>
      </c>
      <c r="J2720" t="s">
        <v>4069</v>
      </c>
      <c r="K2720" t="s">
        <v>4070</v>
      </c>
      <c r="L2720" t="s">
        <v>119</v>
      </c>
      <c r="M2720" t="s">
        <v>4071</v>
      </c>
      <c r="N2720" t="s">
        <v>2721</v>
      </c>
      <c r="O2720" t="s">
        <v>4072</v>
      </c>
      <c r="P2720" t="s">
        <v>24416</v>
      </c>
      <c r="Q2720" t="s">
        <v>24417</v>
      </c>
      <c r="R2720" t="str">
        <f t="shared" si="84"/>
        <v>寒亭</v>
      </c>
      <c r="S2720" t="str">
        <f t="shared" si="85"/>
        <v>0705</v>
      </c>
    </row>
    <row r="2721" spans="1:19">
      <c r="A2721" t="s">
        <v>24418</v>
      </c>
      <c r="B2721" t="s">
        <v>24419</v>
      </c>
      <c r="C2721" t="s">
        <v>46</v>
      </c>
      <c r="D2721" t="s">
        <v>24420</v>
      </c>
      <c r="E2721" t="s">
        <v>20239</v>
      </c>
      <c r="F2721" t="s">
        <v>24421</v>
      </c>
      <c r="G2721" t="s">
        <v>24422</v>
      </c>
      <c r="H2721" t="s">
        <v>24423</v>
      </c>
      <c r="I2721" t="s">
        <v>2350</v>
      </c>
      <c r="J2721" t="s">
        <v>3497</v>
      </c>
      <c r="K2721" t="s">
        <v>3498</v>
      </c>
      <c r="L2721" t="s">
        <v>57</v>
      </c>
      <c r="M2721" t="s">
        <v>2838</v>
      </c>
      <c r="N2721" t="s">
        <v>3270</v>
      </c>
      <c r="O2721" t="s">
        <v>3500</v>
      </c>
      <c r="P2721" t="s">
        <v>24424</v>
      </c>
      <c r="R2721" t="str">
        <f t="shared" si="84"/>
        <v>安丘</v>
      </c>
      <c r="S2721" t="str">
        <f t="shared" si="85"/>
        <v>0705</v>
      </c>
    </row>
    <row r="2722" spans="1:19">
      <c r="A2722" t="s">
        <v>24425</v>
      </c>
      <c r="B2722" t="s">
        <v>24426</v>
      </c>
      <c r="C2722" t="s">
        <v>46</v>
      </c>
      <c r="D2722" t="s">
        <v>24427</v>
      </c>
      <c r="E2722" t="s">
        <v>20239</v>
      </c>
      <c r="F2722" t="s">
        <v>24428</v>
      </c>
      <c r="G2722" t="s">
        <v>24429</v>
      </c>
      <c r="H2722" t="s">
        <v>24430</v>
      </c>
      <c r="I2722" t="s">
        <v>2350</v>
      </c>
      <c r="J2722" t="s">
        <v>8484</v>
      </c>
      <c r="K2722" t="s">
        <v>8485</v>
      </c>
      <c r="L2722" t="s">
        <v>76</v>
      </c>
      <c r="M2722" t="s">
        <v>4374</v>
      </c>
      <c r="N2722" t="s">
        <v>3277</v>
      </c>
      <c r="O2722" t="s">
        <v>8486</v>
      </c>
      <c r="P2722" t="s">
        <v>24431</v>
      </c>
      <c r="R2722" t="str">
        <f t="shared" si="84"/>
        <v>奎文</v>
      </c>
      <c r="S2722" t="str">
        <f t="shared" si="85"/>
        <v>0705</v>
      </c>
    </row>
    <row r="2723" spans="1:19">
      <c r="A2723" t="s">
        <v>24432</v>
      </c>
      <c r="B2723" t="s">
        <v>24433</v>
      </c>
      <c r="C2723" t="s">
        <v>46</v>
      </c>
      <c r="D2723" t="s">
        <v>24434</v>
      </c>
      <c r="E2723" t="s">
        <v>24234</v>
      </c>
      <c r="F2723" t="s">
        <v>24435</v>
      </c>
      <c r="G2723" t="s">
        <v>24436</v>
      </c>
      <c r="H2723" t="s">
        <v>24437</v>
      </c>
      <c r="I2723" t="s">
        <v>2350</v>
      </c>
      <c r="J2723" t="s">
        <v>8254</v>
      </c>
      <c r="K2723" t="s">
        <v>8255</v>
      </c>
      <c r="L2723" t="s">
        <v>110</v>
      </c>
      <c r="M2723" t="s">
        <v>3098</v>
      </c>
      <c r="N2723" t="s">
        <v>2859</v>
      </c>
      <c r="O2723" t="s">
        <v>8256</v>
      </c>
      <c r="P2723" t="s">
        <v>24438</v>
      </c>
      <c r="R2723" t="str">
        <f t="shared" si="84"/>
        <v>高密</v>
      </c>
      <c r="S2723" t="str">
        <f t="shared" si="85"/>
        <v>0705</v>
      </c>
    </row>
    <row r="2724" spans="1:19">
      <c r="A2724" t="s">
        <v>24439</v>
      </c>
      <c r="B2724" t="s">
        <v>24440</v>
      </c>
      <c r="C2724" t="s">
        <v>46</v>
      </c>
      <c r="D2724" t="s">
        <v>24441</v>
      </c>
      <c r="E2724" t="s">
        <v>21368</v>
      </c>
      <c r="F2724" t="s">
        <v>24442</v>
      </c>
      <c r="G2724" t="s">
        <v>24443</v>
      </c>
      <c r="H2724" t="s">
        <v>24444</v>
      </c>
      <c r="I2724" t="s">
        <v>2336</v>
      </c>
      <c r="J2724" t="s">
        <v>8787</v>
      </c>
      <c r="K2724" t="s">
        <v>8788</v>
      </c>
      <c r="L2724" t="s">
        <v>128</v>
      </c>
      <c r="M2724" t="s">
        <v>2720</v>
      </c>
      <c r="N2724" t="s">
        <v>2421</v>
      </c>
      <c r="O2724" t="s">
        <v>8789</v>
      </c>
      <c r="P2724" t="s">
        <v>24445</v>
      </c>
      <c r="R2724" t="str">
        <f t="shared" si="84"/>
        <v>寿光</v>
      </c>
      <c r="S2724" t="str">
        <f t="shared" si="85"/>
        <v>0705</v>
      </c>
    </row>
    <row r="2725" spans="1:19">
      <c r="A2725" t="s">
        <v>24446</v>
      </c>
      <c r="B2725" t="s">
        <v>24447</v>
      </c>
      <c r="C2725" t="s">
        <v>46</v>
      </c>
      <c r="D2725" t="s">
        <v>24448</v>
      </c>
      <c r="E2725" t="s">
        <v>24449</v>
      </c>
      <c r="F2725" t="s">
        <v>24450</v>
      </c>
      <c r="G2725" t="s">
        <v>24451</v>
      </c>
      <c r="H2725" t="s">
        <v>24452</v>
      </c>
      <c r="I2725" t="s">
        <v>2364</v>
      </c>
      <c r="J2725" t="s">
        <v>2431</v>
      </c>
      <c r="K2725" t="s">
        <v>2432</v>
      </c>
      <c r="L2725" t="s">
        <v>57</v>
      </c>
      <c r="M2725" t="s">
        <v>2433</v>
      </c>
      <c r="N2725" t="s">
        <v>2354</v>
      </c>
      <c r="O2725" t="s">
        <v>2434</v>
      </c>
      <c r="P2725" t="s">
        <v>24453</v>
      </c>
      <c r="R2725" t="str">
        <f t="shared" si="84"/>
        <v>安丘</v>
      </c>
      <c r="S2725" t="str">
        <f t="shared" si="85"/>
        <v>0705</v>
      </c>
    </row>
    <row r="2726" spans="1:19">
      <c r="A2726" t="s">
        <v>24454</v>
      </c>
      <c r="B2726" t="s">
        <v>24455</v>
      </c>
      <c r="C2726" t="s">
        <v>46</v>
      </c>
      <c r="D2726" t="s">
        <v>24456</v>
      </c>
      <c r="E2726" t="s">
        <v>20963</v>
      </c>
      <c r="F2726" t="s">
        <v>24457</v>
      </c>
      <c r="G2726" t="s">
        <v>24458</v>
      </c>
      <c r="H2726" t="s">
        <v>24459</v>
      </c>
      <c r="I2726" t="s">
        <v>2336</v>
      </c>
      <c r="J2726" t="s">
        <v>9656</v>
      </c>
      <c r="K2726" t="s">
        <v>9657</v>
      </c>
      <c r="L2726" t="s">
        <v>119</v>
      </c>
      <c r="M2726" t="s">
        <v>2601</v>
      </c>
      <c r="N2726" t="s">
        <v>3252</v>
      </c>
      <c r="O2726" t="s">
        <v>9658</v>
      </c>
      <c r="Q2726" t="s">
        <v>24460</v>
      </c>
      <c r="R2726" t="str">
        <f t="shared" si="84"/>
        <v>寒亭</v>
      </c>
      <c r="S2726" t="str">
        <f t="shared" si="85"/>
        <v>0705</v>
      </c>
    </row>
    <row r="2727" spans="1:19">
      <c r="A2727" t="s">
        <v>24461</v>
      </c>
      <c r="B2727" t="s">
        <v>24462</v>
      </c>
      <c r="C2727" t="s">
        <v>46</v>
      </c>
      <c r="D2727" t="s">
        <v>24463</v>
      </c>
      <c r="E2727" t="s">
        <v>20963</v>
      </c>
      <c r="F2727" t="s">
        <v>24464</v>
      </c>
      <c r="G2727" t="s">
        <v>24465</v>
      </c>
      <c r="H2727" t="s">
        <v>24466</v>
      </c>
      <c r="I2727" t="s">
        <v>2336</v>
      </c>
      <c r="J2727" t="s">
        <v>3704</v>
      </c>
      <c r="K2727" t="s">
        <v>3705</v>
      </c>
      <c r="L2727" t="s">
        <v>67</v>
      </c>
      <c r="M2727" t="s">
        <v>3706</v>
      </c>
      <c r="N2727" t="s">
        <v>3252</v>
      </c>
      <c r="O2727" t="s">
        <v>3707</v>
      </c>
      <c r="P2727" t="s">
        <v>24467</v>
      </c>
      <c r="R2727" t="str">
        <f t="shared" si="84"/>
        <v>昌邑</v>
      </c>
      <c r="S2727" t="str">
        <f t="shared" si="85"/>
        <v>0705</v>
      </c>
    </row>
    <row r="2728" spans="1:19">
      <c r="A2728" t="s">
        <v>24468</v>
      </c>
      <c r="B2728" t="s">
        <v>24469</v>
      </c>
      <c r="C2728" t="s">
        <v>46</v>
      </c>
      <c r="D2728" t="s">
        <v>24470</v>
      </c>
      <c r="E2728" t="s">
        <v>24471</v>
      </c>
      <c r="F2728" t="s">
        <v>24472</v>
      </c>
      <c r="G2728" t="s">
        <v>24473</v>
      </c>
      <c r="H2728" t="s">
        <v>24474</v>
      </c>
      <c r="I2728" t="s">
        <v>3904</v>
      </c>
      <c r="J2728" t="s">
        <v>3167</v>
      </c>
      <c r="K2728" t="s">
        <v>3168</v>
      </c>
      <c r="L2728" t="s">
        <v>110</v>
      </c>
      <c r="M2728" t="s">
        <v>3098</v>
      </c>
      <c r="N2728" t="s">
        <v>4614</v>
      </c>
      <c r="O2728" t="s">
        <v>3169</v>
      </c>
      <c r="P2728" t="s">
        <v>24475</v>
      </c>
      <c r="Q2728" t="s">
        <v>24476</v>
      </c>
      <c r="R2728" t="str">
        <f t="shared" si="84"/>
        <v>高密</v>
      </c>
      <c r="S2728" t="str">
        <f t="shared" si="85"/>
        <v>0705</v>
      </c>
    </row>
    <row r="2729" spans="1:19">
      <c r="A2729" t="s">
        <v>24477</v>
      </c>
      <c r="B2729" t="s">
        <v>24478</v>
      </c>
      <c r="C2729" t="s">
        <v>46</v>
      </c>
      <c r="D2729" t="s">
        <v>24479</v>
      </c>
      <c r="E2729" t="s">
        <v>20298</v>
      </c>
      <c r="F2729" t="s">
        <v>24480</v>
      </c>
      <c r="G2729" t="s">
        <v>24481</v>
      </c>
      <c r="H2729" t="s">
        <v>24482</v>
      </c>
      <c r="I2729" t="s">
        <v>6637</v>
      </c>
      <c r="J2729" t="s">
        <v>7860</v>
      </c>
      <c r="K2729" t="s">
        <v>7861</v>
      </c>
      <c r="L2729" t="s">
        <v>128</v>
      </c>
      <c r="M2729" t="s">
        <v>4047</v>
      </c>
      <c r="N2729" t="s">
        <v>2340</v>
      </c>
      <c r="O2729" t="s">
        <v>7862</v>
      </c>
      <c r="P2729" t="s">
        <v>24483</v>
      </c>
      <c r="R2729" t="str">
        <f t="shared" si="84"/>
        <v>寿光</v>
      </c>
      <c r="S2729" t="str">
        <f t="shared" si="85"/>
        <v>0705</v>
      </c>
    </row>
    <row r="2730" spans="1:19">
      <c r="A2730" t="s">
        <v>24484</v>
      </c>
      <c r="B2730" t="s">
        <v>24485</v>
      </c>
      <c r="C2730" t="s">
        <v>46</v>
      </c>
      <c r="D2730" t="s">
        <v>24486</v>
      </c>
      <c r="E2730" t="s">
        <v>20298</v>
      </c>
      <c r="F2730" t="s">
        <v>24487</v>
      </c>
      <c r="G2730" t="s">
        <v>24488</v>
      </c>
      <c r="H2730" t="s">
        <v>24489</v>
      </c>
      <c r="I2730" t="s">
        <v>2350</v>
      </c>
      <c r="J2730" t="s">
        <v>3062</v>
      </c>
      <c r="K2730" t="s">
        <v>3063</v>
      </c>
      <c r="L2730" t="s">
        <v>146</v>
      </c>
      <c r="M2730" t="s">
        <v>2420</v>
      </c>
      <c r="N2730" t="s">
        <v>2564</v>
      </c>
      <c r="O2730" t="s">
        <v>3065</v>
      </c>
      <c r="P2730" t="s">
        <v>24490</v>
      </c>
      <c r="Q2730" t="s">
        <v>24491</v>
      </c>
      <c r="R2730" t="str">
        <f t="shared" si="84"/>
        <v>临朐</v>
      </c>
      <c r="S2730" t="str">
        <f t="shared" si="85"/>
        <v>0705</v>
      </c>
    </row>
    <row r="2731" spans="1:19">
      <c r="A2731" t="s">
        <v>24492</v>
      </c>
      <c r="B2731" t="s">
        <v>24493</v>
      </c>
      <c r="C2731" t="s">
        <v>46</v>
      </c>
      <c r="D2731" t="s">
        <v>24494</v>
      </c>
      <c r="E2731" t="s">
        <v>20239</v>
      </c>
      <c r="F2731" t="s">
        <v>24495</v>
      </c>
      <c r="G2731" t="s">
        <v>24496</v>
      </c>
      <c r="H2731" t="s">
        <v>24497</v>
      </c>
      <c r="I2731" t="s">
        <v>2350</v>
      </c>
      <c r="J2731" t="s">
        <v>8484</v>
      </c>
      <c r="K2731" t="s">
        <v>8485</v>
      </c>
      <c r="L2731" t="s">
        <v>76</v>
      </c>
      <c r="M2731" t="s">
        <v>4374</v>
      </c>
      <c r="N2731" t="s">
        <v>3277</v>
      </c>
      <c r="O2731" t="s">
        <v>8486</v>
      </c>
      <c r="P2731" t="s">
        <v>24498</v>
      </c>
      <c r="Q2731" t="s">
        <v>24499</v>
      </c>
      <c r="R2731" t="str">
        <f t="shared" si="84"/>
        <v>奎文</v>
      </c>
      <c r="S2731" t="str">
        <f t="shared" si="85"/>
        <v>0705</v>
      </c>
    </row>
    <row r="2732" spans="1:19">
      <c r="A2732" t="s">
        <v>24500</v>
      </c>
      <c r="B2732" t="s">
        <v>24501</v>
      </c>
      <c r="C2732" t="s">
        <v>46</v>
      </c>
      <c r="D2732" t="s">
        <v>24502</v>
      </c>
      <c r="E2732" t="s">
        <v>24503</v>
      </c>
      <c r="F2732" t="s">
        <v>24504</v>
      </c>
      <c r="G2732" t="s">
        <v>24505</v>
      </c>
      <c r="H2732" t="s">
        <v>24506</v>
      </c>
      <c r="I2732" t="s">
        <v>6637</v>
      </c>
      <c r="J2732" t="s">
        <v>2771</v>
      </c>
      <c r="K2732" t="s">
        <v>2772</v>
      </c>
      <c r="L2732" t="s">
        <v>76</v>
      </c>
      <c r="M2732" t="s">
        <v>2516</v>
      </c>
      <c r="N2732" t="s">
        <v>5712</v>
      </c>
      <c r="O2732" t="s">
        <v>2773</v>
      </c>
      <c r="P2732" t="s">
        <v>24507</v>
      </c>
      <c r="R2732" t="str">
        <f t="shared" si="84"/>
        <v>奎文</v>
      </c>
      <c r="S2732" t="str">
        <f t="shared" si="85"/>
        <v>0705</v>
      </c>
    </row>
    <row r="2733" spans="1:19">
      <c r="A2733" t="s">
        <v>24508</v>
      </c>
      <c r="B2733" t="s">
        <v>24509</v>
      </c>
      <c r="C2733" t="s">
        <v>46</v>
      </c>
      <c r="D2733" t="s">
        <v>24510</v>
      </c>
      <c r="E2733" t="s">
        <v>20298</v>
      </c>
      <c r="F2733" t="s">
        <v>24511</v>
      </c>
      <c r="G2733" t="s">
        <v>24512</v>
      </c>
      <c r="H2733" t="s">
        <v>24513</v>
      </c>
      <c r="I2733" t="s">
        <v>2350</v>
      </c>
      <c r="J2733" t="s">
        <v>8484</v>
      </c>
      <c r="K2733" t="s">
        <v>8485</v>
      </c>
      <c r="L2733" t="s">
        <v>76</v>
      </c>
      <c r="M2733" t="s">
        <v>4374</v>
      </c>
      <c r="N2733" t="s">
        <v>3277</v>
      </c>
      <c r="O2733" t="s">
        <v>8486</v>
      </c>
      <c r="P2733" t="s">
        <v>24514</v>
      </c>
      <c r="Q2733" t="s">
        <v>24515</v>
      </c>
      <c r="R2733" t="str">
        <f t="shared" si="84"/>
        <v>奎文</v>
      </c>
      <c r="S2733" t="str">
        <f t="shared" si="85"/>
        <v>0705</v>
      </c>
    </row>
    <row r="2734" spans="1:19">
      <c r="A2734" t="s">
        <v>24516</v>
      </c>
      <c r="B2734" t="s">
        <v>24517</v>
      </c>
      <c r="C2734" t="s">
        <v>46</v>
      </c>
      <c r="D2734" t="s">
        <v>24518</v>
      </c>
      <c r="E2734" t="s">
        <v>20239</v>
      </c>
      <c r="F2734" t="s">
        <v>24519</v>
      </c>
      <c r="G2734" t="s">
        <v>24520</v>
      </c>
      <c r="H2734" t="s">
        <v>24521</v>
      </c>
      <c r="I2734" t="s">
        <v>2350</v>
      </c>
      <c r="J2734" t="s">
        <v>8264</v>
      </c>
      <c r="K2734" t="s">
        <v>8265</v>
      </c>
      <c r="L2734" t="s">
        <v>76</v>
      </c>
      <c r="M2734" t="s">
        <v>2408</v>
      </c>
      <c r="N2734" t="s">
        <v>2382</v>
      </c>
      <c r="O2734" t="s">
        <v>8266</v>
      </c>
      <c r="P2734" t="s">
        <v>24522</v>
      </c>
      <c r="R2734" t="str">
        <f t="shared" si="84"/>
        <v>奎文</v>
      </c>
      <c r="S2734" t="str">
        <f t="shared" si="85"/>
        <v>0705</v>
      </c>
    </row>
    <row r="2735" spans="1:19">
      <c r="A2735" t="s">
        <v>24523</v>
      </c>
      <c r="B2735" t="s">
        <v>24524</v>
      </c>
      <c r="C2735" t="s">
        <v>46</v>
      </c>
      <c r="D2735" t="s">
        <v>24525</v>
      </c>
      <c r="E2735" t="s">
        <v>20239</v>
      </c>
      <c r="F2735" t="s">
        <v>24526</v>
      </c>
      <c r="G2735" t="s">
        <v>24527</v>
      </c>
      <c r="H2735" t="s">
        <v>24528</v>
      </c>
      <c r="I2735" t="s">
        <v>2350</v>
      </c>
      <c r="J2735" t="s">
        <v>7099</v>
      </c>
      <c r="K2735" t="s">
        <v>7100</v>
      </c>
      <c r="L2735" t="s">
        <v>146</v>
      </c>
      <c r="M2735" t="s">
        <v>4470</v>
      </c>
      <c r="N2735" t="s">
        <v>6308</v>
      </c>
      <c r="O2735" t="s">
        <v>7101</v>
      </c>
      <c r="P2735" t="s">
        <v>24529</v>
      </c>
      <c r="Q2735" t="s">
        <v>24530</v>
      </c>
      <c r="R2735" t="str">
        <f t="shared" si="84"/>
        <v>临朐</v>
      </c>
      <c r="S2735" t="str">
        <f t="shared" si="85"/>
        <v>0705</v>
      </c>
    </row>
    <row r="2736" spans="1:19">
      <c r="A2736" t="s">
        <v>24531</v>
      </c>
      <c r="B2736" t="s">
        <v>24532</v>
      </c>
      <c r="C2736" t="s">
        <v>46</v>
      </c>
      <c r="D2736" t="s">
        <v>24533</v>
      </c>
      <c r="E2736" t="s">
        <v>22167</v>
      </c>
      <c r="F2736" t="s">
        <v>24534</v>
      </c>
      <c r="G2736" t="s">
        <v>24535</v>
      </c>
      <c r="H2736" t="s">
        <v>24536</v>
      </c>
      <c r="I2736" t="s">
        <v>2336</v>
      </c>
      <c r="J2736" t="s">
        <v>3809</v>
      </c>
      <c r="K2736" t="s">
        <v>3810</v>
      </c>
      <c r="L2736" t="s">
        <v>57</v>
      </c>
      <c r="M2736" t="s">
        <v>3811</v>
      </c>
      <c r="N2736" t="s">
        <v>3252</v>
      </c>
      <c r="O2736" t="s">
        <v>3812</v>
      </c>
      <c r="P2736" t="s">
        <v>24537</v>
      </c>
      <c r="R2736" t="str">
        <f t="shared" si="84"/>
        <v>安丘</v>
      </c>
      <c r="S2736" t="str">
        <f t="shared" si="85"/>
        <v>0705</v>
      </c>
    </row>
    <row r="2737" spans="1:19">
      <c r="A2737" t="s">
        <v>669</v>
      </c>
      <c r="B2737" t="s">
        <v>24538</v>
      </c>
      <c r="C2737" t="s">
        <v>46</v>
      </c>
      <c r="D2737" t="s">
        <v>24539</v>
      </c>
      <c r="E2737" t="s">
        <v>24540</v>
      </c>
      <c r="F2737" t="s">
        <v>24541</v>
      </c>
      <c r="G2737" t="s">
        <v>667</v>
      </c>
      <c r="H2737" t="s">
        <v>24542</v>
      </c>
      <c r="I2737" t="s">
        <v>2378</v>
      </c>
      <c r="J2737" t="s">
        <v>7685</v>
      </c>
      <c r="K2737" t="s">
        <v>7686</v>
      </c>
      <c r="L2737" t="s">
        <v>110</v>
      </c>
      <c r="M2737" t="s">
        <v>7687</v>
      </c>
      <c r="N2737" t="s">
        <v>2859</v>
      </c>
      <c r="O2737" t="s">
        <v>7688</v>
      </c>
      <c r="P2737" t="s">
        <v>24543</v>
      </c>
      <c r="Q2737" t="s">
        <v>24544</v>
      </c>
      <c r="R2737" t="str">
        <f t="shared" si="84"/>
        <v>高密</v>
      </c>
      <c r="S2737" t="str">
        <f t="shared" si="85"/>
        <v>0705</v>
      </c>
    </row>
    <row r="2738" spans="1:19">
      <c r="A2738" t="s">
        <v>24545</v>
      </c>
      <c r="B2738" t="s">
        <v>24546</v>
      </c>
      <c r="C2738" t="s">
        <v>46</v>
      </c>
      <c r="D2738" t="s">
        <v>24547</v>
      </c>
      <c r="E2738" t="s">
        <v>20223</v>
      </c>
      <c r="F2738" t="s">
        <v>24548</v>
      </c>
      <c r="G2738" t="s">
        <v>24549</v>
      </c>
      <c r="H2738" t="s">
        <v>24550</v>
      </c>
      <c r="I2738" t="s">
        <v>2598</v>
      </c>
      <c r="J2738" t="s">
        <v>3128</v>
      </c>
      <c r="K2738" t="s">
        <v>3129</v>
      </c>
      <c r="L2738" t="s">
        <v>101</v>
      </c>
      <c r="M2738" t="s">
        <v>3130</v>
      </c>
      <c r="N2738" t="s">
        <v>2816</v>
      </c>
      <c r="O2738" t="s">
        <v>3131</v>
      </c>
      <c r="P2738" t="s">
        <v>24551</v>
      </c>
      <c r="Q2738" t="s">
        <v>24552</v>
      </c>
      <c r="R2738" t="str">
        <f t="shared" si="84"/>
        <v>潍城</v>
      </c>
      <c r="S2738" t="str">
        <f t="shared" si="85"/>
        <v>0705</v>
      </c>
    </row>
    <row r="2739" spans="1:19">
      <c r="A2739" t="s">
        <v>24553</v>
      </c>
      <c r="B2739" t="s">
        <v>24554</v>
      </c>
      <c r="C2739" t="s">
        <v>46</v>
      </c>
      <c r="D2739" t="s">
        <v>24555</v>
      </c>
      <c r="E2739" t="s">
        <v>20298</v>
      </c>
      <c r="F2739" t="s">
        <v>24556</v>
      </c>
      <c r="G2739" t="s">
        <v>24557</v>
      </c>
      <c r="H2739" t="s">
        <v>24558</v>
      </c>
      <c r="I2739" t="s">
        <v>2586</v>
      </c>
      <c r="J2739" t="s">
        <v>8683</v>
      </c>
      <c r="K2739" t="s">
        <v>8684</v>
      </c>
      <c r="L2739" t="s">
        <v>76</v>
      </c>
      <c r="M2739" t="s">
        <v>2827</v>
      </c>
      <c r="N2739" t="s">
        <v>2816</v>
      </c>
      <c r="O2739" t="s">
        <v>8685</v>
      </c>
      <c r="P2739" t="s">
        <v>24344</v>
      </c>
      <c r="R2739" t="str">
        <f t="shared" si="84"/>
        <v>奎文</v>
      </c>
      <c r="S2739" t="str">
        <f t="shared" si="85"/>
        <v>0705</v>
      </c>
    </row>
    <row r="2740" spans="1:19">
      <c r="A2740" t="s">
        <v>24559</v>
      </c>
      <c r="B2740" t="s">
        <v>24560</v>
      </c>
      <c r="C2740" t="s">
        <v>46</v>
      </c>
      <c r="D2740" t="s">
        <v>24561</v>
      </c>
      <c r="E2740" t="s">
        <v>20239</v>
      </c>
      <c r="F2740" t="s">
        <v>24562</v>
      </c>
      <c r="G2740" t="s">
        <v>24563</v>
      </c>
      <c r="H2740" t="s">
        <v>24564</v>
      </c>
      <c r="I2740" t="s">
        <v>2378</v>
      </c>
      <c r="J2740" t="s">
        <v>5392</v>
      </c>
      <c r="K2740" t="s">
        <v>5393</v>
      </c>
      <c r="L2740" t="s">
        <v>128</v>
      </c>
      <c r="M2740" t="s">
        <v>2720</v>
      </c>
      <c r="N2740" t="s">
        <v>2785</v>
      </c>
      <c r="O2740" t="s">
        <v>5394</v>
      </c>
      <c r="P2740" t="s">
        <v>24565</v>
      </c>
      <c r="R2740" t="str">
        <f t="shared" si="84"/>
        <v>寿光</v>
      </c>
      <c r="S2740" t="str">
        <f t="shared" si="85"/>
        <v>0705</v>
      </c>
    </row>
    <row r="2741" spans="1:19">
      <c r="A2741" t="s">
        <v>24566</v>
      </c>
      <c r="B2741" t="s">
        <v>24567</v>
      </c>
      <c r="C2741" t="s">
        <v>46</v>
      </c>
      <c r="D2741" t="s">
        <v>24568</v>
      </c>
      <c r="E2741" t="s">
        <v>20239</v>
      </c>
      <c r="F2741" t="s">
        <v>24569</v>
      </c>
      <c r="G2741" t="s">
        <v>24570</v>
      </c>
      <c r="H2741" t="s">
        <v>24571</v>
      </c>
      <c r="I2741" t="s">
        <v>2350</v>
      </c>
      <c r="J2741" t="s">
        <v>6988</v>
      </c>
      <c r="K2741" t="s">
        <v>6989</v>
      </c>
      <c r="L2741" t="s">
        <v>76</v>
      </c>
      <c r="M2741" t="s">
        <v>2528</v>
      </c>
      <c r="N2741" t="s">
        <v>3017</v>
      </c>
      <c r="O2741" t="s">
        <v>6990</v>
      </c>
      <c r="P2741" t="s">
        <v>24572</v>
      </c>
      <c r="R2741" t="str">
        <f t="shared" si="84"/>
        <v>奎文</v>
      </c>
      <c r="S2741" t="str">
        <f t="shared" si="85"/>
        <v>0705</v>
      </c>
    </row>
    <row r="2742" spans="1:19">
      <c r="A2742" t="s">
        <v>24573</v>
      </c>
      <c r="B2742" t="s">
        <v>24574</v>
      </c>
      <c r="C2742" t="s">
        <v>46</v>
      </c>
      <c r="D2742" t="s">
        <v>24575</v>
      </c>
      <c r="E2742" t="s">
        <v>20298</v>
      </c>
      <c r="F2742" t="s">
        <v>24576</v>
      </c>
      <c r="G2742" t="s">
        <v>24577</v>
      </c>
      <c r="H2742" t="s">
        <v>24550</v>
      </c>
      <c r="I2742" t="s">
        <v>5211</v>
      </c>
      <c r="J2742" t="s">
        <v>5284</v>
      </c>
      <c r="K2742" t="s">
        <v>5285</v>
      </c>
      <c r="L2742" t="s">
        <v>76</v>
      </c>
      <c r="M2742" t="s">
        <v>2408</v>
      </c>
      <c r="N2742" t="s">
        <v>4647</v>
      </c>
      <c r="O2742" t="s">
        <v>5287</v>
      </c>
      <c r="P2742" t="s">
        <v>24578</v>
      </c>
      <c r="Q2742" t="s">
        <v>24579</v>
      </c>
      <c r="R2742" t="str">
        <f t="shared" si="84"/>
        <v>奎文</v>
      </c>
      <c r="S2742" t="str">
        <f t="shared" si="85"/>
        <v>0705</v>
      </c>
    </row>
    <row r="2743" spans="1:19">
      <c r="A2743" t="s">
        <v>24580</v>
      </c>
      <c r="B2743" t="s">
        <v>24581</v>
      </c>
      <c r="C2743" t="s">
        <v>46</v>
      </c>
      <c r="D2743" t="s">
        <v>24582</v>
      </c>
      <c r="E2743" t="s">
        <v>24583</v>
      </c>
      <c r="F2743" t="s">
        <v>24584</v>
      </c>
      <c r="G2743" t="s">
        <v>24585</v>
      </c>
      <c r="H2743" t="s">
        <v>24586</v>
      </c>
      <c r="I2743" t="s">
        <v>2350</v>
      </c>
      <c r="J2743" t="s">
        <v>7099</v>
      </c>
      <c r="K2743" t="s">
        <v>7100</v>
      </c>
      <c r="L2743" t="s">
        <v>146</v>
      </c>
      <c r="M2743" t="s">
        <v>4470</v>
      </c>
      <c r="N2743" t="s">
        <v>6308</v>
      </c>
      <c r="O2743" t="s">
        <v>7101</v>
      </c>
      <c r="P2743" t="s">
        <v>24587</v>
      </c>
      <c r="R2743" t="str">
        <f t="shared" si="84"/>
        <v>临朐</v>
      </c>
      <c r="S2743" t="str">
        <f t="shared" si="85"/>
        <v>0705</v>
      </c>
    </row>
    <row r="2744" spans="1:19">
      <c r="A2744" t="s">
        <v>24588</v>
      </c>
      <c r="B2744" t="s">
        <v>24589</v>
      </c>
      <c r="C2744" t="s">
        <v>46</v>
      </c>
      <c r="D2744" t="s">
        <v>24590</v>
      </c>
      <c r="E2744" t="s">
        <v>20239</v>
      </c>
      <c r="F2744" t="s">
        <v>24591</v>
      </c>
      <c r="G2744" t="s">
        <v>24592</v>
      </c>
      <c r="H2744" t="s">
        <v>24593</v>
      </c>
      <c r="I2744" t="s">
        <v>2378</v>
      </c>
      <c r="J2744" t="s">
        <v>15162</v>
      </c>
      <c r="K2744" t="s">
        <v>15163</v>
      </c>
      <c r="L2744" t="s">
        <v>128</v>
      </c>
      <c r="M2744" t="s">
        <v>5602</v>
      </c>
      <c r="N2744" t="s">
        <v>2674</v>
      </c>
      <c r="O2744" t="s">
        <v>15164</v>
      </c>
      <c r="P2744" t="s">
        <v>24594</v>
      </c>
      <c r="Q2744" t="s">
        <v>24595</v>
      </c>
      <c r="R2744" t="str">
        <f t="shared" si="84"/>
        <v>寿光</v>
      </c>
      <c r="S2744" t="str">
        <f t="shared" si="85"/>
        <v>0705</v>
      </c>
    </row>
    <row r="2745" spans="1:19">
      <c r="A2745" t="s">
        <v>24596</v>
      </c>
      <c r="B2745" t="s">
        <v>24597</v>
      </c>
      <c r="C2745" t="s">
        <v>46</v>
      </c>
      <c r="D2745" t="s">
        <v>24598</v>
      </c>
      <c r="E2745" t="s">
        <v>24599</v>
      </c>
      <c r="F2745" t="s">
        <v>24600</v>
      </c>
      <c r="G2745" t="s">
        <v>24601</v>
      </c>
      <c r="H2745" t="s">
        <v>24602</v>
      </c>
      <c r="I2745" t="s">
        <v>2645</v>
      </c>
      <c r="J2745" t="s">
        <v>3425</v>
      </c>
      <c r="K2745" t="s">
        <v>3426</v>
      </c>
      <c r="L2745" t="s">
        <v>137</v>
      </c>
      <c r="M2745" t="s">
        <v>2395</v>
      </c>
      <c r="N2745" t="s">
        <v>2340</v>
      </c>
      <c r="O2745" t="s">
        <v>3427</v>
      </c>
      <c r="P2745" t="s">
        <v>24603</v>
      </c>
      <c r="Q2745" t="s">
        <v>24604</v>
      </c>
      <c r="R2745" t="str">
        <f t="shared" si="84"/>
        <v>青州</v>
      </c>
      <c r="S2745" t="str">
        <f t="shared" si="85"/>
        <v>0705</v>
      </c>
    </row>
    <row r="2746" spans="1:19">
      <c r="A2746" t="s">
        <v>24605</v>
      </c>
      <c r="B2746" t="s">
        <v>24606</v>
      </c>
      <c r="C2746" t="s">
        <v>46</v>
      </c>
      <c r="D2746" t="s">
        <v>24607</v>
      </c>
      <c r="E2746" t="s">
        <v>24540</v>
      </c>
      <c r="F2746" t="s">
        <v>24608</v>
      </c>
      <c r="G2746" t="s">
        <v>24609</v>
      </c>
      <c r="H2746" t="s">
        <v>24610</v>
      </c>
      <c r="I2746" t="s">
        <v>2378</v>
      </c>
      <c r="J2746" t="s">
        <v>2587</v>
      </c>
      <c r="K2746" t="s">
        <v>2588</v>
      </c>
      <c r="L2746" t="s">
        <v>57</v>
      </c>
      <c r="M2746" t="s">
        <v>2433</v>
      </c>
      <c r="N2746" t="s">
        <v>3499</v>
      </c>
      <c r="O2746" t="s">
        <v>2590</v>
      </c>
      <c r="P2746" t="s">
        <v>24611</v>
      </c>
      <c r="R2746" t="str">
        <f t="shared" si="84"/>
        <v>安丘</v>
      </c>
      <c r="S2746" t="str">
        <f t="shared" si="85"/>
        <v>0705</v>
      </c>
    </row>
    <row r="2747" spans="1:19">
      <c r="A2747" t="s">
        <v>24612</v>
      </c>
      <c r="B2747" t="s">
        <v>24613</v>
      </c>
      <c r="C2747" t="s">
        <v>46</v>
      </c>
      <c r="D2747" t="s">
        <v>24614</v>
      </c>
      <c r="E2747" t="s">
        <v>24615</v>
      </c>
      <c r="F2747" t="s">
        <v>24616</v>
      </c>
      <c r="G2747" t="s">
        <v>24617</v>
      </c>
      <c r="H2747" t="s">
        <v>24618</v>
      </c>
      <c r="I2747" t="s">
        <v>2364</v>
      </c>
      <c r="J2747" t="s">
        <v>3857</v>
      </c>
      <c r="K2747" t="s">
        <v>3858</v>
      </c>
      <c r="L2747" t="s">
        <v>119</v>
      </c>
      <c r="M2747" t="s">
        <v>2601</v>
      </c>
      <c r="N2747" t="s">
        <v>2816</v>
      </c>
      <c r="O2747" t="s">
        <v>3859</v>
      </c>
      <c r="P2747" t="s">
        <v>24619</v>
      </c>
      <c r="R2747" t="str">
        <f t="shared" si="84"/>
        <v>寒亭</v>
      </c>
      <c r="S2747" t="str">
        <f t="shared" si="85"/>
        <v>0706</v>
      </c>
    </row>
    <row r="2748" spans="1:19">
      <c r="A2748" t="s">
        <v>24620</v>
      </c>
      <c r="B2748" t="s">
        <v>24621</v>
      </c>
      <c r="C2748" t="s">
        <v>46</v>
      </c>
      <c r="D2748" t="s">
        <v>24622</v>
      </c>
      <c r="E2748" t="s">
        <v>24615</v>
      </c>
      <c r="F2748" t="s">
        <v>24623</v>
      </c>
      <c r="G2748" t="s">
        <v>24624</v>
      </c>
      <c r="H2748" t="s">
        <v>24625</v>
      </c>
      <c r="I2748" t="s">
        <v>3969</v>
      </c>
      <c r="J2748" t="s">
        <v>2900</v>
      </c>
      <c r="K2748" t="s">
        <v>2901</v>
      </c>
      <c r="L2748" t="s">
        <v>110</v>
      </c>
      <c r="M2748" t="s">
        <v>2575</v>
      </c>
      <c r="N2748" t="s">
        <v>2859</v>
      </c>
      <c r="O2748" t="s">
        <v>2902</v>
      </c>
      <c r="P2748" t="s">
        <v>24626</v>
      </c>
      <c r="R2748" t="str">
        <f t="shared" si="84"/>
        <v>高密</v>
      </c>
      <c r="S2748" t="str">
        <f t="shared" si="85"/>
        <v>0706</v>
      </c>
    </row>
    <row r="2749" spans="1:19">
      <c r="A2749" t="s">
        <v>24627</v>
      </c>
      <c r="B2749" t="s">
        <v>24628</v>
      </c>
      <c r="C2749" t="s">
        <v>46</v>
      </c>
      <c r="D2749" t="s">
        <v>24629</v>
      </c>
      <c r="E2749" t="s">
        <v>24615</v>
      </c>
      <c r="F2749" t="s">
        <v>24630</v>
      </c>
      <c r="G2749" t="s">
        <v>24631</v>
      </c>
      <c r="H2749" t="s">
        <v>24632</v>
      </c>
      <c r="I2749" t="s">
        <v>2364</v>
      </c>
      <c r="J2749" t="s">
        <v>3006</v>
      </c>
      <c r="K2749" t="s">
        <v>3007</v>
      </c>
      <c r="L2749" t="s">
        <v>67</v>
      </c>
      <c r="M2749" t="s">
        <v>3008</v>
      </c>
      <c r="N2749" t="s">
        <v>2859</v>
      </c>
      <c r="O2749" t="s">
        <v>3009</v>
      </c>
      <c r="P2749" t="s">
        <v>24633</v>
      </c>
      <c r="R2749" t="str">
        <f t="shared" si="84"/>
        <v>昌邑</v>
      </c>
      <c r="S2749" t="str">
        <f t="shared" si="85"/>
        <v>0706</v>
      </c>
    </row>
    <row r="2750" spans="1:19">
      <c r="A2750" t="s">
        <v>24634</v>
      </c>
      <c r="B2750" t="s">
        <v>24635</v>
      </c>
      <c r="C2750" t="s">
        <v>46</v>
      </c>
      <c r="D2750" t="s">
        <v>24636</v>
      </c>
      <c r="E2750" t="s">
        <v>24615</v>
      </c>
      <c r="F2750" t="s">
        <v>24637</v>
      </c>
      <c r="G2750" t="s">
        <v>24638</v>
      </c>
      <c r="H2750" t="s">
        <v>24639</v>
      </c>
      <c r="I2750" t="s">
        <v>2350</v>
      </c>
      <c r="J2750" t="s">
        <v>4372</v>
      </c>
      <c r="K2750" t="s">
        <v>4373</v>
      </c>
      <c r="L2750" t="s">
        <v>76</v>
      </c>
      <c r="M2750" t="s">
        <v>4374</v>
      </c>
      <c r="N2750" t="s">
        <v>2340</v>
      </c>
      <c r="O2750" t="s">
        <v>4375</v>
      </c>
      <c r="Q2750" t="s">
        <v>24640</v>
      </c>
      <c r="R2750" t="str">
        <f t="shared" si="84"/>
        <v>奎文</v>
      </c>
      <c r="S2750" t="str">
        <f t="shared" si="85"/>
        <v>0706</v>
      </c>
    </row>
    <row r="2751" spans="1:19">
      <c r="A2751" t="s">
        <v>24641</v>
      </c>
      <c r="B2751" t="s">
        <v>24642</v>
      </c>
      <c r="C2751" t="s">
        <v>46</v>
      </c>
      <c r="D2751" t="s">
        <v>24643</v>
      </c>
      <c r="E2751" t="s">
        <v>24615</v>
      </c>
      <c r="F2751" t="s">
        <v>24644</v>
      </c>
      <c r="G2751" t="s">
        <v>24645</v>
      </c>
      <c r="H2751" t="s">
        <v>24646</v>
      </c>
      <c r="I2751" t="s">
        <v>2350</v>
      </c>
      <c r="J2751" t="s">
        <v>6396</v>
      </c>
      <c r="K2751" t="s">
        <v>6397</v>
      </c>
      <c r="L2751" t="s">
        <v>110</v>
      </c>
      <c r="M2751" t="s">
        <v>2381</v>
      </c>
      <c r="N2751" t="s">
        <v>3718</v>
      </c>
      <c r="O2751" t="s">
        <v>6399</v>
      </c>
      <c r="P2751" t="s">
        <v>24647</v>
      </c>
      <c r="Q2751" t="s">
        <v>24648</v>
      </c>
      <c r="R2751" t="str">
        <f t="shared" si="84"/>
        <v>高密</v>
      </c>
      <c r="S2751" t="str">
        <f t="shared" si="85"/>
        <v>0706</v>
      </c>
    </row>
    <row r="2752" spans="1:19">
      <c r="A2752" t="s">
        <v>24649</v>
      </c>
      <c r="B2752" t="s">
        <v>24650</v>
      </c>
      <c r="C2752" t="s">
        <v>46</v>
      </c>
      <c r="D2752" t="s">
        <v>24651</v>
      </c>
      <c r="E2752" t="s">
        <v>24615</v>
      </c>
      <c r="F2752" t="s">
        <v>24652</v>
      </c>
      <c r="G2752" t="s">
        <v>24653</v>
      </c>
      <c r="H2752" t="s">
        <v>24654</v>
      </c>
      <c r="I2752" t="s">
        <v>2350</v>
      </c>
      <c r="J2752" t="s">
        <v>10349</v>
      </c>
      <c r="K2752" t="s">
        <v>10350</v>
      </c>
      <c r="L2752" t="s">
        <v>57</v>
      </c>
      <c r="M2752" t="s">
        <v>2353</v>
      </c>
      <c r="N2752" t="s">
        <v>2816</v>
      </c>
      <c r="O2752" t="s">
        <v>10351</v>
      </c>
      <c r="P2752" t="s">
        <v>24655</v>
      </c>
      <c r="R2752" t="str">
        <f t="shared" si="84"/>
        <v>安丘</v>
      </c>
      <c r="S2752" t="str">
        <f t="shared" si="85"/>
        <v>0706</v>
      </c>
    </row>
    <row r="2753" spans="1:19">
      <c r="A2753" t="s">
        <v>24656</v>
      </c>
      <c r="B2753" t="s">
        <v>24657</v>
      </c>
      <c r="C2753" t="s">
        <v>46</v>
      </c>
      <c r="D2753" t="s">
        <v>24658</v>
      </c>
      <c r="E2753" t="s">
        <v>24615</v>
      </c>
      <c r="F2753" t="s">
        <v>24659</v>
      </c>
      <c r="G2753" t="s">
        <v>24660</v>
      </c>
      <c r="H2753" t="s">
        <v>24661</v>
      </c>
      <c r="I2753" t="s">
        <v>5112</v>
      </c>
      <c r="J2753" t="s">
        <v>2514</v>
      </c>
      <c r="K2753" t="s">
        <v>2515</v>
      </c>
      <c r="L2753" t="s">
        <v>76</v>
      </c>
      <c r="M2753" t="s">
        <v>2516</v>
      </c>
      <c r="N2753" t="s">
        <v>2368</v>
      </c>
      <c r="O2753" t="s">
        <v>2517</v>
      </c>
      <c r="P2753" t="s">
        <v>24662</v>
      </c>
      <c r="R2753" t="str">
        <f t="shared" ref="R2753:R2816" si="86">IF(OR(LEFT(L2753,2)="高新"),"奎文",IF(LEFT(L2753,2)="峡山","坊子",IF(LEFT(L2753,2)="滨海","寒亭",LEFT(L2753,2))))</f>
        <v>奎文</v>
      </c>
      <c r="S2753" t="str">
        <f t="shared" ref="S2753:S2816" si="87">TEXT(B2753,"mmdd")</f>
        <v>0706</v>
      </c>
    </row>
    <row r="2754" spans="1:19">
      <c r="A2754" t="s">
        <v>24663</v>
      </c>
      <c r="B2754" t="s">
        <v>24664</v>
      </c>
      <c r="C2754" t="s">
        <v>46</v>
      </c>
      <c r="D2754" t="s">
        <v>24665</v>
      </c>
      <c r="E2754" t="s">
        <v>24615</v>
      </c>
      <c r="F2754" t="s">
        <v>24666</v>
      </c>
      <c r="G2754" t="s">
        <v>24667</v>
      </c>
      <c r="H2754" t="s">
        <v>24668</v>
      </c>
      <c r="I2754" t="s">
        <v>2451</v>
      </c>
      <c r="J2754" t="s">
        <v>23053</v>
      </c>
      <c r="K2754" t="s">
        <v>23054</v>
      </c>
      <c r="L2754" t="s">
        <v>128</v>
      </c>
      <c r="M2754" t="s">
        <v>2720</v>
      </c>
      <c r="N2754" t="s">
        <v>2455</v>
      </c>
      <c r="O2754" t="s">
        <v>23055</v>
      </c>
      <c r="P2754" t="s">
        <v>24669</v>
      </c>
      <c r="Q2754" t="s">
        <v>24670</v>
      </c>
      <c r="R2754" t="str">
        <f t="shared" si="86"/>
        <v>寿光</v>
      </c>
      <c r="S2754" t="str">
        <f t="shared" si="87"/>
        <v>0706</v>
      </c>
    </row>
    <row r="2755" spans="1:19">
      <c r="A2755" t="s">
        <v>24671</v>
      </c>
      <c r="B2755" t="s">
        <v>24672</v>
      </c>
      <c r="C2755" t="s">
        <v>46</v>
      </c>
      <c r="D2755" t="s">
        <v>24673</v>
      </c>
      <c r="E2755" t="s">
        <v>24615</v>
      </c>
      <c r="F2755" t="s">
        <v>24674</v>
      </c>
      <c r="G2755" t="s">
        <v>24675</v>
      </c>
      <c r="H2755" t="s">
        <v>24676</v>
      </c>
      <c r="I2755" t="s">
        <v>2364</v>
      </c>
      <c r="J2755" t="s">
        <v>3809</v>
      </c>
      <c r="K2755" t="s">
        <v>3810</v>
      </c>
      <c r="L2755" t="s">
        <v>57</v>
      </c>
      <c r="M2755" t="s">
        <v>3811</v>
      </c>
      <c r="N2755" t="s">
        <v>2674</v>
      </c>
      <c r="O2755" t="s">
        <v>3812</v>
      </c>
      <c r="P2755" t="s">
        <v>24677</v>
      </c>
      <c r="Q2755" t="s">
        <v>24678</v>
      </c>
      <c r="R2755" t="str">
        <f t="shared" si="86"/>
        <v>安丘</v>
      </c>
      <c r="S2755" t="str">
        <f t="shared" si="87"/>
        <v>0706</v>
      </c>
    </row>
    <row r="2756" spans="1:19">
      <c r="A2756" t="s">
        <v>24679</v>
      </c>
      <c r="B2756" t="s">
        <v>24680</v>
      </c>
      <c r="C2756" t="s">
        <v>46</v>
      </c>
      <c r="D2756" t="s">
        <v>24681</v>
      </c>
      <c r="E2756" t="s">
        <v>24615</v>
      </c>
      <c r="F2756" t="s">
        <v>24682</v>
      </c>
      <c r="G2756" t="s">
        <v>24683</v>
      </c>
      <c r="H2756" t="s">
        <v>24684</v>
      </c>
      <c r="I2756" t="s">
        <v>2378</v>
      </c>
      <c r="J2756" t="s">
        <v>22621</v>
      </c>
      <c r="K2756" t="s">
        <v>22622</v>
      </c>
      <c r="L2756" t="s">
        <v>137</v>
      </c>
      <c r="M2756" t="s">
        <v>4959</v>
      </c>
      <c r="N2756" t="s">
        <v>2421</v>
      </c>
      <c r="O2756" t="s">
        <v>22623</v>
      </c>
      <c r="P2756" t="s">
        <v>24685</v>
      </c>
      <c r="R2756" t="str">
        <f t="shared" si="86"/>
        <v>青州</v>
      </c>
      <c r="S2756" t="str">
        <f t="shared" si="87"/>
        <v>0706</v>
      </c>
    </row>
    <row r="2757" spans="1:19">
      <c r="A2757" t="s">
        <v>24686</v>
      </c>
      <c r="B2757" t="s">
        <v>24687</v>
      </c>
      <c r="C2757" t="s">
        <v>46</v>
      </c>
      <c r="D2757" t="s">
        <v>24688</v>
      </c>
      <c r="E2757" t="s">
        <v>24615</v>
      </c>
      <c r="F2757" t="s">
        <v>24689</v>
      </c>
      <c r="G2757" t="s">
        <v>24690</v>
      </c>
      <c r="H2757" t="s">
        <v>24691</v>
      </c>
      <c r="I2757" t="s">
        <v>24692</v>
      </c>
      <c r="J2757" t="s">
        <v>2351</v>
      </c>
      <c r="K2757" t="s">
        <v>2352</v>
      </c>
      <c r="L2757" t="s">
        <v>57</v>
      </c>
      <c r="M2757" t="s">
        <v>2353</v>
      </c>
      <c r="N2757" t="s">
        <v>2354</v>
      </c>
      <c r="O2757" t="s">
        <v>2355</v>
      </c>
      <c r="P2757" t="s">
        <v>24693</v>
      </c>
      <c r="Q2757" t="s">
        <v>24694</v>
      </c>
      <c r="R2757" t="str">
        <f t="shared" si="86"/>
        <v>安丘</v>
      </c>
      <c r="S2757" t="str">
        <f t="shared" si="87"/>
        <v>0706</v>
      </c>
    </row>
    <row r="2758" spans="1:19">
      <c r="A2758" t="s">
        <v>24695</v>
      </c>
      <c r="B2758" t="s">
        <v>24696</v>
      </c>
      <c r="C2758" t="s">
        <v>46</v>
      </c>
      <c r="D2758" t="s">
        <v>24697</v>
      </c>
      <c r="E2758" t="s">
        <v>24615</v>
      </c>
      <c r="F2758" t="s">
        <v>24698</v>
      </c>
      <c r="G2758" t="s">
        <v>24699</v>
      </c>
      <c r="H2758" t="s">
        <v>24700</v>
      </c>
      <c r="I2758" t="s">
        <v>2378</v>
      </c>
      <c r="J2758" t="s">
        <v>5410</v>
      </c>
      <c r="K2758" t="s">
        <v>5411</v>
      </c>
      <c r="L2758" t="s">
        <v>137</v>
      </c>
      <c r="M2758" t="s">
        <v>3940</v>
      </c>
      <c r="N2758" t="s">
        <v>2529</v>
      </c>
      <c r="O2758" t="s">
        <v>5412</v>
      </c>
      <c r="P2758" t="s">
        <v>24701</v>
      </c>
      <c r="R2758" t="str">
        <f t="shared" si="86"/>
        <v>青州</v>
      </c>
      <c r="S2758" t="str">
        <f t="shared" si="87"/>
        <v>0706</v>
      </c>
    </row>
    <row r="2759" spans="1:19">
      <c r="A2759" t="s">
        <v>24702</v>
      </c>
      <c r="B2759" t="s">
        <v>24703</v>
      </c>
      <c r="C2759" t="s">
        <v>46</v>
      </c>
      <c r="D2759" t="s">
        <v>24704</v>
      </c>
      <c r="E2759" t="s">
        <v>24615</v>
      </c>
      <c r="F2759" t="s">
        <v>24705</v>
      </c>
      <c r="G2759" t="s">
        <v>24706</v>
      </c>
      <c r="H2759" t="s">
        <v>24707</v>
      </c>
      <c r="I2759" t="s">
        <v>2645</v>
      </c>
      <c r="J2759" t="s">
        <v>14394</v>
      </c>
      <c r="K2759" t="s">
        <v>14395</v>
      </c>
      <c r="L2759" t="s">
        <v>137</v>
      </c>
      <c r="M2759" t="s">
        <v>5803</v>
      </c>
      <c r="N2759" t="s">
        <v>2872</v>
      </c>
      <c r="O2759" t="s">
        <v>14396</v>
      </c>
      <c r="P2759" t="s">
        <v>24708</v>
      </c>
      <c r="Q2759" t="s">
        <v>24709</v>
      </c>
      <c r="R2759" t="str">
        <f t="shared" si="86"/>
        <v>青州</v>
      </c>
      <c r="S2759" t="str">
        <f t="shared" si="87"/>
        <v>0706</v>
      </c>
    </row>
    <row r="2760" spans="1:19">
      <c r="A2760" t="s">
        <v>24710</v>
      </c>
      <c r="B2760" t="s">
        <v>24711</v>
      </c>
      <c r="C2760" t="s">
        <v>46</v>
      </c>
      <c r="D2760" t="s">
        <v>24712</v>
      </c>
      <c r="E2760" t="s">
        <v>24615</v>
      </c>
      <c r="F2760" t="s">
        <v>24713</v>
      </c>
      <c r="G2760" t="s">
        <v>24714</v>
      </c>
      <c r="H2760" t="s">
        <v>24715</v>
      </c>
      <c r="I2760" t="s">
        <v>2378</v>
      </c>
      <c r="J2760" t="s">
        <v>7914</v>
      </c>
      <c r="K2760" t="s">
        <v>7915</v>
      </c>
      <c r="L2760" t="s">
        <v>146</v>
      </c>
      <c r="M2760" t="s">
        <v>5188</v>
      </c>
      <c r="N2760" t="s">
        <v>2859</v>
      </c>
      <c r="O2760" t="s">
        <v>7916</v>
      </c>
      <c r="P2760" t="s">
        <v>24716</v>
      </c>
      <c r="R2760" t="str">
        <f t="shared" si="86"/>
        <v>临朐</v>
      </c>
      <c r="S2760" t="str">
        <f t="shared" si="87"/>
        <v>0706</v>
      </c>
    </row>
    <row r="2761" spans="1:19">
      <c r="A2761" t="s">
        <v>24717</v>
      </c>
      <c r="B2761" t="s">
        <v>24718</v>
      </c>
      <c r="C2761" t="s">
        <v>46</v>
      </c>
      <c r="D2761" t="s">
        <v>24719</v>
      </c>
      <c r="E2761" t="s">
        <v>24615</v>
      </c>
      <c r="F2761" t="s">
        <v>24720</v>
      </c>
      <c r="G2761" t="s">
        <v>24721</v>
      </c>
      <c r="H2761" t="s">
        <v>24722</v>
      </c>
      <c r="I2761" t="s">
        <v>2350</v>
      </c>
      <c r="J2761" t="s">
        <v>2934</v>
      </c>
      <c r="K2761" t="s">
        <v>2935</v>
      </c>
      <c r="L2761" t="s">
        <v>47</v>
      </c>
      <c r="M2761" t="s">
        <v>2784</v>
      </c>
      <c r="N2761" t="s">
        <v>2602</v>
      </c>
      <c r="O2761" t="s">
        <v>2937</v>
      </c>
      <c r="P2761" t="s">
        <v>24723</v>
      </c>
      <c r="R2761" t="str">
        <f t="shared" si="86"/>
        <v>诸城</v>
      </c>
      <c r="S2761" t="str">
        <f t="shared" si="87"/>
        <v>0706</v>
      </c>
    </row>
    <row r="2762" spans="1:19">
      <c r="A2762" t="s">
        <v>24724</v>
      </c>
      <c r="B2762" t="s">
        <v>24725</v>
      </c>
      <c r="C2762" t="s">
        <v>46</v>
      </c>
      <c r="D2762" t="s">
        <v>24726</v>
      </c>
      <c r="E2762" t="s">
        <v>24615</v>
      </c>
      <c r="F2762" t="s">
        <v>24727</v>
      </c>
      <c r="G2762" t="s">
        <v>24728</v>
      </c>
      <c r="H2762" t="s">
        <v>24729</v>
      </c>
      <c r="I2762" t="s">
        <v>2350</v>
      </c>
      <c r="J2762" t="s">
        <v>3520</v>
      </c>
      <c r="K2762" t="s">
        <v>3521</v>
      </c>
      <c r="L2762" t="s">
        <v>47</v>
      </c>
      <c r="M2762" t="s">
        <v>3159</v>
      </c>
      <c r="N2762" t="s">
        <v>2421</v>
      </c>
      <c r="O2762" t="s">
        <v>3523</v>
      </c>
      <c r="P2762" t="s">
        <v>24730</v>
      </c>
      <c r="R2762" t="str">
        <f t="shared" si="86"/>
        <v>诸城</v>
      </c>
      <c r="S2762" t="str">
        <f t="shared" si="87"/>
        <v>0706</v>
      </c>
    </row>
    <row r="2763" spans="1:19">
      <c r="A2763" t="s">
        <v>24731</v>
      </c>
      <c r="B2763" t="s">
        <v>24732</v>
      </c>
      <c r="C2763" t="s">
        <v>46</v>
      </c>
      <c r="D2763" t="s">
        <v>24733</v>
      </c>
      <c r="E2763" t="s">
        <v>24615</v>
      </c>
      <c r="F2763" t="s">
        <v>24734</v>
      </c>
      <c r="G2763" t="s">
        <v>24735</v>
      </c>
      <c r="H2763" t="s">
        <v>24736</v>
      </c>
      <c r="I2763" t="s">
        <v>2350</v>
      </c>
      <c r="J2763" t="s">
        <v>24737</v>
      </c>
      <c r="K2763" t="s">
        <v>24738</v>
      </c>
      <c r="L2763" t="s">
        <v>146</v>
      </c>
      <c r="M2763" t="s">
        <v>14094</v>
      </c>
      <c r="N2763" t="s">
        <v>2480</v>
      </c>
      <c r="O2763" t="s">
        <v>24739</v>
      </c>
      <c r="P2763" t="s">
        <v>24740</v>
      </c>
      <c r="R2763" t="str">
        <f t="shared" si="86"/>
        <v>临朐</v>
      </c>
      <c r="S2763" t="str">
        <f t="shared" si="87"/>
        <v>0706</v>
      </c>
    </row>
    <row r="2764" spans="1:19">
      <c r="A2764" t="s">
        <v>24741</v>
      </c>
      <c r="B2764" t="s">
        <v>24742</v>
      </c>
      <c r="C2764" t="s">
        <v>46</v>
      </c>
      <c r="D2764" t="s">
        <v>24743</v>
      </c>
      <c r="E2764" t="s">
        <v>24615</v>
      </c>
      <c r="F2764" t="s">
        <v>24744</v>
      </c>
      <c r="G2764" t="s">
        <v>24745</v>
      </c>
      <c r="H2764" t="s">
        <v>24746</v>
      </c>
      <c r="I2764" t="s">
        <v>2645</v>
      </c>
      <c r="J2764" t="s">
        <v>4514</v>
      </c>
      <c r="K2764" t="s">
        <v>4515</v>
      </c>
      <c r="L2764" t="s">
        <v>146</v>
      </c>
      <c r="M2764" t="s">
        <v>3532</v>
      </c>
      <c r="N2764" t="s">
        <v>2721</v>
      </c>
      <c r="O2764" t="s">
        <v>4516</v>
      </c>
      <c r="P2764" t="s">
        <v>24747</v>
      </c>
      <c r="Q2764" t="s">
        <v>24748</v>
      </c>
      <c r="R2764" t="str">
        <f t="shared" si="86"/>
        <v>临朐</v>
      </c>
      <c r="S2764" t="str">
        <f t="shared" si="87"/>
        <v>0706</v>
      </c>
    </row>
    <row r="2765" spans="1:19">
      <c r="A2765" t="s">
        <v>24749</v>
      </c>
      <c r="B2765" t="s">
        <v>24750</v>
      </c>
      <c r="C2765" t="s">
        <v>46</v>
      </c>
      <c r="D2765" t="s">
        <v>24751</v>
      </c>
      <c r="E2765" t="s">
        <v>24615</v>
      </c>
      <c r="F2765" t="s">
        <v>24752</v>
      </c>
      <c r="G2765" t="s">
        <v>24753</v>
      </c>
      <c r="H2765" t="s">
        <v>24754</v>
      </c>
      <c r="I2765" t="s">
        <v>2378</v>
      </c>
      <c r="J2765" t="s">
        <v>3791</v>
      </c>
      <c r="K2765" t="s">
        <v>3792</v>
      </c>
      <c r="L2765" t="s">
        <v>67</v>
      </c>
      <c r="M2765" t="s">
        <v>3008</v>
      </c>
      <c r="N2765" t="s">
        <v>6308</v>
      </c>
      <c r="O2765" t="s">
        <v>3793</v>
      </c>
      <c r="P2765" t="s">
        <v>24755</v>
      </c>
      <c r="R2765" t="str">
        <f t="shared" si="86"/>
        <v>昌邑</v>
      </c>
      <c r="S2765" t="str">
        <f t="shared" si="87"/>
        <v>0706</v>
      </c>
    </row>
    <row r="2766" spans="1:19">
      <c r="A2766" t="s">
        <v>24756</v>
      </c>
      <c r="B2766" t="s">
        <v>24757</v>
      </c>
      <c r="C2766" t="s">
        <v>46</v>
      </c>
      <c r="D2766" t="s">
        <v>24758</v>
      </c>
      <c r="E2766" t="s">
        <v>24615</v>
      </c>
      <c r="F2766" t="s">
        <v>24759</v>
      </c>
      <c r="G2766" t="s">
        <v>24760</v>
      </c>
      <c r="H2766" t="s">
        <v>24761</v>
      </c>
      <c r="I2766" t="s">
        <v>2503</v>
      </c>
      <c r="J2766" t="s">
        <v>4253</v>
      </c>
      <c r="K2766" t="s">
        <v>4254</v>
      </c>
      <c r="L2766" t="s">
        <v>57</v>
      </c>
      <c r="M2766" t="s">
        <v>2492</v>
      </c>
      <c r="N2766" t="s">
        <v>4255</v>
      </c>
      <c r="O2766" t="s">
        <v>4256</v>
      </c>
      <c r="P2766" t="s">
        <v>24762</v>
      </c>
      <c r="Q2766" t="s">
        <v>24763</v>
      </c>
      <c r="R2766" t="str">
        <f t="shared" si="86"/>
        <v>安丘</v>
      </c>
      <c r="S2766" t="str">
        <f t="shared" si="87"/>
        <v>0706</v>
      </c>
    </row>
    <row r="2767" spans="1:19">
      <c r="A2767" t="s">
        <v>24764</v>
      </c>
      <c r="B2767" t="s">
        <v>24765</v>
      </c>
      <c r="C2767" t="s">
        <v>46</v>
      </c>
      <c r="D2767" t="s">
        <v>24766</v>
      </c>
      <c r="E2767" t="s">
        <v>24615</v>
      </c>
      <c r="F2767" t="s">
        <v>24767</v>
      </c>
      <c r="G2767" t="s">
        <v>24768</v>
      </c>
      <c r="H2767" t="s">
        <v>24769</v>
      </c>
      <c r="I2767" t="s">
        <v>2645</v>
      </c>
      <c r="J2767" t="s">
        <v>3938</v>
      </c>
      <c r="K2767" t="s">
        <v>3939</v>
      </c>
      <c r="L2767" t="s">
        <v>137</v>
      </c>
      <c r="M2767" t="s">
        <v>3940</v>
      </c>
      <c r="N2767" t="s">
        <v>2421</v>
      </c>
      <c r="O2767" t="s">
        <v>3941</v>
      </c>
      <c r="P2767" t="s">
        <v>24770</v>
      </c>
      <c r="R2767" t="str">
        <f t="shared" si="86"/>
        <v>青州</v>
      </c>
      <c r="S2767" t="str">
        <f t="shared" si="87"/>
        <v>0706</v>
      </c>
    </row>
    <row r="2768" spans="1:19">
      <c r="A2768" t="s">
        <v>24771</v>
      </c>
      <c r="B2768" t="s">
        <v>24772</v>
      </c>
      <c r="C2768" t="s">
        <v>46</v>
      </c>
      <c r="D2768" t="s">
        <v>24773</v>
      </c>
      <c r="E2768" t="s">
        <v>24615</v>
      </c>
      <c r="F2768" t="s">
        <v>24774</v>
      </c>
      <c r="G2768" t="s">
        <v>24775</v>
      </c>
      <c r="H2768" t="s">
        <v>24776</v>
      </c>
      <c r="I2768" t="s">
        <v>3969</v>
      </c>
      <c r="J2768" t="s">
        <v>5173</v>
      </c>
      <c r="K2768" t="s">
        <v>5174</v>
      </c>
      <c r="L2768" t="s">
        <v>137</v>
      </c>
      <c r="M2768" t="s">
        <v>5175</v>
      </c>
      <c r="N2768" t="s">
        <v>3622</v>
      </c>
      <c r="O2768" t="s">
        <v>5176</v>
      </c>
      <c r="P2768" t="s">
        <v>24777</v>
      </c>
      <c r="Q2768" t="s">
        <v>24778</v>
      </c>
      <c r="R2768" t="str">
        <f t="shared" si="86"/>
        <v>青州</v>
      </c>
      <c r="S2768" t="str">
        <f t="shared" si="87"/>
        <v>0706</v>
      </c>
    </row>
    <row r="2769" spans="1:19">
      <c r="A2769" t="s">
        <v>24779</v>
      </c>
      <c r="B2769" t="s">
        <v>24780</v>
      </c>
      <c r="C2769" t="s">
        <v>46</v>
      </c>
      <c r="D2769" t="s">
        <v>24781</v>
      </c>
      <c r="E2769" t="s">
        <v>24615</v>
      </c>
      <c r="F2769" t="s">
        <v>24782</v>
      </c>
      <c r="G2769" t="s">
        <v>24783</v>
      </c>
      <c r="H2769" t="s">
        <v>24784</v>
      </c>
      <c r="I2769" t="s">
        <v>3564</v>
      </c>
      <c r="J2769" t="s">
        <v>24785</v>
      </c>
      <c r="K2769" t="s">
        <v>24786</v>
      </c>
      <c r="L2769" t="s">
        <v>47</v>
      </c>
      <c r="M2769" t="s">
        <v>12006</v>
      </c>
      <c r="N2769" t="s">
        <v>2368</v>
      </c>
      <c r="O2769" t="s">
        <v>24787</v>
      </c>
      <c r="P2769" t="s">
        <v>24788</v>
      </c>
      <c r="Q2769" t="s">
        <v>24789</v>
      </c>
      <c r="R2769" t="str">
        <f t="shared" si="86"/>
        <v>诸城</v>
      </c>
      <c r="S2769" t="str">
        <f t="shared" si="87"/>
        <v>0706</v>
      </c>
    </row>
    <row r="2770" spans="1:19">
      <c r="A2770" t="s">
        <v>24790</v>
      </c>
      <c r="B2770" t="s">
        <v>24791</v>
      </c>
      <c r="C2770" t="s">
        <v>46</v>
      </c>
      <c r="D2770" t="s">
        <v>24792</v>
      </c>
      <c r="E2770" t="s">
        <v>24615</v>
      </c>
      <c r="F2770" t="s">
        <v>24793</v>
      </c>
      <c r="G2770" t="s">
        <v>24794</v>
      </c>
      <c r="H2770" t="s">
        <v>24795</v>
      </c>
      <c r="I2770" t="s">
        <v>2451</v>
      </c>
      <c r="J2770" t="s">
        <v>3552</v>
      </c>
      <c r="K2770" t="s">
        <v>3553</v>
      </c>
      <c r="L2770" t="s">
        <v>101</v>
      </c>
      <c r="M2770" t="s">
        <v>2982</v>
      </c>
      <c r="N2770" t="s">
        <v>2480</v>
      </c>
      <c r="O2770" t="s">
        <v>3555</v>
      </c>
      <c r="P2770" t="s">
        <v>24796</v>
      </c>
      <c r="Q2770" t="s">
        <v>24797</v>
      </c>
      <c r="R2770" t="str">
        <f t="shared" si="86"/>
        <v>潍城</v>
      </c>
      <c r="S2770" t="str">
        <f t="shared" si="87"/>
        <v>0706</v>
      </c>
    </row>
    <row r="2771" spans="1:19">
      <c r="A2771" t="s">
        <v>24798</v>
      </c>
      <c r="B2771" t="s">
        <v>24799</v>
      </c>
      <c r="C2771" t="s">
        <v>46</v>
      </c>
      <c r="D2771" t="s">
        <v>24800</v>
      </c>
      <c r="E2771" t="s">
        <v>24801</v>
      </c>
      <c r="F2771" t="s">
        <v>24802</v>
      </c>
      <c r="G2771" t="s">
        <v>24803</v>
      </c>
      <c r="H2771" t="s">
        <v>24804</v>
      </c>
      <c r="I2771" t="s">
        <v>2364</v>
      </c>
      <c r="J2771" t="s">
        <v>7136</v>
      </c>
      <c r="K2771" t="s">
        <v>7137</v>
      </c>
      <c r="L2771" t="s">
        <v>47</v>
      </c>
      <c r="M2771" t="s">
        <v>3327</v>
      </c>
      <c r="N2771" t="s">
        <v>2674</v>
      </c>
      <c r="O2771" t="s">
        <v>7138</v>
      </c>
      <c r="P2771" t="s">
        <v>24805</v>
      </c>
      <c r="R2771" t="str">
        <f t="shared" si="86"/>
        <v>诸城</v>
      </c>
      <c r="S2771" t="str">
        <f t="shared" si="87"/>
        <v>0706</v>
      </c>
    </row>
    <row r="2772" spans="1:19">
      <c r="A2772" t="s">
        <v>24806</v>
      </c>
      <c r="B2772" t="s">
        <v>24807</v>
      </c>
      <c r="C2772" t="s">
        <v>46</v>
      </c>
      <c r="D2772" t="s">
        <v>24808</v>
      </c>
      <c r="E2772" t="s">
        <v>24809</v>
      </c>
      <c r="F2772" t="s">
        <v>24810</v>
      </c>
      <c r="G2772" t="s">
        <v>24811</v>
      </c>
      <c r="H2772" t="s">
        <v>24812</v>
      </c>
      <c r="I2772" t="s">
        <v>5112</v>
      </c>
      <c r="J2772" t="s">
        <v>5957</v>
      </c>
      <c r="K2772" t="s">
        <v>5958</v>
      </c>
      <c r="L2772" t="s">
        <v>67</v>
      </c>
      <c r="M2772" t="s">
        <v>2958</v>
      </c>
      <c r="N2772" t="s">
        <v>2721</v>
      </c>
      <c r="O2772" t="s">
        <v>5959</v>
      </c>
      <c r="P2772" t="s">
        <v>24813</v>
      </c>
      <c r="R2772" t="str">
        <f t="shared" si="86"/>
        <v>昌邑</v>
      </c>
      <c r="S2772" t="str">
        <f t="shared" si="87"/>
        <v>0706</v>
      </c>
    </row>
    <row r="2773" spans="1:19">
      <c r="A2773" t="s">
        <v>24814</v>
      </c>
      <c r="B2773" t="s">
        <v>24815</v>
      </c>
      <c r="C2773" t="s">
        <v>46</v>
      </c>
      <c r="D2773" t="s">
        <v>24816</v>
      </c>
      <c r="E2773" t="s">
        <v>24615</v>
      </c>
      <c r="F2773" t="s">
        <v>24817</v>
      </c>
      <c r="G2773" t="s">
        <v>24818</v>
      </c>
      <c r="H2773" t="s">
        <v>24819</v>
      </c>
      <c r="I2773" t="s">
        <v>2350</v>
      </c>
      <c r="J2773" t="s">
        <v>2365</v>
      </c>
      <c r="K2773" t="s">
        <v>2366</v>
      </c>
      <c r="L2773" t="s">
        <v>57</v>
      </c>
      <c r="M2773" t="s">
        <v>2367</v>
      </c>
      <c r="N2773" t="s">
        <v>2421</v>
      </c>
      <c r="O2773" t="s">
        <v>2369</v>
      </c>
      <c r="P2773" t="s">
        <v>24820</v>
      </c>
      <c r="Q2773" t="s">
        <v>24821</v>
      </c>
      <c r="R2773" t="str">
        <f t="shared" si="86"/>
        <v>安丘</v>
      </c>
      <c r="S2773" t="str">
        <f t="shared" si="87"/>
        <v>0706</v>
      </c>
    </row>
    <row r="2774" spans="1:19">
      <c r="A2774" t="s">
        <v>24822</v>
      </c>
      <c r="B2774" t="s">
        <v>24823</v>
      </c>
      <c r="C2774" t="s">
        <v>46</v>
      </c>
      <c r="D2774" t="s">
        <v>24824</v>
      </c>
      <c r="E2774" t="s">
        <v>24825</v>
      </c>
      <c r="F2774" t="s">
        <v>24826</v>
      </c>
      <c r="G2774" t="s">
        <v>24827</v>
      </c>
      <c r="H2774" t="s">
        <v>24828</v>
      </c>
      <c r="I2774" t="s">
        <v>4165</v>
      </c>
      <c r="J2774" t="s">
        <v>7368</v>
      </c>
      <c r="K2774" t="s">
        <v>7369</v>
      </c>
      <c r="L2774" t="s">
        <v>110</v>
      </c>
      <c r="M2774" t="s">
        <v>2575</v>
      </c>
      <c r="N2774" t="s">
        <v>2602</v>
      </c>
      <c r="O2774" t="s">
        <v>7370</v>
      </c>
      <c r="P2774" t="s">
        <v>24829</v>
      </c>
      <c r="Q2774" t="s">
        <v>24830</v>
      </c>
      <c r="R2774" t="str">
        <f t="shared" si="86"/>
        <v>高密</v>
      </c>
      <c r="S2774" t="str">
        <f t="shared" si="87"/>
        <v>0706</v>
      </c>
    </row>
    <row r="2775" spans="1:19">
      <c r="A2775" t="s">
        <v>24831</v>
      </c>
      <c r="B2775" t="s">
        <v>24832</v>
      </c>
      <c r="C2775" t="s">
        <v>46</v>
      </c>
      <c r="D2775" t="s">
        <v>24833</v>
      </c>
      <c r="E2775" t="s">
        <v>24834</v>
      </c>
      <c r="F2775" t="s">
        <v>24835</v>
      </c>
      <c r="G2775" t="s">
        <v>24836</v>
      </c>
      <c r="H2775" t="s">
        <v>24837</v>
      </c>
      <c r="I2775" t="s">
        <v>2364</v>
      </c>
      <c r="J2775" t="s">
        <v>7561</v>
      </c>
      <c r="K2775" t="s">
        <v>7562</v>
      </c>
      <c r="L2775" t="s">
        <v>101</v>
      </c>
      <c r="M2775" t="s">
        <v>3130</v>
      </c>
      <c r="N2775" t="s">
        <v>2340</v>
      </c>
      <c r="O2775" t="s">
        <v>7563</v>
      </c>
      <c r="P2775" t="s">
        <v>24838</v>
      </c>
      <c r="R2775" t="str">
        <f t="shared" si="86"/>
        <v>潍城</v>
      </c>
      <c r="S2775" t="str">
        <f t="shared" si="87"/>
        <v>0706</v>
      </c>
    </row>
    <row r="2776" spans="1:19">
      <c r="A2776" t="s">
        <v>24839</v>
      </c>
      <c r="B2776" t="s">
        <v>24840</v>
      </c>
      <c r="C2776" t="s">
        <v>46</v>
      </c>
      <c r="D2776" t="s">
        <v>24841</v>
      </c>
      <c r="E2776" t="s">
        <v>24615</v>
      </c>
      <c r="F2776" t="s">
        <v>24842</v>
      </c>
      <c r="G2776" t="s">
        <v>24843</v>
      </c>
      <c r="H2776" t="s">
        <v>24844</v>
      </c>
      <c r="I2776" t="s">
        <v>2350</v>
      </c>
      <c r="J2776" t="s">
        <v>3456</v>
      </c>
      <c r="K2776" t="s">
        <v>3457</v>
      </c>
      <c r="L2776" t="s">
        <v>3458</v>
      </c>
      <c r="M2776" t="s">
        <v>3459</v>
      </c>
      <c r="N2776" t="s">
        <v>2421</v>
      </c>
      <c r="O2776" t="s">
        <v>3460</v>
      </c>
      <c r="P2776" t="s">
        <v>24845</v>
      </c>
      <c r="Q2776" t="s">
        <v>24846</v>
      </c>
      <c r="R2776" t="str">
        <f t="shared" si="86"/>
        <v>寒亭</v>
      </c>
      <c r="S2776" t="str">
        <f t="shared" si="87"/>
        <v>0706</v>
      </c>
    </row>
    <row r="2777" spans="1:19">
      <c r="A2777" t="s">
        <v>24847</v>
      </c>
      <c r="B2777" t="s">
        <v>24848</v>
      </c>
      <c r="C2777" t="s">
        <v>46</v>
      </c>
      <c r="D2777" t="s">
        <v>24849</v>
      </c>
      <c r="E2777" t="s">
        <v>24850</v>
      </c>
      <c r="F2777" t="s">
        <v>24851</v>
      </c>
      <c r="G2777" t="s">
        <v>24852</v>
      </c>
      <c r="H2777" t="s">
        <v>24853</v>
      </c>
      <c r="I2777" t="s">
        <v>5211</v>
      </c>
      <c r="J2777" t="s">
        <v>3250</v>
      </c>
      <c r="K2777" t="s">
        <v>3251</v>
      </c>
      <c r="L2777" t="s">
        <v>128</v>
      </c>
      <c r="M2777" t="s">
        <v>2708</v>
      </c>
      <c r="N2777" t="s">
        <v>4647</v>
      </c>
      <c r="O2777" t="s">
        <v>3253</v>
      </c>
      <c r="P2777" t="s">
        <v>24854</v>
      </c>
      <c r="Q2777" t="s">
        <v>24855</v>
      </c>
      <c r="R2777" t="str">
        <f t="shared" si="86"/>
        <v>寿光</v>
      </c>
      <c r="S2777" t="str">
        <f t="shared" si="87"/>
        <v>0706</v>
      </c>
    </row>
    <row r="2778" spans="1:19">
      <c r="A2778" t="s">
        <v>24856</v>
      </c>
      <c r="B2778" t="s">
        <v>24857</v>
      </c>
      <c r="C2778" t="s">
        <v>46</v>
      </c>
      <c r="D2778" t="s">
        <v>24858</v>
      </c>
      <c r="E2778" t="s">
        <v>24615</v>
      </c>
      <c r="F2778" t="s">
        <v>24859</v>
      </c>
      <c r="G2778" t="s">
        <v>24860</v>
      </c>
      <c r="H2778" t="s">
        <v>24861</v>
      </c>
      <c r="I2778" t="s">
        <v>3376</v>
      </c>
      <c r="J2778" t="s">
        <v>9436</v>
      </c>
      <c r="K2778" t="s">
        <v>9437</v>
      </c>
      <c r="L2778" t="s">
        <v>110</v>
      </c>
      <c r="M2778" t="s">
        <v>2381</v>
      </c>
      <c r="N2778" t="s">
        <v>2872</v>
      </c>
      <c r="O2778" t="s">
        <v>9438</v>
      </c>
      <c r="P2778" t="s">
        <v>24862</v>
      </c>
      <c r="Q2778" t="s">
        <v>24863</v>
      </c>
      <c r="R2778" t="str">
        <f t="shared" si="86"/>
        <v>高密</v>
      </c>
      <c r="S2778" t="str">
        <f t="shared" si="87"/>
        <v>0706</v>
      </c>
    </row>
    <row r="2779" spans="1:19">
      <c r="A2779" t="s">
        <v>24864</v>
      </c>
      <c r="B2779" t="s">
        <v>24865</v>
      </c>
      <c r="C2779" t="s">
        <v>46</v>
      </c>
      <c r="D2779" t="s">
        <v>24866</v>
      </c>
      <c r="E2779" t="s">
        <v>24615</v>
      </c>
      <c r="F2779" t="s">
        <v>24867</v>
      </c>
      <c r="G2779" t="s">
        <v>24868</v>
      </c>
      <c r="H2779" t="s">
        <v>24869</v>
      </c>
      <c r="I2779" t="s">
        <v>2350</v>
      </c>
      <c r="J2779" t="s">
        <v>3456</v>
      </c>
      <c r="K2779" t="s">
        <v>3457</v>
      </c>
      <c r="L2779" t="s">
        <v>3458</v>
      </c>
      <c r="M2779" t="s">
        <v>3459</v>
      </c>
      <c r="N2779" t="s">
        <v>2421</v>
      </c>
      <c r="O2779" t="s">
        <v>3460</v>
      </c>
      <c r="P2779" t="s">
        <v>24870</v>
      </c>
      <c r="R2779" t="str">
        <f t="shared" si="86"/>
        <v>寒亭</v>
      </c>
      <c r="S2779" t="str">
        <f t="shared" si="87"/>
        <v>0706</v>
      </c>
    </row>
    <row r="2780" spans="1:19">
      <c r="A2780" t="s">
        <v>24871</v>
      </c>
      <c r="B2780" t="s">
        <v>24872</v>
      </c>
      <c r="C2780" t="s">
        <v>46</v>
      </c>
      <c r="D2780" t="s">
        <v>24873</v>
      </c>
      <c r="E2780" t="s">
        <v>24850</v>
      </c>
      <c r="F2780" t="s">
        <v>24874</v>
      </c>
      <c r="G2780" t="s">
        <v>24875</v>
      </c>
      <c r="H2780" t="s">
        <v>24876</v>
      </c>
      <c r="I2780" t="s">
        <v>2350</v>
      </c>
      <c r="J2780" t="s">
        <v>8533</v>
      </c>
      <c r="K2780" t="s">
        <v>8534</v>
      </c>
      <c r="L2780" t="s">
        <v>146</v>
      </c>
      <c r="M2780" t="s">
        <v>3051</v>
      </c>
      <c r="N2780" t="s">
        <v>3339</v>
      </c>
      <c r="O2780" t="s">
        <v>8535</v>
      </c>
      <c r="P2780" t="s">
        <v>24877</v>
      </c>
      <c r="R2780" t="str">
        <f t="shared" si="86"/>
        <v>临朐</v>
      </c>
      <c r="S2780" t="str">
        <f t="shared" si="87"/>
        <v>0706</v>
      </c>
    </row>
    <row r="2781" spans="1:19">
      <c r="A2781" t="s">
        <v>24878</v>
      </c>
      <c r="B2781" t="s">
        <v>24879</v>
      </c>
      <c r="C2781" t="s">
        <v>46</v>
      </c>
      <c r="D2781" t="s">
        <v>24880</v>
      </c>
      <c r="E2781" t="s">
        <v>24881</v>
      </c>
      <c r="F2781" t="s">
        <v>24882</v>
      </c>
      <c r="G2781" t="s">
        <v>24883</v>
      </c>
      <c r="H2781" t="s">
        <v>24884</v>
      </c>
      <c r="I2781" t="s">
        <v>2364</v>
      </c>
      <c r="J2781" t="s">
        <v>8105</v>
      </c>
      <c r="K2781" t="s">
        <v>8106</v>
      </c>
      <c r="L2781" t="s">
        <v>101</v>
      </c>
      <c r="M2781" t="s">
        <v>4459</v>
      </c>
      <c r="N2781" t="s">
        <v>2721</v>
      </c>
      <c r="O2781" t="s">
        <v>8107</v>
      </c>
      <c r="P2781" t="s">
        <v>24885</v>
      </c>
      <c r="Q2781" t="s">
        <v>24886</v>
      </c>
      <c r="R2781" t="str">
        <f t="shared" si="86"/>
        <v>潍城</v>
      </c>
      <c r="S2781" t="str">
        <f t="shared" si="87"/>
        <v>0706</v>
      </c>
    </row>
    <row r="2782" spans="1:19">
      <c r="A2782" t="s">
        <v>758</v>
      </c>
      <c r="B2782" t="s">
        <v>24887</v>
      </c>
      <c r="C2782" t="s">
        <v>46</v>
      </c>
      <c r="D2782" t="s">
        <v>24888</v>
      </c>
      <c r="E2782" t="s">
        <v>24881</v>
      </c>
      <c r="F2782" t="s">
        <v>24889</v>
      </c>
      <c r="G2782" t="s">
        <v>756</v>
      </c>
      <c r="H2782" t="s">
        <v>24890</v>
      </c>
      <c r="I2782" t="s">
        <v>2979</v>
      </c>
      <c r="J2782" t="s">
        <v>4612</v>
      </c>
      <c r="K2782" t="s">
        <v>4613</v>
      </c>
      <c r="L2782" t="s">
        <v>676</v>
      </c>
      <c r="M2782" t="s">
        <v>3471</v>
      </c>
      <c r="N2782" t="s">
        <v>2872</v>
      </c>
      <c r="O2782" t="s">
        <v>4615</v>
      </c>
      <c r="P2782" t="s">
        <v>24891</v>
      </c>
      <c r="Q2782" t="s">
        <v>24892</v>
      </c>
      <c r="R2782" t="str">
        <f t="shared" si="86"/>
        <v>昌乐</v>
      </c>
      <c r="S2782" t="str">
        <f t="shared" si="87"/>
        <v>0706</v>
      </c>
    </row>
    <row r="2783" spans="1:19">
      <c r="A2783" t="s">
        <v>24893</v>
      </c>
      <c r="B2783" t="s">
        <v>24894</v>
      </c>
      <c r="C2783" t="s">
        <v>46</v>
      </c>
      <c r="D2783" t="s">
        <v>24895</v>
      </c>
      <c r="E2783" t="s">
        <v>24615</v>
      </c>
      <c r="F2783" t="s">
        <v>24896</v>
      </c>
      <c r="G2783" t="s">
        <v>24897</v>
      </c>
      <c r="H2783" t="s">
        <v>24898</v>
      </c>
      <c r="I2783" t="s">
        <v>2503</v>
      </c>
      <c r="J2783" t="s">
        <v>3918</v>
      </c>
      <c r="K2783" t="s">
        <v>3919</v>
      </c>
      <c r="L2783" t="s">
        <v>47</v>
      </c>
      <c r="M2783" t="s">
        <v>2454</v>
      </c>
      <c r="N2783" t="s">
        <v>3277</v>
      </c>
      <c r="O2783" t="s">
        <v>3920</v>
      </c>
      <c r="P2783" t="s">
        <v>24899</v>
      </c>
      <c r="Q2783" t="s">
        <v>24900</v>
      </c>
      <c r="R2783" t="str">
        <f t="shared" si="86"/>
        <v>诸城</v>
      </c>
      <c r="S2783" t="str">
        <f t="shared" si="87"/>
        <v>0706</v>
      </c>
    </row>
    <row r="2784" spans="1:19">
      <c r="A2784" t="s">
        <v>24901</v>
      </c>
      <c r="B2784" t="s">
        <v>24902</v>
      </c>
      <c r="C2784" t="s">
        <v>46</v>
      </c>
      <c r="D2784" t="s">
        <v>24903</v>
      </c>
      <c r="E2784" t="s">
        <v>24881</v>
      </c>
      <c r="F2784" t="s">
        <v>24904</v>
      </c>
      <c r="G2784" t="s">
        <v>24905</v>
      </c>
      <c r="H2784" t="s">
        <v>24906</v>
      </c>
      <c r="I2784" t="s">
        <v>2364</v>
      </c>
      <c r="J2784" t="s">
        <v>4801</v>
      </c>
      <c r="K2784" t="s">
        <v>4802</v>
      </c>
      <c r="L2784" t="s">
        <v>76</v>
      </c>
      <c r="M2784" t="s">
        <v>2528</v>
      </c>
      <c r="N2784" t="s">
        <v>3277</v>
      </c>
      <c r="O2784" t="s">
        <v>4803</v>
      </c>
      <c r="P2784" t="s">
        <v>24907</v>
      </c>
      <c r="Q2784" t="s">
        <v>24908</v>
      </c>
      <c r="R2784" t="str">
        <f t="shared" si="86"/>
        <v>奎文</v>
      </c>
      <c r="S2784" t="str">
        <f t="shared" si="87"/>
        <v>0706</v>
      </c>
    </row>
    <row r="2785" spans="1:19">
      <c r="A2785" t="s">
        <v>24909</v>
      </c>
      <c r="B2785" t="s">
        <v>24910</v>
      </c>
      <c r="C2785" t="s">
        <v>46</v>
      </c>
      <c r="D2785" t="s">
        <v>24911</v>
      </c>
      <c r="E2785" t="s">
        <v>24881</v>
      </c>
      <c r="F2785" t="s">
        <v>24912</v>
      </c>
      <c r="G2785" t="s">
        <v>24913</v>
      </c>
      <c r="H2785" t="s">
        <v>24914</v>
      </c>
      <c r="I2785" t="s">
        <v>2364</v>
      </c>
      <c r="J2785" t="s">
        <v>8683</v>
      </c>
      <c r="K2785" t="s">
        <v>8684</v>
      </c>
      <c r="L2785" t="s">
        <v>76</v>
      </c>
      <c r="M2785" t="s">
        <v>2827</v>
      </c>
      <c r="N2785" t="s">
        <v>3554</v>
      </c>
      <c r="O2785" t="s">
        <v>8685</v>
      </c>
      <c r="P2785" t="s">
        <v>24915</v>
      </c>
      <c r="Q2785" t="s">
        <v>24916</v>
      </c>
      <c r="R2785" t="str">
        <f t="shared" si="86"/>
        <v>奎文</v>
      </c>
      <c r="S2785" t="str">
        <f t="shared" si="87"/>
        <v>0706</v>
      </c>
    </row>
    <row r="2786" spans="1:19">
      <c r="A2786" t="s">
        <v>24917</v>
      </c>
      <c r="B2786" t="s">
        <v>24918</v>
      </c>
      <c r="C2786" t="s">
        <v>46</v>
      </c>
      <c r="D2786" t="s">
        <v>24919</v>
      </c>
      <c r="E2786" t="s">
        <v>24615</v>
      </c>
      <c r="F2786" t="s">
        <v>24920</v>
      </c>
      <c r="G2786" t="s">
        <v>24921</v>
      </c>
      <c r="H2786" t="s">
        <v>24922</v>
      </c>
      <c r="I2786" t="s">
        <v>2503</v>
      </c>
      <c r="J2786" t="s">
        <v>6049</v>
      </c>
      <c r="K2786" t="s">
        <v>6050</v>
      </c>
      <c r="L2786" t="s">
        <v>128</v>
      </c>
      <c r="M2786" t="s">
        <v>2913</v>
      </c>
      <c r="N2786" t="s">
        <v>3907</v>
      </c>
      <c r="O2786" t="s">
        <v>6051</v>
      </c>
      <c r="P2786" t="s">
        <v>24923</v>
      </c>
      <c r="Q2786" t="s">
        <v>24924</v>
      </c>
      <c r="R2786" t="str">
        <f t="shared" si="86"/>
        <v>寿光</v>
      </c>
      <c r="S2786" t="str">
        <f t="shared" si="87"/>
        <v>0706</v>
      </c>
    </row>
    <row r="2787" spans="1:19">
      <c r="A2787" t="s">
        <v>24925</v>
      </c>
      <c r="B2787" t="s">
        <v>24926</v>
      </c>
      <c r="C2787" t="s">
        <v>46</v>
      </c>
      <c r="D2787" t="s">
        <v>24927</v>
      </c>
      <c r="E2787" t="s">
        <v>24615</v>
      </c>
      <c r="F2787" t="s">
        <v>24928</v>
      </c>
      <c r="G2787" t="s">
        <v>24929</v>
      </c>
      <c r="H2787" t="s">
        <v>24930</v>
      </c>
      <c r="I2787" t="s">
        <v>2503</v>
      </c>
      <c r="J2787" t="s">
        <v>3469</v>
      </c>
      <c r="K2787" t="s">
        <v>3470</v>
      </c>
      <c r="L2787" t="s">
        <v>676</v>
      </c>
      <c r="M2787" t="s">
        <v>3471</v>
      </c>
      <c r="N2787" t="s">
        <v>3017</v>
      </c>
      <c r="O2787" t="s">
        <v>3472</v>
      </c>
      <c r="P2787" t="s">
        <v>24931</v>
      </c>
      <c r="R2787" t="str">
        <f t="shared" si="86"/>
        <v>昌乐</v>
      </c>
      <c r="S2787" t="str">
        <f t="shared" si="87"/>
        <v>0706</v>
      </c>
    </row>
    <row r="2788" spans="1:19">
      <c r="A2788" t="s">
        <v>24932</v>
      </c>
      <c r="B2788" t="s">
        <v>24933</v>
      </c>
      <c r="C2788" t="s">
        <v>46</v>
      </c>
      <c r="D2788" t="s">
        <v>24934</v>
      </c>
      <c r="E2788" t="s">
        <v>24615</v>
      </c>
      <c r="F2788" t="s">
        <v>24935</v>
      </c>
      <c r="G2788" t="s">
        <v>24936</v>
      </c>
      <c r="H2788" t="s">
        <v>24937</v>
      </c>
      <c r="I2788" t="s">
        <v>2451</v>
      </c>
      <c r="J2788" t="s">
        <v>6028</v>
      </c>
      <c r="K2788" t="s">
        <v>6029</v>
      </c>
      <c r="L2788" t="s">
        <v>76</v>
      </c>
      <c r="M2788" t="s">
        <v>2827</v>
      </c>
      <c r="N2788" t="s">
        <v>2340</v>
      </c>
      <c r="O2788" t="s">
        <v>6031</v>
      </c>
      <c r="P2788" t="s">
        <v>24938</v>
      </c>
      <c r="Q2788" t="s">
        <v>24939</v>
      </c>
      <c r="R2788" t="str">
        <f t="shared" si="86"/>
        <v>奎文</v>
      </c>
      <c r="S2788" t="str">
        <f t="shared" si="87"/>
        <v>0706</v>
      </c>
    </row>
    <row r="2789" spans="1:19">
      <c r="A2789" t="s">
        <v>24940</v>
      </c>
      <c r="B2789" t="s">
        <v>24941</v>
      </c>
      <c r="C2789" t="s">
        <v>46</v>
      </c>
      <c r="D2789" t="s">
        <v>24942</v>
      </c>
      <c r="E2789" t="s">
        <v>24881</v>
      </c>
      <c r="F2789" t="s">
        <v>24943</v>
      </c>
      <c r="G2789" t="s">
        <v>24944</v>
      </c>
      <c r="H2789" t="s">
        <v>24945</v>
      </c>
      <c r="I2789" t="s">
        <v>2378</v>
      </c>
      <c r="J2789" t="s">
        <v>10780</v>
      </c>
      <c r="K2789" t="s">
        <v>10781</v>
      </c>
      <c r="L2789" t="s">
        <v>47</v>
      </c>
      <c r="M2789" t="s">
        <v>2454</v>
      </c>
      <c r="N2789" t="s">
        <v>5839</v>
      </c>
      <c r="O2789" t="s">
        <v>10782</v>
      </c>
      <c r="P2789" t="s">
        <v>24946</v>
      </c>
      <c r="R2789" t="str">
        <f t="shared" si="86"/>
        <v>诸城</v>
      </c>
      <c r="S2789" t="str">
        <f t="shared" si="87"/>
        <v>0706</v>
      </c>
    </row>
    <row r="2790" spans="1:19">
      <c r="A2790" t="s">
        <v>24947</v>
      </c>
      <c r="B2790" t="s">
        <v>24948</v>
      </c>
      <c r="C2790" t="s">
        <v>46</v>
      </c>
      <c r="D2790" t="s">
        <v>24949</v>
      </c>
      <c r="E2790" t="s">
        <v>24881</v>
      </c>
      <c r="F2790" t="s">
        <v>24950</v>
      </c>
      <c r="G2790" t="s">
        <v>24951</v>
      </c>
      <c r="H2790" t="s">
        <v>24952</v>
      </c>
      <c r="I2790" t="s">
        <v>2364</v>
      </c>
      <c r="J2790" t="s">
        <v>5649</v>
      </c>
      <c r="K2790" t="s">
        <v>5650</v>
      </c>
      <c r="L2790" t="s">
        <v>76</v>
      </c>
      <c r="M2790" t="s">
        <v>4374</v>
      </c>
      <c r="N2790" t="s">
        <v>2816</v>
      </c>
      <c r="O2790" t="s">
        <v>5651</v>
      </c>
      <c r="P2790" t="s">
        <v>24953</v>
      </c>
      <c r="R2790" t="str">
        <f t="shared" si="86"/>
        <v>奎文</v>
      </c>
      <c r="S2790" t="str">
        <f t="shared" si="87"/>
        <v>0706</v>
      </c>
    </row>
    <row r="2791" spans="1:19">
      <c r="A2791" t="s">
        <v>24954</v>
      </c>
      <c r="B2791" t="s">
        <v>24955</v>
      </c>
      <c r="C2791" t="s">
        <v>46</v>
      </c>
      <c r="D2791" t="s">
        <v>24956</v>
      </c>
      <c r="E2791" t="s">
        <v>24957</v>
      </c>
      <c r="F2791" t="s">
        <v>24958</v>
      </c>
      <c r="G2791" t="s">
        <v>24959</v>
      </c>
      <c r="H2791" t="s">
        <v>24960</v>
      </c>
      <c r="I2791" t="s">
        <v>2350</v>
      </c>
      <c r="J2791" t="s">
        <v>22621</v>
      </c>
      <c r="K2791" t="s">
        <v>22622</v>
      </c>
      <c r="L2791" t="s">
        <v>137</v>
      </c>
      <c r="M2791" t="s">
        <v>4959</v>
      </c>
      <c r="N2791" t="s">
        <v>2421</v>
      </c>
      <c r="O2791" t="s">
        <v>22623</v>
      </c>
      <c r="P2791" t="s">
        <v>24961</v>
      </c>
      <c r="R2791" t="str">
        <f t="shared" si="86"/>
        <v>青州</v>
      </c>
      <c r="S2791" t="str">
        <f t="shared" si="87"/>
        <v>0706</v>
      </c>
    </row>
    <row r="2792" spans="1:19">
      <c r="A2792" t="s">
        <v>24962</v>
      </c>
      <c r="B2792" t="s">
        <v>24963</v>
      </c>
      <c r="C2792" t="s">
        <v>46</v>
      </c>
      <c r="D2792" t="s">
        <v>24964</v>
      </c>
      <c r="E2792" t="s">
        <v>24965</v>
      </c>
      <c r="F2792" t="s">
        <v>24966</v>
      </c>
      <c r="G2792" t="s">
        <v>24967</v>
      </c>
      <c r="H2792" t="s">
        <v>24968</v>
      </c>
      <c r="I2792" t="s">
        <v>2364</v>
      </c>
      <c r="J2792" t="s">
        <v>13675</v>
      </c>
      <c r="K2792" t="s">
        <v>13676</v>
      </c>
      <c r="L2792" t="s">
        <v>119</v>
      </c>
      <c r="M2792" t="s">
        <v>5238</v>
      </c>
      <c r="N2792" t="s">
        <v>2959</v>
      </c>
      <c r="O2792" t="s">
        <v>13677</v>
      </c>
      <c r="P2792" t="s">
        <v>24969</v>
      </c>
      <c r="R2792" t="str">
        <f t="shared" si="86"/>
        <v>寒亭</v>
      </c>
      <c r="S2792" t="str">
        <f t="shared" si="87"/>
        <v>0706</v>
      </c>
    </row>
    <row r="2793" spans="1:19">
      <c r="A2793" t="s">
        <v>24970</v>
      </c>
      <c r="B2793" t="s">
        <v>24971</v>
      </c>
      <c r="C2793" t="s">
        <v>46</v>
      </c>
      <c r="D2793" t="s">
        <v>24972</v>
      </c>
      <c r="E2793" t="s">
        <v>24881</v>
      </c>
      <c r="F2793" t="s">
        <v>24973</v>
      </c>
      <c r="G2793" t="s">
        <v>24974</v>
      </c>
      <c r="H2793" t="s">
        <v>24975</v>
      </c>
      <c r="I2793" t="s">
        <v>2364</v>
      </c>
      <c r="J2793" t="s">
        <v>23275</v>
      </c>
      <c r="K2793" t="s">
        <v>23276</v>
      </c>
      <c r="L2793" t="s">
        <v>137</v>
      </c>
      <c r="M2793" t="s">
        <v>3040</v>
      </c>
      <c r="N2793" t="s">
        <v>2564</v>
      </c>
      <c r="O2793" t="s">
        <v>23277</v>
      </c>
      <c r="P2793" t="s">
        <v>24976</v>
      </c>
      <c r="R2793" t="str">
        <f t="shared" si="86"/>
        <v>青州</v>
      </c>
      <c r="S2793" t="str">
        <f t="shared" si="87"/>
        <v>0706</v>
      </c>
    </row>
    <row r="2794" spans="1:19">
      <c r="A2794" t="s">
        <v>24977</v>
      </c>
      <c r="B2794" t="s">
        <v>24978</v>
      </c>
      <c r="C2794" t="s">
        <v>46</v>
      </c>
      <c r="D2794" t="s">
        <v>24979</v>
      </c>
      <c r="E2794" t="s">
        <v>24980</v>
      </c>
      <c r="F2794" t="s">
        <v>24981</v>
      </c>
      <c r="G2794" t="s">
        <v>24982</v>
      </c>
      <c r="H2794" t="s">
        <v>24983</v>
      </c>
      <c r="I2794" t="s">
        <v>2350</v>
      </c>
      <c r="J2794" t="s">
        <v>11118</v>
      </c>
      <c r="K2794" t="s">
        <v>11119</v>
      </c>
      <c r="L2794" t="s">
        <v>137</v>
      </c>
      <c r="M2794" t="s">
        <v>3040</v>
      </c>
      <c r="N2794" t="s">
        <v>7446</v>
      </c>
      <c r="O2794" t="s">
        <v>11120</v>
      </c>
      <c r="P2794" t="s">
        <v>24984</v>
      </c>
      <c r="R2794" t="str">
        <f t="shared" si="86"/>
        <v>青州</v>
      </c>
      <c r="S2794" t="str">
        <f t="shared" si="87"/>
        <v>0706</v>
      </c>
    </row>
    <row r="2795" spans="1:19">
      <c r="A2795" t="s">
        <v>24985</v>
      </c>
      <c r="B2795" t="s">
        <v>24986</v>
      </c>
      <c r="C2795" t="s">
        <v>46</v>
      </c>
      <c r="D2795" t="s">
        <v>24987</v>
      </c>
      <c r="E2795" t="s">
        <v>24881</v>
      </c>
      <c r="F2795" t="s">
        <v>24988</v>
      </c>
      <c r="G2795" t="s">
        <v>24989</v>
      </c>
      <c r="H2795" t="s">
        <v>24990</v>
      </c>
      <c r="I2795" t="s">
        <v>2378</v>
      </c>
      <c r="J2795" t="s">
        <v>2836</v>
      </c>
      <c r="K2795" t="s">
        <v>24991</v>
      </c>
      <c r="L2795" t="s">
        <v>57</v>
      </c>
      <c r="M2795" t="s">
        <v>2838</v>
      </c>
      <c r="N2795" t="s">
        <v>2816</v>
      </c>
      <c r="O2795" t="s">
        <v>2839</v>
      </c>
      <c r="P2795" t="s">
        <v>24992</v>
      </c>
      <c r="R2795" t="str">
        <f t="shared" si="86"/>
        <v>安丘</v>
      </c>
      <c r="S2795" t="str">
        <f t="shared" si="87"/>
        <v>0706</v>
      </c>
    </row>
    <row r="2796" spans="1:19">
      <c r="A2796" t="s">
        <v>24993</v>
      </c>
      <c r="B2796" t="s">
        <v>24994</v>
      </c>
      <c r="C2796" t="s">
        <v>46</v>
      </c>
      <c r="D2796" t="s">
        <v>24995</v>
      </c>
      <c r="E2796" t="s">
        <v>24996</v>
      </c>
      <c r="F2796" t="s">
        <v>24997</v>
      </c>
      <c r="G2796" t="s">
        <v>24998</v>
      </c>
      <c r="H2796" t="s">
        <v>24999</v>
      </c>
      <c r="I2796" t="s">
        <v>2350</v>
      </c>
      <c r="J2796" t="s">
        <v>13147</v>
      </c>
      <c r="K2796" t="s">
        <v>13148</v>
      </c>
      <c r="L2796" t="s">
        <v>128</v>
      </c>
      <c r="M2796" t="s">
        <v>6079</v>
      </c>
      <c r="N2796" t="s">
        <v>2649</v>
      </c>
      <c r="O2796" t="s">
        <v>13149</v>
      </c>
      <c r="P2796" t="s">
        <v>25000</v>
      </c>
      <c r="Q2796" t="s">
        <v>25001</v>
      </c>
      <c r="R2796" t="str">
        <f t="shared" si="86"/>
        <v>寿光</v>
      </c>
      <c r="S2796" t="str">
        <f t="shared" si="87"/>
        <v>0706</v>
      </c>
    </row>
    <row r="2797" spans="1:19">
      <c r="A2797" t="s">
        <v>25002</v>
      </c>
      <c r="B2797" t="s">
        <v>25003</v>
      </c>
      <c r="C2797" t="s">
        <v>46</v>
      </c>
      <c r="D2797" t="s">
        <v>25004</v>
      </c>
      <c r="E2797" t="s">
        <v>25005</v>
      </c>
      <c r="F2797" t="s">
        <v>25006</v>
      </c>
      <c r="G2797" t="s">
        <v>25007</v>
      </c>
      <c r="H2797" t="s">
        <v>25008</v>
      </c>
      <c r="I2797" t="s">
        <v>2350</v>
      </c>
      <c r="J2797" t="s">
        <v>5156</v>
      </c>
      <c r="K2797" t="s">
        <v>5157</v>
      </c>
      <c r="L2797" t="s">
        <v>67</v>
      </c>
      <c r="M2797" t="s">
        <v>3706</v>
      </c>
      <c r="N2797" t="s">
        <v>3017</v>
      </c>
      <c r="O2797" t="s">
        <v>5158</v>
      </c>
      <c r="P2797" t="s">
        <v>25009</v>
      </c>
      <c r="R2797" t="str">
        <f t="shared" si="86"/>
        <v>昌邑</v>
      </c>
      <c r="S2797" t="str">
        <f t="shared" si="87"/>
        <v>0706</v>
      </c>
    </row>
    <row r="2798" spans="1:19">
      <c r="A2798" t="s">
        <v>25010</v>
      </c>
      <c r="B2798" t="s">
        <v>25011</v>
      </c>
      <c r="C2798" t="s">
        <v>46</v>
      </c>
      <c r="D2798" t="s">
        <v>25012</v>
      </c>
      <c r="E2798" t="s">
        <v>25013</v>
      </c>
      <c r="F2798" t="s">
        <v>25014</v>
      </c>
      <c r="G2798" t="s">
        <v>25015</v>
      </c>
      <c r="H2798" t="s">
        <v>25016</v>
      </c>
      <c r="I2798" t="s">
        <v>6637</v>
      </c>
      <c r="J2798" t="s">
        <v>5392</v>
      </c>
      <c r="K2798" t="s">
        <v>5393</v>
      </c>
      <c r="L2798" t="s">
        <v>128</v>
      </c>
      <c r="M2798" t="s">
        <v>2720</v>
      </c>
      <c r="N2798" t="s">
        <v>2785</v>
      </c>
      <c r="O2798" t="s">
        <v>5394</v>
      </c>
      <c r="P2798" t="s">
        <v>25017</v>
      </c>
      <c r="Q2798" t="s">
        <v>25018</v>
      </c>
      <c r="R2798" t="str">
        <f t="shared" si="86"/>
        <v>寿光</v>
      </c>
      <c r="S2798" t="str">
        <f t="shared" si="87"/>
        <v>0706</v>
      </c>
    </row>
    <row r="2799" spans="1:19">
      <c r="A2799" t="s">
        <v>25019</v>
      </c>
      <c r="B2799" t="s">
        <v>25020</v>
      </c>
      <c r="C2799" t="s">
        <v>46</v>
      </c>
      <c r="D2799" t="s">
        <v>25021</v>
      </c>
      <c r="E2799" t="s">
        <v>24615</v>
      </c>
      <c r="F2799" t="s">
        <v>25022</v>
      </c>
      <c r="G2799" t="s">
        <v>25023</v>
      </c>
      <c r="H2799" t="s">
        <v>25024</v>
      </c>
      <c r="I2799" t="s">
        <v>2645</v>
      </c>
      <c r="J2799" t="s">
        <v>2351</v>
      </c>
      <c r="K2799" t="s">
        <v>2352</v>
      </c>
      <c r="L2799" t="s">
        <v>57</v>
      </c>
      <c r="M2799" t="s">
        <v>2353</v>
      </c>
      <c r="N2799" t="s">
        <v>2721</v>
      </c>
      <c r="O2799" t="s">
        <v>2355</v>
      </c>
      <c r="P2799" t="s">
        <v>25025</v>
      </c>
      <c r="R2799" t="str">
        <f t="shared" si="86"/>
        <v>安丘</v>
      </c>
      <c r="S2799" t="str">
        <f t="shared" si="87"/>
        <v>0706</v>
      </c>
    </row>
    <row r="2800" spans="1:19">
      <c r="A2800" t="s">
        <v>25026</v>
      </c>
      <c r="B2800" t="s">
        <v>25027</v>
      </c>
      <c r="C2800" t="s">
        <v>46</v>
      </c>
      <c r="D2800" t="s">
        <v>25028</v>
      </c>
      <c r="E2800" t="s">
        <v>24615</v>
      </c>
      <c r="F2800" t="s">
        <v>25029</v>
      </c>
      <c r="G2800" t="s">
        <v>25030</v>
      </c>
      <c r="H2800" t="s">
        <v>25031</v>
      </c>
      <c r="I2800" t="s">
        <v>2364</v>
      </c>
      <c r="J2800" t="s">
        <v>2813</v>
      </c>
      <c r="K2800" t="s">
        <v>2814</v>
      </c>
      <c r="L2800" t="s">
        <v>676</v>
      </c>
      <c r="M2800" t="s">
        <v>2815</v>
      </c>
      <c r="N2800" t="s">
        <v>2816</v>
      </c>
      <c r="O2800" t="s">
        <v>2817</v>
      </c>
      <c r="P2800" t="s">
        <v>25032</v>
      </c>
      <c r="Q2800" t="s">
        <v>25033</v>
      </c>
      <c r="R2800" t="str">
        <f t="shared" si="86"/>
        <v>昌乐</v>
      </c>
      <c r="S2800" t="str">
        <f t="shared" si="87"/>
        <v>0706</v>
      </c>
    </row>
    <row r="2801" spans="1:19">
      <c r="A2801" t="s">
        <v>25034</v>
      </c>
      <c r="B2801" t="s">
        <v>25035</v>
      </c>
      <c r="C2801" t="s">
        <v>46</v>
      </c>
      <c r="D2801" t="s">
        <v>25036</v>
      </c>
      <c r="E2801" t="s">
        <v>24881</v>
      </c>
      <c r="F2801" t="s">
        <v>25037</v>
      </c>
      <c r="G2801" t="s">
        <v>25038</v>
      </c>
      <c r="H2801" t="s">
        <v>25039</v>
      </c>
      <c r="I2801" t="s">
        <v>2364</v>
      </c>
      <c r="J2801" t="s">
        <v>3026</v>
      </c>
      <c r="K2801" t="s">
        <v>3027</v>
      </c>
      <c r="L2801" t="s">
        <v>128</v>
      </c>
      <c r="M2801" t="s">
        <v>3028</v>
      </c>
      <c r="N2801" t="s">
        <v>2816</v>
      </c>
      <c r="O2801" t="s">
        <v>3029</v>
      </c>
      <c r="P2801" t="s">
        <v>25040</v>
      </c>
      <c r="R2801" t="str">
        <f t="shared" si="86"/>
        <v>寿光</v>
      </c>
      <c r="S2801" t="str">
        <f t="shared" si="87"/>
        <v>0706</v>
      </c>
    </row>
    <row r="2802" spans="1:19">
      <c r="A2802" t="s">
        <v>25041</v>
      </c>
      <c r="B2802" t="s">
        <v>25042</v>
      </c>
      <c r="C2802" t="s">
        <v>46</v>
      </c>
      <c r="D2802" t="s">
        <v>25043</v>
      </c>
      <c r="E2802" t="s">
        <v>24615</v>
      </c>
      <c r="F2802" t="s">
        <v>25044</v>
      </c>
      <c r="G2802" t="s">
        <v>25045</v>
      </c>
      <c r="H2802" t="s">
        <v>25046</v>
      </c>
      <c r="I2802" t="s">
        <v>2645</v>
      </c>
      <c r="J2802" t="s">
        <v>6131</v>
      </c>
      <c r="K2802" t="s">
        <v>6132</v>
      </c>
      <c r="L2802" t="s">
        <v>57</v>
      </c>
      <c r="M2802" t="s">
        <v>2552</v>
      </c>
      <c r="N2802" t="s">
        <v>2421</v>
      </c>
      <c r="O2802" t="s">
        <v>6133</v>
      </c>
      <c r="P2802" t="s">
        <v>25047</v>
      </c>
      <c r="R2802" t="str">
        <f t="shared" si="86"/>
        <v>安丘</v>
      </c>
      <c r="S2802" t="str">
        <f t="shared" si="87"/>
        <v>0706</v>
      </c>
    </row>
    <row r="2803" spans="1:19">
      <c r="A2803" t="s">
        <v>25048</v>
      </c>
      <c r="B2803" t="s">
        <v>25049</v>
      </c>
      <c r="C2803" t="s">
        <v>46</v>
      </c>
      <c r="D2803" t="s">
        <v>25050</v>
      </c>
      <c r="E2803" t="s">
        <v>25051</v>
      </c>
      <c r="F2803" t="s">
        <v>25052</v>
      </c>
      <c r="G2803" t="s">
        <v>25053</v>
      </c>
      <c r="H2803" t="s">
        <v>25054</v>
      </c>
      <c r="I2803" t="s">
        <v>2350</v>
      </c>
      <c r="J2803" t="s">
        <v>2646</v>
      </c>
      <c r="K2803" t="s">
        <v>2647</v>
      </c>
      <c r="L2803" t="s">
        <v>128</v>
      </c>
      <c r="M2803" t="s">
        <v>2648</v>
      </c>
      <c r="N2803" t="s">
        <v>2674</v>
      </c>
      <c r="O2803" t="s">
        <v>2650</v>
      </c>
      <c r="P2803" t="s">
        <v>25055</v>
      </c>
      <c r="R2803" t="str">
        <f t="shared" si="86"/>
        <v>寿光</v>
      </c>
      <c r="S2803" t="str">
        <f t="shared" si="87"/>
        <v>0706</v>
      </c>
    </row>
    <row r="2804" spans="1:19">
      <c r="A2804" t="s">
        <v>790</v>
      </c>
      <c r="B2804" t="s">
        <v>25056</v>
      </c>
      <c r="C2804" t="s">
        <v>46</v>
      </c>
      <c r="D2804" t="s">
        <v>25057</v>
      </c>
      <c r="E2804" t="s">
        <v>25058</v>
      </c>
      <c r="F2804" t="s">
        <v>25059</v>
      </c>
      <c r="G2804" t="s">
        <v>788</v>
      </c>
      <c r="H2804" t="s">
        <v>25060</v>
      </c>
      <c r="I2804" t="s">
        <v>2350</v>
      </c>
      <c r="J2804" t="s">
        <v>7585</v>
      </c>
      <c r="K2804" t="s">
        <v>7586</v>
      </c>
      <c r="L2804" t="s">
        <v>101</v>
      </c>
      <c r="M2804" t="s">
        <v>5737</v>
      </c>
      <c r="O2804" t="s">
        <v>7587</v>
      </c>
      <c r="P2804" t="s">
        <v>25061</v>
      </c>
      <c r="Q2804" t="s">
        <v>25062</v>
      </c>
      <c r="R2804" t="str">
        <f t="shared" si="86"/>
        <v>潍城</v>
      </c>
      <c r="S2804" t="str">
        <f t="shared" si="87"/>
        <v>0706</v>
      </c>
    </row>
    <row r="2805" spans="1:19">
      <c r="A2805" t="s">
        <v>25063</v>
      </c>
      <c r="B2805" t="s">
        <v>25064</v>
      </c>
      <c r="C2805" t="s">
        <v>46</v>
      </c>
      <c r="D2805" t="s">
        <v>25065</v>
      </c>
      <c r="E2805" t="s">
        <v>25058</v>
      </c>
      <c r="F2805" t="s">
        <v>25066</v>
      </c>
      <c r="G2805" t="s">
        <v>25067</v>
      </c>
      <c r="H2805" t="s">
        <v>25068</v>
      </c>
      <c r="I2805" t="s">
        <v>2350</v>
      </c>
      <c r="J2805" t="s">
        <v>9471</v>
      </c>
      <c r="K2805" t="s">
        <v>9472</v>
      </c>
      <c r="L2805" t="s">
        <v>128</v>
      </c>
      <c r="M2805" t="s">
        <v>2720</v>
      </c>
      <c r="N2805" t="s">
        <v>3252</v>
      </c>
      <c r="O2805" t="s">
        <v>9473</v>
      </c>
      <c r="P2805" t="s">
        <v>25069</v>
      </c>
      <c r="R2805" t="str">
        <f t="shared" si="86"/>
        <v>寿光</v>
      </c>
      <c r="S2805" t="str">
        <f t="shared" si="87"/>
        <v>0706</v>
      </c>
    </row>
    <row r="2806" spans="1:19">
      <c r="A2806" t="s">
        <v>25070</v>
      </c>
      <c r="B2806" t="s">
        <v>25071</v>
      </c>
      <c r="C2806" t="s">
        <v>46</v>
      </c>
      <c r="D2806" t="s">
        <v>25072</v>
      </c>
      <c r="E2806" t="s">
        <v>24615</v>
      </c>
      <c r="F2806" t="s">
        <v>25073</v>
      </c>
      <c r="G2806" t="s">
        <v>25074</v>
      </c>
      <c r="H2806" t="s">
        <v>25075</v>
      </c>
      <c r="I2806" t="s">
        <v>4165</v>
      </c>
      <c r="J2806" t="s">
        <v>15797</v>
      </c>
      <c r="K2806" t="s">
        <v>15798</v>
      </c>
      <c r="L2806" t="s">
        <v>47</v>
      </c>
      <c r="M2806" t="s">
        <v>2784</v>
      </c>
      <c r="N2806" t="s">
        <v>4122</v>
      </c>
      <c r="O2806" t="s">
        <v>15799</v>
      </c>
      <c r="P2806" t="s">
        <v>25076</v>
      </c>
      <c r="R2806" t="str">
        <f t="shared" si="86"/>
        <v>诸城</v>
      </c>
      <c r="S2806" t="str">
        <f t="shared" si="87"/>
        <v>0706</v>
      </c>
    </row>
    <row r="2807" spans="1:19">
      <c r="A2807" t="s">
        <v>25077</v>
      </c>
      <c r="B2807" t="s">
        <v>25078</v>
      </c>
      <c r="C2807" t="s">
        <v>46</v>
      </c>
      <c r="D2807" t="s">
        <v>25079</v>
      </c>
      <c r="E2807" t="s">
        <v>24881</v>
      </c>
      <c r="F2807" t="s">
        <v>25080</v>
      </c>
      <c r="G2807" t="s">
        <v>25081</v>
      </c>
      <c r="H2807" t="s">
        <v>25082</v>
      </c>
      <c r="I2807" t="s">
        <v>2364</v>
      </c>
      <c r="J2807" t="s">
        <v>6414</v>
      </c>
      <c r="K2807" t="s">
        <v>6415</v>
      </c>
      <c r="L2807" t="s">
        <v>137</v>
      </c>
      <c r="M2807" t="s">
        <v>2339</v>
      </c>
      <c r="N2807" t="s">
        <v>2354</v>
      </c>
      <c r="O2807" t="s">
        <v>6416</v>
      </c>
      <c r="P2807" t="s">
        <v>25083</v>
      </c>
      <c r="Q2807" t="s">
        <v>25084</v>
      </c>
      <c r="R2807" t="str">
        <f t="shared" si="86"/>
        <v>青州</v>
      </c>
      <c r="S2807" t="str">
        <f t="shared" si="87"/>
        <v>0706</v>
      </c>
    </row>
    <row r="2808" spans="1:19">
      <c r="A2808" t="s">
        <v>25085</v>
      </c>
      <c r="B2808" t="s">
        <v>25086</v>
      </c>
      <c r="C2808" t="s">
        <v>46</v>
      </c>
      <c r="D2808" t="s">
        <v>25087</v>
      </c>
      <c r="E2808" t="s">
        <v>24881</v>
      </c>
      <c r="F2808" t="s">
        <v>25088</v>
      </c>
      <c r="G2808" t="s">
        <v>25089</v>
      </c>
      <c r="H2808" t="s">
        <v>25090</v>
      </c>
      <c r="I2808" t="s">
        <v>2364</v>
      </c>
      <c r="J2808" t="s">
        <v>4130</v>
      </c>
      <c r="K2808" t="s">
        <v>4131</v>
      </c>
      <c r="L2808" t="s">
        <v>137</v>
      </c>
      <c r="M2808" t="s">
        <v>3040</v>
      </c>
      <c r="N2808" t="s">
        <v>2480</v>
      </c>
      <c r="O2808" t="s">
        <v>4132</v>
      </c>
      <c r="Q2808" t="s">
        <v>25091</v>
      </c>
      <c r="R2808" t="str">
        <f t="shared" si="86"/>
        <v>青州</v>
      </c>
      <c r="S2808" t="str">
        <f t="shared" si="87"/>
        <v>0706</v>
      </c>
    </row>
    <row r="2809" spans="1:19">
      <c r="A2809" t="s">
        <v>25092</v>
      </c>
      <c r="B2809" t="s">
        <v>25093</v>
      </c>
      <c r="C2809" t="s">
        <v>46</v>
      </c>
      <c r="D2809" t="s">
        <v>25094</v>
      </c>
      <c r="E2809" t="s">
        <v>24615</v>
      </c>
      <c r="F2809" t="s">
        <v>25095</v>
      </c>
      <c r="G2809" t="s">
        <v>25096</v>
      </c>
      <c r="H2809" t="s">
        <v>25097</v>
      </c>
      <c r="I2809" t="s">
        <v>2350</v>
      </c>
      <c r="J2809" t="s">
        <v>10811</v>
      </c>
      <c r="K2809" t="s">
        <v>10812</v>
      </c>
      <c r="L2809" t="s">
        <v>128</v>
      </c>
      <c r="M2809" t="s">
        <v>4047</v>
      </c>
      <c r="N2809" t="s">
        <v>4614</v>
      </c>
      <c r="O2809" t="s">
        <v>10813</v>
      </c>
      <c r="P2809" t="s">
        <v>25098</v>
      </c>
      <c r="R2809" t="str">
        <f t="shared" si="86"/>
        <v>寿光</v>
      </c>
      <c r="S2809" t="str">
        <f t="shared" si="87"/>
        <v>0706</v>
      </c>
    </row>
    <row r="2810" spans="1:19">
      <c r="A2810" t="s">
        <v>806</v>
      </c>
      <c r="B2810" t="s">
        <v>25099</v>
      </c>
      <c r="C2810" t="s">
        <v>46</v>
      </c>
      <c r="D2810" t="s">
        <v>25100</v>
      </c>
      <c r="E2810" t="s">
        <v>24615</v>
      </c>
      <c r="F2810" t="s">
        <v>25101</v>
      </c>
      <c r="G2810" t="s">
        <v>804</v>
      </c>
      <c r="H2810" t="s">
        <v>25102</v>
      </c>
      <c r="I2810" t="s">
        <v>2364</v>
      </c>
      <c r="J2810" t="s">
        <v>7387</v>
      </c>
      <c r="K2810" t="s">
        <v>7388</v>
      </c>
      <c r="L2810" t="s">
        <v>128</v>
      </c>
      <c r="M2810" t="s">
        <v>5602</v>
      </c>
      <c r="N2810" t="s">
        <v>3522</v>
      </c>
      <c r="O2810" t="s">
        <v>7389</v>
      </c>
      <c r="P2810" t="s">
        <v>25103</v>
      </c>
      <c r="Q2810" t="s">
        <v>21709</v>
      </c>
      <c r="R2810" t="str">
        <f t="shared" si="86"/>
        <v>寿光</v>
      </c>
      <c r="S2810" t="str">
        <f t="shared" si="87"/>
        <v>0706</v>
      </c>
    </row>
    <row r="2811" spans="1:19">
      <c r="A2811" t="s">
        <v>25104</v>
      </c>
      <c r="B2811" t="s">
        <v>25105</v>
      </c>
      <c r="C2811" t="s">
        <v>46</v>
      </c>
      <c r="D2811" t="s">
        <v>25106</v>
      </c>
      <c r="E2811" t="s">
        <v>24881</v>
      </c>
      <c r="F2811" t="s">
        <v>25107</v>
      </c>
      <c r="G2811" t="s">
        <v>25108</v>
      </c>
      <c r="H2811" t="s">
        <v>25109</v>
      </c>
      <c r="I2811" t="s">
        <v>2364</v>
      </c>
      <c r="J2811" t="s">
        <v>2836</v>
      </c>
      <c r="K2811" t="s">
        <v>24991</v>
      </c>
      <c r="L2811" t="s">
        <v>57</v>
      </c>
      <c r="M2811" t="s">
        <v>2838</v>
      </c>
      <c r="N2811" t="s">
        <v>2368</v>
      </c>
      <c r="O2811" t="s">
        <v>2839</v>
      </c>
      <c r="P2811" t="s">
        <v>25110</v>
      </c>
      <c r="Q2811" t="s">
        <v>25111</v>
      </c>
      <c r="R2811" t="str">
        <f t="shared" si="86"/>
        <v>安丘</v>
      </c>
      <c r="S2811" t="str">
        <f t="shared" si="87"/>
        <v>0706</v>
      </c>
    </row>
    <row r="2812" spans="1:19">
      <c r="A2812" t="s">
        <v>25112</v>
      </c>
      <c r="B2812" t="s">
        <v>25113</v>
      </c>
      <c r="C2812" t="s">
        <v>46</v>
      </c>
      <c r="D2812" t="s">
        <v>25114</v>
      </c>
      <c r="E2812" t="s">
        <v>25013</v>
      </c>
      <c r="F2812" t="s">
        <v>25115</v>
      </c>
      <c r="G2812" t="s">
        <v>25116</v>
      </c>
      <c r="H2812" t="s">
        <v>25117</v>
      </c>
      <c r="I2812" t="s">
        <v>2364</v>
      </c>
      <c r="J2812" t="s">
        <v>13329</v>
      </c>
      <c r="K2812" t="s">
        <v>13330</v>
      </c>
      <c r="L2812" t="s">
        <v>110</v>
      </c>
      <c r="M2812" t="s">
        <v>2849</v>
      </c>
      <c r="N2812" t="s">
        <v>2674</v>
      </c>
      <c r="O2812" t="s">
        <v>13331</v>
      </c>
      <c r="P2812" t="s">
        <v>25118</v>
      </c>
      <c r="R2812" t="str">
        <f t="shared" si="86"/>
        <v>高密</v>
      </c>
      <c r="S2812" t="str">
        <f t="shared" si="87"/>
        <v>0706</v>
      </c>
    </row>
    <row r="2813" spans="1:19">
      <c r="A2813" t="s">
        <v>25119</v>
      </c>
      <c r="B2813" t="s">
        <v>25120</v>
      </c>
      <c r="C2813" t="s">
        <v>46</v>
      </c>
      <c r="D2813" t="s">
        <v>25121</v>
      </c>
      <c r="E2813" t="s">
        <v>24615</v>
      </c>
      <c r="F2813" t="s">
        <v>25122</v>
      </c>
      <c r="G2813" t="s">
        <v>25123</v>
      </c>
      <c r="H2813" t="s">
        <v>25124</v>
      </c>
      <c r="I2813" t="s">
        <v>2645</v>
      </c>
      <c r="J2813" t="s">
        <v>2365</v>
      </c>
      <c r="K2813" t="s">
        <v>2366</v>
      </c>
      <c r="L2813" t="s">
        <v>57</v>
      </c>
      <c r="M2813" t="s">
        <v>2367</v>
      </c>
      <c r="N2813" t="s">
        <v>3017</v>
      </c>
      <c r="O2813" t="s">
        <v>2369</v>
      </c>
      <c r="P2813" t="s">
        <v>25125</v>
      </c>
      <c r="R2813" t="str">
        <f t="shared" si="86"/>
        <v>安丘</v>
      </c>
      <c r="S2813" t="str">
        <f t="shared" si="87"/>
        <v>0706</v>
      </c>
    </row>
    <row r="2814" spans="1:19">
      <c r="A2814" t="s">
        <v>25126</v>
      </c>
      <c r="B2814" t="s">
        <v>25127</v>
      </c>
      <c r="C2814" t="s">
        <v>46</v>
      </c>
      <c r="D2814" t="s">
        <v>25128</v>
      </c>
      <c r="E2814" t="s">
        <v>24881</v>
      </c>
      <c r="F2814" t="s">
        <v>25129</v>
      </c>
      <c r="G2814" t="s">
        <v>25130</v>
      </c>
      <c r="H2814" t="s">
        <v>769</v>
      </c>
      <c r="I2814" t="s">
        <v>2645</v>
      </c>
      <c r="J2814" t="s">
        <v>8672</v>
      </c>
      <c r="K2814" t="s">
        <v>8673</v>
      </c>
      <c r="L2814" t="s">
        <v>128</v>
      </c>
      <c r="M2814" t="s">
        <v>2913</v>
      </c>
      <c r="N2814" t="s">
        <v>2382</v>
      </c>
      <c r="O2814" t="s">
        <v>8674</v>
      </c>
      <c r="P2814" t="s">
        <v>25131</v>
      </c>
      <c r="R2814" t="str">
        <f t="shared" si="86"/>
        <v>寿光</v>
      </c>
      <c r="S2814" t="str">
        <f t="shared" si="87"/>
        <v>0706</v>
      </c>
    </row>
    <row r="2815" spans="1:19">
      <c r="A2815" t="s">
        <v>25132</v>
      </c>
      <c r="B2815" t="s">
        <v>25133</v>
      </c>
      <c r="C2815" t="s">
        <v>46</v>
      </c>
      <c r="D2815" t="s">
        <v>25134</v>
      </c>
      <c r="E2815" t="s">
        <v>24881</v>
      </c>
      <c r="F2815" t="s">
        <v>25135</v>
      </c>
      <c r="G2815" t="s">
        <v>25136</v>
      </c>
      <c r="H2815" t="s">
        <v>25137</v>
      </c>
      <c r="I2815" t="s">
        <v>2645</v>
      </c>
      <c r="J2815" t="s">
        <v>2478</v>
      </c>
      <c r="K2815" t="s">
        <v>2479</v>
      </c>
      <c r="L2815" t="s">
        <v>146</v>
      </c>
      <c r="M2815" t="s">
        <v>2420</v>
      </c>
      <c r="N2815" t="s">
        <v>4007</v>
      </c>
      <c r="O2815" t="s">
        <v>2481</v>
      </c>
      <c r="P2815" t="s">
        <v>25138</v>
      </c>
      <c r="R2815" t="str">
        <f t="shared" si="86"/>
        <v>临朐</v>
      </c>
      <c r="S2815" t="str">
        <f t="shared" si="87"/>
        <v>0706</v>
      </c>
    </row>
    <row r="2816" spans="1:19">
      <c r="A2816" t="s">
        <v>25139</v>
      </c>
      <c r="B2816" t="s">
        <v>25140</v>
      </c>
      <c r="C2816" t="s">
        <v>46</v>
      </c>
      <c r="D2816" t="s">
        <v>25141</v>
      </c>
      <c r="E2816" t="s">
        <v>25142</v>
      </c>
      <c r="F2816" t="s">
        <v>25143</v>
      </c>
      <c r="G2816" t="s">
        <v>25144</v>
      </c>
      <c r="H2816" t="s">
        <v>25145</v>
      </c>
      <c r="I2816" t="s">
        <v>2364</v>
      </c>
      <c r="J2816" t="s">
        <v>3167</v>
      </c>
      <c r="K2816" t="s">
        <v>3168</v>
      </c>
      <c r="L2816" t="s">
        <v>110</v>
      </c>
      <c r="M2816" t="s">
        <v>3098</v>
      </c>
      <c r="N2816" t="s">
        <v>2354</v>
      </c>
      <c r="O2816" t="s">
        <v>3169</v>
      </c>
      <c r="P2816" t="s">
        <v>25146</v>
      </c>
      <c r="R2816" t="str">
        <f t="shared" si="86"/>
        <v>高密</v>
      </c>
      <c r="S2816" t="str">
        <f t="shared" si="87"/>
        <v>0706</v>
      </c>
    </row>
    <row r="2817" spans="1:19">
      <c r="A2817" t="s">
        <v>25147</v>
      </c>
      <c r="B2817" t="s">
        <v>25148</v>
      </c>
      <c r="C2817" t="s">
        <v>46</v>
      </c>
      <c r="D2817" t="s">
        <v>25149</v>
      </c>
      <c r="E2817" t="s">
        <v>24615</v>
      </c>
      <c r="F2817" t="s">
        <v>25150</v>
      </c>
      <c r="G2817" t="s">
        <v>25151</v>
      </c>
      <c r="H2817" t="s">
        <v>25152</v>
      </c>
      <c r="I2817" t="s">
        <v>2503</v>
      </c>
      <c r="J2817" t="s">
        <v>3456</v>
      </c>
      <c r="K2817" t="s">
        <v>3457</v>
      </c>
      <c r="L2817" t="s">
        <v>3458</v>
      </c>
      <c r="M2817" t="s">
        <v>3459</v>
      </c>
      <c r="N2817" t="s">
        <v>2421</v>
      </c>
      <c r="O2817" t="s">
        <v>3460</v>
      </c>
      <c r="P2817" t="s">
        <v>25153</v>
      </c>
      <c r="Q2817" t="s">
        <v>25154</v>
      </c>
      <c r="R2817" t="str">
        <f t="shared" ref="R2817:R2880" si="88">IF(OR(LEFT(L2817,2)="高新"),"奎文",IF(LEFT(L2817,2)="峡山","坊子",IF(LEFT(L2817,2)="滨海","寒亭",LEFT(L2817,2))))</f>
        <v>寒亭</v>
      </c>
      <c r="S2817" t="str">
        <f t="shared" ref="S2817:S2880" si="89">TEXT(B2817,"mmdd")</f>
        <v>0706</v>
      </c>
    </row>
    <row r="2818" spans="1:19">
      <c r="A2818" t="s">
        <v>774</v>
      </c>
      <c r="B2818" t="s">
        <v>25155</v>
      </c>
      <c r="C2818" t="s">
        <v>46</v>
      </c>
      <c r="D2818" t="s">
        <v>25156</v>
      </c>
      <c r="E2818" t="s">
        <v>25157</v>
      </c>
      <c r="F2818" t="s">
        <v>25158</v>
      </c>
      <c r="G2818" t="s">
        <v>772</v>
      </c>
      <c r="H2818" t="s">
        <v>25159</v>
      </c>
      <c r="I2818" t="s">
        <v>2364</v>
      </c>
      <c r="J2818" t="s">
        <v>4968</v>
      </c>
      <c r="K2818" t="s">
        <v>4969</v>
      </c>
      <c r="L2818" t="s">
        <v>76</v>
      </c>
      <c r="M2818" t="s">
        <v>2528</v>
      </c>
      <c r="N2818" t="s">
        <v>4614</v>
      </c>
      <c r="O2818" t="s">
        <v>4970</v>
      </c>
      <c r="P2818" t="s">
        <v>25160</v>
      </c>
      <c r="Q2818" t="s">
        <v>25161</v>
      </c>
      <c r="R2818" t="str">
        <f t="shared" si="88"/>
        <v>奎文</v>
      </c>
      <c r="S2818" t="str">
        <f t="shared" si="89"/>
        <v>0706</v>
      </c>
    </row>
    <row r="2819" spans="1:19">
      <c r="A2819" t="s">
        <v>25162</v>
      </c>
      <c r="B2819" t="s">
        <v>25163</v>
      </c>
      <c r="C2819" t="s">
        <v>46</v>
      </c>
      <c r="D2819" t="s">
        <v>25164</v>
      </c>
      <c r="E2819" t="s">
        <v>25165</v>
      </c>
      <c r="F2819" t="s">
        <v>25166</v>
      </c>
      <c r="G2819" t="s">
        <v>25167</v>
      </c>
      <c r="H2819" t="s">
        <v>25168</v>
      </c>
      <c r="I2819" t="s">
        <v>2364</v>
      </c>
      <c r="J2819" t="s">
        <v>2337</v>
      </c>
      <c r="K2819" t="s">
        <v>2338</v>
      </c>
      <c r="L2819" t="s">
        <v>137</v>
      </c>
      <c r="M2819" t="s">
        <v>2339</v>
      </c>
      <c r="N2819" t="s">
        <v>2340</v>
      </c>
      <c r="O2819" t="s">
        <v>2341</v>
      </c>
      <c r="P2819" t="s">
        <v>25169</v>
      </c>
      <c r="Q2819" t="s">
        <v>25170</v>
      </c>
      <c r="R2819" t="str">
        <f t="shared" si="88"/>
        <v>青州</v>
      </c>
      <c r="S2819" t="str">
        <f t="shared" si="89"/>
        <v>0706</v>
      </c>
    </row>
    <row r="2820" spans="1:19">
      <c r="A2820" t="s">
        <v>25171</v>
      </c>
      <c r="B2820" t="s">
        <v>25172</v>
      </c>
      <c r="C2820" t="s">
        <v>46</v>
      </c>
      <c r="D2820" t="s">
        <v>25173</v>
      </c>
      <c r="E2820" t="s">
        <v>25174</v>
      </c>
      <c r="F2820" t="s">
        <v>25175</v>
      </c>
      <c r="G2820" t="s">
        <v>25176</v>
      </c>
      <c r="H2820" t="s">
        <v>25177</v>
      </c>
      <c r="I2820" t="s">
        <v>2350</v>
      </c>
      <c r="J2820" t="s">
        <v>4264</v>
      </c>
      <c r="K2820" t="s">
        <v>4265</v>
      </c>
      <c r="L2820" t="s">
        <v>47</v>
      </c>
      <c r="M2820" t="s">
        <v>4266</v>
      </c>
      <c r="N2820" t="s">
        <v>2354</v>
      </c>
      <c r="O2820" t="s">
        <v>4267</v>
      </c>
      <c r="P2820" t="s">
        <v>25178</v>
      </c>
      <c r="Q2820" t="s">
        <v>25179</v>
      </c>
      <c r="R2820" t="str">
        <f t="shared" si="88"/>
        <v>诸城</v>
      </c>
      <c r="S2820" t="str">
        <f t="shared" si="89"/>
        <v>0706</v>
      </c>
    </row>
    <row r="2821" spans="1:19">
      <c r="A2821" t="s">
        <v>25180</v>
      </c>
      <c r="B2821" t="s">
        <v>25181</v>
      </c>
      <c r="C2821" t="s">
        <v>46</v>
      </c>
      <c r="D2821" t="s">
        <v>25182</v>
      </c>
      <c r="E2821" t="s">
        <v>24615</v>
      </c>
      <c r="F2821" t="s">
        <v>25183</v>
      </c>
      <c r="G2821" t="s">
        <v>25184</v>
      </c>
      <c r="H2821" t="s">
        <v>25185</v>
      </c>
      <c r="I2821" t="s">
        <v>2364</v>
      </c>
      <c r="J2821" t="s">
        <v>9991</v>
      </c>
      <c r="K2821" t="s">
        <v>9992</v>
      </c>
      <c r="L2821" t="s">
        <v>146</v>
      </c>
      <c r="M2821" t="s">
        <v>3532</v>
      </c>
      <c r="N2821" t="s">
        <v>2859</v>
      </c>
      <c r="O2821" t="s">
        <v>9993</v>
      </c>
      <c r="P2821" t="s">
        <v>25186</v>
      </c>
      <c r="R2821" t="str">
        <f t="shared" si="88"/>
        <v>临朐</v>
      </c>
      <c r="S2821" t="str">
        <f t="shared" si="89"/>
        <v>0706</v>
      </c>
    </row>
    <row r="2822" spans="1:19">
      <c r="A2822" t="s">
        <v>25187</v>
      </c>
      <c r="B2822" t="s">
        <v>25188</v>
      </c>
      <c r="C2822" t="s">
        <v>46</v>
      </c>
      <c r="D2822" t="s">
        <v>25189</v>
      </c>
      <c r="E2822" t="s">
        <v>24615</v>
      </c>
      <c r="F2822" t="s">
        <v>25190</v>
      </c>
      <c r="G2822" t="s">
        <v>25191</v>
      </c>
      <c r="H2822" t="s">
        <v>25192</v>
      </c>
      <c r="I2822" t="s">
        <v>2378</v>
      </c>
      <c r="J2822" t="s">
        <v>6923</v>
      </c>
      <c r="K2822" t="s">
        <v>6924</v>
      </c>
      <c r="L2822" t="s">
        <v>128</v>
      </c>
      <c r="M2822" t="s">
        <v>6079</v>
      </c>
      <c r="N2822" t="s">
        <v>2674</v>
      </c>
      <c r="O2822" t="s">
        <v>6925</v>
      </c>
      <c r="Q2822" t="s">
        <v>25193</v>
      </c>
      <c r="R2822" t="str">
        <f t="shared" si="88"/>
        <v>寿光</v>
      </c>
      <c r="S2822" t="str">
        <f t="shared" si="89"/>
        <v>0706</v>
      </c>
    </row>
    <row r="2823" spans="1:19">
      <c r="A2823" t="s">
        <v>25194</v>
      </c>
      <c r="B2823" t="s">
        <v>25195</v>
      </c>
      <c r="C2823" t="s">
        <v>46</v>
      </c>
      <c r="D2823" t="s">
        <v>25196</v>
      </c>
      <c r="E2823" t="s">
        <v>24881</v>
      </c>
      <c r="F2823" t="s">
        <v>25197</v>
      </c>
      <c r="G2823" t="s">
        <v>25198</v>
      </c>
      <c r="H2823" t="s">
        <v>25199</v>
      </c>
      <c r="I2823" t="s">
        <v>3608</v>
      </c>
      <c r="J2823" t="s">
        <v>9991</v>
      </c>
      <c r="K2823" t="s">
        <v>9992</v>
      </c>
      <c r="L2823" t="s">
        <v>146</v>
      </c>
      <c r="M2823" t="s">
        <v>3532</v>
      </c>
      <c r="N2823" t="s">
        <v>2674</v>
      </c>
      <c r="O2823" t="s">
        <v>9993</v>
      </c>
      <c r="Q2823" t="s">
        <v>25200</v>
      </c>
      <c r="R2823" t="str">
        <f t="shared" si="88"/>
        <v>临朐</v>
      </c>
      <c r="S2823" t="str">
        <f t="shared" si="89"/>
        <v>0706</v>
      </c>
    </row>
    <row r="2824" spans="1:19">
      <c r="A2824" t="s">
        <v>25201</v>
      </c>
      <c r="B2824" t="s">
        <v>25202</v>
      </c>
      <c r="C2824" t="s">
        <v>46</v>
      </c>
      <c r="D2824" t="s">
        <v>25203</v>
      </c>
      <c r="E2824" t="s">
        <v>24615</v>
      </c>
      <c r="F2824" t="s">
        <v>25204</v>
      </c>
      <c r="G2824" t="s">
        <v>25205</v>
      </c>
      <c r="H2824" t="s">
        <v>25206</v>
      </c>
      <c r="I2824" t="s">
        <v>2364</v>
      </c>
      <c r="J2824" t="s">
        <v>7654</v>
      </c>
      <c r="K2824" t="s">
        <v>7655</v>
      </c>
      <c r="L2824" t="s">
        <v>47</v>
      </c>
      <c r="M2824" t="s">
        <v>4905</v>
      </c>
      <c r="N2824" t="s">
        <v>3907</v>
      </c>
      <c r="O2824" t="s">
        <v>7656</v>
      </c>
      <c r="P2824" t="s">
        <v>25207</v>
      </c>
      <c r="Q2824" t="s">
        <v>25208</v>
      </c>
      <c r="R2824" t="str">
        <f t="shared" si="88"/>
        <v>诸城</v>
      </c>
      <c r="S2824" t="str">
        <f t="shared" si="89"/>
        <v>0706</v>
      </c>
    </row>
    <row r="2825" spans="1:19">
      <c r="A2825" t="s">
        <v>25209</v>
      </c>
      <c r="B2825" t="s">
        <v>25210</v>
      </c>
      <c r="C2825" t="s">
        <v>46</v>
      </c>
      <c r="D2825" t="s">
        <v>25211</v>
      </c>
      <c r="E2825" t="s">
        <v>24615</v>
      </c>
      <c r="F2825" t="s">
        <v>25212</v>
      </c>
      <c r="G2825" t="s">
        <v>25213</v>
      </c>
      <c r="H2825" t="s">
        <v>25214</v>
      </c>
      <c r="I2825" t="s">
        <v>4165</v>
      </c>
      <c r="J2825" t="s">
        <v>25215</v>
      </c>
      <c r="K2825" t="s">
        <v>25216</v>
      </c>
      <c r="L2825" t="s">
        <v>119</v>
      </c>
      <c r="M2825" t="s">
        <v>5238</v>
      </c>
      <c r="N2825" t="s">
        <v>3270</v>
      </c>
      <c r="O2825" t="s">
        <v>25217</v>
      </c>
      <c r="P2825" t="s">
        <v>25218</v>
      </c>
      <c r="R2825" t="str">
        <f t="shared" si="88"/>
        <v>寒亭</v>
      </c>
      <c r="S2825" t="str">
        <f t="shared" si="89"/>
        <v>0706</v>
      </c>
    </row>
    <row r="2826" spans="1:19">
      <c r="A2826" t="s">
        <v>25219</v>
      </c>
      <c r="B2826" t="s">
        <v>25220</v>
      </c>
      <c r="C2826" t="s">
        <v>46</v>
      </c>
      <c r="D2826" t="s">
        <v>25221</v>
      </c>
      <c r="E2826" t="s">
        <v>25222</v>
      </c>
      <c r="F2826" t="s">
        <v>25223</v>
      </c>
      <c r="G2826" t="s">
        <v>25224</v>
      </c>
      <c r="H2826" t="s">
        <v>25225</v>
      </c>
      <c r="I2826" t="s">
        <v>2364</v>
      </c>
      <c r="J2826" t="s">
        <v>2452</v>
      </c>
      <c r="K2826" t="s">
        <v>2453</v>
      </c>
      <c r="L2826" t="s">
        <v>47</v>
      </c>
      <c r="M2826" t="s">
        <v>2454</v>
      </c>
      <c r="N2826" t="s">
        <v>5839</v>
      </c>
      <c r="O2826" t="s">
        <v>2456</v>
      </c>
      <c r="P2826" t="s">
        <v>25226</v>
      </c>
      <c r="Q2826" t="s">
        <v>25227</v>
      </c>
      <c r="R2826" t="str">
        <f t="shared" si="88"/>
        <v>诸城</v>
      </c>
      <c r="S2826" t="str">
        <f t="shared" si="89"/>
        <v>0706</v>
      </c>
    </row>
    <row r="2827" spans="1:19">
      <c r="A2827" t="s">
        <v>25228</v>
      </c>
      <c r="B2827" t="s">
        <v>25229</v>
      </c>
      <c r="C2827" t="s">
        <v>46</v>
      </c>
      <c r="D2827" t="s">
        <v>25230</v>
      </c>
      <c r="E2827" t="s">
        <v>24615</v>
      </c>
      <c r="F2827" t="s">
        <v>25231</v>
      </c>
      <c r="G2827" t="s">
        <v>25232</v>
      </c>
      <c r="H2827" t="s">
        <v>25233</v>
      </c>
      <c r="I2827" t="s">
        <v>2645</v>
      </c>
      <c r="J2827" t="s">
        <v>5564</v>
      </c>
      <c r="K2827" t="s">
        <v>5565</v>
      </c>
      <c r="L2827" t="s">
        <v>137</v>
      </c>
      <c r="M2827" t="s">
        <v>2625</v>
      </c>
      <c r="N2827" t="s">
        <v>2859</v>
      </c>
      <c r="O2827" t="s">
        <v>2626</v>
      </c>
      <c r="P2827" t="s">
        <v>25234</v>
      </c>
      <c r="R2827" t="str">
        <f t="shared" si="88"/>
        <v>青州</v>
      </c>
      <c r="S2827" t="str">
        <f t="shared" si="89"/>
        <v>0706</v>
      </c>
    </row>
    <row r="2828" spans="1:19">
      <c r="A2828" t="s">
        <v>25235</v>
      </c>
      <c r="B2828" t="s">
        <v>25236</v>
      </c>
      <c r="C2828" t="s">
        <v>46</v>
      </c>
      <c r="D2828" t="s">
        <v>25237</v>
      </c>
      <c r="E2828" t="s">
        <v>24615</v>
      </c>
      <c r="F2828" t="s">
        <v>25238</v>
      </c>
      <c r="G2828" t="s">
        <v>25239</v>
      </c>
      <c r="H2828" t="s">
        <v>25240</v>
      </c>
      <c r="I2828" t="s">
        <v>3564</v>
      </c>
      <c r="J2828" t="s">
        <v>4344</v>
      </c>
      <c r="K2828" t="s">
        <v>4345</v>
      </c>
      <c r="L2828" t="s">
        <v>187</v>
      </c>
      <c r="M2828" t="s">
        <v>4346</v>
      </c>
      <c r="N2828" t="s">
        <v>2529</v>
      </c>
      <c r="O2828" t="s">
        <v>4347</v>
      </c>
      <c r="P2828" t="s">
        <v>25241</v>
      </c>
      <c r="R2828" t="str">
        <f t="shared" si="88"/>
        <v>坊子</v>
      </c>
      <c r="S2828" t="str">
        <f t="shared" si="89"/>
        <v>0706</v>
      </c>
    </row>
    <row r="2829" spans="1:19">
      <c r="A2829" t="s">
        <v>25242</v>
      </c>
      <c r="B2829" t="s">
        <v>25243</v>
      </c>
      <c r="C2829" t="s">
        <v>46</v>
      </c>
      <c r="D2829" t="s">
        <v>25244</v>
      </c>
      <c r="E2829" t="s">
        <v>24881</v>
      </c>
      <c r="F2829" t="s">
        <v>25245</v>
      </c>
      <c r="G2829" t="s">
        <v>25246</v>
      </c>
      <c r="H2829" t="s">
        <v>25247</v>
      </c>
      <c r="I2829" t="s">
        <v>2645</v>
      </c>
      <c r="J2829" t="s">
        <v>5139</v>
      </c>
      <c r="K2829" t="s">
        <v>5140</v>
      </c>
      <c r="L2829" t="s">
        <v>128</v>
      </c>
      <c r="M2829" t="s">
        <v>2890</v>
      </c>
      <c r="N2829" t="s">
        <v>2816</v>
      </c>
      <c r="O2829" t="s">
        <v>5141</v>
      </c>
      <c r="P2829" t="s">
        <v>25248</v>
      </c>
      <c r="R2829" t="str">
        <f t="shared" si="88"/>
        <v>寿光</v>
      </c>
      <c r="S2829" t="str">
        <f t="shared" si="89"/>
        <v>0706</v>
      </c>
    </row>
    <row r="2830" spans="1:19">
      <c r="A2830" t="s">
        <v>25249</v>
      </c>
      <c r="B2830" t="s">
        <v>25250</v>
      </c>
      <c r="C2830" t="s">
        <v>46</v>
      </c>
      <c r="D2830" t="s">
        <v>25251</v>
      </c>
      <c r="E2830" t="s">
        <v>24615</v>
      </c>
      <c r="F2830" t="s">
        <v>25252</v>
      </c>
      <c r="G2830" t="s">
        <v>25253</v>
      </c>
      <c r="H2830" t="s">
        <v>25254</v>
      </c>
      <c r="I2830" t="s">
        <v>2364</v>
      </c>
      <c r="J2830" t="s">
        <v>9637</v>
      </c>
      <c r="K2830" t="s">
        <v>9638</v>
      </c>
      <c r="L2830" t="s">
        <v>137</v>
      </c>
      <c r="M2830" t="s">
        <v>2395</v>
      </c>
      <c r="N2830" t="s">
        <v>2983</v>
      </c>
      <c r="O2830" t="s">
        <v>9639</v>
      </c>
      <c r="P2830" t="s">
        <v>25255</v>
      </c>
      <c r="Q2830" t="s">
        <v>25256</v>
      </c>
      <c r="R2830" t="str">
        <f t="shared" si="88"/>
        <v>青州</v>
      </c>
      <c r="S2830" t="str">
        <f t="shared" si="89"/>
        <v>0706</v>
      </c>
    </row>
    <row r="2831" spans="1:19">
      <c r="A2831" t="s">
        <v>25257</v>
      </c>
      <c r="B2831" t="s">
        <v>25258</v>
      </c>
      <c r="C2831" t="s">
        <v>46</v>
      </c>
      <c r="D2831" t="s">
        <v>25259</v>
      </c>
      <c r="E2831" t="s">
        <v>24615</v>
      </c>
      <c r="F2831" t="s">
        <v>25260</v>
      </c>
      <c r="G2831" t="s">
        <v>25261</v>
      </c>
      <c r="H2831" t="s">
        <v>25262</v>
      </c>
      <c r="I2831" t="s">
        <v>2364</v>
      </c>
      <c r="J2831" t="s">
        <v>8024</v>
      </c>
      <c r="K2831" t="s">
        <v>8025</v>
      </c>
      <c r="L2831" t="s">
        <v>76</v>
      </c>
      <c r="M2831" t="s">
        <v>2516</v>
      </c>
      <c r="N2831" t="s">
        <v>2354</v>
      </c>
      <c r="O2831" t="s">
        <v>8026</v>
      </c>
      <c r="P2831" t="s">
        <v>25263</v>
      </c>
      <c r="R2831" t="str">
        <f t="shared" si="88"/>
        <v>奎文</v>
      </c>
      <c r="S2831" t="str">
        <f t="shared" si="89"/>
        <v>0706</v>
      </c>
    </row>
    <row r="2832" spans="1:19">
      <c r="A2832" t="s">
        <v>25264</v>
      </c>
      <c r="B2832" t="s">
        <v>25265</v>
      </c>
      <c r="C2832" t="s">
        <v>46</v>
      </c>
      <c r="D2832" t="s">
        <v>25266</v>
      </c>
      <c r="E2832" t="s">
        <v>24980</v>
      </c>
      <c r="F2832" t="s">
        <v>25267</v>
      </c>
      <c r="G2832" t="s">
        <v>25268</v>
      </c>
      <c r="H2832" t="s">
        <v>25269</v>
      </c>
      <c r="I2832" t="s">
        <v>2350</v>
      </c>
      <c r="J2832" t="s">
        <v>25215</v>
      </c>
      <c r="K2832" t="s">
        <v>25216</v>
      </c>
      <c r="L2832" t="s">
        <v>119</v>
      </c>
      <c r="M2832" t="s">
        <v>5238</v>
      </c>
      <c r="N2832" t="s">
        <v>2674</v>
      </c>
      <c r="O2832" t="s">
        <v>25217</v>
      </c>
      <c r="P2832" t="s">
        <v>25270</v>
      </c>
      <c r="R2832" t="str">
        <f t="shared" si="88"/>
        <v>寒亭</v>
      </c>
      <c r="S2832" t="str">
        <f t="shared" si="89"/>
        <v>0706</v>
      </c>
    </row>
    <row r="2833" spans="1:19">
      <c r="A2833" t="s">
        <v>25271</v>
      </c>
      <c r="B2833" t="s">
        <v>25272</v>
      </c>
      <c r="C2833" t="s">
        <v>46</v>
      </c>
      <c r="D2833" t="s">
        <v>25273</v>
      </c>
      <c r="E2833" t="s">
        <v>25274</v>
      </c>
      <c r="F2833" t="s">
        <v>25275</v>
      </c>
      <c r="G2833" t="s">
        <v>25276</v>
      </c>
      <c r="H2833" t="s">
        <v>25277</v>
      </c>
      <c r="I2833" t="s">
        <v>2364</v>
      </c>
      <c r="J2833" t="s">
        <v>3938</v>
      </c>
      <c r="K2833" t="s">
        <v>3939</v>
      </c>
      <c r="L2833" t="s">
        <v>137</v>
      </c>
      <c r="M2833" t="s">
        <v>3940</v>
      </c>
      <c r="N2833" t="s">
        <v>2421</v>
      </c>
      <c r="O2833" t="s">
        <v>3941</v>
      </c>
      <c r="P2833" t="s">
        <v>25278</v>
      </c>
      <c r="Q2833" t="s">
        <v>25279</v>
      </c>
      <c r="R2833" t="str">
        <f t="shared" si="88"/>
        <v>青州</v>
      </c>
      <c r="S2833" t="str">
        <f t="shared" si="89"/>
        <v>0706</v>
      </c>
    </row>
    <row r="2834" spans="1:19">
      <c r="A2834" t="s">
        <v>25280</v>
      </c>
      <c r="B2834" t="s">
        <v>25281</v>
      </c>
      <c r="C2834" t="s">
        <v>46</v>
      </c>
      <c r="D2834" t="s">
        <v>25282</v>
      </c>
      <c r="E2834" t="s">
        <v>25283</v>
      </c>
      <c r="F2834" t="s">
        <v>25284</v>
      </c>
      <c r="G2834" t="s">
        <v>25285</v>
      </c>
      <c r="H2834" t="s">
        <v>25226</v>
      </c>
      <c r="I2834" t="s">
        <v>2350</v>
      </c>
      <c r="J2834" t="s">
        <v>10901</v>
      </c>
      <c r="K2834" t="s">
        <v>10902</v>
      </c>
      <c r="L2834" t="s">
        <v>187</v>
      </c>
      <c r="M2834" t="s">
        <v>2468</v>
      </c>
      <c r="N2834" t="s">
        <v>2602</v>
      </c>
      <c r="O2834" t="s">
        <v>10903</v>
      </c>
      <c r="P2834" t="s">
        <v>25286</v>
      </c>
      <c r="R2834" t="str">
        <f t="shared" si="88"/>
        <v>坊子</v>
      </c>
      <c r="S2834" t="str">
        <f t="shared" si="89"/>
        <v>0706</v>
      </c>
    </row>
    <row r="2835" spans="1:19">
      <c r="A2835" t="s">
        <v>25287</v>
      </c>
      <c r="B2835" t="s">
        <v>25288</v>
      </c>
      <c r="C2835" t="s">
        <v>46</v>
      </c>
      <c r="D2835" t="s">
        <v>25289</v>
      </c>
      <c r="E2835" t="s">
        <v>25283</v>
      </c>
      <c r="F2835" t="s">
        <v>25290</v>
      </c>
      <c r="G2835" t="s">
        <v>25291</v>
      </c>
      <c r="H2835" t="s">
        <v>25292</v>
      </c>
      <c r="I2835" t="s">
        <v>2350</v>
      </c>
      <c r="J2835" t="s">
        <v>8124</v>
      </c>
      <c r="K2835" t="s">
        <v>8125</v>
      </c>
      <c r="L2835" t="s">
        <v>146</v>
      </c>
      <c r="M2835" t="s">
        <v>8126</v>
      </c>
      <c r="N2835" t="s">
        <v>3622</v>
      </c>
      <c r="O2835" t="s">
        <v>8127</v>
      </c>
      <c r="P2835" t="s">
        <v>25293</v>
      </c>
      <c r="R2835" t="str">
        <f t="shared" si="88"/>
        <v>临朐</v>
      </c>
      <c r="S2835" t="str">
        <f t="shared" si="89"/>
        <v>0706</v>
      </c>
    </row>
    <row r="2836" spans="1:19">
      <c r="A2836" t="s">
        <v>25294</v>
      </c>
      <c r="B2836" t="s">
        <v>25295</v>
      </c>
      <c r="C2836" t="s">
        <v>46</v>
      </c>
      <c r="D2836" t="s">
        <v>25296</v>
      </c>
      <c r="E2836" t="s">
        <v>25297</v>
      </c>
      <c r="F2836" t="s">
        <v>25298</v>
      </c>
      <c r="G2836" t="s">
        <v>25299</v>
      </c>
      <c r="H2836" t="s">
        <v>25300</v>
      </c>
      <c r="I2836" t="s">
        <v>6637</v>
      </c>
      <c r="J2836" t="s">
        <v>2337</v>
      </c>
      <c r="K2836" t="s">
        <v>2338</v>
      </c>
      <c r="L2836" t="s">
        <v>137</v>
      </c>
      <c r="M2836" t="s">
        <v>2339</v>
      </c>
      <c r="N2836" t="s">
        <v>2340</v>
      </c>
      <c r="O2836" t="s">
        <v>2341</v>
      </c>
      <c r="P2836" t="s">
        <v>25301</v>
      </c>
      <c r="R2836" t="str">
        <f t="shared" si="88"/>
        <v>青州</v>
      </c>
      <c r="S2836" t="str">
        <f t="shared" si="89"/>
        <v>0706</v>
      </c>
    </row>
    <row r="2837" spans="1:19">
      <c r="A2837" t="s">
        <v>25302</v>
      </c>
      <c r="B2837" t="s">
        <v>25303</v>
      </c>
      <c r="C2837" t="s">
        <v>46</v>
      </c>
      <c r="D2837" t="s">
        <v>25304</v>
      </c>
      <c r="E2837" t="s">
        <v>25305</v>
      </c>
      <c r="F2837" t="s">
        <v>25306</v>
      </c>
      <c r="G2837" t="s">
        <v>25307</v>
      </c>
      <c r="H2837" t="s">
        <v>25308</v>
      </c>
      <c r="I2837" t="s">
        <v>5112</v>
      </c>
      <c r="J2837" t="s">
        <v>6485</v>
      </c>
      <c r="K2837" t="s">
        <v>6486</v>
      </c>
      <c r="L2837" t="s">
        <v>128</v>
      </c>
      <c r="M2837" t="s">
        <v>3653</v>
      </c>
      <c r="N2837" t="s">
        <v>2368</v>
      </c>
      <c r="O2837" t="s">
        <v>6487</v>
      </c>
      <c r="P2837" t="s">
        <v>25309</v>
      </c>
      <c r="R2837" t="str">
        <f t="shared" si="88"/>
        <v>寿光</v>
      </c>
      <c r="S2837" t="str">
        <f t="shared" si="89"/>
        <v>0706</v>
      </c>
    </row>
    <row r="2838" spans="1:19">
      <c r="A2838" t="s">
        <v>25310</v>
      </c>
      <c r="B2838" t="s">
        <v>25311</v>
      </c>
      <c r="C2838" t="s">
        <v>46</v>
      </c>
      <c r="D2838" t="s">
        <v>25312</v>
      </c>
      <c r="E2838" t="s">
        <v>24615</v>
      </c>
      <c r="F2838" t="s">
        <v>25313</v>
      </c>
      <c r="G2838" t="s">
        <v>25314</v>
      </c>
      <c r="H2838" t="s">
        <v>25315</v>
      </c>
      <c r="I2838" t="s">
        <v>2378</v>
      </c>
      <c r="J2838" t="s">
        <v>6273</v>
      </c>
      <c r="K2838" t="s">
        <v>6274</v>
      </c>
      <c r="L2838" t="s">
        <v>101</v>
      </c>
      <c r="M2838" t="s">
        <v>5737</v>
      </c>
      <c r="N2838" t="s">
        <v>2859</v>
      </c>
      <c r="O2838" t="s">
        <v>6275</v>
      </c>
      <c r="P2838" t="s">
        <v>25316</v>
      </c>
      <c r="R2838" t="str">
        <f t="shared" si="88"/>
        <v>潍城</v>
      </c>
      <c r="S2838" t="str">
        <f t="shared" si="89"/>
        <v>0706</v>
      </c>
    </row>
    <row r="2839" spans="1:19">
      <c r="A2839" t="s">
        <v>25317</v>
      </c>
      <c r="B2839" t="s">
        <v>25318</v>
      </c>
      <c r="C2839" t="s">
        <v>46</v>
      </c>
      <c r="D2839" t="s">
        <v>25319</v>
      </c>
      <c r="E2839" t="s">
        <v>25320</v>
      </c>
      <c r="F2839" t="s">
        <v>25321</v>
      </c>
      <c r="G2839" t="s">
        <v>25322</v>
      </c>
      <c r="H2839" t="s">
        <v>25323</v>
      </c>
      <c r="I2839" t="s">
        <v>5922</v>
      </c>
      <c r="J2839" t="s">
        <v>4166</v>
      </c>
      <c r="K2839" t="s">
        <v>4167</v>
      </c>
      <c r="L2839" t="s">
        <v>119</v>
      </c>
      <c r="M2839" t="s">
        <v>4168</v>
      </c>
      <c r="N2839" t="s">
        <v>2872</v>
      </c>
      <c r="O2839" t="s">
        <v>4169</v>
      </c>
      <c r="P2839" t="s">
        <v>25324</v>
      </c>
      <c r="R2839" t="str">
        <f t="shared" si="88"/>
        <v>寒亭</v>
      </c>
      <c r="S2839" t="str">
        <f t="shared" si="89"/>
        <v>0706</v>
      </c>
    </row>
    <row r="2840" spans="1:19">
      <c r="A2840" t="s">
        <v>25325</v>
      </c>
      <c r="B2840" t="s">
        <v>25326</v>
      </c>
      <c r="C2840" t="s">
        <v>46</v>
      </c>
      <c r="D2840" t="s">
        <v>25327</v>
      </c>
      <c r="E2840" t="s">
        <v>24615</v>
      </c>
      <c r="F2840" t="s">
        <v>25328</v>
      </c>
      <c r="G2840" t="s">
        <v>25329</v>
      </c>
      <c r="H2840" t="s">
        <v>25330</v>
      </c>
      <c r="I2840" t="s">
        <v>2364</v>
      </c>
      <c r="J2840" t="s">
        <v>3761</v>
      </c>
      <c r="K2840" t="s">
        <v>3762</v>
      </c>
      <c r="L2840" t="s">
        <v>101</v>
      </c>
      <c r="M2840" t="s">
        <v>3130</v>
      </c>
      <c r="N2840" t="s">
        <v>2743</v>
      </c>
      <c r="O2840" t="s">
        <v>3763</v>
      </c>
      <c r="P2840" t="s">
        <v>25331</v>
      </c>
      <c r="R2840" t="str">
        <f t="shared" si="88"/>
        <v>潍城</v>
      </c>
      <c r="S2840" t="str">
        <f t="shared" si="89"/>
        <v>0706</v>
      </c>
    </row>
    <row r="2841" spans="1:19">
      <c r="A2841" t="s">
        <v>25332</v>
      </c>
      <c r="B2841" t="s">
        <v>25333</v>
      </c>
      <c r="C2841" t="s">
        <v>46</v>
      </c>
      <c r="D2841" t="s">
        <v>25334</v>
      </c>
      <c r="E2841" t="s">
        <v>24615</v>
      </c>
      <c r="F2841" t="s">
        <v>25335</v>
      </c>
      <c r="G2841" t="s">
        <v>25336</v>
      </c>
      <c r="H2841" t="s">
        <v>25337</v>
      </c>
      <c r="I2841" t="s">
        <v>2364</v>
      </c>
      <c r="J2841" t="s">
        <v>5791</v>
      </c>
      <c r="K2841" t="s">
        <v>5792</v>
      </c>
      <c r="L2841" t="s">
        <v>101</v>
      </c>
      <c r="M2841" t="s">
        <v>3130</v>
      </c>
      <c r="N2841" t="s">
        <v>2480</v>
      </c>
      <c r="O2841" t="s">
        <v>5793</v>
      </c>
      <c r="P2841" t="s">
        <v>25338</v>
      </c>
      <c r="Q2841" t="s">
        <v>25339</v>
      </c>
      <c r="R2841" t="str">
        <f t="shared" si="88"/>
        <v>潍城</v>
      </c>
      <c r="S2841" t="str">
        <f t="shared" si="89"/>
        <v>0706</v>
      </c>
    </row>
    <row r="2842" spans="1:19">
      <c r="A2842" t="s">
        <v>25340</v>
      </c>
      <c r="B2842" t="s">
        <v>25341</v>
      </c>
      <c r="C2842" t="s">
        <v>46</v>
      </c>
      <c r="D2842" t="s">
        <v>25342</v>
      </c>
      <c r="E2842" t="s">
        <v>24615</v>
      </c>
      <c r="F2842" t="s">
        <v>25343</v>
      </c>
      <c r="G2842" t="s">
        <v>25344</v>
      </c>
      <c r="H2842" t="s">
        <v>25345</v>
      </c>
      <c r="I2842" t="s">
        <v>2451</v>
      </c>
      <c r="J2842" t="s">
        <v>4774</v>
      </c>
      <c r="K2842" t="s">
        <v>4775</v>
      </c>
      <c r="L2842" t="s">
        <v>67</v>
      </c>
      <c r="M2842" t="s">
        <v>3706</v>
      </c>
      <c r="N2842" t="s">
        <v>2340</v>
      </c>
      <c r="O2842" t="s">
        <v>4776</v>
      </c>
      <c r="P2842" t="s">
        <v>25346</v>
      </c>
      <c r="Q2842" t="s">
        <v>25347</v>
      </c>
      <c r="R2842" t="str">
        <f t="shared" si="88"/>
        <v>昌邑</v>
      </c>
      <c r="S2842" t="str">
        <f t="shared" si="89"/>
        <v>0706</v>
      </c>
    </row>
    <row r="2843" spans="1:19">
      <c r="A2843" t="s">
        <v>25348</v>
      </c>
      <c r="B2843" t="s">
        <v>25349</v>
      </c>
      <c r="C2843" t="s">
        <v>46</v>
      </c>
      <c r="D2843" t="s">
        <v>25350</v>
      </c>
      <c r="E2843" t="s">
        <v>25051</v>
      </c>
      <c r="F2843" t="s">
        <v>25351</v>
      </c>
      <c r="G2843" t="s">
        <v>25352</v>
      </c>
      <c r="H2843" t="s">
        <v>25277</v>
      </c>
      <c r="I2843" t="s">
        <v>2350</v>
      </c>
      <c r="J2843" t="s">
        <v>11118</v>
      </c>
      <c r="K2843" t="s">
        <v>11119</v>
      </c>
      <c r="L2843" t="s">
        <v>137</v>
      </c>
      <c r="M2843" t="s">
        <v>3040</v>
      </c>
      <c r="N2843" t="s">
        <v>7446</v>
      </c>
      <c r="O2843" t="s">
        <v>11120</v>
      </c>
      <c r="P2843" t="s">
        <v>25353</v>
      </c>
      <c r="Q2843" t="s">
        <v>25354</v>
      </c>
      <c r="R2843" t="str">
        <f t="shared" si="88"/>
        <v>青州</v>
      </c>
      <c r="S2843" t="str">
        <f t="shared" si="89"/>
        <v>0706</v>
      </c>
    </row>
    <row r="2844" spans="1:19">
      <c r="A2844" t="s">
        <v>25355</v>
      </c>
      <c r="B2844" t="s">
        <v>25356</v>
      </c>
      <c r="C2844" t="s">
        <v>46</v>
      </c>
      <c r="D2844" t="s">
        <v>25357</v>
      </c>
      <c r="E2844" t="s">
        <v>25058</v>
      </c>
      <c r="F2844" t="s">
        <v>25358</v>
      </c>
      <c r="G2844" t="s">
        <v>25359</v>
      </c>
      <c r="H2844" t="s">
        <v>25360</v>
      </c>
      <c r="I2844" t="s">
        <v>3564</v>
      </c>
      <c r="J2844" t="s">
        <v>3285</v>
      </c>
      <c r="K2844" t="s">
        <v>3286</v>
      </c>
      <c r="L2844" t="s">
        <v>76</v>
      </c>
      <c r="M2844" t="s">
        <v>2528</v>
      </c>
      <c r="N2844" t="s">
        <v>2721</v>
      </c>
      <c r="O2844" t="s">
        <v>3287</v>
      </c>
      <c r="P2844" t="s">
        <v>25361</v>
      </c>
      <c r="Q2844" t="s">
        <v>25362</v>
      </c>
      <c r="R2844" t="str">
        <f t="shared" si="88"/>
        <v>奎文</v>
      </c>
      <c r="S2844" t="str">
        <f t="shared" si="89"/>
        <v>0706</v>
      </c>
    </row>
    <row r="2845" spans="1:19">
      <c r="A2845" t="s">
        <v>25363</v>
      </c>
      <c r="B2845" t="s">
        <v>25364</v>
      </c>
      <c r="C2845" t="s">
        <v>46</v>
      </c>
      <c r="D2845" t="s">
        <v>25365</v>
      </c>
      <c r="E2845" t="s">
        <v>24615</v>
      </c>
      <c r="F2845" t="s">
        <v>25366</v>
      </c>
      <c r="G2845" t="s">
        <v>25367</v>
      </c>
      <c r="H2845" t="s">
        <v>25368</v>
      </c>
      <c r="I2845" t="s">
        <v>2503</v>
      </c>
      <c r="J2845" t="s">
        <v>8710</v>
      </c>
      <c r="K2845" t="s">
        <v>8711</v>
      </c>
      <c r="L2845" t="s">
        <v>47</v>
      </c>
      <c r="M2845" t="s">
        <v>3327</v>
      </c>
      <c r="N2845" t="s">
        <v>3339</v>
      </c>
      <c r="O2845" t="s">
        <v>8712</v>
      </c>
      <c r="P2845" t="s">
        <v>25369</v>
      </c>
      <c r="Q2845" t="s">
        <v>25370</v>
      </c>
      <c r="R2845" t="str">
        <f t="shared" si="88"/>
        <v>诸城</v>
      </c>
      <c r="S2845" t="str">
        <f t="shared" si="89"/>
        <v>0706</v>
      </c>
    </row>
    <row r="2846" spans="1:19">
      <c r="A2846" t="s">
        <v>25371</v>
      </c>
      <c r="B2846" t="s">
        <v>25372</v>
      </c>
      <c r="C2846" t="s">
        <v>46</v>
      </c>
      <c r="D2846" t="s">
        <v>25373</v>
      </c>
      <c r="E2846" t="s">
        <v>24615</v>
      </c>
      <c r="F2846" t="s">
        <v>25374</v>
      </c>
      <c r="G2846" t="s">
        <v>25375</v>
      </c>
      <c r="H2846" t="s">
        <v>25376</v>
      </c>
      <c r="I2846" t="s">
        <v>3564</v>
      </c>
      <c r="J2846" t="s">
        <v>13675</v>
      </c>
      <c r="K2846" t="s">
        <v>13676</v>
      </c>
      <c r="L2846" t="s">
        <v>119</v>
      </c>
      <c r="M2846" t="s">
        <v>5238</v>
      </c>
      <c r="N2846" t="s">
        <v>2368</v>
      </c>
      <c r="O2846" t="s">
        <v>13677</v>
      </c>
      <c r="P2846" t="s">
        <v>25377</v>
      </c>
      <c r="Q2846" t="s">
        <v>25378</v>
      </c>
      <c r="R2846" t="str">
        <f t="shared" si="88"/>
        <v>寒亭</v>
      </c>
      <c r="S2846" t="str">
        <f t="shared" si="89"/>
        <v>0706</v>
      </c>
    </row>
    <row r="2847" spans="1:19">
      <c r="A2847" t="s">
        <v>25379</v>
      </c>
      <c r="B2847" t="s">
        <v>25380</v>
      </c>
      <c r="C2847" t="s">
        <v>46</v>
      </c>
      <c r="D2847" t="s">
        <v>25381</v>
      </c>
      <c r="E2847" t="s">
        <v>24615</v>
      </c>
      <c r="F2847" t="s">
        <v>25382</v>
      </c>
      <c r="G2847" t="s">
        <v>25383</v>
      </c>
      <c r="H2847" t="s">
        <v>25384</v>
      </c>
      <c r="I2847" t="s">
        <v>3436</v>
      </c>
      <c r="J2847" t="s">
        <v>2696</v>
      </c>
      <c r="K2847" t="s">
        <v>2697</v>
      </c>
      <c r="L2847" t="s">
        <v>110</v>
      </c>
      <c r="M2847" t="s">
        <v>2575</v>
      </c>
      <c r="N2847" t="s">
        <v>2721</v>
      </c>
      <c r="O2847" t="s">
        <v>2698</v>
      </c>
      <c r="P2847" t="s">
        <v>25385</v>
      </c>
      <c r="Q2847" t="s">
        <v>25386</v>
      </c>
      <c r="R2847" t="str">
        <f t="shared" si="88"/>
        <v>高密</v>
      </c>
      <c r="S2847" t="str">
        <f t="shared" si="89"/>
        <v>0706</v>
      </c>
    </row>
    <row r="2848" spans="1:19">
      <c r="A2848" t="s">
        <v>25387</v>
      </c>
      <c r="B2848" t="s">
        <v>25388</v>
      </c>
      <c r="C2848" t="s">
        <v>46</v>
      </c>
      <c r="D2848" t="s">
        <v>25389</v>
      </c>
      <c r="E2848" t="s">
        <v>25390</v>
      </c>
      <c r="F2848" t="s">
        <v>25391</v>
      </c>
      <c r="G2848" t="s">
        <v>25392</v>
      </c>
      <c r="H2848" t="s">
        <v>25393</v>
      </c>
      <c r="I2848" t="s">
        <v>5211</v>
      </c>
      <c r="J2848" t="s">
        <v>8105</v>
      </c>
      <c r="K2848" t="s">
        <v>8106</v>
      </c>
      <c r="L2848" t="s">
        <v>101</v>
      </c>
      <c r="M2848" t="s">
        <v>4459</v>
      </c>
      <c r="N2848" t="s">
        <v>4647</v>
      </c>
      <c r="O2848" t="s">
        <v>8107</v>
      </c>
      <c r="P2848" t="s">
        <v>25394</v>
      </c>
      <c r="Q2848" t="s">
        <v>25395</v>
      </c>
      <c r="R2848" t="str">
        <f t="shared" si="88"/>
        <v>潍城</v>
      </c>
      <c r="S2848" t="str">
        <f t="shared" si="89"/>
        <v>0706</v>
      </c>
    </row>
    <row r="2849" spans="1:19">
      <c r="A2849" t="s">
        <v>25396</v>
      </c>
      <c r="B2849" t="s">
        <v>25397</v>
      </c>
      <c r="C2849" t="s">
        <v>46</v>
      </c>
      <c r="D2849" t="s">
        <v>25398</v>
      </c>
      <c r="E2849" t="s">
        <v>25399</v>
      </c>
      <c r="F2849" t="s">
        <v>25400</v>
      </c>
      <c r="G2849" t="s">
        <v>25401</v>
      </c>
      <c r="H2849" t="s">
        <v>25402</v>
      </c>
      <c r="I2849" t="s">
        <v>2465</v>
      </c>
      <c r="J2849" t="s">
        <v>4938</v>
      </c>
      <c r="K2849" t="s">
        <v>4939</v>
      </c>
      <c r="L2849" t="s">
        <v>128</v>
      </c>
      <c r="M2849" t="s">
        <v>2720</v>
      </c>
      <c r="N2849" t="s">
        <v>3122</v>
      </c>
      <c r="O2849" t="s">
        <v>4940</v>
      </c>
      <c r="P2849" t="s">
        <v>25403</v>
      </c>
      <c r="R2849" t="str">
        <f t="shared" si="88"/>
        <v>寿光</v>
      </c>
      <c r="S2849" t="str">
        <f t="shared" si="89"/>
        <v>0706</v>
      </c>
    </row>
    <row r="2850" spans="1:19">
      <c r="A2850" t="s">
        <v>25404</v>
      </c>
      <c r="B2850" t="s">
        <v>25405</v>
      </c>
      <c r="C2850" t="s">
        <v>46</v>
      </c>
      <c r="D2850" t="s">
        <v>25406</v>
      </c>
      <c r="E2850" t="s">
        <v>25399</v>
      </c>
      <c r="F2850" t="s">
        <v>25407</v>
      </c>
      <c r="G2850" t="s">
        <v>25408</v>
      </c>
      <c r="H2850" t="s">
        <v>25409</v>
      </c>
      <c r="I2850" t="s">
        <v>3210</v>
      </c>
      <c r="J2850" t="s">
        <v>4819</v>
      </c>
      <c r="K2850" t="s">
        <v>4820</v>
      </c>
      <c r="L2850" t="s">
        <v>76</v>
      </c>
      <c r="M2850" t="s">
        <v>2408</v>
      </c>
      <c r="N2850" t="s">
        <v>2755</v>
      </c>
      <c r="O2850" t="s">
        <v>4821</v>
      </c>
      <c r="P2850" t="s">
        <v>25410</v>
      </c>
      <c r="Q2850" t="s">
        <v>25411</v>
      </c>
      <c r="R2850" t="str">
        <f t="shared" si="88"/>
        <v>奎文</v>
      </c>
      <c r="S2850" t="str">
        <f t="shared" si="89"/>
        <v>0706</v>
      </c>
    </row>
    <row r="2851" spans="1:19">
      <c r="A2851" t="s">
        <v>25412</v>
      </c>
      <c r="B2851" t="s">
        <v>25413</v>
      </c>
      <c r="C2851" t="s">
        <v>46</v>
      </c>
      <c r="D2851" t="s">
        <v>25414</v>
      </c>
      <c r="E2851" t="s">
        <v>24615</v>
      </c>
      <c r="F2851" t="s">
        <v>25415</v>
      </c>
      <c r="G2851" t="s">
        <v>25416</v>
      </c>
      <c r="H2851" t="s">
        <v>25417</v>
      </c>
      <c r="I2851" t="s">
        <v>2451</v>
      </c>
      <c r="J2851" t="s">
        <v>3761</v>
      </c>
      <c r="K2851" t="s">
        <v>3762</v>
      </c>
      <c r="L2851" t="s">
        <v>101</v>
      </c>
      <c r="M2851" t="s">
        <v>3130</v>
      </c>
      <c r="N2851" t="s">
        <v>2368</v>
      </c>
      <c r="O2851" t="s">
        <v>3763</v>
      </c>
      <c r="P2851" t="s">
        <v>25418</v>
      </c>
      <c r="R2851" t="str">
        <f t="shared" si="88"/>
        <v>潍城</v>
      </c>
      <c r="S2851" t="str">
        <f t="shared" si="89"/>
        <v>0706</v>
      </c>
    </row>
    <row r="2852" spans="1:19">
      <c r="A2852" t="s">
        <v>25419</v>
      </c>
      <c r="B2852" t="s">
        <v>25420</v>
      </c>
      <c r="C2852" t="s">
        <v>46</v>
      </c>
      <c r="D2852" t="s">
        <v>25421</v>
      </c>
      <c r="E2852" t="s">
        <v>24881</v>
      </c>
      <c r="F2852" t="s">
        <v>25422</v>
      </c>
      <c r="G2852" t="s">
        <v>25423</v>
      </c>
      <c r="H2852" t="s">
        <v>25424</v>
      </c>
      <c r="I2852" t="s">
        <v>2350</v>
      </c>
      <c r="J2852" t="s">
        <v>3868</v>
      </c>
      <c r="K2852" t="s">
        <v>3869</v>
      </c>
      <c r="L2852" t="s">
        <v>57</v>
      </c>
      <c r="M2852" t="s">
        <v>2367</v>
      </c>
      <c r="N2852" t="s">
        <v>2421</v>
      </c>
      <c r="O2852" t="s">
        <v>3870</v>
      </c>
      <c r="P2852" t="s">
        <v>25425</v>
      </c>
      <c r="R2852" t="str">
        <f t="shared" si="88"/>
        <v>安丘</v>
      </c>
      <c r="S2852" t="str">
        <f t="shared" si="89"/>
        <v>0706</v>
      </c>
    </row>
    <row r="2853" spans="1:19">
      <c r="A2853" t="s">
        <v>25426</v>
      </c>
      <c r="B2853" t="s">
        <v>25427</v>
      </c>
      <c r="C2853" t="s">
        <v>46</v>
      </c>
      <c r="D2853" t="s">
        <v>25428</v>
      </c>
      <c r="E2853" t="s">
        <v>24615</v>
      </c>
      <c r="F2853" t="s">
        <v>25429</v>
      </c>
      <c r="G2853" t="s">
        <v>25430</v>
      </c>
      <c r="H2853" t="s">
        <v>25431</v>
      </c>
      <c r="I2853" t="s">
        <v>2350</v>
      </c>
      <c r="J2853" t="s">
        <v>5600</v>
      </c>
      <c r="K2853" t="s">
        <v>5601</v>
      </c>
      <c r="L2853" t="s">
        <v>128</v>
      </c>
      <c r="M2853" t="s">
        <v>5602</v>
      </c>
      <c r="N2853" t="s">
        <v>2674</v>
      </c>
      <c r="O2853" t="s">
        <v>5603</v>
      </c>
      <c r="P2853" t="s">
        <v>25432</v>
      </c>
      <c r="R2853" t="str">
        <f t="shared" si="88"/>
        <v>寿光</v>
      </c>
      <c r="S2853" t="str">
        <f t="shared" si="89"/>
        <v>0706</v>
      </c>
    </row>
    <row r="2854" spans="1:19">
      <c r="A2854" t="s">
        <v>25433</v>
      </c>
      <c r="B2854" t="s">
        <v>25434</v>
      </c>
      <c r="C2854" t="s">
        <v>46</v>
      </c>
      <c r="D2854" t="s">
        <v>25435</v>
      </c>
      <c r="E2854" t="s">
        <v>24881</v>
      </c>
      <c r="F2854" t="s">
        <v>25436</v>
      </c>
      <c r="G2854" t="s">
        <v>25437</v>
      </c>
      <c r="H2854" t="s">
        <v>25438</v>
      </c>
      <c r="I2854" t="s">
        <v>2350</v>
      </c>
      <c r="J2854" t="s">
        <v>12664</v>
      </c>
      <c r="K2854" t="s">
        <v>12665</v>
      </c>
      <c r="L2854" t="s">
        <v>128</v>
      </c>
      <c r="M2854" t="s">
        <v>3952</v>
      </c>
      <c r="N2854" t="s">
        <v>2421</v>
      </c>
      <c r="O2854" t="s">
        <v>12666</v>
      </c>
      <c r="P2854" t="s">
        <v>25439</v>
      </c>
      <c r="Q2854" t="s">
        <v>25440</v>
      </c>
      <c r="R2854" t="str">
        <f t="shared" si="88"/>
        <v>寿光</v>
      </c>
      <c r="S2854" t="str">
        <f t="shared" si="89"/>
        <v>0706</v>
      </c>
    </row>
    <row r="2855" spans="1:19">
      <c r="A2855" t="s">
        <v>25441</v>
      </c>
      <c r="B2855" t="s">
        <v>25442</v>
      </c>
      <c r="C2855" t="s">
        <v>46</v>
      </c>
      <c r="D2855" t="s">
        <v>25443</v>
      </c>
      <c r="E2855" t="s">
        <v>24615</v>
      </c>
      <c r="F2855" t="s">
        <v>25444</v>
      </c>
      <c r="G2855" t="s">
        <v>25445</v>
      </c>
      <c r="H2855" t="s">
        <v>25446</v>
      </c>
      <c r="I2855" t="s">
        <v>10333</v>
      </c>
      <c r="J2855" t="s">
        <v>7083</v>
      </c>
      <c r="K2855" t="s">
        <v>7084</v>
      </c>
      <c r="L2855" t="s">
        <v>110</v>
      </c>
      <c r="M2855" t="s">
        <v>2575</v>
      </c>
      <c r="N2855" t="s">
        <v>3554</v>
      </c>
      <c r="O2855" t="s">
        <v>7085</v>
      </c>
      <c r="P2855" t="s">
        <v>25447</v>
      </c>
      <c r="R2855" t="str">
        <f t="shared" si="88"/>
        <v>高密</v>
      </c>
      <c r="S2855" t="str">
        <f t="shared" si="89"/>
        <v>0706</v>
      </c>
    </row>
    <row r="2856" spans="1:19">
      <c r="A2856" t="s">
        <v>25448</v>
      </c>
      <c r="B2856" t="s">
        <v>25449</v>
      </c>
      <c r="C2856" t="s">
        <v>46</v>
      </c>
      <c r="D2856" t="s">
        <v>25450</v>
      </c>
      <c r="E2856" t="s">
        <v>24615</v>
      </c>
      <c r="F2856" t="s">
        <v>25451</v>
      </c>
      <c r="G2856" t="s">
        <v>25452</v>
      </c>
      <c r="H2856" t="s">
        <v>25453</v>
      </c>
      <c r="I2856" t="s">
        <v>3564</v>
      </c>
      <c r="J2856" t="s">
        <v>3038</v>
      </c>
      <c r="K2856" t="s">
        <v>3039</v>
      </c>
      <c r="L2856" t="s">
        <v>137</v>
      </c>
      <c r="M2856" t="s">
        <v>3040</v>
      </c>
      <c r="N2856" t="s">
        <v>2421</v>
      </c>
      <c r="O2856" t="s">
        <v>3041</v>
      </c>
      <c r="P2856" t="s">
        <v>25454</v>
      </c>
      <c r="R2856" t="str">
        <f t="shared" si="88"/>
        <v>青州</v>
      </c>
      <c r="S2856" t="str">
        <f t="shared" si="89"/>
        <v>0706</v>
      </c>
    </row>
    <row r="2857" spans="1:19">
      <c r="A2857" t="s">
        <v>25455</v>
      </c>
      <c r="B2857" t="s">
        <v>25456</v>
      </c>
      <c r="C2857" t="s">
        <v>46</v>
      </c>
      <c r="D2857" t="s">
        <v>25457</v>
      </c>
      <c r="E2857" t="s">
        <v>24881</v>
      </c>
      <c r="F2857" t="s">
        <v>25458</v>
      </c>
      <c r="G2857" t="s">
        <v>25459</v>
      </c>
      <c r="H2857" t="s">
        <v>25460</v>
      </c>
      <c r="I2857" t="s">
        <v>2350</v>
      </c>
      <c r="J2857" t="s">
        <v>9471</v>
      </c>
      <c r="K2857" t="s">
        <v>9472</v>
      </c>
      <c r="L2857" t="s">
        <v>128</v>
      </c>
      <c r="M2857" t="s">
        <v>2720</v>
      </c>
      <c r="N2857" t="s">
        <v>2421</v>
      </c>
      <c r="O2857" t="s">
        <v>9473</v>
      </c>
      <c r="P2857" t="s">
        <v>25461</v>
      </c>
      <c r="R2857" t="str">
        <f t="shared" si="88"/>
        <v>寿光</v>
      </c>
      <c r="S2857" t="str">
        <f t="shared" si="89"/>
        <v>0706</v>
      </c>
    </row>
    <row r="2858" spans="1:19">
      <c r="A2858" t="s">
        <v>25462</v>
      </c>
      <c r="B2858" t="s">
        <v>25463</v>
      </c>
      <c r="C2858" t="s">
        <v>46</v>
      </c>
      <c r="D2858" t="s">
        <v>25464</v>
      </c>
      <c r="E2858" t="s">
        <v>25051</v>
      </c>
      <c r="F2858" t="s">
        <v>25465</v>
      </c>
      <c r="G2858" t="s">
        <v>25466</v>
      </c>
      <c r="H2858" t="s">
        <v>25467</v>
      </c>
      <c r="I2858" t="s">
        <v>2378</v>
      </c>
      <c r="J2858" t="s">
        <v>3821</v>
      </c>
      <c r="K2858" t="s">
        <v>3822</v>
      </c>
      <c r="L2858" t="s">
        <v>128</v>
      </c>
      <c r="M2858" t="s">
        <v>3028</v>
      </c>
      <c r="N2858" t="s">
        <v>2354</v>
      </c>
      <c r="O2858" t="s">
        <v>3823</v>
      </c>
      <c r="P2858" t="s">
        <v>25468</v>
      </c>
      <c r="R2858" t="str">
        <f t="shared" si="88"/>
        <v>寿光</v>
      </c>
      <c r="S2858" t="str">
        <f t="shared" si="89"/>
        <v>0706</v>
      </c>
    </row>
    <row r="2859" spans="1:19">
      <c r="A2859" t="s">
        <v>798</v>
      </c>
      <c r="B2859" t="s">
        <v>25469</v>
      </c>
      <c r="C2859" t="s">
        <v>46</v>
      </c>
      <c r="D2859" t="s">
        <v>25470</v>
      </c>
      <c r="E2859" t="s">
        <v>25471</v>
      </c>
      <c r="F2859" t="s">
        <v>25472</v>
      </c>
      <c r="G2859" t="s">
        <v>796</v>
      </c>
      <c r="H2859" t="s">
        <v>25473</v>
      </c>
      <c r="I2859" t="s">
        <v>2364</v>
      </c>
      <c r="J2859" t="s">
        <v>3377</v>
      </c>
      <c r="K2859" t="s">
        <v>3378</v>
      </c>
      <c r="L2859" t="s">
        <v>76</v>
      </c>
      <c r="M2859" t="s">
        <v>2528</v>
      </c>
      <c r="N2859" t="s">
        <v>3907</v>
      </c>
      <c r="O2859" t="s">
        <v>3379</v>
      </c>
      <c r="P2859" t="s">
        <v>25474</v>
      </c>
      <c r="R2859" t="str">
        <f t="shared" si="88"/>
        <v>奎文</v>
      </c>
      <c r="S2859" t="str">
        <f t="shared" si="89"/>
        <v>0706</v>
      </c>
    </row>
    <row r="2860" spans="1:19">
      <c r="A2860" t="s">
        <v>25475</v>
      </c>
      <c r="B2860" t="s">
        <v>25476</v>
      </c>
      <c r="C2860" t="s">
        <v>46</v>
      </c>
      <c r="D2860" t="s">
        <v>25477</v>
      </c>
      <c r="E2860" t="s">
        <v>25478</v>
      </c>
      <c r="F2860" t="s">
        <v>25479</v>
      </c>
      <c r="G2860" t="s">
        <v>25480</v>
      </c>
      <c r="H2860" t="s">
        <v>25481</v>
      </c>
      <c r="I2860" t="s">
        <v>2350</v>
      </c>
      <c r="J2860" t="s">
        <v>9674</v>
      </c>
      <c r="K2860" t="s">
        <v>9675</v>
      </c>
      <c r="L2860" t="s">
        <v>187</v>
      </c>
      <c r="M2860" t="s">
        <v>3773</v>
      </c>
      <c r="N2860" t="s">
        <v>2382</v>
      </c>
      <c r="O2860" t="s">
        <v>9676</v>
      </c>
      <c r="P2860" t="s">
        <v>25482</v>
      </c>
      <c r="R2860" t="str">
        <f t="shared" si="88"/>
        <v>坊子</v>
      </c>
      <c r="S2860" t="str">
        <f t="shared" si="89"/>
        <v>0706</v>
      </c>
    </row>
    <row r="2861" spans="1:19">
      <c r="A2861" t="s">
        <v>25483</v>
      </c>
      <c r="B2861" t="s">
        <v>25484</v>
      </c>
      <c r="C2861" t="s">
        <v>46</v>
      </c>
      <c r="D2861" t="s">
        <v>25485</v>
      </c>
      <c r="E2861" t="s">
        <v>24615</v>
      </c>
      <c r="F2861" t="s">
        <v>25486</v>
      </c>
      <c r="G2861" t="s">
        <v>25487</v>
      </c>
      <c r="H2861" t="s">
        <v>25488</v>
      </c>
      <c r="I2861" t="s">
        <v>2350</v>
      </c>
      <c r="J2861" t="s">
        <v>12083</v>
      </c>
      <c r="K2861" t="s">
        <v>12084</v>
      </c>
      <c r="L2861" t="s">
        <v>101</v>
      </c>
      <c r="M2861" t="s">
        <v>5737</v>
      </c>
      <c r="N2861" t="s">
        <v>2674</v>
      </c>
      <c r="O2861" t="s">
        <v>12085</v>
      </c>
      <c r="P2861" t="s">
        <v>25489</v>
      </c>
      <c r="R2861" t="str">
        <f t="shared" si="88"/>
        <v>潍城</v>
      </c>
      <c r="S2861" t="str">
        <f t="shared" si="89"/>
        <v>0706</v>
      </c>
    </row>
    <row r="2862" spans="1:19">
      <c r="A2862" t="s">
        <v>25490</v>
      </c>
      <c r="B2862" t="s">
        <v>25491</v>
      </c>
      <c r="C2862" t="s">
        <v>46</v>
      </c>
      <c r="D2862" t="s">
        <v>25492</v>
      </c>
      <c r="E2862" t="s">
        <v>24615</v>
      </c>
      <c r="F2862" t="s">
        <v>25493</v>
      </c>
      <c r="G2862" t="s">
        <v>25494</v>
      </c>
      <c r="H2862" t="s">
        <v>25495</v>
      </c>
      <c r="I2862" t="s">
        <v>6637</v>
      </c>
      <c r="J2862" t="s">
        <v>4792</v>
      </c>
      <c r="K2862" t="s">
        <v>4793</v>
      </c>
      <c r="L2862" t="s">
        <v>57</v>
      </c>
      <c r="M2862" t="s">
        <v>2433</v>
      </c>
      <c r="N2862" t="s">
        <v>2340</v>
      </c>
      <c r="O2862" t="s">
        <v>4794</v>
      </c>
      <c r="P2862" t="s">
        <v>25496</v>
      </c>
      <c r="Q2862" t="s">
        <v>25497</v>
      </c>
      <c r="R2862" t="str">
        <f t="shared" si="88"/>
        <v>安丘</v>
      </c>
      <c r="S2862" t="str">
        <f t="shared" si="89"/>
        <v>0706</v>
      </c>
    </row>
    <row r="2863" spans="1:19">
      <c r="A2863" t="s">
        <v>25498</v>
      </c>
      <c r="B2863" t="s">
        <v>25499</v>
      </c>
      <c r="C2863" t="s">
        <v>46</v>
      </c>
      <c r="D2863" t="s">
        <v>25500</v>
      </c>
      <c r="E2863" t="s">
        <v>25501</v>
      </c>
      <c r="F2863" t="s">
        <v>25502</v>
      </c>
      <c r="G2863" t="s">
        <v>25503</v>
      </c>
      <c r="H2863" t="s">
        <v>25504</v>
      </c>
      <c r="I2863" t="s">
        <v>2378</v>
      </c>
      <c r="J2863" t="s">
        <v>2741</v>
      </c>
      <c r="K2863" t="s">
        <v>4958</v>
      </c>
      <c r="L2863" t="s">
        <v>137</v>
      </c>
      <c r="M2863" t="s">
        <v>4959</v>
      </c>
      <c r="N2863" t="s">
        <v>2421</v>
      </c>
      <c r="O2863" t="s">
        <v>2744</v>
      </c>
      <c r="P2863" t="s">
        <v>25505</v>
      </c>
      <c r="R2863" t="str">
        <f t="shared" si="88"/>
        <v>青州</v>
      </c>
      <c r="S2863" t="str">
        <f t="shared" si="89"/>
        <v>0706</v>
      </c>
    </row>
    <row r="2864" spans="1:19">
      <c r="A2864" t="s">
        <v>25506</v>
      </c>
      <c r="B2864" t="s">
        <v>25507</v>
      </c>
      <c r="C2864" t="s">
        <v>46</v>
      </c>
      <c r="D2864" t="s">
        <v>25508</v>
      </c>
      <c r="E2864" t="s">
        <v>24615</v>
      </c>
      <c r="F2864" t="s">
        <v>25509</v>
      </c>
      <c r="G2864" t="s">
        <v>25510</v>
      </c>
      <c r="H2864" t="s">
        <v>25511</v>
      </c>
      <c r="I2864" t="s">
        <v>2350</v>
      </c>
      <c r="J2864" t="s">
        <v>2847</v>
      </c>
      <c r="K2864" t="s">
        <v>2848</v>
      </c>
      <c r="L2864" t="s">
        <v>110</v>
      </c>
      <c r="M2864" t="s">
        <v>2849</v>
      </c>
      <c r="N2864" t="s">
        <v>2674</v>
      </c>
      <c r="O2864" t="s">
        <v>2850</v>
      </c>
      <c r="P2864" t="s">
        <v>25512</v>
      </c>
      <c r="Q2864" t="s">
        <v>25513</v>
      </c>
      <c r="R2864" t="str">
        <f t="shared" si="88"/>
        <v>高密</v>
      </c>
      <c r="S2864" t="str">
        <f t="shared" si="89"/>
        <v>0706</v>
      </c>
    </row>
    <row r="2865" spans="1:19">
      <c r="A2865" t="s">
        <v>25514</v>
      </c>
      <c r="B2865" t="s">
        <v>25515</v>
      </c>
      <c r="C2865" t="s">
        <v>46</v>
      </c>
      <c r="D2865" t="s">
        <v>25516</v>
      </c>
      <c r="E2865" t="s">
        <v>25517</v>
      </c>
      <c r="F2865" t="s">
        <v>25518</v>
      </c>
      <c r="G2865" t="s">
        <v>25519</v>
      </c>
      <c r="H2865" t="s">
        <v>25520</v>
      </c>
      <c r="I2865" t="s">
        <v>2350</v>
      </c>
      <c r="J2865" t="s">
        <v>2393</v>
      </c>
      <c r="K2865" t="s">
        <v>2394</v>
      </c>
      <c r="L2865" t="s">
        <v>137</v>
      </c>
      <c r="M2865" t="s">
        <v>2395</v>
      </c>
      <c r="N2865" t="s">
        <v>2674</v>
      </c>
      <c r="O2865" t="s">
        <v>2397</v>
      </c>
      <c r="P2865" t="s">
        <v>25521</v>
      </c>
      <c r="R2865" t="str">
        <f t="shared" si="88"/>
        <v>青州</v>
      </c>
      <c r="S2865" t="str">
        <f t="shared" si="89"/>
        <v>0706</v>
      </c>
    </row>
    <row r="2866" spans="1:19">
      <c r="A2866" t="s">
        <v>25522</v>
      </c>
      <c r="B2866" t="s">
        <v>25523</v>
      </c>
      <c r="C2866" t="s">
        <v>46</v>
      </c>
      <c r="D2866" t="s">
        <v>25524</v>
      </c>
      <c r="E2866" t="s">
        <v>24881</v>
      </c>
      <c r="F2866" t="s">
        <v>25525</v>
      </c>
      <c r="G2866" t="s">
        <v>25526</v>
      </c>
      <c r="H2866" t="s">
        <v>25527</v>
      </c>
      <c r="I2866" t="s">
        <v>2350</v>
      </c>
      <c r="J2866" t="s">
        <v>4705</v>
      </c>
      <c r="K2866" t="s">
        <v>4706</v>
      </c>
      <c r="L2866" t="s">
        <v>101</v>
      </c>
      <c r="M2866" t="s">
        <v>4459</v>
      </c>
      <c r="N2866" t="s">
        <v>4688</v>
      </c>
      <c r="O2866" t="s">
        <v>4707</v>
      </c>
      <c r="P2866" t="s">
        <v>25528</v>
      </c>
      <c r="R2866" t="str">
        <f t="shared" si="88"/>
        <v>潍城</v>
      </c>
      <c r="S2866" t="str">
        <f t="shared" si="89"/>
        <v>0706</v>
      </c>
    </row>
    <row r="2867" spans="1:19">
      <c r="A2867" t="s">
        <v>25529</v>
      </c>
      <c r="B2867" t="s">
        <v>25064</v>
      </c>
      <c r="C2867" t="s">
        <v>46</v>
      </c>
      <c r="D2867" t="s">
        <v>25530</v>
      </c>
      <c r="E2867" t="s">
        <v>25058</v>
      </c>
      <c r="F2867" t="s">
        <v>25531</v>
      </c>
      <c r="G2867" t="s">
        <v>25532</v>
      </c>
      <c r="H2867" t="s">
        <v>25533</v>
      </c>
      <c r="I2867" t="s">
        <v>2364</v>
      </c>
      <c r="J2867" t="s">
        <v>2934</v>
      </c>
      <c r="K2867" t="s">
        <v>2935</v>
      </c>
      <c r="L2867" t="s">
        <v>47</v>
      </c>
      <c r="M2867" t="s">
        <v>2784</v>
      </c>
      <c r="N2867" t="s">
        <v>4563</v>
      </c>
      <c r="O2867" t="s">
        <v>2937</v>
      </c>
      <c r="P2867" t="s">
        <v>25534</v>
      </c>
      <c r="Q2867" t="s">
        <v>25535</v>
      </c>
      <c r="R2867" t="str">
        <f t="shared" si="88"/>
        <v>诸城</v>
      </c>
      <c r="S2867" t="str">
        <f t="shared" si="89"/>
        <v>0706</v>
      </c>
    </row>
    <row r="2868" spans="1:19">
      <c r="A2868" t="s">
        <v>25536</v>
      </c>
      <c r="B2868" t="s">
        <v>25537</v>
      </c>
      <c r="C2868" t="s">
        <v>46</v>
      </c>
      <c r="D2868" t="s">
        <v>25538</v>
      </c>
      <c r="E2868" t="s">
        <v>25539</v>
      </c>
      <c r="F2868" t="s">
        <v>25540</v>
      </c>
      <c r="G2868" t="s">
        <v>25541</v>
      </c>
      <c r="H2868" t="s">
        <v>25542</v>
      </c>
      <c r="I2868" t="s">
        <v>2645</v>
      </c>
      <c r="J2868" t="s">
        <v>23275</v>
      </c>
      <c r="K2868" t="s">
        <v>23276</v>
      </c>
      <c r="L2868" t="s">
        <v>137</v>
      </c>
      <c r="M2868" t="s">
        <v>3040</v>
      </c>
      <c r="N2868" t="s">
        <v>2421</v>
      </c>
      <c r="O2868" t="s">
        <v>23277</v>
      </c>
      <c r="P2868" t="s">
        <v>25543</v>
      </c>
      <c r="Q2868" t="s">
        <v>25544</v>
      </c>
      <c r="R2868" t="str">
        <f t="shared" si="88"/>
        <v>青州</v>
      </c>
      <c r="S2868" t="str">
        <f t="shared" si="89"/>
        <v>0706</v>
      </c>
    </row>
    <row r="2869" spans="1:19">
      <c r="A2869" t="s">
        <v>25545</v>
      </c>
      <c r="B2869" t="s">
        <v>25546</v>
      </c>
      <c r="C2869" t="s">
        <v>46</v>
      </c>
      <c r="D2869" t="s">
        <v>25547</v>
      </c>
      <c r="E2869" t="s">
        <v>24615</v>
      </c>
      <c r="F2869" t="s">
        <v>25548</v>
      </c>
      <c r="G2869" t="s">
        <v>25549</v>
      </c>
      <c r="H2869" t="s">
        <v>25550</v>
      </c>
      <c r="I2869" t="s">
        <v>2378</v>
      </c>
      <c r="J2869" t="s">
        <v>2646</v>
      </c>
      <c r="K2869" t="s">
        <v>2647</v>
      </c>
      <c r="L2869" t="s">
        <v>128</v>
      </c>
      <c r="M2869" t="s">
        <v>2648</v>
      </c>
      <c r="N2869" t="s">
        <v>2649</v>
      </c>
      <c r="O2869" t="s">
        <v>2650</v>
      </c>
      <c r="P2869" t="s">
        <v>25551</v>
      </c>
      <c r="R2869" t="str">
        <f t="shared" si="88"/>
        <v>寿光</v>
      </c>
      <c r="S2869" t="str">
        <f t="shared" si="89"/>
        <v>0706</v>
      </c>
    </row>
    <row r="2870" spans="1:19">
      <c r="A2870" t="s">
        <v>25552</v>
      </c>
      <c r="B2870" t="s">
        <v>25553</v>
      </c>
      <c r="C2870" t="s">
        <v>46</v>
      </c>
      <c r="D2870" t="s">
        <v>25554</v>
      </c>
      <c r="E2870" t="s">
        <v>24615</v>
      </c>
      <c r="F2870" t="s">
        <v>25555</v>
      </c>
      <c r="G2870" t="s">
        <v>25556</v>
      </c>
      <c r="H2870" t="s">
        <v>25557</v>
      </c>
      <c r="I2870" t="s">
        <v>5922</v>
      </c>
      <c r="J2870" t="s">
        <v>5284</v>
      </c>
      <c r="K2870" t="s">
        <v>5285</v>
      </c>
      <c r="L2870" t="s">
        <v>76</v>
      </c>
      <c r="M2870" t="s">
        <v>2408</v>
      </c>
      <c r="N2870" t="s">
        <v>2368</v>
      </c>
      <c r="O2870" t="s">
        <v>5287</v>
      </c>
      <c r="P2870" t="s">
        <v>25558</v>
      </c>
      <c r="Q2870" t="s">
        <v>25559</v>
      </c>
      <c r="R2870" t="str">
        <f t="shared" si="88"/>
        <v>奎文</v>
      </c>
      <c r="S2870" t="str">
        <f t="shared" si="89"/>
        <v>0706</v>
      </c>
    </row>
    <row r="2871" spans="1:19">
      <c r="A2871" t="s">
        <v>766</v>
      </c>
      <c r="B2871" t="s">
        <v>25560</v>
      </c>
      <c r="C2871" t="s">
        <v>46</v>
      </c>
      <c r="D2871" t="s">
        <v>25561</v>
      </c>
      <c r="E2871" t="s">
        <v>24881</v>
      </c>
      <c r="F2871" t="s">
        <v>25562</v>
      </c>
      <c r="G2871" t="s">
        <v>764</v>
      </c>
      <c r="H2871" t="s">
        <v>25563</v>
      </c>
      <c r="I2871" t="s">
        <v>2350</v>
      </c>
      <c r="J2871" t="s">
        <v>9991</v>
      </c>
      <c r="K2871" t="s">
        <v>9992</v>
      </c>
      <c r="L2871" t="s">
        <v>146</v>
      </c>
      <c r="M2871" t="s">
        <v>3532</v>
      </c>
      <c r="N2871" t="s">
        <v>3307</v>
      </c>
      <c r="O2871" t="s">
        <v>9993</v>
      </c>
      <c r="P2871" t="s">
        <v>25564</v>
      </c>
      <c r="R2871" t="str">
        <f t="shared" si="88"/>
        <v>临朐</v>
      </c>
      <c r="S2871" t="str">
        <f t="shared" si="89"/>
        <v>0706</v>
      </c>
    </row>
    <row r="2872" spans="1:19">
      <c r="A2872" t="s">
        <v>25565</v>
      </c>
      <c r="B2872" t="s">
        <v>25566</v>
      </c>
      <c r="C2872" t="s">
        <v>46</v>
      </c>
      <c r="D2872" t="s">
        <v>25567</v>
      </c>
      <c r="E2872" t="s">
        <v>24615</v>
      </c>
      <c r="F2872" t="s">
        <v>25568</v>
      </c>
      <c r="G2872" t="s">
        <v>25569</v>
      </c>
      <c r="H2872" t="s">
        <v>25570</v>
      </c>
      <c r="I2872" t="s">
        <v>2465</v>
      </c>
      <c r="J2872" t="s">
        <v>3062</v>
      </c>
      <c r="K2872" t="s">
        <v>3063</v>
      </c>
      <c r="L2872" t="s">
        <v>146</v>
      </c>
      <c r="M2872" t="s">
        <v>2420</v>
      </c>
      <c r="N2872" t="s">
        <v>2743</v>
      </c>
      <c r="O2872" t="s">
        <v>3065</v>
      </c>
      <c r="P2872" t="s">
        <v>25571</v>
      </c>
      <c r="R2872" t="str">
        <f t="shared" si="88"/>
        <v>临朐</v>
      </c>
      <c r="S2872" t="str">
        <f t="shared" si="89"/>
        <v>0706</v>
      </c>
    </row>
    <row r="2873" spans="1:19">
      <c r="A2873" t="s">
        <v>25572</v>
      </c>
      <c r="B2873" t="s">
        <v>25573</v>
      </c>
      <c r="C2873" t="s">
        <v>46</v>
      </c>
      <c r="D2873" t="s">
        <v>25574</v>
      </c>
      <c r="E2873" t="s">
        <v>24615</v>
      </c>
      <c r="F2873" t="s">
        <v>25575</v>
      </c>
      <c r="G2873" t="s">
        <v>25576</v>
      </c>
      <c r="H2873" t="s">
        <v>25577</v>
      </c>
      <c r="I2873" t="s">
        <v>2503</v>
      </c>
      <c r="J2873" t="s">
        <v>25578</v>
      </c>
      <c r="K2873" t="s">
        <v>25579</v>
      </c>
      <c r="L2873" t="s">
        <v>3458</v>
      </c>
      <c r="M2873" t="s">
        <v>3459</v>
      </c>
      <c r="N2873" t="s">
        <v>2421</v>
      </c>
      <c r="O2873" t="s">
        <v>3460</v>
      </c>
      <c r="P2873" t="s">
        <v>25580</v>
      </c>
      <c r="Q2873" t="s">
        <v>25581</v>
      </c>
      <c r="R2873" t="str">
        <f t="shared" si="88"/>
        <v>寒亭</v>
      </c>
      <c r="S2873" t="str">
        <f t="shared" si="89"/>
        <v>0706</v>
      </c>
    </row>
    <row r="2874" spans="1:19">
      <c r="A2874" t="s">
        <v>25582</v>
      </c>
      <c r="B2874" t="s">
        <v>25583</v>
      </c>
      <c r="C2874" t="s">
        <v>46</v>
      </c>
      <c r="D2874" t="s">
        <v>25584</v>
      </c>
      <c r="E2874" t="s">
        <v>25585</v>
      </c>
      <c r="F2874" t="s">
        <v>25586</v>
      </c>
      <c r="G2874" t="s">
        <v>25587</v>
      </c>
      <c r="H2874" t="s">
        <v>25588</v>
      </c>
      <c r="I2874" t="s">
        <v>2378</v>
      </c>
      <c r="J2874" t="s">
        <v>3285</v>
      </c>
      <c r="K2874" t="s">
        <v>3286</v>
      </c>
      <c r="L2874" t="s">
        <v>76</v>
      </c>
      <c r="M2874" t="s">
        <v>2528</v>
      </c>
      <c r="N2874" t="s">
        <v>2421</v>
      </c>
      <c r="O2874" t="s">
        <v>3287</v>
      </c>
      <c r="P2874" t="s">
        <v>25589</v>
      </c>
      <c r="R2874" t="str">
        <f t="shared" si="88"/>
        <v>奎文</v>
      </c>
      <c r="S2874" t="str">
        <f t="shared" si="89"/>
        <v>0706</v>
      </c>
    </row>
    <row r="2875" spans="1:19">
      <c r="A2875" t="s">
        <v>25590</v>
      </c>
      <c r="B2875" t="s">
        <v>25591</v>
      </c>
      <c r="C2875" t="s">
        <v>46</v>
      </c>
      <c r="D2875" t="s">
        <v>25592</v>
      </c>
      <c r="E2875" t="s">
        <v>24615</v>
      </c>
      <c r="F2875" t="s">
        <v>25593</v>
      </c>
      <c r="G2875" t="s">
        <v>25594</v>
      </c>
      <c r="H2875" t="s">
        <v>25595</v>
      </c>
      <c r="I2875" t="s">
        <v>2350</v>
      </c>
      <c r="J2875" t="s">
        <v>3651</v>
      </c>
      <c r="K2875" t="s">
        <v>3652</v>
      </c>
      <c r="L2875" t="s">
        <v>128</v>
      </c>
      <c r="M2875" t="s">
        <v>3653</v>
      </c>
      <c r="N2875" t="s">
        <v>2674</v>
      </c>
      <c r="O2875" t="s">
        <v>3654</v>
      </c>
      <c r="P2875" t="s">
        <v>25596</v>
      </c>
      <c r="Q2875" t="s">
        <v>25597</v>
      </c>
      <c r="R2875" t="str">
        <f t="shared" si="88"/>
        <v>寿光</v>
      </c>
      <c r="S2875" t="str">
        <f t="shared" si="89"/>
        <v>0706</v>
      </c>
    </row>
    <row r="2876" spans="1:19">
      <c r="A2876" t="s">
        <v>25598</v>
      </c>
      <c r="B2876" t="s">
        <v>25599</v>
      </c>
      <c r="C2876" t="s">
        <v>46</v>
      </c>
      <c r="D2876" t="s">
        <v>25600</v>
      </c>
      <c r="E2876" t="s">
        <v>24615</v>
      </c>
      <c r="F2876" t="s">
        <v>25601</v>
      </c>
      <c r="G2876" t="s">
        <v>25602</v>
      </c>
      <c r="H2876" t="s">
        <v>25603</v>
      </c>
      <c r="I2876" t="s">
        <v>3969</v>
      </c>
      <c r="J2876" t="s">
        <v>6131</v>
      </c>
      <c r="K2876" t="s">
        <v>6132</v>
      </c>
      <c r="L2876" t="s">
        <v>57</v>
      </c>
      <c r="M2876" t="s">
        <v>2552</v>
      </c>
      <c r="N2876" t="s">
        <v>2421</v>
      </c>
      <c r="O2876" t="s">
        <v>6133</v>
      </c>
      <c r="P2876" t="s">
        <v>25604</v>
      </c>
      <c r="R2876" t="str">
        <f t="shared" si="88"/>
        <v>安丘</v>
      </c>
      <c r="S2876" t="str">
        <f t="shared" si="89"/>
        <v>0706</v>
      </c>
    </row>
    <row r="2877" spans="1:19">
      <c r="A2877" t="s">
        <v>25605</v>
      </c>
      <c r="B2877" t="s">
        <v>25606</v>
      </c>
      <c r="C2877" t="s">
        <v>46</v>
      </c>
      <c r="D2877" t="s">
        <v>25607</v>
      </c>
      <c r="E2877" t="s">
        <v>24881</v>
      </c>
      <c r="F2877" t="s">
        <v>25608</v>
      </c>
      <c r="G2877" t="s">
        <v>25609</v>
      </c>
      <c r="H2877" t="s">
        <v>25610</v>
      </c>
      <c r="I2877" t="s">
        <v>2350</v>
      </c>
      <c r="J2877" t="s">
        <v>8012</v>
      </c>
      <c r="K2877" t="s">
        <v>8013</v>
      </c>
      <c r="L2877" t="s">
        <v>187</v>
      </c>
      <c r="M2877" t="s">
        <v>8014</v>
      </c>
      <c r="N2877" t="s">
        <v>3277</v>
      </c>
      <c r="O2877" t="s">
        <v>8015</v>
      </c>
      <c r="P2877" t="s">
        <v>25611</v>
      </c>
      <c r="Q2877" t="s">
        <v>25612</v>
      </c>
      <c r="R2877" t="str">
        <f t="shared" si="88"/>
        <v>坊子</v>
      </c>
      <c r="S2877" t="str">
        <f t="shared" si="89"/>
        <v>0706</v>
      </c>
    </row>
    <row r="2878" spans="1:19">
      <c r="A2878" t="s">
        <v>25613</v>
      </c>
      <c r="B2878" t="s">
        <v>25614</v>
      </c>
      <c r="C2878" t="s">
        <v>46</v>
      </c>
      <c r="D2878" t="s">
        <v>25615</v>
      </c>
      <c r="E2878" t="s">
        <v>25616</v>
      </c>
      <c r="F2878" t="s">
        <v>25617</v>
      </c>
      <c r="G2878" t="s">
        <v>25618</v>
      </c>
      <c r="H2878" t="s">
        <v>25619</v>
      </c>
      <c r="I2878" t="s">
        <v>2350</v>
      </c>
      <c r="J2878" t="s">
        <v>6039</v>
      </c>
      <c r="K2878" t="s">
        <v>6040</v>
      </c>
      <c r="L2878" t="s">
        <v>187</v>
      </c>
      <c r="M2878" t="s">
        <v>3075</v>
      </c>
      <c r="N2878" t="s">
        <v>4688</v>
      </c>
      <c r="O2878" t="s">
        <v>6041</v>
      </c>
      <c r="P2878" t="s">
        <v>25620</v>
      </c>
      <c r="R2878" t="str">
        <f t="shared" si="88"/>
        <v>坊子</v>
      </c>
      <c r="S2878" t="str">
        <f t="shared" si="89"/>
        <v>0706</v>
      </c>
    </row>
    <row r="2879" spans="1:19">
      <c r="A2879" t="s">
        <v>25621</v>
      </c>
      <c r="B2879" t="s">
        <v>25622</v>
      </c>
      <c r="C2879" t="s">
        <v>46</v>
      </c>
      <c r="D2879" t="s">
        <v>25623</v>
      </c>
      <c r="E2879" t="s">
        <v>24615</v>
      </c>
      <c r="F2879" t="s">
        <v>25624</v>
      </c>
      <c r="G2879" t="s">
        <v>25625</v>
      </c>
      <c r="H2879" t="s">
        <v>25626</v>
      </c>
      <c r="I2879" t="s">
        <v>3436</v>
      </c>
      <c r="J2879" t="s">
        <v>4968</v>
      </c>
      <c r="K2879" t="s">
        <v>4969</v>
      </c>
      <c r="L2879" t="s">
        <v>76</v>
      </c>
      <c r="M2879" t="s">
        <v>2528</v>
      </c>
      <c r="N2879" t="s">
        <v>2743</v>
      </c>
      <c r="O2879" t="s">
        <v>4970</v>
      </c>
      <c r="P2879" t="s">
        <v>25627</v>
      </c>
      <c r="Q2879" t="s">
        <v>25628</v>
      </c>
      <c r="R2879" t="str">
        <f t="shared" si="88"/>
        <v>奎文</v>
      </c>
      <c r="S2879" t="str">
        <f t="shared" si="89"/>
        <v>0706</v>
      </c>
    </row>
    <row r="2880" spans="1:19">
      <c r="A2880" t="s">
        <v>25629</v>
      </c>
      <c r="B2880" t="s">
        <v>25630</v>
      </c>
      <c r="C2880" t="s">
        <v>46</v>
      </c>
      <c r="D2880" t="s">
        <v>25631</v>
      </c>
      <c r="E2880" t="s">
        <v>25632</v>
      </c>
      <c r="F2880" t="s">
        <v>25633</v>
      </c>
      <c r="G2880" t="s">
        <v>25634</v>
      </c>
      <c r="H2880" t="s">
        <v>25635</v>
      </c>
      <c r="I2880" t="s">
        <v>2364</v>
      </c>
      <c r="J2880" t="s">
        <v>11058</v>
      </c>
      <c r="K2880" t="s">
        <v>11059</v>
      </c>
      <c r="L2880" t="s">
        <v>110</v>
      </c>
      <c r="M2880" t="s">
        <v>7687</v>
      </c>
      <c r="N2880" t="s">
        <v>3339</v>
      </c>
      <c r="O2880" t="s">
        <v>11060</v>
      </c>
      <c r="P2880" t="s">
        <v>25636</v>
      </c>
      <c r="R2880" t="str">
        <f t="shared" si="88"/>
        <v>高密</v>
      </c>
      <c r="S2880" t="str">
        <f t="shared" si="89"/>
        <v>0706</v>
      </c>
    </row>
    <row r="2881" spans="1:19">
      <c r="A2881" t="s">
        <v>25637</v>
      </c>
      <c r="B2881" t="s">
        <v>25638</v>
      </c>
      <c r="C2881" t="s">
        <v>46</v>
      </c>
      <c r="D2881" t="s">
        <v>25639</v>
      </c>
      <c r="E2881" t="s">
        <v>25640</v>
      </c>
      <c r="F2881" t="s">
        <v>25641</v>
      </c>
      <c r="G2881" t="s">
        <v>25642</v>
      </c>
      <c r="H2881" t="s">
        <v>25643</v>
      </c>
      <c r="I2881" t="s">
        <v>4038</v>
      </c>
      <c r="J2881" t="s">
        <v>4437</v>
      </c>
      <c r="K2881" t="s">
        <v>4438</v>
      </c>
      <c r="N2881" t="s">
        <v>4647</v>
      </c>
      <c r="O2881" t="s">
        <v>4440</v>
      </c>
      <c r="R2881" t="str">
        <f t="shared" ref="R2881:R2944" si="90">IF(OR(LEFT(L2881,2)="高新"),"奎文",IF(LEFT(L2881,2)="峡山","坊子",IF(LEFT(L2881,2)="滨海","寒亭",LEFT(L2881,2))))</f>
        <v/>
      </c>
      <c r="S2881" t="str">
        <f t="shared" ref="S2881:S2944" si="91">TEXT(B2881,"mmdd")</f>
        <v>0706</v>
      </c>
    </row>
    <row r="2882" spans="1:19">
      <c r="A2882" t="s">
        <v>25644</v>
      </c>
      <c r="B2882" t="s">
        <v>25645</v>
      </c>
      <c r="C2882" t="s">
        <v>46</v>
      </c>
      <c r="D2882" t="s">
        <v>25646</v>
      </c>
      <c r="E2882" t="s">
        <v>24881</v>
      </c>
      <c r="F2882" t="s">
        <v>25647</v>
      </c>
      <c r="G2882" t="s">
        <v>25648</v>
      </c>
      <c r="H2882" t="s">
        <v>25649</v>
      </c>
      <c r="I2882" t="s">
        <v>2364</v>
      </c>
      <c r="J2882" t="s">
        <v>2379</v>
      </c>
      <c r="K2882" t="s">
        <v>2380</v>
      </c>
      <c r="L2882" t="s">
        <v>110</v>
      </c>
      <c r="M2882" t="s">
        <v>2381</v>
      </c>
      <c r="N2882" t="s">
        <v>2785</v>
      </c>
      <c r="O2882" t="s">
        <v>2383</v>
      </c>
      <c r="P2882" t="s">
        <v>25650</v>
      </c>
      <c r="Q2882" t="s">
        <v>25651</v>
      </c>
      <c r="R2882" t="str">
        <f t="shared" si="90"/>
        <v>高密</v>
      </c>
      <c r="S2882" t="str">
        <f t="shared" si="91"/>
        <v>0706</v>
      </c>
    </row>
    <row r="2883" spans="1:19">
      <c r="A2883" t="s">
        <v>25652</v>
      </c>
      <c r="B2883" t="s">
        <v>25653</v>
      </c>
      <c r="C2883" t="s">
        <v>46</v>
      </c>
      <c r="D2883" t="s">
        <v>25654</v>
      </c>
      <c r="E2883" t="s">
        <v>25655</v>
      </c>
      <c r="F2883" t="s">
        <v>25656</v>
      </c>
      <c r="G2883" t="s">
        <v>25657</v>
      </c>
      <c r="H2883" t="s">
        <v>25658</v>
      </c>
      <c r="I2883" t="s">
        <v>2364</v>
      </c>
      <c r="J2883" t="s">
        <v>3771</v>
      </c>
      <c r="K2883" t="s">
        <v>3772</v>
      </c>
      <c r="L2883" t="s">
        <v>187</v>
      </c>
      <c r="M2883" t="s">
        <v>3773</v>
      </c>
      <c r="N2883" t="s">
        <v>2564</v>
      </c>
      <c r="O2883" t="s">
        <v>3775</v>
      </c>
      <c r="P2883" t="s">
        <v>25659</v>
      </c>
      <c r="Q2883" t="s">
        <v>25660</v>
      </c>
      <c r="R2883" t="str">
        <f t="shared" si="90"/>
        <v>坊子</v>
      </c>
      <c r="S2883" t="str">
        <f t="shared" si="91"/>
        <v>0706</v>
      </c>
    </row>
    <row r="2884" spans="1:19">
      <c r="A2884" t="s">
        <v>25661</v>
      </c>
      <c r="B2884" t="s">
        <v>25662</v>
      </c>
      <c r="C2884" t="s">
        <v>46</v>
      </c>
      <c r="D2884" t="s">
        <v>25663</v>
      </c>
      <c r="E2884" t="s">
        <v>24881</v>
      </c>
      <c r="F2884" t="s">
        <v>25664</v>
      </c>
      <c r="G2884" t="s">
        <v>25665</v>
      </c>
      <c r="H2884" t="s">
        <v>25666</v>
      </c>
      <c r="I2884" t="s">
        <v>2364</v>
      </c>
      <c r="J2884" t="s">
        <v>5993</v>
      </c>
      <c r="K2884" t="s">
        <v>5994</v>
      </c>
      <c r="L2884" t="s">
        <v>676</v>
      </c>
      <c r="M2884" t="s">
        <v>5995</v>
      </c>
      <c r="N2884" t="s">
        <v>2368</v>
      </c>
      <c r="O2884" t="s">
        <v>5996</v>
      </c>
      <c r="P2884" t="s">
        <v>25667</v>
      </c>
      <c r="Q2884" t="s">
        <v>25668</v>
      </c>
      <c r="R2884" t="str">
        <f t="shared" si="90"/>
        <v>昌乐</v>
      </c>
      <c r="S2884" t="str">
        <f t="shared" si="91"/>
        <v>0706</v>
      </c>
    </row>
    <row r="2885" spans="1:19">
      <c r="A2885" t="s">
        <v>25669</v>
      </c>
      <c r="B2885" t="s">
        <v>25670</v>
      </c>
      <c r="C2885" t="s">
        <v>46</v>
      </c>
      <c r="D2885" t="s">
        <v>25671</v>
      </c>
      <c r="E2885" t="s">
        <v>24881</v>
      </c>
      <c r="F2885" t="s">
        <v>25672</v>
      </c>
      <c r="G2885" t="s">
        <v>25673</v>
      </c>
      <c r="H2885" t="s">
        <v>24976</v>
      </c>
      <c r="I2885" t="s">
        <v>2350</v>
      </c>
      <c r="J2885" t="s">
        <v>3224</v>
      </c>
      <c r="K2885" t="s">
        <v>3225</v>
      </c>
      <c r="L2885" t="s">
        <v>110</v>
      </c>
      <c r="M2885" t="s">
        <v>2381</v>
      </c>
      <c r="N2885" t="s">
        <v>5712</v>
      </c>
      <c r="O2885" t="s">
        <v>3226</v>
      </c>
      <c r="P2885" t="s">
        <v>25674</v>
      </c>
      <c r="R2885" t="str">
        <f t="shared" si="90"/>
        <v>高密</v>
      </c>
      <c r="S2885" t="str">
        <f t="shared" si="91"/>
        <v>0706</v>
      </c>
    </row>
    <row r="2886" spans="1:19">
      <c r="A2886" t="s">
        <v>25675</v>
      </c>
      <c r="B2886" t="s">
        <v>25676</v>
      </c>
      <c r="C2886" t="s">
        <v>46</v>
      </c>
      <c r="D2886" t="s">
        <v>25677</v>
      </c>
      <c r="E2886" t="s">
        <v>25678</v>
      </c>
      <c r="F2886" t="s">
        <v>25679</v>
      </c>
      <c r="G2886" t="s">
        <v>25680</v>
      </c>
      <c r="H2886" t="s">
        <v>25681</v>
      </c>
      <c r="I2886" t="s">
        <v>3108</v>
      </c>
      <c r="J2886" t="s">
        <v>2573</v>
      </c>
      <c r="K2886" t="s">
        <v>2574</v>
      </c>
      <c r="L2886" t="s">
        <v>110</v>
      </c>
      <c r="M2886" t="s">
        <v>2575</v>
      </c>
      <c r="N2886" t="s">
        <v>3907</v>
      </c>
      <c r="O2886" t="s">
        <v>2576</v>
      </c>
      <c r="R2886" t="str">
        <f t="shared" si="90"/>
        <v>高密</v>
      </c>
      <c r="S2886" t="str">
        <f t="shared" si="91"/>
        <v>0706</v>
      </c>
    </row>
    <row r="2887" spans="1:19">
      <c r="A2887" t="s">
        <v>25682</v>
      </c>
      <c r="B2887" t="s">
        <v>25683</v>
      </c>
      <c r="C2887" t="s">
        <v>46</v>
      </c>
      <c r="D2887" t="s">
        <v>25684</v>
      </c>
      <c r="E2887" t="s">
        <v>24615</v>
      </c>
      <c r="F2887" t="s">
        <v>25685</v>
      </c>
      <c r="G2887" t="s">
        <v>25686</v>
      </c>
      <c r="H2887" t="s">
        <v>25687</v>
      </c>
      <c r="I2887" t="s">
        <v>20084</v>
      </c>
      <c r="J2887" t="s">
        <v>4437</v>
      </c>
      <c r="K2887" t="s">
        <v>4438</v>
      </c>
      <c r="N2887" t="s">
        <v>3907</v>
      </c>
      <c r="O2887" t="s">
        <v>4440</v>
      </c>
      <c r="R2887" t="str">
        <f t="shared" si="90"/>
        <v/>
      </c>
      <c r="S2887" t="str">
        <f t="shared" si="91"/>
        <v>0706</v>
      </c>
    </row>
    <row r="2888" spans="1:19">
      <c r="A2888" t="s">
        <v>25688</v>
      </c>
      <c r="B2888" t="s">
        <v>25689</v>
      </c>
      <c r="C2888" t="s">
        <v>46</v>
      </c>
      <c r="D2888" t="s">
        <v>25690</v>
      </c>
      <c r="E2888" t="s">
        <v>24881</v>
      </c>
      <c r="F2888" t="s">
        <v>25691</v>
      </c>
      <c r="G2888" t="s">
        <v>25692</v>
      </c>
      <c r="H2888" t="s">
        <v>25693</v>
      </c>
      <c r="I2888" t="s">
        <v>6637</v>
      </c>
      <c r="J2888" t="s">
        <v>3139</v>
      </c>
      <c r="K2888" t="s">
        <v>3140</v>
      </c>
      <c r="L2888" t="s">
        <v>47</v>
      </c>
      <c r="M2888" t="s">
        <v>3141</v>
      </c>
      <c r="N2888" t="s">
        <v>2421</v>
      </c>
      <c r="O2888" t="s">
        <v>3142</v>
      </c>
      <c r="P2888" t="s">
        <v>25694</v>
      </c>
      <c r="Q2888" t="s">
        <v>25695</v>
      </c>
      <c r="R2888" t="str">
        <f t="shared" si="90"/>
        <v>诸城</v>
      </c>
      <c r="S2888" t="str">
        <f t="shared" si="91"/>
        <v>0706</v>
      </c>
    </row>
    <row r="2889" spans="1:19">
      <c r="A2889" t="s">
        <v>25696</v>
      </c>
      <c r="B2889" t="s">
        <v>25697</v>
      </c>
      <c r="C2889" t="s">
        <v>46</v>
      </c>
      <c r="D2889" t="s">
        <v>25698</v>
      </c>
      <c r="E2889" t="s">
        <v>25222</v>
      </c>
      <c r="F2889" t="s">
        <v>25699</v>
      </c>
      <c r="G2889" t="s">
        <v>25700</v>
      </c>
      <c r="H2889" t="s">
        <v>25701</v>
      </c>
      <c r="I2889" t="s">
        <v>2364</v>
      </c>
      <c r="J2889" t="s">
        <v>4231</v>
      </c>
      <c r="K2889" t="s">
        <v>4232</v>
      </c>
      <c r="L2889" t="s">
        <v>76</v>
      </c>
      <c r="M2889" t="s">
        <v>2827</v>
      </c>
      <c r="N2889" t="s">
        <v>2721</v>
      </c>
      <c r="O2889" t="s">
        <v>4234</v>
      </c>
      <c r="P2889" t="s">
        <v>25702</v>
      </c>
      <c r="R2889" t="str">
        <f t="shared" si="90"/>
        <v>奎文</v>
      </c>
      <c r="S2889" t="str">
        <f t="shared" si="91"/>
        <v>0706</v>
      </c>
    </row>
    <row r="2890" spans="1:19">
      <c r="A2890" t="s">
        <v>25703</v>
      </c>
      <c r="B2890" t="s">
        <v>25704</v>
      </c>
      <c r="C2890" t="s">
        <v>46</v>
      </c>
      <c r="D2890" t="s">
        <v>25705</v>
      </c>
      <c r="E2890" t="s">
        <v>25013</v>
      </c>
      <c r="F2890" t="s">
        <v>25706</v>
      </c>
      <c r="G2890" t="s">
        <v>25707</v>
      </c>
      <c r="H2890" t="s">
        <v>25708</v>
      </c>
      <c r="I2890" t="s">
        <v>2378</v>
      </c>
      <c r="J2890" t="s">
        <v>3530</v>
      </c>
      <c r="K2890" t="s">
        <v>3531</v>
      </c>
      <c r="L2890" t="s">
        <v>146</v>
      </c>
      <c r="M2890" t="s">
        <v>3532</v>
      </c>
      <c r="N2890" t="s">
        <v>2649</v>
      </c>
      <c r="O2890" t="s">
        <v>3533</v>
      </c>
      <c r="P2890" t="s">
        <v>25709</v>
      </c>
      <c r="Q2890" t="s">
        <v>25710</v>
      </c>
      <c r="R2890" t="str">
        <f t="shared" si="90"/>
        <v>临朐</v>
      </c>
      <c r="S2890" t="str">
        <f t="shared" si="91"/>
        <v>0706</v>
      </c>
    </row>
    <row r="2891" spans="1:19">
      <c r="A2891" t="s">
        <v>25711</v>
      </c>
      <c r="B2891" t="s">
        <v>25712</v>
      </c>
      <c r="C2891" t="s">
        <v>46</v>
      </c>
      <c r="D2891" t="s">
        <v>25713</v>
      </c>
      <c r="E2891" t="s">
        <v>24881</v>
      </c>
      <c r="F2891" t="s">
        <v>25714</v>
      </c>
      <c r="G2891" t="s">
        <v>25715</v>
      </c>
      <c r="H2891" t="s">
        <v>25716</v>
      </c>
      <c r="I2891" t="s">
        <v>2658</v>
      </c>
      <c r="J2891" t="s">
        <v>11519</v>
      </c>
      <c r="K2891" t="s">
        <v>11520</v>
      </c>
      <c r="L2891" t="s">
        <v>47</v>
      </c>
      <c r="M2891" t="s">
        <v>2454</v>
      </c>
      <c r="N2891" t="s">
        <v>2983</v>
      </c>
      <c r="O2891" t="s">
        <v>11521</v>
      </c>
      <c r="P2891" t="s">
        <v>25717</v>
      </c>
      <c r="R2891" t="str">
        <f t="shared" si="90"/>
        <v>诸城</v>
      </c>
      <c r="S2891" t="str">
        <f t="shared" si="91"/>
        <v>0706</v>
      </c>
    </row>
    <row r="2892" spans="1:19">
      <c r="A2892" t="s">
        <v>25718</v>
      </c>
      <c r="B2892" t="s">
        <v>25719</v>
      </c>
      <c r="C2892" t="s">
        <v>46</v>
      </c>
      <c r="D2892" t="s">
        <v>25720</v>
      </c>
      <c r="E2892" t="s">
        <v>25721</v>
      </c>
      <c r="F2892" t="s">
        <v>25722</v>
      </c>
      <c r="G2892" t="s">
        <v>25723</v>
      </c>
      <c r="H2892" t="s">
        <v>25724</v>
      </c>
      <c r="I2892" t="s">
        <v>2350</v>
      </c>
      <c r="J2892" t="s">
        <v>16806</v>
      </c>
      <c r="K2892" t="s">
        <v>16807</v>
      </c>
      <c r="L2892" t="s">
        <v>47</v>
      </c>
      <c r="M2892" t="s">
        <v>11108</v>
      </c>
      <c r="N2892" t="s">
        <v>3499</v>
      </c>
      <c r="O2892" t="s">
        <v>16808</v>
      </c>
      <c r="P2892" t="s">
        <v>25725</v>
      </c>
      <c r="Q2892" t="s">
        <v>25726</v>
      </c>
      <c r="R2892" t="str">
        <f t="shared" si="90"/>
        <v>诸城</v>
      </c>
      <c r="S2892" t="str">
        <f t="shared" si="91"/>
        <v>0706</v>
      </c>
    </row>
    <row r="2893" spans="1:19">
      <c r="A2893" t="s">
        <v>25727</v>
      </c>
      <c r="B2893" t="s">
        <v>25728</v>
      </c>
      <c r="C2893" t="s">
        <v>46</v>
      </c>
      <c r="D2893" t="s">
        <v>25729</v>
      </c>
      <c r="E2893" t="s">
        <v>24881</v>
      </c>
      <c r="F2893" t="s">
        <v>25730</v>
      </c>
      <c r="G2893" t="s">
        <v>25731</v>
      </c>
      <c r="H2893" t="s">
        <v>25732</v>
      </c>
      <c r="I2893" t="s">
        <v>3336</v>
      </c>
      <c r="J2893" t="s">
        <v>3006</v>
      </c>
      <c r="K2893" t="s">
        <v>3007</v>
      </c>
      <c r="L2893" t="s">
        <v>67</v>
      </c>
      <c r="M2893" t="s">
        <v>3008</v>
      </c>
      <c r="N2893" t="s">
        <v>3122</v>
      </c>
      <c r="O2893" t="s">
        <v>3009</v>
      </c>
      <c r="P2893" t="s">
        <v>25733</v>
      </c>
      <c r="Q2893" t="s">
        <v>25734</v>
      </c>
      <c r="R2893" t="str">
        <f t="shared" si="90"/>
        <v>昌邑</v>
      </c>
      <c r="S2893" t="str">
        <f t="shared" si="91"/>
        <v>0706</v>
      </c>
    </row>
    <row r="2894" spans="1:19">
      <c r="A2894" t="s">
        <v>25735</v>
      </c>
      <c r="B2894" t="s">
        <v>25138</v>
      </c>
      <c r="C2894" t="s">
        <v>46</v>
      </c>
      <c r="D2894" t="s">
        <v>25736</v>
      </c>
      <c r="E2894" t="s">
        <v>24881</v>
      </c>
      <c r="F2894" t="s">
        <v>25737</v>
      </c>
      <c r="G2894" t="s">
        <v>25738</v>
      </c>
      <c r="H2894" t="s">
        <v>25739</v>
      </c>
      <c r="I2894" t="s">
        <v>3108</v>
      </c>
      <c r="J2894" t="s">
        <v>6496</v>
      </c>
      <c r="K2894" t="s">
        <v>6497</v>
      </c>
      <c r="L2894" t="s">
        <v>187</v>
      </c>
      <c r="M2894" t="s">
        <v>3510</v>
      </c>
      <c r="N2894" t="s">
        <v>3277</v>
      </c>
      <c r="O2894" t="s">
        <v>6498</v>
      </c>
      <c r="P2894" t="s">
        <v>25740</v>
      </c>
      <c r="Q2894" t="s">
        <v>25741</v>
      </c>
      <c r="R2894" t="str">
        <f t="shared" si="90"/>
        <v>坊子</v>
      </c>
      <c r="S2894" t="str">
        <f t="shared" si="91"/>
        <v>0706</v>
      </c>
    </row>
    <row r="2895" spans="1:19">
      <c r="A2895" t="s">
        <v>25742</v>
      </c>
      <c r="B2895" t="s">
        <v>25743</v>
      </c>
      <c r="C2895" t="s">
        <v>46</v>
      </c>
      <c r="D2895" t="s">
        <v>25744</v>
      </c>
      <c r="E2895" t="s">
        <v>25745</v>
      </c>
      <c r="F2895" t="s">
        <v>25746</v>
      </c>
      <c r="G2895" t="s">
        <v>25747</v>
      </c>
      <c r="H2895" t="s">
        <v>25748</v>
      </c>
      <c r="I2895" t="s">
        <v>2364</v>
      </c>
      <c r="J2895" t="s">
        <v>6016</v>
      </c>
      <c r="K2895" t="s">
        <v>6017</v>
      </c>
      <c r="L2895" t="s">
        <v>57</v>
      </c>
      <c r="M2895" t="s">
        <v>2353</v>
      </c>
      <c r="N2895" t="s">
        <v>3270</v>
      </c>
      <c r="O2895" t="s">
        <v>6018</v>
      </c>
      <c r="P2895" t="s">
        <v>25749</v>
      </c>
      <c r="R2895" t="str">
        <f t="shared" si="90"/>
        <v>安丘</v>
      </c>
      <c r="S2895" t="str">
        <f t="shared" si="91"/>
        <v>0706</v>
      </c>
    </row>
    <row r="2896" spans="1:19">
      <c r="A2896" t="s">
        <v>25750</v>
      </c>
      <c r="B2896" t="s">
        <v>25751</v>
      </c>
      <c r="C2896" t="s">
        <v>46</v>
      </c>
      <c r="D2896" t="s">
        <v>25752</v>
      </c>
      <c r="E2896" t="s">
        <v>25745</v>
      </c>
      <c r="F2896" t="s">
        <v>25753</v>
      </c>
      <c r="G2896" t="s">
        <v>25754</v>
      </c>
      <c r="H2896" t="s">
        <v>25755</v>
      </c>
      <c r="I2896" t="s">
        <v>2350</v>
      </c>
      <c r="J2896" t="s">
        <v>3425</v>
      </c>
      <c r="K2896" t="s">
        <v>3426</v>
      </c>
      <c r="L2896" t="s">
        <v>137</v>
      </c>
      <c r="M2896" t="s">
        <v>2395</v>
      </c>
      <c r="N2896" t="s">
        <v>2421</v>
      </c>
      <c r="O2896" t="s">
        <v>3427</v>
      </c>
      <c r="P2896" t="s">
        <v>25756</v>
      </c>
      <c r="R2896" t="str">
        <f t="shared" si="90"/>
        <v>青州</v>
      </c>
      <c r="S2896" t="str">
        <f t="shared" si="91"/>
        <v>0706</v>
      </c>
    </row>
    <row r="2897" spans="1:19">
      <c r="A2897" t="s">
        <v>25757</v>
      </c>
      <c r="B2897" t="s">
        <v>793</v>
      </c>
      <c r="C2897" t="s">
        <v>46</v>
      </c>
      <c r="D2897" t="s">
        <v>25758</v>
      </c>
      <c r="E2897" t="s">
        <v>25471</v>
      </c>
      <c r="F2897" t="s">
        <v>25759</v>
      </c>
      <c r="G2897" t="s">
        <v>25760</v>
      </c>
      <c r="H2897" t="s">
        <v>25761</v>
      </c>
      <c r="I2897" t="s">
        <v>2364</v>
      </c>
      <c r="J2897" t="s">
        <v>2379</v>
      </c>
      <c r="K2897" t="s">
        <v>2380</v>
      </c>
      <c r="L2897" t="s">
        <v>110</v>
      </c>
      <c r="M2897" t="s">
        <v>2381</v>
      </c>
      <c r="N2897" t="s">
        <v>4007</v>
      </c>
      <c r="O2897" t="s">
        <v>2383</v>
      </c>
      <c r="P2897" t="s">
        <v>25762</v>
      </c>
      <c r="Q2897" t="s">
        <v>25763</v>
      </c>
      <c r="R2897" t="str">
        <f t="shared" si="90"/>
        <v>高密</v>
      </c>
      <c r="S2897" t="str">
        <f t="shared" si="91"/>
        <v>0706</v>
      </c>
    </row>
    <row r="2898" spans="1:19">
      <c r="A2898" t="s">
        <v>25764</v>
      </c>
      <c r="B2898" t="s">
        <v>25765</v>
      </c>
      <c r="C2898" t="s">
        <v>46</v>
      </c>
      <c r="D2898" t="s">
        <v>25766</v>
      </c>
      <c r="E2898" t="s">
        <v>24881</v>
      </c>
      <c r="F2898" t="s">
        <v>25767</v>
      </c>
      <c r="G2898" t="s">
        <v>25768</v>
      </c>
      <c r="H2898" t="s">
        <v>25769</v>
      </c>
      <c r="I2898" t="s">
        <v>5826</v>
      </c>
      <c r="J2898" t="s">
        <v>2782</v>
      </c>
      <c r="K2898" t="s">
        <v>2783</v>
      </c>
      <c r="L2898" t="s">
        <v>47</v>
      </c>
      <c r="M2898" t="s">
        <v>2784</v>
      </c>
      <c r="N2898" t="s">
        <v>2340</v>
      </c>
      <c r="O2898" t="s">
        <v>2786</v>
      </c>
      <c r="P2898" t="s">
        <v>25770</v>
      </c>
      <c r="Q2898" t="s">
        <v>25771</v>
      </c>
      <c r="R2898" t="str">
        <f t="shared" si="90"/>
        <v>诸城</v>
      </c>
      <c r="S2898" t="str">
        <f t="shared" si="91"/>
        <v>0706</v>
      </c>
    </row>
    <row r="2899" spans="1:19">
      <c r="A2899" t="s">
        <v>25772</v>
      </c>
      <c r="B2899" t="s">
        <v>25773</v>
      </c>
      <c r="C2899" t="s">
        <v>46</v>
      </c>
      <c r="D2899" t="s">
        <v>25774</v>
      </c>
      <c r="E2899" t="s">
        <v>24615</v>
      </c>
      <c r="F2899" t="s">
        <v>25775</v>
      </c>
      <c r="G2899" t="s">
        <v>25776</v>
      </c>
      <c r="H2899" t="s">
        <v>25777</v>
      </c>
      <c r="I2899" t="s">
        <v>2645</v>
      </c>
      <c r="J2899" t="s">
        <v>5128</v>
      </c>
      <c r="K2899" t="s">
        <v>5129</v>
      </c>
      <c r="L2899" t="s">
        <v>67</v>
      </c>
      <c r="M2899" t="s">
        <v>3706</v>
      </c>
      <c r="N2899" t="s">
        <v>2421</v>
      </c>
      <c r="O2899" t="s">
        <v>5130</v>
      </c>
      <c r="R2899" t="str">
        <f t="shared" si="90"/>
        <v>昌邑</v>
      </c>
      <c r="S2899" t="str">
        <f t="shared" si="91"/>
        <v>0706</v>
      </c>
    </row>
    <row r="2900" spans="1:19">
      <c r="A2900" t="s">
        <v>25778</v>
      </c>
      <c r="B2900" t="s">
        <v>25779</v>
      </c>
      <c r="C2900" t="s">
        <v>46</v>
      </c>
      <c r="D2900" t="s">
        <v>25780</v>
      </c>
      <c r="E2900" t="s">
        <v>24881</v>
      </c>
      <c r="F2900" t="s">
        <v>25781</v>
      </c>
      <c r="G2900" t="s">
        <v>25782</v>
      </c>
      <c r="H2900" t="s">
        <v>25783</v>
      </c>
      <c r="I2900" t="s">
        <v>6637</v>
      </c>
      <c r="J2900" t="s">
        <v>7099</v>
      </c>
      <c r="K2900" t="s">
        <v>7100</v>
      </c>
      <c r="L2900" t="s">
        <v>146</v>
      </c>
      <c r="M2900" t="s">
        <v>4470</v>
      </c>
      <c r="N2900" t="s">
        <v>2674</v>
      </c>
      <c r="O2900" t="s">
        <v>7101</v>
      </c>
      <c r="P2900" t="s">
        <v>25784</v>
      </c>
      <c r="R2900" t="str">
        <f t="shared" si="90"/>
        <v>临朐</v>
      </c>
      <c r="S2900" t="str">
        <f t="shared" si="91"/>
        <v>0706</v>
      </c>
    </row>
    <row r="2901" spans="1:19">
      <c r="A2901" t="s">
        <v>25785</v>
      </c>
      <c r="B2901" t="s">
        <v>25786</v>
      </c>
      <c r="C2901" t="s">
        <v>46</v>
      </c>
      <c r="D2901" t="s">
        <v>25787</v>
      </c>
      <c r="E2901" t="s">
        <v>24881</v>
      </c>
      <c r="F2901" t="s">
        <v>25788</v>
      </c>
      <c r="G2901" t="s">
        <v>25789</v>
      </c>
      <c r="H2901" t="s">
        <v>25078</v>
      </c>
      <c r="I2901" t="s">
        <v>2364</v>
      </c>
      <c r="J2901" t="s">
        <v>2431</v>
      </c>
      <c r="K2901" t="s">
        <v>2432</v>
      </c>
      <c r="L2901" t="s">
        <v>57</v>
      </c>
      <c r="M2901" t="s">
        <v>2433</v>
      </c>
      <c r="N2901" t="s">
        <v>2421</v>
      </c>
      <c r="O2901" t="s">
        <v>2434</v>
      </c>
      <c r="P2901" t="s">
        <v>25790</v>
      </c>
      <c r="Q2901" t="s">
        <v>25791</v>
      </c>
      <c r="R2901" t="str">
        <f t="shared" si="90"/>
        <v>安丘</v>
      </c>
      <c r="S2901" t="str">
        <f t="shared" si="91"/>
        <v>0706</v>
      </c>
    </row>
    <row r="2902" spans="1:19">
      <c r="A2902" t="s">
        <v>25792</v>
      </c>
      <c r="B2902" t="s">
        <v>25793</v>
      </c>
      <c r="C2902" t="s">
        <v>46</v>
      </c>
      <c r="D2902" t="s">
        <v>25794</v>
      </c>
      <c r="E2902" t="s">
        <v>24881</v>
      </c>
      <c r="F2902" t="s">
        <v>25795</v>
      </c>
      <c r="G2902" t="s">
        <v>25796</v>
      </c>
      <c r="H2902" t="s">
        <v>25797</v>
      </c>
      <c r="I2902" t="s">
        <v>2350</v>
      </c>
      <c r="J2902" t="s">
        <v>3425</v>
      </c>
      <c r="K2902" t="s">
        <v>3426</v>
      </c>
      <c r="L2902" t="s">
        <v>137</v>
      </c>
      <c r="M2902" t="s">
        <v>2395</v>
      </c>
      <c r="N2902" t="s">
        <v>2421</v>
      </c>
      <c r="O2902" t="s">
        <v>3427</v>
      </c>
      <c r="P2902" t="s">
        <v>25798</v>
      </c>
      <c r="R2902" t="str">
        <f t="shared" si="90"/>
        <v>青州</v>
      </c>
      <c r="S2902" t="str">
        <f t="shared" si="91"/>
        <v>0706</v>
      </c>
    </row>
    <row r="2903" spans="1:19">
      <c r="A2903" t="s">
        <v>25799</v>
      </c>
      <c r="B2903" t="s">
        <v>25800</v>
      </c>
      <c r="C2903" t="s">
        <v>46</v>
      </c>
      <c r="D2903" t="s">
        <v>25801</v>
      </c>
      <c r="E2903" t="s">
        <v>24615</v>
      </c>
      <c r="F2903" t="s">
        <v>25802</v>
      </c>
      <c r="G2903" t="s">
        <v>25803</v>
      </c>
      <c r="H2903" t="s">
        <v>25804</v>
      </c>
      <c r="I2903" t="s">
        <v>2503</v>
      </c>
      <c r="J2903" t="s">
        <v>2696</v>
      </c>
      <c r="K2903" t="s">
        <v>2697</v>
      </c>
      <c r="L2903" t="s">
        <v>110</v>
      </c>
      <c r="M2903" t="s">
        <v>2575</v>
      </c>
      <c r="N2903" t="s">
        <v>2602</v>
      </c>
      <c r="O2903" t="s">
        <v>2698</v>
      </c>
      <c r="P2903" t="s">
        <v>25805</v>
      </c>
      <c r="Q2903" t="s">
        <v>25806</v>
      </c>
      <c r="R2903" t="str">
        <f t="shared" si="90"/>
        <v>高密</v>
      </c>
      <c r="S2903" t="str">
        <f t="shared" si="91"/>
        <v>0706</v>
      </c>
    </row>
    <row r="2904" spans="1:19">
      <c r="A2904" t="s">
        <v>25807</v>
      </c>
      <c r="B2904" t="s">
        <v>25808</v>
      </c>
      <c r="C2904" t="s">
        <v>46</v>
      </c>
      <c r="D2904" t="s">
        <v>25809</v>
      </c>
      <c r="E2904" t="s">
        <v>24615</v>
      </c>
      <c r="F2904" t="s">
        <v>25810</v>
      </c>
      <c r="G2904" t="s">
        <v>25811</v>
      </c>
      <c r="H2904" t="s">
        <v>25812</v>
      </c>
      <c r="I2904" t="s">
        <v>3856</v>
      </c>
      <c r="J2904" t="s">
        <v>3167</v>
      </c>
      <c r="K2904" t="s">
        <v>3168</v>
      </c>
      <c r="L2904" t="s">
        <v>110</v>
      </c>
      <c r="M2904" t="s">
        <v>3098</v>
      </c>
      <c r="N2904" t="s">
        <v>2354</v>
      </c>
      <c r="O2904" t="s">
        <v>3169</v>
      </c>
      <c r="P2904" t="s">
        <v>25813</v>
      </c>
      <c r="Q2904" t="s">
        <v>25814</v>
      </c>
      <c r="R2904" t="str">
        <f t="shared" si="90"/>
        <v>高密</v>
      </c>
      <c r="S2904" t="str">
        <f t="shared" si="91"/>
        <v>0706</v>
      </c>
    </row>
    <row r="2905" spans="1:19">
      <c r="A2905" t="s">
        <v>25815</v>
      </c>
      <c r="B2905" t="s">
        <v>25816</v>
      </c>
      <c r="C2905" t="s">
        <v>46</v>
      </c>
      <c r="D2905" t="s">
        <v>25817</v>
      </c>
      <c r="E2905" t="s">
        <v>25745</v>
      </c>
      <c r="F2905" t="s">
        <v>25818</v>
      </c>
      <c r="G2905" t="s">
        <v>25819</v>
      </c>
      <c r="H2905" t="s">
        <v>25820</v>
      </c>
      <c r="I2905" t="s">
        <v>6637</v>
      </c>
      <c r="J2905" t="s">
        <v>12348</v>
      </c>
      <c r="K2905" t="s">
        <v>12349</v>
      </c>
      <c r="L2905" t="s">
        <v>47</v>
      </c>
      <c r="M2905" t="s">
        <v>8001</v>
      </c>
      <c r="N2905" t="s">
        <v>2674</v>
      </c>
      <c r="O2905" t="s">
        <v>12350</v>
      </c>
      <c r="P2905" t="s">
        <v>25821</v>
      </c>
      <c r="R2905" t="str">
        <f t="shared" si="90"/>
        <v>诸城</v>
      </c>
      <c r="S2905" t="str">
        <f t="shared" si="91"/>
        <v>0706</v>
      </c>
    </row>
    <row r="2906" spans="1:19">
      <c r="A2906" t="s">
        <v>25822</v>
      </c>
      <c r="B2906" t="s">
        <v>25823</v>
      </c>
      <c r="C2906" t="s">
        <v>46</v>
      </c>
      <c r="D2906" t="s">
        <v>25824</v>
      </c>
      <c r="E2906" t="s">
        <v>24615</v>
      </c>
      <c r="F2906" t="s">
        <v>25825</v>
      </c>
      <c r="G2906" t="s">
        <v>25826</v>
      </c>
      <c r="H2906" t="s">
        <v>25827</v>
      </c>
      <c r="I2906" t="s">
        <v>2645</v>
      </c>
      <c r="J2906" t="s">
        <v>25828</v>
      </c>
      <c r="K2906" t="s">
        <v>25829</v>
      </c>
      <c r="L2906" t="s">
        <v>101</v>
      </c>
      <c r="M2906" t="s">
        <v>4459</v>
      </c>
      <c r="N2906" t="s">
        <v>2674</v>
      </c>
      <c r="O2906" t="s">
        <v>25830</v>
      </c>
      <c r="P2906" t="s">
        <v>25831</v>
      </c>
      <c r="R2906" t="str">
        <f t="shared" si="90"/>
        <v>潍城</v>
      </c>
      <c r="S2906" t="str">
        <f t="shared" si="91"/>
        <v>0706</v>
      </c>
    </row>
    <row r="2907" spans="1:19">
      <c r="A2907" t="s">
        <v>25832</v>
      </c>
      <c r="B2907" t="s">
        <v>25833</v>
      </c>
      <c r="C2907" t="s">
        <v>46</v>
      </c>
      <c r="D2907" t="s">
        <v>25834</v>
      </c>
      <c r="E2907" t="s">
        <v>24615</v>
      </c>
      <c r="F2907" t="s">
        <v>25835</v>
      </c>
      <c r="G2907" t="s">
        <v>25836</v>
      </c>
      <c r="H2907" t="s">
        <v>25837</v>
      </c>
      <c r="I2907" t="s">
        <v>2503</v>
      </c>
      <c r="J2907" t="s">
        <v>4723</v>
      </c>
      <c r="K2907" t="s">
        <v>4724</v>
      </c>
      <c r="L2907" t="s">
        <v>119</v>
      </c>
      <c r="M2907" t="s">
        <v>4071</v>
      </c>
      <c r="N2907" t="s">
        <v>3277</v>
      </c>
      <c r="O2907" t="s">
        <v>4725</v>
      </c>
      <c r="P2907" t="s">
        <v>25838</v>
      </c>
      <c r="Q2907" t="s">
        <v>25839</v>
      </c>
      <c r="R2907" t="str">
        <f t="shared" si="90"/>
        <v>寒亭</v>
      </c>
      <c r="S2907" t="str">
        <f t="shared" si="91"/>
        <v>0706</v>
      </c>
    </row>
    <row r="2908" spans="1:19">
      <c r="A2908" t="s">
        <v>25840</v>
      </c>
      <c r="B2908" t="s">
        <v>25841</v>
      </c>
      <c r="C2908" t="s">
        <v>46</v>
      </c>
      <c r="D2908" t="s">
        <v>25842</v>
      </c>
      <c r="E2908" t="s">
        <v>24615</v>
      </c>
      <c r="F2908" t="s">
        <v>25843</v>
      </c>
      <c r="G2908" t="s">
        <v>25844</v>
      </c>
      <c r="H2908" t="s">
        <v>25845</v>
      </c>
      <c r="I2908" t="s">
        <v>2645</v>
      </c>
      <c r="J2908" t="s">
        <v>5085</v>
      </c>
      <c r="K2908" t="s">
        <v>5086</v>
      </c>
      <c r="L2908" t="s">
        <v>119</v>
      </c>
      <c r="M2908" t="s">
        <v>4168</v>
      </c>
      <c r="N2908" t="s">
        <v>3179</v>
      </c>
      <c r="O2908" t="s">
        <v>5087</v>
      </c>
      <c r="P2908" t="s">
        <v>25846</v>
      </c>
      <c r="R2908" t="str">
        <f t="shared" si="90"/>
        <v>寒亭</v>
      </c>
      <c r="S2908" t="str">
        <f t="shared" si="91"/>
        <v>0706</v>
      </c>
    </row>
    <row r="2909" spans="1:19">
      <c r="A2909" t="s">
        <v>25847</v>
      </c>
      <c r="B2909" t="s">
        <v>25837</v>
      </c>
      <c r="C2909" t="s">
        <v>46</v>
      </c>
      <c r="D2909" t="s">
        <v>25848</v>
      </c>
      <c r="E2909" t="s">
        <v>24615</v>
      </c>
      <c r="F2909" t="s">
        <v>25849</v>
      </c>
      <c r="G2909" t="s">
        <v>25850</v>
      </c>
      <c r="H2909" t="s">
        <v>25851</v>
      </c>
      <c r="I2909" t="s">
        <v>2503</v>
      </c>
      <c r="J2909" t="s">
        <v>3497</v>
      </c>
      <c r="K2909" t="s">
        <v>3498</v>
      </c>
      <c r="L2909" t="s">
        <v>57</v>
      </c>
      <c r="M2909" t="s">
        <v>2838</v>
      </c>
      <c r="N2909" t="s">
        <v>2480</v>
      </c>
      <c r="O2909" t="s">
        <v>3500</v>
      </c>
      <c r="P2909" t="s">
        <v>25852</v>
      </c>
      <c r="R2909" t="str">
        <f t="shared" si="90"/>
        <v>安丘</v>
      </c>
      <c r="S2909" t="str">
        <f t="shared" si="91"/>
        <v>0706</v>
      </c>
    </row>
    <row r="2910" spans="1:19">
      <c r="A2910" t="s">
        <v>25853</v>
      </c>
      <c r="B2910" t="s">
        <v>25854</v>
      </c>
      <c r="C2910" t="s">
        <v>46</v>
      </c>
      <c r="D2910" t="s">
        <v>25855</v>
      </c>
      <c r="E2910" t="s">
        <v>24615</v>
      </c>
      <c r="F2910" t="s">
        <v>25856</v>
      </c>
      <c r="G2910" t="s">
        <v>25857</v>
      </c>
      <c r="H2910" t="s">
        <v>25858</v>
      </c>
      <c r="I2910" t="s">
        <v>2465</v>
      </c>
      <c r="J2910" t="s">
        <v>6332</v>
      </c>
      <c r="K2910" t="s">
        <v>6333</v>
      </c>
      <c r="L2910" t="s">
        <v>187</v>
      </c>
      <c r="M2910" t="s">
        <v>3510</v>
      </c>
      <c r="N2910" t="s">
        <v>3270</v>
      </c>
      <c r="O2910" t="s">
        <v>6334</v>
      </c>
      <c r="P2910" t="s">
        <v>25859</v>
      </c>
      <c r="R2910" t="str">
        <f t="shared" si="90"/>
        <v>坊子</v>
      </c>
      <c r="S2910" t="str">
        <f t="shared" si="91"/>
        <v>0706</v>
      </c>
    </row>
    <row r="2911" spans="1:19">
      <c r="A2911" t="s">
        <v>25860</v>
      </c>
      <c r="B2911" t="s">
        <v>25861</v>
      </c>
      <c r="C2911" t="s">
        <v>46</v>
      </c>
      <c r="D2911" t="s">
        <v>25862</v>
      </c>
      <c r="E2911" t="s">
        <v>24615</v>
      </c>
      <c r="F2911" t="s">
        <v>25863</v>
      </c>
      <c r="G2911" t="s">
        <v>25864</v>
      </c>
      <c r="H2911" t="s">
        <v>25865</v>
      </c>
      <c r="I2911" t="s">
        <v>2364</v>
      </c>
      <c r="J2911" t="s">
        <v>2526</v>
      </c>
      <c r="K2911" t="s">
        <v>7503</v>
      </c>
      <c r="L2911" t="s">
        <v>187</v>
      </c>
      <c r="M2911" t="s">
        <v>3773</v>
      </c>
      <c r="N2911" t="s">
        <v>2421</v>
      </c>
      <c r="O2911" t="s">
        <v>7504</v>
      </c>
      <c r="P2911" t="s">
        <v>25866</v>
      </c>
      <c r="R2911" t="str">
        <f t="shared" si="90"/>
        <v>坊子</v>
      </c>
      <c r="S2911" t="str">
        <f t="shared" si="91"/>
        <v>0706</v>
      </c>
    </row>
    <row r="2912" spans="1:19">
      <c r="A2912" t="s">
        <v>25867</v>
      </c>
      <c r="B2912" t="s">
        <v>25868</v>
      </c>
      <c r="C2912" t="s">
        <v>46</v>
      </c>
      <c r="D2912" t="s">
        <v>25869</v>
      </c>
      <c r="E2912" t="s">
        <v>25870</v>
      </c>
      <c r="F2912" t="s">
        <v>25871</v>
      </c>
      <c r="G2912" t="s">
        <v>25872</v>
      </c>
      <c r="H2912" t="s">
        <v>25873</v>
      </c>
      <c r="I2912" t="s">
        <v>2364</v>
      </c>
      <c r="J2912" t="s">
        <v>2393</v>
      </c>
      <c r="K2912" t="s">
        <v>2394</v>
      </c>
      <c r="L2912" t="s">
        <v>137</v>
      </c>
      <c r="M2912" t="s">
        <v>2395</v>
      </c>
      <c r="N2912" t="s">
        <v>2529</v>
      </c>
      <c r="O2912" t="s">
        <v>2397</v>
      </c>
      <c r="P2912" t="s">
        <v>25874</v>
      </c>
      <c r="R2912" t="str">
        <f t="shared" si="90"/>
        <v>青州</v>
      </c>
      <c r="S2912" t="str">
        <f t="shared" si="91"/>
        <v>0706</v>
      </c>
    </row>
    <row r="2913" spans="1:19">
      <c r="A2913" t="s">
        <v>25875</v>
      </c>
      <c r="B2913" t="s">
        <v>25876</v>
      </c>
      <c r="C2913" t="s">
        <v>46</v>
      </c>
      <c r="D2913" t="s">
        <v>25877</v>
      </c>
      <c r="E2913" t="s">
        <v>24615</v>
      </c>
      <c r="F2913" t="s">
        <v>25878</v>
      </c>
      <c r="G2913" t="s">
        <v>25879</v>
      </c>
      <c r="H2913" t="s">
        <v>25880</v>
      </c>
      <c r="I2913" t="s">
        <v>2465</v>
      </c>
      <c r="J2913" t="s">
        <v>2623</v>
      </c>
      <c r="K2913" t="s">
        <v>2624</v>
      </c>
      <c r="L2913" t="s">
        <v>137</v>
      </c>
      <c r="M2913" t="s">
        <v>2625</v>
      </c>
      <c r="N2913" t="s">
        <v>3017</v>
      </c>
      <c r="O2913" t="s">
        <v>7154</v>
      </c>
      <c r="P2913" t="s">
        <v>25881</v>
      </c>
      <c r="Q2913" t="s">
        <v>25882</v>
      </c>
      <c r="R2913" t="str">
        <f t="shared" si="90"/>
        <v>青州</v>
      </c>
      <c r="S2913" t="str">
        <f t="shared" si="91"/>
        <v>0706</v>
      </c>
    </row>
    <row r="2914" spans="1:19">
      <c r="A2914" t="s">
        <v>25883</v>
      </c>
      <c r="B2914" t="s">
        <v>25884</v>
      </c>
      <c r="C2914" t="s">
        <v>46</v>
      </c>
      <c r="D2914" t="s">
        <v>25885</v>
      </c>
      <c r="E2914" t="s">
        <v>24615</v>
      </c>
      <c r="F2914" t="s">
        <v>25886</v>
      </c>
      <c r="G2914" t="s">
        <v>25887</v>
      </c>
      <c r="H2914" t="s">
        <v>25888</v>
      </c>
      <c r="I2914" t="s">
        <v>2364</v>
      </c>
      <c r="J2914" t="s">
        <v>2539</v>
      </c>
      <c r="K2914" t="s">
        <v>2540</v>
      </c>
      <c r="L2914" t="s">
        <v>76</v>
      </c>
      <c r="M2914" t="s">
        <v>2528</v>
      </c>
      <c r="N2914" t="s">
        <v>2340</v>
      </c>
      <c r="O2914" t="s">
        <v>2541</v>
      </c>
      <c r="P2914" t="s">
        <v>25889</v>
      </c>
      <c r="Q2914" t="s">
        <v>7051</v>
      </c>
      <c r="R2914" t="str">
        <f t="shared" si="90"/>
        <v>奎文</v>
      </c>
      <c r="S2914" t="str">
        <f t="shared" si="91"/>
        <v>0706</v>
      </c>
    </row>
    <row r="2915" spans="1:19">
      <c r="A2915" t="s">
        <v>25890</v>
      </c>
      <c r="B2915" t="s">
        <v>25891</v>
      </c>
      <c r="C2915" t="s">
        <v>46</v>
      </c>
      <c r="D2915" t="s">
        <v>25892</v>
      </c>
      <c r="E2915" t="s">
        <v>25893</v>
      </c>
      <c r="F2915" t="s">
        <v>25894</v>
      </c>
      <c r="G2915" t="s">
        <v>25895</v>
      </c>
      <c r="H2915" t="s">
        <v>25896</v>
      </c>
      <c r="I2915" t="s">
        <v>2645</v>
      </c>
      <c r="J2915" t="s">
        <v>3456</v>
      </c>
      <c r="K2915" t="s">
        <v>3457</v>
      </c>
      <c r="L2915" t="s">
        <v>3458</v>
      </c>
      <c r="M2915" t="s">
        <v>3459</v>
      </c>
      <c r="N2915" t="s">
        <v>3994</v>
      </c>
      <c r="O2915" t="s">
        <v>3460</v>
      </c>
      <c r="P2915" t="s">
        <v>25897</v>
      </c>
      <c r="Q2915" t="s">
        <v>25898</v>
      </c>
      <c r="R2915" t="str">
        <f t="shared" si="90"/>
        <v>寒亭</v>
      </c>
      <c r="S2915" t="str">
        <f t="shared" si="91"/>
        <v>0706</v>
      </c>
    </row>
    <row r="2916" spans="1:19">
      <c r="A2916" t="s">
        <v>25899</v>
      </c>
      <c r="B2916" t="s">
        <v>25900</v>
      </c>
      <c r="C2916" t="s">
        <v>46</v>
      </c>
      <c r="D2916" t="s">
        <v>25901</v>
      </c>
      <c r="E2916" t="s">
        <v>25902</v>
      </c>
      <c r="F2916" t="s">
        <v>25903</v>
      </c>
      <c r="G2916" t="s">
        <v>25904</v>
      </c>
      <c r="H2916" t="s">
        <v>25905</v>
      </c>
      <c r="I2916" t="s">
        <v>2645</v>
      </c>
      <c r="J2916" t="s">
        <v>4723</v>
      </c>
      <c r="K2916" t="s">
        <v>4724</v>
      </c>
      <c r="L2916" t="s">
        <v>119</v>
      </c>
      <c r="M2916" t="s">
        <v>4071</v>
      </c>
      <c r="N2916" t="s">
        <v>19328</v>
      </c>
      <c r="O2916" t="s">
        <v>4725</v>
      </c>
      <c r="P2916" t="s">
        <v>25906</v>
      </c>
      <c r="Q2916" t="s">
        <v>25907</v>
      </c>
      <c r="R2916" t="str">
        <f t="shared" si="90"/>
        <v>寒亭</v>
      </c>
      <c r="S2916" t="str">
        <f t="shared" si="91"/>
        <v>0706</v>
      </c>
    </row>
    <row r="2917" spans="1:19">
      <c r="A2917" t="s">
        <v>25908</v>
      </c>
      <c r="B2917" t="s">
        <v>25909</v>
      </c>
      <c r="C2917" t="s">
        <v>46</v>
      </c>
      <c r="D2917" t="s">
        <v>25910</v>
      </c>
      <c r="E2917" t="s">
        <v>24881</v>
      </c>
      <c r="F2917" t="s">
        <v>25911</v>
      </c>
      <c r="G2917" t="s">
        <v>25912</v>
      </c>
      <c r="H2917" t="s">
        <v>25913</v>
      </c>
      <c r="I2917" t="s">
        <v>2645</v>
      </c>
      <c r="J2917" t="s">
        <v>2793</v>
      </c>
      <c r="K2917" t="s">
        <v>2794</v>
      </c>
      <c r="L2917" t="s">
        <v>57</v>
      </c>
      <c r="M2917" t="s">
        <v>2367</v>
      </c>
      <c r="N2917" t="s">
        <v>3122</v>
      </c>
      <c r="O2917" t="s">
        <v>2795</v>
      </c>
      <c r="P2917" t="s">
        <v>25914</v>
      </c>
      <c r="Q2917" t="s">
        <v>25915</v>
      </c>
      <c r="R2917" t="str">
        <f t="shared" si="90"/>
        <v>安丘</v>
      </c>
      <c r="S2917" t="str">
        <f t="shared" si="91"/>
        <v>0706</v>
      </c>
    </row>
    <row r="2918" spans="1:19">
      <c r="A2918" t="s">
        <v>25916</v>
      </c>
      <c r="B2918" t="s">
        <v>25917</v>
      </c>
      <c r="C2918" t="s">
        <v>46</v>
      </c>
      <c r="D2918" t="s">
        <v>25918</v>
      </c>
      <c r="E2918" t="s">
        <v>24615</v>
      </c>
      <c r="F2918" t="s">
        <v>25919</v>
      </c>
      <c r="G2918" t="s">
        <v>25920</v>
      </c>
      <c r="H2918" t="s">
        <v>25921</v>
      </c>
      <c r="I2918" t="s">
        <v>2350</v>
      </c>
      <c r="J2918" t="s">
        <v>15636</v>
      </c>
      <c r="K2918" t="s">
        <v>15637</v>
      </c>
      <c r="L2918" t="s">
        <v>146</v>
      </c>
      <c r="M2918" t="s">
        <v>3051</v>
      </c>
      <c r="N2918" t="s">
        <v>2480</v>
      </c>
      <c r="O2918" t="s">
        <v>15638</v>
      </c>
      <c r="P2918" t="s">
        <v>25922</v>
      </c>
      <c r="R2918" t="str">
        <f t="shared" si="90"/>
        <v>临朐</v>
      </c>
      <c r="S2918" t="str">
        <f t="shared" si="91"/>
        <v>0706</v>
      </c>
    </row>
    <row r="2919" spans="1:19">
      <c r="A2919" t="s">
        <v>25923</v>
      </c>
      <c r="B2919" t="s">
        <v>25924</v>
      </c>
      <c r="C2919" t="s">
        <v>46</v>
      </c>
      <c r="D2919" t="s">
        <v>25925</v>
      </c>
      <c r="E2919" t="s">
        <v>24881</v>
      </c>
      <c r="F2919" t="s">
        <v>25926</v>
      </c>
      <c r="G2919" t="s">
        <v>25927</v>
      </c>
      <c r="H2919" t="s">
        <v>25928</v>
      </c>
      <c r="I2919" t="s">
        <v>2364</v>
      </c>
      <c r="J2919" t="s">
        <v>7398</v>
      </c>
      <c r="K2919" t="s">
        <v>7399</v>
      </c>
      <c r="L2919" t="s">
        <v>110</v>
      </c>
      <c r="M2919" t="s">
        <v>4059</v>
      </c>
      <c r="N2919" t="s">
        <v>2529</v>
      </c>
      <c r="O2919" t="s">
        <v>7400</v>
      </c>
      <c r="P2919" t="s">
        <v>25929</v>
      </c>
      <c r="Q2919" t="s">
        <v>25930</v>
      </c>
      <c r="R2919" t="str">
        <f t="shared" si="90"/>
        <v>高密</v>
      </c>
      <c r="S2919" t="str">
        <f t="shared" si="91"/>
        <v>0706</v>
      </c>
    </row>
    <row r="2920" spans="1:19">
      <c r="A2920" t="s">
        <v>25931</v>
      </c>
      <c r="B2920" t="s">
        <v>25932</v>
      </c>
      <c r="C2920" t="s">
        <v>46</v>
      </c>
      <c r="D2920" t="s">
        <v>25933</v>
      </c>
      <c r="E2920" t="s">
        <v>24881</v>
      </c>
      <c r="F2920" t="s">
        <v>25934</v>
      </c>
      <c r="G2920" t="s">
        <v>25935</v>
      </c>
      <c r="H2920" t="s">
        <v>25936</v>
      </c>
      <c r="I2920" t="s">
        <v>2392</v>
      </c>
      <c r="J2920" t="s">
        <v>2706</v>
      </c>
      <c r="K2920" t="s">
        <v>2707</v>
      </c>
      <c r="L2920" t="s">
        <v>128</v>
      </c>
      <c r="M2920" t="s">
        <v>2708</v>
      </c>
      <c r="N2920" t="s">
        <v>2674</v>
      </c>
      <c r="O2920" t="s">
        <v>2709</v>
      </c>
      <c r="P2920" t="s">
        <v>25937</v>
      </c>
      <c r="R2920" t="str">
        <f t="shared" si="90"/>
        <v>寿光</v>
      </c>
      <c r="S2920" t="str">
        <f t="shared" si="91"/>
        <v>0706</v>
      </c>
    </row>
    <row r="2921" spans="1:19">
      <c r="A2921" t="s">
        <v>25938</v>
      </c>
      <c r="B2921" t="s">
        <v>25939</v>
      </c>
      <c r="C2921" t="s">
        <v>46</v>
      </c>
      <c r="D2921" t="s">
        <v>25940</v>
      </c>
      <c r="E2921" t="s">
        <v>25941</v>
      </c>
      <c r="F2921" t="s">
        <v>25942</v>
      </c>
      <c r="G2921" t="s">
        <v>25943</v>
      </c>
      <c r="H2921" t="s">
        <v>25944</v>
      </c>
      <c r="I2921" t="s">
        <v>2364</v>
      </c>
      <c r="J2921" t="s">
        <v>5600</v>
      </c>
      <c r="K2921" t="s">
        <v>5601</v>
      </c>
      <c r="L2921" t="s">
        <v>128</v>
      </c>
      <c r="M2921" t="s">
        <v>5602</v>
      </c>
      <c r="N2921" t="s">
        <v>2396</v>
      </c>
      <c r="O2921" t="s">
        <v>5603</v>
      </c>
      <c r="P2921" t="s">
        <v>25945</v>
      </c>
      <c r="R2921" t="str">
        <f t="shared" si="90"/>
        <v>寿光</v>
      </c>
      <c r="S2921" t="str">
        <f t="shared" si="91"/>
        <v>0706</v>
      </c>
    </row>
    <row r="2922" spans="1:19">
      <c r="A2922" t="s">
        <v>25946</v>
      </c>
      <c r="B2922" t="s">
        <v>25947</v>
      </c>
      <c r="C2922" t="s">
        <v>46</v>
      </c>
      <c r="D2922" t="s">
        <v>25948</v>
      </c>
      <c r="E2922" t="s">
        <v>25949</v>
      </c>
      <c r="F2922" t="s">
        <v>25950</v>
      </c>
      <c r="G2922" t="s">
        <v>25951</v>
      </c>
      <c r="H2922" t="s">
        <v>25906</v>
      </c>
      <c r="I2922" t="s">
        <v>2350</v>
      </c>
      <c r="J2922" t="s">
        <v>3670</v>
      </c>
      <c r="K2922" t="s">
        <v>3671</v>
      </c>
      <c r="L2922" t="s">
        <v>3458</v>
      </c>
      <c r="M2922" t="s">
        <v>3672</v>
      </c>
      <c r="N2922" t="s">
        <v>6308</v>
      </c>
      <c r="O2922" t="s">
        <v>3673</v>
      </c>
      <c r="P2922" t="s">
        <v>25952</v>
      </c>
      <c r="R2922" t="str">
        <f t="shared" si="90"/>
        <v>寒亭</v>
      </c>
      <c r="S2922" t="str">
        <f t="shared" si="91"/>
        <v>0706</v>
      </c>
    </row>
    <row r="2923" spans="1:19">
      <c r="A2923" t="s">
        <v>25953</v>
      </c>
      <c r="B2923" t="s">
        <v>25954</v>
      </c>
      <c r="C2923" t="s">
        <v>46</v>
      </c>
      <c r="D2923" t="s">
        <v>25955</v>
      </c>
      <c r="E2923" t="s">
        <v>24615</v>
      </c>
      <c r="F2923" t="s">
        <v>25956</v>
      </c>
      <c r="G2923" t="s">
        <v>25957</v>
      </c>
      <c r="H2923" t="s">
        <v>25958</v>
      </c>
      <c r="I2923" t="s">
        <v>2350</v>
      </c>
      <c r="J2923" t="s">
        <v>7561</v>
      </c>
      <c r="K2923" t="s">
        <v>7562</v>
      </c>
      <c r="L2923" t="s">
        <v>101</v>
      </c>
      <c r="M2923" t="s">
        <v>3130</v>
      </c>
      <c r="N2923" t="s">
        <v>2743</v>
      </c>
      <c r="O2923" t="s">
        <v>7563</v>
      </c>
      <c r="P2923" t="s">
        <v>25959</v>
      </c>
      <c r="Q2923" t="s">
        <v>25960</v>
      </c>
      <c r="R2923" t="str">
        <f t="shared" si="90"/>
        <v>潍城</v>
      </c>
      <c r="S2923" t="str">
        <f t="shared" si="91"/>
        <v>0706</v>
      </c>
    </row>
    <row r="2924" spans="1:19">
      <c r="A2924" t="s">
        <v>25961</v>
      </c>
      <c r="B2924" t="s">
        <v>25962</v>
      </c>
      <c r="C2924" t="s">
        <v>46</v>
      </c>
      <c r="D2924" t="s">
        <v>25963</v>
      </c>
      <c r="E2924" t="s">
        <v>24615</v>
      </c>
      <c r="F2924" t="s">
        <v>25964</v>
      </c>
      <c r="G2924" t="s">
        <v>25965</v>
      </c>
      <c r="H2924" t="s">
        <v>25966</v>
      </c>
      <c r="I2924" t="s">
        <v>2465</v>
      </c>
      <c r="J2924" t="s">
        <v>5473</v>
      </c>
      <c r="K2924" t="s">
        <v>5474</v>
      </c>
      <c r="L2924" t="s">
        <v>128</v>
      </c>
      <c r="M2924" t="s">
        <v>2890</v>
      </c>
      <c r="N2924" t="s">
        <v>2872</v>
      </c>
      <c r="O2924" t="s">
        <v>5475</v>
      </c>
      <c r="P2924" t="s">
        <v>25967</v>
      </c>
      <c r="R2924" t="str">
        <f t="shared" si="90"/>
        <v>寿光</v>
      </c>
      <c r="S2924" t="str">
        <f t="shared" si="91"/>
        <v>0706</v>
      </c>
    </row>
    <row r="2925" spans="1:19">
      <c r="A2925" t="s">
        <v>25968</v>
      </c>
      <c r="B2925" t="s">
        <v>25969</v>
      </c>
      <c r="C2925" t="s">
        <v>46</v>
      </c>
      <c r="D2925" t="s">
        <v>25970</v>
      </c>
      <c r="E2925" t="s">
        <v>25949</v>
      </c>
      <c r="F2925" t="s">
        <v>25971</v>
      </c>
      <c r="G2925" t="s">
        <v>25972</v>
      </c>
      <c r="H2925" t="s">
        <v>25973</v>
      </c>
      <c r="I2925" t="s">
        <v>2364</v>
      </c>
      <c r="J2925" t="s">
        <v>2646</v>
      </c>
      <c r="K2925" t="s">
        <v>2647</v>
      </c>
      <c r="L2925" t="s">
        <v>128</v>
      </c>
      <c r="M2925" t="s">
        <v>2648</v>
      </c>
      <c r="N2925" t="s">
        <v>2674</v>
      </c>
      <c r="O2925" t="s">
        <v>2650</v>
      </c>
      <c r="P2925" t="s">
        <v>25974</v>
      </c>
      <c r="Q2925" t="s">
        <v>25975</v>
      </c>
      <c r="R2925" t="str">
        <f t="shared" si="90"/>
        <v>寿光</v>
      </c>
      <c r="S2925" t="str">
        <f t="shared" si="91"/>
        <v>0706</v>
      </c>
    </row>
    <row r="2926" spans="1:19">
      <c r="A2926" t="s">
        <v>25976</v>
      </c>
      <c r="B2926" t="s">
        <v>25977</v>
      </c>
      <c r="C2926" t="s">
        <v>46</v>
      </c>
      <c r="D2926" t="s">
        <v>25978</v>
      </c>
      <c r="E2926" t="s">
        <v>24881</v>
      </c>
      <c r="F2926" t="s">
        <v>25979</v>
      </c>
      <c r="G2926" t="s">
        <v>25980</v>
      </c>
      <c r="H2926" t="s">
        <v>25981</v>
      </c>
      <c r="I2926" t="s">
        <v>2378</v>
      </c>
      <c r="J2926" t="s">
        <v>9471</v>
      </c>
      <c r="K2926" t="s">
        <v>9472</v>
      </c>
      <c r="L2926" t="s">
        <v>128</v>
      </c>
      <c r="M2926" t="s">
        <v>2720</v>
      </c>
      <c r="N2926" t="s">
        <v>2421</v>
      </c>
      <c r="O2926" t="s">
        <v>9473</v>
      </c>
      <c r="P2926" t="s">
        <v>25982</v>
      </c>
      <c r="Q2926" t="s">
        <v>25983</v>
      </c>
      <c r="R2926" t="str">
        <f t="shared" si="90"/>
        <v>寿光</v>
      </c>
      <c r="S2926" t="str">
        <f t="shared" si="91"/>
        <v>0706</v>
      </c>
    </row>
    <row r="2927" spans="1:19">
      <c r="A2927" t="s">
        <v>25984</v>
      </c>
      <c r="B2927" t="s">
        <v>25985</v>
      </c>
      <c r="C2927" t="s">
        <v>46</v>
      </c>
      <c r="D2927" t="s">
        <v>25986</v>
      </c>
      <c r="E2927" t="s">
        <v>24615</v>
      </c>
      <c r="F2927" t="s">
        <v>25987</v>
      </c>
      <c r="G2927" t="s">
        <v>25988</v>
      </c>
      <c r="H2927" t="s">
        <v>25989</v>
      </c>
      <c r="I2927" t="s">
        <v>2350</v>
      </c>
      <c r="J2927" t="s">
        <v>4624</v>
      </c>
      <c r="K2927" t="s">
        <v>4625</v>
      </c>
      <c r="L2927" t="s">
        <v>67</v>
      </c>
      <c r="M2927" t="s">
        <v>3706</v>
      </c>
      <c r="N2927" t="s">
        <v>4614</v>
      </c>
      <c r="O2927" t="s">
        <v>4626</v>
      </c>
      <c r="P2927" t="s">
        <v>25990</v>
      </c>
      <c r="Q2927" t="s">
        <v>25991</v>
      </c>
      <c r="R2927" t="str">
        <f t="shared" si="90"/>
        <v>昌邑</v>
      </c>
      <c r="S2927" t="str">
        <f t="shared" si="91"/>
        <v>0706</v>
      </c>
    </row>
    <row r="2928" spans="1:19">
      <c r="A2928" t="s">
        <v>25992</v>
      </c>
      <c r="B2928" t="s">
        <v>25993</v>
      </c>
      <c r="C2928" t="s">
        <v>46</v>
      </c>
      <c r="D2928" t="s">
        <v>25994</v>
      </c>
      <c r="E2928" t="s">
        <v>25995</v>
      </c>
      <c r="F2928" t="s">
        <v>25996</v>
      </c>
      <c r="G2928" t="s">
        <v>25997</v>
      </c>
      <c r="H2928" t="s">
        <v>25998</v>
      </c>
      <c r="I2928" t="s">
        <v>4165</v>
      </c>
      <c r="J2928" t="s">
        <v>4938</v>
      </c>
      <c r="K2928" t="s">
        <v>4939</v>
      </c>
      <c r="L2928" t="s">
        <v>128</v>
      </c>
      <c r="M2928" t="s">
        <v>2720</v>
      </c>
      <c r="N2928" t="s">
        <v>3122</v>
      </c>
      <c r="O2928" t="s">
        <v>4940</v>
      </c>
      <c r="P2928" t="s">
        <v>25999</v>
      </c>
      <c r="Q2928" t="s">
        <v>26000</v>
      </c>
      <c r="R2928" t="str">
        <f t="shared" si="90"/>
        <v>寿光</v>
      </c>
      <c r="S2928" t="str">
        <f t="shared" si="91"/>
        <v>0706</v>
      </c>
    </row>
    <row r="2929" spans="1:19">
      <c r="A2929" t="s">
        <v>26001</v>
      </c>
      <c r="B2929" t="s">
        <v>26002</v>
      </c>
      <c r="C2929" t="s">
        <v>46</v>
      </c>
      <c r="D2929" t="s">
        <v>26003</v>
      </c>
      <c r="E2929" t="s">
        <v>26004</v>
      </c>
      <c r="F2929" t="s">
        <v>26005</v>
      </c>
      <c r="G2929" t="s">
        <v>26006</v>
      </c>
      <c r="H2929" t="s">
        <v>26007</v>
      </c>
      <c r="I2929" t="s">
        <v>2364</v>
      </c>
      <c r="J2929" t="s">
        <v>2934</v>
      </c>
      <c r="K2929" t="s">
        <v>2935</v>
      </c>
      <c r="L2929" t="s">
        <v>47</v>
      </c>
      <c r="M2929" t="s">
        <v>2784</v>
      </c>
      <c r="N2929" t="s">
        <v>2816</v>
      </c>
      <c r="O2929" t="s">
        <v>2937</v>
      </c>
      <c r="P2929" t="s">
        <v>26008</v>
      </c>
      <c r="R2929" t="str">
        <f t="shared" si="90"/>
        <v>诸城</v>
      </c>
      <c r="S2929" t="str">
        <f t="shared" si="91"/>
        <v>0706</v>
      </c>
    </row>
    <row r="2930" spans="1:19">
      <c r="A2930" t="s">
        <v>26009</v>
      </c>
      <c r="B2930" t="s">
        <v>26010</v>
      </c>
      <c r="C2930" t="s">
        <v>46</v>
      </c>
      <c r="D2930" t="s">
        <v>26011</v>
      </c>
      <c r="E2930" t="s">
        <v>26012</v>
      </c>
      <c r="F2930" t="s">
        <v>26013</v>
      </c>
      <c r="G2930" t="s">
        <v>26014</v>
      </c>
      <c r="H2930" t="s">
        <v>26015</v>
      </c>
      <c r="I2930" t="s">
        <v>2350</v>
      </c>
      <c r="J2930" t="s">
        <v>11058</v>
      </c>
      <c r="K2930" t="s">
        <v>11059</v>
      </c>
      <c r="L2930" t="s">
        <v>110</v>
      </c>
      <c r="M2930" t="s">
        <v>7687</v>
      </c>
      <c r="N2930" t="s">
        <v>2859</v>
      </c>
      <c r="O2930" t="s">
        <v>11060</v>
      </c>
      <c r="P2930" t="s">
        <v>26016</v>
      </c>
      <c r="R2930" t="str">
        <f t="shared" si="90"/>
        <v>高密</v>
      </c>
      <c r="S2930" t="str">
        <f t="shared" si="91"/>
        <v>0706</v>
      </c>
    </row>
    <row r="2931" spans="1:19">
      <c r="A2931" t="s">
        <v>26017</v>
      </c>
      <c r="B2931" t="s">
        <v>26018</v>
      </c>
      <c r="C2931" t="s">
        <v>46</v>
      </c>
      <c r="D2931" t="s">
        <v>26019</v>
      </c>
      <c r="E2931" t="s">
        <v>24881</v>
      </c>
      <c r="F2931" t="s">
        <v>26020</v>
      </c>
      <c r="G2931" t="s">
        <v>26021</v>
      </c>
      <c r="H2931" t="s">
        <v>26022</v>
      </c>
      <c r="I2931" t="s">
        <v>2364</v>
      </c>
      <c r="J2931" t="s">
        <v>2980</v>
      </c>
      <c r="K2931" t="s">
        <v>2981</v>
      </c>
      <c r="L2931" t="s">
        <v>101</v>
      </c>
      <c r="M2931" t="s">
        <v>2982</v>
      </c>
      <c r="N2931" t="s">
        <v>2480</v>
      </c>
      <c r="O2931" t="s">
        <v>2984</v>
      </c>
      <c r="P2931" t="s">
        <v>26023</v>
      </c>
      <c r="Q2931" t="s">
        <v>26024</v>
      </c>
      <c r="R2931" t="str">
        <f t="shared" si="90"/>
        <v>潍城</v>
      </c>
      <c r="S2931" t="str">
        <f t="shared" si="91"/>
        <v>0706</v>
      </c>
    </row>
    <row r="2932" spans="1:19">
      <c r="A2932" t="s">
        <v>26025</v>
      </c>
      <c r="B2932" t="s">
        <v>26026</v>
      </c>
      <c r="C2932" t="s">
        <v>46</v>
      </c>
      <c r="D2932" t="s">
        <v>26027</v>
      </c>
      <c r="E2932" t="s">
        <v>24615</v>
      </c>
      <c r="F2932" t="s">
        <v>26028</v>
      </c>
      <c r="G2932" t="s">
        <v>26029</v>
      </c>
      <c r="H2932" t="s">
        <v>26030</v>
      </c>
      <c r="I2932" t="s">
        <v>10461</v>
      </c>
      <c r="J2932" t="s">
        <v>4468</v>
      </c>
      <c r="K2932" t="s">
        <v>4469</v>
      </c>
      <c r="L2932" t="s">
        <v>146</v>
      </c>
      <c r="M2932" t="s">
        <v>4470</v>
      </c>
      <c r="N2932" t="s">
        <v>2340</v>
      </c>
      <c r="O2932" t="s">
        <v>4471</v>
      </c>
      <c r="P2932" t="s">
        <v>26031</v>
      </c>
      <c r="Q2932" t="s">
        <v>26032</v>
      </c>
      <c r="R2932" t="str">
        <f t="shared" si="90"/>
        <v>临朐</v>
      </c>
      <c r="S2932" t="str">
        <f t="shared" si="91"/>
        <v>0706</v>
      </c>
    </row>
    <row r="2933" spans="1:19">
      <c r="A2933" t="s">
        <v>26033</v>
      </c>
      <c r="B2933" t="s">
        <v>26034</v>
      </c>
      <c r="C2933" t="s">
        <v>46</v>
      </c>
      <c r="D2933" t="s">
        <v>26035</v>
      </c>
      <c r="E2933" t="s">
        <v>24615</v>
      </c>
      <c r="F2933" t="s">
        <v>26036</v>
      </c>
      <c r="G2933" t="s">
        <v>26037</v>
      </c>
      <c r="H2933" t="s">
        <v>26038</v>
      </c>
      <c r="I2933" t="s">
        <v>2645</v>
      </c>
      <c r="J2933" t="s">
        <v>3241</v>
      </c>
      <c r="K2933" t="s">
        <v>3242</v>
      </c>
      <c r="L2933" t="s">
        <v>101</v>
      </c>
      <c r="M2933" t="s">
        <v>3130</v>
      </c>
      <c r="N2933" t="s">
        <v>2421</v>
      </c>
      <c r="O2933" t="s">
        <v>3243</v>
      </c>
      <c r="P2933" t="s">
        <v>26039</v>
      </c>
      <c r="Q2933" t="s">
        <v>26040</v>
      </c>
      <c r="R2933" t="str">
        <f t="shared" si="90"/>
        <v>潍城</v>
      </c>
      <c r="S2933" t="str">
        <f t="shared" si="91"/>
        <v>0706</v>
      </c>
    </row>
    <row r="2934" spans="1:19">
      <c r="A2934" t="s">
        <v>26041</v>
      </c>
      <c r="B2934" t="s">
        <v>26042</v>
      </c>
      <c r="C2934" t="s">
        <v>46</v>
      </c>
      <c r="D2934" t="s">
        <v>26043</v>
      </c>
      <c r="E2934" t="s">
        <v>26044</v>
      </c>
      <c r="F2934" t="s">
        <v>26045</v>
      </c>
      <c r="G2934" t="s">
        <v>26046</v>
      </c>
      <c r="H2934" t="s">
        <v>26047</v>
      </c>
      <c r="I2934" t="s">
        <v>2364</v>
      </c>
      <c r="J2934" t="s">
        <v>6414</v>
      </c>
      <c r="K2934" t="s">
        <v>6415</v>
      </c>
      <c r="L2934" t="s">
        <v>137</v>
      </c>
      <c r="M2934" t="s">
        <v>2339</v>
      </c>
      <c r="N2934" t="s">
        <v>4222</v>
      </c>
      <c r="O2934" t="s">
        <v>6416</v>
      </c>
      <c r="P2934" t="s">
        <v>26048</v>
      </c>
      <c r="R2934" t="str">
        <f t="shared" si="90"/>
        <v>青州</v>
      </c>
      <c r="S2934" t="str">
        <f t="shared" si="91"/>
        <v>0706</v>
      </c>
    </row>
    <row r="2935" spans="1:19">
      <c r="A2935" t="s">
        <v>26049</v>
      </c>
      <c r="B2935" t="s">
        <v>26050</v>
      </c>
      <c r="C2935" t="s">
        <v>46</v>
      </c>
      <c r="D2935" t="s">
        <v>26051</v>
      </c>
      <c r="E2935" t="s">
        <v>24615</v>
      </c>
      <c r="F2935" t="s">
        <v>26052</v>
      </c>
      <c r="G2935" t="s">
        <v>26053</v>
      </c>
      <c r="H2935" t="s">
        <v>26054</v>
      </c>
      <c r="I2935" t="s">
        <v>2350</v>
      </c>
      <c r="J2935" t="s">
        <v>5139</v>
      </c>
      <c r="K2935" t="s">
        <v>5140</v>
      </c>
      <c r="L2935" t="s">
        <v>128</v>
      </c>
      <c r="M2935" t="s">
        <v>2890</v>
      </c>
      <c r="N2935" t="s">
        <v>2816</v>
      </c>
      <c r="O2935" t="s">
        <v>5141</v>
      </c>
      <c r="P2935" t="s">
        <v>26055</v>
      </c>
      <c r="R2935" t="str">
        <f t="shared" si="90"/>
        <v>寿光</v>
      </c>
      <c r="S2935" t="str">
        <f t="shared" si="91"/>
        <v>0706</v>
      </c>
    </row>
    <row r="2936" spans="1:19">
      <c r="A2936" t="s">
        <v>26056</v>
      </c>
      <c r="B2936" t="s">
        <v>26057</v>
      </c>
      <c r="C2936" t="s">
        <v>46</v>
      </c>
      <c r="D2936" t="s">
        <v>26058</v>
      </c>
      <c r="E2936" t="s">
        <v>24615</v>
      </c>
      <c r="F2936" t="s">
        <v>26059</v>
      </c>
      <c r="G2936" t="s">
        <v>26060</v>
      </c>
      <c r="H2936" t="s">
        <v>26061</v>
      </c>
      <c r="I2936" t="s">
        <v>2364</v>
      </c>
      <c r="J2936" t="s">
        <v>3938</v>
      </c>
      <c r="K2936" t="s">
        <v>3939</v>
      </c>
      <c r="L2936" t="s">
        <v>137</v>
      </c>
      <c r="M2936" t="s">
        <v>3940</v>
      </c>
      <c r="N2936" t="s">
        <v>2421</v>
      </c>
      <c r="O2936" t="s">
        <v>3941</v>
      </c>
      <c r="P2936" t="s">
        <v>26062</v>
      </c>
      <c r="Q2936" t="s">
        <v>26063</v>
      </c>
      <c r="R2936" t="str">
        <f t="shared" si="90"/>
        <v>青州</v>
      </c>
      <c r="S2936" t="str">
        <f t="shared" si="91"/>
        <v>0706</v>
      </c>
    </row>
    <row r="2937" spans="1:19">
      <c r="A2937" t="s">
        <v>26064</v>
      </c>
      <c r="B2937" t="s">
        <v>26065</v>
      </c>
      <c r="C2937" t="s">
        <v>46</v>
      </c>
      <c r="D2937" t="s">
        <v>26066</v>
      </c>
      <c r="E2937" t="s">
        <v>24615</v>
      </c>
      <c r="F2937" t="s">
        <v>26067</v>
      </c>
      <c r="G2937" t="s">
        <v>26068</v>
      </c>
      <c r="H2937" t="s">
        <v>26069</v>
      </c>
      <c r="I2937" t="s">
        <v>2350</v>
      </c>
      <c r="J2937" t="s">
        <v>6238</v>
      </c>
      <c r="K2937" t="s">
        <v>6239</v>
      </c>
      <c r="L2937" t="s">
        <v>101</v>
      </c>
      <c r="M2937" t="s">
        <v>5737</v>
      </c>
      <c r="N2937" t="s">
        <v>2382</v>
      </c>
      <c r="O2937" t="s">
        <v>6240</v>
      </c>
      <c r="P2937" t="s">
        <v>26070</v>
      </c>
      <c r="R2937" t="str">
        <f t="shared" si="90"/>
        <v>潍城</v>
      </c>
      <c r="S2937" t="str">
        <f t="shared" si="91"/>
        <v>0706</v>
      </c>
    </row>
    <row r="2938" spans="1:19">
      <c r="A2938" t="s">
        <v>26071</v>
      </c>
      <c r="B2938" t="s">
        <v>26072</v>
      </c>
      <c r="C2938" t="s">
        <v>46</v>
      </c>
      <c r="D2938" t="s">
        <v>26073</v>
      </c>
      <c r="E2938" t="s">
        <v>24881</v>
      </c>
      <c r="F2938" t="s">
        <v>26074</v>
      </c>
      <c r="G2938" t="s">
        <v>26075</v>
      </c>
      <c r="H2938" t="s">
        <v>26076</v>
      </c>
      <c r="I2938" t="s">
        <v>2364</v>
      </c>
      <c r="J2938" t="s">
        <v>3761</v>
      </c>
      <c r="K2938" t="s">
        <v>3762</v>
      </c>
      <c r="L2938" t="s">
        <v>101</v>
      </c>
      <c r="M2938" t="s">
        <v>3130</v>
      </c>
      <c r="N2938" t="s">
        <v>2421</v>
      </c>
      <c r="O2938" t="s">
        <v>3763</v>
      </c>
      <c r="P2938" t="s">
        <v>26077</v>
      </c>
      <c r="R2938" t="str">
        <f t="shared" si="90"/>
        <v>潍城</v>
      </c>
      <c r="S2938" t="str">
        <f t="shared" si="91"/>
        <v>0706</v>
      </c>
    </row>
    <row r="2939" spans="1:19">
      <c r="A2939" t="s">
        <v>26078</v>
      </c>
      <c r="B2939" t="s">
        <v>26079</v>
      </c>
      <c r="C2939" t="s">
        <v>46</v>
      </c>
      <c r="D2939" t="s">
        <v>26080</v>
      </c>
      <c r="E2939" t="s">
        <v>26081</v>
      </c>
      <c r="F2939" t="s">
        <v>26082</v>
      </c>
      <c r="G2939" t="s">
        <v>26083</v>
      </c>
      <c r="H2939" t="s">
        <v>26084</v>
      </c>
      <c r="I2939" t="s">
        <v>2378</v>
      </c>
      <c r="J2939" t="s">
        <v>9471</v>
      </c>
      <c r="K2939" t="s">
        <v>9472</v>
      </c>
      <c r="L2939" t="s">
        <v>128</v>
      </c>
      <c r="M2939" t="s">
        <v>2720</v>
      </c>
      <c r="N2939" t="s">
        <v>2859</v>
      </c>
      <c r="O2939" t="s">
        <v>9473</v>
      </c>
      <c r="P2939" t="s">
        <v>26085</v>
      </c>
      <c r="R2939" t="str">
        <f t="shared" si="90"/>
        <v>寿光</v>
      </c>
      <c r="S2939" t="str">
        <f t="shared" si="91"/>
        <v>0706</v>
      </c>
    </row>
    <row r="2940" spans="1:19">
      <c r="A2940" t="s">
        <v>26086</v>
      </c>
      <c r="B2940" t="s">
        <v>26087</v>
      </c>
      <c r="C2940" t="s">
        <v>46</v>
      </c>
      <c r="D2940" t="s">
        <v>26088</v>
      </c>
      <c r="E2940" t="s">
        <v>24615</v>
      </c>
      <c r="F2940" t="s">
        <v>26089</v>
      </c>
      <c r="G2940" t="s">
        <v>26090</v>
      </c>
      <c r="H2940" t="s">
        <v>26091</v>
      </c>
      <c r="I2940" t="s">
        <v>2364</v>
      </c>
      <c r="J2940" t="s">
        <v>6923</v>
      </c>
      <c r="K2940" t="s">
        <v>6924</v>
      </c>
      <c r="L2940" t="s">
        <v>128</v>
      </c>
      <c r="M2940" t="s">
        <v>6079</v>
      </c>
      <c r="N2940" t="s">
        <v>2480</v>
      </c>
      <c r="O2940" t="s">
        <v>6925</v>
      </c>
      <c r="P2940" t="s">
        <v>26092</v>
      </c>
      <c r="R2940" t="str">
        <f t="shared" si="90"/>
        <v>寿光</v>
      </c>
      <c r="S2940" t="str">
        <f t="shared" si="91"/>
        <v>0706</v>
      </c>
    </row>
    <row r="2941" spans="1:19">
      <c r="A2941" t="s">
        <v>26093</v>
      </c>
      <c r="B2941" t="s">
        <v>26094</v>
      </c>
      <c r="C2941" t="s">
        <v>46</v>
      </c>
      <c r="D2941" t="s">
        <v>26095</v>
      </c>
      <c r="E2941" t="s">
        <v>24881</v>
      </c>
      <c r="F2941" t="s">
        <v>26096</v>
      </c>
      <c r="G2941" t="s">
        <v>26097</v>
      </c>
      <c r="H2941" t="s">
        <v>26098</v>
      </c>
      <c r="I2941" t="s">
        <v>2378</v>
      </c>
      <c r="J2941" t="s">
        <v>4938</v>
      </c>
      <c r="K2941" t="s">
        <v>4939</v>
      </c>
      <c r="L2941" t="s">
        <v>128</v>
      </c>
      <c r="M2941" t="s">
        <v>2720</v>
      </c>
      <c r="N2941" t="s">
        <v>2354</v>
      </c>
      <c r="O2941" t="s">
        <v>4940</v>
      </c>
      <c r="P2941" t="s">
        <v>26099</v>
      </c>
      <c r="Q2941" t="s">
        <v>26100</v>
      </c>
      <c r="R2941" t="str">
        <f t="shared" si="90"/>
        <v>寿光</v>
      </c>
      <c r="S2941" t="str">
        <f t="shared" si="91"/>
        <v>0706</v>
      </c>
    </row>
    <row r="2942" spans="1:19">
      <c r="A2942" t="s">
        <v>26101</v>
      </c>
      <c r="B2942" t="s">
        <v>26102</v>
      </c>
      <c r="C2942" t="s">
        <v>46</v>
      </c>
      <c r="D2942" t="s">
        <v>26103</v>
      </c>
      <c r="E2942" t="s">
        <v>24881</v>
      </c>
      <c r="F2942" t="s">
        <v>26104</v>
      </c>
      <c r="G2942" t="s">
        <v>26105</v>
      </c>
      <c r="H2942" t="s">
        <v>26106</v>
      </c>
      <c r="I2942" t="s">
        <v>2465</v>
      </c>
      <c r="J2942" t="s">
        <v>5347</v>
      </c>
      <c r="K2942" t="s">
        <v>5348</v>
      </c>
      <c r="L2942" t="s">
        <v>187</v>
      </c>
      <c r="M2942" t="s">
        <v>3510</v>
      </c>
      <c r="N2942" t="s">
        <v>2340</v>
      </c>
      <c r="O2942" t="s">
        <v>5349</v>
      </c>
      <c r="P2942" t="s">
        <v>26107</v>
      </c>
      <c r="R2942" t="str">
        <f t="shared" si="90"/>
        <v>坊子</v>
      </c>
      <c r="S2942" t="str">
        <f t="shared" si="91"/>
        <v>0706</v>
      </c>
    </row>
    <row r="2943" spans="1:19">
      <c r="A2943" t="s">
        <v>26108</v>
      </c>
      <c r="B2943" t="s">
        <v>26109</v>
      </c>
      <c r="C2943" t="s">
        <v>46</v>
      </c>
      <c r="D2943" t="s">
        <v>26110</v>
      </c>
      <c r="E2943" t="s">
        <v>26111</v>
      </c>
      <c r="F2943" t="s">
        <v>26112</v>
      </c>
      <c r="G2943" t="s">
        <v>26113</v>
      </c>
      <c r="H2943" t="s">
        <v>26114</v>
      </c>
      <c r="I2943" t="s">
        <v>2364</v>
      </c>
      <c r="J2943" t="s">
        <v>3241</v>
      </c>
      <c r="K2943" t="s">
        <v>3242</v>
      </c>
      <c r="L2943" t="s">
        <v>101</v>
      </c>
      <c r="M2943" t="s">
        <v>3130</v>
      </c>
      <c r="N2943" t="s">
        <v>2421</v>
      </c>
      <c r="O2943" t="s">
        <v>3243</v>
      </c>
      <c r="P2943" t="s">
        <v>26115</v>
      </c>
      <c r="R2943" t="str">
        <f t="shared" si="90"/>
        <v>潍城</v>
      </c>
      <c r="S2943" t="str">
        <f t="shared" si="91"/>
        <v>0706</v>
      </c>
    </row>
    <row r="2944" spans="1:19">
      <c r="A2944" t="s">
        <v>26116</v>
      </c>
      <c r="B2944" t="s">
        <v>26117</v>
      </c>
      <c r="C2944" t="s">
        <v>46</v>
      </c>
      <c r="D2944" t="s">
        <v>26118</v>
      </c>
      <c r="E2944" t="s">
        <v>26119</v>
      </c>
      <c r="F2944" t="s">
        <v>26120</v>
      </c>
      <c r="G2944" t="s">
        <v>26121</v>
      </c>
      <c r="H2944" t="s">
        <v>26122</v>
      </c>
      <c r="I2944" t="s">
        <v>2350</v>
      </c>
      <c r="J2944" t="s">
        <v>9991</v>
      </c>
      <c r="K2944" t="s">
        <v>9992</v>
      </c>
      <c r="L2944" t="s">
        <v>146</v>
      </c>
      <c r="M2944" t="s">
        <v>3532</v>
      </c>
      <c r="N2944" t="s">
        <v>2674</v>
      </c>
      <c r="O2944" t="s">
        <v>9993</v>
      </c>
      <c r="P2944" t="s">
        <v>26123</v>
      </c>
      <c r="R2944" t="str">
        <f t="shared" si="90"/>
        <v>临朐</v>
      </c>
      <c r="S2944" t="str">
        <f t="shared" si="91"/>
        <v>0706</v>
      </c>
    </row>
    <row r="2945" spans="1:19">
      <c r="A2945" t="s">
        <v>26124</v>
      </c>
      <c r="B2945" t="s">
        <v>26125</v>
      </c>
      <c r="C2945" t="s">
        <v>46</v>
      </c>
      <c r="D2945" t="s">
        <v>26126</v>
      </c>
      <c r="E2945" t="s">
        <v>26119</v>
      </c>
      <c r="F2945" t="s">
        <v>26127</v>
      </c>
      <c r="G2945" t="s">
        <v>26128</v>
      </c>
      <c r="H2945" t="s">
        <v>26129</v>
      </c>
      <c r="I2945" t="s">
        <v>7537</v>
      </c>
      <c r="J2945" t="s">
        <v>3905</v>
      </c>
      <c r="K2945" t="s">
        <v>3906</v>
      </c>
      <c r="L2945" t="s">
        <v>67</v>
      </c>
      <c r="M2945" t="s">
        <v>2958</v>
      </c>
      <c r="N2945" t="s">
        <v>2649</v>
      </c>
      <c r="O2945" t="s">
        <v>3908</v>
      </c>
      <c r="P2945" t="s">
        <v>26130</v>
      </c>
      <c r="Q2945" t="s">
        <v>26131</v>
      </c>
      <c r="R2945" t="str">
        <f t="shared" ref="R2945:R3008" si="92">IF(OR(LEFT(L2945,2)="高新"),"奎文",IF(LEFT(L2945,2)="峡山","坊子",IF(LEFT(L2945,2)="滨海","寒亭",LEFT(L2945,2))))</f>
        <v>昌邑</v>
      </c>
      <c r="S2945" t="str">
        <f t="shared" ref="S2945:S3008" si="93">TEXT(B2945,"mmdd")</f>
        <v>0706</v>
      </c>
    </row>
    <row r="2946" spans="1:19">
      <c r="A2946" t="s">
        <v>26132</v>
      </c>
      <c r="B2946" t="s">
        <v>26133</v>
      </c>
      <c r="C2946" t="s">
        <v>46</v>
      </c>
      <c r="D2946" t="s">
        <v>26134</v>
      </c>
      <c r="E2946" t="s">
        <v>24615</v>
      </c>
      <c r="F2946" t="s">
        <v>26135</v>
      </c>
      <c r="G2946" t="s">
        <v>26136</v>
      </c>
      <c r="H2946" t="s">
        <v>26137</v>
      </c>
      <c r="I2946" t="s">
        <v>3564</v>
      </c>
      <c r="J2946" t="s">
        <v>5380</v>
      </c>
      <c r="K2946" t="s">
        <v>5381</v>
      </c>
      <c r="L2946" t="s">
        <v>128</v>
      </c>
      <c r="M2946" t="s">
        <v>2708</v>
      </c>
      <c r="N2946" t="s">
        <v>2368</v>
      </c>
      <c r="O2946" t="s">
        <v>5382</v>
      </c>
      <c r="P2946" t="s">
        <v>26138</v>
      </c>
      <c r="R2946" t="str">
        <f t="shared" si="92"/>
        <v>寿光</v>
      </c>
      <c r="S2946" t="str">
        <f t="shared" si="93"/>
        <v>0706</v>
      </c>
    </row>
    <row r="2947" spans="1:19">
      <c r="A2947" t="s">
        <v>26139</v>
      </c>
      <c r="B2947" t="s">
        <v>26140</v>
      </c>
      <c r="C2947" t="s">
        <v>46</v>
      </c>
      <c r="D2947" t="s">
        <v>26141</v>
      </c>
      <c r="E2947" t="s">
        <v>24615</v>
      </c>
      <c r="F2947" t="s">
        <v>26142</v>
      </c>
      <c r="G2947" t="s">
        <v>26143</v>
      </c>
      <c r="H2947" t="s">
        <v>26144</v>
      </c>
      <c r="I2947" t="s">
        <v>2350</v>
      </c>
      <c r="J2947" t="s">
        <v>5957</v>
      </c>
      <c r="K2947" t="s">
        <v>5958</v>
      </c>
      <c r="L2947" t="s">
        <v>67</v>
      </c>
      <c r="M2947" t="s">
        <v>2958</v>
      </c>
      <c r="N2947" t="s">
        <v>2421</v>
      </c>
      <c r="O2947" t="s">
        <v>5959</v>
      </c>
      <c r="P2947" t="s">
        <v>26145</v>
      </c>
      <c r="R2947" t="str">
        <f t="shared" si="92"/>
        <v>昌邑</v>
      </c>
      <c r="S2947" t="str">
        <f t="shared" si="93"/>
        <v>0706</v>
      </c>
    </row>
    <row r="2948" spans="1:19">
      <c r="A2948" t="s">
        <v>26146</v>
      </c>
      <c r="B2948" t="s">
        <v>26147</v>
      </c>
      <c r="C2948" t="s">
        <v>46</v>
      </c>
      <c r="D2948" t="s">
        <v>26148</v>
      </c>
      <c r="E2948" t="s">
        <v>26081</v>
      </c>
      <c r="F2948" t="s">
        <v>26149</v>
      </c>
      <c r="G2948" t="s">
        <v>26150</v>
      </c>
      <c r="H2948" t="s">
        <v>26151</v>
      </c>
      <c r="I2948" t="s">
        <v>2350</v>
      </c>
      <c r="J2948" t="s">
        <v>9471</v>
      </c>
      <c r="K2948" t="s">
        <v>9472</v>
      </c>
      <c r="L2948" t="s">
        <v>128</v>
      </c>
      <c r="M2948" t="s">
        <v>2720</v>
      </c>
      <c r="N2948" t="s">
        <v>2859</v>
      </c>
      <c r="O2948" t="s">
        <v>9473</v>
      </c>
      <c r="P2948" t="s">
        <v>26152</v>
      </c>
      <c r="R2948" t="str">
        <f t="shared" si="92"/>
        <v>寿光</v>
      </c>
      <c r="S2948" t="str">
        <f t="shared" si="93"/>
        <v>0706</v>
      </c>
    </row>
    <row r="2949" spans="1:19">
      <c r="A2949" t="s">
        <v>26153</v>
      </c>
      <c r="B2949" t="s">
        <v>26154</v>
      </c>
      <c r="C2949" t="s">
        <v>46</v>
      </c>
      <c r="D2949" t="s">
        <v>26155</v>
      </c>
      <c r="E2949" t="s">
        <v>26004</v>
      </c>
      <c r="F2949" t="s">
        <v>26156</v>
      </c>
      <c r="G2949" t="s">
        <v>26157</v>
      </c>
      <c r="H2949" t="s">
        <v>26158</v>
      </c>
      <c r="I2949" t="s">
        <v>2350</v>
      </c>
      <c r="J2949" t="s">
        <v>3469</v>
      </c>
      <c r="K2949" t="s">
        <v>3470</v>
      </c>
      <c r="L2949" t="s">
        <v>676</v>
      </c>
      <c r="M2949" t="s">
        <v>3471</v>
      </c>
      <c r="N2949" t="s">
        <v>2480</v>
      </c>
      <c r="O2949" t="s">
        <v>3472</v>
      </c>
      <c r="P2949" t="s">
        <v>26159</v>
      </c>
      <c r="R2949" t="str">
        <f t="shared" si="92"/>
        <v>昌乐</v>
      </c>
      <c r="S2949" t="str">
        <f t="shared" si="93"/>
        <v>0706</v>
      </c>
    </row>
    <row r="2950" spans="1:19">
      <c r="A2950" t="s">
        <v>26160</v>
      </c>
      <c r="B2950" t="s">
        <v>26161</v>
      </c>
      <c r="C2950" t="s">
        <v>46</v>
      </c>
      <c r="D2950" t="s">
        <v>26162</v>
      </c>
      <c r="E2950" t="s">
        <v>24881</v>
      </c>
      <c r="F2950" t="s">
        <v>26163</v>
      </c>
      <c r="G2950" t="s">
        <v>26164</v>
      </c>
      <c r="H2950" t="s">
        <v>26165</v>
      </c>
      <c r="I2950" t="s">
        <v>2350</v>
      </c>
      <c r="J2950" t="s">
        <v>2634</v>
      </c>
      <c r="K2950" t="s">
        <v>2635</v>
      </c>
      <c r="L2950" t="s">
        <v>76</v>
      </c>
      <c r="M2950" t="s">
        <v>2408</v>
      </c>
      <c r="N2950" t="s">
        <v>4222</v>
      </c>
      <c r="O2950" t="s">
        <v>2636</v>
      </c>
      <c r="P2950" t="s">
        <v>26166</v>
      </c>
      <c r="Q2950" t="s">
        <v>26167</v>
      </c>
      <c r="R2950" t="str">
        <f t="shared" si="92"/>
        <v>奎文</v>
      </c>
      <c r="S2950" t="str">
        <f t="shared" si="93"/>
        <v>0706</v>
      </c>
    </row>
    <row r="2951" spans="1:19">
      <c r="A2951" t="s">
        <v>26168</v>
      </c>
      <c r="B2951" t="s">
        <v>26169</v>
      </c>
      <c r="C2951" t="s">
        <v>46</v>
      </c>
      <c r="D2951" t="s">
        <v>26170</v>
      </c>
      <c r="E2951" t="s">
        <v>24615</v>
      </c>
      <c r="F2951" t="s">
        <v>26171</v>
      </c>
      <c r="G2951" t="s">
        <v>26172</v>
      </c>
      <c r="H2951" t="s">
        <v>26173</v>
      </c>
      <c r="I2951" t="s">
        <v>2645</v>
      </c>
      <c r="J2951" t="s">
        <v>12443</v>
      </c>
      <c r="K2951" t="s">
        <v>12444</v>
      </c>
      <c r="L2951" t="s">
        <v>101</v>
      </c>
      <c r="M2951" t="s">
        <v>2982</v>
      </c>
      <c r="N2951" t="s">
        <v>12159</v>
      </c>
      <c r="O2951" t="s">
        <v>12445</v>
      </c>
      <c r="P2951" t="s">
        <v>26174</v>
      </c>
      <c r="Q2951" t="s">
        <v>26175</v>
      </c>
      <c r="R2951" t="str">
        <f t="shared" si="92"/>
        <v>潍城</v>
      </c>
      <c r="S2951" t="str">
        <f t="shared" si="93"/>
        <v>0706</v>
      </c>
    </row>
    <row r="2952" spans="1:19">
      <c r="A2952" t="s">
        <v>26176</v>
      </c>
      <c r="B2952" t="s">
        <v>26177</v>
      </c>
      <c r="C2952" t="s">
        <v>46</v>
      </c>
      <c r="D2952" t="s">
        <v>26178</v>
      </c>
      <c r="E2952" t="s">
        <v>24615</v>
      </c>
      <c r="F2952" t="s">
        <v>26179</v>
      </c>
      <c r="G2952" t="s">
        <v>26180</v>
      </c>
      <c r="H2952" t="s">
        <v>26181</v>
      </c>
      <c r="I2952" t="s">
        <v>7537</v>
      </c>
      <c r="J2952" t="s">
        <v>11118</v>
      </c>
      <c r="K2952" t="s">
        <v>11119</v>
      </c>
      <c r="L2952" t="s">
        <v>137</v>
      </c>
      <c r="M2952" t="s">
        <v>3040</v>
      </c>
      <c r="N2952" t="s">
        <v>7446</v>
      </c>
      <c r="O2952" t="s">
        <v>11120</v>
      </c>
      <c r="P2952" t="s">
        <v>26182</v>
      </c>
      <c r="R2952" t="str">
        <f t="shared" si="92"/>
        <v>青州</v>
      </c>
      <c r="S2952" t="str">
        <f t="shared" si="93"/>
        <v>0706</v>
      </c>
    </row>
    <row r="2953" spans="1:19">
      <c r="A2953" t="s">
        <v>26183</v>
      </c>
      <c r="B2953" t="s">
        <v>26184</v>
      </c>
      <c r="C2953" t="s">
        <v>46</v>
      </c>
      <c r="D2953" t="s">
        <v>26185</v>
      </c>
      <c r="E2953" t="s">
        <v>24615</v>
      </c>
      <c r="F2953" t="s">
        <v>26186</v>
      </c>
      <c r="G2953" t="s">
        <v>26187</v>
      </c>
      <c r="H2953" t="s">
        <v>26188</v>
      </c>
      <c r="I2953" t="s">
        <v>2378</v>
      </c>
      <c r="J2953" t="s">
        <v>6796</v>
      </c>
      <c r="K2953" t="s">
        <v>6797</v>
      </c>
      <c r="L2953" t="s">
        <v>110</v>
      </c>
      <c r="M2953" t="s">
        <v>3098</v>
      </c>
      <c r="N2953" t="s">
        <v>2785</v>
      </c>
      <c r="O2953" t="s">
        <v>6798</v>
      </c>
      <c r="P2953" t="s">
        <v>26189</v>
      </c>
      <c r="R2953" t="str">
        <f t="shared" si="92"/>
        <v>高密</v>
      </c>
      <c r="S2953" t="str">
        <f t="shared" si="93"/>
        <v>0706</v>
      </c>
    </row>
    <row r="2954" spans="1:19">
      <c r="A2954" t="s">
        <v>26190</v>
      </c>
      <c r="B2954" t="s">
        <v>26191</v>
      </c>
      <c r="C2954" t="s">
        <v>46</v>
      </c>
      <c r="D2954" t="s">
        <v>26192</v>
      </c>
      <c r="E2954" t="s">
        <v>24615</v>
      </c>
      <c r="F2954" t="s">
        <v>26193</v>
      </c>
      <c r="G2954" t="s">
        <v>26194</v>
      </c>
      <c r="H2954" t="s">
        <v>26195</v>
      </c>
      <c r="I2954" t="s">
        <v>2350</v>
      </c>
      <c r="J2954" t="s">
        <v>9991</v>
      </c>
      <c r="K2954" t="s">
        <v>9992</v>
      </c>
      <c r="L2954" t="s">
        <v>146</v>
      </c>
      <c r="M2954" t="s">
        <v>3532</v>
      </c>
      <c r="N2954" t="s">
        <v>2859</v>
      </c>
      <c r="O2954" t="s">
        <v>9993</v>
      </c>
      <c r="P2954" t="s">
        <v>26196</v>
      </c>
      <c r="Q2954" t="s">
        <v>21433</v>
      </c>
      <c r="R2954" t="str">
        <f t="shared" si="92"/>
        <v>临朐</v>
      </c>
      <c r="S2954" t="str">
        <f t="shared" si="93"/>
        <v>0706</v>
      </c>
    </row>
    <row r="2955" spans="1:19">
      <c r="A2955" t="s">
        <v>26197</v>
      </c>
      <c r="B2955" t="s">
        <v>26198</v>
      </c>
      <c r="C2955" t="s">
        <v>46</v>
      </c>
      <c r="D2955" t="s">
        <v>26199</v>
      </c>
      <c r="E2955" t="s">
        <v>26200</v>
      </c>
      <c r="F2955" t="s">
        <v>26201</v>
      </c>
      <c r="G2955" t="s">
        <v>26202</v>
      </c>
      <c r="H2955" t="s">
        <v>26203</v>
      </c>
      <c r="I2955" t="s">
        <v>2364</v>
      </c>
      <c r="J2955" t="s">
        <v>4987</v>
      </c>
      <c r="K2955" t="s">
        <v>4988</v>
      </c>
      <c r="L2955" t="s">
        <v>57</v>
      </c>
      <c r="M2955" t="s">
        <v>2838</v>
      </c>
      <c r="N2955" t="s">
        <v>5839</v>
      </c>
      <c r="O2955" t="s">
        <v>4989</v>
      </c>
      <c r="P2955" t="s">
        <v>26204</v>
      </c>
      <c r="R2955" t="str">
        <f t="shared" si="92"/>
        <v>安丘</v>
      </c>
      <c r="S2955" t="str">
        <f t="shared" si="93"/>
        <v>0706</v>
      </c>
    </row>
    <row r="2956" spans="1:19">
      <c r="A2956" t="s">
        <v>26205</v>
      </c>
      <c r="B2956" t="s">
        <v>26206</v>
      </c>
      <c r="C2956" t="s">
        <v>46</v>
      </c>
      <c r="D2956" t="s">
        <v>26207</v>
      </c>
      <c r="E2956" t="s">
        <v>24615</v>
      </c>
      <c r="F2956" t="s">
        <v>26208</v>
      </c>
      <c r="G2956" t="s">
        <v>26209</v>
      </c>
      <c r="H2956" t="s">
        <v>26210</v>
      </c>
      <c r="I2956" t="s">
        <v>2350</v>
      </c>
      <c r="J2956" t="s">
        <v>6766</v>
      </c>
      <c r="K2956" t="s">
        <v>6767</v>
      </c>
      <c r="L2956" t="s">
        <v>137</v>
      </c>
      <c r="M2956" t="s">
        <v>2686</v>
      </c>
      <c r="N2956" t="s">
        <v>2816</v>
      </c>
      <c r="O2956" t="s">
        <v>6768</v>
      </c>
      <c r="P2956" t="s">
        <v>26211</v>
      </c>
      <c r="R2956" t="str">
        <f t="shared" si="92"/>
        <v>青州</v>
      </c>
      <c r="S2956" t="str">
        <f t="shared" si="93"/>
        <v>0706</v>
      </c>
    </row>
    <row r="2957" spans="1:19">
      <c r="A2957" t="s">
        <v>26212</v>
      </c>
      <c r="B2957" t="s">
        <v>26213</v>
      </c>
      <c r="C2957" t="s">
        <v>46</v>
      </c>
      <c r="D2957" t="s">
        <v>26214</v>
      </c>
      <c r="E2957" t="s">
        <v>24615</v>
      </c>
      <c r="F2957" t="s">
        <v>26215</v>
      </c>
      <c r="G2957" t="s">
        <v>26216</v>
      </c>
      <c r="H2957" t="s">
        <v>26217</v>
      </c>
      <c r="I2957" t="s">
        <v>2350</v>
      </c>
      <c r="J2957" t="s">
        <v>8105</v>
      </c>
      <c r="K2957" t="s">
        <v>8106</v>
      </c>
      <c r="L2957" t="s">
        <v>101</v>
      </c>
      <c r="M2957" t="s">
        <v>4459</v>
      </c>
      <c r="O2957" t="s">
        <v>8107</v>
      </c>
      <c r="P2957" t="s">
        <v>26218</v>
      </c>
      <c r="R2957" t="str">
        <f t="shared" si="92"/>
        <v>潍城</v>
      </c>
      <c r="S2957" t="str">
        <f t="shared" si="93"/>
        <v>0706</v>
      </c>
    </row>
    <row r="2958" spans="1:19">
      <c r="A2958" t="s">
        <v>26219</v>
      </c>
      <c r="B2958" t="s">
        <v>26220</v>
      </c>
      <c r="C2958" t="s">
        <v>46</v>
      </c>
      <c r="D2958" t="s">
        <v>26221</v>
      </c>
      <c r="E2958" t="s">
        <v>24615</v>
      </c>
      <c r="F2958" t="s">
        <v>26222</v>
      </c>
      <c r="G2958" t="s">
        <v>26223</v>
      </c>
      <c r="H2958" t="s">
        <v>26224</v>
      </c>
      <c r="I2958" t="s">
        <v>2350</v>
      </c>
      <c r="J2958" t="s">
        <v>3250</v>
      </c>
      <c r="K2958" t="s">
        <v>3251</v>
      </c>
      <c r="L2958" t="s">
        <v>128</v>
      </c>
      <c r="M2958" t="s">
        <v>2708</v>
      </c>
      <c r="N2958" t="s">
        <v>2674</v>
      </c>
      <c r="O2958" t="s">
        <v>3253</v>
      </c>
      <c r="P2958" t="s">
        <v>26225</v>
      </c>
      <c r="Q2958" t="s">
        <v>26226</v>
      </c>
      <c r="R2958" t="str">
        <f t="shared" si="92"/>
        <v>寿光</v>
      </c>
      <c r="S2958" t="str">
        <f t="shared" si="93"/>
        <v>0706</v>
      </c>
    </row>
    <row r="2959" spans="1:19">
      <c r="A2959" t="s">
        <v>26227</v>
      </c>
      <c r="B2959" t="s">
        <v>26228</v>
      </c>
      <c r="C2959" t="s">
        <v>46</v>
      </c>
      <c r="D2959" t="s">
        <v>26229</v>
      </c>
      <c r="E2959" t="s">
        <v>24615</v>
      </c>
      <c r="F2959" t="s">
        <v>26230</v>
      </c>
      <c r="G2959" t="s">
        <v>26231</v>
      </c>
      <c r="H2959" t="s">
        <v>26232</v>
      </c>
      <c r="I2959" t="s">
        <v>2364</v>
      </c>
      <c r="J2959" t="s">
        <v>7259</v>
      </c>
      <c r="K2959" t="s">
        <v>7260</v>
      </c>
      <c r="L2959" t="s">
        <v>67</v>
      </c>
      <c r="M2959" t="s">
        <v>3706</v>
      </c>
      <c r="N2959" t="s">
        <v>2340</v>
      </c>
      <c r="O2959" t="s">
        <v>13827</v>
      </c>
      <c r="P2959" t="s">
        <v>26233</v>
      </c>
      <c r="R2959" t="str">
        <f t="shared" si="92"/>
        <v>昌邑</v>
      </c>
      <c r="S2959" t="str">
        <f t="shared" si="93"/>
        <v>0706</v>
      </c>
    </row>
    <row r="2960" spans="1:19">
      <c r="A2960" t="s">
        <v>26234</v>
      </c>
      <c r="B2960" t="s">
        <v>26235</v>
      </c>
      <c r="C2960" t="s">
        <v>46</v>
      </c>
      <c r="D2960" t="s">
        <v>26236</v>
      </c>
      <c r="E2960" t="s">
        <v>26237</v>
      </c>
      <c r="F2960" t="s">
        <v>26238</v>
      </c>
      <c r="G2960" t="s">
        <v>26239</v>
      </c>
      <c r="H2960" t="s">
        <v>26240</v>
      </c>
      <c r="I2960" t="s">
        <v>2364</v>
      </c>
      <c r="J2960" t="s">
        <v>4844</v>
      </c>
      <c r="K2960" t="s">
        <v>4845</v>
      </c>
      <c r="L2960" t="s">
        <v>76</v>
      </c>
      <c r="M2960" t="s">
        <v>2528</v>
      </c>
      <c r="N2960" t="s">
        <v>2480</v>
      </c>
      <c r="O2960" t="s">
        <v>4846</v>
      </c>
      <c r="P2960" t="s">
        <v>26241</v>
      </c>
      <c r="Q2960" t="s">
        <v>26242</v>
      </c>
      <c r="R2960" t="str">
        <f t="shared" si="92"/>
        <v>奎文</v>
      </c>
      <c r="S2960" t="str">
        <f t="shared" si="93"/>
        <v>0706</v>
      </c>
    </row>
    <row r="2961" spans="1:19">
      <c r="A2961" t="s">
        <v>26243</v>
      </c>
      <c r="B2961" t="s">
        <v>26244</v>
      </c>
      <c r="C2961" t="s">
        <v>46</v>
      </c>
      <c r="D2961" t="s">
        <v>26245</v>
      </c>
      <c r="E2961" t="s">
        <v>24615</v>
      </c>
      <c r="F2961" t="s">
        <v>26246</v>
      </c>
      <c r="G2961" t="s">
        <v>26247</v>
      </c>
      <c r="H2961" t="s">
        <v>26248</v>
      </c>
      <c r="I2961" t="s">
        <v>3376</v>
      </c>
      <c r="J2961" t="s">
        <v>6923</v>
      </c>
      <c r="K2961" t="s">
        <v>6924</v>
      </c>
      <c r="L2961" t="s">
        <v>128</v>
      </c>
      <c r="M2961" t="s">
        <v>6079</v>
      </c>
      <c r="P2961" t="s">
        <v>26249</v>
      </c>
      <c r="Q2961" t="s">
        <v>26250</v>
      </c>
      <c r="R2961" t="str">
        <f t="shared" si="92"/>
        <v>寿光</v>
      </c>
      <c r="S2961" t="str">
        <f t="shared" si="93"/>
        <v>0706</v>
      </c>
    </row>
    <row r="2962" spans="1:19">
      <c r="A2962" t="s">
        <v>26251</v>
      </c>
      <c r="B2962" t="s">
        <v>26252</v>
      </c>
      <c r="C2962" t="s">
        <v>46</v>
      </c>
      <c r="D2962" t="s">
        <v>26253</v>
      </c>
      <c r="E2962" t="s">
        <v>24615</v>
      </c>
      <c r="F2962" t="s">
        <v>26254</v>
      </c>
      <c r="G2962" t="s">
        <v>26255</v>
      </c>
      <c r="H2962" t="s">
        <v>26256</v>
      </c>
      <c r="I2962" t="s">
        <v>2350</v>
      </c>
      <c r="J2962" t="s">
        <v>7072</v>
      </c>
      <c r="K2962" t="s">
        <v>7073</v>
      </c>
      <c r="L2962" t="s">
        <v>128</v>
      </c>
      <c r="M2962" t="s">
        <v>2708</v>
      </c>
      <c r="N2962" t="s">
        <v>2421</v>
      </c>
      <c r="O2962" t="s">
        <v>7074</v>
      </c>
      <c r="P2962" t="s">
        <v>26257</v>
      </c>
      <c r="R2962" t="str">
        <f t="shared" si="92"/>
        <v>寿光</v>
      </c>
      <c r="S2962" t="str">
        <f t="shared" si="93"/>
        <v>0706</v>
      </c>
    </row>
    <row r="2963" spans="1:19">
      <c r="A2963" t="s">
        <v>26258</v>
      </c>
      <c r="B2963" t="s">
        <v>26259</v>
      </c>
      <c r="C2963" t="s">
        <v>46</v>
      </c>
      <c r="D2963" t="s">
        <v>26260</v>
      </c>
      <c r="E2963" t="s">
        <v>25174</v>
      </c>
      <c r="F2963" t="s">
        <v>26261</v>
      </c>
      <c r="G2963" t="s">
        <v>26262</v>
      </c>
      <c r="I2963" t="s">
        <v>10479</v>
      </c>
      <c r="R2963" t="str">
        <f t="shared" si="92"/>
        <v/>
      </c>
      <c r="S2963" t="str">
        <f t="shared" si="93"/>
        <v>0706</v>
      </c>
    </row>
    <row r="2964" spans="1:19">
      <c r="A2964" t="s">
        <v>26263</v>
      </c>
      <c r="B2964" t="s">
        <v>26264</v>
      </c>
      <c r="C2964" t="s">
        <v>46</v>
      </c>
      <c r="D2964" t="s">
        <v>26265</v>
      </c>
      <c r="E2964" t="s">
        <v>24615</v>
      </c>
      <c r="F2964" t="s">
        <v>26266</v>
      </c>
      <c r="G2964" t="s">
        <v>26267</v>
      </c>
      <c r="H2964" t="s">
        <v>26268</v>
      </c>
      <c r="I2964" t="s">
        <v>2465</v>
      </c>
      <c r="J2964" t="s">
        <v>3062</v>
      </c>
      <c r="K2964" t="s">
        <v>3063</v>
      </c>
      <c r="L2964" t="s">
        <v>146</v>
      </c>
      <c r="M2964" t="s">
        <v>2420</v>
      </c>
      <c r="N2964" t="s">
        <v>3017</v>
      </c>
      <c r="O2964" t="s">
        <v>3065</v>
      </c>
      <c r="P2964" t="s">
        <v>25861</v>
      </c>
      <c r="Q2964" t="s">
        <v>26269</v>
      </c>
      <c r="R2964" t="str">
        <f t="shared" si="92"/>
        <v>临朐</v>
      </c>
      <c r="S2964" t="str">
        <f t="shared" si="93"/>
        <v>0706</v>
      </c>
    </row>
    <row r="2965" spans="1:19">
      <c r="A2965" t="s">
        <v>26270</v>
      </c>
      <c r="B2965" t="s">
        <v>26271</v>
      </c>
      <c r="C2965" t="s">
        <v>46</v>
      </c>
      <c r="D2965" t="s">
        <v>26272</v>
      </c>
      <c r="E2965" t="s">
        <v>26273</v>
      </c>
      <c r="F2965" t="s">
        <v>26274</v>
      </c>
      <c r="G2965" t="s">
        <v>26275</v>
      </c>
      <c r="H2965" t="s">
        <v>26276</v>
      </c>
      <c r="I2965" t="s">
        <v>26277</v>
      </c>
      <c r="J2965" t="s">
        <v>4437</v>
      </c>
      <c r="K2965" t="s">
        <v>4438</v>
      </c>
      <c r="L2965" t="s">
        <v>67</v>
      </c>
      <c r="N2965" t="s">
        <v>9248</v>
      </c>
      <c r="O2965" t="s">
        <v>4440</v>
      </c>
      <c r="R2965" t="str">
        <f t="shared" si="92"/>
        <v>昌邑</v>
      </c>
      <c r="S2965" t="str">
        <f t="shared" si="93"/>
        <v>0706</v>
      </c>
    </row>
    <row r="2966" spans="1:19">
      <c r="A2966" t="s">
        <v>26278</v>
      </c>
      <c r="B2966" t="s">
        <v>26279</v>
      </c>
      <c r="C2966" t="s">
        <v>46</v>
      </c>
      <c r="D2966" t="s">
        <v>26280</v>
      </c>
      <c r="E2966" t="s">
        <v>26281</v>
      </c>
      <c r="F2966" t="s">
        <v>26282</v>
      </c>
      <c r="G2966" t="s">
        <v>26283</v>
      </c>
      <c r="H2966" t="s">
        <v>26284</v>
      </c>
      <c r="I2966" t="s">
        <v>4165</v>
      </c>
      <c r="J2966" t="s">
        <v>4166</v>
      </c>
      <c r="K2966" t="s">
        <v>4167</v>
      </c>
      <c r="L2966" t="s">
        <v>119</v>
      </c>
      <c r="M2966" t="s">
        <v>4168</v>
      </c>
      <c r="N2966" t="s">
        <v>3994</v>
      </c>
      <c r="O2966" t="s">
        <v>4169</v>
      </c>
      <c r="P2966" t="s">
        <v>26285</v>
      </c>
      <c r="R2966" t="str">
        <f t="shared" si="92"/>
        <v>寒亭</v>
      </c>
      <c r="S2966" t="str">
        <f t="shared" si="93"/>
        <v>0706</v>
      </c>
    </row>
    <row r="2967" spans="1:19">
      <c r="A2967" t="s">
        <v>26286</v>
      </c>
      <c r="B2967" t="s">
        <v>26287</v>
      </c>
      <c r="C2967" t="s">
        <v>46</v>
      </c>
      <c r="D2967" t="s">
        <v>26288</v>
      </c>
      <c r="E2967" t="s">
        <v>26289</v>
      </c>
      <c r="F2967" t="s">
        <v>26290</v>
      </c>
      <c r="G2967" t="s">
        <v>26291</v>
      </c>
      <c r="H2967" t="s">
        <v>26292</v>
      </c>
      <c r="I2967" t="s">
        <v>2350</v>
      </c>
      <c r="J2967" t="s">
        <v>2646</v>
      </c>
      <c r="K2967" t="s">
        <v>6371</v>
      </c>
      <c r="L2967" t="s">
        <v>137</v>
      </c>
      <c r="M2967" t="s">
        <v>5803</v>
      </c>
      <c r="N2967" t="s">
        <v>3499</v>
      </c>
      <c r="O2967" t="s">
        <v>6372</v>
      </c>
      <c r="P2967" t="s">
        <v>26293</v>
      </c>
      <c r="Q2967" t="s">
        <v>26294</v>
      </c>
      <c r="R2967" t="str">
        <f t="shared" si="92"/>
        <v>青州</v>
      </c>
      <c r="S2967" t="str">
        <f t="shared" si="93"/>
        <v>0706</v>
      </c>
    </row>
    <row r="2968" spans="1:19">
      <c r="A2968" t="s">
        <v>26295</v>
      </c>
      <c r="B2968" t="s">
        <v>26296</v>
      </c>
      <c r="C2968" t="s">
        <v>46</v>
      </c>
      <c r="D2968" t="s">
        <v>26297</v>
      </c>
      <c r="E2968" t="s">
        <v>24615</v>
      </c>
      <c r="F2968" t="s">
        <v>26298</v>
      </c>
      <c r="G2968" t="s">
        <v>26299</v>
      </c>
      <c r="H2968" t="s">
        <v>26300</v>
      </c>
      <c r="I2968" t="s">
        <v>2350</v>
      </c>
      <c r="J2968" t="s">
        <v>9471</v>
      </c>
      <c r="K2968" t="s">
        <v>9472</v>
      </c>
      <c r="L2968" t="s">
        <v>128</v>
      </c>
      <c r="M2968" t="s">
        <v>2720</v>
      </c>
      <c r="N2968" t="s">
        <v>2382</v>
      </c>
      <c r="O2968" t="s">
        <v>9473</v>
      </c>
      <c r="P2968" t="s">
        <v>26301</v>
      </c>
      <c r="Q2968" t="s">
        <v>26302</v>
      </c>
      <c r="R2968" t="str">
        <f t="shared" si="92"/>
        <v>寿光</v>
      </c>
      <c r="S2968" t="str">
        <f t="shared" si="93"/>
        <v>0706</v>
      </c>
    </row>
    <row r="2969" spans="1:19">
      <c r="A2969" t="s">
        <v>814</v>
      </c>
      <c r="B2969" t="s">
        <v>26303</v>
      </c>
      <c r="C2969" t="s">
        <v>46</v>
      </c>
      <c r="D2969" t="s">
        <v>26304</v>
      </c>
      <c r="E2969" t="s">
        <v>24615</v>
      </c>
      <c r="F2969" t="s">
        <v>26305</v>
      </c>
      <c r="G2969" t="s">
        <v>812</v>
      </c>
      <c r="H2969" t="s">
        <v>26306</v>
      </c>
      <c r="I2969" t="s">
        <v>2378</v>
      </c>
      <c r="J2969" t="s">
        <v>3738</v>
      </c>
      <c r="K2969" t="s">
        <v>3739</v>
      </c>
      <c r="L2969" t="s">
        <v>187</v>
      </c>
      <c r="M2969" t="s">
        <v>3510</v>
      </c>
      <c r="N2969" t="s">
        <v>3307</v>
      </c>
      <c r="O2969" t="s">
        <v>3740</v>
      </c>
      <c r="P2969" t="s">
        <v>26307</v>
      </c>
      <c r="Q2969" t="s">
        <v>26308</v>
      </c>
      <c r="R2969" t="str">
        <f t="shared" si="92"/>
        <v>坊子</v>
      </c>
      <c r="S2969" t="str">
        <f t="shared" si="93"/>
        <v>0706</v>
      </c>
    </row>
    <row r="2970" spans="1:19">
      <c r="A2970" t="s">
        <v>26309</v>
      </c>
      <c r="B2970" t="s">
        <v>26310</v>
      </c>
      <c r="C2970" t="s">
        <v>46</v>
      </c>
      <c r="D2970" t="s">
        <v>26311</v>
      </c>
      <c r="E2970" t="s">
        <v>24615</v>
      </c>
      <c r="F2970" t="s">
        <v>26312</v>
      </c>
      <c r="G2970" t="s">
        <v>26313</v>
      </c>
      <c r="H2970" t="s">
        <v>26314</v>
      </c>
      <c r="I2970" t="s">
        <v>2364</v>
      </c>
      <c r="J2970" t="s">
        <v>4220</v>
      </c>
      <c r="K2970" t="s">
        <v>4221</v>
      </c>
      <c r="L2970" t="s">
        <v>47</v>
      </c>
      <c r="M2970" t="s">
        <v>3159</v>
      </c>
      <c r="N2970" t="s">
        <v>2480</v>
      </c>
      <c r="O2970" t="s">
        <v>4223</v>
      </c>
      <c r="P2970" t="s">
        <v>26306</v>
      </c>
      <c r="Q2970" t="s">
        <v>26315</v>
      </c>
      <c r="R2970" t="str">
        <f t="shared" si="92"/>
        <v>诸城</v>
      </c>
      <c r="S2970" t="str">
        <f t="shared" si="93"/>
        <v>0706</v>
      </c>
    </row>
    <row r="2971" spans="1:19">
      <c r="A2971" t="s">
        <v>26316</v>
      </c>
      <c r="B2971" t="s">
        <v>26317</v>
      </c>
      <c r="C2971" t="s">
        <v>46</v>
      </c>
      <c r="D2971" t="s">
        <v>26318</v>
      </c>
      <c r="E2971" t="s">
        <v>26289</v>
      </c>
      <c r="F2971" t="s">
        <v>26319</v>
      </c>
      <c r="G2971" t="s">
        <v>26320</v>
      </c>
      <c r="H2971" t="s">
        <v>26321</v>
      </c>
      <c r="I2971" t="s">
        <v>2350</v>
      </c>
      <c r="J2971" t="s">
        <v>5564</v>
      </c>
      <c r="K2971" t="s">
        <v>5565</v>
      </c>
      <c r="L2971" t="s">
        <v>137</v>
      </c>
      <c r="M2971" t="s">
        <v>2625</v>
      </c>
      <c r="N2971" t="s">
        <v>3307</v>
      </c>
      <c r="O2971" t="s">
        <v>2626</v>
      </c>
      <c r="P2971" t="s">
        <v>26322</v>
      </c>
      <c r="R2971" t="str">
        <f t="shared" si="92"/>
        <v>青州</v>
      </c>
      <c r="S2971" t="str">
        <f t="shared" si="93"/>
        <v>0706</v>
      </c>
    </row>
    <row r="2972" spans="1:19">
      <c r="A2972" t="s">
        <v>26323</v>
      </c>
      <c r="B2972" t="s">
        <v>26324</v>
      </c>
      <c r="C2972" t="s">
        <v>46</v>
      </c>
      <c r="D2972" t="s">
        <v>26325</v>
      </c>
      <c r="E2972" t="s">
        <v>26326</v>
      </c>
      <c r="F2972" t="s">
        <v>26327</v>
      </c>
      <c r="G2972" t="s">
        <v>26328</v>
      </c>
      <c r="H2972" t="s">
        <v>26329</v>
      </c>
      <c r="I2972" t="s">
        <v>2364</v>
      </c>
      <c r="J2972" t="s">
        <v>6645</v>
      </c>
      <c r="K2972" t="s">
        <v>6646</v>
      </c>
      <c r="L2972" t="s">
        <v>47</v>
      </c>
      <c r="M2972" t="s">
        <v>2784</v>
      </c>
      <c r="N2972" t="s">
        <v>2368</v>
      </c>
      <c r="O2972" t="s">
        <v>6647</v>
      </c>
      <c r="P2972" t="s">
        <v>26330</v>
      </c>
      <c r="Q2972" t="s">
        <v>26331</v>
      </c>
      <c r="R2972" t="str">
        <f t="shared" si="92"/>
        <v>诸城</v>
      </c>
      <c r="S2972" t="str">
        <f t="shared" si="93"/>
        <v>0706</v>
      </c>
    </row>
    <row r="2973" spans="1:19">
      <c r="A2973" t="s">
        <v>26332</v>
      </c>
      <c r="B2973" t="s">
        <v>26333</v>
      </c>
      <c r="C2973" t="s">
        <v>46</v>
      </c>
      <c r="D2973" t="s">
        <v>26334</v>
      </c>
      <c r="E2973" t="s">
        <v>26335</v>
      </c>
      <c r="F2973" t="s">
        <v>26336</v>
      </c>
      <c r="G2973" t="s">
        <v>26337</v>
      </c>
      <c r="H2973" t="s">
        <v>26338</v>
      </c>
      <c r="I2973" t="s">
        <v>2350</v>
      </c>
      <c r="J2973" t="s">
        <v>4101</v>
      </c>
      <c r="K2973" t="s">
        <v>4102</v>
      </c>
      <c r="L2973" t="s">
        <v>67</v>
      </c>
      <c r="M2973" t="s">
        <v>3366</v>
      </c>
      <c r="N2973" t="s">
        <v>2421</v>
      </c>
      <c r="O2973" t="s">
        <v>4103</v>
      </c>
      <c r="P2973" t="s">
        <v>26339</v>
      </c>
      <c r="R2973" t="str">
        <f t="shared" si="92"/>
        <v>昌邑</v>
      </c>
      <c r="S2973" t="str">
        <f t="shared" si="93"/>
        <v>0706</v>
      </c>
    </row>
    <row r="2974" spans="1:19">
      <c r="A2974" t="s">
        <v>26340</v>
      </c>
      <c r="B2974" t="s">
        <v>26341</v>
      </c>
      <c r="C2974" t="s">
        <v>46</v>
      </c>
      <c r="D2974" t="s">
        <v>26342</v>
      </c>
      <c r="E2974" t="s">
        <v>26281</v>
      </c>
      <c r="F2974" t="s">
        <v>26343</v>
      </c>
      <c r="G2974" t="s">
        <v>26344</v>
      </c>
      <c r="H2974" t="s">
        <v>26345</v>
      </c>
      <c r="I2974" t="s">
        <v>2645</v>
      </c>
      <c r="J2974" t="s">
        <v>3552</v>
      </c>
      <c r="K2974" t="s">
        <v>5639</v>
      </c>
      <c r="L2974" t="s">
        <v>110</v>
      </c>
      <c r="M2974" t="s">
        <v>2575</v>
      </c>
      <c r="N2974" t="s">
        <v>2480</v>
      </c>
      <c r="O2974" t="s">
        <v>5640</v>
      </c>
      <c r="P2974" t="s">
        <v>26346</v>
      </c>
      <c r="R2974" t="str">
        <f t="shared" si="92"/>
        <v>高密</v>
      </c>
      <c r="S2974" t="str">
        <f t="shared" si="93"/>
        <v>0706</v>
      </c>
    </row>
    <row r="2975" spans="1:19">
      <c r="A2975" t="s">
        <v>26347</v>
      </c>
      <c r="B2975" t="s">
        <v>26348</v>
      </c>
      <c r="C2975" t="s">
        <v>46</v>
      </c>
      <c r="D2975" t="s">
        <v>26349</v>
      </c>
      <c r="E2975" t="s">
        <v>24615</v>
      </c>
      <c r="F2975" t="s">
        <v>26350</v>
      </c>
      <c r="G2975" t="s">
        <v>26351</v>
      </c>
      <c r="H2975" t="s">
        <v>26352</v>
      </c>
      <c r="I2975" t="s">
        <v>2350</v>
      </c>
      <c r="J2975" t="s">
        <v>7685</v>
      </c>
      <c r="K2975" t="s">
        <v>7686</v>
      </c>
      <c r="L2975" t="s">
        <v>110</v>
      </c>
      <c r="M2975" t="s">
        <v>7687</v>
      </c>
      <c r="N2975" t="s">
        <v>2421</v>
      </c>
      <c r="O2975" t="s">
        <v>7688</v>
      </c>
      <c r="P2975" t="s">
        <v>26353</v>
      </c>
      <c r="Q2975" t="s">
        <v>26354</v>
      </c>
      <c r="R2975" t="str">
        <f t="shared" si="92"/>
        <v>高密</v>
      </c>
      <c r="S2975" t="str">
        <f t="shared" si="93"/>
        <v>0706</v>
      </c>
    </row>
    <row r="2976" spans="1:19">
      <c r="A2976" t="s">
        <v>26355</v>
      </c>
      <c r="B2976" t="s">
        <v>26356</v>
      </c>
      <c r="C2976" t="s">
        <v>46</v>
      </c>
      <c r="D2976" t="s">
        <v>26357</v>
      </c>
      <c r="E2976" t="s">
        <v>24615</v>
      </c>
      <c r="F2976" t="s">
        <v>26358</v>
      </c>
      <c r="G2976" t="s">
        <v>26359</v>
      </c>
      <c r="H2976" t="s">
        <v>26360</v>
      </c>
      <c r="I2976" t="s">
        <v>2645</v>
      </c>
      <c r="J2976" t="s">
        <v>2671</v>
      </c>
      <c r="K2976" t="s">
        <v>2672</v>
      </c>
      <c r="L2976" t="s">
        <v>67</v>
      </c>
      <c r="M2976" t="s">
        <v>2673</v>
      </c>
      <c r="N2976" t="s">
        <v>2674</v>
      </c>
      <c r="O2976" t="s">
        <v>2675</v>
      </c>
      <c r="P2976" t="s">
        <v>26361</v>
      </c>
      <c r="R2976" t="str">
        <f t="shared" si="92"/>
        <v>昌邑</v>
      </c>
      <c r="S2976" t="str">
        <f t="shared" si="93"/>
        <v>0706</v>
      </c>
    </row>
    <row r="2977" spans="1:19">
      <c r="A2977" t="s">
        <v>26362</v>
      </c>
      <c r="B2977" t="s">
        <v>26363</v>
      </c>
      <c r="C2977" t="s">
        <v>46</v>
      </c>
      <c r="D2977" t="s">
        <v>26364</v>
      </c>
      <c r="E2977" t="s">
        <v>24615</v>
      </c>
      <c r="F2977" t="s">
        <v>26365</v>
      </c>
      <c r="G2977" t="s">
        <v>26366</v>
      </c>
      <c r="H2977" t="s">
        <v>26367</v>
      </c>
      <c r="I2977" t="s">
        <v>2645</v>
      </c>
      <c r="J2977" t="s">
        <v>4089</v>
      </c>
      <c r="K2977" t="s">
        <v>4090</v>
      </c>
      <c r="L2977" t="s">
        <v>110</v>
      </c>
      <c r="M2977" t="s">
        <v>2575</v>
      </c>
      <c r="N2977" t="s">
        <v>2721</v>
      </c>
      <c r="O2977" t="s">
        <v>4091</v>
      </c>
      <c r="P2977" t="s">
        <v>26368</v>
      </c>
      <c r="R2977" t="str">
        <f t="shared" si="92"/>
        <v>高密</v>
      </c>
      <c r="S2977" t="str">
        <f t="shared" si="93"/>
        <v>0706</v>
      </c>
    </row>
    <row r="2978" spans="1:19">
      <c r="A2978" t="s">
        <v>26369</v>
      </c>
      <c r="B2978" t="s">
        <v>26370</v>
      </c>
      <c r="C2978" t="s">
        <v>46</v>
      </c>
      <c r="D2978" t="s">
        <v>26371</v>
      </c>
      <c r="E2978" t="s">
        <v>24615</v>
      </c>
      <c r="F2978" t="s">
        <v>26372</v>
      </c>
      <c r="G2978" t="s">
        <v>26373</v>
      </c>
      <c r="H2978" t="s">
        <v>26374</v>
      </c>
      <c r="I2978" t="s">
        <v>2350</v>
      </c>
      <c r="J2978" t="s">
        <v>4957</v>
      </c>
      <c r="K2978" t="s">
        <v>2742</v>
      </c>
      <c r="L2978" t="s">
        <v>137</v>
      </c>
      <c r="M2978" t="s">
        <v>2395</v>
      </c>
      <c r="N2978" t="s">
        <v>2421</v>
      </c>
      <c r="O2978" t="s">
        <v>4960</v>
      </c>
      <c r="P2978" t="s">
        <v>26375</v>
      </c>
      <c r="R2978" t="str">
        <f t="shared" si="92"/>
        <v>青州</v>
      </c>
      <c r="S2978" t="str">
        <f t="shared" si="93"/>
        <v>0706</v>
      </c>
    </row>
    <row r="2979" spans="1:19">
      <c r="A2979" t="s">
        <v>26376</v>
      </c>
      <c r="B2979" t="s">
        <v>26377</v>
      </c>
      <c r="C2979" t="s">
        <v>46</v>
      </c>
      <c r="D2979" t="s">
        <v>26378</v>
      </c>
      <c r="E2979" t="s">
        <v>24615</v>
      </c>
      <c r="F2979" t="s">
        <v>26379</v>
      </c>
      <c r="G2979" t="s">
        <v>26380</v>
      </c>
      <c r="H2979" t="s">
        <v>26381</v>
      </c>
      <c r="I2979" t="s">
        <v>2378</v>
      </c>
      <c r="J2979" t="s">
        <v>6285</v>
      </c>
      <c r="K2979" t="s">
        <v>6286</v>
      </c>
      <c r="L2979" t="s">
        <v>57</v>
      </c>
      <c r="M2979" t="s">
        <v>2552</v>
      </c>
      <c r="N2979" t="s">
        <v>2859</v>
      </c>
      <c r="O2979" t="s">
        <v>6287</v>
      </c>
      <c r="P2979" t="s">
        <v>26382</v>
      </c>
      <c r="R2979" t="str">
        <f t="shared" si="92"/>
        <v>安丘</v>
      </c>
      <c r="S2979" t="str">
        <f t="shared" si="93"/>
        <v>0706</v>
      </c>
    </row>
    <row r="2980" spans="1:19">
      <c r="A2980" t="s">
        <v>26383</v>
      </c>
      <c r="B2980" t="s">
        <v>26384</v>
      </c>
      <c r="C2980" t="s">
        <v>46</v>
      </c>
      <c r="D2980" t="s">
        <v>26385</v>
      </c>
      <c r="E2980" t="s">
        <v>24615</v>
      </c>
      <c r="F2980" t="s">
        <v>26386</v>
      </c>
      <c r="G2980" t="s">
        <v>26387</v>
      </c>
      <c r="H2980" t="s">
        <v>26388</v>
      </c>
      <c r="I2980" t="s">
        <v>2465</v>
      </c>
      <c r="J2980" t="s">
        <v>2825</v>
      </c>
      <c r="K2980" t="s">
        <v>2826</v>
      </c>
      <c r="L2980" t="s">
        <v>76</v>
      </c>
      <c r="M2980" t="s">
        <v>2827</v>
      </c>
      <c r="N2980" t="s">
        <v>3017</v>
      </c>
      <c r="O2980" t="s">
        <v>2828</v>
      </c>
      <c r="P2980" t="s">
        <v>26389</v>
      </c>
      <c r="Q2980" t="s">
        <v>26390</v>
      </c>
      <c r="R2980" t="str">
        <f t="shared" si="92"/>
        <v>奎文</v>
      </c>
      <c r="S2980" t="str">
        <f t="shared" si="93"/>
        <v>0706</v>
      </c>
    </row>
    <row r="2981" spans="1:19">
      <c r="A2981" t="s">
        <v>26391</v>
      </c>
      <c r="B2981" t="s">
        <v>26392</v>
      </c>
      <c r="C2981" t="s">
        <v>46</v>
      </c>
      <c r="D2981" t="s">
        <v>26393</v>
      </c>
      <c r="E2981" t="s">
        <v>24615</v>
      </c>
      <c r="F2981" t="s">
        <v>26394</v>
      </c>
      <c r="G2981" t="s">
        <v>26395</v>
      </c>
      <c r="H2981" t="s">
        <v>26396</v>
      </c>
      <c r="I2981" t="s">
        <v>2364</v>
      </c>
      <c r="J2981" t="s">
        <v>3619</v>
      </c>
      <c r="K2981" t="s">
        <v>3620</v>
      </c>
      <c r="L2981" t="s">
        <v>110</v>
      </c>
      <c r="M2981" t="s">
        <v>3621</v>
      </c>
      <c r="N2981" t="s">
        <v>4255</v>
      </c>
      <c r="O2981" t="s">
        <v>3623</v>
      </c>
      <c r="P2981" t="s">
        <v>26397</v>
      </c>
      <c r="R2981" t="str">
        <f t="shared" si="92"/>
        <v>高密</v>
      </c>
      <c r="S2981" t="str">
        <f t="shared" si="93"/>
        <v>0706</v>
      </c>
    </row>
    <row r="2982" spans="1:19">
      <c r="A2982" t="s">
        <v>26398</v>
      </c>
      <c r="B2982" t="s">
        <v>26399</v>
      </c>
      <c r="C2982" t="s">
        <v>46</v>
      </c>
      <c r="D2982" t="s">
        <v>26400</v>
      </c>
      <c r="E2982" t="s">
        <v>24615</v>
      </c>
      <c r="F2982" t="s">
        <v>26401</v>
      </c>
      <c r="G2982" t="s">
        <v>26402</v>
      </c>
      <c r="H2982" t="s">
        <v>26403</v>
      </c>
      <c r="I2982" t="s">
        <v>2645</v>
      </c>
      <c r="J2982" t="s">
        <v>6016</v>
      </c>
      <c r="K2982" t="s">
        <v>6017</v>
      </c>
      <c r="L2982" t="s">
        <v>57</v>
      </c>
      <c r="M2982" t="s">
        <v>2353</v>
      </c>
      <c r="N2982" t="s">
        <v>3270</v>
      </c>
      <c r="O2982" t="s">
        <v>6018</v>
      </c>
      <c r="P2982" t="s">
        <v>26404</v>
      </c>
      <c r="R2982" t="str">
        <f t="shared" si="92"/>
        <v>安丘</v>
      </c>
      <c r="S2982" t="str">
        <f t="shared" si="93"/>
        <v>0706</v>
      </c>
    </row>
    <row r="2983" spans="1:19">
      <c r="A2983" t="s">
        <v>26405</v>
      </c>
      <c r="B2983" t="s">
        <v>26406</v>
      </c>
      <c r="C2983" t="s">
        <v>46</v>
      </c>
      <c r="D2983" t="s">
        <v>26407</v>
      </c>
      <c r="E2983" t="s">
        <v>24615</v>
      </c>
      <c r="F2983" t="s">
        <v>26408</v>
      </c>
      <c r="G2983" t="s">
        <v>26409</v>
      </c>
      <c r="H2983" t="s">
        <v>26410</v>
      </c>
      <c r="I2983" t="s">
        <v>2364</v>
      </c>
      <c r="J2983" t="s">
        <v>11926</v>
      </c>
      <c r="K2983" t="s">
        <v>11927</v>
      </c>
      <c r="L2983" t="s">
        <v>137</v>
      </c>
      <c r="M2983" t="s">
        <v>3213</v>
      </c>
      <c r="N2983" t="s">
        <v>3277</v>
      </c>
      <c r="O2983" t="s">
        <v>11929</v>
      </c>
      <c r="P2983" t="s">
        <v>26411</v>
      </c>
      <c r="R2983" t="str">
        <f t="shared" si="92"/>
        <v>青州</v>
      </c>
      <c r="S2983" t="str">
        <f t="shared" si="93"/>
        <v>0706</v>
      </c>
    </row>
    <row r="2984" spans="1:19">
      <c r="A2984" t="s">
        <v>26412</v>
      </c>
      <c r="B2984" t="s">
        <v>26413</v>
      </c>
      <c r="C2984" t="s">
        <v>46</v>
      </c>
      <c r="D2984" t="s">
        <v>26414</v>
      </c>
      <c r="E2984" t="s">
        <v>24615</v>
      </c>
      <c r="F2984" t="s">
        <v>26415</v>
      </c>
      <c r="G2984" t="s">
        <v>26416</v>
      </c>
      <c r="H2984" t="s">
        <v>26417</v>
      </c>
      <c r="I2984" t="s">
        <v>2350</v>
      </c>
      <c r="J2984" t="s">
        <v>3200</v>
      </c>
      <c r="K2984" t="s">
        <v>3201</v>
      </c>
      <c r="L2984" t="s">
        <v>76</v>
      </c>
      <c r="M2984" t="s">
        <v>2528</v>
      </c>
      <c r="N2984" t="s">
        <v>2649</v>
      </c>
      <c r="O2984" t="s">
        <v>3202</v>
      </c>
      <c r="P2984" t="s">
        <v>26418</v>
      </c>
      <c r="R2984" t="str">
        <f t="shared" si="92"/>
        <v>奎文</v>
      </c>
      <c r="S2984" t="str">
        <f t="shared" si="93"/>
        <v>0706</v>
      </c>
    </row>
    <row r="2985" spans="1:19">
      <c r="A2985" t="s">
        <v>26419</v>
      </c>
      <c r="B2985" t="s">
        <v>26420</v>
      </c>
      <c r="C2985" t="s">
        <v>46</v>
      </c>
      <c r="D2985" t="s">
        <v>26421</v>
      </c>
      <c r="E2985" t="s">
        <v>24615</v>
      </c>
      <c r="F2985" t="s">
        <v>26422</v>
      </c>
      <c r="G2985" t="s">
        <v>26423</v>
      </c>
      <c r="H2985" t="s">
        <v>26424</v>
      </c>
      <c r="I2985" t="s">
        <v>2350</v>
      </c>
      <c r="J2985" t="s">
        <v>7914</v>
      </c>
      <c r="K2985" t="s">
        <v>7915</v>
      </c>
      <c r="L2985" t="s">
        <v>146</v>
      </c>
      <c r="M2985" t="s">
        <v>5188</v>
      </c>
      <c r="N2985" t="s">
        <v>2480</v>
      </c>
      <c r="O2985" t="s">
        <v>7916</v>
      </c>
      <c r="P2985" t="s">
        <v>26425</v>
      </c>
      <c r="R2985" t="str">
        <f t="shared" si="92"/>
        <v>临朐</v>
      </c>
      <c r="S2985" t="str">
        <f t="shared" si="93"/>
        <v>0706</v>
      </c>
    </row>
    <row r="2986" spans="1:19">
      <c r="A2986" t="s">
        <v>26426</v>
      </c>
      <c r="B2986" t="s">
        <v>26427</v>
      </c>
      <c r="C2986" t="s">
        <v>46</v>
      </c>
      <c r="D2986" t="s">
        <v>26428</v>
      </c>
      <c r="E2986" t="s">
        <v>24615</v>
      </c>
      <c r="F2986" t="s">
        <v>26429</v>
      </c>
      <c r="G2986" t="s">
        <v>26430</v>
      </c>
      <c r="H2986" t="s">
        <v>26431</v>
      </c>
      <c r="I2986" t="s">
        <v>2350</v>
      </c>
      <c r="J2986" t="s">
        <v>4938</v>
      </c>
      <c r="K2986" t="s">
        <v>4939</v>
      </c>
      <c r="L2986" t="s">
        <v>128</v>
      </c>
      <c r="M2986" t="s">
        <v>2720</v>
      </c>
      <c r="N2986" t="s">
        <v>2382</v>
      </c>
      <c r="O2986" t="s">
        <v>4940</v>
      </c>
      <c r="P2986" t="s">
        <v>26432</v>
      </c>
      <c r="R2986" t="str">
        <f t="shared" si="92"/>
        <v>寿光</v>
      </c>
      <c r="S2986" t="str">
        <f t="shared" si="93"/>
        <v>0706</v>
      </c>
    </row>
    <row r="2987" spans="1:19">
      <c r="A2987" t="s">
        <v>26433</v>
      </c>
      <c r="B2987" t="s">
        <v>26434</v>
      </c>
      <c r="C2987" t="s">
        <v>46</v>
      </c>
      <c r="D2987" t="s">
        <v>26435</v>
      </c>
      <c r="E2987" t="s">
        <v>24615</v>
      </c>
      <c r="F2987" t="s">
        <v>26436</v>
      </c>
      <c r="G2987" t="s">
        <v>26437</v>
      </c>
      <c r="H2987" t="s">
        <v>26438</v>
      </c>
      <c r="I2987" t="s">
        <v>2350</v>
      </c>
      <c r="J2987" t="s">
        <v>12004</v>
      </c>
      <c r="K2987" t="s">
        <v>12005</v>
      </c>
      <c r="L2987" t="s">
        <v>47</v>
      </c>
      <c r="M2987" t="s">
        <v>12006</v>
      </c>
      <c r="N2987" t="s">
        <v>2421</v>
      </c>
      <c r="O2987" t="s">
        <v>12007</v>
      </c>
      <c r="P2987" t="s">
        <v>26439</v>
      </c>
      <c r="R2987" t="str">
        <f t="shared" si="92"/>
        <v>诸城</v>
      </c>
      <c r="S2987" t="str">
        <f t="shared" si="93"/>
        <v>0706</v>
      </c>
    </row>
    <row r="2988" spans="1:19">
      <c r="A2988" t="s">
        <v>26440</v>
      </c>
      <c r="B2988" t="s">
        <v>26441</v>
      </c>
      <c r="C2988" t="s">
        <v>46</v>
      </c>
      <c r="D2988" t="s">
        <v>26442</v>
      </c>
      <c r="E2988" t="s">
        <v>24615</v>
      </c>
      <c r="F2988" t="s">
        <v>26443</v>
      </c>
      <c r="G2988" t="s">
        <v>26444</v>
      </c>
      <c r="H2988" t="s">
        <v>26445</v>
      </c>
      <c r="I2988" t="s">
        <v>2378</v>
      </c>
      <c r="J2988" t="s">
        <v>2922</v>
      </c>
      <c r="K2988" t="s">
        <v>2923</v>
      </c>
      <c r="L2988" t="s">
        <v>47</v>
      </c>
      <c r="M2988" t="s">
        <v>2924</v>
      </c>
      <c r="N2988" t="s">
        <v>2421</v>
      </c>
      <c r="O2988" t="s">
        <v>2925</v>
      </c>
      <c r="P2988" t="s">
        <v>26446</v>
      </c>
      <c r="Q2988" t="s">
        <v>26447</v>
      </c>
      <c r="R2988" t="str">
        <f t="shared" si="92"/>
        <v>诸城</v>
      </c>
      <c r="S2988" t="str">
        <f t="shared" si="93"/>
        <v>0706</v>
      </c>
    </row>
    <row r="2989" spans="1:19">
      <c r="A2989" t="s">
        <v>26448</v>
      </c>
      <c r="B2989" t="s">
        <v>26449</v>
      </c>
      <c r="C2989" t="s">
        <v>46</v>
      </c>
      <c r="D2989" t="s">
        <v>26450</v>
      </c>
      <c r="E2989" t="s">
        <v>24615</v>
      </c>
      <c r="F2989" t="s">
        <v>26451</v>
      </c>
      <c r="G2989" t="s">
        <v>26452</v>
      </c>
      <c r="H2989" t="s">
        <v>26453</v>
      </c>
      <c r="I2989" t="s">
        <v>2350</v>
      </c>
      <c r="J2989" t="s">
        <v>3295</v>
      </c>
      <c r="K2989" t="s">
        <v>3296</v>
      </c>
      <c r="L2989" t="s">
        <v>47</v>
      </c>
      <c r="M2989" t="s">
        <v>3159</v>
      </c>
      <c r="N2989" t="s">
        <v>2674</v>
      </c>
      <c r="O2989" t="s">
        <v>3297</v>
      </c>
      <c r="P2989" t="s">
        <v>26454</v>
      </c>
      <c r="Q2989" t="s">
        <v>26455</v>
      </c>
      <c r="R2989" t="str">
        <f t="shared" si="92"/>
        <v>诸城</v>
      </c>
      <c r="S2989" t="str">
        <f t="shared" si="93"/>
        <v>0706</v>
      </c>
    </row>
    <row r="2990" spans="1:19">
      <c r="A2990" t="s">
        <v>26456</v>
      </c>
      <c r="B2990" t="s">
        <v>26457</v>
      </c>
      <c r="C2990" t="s">
        <v>46</v>
      </c>
      <c r="D2990" t="s">
        <v>26458</v>
      </c>
      <c r="E2990" t="s">
        <v>24615</v>
      </c>
      <c r="F2990" t="s">
        <v>26459</v>
      </c>
      <c r="G2990" t="s">
        <v>26460</v>
      </c>
      <c r="H2990" t="s">
        <v>26461</v>
      </c>
      <c r="I2990" t="s">
        <v>4165</v>
      </c>
      <c r="J2990" t="s">
        <v>3377</v>
      </c>
      <c r="K2990" t="s">
        <v>3378</v>
      </c>
      <c r="L2990" t="s">
        <v>76</v>
      </c>
      <c r="M2990" t="s">
        <v>2528</v>
      </c>
      <c r="N2990" t="s">
        <v>2983</v>
      </c>
      <c r="O2990" t="s">
        <v>3379</v>
      </c>
      <c r="P2990" t="s">
        <v>26462</v>
      </c>
      <c r="Q2990" t="s">
        <v>26463</v>
      </c>
      <c r="R2990" t="str">
        <f t="shared" si="92"/>
        <v>奎文</v>
      </c>
      <c r="S2990" t="str">
        <f t="shared" si="93"/>
        <v>0706</v>
      </c>
    </row>
    <row r="2991" spans="1:19">
      <c r="A2991" t="s">
        <v>26464</v>
      </c>
      <c r="B2991" t="s">
        <v>26465</v>
      </c>
      <c r="C2991" t="s">
        <v>46</v>
      </c>
      <c r="D2991" t="s">
        <v>26466</v>
      </c>
      <c r="E2991" t="s">
        <v>24615</v>
      </c>
      <c r="F2991" t="s">
        <v>26467</v>
      </c>
      <c r="G2991" t="s">
        <v>26468</v>
      </c>
      <c r="H2991" t="s">
        <v>26425</v>
      </c>
      <c r="I2991" t="s">
        <v>2364</v>
      </c>
      <c r="J2991" t="s">
        <v>3006</v>
      </c>
      <c r="K2991" t="s">
        <v>3007</v>
      </c>
      <c r="L2991" t="s">
        <v>67</v>
      </c>
      <c r="M2991" t="s">
        <v>3008</v>
      </c>
      <c r="N2991" t="s">
        <v>2674</v>
      </c>
      <c r="O2991" t="s">
        <v>3009</v>
      </c>
      <c r="P2991" t="s">
        <v>26469</v>
      </c>
      <c r="Q2991" t="s">
        <v>26470</v>
      </c>
      <c r="R2991" t="str">
        <f t="shared" si="92"/>
        <v>昌邑</v>
      </c>
      <c r="S2991" t="str">
        <f t="shared" si="93"/>
        <v>0706</v>
      </c>
    </row>
    <row r="2992" spans="1:19">
      <c r="A2992" t="s">
        <v>26471</v>
      </c>
      <c r="B2992" t="s">
        <v>26472</v>
      </c>
      <c r="C2992" t="s">
        <v>46</v>
      </c>
      <c r="D2992" t="s">
        <v>26473</v>
      </c>
      <c r="E2992" t="s">
        <v>24615</v>
      </c>
      <c r="F2992" t="s">
        <v>26474</v>
      </c>
      <c r="G2992" t="s">
        <v>26475</v>
      </c>
      <c r="H2992" t="s">
        <v>26476</v>
      </c>
      <c r="I2992" t="s">
        <v>2364</v>
      </c>
      <c r="J2992" t="s">
        <v>8347</v>
      </c>
      <c r="K2992" t="s">
        <v>8348</v>
      </c>
      <c r="L2992" t="s">
        <v>101</v>
      </c>
      <c r="M2992" t="s">
        <v>2982</v>
      </c>
      <c r="N2992" t="s">
        <v>5286</v>
      </c>
      <c r="O2992" t="s">
        <v>8349</v>
      </c>
      <c r="P2992" t="s">
        <v>26477</v>
      </c>
      <c r="Q2992" t="s">
        <v>26478</v>
      </c>
      <c r="R2992" t="str">
        <f t="shared" si="92"/>
        <v>潍城</v>
      </c>
      <c r="S2992" t="str">
        <f t="shared" si="93"/>
        <v>0706</v>
      </c>
    </row>
    <row r="2993" spans="1:19">
      <c r="A2993" t="s">
        <v>26479</v>
      </c>
      <c r="B2993" t="s">
        <v>26480</v>
      </c>
      <c r="C2993" t="s">
        <v>46</v>
      </c>
      <c r="D2993" t="s">
        <v>26481</v>
      </c>
      <c r="E2993" t="s">
        <v>24615</v>
      </c>
      <c r="F2993" t="s">
        <v>26482</v>
      </c>
      <c r="G2993" t="s">
        <v>26483</v>
      </c>
      <c r="H2993" t="s">
        <v>26484</v>
      </c>
      <c r="I2993" t="s">
        <v>26485</v>
      </c>
      <c r="J2993" t="s">
        <v>4877</v>
      </c>
      <c r="K2993" t="s">
        <v>4878</v>
      </c>
      <c r="L2993" t="s">
        <v>76</v>
      </c>
      <c r="M2993" t="s">
        <v>2661</v>
      </c>
      <c r="O2993" t="s">
        <v>4879</v>
      </c>
      <c r="P2993" t="s">
        <v>26486</v>
      </c>
      <c r="Q2993" t="s">
        <v>26487</v>
      </c>
      <c r="R2993" t="str">
        <f t="shared" si="92"/>
        <v>奎文</v>
      </c>
      <c r="S2993" t="str">
        <f t="shared" si="93"/>
        <v>0706</v>
      </c>
    </row>
    <row r="2994" spans="1:19">
      <c r="A2994" t="s">
        <v>26488</v>
      </c>
      <c r="B2994" t="s">
        <v>26489</v>
      </c>
      <c r="C2994" t="s">
        <v>46</v>
      </c>
      <c r="D2994" t="s">
        <v>26490</v>
      </c>
      <c r="E2994" t="s">
        <v>24615</v>
      </c>
      <c r="F2994" t="s">
        <v>26491</v>
      </c>
      <c r="G2994" t="s">
        <v>26492</v>
      </c>
      <c r="H2994" t="s">
        <v>26493</v>
      </c>
      <c r="I2994" t="s">
        <v>2378</v>
      </c>
      <c r="J2994" t="s">
        <v>10349</v>
      </c>
      <c r="K2994" t="s">
        <v>10350</v>
      </c>
      <c r="L2994" t="s">
        <v>57</v>
      </c>
      <c r="M2994" t="s">
        <v>2353</v>
      </c>
      <c r="N2994" t="s">
        <v>2859</v>
      </c>
      <c r="O2994" t="s">
        <v>10351</v>
      </c>
      <c r="R2994" t="str">
        <f t="shared" si="92"/>
        <v>安丘</v>
      </c>
      <c r="S2994" t="str">
        <f t="shared" si="93"/>
        <v>0706</v>
      </c>
    </row>
    <row r="2995" spans="1:19">
      <c r="A2995" t="s">
        <v>26494</v>
      </c>
      <c r="B2995" t="s">
        <v>26495</v>
      </c>
      <c r="C2995" t="s">
        <v>46</v>
      </c>
      <c r="D2995" t="s">
        <v>26496</v>
      </c>
      <c r="E2995" t="s">
        <v>24615</v>
      </c>
      <c r="F2995" t="s">
        <v>26497</v>
      </c>
      <c r="G2995" t="s">
        <v>26498</v>
      </c>
      <c r="H2995" t="s">
        <v>26499</v>
      </c>
      <c r="I2995" t="s">
        <v>2451</v>
      </c>
      <c r="J2995" t="s">
        <v>4819</v>
      </c>
      <c r="K2995" t="s">
        <v>4820</v>
      </c>
      <c r="L2995" t="s">
        <v>76</v>
      </c>
      <c r="M2995" t="s">
        <v>2408</v>
      </c>
      <c r="N2995" t="s">
        <v>10604</v>
      </c>
      <c r="O2995" t="s">
        <v>4821</v>
      </c>
      <c r="P2995" t="s">
        <v>26500</v>
      </c>
      <c r="R2995" t="str">
        <f t="shared" si="92"/>
        <v>奎文</v>
      </c>
      <c r="S2995" t="str">
        <f t="shared" si="93"/>
        <v>0706</v>
      </c>
    </row>
    <row r="2996" spans="1:19">
      <c r="A2996" t="s">
        <v>26501</v>
      </c>
      <c r="B2996" t="s">
        <v>26502</v>
      </c>
      <c r="C2996" t="s">
        <v>46</v>
      </c>
      <c r="D2996" t="s">
        <v>26503</v>
      </c>
      <c r="E2996" t="s">
        <v>26504</v>
      </c>
      <c r="F2996" t="s">
        <v>26505</v>
      </c>
      <c r="G2996" t="s">
        <v>26506</v>
      </c>
      <c r="I2996" t="s">
        <v>6307</v>
      </c>
      <c r="R2996" t="str">
        <f t="shared" si="92"/>
        <v/>
      </c>
      <c r="S2996" t="str">
        <f t="shared" si="93"/>
        <v>0706</v>
      </c>
    </row>
    <row r="2997" spans="1:19">
      <c r="A2997" t="s">
        <v>26507</v>
      </c>
      <c r="B2997" t="s">
        <v>26508</v>
      </c>
      <c r="C2997" t="s">
        <v>46</v>
      </c>
      <c r="D2997" t="s">
        <v>26509</v>
      </c>
      <c r="E2997" t="s">
        <v>24615</v>
      </c>
      <c r="F2997" t="s">
        <v>26510</v>
      </c>
      <c r="G2997" t="s">
        <v>26511</v>
      </c>
      <c r="H2997" t="s">
        <v>26512</v>
      </c>
      <c r="I2997" t="s">
        <v>3564</v>
      </c>
      <c r="J2997" t="s">
        <v>12042</v>
      </c>
      <c r="K2997" t="s">
        <v>12043</v>
      </c>
      <c r="L2997" t="s">
        <v>128</v>
      </c>
      <c r="M2997" t="s">
        <v>2708</v>
      </c>
      <c r="N2997" t="s">
        <v>4614</v>
      </c>
      <c r="O2997" t="s">
        <v>12044</v>
      </c>
      <c r="P2997" t="s">
        <v>26513</v>
      </c>
      <c r="R2997" t="str">
        <f t="shared" si="92"/>
        <v>寿光</v>
      </c>
      <c r="S2997" t="str">
        <f t="shared" si="93"/>
        <v>0706</v>
      </c>
    </row>
    <row r="2998" spans="1:19">
      <c r="A2998" t="s">
        <v>26514</v>
      </c>
      <c r="B2998" t="s">
        <v>26515</v>
      </c>
      <c r="C2998" t="s">
        <v>46</v>
      </c>
      <c r="D2998" t="s">
        <v>26516</v>
      </c>
      <c r="E2998" t="s">
        <v>24615</v>
      </c>
      <c r="F2998" t="s">
        <v>26517</v>
      </c>
      <c r="G2998" t="s">
        <v>26518</v>
      </c>
      <c r="H2998" t="s">
        <v>26519</v>
      </c>
      <c r="I2998" t="s">
        <v>2645</v>
      </c>
      <c r="J2998" t="s">
        <v>2946</v>
      </c>
      <c r="K2998" t="s">
        <v>2947</v>
      </c>
      <c r="L2998" t="s">
        <v>57</v>
      </c>
      <c r="M2998" t="s">
        <v>2552</v>
      </c>
      <c r="N2998" t="s">
        <v>3907</v>
      </c>
      <c r="O2998" t="s">
        <v>2948</v>
      </c>
      <c r="P2998" t="s">
        <v>26520</v>
      </c>
      <c r="Q2998" t="s">
        <v>26521</v>
      </c>
      <c r="R2998" t="str">
        <f t="shared" si="92"/>
        <v>安丘</v>
      </c>
      <c r="S2998" t="str">
        <f t="shared" si="93"/>
        <v>0706</v>
      </c>
    </row>
    <row r="2999" spans="1:19">
      <c r="A2999" t="s">
        <v>26522</v>
      </c>
      <c r="B2999" t="s">
        <v>26523</v>
      </c>
      <c r="C2999" t="s">
        <v>46</v>
      </c>
      <c r="D2999" t="s">
        <v>26524</v>
      </c>
      <c r="E2999" t="s">
        <v>26525</v>
      </c>
      <c r="F2999" t="s">
        <v>26526</v>
      </c>
      <c r="G2999" t="s">
        <v>26527</v>
      </c>
      <c r="H2999" t="s">
        <v>26528</v>
      </c>
      <c r="I2999" t="s">
        <v>2378</v>
      </c>
      <c r="J2999" t="s">
        <v>13783</v>
      </c>
      <c r="K2999" t="s">
        <v>13784</v>
      </c>
      <c r="L2999" t="s">
        <v>110</v>
      </c>
      <c r="M2999" t="s">
        <v>3621</v>
      </c>
      <c r="N2999" t="s">
        <v>4614</v>
      </c>
      <c r="O2999" t="s">
        <v>13785</v>
      </c>
      <c r="P2999" t="s">
        <v>26529</v>
      </c>
      <c r="Q2999" t="s">
        <v>26530</v>
      </c>
      <c r="R2999" t="str">
        <f t="shared" si="92"/>
        <v>高密</v>
      </c>
      <c r="S2999" t="str">
        <f t="shared" si="93"/>
        <v>0706</v>
      </c>
    </row>
    <row r="3000" spans="1:19">
      <c r="A3000" t="s">
        <v>26531</v>
      </c>
      <c r="B3000" t="s">
        <v>26532</v>
      </c>
      <c r="C3000" t="s">
        <v>46</v>
      </c>
      <c r="D3000" t="s">
        <v>26533</v>
      </c>
      <c r="E3000" t="s">
        <v>26534</v>
      </c>
      <c r="F3000" t="s">
        <v>26535</v>
      </c>
      <c r="G3000" t="s">
        <v>26536</v>
      </c>
      <c r="H3000" t="s">
        <v>26537</v>
      </c>
      <c r="I3000" t="s">
        <v>2645</v>
      </c>
      <c r="J3000" t="s">
        <v>3096</v>
      </c>
      <c r="K3000" t="s">
        <v>3097</v>
      </c>
      <c r="L3000" t="s">
        <v>110</v>
      </c>
      <c r="M3000" t="s">
        <v>3098</v>
      </c>
      <c r="N3000" t="s">
        <v>2785</v>
      </c>
      <c r="O3000" t="s">
        <v>3099</v>
      </c>
      <c r="P3000" t="s">
        <v>26538</v>
      </c>
      <c r="Q3000" t="s">
        <v>26539</v>
      </c>
      <c r="R3000" t="str">
        <f t="shared" si="92"/>
        <v>高密</v>
      </c>
      <c r="S3000" t="str">
        <f t="shared" si="93"/>
        <v>0706</v>
      </c>
    </row>
    <row r="3001" spans="1:19">
      <c r="A3001" t="s">
        <v>26540</v>
      </c>
      <c r="B3001" t="s">
        <v>26541</v>
      </c>
      <c r="C3001" t="s">
        <v>46</v>
      </c>
      <c r="D3001" t="s">
        <v>26542</v>
      </c>
      <c r="E3001" t="s">
        <v>24615</v>
      </c>
      <c r="F3001" t="s">
        <v>26543</v>
      </c>
      <c r="G3001" t="s">
        <v>26544</v>
      </c>
      <c r="H3001" t="s">
        <v>26545</v>
      </c>
      <c r="I3001" t="s">
        <v>2378</v>
      </c>
      <c r="J3001" t="s">
        <v>2526</v>
      </c>
      <c r="K3001" t="s">
        <v>7503</v>
      </c>
      <c r="L3001" t="s">
        <v>187</v>
      </c>
      <c r="M3001" t="s">
        <v>3773</v>
      </c>
      <c r="N3001" t="s">
        <v>2421</v>
      </c>
      <c r="O3001" t="s">
        <v>7504</v>
      </c>
      <c r="P3001" t="s">
        <v>26546</v>
      </c>
      <c r="Q3001" t="s">
        <v>26547</v>
      </c>
      <c r="R3001" t="str">
        <f t="shared" si="92"/>
        <v>坊子</v>
      </c>
      <c r="S3001" t="str">
        <f t="shared" si="93"/>
        <v>0706</v>
      </c>
    </row>
    <row r="3002" spans="1:19">
      <c r="A3002" t="s">
        <v>26548</v>
      </c>
      <c r="B3002" t="s">
        <v>26549</v>
      </c>
      <c r="C3002" t="s">
        <v>46</v>
      </c>
      <c r="D3002" t="s">
        <v>26550</v>
      </c>
      <c r="E3002" t="s">
        <v>26551</v>
      </c>
      <c r="F3002" t="s">
        <v>26552</v>
      </c>
      <c r="G3002" t="s">
        <v>26553</v>
      </c>
      <c r="H3002" t="s">
        <v>26554</v>
      </c>
      <c r="I3002" t="s">
        <v>2350</v>
      </c>
      <c r="J3002" t="s">
        <v>3938</v>
      </c>
      <c r="K3002" t="s">
        <v>3939</v>
      </c>
      <c r="L3002" t="s">
        <v>137</v>
      </c>
      <c r="M3002" t="s">
        <v>3940</v>
      </c>
      <c r="N3002" t="s">
        <v>2382</v>
      </c>
      <c r="O3002" t="s">
        <v>3941</v>
      </c>
      <c r="P3002" t="s">
        <v>26555</v>
      </c>
      <c r="R3002" t="str">
        <f t="shared" si="92"/>
        <v>青州</v>
      </c>
      <c r="S3002" t="str">
        <f t="shared" si="93"/>
        <v>0706</v>
      </c>
    </row>
    <row r="3003" spans="1:19">
      <c r="A3003" t="s">
        <v>782</v>
      </c>
      <c r="B3003" t="s">
        <v>26556</v>
      </c>
      <c r="C3003" t="s">
        <v>46</v>
      </c>
      <c r="D3003" t="s">
        <v>26557</v>
      </c>
      <c r="E3003" t="s">
        <v>26551</v>
      </c>
      <c r="F3003" t="s">
        <v>26558</v>
      </c>
      <c r="G3003" t="s">
        <v>780</v>
      </c>
      <c r="H3003" t="s">
        <v>25225</v>
      </c>
      <c r="I3003" t="s">
        <v>2350</v>
      </c>
      <c r="J3003" t="s">
        <v>3857</v>
      </c>
      <c r="K3003" t="s">
        <v>3858</v>
      </c>
      <c r="L3003" t="s">
        <v>119</v>
      </c>
      <c r="M3003" t="s">
        <v>2601</v>
      </c>
      <c r="N3003" t="s">
        <v>2859</v>
      </c>
      <c r="O3003" t="s">
        <v>3859</v>
      </c>
      <c r="P3003" t="s">
        <v>26559</v>
      </c>
      <c r="R3003" t="str">
        <f t="shared" si="92"/>
        <v>寒亭</v>
      </c>
      <c r="S3003" t="str">
        <f t="shared" si="93"/>
        <v>0706</v>
      </c>
    </row>
    <row r="3004" spans="1:19">
      <c r="A3004" t="s">
        <v>26560</v>
      </c>
      <c r="B3004" t="s">
        <v>26561</v>
      </c>
      <c r="C3004" t="s">
        <v>46</v>
      </c>
      <c r="D3004" t="s">
        <v>26562</v>
      </c>
      <c r="E3004" t="s">
        <v>26551</v>
      </c>
      <c r="F3004" t="s">
        <v>26563</v>
      </c>
      <c r="G3004" t="s">
        <v>26564</v>
      </c>
      <c r="H3004" t="s">
        <v>26565</v>
      </c>
      <c r="I3004" t="s">
        <v>2378</v>
      </c>
      <c r="J3004" t="s">
        <v>6923</v>
      </c>
      <c r="K3004" t="s">
        <v>6924</v>
      </c>
      <c r="L3004" t="s">
        <v>128</v>
      </c>
      <c r="M3004" t="s">
        <v>6079</v>
      </c>
      <c r="N3004" t="s">
        <v>2674</v>
      </c>
      <c r="O3004" t="s">
        <v>6925</v>
      </c>
      <c r="P3004" t="s">
        <v>26566</v>
      </c>
      <c r="R3004" t="str">
        <f t="shared" si="92"/>
        <v>寿光</v>
      </c>
      <c r="S3004" t="str">
        <f t="shared" si="93"/>
        <v>0706</v>
      </c>
    </row>
    <row r="3005" spans="1:19">
      <c r="A3005" t="s">
        <v>26567</v>
      </c>
      <c r="B3005" t="s">
        <v>26568</v>
      </c>
      <c r="C3005" t="s">
        <v>46</v>
      </c>
      <c r="D3005" t="s">
        <v>26569</v>
      </c>
      <c r="E3005" t="s">
        <v>26551</v>
      </c>
      <c r="F3005" t="s">
        <v>26570</v>
      </c>
      <c r="G3005" t="s">
        <v>26571</v>
      </c>
      <c r="H3005" t="s">
        <v>26572</v>
      </c>
      <c r="I3005" t="s">
        <v>2350</v>
      </c>
      <c r="J3005" t="s">
        <v>4957</v>
      </c>
      <c r="K3005" t="s">
        <v>2742</v>
      </c>
      <c r="L3005" t="s">
        <v>137</v>
      </c>
      <c r="M3005" t="s">
        <v>2395</v>
      </c>
      <c r="N3005" t="s">
        <v>2421</v>
      </c>
      <c r="O3005" t="s">
        <v>4960</v>
      </c>
      <c r="P3005" t="s">
        <v>26573</v>
      </c>
      <c r="R3005" t="str">
        <f t="shared" si="92"/>
        <v>青州</v>
      </c>
      <c r="S3005" t="str">
        <f t="shared" si="93"/>
        <v>0706</v>
      </c>
    </row>
    <row r="3006" spans="1:19">
      <c r="A3006" t="s">
        <v>26574</v>
      </c>
      <c r="B3006" t="s">
        <v>26575</v>
      </c>
      <c r="C3006" t="s">
        <v>46</v>
      </c>
      <c r="D3006" t="s">
        <v>26576</v>
      </c>
      <c r="E3006" t="s">
        <v>24615</v>
      </c>
      <c r="F3006" t="s">
        <v>26577</v>
      </c>
      <c r="G3006" t="s">
        <v>26578</v>
      </c>
      <c r="H3006" t="s">
        <v>26579</v>
      </c>
      <c r="I3006" t="s">
        <v>2364</v>
      </c>
      <c r="J3006" t="s">
        <v>3771</v>
      </c>
      <c r="K3006" t="s">
        <v>3772</v>
      </c>
      <c r="L3006" t="s">
        <v>187</v>
      </c>
      <c r="M3006" t="s">
        <v>3773</v>
      </c>
      <c r="N3006" t="s">
        <v>2340</v>
      </c>
      <c r="O3006" t="s">
        <v>3775</v>
      </c>
      <c r="P3006" t="s">
        <v>26580</v>
      </c>
      <c r="Q3006" t="s">
        <v>26581</v>
      </c>
      <c r="R3006" t="str">
        <f t="shared" si="92"/>
        <v>坊子</v>
      </c>
      <c r="S3006" t="str">
        <f t="shared" si="93"/>
        <v>0706</v>
      </c>
    </row>
    <row r="3007" spans="1:19">
      <c r="A3007" t="s">
        <v>26582</v>
      </c>
      <c r="B3007" t="s">
        <v>26575</v>
      </c>
      <c r="C3007" t="s">
        <v>46</v>
      </c>
      <c r="D3007" t="s">
        <v>26583</v>
      </c>
      <c r="E3007" t="s">
        <v>24615</v>
      </c>
      <c r="F3007" t="s">
        <v>26584</v>
      </c>
      <c r="G3007" t="s">
        <v>26585</v>
      </c>
      <c r="H3007" t="s">
        <v>26586</v>
      </c>
      <c r="I3007" t="s">
        <v>2465</v>
      </c>
      <c r="J3007" t="s">
        <v>2696</v>
      </c>
      <c r="K3007" t="s">
        <v>2697</v>
      </c>
      <c r="L3007" t="s">
        <v>110</v>
      </c>
      <c r="M3007" t="s">
        <v>2575</v>
      </c>
      <c r="N3007" t="s">
        <v>3307</v>
      </c>
      <c r="O3007" t="s">
        <v>2698</v>
      </c>
      <c r="P3007" t="s">
        <v>26587</v>
      </c>
      <c r="Q3007" t="s">
        <v>26588</v>
      </c>
      <c r="R3007" t="str">
        <f t="shared" si="92"/>
        <v>高密</v>
      </c>
      <c r="S3007" t="str">
        <f t="shared" si="93"/>
        <v>0706</v>
      </c>
    </row>
    <row r="3008" spans="1:19">
      <c r="A3008" t="s">
        <v>26589</v>
      </c>
      <c r="B3008" t="s">
        <v>26590</v>
      </c>
      <c r="C3008" t="s">
        <v>46</v>
      </c>
      <c r="D3008" t="s">
        <v>26591</v>
      </c>
      <c r="E3008" t="s">
        <v>24615</v>
      </c>
      <c r="F3008" t="s">
        <v>26592</v>
      </c>
      <c r="G3008" t="s">
        <v>26593</v>
      </c>
      <c r="H3008" t="s">
        <v>26594</v>
      </c>
      <c r="I3008" t="s">
        <v>2645</v>
      </c>
      <c r="J3008" t="s">
        <v>8347</v>
      </c>
      <c r="K3008" t="s">
        <v>8348</v>
      </c>
      <c r="L3008" t="s">
        <v>101</v>
      </c>
      <c r="M3008" t="s">
        <v>2982</v>
      </c>
      <c r="N3008" t="s">
        <v>2480</v>
      </c>
      <c r="O3008" t="s">
        <v>8349</v>
      </c>
      <c r="P3008" t="s">
        <v>26595</v>
      </c>
      <c r="Q3008" t="s">
        <v>26596</v>
      </c>
      <c r="R3008" t="str">
        <f t="shared" si="92"/>
        <v>潍城</v>
      </c>
      <c r="S3008" t="str">
        <f t="shared" si="93"/>
        <v>0706</v>
      </c>
    </row>
    <row r="3009" spans="1:19">
      <c r="A3009" t="s">
        <v>26597</v>
      </c>
      <c r="B3009" t="s">
        <v>26598</v>
      </c>
      <c r="C3009" t="s">
        <v>46</v>
      </c>
      <c r="D3009" t="s">
        <v>26599</v>
      </c>
      <c r="E3009" t="s">
        <v>26600</v>
      </c>
      <c r="F3009" t="s">
        <v>26601</v>
      </c>
      <c r="G3009" t="s">
        <v>26602</v>
      </c>
      <c r="H3009" t="s">
        <v>26603</v>
      </c>
      <c r="I3009" t="s">
        <v>2378</v>
      </c>
      <c r="J3009" t="s">
        <v>2623</v>
      </c>
      <c r="K3009" t="s">
        <v>2624</v>
      </c>
      <c r="L3009" t="s">
        <v>137</v>
      </c>
      <c r="M3009" t="s">
        <v>2625</v>
      </c>
      <c r="N3009" t="s">
        <v>2421</v>
      </c>
      <c r="O3009" t="s">
        <v>7154</v>
      </c>
      <c r="P3009" t="s">
        <v>22827</v>
      </c>
      <c r="Q3009" t="s">
        <v>26604</v>
      </c>
      <c r="R3009" t="str">
        <f t="shared" ref="R3009:R3072" si="94">IF(OR(LEFT(L3009,2)="高新"),"奎文",IF(LEFT(L3009,2)="峡山","坊子",IF(LEFT(L3009,2)="滨海","寒亭",LEFT(L3009,2))))</f>
        <v>青州</v>
      </c>
      <c r="S3009" t="str">
        <f t="shared" ref="S3009:S3072" si="95">TEXT(B3009,"mmdd")</f>
        <v>0706</v>
      </c>
    </row>
    <row r="3010" spans="1:19">
      <c r="A3010" t="s">
        <v>26605</v>
      </c>
      <c r="B3010" t="s">
        <v>26606</v>
      </c>
      <c r="C3010" t="s">
        <v>46</v>
      </c>
      <c r="D3010" t="s">
        <v>26607</v>
      </c>
      <c r="E3010" t="s">
        <v>26608</v>
      </c>
      <c r="F3010" t="s">
        <v>26609</v>
      </c>
      <c r="G3010" t="s">
        <v>26610</v>
      </c>
      <c r="H3010" t="s">
        <v>21890</v>
      </c>
      <c r="I3010" t="s">
        <v>2364</v>
      </c>
      <c r="J3010" t="s">
        <v>11926</v>
      </c>
      <c r="K3010" t="s">
        <v>11927</v>
      </c>
      <c r="L3010" t="s">
        <v>137</v>
      </c>
      <c r="M3010" t="s">
        <v>3213</v>
      </c>
      <c r="N3010" t="s">
        <v>6398</v>
      </c>
      <c r="O3010" t="s">
        <v>11929</v>
      </c>
      <c r="P3010" t="s">
        <v>26611</v>
      </c>
      <c r="R3010" t="str">
        <f t="shared" si="94"/>
        <v>青州</v>
      </c>
      <c r="S3010" t="str">
        <f t="shared" si="95"/>
        <v>0706</v>
      </c>
    </row>
    <row r="3011" spans="1:19">
      <c r="A3011" t="s">
        <v>26612</v>
      </c>
      <c r="B3011" t="s">
        <v>26613</v>
      </c>
      <c r="C3011" t="s">
        <v>46</v>
      </c>
      <c r="D3011" t="s">
        <v>26614</v>
      </c>
      <c r="E3011" t="s">
        <v>26615</v>
      </c>
      <c r="F3011" t="s">
        <v>26616</v>
      </c>
      <c r="G3011" t="s">
        <v>26617</v>
      </c>
      <c r="H3011" t="s">
        <v>26618</v>
      </c>
      <c r="I3011" t="s">
        <v>2465</v>
      </c>
      <c r="J3011" t="s">
        <v>6506</v>
      </c>
      <c r="K3011" t="s">
        <v>6507</v>
      </c>
      <c r="L3011" t="s">
        <v>76</v>
      </c>
      <c r="M3011" t="s">
        <v>4374</v>
      </c>
      <c r="N3011" t="s">
        <v>2816</v>
      </c>
      <c r="O3011" t="s">
        <v>6508</v>
      </c>
      <c r="P3011" t="s">
        <v>26619</v>
      </c>
      <c r="Q3011" t="s">
        <v>26620</v>
      </c>
      <c r="R3011" t="str">
        <f t="shared" si="94"/>
        <v>奎文</v>
      </c>
      <c r="S3011" t="str">
        <f t="shared" si="95"/>
        <v>0706</v>
      </c>
    </row>
    <row r="3012" spans="1:19">
      <c r="A3012" t="s">
        <v>26621</v>
      </c>
      <c r="B3012" t="s">
        <v>26622</v>
      </c>
      <c r="C3012" t="s">
        <v>46</v>
      </c>
      <c r="D3012" t="s">
        <v>26623</v>
      </c>
      <c r="E3012" t="s">
        <v>26624</v>
      </c>
      <c r="F3012" t="s">
        <v>26625</v>
      </c>
      <c r="G3012" t="s">
        <v>26626</v>
      </c>
      <c r="H3012" t="s">
        <v>26627</v>
      </c>
      <c r="I3012" t="s">
        <v>2378</v>
      </c>
      <c r="J3012" t="s">
        <v>2379</v>
      </c>
      <c r="K3012" t="s">
        <v>2380</v>
      </c>
      <c r="L3012" t="s">
        <v>110</v>
      </c>
      <c r="M3012" t="s">
        <v>2381</v>
      </c>
      <c r="N3012" t="s">
        <v>2674</v>
      </c>
      <c r="O3012" t="s">
        <v>2383</v>
      </c>
      <c r="P3012" t="s">
        <v>26606</v>
      </c>
      <c r="Q3012" t="s">
        <v>26628</v>
      </c>
      <c r="R3012" t="str">
        <f t="shared" si="94"/>
        <v>高密</v>
      </c>
      <c r="S3012" t="str">
        <f t="shared" si="95"/>
        <v>0706</v>
      </c>
    </row>
    <row r="3013" spans="1:19">
      <c r="A3013" t="s">
        <v>26629</v>
      </c>
      <c r="B3013" t="s">
        <v>26630</v>
      </c>
      <c r="C3013" t="s">
        <v>46</v>
      </c>
      <c r="D3013" t="s">
        <v>26631</v>
      </c>
      <c r="E3013" t="s">
        <v>26624</v>
      </c>
      <c r="F3013" t="s">
        <v>26632</v>
      </c>
      <c r="G3013" t="s">
        <v>26633</v>
      </c>
      <c r="H3013" t="s">
        <v>26634</v>
      </c>
      <c r="I3013" t="s">
        <v>2645</v>
      </c>
      <c r="J3013" t="s">
        <v>2441</v>
      </c>
      <c r="K3013" t="s">
        <v>2442</v>
      </c>
      <c r="L3013" t="s">
        <v>146</v>
      </c>
      <c r="M3013" t="s">
        <v>2420</v>
      </c>
      <c r="N3013" t="s">
        <v>2368</v>
      </c>
      <c r="O3013" t="s">
        <v>2443</v>
      </c>
      <c r="P3013" t="s">
        <v>26635</v>
      </c>
      <c r="R3013" t="str">
        <f t="shared" si="94"/>
        <v>临朐</v>
      </c>
      <c r="S3013" t="str">
        <f t="shared" si="95"/>
        <v>0706</v>
      </c>
    </row>
    <row r="3014" spans="1:19">
      <c r="A3014" t="s">
        <v>26636</v>
      </c>
      <c r="B3014" t="s">
        <v>26637</v>
      </c>
      <c r="C3014" t="s">
        <v>46</v>
      </c>
      <c r="D3014" t="s">
        <v>26638</v>
      </c>
      <c r="E3014" t="s">
        <v>26639</v>
      </c>
      <c r="F3014" t="s">
        <v>26640</v>
      </c>
      <c r="G3014" t="s">
        <v>26641</v>
      </c>
      <c r="H3014" t="s">
        <v>26642</v>
      </c>
      <c r="I3014" t="s">
        <v>2364</v>
      </c>
      <c r="J3014" t="s">
        <v>9471</v>
      </c>
      <c r="K3014" t="s">
        <v>9472</v>
      </c>
      <c r="L3014" t="s">
        <v>128</v>
      </c>
      <c r="M3014" t="s">
        <v>2720</v>
      </c>
      <c r="N3014" t="s">
        <v>2421</v>
      </c>
      <c r="O3014" t="s">
        <v>9473</v>
      </c>
      <c r="P3014" t="s">
        <v>26643</v>
      </c>
      <c r="R3014" t="str">
        <f t="shared" si="94"/>
        <v>寿光</v>
      </c>
      <c r="S3014" t="str">
        <f t="shared" si="95"/>
        <v>0706</v>
      </c>
    </row>
    <row r="3015" spans="1:19">
      <c r="A3015" t="s">
        <v>26644</v>
      </c>
      <c r="B3015" t="s">
        <v>26645</v>
      </c>
      <c r="C3015" t="s">
        <v>46</v>
      </c>
      <c r="D3015" t="s">
        <v>26646</v>
      </c>
      <c r="E3015" t="s">
        <v>26647</v>
      </c>
      <c r="F3015" t="s">
        <v>26648</v>
      </c>
      <c r="G3015" t="s">
        <v>26649</v>
      </c>
      <c r="H3015" t="s">
        <v>26650</v>
      </c>
      <c r="I3015" t="s">
        <v>2350</v>
      </c>
      <c r="J3015" t="s">
        <v>4612</v>
      </c>
      <c r="K3015" t="s">
        <v>4613</v>
      </c>
      <c r="L3015" t="s">
        <v>676</v>
      </c>
      <c r="M3015" t="s">
        <v>3471</v>
      </c>
      <c r="N3015" t="s">
        <v>3017</v>
      </c>
      <c r="O3015" t="s">
        <v>4615</v>
      </c>
      <c r="P3015" t="s">
        <v>26651</v>
      </c>
      <c r="Q3015" t="s">
        <v>26652</v>
      </c>
      <c r="R3015" t="str">
        <f t="shared" si="94"/>
        <v>昌乐</v>
      </c>
      <c r="S3015" t="str">
        <f t="shared" si="95"/>
        <v>0706</v>
      </c>
    </row>
    <row r="3016" spans="1:19">
      <c r="A3016" t="s">
        <v>26653</v>
      </c>
      <c r="B3016" t="s">
        <v>26654</v>
      </c>
      <c r="C3016" t="s">
        <v>46</v>
      </c>
      <c r="D3016" t="s">
        <v>26655</v>
      </c>
      <c r="E3016" t="s">
        <v>24615</v>
      </c>
      <c r="F3016" t="s">
        <v>26656</v>
      </c>
      <c r="G3016" t="s">
        <v>26657</v>
      </c>
      <c r="H3016" t="s">
        <v>26658</v>
      </c>
      <c r="I3016" t="s">
        <v>2465</v>
      </c>
      <c r="J3016" t="s">
        <v>2561</v>
      </c>
      <c r="K3016" t="s">
        <v>2562</v>
      </c>
      <c r="L3016" t="s">
        <v>57</v>
      </c>
      <c r="M3016" t="s">
        <v>2563</v>
      </c>
      <c r="N3016" t="s">
        <v>6398</v>
      </c>
      <c r="O3016" t="s">
        <v>2565</v>
      </c>
      <c r="P3016" t="s">
        <v>26659</v>
      </c>
      <c r="R3016" t="str">
        <f t="shared" si="94"/>
        <v>安丘</v>
      </c>
      <c r="S3016" t="str">
        <f t="shared" si="95"/>
        <v>0706</v>
      </c>
    </row>
    <row r="3017" spans="1:19">
      <c r="A3017" t="s">
        <v>26660</v>
      </c>
      <c r="B3017" t="s">
        <v>26661</v>
      </c>
      <c r="C3017" t="s">
        <v>46</v>
      </c>
      <c r="D3017" t="s">
        <v>26662</v>
      </c>
      <c r="E3017" t="s">
        <v>26663</v>
      </c>
      <c r="F3017" t="s">
        <v>26664</v>
      </c>
      <c r="G3017" t="s">
        <v>26665</v>
      </c>
      <c r="H3017" t="s">
        <v>26666</v>
      </c>
      <c r="I3017" t="s">
        <v>2364</v>
      </c>
      <c r="J3017" t="s">
        <v>4819</v>
      </c>
      <c r="K3017" t="s">
        <v>4820</v>
      </c>
      <c r="L3017" t="s">
        <v>76</v>
      </c>
      <c r="M3017" t="s">
        <v>2408</v>
      </c>
      <c r="N3017" t="s">
        <v>3339</v>
      </c>
      <c r="O3017" t="s">
        <v>4821</v>
      </c>
      <c r="P3017" t="s">
        <v>26667</v>
      </c>
      <c r="R3017" t="str">
        <f t="shared" si="94"/>
        <v>奎文</v>
      </c>
      <c r="S3017" t="str">
        <f t="shared" si="95"/>
        <v>0706</v>
      </c>
    </row>
    <row r="3018" spans="1:19">
      <c r="A3018" t="s">
        <v>26668</v>
      </c>
      <c r="B3018" t="s">
        <v>26669</v>
      </c>
      <c r="C3018" t="s">
        <v>46</v>
      </c>
      <c r="D3018" t="s">
        <v>26670</v>
      </c>
      <c r="E3018" t="s">
        <v>26608</v>
      </c>
      <c r="F3018" t="s">
        <v>26671</v>
      </c>
      <c r="G3018" t="s">
        <v>26672</v>
      </c>
      <c r="H3018" t="s">
        <v>26673</v>
      </c>
      <c r="I3018" t="s">
        <v>2465</v>
      </c>
      <c r="J3018" t="s">
        <v>18429</v>
      </c>
      <c r="K3018" t="s">
        <v>18430</v>
      </c>
      <c r="L3018" t="s">
        <v>57</v>
      </c>
      <c r="M3018" t="s">
        <v>2492</v>
      </c>
      <c r="N3018" t="s">
        <v>3017</v>
      </c>
      <c r="O3018" t="s">
        <v>18431</v>
      </c>
      <c r="P3018" t="s">
        <v>26674</v>
      </c>
      <c r="R3018" t="str">
        <f t="shared" si="94"/>
        <v>安丘</v>
      </c>
      <c r="S3018" t="str">
        <f t="shared" si="95"/>
        <v>0706</v>
      </c>
    </row>
    <row r="3019" spans="1:19">
      <c r="A3019" t="s">
        <v>26675</v>
      </c>
      <c r="B3019" t="s">
        <v>26676</v>
      </c>
      <c r="C3019" t="s">
        <v>46</v>
      </c>
      <c r="D3019" t="s">
        <v>26677</v>
      </c>
      <c r="E3019" t="s">
        <v>26678</v>
      </c>
      <c r="F3019" t="s">
        <v>26679</v>
      </c>
      <c r="G3019" t="s">
        <v>26680</v>
      </c>
      <c r="H3019" t="s">
        <v>26681</v>
      </c>
      <c r="I3019" t="s">
        <v>2364</v>
      </c>
      <c r="J3019" t="s">
        <v>2847</v>
      </c>
      <c r="K3019" t="s">
        <v>2848</v>
      </c>
      <c r="L3019" t="s">
        <v>110</v>
      </c>
      <c r="M3019" t="s">
        <v>2849</v>
      </c>
      <c r="N3019" t="s">
        <v>2674</v>
      </c>
      <c r="O3019" t="s">
        <v>2850</v>
      </c>
      <c r="P3019" t="s">
        <v>26682</v>
      </c>
      <c r="Q3019" t="s">
        <v>26683</v>
      </c>
      <c r="R3019" t="str">
        <f t="shared" si="94"/>
        <v>高密</v>
      </c>
      <c r="S3019" t="str">
        <f t="shared" si="95"/>
        <v>0706</v>
      </c>
    </row>
    <row r="3020" spans="1:19">
      <c r="A3020" t="s">
        <v>26684</v>
      </c>
      <c r="B3020" t="s">
        <v>26685</v>
      </c>
      <c r="C3020" t="s">
        <v>46</v>
      </c>
      <c r="D3020" t="s">
        <v>26686</v>
      </c>
      <c r="E3020" t="s">
        <v>26608</v>
      </c>
      <c r="F3020" t="s">
        <v>26687</v>
      </c>
      <c r="G3020" t="s">
        <v>26688</v>
      </c>
      <c r="H3020" t="s">
        <v>26689</v>
      </c>
      <c r="I3020" t="s">
        <v>2645</v>
      </c>
      <c r="J3020" t="s">
        <v>3520</v>
      </c>
      <c r="K3020" t="s">
        <v>3521</v>
      </c>
      <c r="L3020" t="s">
        <v>47</v>
      </c>
      <c r="M3020" t="s">
        <v>3159</v>
      </c>
      <c r="N3020" t="s">
        <v>2480</v>
      </c>
      <c r="O3020" t="s">
        <v>3523</v>
      </c>
      <c r="P3020" t="s">
        <v>26690</v>
      </c>
      <c r="R3020" t="str">
        <f t="shared" si="94"/>
        <v>诸城</v>
      </c>
      <c r="S3020" t="str">
        <f t="shared" si="95"/>
        <v>0706</v>
      </c>
    </row>
    <row r="3021" spans="1:19">
      <c r="A3021" t="s">
        <v>26691</v>
      </c>
      <c r="B3021" t="s">
        <v>26692</v>
      </c>
      <c r="C3021" t="s">
        <v>46</v>
      </c>
      <c r="D3021" t="s">
        <v>26693</v>
      </c>
      <c r="E3021" t="s">
        <v>26600</v>
      </c>
      <c r="F3021" t="s">
        <v>26694</v>
      </c>
      <c r="G3021" t="s">
        <v>26695</v>
      </c>
      <c r="H3021" t="s">
        <v>26696</v>
      </c>
      <c r="I3021" t="s">
        <v>2350</v>
      </c>
      <c r="J3021" t="s">
        <v>12124</v>
      </c>
      <c r="K3021" t="s">
        <v>12125</v>
      </c>
      <c r="L3021" t="s">
        <v>67</v>
      </c>
      <c r="M3021" t="s">
        <v>6844</v>
      </c>
      <c r="N3021" t="s">
        <v>2602</v>
      </c>
      <c r="O3021" t="s">
        <v>12126</v>
      </c>
      <c r="P3021" t="s">
        <v>26697</v>
      </c>
      <c r="Q3021" t="s">
        <v>26698</v>
      </c>
      <c r="R3021" t="str">
        <f t="shared" si="94"/>
        <v>昌邑</v>
      </c>
      <c r="S3021" t="str">
        <f t="shared" si="95"/>
        <v>0706</v>
      </c>
    </row>
    <row r="3022" spans="1:19">
      <c r="A3022" t="s">
        <v>26699</v>
      </c>
      <c r="B3022" t="s">
        <v>26700</v>
      </c>
      <c r="C3022" t="s">
        <v>46</v>
      </c>
      <c r="D3022" t="s">
        <v>26701</v>
      </c>
      <c r="E3022" t="s">
        <v>26608</v>
      </c>
      <c r="F3022" t="s">
        <v>26702</v>
      </c>
      <c r="G3022" t="s">
        <v>26703</v>
      </c>
      <c r="H3022" t="s">
        <v>26704</v>
      </c>
      <c r="I3022" t="s">
        <v>2350</v>
      </c>
      <c r="J3022" t="s">
        <v>8465</v>
      </c>
      <c r="K3022" t="s">
        <v>8466</v>
      </c>
      <c r="L3022" t="s">
        <v>47</v>
      </c>
      <c r="M3022" t="s">
        <v>3159</v>
      </c>
      <c r="N3022" t="s">
        <v>3017</v>
      </c>
      <c r="O3022" t="s">
        <v>8467</v>
      </c>
      <c r="P3022" t="s">
        <v>26705</v>
      </c>
      <c r="Q3022" t="s">
        <v>26706</v>
      </c>
      <c r="R3022" t="str">
        <f t="shared" si="94"/>
        <v>诸城</v>
      </c>
      <c r="S3022" t="str">
        <f t="shared" si="95"/>
        <v>0706</v>
      </c>
    </row>
    <row r="3023" spans="1:19">
      <c r="A3023" t="s">
        <v>26707</v>
      </c>
      <c r="B3023" t="s">
        <v>26708</v>
      </c>
      <c r="C3023" t="s">
        <v>46</v>
      </c>
      <c r="D3023" t="s">
        <v>26709</v>
      </c>
      <c r="E3023" t="s">
        <v>24881</v>
      </c>
      <c r="F3023" t="s">
        <v>26710</v>
      </c>
      <c r="G3023" t="s">
        <v>26711</v>
      </c>
      <c r="H3023" t="s">
        <v>26712</v>
      </c>
      <c r="I3023" t="s">
        <v>2350</v>
      </c>
      <c r="J3023" t="s">
        <v>5564</v>
      </c>
      <c r="K3023" t="s">
        <v>5565</v>
      </c>
      <c r="L3023" t="s">
        <v>137</v>
      </c>
      <c r="M3023" t="s">
        <v>2625</v>
      </c>
      <c r="N3023" t="s">
        <v>2816</v>
      </c>
      <c r="O3023" t="s">
        <v>2626</v>
      </c>
      <c r="P3023" t="s">
        <v>26713</v>
      </c>
      <c r="Q3023" t="s">
        <v>26714</v>
      </c>
      <c r="R3023" t="str">
        <f t="shared" si="94"/>
        <v>青州</v>
      </c>
      <c r="S3023" t="str">
        <f t="shared" si="95"/>
        <v>0706</v>
      </c>
    </row>
    <row r="3024" spans="1:19">
      <c r="A3024" t="s">
        <v>742</v>
      </c>
      <c r="B3024" t="s">
        <v>26715</v>
      </c>
      <c r="C3024" t="s">
        <v>46</v>
      </c>
      <c r="D3024" t="s">
        <v>26716</v>
      </c>
      <c r="E3024" t="s">
        <v>24881</v>
      </c>
      <c r="F3024" t="s">
        <v>26717</v>
      </c>
      <c r="G3024" t="s">
        <v>740</v>
      </c>
      <c r="H3024" t="s">
        <v>26718</v>
      </c>
      <c r="I3024" t="s">
        <v>3608</v>
      </c>
      <c r="J3024" t="s">
        <v>3905</v>
      </c>
      <c r="K3024" t="s">
        <v>3906</v>
      </c>
      <c r="L3024" t="s">
        <v>67</v>
      </c>
      <c r="M3024" t="s">
        <v>2958</v>
      </c>
      <c r="N3024" t="s">
        <v>3907</v>
      </c>
      <c r="O3024" t="s">
        <v>3908</v>
      </c>
      <c r="Q3024" t="s">
        <v>7147</v>
      </c>
      <c r="R3024" t="str">
        <f t="shared" si="94"/>
        <v>昌邑</v>
      </c>
      <c r="S3024" t="str">
        <f t="shared" si="95"/>
        <v>0706</v>
      </c>
    </row>
    <row r="3025" spans="1:19">
      <c r="A3025" t="s">
        <v>26719</v>
      </c>
      <c r="B3025" t="s">
        <v>26720</v>
      </c>
      <c r="C3025" t="s">
        <v>46</v>
      </c>
      <c r="D3025" t="s">
        <v>26721</v>
      </c>
      <c r="E3025" t="s">
        <v>26722</v>
      </c>
      <c r="F3025" t="s">
        <v>26723</v>
      </c>
      <c r="G3025" t="s">
        <v>26724</v>
      </c>
      <c r="H3025" t="s">
        <v>26725</v>
      </c>
      <c r="I3025" t="s">
        <v>2350</v>
      </c>
      <c r="J3025" t="s">
        <v>10532</v>
      </c>
      <c r="K3025" t="s">
        <v>10533</v>
      </c>
      <c r="L3025" t="s">
        <v>137</v>
      </c>
      <c r="M3025" t="s">
        <v>3729</v>
      </c>
      <c r="N3025" t="s">
        <v>7446</v>
      </c>
      <c r="O3025" t="s">
        <v>10534</v>
      </c>
      <c r="P3025" t="s">
        <v>26726</v>
      </c>
      <c r="R3025" t="str">
        <f t="shared" si="94"/>
        <v>青州</v>
      </c>
      <c r="S3025" t="str">
        <f t="shared" si="95"/>
        <v>0706</v>
      </c>
    </row>
    <row r="3026" spans="1:19">
      <c r="A3026" t="s">
        <v>750</v>
      </c>
      <c r="B3026" t="s">
        <v>26727</v>
      </c>
      <c r="C3026" t="s">
        <v>46</v>
      </c>
      <c r="D3026" t="s">
        <v>26728</v>
      </c>
      <c r="E3026" t="s">
        <v>24881</v>
      </c>
      <c r="F3026" t="s">
        <v>26729</v>
      </c>
      <c r="G3026" t="s">
        <v>748</v>
      </c>
      <c r="H3026" t="s">
        <v>26730</v>
      </c>
      <c r="I3026" t="s">
        <v>2465</v>
      </c>
      <c r="J3026" t="s">
        <v>6645</v>
      </c>
      <c r="K3026" t="s">
        <v>6646</v>
      </c>
      <c r="L3026" t="s">
        <v>47</v>
      </c>
      <c r="M3026" t="s">
        <v>2784</v>
      </c>
      <c r="N3026" t="s">
        <v>4255</v>
      </c>
      <c r="O3026" t="s">
        <v>6647</v>
      </c>
      <c r="P3026" t="s">
        <v>26731</v>
      </c>
      <c r="Q3026" t="s">
        <v>26732</v>
      </c>
      <c r="R3026" t="str">
        <f t="shared" si="94"/>
        <v>诸城</v>
      </c>
      <c r="S3026" t="str">
        <f t="shared" si="95"/>
        <v>0706</v>
      </c>
    </row>
    <row r="3027" spans="1:19">
      <c r="A3027" t="s">
        <v>26733</v>
      </c>
      <c r="B3027" t="s">
        <v>26734</v>
      </c>
      <c r="C3027" t="s">
        <v>46</v>
      </c>
      <c r="D3027" t="s">
        <v>26735</v>
      </c>
      <c r="E3027" t="s">
        <v>26736</v>
      </c>
      <c r="F3027" t="s">
        <v>26737</v>
      </c>
      <c r="G3027" t="s">
        <v>26738</v>
      </c>
      <c r="H3027" t="s">
        <v>26739</v>
      </c>
      <c r="I3027" t="s">
        <v>2364</v>
      </c>
      <c r="J3027" t="s">
        <v>10901</v>
      </c>
      <c r="K3027" t="s">
        <v>10902</v>
      </c>
      <c r="L3027" t="s">
        <v>187</v>
      </c>
      <c r="M3027" t="s">
        <v>2468</v>
      </c>
      <c r="N3027" t="s">
        <v>3179</v>
      </c>
      <c r="O3027" t="s">
        <v>10903</v>
      </c>
      <c r="P3027" t="s">
        <v>26740</v>
      </c>
      <c r="R3027" t="str">
        <f t="shared" si="94"/>
        <v>坊子</v>
      </c>
      <c r="S3027" t="str">
        <f t="shared" si="95"/>
        <v>0706</v>
      </c>
    </row>
    <row r="3028" spans="1:19">
      <c r="A3028" t="s">
        <v>26741</v>
      </c>
      <c r="B3028" t="s">
        <v>26742</v>
      </c>
      <c r="C3028" t="s">
        <v>46</v>
      </c>
      <c r="D3028" t="s">
        <v>26743</v>
      </c>
      <c r="E3028" t="s">
        <v>26744</v>
      </c>
      <c r="F3028" t="s">
        <v>26745</v>
      </c>
      <c r="G3028" t="s">
        <v>26746</v>
      </c>
      <c r="H3028" t="s">
        <v>26747</v>
      </c>
      <c r="I3028" t="s">
        <v>2364</v>
      </c>
      <c r="J3028" t="s">
        <v>8024</v>
      </c>
      <c r="K3028" t="s">
        <v>8025</v>
      </c>
      <c r="L3028" t="s">
        <v>76</v>
      </c>
      <c r="M3028" t="s">
        <v>2516</v>
      </c>
      <c r="N3028" t="s">
        <v>2480</v>
      </c>
      <c r="O3028" t="s">
        <v>8026</v>
      </c>
      <c r="P3028" t="s">
        <v>26748</v>
      </c>
      <c r="R3028" t="str">
        <f t="shared" si="94"/>
        <v>奎文</v>
      </c>
      <c r="S3028" t="str">
        <f t="shared" si="95"/>
        <v>0706</v>
      </c>
    </row>
    <row r="3029" spans="1:19">
      <c r="A3029" t="s">
        <v>26749</v>
      </c>
      <c r="B3029" t="s">
        <v>26750</v>
      </c>
      <c r="C3029" t="s">
        <v>46</v>
      </c>
      <c r="D3029" t="s">
        <v>26751</v>
      </c>
      <c r="E3029" t="s">
        <v>24881</v>
      </c>
      <c r="F3029" t="s">
        <v>26752</v>
      </c>
      <c r="G3029" t="s">
        <v>26753</v>
      </c>
      <c r="H3029" t="s">
        <v>26754</v>
      </c>
      <c r="I3029" t="s">
        <v>2350</v>
      </c>
      <c r="J3029" t="s">
        <v>22345</v>
      </c>
      <c r="K3029" t="s">
        <v>22346</v>
      </c>
      <c r="L3029" t="s">
        <v>119</v>
      </c>
      <c r="M3029" t="s">
        <v>4071</v>
      </c>
      <c r="N3029" t="s">
        <v>7359</v>
      </c>
      <c r="O3029" t="s">
        <v>22347</v>
      </c>
      <c r="P3029" t="s">
        <v>26755</v>
      </c>
      <c r="Q3029" t="s">
        <v>26756</v>
      </c>
      <c r="R3029" t="str">
        <f t="shared" si="94"/>
        <v>寒亭</v>
      </c>
      <c r="S3029" t="str">
        <f t="shared" si="95"/>
        <v>0706</v>
      </c>
    </row>
    <row r="3030" spans="1:19">
      <c r="A3030" t="s">
        <v>26757</v>
      </c>
      <c r="B3030" t="s">
        <v>26758</v>
      </c>
      <c r="C3030" t="s">
        <v>46</v>
      </c>
      <c r="D3030" t="s">
        <v>26759</v>
      </c>
      <c r="E3030" t="s">
        <v>24881</v>
      </c>
      <c r="F3030" t="s">
        <v>26760</v>
      </c>
      <c r="G3030" t="s">
        <v>26761</v>
      </c>
      <c r="H3030" t="s">
        <v>26762</v>
      </c>
      <c r="I3030" t="s">
        <v>2645</v>
      </c>
      <c r="J3030" t="s">
        <v>8234</v>
      </c>
      <c r="K3030" t="s">
        <v>8235</v>
      </c>
      <c r="L3030" t="s">
        <v>57</v>
      </c>
      <c r="M3030" t="s">
        <v>4029</v>
      </c>
      <c r="N3030" t="s">
        <v>2421</v>
      </c>
      <c r="O3030" t="s">
        <v>8236</v>
      </c>
      <c r="P3030" t="s">
        <v>26763</v>
      </c>
      <c r="Q3030" t="s">
        <v>26764</v>
      </c>
      <c r="R3030" t="str">
        <f t="shared" si="94"/>
        <v>安丘</v>
      </c>
      <c r="S3030" t="str">
        <f t="shared" si="95"/>
        <v>0706</v>
      </c>
    </row>
    <row r="3031" spans="1:19">
      <c r="A3031" t="s">
        <v>26765</v>
      </c>
      <c r="B3031" t="s">
        <v>26766</v>
      </c>
      <c r="C3031" t="s">
        <v>46</v>
      </c>
      <c r="D3031" t="s">
        <v>26767</v>
      </c>
      <c r="E3031" t="s">
        <v>24881</v>
      </c>
      <c r="F3031" t="s">
        <v>26768</v>
      </c>
      <c r="G3031" t="s">
        <v>26769</v>
      </c>
      <c r="H3031" t="s">
        <v>26770</v>
      </c>
      <c r="I3031" t="s">
        <v>2378</v>
      </c>
      <c r="J3031" t="s">
        <v>2706</v>
      </c>
      <c r="K3031" t="s">
        <v>2707</v>
      </c>
      <c r="L3031" t="s">
        <v>128</v>
      </c>
      <c r="M3031" t="s">
        <v>2708</v>
      </c>
      <c r="N3031" t="s">
        <v>2674</v>
      </c>
      <c r="O3031" t="s">
        <v>2709</v>
      </c>
      <c r="P3031" t="s">
        <v>26771</v>
      </c>
      <c r="R3031" t="str">
        <f t="shared" si="94"/>
        <v>寿光</v>
      </c>
      <c r="S3031" t="str">
        <f t="shared" si="95"/>
        <v>0706</v>
      </c>
    </row>
    <row r="3032" spans="1:19">
      <c r="A3032" t="s">
        <v>26772</v>
      </c>
      <c r="B3032" t="s">
        <v>26773</v>
      </c>
      <c r="C3032" t="s">
        <v>46</v>
      </c>
      <c r="D3032" t="s">
        <v>26774</v>
      </c>
      <c r="E3032" t="s">
        <v>26722</v>
      </c>
      <c r="F3032" t="s">
        <v>26775</v>
      </c>
      <c r="G3032" t="s">
        <v>26776</v>
      </c>
      <c r="H3032" t="s">
        <v>26777</v>
      </c>
      <c r="I3032" t="s">
        <v>6637</v>
      </c>
      <c r="J3032" t="s">
        <v>9787</v>
      </c>
      <c r="K3032" t="s">
        <v>9788</v>
      </c>
      <c r="L3032" t="s">
        <v>146</v>
      </c>
      <c r="M3032" t="s">
        <v>4470</v>
      </c>
      <c r="N3032" t="s">
        <v>2983</v>
      </c>
      <c r="O3032" t="s">
        <v>9789</v>
      </c>
      <c r="P3032" t="s">
        <v>26778</v>
      </c>
      <c r="R3032" t="str">
        <f t="shared" si="94"/>
        <v>临朐</v>
      </c>
      <c r="S3032" t="str">
        <f t="shared" si="95"/>
        <v>0706</v>
      </c>
    </row>
    <row r="3033" spans="1:19">
      <c r="A3033" t="s">
        <v>26779</v>
      </c>
      <c r="B3033" t="s">
        <v>26780</v>
      </c>
      <c r="C3033" t="s">
        <v>46</v>
      </c>
      <c r="D3033" t="s">
        <v>26781</v>
      </c>
      <c r="E3033" t="s">
        <v>24881</v>
      </c>
      <c r="F3033" t="s">
        <v>26782</v>
      </c>
      <c r="G3033" t="s">
        <v>26783</v>
      </c>
      <c r="H3033" t="s">
        <v>26784</v>
      </c>
      <c r="I3033" t="s">
        <v>2350</v>
      </c>
      <c r="J3033" t="s">
        <v>3211</v>
      </c>
      <c r="K3033" t="s">
        <v>3212</v>
      </c>
      <c r="L3033" t="s">
        <v>137</v>
      </c>
      <c r="M3033" t="s">
        <v>3213</v>
      </c>
      <c r="N3033" t="s">
        <v>2421</v>
      </c>
      <c r="O3033" t="s">
        <v>3215</v>
      </c>
      <c r="P3033" t="s">
        <v>26785</v>
      </c>
      <c r="Q3033" t="s">
        <v>26786</v>
      </c>
      <c r="R3033" t="str">
        <f t="shared" si="94"/>
        <v>青州</v>
      </c>
      <c r="S3033" t="str">
        <f t="shared" si="95"/>
        <v>0706</v>
      </c>
    </row>
    <row r="3034" spans="1:19">
      <c r="A3034" t="s">
        <v>26787</v>
      </c>
      <c r="B3034" t="s">
        <v>26788</v>
      </c>
      <c r="C3034" t="s">
        <v>46</v>
      </c>
      <c r="D3034" t="s">
        <v>26789</v>
      </c>
      <c r="E3034" t="s">
        <v>24881</v>
      </c>
      <c r="F3034" t="s">
        <v>26790</v>
      </c>
      <c r="G3034" t="s">
        <v>26791</v>
      </c>
      <c r="H3034" t="s">
        <v>26792</v>
      </c>
      <c r="I3034" t="s">
        <v>2465</v>
      </c>
      <c r="J3034" t="s">
        <v>2351</v>
      </c>
      <c r="K3034" t="s">
        <v>2352</v>
      </c>
      <c r="L3034" t="s">
        <v>57</v>
      </c>
      <c r="M3034" t="s">
        <v>2353</v>
      </c>
      <c r="N3034" t="s">
        <v>2340</v>
      </c>
      <c r="O3034" t="s">
        <v>2355</v>
      </c>
      <c r="P3034" t="s">
        <v>26793</v>
      </c>
      <c r="Q3034" t="s">
        <v>26794</v>
      </c>
      <c r="R3034" t="str">
        <f t="shared" si="94"/>
        <v>安丘</v>
      </c>
      <c r="S3034" t="str">
        <f t="shared" si="95"/>
        <v>0706</v>
      </c>
    </row>
    <row r="3035" spans="1:19">
      <c r="A3035" t="s">
        <v>26795</v>
      </c>
      <c r="B3035" t="s">
        <v>26796</v>
      </c>
      <c r="C3035" t="s">
        <v>46</v>
      </c>
      <c r="D3035" t="s">
        <v>26797</v>
      </c>
      <c r="E3035" t="s">
        <v>26798</v>
      </c>
      <c r="F3035" t="s">
        <v>26799</v>
      </c>
      <c r="G3035" t="s">
        <v>26800</v>
      </c>
      <c r="H3035" t="s">
        <v>26801</v>
      </c>
      <c r="I3035" t="s">
        <v>2350</v>
      </c>
      <c r="J3035" t="s">
        <v>11058</v>
      </c>
      <c r="K3035" t="s">
        <v>11059</v>
      </c>
      <c r="L3035" t="s">
        <v>110</v>
      </c>
      <c r="M3035" t="s">
        <v>7687</v>
      </c>
      <c r="N3035" t="s">
        <v>2859</v>
      </c>
      <c r="O3035" t="s">
        <v>11060</v>
      </c>
      <c r="P3035" t="s">
        <v>26802</v>
      </c>
      <c r="R3035" t="str">
        <f t="shared" si="94"/>
        <v>高密</v>
      </c>
      <c r="S3035" t="str">
        <f t="shared" si="95"/>
        <v>0706</v>
      </c>
    </row>
    <row r="3036" spans="1:19">
      <c r="A3036" t="s">
        <v>26803</v>
      </c>
      <c r="B3036" t="s">
        <v>26804</v>
      </c>
      <c r="C3036" t="s">
        <v>46</v>
      </c>
      <c r="D3036" t="s">
        <v>26805</v>
      </c>
      <c r="E3036" t="s">
        <v>24881</v>
      </c>
      <c r="F3036" t="s">
        <v>26806</v>
      </c>
      <c r="G3036" t="s">
        <v>26807</v>
      </c>
      <c r="H3036" t="s">
        <v>26808</v>
      </c>
      <c r="I3036" t="s">
        <v>2378</v>
      </c>
      <c r="J3036" t="s">
        <v>5156</v>
      </c>
      <c r="K3036" t="s">
        <v>5157</v>
      </c>
      <c r="L3036" t="s">
        <v>67</v>
      </c>
      <c r="M3036" t="s">
        <v>3706</v>
      </c>
      <c r="N3036" t="s">
        <v>2382</v>
      </c>
      <c r="O3036" t="s">
        <v>5158</v>
      </c>
      <c r="P3036" t="s">
        <v>26809</v>
      </c>
      <c r="Q3036" t="s">
        <v>26810</v>
      </c>
      <c r="R3036" t="str">
        <f t="shared" si="94"/>
        <v>昌邑</v>
      </c>
      <c r="S3036" t="str">
        <f t="shared" si="95"/>
        <v>0706</v>
      </c>
    </row>
    <row r="3037" spans="1:19">
      <c r="A3037" t="s">
        <v>26811</v>
      </c>
      <c r="B3037" t="s">
        <v>26812</v>
      </c>
      <c r="C3037" t="s">
        <v>46</v>
      </c>
      <c r="D3037" t="s">
        <v>26813</v>
      </c>
      <c r="E3037" t="s">
        <v>24881</v>
      </c>
      <c r="F3037" t="s">
        <v>26814</v>
      </c>
      <c r="G3037" t="s">
        <v>26815</v>
      </c>
      <c r="H3037" t="s">
        <v>26816</v>
      </c>
      <c r="I3037" t="s">
        <v>2350</v>
      </c>
      <c r="J3037" t="s">
        <v>2587</v>
      </c>
      <c r="K3037" t="s">
        <v>2588</v>
      </c>
      <c r="L3037" t="s">
        <v>57</v>
      </c>
      <c r="M3037" t="s">
        <v>2433</v>
      </c>
      <c r="N3037" t="s">
        <v>7359</v>
      </c>
      <c r="O3037" t="s">
        <v>2590</v>
      </c>
      <c r="P3037" t="s">
        <v>26817</v>
      </c>
      <c r="Q3037" t="s">
        <v>26818</v>
      </c>
      <c r="R3037" t="str">
        <f t="shared" si="94"/>
        <v>安丘</v>
      </c>
      <c r="S3037" t="str">
        <f t="shared" si="95"/>
        <v>0706</v>
      </c>
    </row>
    <row r="3038" spans="1:19">
      <c r="A3038" t="s">
        <v>26819</v>
      </c>
      <c r="B3038" t="s">
        <v>26820</v>
      </c>
      <c r="C3038" t="s">
        <v>46</v>
      </c>
      <c r="D3038" t="s">
        <v>26821</v>
      </c>
      <c r="E3038" t="s">
        <v>24881</v>
      </c>
      <c r="F3038" t="s">
        <v>26822</v>
      </c>
      <c r="G3038" t="s">
        <v>26823</v>
      </c>
      <c r="H3038" t="s">
        <v>26824</v>
      </c>
      <c r="I3038" t="s">
        <v>5211</v>
      </c>
      <c r="J3038" t="s">
        <v>5347</v>
      </c>
      <c r="K3038" t="s">
        <v>5348</v>
      </c>
      <c r="L3038" t="s">
        <v>187</v>
      </c>
      <c r="M3038" t="s">
        <v>3510</v>
      </c>
      <c r="N3038" t="s">
        <v>4869</v>
      </c>
      <c r="O3038" t="s">
        <v>5349</v>
      </c>
      <c r="P3038" t="s">
        <v>26825</v>
      </c>
      <c r="Q3038" t="s">
        <v>26826</v>
      </c>
      <c r="R3038" t="str">
        <f t="shared" si="94"/>
        <v>坊子</v>
      </c>
      <c r="S3038" t="str">
        <f t="shared" si="95"/>
        <v>0706</v>
      </c>
    </row>
    <row r="3039" spans="1:19">
      <c r="A3039" t="s">
        <v>26827</v>
      </c>
      <c r="B3039" t="s">
        <v>26828</v>
      </c>
      <c r="C3039" t="s">
        <v>46</v>
      </c>
      <c r="D3039" t="s">
        <v>26829</v>
      </c>
      <c r="E3039" t="s">
        <v>24881</v>
      </c>
      <c r="F3039" t="s">
        <v>26830</v>
      </c>
      <c r="G3039" t="s">
        <v>26831</v>
      </c>
      <c r="H3039" t="s">
        <v>26832</v>
      </c>
      <c r="I3039" t="s">
        <v>2465</v>
      </c>
      <c r="J3039" t="s">
        <v>7654</v>
      </c>
      <c r="K3039" t="s">
        <v>7655</v>
      </c>
      <c r="L3039" t="s">
        <v>47</v>
      </c>
      <c r="M3039" t="s">
        <v>4905</v>
      </c>
      <c r="N3039" t="s">
        <v>2340</v>
      </c>
      <c r="O3039" t="s">
        <v>7656</v>
      </c>
      <c r="P3039" t="s">
        <v>26833</v>
      </c>
      <c r="Q3039" t="s">
        <v>26834</v>
      </c>
      <c r="R3039" t="str">
        <f t="shared" si="94"/>
        <v>诸城</v>
      </c>
      <c r="S3039" t="str">
        <f t="shared" si="95"/>
        <v>0706</v>
      </c>
    </row>
    <row r="3040" spans="1:19">
      <c r="A3040" t="s">
        <v>26835</v>
      </c>
      <c r="B3040" t="s">
        <v>26836</v>
      </c>
      <c r="C3040" t="s">
        <v>46</v>
      </c>
      <c r="D3040" t="s">
        <v>26837</v>
      </c>
      <c r="E3040" t="s">
        <v>24881</v>
      </c>
      <c r="F3040" t="s">
        <v>26838</v>
      </c>
      <c r="G3040" t="s">
        <v>26839</v>
      </c>
      <c r="H3040" t="s">
        <v>26840</v>
      </c>
      <c r="I3040" t="s">
        <v>2364</v>
      </c>
      <c r="J3040" t="s">
        <v>12372</v>
      </c>
      <c r="K3040" t="s">
        <v>12373</v>
      </c>
      <c r="L3040" t="s">
        <v>101</v>
      </c>
      <c r="M3040" t="s">
        <v>3130</v>
      </c>
      <c r="N3040" t="s">
        <v>2382</v>
      </c>
      <c r="O3040" t="s">
        <v>12374</v>
      </c>
      <c r="P3040" t="s">
        <v>26841</v>
      </c>
      <c r="R3040" t="str">
        <f t="shared" si="94"/>
        <v>潍城</v>
      </c>
      <c r="S3040" t="str">
        <f t="shared" si="95"/>
        <v>0706</v>
      </c>
    </row>
    <row r="3041" spans="1:19">
      <c r="A3041" t="s">
        <v>26842</v>
      </c>
      <c r="B3041" t="s">
        <v>26843</v>
      </c>
      <c r="C3041" t="s">
        <v>46</v>
      </c>
      <c r="D3041" t="s">
        <v>26844</v>
      </c>
      <c r="E3041" t="s">
        <v>24881</v>
      </c>
      <c r="F3041" t="s">
        <v>26845</v>
      </c>
      <c r="G3041" t="s">
        <v>26846</v>
      </c>
      <c r="H3041" t="s">
        <v>26847</v>
      </c>
      <c r="I3041" t="s">
        <v>2364</v>
      </c>
      <c r="J3041" t="s">
        <v>3704</v>
      </c>
      <c r="K3041" t="s">
        <v>3705</v>
      </c>
      <c r="L3041" t="s">
        <v>67</v>
      </c>
      <c r="M3041" t="s">
        <v>3706</v>
      </c>
      <c r="N3041" t="s">
        <v>19868</v>
      </c>
      <c r="O3041" t="s">
        <v>3707</v>
      </c>
      <c r="P3041" t="s">
        <v>26848</v>
      </c>
      <c r="Q3041" t="s">
        <v>26849</v>
      </c>
      <c r="R3041" t="str">
        <f t="shared" si="94"/>
        <v>昌邑</v>
      </c>
      <c r="S3041" t="str">
        <f t="shared" si="95"/>
        <v>0706</v>
      </c>
    </row>
    <row r="3042" spans="1:19">
      <c r="A3042" t="s">
        <v>26850</v>
      </c>
      <c r="B3042" t="s">
        <v>26851</v>
      </c>
      <c r="C3042" t="s">
        <v>46</v>
      </c>
      <c r="D3042" t="s">
        <v>26852</v>
      </c>
      <c r="E3042" t="s">
        <v>24881</v>
      </c>
      <c r="F3042" t="s">
        <v>26853</v>
      </c>
      <c r="G3042" t="s">
        <v>26854</v>
      </c>
      <c r="H3042" t="s">
        <v>26855</v>
      </c>
      <c r="I3042" t="s">
        <v>2364</v>
      </c>
      <c r="J3042" t="s">
        <v>5507</v>
      </c>
      <c r="K3042" t="s">
        <v>5508</v>
      </c>
      <c r="L3042" t="s">
        <v>137</v>
      </c>
      <c r="M3042" t="s">
        <v>4959</v>
      </c>
      <c r="N3042" t="s">
        <v>2480</v>
      </c>
      <c r="O3042" t="s">
        <v>5509</v>
      </c>
      <c r="P3042" t="s">
        <v>26856</v>
      </c>
      <c r="Q3042" t="s">
        <v>26857</v>
      </c>
      <c r="R3042" t="str">
        <f t="shared" si="94"/>
        <v>青州</v>
      </c>
      <c r="S3042" t="str">
        <f t="shared" si="95"/>
        <v>0706</v>
      </c>
    </row>
    <row r="3043" spans="1:19">
      <c r="A3043" t="s">
        <v>26858</v>
      </c>
      <c r="B3043" t="s">
        <v>26859</v>
      </c>
      <c r="C3043" t="s">
        <v>46</v>
      </c>
      <c r="D3043" t="s">
        <v>26860</v>
      </c>
      <c r="E3043" t="s">
        <v>24881</v>
      </c>
      <c r="F3043" t="s">
        <v>26861</v>
      </c>
      <c r="G3043" t="s">
        <v>26862</v>
      </c>
      <c r="H3043" t="s">
        <v>26863</v>
      </c>
      <c r="I3043" t="s">
        <v>3564</v>
      </c>
      <c r="J3043" t="s">
        <v>11657</v>
      </c>
      <c r="K3043" t="s">
        <v>11658</v>
      </c>
      <c r="L3043" t="s">
        <v>676</v>
      </c>
      <c r="M3043" t="s">
        <v>3471</v>
      </c>
      <c r="N3043" t="s">
        <v>2721</v>
      </c>
      <c r="O3043" t="s">
        <v>11659</v>
      </c>
      <c r="P3043" t="s">
        <v>26864</v>
      </c>
      <c r="R3043" t="str">
        <f t="shared" si="94"/>
        <v>昌乐</v>
      </c>
      <c r="S3043" t="str">
        <f t="shared" si="95"/>
        <v>0706</v>
      </c>
    </row>
    <row r="3044" spans="1:19">
      <c r="A3044" t="s">
        <v>26865</v>
      </c>
      <c r="B3044" t="s">
        <v>26866</v>
      </c>
      <c r="C3044" t="s">
        <v>46</v>
      </c>
      <c r="D3044" t="s">
        <v>26867</v>
      </c>
      <c r="E3044" t="s">
        <v>26868</v>
      </c>
      <c r="F3044" t="s">
        <v>26869</v>
      </c>
      <c r="G3044" t="s">
        <v>26870</v>
      </c>
      <c r="H3044" t="s">
        <v>26871</v>
      </c>
      <c r="I3044" t="s">
        <v>6307</v>
      </c>
      <c r="J3044" t="s">
        <v>4437</v>
      </c>
      <c r="K3044" t="s">
        <v>4438</v>
      </c>
      <c r="L3044" t="s">
        <v>110</v>
      </c>
      <c r="N3044" t="s">
        <v>3907</v>
      </c>
      <c r="O3044" t="s">
        <v>4440</v>
      </c>
      <c r="R3044" t="str">
        <f t="shared" si="94"/>
        <v>高密</v>
      </c>
      <c r="S3044" t="str">
        <f t="shared" si="95"/>
        <v>0706</v>
      </c>
    </row>
    <row r="3045" spans="1:19">
      <c r="A3045" t="s">
        <v>26872</v>
      </c>
      <c r="B3045" t="s">
        <v>26873</v>
      </c>
      <c r="C3045" t="s">
        <v>46</v>
      </c>
      <c r="D3045" t="s">
        <v>26874</v>
      </c>
      <c r="E3045" t="s">
        <v>26875</v>
      </c>
      <c r="F3045" t="s">
        <v>26876</v>
      </c>
      <c r="G3045" t="s">
        <v>26877</v>
      </c>
      <c r="H3045" t="s">
        <v>26878</v>
      </c>
      <c r="I3045" t="s">
        <v>2503</v>
      </c>
      <c r="J3045" t="s">
        <v>3738</v>
      </c>
      <c r="K3045" t="s">
        <v>3739</v>
      </c>
      <c r="L3045" t="s">
        <v>187</v>
      </c>
      <c r="M3045" t="s">
        <v>3510</v>
      </c>
      <c r="N3045" t="s">
        <v>3577</v>
      </c>
      <c r="O3045" t="s">
        <v>3740</v>
      </c>
      <c r="P3045" t="s">
        <v>26879</v>
      </c>
      <c r="R3045" t="str">
        <f t="shared" si="94"/>
        <v>坊子</v>
      </c>
      <c r="S3045" t="str">
        <f t="shared" si="95"/>
        <v>0706</v>
      </c>
    </row>
    <row r="3046" spans="1:19">
      <c r="A3046" t="s">
        <v>26880</v>
      </c>
      <c r="B3046" t="s">
        <v>26881</v>
      </c>
      <c r="C3046" t="s">
        <v>46</v>
      </c>
      <c r="D3046" t="s">
        <v>26882</v>
      </c>
      <c r="E3046" t="s">
        <v>24881</v>
      </c>
      <c r="F3046" t="s">
        <v>26883</v>
      </c>
      <c r="G3046" t="s">
        <v>26884</v>
      </c>
      <c r="H3046" t="s">
        <v>26885</v>
      </c>
      <c r="I3046" t="s">
        <v>2350</v>
      </c>
      <c r="J3046" t="s">
        <v>9787</v>
      </c>
      <c r="K3046" t="s">
        <v>9788</v>
      </c>
      <c r="L3046" t="s">
        <v>146</v>
      </c>
      <c r="M3046" t="s">
        <v>4470</v>
      </c>
      <c r="N3046" t="s">
        <v>2859</v>
      </c>
      <c r="O3046" t="s">
        <v>9789</v>
      </c>
      <c r="P3046" t="s">
        <v>26886</v>
      </c>
      <c r="Q3046" t="s">
        <v>26887</v>
      </c>
      <c r="R3046" t="str">
        <f t="shared" si="94"/>
        <v>临朐</v>
      </c>
      <c r="S3046" t="str">
        <f t="shared" si="95"/>
        <v>0706</v>
      </c>
    </row>
    <row r="3047" spans="1:19">
      <c r="A3047" t="s">
        <v>26888</v>
      </c>
      <c r="B3047" t="s">
        <v>26889</v>
      </c>
      <c r="C3047" t="s">
        <v>46</v>
      </c>
      <c r="D3047" t="s">
        <v>26890</v>
      </c>
      <c r="E3047" t="s">
        <v>24881</v>
      </c>
      <c r="F3047" t="s">
        <v>26891</v>
      </c>
      <c r="G3047" t="s">
        <v>26892</v>
      </c>
      <c r="H3047" t="s">
        <v>26893</v>
      </c>
      <c r="I3047" t="s">
        <v>2350</v>
      </c>
      <c r="J3047" t="s">
        <v>7185</v>
      </c>
      <c r="K3047" t="s">
        <v>7186</v>
      </c>
      <c r="L3047" t="s">
        <v>137</v>
      </c>
      <c r="M3047" t="s">
        <v>4959</v>
      </c>
      <c r="N3047" t="s">
        <v>2480</v>
      </c>
      <c r="O3047" t="s">
        <v>7187</v>
      </c>
      <c r="P3047" t="s">
        <v>26894</v>
      </c>
      <c r="Q3047" t="s">
        <v>26895</v>
      </c>
      <c r="R3047" t="str">
        <f t="shared" si="94"/>
        <v>青州</v>
      </c>
      <c r="S3047" t="str">
        <f t="shared" si="95"/>
        <v>0706</v>
      </c>
    </row>
    <row r="3048" spans="1:19">
      <c r="A3048" t="s">
        <v>26896</v>
      </c>
      <c r="B3048" t="s">
        <v>26897</v>
      </c>
      <c r="C3048" t="s">
        <v>46</v>
      </c>
      <c r="D3048" t="s">
        <v>26898</v>
      </c>
      <c r="E3048" t="s">
        <v>26899</v>
      </c>
      <c r="F3048" t="s">
        <v>26900</v>
      </c>
      <c r="G3048" t="s">
        <v>26901</v>
      </c>
      <c r="H3048" t="s">
        <v>26902</v>
      </c>
      <c r="I3048" t="s">
        <v>2350</v>
      </c>
      <c r="J3048" t="s">
        <v>3167</v>
      </c>
      <c r="K3048" t="s">
        <v>3168</v>
      </c>
      <c r="L3048" t="s">
        <v>110</v>
      </c>
      <c r="M3048" t="s">
        <v>3098</v>
      </c>
      <c r="N3048" t="s">
        <v>2354</v>
      </c>
      <c r="O3048" t="s">
        <v>3169</v>
      </c>
      <c r="P3048" t="s">
        <v>26903</v>
      </c>
      <c r="R3048" t="str">
        <f t="shared" si="94"/>
        <v>高密</v>
      </c>
      <c r="S3048" t="str">
        <f t="shared" si="95"/>
        <v>0706</v>
      </c>
    </row>
    <row r="3049" spans="1:19">
      <c r="A3049" t="s">
        <v>26904</v>
      </c>
      <c r="B3049" t="s">
        <v>26905</v>
      </c>
      <c r="C3049" t="s">
        <v>46</v>
      </c>
      <c r="D3049" t="s">
        <v>26906</v>
      </c>
      <c r="E3049" t="s">
        <v>26907</v>
      </c>
      <c r="F3049" t="s">
        <v>26908</v>
      </c>
      <c r="G3049" t="s">
        <v>26909</v>
      </c>
      <c r="H3049" t="s">
        <v>26910</v>
      </c>
      <c r="I3049" t="s">
        <v>2503</v>
      </c>
      <c r="J3049" t="s">
        <v>3981</v>
      </c>
      <c r="K3049" t="s">
        <v>3982</v>
      </c>
      <c r="L3049" t="s">
        <v>146</v>
      </c>
      <c r="M3049" t="s">
        <v>3532</v>
      </c>
      <c r="N3049" t="s">
        <v>2602</v>
      </c>
      <c r="O3049" t="s">
        <v>3983</v>
      </c>
      <c r="P3049" t="s">
        <v>26911</v>
      </c>
      <c r="R3049" t="str">
        <f t="shared" si="94"/>
        <v>临朐</v>
      </c>
      <c r="S3049" t="str">
        <f t="shared" si="95"/>
        <v>0706</v>
      </c>
    </row>
    <row r="3050" spans="1:19">
      <c r="A3050" t="s">
        <v>26912</v>
      </c>
      <c r="B3050" t="s">
        <v>26913</v>
      </c>
      <c r="C3050" t="s">
        <v>46</v>
      </c>
      <c r="D3050" t="s">
        <v>26914</v>
      </c>
      <c r="E3050" t="s">
        <v>24881</v>
      </c>
      <c r="F3050" t="s">
        <v>26915</v>
      </c>
      <c r="G3050" t="s">
        <v>26916</v>
      </c>
      <c r="H3050" t="s">
        <v>26917</v>
      </c>
      <c r="I3050" t="s">
        <v>2350</v>
      </c>
      <c r="J3050" t="s">
        <v>3704</v>
      </c>
      <c r="K3050" t="s">
        <v>3705</v>
      </c>
      <c r="L3050" t="s">
        <v>67</v>
      </c>
      <c r="M3050" t="s">
        <v>3706</v>
      </c>
      <c r="N3050" t="s">
        <v>2785</v>
      </c>
      <c r="O3050" t="s">
        <v>3707</v>
      </c>
      <c r="P3050" t="s">
        <v>26918</v>
      </c>
      <c r="R3050" t="str">
        <f t="shared" si="94"/>
        <v>昌邑</v>
      </c>
      <c r="S3050" t="str">
        <f t="shared" si="95"/>
        <v>0706</v>
      </c>
    </row>
    <row r="3051" spans="1:19">
      <c r="A3051" t="s">
        <v>26919</v>
      </c>
      <c r="B3051" t="s">
        <v>26920</v>
      </c>
      <c r="C3051" t="s">
        <v>46</v>
      </c>
      <c r="D3051" t="s">
        <v>26921</v>
      </c>
      <c r="E3051" t="s">
        <v>24881</v>
      </c>
      <c r="F3051" t="s">
        <v>26922</v>
      </c>
      <c r="G3051" t="s">
        <v>26923</v>
      </c>
      <c r="H3051" t="s">
        <v>26924</v>
      </c>
      <c r="I3051" t="s">
        <v>2645</v>
      </c>
      <c r="J3051" t="s">
        <v>5957</v>
      </c>
      <c r="K3051" t="s">
        <v>5958</v>
      </c>
      <c r="L3051" t="s">
        <v>67</v>
      </c>
      <c r="M3051" t="s">
        <v>2958</v>
      </c>
      <c r="N3051" t="s">
        <v>2421</v>
      </c>
      <c r="O3051" t="s">
        <v>5959</v>
      </c>
      <c r="P3051" t="s">
        <v>26925</v>
      </c>
      <c r="R3051" t="str">
        <f t="shared" si="94"/>
        <v>昌邑</v>
      </c>
      <c r="S3051" t="str">
        <f t="shared" si="95"/>
        <v>0706</v>
      </c>
    </row>
    <row r="3052" spans="1:19">
      <c r="A3052" t="s">
        <v>26926</v>
      </c>
      <c r="B3052" t="s">
        <v>26927</v>
      </c>
      <c r="C3052" t="s">
        <v>46</v>
      </c>
      <c r="D3052" t="s">
        <v>26928</v>
      </c>
      <c r="E3052" t="s">
        <v>24881</v>
      </c>
      <c r="F3052" t="s">
        <v>26929</v>
      </c>
      <c r="G3052" t="s">
        <v>26930</v>
      </c>
      <c r="H3052" t="s">
        <v>26931</v>
      </c>
      <c r="I3052" t="s">
        <v>2350</v>
      </c>
      <c r="J3052" t="s">
        <v>3809</v>
      </c>
      <c r="K3052" t="s">
        <v>3810</v>
      </c>
      <c r="L3052" t="s">
        <v>57</v>
      </c>
      <c r="M3052" t="s">
        <v>3811</v>
      </c>
      <c r="N3052" t="s">
        <v>2674</v>
      </c>
      <c r="O3052" t="s">
        <v>3812</v>
      </c>
      <c r="P3052" t="s">
        <v>26932</v>
      </c>
      <c r="Q3052" t="s">
        <v>26933</v>
      </c>
      <c r="R3052" t="str">
        <f t="shared" si="94"/>
        <v>安丘</v>
      </c>
      <c r="S3052" t="str">
        <f t="shared" si="95"/>
        <v>0706</v>
      </c>
    </row>
    <row r="3053" spans="1:19">
      <c r="A3053" t="s">
        <v>26934</v>
      </c>
      <c r="B3053" t="s">
        <v>26935</v>
      </c>
      <c r="C3053" t="s">
        <v>46</v>
      </c>
      <c r="D3053" t="s">
        <v>26936</v>
      </c>
      <c r="E3053" t="s">
        <v>26899</v>
      </c>
      <c r="F3053" t="s">
        <v>26937</v>
      </c>
      <c r="G3053" t="s">
        <v>26938</v>
      </c>
      <c r="H3053" t="s">
        <v>26939</v>
      </c>
      <c r="I3053" t="s">
        <v>2350</v>
      </c>
      <c r="J3053" t="s">
        <v>5128</v>
      </c>
      <c r="K3053" t="s">
        <v>5129</v>
      </c>
      <c r="L3053" t="s">
        <v>67</v>
      </c>
      <c r="M3053" t="s">
        <v>3706</v>
      </c>
      <c r="N3053" t="s">
        <v>2421</v>
      </c>
      <c r="O3053" t="s">
        <v>5130</v>
      </c>
      <c r="P3053" t="s">
        <v>26940</v>
      </c>
      <c r="R3053" t="str">
        <f t="shared" si="94"/>
        <v>昌邑</v>
      </c>
      <c r="S3053" t="str">
        <f t="shared" si="95"/>
        <v>0706</v>
      </c>
    </row>
    <row r="3054" spans="1:19">
      <c r="A3054" t="s">
        <v>26941</v>
      </c>
      <c r="B3054" t="s">
        <v>26942</v>
      </c>
      <c r="C3054" t="s">
        <v>46</v>
      </c>
      <c r="D3054" t="s">
        <v>26943</v>
      </c>
      <c r="E3054" t="s">
        <v>24881</v>
      </c>
      <c r="F3054" t="s">
        <v>26944</v>
      </c>
      <c r="G3054" t="s">
        <v>26945</v>
      </c>
      <c r="H3054" t="s">
        <v>26946</v>
      </c>
      <c r="I3054" t="s">
        <v>2350</v>
      </c>
      <c r="J3054" t="s">
        <v>5976</v>
      </c>
      <c r="K3054" t="s">
        <v>5977</v>
      </c>
      <c r="L3054" t="s">
        <v>128</v>
      </c>
      <c r="M3054" t="s">
        <v>5602</v>
      </c>
      <c r="N3054" t="s">
        <v>2421</v>
      </c>
      <c r="O3054" t="s">
        <v>5978</v>
      </c>
      <c r="P3054" t="s">
        <v>26947</v>
      </c>
      <c r="R3054" t="str">
        <f t="shared" si="94"/>
        <v>寿光</v>
      </c>
      <c r="S3054" t="str">
        <f t="shared" si="95"/>
        <v>0706</v>
      </c>
    </row>
    <row r="3055" spans="1:19">
      <c r="A3055" t="s">
        <v>26948</v>
      </c>
      <c r="B3055" t="s">
        <v>26949</v>
      </c>
      <c r="C3055" t="s">
        <v>46</v>
      </c>
      <c r="D3055" t="s">
        <v>26950</v>
      </c>
      <c r="E3055" t="s">
        <v>24881</v>
      </c>
      <c r="F3055" t="s">
        <v>26951</v>
      </c>
      <c r="G3055" t="s">
        <v>26952</v>
      </c>
      <c r="H3055" t="s">
        <v>26953</v>
      </c>
      <c r="I3055" t="s">
        <v>2364</v>
      </c>
      <c r="J3055" t="s">
        <v>3167</v>
      </c>
      <c r="K3055" t="s">
        <v>3168</v>
      </c>
      <c r="L3055" t="s">
        <v>110</v>
      </c>
      <c r="M3055" t="s">
        <v>3098</v>
      </c>
      <c r="N3055" t="s">
        <v>2354</v>
      </c>
      <c r="O3055" t="s">
        <v>3169</v>
      </c>
      <c r="P3055" t="s">
        <v>26954</v>
      </c>
      <c r="Q3055" t="s">
        <v>26955</v>
      </c>
      <c r="R3055" t="str">
        <f t="shared" si="94"/>
        <v>高密</v>
      </c>
      <c r="S3055" t="str">
        <f t="shared" si="95"/>
        <v>0706</v>
      </c>
    </row>
    <row r="3056" spans="1:19">
      <c r="A3056" t="s">
        <v>26956</v>
      </c>
      <c r="B3056" t="s">
        <v>26957</v>
      </c>
      <c r="C3056" t="s">
        <v>46</v>
      </c>
      <c r="D3056" t="s">
        <v>26958</v>
      </c>
      <c r="E3056" t="s">
        <v>26959</v>
      </c>
      <c r="F3056" t="s">
        <v>21063</v>
      </c>
      <c r="G3056" t="s">
        <v>21064</v>
      </c>
      <c r="H3056" t="s">
        <v>26960</v>
      </c>
      <c r="I3056" t="s">
        <v>2350</v>
      </c>
      <c r="J3056" t="s">
        <v>12383</v>
      </c>
      <c r="K3056" t="s">
        <v>12384</v>
      </c>
      <c r="L3056" t="s">
        <v>128</v>
      </c>
      <c r="M3056" t="s">
        <v>3028</v>
      </c>
      <c r="N3056" t="s">
        <v>2674</v>
      </c>
      <c r="O3056" t="s">
        <v>12385</v>
      </c>
      <c r="P3056" t="s">
        <v>26961</v>
      </c>
      <c r="R3056" t="str">
        <f t="shared" si="94"/>
        <v>寿光</v>
      </c>
      <c r="S3056" t="str">
        <f t="shared" si="95"/>
        <v>0706</v>
      </c>
    </row>
    <row r="3057" spans="1:19">
      <c r="A3057" t="s">
        <v>26962</v>
      </c>
      <c r="B3057" t="s">
        <v>26963</v>
      </c>
      <c r="C3057" t="s">
        <v>46</v>
      </c>
      <c r="D3057" t="s">
        <v>26964</v>
      </c>
      <c r="E3057" t="s">
        <v>26868</v>
      </c>
      <c r="F3057" t="s">
        <v>26965</v>
      </c>
      <c r="G3057" t="s">
        <v>26966</v>
      </c>
      <c r="H3057" t="s">
        <v>26967</v>
      </c>
      <c r="I3057" t="s">
        <v>4165</v>
      </c>
      <c r="J3057" t="s">
        <v>9436</v>
      </c>
      <c r="K3057" t="s">
        <v>9437</v>
      </c>
      <c r="L3057" t="s">
        <v>110</v>
      </c>
      <c r="M3057" t="s">
        <v>2381</v>
      </c>
      <c r="N3057" t="s">
        <v>2340</v>
      </c>
      <c r="O3057" t="s">
        <v>9438</v>
      </c>
      <c r="P3057" t="s">
        <v>26968</v>
      </c>
      <c r="Q3057" t="s">
        <v>26969</v>
      </c>
      <c r="R3057" t="str">
        <f t="shared" si="94"/>
        <v>高密</v>
      </c>
      <c r="S3057" t="str">
        <f t="shared" si="95"/>
        <v>0706</v>
      </c>
    </row>
    <row r="3058" spans="1:19">
      <c r="A3058" t="s">
        <v>26970</v>
      </c>
      <c r="B3058" t="s">
        <v>26971</v>
      </c>
      <c r="C3058" t="s">
        <v>46</v>
      </c>
      <c r="D3058" t="s">
        <v>26972</v>
      </c>
      <c r="E3058" t="s">
        <v>20298</v>
      </c>
      <c r="F3058" t="s">
        <v>26973</v>
      </c>
      <c r="G3058" t="s">
        <v>26974</v>
      </c>
      <c r="H3058" t="s">
        <v>26975</v>
      </c>
      <c r="I3058" t="s">
        <v>2503</v>
      </c>
      <c r="J3058" t="s">
        <v>6238</v>
      </c>
      <c r="K3058" t="s">
        <v>6239</v>
      </c>
      <c r="L3058" t="s">
        <v>101</v>
      </c>
      <c r="M3058" t="s">
        <v>5737</v>
      </c>
      <c r="N3058" t="s">
        <v>2382</v>
      </c>
      <c r="O3058" t="s">
        <v>6240</v>
      </c>
      <c r="P3058" t="s">
        <v>26976</v>
      </c>
      <c r="R3058" t="str">
        <f t="shared" si="94"/>
        <v>潍城</v>
      </c>
      <c r="S3058" t="str">
        <f t="shared" si="95"/>
        <v>0706</v>
      </c>
    </row>
    <row r="3059" spans="1:19">
      <c r="A3059" t="s">
        <v>26977</v>
      </c>
      <c r="B3059" t="s">
        <v>26978</v>
      </c>
      <c r="C3059" t="s">
        <v>46</v>
      </c>
      <c r="D3059" t="s">
        <v>26979</v>
      </c>
      <c r="E3059" t="s">
        <v>26868</v>
      </c>
      <c r="F3059" t="s">
        <v>26980</v>
      </c>
      <c r="G3059" t="s">
        <v>26981</v>
      </c>
      <c r="H3059" t="s">
        <v>26982</v>
      </c>
      <c r="I3059" t="s">
        <v>3969</v>
      </c>
      <c r="J3059" t="s">
        <v>4978</v>
      </c>
      <c r="K3059" t="s">
        <v>4979</v>
      </c>
      <c r="L3059" t="s">
        <v>101</v>
      </c>
      <c r="M3059" t="s">
        <v>4459</v>
      </c>
      <c r="N3059" t="s">
        <v>2743</v>
      </c>
      <c r="O3059" t="s">
        <v>4980</v>
      </c>
      <c r="P3059" t="s">
        <v>26983</v>
      </c>
      <c r="R3059" t="str">
        <f t="shared" si="94"/>
        <v>潍城</v>
      </c>
      <c r="S3059" t="str">
        <f t="shared" si="95"/>
        <v>0706</v>
      </c>
    </row>
    <row r="3060" spans="1:19">
      <c r="A3060" t="s">
        <v>26984</v>
      </c>
      <c r="B3060" t="s">
        <v>26985</v>
      </c>
      <c r="C3060" t="s">
        <v>46</v>
      </c>
      <c r="D3060" t="s">
        <v>26986</v>
      </c>
      <c r="E3060" t="s">
        <v>26868</v>
      </c>
      <c r="F3060" t="s">
        <v>26987</v>
      </c>
      <c r="G3060" t="s">
        <v>26988</v>
      </c>
      <c r="H3060" t="s">
        <v>26989</v>
      </c>
      <c r="I3060" t="s">
        <v>2350</v>
      </c>
      <c r="J3060" t="s">
        <v>24785</v>
      </c>
      <c r="K3060" t="s">
        <v>24786</v>
      </c>
      <c r="L3060" t="s">
        <v>47</v>
      </c>
      <c r="M3060" t="s">
        <v>12006</v>
      </c>
      <c r="N3060" t="s">
        <v>3499</v>
      </c>
      <c r="O3060" t="s">
        <v>24787</v>
      </c>
      <c r="P3060" t="s">
        <v>26990</v>
      </c>
      <c r="Q3060" t="s">
        <v>26991</v>
      </c>
      <c r="R3060" t="str">
        <f t="shared" si="94"/>
        <v>诸城</v>
      </c>
      <c r="S3060" t="str">
        <f t="shared" si="95"/>
        <v>0706</v>
      </c>
    </row>
    <row r="3061" spans="1:19">
      <c r="A3061" t="s">
        <v>26992</v>
      </c>
      <c r="B3061" t="s">
        <v>26993</v>
      </c>
      <c r="C3061" t="s">
        <v>46</v>
      </c>
      <c r="D3061" t="s">
        <v>26994</v>
      </c>
      <c r="E3061" t="s">
        <v>24881</v>
      </c>
      <c r="F3061" t="s">
        <v>26995</v>
      </c>
      <c r="G3061" t="s">
        <v>26996</v>
      </c>
      <c r="H3061" t="s">
        <v>26997</v>
      </c>
      <c r="I3061" t="s">
        <v>2392</v>
      </c>
      <c r="J3061" t="s">
        <v>3167</v>
      </c>
      <c r="K3061" t="s">
        <v>3168</v>
      </c>
      <c r="L3061" t="s">
        <v>110</v>
      </c>
      <c r="M3061" t="s">
        <v>3098</v>
      </c>
      <c r="N3061" t="s">
        <v>2354</v>
      </c>
      <c r="O3061" t="s">
        <v>3169</v>
      </c>
      <c r="Q3061" t="s">
        <v>26998</v>
      </c>
      <c r="R3061" t="str">
        <f t="shared" si="94"/>
        <v>高密</v>
      </c>
      <c r="S3061" t="str">
        <f t="shared" si="95"/>
        <v>0706</v>
      </c>
    </row>
    <row r="3062" spans="1:19">
      <c r="A3062" t="s">
        <v>26999</v>
      </c>
      <c r="B3062" t="s">
        <v>27000</v>
      </c>
      <c r="C3062" t="s">
        <v>46</v>
      </c>
      <c r="D3062" t="s">
        <v>27001</v>
      </c>
      <c r="E3062" t="s">
        <v>24881</v>
      </c>
      <c r="F3062" t="s">
        <v>27002</v>
      </c>
      <c r="G3062" t="s">
        <v>27003</v>
      </c>
      <c r="H3062" t="s">
        <v>27004</v>
      </c>
      <c r="I3062" t="s">
        <v>6637</v>
      </c>
      <c r="J3062" t="s">
        <v>23053</v>
      </c>
      <c r="K3062" t="s">
        <v>23054</v>
      </c>
      <c r="L3062" t="s">
        <v>128</v>
      </c>
      <c r="M3062" t="s">
        <v>2720</v>
      </c>
      <c r="N3062" t="s">
        <v>2382</v>
      </c>
      <c r="O3062" t="s">
        <v>23055</v>
      </c>
      <c r="P3062" t="s">
        <v>27005</v>
      </c>
      <c r="R3062" t="str">
        <f t="shared" si="94"/>
        <v>寿光</v>
      </c>
      <c r="S3062" t="str">
        <f t="shared" si="95"/>
        <v>0706</v>
      </c>
    </row>
    <row r="3063" spans="1:19">
      <c r="A3063" t="s">
        <v>27006</v>
      </c>
      <c r="B3063" t="s">
        <v>27007</v>
      </c>
      <c r="C3063" t="s">
        <v>46</v>
      </c>
      <c r="D3063" t="s">
        <v>27008</v>
      </c>
      <c r="E3063" t="s">
        <v>26868</v>
      </c>
      <c r="F3063" t="s">
        <v>27009</v>
      </c>
      <c r="G3063" t="s">
        <v>27010</v>
      </c>
      <c r="H3063" t="s">
        <v>27011</v>
      </c>
      <c r="I3063" t="s">
        <v>2378</v>
      </c>
      <c r="J3063" t="s">
        <v>9092</v>
      </c>
      <c r="K3063" t="s">
        <v>9093</v>
      </c>
      <c r="L3063" t="s">
        <v>146</v>
      </c>
      <c r="M3063" t="s">
        <v>5188</v>
      </c>
      <c r="N3063" t="s">
        <v>3252</v>
      </c>
      <c r="O3063" t="s">
        <v>9094</v>
      </c>
      <c r="P3063" t="s">
        <v>27012</v>
      </c>
      <c r="R3063" t="str">
        <f t="shared" si="94"/>
        <v>临朐</v>
      </c>
      <c r="S3063" t="str">
        <f t="shared" si="95"/>
        <v>0706</v>
      </c>
    </row>
    <row r="3064" spans="1:19">
      <c r="A3064" t="s">
        <v>27013</v>
      </c>
      <c r="B3064" t="s">
        <v>27014</v>
      </c>
      <c r="C3064" t="s">
        <v>46</v>
      </c>
      <c r="D3064" t="s">
        <v>27015</v>
      </c>
      <c r="E3064" t="s">
        <v>26868</v>
      </c>
      <c r="F3064" t="s">
        <v>27016</v>
      </c>
      <c r="G3064" t="s">
        <v>27017</v>
      </c>
      <c r="H3064" t="s">
        <v>27018</v>
      </c>
      <c r="I3064" t="s">
        <v>2364</v>
      </c>
      <c r="J3064" t="s">
        <v>6332</v>
      </c>
      <c r="K3064" t="s">
        <v>6333</v>
      </c>
      <c r="L3064" t="s">
        <v>187</v>
      </c>
      <c r="M3064" t="s">
        <v>3510</v>
      </c>
      <c r="N3064" t="s">
        <v>2368</v>
      </c>
      <c r="O3064" t="s">
        <v>6334</v>
      </c>
      <c r="P3064" t="s">
        <v>27019</v>
      </c>
      <c r="R3064" t="str">
        <f t="shared" si="94"/>
        <v>坊子</v>
      </c>
      <c r="S3064" t="str">
        <f t="shared" si="95"/>
        <v>0706</v>
      </c>
    </row>
    <row r="3065" spans="1:19">
      <c r="A3065" t="s">
        <v>27020</v>
      </c>
      <c r="B3065" t="s">
        <v>27021</v>
      </c>
      <c r="C3065" t="s">
        <v>46</v>
      </c>
      <c r="D3065" t="s">
        <v>27022</v>
      </c>
      <c r="E3065" t="s">
        <v>24881</v>
      </c>
      <c r="F3065" t="s">
        <v>27023</v>
      </c>
      <c r="G3065" t="s">
        <v>27024</v>
      </c>
      <c r="H3065" t="s">
        <v>27025</v>
      </c>
      <c r="I3065" t="s">
        <v>2645</v>
      </c>
      <c r="J3065" t="s">
        <v>8533</v>
      </c>
      <c r="K3065" t="s">
        <v>8534</v>
      </c>
      <c r="L3065" t="s">
        <v>146</v>
      </c>
      <c r="M3065" t="s">
        <v>3051</v>
      </c>
      <c r="N3065" t="s">
        <v>2785</v>
      </c>
      <c r="O3065" t="s">
        <v>8535</v>
      </c>
      <c r="P3065" t="s">
        <v>27026</v>
      </c>
      <c r="Q3065" t="s">
        <v>27027</v>
      </c>
      <c r="R3065" t="str">
        <f t="shared" si="94"/>
        <v>临朐</v>
      </c>
      <c r="S3065" t="str">
        <f t="shared" si="95"/>
        <v>0706</v>
      </c>
    </row>
    <row r="3066" spans="1:19">
      <c r="A3066" t="s">
        <v>27028</v>
      </c>
      <c r="B3066" t="s">
        <v>27029</v>
      </c>
      <c r="C3066" t="s">
        <v>46</v>
      </c>
      <c r="D3066" t="s">
        <v>27030</v>
      </c>
      <c r="E3066" t="s">
        <v>24881</v>
      </c>
      <c r="F3066" t="s">
        <v>27031</v>
      </c>
      <c r="G3066" t="s">
        <v>27032</v>
      </c>
      <c r="H3066" t="s">
        <v>27033</v>
      </c>
      <c r="I3066" t="s">
        <v>2364</v>
      </c>
      <c r="J3066" t="s">
        <v>8963</v>
      </c>
      <c r="K3066" t="s">
        <v>8964</v>
      </c>
      <c r="L3066" t="s">
        <v>676</v>
      </c>
      <c r="M3066" t="s">
        <v>5995</v>
      </c>
      <c r="N3066" t="s">
        <v>3339</v>
      </c>
      <c r="O3066" t="s">
        <v>8965</v>
      </c>
      <c r="P3066" t="s">
        <v>27034</v>
      </c>
      <c r="Q3066" t="s">
        <v>27035</v>
      </c>
      <c r="R3066" t="str">
        <f t="shared" si="94"/>
        <v>昌乐</v>
      </c>
      <c r="S3066" t="str">
        <f t="shared" si="95"/>
        <v>0706</v>
      </c>
    </row>
    <row r="3067" spans="1:19">
      <c r="A3067" t="s">
        <v>27036</v>
      </c>
      <c r="B3067" t="s">
        <v>27037</v>
      </c>
      <c r="C3067" t="s">
        <v>46</v>
      </c>
      <c r="D3067" t="s">
        <v>27038</v>
      </c>
      <c r="E3067" t="s">
        <v>24881</v>
      </c>
      <c r="F3067" t="s">
        <v>27039</v>
      </c>
      <c r="G3067" t="s">
        <v>27040</v>
      </c>
      <c r="H3067" t="s">
        <v>27041</v>
      </c>
      <c r="I3067" t="s">
        <v>2364</v>
      </c>
      <c r="J3067" t="s">
        <v>11118</v>
      </c>
      <c r="K3067" t="s">
        <v>11119</v>
      </c>
      <c r="L3067" t="s">
        <v>137</v>
      </c>
      <c r="M3067" t="s">
        <v>3040</v>
      </c>
      <c r="N3067" t="s">
        <v>7446</v>
      </c>
      <c r="O3067" t="s">
        <v>11120</v>
      </c>
      <c r="P3067" t="s">
        <v>27042</v>
      </c>
      <c r="Q3067" t="s">
        <v>27043</v>
      </c>
      <c r="R3067" t="str">
        <f t="shared" si="94"/>
        <v>青州</v>
      </c>
      <c r="S3067" t="str">
        <f t="shared" si="95"/>
        <v>0706</v>
      </c>
    </row>
    <row r="3068" spans="1:19">
      <c r="A3068" t="s">
        <v>27044</v>
      </c>
      <c r="B3068" t="s">
        <v>27045</v>
      </c>
      <c r="C3068" t="s">
        <v>46</v>
      </c>
      <c r="D3068" t="s">
        <v>27046</v>
      </c>
      <c r="E3068" t="s">
        <v>24881</v>
      </c>
      <c r="F3068" t="s">
        <v>27047</v>
      </c>
      <c r="G3068" t="s">
        <v>27048</v>
      </c>
      <c r="H3068" t="s">
        <v>27049</v>
      </c>
      <c r="I3068" t="s">
        <v>2503</v>
      </c>
      <c r="J3068" t="s">
        <v>8465</v>
      </c>
      <c r="K3068" t="s">
        <v>8466</v>
      </c>
      <c r="L3068" t="s">
        <v>47</v>
      </c>
      <c r="M3068" t="s">
        <v>3159</v>
      </c>
      <c r="N3068" t="s">
        <v>2602</v>
      </c>
      <c r="O3068" t="s">
        <v>8467</v>
      </c>
      <c r="P3068" t="s">
        <v>27050</v>
      </c>
      <c r="Q3068" t="s">
        <v>27051</v>
      </c>
      <c r="R3068" t="str">
        <f t="shared" si="94"/>
        <v>诸城</v>
      </c>
      <c r="S3068" t="str">
        <f t="shared" si="95"/>
        <v>0706</v>
      </c>
    </row>
    <row r="3069" spans="1:19">
      <c r="A3069" t="s">
        <v>27052</v>
      </c>
      <c r="B3069" t="s">
        <v>27053</v>
      </c>
      <c r="C3069" t="s">
        <v>46</v>
      </c>
      <c r="D3069" t="s">
        <v>27054</v>
      </c>
      <c r="E3069" t="s">
        <v>24881</v>
      </c>
      <c r="F3069" t="s">
        <v>27055</v>
      </c>
      <c r="G3069" t="s">
        <v>27056</v>
      </c>
      <c r="H3069" t="s">
        <v>27057</v>
      </c>
      <c r="I3069" t="s">
        <v>2503</v>
      </c>
      <c r="J3069" t="s">
        <v>8179</v>
      </c>
      <c r="K3069" t="s">
        <v>8180</v>
      </c>
      <c r="L3069" t="s">
        <v>47</v>
      </c>
      <c r="M3069" t="s">
        <v>3159</v>
      </c>
      <c r="N3069" t="s">
        <v>2421</v>
      </c>
      <c r="O3069" t="s">
        <v>8181</v>
      </c>
      <c r="P3069" t="s">
        <v>27058</v>
      </c>
      <c r="R3069" t="str">
        <f t="shared" si="94"/>
        <v>诸城</v>
      </c>
      <c r="S3069" t="str">
        <f t="shared" si="95"/>
        <v>0706</v>
      </c>
    </row>
    <row r="3070" spans="1:19">
      <c r="A3070" t="s">
        <v>27059</v>
      </c>
      <c r="B3070" t="s">
        <v>27060</v>
      </c>
      <c r="C3070" t="s">
        <v>46</v>
      </c>
      <c r="D3070" t="s">
        <v>27061</v>
      </c>
      <c r="E3070" t="s">
        <v>26868</v>
      </c>
      <c r="F3070" t="s">
        <v>27062</v>
      </c>
      <c r="G3070" t="s">
        <v>27063</v>
      </c>
      <c r="H3070" t="s">
        <v>27064</v>
      </c>
      <c r="I3070" t="s">
        <v>2350</v>
      </c>
      <c r="J3070" t="s">
        <v>2671</v>
      </c>
      <c r="K3070" t="s">
        <v>2672</v>
      </c>
      <c r="L3070" t="s">
        <v>67</v>
      </c>
      <c r="M3070" t="s">
        <v>2673</v>
      </c>
      <c r="N3070" t="s">
        <v>2859</v>
      </c>
      <c r="O3070" t="s">
        <v>2675</v>
      </c>
      <c r="P3070" t="s">
        <v>27065</v>
      </c>
      <c r="Q3070" t="s">
        <v>27066</v>
      </c>
      <c r="R3070" t="str">
        <f t="shared" si="94"/>
        <v>昌邑</v>
      </c>
      <c r="S3070" t="str">
        <f t="shared" si="95"/>
        <v>0706</v>
      </c>
    </row>
    <row r="3071" spans="1:19">
      <c r="A3071" t="s">
        <v>27067</v>
      </c>
      <c r="B3071" t="s">
        <v>27068</v>
      </c>
      <c r="C3071" t="s">
        <v>46</v>
      </c>
      <c r="D3071" t="s">
        <v>27069</v>
      </c>
      <c r="E3071" t="s">
        <v>24881</v>
      </c>
      <c r="F3071" t="s">
        <v>27070</v>
      </c>
      <c r="G3071" t="s">
        <v>27071</v>
      </c>
      <c r="H3071" t="s">
        <v>27072</v>
      </c>
      <c r="I3071" t="s">
        <v>2350</v>
      </c>
      <c r="J3071" t="s">
        <v>12443</v>
      </c>
      <c r="K3071" t="s">
        <v>12444</v>
      </c>
      <c r="L3071" t="s">
        <v>101</v>
      </c>
      <c r="M3071" t="s">
        <v>2982</v>
      </c>
      <c r="N3071" t="s">
        <v>2674</v>
      </c>
      <c r="O3071" t="s">
        <v>12445</v>
      </c>
      <c r="P3071" t="s">
        <v>27073</v>
      </c>
      <c r="R3071" t="str">
        <f t="shared" si="94"/>
        <v>潍城</v>
      </c>
      <c r="S3071" t="str">
        <f t="shared" si="95"/>
        <v>0706</v>
      </c>
    </row>
    <row r="3072" spans="1:19">
      <c r="A3072" t="s">
        <v>27074</v>
      </c>
      <c r="B3072" t="s">
        <v>27075</v>
      </c>
      <c r="C3072" t="s">
        <v>46</v>
      </c>
      <c r="D3072" t="s">
        <v>27076</v>
      </c>
      <c r="E3072" t="s">
        <v>24881</v>
      </c>
      <c r="F3072" t="s">
        <v>27077</v>
      </c>
      <c r="G3072" t="s">
        <v>27078</v>
      </c>
      <c r="H3072" t="s">
        <v>27079</v>
      </c>
      <c r="I3072" t="s">
        <v>4165</v>
      </c>
      <c r="J3072" t="s">
        <v>2888</v>
      </c>
      <c r="K3072" t="s">
        <v>2889</v>
      </c>
      <c r="L3072" t="s">
        <v>128</v>
      </c>
      <c r="M3072" t="s">
        <v>2890</v>
      </c>
      <c r="N3072" t="s">
        <v>2721</v>
      </c>
      <c r="O3072" t="s">
        <v>2891</v>
      </c>
      <c r="P3072" t="s">
        <v>27080</v>
      </c>
      <c r="Q3072" t="s">
        <v>27081</v>
      </c>
      <c r="R3072" t="str">
        <f t="shared" si="94"/>
        <v>寿光</v>
      </c>
      <c r="S3072" t="str">
        <f t="shared" si="95"/>
        <v>0706</v>
      </c>
    </row>
    <row r="3073" spans="1:19">
      <c r="A3073" t="s">
        <v>27082</v>
      </c>
      <c r="B3073" t="s">
        <v>27075</v>
      </c>
      <c r="C3073" t="s">
        <v>46</v>
      </c>
      <c r="D3073" t="s">
        <v>27083</v>
      </c>
      <c r="E3073" t="s">
        <v>24881</v>
      </c>
      <c r="F3073" t="s">
        <v>27084</v>
      </c>
      <c r="G3073" t="s">
        <v>27085</v>
      </c>
      <c r="H3073" t="s">
        <v>27086</v>
      </c>
      <c r="I3073" t="s">
        <v>2350</v>
      </c>
      <c r="J3073" t="s">
        <v>2671</v>
      </c>
      <c r="K3073" t="s">
        <v>2672</v>
      </c>
      <c r="L3073" t="s">
        <v>67</v>
      </c>
      <c r="M3073" t="s">
        <v>2673</v>
      </c>
      <c r="N3073" t="s">
        <v>2674</v>
      </c>
      <c r="O3073" t="s">
        <v>2675</v>
      </c>
      <c r="P3073" t="s">
        <v>27087</v>
      </c>
      <c r="Q3073" t="s">
        <v>27088</v>
      </c>
      <c r="R3073" t="str">
        <f t="shared" ref="R3073:R3136" si="96">IF(OR(LEFT(L3073,2)="高新"),"奎文",IF(LEFT(L3073,2)="峡山","坊子",IF(LEFT(L3073,2)="滨海","寒亭",LEFT(L3073,2))))</f>
        <v>昌邑</v>
      </c>
      <c r="S3073" t="str">
        <f t="shared" ref="S3073:S3136" si="97">TEXT(B3073,"mmdd")</f>
        <v>0706</v>
      </c>
    </row>
    <row r="3074" spans="1:19">
      <c r="A3074" t="s">
        <v>27089</v>
      </c>
      <c r="B3074" t="s">
        <v>27090</v>
      </c>
      <c r="C3074" t="s">
        <v>46</v>
      </c>
      <c r="D3074" t="s">
        <v>27091</v>
      </c>
      <c r="E3074" t="s">
        <v>24881</v>
      </c>
      <c r="F3074" t="s">
        <v>27092</v>
      </c>
      <c r="G3074" t="s">
        <v>27093</v>
      </c>
      <c r="H3074" t="s">
        <v>27094</v>
      </c>
      <c r="I3074" t="s">
        <v>2645</v>
      </c>
      <c r="J3074" t="s">
        <v>3530</v>
      </c>
      <c r="K3074" t="s">
        <v>3531</v>
      </c>
      <c r="L3074" t="s">
        <v>146</v>
      </c>
      <c r="M3074" t="s">
        <v>3532</v>
      </c>
      <c r="N3074" t="s">
        <v>2421</v>
      </c>
      <c r="O3074" t="s">
        <v>3533</v>
      </c>
      <c r="P3074" t="s">
        <v>27095</v>
      </c>
      <c r="Q3074" t="s">
        <v>27096</v>
      </c>
      <c r="R3074" t="str">
        <f t="shared" si="96"/>
        <v>临朐</v>
      </c>
      <c r="S3074" t="str">
        <f t="shared" si="97"/>
        <v>0706</v>
      </c>
    </row>
    <row r="3075" spans="1:19">
      <c r="A3075" t="s">
        <v>27097</v>
      </c>
      <c r="B3075" t="s">
        <v>27098</v>
      </c>
      <c r="C3075" t="s">
        <v>46</v>
      </c>
      <c r="D3075" t="s">
        <v>27099</v>
      </c>
      <c r="E3075" t="s">
        <v>27100</v>
      </c>
      <c r="F3075" t="s">
        <v>27101</v>
      </c>
      <c r="G3075" t="s">
        <v>27102</v>
      </c>
      <c r="H3075" t="s">
        <v>27103</v>
      </c>
      <c r="I3075" t="s">
        <v>2350</v>
      </c>
      <c r="J3075" t="s">
        <v>5128</v>
      </c>
      <c r="K3075" t="s">
        <v>5129</v>
      </c>
      <c r="L3075" t="s">
        <v>67</v>
      </c>
      <c r="M3075" t="s">
        <v>3706</v>
      </c>
      <c r="O3075" t="s">
        <v>5130</v>
      </c>
      <c r="P3075" t="s">
        <v>27104</v>
      </c>
      <c r="Q3075" t="s">
        <v>8649</v>
      </c>
      <c r="R3075" t="str">
        <f t="shared" si="96"/>
        <v>昌邑</v>
      </c>
      <c r="S3075" t="str">
        <f t="shared" si="97"/>
        <v>0706</v>
      </c>
    </row>
    <row r="3076" spans="1:19">
      <c r="A3076" t="s">
        <v>27105</v>
      </c>
      <c r="B3076" t="s">
        <v>27106</v>
      </c>
      <c r="C3076" t="s">
        <v>46</v>
      </c>
      <c r="D3076" t="s">
        <v>27107</v>
      </c>
      <c r="E3076" t="s">
        <v>26868</v>
      </c>
      <c r="F3076" t="s">
        <v>27108</v>
      </c>
      <c r="G3076" t="s">
        <v>27109</v>
      </c>
      <c r="H3076" t="s">
        <v>27110</v>
      </c>
      <c r="I3076" t="s">
        <v>2364</v>
      </c>
      <c r="J3076" t="s">
        <v>5801</v>
      </c>
      <c r="K3076" t="s">
        <v>5802</v>
      </c>
      <c r="L3076" t="s">
        <v>137</v>
      </c>
      <c r="M3076" t="s">
        <v>5803</v>
      </c>
      <c r="N3076" t="s">
        <v>3270</v>
      </c>
      <c r="O3076" t="s">
        <v>5804</v>
      </c>
      <c r="P3076" t="s">
        <v>26989</v>
      </c>
      <c r="R3076" t="str">
        <f t="shared" si="96"/>
        <v>青州</v>
      </c>
      <c r="S3076" t="str">
        <f t="shared" si="97"/>
        <v>0706</v>
      </c>
    </row>
    <row r="3077" spans="1:19">
      <c r="A3077" t="s">
        <v>27111</v>
      </c>
      <c r="B3077" t="s">
        <v>27112</v>
      </c>
      <c r="C3077" t="s">
        <v>46</v>
      </c>
      <c r="D3077" t="s">
        <v>27113</v>
      </c>
      <c r="E3077" t="s">
        <v>27114</v>
      </c>
      <c r="F3077" t="s">
        <v>27115</v>
      </c>
      <c r="G3077" t="s">
        <v>27116</v>
      </c>
      <c r="H3077" t="s">
        <v>27117</v>
      </c>
      <c r="I3077" t="s">
        <v>2378</v>
      </c>
      <c r="J3077" t="s">
        <v>17172</v>
      </c>
      <c r="K3077" t="s">
        <v>17173</v>
      </c>
      <c r="L3077" t="s">
        <v>57</v>
      </c>
      <c r="M3077" t="s">
        <v>2492</v>
      </c>
      <c r="N3077" t="s">
        <v>2564</v>
      </c>
      <c r="O3077" t="s">
        <v>17174</v>
      </c>
      <c r="P3077" t="s">
        <v>27118</v>
      </c>
      <c r="R3077" t="str">
        <f t="shared" si="96"/>
        <v>安丘</v>
      </c>
      <c r="S3077" t="str">
        <f t="shared" si="97"/>
        <v>0706</v>
      </c>
    </row>
    <row r="3078" spans="1:19">
      <c r="A3078" t="s">
        <v>27119</v>
      </c>
      <c r="B3078" t="s">
        <v>27120</v>
      </c>
      <c r="C3078" t="s">
        <v>46</v>
      </c>
      <c r="D3078" t="s">
        <v>27121</v>
      </c>
      <c r="E3078" t="s">
        <v>26868</v>
      </c>
      <c r="F3078" t="s">
        <v>27122</v>
      </c>
      <c r="G3078" t="s">
        <v>27123</v>
      </c>
      <c r="H3078" t="s">
        <v>27124</v>
      </c>
      <c r="I3078" t="s">
        <v>2645</v>
      </c>
      <c r="J3078" t="s">
        <v>3026</v>
      </c>
      <c r="K3078" t="s">
        <v>3027</v>
      </c>
      <c r="L3078" t="s">
        <v>128</v>
      </c>
      <c r="M3078" t="s">
        <v>3028</v>
      </c>
      <c r="N3078" t="s">
        <v>2721</v>
      </c>
      <c r="O3078" t="s">
        <v>3029</v>
      </c>
      <c r="P3078" t="s">
        <v>27125</v>
      </c>
      <c r="Q3078" t="s">
        <v>27126</v>
      </c>
      <c r="R3078" t="str">
        <f t="shared" si="96"/>
        <v>寿光</v>
      </c>
      <c r="S3078" t="str">
        <f t="shared" si="97"/>
        <v>0706</v>
      </c>
    </row>
    <row r="3079" spans="1:19">
      <c r="A3079" t="s">
        <v>27127</v>
      </c>
      <c r="B3079" t="s">
        <v>27128</v>
      </c>
      <c r="C3079" t="s">
        <v>46</v>
      </c>
      <c r="D3079" t="s">
        <v>27129</v>
      </c>
      <c r="E3079" t="s">
        <v>26868</v>
      </c>
      <c r="F3079" t="s">
        <v>27130</v>
      </c>
      <c r="G3079" t="s">
        <v>27131</v>
      </c>
      <c r="H3079" t="s">
        <v>27132</v>
      </c>
      <c r="I3079" t="s">
        <v>10479</v>
      </c>
      <c r="J3079" t="s">
        <v>4437</v>
      </c>
      <c r="K3079" t="s">
        <v>4438</v>
      </c>
      <c r="N3079" t="s">
        <v>3214</v>
      </c>
      <c r="O3079" t="s">
        <v>4440</v>
      </c>
      <c r="R3079" t="str">
        <f t="shared" si="96"/>
        <v/>
      </c>
      <c r="S3079" t="str">
        <f t="shared" si="97"/>
        <v>0706</v>
      </c>
    </row>
    <row r="3080" spans="1:19">
      <c r="A3080" t="s">
        <v>27133</v>
      </c>
      <c r="B3080" t="s">
        <v>27134</v>
      </c>
      <c r="C3080" t="s">
        <v>46</v>
      </c>
      <c r="D3080" t="s">
        <v>27135</v>
      </c>
      <c r="E3080" t="s">
        <v>24881</v>
      </c>
      <c r="F3080" t="s">
        <v>27136</v>
      </c>
      <c r="G3080" t="s">
        <v>27137</v>
      </c>
      <c r="H3080" t="s">
        <v>27138</v>
      </c>
      <c r="I3080" t="s">
        <v>2364</v>
      </c>
      <c r="J3080" t="s">
        <v>4735</v>
      </c>
      <c r="K3080" t="s">
        <v>4736</v>
      </c>
      <c r="L3080" t="s">
        <v>101</v>
      </c>
      <c r="M3080" t="s">
        <v>3130</v>
      </c>
      <c r="N3080" t="s">
        <v>2368</v>
      </c>
      <c r="O3080" t="s">
        <v>13383</v>
      </c>
      <c r="P3080" t="s">
        <v>27139</v>
      </c>
      <c r="R3080" t="str">
        <f t="shared" si="96"/>
        <v>潍城</v>
      </c>
      <c r="S3080" t="str">
        <f t="shared" si="97"/>
        <v>0706</v>
      </c>
    </row>
    <row r="3081" spans="1:19">
      <c r="A3081" t="s">
        <v>27140</v>
      </c>
      <c r="B3081" t="s">
        <v>27141</v>
      </c>
      <c r="C3081" t="s">
        <v>46</v>
      </c>
      <c r="D3081" t="s">
        <v>27142</v>
      </c>
      <c r="E3081" t="s">
        <v>24881</v>
      </c>
      <c r="F3081" t="s">
        <v>27143</v>
      </c>
      <c r="G3081" t="s">
        <v>27144</v>
      </c>
      <c r="H3081" t="s">
        <v>27145</v>
      </c>
      <c r="I3081" t="s">
        <v>2378</v>
      </c>
      <c r="J3081" t="s">
        <v>11519</v>
      </c>
      <c r="K3081" t="s">
        <v>11520</v>
      </c>
      <c r="L3081" t="s">
        <v>47</v>
      </c>
      <c r="M3081" t="s">
        <v>2454</v>
      </c>
      <c r="N3081" t="s">
        <v>2421</v>
      </c>
      <c r="O3081" t="s">
        <v>11521</v>
      </c>
      <c r="P3081" t="s">
        <v>27146</v>
      </c>
      <c r="R3081" t="str">
        <f t="shared" si="96"/>
        <v>诸城</v>
      </c>
      <c r="S3081" t="str">
        <f t="shared" si="97"/>
        <v>0706</v>
      </c>
    </row>
    <row r="3082" spans="1:19">
      <c r="A3082" t="s">
        <v>27147</v>
      </c>
      <c r="B3082" t="s">
        <v>27148</v>
      </c>
      <c r="C3082" t="s">
        <v>46</v>
      </c>
      <c r="D3082" t="s">
        <v>27149</v>
      </c>
      <c r="E3082" t="s">
        <v>24881</v>
      </c>
      <c r="F3082" t="s">
        <v>27150</v>
      </c>
      <c r="G3082" t="s">
        <v>27151</v>
      </c>
      <c r="H3082" t="s">
        <v>27152</v>
      </c>
      <c r="I3082" t="s">
        <v>2364</v>
      </c>
      <c r="J3082" t="s">
        <v>7585</v>
      </c>
      <c r="K3082" t="s">
        <v>7586</v>
      </c>
      <c r="L3082" t="s">
        <v>101</v>
      </c>
      <c r="M3082" t="s">
        <v>5737</v>
      </c>
      <c r="N3082" t="s">
        <v>4007</v>
      </c>
      <c r="O3082" t="s">
        <v>7587</v>
      </c>
      <c r="P3082" t="s">
        <v>27153</v>
      </c>
      <c r="Q3082" t="s">
        <v>27154</v>
      </c>
      <c r="R3082" t="str">
        <f t="shared" si="96"/>
        <v>潍城</v>
      </c>
      <c r="S3082" t="str">
        <f t="shared" si="97"/>
        <v>0706</v>
      </c>
    </row>
    <row r="3083" spans="1:19">
      <c r="A3083" t="s">
        <v>27155</v>
      </c>
      <c r="B3083" t="s">
        <v>27156</v>
      </c>
      <c r="C3083" t="s">
        <v>46</v>
      </c>
      <c r="D3083" t="s">
        <v>27157</v>
      </c>
      <c r="E3083" t="s">
        <v>24881</v>
      </c>
      <c r="F3083" t="s">
        <v>27158</v>
      </c>
      <c r="G3083" t="s">
        <v>27159</v>
      </c>
      <c r="H3083" t="s">
        <v>27160</v>
      </c>
      <c r="I3083" t="s">
        <v>2645</v>
      </c>
      <c r="J3083" t="s">
        <v>8024</v>
      </c>
      <c r="K3083" t="s">
        <v>8025</v>
      </c>
      <c r="L3083" t="s">
        <v>76</v>
      </c>
      <c r="M3083" t="s">
        <v>2516</v>
      </c>
      <c r="N3083" t="s">
        <v>2480</v>
      </c>
      <c r="O3083" t="s">
        <v>8026</v>
      </c>
      <c r="P3083" t="s">
        <v>27161</v>
      </c>
      <c r="Q3083" t="s">
        <v>27162</v>
      </c>
      <c r="R3083" t="str">
        <f t="shared" si="96"/>
        <v>奎文</v>
      </c>
      <c r="S3083" t="str">
        <f t="shared" si="97"/>
        <v>0706</v>
      </c>
    </row>
    <row r="3084" spans="1:19">
      <c r="A3084" t="s">
        <v>27163</v>
      </c>
      <c r="B3084" t="s">
        <v>27164</v>
      </c>
      <c r="C3084" t="s">
        <v>46</v>
      </c>
      <c r="D3084" t="s">
        <v>27165</v>
      </c>
      <c r="E3084" t="s">
        <v>24881</v>
      </c>
      <c r="F3084" t="s">
        <v>27166</v>
      </c>
      <c r="G3084" t="s">
        <v>27167</v>
      </c>
      <c r="H3084" t="s">
        <v>22327</v>
      </c>
      <c r="I3084" t="s">
        <v>2364</v>
      </c>
      <c r="J3084" t="s">
        <v>3073</v>
      </c>
      <c r="K3084" t="s">
        <v>3074</v>
      </c>
      <c r="L3084" t="s">
        <v>187</v>
      </c>
      <c r="M3084" t="s">
        <v>3075</v>
      </c>
      <c r="N3084" t="s">
        <v>5712</v>
      </c>
      <c r="O3084" t="s">
        <v>3076</v>
      </c>
      <c r="P3084" t="s">
        <v>27168</v>
      </c>
      <c r="Q3084" t="s">
        <v>27169</v>
      </c>
      <c r="R3084" t="str">
        <f t="shared" si="96"/>
        <v>坊子</v>
      </c>
      <c r="S3084" t="str">
        <f t="shared" si="97"/>
        <v>0706</v>
      </c>
    </row>
    <row r="3085" spans="1:19">
      <c r="A3085" t="s">
        <v>27170</v>
      </c>
      <c r="B3085" t="s">
        <v>27171</v>
      </c>
      <c r="C3085" t="s">
        <v>46</v>
      </c>
      <c r="D3085" t="s">
        <v>27172</v>
      </c>
      <c r="E3085" t="s">
        <v>26868</v>
      </c>
      <c r="F3085" t="s">
        <v>27173</v>
      </c>
      <c r="G3085" t="s">
        <v>27174</v>
      </c>
      <c r="H3085" t="s">
        <v>27175</v>
      </c>
      <c r="I3085" t="s">
        <v>2645</v>
      </c>
      <c r="J3085" t="s">
        <v>12348</v>
      </c>
      <c r="K3085" t="s">
        <v>12349</v>
      </c>
      <c r="L3085" t="s">
        <v>47</v>
      </c>
      <c r="M3085" t="s">
        <v>8001</v>
      </c>
      <c r="N3085" t="s">
        <v>2674</v>
      </c>
      <c r="O3085" t="s">
        <v>12350</v>
      </c>
      <c r="P3085" t="s">
        <v>27176</v>
      </c>
      <c r="R3085" t="str">
        <f t="shared" si="96"/>
        <v>诸城</v>
      </c>
      <c r="S3085" t="str">
        <f t="shared" si="97"/>
        <v>0706</v>
      </c>
    </row>
    <row r="3086" spans="1:19">
      <c r="A3086" t="s">
        <v>27177</v>
      </c>
      <c r="B3086" t="s">
        <v>27178</v>
      </c>
      <c r="C3086" t="s">
        <v>46</v>
      </c>
      <c r="D3086" t="s">
        <v>27179</v>
      </c>
      <c r="E3086" t="s">
        <v>24881</v>
      </c>
      <c r="F3086" t="s">
        <v>27180</v>
      </c>
      <c r="G3086" t="s">
        <v>27181</v>
      </c>
      <c r="H3086" t="s">
        <v>27182</v>
      </c>
      <c r="I3086" t="s">
        <v>2378</v>
      </c>
      <c r="J3086" t="s">
        <v>6192</v>
      </c>
      <c r="K3086" t="s">
        <v>6193</v>
      </c>
      <c r="L3086" t="s">
        <v>57</v>
      </c>
      <c r="M3086" t="s">
        <v>2353</v>
      </c>
      <c r="N3086" t="s">
        <v>2649</v>
      </c>
      <c r="O3086" t="s">
        <v>6194</v>
      </c>
      <c r="P3086" t="s">
        <v>27183</v>
      </c>
      <c r="R3086" t="str">
        <f t="shared" si="96"/>
        <v>安丘</v>
      </c>
      <c r="S3086" t="str">
        <f t="shared" si="97"/>
        <v>0706</v>
      </c>
    </row>
    <row r="3087" spans="1:19">
      <c r="A3087" t="s">
        <v>27184</v>
      </c>
      <c r="B3087" t="s">
        <v>27185</v>
      </c>
      <c r="C3087" t="s">
        <v>46</v>
      </c>
      <c r="D3087" t="s">
        <v>27186</v>
      </c>
      <c r="E3087" t="s">
        <v>24881</v>
      </c>
      <c r="F3087" t="s">
        <v>27187</v>
      </c>
      <c r="G3087" t="s">
        <v>27188</v>
      </c>
      <c r="H3087" t="s">
        <v>27189</v>
      </c>
      <c r="I3087" t="s">
        <v>2350</v>
      </c>
      <c r="J3087" t="s">
        <v>4372</v>
      </c>
      <c r="K3087" t="s">
        <v>4373</v>
      </c>
      <c r="L3087" t="s">
        <v>76</v>
      </c>
      <c r="M3087" t="s">
        <v>4374</v>
      </c>
      <c r="N3087" t="s">
        <v>3554</v>
      </c>
      <c r="O3087" t="s">
        <v>4375</v>
      </c>
      <c r="P3087" t="s">
        <v>27190</v>
      </c>
      <c r="Q3087" t="s">
        <v>27191</v>
      </c>
      <c r="R3087" t="str">
        <f t="shared" si="96"/>
        <v>奎文</v>
      </c>
      <c r="S3087" t="str">
        <f t="shared" si="97"/>
        <v>0706</v>
      </c>
    </row>
    <row r="3088" spans="1:19">
      <c r="A3088" t="s">
        <v>27192</v>
      </c>
      <c r="B3088" t="s">
        <v>27193</v>
      </c>
      <c r="C3088" t="s">
        <v>46</v>
      </c>
      <c r="D3088" t="s">
        <v>27194</v>
      </c>
      <c r="E3088" t="s">
        <v>20298</v>
      </c>
      <c r="F3088" t="s">
        <v>27195</v>
      </c>
      <c r="G3088" t="s">
        <v>27196</v>
      </c>
      <c r="H3088" t="s">
        <v>27197</v>
      </c>
      <c r="I3088" t="s">
        <v>2392</v>
      </c>
      <c r="J3088" t="s">
        <v>22345</v>
      </c>
      <c r="K3088" t="s">
        <v>22346</v>
      </c>
      <c r="L3088" t="s">
        <v>119</v>
      </c>
      <c r="M3088" t="s">
        <v>4071</v>
      </c>
      <c r="N3088" t="s">
        <v>7359</v>
      </c>
      <c r="O3088" t="s">
        <v>22347</v>
      </c>
      <c r="P3088" t="s">
        <v>27198</v>
      </c>
      <c r="R3088" t="str">
        <f t="shared" si="96"/>
        <v>寒亭</v>
      </c>
      <c r="S3088" t="str">
        <f t="shared" si="97"/>
        <v>0706</v>
      </c>
    </row>
    <row r="3089" spans="1:19">
      <c r="A3089" t="s">
        <v>27199</v>
      </c>
      <c r="B3089" t="s">
        <v>27200</v>
      </c>
      <c r="C3089" t="s">
        <v>46</v>
      </c>
      <c r="D3089" t="s">
        <v>27201</v>
      </c>
      <c r="E3089" t="s">
        <v>27202</v>
      </c>
      <c r="F3089" t="s">
        <v>27203</v>
      </c>
      <c r="G3089" t="s">
        <v>27204</v>
      </c>
      <c r="H3089" t="s">
        <v>27205</v>
      </c>
      <c r="I3089" t="s">
        <v>2645</v>
      </c>
      <c r="J3089" t="s">
        <v>14092</v>
      </c>
      <c r="K3089" t="s">
        <v>14093</v>
      </c>
      <c r="L3089" t="s">
        <v>146</v>
      </c>
      <c r="M3089" t="s">
        <v>14094</v>
      </c>
      <c r="N3089" t="s">
        <v>2421</v>
      </c>
      <c r="O3089" t="s">
        <v>14095</v>
      </c>
      <c r="P3089" t="s">
        <v>27206</v>
      </c>
      <c r="R3089" t="str">
        <f t="shared" si="96"/>
        <v>临朐</v>
      </c>
      <c r="S3089" t="str">
        <f t="shared" si="97"/>
        <v>0706</v>
      </c>
    </row>
    <row r="3090" spans="1:19">
      <c r="A3090" t="s">
        <v>27207</v>
      </c>
      <c r="B3090" t="s">
        <v>27208</v>
      </c>
      <c r="C3090" t="s">
        <v>46</v>
      </c>
      <c r="D3090" t="s">
        <v>27209</v>
      </c>
      <c r="E3090" t="s">
        <v>24881</v>
      </c>
      <c r="F3090" t="s">
        <v>27210</v>
      </c>
      <c r="G3090" t="s">
        <v>27211</v>
      </c>
      <c r="H3090" t="s">
        <v>27212</v>
      </c>
      <c r="I3090" t="s">
        <v>3849</v>
      </c>
      <c r="J3090" t="s">
        <v>7654</v>
      </c>
      <c r="K3090" t="s">
        <v>7655</v>
      </c>
      <c r="L3090" t="s">
        <v>47</v>
      </c>
      <c r="M3090" t="s">
        <v>4905</v>
      </c>
      <c r="N3090" t="s">
        <v>9248</v>
      </c>
      <c r="O3090" t="s">
        <v>7656</v>
      </c>
      <c r="P3090" t="s">
        <v>27213</v>
      </c>
      <c r="Q3090" t="s">
        <v>27214</v>
      </c>
      <c r="R3090" t="str">
        <f t="shared" si="96"/>
        <v>诸城</v>
      </c>
      <c r="S3090" t="str">
        <f t="shared" si="97"/>
        <v>0706</v>
      </c>
    </row>
    <row r="3091" spans="1:19">
      <c r="A3091" t="s">
        <v>27215</v>
      </c>
      <c r="B3091" t="s">
        <v>27216</v>
      </c>
      <c r="C3091" t="s">
        <v>46</v>
      </c>
      <c r="D3091" t="s">
        <v>27217</v>
      </c>
      <c r="E3091" t="s">
        <v>24881</v>
      </c>
      <c r="F3091" t="s">
        <v>27218</v>
      </c>
      <c r="G3091" t="s">
        <v>27219</v>
      </c>
      <c r="H3091" t="s">
        <v>27220</v>
      </c>
      <c r="I3091" t="s">
        <v>5112</v>
      </c>
      <c r="J3091" t="s">
        <v>4344</v>
      </c>
      <c r="K3091" t="s">
        <v>4345</v>
      </c>
      <c r="L3091" t="s">
        <v>187</v>
      </c>
      <c r="M3091" t="s">
        <v>4346</v>
      </c>
      <c r="N3091" t="s">
        <v>4222</v>
      </c>
      <c r="O3091" t="s">
        <v>4347</v>
      </c>
      <c r="P3091" t="s">
        <v>27221</v>
      </c>
      <c r="R3091" t="str">
        <f t="shared" si="96"/>
        <v>坊子</v>
      </c>
      <c r="S3091" t="str">
        <f t="shared" si="97"/>
        <v>0706</v>
      </c>
    </row>
    <row r="3092" spans="1:19">
      <c r="A3092" t="s">
        <v>27222</v>
      </c>
      <c r="B3092" t="s">
        <v>27223</v>
      </c>
      <c r="C3092" t="s">
        <v>46</v>
      </c>
      <c r="D3092" t="s">
        <v>27224</v>
      </c>
      <c r="E3092" t="s">
        <v>24881</v>
      </c>
      <c r="F3092" t="s">
        <v>27225</v>
      </c>
      <c r="G3092" t="s">
        <v>27226</v>
      </c>
      <c r="H3092" t="s">
        <v>27227</v>
      </c>
      <c r="I3092" t="s">
        <v>2645</v>
      </c>
      <c r="J3092" t="s">
        <v>8136</v>
      </c>
      <c r="K3092" t="s">
        <v>8137</v>
      </c>
      <c r="L3092" t="s">
        <v>47</v>
      </c>
      <c r="M3092" t="s">
        <v>3141</v>
      </c>
      <c r="N3092" t="s">
        <v>2649</v>
      </c>
      <c r="O3092" t="s">
        <v>8138</v>
      </c>
      <c r="P3092" t="s">
        <v>27228</v>
      </c>
      <c r="Q3092" t="s">
        <v>27229</v>
      </c>
      <c r="R3092" t="str">
        <f t="shared" si="96"/>
        <v>诸城</v>
      </c>
      <c r="S3092" t="str">
        <f t="shared" si="97"/>
        <v>0706</v>
      </c>
    </row>
    <row r="3093" spans="1:19">
      <c r="A3093" t="s">
        <v>27230</v>
      </c>
      <c r="B3093" t="s">
        <v>27231</v>
      </c>
      <c r="C3093" t="s">
        <v>46</v>
      </c>
      <c r="D3093" t="s">
        <v>27232</v>
      </c>
      <c r="E3093" t="s">
        <v>27233</v>
      </c>
      <c r="F3093" t="s">
        <v>27234</v>
      </c>
      <c r="G3093" t="s">
        <v>27235</v>
      </c>
      <c r="H3093" t="s">
        <v>27236</v>
      </c>
      <c r="I3093" t="s">
        <v>2645</v>
      </c>
      <c r="J3093" t="s">
        <v>2646</v>
      </c>
      <c r="K3093" t="s">
        <v>2647</v>
      </c>
      <c r="L3093" t="s">
        <v>128</v>
      </c>
      <c r="M3093" t="s">
        <v>2648</v>
      </c>
      <c r="N3093" t="s">
        <v>2959</v>
      </c>
      <c r="O3093" t="s">
        <v>2650</v>
      </c>
      <c r="P3093" t="s">
        <v>27237</v>
      </c>
      <c r="R3093" t="str">
        <f t="shared" si="96"/>
        <v>寿光</v>
      </c>
      <c r="S3093" t="str">
        <f t="shared" si="97"/>
        <v>0706</v>
      </c>
    </row>
    <row r="3094" spans="1:19">
      <c r="A3094" t="s">
        <v>27238</v>
      </c>
      <c r="B3094" t="s">
        <v>27239</v>
      </c>
      <c r="C3094" t="s">
        <v>46</v>
      </c>
      <c r="D3094" t="s">
        <v>27240</v>
      </c>
      <c r="E3094" t="s">
        <v>26868</v>
      </c>
      <c r="F3094" t="s">
        <v>27241</v>
      </c>
      <c r="G3094" t="s">
        <v>27242</v>
      </c>
      <c r="H3094" t="s">
        <v>27243</v>
      </c>
      <c r="I3094" t="s">
        <v>2364</v>
      </c>
      <c r="J3094" t="s">
        <v>5128</v>
      </c>
      <c r="K3094" t="s">
        <v>5129</v>
      </c>
      <c r="L3094" t="s">
        <v>67</v>
      </c>
      <c r="M3094" t="s">
        <v>3706</v>
      </c>
      <c r="N3094" t="s">
        <v>2872</v>
      </c>
      <c r="O3094" t="s">
        <v>5130</v>
      </c>
      <c r="P3094" t="s">
        <v>27244</v>
      </c>
      <c r="Q3094" t="s">
        <v>27245</v>
      </c>
      <c r="R3094" t="str">
        <f t="shared" si="96"/>
        <v>昌邑</v>
      </c>
      <c r="S3094" t="str">
        <f t="shared" si="97"/>
        <v>0706</v>
      </c>
    </row>
    <row r="3095" spans="1:19">
      <c r="A3095" t="s">
        <v>27246</v>
      </c>
      <c r="B3095" t="s">
        <v>27239</v>
      </c>
      <c r="C3095" t="s">
        <v>46</v>
      </c>
      <c r="D3095" t="s">
        <v>27247</v>
      </c>
      <c r="E3095" t="s">
        <v>24881</v>
      </c>
      <c r="F3095" t="s">
        <v>27248</v>
      </c>
      <c r="G3095" t="s">
        <v>27249</v>
      </c>
      <c r="H3095" t="s">
        <v>27250</v>
      </c>
      <c r="I3095" t="s">
        <v>2350</v>
      </c>
      <c r="J3095" t="s">
        <v>2623</v>
      </c>
      <c r="K3095" t="s">
        <v>2624</v>
      </c>
      <c r="L3095" t="s">
        <v>137</v>
      </c>
      <c r="M3095" t="s">
        <v>2625</v>
      </c>
      <c r="N3095" t="s">
        <v>3307</v>
      </c>
      <c r="O3095" t="s">
        <v>7154</v>
      </c>
      <c r="P3095" t="s">
        <v>27251</v>
      </c>
      <c r="Q3095" t="s">
        <v>27252</v>
      </c>
      <c r="R3095" t="str">
        <f t="shared" si="96"/>
        <v>青州</v>
      </c>
      <c r="S3095" t="str">
        <f t="shared" si="97"/>
        <v>0706</v>
      </c>
    </row>
    <row r="3096" spans="1:19">
      <c r="A3096" t="s">
        <v>27253</v>
      </c>
      <c r="B3096" t="s">
        <v>27254</v>
      </c>
      <c r="C3096" t="s">
        <v>46</v>
      </c>
      <c r="D3096" t="s">
        <v>27255</v>
      </c>
      <c r="E3096" t="s">
        <v>24881</v>
      </c>
      <c r="F3096" t="s">
        <v>27256</v>
      </c>
      <c r="G3096" t="s">
        <v>27257</v>
      </c>
      <c r="H3096" t="s">
        <v>27258</v>
      </c>
      <c r="I3096" t="s">
        <v>2364</v>
      </c>
      <c r="J3096" t="s">
        <v>6016</v>
      </c>
      <c r="K3096" t="s">
        <v>6017</v>
      </c>
      <c r="L3096" t="s">
        <v>57</v>
      </c>
      <c r="M3096" t="s">
        <v>2353</v>
      </c>
      <c r="N3096" t="s">
        <v>3270</v>
      </c>
      <c r="O3096" t="s">
        <v>6018</v>
      </c>
      <c r="P3096" t="s">
        <v>27259</v>
      </c>
      <c r="R3096" t="str">
        <f t="shared" si="96"/>
        <v>安丘</v>
      </c>
      <c r="S3096" t="str">
        <f t="shared" si="97"/>
        <v>0706</v>
      </c>
    </row>
    <row r="3097" spans="1:19">
      <c r="A3097" t="s">
        <v>27260</v>
      </c>
      <c r="B3097" t="s">
        <v>27261</v>
      </c>
      <c r="C3097" t="s">
        <v>46</v>
      </c>
      <c r="D3097" t="s">
        <v>27262</v>
      </c>
      <c r="E3097" t="s">
        <v>24881</v>
      </c>
      <c r="F3097" t="s">
        <v>27263</v>
      </c>
      <c r="G3097" t="s">
        <v>27264</v>
      </c>
      <c r="H3097" t="s">
        <v>27265</v>
      </c>
      <c r="I3097" t="s">
        <v>2364</v>
      </c>
      <c r="J3097" t="s">
        <v>4220</v>
      </c>
      <c r="K3097" t="s">
        <v>4221</v>
      </c>
      <c r="L3097" t="s">
        <v>47</v>
      </c>
      <c r="M3097" t="s">
        <v>3159</v>
      </c>
      <c r="N3097" t="s">
        <v>2602</v>
      </c>
      <c r="O3097" t="s">
        <v>4223</v>
      </c>
      <c r="P3097" t="s">
        <v>27266</v>
      </c>
      <c r="Q3097" t="s">
        <v>27267</v>
      </c>
      <c r="R3097" t="str">
        <f t="shared" si="96"/>
        <v>诸城</v>
      </c>
      <c r="S3097" t="str">
        <f t="shared" si="97"/>
        <v>0706</v>
      </c>
    </row>
    <row r="3098" spans="1:19">
      <c r="A3098" t="s">
        <v>27268</v>
      </c>
      <c r="B3098" t="s">
        <v>27269</v>
      </c>
      <c r="C3098" t="s">
        <v>46</v>
      </c>
      <c r="D3098" t="s">
        <v>27270</v>
      </c>
      <c r="E3098" t="s">
        <v>24881</v>
      </c>
      <c r="F3098" t="s">
        <v>27271</v>
      </c>
      <c r="G3098" t="s">
        <v>27272</v>
      </c>
      <c r="H3098" t="s">
        <v>27273</v>
      </c>
      <c r="I3098" t="s">
        <v>2350</v>
      </c>
      <c r="J3098" t="s">
        <v>6485</v>
      </c>
      <c r="K3098" t="s">
        <v>6486</v>
      </c>
      <c r="L3098" t="s">
        <v>128</v>
      </c>
      <c r="M3098" t="s">
        <v>3653</v>
      </c>
      <c r="N3098" t="s">
        <v>2421</v>
      </c>
      <c r="O3098" t="s">
        <v>6487</v>
      </c>
      <c r="P3098" t="s">
        <v>27274</v>
      </c>
      <c r="R3098" t="str">
        <f t="shared" si="96"/>
        <v>寿光</v>
      </c>
      <c r="S3098" t="str">
        <f t="shared" si="97"/>
        <v>0706</v>
      </c>
    </row>
    <row r="3099" spans="1:19">
      <c r="A3099" t="s">
        <v>27275</v>
      </c>
      <c r="B3099" t="s">
        <v>27276</v>
      </c>
      <c r="C3099" t="s">
        <v>46</v>
      </c>
      <c r="D3099" t="s">
        <v>27277</v>
      </c>
      <c r="E3099" t="s">
        <v>24881</v>
      </c>
      <c r="F3099" t="s">
        <v>27278</v>
      </c>
      <c r="G3099" t="s">
        <v>27279</v>
      </c>
      <c r="H3099" t="s">
        <v>27280</v>
      </c>
      <c r="I3099" t="s">
        <v>2350</v>
      </c>
      <c r="J3099" t="s">
        <v>4372</v>
      </c>
      <c r="K3099" t="s">
        <v>4373</v>
      </c>
      <c r="L3099" t="s">
        <v>76</v>
      </c>
      <c r="M3099" t="s">
        <v>4374</v>
      </c>
      <c r="N3099" t="s">
        <v>3017</v>
      </c>
      <c r="O3099" t="s">
        <v>4375</v>
      </c>
      <c r="P3099" t="s">
        <v>27281</v>
      </c>
      <c r="Q3099" t="s">
        <v>27282</v>
      </c>
      <c r="R3099" t="str">
        <f t="shared" si="96"/>
        <v>奎文</v>
      </c>
      <c r="S3099" t="str">
        <f t="shared" si="97"/>
        <v>0706</v>
      </c>
    </row>
    <row r="3100" spans="1:19">
      <c r="A3100" t="s">
        <v>27283</v>
      </c>
      <c r="B3100" t="s">
        <v>27284</v>
      </c>
      <c r="C3100" t="s">
        <v>46</v>
      </c>
      <c r="D3100" t="s">
        <v>27285</v>
      </c>
      <c r="E3100" t="s">
        <v>24881</v>
      </c>
      <c r="F3100" t="s">
        <v>27286</v>
      </c>
      <c r="G3100" t="s">
        <v>27287</v>
      </c>
      <c r="H3100" t="s">
        <v>27288</v>
      </c>
      <c r="I3100" t="s">
        <v>2503</v>
      </c>
      <c r="J3100" t="s">
        <v>3704</v>
      </c>
      <c r="K3100" t="s">
        <v>3705</v>
      </c>
      <c r="L3100" t="s">
        <v>67</v>
      </c>
      <c r="M3100" t="s">
        <v>3706</v>
      </c>
      <c r="N3100" t="s">
        <v>3179</v>
      </c>
      <c r="O3100" t="s">
        <v>3707</v>
      </c>
      <c r="P3100" t="s">
        <v>27289</v>
      </c>
      <c r="Q3100" t="s">
        <v>27290</v>
      </c>
      <c r="R3100" t="str">
        <f t="shared" si="96"/>
        <v>昌邑</v>
      </c>
      <c r="S3100" t="str">
        <f t="shared" si="97"/>
        <v>0706</v>
      </c>
    </row>
    <row r="3101" spans="1:19">
      <c r="A3101" t="s">
        <v>27291</v>
      </c>
      <c r="B3101" t="s">
        <v>27292</v>
      </c>
      <c r="C3101" t="s">
        <v>46</v>
      </c>
      <c r="D3101" t="s">
        <v>27293</v>
      </c>
      <c r="E3101" t="s">
        <v>24881</v>
      </c>
      <c r="F3101" t="s">
        <v>27294</v>
      </c>
      <c r="G3101" t="s">
        <v>27295</v>
      </c>
      <c r="H3101" t="s">
        <v>27296</v>
      </c>
      <c r="I3101" t="s">
        <v>2364</v>
      </c>
      <c r="J3101" t="s">
        <v>2526</v>
      </c>
      <c r="K3101" t="s">
        <v>2527</v>
      </c>
      <c r="L3101" t="s">
        <v>76</v>
      </c>
      <c r="M3101" t="s">
        <v>2528</v>
      </c>
      <c r="N3101" t="s">
        <v>2529</v>
      </c>
      <c r="O3101" t="s">
        <v>2530</v>
      </c>
      <c r="P3101" t="s">
        <v>27297</v>
      </c>
      <c r="R3101" t="str">
        <f t="shared" si="96"/>
        <v>奎文</v>
      </c>
      <c r="S3101" t="str">
        <f t="shared" si="97"/>
        <v>0706</v>
      </c>
    </row>
    <row r="3102" spans="1:19">
      <c r="A3102" t="s">
        <v>27298</v>
      </c>
      <c r="B3102" t="s">
        <v>27299</v>
      </c>
      <c r="C3102" t="s">
        <v>46</v>
      </c>
      <c r="D3102" t="s">
        <v>27300</v>
      </c>
      <c r="E3102" t="s">
        <v>27301</v>
      </c>
      <c r="F3102" t="s">
        <v>27302</v>
      </c>
      <c r="G3102" t="s">
        <v>27303</v>
      </c>
      <c r="H3102" t="s">
        <v>27304</v>
      </c>
      <c r="I3102" t="s">
        <v>2364</v>
      </c>
      <c r="J3102" t="s">
        <v>3530</v>
      </c>
      <c r="K3102" t="s">
        <v>3531</v>
      </c>
      <c r="L3102" t="s">
        <v>146</v>
      </c>
      <c r="M3102" t="s">
        <v>3532</v>
      </c>
      <c r="N3102" t="s">
        <v>2959</v>
      </c>
      <c r="O3102" t="s">
        <v>3533</v>
      </c>
      <c r="P3102" t="s">
        <v>27305</v>
      </c>
      <c r="R3102" t="str">
        <f t="shared" si="96"/>
        <v>临朐</v>
      </c>
      <c r="S3102" t="str">
        <f t="shared" si="97"/>
        <v>0706</v>
      </c>
    </row>
    <row r="3103" spans="1:19">
      <c r="A3103" t="s">
        <v>27306</v>
      </c>
      <c r="B3103" t="s">
        <v>27307</v>
      </c>
      <c r="C3103" t="s">
        <v>46</v>
      </c>
      <c r="D3103" t="s">
        <v>27308</v>
      </c>
      <c r="E3103" t="s">
        <v>24881</v>
      </c>
      <c r="F3103" t="s">
        <v>27309</v>
      </c>
      <c r="G3103" t="s">
        <v>27310</v>
      </c>
      <c r="H3103" t="s">
        <v>27311</v>
      </c>
      <c r="I3103" t="s">
        <v>2364</v>
      </c>
      <c r="J3103" t="s">
        <v>11118</v>
      </c>
      <c r="K3103" t="s">
        <v>11119</v>
      </c>
      <c r="L3103" t="s">
        <v>137</v>
      </c>
      <c r="M3103" t="s">
        <v>3040</v>
      </c>
      <c r="N3103" t="s">
        <v>7446</v>
      </c>
      <c r="O3103" t="s">
        <v>11120</v>
      </c>
      <c r="P3103" t="s">
        <v>27312</v>
      </c>
      <c r="Q3103" t="s">
        <v>27313</v>
      </c>
      <c r="R3103" t="str">
        <f t="shared" si="96"/>
        <v>青州</v>
      </c>
      <c r="S3103" t="str">
        <f t="shared" si="97"/>
        <v>0706</v>
      </c>
    </row>
    <row r="3104" spans="1:19">
      <c r="A3104" t="s">
        <v>27314</v>
      </c>
      <c r="B3104" t="s">
        <v>27315</v>
      </c>
      <c r="C3104" t="s">
        <v>46</v>
      </c>
      <c r="D3104" t="s">
        <v>27316</v>
      </c>
      <c r="E3104" t="s">
        <v>24881</v>
      </c>
      <c r="F3104" t="s">
        <v>27317</v>
      </c>
      <c r="G3104" t="s">
        <v>27318</v>
      </c>
      <c r="H3104" t="s">
        <v>27319</v>
      </c>
      <c r="I3104" t="s">
        <v>2364</v>
      </c>
      <c r="J3104" t="s">
        <v>2646</v>
      </c>
      <c r="K3104" t="s">
        <v>2647</v>
      </c>
      <c r="L3104" t="s">
        <v>128</v>
      </c>
      <c r="M3104" t="s">
        <v>2648</v>
      </c>
      <c r="N3104" t="s">
        <v>2649</v>
      </c>
      <c r="O3104" t="s">
        <v>2650</v>
      </c>
      <c r="P3104" t="s">
        <v>27320</v>
      </c>
      <c r="Q3104" t="s">
        <v>27321</v>
      </c>
      <c r="R3104" t="str">
        <f t="shared" si="96"/>
        <v>寿光</v>
      </c>
      <c r="S3104" t="str">
        <f t="shared" si="97"/>
        <v>0706</v>
      </c>
    </row>
    <row r="3105" spans="1:19">
      <c r="A3105" t="s">
        <v>27322</v>
      </c>
      <c r="B3105" t="s">
        <v>27323</v>
      </c>
      <c r="C3105" t="s">
        <v>46</v>
      </c>
      <c r="D3105" t="s">
        <v>27324</v>
      </c>
      <c r="E3105" t="s">
        <v>24881</v>
      </c>
      <c r="F3105" t="s">
        <v>27325</v>
      </c>
      <c r="G3105" t="s">
        <v>27326</v>
      </c>
      <c r="H3105" t="s">
        <v>27327</v>
      </c>
      <c r="I3105" t="s">
        <v>2350</v>
      </c>
      <c r="J3105" t="s">
        <v>17395</v>
      </c>
      <c r="K3105" t="s">
        <v>17396</v>
      </c>
      <c r="L3105" t="s">
        <v>110</v>
      </c>
      <c r="M3105" t="s">
        <v>7112</v>
      </c>
      <c r="N3105" t="s">
        <v>2959</v>
      </c>
      <c r="O3105" t="s">
        <v>17397</v>
      </c>
      <c r="P3105" t="s">
        <v>27328</v>
      </c>
      <c r="R3105" t="str">
        <f t="shared" si="96"/>
        <v>高密</v>
      </c>
      <c r="S3105" t="str">
        <f t="shared" si="97"/>
        <v>0706</v>
      </c>
    </row>
    <row r="3106" spans="1:19">
      <c r="A3106" t="s">
        <v>27329</v>
      </c>
      <c r="B3106" t="s">
        <v>27330</v>
      </c>
      <c r="C3106" t="s">
        <v>46</v>
      </c>
      <c r="D3106" t="s">
        <v>27331</v>
      </c>
      <c r="E3106" t="s">
        <v>27332</v>
      </c>
      <c r="F3106" t="s">
        <v>27333</v>
      </c>
      <c r="G3106" t="s">
        <v>27334</v>
      </c>
      <c r="H3106" t="s">
        <v>27335</v>
      </c>
      <c r="I3106" t="s">
        <v>2364</v>
      </c>
      <c r="J3106" t="s">
        <v>3395</v>
      </c>
      <c r="K3106" t="s">
        <v>3396</v>
      </c>
      <c r="L3106" t="s">
        <v>187</v>
      </c>
      <c r="M3106" t="s">
        <v>2468</v>
      </c>
      <c r="N3106" t="s">
        <v>2529</v>
      </c>
      <c r="O3106" t="s">
        <v>3397</v>
      </c>
      <c r="P3106" t="s">
        <v>27336</v>
      </c>
      <c r="R3106" t="str">
        <f t="shared" si="96"/>
        <v>坊子</v>
      </c>
      <c r="S3106" t="str">
        <f t="shared" si="97"/>
        <v>0706</v>
      </c>
    </row>
    <row r="3107" spans="1:19">
      <c r="A3107" t="s">
        <v>27337</v>
      </c>
      <c r="B3107" t="s">
        <v>27338</v>
      </c>
      <c r="C3107" t="s">
        <v>46</v>
      </c>
      <c r="D3107" t="s">
        <v>27339</v>
      </c>
      <c r="E3107" t="s">
        <v>27340</v>
      </c>
      <c r="F3107" t="s">
        <v>27341</v>
      </c>
      <c r="G3107" t="s">
        <v>27342</v>
      </c>
      <c r="H3107" t="s">
        <v>27343</v>
      </c>
      <c r="I3107" t="s">
        <v>6637</v>
      </c>
      <c r="J3107" t="s">
        <v>2718</v>
      </c>
      <c r="K3107" t="s">
        <v>2719</v>
      </c>
      <c r="L3107" t="s">
        <v>128</v>
      </c>
      <c r="M3107" t="s">
        <v>2720</v>
      </c>
      <c r="N3107" t="s">
        <v>15612</v>
      </c>
      <c r="O3107" t="s">
        <v>2722</v>
      </c>
      <c r="P3107" t="s">
        <v>27344</v>
      </c>
      <c r="Q3107" t="s">
        <v>27345</v>
      </c>
      <c r="R3107" t="str">
        <f t="shared" si="96"/>
        <v>寿光</v>
      </c>
      <c r="S3107" t="str">
        <f t="shared" si="97"/>
        <v>0706</v>
      </c>
    </row>
    <row r="3108" spans="1:19">
      <c r="A3108" t="s">
        <v>27346</v>
      </c>
      <c r="B3108" t="s">
        <v>27347</v>
      </c>
      <c r="C3108" t="s">
        <v>46</v>
      </c>
      <c r="D3108" t="s">
        <v>27348</v>
      </c>
      <c r="E3108" t="s">
        <v>24881</v>
      </c>
      <c r="F3108" t="s">
        <v>27349</v>
      </c>
      <c r="G3108" t="s">
        <v>27350</v>
      </c>
      <c r="H3108" t="s">
        <v>27351</v>
      </c>
      <c r="I3108" t="s">
        <v>2350</v>
      </c>
      <c r="J3108" t="s">
        <v>2646</v>
      </c>
      <c r="K3108" t="s">
        <v>2647</v>
      </c>
      <c r="L3108" t="s">
        <v>128</v>
      </c>
      <c r="M3108" t="s">
        <v>2648</v>
      </c>
      <c r="N3108" t="s">
        <v>2421</v>
      </c>
      <c r="O3108" t="s">
        <v>2650</v>
      </c>
      <c r="P3108" t="s">
        <v>27352</v>
      </c>
      <c r="Q3108" t="s">
        <v>27353</v>
      </c>
      <c r="R3108" t="str">
        <f t="shared" si="96"/>
        <v>寿光</v>
      </c>
      <c r="S3108" t="str">
        <f t="shared" si="97"/>
        <v>0706</v>
      </c>
    </row>
    <row r="3109" spans="1:19">
      <c r="A3109" t="s">
        <v>27354</v>
      </c>
      <c r="B3109" t="s">
        <v>27355</v>
      </c>
      <c r="C3109" t="s">
        <v>46</v>
      </c>
      <c r="D3109" t="s">
        <v>27356</v>
      </c>
      <c r="E3109" t="s">
        <v>24881</v>
      </c>
      <c r="F3109" t="s">
        <v>27357</v>
      </c>
      <c r="G3109" t="s">
        <v>27358</v>
      </c>
      <c r="H3109" t="s">
        <v>27359</v>
      </c>
      <c r="I3109" t="s">
        <v>2350</v>
      </c>
      <c r="J3109" t="s">
        <v>3670</v>
      </c>
      <c r="K3109" t="s">
        <v>3671</v>
      </c>
      <c r="L3109" t="s">
        <v>3458</v>
      </c>
      <c r="M3109" t="s">
        <v>3672</v>
      </c>
      <c r="N3109" t="s">
        <v>2421</v>
      </c>
      <c r="O3109" t="s">
        <v>3673</v>
      </c>
      <c r="P3109" t="s">
        <v>27360</v>
      </c>
      <c r="R3109" t="str">
        <f t="shared" si="96"/>
        <v>寒亭</v>
      </c>
      <c r="S3109" t="str">
        <f t="shared" si="97"/>
        <v>0706</v>
      </c>
    </row>
    <row r="3110" spans="1:19">
      <c r="A3110" t="s">
        <v>27361</v>
      </c>
      <c r="B3110" t="s">
        <v>27362</v>
      </c>
      <c r="C3110" t="s">
        <v>46</v>
      </c>
      <c r="D3110" t="s">
        <v>27363</v>
      </c>
      <c r="E3110" t="s">
        <v>20298</v>
      </c>
      <c r="F3110" t="s">
        <v>27364</v>
      </c>
      <c r="G3110" t="s">
        <v>27365</v>
      </c>
      <c r="H3110" t="s">
        <v>27366</v>
      </c>
      <c r="I3110" t="s">
        <v>2451</v>
      </c>
      <c r="J3110" t="s">
        <v>9445</v>
      </c>
      <c r="K3110" t="s">
        <v>9446</v>
      </c>
      <c r="L3110" t="s">
        <v>119</v>
      </c>
      <c r="M3110" t="s">
        <v>3695</v>
      </c>
      <c r="N3110" t="s">
        <v>5839</v>
      </c>
      <c r="O3110" t="s">
        <v>9447</v>
      </c>
      <c r="P3110" t="s">
        <v>27367</v>
      </c>
      <c r="R3110" t="str">
        <f t="shared" si="96"/>
        <v>寒亭</v>
      </c>
      <c r="S3110" t="str">
        <f t="shared" si="97"/>
        <v>0706</v>
      </c>
    </row>
    <row r="3111" spans="1:19">
      <c r="A3111" t="s">
        <v>27368</v>
      </c>
      <c r="B3111" t="s">
        <v>27369</v>
      </c>
      <c r="C3111" t="s">
        <v>46</v>
      </c>
      <c r="D3111" t="s">
        <v>27370</v>
      </c>
      <c r="E3111" t="s">
        <v>27371</v>
      </c>
      <c r="F3111" t="s">
        <v>27372</v>
      </c>
      <c r="G3111" t="s">
        <v>27373</v>
      </c>
      <c r="H3111" t="s">
        <v>27374</v>
      </c>
      <c r="I3111" t="s">
        <v>2350</v>
      </c>
      <c r="J3111" t="s">
        <v>6156</v>
      </c>
      <c r="K3111" t="s">
        <v>6157</v>
      </c>
      <c r="L3111" t="s">
        <v>57</v>
      </c>
      <c r="M3111" t="s">
        <v>3811</v>
      </c>
      <c r="N3111" t="s">
        <v>2721</v>
      </c>
      <c r="O3111" t="s">
        <v>6158</v>
      </c>
      <c r="P3111" t="s">
        <v>27375</v>
      </c>
      <c r="R3111" t="str">
        <f t="shared" si="96"/>
        <v>安丘</v>
      </c>
      <c r="S3111" t="str">
        <f t="shared" si="97"/>
        <v>0706</v>
      </c>
    </row>
    <row r="3112" spans="1:19">
      <c r="A3112" t="s">
        <v>27376</v>
      </c>
      <c r="B3112" t="s">
        <v>27377</v>
      </c>
      <c r="C3112" t="s">
        <v>46</v>
      </c>
      <c r="D3112" t="s">
        <v>27378</v>
      </c>
      <c r="E3112" t="s">
        <v>27379</v>
      </c>
      <c r="F3112" t="s">
        <v>27380</v>
      </c>
      <c r="G3112" t="s">
        <v>27381</v>
      </c>
      <c r="H3112" t="s">
        <v>27382</v>
      </c>
      <c r="I3112" t="s">
        <v>2350</v>
      </c>
      <c r="J3112" t="s">
        <v>2550</v>
      </c>
      <c r="K3112" t="s">
        <v>2551</v>
      </c>
      <c r="L3112" t="s">
        <v>57</v>
      </c>
      <c r="M3112" t="s">
        <v>2552</v>
      </c>
      <c r="N3112" t="s">
        <v>5286</v>
      </c>
      <c r="O3112" t="s">
        <v>2553</v>
      </c>
      <c r="P3112" t="s">
        <v>27383</v>
      </c>
      <c r="R3112" t="str">
        <f t="shared" si="96"/>
        <v>安丘</v>
      </c>
      <c r="S3112" t="str">
        <f t="shared" si="97"/>
        <v>0706</v>
      </c>
    </row>
    <row r="3113" spans="1:19">
      <c r="A3113" t="s">
        <v>27384</v>
      </c>
      <c r="B3113" t="s">
        <v>27385</v>
      </c>
      <c r="C3113" t="s">
        <v>46</v>
      </c>
      <c r="D3113" t="s">
        <v>27386</v>
      </c>
      <c r="E3113" t="s">
        <v>24881</v>
      </c>
      <c r="F3113" t="s">
        <v>27387</v>
      </c>
      <c r="G3113" t="s">
        <v>27388</v>
      </c>
      <c r="H3113" t="s">
        <v>27389</v>
      </c>
      <c r="I3113" t="s">
        <v>2364</v>
      </c>
      <c r="J3113" t="s">
        <v>3224</v>
      </c>
      <c r="K3113" t="s">
        <v>10127</v>
      </c>
      <c r="L3113" t="s">
        <v>110</v>
      </c>
      <c r="M3113" t="s">
        <v>3087</v>
      </c>
      <c r="N3113" t="s">
        <v>6308</v>
      </c>
      <c r="O3113" t="s">
        <v>10128</v>
      </c>
      <c r="P3113" t="s">
        <v>27390</v>
      </c>
      <c r="Q3113" t="s">
        <v>27391</v>
      </c>
      <c r="R3113" t="str">
        <f t="shared" si="96"/>
        <v>高密</v>
      </c>
      <c r="S3113" t="str">
        <f t="shared" si="97"/>
        <v>0706</v>
      </c>
    </row>
    <row r="3114" spans="1:19">
      <c r="A3114" t="s">
        <v>27392</v>
      </c>
      <c r="B3114" t="s">
        <v>27299</v>
      </c>
      <c r="C3114" t="s">
        <v>46</v>
      </c>
      <c r="D3114" t="s">
        <v>27393</v>
      </c>
      <c r="E3114" t="s">
        <v>24881</v>
      </c>
      <c r="F3114" t="s">
        <v>27394</v>
      </c>
      <c r="G3114" t="s">
        <v>27395</v>
      </c>
      <c r="H3114" t="s">
        <v>27396</v>
      </c>
      <c r="I3114" t="s">
        <v>2350</v>
      </c>
      <c r="J3114" t="s">
        <v>3285</v>
      </c>
      <c r="K3114" t="s">
        <v>3286</v>
      </c>
      <c r="L3114" t="s">
        <v>76</v>
      </c>
      <c r="M3114" t="s">
        <v>2528</v>
      </c>
      <c r="N3114" t="s">
        <v>2674</v>
      </c>
      <c r="O3114" t="s">
        <v>3287</v>
      </c>
      <c r="P3114" t="s">
        <v>27397</v>
      </c>
      <c r="R3114" t="str">
        <f t="shared" si="96"/>
        <v>奎文</v>
      </c>
      <c r="S3114" t="str">
        <f t="shared" si="97"/>
        <v>0706</v>
      </c>
    </row>
    <row r="3115" spans="1:19">
      <c r="A3115" t="s">
        <v>27398</v>
      </c>
      <c r="B3115" t="s">
        <v>27399</v>
      </c>
      <c r="C3115" t="s">
        <v>46</v>
      </c>
      <c r="D3115" t="s">
        <v>27400</v>
      </c>
      <c r="E3115" t="s">
        <v>27401</v>
      </c>
      <c r="F3115" t="s">
        <v>27402</v>
      </c>
      <c r="G3115" t="s">
        <v>27403</v>
      </c>
      <c r="H3115" t="s">
        <v>27404</v>
      </c>
      <c r="I3115" t="s">
        <v>3210</v>
      </c>
      <c r="J3115" t="s">
        <v>4437</v>
      </c>
      <c r="K3115" t="s">
        <v>4438</v>
      </c>
      <c r="N3115" t="s">
        <v>4869</v>
      </c>
      <c r="O3115" t="s">
        <v>4440</v>
      </c>
      <c r="R3115" t="str">
        <f t="shared" si="96"/>
        <v/>
      </c>
      <c r="S3115" t="str">
        <f t="shared" si="97"/>
        <v>0706</v>
      </c>
    </row>
    <row r="3116" spans="1:19">
      <c r="A3116" t="s">
        <v>27405</v>
      </c>
      <c r="B3116" t="s">
        <v>27406</v>
      </c>
      <c r="C3116" t="s">
        <v>46</v>
      </c>
      <c r="D3116" t="s">
        <v>27407</v>
      </c>
      <c r="E3116" t="s">
        <v>27408</v>
      </c>
      <c r="F3116" t="s">
        <v>27409</v>
      </c>
      <c r="G3116" t="s">
        <v>27410</v>
      </c>
      <c r="H3116" t="s">
        <v>27411</v>
      </c>
      <c r="I3116" t="s">
        <v>2378</v>
      </c>
      <c r="J3116" t="s">
        <v>12042</v>
      </c>
      <c r="K3116" t="s">
        <v>12043</v>
      </c>
      <c r="L3116" t="s">
        <v>128</v>
      </c>
      <c r="M3116" t="s">
        <v>2708</v>
      </c>
      <c r="N3116" t="s">
        <v>2421</v>
      </c>
      <c r="O3116" t="s">
        <v>12044</v>
      </c>
      <c r="P3116" t="s">
        <v>27412</v>
      </c>
      <c r="Q3116" t="s">
        <v>27413</v>
      </c>
      <c r="R3116" t="str">
        <f t="shared" si="96"/>
        <v>寿光</v>
      </c>
      <c r="S3116" t="str">
        <f t="shared" si="97"/>
        <v>0706</v>
      </c>
    </row>
    <row r="3117" spans="1:19">
      <c r="A3117" t="s">
        <v>27414</v>
      </c>
      <c r="B3117" t="s">
        <v>27415</v>
      </c>
      <c r="C3117" t="s">
        <v>46</v>
      </c>
      <c r="D3117" t="s">
        <v>27416</v>
      </c>
      <c r="E3117" t="s">
        <v>24881</v>
      </c>
      <c r="F3117" t="s">
        <v>27417</v>
      </c>
      <c r="G3117" t="s">
        <v>27418</v>
      </c>
      <c r="H3117" t="s">
        <v>27419</v>
      </c>
      <c r="I3117" t="s">
        <v>5826</v>
      </c>
      <c r="J3117" t="s">
        <v>7277</v>
      </c>
      <c r="K3117" t="s">
        <v>7278</v>
      </c>
      <c r="L3117" t="s">
        <v>47</v>
      </c>
      <c r="M3117" t="s">
        <v>4266</v>
      </c>
      <c r="N3117" t="s">
        <v>2480</v>
      </c>
      <c r="O3117" t="s">
        <v>7279</v>
      </c>
      <c r="P3117" t="s">
        <v>27420</v>
      </c>
      <c r="Q3117" t="s">
        <v>27421</v>
      </c>
      <c r="R3117" t="str">
        <f t="shared" si="96"/>
        <v>诸城</v>
      </c>
      <c r="S3117" t="str">
        <f t="shared" si="97"/>
        <v>0706</v>
      </c>
    </row>
    <row r="3118" spans="1:19">
      <c r="A3118" t="s">
        <v>27422</v>
      </c>
      <c r="B3118" t="s">
        <v>27423</v>
      </c>
      <c r="C3118" t="s">
        <v>46</v>
      </c>
      <c r="D3118" t="s">
        <v>27424</v>
      </c>
      <c r="E3118" t="s">
        <v>20298</v>
      </c>
      <c r="F3118" t="s">
        <v>27425</v>
      </c>
      <c r="G3118" t="s">
        <v>27426</v>
      </c>
      <c r="H3118" t="s">
        <v>27427</v>
      </c>
      <c r="I3118" t="s">
        <v>2392</v>
      </c>
      <c r="J3118" t="s">
        <v>8012</v>
      </c>
      <c r="K3118" t="s">
        <v>8013</v>
      </c>
      <c r="L3118" t="s">
        <v>187</v>
      </c>
      <c r="M3118" t="s">
        <v>8014</v>
      </c>
      <c r="N3118" t="s">
        <v>2859</v>
      </c>
      <c r="O3118" t="s">
        <v>8015</v>
      </c>
      <c r="P3118" t="s">
        <v>27428</v>
      </c>
      <c r="R3118" t="str">
        <f t="shared" si="96"/>
        <v>坊子</v>
      </c>
      <c r="S3118" t="str">
        <f t="shared" si="97"/>
        <v>0706</v>
      </c>
    </row>
    <row r="3119" spans="1:19">
      <c r="A3119" t="s">
        <v>27429</v>
      </c>
      <c r="B3119" t="s">
        <v>27430</v>
      </c>
      <c r="C3119" t="s">
        <v>46</v>
      </c>
      <c r="D3119" t="s">
        <v>27431</v>
      </c>
      <c r="E3119" t="s">
        <v>24881</v>
      </c>
      <c r="F3119" t="s">
        <v>27432</v>
      </c>
      <c r="G3119" t="s">
        <v>27433</v>
      </c>
      <c r="H3119" t="s">
        <v>27434</v>
      </c>
      <c r="I3119" t="s">
        <v>2350</v>
      </c>
      <c r="J3119" t="s">
        <v>9674</v>
      </c>
      <c r="K3119" t="s">
        <v>9675</v>
      </c>
      <c r="L3119" t="s">
        <v>187</v>
      </c>
      <c r="M3119" t="s">
        <v>3773</v>
      </c>
      <c r="N3119" t="s">
        <v>2421</v>
      </c>
      <c r="O3119" t="s">
        <v>9676</v>
      </c>
      <c r="P3119" t="s">
        <v>27435</v>
      </c>
      <c r="Q3119" t="s">
        <v>27436</v>
      </c>
      <c r="R3119" t="str">
        <f t="shared" si="96"/>
        <v>坊子</v>
      </c>
      <c r="S3119" t="str">
        <f t="shared" si="97"/>
        <v>0706</v>
      </c>
    </row>
    <row r="3120" spans="1:19">
      <c r="A3120" t="s">
        <v>27437</v>
      </c>
      <c r="B3120" t="s">
        <v>27438</v>
      </c>
      <c r="C3120" t="s">
        <v>46</v>
      </c>
      <c r="D3120" t="s">
        <v>27439</v>
      </c>
      <c r="E3120" t="s">
        <v>27440</v>
      </c>
      <c r="F3120" t="s">
        <v>27441</v>
      </c>
      <c r="G3120" t="s">
        <v>27442</v>
      </c>
      <c r="H3120" t="s">
        <v>27443</v>
      </c>
      <c r="I3120" t="s">
        <v>2645</v>
      </c>
      <c r="J3120" t="s">
        <v>3552</v>
      </c>
      <c r="K3120" t="s">
        <v>3553</v>
      </c>
      <c r="L3120" t="s">
        <v>101</v>
      </c>
      <c r="M3120" t="s">
        <v>2982</v>
      </c>
      <c r="N3120" t="s">
        <v>2340</v>
      </c>
      <c r="O3120" t="s">
        <v>3555</v>
      </c>
      <c r="P3120" t="s">
        <v>27444</v>
      </c>
      <c r="R3120" t="str">
        <f t="shared" si="96"/>
        <v>潍城</v>
      </c>
      <c r="S3120" t="str">
        <f t="shared" si="97"/>
        <v>0706</v>
      </c>
    </row>
    <row r="3121" spans="1:19">
      <c r="A3121" t="s">
        <v>27445</v>
      </c>
      <c r="B3121" t="s">
        <v>27446</v>
      </c>
      <c r="C3121" t="s">
        <v>46</v>
      </c>
      <c r="D3121" t="s">
        <v>27447</v>
      </c>
      <c r="E3121" t="s">
        <v>24881</v>
      </c>
      <c r="F3121" t="s">
        <v>27448</v>
      </c>
      <c r="G3121" t="s">
        <v>27449</v>
      </c>
      <c r="H3121" t="s">
        <v>27450</v>
      </c>
      <c r="I3121" t="s">
        <v>4165</v>
      </c>
      <c r="J3121" t="s">
        <v>4468</v>
      </c>
      <c r="K3121" t="s">
        <v>4469</v>
      </c>
      <c r="L3121" t="s">
        <v>146</v>
      </c>
      <c r="M3121" t="s">
        <v>4470</v>
      </c>
      <c r="N3121" t="s">
        <v>2687</v>
      </c>
      <c r="O3121" t="s">
        <v>4471</v>
      </c>
      <c r="P3121" t="s">
        <v>27451</v>
      </c>
      <c r="R3121" t="str">
        <f t="shared" si="96"/>
        <v>临朐</v>
      </c>
      <c r="S3121" t="str">
        <f t="shared" si="97"/>
        <v>0706</v>
      </c>
    </row>
    <row r="3122" spans="1:19">
      <c r="A3122" t="s">
        <v>27452</v>
      </c>
      <c r="B3122" t="s">
        <v>27453</v>
      </c>
      <c r="C3122" t="s">
        <v>46</v>
      </c>
      <c r="D3122" t="s">
        <v>27454</v>
      </c>
      <c r="E3122" t="s">
        <v>26868</v>
      </c>
      <c r="F3122" t="s">
        <v>27455</v>
      </c>
      <c r="G3122" t="s">
        <v>27456</v>
      </c>
      <c r="H3122" t="s">
        <v>27457</v>
      </c>
      <c r="I3122" t="s">
        <v>2350</v>
      </c>
      <c r="J3122" t="s">
        <v>2836</v>
      </c>
      <c r="K3122" t="s">
        <v>24991</v>
      </c>
      <c r="L3122" t="s">
        <v>57</v>
      </c>
      <c r="M3122" t="s">
        <v>2838</v>
      </c>
      <c r="N3122" t="s">
        <v>2421</v>
      </c>
      <c r="O3122" t="s">
        <v>2839</v>
      </c>
      <c r="P3122" t="s">
        <v>27360</v>
      </c>
      <c r="R3122" t="str">
        <f t="shared" si="96"/>
        <v>安丘</v>
      </c>
      <c r="S3122" t="str">
        <f t="shared" si="97"/>
        <v>0706</v>
      </c>
    </row>
    <row r="3123" spans="1:19">
      <c r="A3123" t="s">
        <v>27458</v>
      </c>
      <c r="B3123" t="s">
        <v>27459</v>
      </c>
      <c r="C3123" t="s">
        <v>46</v>
      </c>
      <c r="D3123" t="s">
        <v>27460</v>
      </c>
      <c r="E3123" t="s">
        <v>24881</v>
      </c>
      <c r="F3123" t="s">
        <v>27461</v>
      </c>
      <c r="G3123" t="s">
        <v>27462</v>
      </c>
      <c r="H3123" t="s">
        <v>27463</v>
      </c>
      <c r="I3123" t="s">
        <v>3376</v>
      </c>
      <c r="J3123" t="s">
        <v>12372</v>
      </c>
      <c r="K3123" t="s">
        <v>12373</v>
      </c>
      <c r="L3123" t="s">
        <v>101</v>
      </c>
      <c r="M3123" t="s">
        <v>3130</v>
      </c>
      <c r="N3123" t="s">
        <v>5839</v>
      </c>
      <c r="O3123" t="s">
        <v>12374</v>
      </c>
      <c r="P3123" t="s">
        <v>27464</v>
      </c>
      <c r="R3123" t="str">
        <f t="shared" si="96"/>
        <v>潍城</v>
      </c>
      <c r="S3123" t="str">
        <f t="shared" si="97"/>
        <v>0706</v>
      </c>
    </row>
    <row r="3124" spans="1:19">
      <c r="A3124" t="s">
        <v>27465</v>
      </c>
      <c r="B3124" t="s">
        <v>27466</v>
      </c>
      <c r="C3124" t="s">
        <v>46</v>
      </c>
      <c r="D3124" t="s">
        <v>27467</v>
      </c>
      <c r="E3124" t="s">
        <v>27468</v>
      </c>
      <c r="F3124" t="s">
        <v>11333</v>
      </c>
      <c r="G3124" t="s">
        <v>11334</v>
      </c>
      <c r="H3124" t="s">
        <v>27469</v>
      </c>
      <c r="I3124" t="s">
        <v>2503</v>
      </c>
      <c r="J3124" t="s">
        <v>4437</v>
      </c>
      <c r="K3124" t="s">
        <v>4438</v>
      </c>
      <c r="N3124" t="s">
        <v>3907</v>
      </c>
      <c r="O3124" t="s">
        <v>4440</v>
      </c>
      <c r="R3124" t="str">
        <f t="shared" si="96"/>
        <v/>
      </c>
      <c r="S3124" t="str">
        <f t="shared" si="97"/>
        <v>0706</v>
      </c>
    </row>
    <row r="3125" spans="1:19">
      <c r="A3125" t="s">
        <v>27470</v>
      </c>
      <c r="B3125" t="s">
        <v>27471</v>
      </c>
      <c r="C3125" t="s">
        <v>46</v>
      </c>
      <c r="D3125" t="s">
        <v>27472</v>
      </c>
      <c r="E3125" t="s">
        <v>20298</v>
      </c>
      <c r="F3125" t="s">
        <v>27473</v>
      </c>
      <c r="G3125" t="s">
        <v>27474</v>
      </c>
      <c r="H3125" t="s">
        <v>27475</v>
      </c>
      <c r="I3125" t="s">
        <v>2392</v>
      </c>
      <c r="J3125" t="s">
        <v>4253</v>
      </c>
      <c r="K3125" t="s">
        <v>4254</v>
      </c>
      <c r="L3125" t="s">
        <v>57</v>
      </c>
      <c r="M3125" t="s">
        <v>2492</v>
      </c>
      <c r="N3125" t="s">
        <v>2421</v>
      </c>
      <c r="O3125" t="s">
        <v>4256</v>
      </c>
      <c r="P3125" t="s">
        <v>27476</v>
      </c>
      <c r="R3125" t="str">
        <f t="shared" si="96"/>
        <v>安丘</v>
      </c>
      <c r="S3125" t="str">
        <f t="shared" si="97"/>
        <v>0706</v>
      </c>
    </row>
    <row r="3126" spans="1:19">
      <c r="A3126" t="s">
        <v>27477</v>
      </c>
      <c r="B3126" t="s">
        <v>27478</v>
      </c>
      <c r="C3126" t="s">
        <v>46</v>
      </c>
      <c r="D3126" t="s">
        <v>27479</v>
      </c>
      <c r="E3126" t="s">
        <v>27480</v>
      </c>
      <c r="F3126" t="s">
        <v>27481</v>
      </c>
      <c r="G3126" t="s">
        <v>27482</v>
      </c>
      <c r="H3126" t="s">
        <v>27483</v>
      </c>
      <c r="I3126" t="s">
        <v>2645</v>
      </c>
      <c r="J3126" t="s">
        <v>8264</v>
      </c>
      <c r="K3126" t="s">
        <v>8265</v>
      </c>
      <c r="L3126" t="s">
        <v>76</v>
      </c>
      <c r="M3126" t="s">
        <v>2408</v>
      </c>
      <c r="N3126" t="s">
        <v>3907</v>
      </c>
      <c r="O3126" t="s">
        <v>8266</v>
      </c>
      <c r="P3126" t="s">
        <v>27484</v>
      </c>
      <c r="R3126" t="str">
        <f t="shared" si="96"/>
        <v>奎文</v>
      </c>
      <c r="S3126" t="str">
        <f t="shared" si="97"/>
        <v>0706</v>
      </c>
    </row>
    <row r="3127" spans="1:19">
      <c r="A3127" t="s">
        <v>27485</v>
      </c>
      <c r="B3127" t="s">
        <v>27486</v>
      </c>
      <c r="C3127" t="s">
        <v>46</v>
      </c>
      <c r="D3127" t="s">
        <v>27487</v>
      </c>
      <c r="E3127" t="s">
        <v>27488</v>
      </c>
      <c r="F3127" t="s">
        <v>27489</v>
      </c>
      <c r="G3127" t="s">
        <v>27490</v>
      </c>
      <c r="H3127" t="s">
        <v>27491</v>
      </c>
      <c r="I3127" t="s">
        <v>3210</v>
      </c>
      <c r="J3127" t="s">
        <v>3905</v>
      </c>
      <c r="K3127" t="s">
        <v>3906</v>
      </c>
      <c r="L3127" t="s">
        <v>67</v>
      </c>
      <c r="M3127" t="s">
        <v>2958</v>
      </c>
      <c r="N3127" t="s">
        <v>2816</v>
      </c>
      <c r="O3127" t="s">
        <v>3908</v>
      </c>
      <c r="P3127" t="s">
        <v>27492</v>
      </c>
      <c r="Q3127" t="s">
        <v>26131</v>
      </c>
      <c r="R3127" t="str">
        <f t="shared" si="96"/>
        <v>昌邑</v>
      </c>
      <c r="S3127" t="str">
        <f t="shared" si="97"/>
        <v>0706</v>
      </c>
    </row>
    <row r="3128" spans="1:19">
      <c r="A3128" t="s">
        <v>27493</v>
      </c>
      <c r="B3128" t="s">
        <v>27494</v>
      </c>
      <c r="C3128" t="s">
        <v>46</v>
      </c>
      <c r="D3128" t="s">
        <v>27495</v>
      </c>
      <c r="E3128" t="s">
        <v>27340</v>
      </c>
      <c r="F3128" t="s">
        <v>27496</v>
      </c>
      <c r="G3128" t="s">
        <v>27497</v>
      </c>
      <c r="H3128" t="s">
        <v>27498</v>
      </c>
      <c r="I3128" t="s">
        <v>2364</v>
      </c>
      <c r="J3128" t="s">
        <v>4938</v>
      </c>
      <c r="K3128" t="s">
        <v>4939</v>
      </c>
      <c r="L3128" t="s">
        <v>128</v>
      </c>
      <c r="M3128" t="s">
        <v>2720</v>
      </c>
      <c r="N3128" t="s">
        <v>2354</v>
      </c>
      <c r="O3128" t="s">
        <v>4940</v>
      </c>
      <c r="P3128" t="s">
        <v>27499</v>
      </c>
      <c r="R3128" t="str">
        <f t="shared" si="96"/>
        <v>寿光</v>
      </c>
      <c r="S3128" t="str">
        <f t="shared" si="97"/>
        <v>0706</v>
      </c>
    </row>
    <row r="3129" spans="1:19">
      <c r="A3129" t="s">
        <v>27500</v>
      </c>
      <c r="B3129" t="s">
        <v>27501</v>
      </c>
      <c r="C3129" t="s">
        <v>46</v>
      </c>
      <c r="D3129" t="s">
        <v>27502</v>
      </c>
      <c r="E3129" t="s">
        <v>24881</v>
      </c>
      <c r="F3129" t="s">
        <v>27503</v>
      </c>
      <c r="G3129" t="s">
        <v>27504</v>
      </c>
      <c r="H3129" t="s">
        <v>27505</v>
      </c>
      <c r="I3129" t="s">
        <v>2350</v>
      </c>
      <c r="J3129" t="s">
        <v>4957</v>
      </c>
      <c r="K3129" t="s">
        <v>2742</v>
      </c>
      <c r="L3129" t="s">
        <v>137</v>
      </c>
      <c r="M3129" t="s">
        <v>2395</v>
      </c>
      <c r="N3129" t="s">
        <v>2421</v>
      </c>
      <c r="O3129" t="s">
        <v>4960</v>
      </c>
      <c r="P3129" t="s">
        <v>27506</v>
      </c>
      <c r="Q3129" t="s">
        <v>27507</v>
      </c>
      <c r="R3129" t="str">
        <f t="shared" si="96"/>
        <v>青州</v>
      </c>
      <c r="S3129" t="str">
        <f t="shared" si="97"/>
        <v>0706</v>
      </c>
    </row>
    <row r="3130" spans="1:19">
      <c r="A3130" t="s">
        <v>27508</v>
      </c>
      <c r="B3130" t="s">
        <v>27509</v>
      </c>
      <c r="C3130" t="s">
        <v>46</v>
      </c>
      <c r="D3130" t="s">
        <v>27510</v>
      </c>
      <c r="E3130" t="s">
        <v>24881</v>
      </c>
      <c r="F3130" t="s">
        <v>27511</v>
      </c>
      <c r="G3130" t="s">
        <v>27512</v>
      </c>
      <c r="H3130" t="s">
        <v>27513</v>
      </c>
      <c r="I3130" t="s">
        <v>2350</v>
      </c>
      <c r="J3130" t="s">
        <v>14394</v>
      </c>
      <c r="K3130" t="s">
        <v>14395</v>
      </c>
      <c r="L3130" t="s">
        <v>137</v>
      </c>
      <c r="M3130" t="s">
        <v>5803</v>
      </c>
      <c r="N3130" t="s">
        <v>2872</v>
      </c>
      <c r="O3130" t="s">
        <v>14396</v>
      </c>
      <c r="P3130" t="s">
        <v>27514</v>
      </c>
      <c r="Q3130" t="s">
        <v>27515</v>
      </c>
      <c r="R3130" t="str">
        <f t="shared" si="96"/>
        <v>青州</v>
      </c>
      <c r="S3130" t="str">
        <f t="shared" si="97"/>
        <v>0706</v>
      </c>
    </row>
    <row r="3131" spans="1:19">
      <c r="A3131" t="s">
        <v>27516</v>
      </c>
      <c r="B3131" t="s">
        <v>27517</v>
      </c>
      <c r="C3131" t="s">
        <v>46</v>
      </c>
      <c r="D3131" t="s">
        <v>27518</v>
      </c>
      <c r="E3131" t="s">
        <v>24881</v>
      </c>
      <c r="F3131" t="s">
        <v>27519</v>
      </c>
      <c r="G3131" t="s">
        <v>27520</v>
      </c>
      <c r="H3131" t="s">
        <v>27521</v>
      </c>
      <c r="I3131" t="s">
        <v>3969</v>
      </c>
      <c r="J3131" t="s">
        <v>25215</v>
      </c>
      <c r="K3131" t="s">
        <v>25216</v>
      </c>
      <c r="L3131" t="s">
        <v>119</v>
      </c>
      <c r="M3131" t="s">
        <v>5238</v>
      </c>
      <c r="N3131" t="s">
        <v>2354</v>
      </c>
      <c r="O3131" t="s">
        <v>25217</v>
      </c>
      <c r="P3131" t="s">
        <v>27522</v>
      </c>
      <c r="Q3131" t="s">
        <v>27523</v>
      </c>
      <c r="R3131" t="str">
        <f t="shared" si="96"/>
        <v>寒亭</v>
      </c>
      <c r="S3131" t="str">
        <f t="shared" si="97"/>
        <v>0706</v>
      </c>
    </row>
    <row r="3132" spans="1:19">
      <c r="A3132" t="s">
        <v>27524</v>
      </c>
      <c r="B3132" t="s">
        <v>27525</v>
      </c>
      <c r="C3132" t="s">
        <v>46</v>
      </c>
      <c r="D3132" t="s">
        <v>27526</v>
      </c>
      <c r="E3132" t="s">
        <v>24881</v>
      </c>
      <c r="F3132" t="s">
        <v>27527</v>
      </c>
      <c r="G3132" t="s">
        <v>27528</v>
      </c>
      <c r="H3132" t="s">
        <v>27529</v>
      </c>
      <c r="I3132" t="s">
        <v>3336</v>
      </c>
      <c r="J3132" t="s">
        <v>4487</v>
      </c>
      <c r="K3132" t="s">
        <v>4488</v>
      </c>
      <c r="L3132" t="s">
        <v>137</v>
      </c>
      <c r="M3132" t="s">
        <v>2686</v>
      </c>
      <c r="N3132" t="s">
        <v>2368</v>
      </c>
      <c r="O3132" t="s">
        <v>4489</v>
      </c>
      <c r="P3132" t="s">
        <v>27530</v>
      </c>
      <c r="R3132" t="str">
        <f t="shared" si="96"/>
        <v>青州</v>
      </c>
      <c r="S3132" t="str">
        <f t="shared" si="97"/>
        <v>0706</v>
      </c>
    </row>
    <row r="3133" spans="1:19">
      <c r="A3133" t="s">
        <v>27531</v>
      </c>
      <c r="B3133" t="s">
        <v>27532</v>
      </c>
      <c r="C3133" t="s">
        <v>46</v>
      </c>
      <c r="D3133" t="s">
        <v>27533</v>
      </c>
      <c r="E3133" t="s">
        <v>24881</v>
      </c>
      <c r="F3133" t="s">
        <v>27534</v>
      </c>
      <c r="G3133" t="s">
        <v>27535</v>
      </c>
      <c r="H3133" t="s">
        <v>27536</v>
      </c>
      <c r="I3133" t="s">
        <v>2586</v>
      </c>
      <c r="J3133" t="s">
        <v>5236</v>
      </c>
      <c r="K3133" t="s">
        <v>5237</v>
      </c>
      <c r="L3133" t="s">
        <v>119</v>
      </c>
      <c r="M3133" t="s">
        <v>5238</v>
      </c>
      <c r="N3133" t="s">
        <v>2721</v>
      </c>
      <c r="O3133" t="s">
        <v>5239</v>
      </c>
      <c r="P3133" t="s">
        <v>27537</v>
      </c>
      <c r="Q3133" t="s">
        <v>27538</v>
      </c>
      <c r="R3133" t="str">
        <f t="shared" si="96"/>
        <v>寒亭</v>
      </c>
      <c r="S3133" t="str">
        <f t="shared" si="97"/>
        <v>0706</v>
      </c>
    </row>
    <row r="3134" spans="1:19">
      <c r="A3134" t="s">
        <v>27539</v>
      </c>
      <c r="B3134" t="s">
        <v>27540</v>
      </c>
      <c r="C3134" t="s">
        <v>46</v>
      </c>
      <c r="D3134" t="s">
        <v>27541</v>
      </c>
      <c r="E3134" t="s">
        <v>24881</v>
      </c>
      <c r="F3134" t="s">
        <v>27542</v>
      </c>
      <c r="G3134" t="s">
        <v>27543</v>
      </c>
      <c r="H3134" t="s">
        <v>27544</v>
      </c>
      <c r="I3134" t="s">
        <v>2378</v>
      </c>
      <c r="J3134" t="s">
        <v>2847</v>
      </c>
      <c r="K3134" t="s">
        <v>2848</v>
      </c>
      <c r="L3134" t="s">
        <v>110</v>
      </c>
      <c r="M3134" t="s">
        <v>2849</v>
      </c>
      <c r="N3134" t="s">
        <v>2859</v>
      </c>
      <c r="O3134" t="s">
        <v>2850</v>
      </c>
      <c r="P3134" t="s">
        <v>27545</v>
      </c>
      <c r="R3134" t="str">
        <f t="shared" si="96"/>
        <v>高密</v>
      </c>
      <c r="S3134" t="str">
        <f t="shared" si="97"/>
        <v>0706</v>
      </c>
    </row>
    <row r="3135" spans="1:19">
      <c r="A3135" t="s">
        <v>27546</v>
      </c>
      <c r="B3135" t="s">
        <v>27547</v>
      </c>
      <c r="C3135" t="s">
        <v>46</v>
      </c>
      <c r="D3135" t="s">
        <v>27548</v>
      </c>
      <c r="E3135" t="s">
        <v>24881</v>
      </c>
      <c r="F3135" t="s">
        <v>27549</v>
      </c>
      <c r="G3135" t="s">
        <v>27550</v>
      </c>
      <c r="H3135" t="s">
        <v>27551</v>
      </c>
      <c r="I3135" t="s">
        <v>2350</v>
      </c>
      <c r="J3135" t="s">
        <v>4005</v>
      </c>
      <c r="K3135" t="s">
        <v>4006</v>
      </c>
      <c r="L3135" t="s">
        <v>47</v>
      </c>
      <c r="M3135" t="s">
        <v>3141</v>
      </c>
      <c r="N3135" t="s">
        <v>2421</v>
      </c>
      <c r="O3135" t="s">
        <v>4008</v>
      </c>
      <c r="P3135" t="s">
        <v>27552</v>
      </c>
      <c r="Q3135" t="s">
        <v>27553</v>
      </c>
      <c r="R3135" t="str">
        <f t="shared" si="96"/>
        <v>诸城</v>
      </c>
      <c r="S3135" t="str">
        <f t="shared" si="97"/>
        <v>0706</v>
      </c>
    </row>
    <row r="3136" spans="1:19">
      <c r="A3136" t="s">
        <v>718</v>
      </c>
      <c r="B3136" t="s">
        <v>27554</v>
      </c>
      <c r="C3136" t="s">
        <v>46</v>
      </c>
      <c r="D3136" t="s">
        <v>27555</v>
      </c>
      <c r="E3136" t="s">
        <v>24881</v>
      </c>
      <c r="F3136" t="s">
        <v>27556</v>
      </c>
      <c r="G3136" t="s">
        <v>716</v>
      </c>
      <c r="H3136" t="s">
        <v>27557</v>
      </c>
      <c r="I3136" t="s">
        <v>3336</v>
      </c>
      <c r="J3136" t="s">
        <v>13884</v>
      </c>
      <c r="K3136" t="s">
        <v>13885</v>
      </c>
      <c r="L3136" t="s">
        <v>119</v>
      </c>
      <c r="M3136" t="s">
        <v>2601</v>
      </c>
      <c r="N3136" t="s">
        <v>4439</v>
      </c>
      <c r="O3136" t="s">
        <v>13886</v>
      </c>
      <c r="P3136" t="s">
        <v>27558</v>
      </c>
      <c r="R3136" t="str">
        <f t="shared" si="96"/>
        <v>寒亭</v>
      </c>
      <c r="S3136" t="str">
        <f t="shared" si="97"/>
        <v>0706</v>
      </c>
    </row>
    <row r="3137" spans="1:19">
      <c r="A3137" t="s">
        <v>27559</v>
      </c>
      <c r="B3137" t="s">
        <v>27560</v>
      </c>
      <c r="C3137" t="s">
        <v>46</v>
      </c>
      <c r="D3137" t="s">
        <v>27561</v>
      </c>
      <c r="E3137" t="s">
        <v>24881</v>
      </c>
      <c r="F3137" t="s">
        <v>27562</v>
      </c>
      <c r="G3137" t="s">
        <v>27563</v>
      </c>
      <c r="H3137" t="s">
        <v>27564</v>
      </c>
      <c r="I3137" t="s">
        <v>5826</v>
      </c>
      <c r="J3137" t="s">
        <v>12083</v>
      </c>
      <c r="K3137" t="s">
        <v>12084</v>
      </c>
      <c r="L3137" t="s">
        <v>101</v>
      </c>
      <c r="M3137" t="s">
        <v>5737</v>
      </c>
      <c r="N3137" t="s">
        <v>4525</v>
      </c>
      <c r="O3137" t="s">
        <v>12085</v>
      </c>
      <c r="P3137" t="s">
        <v>27565</v>
      </c>
      <c r="Q3137" t="s">
        <v>27566</v>
      </c>
      <c r="R3137" t="str">
        <f t="shared" ref="R3137:R3200" si="98">IF(OR(LEFT(L3137,2)="高新"),"奎文",IF(LEFT(L3137,2)="峡山","坊子",IF(LEFT(L3137,2)="滨海","寒亭",LEFT(L3137,2))))</f>
        <v>潍城</v>
      </c>
      <c r="S3137" t="str">
        <f t="shared" ref="S3137:S3200" si="99">TEXT(B3137,"mmdd")</f>
        <v>0706</v>
      </c>
    </row>
    <row r="3138" spans="1:19">
      <c r="A3138" t="s">
        <v>27567</v>
      </c>
      <c r="B3138" t="s">
        <v>27568</v>
      </c>
      <c r="C3138" t="s">
        <v>46</v>
      </c>
      <c r="D3138" t="s">
        <v>27569</v>
      </c>
      <c r="E3138" t="s">
        <v>27340</v>
      </c>
      <c r="F3138" t="s">
        <v>27570</v>
      </c>
      <c r="G3138" t="s">
        <v>27571</v>
      </c>
      <c r="H3138" t="s">
        <v>27572</v>
      </c>
      <c r="I3138" t="s">
        <v>2350</v>
      </c>
      <c r="J3138" t="s">
        <v>2847</v>
      </c>
      <c r="K3138" t="s">
        <v>2848</v>
      </c>
      <c r="L3138" t="s">
        <v>110</v>
      </c>
      <c r="M3138" t="s">
        <v>2849</v>
      </c>
      <c r="N3138" t="s">
        <v>2816</v>
      </c>
      <c r="O3138" t="s">
        <v>2850</v>
      </c>
      <c r="P3138" t="s">
        <v>27573</v>
      </c>
      <c r="R3138" t="str">
        <f t="shared" si="98"/>
        <v>高密</v>
      </c>
      <c r="S3138" t="str">
        <f t="shared" si="99"/>
        <v>0706</v>
      </c>
    </row>
    <row r="3139" spans="1:19">
      <c r="A3139" t="s">
        <v>27574</v>
      </c>
      <c r="B3139" t="s">
        <v>27575</v>
      </c>
      <c r="C3139" t="s">
        <v>46</v>
      </c>
      <c r="D3139" t="s">
        <v>27576</v>
      </c>
      <c r="E3139" t="s">
        <v>24881</v>
      </c>
      <c r="F3139" t="s">
        <v>27577</v>
      </c>
      <c r="G3139" t="s">
        <v>27578</v>
      </c>
      <c r="H3139" t="s">
        <v>27579</v>
      </c>
      <c r="I3139" t="s">
        <v>2350</v>
      </c>
      <c r="J3139" t="s">
        <v>3355</v>
      </c>
      <c r="K3139" t="s">
        <v>3356</v>
      </c>
      <c r="L3139" t="s">
        <v>101</v>
      </c>
      <c r="M3139" t="s">
        <v>2982</v>
      </c>
      <c r="N3139" t="s">
        <v>2421</v>
      </c>
      <c r="O3139" t="s">
        <v>3357</v>
      </c>
      <c r="P3139" t="s">
        <v>27580</v>
      </c>
      <c r="Q3139" t="s">
        <v>27581</v>
      </c>
      <c r="R3139" t="str">
        <f t="shared" si="98"/>
        <v>潍城</v>
      </c>
      <c r="S3139" t="str">
        <f t="shared" si="99"/>
        <v>0706</v>
      </c>
    </row>
    <row r="3140" spans="1:19">
      <c r="A3140" t="s">
        <v>27582</v>
      </c>
      <c r="B3140" t="s">
        <v>27583</v>
      </c>
      <c r="C3140" t="s">
        <v>46</v>
      </c>
      <c r="D3140" t="s">
        <v>27584</v>
      </c>
      <c r="E3140" t="s">
        <v>24881</v>
      </c>
      <c r="F3140" t="s">
        <v>27585</v>
      </c>
      <c r="G3140" t="s">
        <v>27586</v>
      </c>
      <c r="H3140" t="s">
        <v>27587</v>
      </c>
      <c r="I3140" t="s">
        <v>2378</v>
      </c>
      <c r="J3140" t="s">
        <v>4801</v>
      </c>
      <c r="K3140" t="s">
        <v>4802</v>
      </c>
      <c r="L3140" t="s">
        <v>76</v>
      </c>
      <c r="M3140" t="s">
        <v>2528</v>
      </c>
      <c r="N3140" t="s">
        <v>2354</v>
      </c>
      <c r="O3140" t="s">
        <v>4803</v>
      </c>
      <c r="P3140" t="s">
        <v>27588</v>
      </c>
      <c r="R3140" t="str">
        <f t="shared" si="98"/>
        <v>奎文</v>
      </c>
      <c r="S3140" t="str">
        <f t="shared" si="99"/>
        <v>0706</v>
      </c>
    </row>
    <row r="3141" spans="1:19">
      <c r="A3141" t="s">
        <v>27589</v>
      </c>
      <c r="B3141" t="s">
        <v>27590</v>
      </c>
      <c r="C3141" t="s">
        <v>46</v>
      </c>
      <c r="D3141" t="s">
        <v>27591</v>
      </c>
      <c r="E3141" t="s">
        <v>24881</v>
      </c>
      <c r="F3141" t="s">
        <v>27592</v>
      </c>
      <c r="G3141" t="s">
        <v>27593</v>
      </c>
      <c r="H3141" t="s">
        <v>27594</v>
      </c>
      <c r="I3141" t="s">
        <v>2350</v>
      </c>
      <c r="J3141" t="s">
        <v>3200</v>
      </c>
      <c r="K3141" t="s">
        <v>3201</v>
      </c>
      <c r="L3141" t="s">
        <v>76</v>
      </c>
      <c r="M3141" t="s">
        <v>2528</v>
      </c>
      <c r="N3141" t="s">
        <v>2421</v>
      </c>
      <c r="O3141" t="s">
        <v>3202</v>
      </c>
      <c r="P3141" t="s">
        <v>27595</v>
      </c>
      <c r="Q3141" t="s">
        <v>27596</v>
      </c>
      <c r="R3141" t="str">
        <f t="shared" si="98"/>
        <v>奎文</v>
      </c>
      <c r="S3141" t="str">
        <f t="shared" si="99"/>
        <v>0706</v>
      </c>
    </row>
    <row r="3142" spans="1:19">
      <c r="A3142" t="s">
        <v>27597</v>
      </c>
      <c r="B3142" t="s">
        <v>27598</v>
      </c>
      <c r="C3142" t="s">
        <v>46</v>
      </c>
      <c r="D3142" t="s">
        <v>27599</v>
      </c>
      <c r="E3142" t="s">
        <v>24881</v>
      </c>
      <c r="F3142" t="s">
        <v>27600</v>
      </c>
      <c r="G3142" t="s">
        <v>27601</v>
      </c>
      <c r="H3142" t="s">
        <v>27602</v>
      </c>
      <c r="I3142" t="s">
        <v>2378</v>
      </c>
      <c r="J3142" t="s">
        <v>11058</v>
      </c>
      <c r="K3142" t="s">
        <v>11059</v>
      </c>
      <c r="L3142" t="s">
        <v>110</v>
      </c>
      <c r="M3142" t="s">
        <v>7687</v>
      </c>
      <c r="N3142" t="s">
        <v>2564</v>
      </c>
      <c r="O3142" t="s">
        <v>11060</v>
      </c>
      <c r="P3142" t="s">
        <v>27603</v>
      </c>
      <c r="Q3142" t="s">
        <v>27604</v>
      </c>
      <c r="R3142" t="str">
        <f t="shared" si="98"/>
        <v>高密</v>
      </c>
      <c r="S3142" t="str">
        <f t="shared" si="99"/>
        <v>0706</v>
      </c>
    </row>
    <row r="3143" spans="1:19">
      <c r="A3143" t="s">
        <v>27605</v>
      </c>
      <c r="B3143" t="s">
        <v>27606</v>
      </c>
      <c r="C3143" t="s">
        <v>46</v>
      </c>
      <c r="D3143" t="s">
        <v>27607</v>
      </c>
      <c r="E3143" t="s">
        <v>20298</v>
      </c>
      <c r="F3143" t="s">
        <v>27608</v>
      </c>
      <c r="G3143" t="s">
        <v>27609</v>
      </c>
      <c r="H3143" t="s">
        <v>27610</v>
      </c>
      <c r="I3143" t="s">
        <v>2392</v>
      </c>
      <c r="J3143" t="s">
        <v>5021</v>
      </c>
      <c r="K3143" t="s">
        <v>5022</v>
      </c>
      <c r="L3143" t="s">
        <v>119</v>
      </c>
      <c r="M3143" t="s">
        <v>4071</v>
      </c>
      <c r="N3143" t="s">
        <v>2421</v>
      </c>
      <c r="O3143" t="s">
        <v>5023</v>
      </c>
      <c r="P3143" t="s">
        <v>27611</v>
      </c>
      <c r="Q3143" t="s">
        <v>27612</v>
      </c>
      <c r="R3143" t="str">
        <f t="shared" si="98"/>
        <v>寒亭</v>
      </c>
      <c r="S3143" t="str">
        <f t="shared" si="99"/>
        <v>0706</v>
      </c>
    </row>
    <row r="3144" spans="1:19">
      <c r="A3144" t="s">
        <v>27613</v>
      </c>
      <c r="B3144" t="s">
        <v>27614</v>
      </c>
      <c r="C3144" t="s">
        <v>46</v>
      </c>
      <c r="D3144" t="s">
        <v>27615</v>
      </c>
      <c r="E3144" t="s">
        <v>24881</v>
      </c>
      <c r="F3144" t="s">
        <v>27616</v>
      </c>
      <c r="G3144" t="s">
        <v>27617</v>
      </c>
      <c r="H3144" t="s">
        <v>27618</v>
      </c>
      <c r="I3144" t="s">
        <v>2364</v>
      </c>
      <c r="J3144" t="s">
        <v>11519</v>
      </c>
      <c r="K3144" t="s">
        <v>11520</v>
      </c>
      <c r="L3144" t="s">
        <v>47</v>
      </c>
      <c r="M3144" t="s">
        <v>2454</v>
      </c>
      <c r="N3144" t="s">
        <v>4007</v>
      </c>
      <c r="O3144" t="s">
        <v>11521</v>
      </c>
      <c r="P3144" t="s">
        <v>27619</v>
      </c>
      <c r="Q3144" t="s">
        <v>27620</v>
      </c>
      <c r="R3144" t="str">
        <f t="shared" si="98"/>
        <v>诸城</v>
      </c>
      <c r="S3144" t="str">
        <f t="shared" si="99"/>
        <v>0706</v>
      </c>
    </row>
    <row r="3145" spans="1:19">
      <c r="A3145" t="s">
        <v>27621</v>
      </c>
      <c r="B3145" t="s">
        <v>27622</v>
      </c>
      <c r="C3145" t="s">
        <v>46</v>
      </c>
      <c r="D3145" t="s">
        <v>27623</v>
      </c>
      <c r="E3145" t="s">
        <v>24881</v>
      </c>
      <c r="F3145" t="s">
        <v>27624</v>
      </c>
      <c r="G3145" t="s">
        <v>27625</v>
      </c>
      <c r="H3145" t="s">
        <v>27626</v>
      </c>
      <c r="I3145" t="s">
        <v>2364</v>
      </c>
      <c r="J3145" t="s">
        <v>5236</v>
      </c>
      <c r="K3145" t="s">
        <v>5237</v>
      </c>
      <c r="L3145" t="s">
        <v>119</v>
      </c>
      <c r="M3145" t="s">
        <v>5238</v>
      </c>
      <c r="N3145" t="s">
        <v>2816</v>
      </c>
      <c r="O3145" t="s">
        <v>5239</v>
      </c>
      <c r="P3145" t="s">
        <v>27627</v>
      </c>
      <c r="R3145" t="str">
        <f t="shared" si="98"/>
        <v>寒亭</v>
      </c>
      <c r="S3145" t="str">
        <f t="shared" si="99"/>
        <v>0706</v>
      </c>
    </row>
    <row r="3146" spans="1:19">
      <c r="A3146" t="s">
        <v>27628</v>
      </c>
      <c r="B3146" t="s">
        <v>27629</v>
      </c>
      <c r="C3146" t="s">
        <v>46</v>
      </c>
      <c r="D3146" t="s">
        <v>27630</v>
      </c>
      <c r="E3146" t="s">
        <v>24881</v>
      </c>
      <c r="F3146" t="s">
        <v>27631</v>
      </c>
      <c r="G3146" t="s">
        <v>27632</v>
      </c>
      <c r="H3146" t="s">
        <v>27633</v>
      </c>
      <c r="I3146" t="s">
        <v>2350</v>
      </c>
      <c r="J3146" t="s">
        <v>4005</v>
      </c>
      <c r="K3146" t="s">
        <v>4006</v>
      </c>
      <c r="L3146" t="s">
        <v>47</v>
      </c>
      <c r="M3146" t="s">
        <v>3141</v>
      </c>
      <c r="N3146" t="s">
        <v>2816</v>
      </c>
      <c r="O3146" t="s">
        <v>4008</v>
      </c>
      <c r="P3146" t="s">
        <v>27634</v>
      </c>
      <c r="Q3146" t="s">
        <v>27635</v>
      </c>
      <c r="R3146" t="str">
        <f t="shared" si="98"/>
        <v>诸城</v>
      </c>
      <c r="S3146" t="str">
        <f t="shared" si="99"/>
        <v>0706</v>
      </c>
    </row>
    <row r="3147" spans="1:19">
      <c r="A3147" t="s">
        <v>27636</v>
      </c>
      <c r="B3147" t="s">
        <v>27637</v>
      </c>
      <c r="C3147" t="s">
        <v>46</v>
      </c>
      <c r="D3147" t="s">
        <v>27638</v>
      </c>
      <c r="E3147" t="s">
        <v>27639</v>
      </c>
      <c r="F3147" t="s">
        <v>27640</v>
      </c>
      <c r="G3147" t="s">
        <v>27641</v>
      </c>
      <c r="H3147" t="s">
        <v>27642</v>
      </c>
      <c r="I3147" t="s">
        <v>2364</v>
      </c>
      <c r="J3147" t="s">
        <v>9821</v>
      </c>
      <c r="K3147" t="s">
        <v>22546</v>
      </c>
      <c r="L3147" t="s">
        <v>119</v>
      </c>
      <c r="M3147" t="s">
        <v>3695</v>
      </c>
      <c r="N3147" t="s">
        <v>2480</v>
      </c>
      <c r="O3147" t="s">
        <v>9823</v>
      </c>
      <c r="P3147" t="s">
        <v>27643</v>
      </c>
      <c r="R3147" t="str">
        <f t="shared" si="98"/>
        <v>寒亭</v>
      </c>
      <c r="S3147" t="str">
        <f t="shared" si="99"/>
        <v>0706</v>
      </c>
    </row>
    <row r="3148" spans="1:19">
      <c r="A3148" t="s">
        <v>27644</v>
      </c>
      <c r="B3148" t="s">
        <v>27645</v>
      </c>
      <c r="C3148" t="s">
        <v>46</v>
      </c>
      <c r="D3148" t="s">
        <v>27646</v>
      </c>
      <c r="E3148" t="s">
        <v>27647</v>
      </c>
      <c r="F3148" t="s">
        <v>27648</v>
      </c>
      <c r="G3148" t="s">
        <v>27649</v>
      </c>
      <c r="H3148" t="s">
        <v>27650</v>
      </c>
      <c r="I3148" t="s">
        <v>2350</v>
      </c>
      <c r="J3148" t="s">
        <v>2793</v>
      </c>
      <c r="K3148" t="s">
        <v>2794</v>
      </c>
      <c r="L3148" t="s">
        <v>57</v>
      </c>
      <c r="M3148" t="s">
        <v>2367</v>
      </c>
      <c r="N3148" t="s">
        <v>6308</v>
      </c>
      <c r="O3148" t="s">
        <v>2795</v>
      </c>
      <c r="P3148" t="s">
        <v>27651</v>
      </c>
      <c r="R3148" t="str">
        <f t="shared" si="98"/>
        <v>安丘</v>
      </c>
      <c r="S3148" t="str">
        <f t="shared" si="99"/>
        <v>0706</v>
      </c>
    </row>
    <row r="3149" spans="1:19">
      <c r="A3149" t="s">
        <v>27652</v>
      </c>
      <c r="B3149" t="s">
        <v>27653</v>
      </c>
      <c r="C3149" t="s">
        <v>46</v>
      </c>
      <c r="D3149" t="s">
        <v>27654</v>
      </c>
      <c r="E3149" t="s">
        <v>24881</v>
      </c>
      <c r="F3149" t="s">
        <v>27655</v>
      </c>
      <c r="G3149" t="s">
        <v>27656</v>
      </c>
      <c r="H3149" t="s">
        <v>27657</v>
      </c>
      <c r="I3149" t="s">
        <v>4165</v>
      </c>
      <c r="J3149" t="s">
        <v>11287</v>
      </c>
      <c r="K3149" t="s">
        <v>11288</v>
      </c>
      <c r="L3149" t="s">
        <v>676</v>
      </c>
      <c r="M3149" t="s">
        <v>2613</v>
      </c>
      <c r="N3149" t="s">
        <v>2687</v>
      </c>
      <c r="O3149" t="s">
        <v>11289</v>
      </c>
      <c r="P3149" t="s">
        <v>27658</v>
      </c>
      <c r="Q3149" t="s">
        <v>27659</v>
      </c>
      <c r="R3149" t="str">
        <f t="shared" si="98"/>
        <v>昌乐</v>
      </c>
      <c r="S3149" t="str">
        <f t="shared" si="99"/>
        <v>0706</v>
      </c>
    </row>
    <row r="3150" spans="1:19">
      <c r="A3150" t="s">
        <v>27660</v>
      </c>
      <c r="B3150" t="s">
        <v>27661</v>
      </c>
      <c r="C3150" t="s">
        <v>46</v>
      </c>
      <c r="D3150" t="s">
        <v>27662</v>
      </c>
      <c r="E3150" t="s">
        <v>24881</v>
      </c>
      <c r="F3150" t="s">
        <v>27663</v>
      </c>
      <c r="G3150" t="s">
        <v>27664</v>
      </c>
      <c r="H3150" t="s">
        <v>27665</v>
      </c>
      <c r="I3150" t="s">
        <v>2754</v>
      </c>
      <c r="J3150" t="s">
        <v>4045</v>
      </c>
      <c r="K3150" t="s">
        <v>4046</v>
      </c>
      <c r="L3150" t="s">
        <v>128</v>
      </c>
      <c r="M3150" t="s">
        <v>4047</v>
      </c>
      <c r="O3150" t="s">
        <v>4048</v>
      </c>
      <c r="P3150" t="s">
        <v>27666</v>
      </c>
      <c r="Q3150" t="s">
        <v>27667</v>
      </c>
      <c r="R3150" t="str">
        <f t="shared" si="98"/>
        <v>寿光</v>
      </c>
      <c r="S3150" t="str">
        <f t="shared" si="99"/>
        <v>0706</v>
      </c>
    </row>
    <row r="3151" spans="1:19">
      <c r="A3151" t="s">
        <v>27668</v>
      </c>
      <c r="B3151" t="s">
        <v>27669</v>
      </c>
      <c r="C3151" t="s">
        <v>46</v>
      </c>
      <c r="D3151" t="s">
        <v>27670</v>
      </c>
      <c r="E3151" t="s">
        <v>24881</v>
      </c>
      <c r="F3151" t="s">
        <v>27671</v>
      </c>
      <c r="G3151" t="s">
        <v>27672</v>
      </c>
      <c r="H3151" t="s">
        <v>27673</v>
      </c>
      <c r="I3151" t="s">
        <v>2364</v>
      </c>
      <c r="J3151" t="s">
        <v>5347</v>
      </c>
      <c r="K3151" t="s">
        <v>5348</v>
      </c>
      <c r="L3151" t="s">
        <v>187</v>
      </c>
      <c r="M3151" t="s">
        <v>3510</v>
      </c>
      <c r="N3151" t="s">
        <v>3017</v>
      </c>
      <c r="O3151" t="s">
        <v>5349</v>
      </c>
      <c r="P3151" t="s">
        <v>27674</v>
      </c>
      <c r="Q3151" t="s">
        <v>27675</v>
      </c>
      <c r="R3151" t="str">
        <f t="shared" si="98"/>
        <v>坊子</v>
      </c>
      <c r="S3151" t="str">
        <f t="shared" si="99"/>
        <v>0706</v>
      </c>
    </row>
    <row r="3152" spans="1:19">
      <c r="A3152" t="s">
        <v>27676</v>
      </c>
      <c r="B3152" t="s">
        <v>27677</v>
      </c>
      <c r="C3152" t="s">
        <v>46</v>
      </c>
      <c r="D3152" t="s">
        <v>27678</v>
      </c>
      <c r="E3152" t="s">
        <v>24881</v>
      </c>
      <c r="F3152" t="s">
        <v>27679</v>
      </c>
      <c r="G3152" t="s">
        <v>27680</v>
      </c>
      <c r="H3152" t="s">
        <v>27681</v>
      </c>
      <c r="I3152" t="s">
        <v>2645</v>
      </c>
      <c r="J3152" t="s">
        <v>5021</v>
      </c>
      <c r="K3152" t="s">
        <v>5022</v>
      </c>
      <c r="L3152" t="s">
        <v>119</v>
      </c>
      <c r="M3152" t="s">
        <v>4071</v>
      </c>
      <c r="N3152" t="s">
        <v>2859</v>
      </c>
      <c r="O3152" t="s">
        <v>5023</v>
      </c>
      <c r="P3152" t="s">
        <v>27682</v>
      </c>
      <c r="Q3152" t="s">
        <v>27683</v>
      </c>
      <c r="R3152" t="str">
        <f t="shared" si="98"/>
        <v>寒亭</v>
      </c>
      <c r="S3152" t="str">
        <f t="shared" si="99"/>
        <v>0706</v>
      </c>
    </row>
    <row r="3153" spans="1:19">
      <c r="A3153" t="s">
        <v>27684</v>
      </c>
      <c r="B3153" t="s">
        <v>27685</v>
      </c>
      <c r="C3153" t="s">
        <v>46</v>
      </c>
      <c r="D3153" t="s">
        <v>27686</v>
      </c>
      <c r="E3153" t="s">
        <v>27687</v>
      </c>
      <c r="F3153" t="s">
        <v>27688</v>
      </c>
      <c r="G3153" t="s">
        <v>27689</v>
      </c>
      <c r="H3153" t="s">
        <v>27690</v>
      </c>
      <c r="I3153" t="s">
        <v>2645</v>
      </c>
      <c r="J3153" t="s">
        <v>4372</v>
      </c>
      <c r="K3153" t="s">
        <v>4373</v>
      </c>
      <c r="L3153" t="s">
        <v>76</v>
      </c>
      <c r="M3153" t="s">
        <v>4374</v>
      </c>
      <c r="N3153" t="s">
        <v>3017</v>
      </c>
      <c r="O3153" t="s">
        <v>4375</v>
      </c>
      <c r="P3153" t="s">
        <v>27691</v>
      </c>
      <c r="Q3153" t="s">
        <v>27692</v>
      </c>
      <c r="R3153" t="str">
        <f t="shared" si="98"/>
        <v>奎文</v>
      </c>
      <c r="S3153" t="str">
        <f t="shared" si="99"/>
        <v>0706</v>
      </c>
    </row>
    <row r="3154" spans="1:19">
      <c r="A3154" t="s">
        <v>27693</v>
      </c>
      <c r="B3154" t="s">
        <v>27694</v>
      </c>
      <c r="C3154" t="s">
        <v>46</v>
      </c>
      <c r="D3154" t="s">
        <v>27695</v>
      </c>
      <c r="E3154" t="s">
        <v>24881</v>
      </c>
      <c r="F3154" t="s">
        <v>27696</v>
      </c>
      <c r="G3154" t="s">
        <v>27697</v>
      </c>
      <c r="H3154" t="s">
        <v>27698</v>
      </c>
      <c r="I3154" t="s">
        <v>2465</v>
      </c>
      <c r="J3154" t="s">
        <v>5284</v>
      </c>
      <c r="K3154" t="s">
        <v>5285</v>
      </c>
      <c r="L3154" t="s">
        <v>76</v>
      </c>
      <c r="M3154" t="s">
        <v>2408</v>
      </c>
      <c r="N3154" t="s">
        <v>2743</v>
      </c>
      <c r="O3154" t="s">
        <v>5287</v>
      </c>
      <c r="P3154" t="s">
        <v>27699</v>
      </c>
      <c r="Q3154" t="s">
        <v>27700</v>
      </c>
      <c r="R3154" t="str">
        <f t="shared" si="98"/>
        <v>奎文</v>
      </c>
      <c r="S3154" t="str">
        <f t="shared" si="99"/>
        <v>0706</v>
      </c>
    </row>
    <row r="3155" spans="1:19">
      <c r="A3155" t="s">
        <v>27701</v>
      </c>
      <c r="B3155" t="s">
        <v>27702</v>
      </c>
      <c r="C3155" t="s">
        <v>46</v>
      </c>
      <c r="D3155" t="s">
        <v>27703</v>
      </c>
      <c r="E3155" t="s">
        <v>27704</v>
      </c>
      <c r="F3155" t="s">
        <v>27705</v>
      </c>
      <c r="G3155" t="s">
        <v>27706</v>
      </c>
      <c r="H3155" t="s">
        <v>27707</v>
      </c>
      <c r="I3155" t="s">
        <v>2350</v>
      </c>
      <c r="J3155" t="s">
        <v>8592</v>
      </c>
      <c r="K3155" t="s">
        <v>8593</v>
      </c>
      <c r="L3155" t="s">
        <v>47</v>
      </c>
      <c r="M3155" t="s">
        <v>4905</v>
      </c>
      <c r="N3155" t="s">
        <v>2421</v>
      </c>
      <c r="O3155" t="s">
        <v>8594</v>
      </c>
      <c r="P3155" t="s">
        <v>27708</v>
      </c>
      <c r="Q3155" t="s">
        <v>27709</v>
      </c>
      <c r="R3155" t="str">
        <f t="shared" si="98"/>
        <v>诸城</v>
      </c>
      <c r="S3155" t="str">
        <f t="shared" si="99"/>
        <v>0706</v>
      </c>
    </row>
    <row r="3156" spans="1:19">
      <c r="A3156" t="s">
        <v>27710</v>
      </c>
      <c r="B3156" t="s">
        <v>27711</v>
      </c>
      <c r="C3156" t="s">
        <v>46</v>
      </c>
      <c r="D3156" t="s">
        <v>27712</v>
      </c>
      <c r="E3156" t="s">
        <v>24881</v>
      </c>
      <c r="F3156" t="s">
        <v>27713</v>
      </c>
      <c r="G3156" t="s">
        <v>27714</v>
      </c>
      <c r="H3156" t="s">
        <v>27715</v>
      </c>
      <c r="I3156" t="s">
        <v>5211</v>
      </c>
      <c r="J3156" t="s">
        <v>3905</v>
      </c>
      <c r="K3156" t="s">
        <v>3906</v>
      </c>
      <c r="L3156" t="s">
        <v>67</v>
      </c>
      <c r="M3156" t="s">
        <v>2958</v>
      </c>
      <c r="N3156" t="s">
        <v>4614</v>
      </c>
      <c r="O3156" t="s">
        <v>3908</v>
      </c>
      <c r="P3156" t="s">
        <v>27716</v>
      </c>
      <c r="Q3156" t="s">
        <v>27717</v>
      </c>
      <c r="R3156" t="str">
        <f t="shared" si="98"/>
        <v>昌邑</v>
      </c>
      <c r="S3156" t="str">
        <f t="shared" si="99"/>
        <v>0706</v>
      </c>
    </row>
    <row r="3157" spans="1:19">
      <c r="A3157" t="s">
        <v>27718</v>
      </c>
      <c r="B3157" t="s">
        <v>27719</v>
      </c>
      <c r="C3157" t="s">
        <v>46</v>
      </c>
      <c r="D3157" t="s">
        <v>27720</v>
      </c>
      <c r="E3157" t="s">
        <v>24881</v>
      </c>
      <c r="F3157" t="s">
        <v>27721</v>
      </c>
      <c r="G3157" t="s">
        <v>27722</v>
      </c>
      <c r="H3157" t="s">
        <v>27723</v>
      </c>
      <c r="I3157" t="s">
        <v>2503</v>
      </c>
      <c r="J3157" t="s">
        <v>5021</v>
      </c>
      <c r="K3157" t="s">
        <v>5022</v>
      </c>
      <c r="L3157" t="s">
        <v>119</v>
      </c>
      <c r="M3157" t="s">
        <v>4071</v>
      </c>
      <c r="N3157" t="s">
        <v>2859</v>
      </c>
      <c r="O3157" t="s">
        <v>5023</v>
      </c>
      <c r="P3157" t="s">
        <v>27724</v>
      </c>
      <c r="Q3157" t="s">
        <v>27725</v>
      </c>
      <c r="R3157" t="str">
        <f t="shared" si="98"/>
        <v>寒亭</v>
      </c>
      <c r="S3157" t="str">
        <f t="shared" si="99"/>
        <v>0706</v>
      </c>
    </row>
    <row r="3158" spans="1:19">
      <c r="A3158" t="s">
        <v>726</v>
      </c>
      <c r="B3158" t="s">
        <v>27726</v>
      </c>
      <c r="C3158" t="s">
        <v>46</v>
      </c>
      <c r="D3158" t="s">
        <v>27727</v>
      </c>
      <c r="E3158" t="s">
        <v>27639</v>
      </c>
      <c r="F3158" t="s">
        <v>27728</v>
      </c>
      <c r="G3158" t="s">
        <v>27729</v>
      </c>
      <c r="H3158" t="s">
        <v>27730</v>
      </c>
      <c r="I3158" t="s">
        <v>2350</v>
      </c>
      <c r="J3158" t="s">
        <v>27731</v>
      </c>
      <c r="K3158" t="s">
        <v>27732</v>
      </c>
      <c r="L3158" t="s">
        <v>137</v>
      </c>
      <c r="M3158" t="s">
        <v>5175</v>
      </c>
      <c r="N3158" t="s">
        <v>3307</v>
      </c>
      <c r="O3158" t="s">
        <v>27733</v>
      </c>
      <c r="P3158" t="s">
        <v>27734</v>
      </c>
      <c r="R3158" t="str">
        <f t="shared" si="98"/>
        <v>青州</v>
      </c>
      <c r="S3158" t="str">
        <f t="shared" si="99"/>
        <v>0706</v>
      </c>
    </row>
    <row r="3159" spans="1:19">
      <c r="A3159" t="s">
        <v>27735</v>
      </c>
      <c r="B3159" t="s">
        <v>27736</v>
      </c>
      <c r="C3159" t="s">
        <v>46</v>
      </c>
      <c r="D3159" t="s">
        <v>27737</v>
      </c>
      <c r="E3159" t="s">
        <v>24881</v>
      </c>
      <c r="F3159" t="s">
        <v>27738</v>
      </c>
      <c r="G3159" t="s">
        <v>27739</v>
      </c>
      <c r="H3159" t="s">
        <v>27740</v>
      </c>
      <c r="I3159" t="s">
        <v>2364</v>
      </c>
      <c r="J3159" t="s">
        <v>11118</v>
      </c>
      <c r="K3159" t="s">
        <v>11119</v>
      </c>
      <c r="L3159" t="s">
        <v>137</v>
      </c>
      <c r="M3159" t="s">
        <v>3040</v>
      </c>
      <c r="N3159" t="s">
        <v>7446</v>
      </c>
      <c r="O3159" t="s">
        <v>11120</v>
      </c>
      <c r="P3159" t="s">
        <v>27741</v>
      </c>
      <c r="R3159" t="str">
        <f t="shared" si="98"/>
        <v>青州</v>
      </c>
      <c r="S3159" t="str">
        <f t="shared" si="99"/>
        <v>0706</v>
      </c>
    </row>
    <row r="3160" spans="1:19">
      <c r="A3160" t="s">
        <v>27742</v>
      </c>
      <c r="B3160" t="s">
        <v>27743</v>
      </c>
      <c r="C3160" t="s">
        <v>46</v>
      </c>
      <c r="D3160" t="s">
        <v>27744</v>
      </c>
      <c r="E3160" t="s">
        <v>24881</v>
      </c>
      <c r="F3160" t="s">
        <v>27745</v>
      </c>
      <c r="G3160" t="s">
        <v>27746</v>
      </c>
      <c r="H3160" t="s">
        <v>27747</v>
      </c>
      <c r="I3160" t="s">
        <v>2364</v>
      </c>
      <c r="J3160" t="s">
        <v>6485</v>
      </c>
      <c r="K3160" t="s">
        <v>6486</v>
      </c>
      <c r="L3160" t="s">
        <v>128</v>
      </c>
      <c r="M3160" t="s">
        <v>3653</v>
      </c>
      <c r="N3160" t="s">
        <v>2368</v>
      </c>
      <c r="O3160" t="s">
        <v>6487</v>
      </c>
      <c r="P3160" t="s">
        <v>27748</v>
      </c>
      <c r="Q3160" t="s">
        <v>27749</v>
      </c>
      <c r="R3160" t="str">
        <f t="shared" si="98"/>
        <v>寿光</v>
      </c>
      <c r="S3160" t="str">
        <f t="shared" si="99"/>
        <v>0706</v>
      </c>
    </row>
    <row r="3161" spans="1:19">
      <c r="A3161" t="s">
        <v>27750</v>
      </c>
      <c r="B3161" t="s">
        <v>27751</v>
      </c>
      <c r="C3161" t="s">
        <v>46</v>
      </c>
      <c r="D3161" t="s">
        <v>27752</v>
      </c>
      <c r="E3161" t="s">
        <v>24881</v>
      </c>
      <c r="F3161" t="s">
        <v>27753</v>
      </c>
      <c r="G3161" t="s">
        <v>27754</v>
      </c>
      <c r="H3161" t="s">
        <v>27755</v>
      </c>
      <c r="I3161" t="s">
        <v>2350</v>
      </c>
      <c r="J3161" t="s">
        <v>3497</v>
      </c>
      <c r="K3161" t="s">
        <v>3498</v>
      </c>
      <c r="L3161" t="s">
        <v>57</v>
      </c>
      <c r="M3161" t="s">
        <v>2838</v>
      </c>
      <c r="N3161" t="s">
        <v>5712</v>
      </c>
      <c r="O3161" t="s">
        <v>3500</v>
      </c>
      <c r="P3161" t="s">
        <v>27756</v>
      </c>
      <c r="Q3161" t="s">
        <v>27757</v>
      </c>
      <c r="R3161" t="str">
        <f t="shared" si="98"/>
        <v>安丘</v>
      </c>
      <c r="S3161" t="str">
        <f t="shared" si="99"/>
        <v>0706</v>
      </c>
    </row>
    <row r="3162" spans="1:19">
      <c r="A3162" t="s">
        <v>27758</v>
      </c>
      <c r="B3162" t="s">
        <v>27759</v>
      </c>
      <c r="C3162" t="s">
        <v>46</v>
      </c>
      <c r="D3162" t="s">
        <v>27760</v>
      </c>
      <c r="E3162" t="s">
        <v>24881</v>
      </c>
      <c r="F3162" t="s">
        <v>27761</v>
      </c>
      <c r="G3162" t="s">
        <v>27762</v>
      </c>
      <c r="H3162" t="s">
        <v>27763</v>
      </c>
      <c r="I3162" t="s">
        <v>2503</v>
      </c>
      <c r="J3162" t="s">
        <v>3893</v>
      </c>
      <c r="K3162" t="s">
        <v>3894</v>
      </c>
      <c r="L3162" t="s">
        <v>128</v>
      </c>
      <c r="M3162" t="s">
        <v>3895</v>
      </c>
      <c r="N3162" t="s">
        <v>2421</v>
      </c>
      <c r="O3162" t="s">
        <v>3896</v>
      </c>
      <c r="P3162" t="s">
        <v>27764</v>
      </c>
      <c r="Q3162" t="s">
        <v>27765</v>
      </c>
      <c r="R3162" t="str">
        <f t="shared" si="98"/>
        <v>寿光</v>
      </c>
      <c r="S3162" t="str">
        <f t="shared" si="99"/>
        <v>0706</v>
      </c>
    </row>
    <row r="3163" spans="1:19">
      <c r="A3163" t="s">
        <v>27766</v>
      </c>
      <c r="B3163" t="s">
        <v>27767</v>
      </c>
      <c r="C3163" t="s">
        <v>46</v>
      </c>
      <c r="D3163" t="s">
        <v>27768</v>
      </c>
      <c r="E3163" t="s">
        <v>24881</v>
      </c>
      <c r="F3163" t="s">
        <v>27769</v>
      </c>
      <c r="G3163" t="s">
        <v>27770</v>
      </c>
      <c r="H3163" t="s">
        <v>27771</v>
      </c>
      <c r="I3163" t="s">
        <v>27772</v>
      </c>
      <c r="J3163" t="s">
        <v>8787</v>
      </c>
      <c r="K3163" t="s">
        <v>8788</v>
      </c>
      <c r="L3163" t="s">
        <v>128</v>
      </c>
      <c r="M3163" t="s">
        <v>2720</v>
      </c>
      <c r="N3163" t="s">
        <v>3270</v>
      </c>
      <c r="O3163" t="s">
        <v>8789</v>
      </c>
      <c r="P3163" t="s">
        <v>27773</v>
      </c>
      <c r="Q3163" t="s">
        <v>27774</v>
      </c>
      <c r="R3163" t="str">
        <f t="shared" si="98"/>
        <v>寿光</v>
      </c>
      <c r="S3163" t="str">
        <f t="shared" si="99"/>
        <v>0706</v>
      </c>
    </row>
    <row r="3164" spans="1:19">
      <c r="A3164" t="s">
        <v>27775</v>
      </c>
      <c r="B3164" t="s">
        <v>27776</v>
      </c>
      <c r="C3164" t="s">
        <v>46</v>
      </c>
      <c r="D3164" t="s">
        <v>27777</v>
      </c>
      <c r="E3164" t="s">
        <v>27301</v>
      </c>
      <c r="F3164" t="s">
        <v>27778</v>
      </c>
      <c r="G3164" t="s">
        <v>27779</v>
      </c>
      <c r="H3164" t="s">
        <v>27780</v>
      </c>
      <c r="I3164" t="s">
        <v>2350</v>
      </c>
      <c r="J3164" t="s">
        <v>13884</v>
      </c>
      <c r="K3164" t="s">
        <v>13885</v>
      </c>
      <c r="L3164" t="s">
        <v>119</v>
      </c>
      <c r="M3164" t="s">
        <v>2601</v>
      </c>
      <c r="N3164" t="s">
        <v>2529</v>
      </c>
      <c r="O3164" t="s">
        <v>13886</v>
      </c>
      <c r="P3164" t="s">
        <v>27781</v>
      </c>
      <c r="R3164" t="str">
        <f t="shared" si="98"/>
        <v>寒亭</v>
      </c>
      <c r="S3164" t="str">
        <f t="shared" si="99"/>
        <v>0706</v>
      </c>
    </row>
    <row r="3165" spans="1:19">
      <c r="A3165" t="s">
        <v>27782</v>
      </c>
      <c r="B3165" t="s">
        <v>27783</v>
      </c>
      <c r="C3165" t="s">
        <v>46</v>
      </c>
      <c r="D3165" t="s">
        <v>27784</v>
      </c>
      <c r="E3165" t="s">
        <v>24881</v>
      </c>
      <c r="F3165" t="s">
        <v>27785</v>
      </c>
      <c r="G3165" t="s">
        <v>27786</v>
      </c>
      <c r="H3165" t="s">
        <v>27787</v>
      </c>
      <c r="I3165" t="s">
        <v>2350</v>
      </c>
      <c r="J3165" t="s">
        <v>3497</v>
      </c>
      <c r="K3165" t="s">
        <v>3498</v>
      </c>
      <c r="L3165" t="s">
        <v>57</v>
      </c>
      <c r="M3165" t="s">
        <v>2838</v>
      </c>
      <c r="O3165" t="s">
        <v>3500</v>
      </c>
      <c r="P3165" t="s">
        <v>27788</v>
      </c>
      <c r="Q3165" t="s">
        <v>27789</v>
      </c>
      <c r="R3165" t="str">
        <f t="shared" si="98"/>
        <v>安丘</v>
      </c>
      <c r="S3165" t="str">
        <f t="shared" si="99"/>
        <v>0706</v>
      </c>
    </row>
    <row r="3166" spans="1:19">
      <c r="A3166" t="s">
        <v>27790</v>
      </c>
      <c r="B3166" t="s">
        <v>27791</v>
      </c>
      <c r="C3166" t="s">
        <v>46</v>
      </c>
      <c r="D3166" t="s">
        <v>27792</v>
      </c>
      <c r="E3166" t="s">
        <v>24881</v>
      </c>
      <c r="F3166" t="s">
        <v>27793</v>
      </c>
      <c r="G3166" t="s">
        <v>27794</v>
      </c>
      <c r="H3166" t="s">
        <v>27795</v>
      </c>
      <c r="I3166" t="s">
        <v>2364</v>
      </c>
      <c r="J3166" t="s">
        <v>3425</v>
      </c>
      <c r="K3166" t="s">
        <v>3426</v>
      </c>
      <c r="L3166" t="s">
        <v>137</v>
      </c>
      <c r="M3166" t="s">
        <v>2395</v>
      </c>
      <c r="N3166" t="s">
        <v>14866</v>
      </c>
      <c r="O3166" t="s">
        <v>3427</v>
      </c>
      <c r="P3166" t="s">
        <v>27796</v>
      </c>
      <c r="Q3166" t="s">
        <v>27797</v>
      </c>
      <c r="R3166" t="str">
        <f t="shared" si="98"/>
        <v>青州</v>
      </c>
      <c r="S3166" t="str">
        <f t="shared" si="99"/>
        <v>0706</v>
      </c>
    </row>
    <row r="3167" spans="1:19">
      <c r="A3167" t="s">
        <v>27798</v>
      </c>
      <c r="B3167" t="s">
        <v>27799</v>
      </c>
      <c r="C3167" t="s">
        <v>46</v>
      </c>
      <c r="D3167" t="s">
        <v>27800</v>
      </c>
      <c r="E3167" t="s">
        <v>27801</v>
      </c>
      <c r="F3167" t="s">
        <v>27802</v>
      </c>
      <c r="G3167" t="s">
        <v>27803</v>
      </c>
      <c r="H3167" t="s">
        <v>27804</v>
      </c>
      <c r="I3167" t="s">
        <v>2350</v>
      </c>
      <c r="J3167" t="s">
        <v>7015</v>
      </c>
      <c r="K3167" t="s">
        <v>7016</v>
      </c>
      <c r="L3167" t="s">
        <v>67</v>
      </c>
      <c r="M3167" t="s">
        <v>3366</v>
      </c>
      <c r="N3167" t="s">
        <v>5013</v>
      </c>
      <c r="O3167" t="s">
        <v>7017</v>
      </c>
      <c r="P3167" t="s">
        <v>27805</v>
      </c>
      <c r="R3167" t="str">
        <f t="shared" si="98"/>
        <v>昌邑</v>
      </c>
      <c r="S3167" t="str">
        <f t="shared" si="99"/>
        <v>0706</v>
      </c>
    </row>
    <row r="3168" spans="1:19">
      <c r="A3168" t="s">
        <v>27806</v>
      </c>
      <c r="B3168" t="s">
        <v>27807</v>
      </c>
      <c r="C3168" t="s">
        <v>46</v>
      </c>
      <c r="D3168" t="s">
        <v>27808</v>
      </c>
      <c r="E3168" t="s">
        <v>24881</v>
      </c>
      <c r="F3168" t="s">
        <v>27809</v>
      </c>
      <c r="G3168" t="s">
        <v>27810</v>
      </c>
      <c r="H3168" t="s">
        <v>27811</v>
      </c>
      <c r="I3168" t="s">
        <v>2378</v>
      </c>
      <c r="J3168" t="s">
        <v>8234</v>
      </c>
      <c r="K3168" t="s">
        <v>8235</v>
      </c>
      <c r="L3168" t="s">
        <v>57</v>
      </c>
      <c r="M3168" t="s">
        <v>4029</v>
      </c>
      <c r="N3168" t="s">
        <v>7359</v>
      </c>
      <c r="O3168" t="s">
        <v>8236</v>
      </c>
      <c r="P3168" t="s">
        <v>27812</v>
      </c>
      <c r="R3168" t="str">
        <f t="shared" si="98"/>
        <v>安丘</v>
      </c>
      <c r="S3168" t="str">
        <f t="shared" si="99"/>
        <v>0706</v>
      </c>
    </row>
    <row r="3169" spans="1:19">
      <c r="A3169" t="s">
        <v>27813</v>
      </c>
      <c r="B3169" t="s">
        <v>27814</v>
      </c>
      <c r="C3169" t="s">
        <v>46</v>
      </c>
      <c r="D3169" t="s">
        <v>27815</v>
      </c>
      <c r="E3169" t="s">
        <v>27816</v>
      </c>
      <c r="F3169" t="s">
        <v>27817</v>
      </c>
      <c r="G3169" t="s">
        <v>27818</v>
      </c>
      <c r="H3169" t="s">
        <v>27819</v>
      </c>
      <c r="I3169" t="s">
        <v>2645</v>
      </c>
      <c r="J3169" t="s">
        <v>2431</v>
      </c>
      <c r="K3169" t="s">
        <v>2432</v>
      </c>
      <c r="L3169" t="s">
        <v>57</v>
      </c>
      <c r="M3169" t="s">
        <v>2433</v>
      </c>
      <c r="N3169" t="s">
        <v>7359</v>
      </c>
      <c r="O3169" t="s">
        <v>2434</v>
      </c>
      <c r="P3169" t="s">
        <v>27820</v>
      </c>
      <c r="Q3169" t="s">
        <v>27821</v>
      </c>
      <c r="R3169" t="str">
        <f t="shared" si="98"/>
        <v>安丘</v>
      </c>
      <c r="S3169" t="str">
        <f t="shared" si="99"/>
        <v>0706</v>
      </c>
    </row>
    <row r="3170" spans="1:19">
      <c r="A3170" t="s">
        <v>27822</v>
      </c>
      <c r="B3170" t="s">
        <v>27823</v>
      </c>
      <c r="C3170" t="s">
        <v>46</v>
      </c>
      <c r="D3170" t="s">
        <v>27824</v>
      </c>
      <c r="E3170" t="s">
        <v>24881</v>
      </c>
      <c r="F3170" t="s">
        <v>27825</v>
      </c>
      <c r="G3170" t="s">
        <v>27826</v>
      </c>
      <c r="H3170" t="s">
        <v>27827</v>
      </c>
      <c r="I3170" t="s">
        <v>2378</v>
      </c>
      <c r="J3170" t="s">
        <v>3950</v>
      </c>
      <c r="K3170" t="s">
        <v>3951</v>
      </c>
      <c r="L3170" t="s">
        <v>128</v>
      </c>
      <c r="M3170" t="s">
        <v>3952</v>
      </c>
      <c r="N3170" t="s">
        <v>2859</v>
      </c>
      <c r="O3170" t="s">
        <v>3953</v>
      </c>
      <c r="P3170" t="s">
        <v>27828</v>
      </c>
      <c r="Q3170" t="s">
        <v>27829</v>
      </c>
      <c r="R3170" t="str">
        <f t="shared" si="98"/>
        <v>寿光</v>
      </c>
      <c r="S3170" t="str">
        <f t="shared" si="99"/>
        <v>0706</v>
      </c>
    </row>
    <row r="3171" spans="1:19">
      <c r="A3171" t="s">
        <v>27830</v>
      </c>
      <c r="B3171" t="s">
        <v>27831</v>
      </c>
      <c r="C3171" t="s">
        <v>46</v>
      </c>
      <c r="D3171" t="s">
        <v>27832</v>
      </c>
      <c r="E3171" t="s">
        <v>27833</v>
      </c>
      <c r="F3171" t="s">
        <v>27834</v>
      </c>
      <c r="G3171" t="s">
        <v>27835</v>
      </c>
      <c r="H3171" t="s">
        <v>27836</v>
      </c>
      <c r="I3171" t="s">
        <v>2364</v>
      </c>
      <c r="J3171" t="s">
        <v>6016</v>
      </c>
      <c r="K3171" t="s">
        <v>6017</v>
      </c>
      <c r="L3171" t="s">
        <v>57</v>
      </c>
      <c r="M3171" t="s">
        <v>2353</v>
      </c>
      <c r="N3171" t="s">
        <v>3270</v>
      </c>
      <c r="O3171" t="s">
        <v>6018</v>
      </c>
      <c r="P3171" t="s">
        <v>27837</v>
      </c>
      <c r="R3171" t="str">
        <f t="shared" si="98"/>
        <v>安丘</v>
      </c>
      <c r="S3171" t="str">
        <f t="shared" si="99"/>
        <v>0706</v>
      </c>
    </row>
    <row r="3172" spans="1:19">
      <c r="A3172" t="s">
        <v>27838</v>
      </c>
      <c r="B3172" t="s">
        <v>27839</v>
      </c>
      <c r="C3172" t="s">
        <v>46</v>
      </c>
      <c r="D3172" t="s">
        <v>27840</v>
      </c>
      <c r="E3172" t="s">
        <v>24881</v>
      </c>
      <c r="F3172" t="s">
        <v>27841</v>
      </c>
      <c r="G3172" t="s">
        <v>27842</v>
      </c>
      <c r="H3172" t="s">
        <v>27843</v>
      </c>
      <c r="I3172" t="s">
        <v>2392</v>
      </c>
      <c r="J3172" t="s">
        <v>12443</v>
      </c>
      <c r="K3172" t="s">
        <v>12444</v>
      </c>
      <c r="L3172" t="s">
        <v>101</v>
      </c>
      <c r="M3172" t="s">
        <v>2982</v>
      </c>
      <c r="N3172" t="s">
        <v>7359</v>
      </c>
      <c r="O3172" t="s">
        <v>12445</v>
      </c>
      <c r="P3172" t="s">
        <v>27844</v>
      </c>
      <c r="R3172" t="str">
        <f t="shared" si="98"/>
        <v>潍城</v>
      </c>
      <c r="S3172" t="str">
        <f t="shared" si="99"/>
        <v>0706</v>
      </c>
    </row>
    <row r="3173" spans="1:19">
      <c r="A3173" t="s">
        <v>27845</v>
      </c>
      <c r="B3173" t="s">
        <v>27846</v>
      </c>
      <c r="C3173" t="s">
        <v>46</v>
      </c>
      <c r="D3173" t="s">
        <v>27847</v>
      </c>
      <c r="E3173" t="s">
        <v>26868</v>
      </c>
      <c r="F3173" t="s">
        <v>27848</v>
      </c>
      <c r="G3173" t="s">
        <v>27849</v>
      </c>
      <c r="H3173" t="s">
        <v>27850</v>
      </c>
      <c r="I3173" t="s">
        <v>2645</v>
      </c>
      <c r="J3173" t="s">
        <v>5186</v>
      </c>
      <c r="K3173" t="s">
        <v>5187</v>
      </c>
      <c r="L3173" t="s">
        <v>146</v>
      </c>
      <c r="M3173" t="s">
        <v>5188</v>
      </c>
      <c r="N3173" t="s">
        <v>2674</v>
      </c>
      <c r="O3173" t="s">
        <v>5189</v>
      </c>
      <c r="P3173" t="s">
        <v>27851</v>
      </c>
      <c r="R3173" t="str">
        <f t="shared" si="98"/>
        <v>临朐</v>
      </c>
      <c r="S3173" t="str">
        <f t="shared" si="99"/>
        <v>0706</v>
      </c>
    </row>
    <row r="3174" spans="1:19">
      <c r="A3174" t="s">
        <v>27852</v>
      </c>
      <c r="B3174" t="s">
        <v>27853</v>
      </c>
      <c r="C3174" t="s">
        <v>46</v>
      </c>
      <c r="D3174" t="s">
        <v>27854</v>
      </c>
      <c r="E3174" t="s">
        <v>24881</v>
      </c>
      <c r="F3174" t="s">
        <v>27855</v>
      </c>
      <c r="G3174" t="s">
        <v>27856</v>
      </c>
      <c r="H3174" t="s">
        <v>27857</v>
      </c>
      <c r="I3174" t="s">
        <v>2503</v>
      </c>
      <c r="J3174" t="s">
        <v>4016</v>
      </c>
      <c r="K3174" t="s">
        <v>4017</v>
      </c>
      <c r="L3174" t="s">
        <v>47</v>
      </c>
      <c r="M3174" t="s">
        <v>2454</v>
      </c>
      <c r="N3174" t="s">
        <v>3554</v>
      </c>
      <c r="O3174" t="s">
        <v>4018</v>
      </c>
      <c r="P3174" t="s">
        <v>27858</v>
      </c>
      <c r="Q3174" t="s">
        <v>27859</v>
      </c>
      <c r="R3174" t="str">
        <f t="shared" si="98"/>
        <v>诸城</v>
      </c>
      <c r="S3174" t="str">
        <f t="shared" si="99"/>
        <v>0706</v>
      </c>
    </row>
    <row r="3175" spans="1:19">
      <c r="A3175" t="s">
        <v>27860</v>
      </c>
      <c r="B3175" t="s">
        <v>27861</v>
      </c>
      <c r="C3175" t="s">
        <v>46</v>
      </c>
      <c r="D3175" t="s">
        <v>27862</v>
      </c>
      <c r="E3175" t="s">
        <v>24881</v>
      </c>
      <c r="F3175" t="s">
        <v>27863</v>
      </c>
      <c r="G3175" t="s">
        <v>27864</v>
      </c>
      <c r="H3175" t="s">
        <v>27865</v>
      </c>
      <c r="I3175" t="s">
        <v>2645</v>
      </c>
      <c r="J3175" t="s">
        <v>2478</v>
      </c>
      <c r="K3175" t="s">
        <v>2479</v>
      </c>
      <c r="L3175" t="s">
        <v>146</v>
      </c>
      <c r="M3175" t="s">
        <v>2420</v>
      </c>
      <c r="N3175" t="s">
        <v>2382</v>
      </c>
      <c r="O3175" t="s">
        <v>2481</v>
      </c>
      <c r="P3175" t="s">
        <v>27866</v>
      </c>
      <c r="R3175" t="str">
        <f t="shared" si="98"/>
        <v>临朐</v>
      </c>
      <c r="S3175" t="str">
        <f t="shared" si="99"/>
        <v>0706</v>
      </c>
    </row>
    <row r="3176" spans="1:19">
      <c r="A3176" t="s">
        <v>27867</v>
      </c>
      <c r="B3176" t="s">
        <v>27868</v>
      </c>
      <c r="C3176" t="s">
        <v>46</v>
      </c>
      <c r="D3176" t="s">
        <v>27869</v>
      </c>
      <c r="E3176" t="s">
        <v>24881</v>
      </c>
      <c r="F3176" t="s">
        <v>27870</v>
      </c>
      <c r="G3176" t="s">
        <v>27871</v>
      </c>
      <c r="H3176" t="s">
        <v>27872</v>
      </c>
      <c r="I3176" t="s">
        <v>2645</v>
      </c>
      <c r="J3176" t="s">
        <v>9092</v>
      </c>
      <c r="K3176" t="s">
        <v>9093</v>
      </c>
      <c r="L3176" t="s">
        <v>146</v>
      </c>
      <c r="M3176" t="s">
        <v>5188</v>
      </c>
      <c r="N3176" t="s">
        <v>2859</v>
      </c>
      <c r="O3176" t="s">
        <v>9094</v>
      </c>
      <c r="P3176" t="s">
        <v>27873</v>
      </c>
      <c r="Q3176" t="s">
        <v>27874</v>
      </c>
      <c r="R3176" t="str">
        <f t="shared" si="98"/>
        <v>临朐</v>
      </c>
      <c r="S3176" t="str">
        <f t="shared" si="99"/>
        <v>0706</v>
      </c>
    </row>
    <row r="3177" spans="1:19">
      <c r="A3177" t="s">
        <v>27875</v>
      </c>
      <c r="B3177" t="s">
        <v>27876</v>
      </c>
      <c r="C3177" t="s">
        <v>46</v>
      </c>
      <c r="D3177" t="s">
        <v>27877</v>
      </c>
      <c r="E3177" t="s">
        <v>27878</v>
      </c>
      <c r="F3177" t="s">
        <v>27879</v>
      </c>
      <c r="G3177" t="s">
        <v>27880</v>
      </c>
      <c r="H3177" t="s">
        <v>27881</v>
      </c>
      <c r="I3177" t="s">
        <v>2364</v>
      </c>
      <c r="J3177" t="s">
        <v>5085</v>
      </c>
      <c r="K3177" t="s">
        <v>5086</v>
      </c>
      <c r="L3177" t="s">
        <v>119</v>
      </c>
      <c r="M3177" t="s">
        <v>4168</v>
      </c>
      <c r="N3177" t="s">
        <v>3017</v>
      </c>
      <c r="O3177" t="s">
        <v>5087</v>
      </c>
      <c r="P3177" t="s">
        <v>27882</v>
      </c>
      <c r="R3177" t="str">
        <f t="shared" si="98"/>
        <v>寒亭</v>
      </c>
      <c r="S3177" t="str">
        <f t="shared" si="99"/>
        <v>0706</v>
      </c>
    </row>
    <row r="3178" spans="1:19">
      <c r="A3178" t="s">
        <v>27883</v>
      </c>
      <c r="B3178" t="s">
        <v>27884</v>
      </c>
      <c r="C3178" t="s">
        <v>46</v>
      </c>
      <c r="D3178" t="s">
        <v>27885</v>
      </c>
      <c r="E3178" t="s">
        <v>24881</v>
      </c>
      <c r="F3178" t="s">
        <v>27886</v>
      </c>
      <c r="G3178" t="s">
        <v>27887</v>
      </c>
      <c r="H3178" t="s">
        <v>27888</v>
      </c>
      <c r="I3178" t="s">
        <v>2364</v>
      </c>
      <c r="J3178" t="s">
        <v>4186</v>
      </c>
      <c r="K3178" t="s">
        <v>4187</v>
      </c>
      <c r="L3178" t="s">
        <v>128</v>
      </c>
      <c r="M3178" t="s">
        <v>2890</v>
      </c>
      <c r="N3178" t="s">
        <v>2816</v>
      </c>
      <c r="O3178" t="s">
        <v>4188</v>
      </c>
      <c r="P3178" t="s">
        <v>27889</v>
      </c>
      <c r="Q3178" t="s">
        <v>27890</v>
      </c>
      <c r="R3178" t="str">
        <f t="shared" si="98"/>
        <v>寿光</v>
      </c>
      <c r="S3178" t="str">
        <f t="shared" si="99"/>
        <v>0706</v>
      </c>
    </row>
    <row r="3179" spans="1:19">
      <c r="A3179" t="s">
        <v>27891</v>
      </c>
      <c r="B3179" t="s">
        <v>27892</v>
      </c>
      <c r="C3179" t="s">
        <v>46</v>
      </c>
      <c r="D3179" t="s">
        <v>27893</v>
      </c>
      <c r="E3179" t="s">
        <v>24881</v>
      </c>
      <c r="F3179" t="s">
        <v>27894</v>
      </c>
      <c r="G3179" t="s">
        <v>27895</v>
      </c>
      <c r="H3179" t="s">
        <v>27896</v>
      </c>
      <c r="I3179" t="s">
        <v>3376</v>
      </c>
      <c r="J3179" t="s">
        <v>12134</v>
      </c>
      <c r="K3179" t="s">
        <v>12135</v>
      </c>
      <c r="L3179" t="s">
        <v>676</v>
      </c>
      <c r="M3179" t="s">
        <v>2815</v>
      </c>
      <c r="N3179" t="s">
        <v>3907</v>
      </c>
      <c r="O3179" t="s">
        <v>12136</v>
      </c>
      <c r="P3179" t="s">
        <v>27897</v>
      </c>
      <c r="Q3179" t="s">
        <v>27898</v>
      </c>
      <c r="R3179" t="str">
        <f t="shared" si="98"/>
        <v>昌乐</v>
      </c>
      <c r="S3179" t="str">
        <f t="shared" si="99"/>
        <v>0706</v>
      </c>
    </row>
    <row r="3180" spans="1:19">
      <c r="A3180" t="s">
        <v>27899</v>
      </c>
      <c r="B3180" t="s">
        <v>27900</v>
      </c>
      <c r="C3180" t="s">
        <v>46</v>
      </c>
      <c r="D3180" t="s">
        <v>27901</v>
      </c>
      <c r="E3180" t="s">
        <v>24881</v>
      </c>
      <c r="F3180" t="s">
        <v>27902</v>
      </c>
      <c r="G3180" t="s">
        <v>27903</v>
      </c>
      <c r="H3180" t="s">
        <v>27904</v>
      </c>
      <c r="I3180" t="s">
        <v>3376</v>
      </c>
      <c r="J3180" t="s">
        <v>7337</v>
      </c>
      <c r="K3180" t="s">
        <v>7338</v>
      </c>
      <c r="L3180" t="s">
        <v>128</v>
      </c>
      <c r="M3180" t="s">
        <v>2890</v>
      </c>
      <c r="N3180" t="s">
        <v>2340</v>
      </c>
      <c r="O3180" t="s">
        <v>7339</v>
      </c>
      <c r="P3180" t="s">
        <v>27905</v>
      </c>
      <c r="Q3180" t="s">
        <v>27906</v>
      </c>
      <c r="R3180" t="str">
        <f t="shared" si="98"/>
        <v>寿光</v>
      </c>
      <c r="S3180" t="str">
        <f t="shared" si="99"/>
        <v>0706</v>
      </c>
    </row>
    <row r="3181" spans="1:19">
      <c r="A3181" t="s">
        <v>27907</v>
      </c>
      <c r="B3181" t="s">
        <v>27908</v>
      </c>
      <c r="C3181" t="s">
        <v>46</v>
      </c>
      <c r="D3181" t="s">
        <v>27909</v>
      </c>
      <c r="E3181" t="s">
        <v>24881</v>
      </c>
      <c r="F3181" t="s">
        <v>27910</v>
      </c>
      <c r="G3181" t="s">
        <v>27911</v>
      </c>
      <c r="H3181" t="s">
        <v>27912</v>
      </c>
      <c r="I3181" t="s">
        <v>2350</v>
      </c>
      <c r="J3181" t="s">
        <v>3552</v>
      </c>
      <c r="K3181" t="s">
        <v>5639</v>
      </c>
      <c r="L3181" t="s">
        <v>110</v>
      </c>
      <c r="M3181" t="s">
        <v>2575</v>
      </c>
      <c r="N3181" t="s">
        <v>2649</v>
      </c>
      <c r="O3181" t="s">
        <v>5640</v>
      </c>
      <c r="P3181" t="s">
        <v>27913</v>
      </c>
      <c r="R3181" t="str">
        <f t="shared" si="98"/>
        <v>高密</v>
      </c>
      <c r="S3181" t="str">
        <f t="shared" si="99"/>
        <v>0706</v>
      </c>
    </row>
    <row r="3182" spans="1:19">
      <c r="A3182" t="s">
        <v>27914</v>
      </c>
      <c r="B3182" t="s">
        <v>27915</v>
      </c>
      <c r="C3182" t="s">
        <v>46</v>
      </c>
      <c r="D3182" t="s">
        <v>27916</v>
      </c>
      <c r="E3182" t="s">
        <v>24881</v>
      </c>
      <c r="F3182" t="s">
        <v>27917</v>
      </c>
      <c r="G3182" t="s">
        <v>27918</v>
      </c>
      <c r="H3182" t="s">
        <v>27919</v>
      </c>
      <c r="I3182" t="s">
        <v>2364</v>
      </c>
      <c r="J3182" t="s">
        <v>8347</v>
      </c>
      <c r="K3182" t="s">
        <v>8348</v>
      </c>
      <c r="L3182" t="s">
        <v>101</v>
      </c>
      <c r="M3182" t="s">
        <v>2982</v>
      </c>
      <c r="N3182" t="s">
        <v>2816</v>
      </c>
      <c r="O3182" t="s">
        <v>8349</v>
      </c>
      <c r="P3182" t="s">
        <v>27920</v>
      </c>
      <c r="Q3182" t="s">
        <v>27921</v>
      </c>
      <c r="R3182" t="str">
        <f t="shared" si="98"/>
        <v>潍城</v>
      </c>
      <c r="S3182" t="str">
        <f t="shared" si="99"/>
        <v>0706</v>
      </c>
    </row>
    <row r="3183" spans="1:19">
      <c r="A3183" t="s">
        <v>27922</v>
      </c>
      <c r="B3183" t="s">
        <v>26766</v>
      </c>
      <c r="C3183" t="s">
        <v>46</v>
      </c>
      <c r="D3183" t="s">
        <v>27923</v>
      </c>
      <c r="E3183" t="s">
        <v>24881</v>
      </c>
      <c r="F3183" t="s">
        <v>27924</v>
      </c>
      <c r="G3183" t="s">
        <v>27925</v>
      </c>
      <c r="H3183" t="s">
        <v>27926</v>
      </c>
      <c r="I3183" t="s">
        <v>2364</v>
      </c>
      <c r="J3183" t="s">
        <v>9656</v>
      </c>
      <c r="K3183" t="s">
        <v>9657</v>
      </c>
      <c r="L3183" t="s">
        <v>119</v>
      </c>
      <c r="M3183" t="s">
        <v>2601</v>
      </c>
      <c r="N3183" t="s">
        <v>5839</v>
      </c>
      <c r="O3183" t="s">
        <v>9658</v>
      </c>
      <c r="P3183" t="s">
        <v>27927</v>
      </c>
      <c r="R3183" t="str">
        <f t="shared" si="98"/>
        <v>寒亭</v>
      </c>
      <c r="S3183" t="str">
        <f t="shared" si="99"/>
        <v>0706</v>
      </c>
    </row>
    <row r="3184" spans="1:19">
      <c r="A3184" t="s">
        <v>27928</v>
      </c>
      <c r="B3184" t="s">
        <v>27929</v>
      </c>
      <c r="C3184" t="s">
        <v>46</v>
      </c>
      <c r="D3184" t="s">
        <v>27930</v>
      </c>
      <c r="E3184" t="s">
        <v>24881</v>
      </c>
      <c r="F3184" t="s">
        <v>27931</v>
      </c>
      <c r="G3184" t="s">
        <v>27932</v>
      </c>
      <c r="H3184" t="s">
        <v>27933</v>
      </c>
      <c r="I3184" t="s">
        <v>5112</v>
      </c>
      <c r="J3184" t="s">
        <v>6332</v>
      </c>
      <c r="K3184" t="s">
        <v>6333</v>
      </c>
      <c r="L3184" t="s">
        <v>187</v>
      </c>
      <c r="M3184" t="s">
        <v>3510</v>
      </c>
      <c r="N3184" t="s">
        <v>4222</v>
      </c>
      <c r="O3184" t="s">
        <v>6334</v>
      </c>
      <c r="P3184" t="s">
        <v>27934</v>
      </c>
      <c r="R3184" t="str">
        <f t="shared" si="98"/>
        <v>坊子</v>
      </c>
      <c r="S3184" t="str">
        <f t="shared" si="99"/>
        <v>0706</v>
      </c>
    </row>
    <row r="3185" spans="1:19">
      <c r="A3185" t="s">
        <v>27935</v>
      </c>
      <c r="B3185" t="s">
        <v>27936</v>
      </c>
      <c r="C3185" t="s">
        <v>46</v>
      </c>
      <c r="D3185" t="s">
        <v>27937</v>
      </c>
      <c r="E3185" t="s">
        <v>27938</v>
      </c>
      <c r="F3185" t="s">
        <v>27939</v>
      </c>
      <c r="G3185" t="s">
        <v>27940</v>
      </c>
      <c r="H3185" t="s">
        <v>27941</v>
      </c>
      <c r="I3185" t="s">
        <v>2350</v>
      </c>
      <c r="J3185" t="s">
        <v>3167</v>
      </c>
      <c r="K3185" t="s">
        <v>3168</v>
      </c>
      <c r="L3185" t="s">
        <v>110</v>
      </c>
      <c r="M3185" t="s">
        <v>3098</v>
      </c>
      <c r="N3185" t="s">
        <v>2354</v>
      </c>
      <c r="O3185" t="s">
        <v>3169</v>
      </c>
      <c r="P3185" t="s">
        <v>27942</v>
      </c>
      <c r="R3185" t="str">
        <f t="shared" si="98"/>
        <v>高密</v>
      </c>
      <c r="S3185" t="str">
        <f t="shared" si="99"/>
        <v>0706</v>
      </c>
    </row>
    <row r="3186" spans="1:19">
      <c r="A3186" t="s">
        <v>27943</v>
      </c>
      <c r="B3186" t="s">
        <v>27944</v>
      </c>
      <c r="C3186" t="s">
        <v>46</v>
      </c>
      <c r="D3186" t="s">
        <v>27945</v>
      </c>
      <c r="E3186" t="s">
        <v>24881</v>
      </c>
      <c r="F3186" t="s">
        <v>27946</v>
      </c>
      <c r="G3186" t="s">
        <v>27947</v>
      </c>
      <c r="H3186" t="s">
        <v>27948</v>
      </c>
      <c r="I3186" t="s">
        <v>2378</v>
      </c>
      <c r="J3186" t="s">
        <v>5186</v>
      </c>
      <c r="K3186" t="s">
        <v>5187</v>
      </c>
      <c r="L3186" t="s">
        <v>146</v>
      </c>
      <c r="M3186" t="s">
        <v>5188</v>
      </c>
      <c r="N3186" t="s">
        <v>3277</v>
      </c>
      <c r="O3186" t="s">
        <v>5189</v>
      </c>
      <c r="P3186" t="s">
        <v>27949</v>
      </c>
      <c r="R3186" t="str">
        <f t="shared" si="98"/>
        <v>临朐</v>
      </c>
      <c r="S3186" t="str">
        <f t="shared" si="99"/>
        <v>0706</v>
      </c>
    </row>
    <row r="3187" spans="1:19">
      <c r="A3187" t="s">
        <v>27950</v>
      </c>
      <c r="B3187" t="s">
        <v>27951</v>
      </c>
      <c r="C3187" t="s">
        <v>46</v>
      </c>
      <c r="D3187" t="s">
        <v>27952</v>
      </c>
      <c r="E3187" t="s">
        <v>24881</v>
      </c>
      <c r="F3187" t="s">
        <v>27953</v>
      </c>
      <c r="G3187" t="s">
        <v>27954</v>
      </c>
      <c r="H3187" t="s">
        <v>27955</v>
      </c>
      <c r="I3187" t="s">
        <v>2465</v>
      </c>
      <c r="J3187" t="s">
        <v>2922</v>
      </c>
      <c r="K3187" t="s">
        <v>2923</v>
      </c>
      <c r="L3187" t="s">
        <v>47</v>
      </c>
      <c r="M3187" t="s">
        <v>2924</v>
      </c>
      <c r="N3187" t="s">
        <v>2340</v>
      </c>
      <c r="O3187" t="s">
        <v>2925</v>
      </c>
      <c r="P3187" t="s">
        <v>27956</v>
      </c>
      <c r="Q3187" t="s">
        <v>27957</v>
      </c>
      <c r="R3187" t="str">
        <f t="shared" si="98"/>
        <v>诸城</v>
      </c>
      <c r="S3187" t="str">
        <f t="shared" si="99"/>
        <v>0706</v>
      </c>
    </row>
    <row r="3188" spans="1:19">
      <c r="A3188" t="s">
        <v>27958</v>
      </c>
      <c r="B3188" t="s">
        <v>27959</v>
      </c>
      <c r="C3188" t="s">
        <v>46</v>
      </c>
      <c r="D3188" t="s">
        <v>27960</v>
      </c>
      <c r="E3188" t="s">
        <v>24881</v>
      </c>
      <c r="F3188" t="s">
        <v>27961</v>
      </c>
      <c r="G3188" t="s">
        <v>27962</v>
      </c>
      <c r="H3188" t="s">
        <v>27963</v>
      </c>
      <c r="I3188" t="s">
        <v>2350</v>
      </c>
      <c r="J3188" t="s">
        <v>6485</v>
      </c>
      <c r="K3188" t="s">
        <v>6486</v>
      </c>
      <c r="L3188" t="s">
        <v>128</v>
      </c>
      <c r="M3188" t="s">
        <v>3653</v>
      </c>
      <c r="N3188" t="s">
        <v>2382</v>
      </c>
      <c r="O3188" t="s">
        <v>6487</v>
      </c>
      <c r="P3188" t="s">
        <v>27964</v>
      </c>
      <c r="Q3188" t="s">
        <v>27965</v>
      </c>
      <c r="R3188" t="str">
        <f t="shared" si="98"/>
        <v>寿光</v>
      </c>
      <c r="S3188" t="str">
        <f t="shared" si="99"/>
        <v>0706</v>
      </c>
    </row>
    <row r="3189" spans="1:19">
      <c r="A3189" t="s">
        <v>27966</v>
      </c>
      <c r="B3189" t="s">
        <v>27967</v>
      </c>
      <c r="C3189" t="s">
        <v>46</v>
      </c>
      <c r="D3189" t="s">
        <v>27968</v>
      </c>
      <c r="E3189" t="s">
        <v>24881</v>
      </c>
      <c r="F3189" t="s">
        <v>27969</v>
      </c>
      <c r="G3189" t="s">
        <v>27970</v>
      </c>
      <c r="H3189" t="s">
        <v>27971</v>
      </c>
      <c r="I3189" t="s">
        <v>2350</v>
      </c>
      <c r="J3189" t="s">
        <v>2994</v>
      </c>
      <c r="K3189" t="s">
        <v>2995</v>
      </c>
      <c r="L3189" t="s">
        <v>128</v>
      </c>
      <c r="M3189" t="s">
        <v>2996</v>
      </c>
      <c r="N3189" t="s">
        <v>2421</v>
      </c>
      <c r="O3189" t="s">
        <v>2997</v>
      </c>
      <c r="Q3189" t="s">
        <v>27972</v>
      </c>
      <c r="R3189" t="str">
        <f t="shared" si="98"/>
        <v>寿光</v>
      </c>
      <c r="S3189" t="str">
        <f t="shared" si="99"/>
        <v>0706</v>
      </c>
    </row>
    <row r="3190" spans="1:19">
      <c r="A3190" t="s">
        <v>27973</v>
      </c>
      <c r="B3190" t="s">
        <v>27974</v>
      </c>
      <c r="C3190" t="s">
        <v>46</v>
      </c>
      <c r="D3190" t="s">
        <v>27975</v>
      </c>
      <c r="E3190" t="s">
        <v>24881</v>
      </c>
      <c r="F3190" t="s">
        <v>27976</v>
      </c>
      <c r="G3190" t="s">
        <v>27977</v>
      </c>
      <c r="H3190" t="s">
        <v>27978</v>
      </c>
      <c r="I3190" t="s">
        <v>2364</v>
      </c>
      <c r="J3190" t="s">
        <v>3565</v>
      </c>
      <c r="K3190" t="s">
        <v>3566</v>
      </c>
      <c r="L3190" t="s">
        <v>110</v>
      </c>
      <c r="M3190" t="s">
        <v>2575</v>
      </c>
      <c r="N3190" t="s">
        <v>2959</v>
      </c>
      <c r="O3190" t="s">
        <v>3567</v>
      </c>
      <c r="P3190" t="s">
        <v>27979</v>
      </c>
      <c r="Q3190" t="s">
        <v>27980</v>
      </c>
      <c r="R3190" t="str">
        <f t="shared" si="98"/>
        <v>高密</v>
      </c>
      <c r="S3190" t="str">
        <f t="shared" si="99"/>
        <v>0706</v>
      </c>
    </row>
    <row r="3191" spans="1:19">
      <c r="A3191" t="s">
        <v>27981</v>
      </c>
      <c r="B3191" t="s">
        <v>27982</v>
      </c>
      <c r="C3191" t="s">
        <v>46</v>
      </c>
      <c r="D3191" t="s">
        <v>27983</v>
      </c>
      <c r="E3191" t="s">
        <v>24881</v>
      </c>
      <c r="F3191" t="s">
        <v>27984</v>
      </c>
      <c r="G3191" t="s">
        <v>27985</v>
      </c>
      <c r="H3191" t="s">
        <v>27986</v>
      </c>
      <c r="I3191" t="s">
        <v>2451</v>
      </c>
      <c r="J3191" t="s">
        <v>4372</v>
      </c>
      <c r="K3191" t="s">
        <v>4373</v>
      </c>
      <c r="L3191" t="s">
        <v>76</v>
      </c>
      <c r="M3191" t="s">
        <v>4374</v>
      </c>
      <c r="N3191" t="s">
        <v>2340</v>
      </c>
      <c r="O3191" t="s">
        <v>4375</v>
      </c>
      <c r="P3191" t="s">
        <v>27987</v>
      </c>
      <c r="R3191" t="str">
        <f t="shared" si="98"/>
        <v>奎文</v>
      </c>
      <c r="S3191" t="str">
        <f t="shared" si="99"/>
        <v>0706</v>
      </c>
    </row>
    <row r="3192" spans="1:19">
      <c r="A3192" t="s">
        <v>27988</v>
      </c>
      <c r="B3192" t="s">
        <v>27989</v>
      </c>
      <c r="C3192" t="s">
        <v>46</v>
      </c>
      <c r="D3192" t="s">
        <v>27990</v>
      </c>
      <c r="E3192" t="s">
        <v>24881</v>
      </c>
      <c r="F3192" t="s">
        <v>27991</v>
      </c>
      <c r="G3192" t="s">
        <v>27992</v>
      </c>
      <c r="H3192" t="s">
        <v>27993</v>
      </c>
      <c r="I3192" t="s">
        <v>3564</v>
      </c>
      <c r="J3192" t="s">
        <v>2573</v>
      </c>
      <c r="K3192" t="s">
        <v>2574</v>
      </c>
      <c r="L3192" t="s">
        <v>110</v>
      </c>
      <c r="M3192" t="s">
        <v>2575</v>
      </c>
      <c r="N3192" t="s">
        <v>15808</v>
      </c>
      <c r="O3192" t="s">
        <v>2576</v>
      </c>
      <c r="P3192" t="s">
        <v>27994</v>
      </c>
      <c r="Q3192" t="s">
        <v>27995</v>
      </c>
      <c r="R3192" t="str">
        <f t="shared" si="98"/>
        <v>高密</v>
      </c>
      <c r="S3192" t="str">
        <f t="shared" si="99"/>
        <v>0706</v>
      </c>
    </row>
    <row r="3193" spans="1:19">
      <c r="A3193" t="s">
        <v>27996</v>
      </c>
      <c r="B3193" t="s">
        <v>27997</v>
      </c>
      <c r="C3193" t="s">
        <v>46</v>
      </c>
      <c r="D3193" t="s">
        <v>27998</v>
      </c>
      <c r="E3193" t="s">
        <v>24881</v>
      </c>
      <c r="F3193" t="s">
        <v>27999</v>
      </c>
      <c r="G3193" t="s">
        <v>28000</v>
      </c>
      <c r="H3193" t="s">
        <v>28001</v>
      </c>
      <c r="I3193" t="s">
        <v>2364</v>
      </c>
      <c r="J3193" t="s">
        <v>3651</v>
      </c>
      <c r="K3193" t="s">
        <v>3652</v>
      </c>
      <c r="L3193" t="s">
        <v>128</v>
      </c>
      <c r="M3193" t="s">
        <v>3653</v>
      </c>
      <c r="N3193" t="s">
        <v>4255</v>
      </c>
      <c r="O3193" t="s">
        <v>3654</v>
      </c>
      <c r="P3193" t="s">
        <v>28002</v>
      </c>
      <c r="R3193" t="str">
        <f t="shared" si="98"/>
        <v>寿光</v>
      </c>
      <c r="S3193" t="str">
        <f t="shared" si="99"/>
        <v>0706</v>
      </c>
    </row>
    <row r="3194" spans="1:19">
      <c r="A3194" t="s">
        <v>28003</v>
      </c>
      <c r="B3194" t="s">
        <v>28004</v>
      </c>
      <c r="C3194" t="s">
        <v>46</v>
      </c>
      <c r="D3194" t="s">
        <v>28005</v>
      </c>
      <c r="E3194" t="s">
        <v>26868</v>
      </c>
      <c r="F3194" t="s">
        <v>28006</v>
      </c>
      <c r="G3194" t="s">
        <v>28007</v>
      </c>
      <c r="H3194" t="s">
        <v>28008</v>
      </c>
      <c r="I3194" t="s">
        <v>2364</v>
      </c>
      <c r="J3194" t="s">
        <v>6131</v>
      </c>
      <c r="K3194" t="s">
        <v>6132</v>
      </c>
      <c r="L3194" t="s">
        <v>57</v>
      </c>
      <c r="M3194" t="s">
        <v>2552</v>
      </c>
      <c r="N3194" t="s">
        <v>2687</v>
      </c>
      <c r="O3194" t="s">
        <v>6133</v>
      </c>
      <c r="P3194" t="s">
        <v>28009</v>
      </c>
      <c r="Q3194" t="s">
        <v>28010</v>
      </c>
      <c r="R3194" t="str">
        <f t="shared" si="98"/>
        <v>安丘</v>
      </c>
      <c r="S3194" t="str">
        <f t="shared" si="99"/>
        <v>0706</v>
      </c>
    </row>
    <row r="3195" spans="1:19">
      <c r="A3195" t="s">
        <v>28011</v>
      </c>
      <c r="B3195" t="s">
        <v>28012</v>
      </c>
      <c r="C3195" t="s">
        <v>46</v>
      </c>
      <c r="D3195" t="s">
        <v>28013</v>
      </c>
      <c r="E3195" t="s">
        <v>28014</v>
      </c>
      <c r="F3195" t="s">
        <v>28015</v>
      </c>
      <c r="G3195" t="s">
        <v>28016</v>
      </c>
      <c r="H3195" t="s">
        <v>28017</v>
      </c>
      <c r="I3195" t="s">
        <v>2350</v>
      </c>
      <c r="J3195" t="s">
        <v>4166</v>
      </c>
      <c r="K3195" t="s">
        <v>4167</v>
      </c>
      <c r="L3195" t="s">
        <v>119</v>
      </c>
      <c r="M3195" t="s">
        <v>4168</v>
      </c>
      <c r="N3195" t="s">
        <v>3994</v>
      </c>
      <c r="O3195" t="s">
        <v>4169</v>
      </c>
      <c r="P3195" t="s">
        <v>27948</v>
      </c>
      <c r="R3195" t="str">
        <f t="shared" si="98"/>
        <v>寒亭</v>
      </c>
      <c r="S3195" t="str">
        <f t="shared" si="99"/>
        <v>0706</v>
      </c>
    </row>
    <row r="3196" spans="1:19">
      <c r="A3196" t="s">
        <v>28018</v>
      </c>
      <c r="B3196" t="s">
        <v>28019</v>
      </c>
      <c r="C3196" t="s">
        <v>46</v>
      </c>
      <c r="D3196" t="s">
        <v>28020</v>
      </c>
      <c r="E3196" t="s">
        <v>24881</v>
      </c>
      <c r="F3196" t="s">
        <v>28021</v>
      </c>
      <c r="G3196" t="s">
        <v>28022</v>
      </c>
      <c r="H3196" t="s">
        <v>28023</v>
      </c>
      <c r="I3196" t="s">
        <v>2350</v>
      </c>
      <c r="J3196" t="s">
        <v>2718</v>
      </c>
      <c r="K3196" t="s">
        <v>2719</v>
      </c>
      <c r="L3196" t="s">
        <v>128</v>
      </c>
      <c r="M3196" t="s">
        <v>2720</v>
      </c>
      <c r="N3196" t="s">
        <v>2354</v>
      </c>
      <c r="O3196" t="s">
        <v>2722</v>
      </c>
      <c r="P3196" t="s">
        <v>28024</v>
      </c>
      <c r="R3196" t="str">
        <f t="shared" si="98"/>
        <v>寿光</v>
      </c>
      <c r="S3196" t="str">
        <f t="shared" si="99"/>
        <v>0706</v>
      </c>
    </row>
    <row r="3197" spans="1:19">
      <c r="A3197" t="s">
        <v>28025</v>
      </c>
      <c r="B3197" t="s">
        <v>28026</v>
      </c>
      <c r="C3197" t="s">
        <v>46</v>
      </c>
      <c r="D3197" t="s">
        <v>28027</v>
      </c>
      <c r="E3197" t="s">
        <v>24881</v>
      </c>
      <c r="F3197" t="s">
        <v>28028</v>
      </c>
      <c r="G3197" t="s">
        <v>28029</v>
      </c>
      <c r="H3197" t="s">
        <v>28030</v>
      </c>
      <c r="I3197" t="s">
        <v>2350</v>
      </c>
      <c r="J3197" t="s">
        <v>2365</v>
      </c>
      <c r="K3197" t="s">
        <v>2366</v>
      </c>
      <c r="L3197" t="s">
        <v>57</v>
      </c>
      <c r="M3197" t="s">
        <v>2367</v>
      </c>
      <c r="N3197" t="s">
        <v>2480</v>
      </c>
      <c r="O3197" t="s">
        <v>2369</v>
      </c>
      <c r="P3197" t="s">
        <v>28031</v>
      </c>
      <c r="R3197" t="str">
        <f t="shared" si="98"/>
        <v>安丘</v>
      </c>
      <c r="S3197" t="str">
        <f t="shared" si="99"/>
        <v>0706</v>
      </c>
    </row>
    <row r="3198" spans="1:19">
      <c r="A3198" t="s">
        <v>28032</v>
      </c>
      <c r="B3198" t="s">
        <v>28033</v>
      </c>
      <c r="C3198" t="s">
        <v>46</v>
      </c>
      <c r="D3198" t="s">
        <v>28034</v>
      </c>
      <c r="E3198" t="s">
        <v>24881</v>
      </c>
      <c r="F3198" t="s">
        <v>28035</v>
      </c>
      <c r="G3198" t="s">
        <v>28036</v>
      </c>
      <c r="H3198" t="s">
        <v>28037</v>
      </c>
      <c r="I3198" t="s">
        <v>4165</v>
      </c>
      <c r="J3198" t="s">
        <v>7408</v>
      </c>
      <c r="K3198" t="s">
        <v>7409</v>
      </c>
      <c r="L3198" t="s">
        <v>146</v>
      </c>
      <c r="M3198" t="s">
        <v>5188</v>
      </c>
      <c r="N3198" t="s">
        <v>2340</v>
      </c>
      <c r="O3198" t="s">
        <v>7410</v>
      </c>
      <c r="P3198" t="s">
        <v>28038</v>
      </c>
      <c r="R3198" t="str">
        <f t="shared" si="98"/>
        <v>临朐</v>
      </c>
      <c r="S3198" t="str">
        <f t="shared" si="99"/>
        <v>0706</v>
      </c>
    </row>
    <row r="3199" spans="1:19">
      <c r="A3199" t="s">
        <v>28039</v>
      </c>
      <c r="B3199" t="s">
        <v>28040</v>
      </c>
      <c r="C3199" t="s">
        <v>46</v>
      </c>
      <c r="D3199" t="s">
        <v>28041</v>
      </c>
      <c r="E3199" t="s">
        <v>28042</v>
      </c>
      <c r="F3199" t="s">
        <v>28043</v>
      </c>
      <c r="G3199" t="s">
        <v>28044</v>
      </c>
      <c r="H3199" t="s">
        <v>28045</v>
      </c>
      <c r="I3199" t="s">
        <v>2378</v>
      </c>
      <c r="J3199" t="s">
        <v>3619</v>
      </c>
      <c r="K3199" t="s">
        <v>3620</v>
      </c>
      <c r="L3199" t="s">
        <v>110</v>
      </c>
      <c r="M3199" t="s">
        <v>3621</v>
      </c>
      <c r="N3199" t="s">
        <v>2564</v>
      </c>
      <c r="O3199" t="s">
        <v>3623</v>
      </c>
      <c r="P3199" t="s">
        <v>28046</v>
      </c>
      <c r="R3199" t="str">
        <f t="shared" si="98"/>
        <v>高密</v>
      </c>
      <c r="S3199" t="str">
        <f t="shared" si="99"/>
        <v>0706</v>
      </c>
    </row>
    <row r="3200" spans="1:19">
      <c r="A3200" t="s">
        <v>28047</v>
      </c>
      <c r="B3200" t="s">
        <v>28048</v>
      </c>
      <c r="C3200" t="s">
        <v>46</v>
      </c>
      <c r="D3200" t="s">
        <v>28049</v>
      </c>
      <c r="E3200" t="s">
        <v>28050</v>
      </c>
      <c r="F3200" t="s">
        <v>28051</v>
      </c>
      <c r="G3200" t="s">
        <v>28052</v>
      </c>
      <c r="H3200" t="s">
        <v>28053</v>
      </c>
      <c r="I3200" t="s">
        <v>2378</v>
      </c>
      <c r="J3200" t="s">
        <v>6485</v>
      </c>
      <c r="K3200" t="s">
        <v>6486</v>
      </c>
      <c r="L3200" t="s">
        <v>128</v>
      </c>
      <c r="M3200" t="s">
        <v>3653</v>
      </c>
      <c r="N3200" t="s">
        <v>2859</v>
      </c>
      <c r="O3200" t="s">
        <v>6487</v>
      </c>
      <c r="P3200" t="s">
        <v>28054</v>
      </c>
      <c r="R3200" t="str">
        <f t="shared" si="98"/>
        <v>寿光</v>
      </c>
      <c r="S3200" t="str">
        <f t="shared" si="99"/>
        <v>0706</v>
      </c>
    </row>
    <row r="3201" spans="1:19">
      <c r="A3201" t="s">
        <v>28055</v>
      </c>
      <c r="B3201" t="s">
        <v>28056</v>
      </c>
      <c r="C3201" t="s">
        <v>46</v>
      </c>
      <c r="D3201" t="s">
        <v>28057</v>
      </c>
      <c r="E3201" t="s">
        <v>26868</v>
      </c>
      <c r="F3201" t="s">
        <v>28058</v>
      </c>
      <c r="G3201" t="s">
        <v>28059</v>
      </c>
      <c r="H3201" t="s">
        <v>28060</v>
      </c>
      <c r="I3201" t="s">
        <v>2364</v>
      </c>
      <c r="J3201" t="s">
        <v>2550</v>
      </c>
      <c r="K3201" t="s">
        <v>2551</v>
      </c>
      <c r="L3201" t="s">
        <v>57</v>
      </c>
      <c r="M3201" t="s">
        <v>2552</v>
      </c>
      <c r="N3201" t="s">
        <v>2674</v>
      </c>
      <c r="O3201" t="s">
        <v>2553</v>
      </c>
      <c r="P3201" t="s">
        <v>28061</v>
      </c>
      <c r="R3201" t="str">
        <f t="shared" ref="R3201:R3264" si="100">IF(OR(LEFT(L3201,2)="高新"),"奎文",IF(LEFT(L3201,2)="峡山","坊子",IF(LEFT(L3201,2)="滨海","寒亭",LEFT(L3201,2))))</f>
        <v>安丘</v>
      </c>
      <c r="S3201" t="str">
        <f t="shared" ref="S3201:S3264" si="101">TEXT(B3201,"mmdd")</f>
        <v>0706</v>
      </c>
    </row>
    <row r="3202" spans="1:19">
      <c r="A3202" t="s">
        <v>734</v>
      </c>
      <c r="B3202" t="s">
        <v>28062</v>
      </c>
      <c r="C3202" t="s">
        <v>46</v>
      </c>
      <c r="D3202" t="s">
        <v>28063</v>
      </c>
      <c r="E3202" t="s">
        <v>24881</v>
      </c>
      <c r="F3202" t="s">
        <v>28064</v>
      </c>
      <c r="G3202" t="s">
        <v>732</v>
      </c>
      <c r="H3202" t="s">
        <v>28065</v>
      </c>
      <c r="I3202" t="s">
        <v>6637</v>
      </c>
      <c r="J3202" t="s">
        <v>5957</v>
      </c>
      <c r="K3202" t="s">
        <v>5958</v>
      </c>
      <c r="L3202" t="s">
        <v>67</v>
      </c>
      <c r="M3202" t="s">
        <v>2958</v>
      </c>
      <c r="N3202" t="s">
        <v>2859</v>
      </c>
      <c r="O3202" t="s">
        <v>5959</v>
      </c>
      <c r="P3202" t="s">
        <v>28066</v>
      </c>
      <c r="R3202" t="str">
        <f t="shared" si="100"/>
        <v>昌邑</v>
      </c>
      <c r="S3202" t="str">
        <f t="shared" si="101"/>
        <v>0706</v>
      </c>
    </row>
    <row r="3203" spans="1:19">
      <c r="A3203" t="s">
        <v>28067</v>
      </c>
      <c r="B3203" t="s">
        <v>28068</v>
      </c>
      <c r="C3203" t="s">
        <v>46</v>
      </c>
      <c r="D3203" t="s">
        <v>28069</v>
      </c>
      <c r="E3203" t="s">
        <v>24881</v>
      </c>
      <c r="F3203" t="s">
        <v>28070</v>
      </c>
      <c r="G3203" t="s">
        <v>28071</v>
      </c>
      <c r="H3203" t="s">
        <v>28060</v>
      </c>
      <c r="I3203" t="s">
        <v>2350</v>
      </c>
      <c r="J3203" t="s">
        <v>7860</v>
      </c>
      <c r="K3203" t="s">
        <v>7861</v>
      </c>
      <c r="L3203" t="s">
        <v>128</v>
      </c>
      <c r="M3203" t="s">
        <v>4047</v>
      </c>
      <c r="N3203" t="s">
        <v>2340</v>
      </c>
      <c r="O3203" t="s">
        <v>7862</v>
      </c>
      <c r="P3203" t="s">
        <v>28072</v>
      </c>
      <c r="R3203" t="str">
        <f t="shared" si="100"/>
        <v>寿光</v>
      </c>
      <c r="S3203" t="str">
        <f t="shared" si="101"/>
        <v>0706</v>
      </c>
    </row>
    <row r="3204" spans="1:19">
      <c r="A3204" t="s">
        <v>28073</v>
      </c>
      <c r="B3204" t="s">
        <v>28074</v>
      </c>
      <c r="C3204" t="s">
        <v>46</v>
      </c>
      <c r="D3204" t="s">
        <v>28075</v>
      </c>
      <c r="E3204" t="s">
        <v>24881</v>
      </c>
      <c r="F3204" t="s">
        <v>28076</v>
      </c>
      <c r="G3204" t="s">
        <v>28077</v>
      </c>
      <c r="H3204" t="s">
        <v>28078</v>
      </c>
      <c r="I3204" t="s">
        <v>2350</v>
      </c>
      <c r="J3204" t="s">
        <v>6796</v>
      </c>
      <c r="K3204" t="s">
        <v>6797</v>
      </c>
      <c r="L3204" t="s">
        <v>110</v>
      </c>
      <c r="M3204" t="s">
        <v>3098</v>
      </c>
      <c r="N3204" t="s">
        <v>2785</v>
      </c>
      <c r="O3204" t="s">
        <v>6798</v>
      </c>
      <c r="P3204" t="s">
        <v>28079</v>
      </c>
      <c r="Q3204" t="s">
        <v>28080</v>
      </c>
      <c r="R3204" t="str">
        <f t="shared" si="100"/>
        <v>高密</v>
      </c>
      <c r="S3204" t="str">
        <f t="shared" si="101"/>
        <v>0706</v>
      </c>
    </row>
    <row r="3205" spans="1:19">
      <c r="A3205" t="s">
        <v>28081</v>
      </c>
      <c r="B3205" t="s">
        <v>28082</v>
      </c>
      <c r="C3205" t="s">
        <v>46</v>
      </c>
      <c r="D3205" t="s">
        <v>28083</v>
      </c>
      <c r="E3205" t="s">
        <v>24881</v>
      </c>
      <c r="F3205" t="s">
        <v>28084</v>
      </c>
      <c r="G3205" t="s">
        <v>28085</v>
      </c>
      <c r="H3205" t="s">
        <v>28086</v>
      </c>
      <c r="I3205" t="s">
        <v>2350</v>
      </c>
      <c r="J3205" t="s">
        <v>2337</v>
      </c>
      <c r="K3205" t="s">
        <v>2338</v>
      </c>
      <c r="L3205" t="s">
        <v>137</v>
      </c>
      <c r="M3205" t="s">
        <v>2339</v>
      </c>
      <c r="N3205" t="s">
        <v>2340</v>
      </c>
      <c r="O3205" t="s">
        <v>2341</v>
      </c>
      <c r="P3205" t="s">
        <v>28087</v>
      </c>
      <c r="Q3205" t="s">
        <v>28088</v>
      </c>
      <c r="R3205" t="str">
        <f t="shared" si="100"/>
        <v>青州</v>
      </c>
      <c r="S3205" t="str">
        <f t="shared" si="101"/>
        <v>0706</v>
      </c>
    </row>
    <row r="3206" spans="1:19">
      <c r="A3206" t="s">
        <v>28089</v>
      </c>
      <c r="B3206" t="s">
        <v>28090</v>
      </c>
      <c r="C3206" t="s">
        <v>46</v>
      </c>
      <c r="D3206" t="s">
        <v>28091</v>
      </c>
      <c r="E3206" t="s">
        <v>24881</v>
      </c>
      <c r="F3206" t="s">
        <v>28092</v>
      </c>
      <c r="G3206" t="s">
        <v>28093</v>
      </c>
      <c r="H3206" t="s">
        <v>28094</v>
      </c>
      <c r="I3206" t="s">
        <v>2364</v>
      </c>
      <c r="J3206" t="s">
        <v>2587</v>
      </c>
      <c r="K3206" t="s">
        <v>2588</v>
      </c>
      <c r="L3206" t="s">
        <v>57</v>
      </c>
      <c r="M3206" t="s">
        <v>2433</v>
      </c>
      <c r="N3206" t="s">
        <v>2816</v>
      </c>
      <c r="O3206" t="s">
        <v>2590</v>
      </c>
      <c r="P3206" t="s">
        <v>28095</v>
      </c>
      <c r="R3206" t="str">
        <f t="shared" si="100"/>
        <v>安丘</v>
      </c>
      <c r="S3206" t="str">
        <f t="shared" si="101"/>
        <v>0706</v>
      </c>
    </row>
    <row r="3207" spans="1:19">
      <c r="A3207" t="s">
        <v>28096</v>
      </c>
      <c r="B3207" t="s">
        <v>729</v>
      </c>
      <c r="C3207" t="s">
        <v>46</v>
      </c>
      <c r="D3207" t="s">
        <v>28097</v>
      </c>
      <c r="E3207" t="s">
        <v>28042</v>
      </c>
      <c r="F3207" t="s">
        <v>28098</v>
      </c>
      <c r="G3207" t="s">
        <v>28099</v>
      </c>
      <c r="H3207" t="s">
        <v>28100</v>
      </c>
      <c r="I3207" t="s">
        <v>2645</v>
      </c>
      <c r="J3207" t="s">
        <v>9756</v>
      </c>
      <c r="K3207" t="s">
        <v>9757</v>
      </c>
      <c r="L3207" t="s">
        <v>47</v>
      </c>
      <c r="M3207" t="s">
        <v>2784</v>
      </c>
      <c r="N3207" t="s">
        <v>2368</v>
      </c>
      <c r="O3207" t="s">
        <v>9758</v>
      </c>
      <c r="P3207" t="s">
        <v>28101</v>
      </c>
      <c r="R3207" t="str">
        <f t="shared" si="100"/>
        <v>诸城</v>
      </c>
      <c r="S3207" t="str">
        <f t="shared" si="101"/>
        <v>0706</v>
      </c>
    </row>
    <row r="3208" spans="1:19">
      <c r="A3208" t="s">
        <v>28102</v>
      </c>
      <c r="B3208" t="s">
        <v>28103</v>
      </c>
      <c r="C3208" t="s">
        <v>46</v>
      </c>
      <c r="D3208" t="s">
        <v>28104</v>
      </c>
      <c r="E3208" t="s">
        <v>24881</v>
      </c>
      <c r="F3208" t="s">
        <v>28105</v>
      </c>
      <c r="G3208" t="s">
        <v>28106</v>
      </c>
      <c r="H3208" t="s">
        <v>28107</v>
      </c>
      <c r="I3208" t="s">
        <v>10461</v>
      </c>
      <c r="J3208" t="s">
        <v>8105</v>
      </c>
      <c r="K3208" t="s">
        <v>8106</v>
      </c>
      <c r="L3208" t="s">
        <v>101</v>
      </c>
      <c r="M3208" t="s">
        <v>4459</v>
      </c>
      <c r="N3208" t="s">
        <v>6030</v>
      </c>
      <c r="O3208" t="s">
        <v>8107</v>
      </c>
      <c r="P3208" t="s">
        <v>28108</v>
      </c>
      <c r="Q3208" t="s">
        <v>28109</v>
      </c>
      <c r="R3208" t="str">
        <f t="shared" si="100"/>
        <v>潍城</v>
      </c>
      <c r="S3208" t="str">
        <f t="shared" si="101"/>
        <v>0706</v>
      </c>
    </row>
    <row r="3209" spans="1:19">
      <c r="A3209" t="s">
        <v>28110</v>
      </c>
      <c r="B3209" t="s">
        <v>28111</v>
      </c>
      <c r="C3209" t="s">
        <v>46</v>
      </c>
      <c r="D3209" t="s">
        <v>28112</v>
      </c>
      <c r="E3209" t="s">
        <v>26868</v>
      </c>
      <c r="F3209" t="s">
        <v>28113</v>
      </c>
      <c r="G3209" t="s">
        <v>28114</v>
      </c>
      <c r="H3209" t="s">
        <v>28115</v>
      </c>
      <c r="I3209" t="s">
        <v>2364</v>
      </c>
      <c r="J3209" t="s">
        <v>8136</v>
      </c>
      <c r="K3209" t="s">
        <v>8137</v>
      </c>
      <c r="L3209" t="s">
        <v>47</v>
      </c>
      <c r="M3209" t="s">
        <v>3141</v>
      </c>
      <c r="N3209" t="s">
        <v>2368</v>
      </c>
      <c r="O3209" t="s">
        <v>8138</v>
      </c>
      <c r="P3209" t="s">
        <v>28116</v>
      </c>
      <c r="R3209" t="str">
        <f t="shared" si="100"/>
        <v>诸城</v>
      </c>
      <c r="S3209" t="str">
        <f t="shared" si="101"/>
        <v>0706</v>
      </c>
    </row>
    <row r="3210" spans="1:19">
      <c r="A3210" t="s">
        <v>28117</v>
      </c>
      <c r="B3210" t="s">
        <v>28118</v>
      </c>
      <c r="C3210" t="s">
        <v>46</v>
      </c>
      <c r="D3210" t="s">
        <v>28119</v>
      </c>
      <c r="E3210" t="s">
        <v>24881</v>
      </c>
      <c r="F3210" t="s">
        <v>28120</v>
      </c>
      <c r="G3210" t="s">
        <v>28121</v>
      </c>
      <c r="H3210" t="s">
        <v>28122</v>
      </c>
      <c r="I3210" t="s">
        <v>3376</v>
      </c>
      <c r="J3210" t="s">
        <v>4723</v>
      </c>
      <c r="K3210" t="s">
        <v>4724</v>
      </c>
      <c r="L3210" t="s">
        <v>119</v>
      </c>
      <c r="M3210" t="s">
        <v>4071</v>
      </c>
      <c r="N3210" t="s">
        <v>3270</v>
      </c>
      <c r="O3210" t="s">
        <v>4725</v>
      </c>
      <c r="P3210" t="s">
        <v>28123</v>
      </c>
      <c r="Q3210" t="s">
        <v>28124</v>
      </c>
      <c r="R3210" t="str">
        <f t="shared" si="100"/>
        <v>寒亭</v>
      </c>
      <c r="S3210" t="str">
        <f t="shared" si="101"/>
        <v>0706</v>
      </c>
    </row>
    <row r="3211" spans="1:19">
      <c r="A3211" t="s">
        <v>28125</v>
      </c>
      <c r="B3211" t="s">
        <v>28126</v>
      </c>
      <c r="C3211" t="s">
        <v>46</v>
      </c>
      <c r="D3211" t="s">
        <v>28127</v>
      </c>
      <c r="E3211" t="s">
        <v>24881</v>
      </c>
      <c r="F3211" t="s">
        <v>28128</v>
      </c>
      <c r="G3211" t="s">
        <v>28129</v>
      </c>
      <c r="H3211" t="s">
        <v>28130</v>
      </c>
      <c r="I3211" t="s">
        <v>2350</v>
      </c>
      <c r="J3211" t="s">
        <v>2379</v>
      </c>
      <c r="K3211" t="s">
        <v>2380</v>
      </c>
      <c r="L3211" t="s">
        <v>110</v>
      </c>
      <c r="M3211" t="s">
        <v>2381</v>
      </c>
      <c r="N3211" t="s">
        <v>2785</v>
      </c>
      <c r="O3211" t="s">
        <v>2383</v>
      </c>
      <c r="P3211" t="s">
        <v>28131</v>
      </c>
      <c r="R3211" t="str">
        <f t="shared" si="100"/>
        <v>高密</v>
      </c>
      <c r="S3211" t="str">
        <f t="shared" si="101"/>
        <v>0706</v>
      </c>
    </row>
    <row r="3212" spans="1:19">
      <c r="A3212" t="s">
        <v>28132</v>
      </c>
      <c r="B3212" t="s">
        <v>28133</v>
      </c>
      <c r="C3212" t="s">
        <v>46</v>
      </c>
      <c r="D3212" t="s">
        <v>28134</v>
      </c>
      <c r="E3212" t="s">
        <v>24881</v>
      </c>
      <c r="F3212" t="s">
        <v>28135</v>
      </c>
      <c r="G3212" t="s">
        <v>28136</v>
      </c>
      <c r="H3212" t="s">
        <v>28137</v>
      </c>
      <c r="I3212" t="s">
        <v>2378</v>
      </c>
      <c r="J3212" t="s">
        <v>3425</v>
      </c>
      <c r="K3212" t="s">
        <v>3426</v>
      </c>
      <c r="L3212" t="s">
        <v>137</v>
      </c>
      <c r="M3212" t="s">
        <v>2395</v>
      </c>
      <c r="N3212" t="s">
        <v>2421</v>
      </c>
      <c r="O3212" t="s">
        <v>3427</v>
      </c>
      <c r="P3212" t="s">
        <v>28138</v>
      </c>
      <c r="Q3212" t="s">
        <v>28139</v>
      </c>
      <c r="R3212" t="str">
        <f t="shared" si="100"/>
        <v>青州</v>
      </c>
      <c r="S3212" t="str">
        <f t="shared" si="101"/>
        <v>0706</v>
      </c>
    </row>
    <row r="3213" spans="1:19">
      <c r="A3213" t="s">
        <v>28140</v>
      </c>
      <c r="B3213" t="s">
        <v>28141</v>
      </c>
      <c r="C3213" t="s">
        <v>46</v>
      </c>
      <c r="D3213" t="s">
        <v>28142</v>
      </c>
      <c r="E3213" t="s">
        <v>28143</v>
      </c>
      <c r="F3213" t="s">
        <v>28144</v>
      </c>
      <c r="G3213" t="s">
        <v>28145</v>
      </c>
      <c r="H3213" t="s">
        <v>28146</v>
      </c>
      <c r="I3213" t="s">
        <v>2586</v>
      </c>
      <c r="J3213" t="s">
        <v>18429</v>
      </c>
      <c r="K3213" t="s">
        <v>18430</v>
      </c>
      <c r="L3213" t="s">
        <v>57</v>
      </c>
      <c r="M3213" t="s">
        <v>2492</v>
      </c>
      <c r="N3213" t="s">
        <v>3339</v>
      </c>
      <c r="O3213" t="s">
        <v>18431</v>
      </c>
      <c r="P3213" t="s">
        <v>28147</v>
      </c>
      <c r="R3213" t="str">
        <f t="shared" si="100"/>
        <v>安丘</v>
      </c>
      <c r="S3213" t="str">
        <f t="shared" si="101"/>
        <v>0706</v>
      </c>
    </row>
    <row r="3214" spans="1:19">
      <c r="A3214" t="s">
        <v>28148</v>
      </c>
      <c r="B3214" t="s">
        <v>28149</v>
      </c>
      <c r="C3214" t="s">
        <v>46</v>
      </c>
      <c r="D3214" t="s">
        <v>28150</v>
      </c>
      <c r="E3214" t="s">
        <v>24881</v>
      </c>
      <c r="F3214" t="s">
        <v>28151</v>
      </c>
      <c r="G3214" t="s">
        <v>28152</v>
      </c>
      <c r="H3214" t="s">
        <v>28153</v>
      </c>
      <c r="I3214" t="s">
        <v>2586</v>
      </c>
      <c r="J3214" t="s">
        <v>7099</v>
      </c>
      <c r="K3214" t="s">
        <v>7100</v>
      </c>
      <c r="L3214" t="s">
        <v>146</v>
      </c>
      <c r="M3214" t="s">
        <v>4470</v>
      </c>
      <c r="N3214" t="s">
        <v>2721</v>
      </c>
      <c r="O3214" t="s">
        <v>7101</v>
      </c>
      <c r="P3214" t="s">
        <v>28154</v>
      </c>
      <c r="R3214" t="str">
        <f t="shared" si="100"/>
        <v>临朐</v>
      </c>
      <c r="S3214" t="str">
        <f t="shared" si="101"/>
        <v>0706</v>
      </c>
    </row>
    <row r="3215" spans="1:19">
      <c r="A3215" t="s">
        <v>28155</v>
      </c>
      <c r="B3215" t="s">
        <v>28156</v>
      </c>
      <c r="C3215" t="s">
        <v>46</v>
      </c>
      <c r="D3215" t="s">
        <v>28157</v>
      </c>
      <c r="E3215" t="s">
        <v>24881</v>
      </c>
      <c r="F3215" t="s">
        <v>28158</v>
      </c>
      <c r="G3215" t="s">
        <v>28159</v>
      </c>
      <c r="H3215" t="s">
        <v>28160</v>
      </c>
      <c r="I3215" t="s">
        <v>2350</v>
      </c>
      <c r="J3215" t="s">
        <v>3006</v>
      </c>
      <c r="K3215" t="s">
        <v>3007</v>
      </c>
      <c r="L3215" t="s">
        <v>67</v>
      </c>
      <c r="M3215" t="s">
        <v>3008</v>
      </c>
      <c r="N3215" t="s">
        <v>2674</v>
      </c>
      <c r="O3215" t="s">
        <v>3009</v>
      </c>
      <c r="P3215" t="s">
        <v>28161</v>
      </c>
      <c r="R3215" t="str">
        <f t="shared" si="100"/>
        <v>昌邑</v>
      </c>
      <c r="S3215" t="str">
        <f t="shared" si="101"/>
        <v>0706</v>
      </c>
    </row>
    <row r="3216" spans="1:19">
      <c r="A3216" t="s">
        <v>28162</v>
      </c>
      <c r="B3216" t="s">
        <v>28163</v>
      </c>
      <c r="C3216" t="s">
        <v>46</v>
      </c>
      <c r="D3216" t="s">
        <v>28164</v>
      </c>
      <c r="E3216" t="s">
        <v>28165</v>
      </c>
      <c r="F3216" t="s">
        <v>28166</v>
      </c>
      <c r="G3216" t="s">
        <v>28167</v>
      </c>
      <c r="H3216" t="s">
        <v>28168</v>
      </c>
      <c r="I3216" t="s">
        <v>2645</v>
      </c>
      <c r="J3216" t="s">
        <v>3704</v>
      </c>
      <c r="K3216" t="s">
        <v>3705</v>
      </c>
      <c r="L3216" t="s">
        <v>67</v>
      </c>
      <c r="M3216" t="s">
        <v>3706</v>
      </c>
      <c r="N3216" t="s">
        <v>2785</v>
      </c>
      <c r="O3216" t="s">
        <v>3707</v>
      </c>
      <c r="P3216" t="s">
        <v>28169</v>
      </c>
      <c r="R3216" t="str">
        <f t="shared" si="100"/>
        <v>昌邑</v>
      </c>
      <c r="S3216" t="str">
        <f t="shared" si="101"/>
        <v>0706</v>
      </c>
    </row>
    <row r="3217" spans="1:19">
      <c r="A3217" t="s">
        <v>28170</v>
      </c>
      <c r="B3217" t="s">
        <v>28171</v>
      </c>
      <c r="C3217" t="s">
        <v>46</v>
      </c>
      <c r="D3217" t="s">
        <v>28172</v>
      </c>
      <c r="E3217" t="s">
        <v>20298</v>
      </c>
      <c r="F3217" t="s">
        <v>28173</v>
      </c>
      <c r="G3217" t="s">
        <v>28174</v>
      </c>
      <c r="H3217" t="s">
        <v>28175</v>
      </c>
      <c r="I3217" t="s">
        <v>2503</v>
      </c>
      <c r="J3217" t="s">
        <v>9169</v>
      </c>
      <c r="K3217" t="s">
        <v>9170</v>
      </c>
      <c r="L3217" t="s">
        <v>47</v>
      </c>
      <c r="M3217" t="s">
        <v>2784</v>
      </c>
      <c r="N3217" t="s">
        <v>3718</v>
      </c>
      <c r="O3217" t="s">
        <v>9171</v>
      </c>
      <c r="P3217" t="s">
        <v>28176</v>
      </c>
      <c r="Q3217" t="s">
        <v>28177</v>
      </c>
      <c r="R3217" t="str">
        <f t="shared" si="100"/>
        <v>诸城</v>
      </c>
      <c r="S3217" t="str">
        <f t="shared" si="101"/>
        <v>0706</v>
      </c>
    </row>
    <row r="3218" spans="1:19">
      <c r="A3218" t="s">
        <v>28178</v>
      </c>
      <c r="B3218" t="s">
        <v>28179</v>
      </c>
      <c r="C3218" t="s">
        <v>46</v>
      </c>
      <c r="D3218" t="s">
        <v>28180</v>
      </c>
      <c r="E3218" t="s">
        <v>20298</v>
      </c>
      <c r="F3218" t="s">
        <v>28181</v>
      </c>
      <c r="G3218" t="s">
        <v>28182</v>
      </c>
      <c r="H3218" t="s">
        <v>28183</v>
      </c>
      <c r="I3218" t="s">
        <v>2645</v>
      </c>
      <c r="J3218" t="s">
        <v>7685</v>
      </c>
      <c r="K3218" t="s">
        <v>7686</v>
      </c>
      <c r="L3218" t="s">
        <v>110</v>
      </c>
      <c r="M3218" t="s">
        <v>7687</v>
      </c>
      <c r="N3218" t="s">
        <v>2421</v>
      </c>
      <c r="O3218" t="s">
        <v>7688</v>
      </c>
      <c r="P3218" t="s">
        <v>28184</v>
      </c>
      <c r="R3218" t="str">
        <f t="shared" si="100"/>
        <v>高密</v>
      </c>
      <c r="S3218" t="str">
        <f t="shared" si="101"/>
        <v>0706</v>
      </c>
    </row>
    <row r="3219" spans="1:19">
      <c r="A3219" t="s">
        <v>28185</v>
      </c>
      <c r="B3219" t="s">
        <v>28186</v>
      </c>
      <c r="C3219" t="s">
        <v>46</v>
      </c>
      <c r="D3219" t="s">
        <v>28187</v>
      </c>
      <c r="E3219" t="s">
        <v>20298</v>
      </c>
      <c r="F3219" t="s">
        <v>28188</v>
      </c>
      <c r="G3219" t="s">
        <v>28189</v>
      </c>
      <c r="H3219" t="s">
        <v>28190</v>
      </c>
      <c r="I3219" t="s">
        <v>2645</v>
      </c>
      <c r="J3219" t="s">
        <v>7603</v>
      </c>
      <c r="K3219" t="s">
        <v>7604</v>
      </c>
      <c r="L3219" t="s">
        <v>76</v>
      </c>
      <c r="M3219" t="s">
        <v>2516</v>
      </c>
      <c r="N3219" t="s">
        <v>5013</v>
      </c>
      <c r="O3219" t="s">
        <v>7605</v>
      </c>
      <c r="P3219" t="s">
        <v>28191</v>
      </c>
      <c r="R3219" t="str">
        <f t="shared" si="100"/>
        <v>奎文</v>
      </c>
      <c r="S3219" t="str">
        <f t="shared" si="101"/>
        <v>0706</v>
      </c>
    </row>
    <row r="3220" spans="1:19">
      <c r="A3220" t="s">
        <v>28192</v>
      </c>
      <c r="B3220" t="s">
        <v>28193</v>
      </c>
      <c r="C3220" t="s">
        <v>46</v>
      </c>
      <c r="D3220" t="s">
        <v>28194</v>
      </c>
      <c r="E3220" t="s">
        <v>28195</v>
      </c>
      <c r="F3220" t="s">
        <v>28196</v>
      </c>
      <c r="G3220" t="s">
        <v>28197</v>
      </c>
      <c r="H3220" t="s">
        <v>28198</v>
      </c>
      <c r="I3220" t="s">
        <v>2350</v>
      </c>
      <c r="J3220" t="s">
        <v>11058</v>
      </c>
      <c r="K3220" t="s">
        <v>11059</v>
      </c>
      <c r="L3220" t="s">
        <v>110</v>
      </c>
      <c r="M3220" t="s">
        <v>7687</v>
      </c>
      <c r="N3220" t="s">
        <v>3622</v>
      </c>
      <c r="O3220" t="s">
        <v>11060</v>
      </c>
      <c r="P3220" t="s">
        <v>28199</v>
      </c>
      <c r="R3220" t="str">
        <f t="shared" si="100"/>
        <v>高密</v>
      </c>
      <c r="S3220" t="str">
        <f t="shared" si="101"/>
        <v>0706</v>
      </c>
    </row>
    <row r="3221" spans="1:19">
      <c r="A3221" t="s">
        <v>28200</v>
      </c>
      <c r="B3221" t="s">
        <v>28201</v>
      </c>
      <c r="C3221" t="s">
        <v>46</v>
      </c>
      <c r="D3221" t="s">
        <v>28202</v>
      </c>
      <c r="E3221" t="s">
        <v>24881</v>
      </c>
      <c r="F3221" t="s">
        <v>28203</v>
      </c>
      <c r="G3221" t="s">
        <v>28204</v>
      </c>
      <c r="H3221" t="s">
        <v>28205</v>
      </c>
      <c r="I3221" t="s">
        <v>2503</v>
      </c>
      <c r="J3221" t="s">
        <v>4819</v>
      </c>
      <c r="K3221" t="s">
        <v>4820</v>
      </c>
      <c r="L3221" t="s">
        <v>76</v>
      </c>
      <c r="M3221" t="s">
        <v>2408</v>
      </c>
      <c r="N3221" t="s">
        <v>2816</v>
      </c>
      <c r="O3221" t="s">
        <v>4821</v>
      </c>
      <c r="P3221" t="s">
        <v>28206</v>
      </c>
      <c r="Q3221" t="s">
        <v>28207</v>
      </c>
      <c r="R3221" t="str">
        <f t="shared" si="100"/>
        <v>奎文</v>
      </c>
      <c r="S3221" t="str">
        <f t="shared" si="101"/>
        <v>0706</v>
      </c>
    </row>
    <row r="3222" spans="1:19">
      <c r="A3222" t="s">
        <v>28208</v>
      </c>
      <c r="B3222" t="s">
        <v>28209</v>
      </c>
      <c r="C3222" t="s">
        <v>46</v>
      </c>
      <c r="D3222" t="s">
        <v>28210</v>
      </c>
      <c r="E3222" t="s">
        <v>28211</v>
      </c>
      <c r="F3222" t="s">
        <v>28212</v>
      </c>
      <c r="G3222" t="s">
        <v>28213</v>
      </c>
      <c r="H3222" t="s">
        <v>28214</v>
      </c>
      <c r="I3222" t="s">
        <v>2392</v>
      </c>
      <c r="J3222" t="s">
        <v>3893</v>
      </c>
      <c r="K3222" t="s">
        <v>3894</v>
      </c>
      <c r="L3222" t="s">
        <v>128</v>
      </c>
      <c r="M3222" t="s">
        <v>3895</v>
      </c>
      <c r="N3222" t="s">
        <v>2421</v>
      </c>
      <c r="O3222" t="s">
        <v>3896</v>
      </c>
      <c r="P3222" t="s">
        <v>28215</v>
      </c>
      <c r="R3222" t="str">
        <f t="shared" si="100"/>
        <v>寿光</v>
      </c>
      <c r="S3222" t="str">
        <f t="shared" si="101"/>
        <v>0706</v>
      </c>
    </row>
    <row r="3223" spans="1:19">
      <c r="A3223" t="s">
        <v>28216</v>
      </c>
      <c r="B3223" t="s">
        <v>28217</v>
      </c>
      <c r="C3223" t="s">
        <v>46</v>
      </c>
      <c r="D3223" t="s">
        <v>28218</v>
      </c>
      <c r="E3223" t="s">
        <v>28219</v>
      </c>
      <c r="F3223" t="s">
        <v>28220</v>
      </c>
      <c r="G3223" t="s">
        <v>28221</v>
      </c>
      <c r="H3223" t="s">
        <v>28222</v>
      </c>
      <c r="I3223" t="s">
        <v>2350</v>
      </c>
      <c r="J3223" t="s">
        <v>8024</v>
      </c>
      <c r="K3223" t="s">
        <v>8025</v>
      </c>
      <c r="L3223" t="s">
        <v>76</v>
      </c>
      <c r="M3223" t="s">
        <v>2516</v>
      </c>
      <c r="N3223" t="s">
        <v>2480</v>
      </c>
      <c r="O3223" t="s">
        <v>8026</v>
      </c>
      <c r="P3223" t="s">
        <v>28223</v>
      </c>
      <c r="R3223" t="str">
        <f t="shared" si="100"/>
        <v>奎文</v>
      </c>
      <c r="S3223" t="str">
        <f t="shared" si="101"/>
        <v>0706</v>
      </c>
    </row>
    <row r="3224" spans="1:19">
      <c r="A3224" t="s">
        <v>28224</v>
      </c>
      <c r="B3224" t="s">
        <v>28225</v>
      </c>
      <c r="C3224" t="s">
        <v>46</v>
      </c>
      <c r="D3224" t="s">
        <v>28226</v>
      </c>
      <c r="E3224" t="s">
        <v>28227</v>
      </c>
      <c r="F3224" t="s">
        <v>28228</v>
      </c>
      <c r="G3224" t="s">
        <v>28229</v>
      </c>
      <c r="H3224" t="s">
        <v>28230</v>
      </c>
      <c r="I3224" t="s">
        <v>3336</v>
      </c>
      <c r="J3224" t="s">
        <v>6863</v>
      </c>
      <c r="K3224" t="s">
        <v>6864</v>
      </c>
      <c r="L3224" t="s">
        <v>128</v>
      </c>
      <c r="M3224" t="s">
        <v>3952</v>
      </c>
      <c r="N3224" t="s">
        <v>4122</v>
      </c>
      <c r="O3224" t="s">
        <v>6865</v>
      </c>
      <c r="P3224" t="s">
        <v>28231</v>
      </c>
      <c r="R3224" t="str">
        <f t="shared" si="100"/>
        <v>寿光</v>
      </c>
      <c r="S3224" t="str">
        <f t="shared" si="101"/>
        <v>0706</v>
      </c>
    </row>
    <row r="3225" spans="1:19">
      <c r="A3225" t="s">
        <v>28232</v>
      </c>
      <c r="B3225" t="s">
        <v>28233</v>
      </c>
      <c r="C3225" t="s">
        <v>46</v>
      </c>
      <c r="D3225" t="s">
        <v>28234</v>
      </c>
      <c r="E3225" t="s">
        <v>28235</v>
      </c>
      <c r="F3225" t="s">
        <v>28236</v>
      </c>
      <c r="G3225" t="s">
        <v>28237</v>
      </c>
      <c r="H3225" t="s">
        <v>28238</v>
      </c>
      <c r="I3225" t="s">
        <v>2586</v>
      </c>
      <c r="J3225" t="s">
        <v>6238</v>
      </c>
      <c r="K3225" t="s">
        <v>6239</v>
      </c>
      <c r="L3225" t="s">
        <v>101</v>
      </c>
      <c r="M3225" t="s">
        <v>5737</v>
      </c>
      <c r="N3225" t="s">
        <v>2721</v>
      </c>
      <c r="O3225" t="s">
        <v>6240</v>
      </c>
      <c r="P3225" t="s">
        <v>28239</v>
      </c>
      <c r="Q3225" t="s">
        <v>28240</v>
      </c>
      <c r="R3225" t="str">
        <f t="shared" si="100"/>
        <v>潍城</v>
      </c>
      <c r="S3225" t="str">
        <f t="shared" si="101"/>
        <v>0706</v>
      </c>
    </row>
    <row r="3226" spans="1:19">
      <c r="A3226" t="s">
        <v>28241</v>
      </c>
      <c r="B3226" t="s">
        <v>28242</v>
      </c>
      <c r="C3226" t="s">
        <v>46</v>
      </c>
      <c r="D3226" t="s">
        <v>28243</v>
      </c>
      <c r="E3226" t="s">
        <v>24881</v>
      </c>
      <c r="F3226" t="s">
        <v>28244</v>
      </c>
      <c r="G3226" t="s">
        <v>28245</v>
      </c>
      <c r="H3226" t="s">
        <v>28246</v>
      </c>
      <c r="I3226" t="s">
        <v>2378</v>
      </c>
      <c r="J3226" t="s">
        <v>3355</v>
      </c>
      <c r="K3226" t="s">
        <v>3356</v>
      </c>
      <c r="L3226" t="s">
        <v>101</v>
      </c>
      <c r="M3226" t="s">
        <v>2982</v>
      </c>
      <c r="N3226" t="s">
        <v>2421</v>
      </c>
      <c r="O3226" t="s">
        <v>3357</v>
      </c>
      <c r="P3226" t="s">
        <v>28247</v>
      </c>
      <c r="Q3226" t="s">
        <v>28248</v>
      </c>
      <c r="R3226" t="str">
        <f t="shared" si="100"/>
        <v>潍城</v>
      </c>
      <c r="S3226" t="str">
        <f t="shared" si="101"/>
        <v>0706</v>
      </c>
    </row>
    <row r="3227" spans="1:19">
      <c r="A3227" t="s">
        <v>28249</v>
      </c>
      <c r="B3227" t="s">
        <v>28250</v>
      </c>
      <c r="C3227" t="s">
        <v>46</v>
      </c>
      <c r="D3227" t="s">
        <v>28251</v>
      </c>
      <c r="E3227" t="s">
        <v>20298</v>
      </c>
      <c r="F3227" t="s">
        <v>28252</v>
      </c>
      <c r="G3227" t="s">
        <v>28253</v>
      </c>
      <c r="H3227" t="s">
        <v>28254</v>
      </c>
      <c r="I3227" t="s">
        <v>2392</v>
      </c>
      <c r="J3227" t="s">
        <v>5380</v>
      </c>
      <c r="K3227" t="s">
        <v>5381</v>
      </c>
      <c r="L3227" t="s">
        <v>128</v>
      </c>
      <c r="M3227" t="s">
        <v>2708</v>
      </c>
      <c r="N3227" t="s">
        <v>2859</v>
      </c>
      <c r="O3227" t="s">
        <v>5382</v>
      </c>
      <c r="P3227" t="s">
        <v>28255</v>
      </c>
      <c r="Q3227" t="s">
        <v>28256</v>
      </c>
      <c r="R3227" t="str">
        <f t="shared" si="100"/>
        <v>寿光</v>
      </c>
      <c r="S3227" t="str">
        <f t="shared" si="101"/>
        <v>0706</v>
      </c>
    </row>
    <row r="3228" spans="1:19">
      <c r="A3228" t="s">
        <v>28257</v>
      </c>
      <c r="B3228" t="s">
        <v>28258</v>
      </c>
      <c r="C3228" t="s">
        <v>46</v>
      </c>
      <c r="D3228" t="s">
        <v>28259</v>
      </c>
      <c r="E3228" t="s">
        <v>24881</v>
      </c>
      <c r="F3228" t="s">
        <v>28260</v>
      </c>
      <c r="G3228" t="s">
        <v>28261</v>
      </c>
      <c r="H3228" t="s">
        <v>28262</v>
      </c>
      <c r="I3228" t="s">
        <v>2350</v>
      </c>
      <c r="J3228" t="s">
        <v>6988</v>
      </c>
      <c r="K3228" t="s">
        <v>6989</v>
      </c>
      <c r="L3228" t="s">
        <v>76</v>
      </c>
      <c r="M3228" t="s">
        <v>2528</v>
      </c>
      <c r="N3228" t="s">
        <v>2872</v>
      </c>
      <c r="O3228" t="s">
        <v>6990</v>
      </c>
      <c r="P3228" t="s">
        <v>28263</v>
      </c>
      <c r="R3228" t="str">
        <f t="shared" si="100"/>
        <v>奎文</v>
      </c>
      <c r="S3228" t="str">
        <f t="shared" si="101"/>
        <v>0706</v>
      </c>
    </row>
    <row r="3229" spans="1:19">
      <c r="A3229" t="s">
        <v>28264</v>
      </c>
      <c r="B3229" t="s">
        <v>28265</v>
      </c>
      <c r="C3229" t="s">
        <v>46</v>
      </c>
      <c r="D3229" t="s">
        <v>28266</v>
      </c>
      <c r="E3229" t="s">
        <v>20298</v>
      </c>
      <c r="F3229" t="s">
        <v>28267</v>
      </c>
      <c r="G3229" t="s">
        <v>28268</v>
      </c>
      <c r="H3229" t="s">
        <v>28269</v>
      </c>
      <c r="I3229" t="s">
        <v>2392</v>
      </c>
      <c r="J3229" t="s">
        <v>7914</v>
      </c>
      <c r="K3229" t="s">
        <v>7915</v>
      </c>
      <c r="L3229" t="s">
        <v>146</v>
      </c>
      <c r="M3229" t="s">
        <v>5188</v>
      </c>
      <c r="N3229" t="s">
        <v>2480</v>
      </c>
      <c r="O3229" t="s">
        <v>7916</v>
      </c>
      <c r="P3229" t="s">
        <v>28270</v>
      </c>
      <c r="R3229" t="str">
        <f t="shared" si="100"/>
        <v>临朐</v>
      </c>
      <c r="S3229" t="str">
        <f t="shared" si="101"/>
        <v>0706</v>
      </c>
    </row>
    <row r="3230" spans="1:19">
      <c r="A3230" t="s">
        <v>28271</v>
      </c>
      <c r="B3230" t="s">
        <v>28272</v>
      </c>
      <c r="C3230" t="s">
        <v>46</v>
      </c>
      <c r="D3230" t="s">
        <v>28273</v>
      </c>
      <c r="E3230" t="s">
        <v>24881</v>
      </c>
      <c r="F3230" t="s">
        <v>28274</v>
      </c>
      <c r="G3230" t="s">
        <v>28275</v>
      </c>
      <c r="H3230" t="s">
        <v>28276</v>
      </c>
      <c r="I3230" t="s">
        <v>2350</v>
      </c>
      <c r="J3230" t="s">
        <v>4372</v>
      </c>
      <c r="K3230" t="s">
        <v>4373</v>
      </c>
      <c r="L3230" t="s">
        <v>76</v>
      </c>
      <c r="M3230" t="s">
        <v>4374</v>
      </c>
      <c r="N3230" t="s">
        <v>2785</v>
      </c>
      <c r="O3230" t="s">
        <v>4375</v>
      </c>
      <c r="Q3230" t="s">
        <v>28277</v>
      </c>
      <c r="R3230" t="str">
        <f t="shared" si="100"/>
        <v>奎文</v>
      </c>
      <c r="S3230" t="str">
        <f t="shared" si="101"/>
        <v>0706</v>
      </c>
    </row>
    <row r="3231" spans="1:19">
      <c r="A3231" t="s">
        <v>28278</v>
      </c>
      <c r="B3231" t="s">
        <v>28279</v>
      </c>
      <c r="C3231" t="s">
        <v>46</v>
      </c>
      <c r="D3231" t="s">
        <v>28280</v>
      </c>
      <c r="E3231" t="s">
        <v>28281</v>
      </c>
      <c r="F3231" t="s">
        <v>28282</v>
      </c>
      <c r="G3231" t="s">
        <v>28283</v>
      </c>
      <c r="H3231" t="s">
        <v>28284</v>
      </c>
      <c r="I3231" t="s">
        <v>4165</v>
      </c>
      <c r="J3231" t="s">
        <v>4612</v>
      </c>
      <c r="K3231" t="s">
        <v>4613</v>
      </c>
      <c r="L3231" t="s">
        <v>676</v>
      </c>
      <c r="M3231" t="s">
        <v>3471</v>
      </c>
      <c r="N3231" t="s">
        <v>3339</v>
      </c>
      <c r="O3231" t="s">
        <v>4615</v>
      </c>
      <c r="P3231" t="s">
        <v>28285</v>
      </c>
      <c r="R3231" t="str">
        <f t="shared" si="100"/>
        <v>昌乐</v>
      </c>
      <c r="S3231" t="str">
        <f t="shared" si="101"/>
        <v>0706</v>
      </c>
    </row>
    <row r="3232" spans="1:19">
      <c r="A3232" t="s">
        <v>28286</v>
      </c>
      <c r="B3232" t="s">
        <v>28287</v>
      </c>
      <c r="C3232" t="s">
        <v>46</v>
      </c>
      <c r="D3232" t="s">
        <v>28288</v>
      </c>
      <c r="E3232" t="s">
        <v>24881</v>
      </c>
      <c r="F3232" t="s">
        <v>28289</v>
      </c>
      <c r="G3232" t="s">
        <v>28290</v>
      </c>
      <c r="H3232" t="s">
        <v>28291</v>
      </c>
      <c r="I3232" t="s">
        <v>2503</v>
      </c>
      <c r="J3232" t="s">
        <v>9195</v>
      </c>
      <c r="K3232" t="s">
        <v>9196</v>
      </c>
      <c r="L3232" t="s">
        <v>128</v>
      </c>
      <c r="M3232" t="s">
        <v>4047</v>
      </c>
      <c r="N3232" t="s">
        <v>4255</v>
      </c>
      <c r="O3232" t="s">
        <v>9197</v>
      </c>
      <c r="P3232" t="s">
        <v>28292</v>
      </c>
      <c r="Q3232" t="s">
        <v>28293</v>
      </c>
      <c r="R3232" t="str">
        <f t="shared" si="100"/>
        <v>寿光</v>
      </c>
      <c r="S3232" t="str">
        <f t="shared" si="101"/>
        <v>0706</v>
      </c>
    </row>
    <row r="3233" spans="1:19">
      <c r="A3233" t="s">
        <v>28294</v>
      </c>
      <c r="B3233" t="s">
        <v>28295</v>
      </c>
      <c r="C3233" t="s">
        <v>46</v>
      </c>
      <c r="D3233" t="s">
        <v>28296</v>
      </c>
      <c r="E3233" t="s">
        <v>24881</v>
      </c>
      <c r="F3233" t="s">
        <v>28297</v>
      </c>
      <c r="G3233" t="s">
        <v>28298</v>
      </c>
      <c r="H3233" t="s">
        <v>28299</v>
      </c>
      <c r="I3233" t="s">
        <v>2645</v>
      </c>
      <c r="J3233" t="s">
        <v>2671</v>
      </c>
      <c r="K3233" t="s">
        <v>2672</v>
      </c>
      <c r="L3233" t="s">
        <v>67</v>
      </c>
      <c r="M3233" t="s">
        <v>2673</v>
      </c>
      <c r="N3233" t="s">
        <v>6308</v>
      </c>
      <c r="O3233" t="s">
        <v>2675</v>
      </c>
      <c r="P3233" t="s">
        <v>28300</v>
      </c>
      <c r="R3233" t="str">
        <f t="shared" si="100"/>
        <v>昌邑</v>
      </c>
      <c r="S3233" t="str">
        <f t="shared" si="101"/>
        <v>0706</v>
      </c>
    </row>
    <row r="3234" spans="1:19">
      <c r="A3234" t="s">
        <v>28301</v>
      </c>
      <c r="B3234" t="s">
        <v>28302</v>
      </c>
      <c r="C3234" t="s">
        <v>46</v>
      </c>
      <c r="D3234" t="s">
        <v>28303</v>
      </c>
      <c r="E3234" t="s">
        <v>28304</v>
      </c>
      <c r="F3234" t="s">
        <v>28305</v>
      </c>
      <c r="G3234" t="s">
        <v>28306</v>
      </c>
      <c r="H3234" t="s">
        <v>28307</v>
      </c>
      <c r="I3234" t="s">
        <v>2364</v>
      </c>
      <c r="J3234" t="s">
        <v>6823</v>
      </c>
      <c r="K3234" t="s">
        <v>6824</v>
      </c>
      <c r="L3234" t="s">
        <v>137</v>
      </c>
      <c r="M3234" t="s">
        <v>5175</v>
      </c>
      <c r="N3234" t="s">
        <v>2480</v>
      </c>
      <c r="O3234" t="s">
        <v>6825</v>
      </c>
      <c r="P3234" t="s">
        <v>28308</v>
      </c>
      <c r="R3234" t="str">
        <f t="shared" si="100"/>
        <v>青州</v>
      </c>
      <c r="S3234" t="str">
        <f t="shared" si="101"/>
        <v>0706</v>
      </c>
    </row>
    <row r="3235" spans="1:19">
      <c r="A3235" t="s">
        <v>28309</v>
      </c>
      <c r="B3235" t="s">
        <v>28310</v>
      </c>
      <c r="C3235" t="s">
        <v>46</v>
      </c>
      <c r="D3235" t="s">
        <v>28311</v>
      </c>
      <c r="E3235" t="s">
        <v>24881</v>
      </c>
      <c r="F3235" t="s">
        <v>28312</v>
      </c>
      <c r="G3235" t="s">
        <v>28313</v>
      </c>
      <c r="H3235" t="s">
        <v>28314</v>
      </c>
      <c r="I3235" t="s">
        <v>2364</v>
      </c>
      <c r="J3235" t="s">
        <v>5347</v>
      </c>
      <c r="K3235" t="s">
        <v>5348</v>
      </c>
      <c r="L3235" t="s">
        <v>187</v>
      </c>
      <c r="M3235" t="s">
        <v>3510</v>
      </c>
      <c r="N3235" t="s">
        <v>3554</v>
      </c>
      <c r="O3235" t="s">
        <v>5349</v>
      </c>
      <c r="P3235" t="s">
        <v>28315</v>
      </c>
      <c r="Q3235" t="s">
        <v>28316</v>
      </c>
      <c r="R3235" t="str">
        <f t="shared" si="100"/>
        <v>坊子</v>
      </c>
      <c r="S3235" t="str">
        <f t="shared" si="101"/>
        <v>0706</v>
      </c>
    </row>
    <row r="3236" spans="1:19">
      <c r="A3236" t="s">
        <v>28317</v>
      </c>
      <c r="B3236" t="s">
        <v>28318</v>
      </c>
      <c r="C3236" t="s">
        <v>46</v>
      </c>
      <c r="D3236" t="s">
        <v>28319</v>
      </c>
      <c r="E3236" t="s">
        <v>28219</v>
      </c>
      <c r="F3236" t="s">
        <v>28320</v>
      </c>
      <c r="G3236" t="s">
        <v>28321</v>
      </c>
      <c r="H3236" t="s">
        <v>28322</v>
      </c>
      <c r="I3236" t="s">
        <v>2350</v>
      </c>
      <c r="J3236" t="s">
        <v>3520</v>
      </c>
      <c r="K3236" t="s">
        <v>3521</v>
      </c>
      <c r="L3236" t="s">
        <v>47</v>
      </c>
      <c r="M3236" t="s">
        <v>3159</v>
      </c>
      <c r="N3236" t="s">
        <v>2480</v>
      </c>
      <c r="O3236" t="s">
        <v>3523</v>
      </c>
      <c r="P3236" t="s">
        <v>28323</v>
      </c>
      <c r="R3236" t="str">
        <f t="shared" si="100"/>
        <v>诸城</v>
      </c>
      <c r="S3236" t="str">
        <f t="shared" si="101"/>
        <v>0706</v>
      </c>
    </row>
    <row r="3237" spans="1:19">
      <c r="A3237" t="s">
        <v>28324</v>
      </c>
      <c r="B3237" t="s">
        <v>28325</v>
      </c>
      <c r="C3237" t="s">
        <v>46</v>
      </c>
      <c r="D3237" t="s">
        <v>28326</v>
      </c>
      <c r="E3237" t="s">
        <v>24881</v>
      </c>
      <c r="F3237" t="s">
        <v>28327</v>
      </c>
      <c r="G3237" t="s">
        <v>28328</v>
      </c>
      <c r="H3237" t="s">
        <v>28329</v>
      </c>
      <c r="I3237" t="s">
        <v>2350</v>
      </c>
      <c r="J3237" t="s">
        <v>3006</v>
      </c>
      <c r="K3237" t="s">
        <v>3007</v>
      </c>
      <c r="L3237" t="s">
        <v>67</v>
      </c>
      <c r="M3237" t="s">
        <v>3008</v>
      </c>
      <c r="N3237" t="s">
        <v>2674</v>
      </c>
      <c r="O3237" t="s">
        <v>3009</v>
      </c>
      <c r="P3237" t="s">
        <v>28330</v>
      </c>
      <c r="R3237" t="str">
        <f t="shared" si="100"/>
        <v>昌邑</v>
      </c>
      <c r="S3237" t="str">
        <f t="shared" si="101"/>
        <v>0706</v>
      </c>
    </row>
    <row r="3238" spans="1:19">
      <c r="A3238" t="s">
        <v>28331</v>
      </c>
      <c r="B3238" t="s">
        <v>28332</v>
      </c>
      <c r="C3238" t="s">
        <v>46</v>
      </c>
      <c r="D3238" t="s">
        <v>28333</v>
      </c>
      <c r="E3238" t="s">
        <v>24881</v>
      </c>
      <c r="F3238" t="s">
        <v>28334</v>
      </c>
      <c r="G3238" t="s">
        <v>28335</v>
      </c>
      <c r="H3238" t="s">
        <v>28336</v>
      </c>
      <c r="I3238" t="s">
        <v>2378</v>
      </c>
      <c r="J3238" t="s">
        <v>7136</v>
      </c>
      <c r="K3238" t="s">
        <v>7137</v>
      </c>
      <c r="L3238" t="s">
        <v>47</v>
      </c>
      <c r="M3238" t="s">
        <v>3327</v>
      </c>
      <c r="N3238" t="s">
        <v>2859</v>
      </c>
      <c r="O3238" t="s">
        <v>7138</v>
      </c>
      <c r="P3238" t="s">
        <v>28337</v>
      </c>
      <c r="Q3238" t="s">
        <v>28338</v>
      </c>
      <c r="R3238" t="str">
        <f t="shared" si="100"/>
        <v>诸城</v>
      </c>
      <c r="S3238" t="str">
        <f t="shared" si="101"/>
        <v>0706</v>
      </c>
    </row>
    <row r="3239" spans="1:19">
      <c r="A3239" t="s">
        <v>28339</v>
      </c>
      <c r="B3239" t="s">
        <v>28340</v>
      </c>
      <c r="C3239" t="s">
        <v>46</v>
      </c>
      <c r="D3239" t="s">
        <v>28341</v>
      </c>
      <c r="E3239" t="s">
        <v>28342</v>
      </c>
      <c r="F3239" t="s">
        <v>28343</v>
      </c>
      <c r="G3239" t="s">
        <v>28344</v>
      </c>
      <c r="H3239" t="s">
        <v>28345</v>
      </c>
      <c r="I3239" t="s">
        <v>2350</v>
      </c>
      <c r="J3239" t="s">
        <v>3651</v>
      </c>
      <c r="K3239" t="s">
        <v>3652</v>
      </c>
      <c r="L3239" t="s">
        <v>128</v>
      </c>
      <c r="M3239" t="s">
        <v>3653</v>
      </c>
      <c r="N3239" t="s">
        <v>2674</v>
      </c>
      <c r="O3239" t="s">
        <v>3654</v>
      </c>
      <c r="P3239" t="s">
        <v>28346</v>
      </c>
      <c r="R3239" t="str">
        <f t="shared" si="100"/>
        <v>寿光</v>
      </c>
      <c r="S3239" t="str">
        <f t="shared" si="101"/>
        <v>0706</v>
      </c>
    </row>
    <row r="3240" spans="1:19">
      <c r="A3240" t="s">
        <v>28347</v>
      </c>
      <c r="B3240" t="s">
        <v>28348</v>
      </c>
      <c r="C3240" t="s">
        <v>46</v>
      </c>
      <c r="D3240" t="s">
        <v>28349</v>
      </c>
      <c r="E3240" t="s">
        <v>24881</v>
      </c>
      <c r="F3240" t="s">
        <v>28350</v>
      </c>
      <c r="G3240" t="s">
        <v>28351</v>
      </c>
      <c r="H3240" t="s">
        <v>28352</v>
      </c>
      <c r="I3240" t="s">
        <v>2645</v>
      </c>
      <c r="J3240" t="s">
        <v>23106</v>
      </c>
      <c r="K3240" t="s">
        <v>23107</v>
      </c>
      <c r="L3240" t="s">
        <v>110</v>
      </c>
      <c r="M3240" t="s">
        <v>7112</v>
      </c>
      <c r="N3240" t="s">
        <v>2859</v>
      </c>
      <c r="O3240" t="s">
        <v>23108</v>
      </c>
      <c r="P3240" t="s">
        <v>28353</v>
      </c>
      <c r="Q3240" t="s">
        <v>28354</v>
      </c>
      <c r="R3240" t="str">
        <f t="shared" si="100"/>
        <v>高密</v>
      </c>
      <c r="S3240" t="str">
        <f t="shared" si="101"/>
        <v>0706</v>
      </c>
    </row>
    <row r="3241" spans="1:19">
      <c r="A3241" t="s">
        <v>28355</v>
      </c>
      <c r="B3241" t="s">
        <v>28356</v>
      </c>
      <c r="C3241" t="s">
        <v>46</v>
      </c>
      <c r="D3241" t="s">
        <v>28357</v>
      </c>
      <c r="E3241" t="s">
        <v>24881</v>
      </c>
      <c r="F3241" t="s">
        <v>28358</v>
      </c>
      <c r="G3241" t="s">
        <v>28359</v>
      </c>
      <c r="H3241" t="s">
        <v>28360</v>
      </c>
      <c r="I3241" t="s">
        <v>2364</v>
      </c>
      <c r="J3241" t="s">
        <v>3738</v>
      </c>
      <c r="K3241" t="s">
        <v>3739</v>
      </c>
      <c r="L3241" t="s">
        <v>187</v>
      </c>
      <c r="M3241" t="s">
        <v>3510</v>
      </c>
      <c r="N3241" t="s">
        <v>2340</v>
      </c>
      <c r="O3241" t="s">
        <v>3740</v>
      </c>
      <c r="Q3241" t="s">
        <v>28361</v>
      </c>
      <c r="R3241" t="str">
        <f t="shared" si="100"/>
        <v>坊子</v>
      </c>
      <c r="S3241" t="str">
        <f t="shared" si="101"/>
        <v>0706</v>
      </c>
    </row>
    <row r="3242" spans="1:19">
      <c r="A3242" t="s">
        <v>28362</v>
      </c>
      <c r="B3242" t="s">
        <v>28363</v>
      </c>
      <c r="C3242" t="s">
        <v>46</v>
      </c>
      <c r="D3242" t="s">
        <v>28364</v>
      </c>
      <c r="E3242" t="s">
        <v>28365</v>
      </c>
      <c r="F3242" t="s">
        <v>28366</v>
      </c>
      <c r="G3242" t="s">
        <v>28367</v>
      </c>
      <c r="H3242" t="s">
        <v>28368</v>
      </c>
      <c r="I3242" t="s">
        <v>3336</v>
      </c>
      <c r="J3242" t="s">
        <v>3542</v>
      </c>
      <c r="K3242" t="s">
        <v>3543</v>
      </c>
      <c r="L3242" t="s">
        <v>76</v>
      </c>
      <c r="M3242" t="s">
        <v>2827</v>
      </c>
      <c r="N3242" t="s">
        <v>4222</v>
      </c>
      <c r="O3242" t="s">
        <v>3544</v>
      </c>
      <c r="P3242" t="s">
        <v>28369</v>
      </c>
      <c r="R3242" t="str">
        <f t="shared" si="100"/>
        <v>奎文</v>
      </c>
      <c r="S3242" t="str">
        <f t="shared" si="101"/>
        <v>0706</v>
      </c>
    </row>
    <row r="3243" spans="1:19">
      <c r="A3243" t="s">
        <v>28370</v>
      </c>
      <c r="B3243" t="s">
        <v>28371</v>
      </c>
      <c r="C3243" t="s">
        <v>46</v>
      </c>
      <c r="D3243" t="s">
        <v>28372</v>
      </c>
      <c r="E3243" t="s">
        <v>24881</v>
      </c>
      <c r="F3243" t="s">
        <v>28373</v>
      </c>
      <c r="G3243" t="s">
        <v>28374</v>
      </c>
      <c r="H3243" t="s">
        <v>28375</v>
      </c>
      <c r="I3243" t="s">
        <v>2364</v>
      </c>
      <c r="J3243" t="s">
        <v>2599</v>
      </c>
      <c r="K3243" t="s">
        <v>2600</v>
      </c>
      <c r="L3243" t="s">
        <v>119</v>
      </c>
      <c r="M3243" t="s">
        <v>2601</v>
      </c>
      <c r="N3243" t="s">
        <v>2816</v>
      </c>
      <c r="O3243" t="s">
        <v>2603</v>
      </c>
      <c r="P3243" t="s">
        <v>28376</v>
      </c>
      <c r="Q3243" t="s">
        <v>28377</v>
      </c>
      <c r="R3243" t="str">
        <f t="shared" si="100"/>
        <v>寒亭</v>
      </c>
      <c r="S3243" t="str">
        <f t="shared" si="101"/>
        <v>0706</v>
      </c>
    </row>
    <row r="3244" spans="1:19">
      <c r="A3244" t="s">
        <v>28378</v>
      </c>
      <c r="B3244" t="s">
        <v>28379</v>
      </c>
      <c r="C3244" t="s">
        <v>46</v>
      </c>
      <c r="D3244" t="s">
        <v>28380</v>
      </c>
      <c r="E3244" t="s">
        <v>24881</v>
      </c>
      <c r="F3244" t="s">
        <v>28381</v>
      </c>
      <c r="G3244" t="s">
        <v>28382</v>
      </c>
      <c r="H3244" t="s">
        <v>28383</v>
      </c>
      <c r="I3244" t="s">
        <v>2392</v>
      </c>
      <c r="J3244" t="s">
        <v>6923</v>
      </c>
      <c r="K3244" t="s">
        <v>6924</v>
      </c>
      <c r="L3244" t="s">
        <v>128</v>
      </c>
      <c r="M3244" t="s">
        <v>6079</v>
      </c>
      <c r="N3244" t="s">
        <v>2674</v>
      </c>
      <c r="P3244" t="s">
        <v>28384</v>
      </c>
      <c r="Q3244" t="s">
        <v>28385</v>
      </c>
      <c r="R3244" t="str">
        <f t="shared" si="100"/>
        <v>寿光</v>
      </c>
      <c r="S3244" t="str">
        <f t="shared" si="101"/>
        <v>0706</v>
      </c>
    </row>
    <row r="3245" spans="1:19">
      <c r="A3245" t="s">
        <v>28386</v>
      </c>
      <c r="B3245" t="s">
        <v>28387</v>
      </c>
      <c r="C3245" t="s">
        <v>46</v>
      </c>
      <c r="D3245" t="s">
        <v>28388</v>
      </c>
      <c r="E3245" t="s">
        <v>24881</v>
      </c>
      <c r="F3245" t="s">
        <v>28389</v>
      </c>
      <c r="G3245" t="s">
        <v>28390</v>
      </c>
      <c r="H3245" t="s">
        <v>28391</v>
      </c>
      <c r="I3245" t="s">
        <v>2378</v>
      </c>
      <c r="J3245" t="s">
        <v>2671</v>
      </c>
      <c r="K3245" t="s">
        <v>2672</v>
      </c>
      <c r="L3245" t="s">
        <v>67</v>
      </c>
      <c r="M3245" t="s">
        <v>2673</v>
      </c>
      <c r="N3245" t="s">
        <v>2859</v>
      </c>
      <c r="O3245" t="s">
        <v>2675</v>
      </c>
      <c r="P3245" t="s">
        <v>28392</v>
      </c>
      <c r="R3245" t="str">
        <f t="shared" si="100"/>
        <v>昌邑</v>
      </c>
      <c r="S3245" t="str">
        <f t="shared" si="101"/>
        <v>0706</v>
      </c>
    </row>
    <row r="3246" spans="1:19">
      <c r="A3246" t="s">
        <v>28393</v>
      </c>
      <c r="B3246" t="s">
        <v>28394</v>
      </c>
      <c r="C3246" t="s">
        <v>46</v>
      </c>
      <c r="D3246" t="s">
        <v>28395</v>
      </c>
      <c r="E3246" t="s">
        <v>28396</v>
      </c>
      <c r="F3246" t="s">
        <v>28397</v>
      </c>
      <c r="G3246" t="s">
        <v>28398</v>
      </c>
      <c r="H3246" t="s">
        <v>28399</v>
      </c>
      <c r="I3246" t="s">
        <v>2350</v>
      </c>
      <c r="J3246" t="s">
        <v>5473</v>
      </c>
      <c r="K3246" t="s">
        <v>5474</v>
      </c>
      <c r="L3246" t="s">
        <v>128</v>
      </c>
      <c r="M3246" t="s">
        <v>2890</v>
      </c>
      <c r="N3246" t="s">
        <v>2368</v>
      </c>
      <c r="O3246" t="s">
        <v>5475</v>
      </c>
      <c r="P3246" t="s">
        <v>28400</v>
      </c>
      <c r="Q3246" t="s">
        <v>28401</v>
      </c>
      <c r="R3246" t="str">
        <f t="shared" si="100"/>
        <v>寿光</v>
      </c>
      <c r="S3246" t="str">
        <f t="shared" si="101"/>
        <v>0706</v>
      </c>
    </row>
    <row r="3247" spans="1:19">
      <c r="A3247" t="s">
        <v>28402</v>
      </c>
      <c r="B3247" t="s">
        <v>28403</v>
      </c>
      <c r="C3247" t="s">
        <v>46</v>
      </c>
      <c r="D3247" t="s">
        <v>28404</v>
      </c>
      <c r="E3247" t="s">
        <v>24881</v>
      </c>
      <c r="F3247" t="s">
        <v>28405</v>
      </c>
      <c r="G3247" t="s">
        <v>28406</v>
      </c>
      <c r="H3247" t="s">
        <v>28407</v>
      </c>
      <c r="I3247" t="s">
        <v>2503</v>
      </c>
      <c r="J3247" t="s">
        <v>2539</v>
      </c>
      <c r="K3247" t="s">
        <v>2540</v>
      </c>
      <c r="L3247" t="s">
        <v>76</v>
      </c>
      <c r="M3247" t="s">
        <v>2528</v>
      </c>
      <c r="N3247" t="s">
        <v>2602</v>
      </c>
      <c r="O3247" t="s">
        <v>2541</v>
      </c>
      <c r="P3247" t="s">
        <v>28408</v>
      </c>
      <c r="Q3247" t="s">
        <v>28409</v>
      </c>
      <c r="R3247" t="str">
        <f t="shared" si="100"/>
        <v>奎文</v>
      </c>
      <c r="S3247" t="str">
        <f t="shared" si="101"/>
        <v>0706</v>
      </c>
    </row>
    <row r="3248" spans="1:19">
      <c r="A3248" t="s">
        <v>28410</v>
      </c>
      <c r="B3248" t="s">
        <v>28411</v>
      </c>
      <c r="C3248" t="s">
        <v>46</v>
      </c>
      <c r="D3248" t="s">
        <v>28412</v>
      </c>
      <c r="E3248" t="s">
        <v>28413</v>
      </c>
      <c r="F3248" t="s">
        <v>28414</v>
      </c>
      <c r="G3248" t="s">
        <v>28415</v>
      </c>
      <c r="H3248" t="s">
        <v>28416</v>
      </c>
      <c r="I3248" t="s">
        <v>28417</v>
      </c>
      <c r="J3248" t="s">
        <v>4437</v>
      </c>
      <c r="K3248" t="s">
        <v>4438</v>
      </c>
      <c r="N3248" t="s">
        <v>3214</v>
      </c>
      <c r="O3248" t="s">
        <v>4440</v>
      </c>
      <c r="R3248" t="str">
        <f t="shared" si="100"/>
        <v/>
      </c>
      <c r="S3248" t="str">
        <f t="shared" si="101"/>
        <v>0706</v>
      </c>
    </row>
    <row r="3249" spans="1:19">
      <c r="A3249" t="s">
        <v>28418</v>
      </c>
      <c r="B3249" t="s">
        <v>28419</v>
      </c>
      <c r="C3249" t="s">
        <v>46</v>
      </c>
      <c r="D3249" t="s">
        <v>28420</v>
      </c>
      <c r="E3249" t="s">
        <v>24881</v>
      </c>
      <c r="F3249" t="s">
        <v>28421</v>
      </c>
      <c r="G3249" t="s">
        <v>28422</v>
      </c>
      <c r="H3249" t="s">
        <v>28423</v>
      </c>
      <c r="I3249" t="s">
        <v>6637</v>
      </c>
      <c r="J3249" t="s">
        <v>5473</v>
      </c>
      <c r="K3249" t="s">
        <v>5474</v>
      </c>
      <c r="L3249" t="s">
        <v>128</v>
      </c>
      <c r="M3249" t="s">
        <v>2890</v>
      </c>
      <c r="N3249" t="s">
        <v>2602</v>
      </c>
      <c r="O3249" t="s">
        <v>5475</v>
      </c>
      <c r="P3249" t="s">
        <v>28424</v>
      </c>
      <c r="Q3249" t="s">
        <v>28425</v>
      </c>
      <c r="R3249" t="str">
        <f t="shared" si="100"/>
        <v>寿光</v>
      </c>
      <c r="S3249" t="str">
        <f t="shared" si="101"/>
        <v>0706</v>
      </c>
    </row>
    <row r="3250" spans="1:19">
      <c r="A3250" t="s">
        <v>28426</v>
      </c>
      <c r="B3250" t="s">
        <v>28427</v>
      </c>
      <c r="C3250" t="s">
        <v>46</v>
      </c>
      <c r="D3250" t="s">
        <v>28428</v>
      </c>
      <c r="E3250" t="s">
        <v>24881</v>
      </c>
      <c r="F3250" t="s">
        <v>28429</v>
      </c>
      <c r="G3250" t="s">
        <v>28430</v>
      </c>
      <c r="H3250" t="s">
        <v>28431</v>
      </c>
      <c r="I3250" t="s">
        <v>2350</v>
      </c>
      <c r="J3250" t="s">
        <v>18804</v>
      </c>
      <c r="K3250" t="s">
        <v>18805</v>
      </c>
      <c r="L3250" t="s">
        <v>76</v>
      </c>
      <c r="M3250" t="s">
        <v>4374</v>
      </c>
      <c r="N3250" t="s">
        <v>2816</v>
      </c>
      <c r="O3250" t="s">
        <v>18806</v>
      </c>
      <c r="P3250" t="s">
        <v>28432</v>
      </c>
      <c r="Q3250" t="s">
        <v>28433</v>
      </c>
      <c r="R3250" t="str">
        <f t="shared" si="100"/>
        <v>奎文</v>
      </c>
      <c r="S3250" t="str">
        <f t="shared" si="101"/>
        <v>0706</v>
      </c>
    </row>
    <row r="3251" spans="1:19">
      <c r="A3251" t="s">
        <v>28434</v>
      </c>
      <c r="B3251" t="s">
        <v>28435</v>
      </c>
      <c r="C3251" t="s">
        <v>46</v>
      </c>
      <c r="D3251" t="s">
        <v>28436</v>
      </c>
      <c r="E3251" t="s">
        <v>24881</v>
      </c>
      <c r="F3251" t="s">
        <v>28437</v>
      </c>
      <c r="G3251" t="s">
        <v>28438</v>
      </c>
      <c r="H3251" t="s">
        <v>28439</v>
      </c>
      <c r="I3251" t="s">
        <v>2392</v>
      </c>
      <c r="J3251" t="s">
        <v>9092</v>
      </c>
      <c r="K3251" t="s">
        <v>9093</v>
      </c>
      <c r="L3251" t="s">
        <v>146</v>
      </c>
      <c r="M3251" t="s">
        <v>5188</v>
      </c>
      <c r="N3251" t="s">
        <v>3252</v>
      </c>
      <c r="O3251" t="s">
        <v>9094</v>
      </c>
      <c r="P3251" t="s">
        <v>28440</v>
      </c>
      <c r="Q3251" t="s">
        <v>28441</v>
      </c>
      <c r="R3251" t="str">
        <f t="shared" si="100"/>
        <v>临朐</v>
      </c>
      <c r="S3251" t="str">
        <f t="shared" si="101"/>
        <v>0706</v>
      </c>
    </row>
    <row r="3252" spans="1:19">
      <c r="A3252" t="s">
        <v>28442</v>
      </c>
      <c r="B3252" t="s">
        <v>28443</v>
      </c>
      <c r="C3252" t="s">
        <v>46</v>
      </c>
      <c r="D3252" t="s">
        <v>28444</v>
      </c>
      <c r="E3252" t="s">
        <v>24881</v>
      </c>
      <c r="F3252" t="s">
        <v>28445</v>
      </c>
      <c r="G3252" t="s">
        <v>28446</v>
      </c>
      <c r="H3252" t="s">
        <v>28447</v>
      </c>
      <c r="I3252" t="s">
        <v>10333</v>
      </c>
      <c r="J3252" t="s">
        <v>3167</v>
      </c>
      <c r="K3252" t="s">
        <v>3168</v>
      </c>
      <c r="L3252" t="s">
        <v>110</v>
      </c>
      <c r="M3252" t="s">
        <v>3098</v>
      </c>
      <c r="N3252" t="s">
        <v>2354</v>
      </c>
      <c r="O3252" t="s">
        <v>3169</v>
      </c>
      <c r="Q3252" t="s">
        <v>28448</v>
      </c>
      <c r="R3252" t="str">
        <f t="shared" si="100"/>
        <v>高密</v>
      </c>
      <c r="S3252" t="str">
        <f t="shared" si="101"/>
        <v>0706</v>
      </c>
    </row>
    <row r="3253" spans="1:19">
      <c r="A3253" t="s">
        <v>28449</v>
      </c>
      <c r="B3253" t="s">
        <v>28450</v>
      </c>
      <c r="C3253" t="s">
        <v>46</v>
      </c>
      <c r="D3253" t="s">
        <v>28451</v>
      </c>
      <c r="E3253" t="s">
        <v>24881</v>
      </c>
      <c r="F3253" t="s">
        <v>28452</v>
      </c>
      <c r="G3253" t="s">
        <v>28453</v>
      </c>
      <c r="H3253" t="s">
        <v>28454</v>
      </c>
      <c r="I3253" t="s">
        <v>2364</v>
      </c>
      <c r="J3253" t="s">
        <v>2671</v>
      </c>
      <c r="K3253" t="s">
        <v>2672</v>
      </c>
      <c r="L3253" t="s">
        <v>67</v>
      </c>
      <c r="M3253" t="s">
        <v>2673</v>
      </c>
      <c r="N3253" t="s">
        <v>2674</v>
      </c>
      <c r="O3253" t="s">
        <v>2675</v>
      </c>
      <c r="P3253" t="s">
        <v>28455</v>
      </c>
      <c r="R3253" t="str">
        <f t="shared" si="100"/>
        <v>昌邑</v>
      </c>
      <c r="S3253" t="str">
        <f t="shared" si="101"/>
        <v>0706</v>
      </c>
    </row>
    <row r="3254" spans="1:19">
      <c r="A3254" t="s">
        <v>28456</v>
      </c>
      <c r="B3254" t="s">
        <v>28457</v>
      </c>
      <c r="C3254" t="s">
        <v>46</v>
      </c>
      <c r="D3254" t="s">
        <v>28458</v>
      </c>
      <c r="E3254" t="s">
        <v>28459</v>
      </c>
      <c r="F3254" t="s">
        <v>28460</v>
      </c>
      <c r="G3254" t="s">
        <v>28461</v>
      </c>
      <c r="H3254" t="s">
        <v>28462</v>
      </c>
      <c r="I3254" t="s">
        <v>2503</v>
      </c>
      <c r="J3254" t="s">
        <v>3250</v>
      </c>
      <c r="K3254" t="s">
        <v>3251</v>
      </c>
      <c r="L3254" t="s">
        <v>128</v>
      </c>
      <c r="M3254" t="s">
        <v>2708</v>
      </c>
      <c r="N3254" t="s">
        <v>3339</v>
      </c>
      <c r="O3254" t="s">
        <v>3253</v>
      </c>
      <c r="P3254" t="s">
        <v>28463</v>
      </c>
      <c r="R3254" t="str">
        <f t="shared" si="100"/>
        <v>寿光</v>
      </c>
      <c r="S3254" t="str">
        <f t="shared" si="101"/>
        <v>0706</v>
      </c>
    </row>
    <row r="3255" spans="1:19">
      <c r="A3255" t="s">
        <v>28464</v>
      </c>
      <c r="B3255" t="s">
        <v>28465</v>
      </c>
      <c r="C3255" t="s">
        <v>46</v>
      </c>
      <c r="D3255" t="s">
        <v>28466</v>
      </c>
      <c r="E3255" t="s">
        <v>28467</v>
      </c>
      <c r="F3255" t="s">
        <v>28468</v>
      </c>
      <c r="G3255" t="s">
        <v>28469</v>
      </c>
      <c r="H3255" t="s">
        <v>28470</v>
      </c>
      <c r="I3255" t="s">
        <v>2350</v>
      </c>
      <c r="J3255" t="s">
        <v>5507</v>
      </c>
      <c r="K3255" t="s">
        <v>5508</v>
      </c>
      <c r="L3255" t="s">
        <v>137</v>
      </c>
      <c r="M3255" t="s">
        <v>4959</v>
      </c>
      <c r="N3255" t="s">
        <v>2480</v>
      </c>
      <c r="O3255" t="s">
        <v>5509</v>
      </c>
      <c r="P3255" t="s">
        <v>28471</v>
      </c>
      <c r="R3255" t="str">
        <f t="shared" si="100"/>
        <v>青州</v>
      </c>
      <c r="S3255" t="str">
        <f t="shared" si="101"/>
        <v>0706</v>
      </c>
    </row>
    <row r="3256" spans="1:19">
      <c r="A3256" t="s">
        <v>28472</v>
      </c>
      <c r="B3256" t="s">
        <v>28473</v>
      </c>
      <c r="C3256" t="s">
        <v>46</v>
      </c>
      <c r="D3256" t="s">
        <v>28474</v>
      </c>
      <c r="E3256" t="s">
        <v>24881</v>
      </c>
      <c r="F3256" t="s">
        <v>28475</v>
      </c>
      <c r="G3256" t="s">
        <v>28476</v>
      </c>
      <c r="H3256" t="s">
        <v>28477</v>
      </c>
      <c r="I3256" t="s">
        <v>2364</v>
      </c>
      <c r="J3256" t="s">
        <v>10721</v>
      </c>
      <c r="K3256" t="s">
        <v>10722</v>
      </c>
      <c r="L3256" t="s">
        <v>76</v>
      </c>
      <c r="M3256" t="s">
        <v>4374</v>
      </c>
      <c r="N3256" t="s">
        <v>5839</v>
      </c>
      <c r="O3256" t="s">
        <v>10723</v>
      </c>
      <c r="P3256" t="s">
        <v>27525</v>
      </c>
      <c r="Q3256" t="s">
        <v>28478</v>
      </c>
      <c r="R3256" t="str">
        <f t="shared" si="100"/>
        <v>奎文</v>
      </c>
      <c r="S3256" t="str">
        <f t="shared" si="101"/>
        <v>0706</v>
      </c>
    </row>
    <row r="3257" spans="1:19">
      <c r="A3257" t="s">
        <v>28479</v>
      </c>
      <c r="B3257" t="s">
        <v>28480</v>
      </c>
      <c r="C3257" t="s">
        <v>46</v>
      </c>
      <c r="D3257" t="s">
        <v>28481</v>
      </c>
      <c r="E3257" t="s">
        <v>24881</v>
      </c>
      <c r="F3257" t="s">
        <v>28482</v>
      </c>
      <c r="G3257" t="s">
        <v>28483</v>
      </c>
      <c r="H3257" t="s">
        <v>28484</v>
      </c>
      <c r="I3257" t="s">
        <v>2350</v>
      </c>
      <c r="J3257" t="s">
        <v>14092</v>
      </c>
      <c r="K3257" t="s">
        <v>14093</v>
      </c>
      <c r="L3257" t="s">
        <v>146</v>
      </c>
      <c r="M3257" t="s">
        <v>14094</v>
      </c>
      <c r="N3257" t="s">
        <v>2421</v>
      </c>
      <c r="O3257" t="s">
        <v>14095</v>
      </c>
      <c r="P3257" t="s">
        <v>28485</v>
      </c>
      <c r="Q3257" t="s">
        <v>28486</v>
      </c>
      <c r="R3257" t="str">
        <f t="shared" si="100"/>
        <v>临朐</v>
      </c>
      <c r="S3257" t="str">
        <f t="shared" si="101"/>
        <v>0706</v>
      </c>
    </row>
    <row r="3258" spans="1:19">
      <c r="A3258" t="s">
        <v>28487</v>
      </c>
      <c r="B3258" t="s">
        <v>28488</v>
      </c>
      <c r="C3258" t="s">
        <v>46</v>
      </c>
      <c r="D3258" t="s">
        <v>28489</v>
      </c>
      <c r="E3258" t="s">
        <v>24881</v>
      </c>
      <c r="F3258" t="s">
        <v>28490</v>
      </c>
      <c r="G3258" t="s">
        <v>28491</v>
      </c>
      <c r="H3258" t="s">
        <v>28492</v>
      </c>
      <c r="I3258" t="s">
        <v>2645</v>
      </c>
      <c r="J3258" t="s">
        <v>5791</v>
      </c>
      <c r="K3258" t="s">
        <v>5792</v>
      </c>
      <c r="L3258" t="s">
        <v>101</v>
      </c>
      <c r="M3258" t="s">
        <v>3130</v>
      </c>
      <c r="N3258" t="s">
        <v>2340</v>
      </c>
      <c r="O3258" t="s">
        <v>5793</v>
      </c>
      <c r="P3258" t="s">
        <v>28493</v>
      </c>
      <c r="R3258" t="str">
        <f t="shared" si="100"/>
        <v>潍城</v>
      </c>
      <c r="S3258" t="str">
        <f t="shared" si="101"/>
        <v>0706</v>
      </c>
    </row>
    <row r="3259" spans="1:19">
      <c r="A3259" t="s">
        <v>28494</v>
      </c>
      <c r="B3259" t="s">
        <v>28495</v>
      </c>
      <c r="C3259" t="s">
        <v>46</v>
      </c>
      <c r="D3259" t="s">
        <v>28496</v>
      </c>
      <c r="E3259" t="s">
        <v>24881</v>
      </c>
      <c r="F3259" t="s">
        <v>28497</v>
      </c>
      <c r="G3259" t="s">
        <v>28498</v>
      </c>
      <c r="H3259" t="s">
        <v>28360</v>
      </c>
      <c r="I3259" t="s">
        <v>2350</v>
      </c>
      <c r="J3259" t="s">
        <v>23106</v>
      </c>
      <c r="K3259" t="s">
        <v>23107</v>
      </c>
      <c r="L3259" t="s">
        <v>110</v>
      </c>
      <c r="M3259" t="s">
        <v>7112</v>
      </c>
      <c r="N3259" t="s">
        <v>2859</v>
      </c>
      <c r="O3259" t="s">
        <v>23108</v>
      </c>
      <c r="P3259" t="s">
        <v>28499</v>
      </c>
      <c r="Q3259" t="s">
        <v>28500</v>
      </c>
      <c r="R3259" t="str">
        <f t="shared" si="100"/>
        <v>高密</v>
      </c>
      <c r="S3259" t="str">
        <f t="shared" si="101"/>
        <v>0706</v>
      </c>
    </row>
    <row r="3260" spans="1:19">
      <c r="A3260" t="s">
        <v>28501</v>
      </c>
      <c r="B3260" t="s">
        <v>28502</v>
      </c>
      <c r="C3260" t="s">
        <v>46</v>
      </c>
      <c r="D3260" t="s">
        <v>28503</v>
      </c>
      <c r="E3260" t="s">
        <v>24881</v>
      </c>
      <c r="F3260" t="s">
        <v>28504</v>
      </c>
      <c r="G3260" t="s">
        <v>28505</v>
      </c>
      <c r="H3260" t="s">
        <v>28506</v>
      </c>
      <c r="I3260" t="s">
        <v>2503</v>
      </c>
      <c r="J3260" t="s">
        <v>5040</v>
      </c>
      <c r="K3260" t="s">
        <v>5041</v>
      </c>
      <c r="L3260" t="s">
        <v>146</v>
      </c>
      <c r="M3260" t="s">
        <v>2420</v>
      </c>
      <c r="N3260" t="s">
        <v>10065</v>
      </c>
      <c r="O3260" t="s">
        <v>5042</v>
      </c>
      <c r="P3260" t="s">
        <v>28507</v>
      </c>
      <c r="R3260" t="str">
        <f t="shared" si="100"/>
        <v>临朐</v>
      </c>
      <c r="S3260" t="str">
        <f t="shared" si="101"/>
        <v>0706</v>
      </c>
    </row>
    <row r="3261" spans="1:19">
      <c r="A3261" t="s">
        <v>28508</v>
      </c>
      <c r="B3261" t="s">
        <v>28509</v>
      </c>
      <c r="C3261" t="s">
        <v>46</v>
      </c>
      <c r="D3261" t="s">
        <v>28510</v>
      </c>
      <c r="E3261" t="s">
        <v>28467</v>
      </c>
      <c r="F3261" t="s">
        <v>28511</v>
      </c>
      <c r="G3261" t="s">
        <v>28512</v>
      </c>
      <c r="H3261" t="s">
        <v>28513</v>
      </c>
      <c r="I3261" t="s">
        <v>2503</v>
      </c>
      <c r="J3261" t="s">
        <v>23275</v>
      </c>
      <c r="K3261" t="s">
        <v>23276</v>
      </c>
      <c r="L3261" t="s">
        <v>137</v>
      </c>
      <c r="M3261" t="s">
        <v>3040</v>
      </c>
      <c r="N3261" t="s">
        <v>2421</v>
      </c>
      <c r="O3261" t="s">
        <v>23277</v>
      </c>
      <c r="P3261" t="s">
        <v>28514</v>
      </c>
      <c r="R3261" t="str">
        <f t="shared" si="100"/>
        <v>青州</v>
      </c>
      <c r="S3261" t="str">
        <f t="shared" si="101"/>
        <v>0706</v>
      </c>
    </row>
    <row r="3262" spans="1:19">
      <c r="A3262" t="s">
        <v>28515</v>
      </c>
      <c r="B3262" t="s">
        <v>28516</v>
      </c>
      <c r="C3262" t="s">
        <v>46</v>
      </c>
      <c r="D3262" t="s">
        <v>28517</v>
      </c>
      <c r="E3262" t="s">
        <v>24881</v>
      </c>
      <c r="F3262" t="s">
        <v>28518</v>
      </c>
      <c r="G3262" t="s">
        <v>28519</v>
      </c>
      <c r="H3262" t="s">
        <v>28520</v>
      </c>
      <c r="I3262" t="s">
        <v>2350</v>
      </c>
      <c r="J3262" t="s">
        <v>3542</v>
      </c>
      <c r="K3262" t="s">
        <v>3543</v>
      </c>
      <c r="L3262" t="s">
        <v>76</v>
      </c>
      <c r="M3262" t="s">
        <v>2827</v>
      </c>
      <c r="N3262" t="s">
        <v>5712</v>
      </c>
      <c r="O3262" t="s">
        <v>3544</v>
      </c>
      <c r="P3262" t="s">
        <v>28521</v>
      </c>
      <c r="R3262" t="str">
        <f t="shared" si="100"/>
        <v>奎文</v>
      </c>
      <c r="S3262" t="str">
        <f t="shared" si="101"/>
        <v>0706</v>
      </c>
    </row>
    <row r="3263" spans="1:19">
      <c r="A3263" t="s">
        <v>28522</v>
      </c>
      <c r="B3263" t="s">
        <v>28523</v>
      </c>
      <c r="C3263" t="s">
        <v>46</v>
      </c>
      <c r="D3263" t="s">
        <v>28524</v>
      </c>
      <c r="E3263" t="s">
        <v>24881</v>
      </c>
      <c r="F3263" t="s">
        <v>28525</v>
      </c>
      <c r="G3263" t="s">
        <v>28526</v>
      </c>
      <c r="H3263" t="s">
        <v>28527</v>
      </c>
      <c r="I3263" t="s">
        <v>2350</v>
      </c>
      <c r="J3263" t="s">
        <v>3771</v>
      </c>
      <c r="K3263" t="s">
        <v>3772</v>
      </c>
      <c r="L3263" t="s">
        <v>187</v>
      </c>
      <c r="M3263" t="s">
        <v>3773</v>
      </c>
      <c r="N3263" t="s">
        <v>2674</v>
      </c>
      <c r="O3263" t="s">
        <v>3775</v>
      </c>
      <c r="P3263" t="s">
        <v>28528</v>
      </c>
      <c r="Q3263" t="s">
        <v>28529</v>
      </c>
      <c r="R3263" t="str">
        <f t="shared" si="100"/>
        <v>坊子</v>
      </c>
      <c r="S3263" t="str">
        <f t="shared" si="101"/>
        <v>0706</v>
      </c>
    </row>
    <row r="3264" spans="1:19">
      <c r="A3264" t="s">
        <v>28530</v>
      </c>
      <c r="B3264" t="s">
        <v>28531</v>
      </c>
      <c r="C3264" t="s">
        <v>46</v>
      </c>
      <c r="D3264" t="s">
        <v>28532</v>
      </c>
      <c r="E3264" t="s">
        <v>28533</v>
      </c>
      <c r="F3264" t="s">
        <v>28534</v>
      </c>
      <c r="G3264" t="s">
        <v>28535</v>
      </c>
      <c r="H3264" t="s">
        <v>28536</v>
      </c>
      <c r="I3264" t="s">
        <v>2364</v>
      </c>
      <c r="J3264" t="s">
        <v>3565</v>
      </c>
      <c r="K3264" t="s">
        <v>3566</v>
      </c>
      <c r="L3264" t="s">
        <v>110</v>
      </c>
      <c r="M3264" t="s">
        <v>2575</v>
      </c>
      <c r="N3264" t="s">
        <v>3339</v>
      </c>
      <c r="O3264" t="s">
        <v>3567</v>
      </c>
      <c r="P3264" t="s">
        <v>28537</v>
      </c>
      <c r="Q3264" t="s">
        <v>28538</v>
      </c>
      <c r="R3264" t="str">
        <f t="shared" si="100"/>
        <v>高密</v>
      </c>
      <c r="S3264" t="str">
        <f t="shared" si="101"/>
        <v>0706</v>
      </c>
    </row>
    <row r="3265" spans="1:19">
      <c r="A3265" t="s">
        <v>28539</v>
      </c>
      <c r="B3265" t="s">
        <v>28540</v>
      </c>
      <c r="C3265" t="s">
        <v>46</v>
      </c>
      <c r="D3265" t="s">
        <v>28541</v>
      </c>
      <c r="E3265" t="s">
        <v>24881</v>
      </c>
      <c r="F3265" t="s">
        <v>28542</v>
      </c>
      <c r="G3265" t="s">
        <v>28543</v>
      </c>
      <c r="H3265" t="s">
        <v>28544</v>
      </c>
      <c r="I3265" t="s">
        <v>2392</v>
      </c>
      <c r="J3265" t="s">
        <v>6923</v>
      </c>
      <c r="K3265" t="s">
        <v>6924</v>
      </c>
      <c r="L3265" t="s">
        <v>128</v>
      </c>
      <c r="M3265" t="s">
        <v>6079</v>
      </c>
      <c r="N3265" t="s">
        <v>2674</v>
      </c>
      <c r="P3265" t="s">
        <v>28545</v>
      </c>
      <c r="Q3265" t="s">
        <v>28546</v>
      </c>
      <c r="R3265" t="str">
        <f t="shared" ref="R3265:R3328" si="102">IF(OR(LEFT(L3265,2)="高新"),"奎文",IF(LEFT(L3265,2)="峡山","坊子",IF(LEFT(L3265,2)="滨海","寒亭",LEFT(L3265,2))))</f>
        <v>寿光</v>
      </c>
      <c r="S3265" t="str">
        <f t="shared" ref="S3265:S3328" si="103">TEXT(B3265,"mmdd")</f>
        <v>0706</v>
      </c>
    </row>
    <row r="3266" spans="1:19">
      <c r="A3266" t="s">
        <v>28547</v>
      </c>
      <c r="B3266" t="s">
        <v>28548</v>
      </c>
      <c r="C3266" t="s">
        <v>46</v>
      </c>
      <c r="D3266" t="s">
        <v>28549</v>
      </c>
      <c r="E3266" t="s">
        <v>28467</v>
      </c>
      <c r="F3266" t="s">
        <v>28550</v>
      </c>
      <c r="G3266" t="s">
        <v>28551</v>
      </c>
      <c r="H3266" t="s">
        <v>28552</v>
      </c>
      <c r="I3266" t="s">
        <v>2378</v>
      </c>
      <c r="J3266" t="s">
        <v>22345</v>
      </c>
      <c r="K3266" t="s">
        <v>22346</v>
      </c>
      <c r="L3266" t="s">
        <v>119</v>
      </c>
      <c r="M3266" t="s">
        <v>4071</v>
      </c>
      <c r="N3266" t="s">
        <v>2421</v>
      </c>
      <c r="O3266" t="s">
        <v>22347</v>
      </c>
      <c r="P3266" t="s">
        <v>28553</v>
      </c>
      <c r="R3266" t="str">
        <f t="shared" si="102"/>
        <v>寒亭</v>
      </c>
      <c r="S3266" t="str">
        <f t="shared" si="103"/>
        <v>0706</v>
      </c>
    </row>
    <row r="3267" spans="1:19">
      <c r="A3267" t="s">
        <v>28554</v>
      </c>
      <c r="B3267" t="s">
        <v>28555</v>
      </c>
      <c r="C3267" t="s">
        <v>46</v>
      </c>
      <c r="D3267" t="s">
        <v>28556</v>
      </c>
      <c r="E3267" t="s">
        <v>24881</v>
      </c>
      <c r="F3267" t="s">
        <v>28557</v>
      </c>
      <c r="G3267" t="s">
        <v>28558</v>
      </c>
      <c r="H3267" t="s">
        <v>28559</v>
      </c>
      <c r="I3267" t="s">
        <v>2350</v>
      </c>
      <c r="J3267" t="s">
        <v>7015</v>
      </c>
      <c r="K3267" t="s">
        <v>7016</v>
      </c>
      <c r="L3267" t="s">
        <v>67</v>
      </c>
      <c r="M3267" t="s">
        <v>3366</v>
      </c>
      <c r="N3267" t="s">
        <v>8990</v>
      </c>
      <c r="O3267" t="s">
        <v>7017</v>
      </c>
      <c r="P3267" t="s">
        <v>28560</v>
      </c>
      <c r="Q3267" t="s">
        <v>28561</v>
      </c>
      <c r="R3267" t="str">
        <f t="shared" si="102"/>
        <v>昌邑</v>
      </c>
      <c r="S3267" t="str">
        <f t="shared" si="103"/>
        <v>0706</v>
      </c>
    </row>
    <row r="3268" spans="1:19">
      <c r="A3268" t="s">
        <v>28562</v>
      </c>
      <c r="B3268" t="s">
        <v>28563</v>
      </c>
      <c r="C3268" t="s">
        <v>46</v>
      </c>
      <c r="D3268" t="s">
        <v>28564</v>
      </c>
      <c r="E3268" t="s">
        <v>24881</v>
      </c>
      <c r="F3268" t="s">
        <v>28565</v>
      </c>
      <c r="G3268" t="s">
        <v>28566</v>
      </c>
      <c r="H3268" t="s">
        <v>28567</v>
      </c>
      <c r="I3268" t="s">
        <v>27772</v>
      </c>
      <c r="J3268" t="s">
        <v>11519</v>
      </c>
      <c r="K3268" t="s">
        <v>11520</v>
      </c>
      <c r="L3268" t="s">
        <v>47</v>
      </c>
      <c r="M3268" t="s">
        <v>2454</v>
      </c>
      <c r="N3268" t="s">
        <v>2396</v>
      </c>
      <c r="O3268" t="s">
        <v>11521</v>
      </c>
      <c r="P3268" t="s">
        <v>28568</v>
      </c>
      <c r="Q3268" t="s">
        <v>28569</v>
      </c>
      <c r="R3268" t="str">
        <f t="shared" si="102"/>
        <v>诸城</v>
      </c>
      <c r="S3268" t="str">
        <f t="shared" si="103"/>
        <v>0706</v>
      </c>
    </row>
    <row r="3269" spans="1:19">
      <c r="A3269" t="s">
        <v>28570</v>
      </c>
      <c r="B3269" t="s">
        <v>28571</v>
      </c>
      <c r="C3269" t="s">
        <v>46</v>
      </c>
      <c r="D3269" t="s">
        <v>28572</v>
      </c>
      <c r="E3269" t="s">
        <v>24881</v>
      </c>
      <c r="F3269" t="s">
        <v>28573</v>
      </c>
      <c r="G3269" t="s">
        <v>28574</v>
      </c>
      <c r="H3269" t="s">
        <v>28575</v>
      </c>
      <c r="I3269" t="s">
        <v>2378</v>
      </c>
      <c r="J3269" t="s">
        <v>3727</v>
      </c>
      <c r="K3269" t="s">
        <v>3728</v>
      </c>
      <c r="L3269" t="s">
        <v>137</v>
      </c>
      <c r="M3269" t="s">
        <v>3729</v>
      </c>
      <c r="N3269" t="s">
        <v>2785</v>
      </c>
      <c r="O3269" t="s">
        <v>3730</v>
      </c>
      <c r="P3269" t="s">
        <v>28576</v>
      </c>
      <c r="Q3269" t="s">
        <v>28577</v>
      </c>
      <c r="R3269" t="str">
        <f t="shared" si="102"/>
        <v>青州</v>
      </c>
      <c r="S3269" t="str">
        <f t="shared" si="103"/>
        <v>0706</v>
      </c>
    </row>
    <row r="3270" spans="1:19">
      <c r="A3270" t="s">
        <v>28578</v>
      </c>
      <c r="B3270" t="s">
        <v>28579</v>
      </c>
      <c r="C3270" t="s">
        <v>46</v>
      </c>
      <c r="D3270" t="s">
        <v>28580</v>
      </c>
      <c r="E3270" t="s">
        <v>24881</v>
      </c>
      <c r="F3270" t="s">
        <v>28581</v>
      </c>
      <c r="G3270" t="s">
        <v>28582</v>
      </c>
      <c r="H3270" t="s">
        <v>28583</v>
      </c>
      <c r="I3270" t="s">
        <v>2645</v>
      </c>
      <c r="J3270" t="s">
        <v>5791</v>
      </c>
      <c r="K3270" t="s">
        <v>5792</v>
      </c>
      <c r="L3270" t="s">
        <v>101</v>
      </c>
      <c r="M3270" t="s">
        <v>3130</v>
      </c>
      <c r="N3270" t="s">
        <v>3277</v>
      </c>
      <c r="O3270" t="s">
        <v>5793</v>
      </c>
      <c r="P3270" t="s">
        <v>28584</v>
      </c>
      <c r="R3270" t="str">
        <f t="shared" si="102"/>
        <v>潍城</v>
      </c>
      <c r="S3270" t="str">
        <f t="shared" si="103"/>
        <v>0706</v>
      </c>
    </row>
    <row r="3271" spans="1:19">
      <c r="A3271" t="s">
        <v>28585</v>
      </c>
      <c r="B3271" t="s">
        <v>28586</v>
      </c>
      <c r="C3271" t="s">
        <v>46</v>
      </c>
      <c r="D3271" t="s">
        <v>28587</v>
      </c>
      <c r="E3271" t="s">
        <v>24881</v>
      </c>
      <c r="F3271" t="s">
        <v>28588</v>
      </c>
      <c r="G3271" t="s">
        <v>28589</v>
      </c>
      <c r="H3271" t="s">
        <v>28590</v>
      </c>
      <c r="I3271" t="s">
        <v>4165</v>
      </c>
      <c r="J3271" t="s">
        <v>3868</v>
      </c>
      <c r="K3271" t="s">
        <v>3869</v>
      </c>
      <c r="L3271" t="s">
        <v>57</v>
      </c>
      <c r="M3271" t="s">
        <v>2367</v>
      </c>
      <c r="N3271" t="s">
        <v>2721</v>
      </c>
      <c r="O3271" t="s">
        <v>3870</v>
      </c>
      <c r="P3271" t="s">
        <v>28591</v>
      </c>
      <c r="Q3271" t="s">
        <v>28592</v>
      </c>
      <c r="R3271" t="str">
        <f t="shared" si="102"/>
        <v>安丘</v>
      </c>
      <c r="S3271" t="str">
        <f t="shared" si="103"/>
        <v>0706</v>
      </c>
    </row>
    <row r="3272" spans="1:19">
      <c r="A3272" t="s">
        <v>28593</v>
      </c>
      <c r="B3272" t="s">
        <v>28594</v>
      </c>
      <c r="C3272" t="s">
        <v>46</v>
      </c>
      <c r="D3272" t="s">
        <v>28595</v>
      </c>
      <c r="E3272" t="s">
        <v>28596</v>
      </c>
      <c r="F3272" t="s">
        <v>28597</v>
      </c>
      <c r="G3272" t="s">
        <v>28598</v>
      </c>
      <c r="H3272" t="s">
        <v>28599</v>
      </c>
      <c r="I3272" t="s">
        <v>2350</v>
      </c>
      <c r="J3272" t="s">
        <v>5507</v>
      </c>
      <c r="K3272" t="s">
        <v>5508</v>
      </c>
      <c r="L3272" t="s">
        <v>137</v>
      </c>
      <c r="M3272" t="s">
        <v>4959</v>
      </c>
      <c r="N3272" t="s">
        <v>3554</v>
      </c>
      <c r="O3272" t="s">
        <v>5509</v>
      </c>
      <c r="P3272" t="s">
        <v>28600</v>
      </c>
      <c r="R3272" t="str">
        <f t="shared" si="102"/>
        <v>青州</v>
      </c>
      <c r="S3272" t="str">
        <f t="shared" si="103"/>
        <v>0706</v>
      </c>
    </row>
    <row r="3273" spans="1:19">
      <c r="A3273" t="s">
        <v>28601</v>
      </c>
      <c r="B3273" t="s">
        <v>28602</v>
      </c>
      <c r="C3273" t="s">
        <v>46</v>
      </c>
      <c r="D3273" t="s">
        <v>28603</v>
      </c>
      <c r="E3273" t="s">
        <v>24881</v>
      </c>
      <c r="F3273" t="s">
        <v>28604</v>
      </c>
      <c r="G3273" t="s">
        <v>28605</v>
      </c>
      <c r="H3273" t="s">
        <v>28606</v>
      </c>
      <c r="I3273" t="s">
        <v>2645</v>
      </c>
      <c r="J3273" t="s">
        <v>3586</v>
      </c>
      <c r="K3273" t="s">
        <v>3587</v>
      </c>
      <c r="L3273" t="s">
        <v>47</v>
      </c>
      <c r="M3273" t="s">
        <v>3159</v>
      </c>
      <c r="N3273" t="s">
        <v>2480</v>
      </c>
      <c r="O3273" t="s">
        <v>3588</v>
      </c>
      <c r="P3273" t="s">
        <v>28607</v>
      </c>
      <c r="R3273" t="str">
        <f t="shared" si="102"/>
        <v>诸城</v>
      </c>
      <c r="S3273" t="str">
        <f t="shared" si="103"/>
        <v>0706</v>
      </c>
    </row>
    <row r="3274" spans="1:19">
      <c r="A3274" t="s">
        <v>28608</v>
      </c>
      <c r="B3274" t="s">
        <v>28609</v>
      </c>
      <c r="C3274" t="s">
        <v>46</v>
      </c>
      <c r="D3274" t="s">
        <v>28610</v>
      </c>
      <c r="E3274" t="s">
        <v>24881</v>
      </c>
      <c r="F3274" t="s">
        <v>28611</v>
      </c>
      <c r="G3274" t="s">
        <v>28612</v>
      </c>
      <c r="H3274" t="s">
        <v>28613</v>
      </c>
      <c r="I3274" t="s">
        <v>2645</v>
      </c>
      <c r="J3274" t="s">
        <v>10780</v>
      </c>
      <c r="K3274" t="s">
        <v>10781</v>
      </c>
      <c r="L3274" t="s">
        <v>47</v>
      </c>
      <c r="M3274" t="s">
        <v>2454</v>
      </c>
      <c r="N3274" t="s">
        <v>2480</v>
      </c>
      <c r="O3274" t="s">
        <v>10782</v>
      </c>
      <c r="P3274" t="s">
        <v>28614</v>
      </c>
      <c r="R3274" t="str">
        <f t="shared" si="102"/>
        <v>诸城</v>
      </c>
      <c r="S3274" t="str">
        <f t="shared" si="103"/>
        <v>0706</v>
      </c>
    </row>
    <row r="3275" spans="1:19">
      <c r="A3275" t="s">
        <v>28615</v>
      </c>
      <c r="B3275" t="s">
        <v>28616</v>
      </c>
      <c r="C3275" t="s">
        <v>46</v>
      </c>
      <c r="D3275" t="s">
        <v>28617</v>
      </c>
      <c r="E3275" t="s">
        <v>24881</v>
      </c>
      <c r="F3275" t="s">
        <v>28618</v>
      </c>
      <c r="G3275" t="s">
        <v>28619</v>
      </c>
      <c r="H3275" t="s">
        <v>28620</v>
      </c>
      <c r="I3275" t="s">
        <v>3376</v>
      </c>
      <c r="J3275" t="s">
        <v>3157</v>
      </c>
      <c r="K3275" t="s">
        <v>3158</v>
      </c>
      <c r="L3275" t="s">
        <v>47</v>
      </c>
      <c r="M3275" t="s">
        <v>3159</v>
      </c>
      <c r="N3275" t="s">
        <v>2687</v>
      </c>
      <c r="O3275" t="s">
        <v>3160</v>
      </c>
      <c r="P3275" t="s">
        <v>28621</v>
      </c>
      <c r="R3275" t="str">
        <f t="shared" si="102"/>
        <v>诸城</v>
      </c>
      <c r="S3275" t="str">
        <f t="shared" si="103"/>
        <v>0706</v>
      </c>
    </row>
    <row r="3276" spans="1:19">
      <c r="A3276" t="s">
        <v>28622</v>
      </c>
      <c r="B3276" t="s">
        <v>28623</v>
      </c>
      <c r="C3276" t="s">
        <v>46</v>
      </c>
      <c r="D3276" t="s">
        <v>28624</v>
      </c>
      <c r="E3276" t="s">
        <v>28625</v>
      </c>
      <c r="F3276" t="s">
        <v>28626</v>
      </c>
      <c r="G3276" t="s">
        <v>28627</v>
      </c>
      <c r="H3276" t="s">
        <v>28628</v>
      </c>
      <c r="I3276" t="s">
        <v>2350</v>
      </c>
      <c r="J3276" t="s">
        <v>2671</v>
      </c>
      <c r="K3276" t="s">
        <v>2672</v>
      </c>
      <c r="L3276" t="s">
        <v>67</v>
      </c>
      <c r="M3276" t="s">
        <v>2673</v>
      </c>
      <c r="N3276" t="s">
        <v>3252</v>
      </c>
      <c r="O3276" t="s">
        <v>2675</v>
      </c>
      <c r="P3276" t="s">
        <v>28629</v>
      </c>
      <c r="R3276" t="str">
        <f t="shared" si="102"/>
        <v>昌邑</v>
      </c>
      <c r="S3276" t="str">
        <f t="shared" si="103"/>
        <v>0706</v>
      </c>
    </row>
    <row r="3277" spans="1:19">
      <c r="A3277" t="s">
        <v>28630</v>
      </c>
      <c r="B3277" t="s">
        <v>28607</v>
      </c>
      <c r="C3277" t="s">
        <v>46</v>
      </c>
      <c r="D3277" t="s">
        <v>28631</v>
      </c>
      <c r="E3277" t="s">
        <v>28632</v>
      </c>
      <c r="F3277" t="s">
        <v>28633</v>
      </c>
      <c r="G3277" t="s">
        <v>28634</v>
      </c>
      <c r="H3277" t="s">
        <v>28635</v>
      </c>
      <c r="I3277" t="s">
        <v>2364</v>
      </c>
      <c r="J3277" t="s">
        <v>3456</v>
      </c>
      <c r="K3277" t="s">
        <v>3457</v>
      </c>
      <c r="L3277" t="s">
        <v>3458</v>
      </c>
      <c r="M3277" t="s">
        <v>3459</v>
      </c>
      <c r="N3277" t="s">
        <v>2480</v>
      </c>
      <c r="O3277" t="s">
        <v>3460</v>
      </c>
      <c r="P3277" t="s">
        <v>28636</v>
      </c>
      <c r="R3277" t="str">
        <f t="shared" si="102"/>
        <v>寒亭</v>
      </c>
      <c r="S3277" t="str">
        <f t="shared" si="103"/>
        <v>0706</v>
      </c>
    </row>
    <row r="3278" spans="1:19">
      <c r="A3278" t="s">
        <v>28637</v>
      </c>
      <c r="B3278" t="s">
        <v>28638</v>
      </c>
      <c r="C3278" t="s">
        <v>46</v>
      </c>
      <c r="D3278" t="s">
        <v>28639</v>
      </c>
      <c r="E3278" t="s">
        <v>28640</v>
      </c>
      <c r="F3278" t="s">
        <v>28641</v>
      </c>
      <c r="G3278" t="s">
        <v>28642</v>
      </c>
      <c r="H3278" t="s">
        <v>28643</v>
      </c>
      <c r="I3278" t="s">
        <v>2350</v>
      </c>
      <c r="J3278" t="s">
        <v>3364</v>
      </c>
      <c r="K3278" t="s">
        <v>3365</v>
      </c>
      <c r="L3278" t="s">
        <v>67</v>
      </c>
      <c r="M3278" t="s">
        <v>3366</v>
      </c>
      <c r="N3278" t="s">
        <v>2674</v>
      </c>
      <c r="O3278" t="s">
        <v>3367</v>
      </c>
      <c r="P3278" t="s">
        <v>28644</v>
      </c>
      <c r="R3278" t="str">
        <f t="shared" si="102"/>
        <v>昌邑</v>
      </c>
      <c r="S3278" t="str">
        <f t="shared" si="103"/>
        <v>0706</v>
      </c>
    </row>
    <row r="3279" spans="1:19">
      <c r="A3279" t="s">
        <v>28645</v>
      </c>
      <c r="B3279" t="s">
        <v>28646</v>
      </c>
      <c r="C3279" t="s">
        <v>46</v>
      </c>
      <c r="D3279" t="s">
        <v>28647</v>
      </c>
      <c r="E3279" t="s">
        <v>24881</v>
      </c>
      <c r="F3279" t="s">
        <v>28648</v>
      </c>
      <c r="G3279" t="s">
        <v>28649</v>
      </c>
      <c r="H3279" t="s">
        <v>28650</v>
      </c>
      <c r="I3279" t="s">
        <v>2465</v>
      </c>
      <c r="J3279" t="s">
        <v>3950</v>
      </c>
      <c r="K3279" t="s">
        <v>3951</v>
      </c>
      <c r="L3279" t="s">
        <v>128</v>
      </c>
      <c r="M3279" t="s">
        <v>3952</v>
      </c>
      <c r="N3279" t="s">
        <v>5839</v>
      </c>
      <c r="O3279" t="s">
        <v>3953</v>
      </c>
      <c r="P3279" t="s">
        <v>28651</v>
      </c>
      <c r="R3279" t="str">
        <f t="shared" si="102"/>
        <v>寿光</v>
      </c>
      <c r="S3279" t="str">
        <f t="shared" si="103"/>
        <v>0706</v>
      </c>
    </row>
    <row r="3280" spans="1:19">
      <c r="A3280" t="s">
        <v>28652</v>
      </c>
      <c r="B3280" t="s">
        <v>28653</v>
      </c>
      <c r="C3280" t="s">
        <v>46</v>
      </c>
      <c r="D3280" t="s">
        <v>28654</v>
      </c>
      <c r="E3280" t="s">
        <v>24881</v>
      </c>
      <c r="F3280" t="s">
        <v>28655</v>
      </c>
      <c r="G3280" t="s">
        <v>28656</v>
      </c>
      <c r="H3280" t="s">
        <v>28657</v>
      </c>
      <c r="I3280" t="s">
        <v>2364</v>
      </c>
      <c r="J3280" t="s">
        <v>3938</v>
      </c>
      <c r="K3280" t="s">
        <v>3939</v>
      </c>
      <c r="L3280" t="s">
        <v>137</v>
      </c>
      <c r="M3280" t="s">
        <v>3940</v>
      </c>
      <c r="N3280" t="s">
        <v>4007</v>
      </c>
      <c r="O3280" t="s">
        <v>3941</v>
      </c>
      <c r="P3280" t="s">
        <v>28658</v>
      </c>
      <c r="Q3280" t="s">
        <v>28659</v>
      </c>
      <c r="R3280" t="str">
        <f t="shared" si="102"/>
        <v>青州</v>
      </c>
      <c r="S3280" t="str">
        <f t="shared" si="103"/>
        <v>0706</v>
      </c>
    </row>
    <row r="3281" spans="1:19">
      <c r="A3281" t="s">
        <v>28660</v>
      </c>
      <c r="B3281" t="s">
        <v>28661</v>
      </c>
      <c r="C3281" t="s">
        <v>46</v>
      </c>
      <c r="D3281" t="s">
        <v>28662</v>
      </c>
      <c r="E3281" t="s">
        <v>24881</v>
      </c>
      <c r="F3281" t="s">
        <v>28663</v>
      </c>
      <c r="G3281" t="s">
        <v>28664</v>
      </c>
      <c r="H3281" t="s">
        <v>28665</v>
      </c>
      <c r="I3281" t="s">
        <v>2350</v>
      </c>
      <c r="J3281" t="s">
        <v>3938</v>
      </c>
      <c r="K3281" t="s">
        <v>3939</v>
      </c>
      <c r="L3281" t="s">
        <v>137</v>
      </c>
      <c r="M3281" t="s">
        <v>3940</v>
      </c>
      <c r="N3281" t="s">
        <v>3499</v>
      </c>
      <c r="O3281" t="s">
        <v>3941</v>
      </c>
      <c r="P3281" t="s">
        <v>28666</v>
      </c>
      <c r="R3281" t="str">
        <f t="shared" si="102"/>
        <v>青州</v>
      </c>
      <c r="S3281" t="str">
        <f t="shared" si="103"/>
        <v>0706</v>
      </c>
    </row>
    <row r="3282" spans="1:19">
      <c r="A3282" t="s">
        <v>28667</v>
      </c>
      <c r="B3282" t="s">
        <v>28668</v>
      </c>
      <c r="C3282" t="s">
        <v>46</v>
      </c>
      <c r="D3282" t="s">
        <v>28669</v>
      </c>
      <c r="E3282" t="s">
        <v>28670</v>
      </c>
      <c r="F3282" t="s">
        <v>28671</v>
      </c>
      <c r="G3282" t="s">
        <v>28672</v>
      </c>
      <c r="H3282" t="s">
        <v>28673</v>
      </c>
      <c r="I3282" t="s">
        <v>2350</v>
      </c>
      <c r="J3282" t="s">
        <v>23106</v>
      </c>
      <c r="K3282" t="s">
        <v>23107</v>
      </c>
      <c r="L3282" t="s">
        <v>110</v>
      </c>
      <c r="M3282" t="s">
        <v>7112</v>
      </c>
      <c r="N3282" t="s">
        <v>2674</v>
      </c>
      <c r="O3282" t="s">
        <v>23108</v>
      </c>
      <c r="P3282" t="s">
        <v>28674</v>
      </c>
      <c r="Q3282" t="s">
        <v>28675</v>
      </c>
      <c r="R3282" t="str">
        <f t="shared" si="102"/>
        <v>高密</v>
      </c>
      <c r="S3282" t="str">
        <f t="shared" si="103"/>
        <v>0706</v>
      </c>
    </row>
    <row r="3283" spans="1:19">
      <c r="A3283" t="s">
        <v>28676</v>
      </c>
      <c r="B3283" t="s">
        <v>28677</v>
      </c>
      <c r="C3283" t="s">
        <v>46</v>
      </c>
      <c r="D3283" t="s">
        <v>28678</v>
      </c>
      <c r="E3283" t="s">
        <v>28679</v>
      </c>
      <c r="F3283" t="s">
        <v>28680</v>
      </c>
      <c r="G3283" t="s">
        <v>28681</v>
      </c>
      <c r="H3283" t="s">
        <v>28682</v>
      </c>
      <c r="I3283" t="s">
        <v>2364</v>
      </c>
      <c r="J3283" t="s">
        <v>10811</v>
      </c>
      <c r="K3283" t="s">
        <v>10812</v>
      </c>
      <c r="L3283" t="s">
        <v>128</v>
      </c>
      <c r="M3283" t="s">
        <v>4047</v>
      </c>
      <c r="N3283" t="s">
        <v>2480</v>
      </c>
      <c r="O3283" t="s">
        <v>10813</v>
      </c>
      <c r="P3283" t="s">
        <v>28683</v>
      </c>
      <c r="Q3283" t="s">
        <v>28684</v>
      </c>
      <c r="R3283" t="str">
        <f t="shared" si="102"/>
        <v>寿光</v>
      </c>
      <c r="S3283" t="str">
        <f t="shared" si="103"/>
        <v>0706</v>
      </c>
    </row>
    <row r="3284" spans="1:19">
      <c r="A3284" t="s">
        <v>28685</v>
      </c>
      <c r="B3284" t="s">
        <v>28686</v>
      </c>
      <c r="C3284" t="s">
        <v>46</v>
      </c>
      <c r="D3284" t="s">
        <v>28687</v>
      </c>
      <c r="E3284" t="s">
        <v>24881</v>
      </c>
      <c r="F3284" t="s">
        <v>28688</v>
      </c>
      <c r="G3284" t="s">
        <v>28689</v>
      </c>
      <c r="H3284" t="s">
        <v>28690</v>
      </c>
      <c r="I3284" t="s">
        <v>2392</v>
      </c>
      <c r="J3284" t="s">
        <v>4601</v>
      </c>
      <c r="K3284" t="s">
        <v>4602</v>
      </c>
      <c r="L3284" t="s">
        <v>137</v>
      </c>
      <c r="M3284" t="s">
        <v>3729</v>
      </c>
      <c r="N3284" t="s">
        <v>2354</v>
      </c>
      <c r="O3284" t="s">
        <v>4603</v>
      </c>
      <c r="P3284" t="s">
        <v>28691</v>
      </c>
      <c r="R3284" t="str">
        <f t="shared" si="102"/>
        <v>青州</v>
      </c>
      <c r="S3284" t="str">
        <f t="shared" si="103"/>
        <v>0706</v>
      </c>
    </row>
    <row r="3285" spans="1:19">
      <c r="A3285" t="s">
        <v>28692</v>
      </c>
      <c r="B3285" t="s">
        <v>28693</v>
      </c>
      <c r="C3285" t="s">
        <v>46</v>
      </c>
      <c r="D3285" t="s">
        <v>28694</v>
      </c>
      <c r="E3285" t="s">
        <v>28640</v>
      </c>
      <c r="F3285" t="s">
        <v>28695</v>
      </c>
      <c r="G3285" t="s">
        <v>28696</v>
      </c>
      <c r="H3285" t="s">
        <v>28697</v>
      </c>
      <c r="I3285" t="s">
        <v>3336</v>
      </c>
      <c r="J3285" t="s">
        <v>2490</v>
      </c>
      <c r="K3285" t="s">
        <v>2491</v>
      </c>
      <c r="L3285" t="s">
        <v>57</v>
      </c>
      <c r="M3285" t="s">
        <v>2492</v>
      </c>
      <c r="N3285" t="s">
        <v>4222</v>
      </c>
      <c r="O3285" t="s">
        <v>2493</v>
      </c>
      <c r="P3285" t="s">
        <v>28698</v>
      </c>
      <c r="R3285" t="str">
        <f t="shared" si="102"/>
        <v>安丘</v>
      </c>
      <c r="S3285" t="str">
        <f t="shared" si="103"/>
        <v>0706</v>
      </c>
    </row>
    <row r="3286" spans="1:19">
      <c r="A3286" t="s">
        <v>28699</v>
      </c>
      <c r="B3286" t="s">
        <v>28700</v>
      </c>
      <c r="C3286" t="s">
        <v>46</v>
      </c>
      <c r="D3286" t="s">
        <v>28701</v>
      </c>
      <c r="E3286" t="s">
        <v>28702</v>
      </c>
      <c r="F3286" t="s">
        <v>28703</v>
      </c>
      <c r="G3286" t="s">
        <v>28704</v>
      </c>
      <c r="H3286" t="s">
        <v>28705</v>
      </c>
      <c r="I3286" t="s">
        <v>2503</v>
      </c>
      <c r="J3286" t="s">
        <v>6823</v>
      </c>
      <c r="K3286" t="s">
        <v>6824</v>
      </c>
      <c r="L3286" t="s">
        <v>137</v>
      </c>
      <c r="M3286" t="s">
        <v>5175</v>
      </c>
      <c r="N3286" t="s">
        <v>2382</v>
      </c>
      <c r="O3286" t="s">
        <v>6825</v>
      </c>
      <c r="P3286" t="s">
        <v>28706</v>
      </c>
      <c r="R3286" t="str">
        <f t="shared" si="102"/>
        <v>青州</v>
      </c>
      <c r="S3286" t="str">
        <f t="shared" si="103"/>
        <v>0706</v>
      </c>
    </row>
    <row r="3287" spans="1:19">
      <c r="A3287" t="s">
        <v>28707</v>
      </c>
      <c r="B3287" t="s">
        <v>28708</v>
      </c>
      <c r="C3287" t="s">
        <v>46</v>
      </c>
      <c r="D3287" t="s">
        <v>28709</v>
      </c>
      <c r="E3287" t="s">
        <v>24881</v>
      </c>
      <c r="F3287" t="s">
        <v>28710</v>
      </c>
      <c r="G3287" t="s">
        <v>28711</v>
      </c>
      <c r="H3287" t="s">
        <v>28712</v>
      </c>
      <c r="I3287" t="s">
        <v>2465</v>
      </c>
      <c r="J3287" t="s">
        <v>16736</v>
      </c>
      <c r="K3287" t="s">
        <v>16737</v>
      </c>
      <c r="L3287" t="s">
        <v>101</v>
      </c>
      <c r="M3287" t="s">
        <v>4459</v>
      </c>
      <c r="N3287" t="s">
        <v>2421</v>
      </c>
      <c r="O3287" t="s">
        <v>16738</v>
      </c>
      <c r="P3287" t="s">
        <v>28713</v>
      </c>
      <c r="R3287" t="str">
        <f t="shared" si="102"/>
        <v>潍城</v>
      </c>
      <c r="S3287" t="str">
        <f t="shared" si="103"/>
        <v>0706</v>
      </c>
    </row>
    <row r="3288" spans="1:19">
      <c r="A3288" t="s">
        <v>28714</v>
      </c>
      <c r="B3288" t="s">
        <v>28715</v>
      </c>
      <c r="C3288" t="s">
        <v>46</v>
      </c>
      <c r="D3288" t="s">
        <v>28716</v>
      </c>
      <c r="E3288" t="s">
        <v>28717</v>
      </c>
      <c r="F3288" t="s">
        <v>28718</v>
      </c>
      <c r="G3288" t="s">
        <v>28719</v>
      </c>
      <c r="H3288" t="s">
        <v>28720</v>
      </c>
      <c r="I3288" t="s">
        <v>2392</v>
      </c>
      <c r="J3288" t="s">
        <v>9674</v>
      </c>
      <c r="K3288" t="s">
        <v>9675</v>
      </c>
      <c r="L3288" t="s">
        <v>187</v>
      </c>
      <c r="M3288" t="s">
        <v>3773</v>
      </c>
      <c r="N3288" t="s">
        <v>2421</v>
      </c>
      <c r="O3288" t="s">
        <v>9676</v>
      </c>
      <c r="P3288" t="s">
        <v>28721</v>
      </c>
      <c r="R3288" t="str">
        <f t="shared" si="102"/>
        <v>坊子</v>
      </c>
      <c r="S3288" t="str">
        <f t="shared" si="103"/>
        <v>0706</v>
      </c>
    </row>
    <row r="3289" spans="1:19">
      <c r="A3289" t="s">
        <v>28722</v>
      </c>
      <c r="B3289" t="s">
        <v>28723</v>
      </c>
      <c r="C3289" t="s">
        <v>46</v>
      </c>
      <c r="D3289" t="s">
        <v>28724</v>
      </c>
      <c r="E3289" t="s">
        <v>24881</v>
      </c>
      <c r="F3289" t="s">
        <v>28725</v>
      </c>
      <c r="G3289" t="s">
        <v>28726</v>
      </c>
      <c r="H3289" t="s">
        <v>28727</v>
      </c>
      <c r="I3289" t="s">
        <v>2350</v>
      </c>
      <c r="J3289" t="s">
        <v>5040</v>
      </c>
      <c r="K3289" t="s">
        <v>5041</v>
      </c>
      <c r="L3289" t="s">
        <v>146</v>
      </c>
      <c r="M3289" t="s">
        <v>2420</v>
      </c>
      <c r="N3289" t="s">
        <v>4255</v>
      </c>
      <c r="O3289" t="s">
        <v>5042</v>
      </c>
      <c r="P3289" t="s">
        <v>28728</v>
      </c>
      <c r="R3289" t="str">
        <f t="shared" si="102"/>
        <v>临朐</v>
      </c>
      <c r="S3289" t="str">
        <f t="shared" si="103"/>
        <v>0706</v>
      </c>
    </row>
    <row r="3290" spans="1:19">
      <c r="A3290" t="s">
        <v>28729</v>
      </c>
      <c r="B3290" t="s">
        <v>28730</v>
      </c>
      <c r="C3290" t="s">
        <v>46</v>
      </c>
      <c r="D3290" t="s">
        <v>28731</v>
      </c>
      <c r="E3290" t="s">
        <v>28732</v>
      </c>
      <c r="F3290" t="s">
        <v>28733</v>
      </c>
      <c r="G3290" t="s">
        <v>28734</v>
      </c>
      <c r="H3290" t="s">
        <v>28735</v>
      </c>
      <c r="I3290" t="s">
        <v>2645</v>
      </c>
      <c r="J3290" t="s">
        <v>10349</v>
      </c>
      <c r="K3290" t="s">
        <v>10350</v>
      </c>
      <c r="L3290" t="s">
        <v>57</v>
      </c>
      <c r="M3290" t="s">
        <v>2353</v>
      </c>
      <c r="N3290" t="s">
        <v>3307</v>
      </c>
      <c r="O3290" t="s">
        <v>10351</v>
      </c>
      <c r="P3290" t="s">
        <v>28736</v>
      </c>
      <c r="R3290" t="str">
        <f t="shared" si="102"/>
        <v>安丘</v>
      </c>
      <c r="S3290" t="str">
        <f t="shared" si="103"/>
        <v>0706</v>
      </c>
    </row>
    <row r="3291" spans="1:19">
      <c r="A3291" t="s">
        <v>28737</v>
      </c>
      <c r="B3291" t="s">
        <v>28738</v>
      </c>
      <c r="C3291" t="s">
        <v>46</v>
      </c>
      <c r="D3291" t="s">
        <v>28739</v>
      </c>
      <c r="E3291" t="s">
        <v>28740</v>
      </c>
      <c r="F3291" t="s">
        <v>28741</v>
      </c>
      <c r="G3291" t="s">
        <v>28742</v>
      </c>
      <c r="H3291" t="s">
        <v>28743</v>
      </c>
      <c r="I3291" t="s">
        <v>2350</v>
      </c>
      <c r="J3291" t="s">
        <v>3211</v>
      </c>
      <c r="K3291" t="s">
        <v>3212</v>
      </c>
      <c r="L3291" t="s">
        <v>137</v>
      </c>
      <c r="M3291" t="s">
        <v>3213</v>
      </c>
      <c r="N3291" t="s">
        <v>2382</v>
      </c>
      <c r="O3291" t="s">
        <v>3215</v>
      </c>
      <c r="P3291" t="s">
        <v>28744</v>
      </c>
      <c r="R3291" t="str">
        <f t="shared" si="102"/>
        <v>青州</v>
      </c>
      <c r="S3291" t="str">
        <f t="shared" si="103"/>
        <v>0707</v>
      </c>
    </row>
    <row r="3292" spans="1:19">
      <c r="A3292" t="s">
        <v>28745</v>
      </c>
      <c r="B3292" t="s">
        <v>28746</v>
      </c>
      <c r="C3292" t="s">
        <v>46</v>
      </c>
      <c r="D3292" t="s">
        <v>28747</v>
      </c>
      <c r="E3292" t="s">
        <v>28748</v>
      </c>
      <c r="F3292" t="s">
        <v>28749</v>
      </c>
      <c r="G3292" t="s">
        <v>28750</v>
      </c>
      <c r="H3292" t="s">
        <v>28751</v>
      </c>
      <c r="I3292" t="s">
        <v>5922</v>
      </c>
      <c r="J3292" t="s">
        <v>12664</v>
      </c>
      <c r="K3292" t="s">
        <v>12665</v>
      </c>
      <c r="L3292" t="s">
        <v>128</v>
      </c>
      <c r="M3292" t="s">
        <v>3952</v>
      </c>
      <c r="N3292" t="s">
        <v>2421</v>
      </c>
      <c r="O3292" t="s">
        <v>12666</v>
      </c>
      <c r="P3292" t="s">
        <v>28752</v>
      </c>
      <c r="R3292" t="str">
        <f t="shared" si="102"/>
        <v>寿光</v>
      </c>
      <c r="S3292" t="str">
        <f t="shared" si="103"/>
        <v>0707</v>
      </c>
    </row>
    <row r="3293" spans="1:19">
      <c r="A3293" t="s">
        <v>28753</v>
      </c>
      <c r="B3293" t="s">
        <v>28754</v>
      </c>
      <c r="C3293" t="s">
        <v>46</v>
      </c>
      <c r="D3293" t="s">
        <v>28755</v>
      </c>
      <c r="E3293" t="s">
        <v>28748</v>
      </c>
      <c r="F3293" t="s">
        <v>28756</v>
      </c>
      <c r="G3293" t="s">
        <v>28757</v>
      </c>
      <c r="H3293" t="s">
        <v>28758</v>
      </c>
      <c r="I3293" t="s">
        <v>2465</v>
      </c>
      <c r="J3293" t="s">
        <v>6430</v>
      </c>
      <c r="K3293" t="s">
        <v>6431</v>
      </c>
      <c r="L3293" t="s">
        <v>137</v>
      </c>
      <c r="M3293" t="s">
        <v>3729</v>
      </c>
      <c r="N3293" t="s">
        <v>3307</v>
      </c>
      <c r="O3293" t="s">
        <v>6432</v>
      </c>
      <c r="P3293" t="s">
        <v>28759</v>
      </c>
      <c r="Q3293" t="s">
        <v>28760</v>
      </c>
      <c r="R3293" t="str">
        <f t="shared" si="102"/>
        <v>青州</v>
      </c>
      <c r="S3293" t="str">
        <f t="shared" si="103"/>
        <v>0707</v>
      </c>
    </row>
    <row r="3294" spans="1:19">
      <c r="A3294" t="s">
        <v>28761</v>
      </c>
      <c r="B3294" t="s">
        <v>28762</v>
      </c>
      <c r="C3294" t="s">
        <v>46</v>
      </c>
      <c r="D3294" t="s">
        <v>28763</v>
      </c>
      <c r="E3294" t="s">
        <v>28748</v>
      </c>
      <c r="F3294" t="s">
        <v>28764</v>
      </c>
      <c r="G3294" t="s">
        <v>28765</v>
      </c>
      <c r="H3294" t="s">
        <v>28766</v>
      </c>
      <c r="I3294" t="s">
        <v>2364</v>
      </c>
      <c r="J3294" t="s">
        <v>5791</v>
      </c>
      <c r="K3294" t="s">
        <v>5792</v>
      </c>
      <c r="L3294" t="s">
        <v>101</v>
      </c>
      <c r="M3294" t="s">
        <v>3130</v>
      </c>
      <c r="N3294" t="s">
        <v>3307</v>
      </c>
      <c r="O3294" t="s">
        <v>5793</v>
      </c>
      <c r="P3294" t="s">
        <v>28767</v>
      </c>
      <c r="Q3294" t="s">
        <v>28768</v>
      </c>
      <c r="R3294" t="str">
        <f t="shared" si="102"/>
        <v>潍城</v>
      </c>
      <c r="S3294" t="str">
        <f t="shared" si="103"/>
        <v>0707</v>
      </c>
    </row>
    <row r="3295" spans="1:19">
      <c r="A3295" t="s">
        <v>28769</v>
      </c>
      <c r="B3295" t="s">
        <v>28770</v>
      </c>
      <c r="C3295" t="s">
        <v>46</v>
      </c>
      <c r="D3295" t="s">
        <v>28771</v>
      </c>
      <c r="E3295" t="s">
        <v>28748</v>
      </c>
      <c r="F3295" t="s">
        <v>28772</v>
      </c>
      <c r="G3295" t="s">
        <v>28773</v>
      </c>
      <c r="H3295" t="s">
        <v>28774</v>
      </c>
      <c r="I3295" t="s">
        <v>2645</v>
      </c>
      <c r="J3295" t="s">
        <v>4968</v>
      </c>
      <c r="K3295" t="s">
        <v>4969</v>
      </c>
      <c r="L3295" t="s">
        <v>76</v>
      </c>
      <c r="M3295" t="s">
        <v>2528</v>
      </c>
      <c r="N3295" t="s">
        <v>2382</v>
      </c>
      <c r="O3295" t="s">
        <v>4970</v>
      </c>
      <c r="P3295" t="s">
        <v>28775</v>
      </c>
      <c r="R3295" t="str">
        <f t="shared" si="102"/>
        <v>奎文</v>
      </c>
      <c r="S3295" t="str">
        <f t="shared" si="103"/>
        <v>0707</v>
      </c>
    </row>
    <row r="3296" spans="1:19">
      <c r="A3296" t="s">
        <v>28776</v>
      </c>
      <c r="B3296" t="s">
        <v>28777</v>
      </c>
      <c r="C3296" t="s">
        <v>46</v>
      </c>
      <c r="D3296" t="s">
        <v>28778</v>
      </c>
      <c r="E3296" t="s">
        <v>28779</v>
      </c>
      <c r="F3296" t="s">
        <v>28780</v>
      </c>
      <c r="G3296" t="s">
        <v>28781</v>
      </c>
      <c r="H3296" t="s">
        <v>28782</v>
      </c>
      <c r="I3296" t="s">
        <v>2364</v>
      </c>
      <c r="J3296" t="s">
        <v>2337</v>
      </c>
      <c r="K3296" t="s">
        <v>2338</v>
      </c>
      <c r="L3296" t="s">
        <v>137</v>
      </c>
      <c r="M3296" t="s">
        <v>2339</v>
      </c>
      <c r="N3296" t="s">
        <v>2340</v>
      </c>
      <c r="O3296" t="s">
        <v>2341</v>
      </c>
      <c r="P3296" t="s">
        <v>28783</v>
      </c>
      <c r="R3296" t="str">
        <f t="shared" si="102"/>
        <v>青州</v>
      </c>
      <c r="S3296" t="str">
        <f t="shared" si="103"/>
        <v>0707</v>
      </c>
    </row>
    <row r="3297" spans="1:19">
      <c r="A3297" t="s">
        <v>28784</v>
      </c>
      <c r="B3297" t="s">
        <v>28785</v>
      </c>
      <c r="C3297" t="s">
        <v>46</v>
      </c>
      <c r="D3297" t="s">
        <v>28786</v>
      </c>
      <c r="E3297" t="s">
        <v>28748</v>
      </c>
      <c r="F3297" t="s">
        <v>28787</v>
      </c>
      <c r="G3297" t="s">
        <v>28788</v>
      </c>
      <c r="H3297" t="s">
        <v>28789</v>
      </c>
      <c r="I3297" t="s">
        <v>2378</v>
      </c>
      <c r="J3297" t="s">
        <v>3938</v>
      </c>
      <c r="K3297" t="s">
        <v>3939</v>
      </c>
      <c r="L3297" t="s">
        <v>137</v>
      </c>
      <c r="M3297" t="s">
        <v>3940</v>
      </c>
      <c r="N3297" t="s">
        <v>2421</v>
      </c>
      <c r="O3297" t="s">
        <v>3941</v>
      </c>
      <c r="P3297" t="s">
        <v>28790</v>
      </c>
      <c r="R3297" t="str">
        <f t="shared" si="102"/>
        <v>青州</v>
      </c>
      <c r="S3297" t="str">
        <f t="shared" si="103"/>
        <v>0707</v>
      </c>
    </row>
    <row r="3298" spans="1:19">
      <c r="A3298" t="s">
        <v>28791</v>
      </c>
      <c r="B3298" t="s">
        <v>28792</v>
      </c>
      <c r="C3298" t="s">
        <v>46</v>
      </c>
      <c r="D3298" t="s">
        <v>28793</v>
      </c>
      <c r="E3298" t="s">
        <v>28748</v>
      </c>
      <c r="F3298" t="s">
        <v>28794</v>
      </c>
      <c r="G3298" t="s">
        <v>28795</v>
      </c>
      <c r="H3298" t="s">
        <v>28796</v>
      </c>
      <c r="I3298" t="s">
        <v>2364</v>
      </c>
      <c r="J3298" t="s">
        <v>7585</v>
      </c>
      <c r="K3298" t="s">
        <v>7586</v>
      </c>
      <c r="L3298" t="s">
        <v>101</v>
      </c>
      <c r="M3298" t="s">
        <v>5737</v>
      </c>
      <c r="N3298" t="s">
        <v>2480</v>
      </c>
      <c r="O3298" t="s">
        <v>7587</v>
      </c>
      <c r="P3298" t="s">
        <v>28797</v>
      </c>
      <c r="Q3298" t="s">
        <v>28798</v>
      </c>
      <c r="R3298" t="str">
        <f t="shared" si="102"/>
        <v>潍城</v>
      </c>
      <c r="S3298" t="str">
        <f t="shared" si="103"/>
        <v>0707</v>
      </c>
    </row>
    <row r="3299" spans="1:19">
      <c r="A3299" t="s">
        <v>28799</v>
      </c>
      <c r="B3299" t="s">
        <v>28800</v>
      </c>
      <c r="C3299" t="s">
        <v>46</v>
      </c>
      <c r="D3299" t="s">
        <v>28801</v>
      </c>
      <c r="E3299" t="s">
        <v>28748</v>
      </c>
      <c r="F3299" t="s">
        <v>28802</v>
      </c>
      <c r="G3299" t="s">
        <v>28803</v>
      </c>
      <c r="H3299" t="s">
        <v>28804</v>
      </c>
      <c r="I3299" t="s">
        <v>2645</v>
      </c>
      <c r="J3299" t="s">
        <v>15797</v>
      </c>
      <c r="K3299" t="s">
        <v>15798</v>
      </c>
      <c r="L3299" t="s">
        <v>47</v>
      </c>
      <c r="M3299" t="s">
        <v>2784</v>
      </c>
      <c r="N3299" t="s">
        <v>2421</v>
      </c>
      <c r="O3299" t="s">
        <v>15799</v>
      </c>
      <c r="P3299" t="s">
        <v>28805</v>
      </c>
      <c r="R3299" t="str">
        <f t="shared" si="102"/>
        <v>诸城</v>
      </c>
      <c r="S3299" t="str">
        <f t="shared" si="103"/>
        <v>0707</v>
      </c>
    </row>
    <row r="3300" spans="1:19">
      <c r="A3300" t="s">
        <v>28806</v>
      </c>
      <c r="B3300" t="s">
        <v>28807</v>
      </c>
      <c r="C3300" t="s">
        <v>46</v>
      </c>
      <c r="D3300" t="s">
        <v>28808</v>
      </c>
      <c r="E3300" t="s">
        <v>28748</v>
      </c>
      <c r="F3300" t="s">
        <v>28809</v>
      </c>
      <c r="G3300" t="s">
        <v>28810</v>
      </c>
      <c r="H3300" t="s">
        <v>28811</v>
      </c>
      <c r="I3300" t="s">
        <v>2350</v>
      </c>
      <c r="J3300" t="s">
        <v>4801</v>
      </c>
      <c r="K3300" t="s">
        <v>4802</v>
      </c>
      <c r="L3300" t="s">
        <v>76</v>
      </c>
      <c r="M3300" t="s">
        <v>2528</v>
      </c>
      <c r="N3300" t="s">
        <v>3277</v>
      </c>
      <c r="O3300" t="s">
        <v>4803</v>
      </c>
      <c r="P3300" t="s">
        <v>28812</v>
      </c>
      <c r="Q3300" t="s">
        <v>28813</v>
      </c>
      <c r="R3300" t="str">
        <f t="shared" si="102"/>
        <v>奎文</v>
      </c>
      <c r="S3300" t="str">
        <f t="shared" si="103"/>
        <v>0707</v>
      </c>
    </row>
    <row r="3301" spans="1:19">
      <c r="A3301" t="s">
        <v>28814</v>
      </c>
      <c r="B3301" t="s">
        <v>28815</v>
      </c>
      <c r="C3301" t="s">
        <v>46</v>
      </c>
      <c r="D3301" t="s">
        <v>28816</v>
      </c>
      <c r="E3301" t="s">
        <v>28748</v>
      </c>
      <c r="F3301" t="s">
        <v>28817</v>
      </c>
      <c r="G3301" t="s">
        <v>28818</v>
      </c>
      <c r="H3301" t="s">
        <v>28819</v>
      </c>
      <c r="I3301" t="s">
        <v>5391</v>
      </c>
      <c r="J3301" t="s">
        <v>8787</v>
      </c>
      <c r="K3301" t="s">
        <v>8788</v>
      </c>
      <c r="L3301" t="s">
        <v>128</v>
      </c>
      <c r="M3301" t="s">
        <v>2720</v>
      </c>
      <c r="N3301" t="s">
        <v>3339</v>
      </c>
      <c r="O3301" t="s">
        <v>8789</v>
      </c>
      <c r="P3301" t="s">
        <v>28820</v>
      </c>
      <c r="Q3301" t="s">
        <v>28821</v>
      </c>
      <c r="R3301" t="str">
        <f t="shared" si="102"/>
        <v>寿光</v>
      </c>
      <c r="S3301" t="str">
        <f t="shared" si="103"/>
        <v>0707</v>
      </c>
    </row>
    <row r="3302" spans="1:19">
      <c r="A3302" t="s">
        <v>28822</v>
      </c>
      <c r="B3302" t="s">
        <v>28823</v>
      </c>
      <c r="C3302" t="s">
        <v>46</v>
      </c>
      <c r="D3302" t="s">
        <v>28824</v>
      </c>
      <c r="E3302" t="s">
        <v>28825</v>
      </c>
      <c r="F3302" t="s">
        <v>28826</v>
      </c>
      <c r="G3302" t="s">
        <v>28827</v>
      </c>
      <c r="H3302" t="s">
        <v>28828</v>
      </c>
      <c r="I3302" t="s">
        <v>2350</v>
      </c>
      <c r="J3302" t="s">
        <v>6396</v>
      </c>
      <c r="K3302" t="s">
        <v>6397</v>
      </c>
      <c r="L3302" t="s">
        <v>110</v>
      </c>
      <c r="M3302" t="s">
        <v>2381</v>
      </c>
      <c r="N3302" t="s">
        <v>3718</v>
      </c>
      <c r="O3302" t="s">
        <v>6399</v>
      </c>
      <c r="P3302" t="s">
        <v>28829</v>
      </c>
      <c r="Q3302" t="s">
        <v>28830</v>
      </c>
      <c r="R3302" t="str">
        <f t="shared" si="102"/>
        <v>高密</v>
      </c>
      <c r="S3302" t="str">
        <f t="shared" si="103"/>
        <v>0707</v>
      </c>
    </row>
    <row r="3303" spans="1:19">
      <c r="A3303" t="s">
        <v>28831</v>
      </c>
      <c r="B3303" t="s">
        <v>28832</v>
      </c>
      <c r="C3303" t="s">
        <v>46</v>
      </c>
      <c r="D3303" t="s">
        <v>28833</v>
      </c>
      <c r="E3303" t="s">
        <v>28748</v>
      </c>
      <c r="F3303" t="s">
        <v>28834</v>
      </c>
      <c r="G3303" t="s">
        <v>28835</v>
      </c>
      <c r="H3303" t="s">
        <v>28836</v>
      </c>
      <c r="I3303" t="s">
        <v>2350</v>
      </c>
      <c r="J3303" t="s">
        <v>3651</v>
      </c>
      <c r="K3303" t="s">
        <v>3652</v>
      </c>
      <c r="L3303" t="s">
        <v>128</v>
      </c>
      <c r="M3303" t="s">
        <v>3653</v>
      </c>
      <c r="N3303" t="s">
        <v>2674</v>
      </c>
      <c r="O3303" t="s">
        <v>3654</v>
      </c>
      <c r="P3303" t="s">
        <v>28837</v>
      </c>
      <c r="Q3303" t="s">
        <v>28838</v>
      </c>
      <c r="R3303" t="str">
        <f t="shared" si="102"/>
        <v>寿光</v>
      </c>
      <c r="S3303" t="str">
        <f t="shared" si="103"/>
        <v>0707</v>
      </c>
    </row>
    <row r="3304" spans="1:19">
      <c r="A3304" t="s">
        <v>28839</v>
      </c>
      <c r="B3304" t="s">
        <v>28840</v>
      </c>
      <c r="C3304" t="s">
        <v>46</v>
      </c>
      <c r="D3304" t="s">
        <v>28841</v>
      </c>
      <c r="E3304" t="s">
        <v>28748</v>
      </c>
      <c r="F3304" t="s">
        <v>28842</v>
      </c>
      <c r="G3304" t="s">
        <v>28843</v>
      </c>
      <c r="H3304" t="s">
        <v>28844</v>
      </c>
      <c r="I3304" t="s">
        <v>4165</v>
      </c>
      <c r="J3304" t="s">
        <v>11287</v>
      </c>
      <c r="K3304" t="s">
        <v>11288</v>
      </c>
      <c r="L3304" t="s">
        <v>676</v>
      </c>
      <c r="M3304" t="s">
        <v>2613</v>
      </c>
      <c r="N3304" t="s">
        <v>2368</v>
      </c>
      <c r="O3304" t="s">
        <v>11289</v>
      </c>
      <c r="P3304" t="s">
        <v>28845</v>
      </c>
      <c r="Q3304" t="s">
        <v>28846</v>
      </c>
      <c r="R3304" t="str">
        <f t="shared" si="102"/>
        <v>昌乐</v>
      </c>
      <c r="S3304" t="str">
        <f t="shared" si="103"/>
        <v>0707</v>
      </c>
    </row>
    <row r="3305" spans="1:19">
      <c r="A3305" t="s">
        <v>28847</v>
      </c>
      <c r="B3305" t="s">
        <v>28848</v>
      </c>
      <c r="C3305" t="s">
        <v>46</v>
      </c>
      <c r="D3305" t="s">
        <v>28849</v>
      </c>
      <c r="E3305" t="s">
        <v>28748</v>
      </c>
      <c r="F3305" t="s">
        <v>28850</v>
      </c>
      <c r="G3305" t="s">
        <v>28851</v>
      </c>
      <c r="H3305" t="s">
        <v>28852</v>
      </c>
      <c r="I3305" t="s">
        <v>2364</v>
      </c>
      <c r="J3305" t="s">
        <v>5649</v>
      </c>
      <c r="K3305" t="s">
        <v>5650</v>
      </c>
      <c r="L3305" t="s">
        <v>76</v>
      </c>
      <c r="M3305" t="s">
        <v>4374</v>
      </c>
      <c r="N3305" t="s">
        <v>2721</v>
      </c>
      <c r="O3305" t="s">
        <v>5651</v>
      </c>
      <c r="P3305" t="s">
        <v>28853</v>
      </c>
      <c r="Q3305" t="s">
        <v>28854</v>
      </c>
      <c r="R3305" t="str">
        <f t="shared" si="102"/>
        <v>奎文</v>
      </c>
      <c r="S3305" t="str">
        <f t="shared" si="103"/>
        <v>0707</v>
      </c>
    </row>
    <row r="3306" spans="1:19">
      <c r="A3306" t="s">
        <v>28855</v>
      </c>
      <c r="B3306" t="s">
        <v>28762</v>
      </c>
      <c r="C3306" t="s">
        <v>46</v>
      </c>
      <c r="D3306" t="s">
        <v>28856</v>
      </c>
      <c r="E3306" t="s">
        <v>28748</v>
      </c>
      <c r="F3306" t="s">
        <v>28857</v>
      </c>
      <c r="G3306" t="s">
        <v>28858</v>
      </c>
      <c r="H3306" t="s">
        <v>28859</v>
      </c>
      <c r="I3306" t="s">
        <v>2350</v>
      </c>
      <c r="J3306" t="s">
        <v>2847</v>
      </c>
      <c r="K3306" t="s">
        <v>2848</v>
      </c>
      <c r="L3306" t="s">
        <v>110</v>
      </c>
      <c r="M3306" t="s">
        <v>2849</v>
      </c>
      <c r="N3306" t="s">
        <v>2340</v>
      </c>
      <c r="O3306" t="s">
        <v>2850</v>
      </c>
      <c r="P3306" t="s">
        <v>28860</v>
      </c>
      <c r="R3306" t="str">
        <f t="shared" si="102"/>
        <v>高密</v>
      </c>
      <c r="S3306" t="str">
        <f t="shared" si="103"/>
        <v>0707</v>
      </c>
    </row>
    <row r="3307" spans="1:19">
      <c r="A3307" t="s">
        <v>28861</v>
      </c>
      <c r="B3307" t="s">
        <v>28862</v>
      </c>
      <c r="C3307" t="s">
        <v>46</v>
      </c>
      <c r="D3307" t="s">
        <v>28863</v>
      </c>
      <c r="E3307" t="s">
        <v>28825</v>
      </c>
      <c r="F3307" t="s">
        <v>28864</v>
      </c>
      <c r="G3307" t="s">
        <v>28865</v>
      </c>
      <c r="H3307" t="s">
        <v>28866</v>
      </c>
      <c r="I3307" t="s">
        <v>2645</v>
      </c>
      <c r="J3307" t="s">
        <v>11311</v>
      </c>
      <c r="K3307" t="s">
        <v>11312</v>
      </c>
      <c r="L3307" t="s">
        <v>119</v>
      </c>
      <c r="M3307" t="s">
        <v>2601</v>
      </c>
      <c r="N3307" t="s">
        <v>3017</v>
      </c>
      <c r="O3307" t="s">
        <v>11313</v>
      </c>
      <c r="P3307" t="s">
        <v>28867</v>
      </c>
      <c r="R3307" t="str">
        <f t="shared" si="102"/>
        <v>寒亭</v>
      </c>
      <c r="S3307" t="str">
        <f t="shared" si="103"/>
        <v>0707</v>
      </c>
    </row>
    <row r="3308" spans="1:19">
      <c r="A3308" t="s">
        <v>28868</v>
      </c>
      <c r="B3308" t="s">
        <v>28869</v>
      </c>
      <c r="C3308" t="s">
        <v>46</v>
      </c>
      <c r="D3308" t="s">
        <v>28870</v>
      </c>
      <c r="E3308" t="s">
        <v>28748</v>
      </c>
      <c r="F3308" t="s">
        <v>28871</v>
      </c>
      <c r="G3308" t="s">
        <v>28872</v>
      </c>
      <c r="H3308" t="s">
        <v>28873</v>
      </c>
      <c r="I3308" t="s">
        <v>4165</v>
      </c>
      <c r="J3308" t="s">
        <v>2646</v>
      </c>
      <c r="K3308" t="s">
        <v>2647</v>
      </c>
      <c r="L3308" t="s">
        <v>128</v>
      </c>
      <c r="M3308" t="s">
        <v>2648</v>
      </c>
      <c r="N3308" t="s">
        <v>2480</v>
      </c>
      <c r="O3308" t="s">
        <v>2650</v>
      </c>
      <c r="P3308" t="s">
        <v>28874</v>
      </c>
      <c r="Q3308" t="s">
        <v>28875</v>
      </c>
      <c r="R3308" t="str">
        <f t="shared" si="102"/>
        <v>寿光</v>
      </c>
      <c r="S3308" t="str">
        <f t="shared" si="103"/>
        <v>0707</v>
      </c>
    </row>
    <row r="3309" spans="1:19">
      <c r="A3309" t="s">
        <v>28876</v>
      </c>
      <c r="B3309" t="s">
        <v>28877</v>
      </c>
      <c r="C3309" t="s">
        <v>46</v>
      </c>
      <c r="D3309" t="s">
        <v>28878</v>
      </c>
      <c r="E3309" t="s">
        <v>28879</v>
      </c>
      <c r="F3309" t="s">
        <v>25245</v>
      </c>
      <c r="G3309" t="s">
        <v>25246</v>
      </c>
      <c r="H3309" t="s">
        <v>28880</v>
      </c>
      <c r="I3309" t="s">
        <v>2645</v>
      </c>
      <c r="J3309" t="s">
        <v>5139</v>
      </c>
      <c r="K3309" t="s">
        <v>5140</v>
      </c>
      <c r="L3309" t="s">
        <v>128</v>
      </c>
      <c r="M3309" t="s">
        <v>2890</v>
      </c>
      <c r="N3309" t="s">
        <v>2816</v>
      </c>
      <c r="O3309" t="s">
        <v>5141</v>
      </c>
      <c r="P3309" t="s">
        <v>28881</v>
      </c>
      <c r="R3309" t="str">
        <f t="shared" si="102"/>
        <v>寿光</v>
      </c>
      <c r="S3309" t="str">
        <f t="shared" si="103"/>
        <v>0707</v>
      </c>
    </row>
    <row r="3310" spans="1:19">
      <c r="A3310" t="s">
        <v>28882</v>
      </c>
      <c r="B3310" t="s">
        <v>28883</v>
      </c>
      <c r="C3310" t="s">
        <v>46</v>
      </c>
      <c r="D3310" t="s">
        <v>28884</v>
      </c>
      <c r="E3310" t="s">
        <v>28748</v>
      </c>
      <c r="F3310" t="s">
        <v>28885</v>
      </c>
      <c r="G3310" t="s">
        <v>28886</v>
      </c>
      <c r="H3310" t="s">
        <v>28887</v>
      </c>
      <c r="I3310" t="s">
        <v>2350</v>
      </c>
      <c r="J3310" t="s">
        <v>3456</v>
      </c>
      <c r="K3310" t="s">
        <v>3457</v>
      </c>
      <c r="L3310" t="s">
        <v>3458</v>
      </c>
      <c r="M3310" t="s">
        <v>3459</v>
      </c>
      <c r="N3310" t="s">
        <v>2421</v>
      </c>
      <c r="O3310" t="s">
        <v>3460</v>
      </c>
      <c r="P3310" t="s">
        <v>28888</v>
      </c>
      <c r="Q3310" t="s">
        <v>28889</v>
      </c>
      <c r="R3310" t="str">
        <f t="shared" si="102"/>
        <v>寒亭</v>
      </c>
      <c r="S3310" t="str">
        <f t="shared" si="103"/>
        <v>0707</v>
      </c>
    </row>
    <row r="3311" spans="1:19">
      <c r="A3311" t="s">
        <v>28890</v>
      </c>
      <c r="B3311" t="s">
        <v>28891</v>
      </c>
      <c r="C3311" t="s">
        <v>46</v>
      </c>
      <c r="D3311" t="s">
        <v>28892</v>
      </c>
      <c r="E3311" t="s">
        <v>28893</v>
      </c>
      <c r="F3311" t="s">
        <v>28894</v>
      </c>
      <c r="G3311" t="s">
        <v>28895</v>
      </c>
      <c r="H3311" t="s">
        <v>28896</v>
      </c>
      <c r="I3311" t="s">
        <v>2364</v>
      </c>
      <c r="J3311" t="s">
        <v>3167</v>
      </c>
      <c r="K3311" t="s">
        <v>3168</v>
      </c>
      <c r="L3311" t="s">
        <v>110</v>
      </c>
      <c r="M3311" t="s">
        <v>3098</v>
      </c>
      <c r="N3311" t="s">
        <v>3017</v>
      </c>
      <c r="O3311" t="s">
        <v>3169</v>
      </c>
      <c r="P3311" t="s">
        <v>28897</v>
      </c>
      <c r="R3311" t="str">
        <f t="shared" si="102"/>
        <v>高密</v>
      </c>
      <c r="S3311" t="str">
        <f t="shared" si="103"/>
        <v>0707</v>
      </c>
    </row>
    <row r="3312" spans="1:19">
      <c r="A3312" t="s">
        <v>28898</v>
      </c>
      <c r="B3312" t="s">
        <v>28899</v>
      </c>
      <c r="C3312" t="s">
        <v>46</v>
      </c>
      <c r="D3312" t="s">
        <v>28900</v>
      </c>
      <c r="E3312" t="s">
        <v>28901</v>
      </c>
      <c r="F3312" t="s">
        <v>28902</v>
      </c>
      <c r="G3312" t="s">
        <v>28903</v>
      </c>
      <c r="H3312" t="s">
        <v>28904</v>
      </c>
      <c r="I3312" t="s">
        <v>2364</v>
      </c>
      <c r="J3312" t="s">
        <v>3857</v>
      </c>
      <c r="K3312" t="s">
        <v>3858</v>
      </c>
      <c r="L3312" t="s">
        <v>119</v>
      </c>
      <c r="M3312" t="s">
        <v>2601</v>
      </c>
      <c r="N3312" t="s">
        <v>2816</v>
      </c>
      <c r="O3312" t="s">
        <v>3859</v>
      </c>
      <c r="P3312" t="s">
        <v>28805</v>
      </c>
      <c r="R3312" t="str">
        <f t="shared" si="102"/>
        <v>寒亭</v>
      </c>
      <c r="S3312" t="str">
        <f t="shared" si="103"/>
        <v>0707</v>
      </c>
    </row>
    <row r="3313" spans="1:19">
      <c r="A3313" t="s">
        <v>28905</v>
      </c>
      <c r="B3313" t="s">
        <v>28906</v>
      </c>
      <c r="C3313" t="s">
        <v>46</v>
      </c>
      <c r="D3313" t="s">
        <v>28907</v>
      </c>
      <c r="E3313" t="s">
        <v>28748</v>
      </c>
      <c r="F3313" t="s">
        <v>28908</v>
      </c>
      <c r="G3313" t="s">
        <v>28909</v>
      </c>
      <c r="H3313" t="s">
        <v>28910</v>
      </c>
      <c r="I3313" t="s">
        <v>3336</v>
      </c>
      <c r="J3313" t="s">
        <v>5894</v>
      </c>
      <c r="K3313" t="s">
        <v>5895</v>
      </c>
      <c r="L3313" t="s">
        <v>101</v>
      </c>
      <c r="M3313" t="s">
        <v>3130</v>
      </c>
      <c r="N3313" t="s">
        <v>2340</v>
      </c>
      <c r="O3313" t="s">
        <v>5896</v>
      </c>
      <c r="P3313" t="s">
        <v>28911</v>
      </c>
      <c r="R3313" t="str">
        <f t="shared" si="102"/>
        <v>潍城</v>
      </c>
      <c r="S3313" t="str">
        <f t="shared" si="103"/>
        <v>0707</v>
      </c>
    </row>
    <row r="3314" spans="1:19">
      <c r="A3314" t="s">
        <v>28912</v>
      </c>
      <c r="B3314" t="s">
        <v>28913</v>
      </c>
      <c r="C3314" t="s">
        <v>46</v>
      </c>
      <c r="D3314" t="s">
        <v>28914</v>
      </c>
      <c r="E3314" t="s">
        <v>28915</v>
      </c>
      <c r="F3314" t="s">
        <v>28916</v>
      </c>
      <c r="G3314" t="s">
        <v>28917</v>
      </c>
      <c r="H3314" t="s">
        <v>28918</v>
      </c>
      <c r="I3314" t="s">
        <v>3436</v>
      </c>
      <c r="J3314" t="s">
        <v>4089</v>
      </c>
      <c r="K3314" t="s">
        <v>4090</v>
      </c>
      <c r="L3314" t="s">
        <v>110</v>
      </c>
      <c r="M3314" t="s">
        <v>2575</v>
      </c>
      <c r="N3314" t="s">
        <v>3122</v>
      </c>
      <c r="O3314" t="s">
        <v>4091</v>
      </c>
      <c r="P3314" t="s">
        <v>28919</v>
      </c>
      <c r="R3314" t="str">
        <f t="shared" si="102"/>
        <v>高密</v>
      </c>
      <c r="S3314" t="str">
        <f t="shared" si="103"/>
        <v>0707</v>
      </c>
    </row>
    <row r="3315" spans="1:19">
      <c r="A3315" t="s">
        <v>28920</v>
      </c>
      <c r="B3315" t="s">
        <v>28921</v>
      </c>
      <c r="C3315" t="s">
        <v>46</v>
      </c>
      <c r="D3315" t="s">
        <v>28922</v>
      </c>
      <c r="E3315" t="s">
        <v>28901</v>
      </c>
      <c r="F3315" t="s">
        <v>28923</v>
      </c>
      <c r="G3315" t="s">
        <v>28924</v>
      </c>
      <c r="H3315" t="s">
        <v>28925</v>
      </c>
      <c r="I3315" t="s">
        <v>2350</v>
      </c>
      <c r="J3315" t="s">
        <v>7387</v>
      </c>
      <c r="K3315" t="s">
        <v>7388</v>
      </c>
      <c r="L3315" t="s">
        <v>128</v>
      </c>
      <c r="M3315" t="s">
        <v>5602</v>
      </c>
      <c r="N3315" t="s">
        <v>2674</v>
      </c>
      <c r="O3315" t="s">
        <v>7389</v>
      </c>
      <c r="P3315" t="s">
        <v>28926</v>
      </c>
      <c r="R3315" t="str">
        <f t="shared" si="102"/>
        <v>寿光</v>
      </c>
      <c r="S3315" t="str">
        <f t="shared" si="103"/>
        <v>0707</v>
      </c>
    </row>
    <row r="3316" spans="1:19">
      <c r="A3316" t="s">
        <v>28927</v>
      </c>
      <c r="B3316" t="s">
        <v>28928</v>
      </c>
      <c r="C3316" t="s">
        <v>46</v>
      </c>
      <c r="D3316" t="s">
        <v>28929</v>
      </c>
      <c r="E3316" t="s">
        <v>28748</v>
      </c>
      <c r="F3316" t="s">
        <v>28930</v>
      </c>
      <c r="G3316" t="s">
        <v>28931</v>
      </c>
      <c r="H3316" t="s">
        <v>28932</v>
      </c>
      <c r="I3316" t="s">
        <v>2503</v>
      </c>
      <c r="J3316" t="s">
        <v>8903</v>
      </c>
      <c r="K3316" t="s">
        <v>8904</v>
      </c>
      <c r="L3316" t="s">
        <v>110</v>
      </c>
      <c r="M3316" t="s">
        <v>7112</v>
      </c>
      <c r="N3316" t="s">
        <v>2872</v>
      </c>
      <c r="O3316" t="s">
        <v>8905</v>
      </c>
      <c r="P3316" t="s">
        <v>28933</v>
      </c>
      <c r="Q3316" t="s">
        <v>28934</v>
      </c>
      <c r="R3316" t="str">
        <f t="shared" si="102"/>
        <v>高密</v>
      </c>
      <c r="S3316" t="str">
        <f t="shared" si="103"/>
        <v>0707</v>
      </c>
    </row>
    <row r="3317" spans="1:19">
      <c r="A3317" t="s">
        <v>28935</v>
      </c>
      <c r="B3317" t="s">
        <v>25051</v>
      </c>
      <c r="C3317" t="s">
        <v>46</v>
      </c>
      <c r="D3317" t="s">
        <v>28936</v>
      </c>
      <c r="E3317" t="s">
        <v>28915</v>
      </c>
      <c r="F3317" t="s">
        <v>28937</v>
      </c>
      <c r="G3317" t="s">
        <v>28938</v>
      </c>
      <c r="H3317" t="s">
        <v>28939</v>
      </c>
      <c r="I3317" t="s">
        <v>2350</v>
      </c>
      <c r="J3317" t="s">
        <v>5507</v>
      </c>
      <c r="K3317" t="s">
        <v>5508</v>
      </c>
      <c r="L3317" t="s">
        <v>137</v>
      </c>
      <c r="M3317" t="s">
        <v>4959</v>
      </c>
      <c r="N3317" t="s">
        <v>2368</v>
      </c>
      <c r="O3317" t="s">
        <v>5509</v>
      </c>
      <c r="P3317" t="s">
        <v>28940</v>
      </c>
      <c r="Q3317" t="s">
        <v>28941</v>
      </c>
      <c r="R3317" t="str">
        <f t="shared" si="102"/>
        <v>青州</v>
      </c>
      <c r="S3317" t="str">
        <f t="shared" si="103"/>
        <v>0707</v>
      </c>
    </row>
    <row r="3318" spans="1:19">
      <c r="A3318" t="s">
        <v>28942</v>
      </c>
      <c r="B3318" t="s">
        <v>28943</v>
      </c>
      <c r="C3318" t="s">
        <v>46</v>
      </c>
      <c r="D3318" t="s">
        <v>28944</v>
      </c>
      <c r="E3318" t="s">
        <v>28748</v>
      </c>
      <c r="F3318" t="s">
        <v>28945</v>
      </c>
      <c r="G3318" t="s">
        <v>28946</v>
      </c>
      <c r="H3318" t="s">
        <v>28947</v>
      </c>
      <c r="I3318" t="s">
        <v>2378</v>
      </c>
      <c r="J3318" t="s">
        <v>2573</v>
      </c>
      <c r="K3318" t="s">
        <v>2574</v>
      </c>
      <c r="L3318" t="s">
        <v>110</v>
      </c>
      <c r="M3318" t="s">
        <v>2575</v>
      </c>
      <c r="N3318" t="s">
        <v>2421</v>
      </c>
      <c r="O3318" t="s">
        <v>2576</v>
      </c>
      <c r="P3318" t="s">
        <v>28948</v>
      </c>
      <c r="Q3318" t="s">
        <v>28949</v>
      </c>
      <c r="R3318" t="str">
        <f t="shared" si="102"/>
        <v>高密</v>
      </c>
      <c r="S3318" t="str">
        <f t="shared" si="103"/>
        <v>0707</v>
      </c>
    </row>
    <row r="3319" spans="1:19">
      <c r="A3319" t="s">
        <v>28950</v>
      </c>
      <c r="B3319" t="s">
        <v>28951</v>
      </c>
      <c r="C3319" t="s">
        <v>46</v>
      </c>
      <c r="D3319" t="s">
        <v>28952</v>
      </c>
      <c r="E3319" t="s">
        <v>28748</v>
      </c>
      <c r="F3319" t="s">
        <v>28953</v>
      </c>
      <c r="G3319" t="s">
        <v>28954</v>
      </c>
      <c r="H3319" t="s">
        <v>28955</v>
      </c>
      <c r="I3319" t="s">
        <v>2503</v>
      </c>
      <c r="J3319" t="s">
        <v>11657</v>
      </c>
      <c r="K3319" t="s">
        <v>11658</v>
      </c>
      <c r="L3319" t="s">
        <v>676</v>
      </c>
      <c r="M3319" t="s">
        <v>3471</v>
      </c>
      <c r="N3319" t="s">
        <v>2674</v>
      </c>
      <c r="O3319" t="s">
        <v>11659</v>
      </c>
      <c r="P3319" t="s">
        <v>28956</v>
      </c>
      <c r="Q3319" t="s">
        <v>28957</v>
      </c>
      <c r="R3319" t="str">
        <f t="shared" si="102"/>
        <v>昌乐</v>
      </c>
      <c r="S3319" t="str">
        <f t="shared" si="103"/>
        <v>0707</v>
      </c>
    </row>
    <row r="3320" spans="1:19">
      <c r="A3320" t="s">
        <v>28958</v>
      </c>
      <c r="B3320" t="s">
        <v>28959</v>
      </c>
      <c r="C3320" t="s">
        <v>46</v>
      </c>
      <c r="D3320" t="s">
        <v>28960</v>
      </c>
      <c r="E3320" t="s">
        <v>28961</v>
      </c>
      <c r="F3320" t="s">
        <v>28962</v>
      </c>
      <c r="G3320" t="s">
        <v>28963</v>
      </c>
      <c r="H3320" t="s">
        <v>28964</v>
      </c>
      <c r="I3320" t="s">
        <v>2645</v>
      </c>
      <c r="J3320" t="s">
        <v>3950</v>
      </c>
      <c r="K3320" t="s">
        <v>3951</v>
      </c>
      <c r="L3320" t="s">
        <v>128</v>
      </c>
      <c r="M3320" t="s">
        <v>3952</v>
      </c>
      <c r="N3320" t="s">
        <v>2674</v>
      </c>
      <c r="O3320" t="s">
        <v>3953</v>
      </c>
      <c r="P3320" t="s">
        <v>28965</v>
      </c>
      <c r="R3320" t="str">
        <f t="shared" si="102"/>
        <v>寿光</v>
      </c>
      <c r="S3320" t="str">
        <f t="shared" si="103"/>
        <v>0707</v>
      </c>
    </row>
    <row r="3321" spans="1:19">
      <c r="A3321" t="s">
        <v>28966</v>
      </c>
      <c r="B3321" t="s">
        <v>28967</v>
      </c>
      <c r="C3321" t="s">
        <v>46</v>
      </c>
      <c r="D3321" t="s">
        <v>28968</v>
      </c>
      <c r="E3321" t="s">
        <v>28961</v>
      </c>
      <c r="F3321" t="s">
        <v>28969</v>
      </c>
      <c r="G3321" t="s">
        <v>28970</v>
      </c>
      <c r="H3321" t="s">
        <v>28971</v>
      </c>
      <c r="I3321" t="s">
        <v>2350</v>
      </c>
      <c r="J3321" t="s">
        <v>5547</v>
      </c>
      <c r="K3321" t="s">
        <v>5548</v>
      </c>
      <c r="L3321" t="s">
        <v>128</v>
      </c>
      <c r="M3321" t="s">
        <v>3895</v>
      </c>
      <c r="N3321" t="s">
        <v>2421</v>
      </c>
      <c r="O3321" t="s">
        <v>5549</v>
      </c>
      <c r="P3321" t="s">
        <v>28972</v>
      </c>
      <c r="R3321" t="str">
        <f t="shared" si="102"/>
        <v>寿光</v>
      </c>
      <c r="S3321" t="str">
        <f t="shared" si="103"/>
        <v>0707</v>
      </c>
    </row>
    <row r="3322" spans="1:19">
      <c r="A3322" t="s">
        <v>28973</v>
      </c>
      <c r="B3322" t="s">
        <v>28974</v>
      </c>
      <c r="C3322" t="s">
        <v>46</v>
      </c>
      <c r="D3322" t="s">
        <v>28975</v>
      </c>
      <c r="E3322" t="s">
        <v>28976</v>
      </c>
      <c r="F3322" t="s">
        <v>28977</v>
      </c>
      <c r="G3322" t="s">
        <v>28978</v>
      </c>
      <c r="H3322" t="s">
        <v>28979</v>
      </c>
      <c r="I3322" t="s">
        <v>2350</v>
      </c>
      <c r="J3322" t="s">
        <v>6823</v>
      </c>
      <c r="K3322" t="s">
        <v>6824</v>
      </c>
      <c r="L3322" t="s">
        <v>137</v>
      </c>
      <c r="M3322" t="s">
        <v>5175</v>
      </c>
      <c r="N3322" t="s">
        <v>3622</v>
      </c>
      <c r="O3322" t="s">
        <v>5176</v>
      </c>
      <c r="P3322" t="s">
        <v>28980</v>
      </c>
      <c r="R3322" t="str">
        <f t="shared" si="102"/>
        <v>青州</v>
      </c>
      <c r="S3322" t="str">
        <f t="shared" si="103"/>
        <v>0707</v>
      </c>
    </row>
    <row r="3323" spans="1:19">
      <c r="A3323" t="s">
        <v>28981</v>
      </c>
      <c r="B3323" t="s">
        <v>28982</v>
      </c>
      <c r="C3323" t="s">
        <v>46</v>
      </c>
      <c r="D3323" t="s">
        <v>28983</v>
      </c>
      <c r="E3323" t="s">
        <v>28976</v>
      </c>
      <c r="F3323" t="s">
        <v>28984</v>
      </c>
      <c r="G3323" t="s">
        <v>28985</v>
      </c>
      <c r="H3323" t="s">
        <v>28986</v>
      </c>
      <c r="I3323" t="s">
        <v>2364</v>
      </c>
      <c r="J3323" t="s">
        <v>8431</v>
      </c>
      <c r="K3323" t="s">
        <v>8432</v>
      </c>
      <c r="L3323" t="s">
        <v>146</v>
      </c>
      <c r="M3323" t="s">
        <v>2420</v>
      </c>
      <c r="N3323" t="s">
        <v>2382</v>
      </c>
      <c r="O3323" t="s">
        <v>8433</v>
      </c>
      <c r="P3323" t="s">
        <v>28987</v>
      </c>
      <c r="Q3323" t="s">
        <v>28988</v>
      </c>
      <c r="R3323" t="str">
        <f t="shared" si="102"/>
        <v>临朐</v>
      </c>
      <c r="S3323" t="str">
        <f t="shared" si="103"/>
        <v>0707</v>
      </c>
    </row>
    <row r="3324" spans="1:19">
      <c r="A3324" t="s">
        <v>28989</v>
      </c>
      <c r="B3324" t="s">
        <v>28990</v>
      </c>
      <c r="C3324" t="s">
        <v>46</v>
      </c>
      <c r="D3324" t="s">
        <v>28991</v>
      </c>
      <c r="E3324" t="s">
        <v>28961</v>
      </c>
      <c r="F3324" t="s">
        <v>28992</v>
      </c>
      <c r="G3324" t="s">
        <v>28993</v>
      </c>
      <c r="H3324" t="s">
        <v>28965</v>
      </c>
      <c r="I3324" t="s">
        <v>2350</v>
      </c>
      <c r="J3324" t="s">
        <v>18720</v>
      </c>
      <c r="K3324" t="s">
        <v>18721</v>
      </c>
      <c r="L3324" t="s">
        <v>187</v>
      </c>
      <c r="M3324" t="s">
        <v>3075</v>
      </c>
      <c r="N3324" t="s">
        <v>2859</v>
      </c>
      <c r="O3324" t="s">
        <v>18722</v>
      </c>
      <c r="P3324" t="s">
        <v>28994</v>
      </c>
      <c r="R3324" t="str">
        <f t="shared" si="102"/>
        <v>坊子</v>
      </c>
      <c r="S3324" t="str">
        <f t="shared" si="103"/>
        <v>0707</v>
      </c>
    </row>
    <row r="3325" spans="1:19">
      <c r="A3325" t="s">
        <v>28995</v>
      </c>
      <c r="B3325" t="s">
        <v>28996</v>
      </c>
      <c r="C3325" t="s">
        <v>46</v>
      </c>
      <c r="D3325" t="s">
        <v>28997</v>
      </c>
      <c r="E3325" t="s">
        <v>28961</v>
      </c>
      <c r="F3325" t="s">
        <v>28998</v>
      </c>
      <c r="G3325" t="s">
        <v>28999</v>
      </c>
      <c r="H3325" t="s">
        <v>29000</v>
      </c>
      <c r="I3325" t="s">
        <v>29001</v>
      </c>
      <c r="J3325" t="s">
        <v>3026</v>
      </c>
      <c r="K3325" t="s">
        <v>3027</v>
      </c>
      <c r="L3325" t="s">
        <v>128</v>
      </c>
      <c r="M3325" t="s">
        <v>3028</v>
      </c>
      <c r="N3325" t="s">
        <v>2529</v>
      </c>
      <c r="O3325" t="s">
        <v>3029</v>
      </c>
      <c r="P3325" t="s">
        <v>29002</v>
      </c>
      <c r="Q3325" t="s">
        <v>29003</v>
      </c>
      <c r="R3325" t="str">
        <f t="shared" si="102"/>
        <v>寿光</v>
      </c>
      <c r="S3325" t="str">
        <f t="shared" si="103"/>
        <v>0707</v>
      </c>
    </row>
    <row r="3326" spans="1:19">
      <c r="A3326" t="s">
        <v>29004</v>
      </c>
      <c r="B3326" t="s">
        <v>29005</v>
      </c>
      <c r="C3326" t="s">
        <v>46</v>
      </c>
      <c r="D3326" t="s">
        <v>29006</v>
      </c>
      <c r="E3326" t="s">
        <v>28748</v>
      </c>
      <c r="F3326" t="s">
        <v>29007</v>
      </c>
      <c r="G3326" t="s">
        <v>29008</v>
      </c>
      <c r="H3326" t="s">
        <v>29009</v>
      </c>
      <c r="I3326" t="s">
        <v>2392</v>
      </c>
      <c r="J3326" t="s">
        <v>6332</v>
      </c>
      <c r="K3326" t="s">
        <v>6333</v>
      </c>
      <c r="L3326" t="s">
        <v>187</v>
      </c>
      <c r="M3326" t="s">
        <v>3510</v>
      </c>
      <c r="N3326" t="s">
        <v>2354</v>
      </c>
      <c r="O3326" t="s">
        <v>6334</v>
      </c>
      <c r="P3326" t="s">
        <v>29010</v>
      </c>
      <c r="R3326" t="str">
        <f t="shared" si="102"/>
        <v>坊子</v>
      </c>
      <c r="S3326" t="str">
        <f t="shared" si="103"/>
        <v>0707</v>
      </c>
    </row>
    <row r="3327" spans="1:19">
      <c r="A3327" t="s">
        <v>29011</v>
      </c>
      <c r="B3327" t="s">
        <v>29012</v>
      </c>
      <c r="C3327" t="s">
        <v>46</v>
      </c>
      <c r="D3327" t="s">
        <v>29013</v>
      </c>
      <c r="E3327" t="s">
        <v>28976</v>
      </c>
      <c r="F3327" t="s">
        <v>29014</v>
      </c>
      <c r="G3327" t="s">
        <v>29015</v>
      </c>
      <c r="H3327" t="s">
        <v>29016</v>
      </c>
      <c r="I3327" t="s">
        <v>2364</v>
      </c>
      <c r="J3327" t="s">
        <v>7099</v>
      </c>
      <c r="K3327" t="s">
        <v>7100</v>
      </c>
      <c r="L3327" t="s">
        <v>146</v>
      </c>
      <c r="M3327" t="s">
        <v>4470</v>
      </c>
      <c r="N3327" t="s">
        <v>6308</v>
      </c>
      <c r="O3327" t="s">
        <v>7101</v>
      </c>
      <c r="P3327" t="s">
        <v>29017</v>
      </c>
      <c r="R3327" t="str">
        <f t="shared" si="102"/>
        <v>临朐</v>
      </c>
      <c r="S3327" t="str">
        <f t="shared" si="103"/>
        <v>0707</v>
      </c>
    </row>
    <row r="3328" spans="1:19">
      <c r="A3328" t="s">
        <v>29018</v>
      </c>
      <c r="B3328" t="s">
        <v>29019</v>
      </c>
      <c r="C3328" t="s">
        <v>46</v>
      </c>
      <c r="D3328" t="s">
        <v>29020</v>
      </c>
      <c r="E3328" t="s">
        <v>28961</v>
      </c>
      <c r="F3328" t="s">
        <v>29021</v>
      </c>
      <c r="G3328" t="s">
        <v>29022</v>
      </c>
      <c r="H3328" t="s">
        <v>29023</v>
      </c>
      <c r="I3328" t="s">
        <v>2645</v>
      </c>
      <c r="J3328" t="s">
        <v>6049</v>
      </c>
      <c r="K3328" t="s">
        <v>6050</v>
      </c>
      <c r="L3328" t="s">
        <v>128</v>
      </c>
      <c r="M3328" t="s">
        <v>2913</v>
      </c>
      <c r="N3328" t="s">
        <v>2602</v>
      </c>
      <c r="O3328" t="s">
        <v>6051</v>
      </c>
      <c r="P3328" t="s">
        <v>29024</v>
      </c>
      <c r="R3328" t="str">
        <f t="shared" si="102"/>
        <v>寿光</v>
      </c>
      <c r="S3328" t="str">
        <f t="shared" si="103"/>
        <v>0707</v>
      </c>
    </row>
    <row r="3329" spans="1:19">
      <c r="A3329" t="s">
        <v>29025</v>
      </c>
      <c r="B3329" t="s">
        <v>29026</v>
      </c>
      <c r="C3329" t="s">
        <v>46</v>
      </c>
      <c r="D3329" t="s">
        <v>29027</v>
      </c>
      <c r="E3329" t="s">
        <v>28748</v>
      </c>
      <c r="F3329" t="s">
        <v>29028</v>
      </c>
      <c r="G3329" t="s">
        <v>29029</v>
      </c>
      <c r="H3329" t="s">
        <v>29030</v>
      </c>
      <c r="I3329" t="s">
        <v>2392</v>
      </c>
      <c r="J3329" t="s">
        <v>2478</v>
      </c>
      <c r="K3329" t="s">
        <v>2479</v>
      </c>
      <c r="L3329" t="s">
        <v>146</v>
      </c>
      <c r="M3329" t="s">
        <v>2420</v>
      </c>
      <c r="N3329" t="s">
        <v>2529</v>
      </c>
      <c r="O3329" t="s">
        <v>2481</v>
      </c>
      <c r="P3329" t="s">
        <v>29031</v>
      </c>
      <c r="Q3329" t="s">
        <v>29032</v>
      </c>
      <c r="R3329" t="str">
        <f t="shared" ref="R3329:R3392" si="104">IF(OR(LEFT(L3329,2)="高新"),"奎文",IF(LEFT(L3329,2)="峡山","坊子",IF(LEFT(L3329,2)="滨海","寒亭",LEFT(L3329,2))))</f>
        <v>临朐</v>
      </c>
      <c r="S3329" t="str">
        <f t="shared" ref="S3329:S3392" si="105">TEXT(B3329,"mmdd")</f>
        <v>0707</v>
      </c>
    </row>
    <row r="3330" spans="1:19">
      <c r="A3330" t="s">
        <v>29033</v>
      </c>
      <c r="B3330" t="s">
        <v>29034</v>
      </c>
      <c r="C3330" t="s">
        <v>46</v>
      </c>
      <c r="D3330" t="s">
        <v>29035</v>
      </c>
      <c r="E3330" t="s">
        <v>28748</v>
      </c>
      <c r="F3330" t="s">
        <v>29036</v>
      </c>
      <c r="G3330" t="s">
        <v>29037</v>
      </c>
      <c r="H3330" t="s">
        <v>29038</v>
      </c>
      <c r="I3330" t="s">
        <v>2465</v>
      </c>
      <c r="J3330" t="s">
        <v>3295</v>
      </c>
      <c r="K3330" t="s">
        <v>3296</v>
      </c>
      <c r="L3330" t="s">
        <v>47</v>
      </c>
      <c r="M3330" t="s">
        <v>3159</v>
      </c>
      <c r="N3330" t="s">
        <v>2674</v>
      </c>
      <c r="O3330" t="s">
        <v>3297</v>
      </c>
      <c r="P3330" t="s">
        <v>29039</v>
      </c>
      <c r="R3330" t="str">
        <f t="shared" si="104"/>
        <v>诸城</v>
      </c>
      <c r="S3330" t="str">
        <f t="shared" si="105"/>
        <v>0707</v>
      </c>
    </row>
    <row r="3331" spans="1:19">
      <c r="A3331" t="s">
        <v>29040</v>
      </c>
      <c r="B3331" t="s">
        <v>29041</v>
      </c>
      <c r="C3331" t="s">
        <v>46</v>
      </c>
      <c r="D3331" t="s">
        <v>29042</v>
      </c>
      <c r="E3331" t="s">
        <v>28748</v>
      </c>
      <c r="F3331" t="s">
        <v>29043</v>
      </c>
      <c r="G3331" t="s">
        <v>29044</v>
      </c>
      <c r="H3331" t="s">
        <v>29045</v>
      </c>
      <c r="I3331" t="s">
        <v>2645</v>
      </c>
      <c r="J3331" t="s">
        <v>3750</v>
      </c>
      <c r="K3331" t="s">
        <v>3751</v>
      </c>
      <c r="L3331" t="s">
        <v>137</v>
      </c>
      <c r="M3331" t="s">
        <v>3729</v>
      </c>
      <c r="N3331" t="s">
        <v>2816</v>
      </c>
      <c r="O3331" t="s">
        <v>3752</v>
      </c>
      <c r="P3331" t="s">
        <v>29046</v>
      </c>
      <c r="R3331" t="str">
        <f t="shared" si="104"/>
        <v>青州</v>
      </c>
      <c r="S3331" t="str">
        <f t="shared" si="105"/>
        <v>0707</v>
      </c>
    </row>
    <row r="3332" spans="1:19">
      <c r="A3332" t="s">
        <v>29047</v>
      </c>
      <c r="B3332" t="s">
        <v>29048</v>
      </c>
      <c r="C3332" t="s">
        <v>46</v>
      </c>
      <c r="D3332" t="s">
        <v>29049</v>
      </c>
      <c r="E3332" t="s">
        <v>29050</v>
      </c>
      <c r="F3332" t="s">
        <v>29051</v>
      </c>
      <c r="G3332" t="s">
        <v>29052</v>
      </c>
      <c r="H3332" t="s">
        <v>29053</v>
      </c>
      <c r="I3332" t="s">
        <v>3336</v>
      </c>
      <c r="J3332" t="s">
        <v>4601</v>
      </c>
      <c r="K3332" t="s">
        <v>4602</v>
      </c>
      <c r="L3332" t="s">
        <v>137</v>
      </c>
      <c r="M3332" t="s">
        <v>3729</v>
      </c>
      <c r="N3332" t="s">
        <v>3277</v>
      </c>
      <c r="O3332" t="s">
        <v>4603</v>
      </c>
      <c r="P3332" t="s">
        <v>29054</v>
      </c>
      <c r="R3332" t="str">
        <f t="shared" si="104"/>
        <v>青州</v>
      </c>
      <c r="S3332" t="str">
        <f t="shared" si="105"/>
        <v>0707</v>
      </c>
    </row>
    <row r="3333" spans="1:19">
      <c r="A3333" t="s">
        <v>29055</v>
      </c>
      <c r="B3333" t="s">
        <v>29056</v>
      </c>
      <c r="C3333" t="s">
        <v>46</v>
      </c>
      <c r="D3333" t="s">
        <v>29057</v>
      </c>
      <c r="E3333" t="s">
        <v>28976</v>
      </c>
      <c r="F3333" t="s">
        <v>29058</v>
      </c>
      <c r="G3333" t="s">
        <v>29059</v>
      </c>
      <c r="H3333" t="s">
        <v>29060</v>
      </c>
      <c r="I3333" t="s">
        <v>2350</v>
      </c>
      <c r="J3333" t="s">
        <v>13147</v>
      </c>
      <c r="K3333" t="s">
        <v>13148</v>
      </c>
      <c r="L3333" t="s">
        <v>128</v>
      </c>
      <c r="M3333" t="s">
        <v>6079</v>
      </c>
      <c r="N3333" t="s">
        <v>4255</v>
      </c>
      <c r="O3333" t="s">
        <v>13149</v>
      </c>
      <c r="P3333" t="s">
        <v>29061</v>
      </c>
      <c r="R3333" t="str">
        <f t="shared" si="104"/>
        <v>寿光</v>
      </c>
      <c r="S3333" t="str">
        <f t="shared" si="105"/>
        <v>0707</v>
      </c>
    </row>
    <row r="3334" spans="1:19">
      <c r="A3334" t="s">
        <v>29062</v>
      </c>
      <c r="B3334" t="s">
        <v>29063</v>
      </c>
      <c r="C3334" t="s">
        <v>46</v>
      </c>
      <c r="D3334" t="s">
        <v>29064</v>
      </c>
      <c r="E3334" t="s">
        <v>28748</v>
      </c>
      <c r="F3334" t="s">
        <v>29065</v>
      </c>
      <c r="G3334" t="s">
        <v>29066</v>
      </c>
      <c r="H3334" t="s">
        <v>29067</v>
      </c>
      <c r="I3334" t="s">
        <v>2350</v>
      </c>
      <c r="J3334" t="s">
        <v>3651</v>
      </c>
      <c r="K3334" t="s">
        <v>3652</v>
      </c>
      <c r="L3334" t="s">
        <v>128</v>
      </c>
      <c r="M3334" t="s">
        <v>3653</v>
      </c>
      <c r="N3334" t="s">
        <v>2674</v>
      </c>
      <c r="O3334" t="s">
        <v>3654</v>
      </c>
      <c r="P3334" t="s">
        <v>29068</v>
      </c>
      <c r="Q3334" t="s">
        <v>29069</v>
      </c>
      <c r="R3334" t="str">
        <f t="shared" si="104"/>
        <v>寿光</v>
      </c>
      <c r="S3334" t="str">
        <f t="shared" si="105"/>
        <v>0707</v>
      </c>
    </row>
    <row r="3335" spans="1:19">
      <c r="A3335" t="s">
        <v>29070</v>
      </c>
      <c r="B3335" t="s">
        <v>28943</v>
      </c>
      <c r="C3335" t="s">
        <v>46</v>
      </c>
      <c r="D3335" t="s">
        <v>29071</v>
      </c>
      <c r="E3335" t="s">
        <v>28748</v>
      </c>
      <c r="F3335" t="s">
        <v>29072</v>
      </c>
      <c r="G3335" t="s">
        <v>29073</v>
      </c>
      <c r="H3335" t="s">
        <v>29074</v>
      </c>
      <c r="I3335" t="s">
        <v>2364</v>
      </c>
      <c r="J3335" t="s">
        <v>5547</v>
      </c>
      <c r="K3335" t="s">
        <v>5548</v>
      </c>
      <c r="L3335" t="s">
        <v>128</v>
      </c>
      <c r="M3335" t="s">
        <v>3895</v>
      </c>
      <c r="N3335" t="s">
        <v>2421</v>
      </c>
      <c r="O3335" t="s">
        <v>5549</v>
      </c>
      <c r="P3335" t="s">
        <v>29075</v>
      </c>
      <c r="Q3335" t="s">
        <v>29076</v>
      </c>
      <c r="R3335" t="str">
        <f t="shared" si="104"/>
        <v>寿光</v>
      </c>
      <c r="S3335" t="str">
        <f t="shared" si="105"/>
        <v>0707</v>
      </c>
    </row>
    <row r="3336" spans="1:19">
      <c r="A3336" t="s">
        <v>29077</v>
      </c>
      <c r="B3336" t="s">
        <v>29078</v>
      </c>
      <c r="C3336" t="s">
        <v>46</v>
      </c>
      <c r="D3336" t="s">
        <v>29079</v>
      </c>
      <c r="E3336" t="s">
        <v>28748</v>
      </c>
      <c r="F3336" t="s">
        <v>29080</v>
      </c>
      <c r="G3336" t="s">
        <v>29081</v>
      </c>
      <c r="H3336" t="s">
        <v>29082</v>
      </c>
      <c r="I3336" t="s">
        <v>3564</v>
      </c>
      <c r="J3336" t="s">
        <v>3325</v>
      </c>
      <c r="K3336" t="s">
        <v>3326</v>
      </c>
      <c r="L3336" t="s">
        <v>47</v>
      </c>
      <c r="M3336" t="s">
        <v>3327</v>
      </c>
      <c r="N3336" t="s">
        <v>15808</v>
      </c>
      <c r="O3336" t="s">
        <v>3328</v>
      </c>
      <c r="P3336" t="s">
        <v>29083</v>
      </c>
      <c r="R3336" t="str">
        <f t="shared" si="104"/>
        <v>诸城</v>
      </c>
      <c r="S3336" t="str">
        <f t="shared" si="105"/>
        <v>0707</v>
      </c>
    </row>
    <row r="3337" spans="1:19">
      <c r="A3337" t="s">
        <v>29084</v>
      </c>
      <c r="B3337" t="s">
        <v>29085</v>
      </c>
      <c r="C3337" t="s">
        <v>46</v>
      </c>
      <c r="D3337" t="s">
        <v>29086</v>
      </c>
      <c r="E3337" t="s">
        <v>29087</v>
      </c>
      <c r="F3337" t="s">
        <v>29088</v>
      </c>
      <c r="G3337" t="s">
        <v>29089</v>
      </c>
      <c r="H3337" t="s">
        <v>29090</v>
      </c>
      <c r="I3337" t="s">
        <v>2645</v>
      </c>
      <c r="J3337" t="s">
        <v>6352</v>
      </c>
      <c r="K3337" t="s">
        <v>6353</v>
      </c>
      <c r="L3337" t="s">
        <v>128</v>
      </c>
      <c r="M3337" t="s">
        <v>5602</v>
      </c>
      <c r="N3337" t="s">
        <v>2721</v>
      </c>
      <c r="O3337" t="s">
        <v>6354</v>
      </c>
      <c r="P3337" t="s">
        <v>29091</v>
      </c>
      <c r="R3337" t="str">
        <f t="shared" si="104"/>
        <v>寿光</v>
      </c>
      <c r="S3337" t="str">
        <f t="shared" si="105"/>
        <v>0707</v>
      </c>
    </row>
    <row r="3338" spans="1:19">
      <c r="A3338" t="s">
        <v>29092</v>
      </c>
      <c r="B3338" t="s">
        <v>29093</v>
      </c>
      <c r="C3338" t="s">
        <v>46</v>
      </c>
      <c r="D3338" t="s">
        <v>29094</v>
      </c>
      <c r="E3338" t="s">
        <v>28748</v>
      </c>
      <c r="F3338" t="s">
        <v>29095</v>
      </c>
      <c r="G3338" t="s">
        <v>29096</v>
      </c>
      <c r="H3338" t="s">
        <v>29097</v>
      </c>
      <c r="I3338" t="s">
        <v>2645</v>
      </c>
      <c r="J3338" t="s">
        <v>2684</v>
      </c>
      <c r="K3338" t="s">
        <v>2685</v>
      </c>
      <c r="L3338" t="s">
        <v>137</v>
      </c>
      <c r="M3338" t="s">
        <v>2686</v>
      </c>
      <c r="N3338" t="s">
        <v>2816</v>
      </c>
      <c r="O3338" t="s">
        <v>2688</v>
      </c>
      <c r="P3338" t="s">
        <v>29098</v>
      </c>
      <c r="R3338" t="str">
        <f t="shared" si="104"/>
        <v>青州</v>
      </c>
      <c r="S3338" t="str">
        <f t="shared" si="105"/>
        <v>0707</v>
      </c>
    </row>
    <row r="3339" spans="1:19">
      <c r="A3339" t="s">
        <v>29099</v>
      </c>
      <c r="B3339" t="s">
        <v>29100</v>
      </c>
      <c r="C3339" t="s">
        <v>46</v>
      </c>
      <c r="D3339" t="s">
        <v>29101</v>
      </c>
      <c r="E3339" t="s">
        <v>28748</v>
      </c>
      <c r="F3339" t="s">
        <v>29102</v>
      </c>
      <c r="G3339" t="s">
        <v>29103</v>
      </c>
      <c r="H3339" t="s">
        <v>29104</v>
      </c>
      <c r="I3339" t="s">
        <v>3564</v>
      </c>
      <c r="J3339" t="s">
        <v>9674</v>
      </c>
      <c r="K3339" t="s">
        <v>9675</v>
      </c>
      <c r="L3339" t="s">
        <v>187</v>
      </c>
      <c r="M3339" t="s">
        <v>3773</v>
      </c>
      <c r="N3339" t="s">
        <v>3554</v>
      </c>
      <c r="O3339" t="s">
        <v>9676</v>
      </c>
      <c r="P3339" t="s">
        <v>29105</v>
      </c>
      <c r="Q3339" t="s">
        <v>29106</v>
      </c>
      <c r="R3339" t="str">
        <f t="shared" si="104"/>
        <v>坊子</v>
      </c>
      <c r="S3339" t="str">
        <f t="shared" si="105"/>
        <v>0707</v>
      </c>
    </row>
    <row r="3340" spans="1:19">
      <c r="A3340" t="s">
        <v>29107</v>
      </c>
      <c r="B3340" t="s">
        <v>29108</v>
      </c>
      <c r="C3340" t="s">
        <v>46</v>
      </c>
      <c r="D3340" t="s">
        <v>29109</v>
      </c>
      <c r="E3340" t="s">
        <v>29110</v>
      </c>
      <c r="F3340" t="s">
        <v>29111</v>
      </c>
      <c r="G3340" t="s">
        <v>29112</v>
      </c>
      <c r="H3340" t="s">
        <v>29113</v>
      </c>
      <c r="I3340" t="s">
        <v>2350</v>
      </c>
      <c r="J3340" t="s">
        <v>7348</v>
      </c>
      <c r="K3340" t="s">
        <v>7349</v>
      </c>
      <c r="L3340" t="s">
        <v>76</v>
      </c>
      <c r="M3340" t="s">
        <v>2528</v>
      </c>
      <c r="N3340" t="s">
        <v>3307</v>
      </c>
      <c r="O3340" t="s">
        <v>7350</v>
      </c>
      <c r="P3340" t="s">
        <v>29114</v>
      </c>
      <c r="R3340" t="str">
        <f t="shared" si="104"/>
        <v>奎文</v>
      </c>
      <c r="S3340" t="str">
        <f t="shared" si="105"/>
        <v>0707</v>
      </c>
    </row>
    <row r="3341" spans="1:19">
      <c r="A3341" t="s">
        <v>29115</v>
      </c>
      <c r="B3341" t="s">
        <v>29116</v>
      </c>
      <c r="C3341" t="s">
        <v>46</v>
      </c>
      <c r="D3341" t="s">
        <v>29117</v>
      </c>
      <c r="E3341" t="s">
        <v>28961</v>
      </c>
      <c r="F3341" t="s">
        <v>29118</v>
      </c>
      <c r="G3341" t="s">
        <v>29119</v>
      </c>
      <c r="H3341" t="s">
        <v>29120</v>
      </c>
      <c r="I3341" t="s">
        <v>2350</v>
      </c>
      <c r="J3341" t="s">
        <v>7327</v>
      </c>
      <c r="K3341" t="s">
        <v>7328</v>
      </c>
      <c r="L3341" t="s">
        <v>101</v>
      </c>
      <c r="M3341" t="s">
        <v>5737</v>
      </c>
      <c r="N3341" t="s">
        <v>2859</v>
      </c>
      <c r="O3341" t="s">
        <v>7329</v>
      </c>
      <c r="P3341" t="s">
        <v>29121</v>
      </c>
      <c r="Q3341" t="s">
        <v>29122</v>
      </c>
      <c r="R3341" t="str">
        <f t="shared" si="104"/>
        <v>潍城</v>
      </c>
      <c r="S3341" t="str">
        <f t="shared" si="105"/>
        <v>0707</v>
      </c>
    </row>
    <row r="3342" spans="1:19">
      <c r="A3342" t="s">
        <v>29123</v>
      </c>
      <c r="B3342" t="s">
        <v>29124</v>
      </c>
      <c r="C3342" t="s">
        <v>46</v>
      </c>
      <c r="D3342" t="s">
        <v>29125</v>
      </c>
      <c r="E3342" t="s">
        <v>28748</v>
      </c>
      <c r="F3342" t="s">
        <v>29126</v>
      </c>
      <c r="G3342" t="s">
        <v>29127</v>
      </c>
      <c r="H3342" t="s">
        <v>29128</v>
      </c>
      <c r="I3342" t="s">
        <v>2392</v>
      </c>
      <c r="J3342" t="s">
        <v>9436</v>
      </c>
      <c r="K3342" t="s">
        <v>9437</v>
      </c>
      <c r="L3342" t="s">
        <v>110</v>
      </c>
      <c r="M3342" t="s">
        <v>2381</v>
      </c>
      <c r="N3342" t="s">
        <v>2421</v>
      </c>
      <c r="O3342" t="s">
        <v>9438</v>
      </c>
      <c r="P3342" t="s">
        <v>29129</v>
      </c>
      <c r="R3342" t="str">
        <f t="shared" si="104"/>
        <v>高密</v>
      </c>
      <c r="S3342" t="str">
        <f t="shared" si="105"/>
        <v>0707</v>
      </c>
    </row>
    <row r="3343" spans="1:19">
      <c r="A3343" t="s">
        <v>29130</v>
      </c>
      <c r="B3343" t="s">
        <v>29131</v>
      </c>
      <c r="C3343" t="s">
        <v>46</v>
      </c>
      <c r="D3343" t="s">
        <v>29132</v>
      </c>
      <c r="E3343" t="s">
        <v>28748</v>
      </c>
      <c r="F3343" t="s">
        <v>29133</v>
      </c>
      <c r="G3343" t="s">
        <v>29134</v>
      </c>
      <c r="H3343" t="s">
        <v>29135</v>
      </c>
      <c r="I3343" t="s">
        <v>2364</v>
      </c>
      <c r="J3343" t="s">
        <v>12083</v>
      </c>
      <c r="K3343" t="s">
        <v>12084</v>
      </c>
      <c r="L3343" t="s">
        <v>101</v>
      </c>
      <c r="M3343" t="s">
        <v>5737</v>
      </c>
      <c r="N3343" t="s">
        <v>2480</v>
      </c>
      <c r="O3343" t="s">
        <v>12085</v>
      </c>
      <c r="P3343" t="s">
        <v>29136</v>
      </c>
      <c r="R3343" t="str">
        <f t="shared" si="104"/>
        <v>潍城</v>
      </c>
      <c r="S3343" t="str">
        <f t="shared" si="105"/>
        <v>0707</v>
      </c>
    </row>
    <row r="3344" spans="1:19">
      <c r="A3344" t="s">
        <v>29137</v>
      </c>
      <c r="B3344" t="s">
        <v>29138</v>
      </c>
      <c r="C3344" t="s">
        <v>46</v>
      </c>
      <c r="D3344" t="s">
        <v>29139</v>
      </c>
      <c r="E3344" t="s">
        <v>29140</v>
      </c>
      <c r="F3344" t="s">
        <v>29141</v>
      </c>
      <c r="G3344" t="s">
        <v>29142</v>
      </c>
      <c r="H3344" t="s">
        <v>28939</v>
      </c>
      <c r="I3344" t="s">
        <v>2364</v>
      </c>
      <c r="J3344" t="s">
        <v>3530</v>
      </c>
      <c r="K3344" t="s">
        <v>3531</v>
      </c>
      <c r="L3344" t="s">
        <v>146</v>
      </c>
      <c r="M3344" t="s">
        <v>3532</v>
      </c>
      <c r="N3344" t="s">
        <v>2340</v>
      </c>
      <c r="O3344" t="s">
        <v>3533</v>
      </c>
      <c r="P3344" t="s">
        <v>28940</v>
      </c>
      <c r="R3344" t="str">
        <f t="shared" si="104"/>
        <v>临朐</v>
      </c>
      <c r="S3344" t="str">
        <f t="shared" si="105"/>
        <v>0707</v>
      </c>
    </row>
    <row r="3345" spans="1:19">
      <c r="A3345" t="s">
        <v>29143</v>
      </c>
      <c r="B3345" t="s">
        <v>29144</v>
      </c>
      <c r="C3345" t="s">
        <v>46</v>
      </c>
      <c r="D3345" t="s">
        <v>29145</v>
      </c>
      <c r="E3345" t="s">
        <v>28961</v>
      </c>
      <c r="F3345" t="s">
        <v>29146</v>
      </c>
      <c r="G3345" t="s">
        <v>29147</v>
      </c>
      <c r="H3345" t="s">
        <v>29148</v>
      </c>
      <c r="I3345" t="s">
        <v>2645</v>
      </c>
      <c r="J3345" t="s">
        <v>7015</v>
      </c>
      <c r="K3345" t="s">
        <v>7016</v>
      </c>
      <c r="L3345" t="s">
        <v>67</v>
      </c>
      <c r="M3345" t="s">
        <v>3366</v>
      </c>
      <c r="N3345" t="s">
        <v>2421</v>
      </c>
      <c r="O3345" t="s">
        <v>7017</v>
      </c>
      <c r="P3345" t="s">
        <v>29149</v>
      </c>
      <c r="R3345" t="str">
        <f t="shared" si="104"/>
        <v>昌邑</v>
      </c>
      <c r="S3345" t="str">
        <f t="shared" si="105"/>
        <v>0707</v>
      </c>
    </row>
    <row r="3346" spans="1:19">
      <c r="A3346" t="s">
        <v>29150</v>
      </c>
      <c r="B3346" t="s">
        <v>29151</v>
      </c>
      <c r="C3346" t="s">
        <v>46</v>
      </c>
      <c r="D3346" t="s">
        <v>29152</v>
      </c>
      <c r="E3346" t="s">
        <v>28961</v>
      </c>
      <c r="F3346" t="s">
        <v>29153</v>
      </c>
      <c r="G3346" t="s">
        <v>29154</v>
      </c>
      <c r="H3346" t="s">
        <v>29155</v>
      </c>
      <c r="I3346" t="s">
        <v>2350</v>
      </c>
      <c r="J3346" t="s">
        <v>2825</v>
      </c>
      <c r="K3346" t="s">
        <v>2826</v>
      </c>
      <c r="L3346" t="s">
        <v>76</v>
      </c>
      <c r="M3346" t="s">
        <v>2827</v>
      </c>
      <c r="N3346" t="s">
        <v>3277</v>
      </c>
      <c r="O3346" t="s">
        <v>2828</v>
      </c>
      <c r="P3346" t="s">
        <v>29156</v>
      </c>
      <c r="Q3346" t="s">
        <v>29157</v>
      </c>
      <c r="R3346" t="str">
        <f t="shared" si="104"/>
        <v>奎文</v>
      </c>
      <c r="S3346" t="str">
        <f t="shared" si="105"/>
        <v>0707</v>
      </c>
    </row>
    <row r="3347" spans="1:19">
      <c r="A3347" t="s">
        <v>29158</v>
      </c>
      <c r="B3347" t="s">
        <v>29159</v>
      </c>
      <c r="C3347" t="s">
        <v>46</v>
      </c>
      <c r="D3347" t="s">
        <v>29160</v>
      </c>
      <c r="E3347" t="s">
        <v>28748</v>
      </c>
      <c r="F3347" t="s">
        <v>29161</v>
      </c>
      <c r="G3347" t="s">
        <v>29162</v>
      </c>
      <c r="H3347" t="s">
        <v>29163</v>
      </c>
      <c r="I3347" t="s">
        <v>2645</v>
      </c>
      <c r="J3347" t="s">
        <v>3857</v>
      </c>
      <c r="K3347" t="s">
        <v>3858</v>
      </c>
      <c r="L3347" t="s">
        <v>119</v>
      </c>
      <c r="M3347" t="s">
        <v>2601</v>
      </c>
      <c r="N3347" t="s">
        <v>2602</v>
      </c>
      <c r="O3347" t="s">
        <v>3859</v>
      </c>
      <c r="P3347" t="s">
        <v>29164</v>
      </c>
      <c r="Q3347" t="s">
        <v>29165</v>
      </c>
      <c r="R3347" t="str">
        <f t="shared" si="104"/>
        <v>寒亭</v>
      </c>
      <c r="S3347" t="str">
        <f t="shared" si="105"/>
        <v>0707</v>
      </c>
    </row>
    <row r="3348" spans="1:19">
      <c r="A3348" t="s">
        <v>29166</v>
      </c>
      <c r="B3348" t="s">
        <v>29167</v>
      </c>
      <c r="C3348" t="s">
        <v>46</v>
      </c>
      <c r="D3348" t="s">
        <v>29168</v>
      </c>
      <c r="E3348" t="s">
        <v>29169</v>
      </c>
      <c r="F3348" t="s">
        <v>29170</v>
      </c>
      <c r="G3348" t="s">
        <v>29171</v>
      </c>
      <c r="H3348" t="s">
        <v>29172</v>
      </c>
      <c r="I3348" t="s">
        <v>3336</v>
      </c>
      <c r="J3348" t="s">
        <v>29173</v>
      </c>
      <c r="K3348" t="s">
        <v>29174</v>
      </c>
      <c r="L3348" t="s">
        <v>146</v>
      </c>
      <c r="M3348" t="s">
        <v>14094</v>
      </c>
      <c r="N3348" t="s">
        <v>4222</v>
      </c>
      <c r="O3348" t="s">
        <v>29175</v>
      </c>
      <c r="P3348" t="s">
        <v>29176</v>
      </c>
      <c r="R3348" t="str">
        <f t="shared" si="104"/>
        <v>临朐</v>
      </c>
      <c r="S3348" t="str">
        <f t="shared" si="105"/>
        <v>0707</v>
      </c>
    </row>
    <row r="3349" spans="1:19">
      <c r="A3349" t="s">
        <v>29177</v>
      </c>
      <c r="B3349" t="s">
        <v>29178</v>
      </c>
      <c r="C3349" t="s">
        <v>46</v>
      </c>
      <c r="D3349" t="s">
        <v>29179</v>
      </c>
      <c r="E3349" t="s">
        <v>28961</v>
      </c>
      <c r="F3349" t="s">
        <v>29180</v>
      </c>
      <c r="G3349" t="s">
        <v>29181</v>
      </c>
      <c r="H3349" t="s">
        <v>29182</v>
      </c>
      <c r="I3349" t="s">
        <v>2503</v>
      </c>
      <c r="J3349" t="s">
        <v>2490</v>
      </c>
      <c r="K3349" t="s">
        <v>2491</v>
      </c>
      <c r="L3349" t="s">
        <v>57</v>
      </c>
      <c r="M3349" t="s">
        <v>2492</v>
      </c>
      <c r="N3349" t="s">
        <v>2421</v>
      </c>
      <c r="O3349" t="s">
        <v>2493</v>
      </c>
      <c r="P3349" t="s">
        <v>29183</v>
      </c>
      <c r="Q3349" t="s">
        <v>29184</v>
      </c>
      <c r="R3349" t="str">
        <f t="shared" si="104"/>
        <v>安丘</v>
      </c>
      <c r="S3349" t="str">
        <f t="shared" si="105"/>
        <v>0707</v>
      </c>
    </row>
    <row r="3350" spans="1:19">
      <c r="A3350" t="s">
        <v>29185</v>
      </c>
      <c r="B3350" t="s">
        <v>29186</v>
      </c>
      <c r="C3350" t="s">
        <v>46</v>
      </c>
      <c r="D3350" t="s">
        <v>29187</v>
      </c>
      <c r="E3350" t="s">
        <v>29188</v>
      </c>
      <c r="F3350" t="s">
        <v>29189</v>
      </c>
      <c r="G3350" t="s">
        <v>29190</v>
      </c>
      <c r="H3350" t="s">
        <v>29191</v>
      </c>
      <c r="I3350" t="s">
        <v>2378</v>
      </c>
      <c r="J3350" t="s">
        <v>9092</v>
      </c>
      <c r="K3350" t="s">
        <v>9093</v>
      </c>
      <c r="L3350" t="s">
        <v>146</v>
      </c>
      <c r="M3350" t="s">
        <v>5188</v>
      </c>
      <c r="N3350" t="s">
        <v>5286</v>
      </c>
      <c r="O3350" t="s">
        <v>9094</v>
      </c>
      <c r="P3350" t="s">
        <v>29192</v>
      </c>
      <c r="R3350" t="str">
        <f t="shared" si="104"/>
        <v>临朐</v>
      </c>
      <c r="S3350" t="str">
        <f t="shared" si="105"/>
        <v>0707</v>
      </c>
    </row>
    <row r="3351" spans="1:19">
      <c r="A3351" t="s">
        <v>29193</v>
      </c>
      <c r="B3351" t="s">
        <v>29194</v>
      </c>
      <c r="C3351" t="s">
        <v>46</v>
      </c>
      <c r="D3351" t="s">
        <v>29195</v>
      </c>
      <c r="E3351" t="s">
        <v>28961</v>
      </c>
      <c r="F3351" t="s">
        <v>29196</v>
      </c>
      <c r="G3351" t="s">
        <v>29197</v>
      </c>
      <c r="H3351" t="s">
        <v>29198</v>
      </c>
      <c r="I3351" t="s">
        <v>2465</v>
      </c>
      <c r="J3351" t="s">
        <v>8683</v>
      </c>
      <c r="K3351" t="s">
        <v>8684</v>
      </c>
      <c r="L3351" t="s">
        <v>76</v>
      </c>
      <c r="M3351" t="s">
        <v>2827</v>
      </c>
      <c r="N3351" t="s">
        <v>3554</v>
      </c>
      <c r="O3351" t="s">
        <v>8685</v>
      </c>
      <c r="P3351" t="s">
        <v>29199</v>
      </c>
      <c r="Q3351" t="s">
        <v>29200</v>
      </c>
      <c r="R3351" t="str">
        <f t="shared" si="104"/>
        <v>奎文</v>
      </c>
      <c r="S3351" t="str">
        <f t="shared" si="105"/>
        <v>0707</v>
      </c>
    </row>
    <row r="3352" spans="1:19">
      <c r="A3352" t="s">
        <v>29201</v>
      </c>
      <c r="B3352" t="s">
        <v>29202</v>
      </c>
      <c r="C3352" t="s">
        <v>46</v>
      </c>
      <c r="D3352" t="s">
        <v>29203</v>
      </c>
      <c r="E3352" t="s">
        <v>28961</v>
      </c>
      <c r="F3352" t="s">
        <v>29204</v>
      </c>
      <c r="G3352" t="s">
        <v>29205</v>
      </c>
      <c r="H3352" t="s">
        <v>29206</v>
      </c>
      <c r="I3352" t="s">
        <v>2378</v>
      </c>
      <c r="J3352" t="s">
        <v>10011</v>
      </c>
      <c r="K3352" t="s">
        <v>10012</v>
      </c>
      <c r="L3352" t="s">
        <v>76</v>
      </c>
      <c r="M3352" t="s">
        <v>4374</v>
      </c>
      <c r="N3352" t="s">
        <v>3277</v>
      </c>
      <c r="O3352" t="s">
        <v>10013</v>
      </c>
      <c r="P3352" t="s">
        <v>29207</v>
      </c>
      <c r="R3352" t="str">
        <f t="shared" si="104"/>
        <v>奎文</v>
      </c>
      <c r="S3352" t="str">
        <f t="shared" si="105"/>
        <v>0707</v>
      </c>
    </row>
    <row r="3353" spans="1:19">
      <c r="A3353" t="s">
        <v>29208</v>
      </c>
      <c r="B3353" t="s">
        <v>29209</v>
      </c>
      <c r="C3353" t="s">
        <v>46</v>
      </c>
      <c r="D3353" t="s">
        <v>29210</v>
      </c>
      <c r="E3353" t="s">
        <v>24615</v>
      </c>
      <c r="F3353" t="s">
        <v>29211</v>
      </c>
      <c r="G3353" t="s">
        <v>29212</v>
      </c>
      <c r="H3353" t="s">
        <v>29213</v>
      </c>
      <c r="I3353" t="s">
        <v>2645</v>
      </c>
      <c r="J3353" t="s">
        <v>8380</v>
      </c>
      <c r="K3353" t="s">
        <v>8381</v>
      </c>
      <c r="L3353" t="s">
        <v>187</v>
      </c>
      <c r="M3353" t="s">
        <v>8014</v>
      </c>
      <c r="N3353" t="s">
        <v>2340</v>
      </c>
      <c r="O3353" t="s">
        <v>8382</v>
      </c>
      <c r="R3353" t="str">
        <f t="shared" si="104"/>
        <v>坊子</v>
      </c>
      <c r="S3353" t="str">
        <f t="shared" si="105"/>
        <v>0707</v>
      </c>
    </row>
    <row r="3354" spans="1:19">
      <c r="A3354" t="s">
        <v>29214</v>
      </c>
      <c r="B3354" t="s">
        <v>29215</v>
      </c>
      <c r="C3354" t="s">
        <v>46</v>
      </c>
      <c r="D3354" t="s">
        <v>29216</v>
      </c>
      <c r="E3354" t="s">
        <v>28961</v>
      </c>
      <c r="F3354" t="s">
        <v>29217</v>
      </c>
      <c r="G3354" t="s">
        <v>29218</v>
      </c>
      <c r="H3354" t="s">
        <v>29219</v>
      </c>
      <c r="I3354" t="s">
        <v>5112</v>
      </c>
      <c r="J3354" t="s">
        <v>3670</v>
      </c>
      <c r="K3354" t="s">
        <v>3671</v>
      </c>
      <c r="L3354" t="s">
        <v>3458</v>
      </c>
      <c r="M3354" t="s">
        <v>3672</v>
      </c>
      <c r="N3354" t="s">
        <v>2687</v>
      </c>
      <c r="O3354" t="s">
        <v>3673</v>
      </c>
      <c r="P3354" t="s">
        <v>29220</v>
      </c>
      <c r="Q3354" t="s">
        <v>29221</v>
      </c>
      <c r="R3354" t="str">
        <f t="shared" si="104"/>
        <v>寒亭</v>
      </c>
      <c r="S3354" t="str">
        <f t="shared" si="105"/>
        <v>0707</v>
      </c>
    </row>
    <row r="3355" spans="1:19">
      <c r="A3355" t="s">
        <v>29222</v>
      </c>
      <c r="B3355" t="s">
        <v>29223</v>
      </c>
      <c r="C3355" t="s">
        <v>46</v>
      </c>
      <c r="D3355" t="s">
        <v>29224</v>
      </c>
      <c r="E3355" t="s">
        <v>29225</v>
      </c>
      <c r="F3355" t="s">
        <v>29226</v>
      </c>
      <c r="G3355" t="s">
        <v>29227</v>
      </c>
      <c r="H3355" t="s">
        <v>29228</v>
      </c>
      <c r="I3355" t="s">
        <v>2364</v>
      </c>
      <c r="J3355" t="s">
        <v>5564</v>
      </c>
      <c r="K3355" t="s">
        <v>5565</v>
      </c>
      <c r="L3355" t="s">
        <v>137</v>
      </c>
      <c r="M3355" t="s">
        <v>2625</v>
      </c>
      <c r="N3355" t="s">
        <v>4007</v>
      </c>
      <c r="O3355" t="s">
        <v>2626</v>
      </c>
      <c r="P3355" t="s">
        <v>29229</v>
      </c>
      <c r="Q3355" t="s">
        <v>29230</v>
      </c>
      <c r="R3355" t="str">
        <f t="shared" si="104"/>
        <v>青州</v>
      </c>
      <c r="S3355" t="str">
        <f t="shared" si="105"/>
        <v>0707</v>
      </c>
    </row>
    <row r="3356" spans="1:19">
      <c r="A3356" t="s">
        <v>29231</v>
      </c>
      <c r="B3356" t="s">
        <v>29232</v>
      </c>
      <c r="C3356" t="s">
        <v>46</v>
      </c>
      <c r="D3356" t="s">
        <v>29233</v>
      </c>
      <c r="E3356" t="s">
        <v>29234</v>
      </c>
      <c r="F3356" t="s">
        <v>29235</v>
      </c>
      <c r="G3356" t="s">
        <v>29236</v>
      </c>
      <c r="H3356" t="s">
        <v>29237</v>
      </c>
      <c r="I3356" t="s">
        <v>2364</v>
      </c>
      <c r="J3356" t="s">
        <v>2573</v>
      </c>
      <c r="K3356" t="s">
        <v>2574</v>
      </c>
      <c r="L3356" t="s">
        <v>110</v>
      </c>
      <c r="M3356" t="s">
        <v>2575</v>
      </c>
      <c r="N3356" t="s">
        <v>2421</v>
      </c>
      <c r="O3356" t="s">
        <v>2576</v>
      </c>
      <c r="P3356" t="s">
        <v>29238</v>
      </c>
      <c r="Q3356" t="s">
        <v>29239</v>
      </c>
      <c r="R3356" t="str">
        <f t="shared" si="104"/>
        <v>高密</v>
      </c>
      <c r="S3356" t="str">
        <f t="shared" si="105"/>
        <v>0707</v>
      </c>
    </row>
    <row r="3357" spans="1:19">
      <c r="A3357" t="s">
        <v>29240</v>
      </c>
      <c r="B3357" t="s">
        <v>29241</v>
      </c>
      <c r="C3357" t="s">
        <v>46</v>
      </c>
      <c r="D3357" t="s">
        <v>29242</v>
      </c>
      <c r="E3357" t="s">
        <v>28961</v>
      </c>
      <c r="F3357" t="s">
        <v>29243</v>
      </c>
      <c r="G3357" t="s">
        <v>29244</v>
      </c>
      <c r="H3357" t="s">
        <v>29245</v>
      </c>
      <c r="I3357" t="s">
        <v>21939</v>
      </c>
      <c r="J3357" t="s">
        <v>4177</v>
      </c>
      <c r="K3357" t="s">
        <v>4178</v>
      </c>
      <c r="L3357" t="s">
        <v>76</v>
      </c>
      <c r="M3357" t="s">
        <v>2516</v>
      </c>
      <c r="N3357" t="s">
        <v>2936</v>
      </c>
      <c r="O3357" t="s">
        <v>4179</v>
      </c>
      <c r="P3357" t="s">
        <v>29246</v>
      </c>
      <c r="R3357" t="str">
        <f t="shared" si="104"/>
        <v>奎文</v>
      </c>
      <c r="S3357" t="str">
        <f t="shared" si="105"/>
        <v>0707</v>
      </c>
    </row>
    <row r="3358" spans="1:19">
      <c r="A3358" t="s">
        <v>29247</v>
      </c>
      <c r="B3358" t="s">
        <v>29248</v>
      </c>
      <c r="C3358" t="s">
        <v>46</v>
      </c>
      <c r="D3358" t="s">
        <v>29249</v>
      </c>
      <c r="E3358" t="s">
        <v>28961</v>
      </c>
      <c r="F3358" t="s">
        <v>29250</v>
      </c>
      <c r="G3358" t="s">
        <v>29251</v>
      </c>
      <c r="H3358" t="s">
        <v>29252</v>
      </c>
      <c r="I3358" t="s">
        <v>3376</v>
      </c>
      <c r="J3358" t="s">
        <v>7398</v>
      </c>
      <c r="K3358" t="s">
        <v>7399</v>
      </c>
      <c r="L3358" t="s">
        <v>110</v>
      </c>
      <c r="M3358" t="s">
        <v>4059</v>
      </c>
      <c r="N3358" t="s">
        <v>2368</v>
      </c>
      <c r="O3358" t="s">
        <v>7400</v>
      </c>
      <c r="Q3358" t="s">
        <v>29253</v>
      </c>
      <c r="R3358" t="str">
        <f t="shared" si="104"/>
        <v>高密</v>
      </c>
      <c r="S3358" t="str">
        <f t="shared" si="105"/>
        <v>0707</v>
      </c>
    </row>
    <row r="3359" spans="1:19">
      <c r="A3359" t="s">
        <v>29254</v>
      </c>
      <c r="B3359" t="s">
        <v>29255</v>
      </c>
      <c r="C3359" t="s">
        <v>46</v>
      </c>
      <c r="D3359" t="s">
        <v>29256</v>
      </c>
      <c r="E3359" t="s">
        <v>29257</v>
      </c>
      <c r="F3359" t="s">
        <v>29258</v>
      </c>
      <c r="G3359" t="s">
        <v>29259</v>
      </c>
      <c r="H3359" t="s">
        <v>29260</v>
      </c>
      <c r="I3359" t="s">
        <v>2364</v>
      </c>
      <c r="J3359" t="s">
        <v>6506</v>
      </c>
      <c r="K3359" t="s">
        <v>6507</v>
      </c>
      <c r="L3359" t="s">
        <v>76</v>
      </c>
      <c r="M3359" t="s">
        <v>4374</v>
      </c>
      <c r="N3359" t="s">
        <v>2721</v>
      </c>
      <c r="O3359" t="s">
        <v>6508</v>
      </c>
      <c r="P3359" t="s">
        <v>29261</v>
      </c>
      <c r="R3359" t="str">
        <f t="shared" si="104"/>
        <v>奎文</v>
      </c>
      <c r="S3359" t="str">
        <f t="shared" si="105"/>
        <v>0707</v>
      </c>
    </row>
    <row r="3360" spans="1:19">
      <c r="A3360" t="s">
        <v>29262</v>
      </c>
      <c r="B3360" t="s">
        <v>29263</v>
      </c>
      <c r="C3360" t="s">
        <v>46</v>
      </c>
      <c r="D3360" t="s">
        <v>29264</v>
      </c>
      <c r="E3360" t="s">
        <v>28961</v>
      </c>
      <c r="F3360" t="s">
        <v>29265</v>
      </c>
      <c r="G3360" t="s">
        <v>29266</v>
      </c>
      <c r="H3360" t="s">
        <v>29267</v>
      </c>
      <c r="I3360" t="s">
        <v>2645</v>
      </c>
      <c r="J3360" t="s">
        <v>8787</v>
      </c>
      <c r="K3360" t="s">
        <v>8788</v>
      </c>
      <c r="L3360" t="s">
        <v>128</v>
      </c>
      <c r="M3360" t="s">
        <v>2720</v>
      </c>
      <c r="N3360" t="s">
        <v>5839</v>
      </c>
      <c r="O3360" t="s">
        <v>8789</v>
      </c>
      <c r="P3360" t="s">
        <v>29268</v>
      </c>
      <c r="R3360" t="str">
        <f t="shared" si="104"/>
        <v>寿光</v>
      </c>
      <c r="S3360" t="str">
        <f t="shared" si="105"/>
        <v>0707</v>
      </c>
    </row>
    <row r="3361" spans="1:19">
      <c r="A3361" t="s">
        <v>29269</v>
      </c>
      <c r="B3361" t="s">
        <v>29270</v>
      </c>
      <c r="C3361" t="s">
        <v>46</v>
      </c>
      <c r="D3361" t="s">
        <v>29271</v>
      </c>
      <c r="E3361" t="s">
        <v>28961</v>
      </c>
      <c r="F3361" t="s">
        <v>29272</v>
      </c>
      <c r="G3361" t="s">
        <v>29273</v>
      </c>
      <c r="H3361" t="s">
        <v>29274</v>
      </c>
      <c r="I3361" t="s">
        <v>2350</v>
      </c>
      <c r="J3361" t="s">
        <v>4372</v>
      </c>
      <c r="K3361" t="s">
        <v>4373</v>
      </c>
      <c r="L3361" t="s">
        <v>76</v>
      </c>
      <c r="M3361" t="s">
        <v>4374</v>
      </c>
      <c r="N3361" t="s">
        <v>2785</v>
      </c>
      <c r="O3361" t="s">
        <v>4375</v>
      </c>
      <c r="P3361" t="s">
        <v>29268</v>
      </c>
      <c r="R3361" t="str">
        <f t="shared" si="104"/>
        <v>奎文</v>
      </c>
      <c r="S3361" t="str">
        <f t="shared" si="105"/>
        <v>0707</v>
      </c>
    </row>
    <row r="3362" spans="1:19">
      <c r="A3362" t="s">
        <v>29275</v>
      </c>
      <c r="B3362" t="s">
        <v>29276</v>
      </c>
      <c r="C3362" t="s">
        <v>46</v>
      </c>
      <c r="D3362" t="s">
        <v>29277</v>
      </c>
      <c r="E3362" t="s">
        <v>28961</v>
      </c>
      <c r="F3362" t="s">
        <v>29278</v>
      </c>
      <c r="G3362" t="s">
        <v>29279</v>
      </c>
      <c r="H3362" t="s">
        <v>29280</v>
      </c>
      <c r="I3362" t="s">
        <v>2350</v>
      </c>
      <c r="J3362" t="s">
        <v>13884</v>
      </c>
      <c r="K3362" t="s">
        <v>13885</v>
      </c>
      <c r="L3362" t="s">
        <v>119</v>
      </c>
      <c r="M3362" t="s">
        <v>2601</v>
      </c>
      <c r="N3362" t="s">
        <v>3252</v>
      </c>
      <c r="O3362" t="s">
        <v>13886</v>
      </c>
      <c r="P3362" t="s">
        <v>29281</v>
      </c>
      <c r="Q3362" t="s">
        <v>29282</v>
      </c>
      <c r="R3362" t="str">
        <f t="shared" si="104"/>
        <v>寒亭</v>
      </c>
      <c r="S3362" t="str">
        <f t="shared" si="105"/>
        <v>0707</v>
      </c>
    </row>
    <row r="3363" spans="1:19">
      <c r="A3363" t="s">
        <v>29283</v>
      </c>
      <c r="B3363" t="s">
        <v>29284</v>
      </c>
      <c r="C3363" t="s">
        <v>46</v>
      </c>
      <c r="D3363" t="s">
        <v>29285</v>
      </c>
      <c r="E3363" t="s">
        <v>28961</v>
      </c>
      <c r="F3363" t="s">
        <v>29286</v>
      </c>
      <c r="G3363" t="s">
        <v>29287</v>
      </c>
      <c r="H3363" t="s">
        <v>29280</v>
      </c>
      <c r="I3363" t="s">
        <v>2378</v>
      </c>
      <c r="J3363" t="s">
        <v>5686</v>
      </c>
      <c r="K3363" t="s">
        <v>5687</v>
      </c>
      <c r="L3363" t="s">
        <v>146</v>
      </c>
      <c r="M3363" t="s">
        <v>3051</v>
      </c>
      <c r="N3363" t="s">
        <v>2674</v>
      </c>
      <c r="O3363" t="s">
        <v>5688</v>
      </c>
      <c r="P3363" t="s">
        <v>29288</v>
      </c>
      <c r="R3363" t="str">
        <f t="shared" si="104"/>
        <v>临朐</v>
      </c>
      <c r="S3363" t="str">
        <f t="shared" si="105"/>
        <v>0707</v>
      </c>
    </row>
    <row r="3364" spans="1:19">
      <c r="A3364" t="s">
        <v>29289</v>
      </c>
      <c r="B3364" t="s">
        <v>29290</v>
      </c>
      <c r="C3364" t="s">
        <v>46</v>
      </c>
      <c r="D3364" t="s">
        <v>29291</v>
      </c>
      <c r="E3364" t="s">
        <v>28961</v>
      </c>
      <c r="F3364" t="s">
        <v>29292</v>
      </c>
      <c r="G3364" t="s">
        <v>29293</v>
      </c>
      <c r="H3364" t="s">
        <v>29294</v>
      </c>
      <c r="I3364" t="s">
        <v>3336</v>
      </c>
      <c r="J3364" t="s">
        <v>2599</v>
      </c>
      <c r="K3364" t="s">
        <v>2600</v>
      </c>
      <c r="L3364" t="s">
        <v>119</v>
      </c>
      <c r="M3364" t="s">
        <v>2601</v>
      </c>
      <c r="N3364" t="s">
        <v>2602</v>
      </c>
      <c r="O3364" t="s">
        <v>2603</v>
      </c>
      <c r="P3364" t="s">
        <v>29295</v>
      </c>
      <c r="Q3364" t="s">
        <v>29296</v>
      </c>
      <c r="R3364" t="str">
        <f t="shared" si="104"/>
        <v>寒亭</v>
      </c>
      <c r="S3364" t="str">
        <f t="shared" si="105"/>
        <v>0707</v>
      </c>
    </row>
    <row r="3365" spans="1:19">
      <c r="A3365" t="s">
        <v>29297</v>
      </c>
      <c r="B3365" t="s">
        <v>29298</v>
      </c>
      <c r="C3365" t="s">
        <v>46</v>
      </c>
      <c r="D3365" t="s">
        <v>29299</v>
      </c>
      <c r="E3365" t="s">
        <v>28961</v>
      </c>
      <c r="F3365" t="s">
        <v>29300</v>
      </c>
      <c r="G3365" t="s">
        <v>29301</v>
      </c>
      <c r="H3365" t="s">
        <v>29302</v>
      </c>
      <c r="I3365" t="s">
        <v>2350</v>
      </c>
      <c r="J3365" t="s">
        <v>4819</v>
      </c>
      <c r="K3365" t="s">
        <v>4820</v>
      </c>
      <c r="L3365" t="s">
        <v>76</v>
      </c>
      <c r="M3365" t="s">
        <v>2408</v>
      </c>
      <c r="N3365" t="s">
        <v>2816</v>
      </c>
      <c r="O3365" t="s">
        <v>4821</v>
      </c>
      <c r="P3365" t="s">
        <v>29303</v>
      </c>
      <c r="Q3365" t="s">
        <v>29304</v>
      </c>
      <c r="R3365" t="str">
        <f t="shared" si="104"/>
        <v>奎文</v>
      </c>
      <c r="S3365" t="str">
        <f t="shared" si="105"/>
        <v>0707</v>
      </c>
    </row>
    <row r="3366" spans="1:19">
      <c r="A3366" t="s">
        <v>29305</v>
      </c>
      <c r="B3366" t="s">
        <v>29306</v>
      </c>
      <c r="C3366" t="s">
        <v>46</v>
      </c>
      <c r="D3366" t="s">
        <v>29307</v>
      </c>
      <c r="E3366" t="s">
        <v>28961</v>
      </c>
      <c r="F3366" t="s">
        <v>29308</v>
      </c>
      <c r="G3366" t="s">
        <v>29309</v>
      </c>
      <c r="H3366" t="s">
        <v>29310</v>
      </c>
      <c r="I3366" t="s">
        <v>2350</v>
      </c>
      <c r="J3366" t="s">
        <v>6485</v>
      </c>
      <c r="K3366" t="s">
        <v>6486</v>
      </c>
      <c r="L3366" t="s">
        <v>128</v>
      </c>
      <c r="M3366" t="s">
        <v>3653</v>
      </c>
      <c r="N3366" t="s">
        <v>2421</v>
      </c>
      <c r="O3366" t="s">
        <v>6487</v>
      </c>
      <c r="P3366" t="s">
        <v>29311</v>
      </c>
      <c r="Q3366" t="s">
        <v>29312</v>
      </c>
      <c r="R3366" t="str">
        <f t="shared" si="104"/>
        <v>寿光</v>
      </c>
      <c r="S3366" t="str">
        <f t="shared" si="105"/>
        <v>0707</v>
      </c>
    </row>
    <row r="3367" spans="1:19">
      <c r="A3367" t="s">
        <v>29313</v>
      </c>
      <c r="B3367" t="s">
        <v>29314</v>
      </c>
      <c r="C3367" t="s">
        <v>46</v>
      </c>
      <c r="D3367" t="s">
        <v>29315</v>
      </c>
      <c r="E3367" t="s">
        <v>28961</v>
      </c>
      <c r="F3367" t="s">
        <v>29316</v>
      </c>
      <c r="G3367" t="s">
        <v>29317</v>
      </c>
      <c r="H3367" t="s">
        <v>29318</v>
      </c>
      <c r="I3367" t="s">
        <v>2350</v>
      </c>
      <c r="J3367" t="s">
        <v>18429</v>
      </c>
      <c r="K3367" t="s">
        <v>18430</v>
      </c>
      <c r="L3367" t="s">
        <v>57</v>
      </c>
      <c r="M3367" t="s">
        <v>2492</v>
      </c>
      <c r="N3367" t="s">
        <v>2421</v>
      </c>
      <c r="O3367" t="s">
        <v>18431</v>
      </c>
      <c r="P3367" t="s">
        <v>29319</v>
      </c>
      <c r="Q3367" t="s">
        <v>29320</v>
      </c>
      <c r="R3367" t="str">
        <f t="shared" si="104"/>
        <v>安丘</v>
      </c>
      <c r="S3367" t="str">
        <f t="shared" si="105"/>
        <v>0707</v>
      </c>
    </row>
    <row r="3368" spans="1:19">
      <c r="A3368" t="s">
        <v>29321</v>
      </c>
      <c r="B3368" t="s">
        <v>29322</v>
      </c>
      <c r="C3368" t="s">
        <v>46</v>
      </c>
      <c r="D3368" t="s">
        <v>29323</v>
      </c>
      <c r="E3368" t="s">
        <v>28961</v>
      </c>
      <c r="F3368" t="s">
        <v>29324</v>
      </c>
      <c r="G3368" t="s">
        <v>29325</v>
      </c>
      <c r="H3368" t="s">
        <v>29326</v>
      </c>
      <c r="I3368" t="s">
        <v>2350</v>
      </c>
      <c r="J3368" t="s">
        <v>22621</v>
      </c>
      <c r="K3368" t="s">
        <v>22622</v>
      </c>
      <c r="L3368" t="s">
        <v>137</v>
      </c>
      <c r="M3368" t="s">
        <v>4959</v>
      </c>
      <c r="N3368" t="s">
        <v>2421</v>
      </c>
      <c r="O3368" t="s">
        <v>22623</v>
      </c>
      <c r="P3368" t="s">
        <v>29327</v>
      </c>
      <c r="R3368" t="str">
        <f t="shared" si="104"/>
        <v>青州</v>
      </c>
      <c r="S3368" t="str">
        <f t="shared" si="105"/>
        <v>0707</v>
      </c>
    </row>
    <row r="3369" spans="1:19">
      <c r="A3369" t="s">
        <v>29328</v>
      </c>
      <c r="B3369" t="s">
        <v>29329</v>
      </c>
      <c r="C3369" t="s">
        <v>46</v>
      </c>
      <c r="D3369" t="s">
        <v>29330</v>
      </c>
      <c r="E3369" t="s">
        <v>28961</v>
      </c>
      <c r="F3369" t="s">
        <v>29331</v>
      </c>
      <c r="G3369" t="s">
        <v>29332</v>
      </c>
      <c r="H3369" t="s">
        <v>29333</v>
      </c>
      <c r="I3369" t="s">
        <v>3564</v>
      </c>
      <c r="J3369" t="s">
        <v>6273</v>
      </c>
      <c r="K3369" t="s">
        <v>6274</v>
      </c>
      <c r="L3369" t="s">
        <v>101</v>
      </c>
      <c r="M3369" t="s">
        <v>5737</v>
      </c>
      <c r="N3369" t="s">
        <v>2687</v>
      </c>
      <c r="O3369" t="s">
        <v>6275</v>
      </c>
      <c r="P3369" t="s">
        <v>29334</v>
      </c>
      <c r="Q3369" t="s">
        <v>29335</v>
      </c>
      <c r="R3369" t="str">
        <f t="shared" si="104"/>
        <v>潍城</v>
      </c>
      <c r="S3369" t="str">
        <f t="shared" si="105"/>
        <v>0707</v>
      </c>
    </row>
    <row r="3370" spans="1:19">
      <c r="A3370" t="s">
        <v>29336</v>
      </c>
      <c r="B3370" t="s">
        <v>29337</v>
      </c>
      <c r="C3370" t="s">
        <v>46</v>
      </c>
      <c r="D3370" t="s">
        <v>29338</v>
      </c>
      <c r="E3370" t="s">
        <v>29339</v>
      </c>
      <c r="F3370" t="s">
        <v>29340</v>
      </c>
      <c r="G3370" t="s">
        <v>29341</v>
      </c>
      <c r="H3370" t="s">
        <v>29342</v>
      </c>
      <c r="I3370" t="s">
        <v>2378</v>
      </c>
      <c r="J3370" t="s">
        <v>5507</v>
      </c>
      <c r="K3370" t="s">
        <v>5508</v>
      </c>
      <c r="L3370" t="s">
        <v>137</v>
      </c>
      <c r="M3370" t="s">
        <v>4959</v>
      </c>
      <c r="N3370" t="s">
        <v>3622</v>
      </c>
      <c r="O3370" t="s">
        <v>5509</v>
      </c>
      <c r="P3370" t="s">
        <v>29343</v>
      </c>
      <c r="R3370" t="str">
        <f t="shared" si="104"/>
        <v>青州</v>
      </c>
      <c r="S3370" t="str">
        <f t="shared" si="105"/>
        <v>0707</v>
      </c>
    </row>
    <row r="3371" spans="1:19">
      <c r="A3371" t="s">
        <v>29344</v>
      </c>
      <c r="B3371" t="s">
        <v>29345</v>
      </c>
      <c r="C3371" t="s">
        <v>46</v>
      </c>
      <c r="D3371" t="s">
        <v>29346</v>
      </c>
      <c r="E3371" t="s">
        <v>29339</v>
      </c>
      <c r="F3371" t="s">
        <v>29347</v>
      </c>
      <c r="G3371" t="s">
        <v>29348</v>
      </c>
      <c r="H3371" t="s">
        <v>29349</v>
      </c>
      <c r="I3371" t="s">
        <v>2350</v>
      </c>
      <c r="J3371" t="s">
        <v>25215</v>
      </c>
      <c r="K3371" t="s">
        <v>25216</v>
      </c>
      <c r="L3371" t="s">
        <v>119</v>
      </c>
      <c r="M3371" t="s">
        <v>5238</v>
      </c>
      <c r="N3371" t="s">
        <v>2421</v>
      </c>
      <c r="O3371" t="s">
        <v>25217</v>
      </c>
      <c r="P3371" t="s">
        <v>29350</v>
      </c>
      <c r="R3371" t="str">
        <f t="shared" si="104"/>
        <v>寒亭</v>
      </c>
      <c r="S3371" t="str">
        <f t="shared" si="105"/>
        <v>0707</v>
      </c>
    </row>
    <row r="3372" spans="1:19">
      <c r="A3372" t="s">
        <v>29351</v>
      </c>
      <c r="B3372" t="s">
        <v>29352</v>
      </c>
      <c r="C3372" t="s">
        <v>46</v>
      </c>
      <c r="D3372" t="s">
        <v>29353</v>
      </c>
      <c r="E3372" t="s">
        <v>29354</v>
      </c>
      <c r="F3372" t="s">
        <v>29355</v>
      </c>
      <c r="G3372" t="s">
        <v>29356</v>
      </c>
      <c r="H3372" t="s">
        <v>29357</v>
      </c>
      <c r="I3372" t="s">
        <v>2350</v>
      </c>
      <c r="J3372" t="s">
        <v>4447</v>
      </c>
      <c r="K3372" t="s">
        <v>4448</v>
      </c>
      <c r="L3372" t="s">
        <v>128</v>
      </c>
      <c r="M3372" t="s">
        <v>3952</v>
      </c>
      <c r="N3372" t="s">
        <v>2529</v>
      </c>
      <c r="O3372" t="s">
        <v>4449</v>
      </c>
      <c r="P3372" t="s">
        <v>29358</v>
      </c>
      <c r="R3372" t="str">
        <f t="shared" si="104"/>
        <v>寿光</v>
      </c>
      <c r="S3372" t="str">
        <f t="shared" si="105"/>
        <v>0707</v>
      </c>
    </row>
    <row r="3373" spans="1:19">
      <c r="A3373" t="s">
        <v>29359</v>
      </c>
      <c r="B3373" t="s">
        <v>29360</v>
      </c>
      <c r="C3373" t="s">
        <v>46</v>
      </c>
      <c r="D3373" t="s">
        <v>29361</v>
      </c>
      <c r="E3373" t="s">
        <v>29354</v>
      </c>
      <c r="F3373" t="s">
        <v>29362</v>
      </c>
      <c r="G3373" t="s">
        <v>29363</v>
      </c>
      <c r="H3373" t="s">
        <v>29364</v>
      </c>
      <c r="I3373" t="s">
        <v>2378</v>
      </c>
      <c r="J3373" t="s">
        <v>27731</v>
      </c>
      <c r="K3373" t="s">
        <v>27732</v>
      </c>
      <c r="L3373" t="s">
        <v>137</v>
      </c>
      <c r="M3373" t="s">
        <v>5175</v>
      </c>
      <c r="N3373" t="s">
        <v>2816</v>
      </c>
      <c r="O3373" t="s">
        <v>27733</v>
      </c>
      <c r="P3373" t="s">
        <v>29365</v>
      </c>
      <c r="Q3373" t="s">
        <v>29366</v>
      </c>
      <c r="R3373" t="str">
        <f t="shared" si="104"/>
        <v>青州</v>
      </c>
      <c r="S3373" t="str">
        <f t="shared" si="105"/>
        <v>0707</v>
      </c>
    </row>
    <row r="3374" spans="1:19">
      <c r="A3374" t="s">
        <v>29367</v>
      </c>
      <c r="B3374" t="s">
        <v>29368</v>
      </c>
      <c r="C3374" t="s">
        <v>46</v>
      </c>
      <c r="D3374" t="s">
        <v>29369</v>
      </c>
      <c r="E3374" t="s">
        <v>28961</v>
      </c>
      <c r="F3374" t="s">
        <v>29370</v>
      </c>
      <c r="G3374" t="s">
        <v>29371</v>
      </c>
      <c r="H3374" t="s">
        <v>29372</v>
      </c>
      <c r="I3374" t="s">
        <v>5112</v>
      </c>
      <c r="J3374" t="s">
        <v>9656</v>
      </c>
      <c r="K3374" t="s">
        <v>9657</v>
      </c>
      <c r="L3374" t="s">
        <v>119</v>
      </c>
      <c r="M3374" t="s">
        <v>2601</v>
      </c>
      <c r="N3374" t="s">
        <v>4647</v>
      </c>
      <c r="O3374" t="s">
        <v>9658</v>
      </c>
      <c r="P3374" t="s">
        <v>29373</v>
      </c>
      <c r="R3374" t="str">
        <f t="shared" si="104"/>
        <v>寒亭</v>
      </c>
      <c r="S3374" t="str">
        <f t="shared" si="105"/>
        <v>0707</v>
      </c>
    </row>
    <row r="3375" spans="1:19">
      <c r="A3375" t="s">
        <v>29374</v>
      </c>
      <c r="B3375" t="s">
        <v>29375</v>
      </c>
      <c r="C3375" t="s">
        <v>46</v>
      </c>
      <c r="D3375" t="s">
        <v>29376</v>
      </c>
      <c r="E3375" t="s">
        <v>28961</v>
      </c>
      <c r="F3375" t="s">
        <v>29377</v>
      </c>
      <c r="G3375" t="s">
        <v>29378</v>
      </c>
      <c r="H3375" t="s">
        <v>29379</v>
      </c>
      <c r="I3375" t="s">
        <v>19435</v>
      </c>
      <c r="J3375" t="s">
        <v>4437</v>
      </c>
      <c r="K3375" t="s">
        <v>4438</v>
      </c>
      <c r="L3375" t="s">
        <v>676</v>
      </c>
      <c r="N3375" t="s">
        <v>3907</v>
      </c>
      <c r="O3375" t="s">
        <v>4440</v>
      </c>
      <c r="R3375" t="str">
        <f t="shared" si="104"/>
        <v>昌乐</v>
      </c>
      <c r="S3375" t="str">
        <f t="shared" si="105"/>
        <v>0707</v>
      </c>
    </row>
    <row r="3376" spans="1:19">
      <c r="A3376" t="s">
        <v>29380</v>
      </c>
      <c r="B3376" t="s">
        <v>29381</v>
      </c>
      <c r="C3376" t="s">
        <v>46</v>
      </c>
      <c r="D3376" t="s">
        <v>29382</v>
      </c>
      <c r="E3376" t="s">
        <v>28961</v>
      </c>
      <c r="F3376" t="s">
        <v>29383</v>
      </c>
      <c r="G3376" t="s">
        <v>29384</v>
      </c>
      <c r="H3376" t="s">
        <v>25745</v>
      </c>
      <c r="I3376" t="s">
        <v>2350</v>
      </c>
      <c r="J3376" t="s">
        <v>9787</v>
      </c>
      <c r="K3376" t="s">
        <v>9788</v>
      </c>
      <c r="L3376" t="s">
        <v>146</v>
      </c>
      <c r="M3376" t="s">
        <v>4470</v>
      </c>
      <c r="N3376" t="s">
        <v>2480</v>
      </c>
      <c r="O3376" t="s">
        <v>9789</v>
      </c>
      <c r="P3376" t="s">
        <v>29385</v>
      </c>
      <c r="Q3376" t="s">
        <v>29386</v>
      </c>
      <c r="R3376" t="str">
        <f t="shared" si="104"/>
        <v>临朐</v>
      </c>
      <c r="S3376" t="str">
        <f t="shared" si="105"/>
        <v>0707</v>
      </c>
    </row>
    <row r="3377" spans="1:19">
      <c r="A3377" t="s">
        <v>29387</v>
      </c>
      <c r="B3377" t="s">
        <v>29388</v>
      </c>
      <c r="C3377" t="s">
        <v>46</v>
      </c>
      <c r="D3377" t="s">
        <v>29389</v>
      </c>
      <c r="E3377" t="s">
        <v>29354</v>
      </c>
      <c r="F3377" t="s">
        <v>29390</v>
      </c>
      <c r="G3377" t="s">
        <v>29391</v>
      </c>
      <c r="H3377" t="s">
        <v>29392</v>
      </c>
      <c r="I3377" t="s">
        <v>2350</v>
      </c>
      <c r="J3377" t="s">
        <v>3868</v>
      </c>
      <c r="K3377" t="s">
        <v>3869</v>
      </c>
      <c r="L3377" t="s">
        <v>57</v>
      </c>
      <c r="M3377" t="s">
        <v>2367</v>
      </c>
      <c r="N3377" t="s">
        <v>2421</v>
      </c>
      <c r="O3377" t="s">
        <v>3870</v>
      </c>
      <c r="P3377" t="s">
        <v>29393</v>
      </c>
      <c r="Q3377" t="s">
        <v>29394</v>
      </c>
      <c r="R3377" t="str">
        <f t="shared" si="104"/>
        <v>安丘</v>
      </c>
      <c r="S3377" t="str">
        <f t="shared" si="105"/>
        <v>0707</v>
      </c>
    </row>
    <row r="3378" spans="1:19">
      <c r="A3378" t="s">
        <v>29395</v>
      </c>
      <c r="B3378" t="s">
        <v>29396</v>
      </c>
      <c r="C3378" t="s">
        <v>46</v>
      </c>
      <c r="D3378" t="s">
        <v>29397</v>
      </c>
      <c r="E3378" t="s">
        <v>28961</v>
      </c>
      <c r="F3378" t="s">
        <v>29398</v>
      </c>
      <c r="G3378" t="s">
        <v>29399</v>
      </c>
      <c r="H3378" t="s">
        <v>29400</v>
      </c>
      <c r="I3378" t="s">
        <v>3376</v>
      </c>
      <c r="J3378" t="s">
        <v>8509</v>
      </c>
      <c r="K3378" t="s">
        <v>8510</v>
      </c>
      <c r="L3378" t="s">
        <v>137</v>
      </c>
      <c r="M3378" t="s">
        <v>2625</v>
      </c>
      <c r="N3378" t="s">
        <v>3622</v>
      </c>
      <c r="O3378" t="s">
        <v>8511</v>
      </c>
      <c r="P3378" t="s">
        <v>29401</v>
      </c>
      <c r="Q3378" t="s">
        <v>29402</v>
      </c>
      <c r="R3378" t="str">
        <f t="shared" si="104"/>
        <v>青州</v>
      </c>
      <c r="S3378" t="str">
        <f t="shared" si="105"/>
        <v>0707</v>
      </c>
    </row>
    <row r="3379" spans="1:19">
      <c r="A3379" t="s">
        <v>29403</v>
      </c>
      <c r="B3379" t="s">
        <v>29404</v>
      </c>
      <c r="C3379" t="s">
        <v>46</v>
      </c>
      <c r="D3379" t="s">
        <v>29405</v>
      </c>
      <c r="E3379" t="s">
        <v>28961</v>
      </c>
      <c r="F3379" t="s">
        <v>29406</v>
      </c>
      <c r="G3379" t="s">
        <v>29407</v>
      </c>
      <c r="H3379" t="s">
        <v>29408</v>
      </c>
      <c r="I3379" t="s">
        <v>2350</v>
      </c>
      <c r="J3379" t="s">
        <v>24785</v>
      </c>
      <c r="K3379" t="s">
        <v>24786</v>
      </c>
      <c r="L3379" t="s">
        <v>47</v>
      </c>
      <c r="M3379" t="s">
        <v>12006</v>
      </c>
      <c r="N3379" t="s">
        <v>2816</v>
      </c>
      <c r="O3379" t="s">
        <v>24787</v>
      </c>
      <c r="P3379" t="s">
        <v>29409</v>
      </c>
      <c r="Q3379" t="s">
        <v>29410</v>
      </c>
      <c r="R3379" t="str">
        <f t="shared" si="104"/>
        <v>诸城</v>
      </c>
      <c r="S3379" t="str">
        <f t="shared" si="105"/>
        <v>0707</v>
      </c>
    </row>
    <row r="3380" spans="1:19">
      <c r="A3380" t="s">
        <v>29411</v>
      </c>
      <c r="B3380" t="s">
        <v>29412</v>
      </c>
      <c r="C3380" t="s">
        <v>46</v>
      </c>
      <c r="D3380" t="s">
        <v>29413</v>
      </c>
      <c r="E3380" t="s">
        <v>28961</v>
      </c>
      <c r="F3380" t="s">
        <v>29414</v>
      </c>
      <c r="G3380" t="s">
        <v>29415</v>
      </c>
      <c r="H3380" t="s">
        <v>29416</v>
      </c>
      <c r="I3380" t="s">
        <v>3608</v>
      </c>
      <c r="J3380" t="s">
        <v>4723</v>
      </c>
      <c r="K3380" t="s">
        <v>4724</v>
      </c>
      <c r="L3380" t="s">
        <v>119</v>
      </c>
      <c r="M3380" t="s">
        <v>4071</v>
      </c>
      <c r="N3380" t="s">
        <v>2382</v>
      </c>
      <c r="O3380" t="s">
        <v>4725</v>
      </c>
      <c r="P3380" t="s">
        <v>29417</v>
      </c>
      <c r="R3380" t="str">
        <f t="shared" si="104"/>
        <v>寒亭</v>
      </c>
      <c r="S3380" t="str">
        <f t="shared" si="105"/>
        <v>0707</v>
      </c>
    </row>
    <row r="3381" spans="1:19">
      <c r="A3381" t="s">
        <v>29418</v>
      </c>
      <c r="B3381" t="s">
        <v>29419</v>
      </c>
      <c r="C3381" t="s">
        <v>46</v>
      </c>
      <c r="D3381" t="s">
        <v>29420</v>
      </c>
      <c r="E3381" t="s">
        <v>29421</v>
      </c>
      <c r="F3381" t="s">
        <v>29422</v>
      </c>
      <c r="G3381" t="s">
        <v>29423</v>
      </c>
      <c r="H3381" t="s">
        <v>29424</v>
      </c>
      <c r="I3381" t="s">
        <v>2364</v>
      </c>
      <c r="J3381" t="s">
        <v>6049</v>
      </c>
      <c r="K3381" t="s">
        <v>6050</v>
      </c>
      <c r="L3381" t="s">
        <v>128</v>
      </c>
      <c r="M3381" t="s">
        <v>2913</v>
      </c>
      <c r="N3381" t="s">
        <v>2816</v>
      </c>
      <c r="O3381" t="s">
        <v>6051</v>
      </c>
      <c r="P3381" t="s">
        <v>29425</v>
      </c>
      <c r="Q3381" t="s">
        <v>29426</v>
      </c>
      <c r="R3381" t="str">
        <f t="shared" si="104"/>
        <v>寿光</v>
      </c>
      <c r="S3381" t="str">
        <f t="shared" si="105"/>
        <v>0707</v>
      </c>
    </row>
    <row r="3382" spans="1:19">
      <c r="A3382" t="s">
        <v>29427</v>
      </c>
      <c r="B3382" t="s">
        <v>29428</v>
      </c>
      <c r="C3382" t="s">
        <v>46</v>
      </c>
      <c r="D3382" t="s">
        <v>29429</v>
      </c>
      <c r="E3382" t="s">
        <v>28961</v>
      </c>
      <c r="F3382" t="s">
        <v>29430</v>
      </c>
      <c r="G3382" t="s">
        <v>29431</v>
      </c>
      <c r="H3382" t="s">
        <v>29432</v>
      </c>
      <c r="I3382" t="s">
        <v>2364</v>
      </c>
      <c r="J3382" t="s">
        <v>5600</v>
      </c>
      <c r="K3382" t="s">
        <v>5601</v>
      </c>
      <c r="L3382" t="s">
        <v>128</v>
      </c>
      <c r="M3382" t="s">
        <v>5602</v>
      </c>
      <c r="N3382" t="s">
        <v>4007</v>
      </c>
      <c r="O3382" t="s">
        <v>5603</v>
      </c>
      <c r="P3382" t="s">
        <v>29433</v>
      </c>
      <c r="Q3382" t="s">
        <v>29434</v>
      </c>
      <c r="R3382" t="str">
        <f t="shared" si="104"/>
        <v>寿光</v>
      </c>
      <c r="S3382" t="str">
        <f t="shared" si="105"/>
        <v>0707</v>
      </c>
    </row>
    <row r="3383" spans="1:19">
      <c r="A3383" t="s">
        <v>29435</v>
      </c>
      <c r="B3383" t="s">
        <v>29436</v>
      </c>
      <c r="C3383" t="s">
        <v>46</v>
      </c>
      <c r="D3383" t="s">
        <v>29437</v>
      </c>
      <c r="E3383" t="s">
        <v>29438</v>
      </c>
      <c r="F3383" t="s">
        <v>29439</v>
      </c>
      <c r="G3383" t="s">
        <v>29440</v>
      </c>
      <c r="H3383" t="s">
        <v>29441</v>
      </c>
      <c r="I3383" t="s">
        <v>2465</v>
      </c>
      <c r="J3383" t="s">
        <v>9877</v>
      </c>
      <c r="K3383" t="s">
        <v>9878</v>
      </c>
      <c r="L3383" t="s">
        <v>110</v>
      </c>
      <c r="M3383" t="s">
        <v>4059</v>
      </c>
      <c r="N3383" t="s">
        <v>3994</v>
      </c>
      <c r="O3383" t="s">
        <v>9879</v>
      </c>
      <c r="P3383" t="s">
        <v>29442</v>
      </c>
      <c r="Q3383" t="s">
        <v>29443</v>
      </c>
      <c r="R3383" t="str">
        <f t="shared" si="104"/>
        <v>高密</v>
      </c>
      <c r="S3383" t="str">
        <f t="shared" si="105"/>
        <v>0707</v>
      </c>
    </row>
    <row r="3384" spans="1:19">
      <c r="A3384" t="s">
        <v>29444</v>
      </c>
      <c r="B3384" t="s">
        <v>29445</v>
      </c>
      <c r="C3384" t="s">
        <v>46</v>
      </c>
      <c r="D3384" t="s">
        <v>29446</v>
      </c>
      <c r="E3384" t="s">
        <v>28961</v>
      </c>
      <c r="F3384" t="s">
        <v>29447</v>
      </c>
      <c r="G3384" t="s">
        <v>29448</v>
      </c>
      <c r="H3384" t="s">
        <v>29449</v>
      </c>
      <c r="I3384" t="s">
        <v>2378</v>
      </c>
      <c r="J3384" t="s">
        <v>7914</v>
      </c>
      <c r="K3384" t="s">
        <v>7915</v>
      </c>
      <c r="L3384" t="s">
        <v>146</v>
      </c>
      <c r="M3384" t="s">
        <v>5188</v>
      </c>
      <c r="N3384" t="s">
        <v>2859</v>
      </c>
      <c r="O3384" t="s">
        <v>7916</v>
      </c>
      <c r="P3384" t="s">
        <v>29450</v>
      </c>
      <c r="Q3384" t="s">
        <v>29451</v>
      </c>
      <c r="R3384" t="str">
        <f t="shared" si="104"/>
        <v>临朐</v>
      </c>
      <c r="S3384" t="str">
        <f t="shared" si="105"/>
        <v>0707</v>
      </c>
    </row>
    <row r="3385" spans="1:19">
      <c r="A3385" t="s">
        <v>29452</v>
      </c>
      <c r="B3385" t="s">
        <v>29453</v>
      </c>
      <c r="C3385" t="s">
        <v>46</v>
      </c>
      <c r="D3385" t="s">
        <v>29454</v>
      </c>
      <c r="E3385" t="s">
        <v>29339</v>
      </c>
      <c r="F3385" t="s">
        <v>29455</v>
      </c>
      <c r="G3385" t="s">
        <v>29456</v>
      </c>
      <c r="H3385" t="s">
        <v>29457</v>
      </c>
      <c r="I3385" t="s">
        <v>2350</v>
      </c>
      <c r="J3385" t="s">
        <v>10532</v>
      </c>
      <c r="K3385" t="s">
        <v>10533</v>
      </c>
      <c r="L3385" t="s">
        <v>137</v>
      </c>
      <c r="M3385" t="s">
        <v>3729</v>
      </c>
      <c r="N3385" t="s">
        <v>6308</v>
      </c>
      <c r="O3385" t="s">
        <v>10534</v>
      </c>
      <c r="P3385" t="s">
        <v>29458</v>
      </c>
      <c r="Q3385" t="s">
        <v>29459</v>
      </c>
      <c r="R3385" t="str">
        <f t="shared" si="104"/>
        <v>青州</v>
      </c>
      <c r="S3385" t="str">
        <f t="shared" si="105"/>
        <v>0707</v>
      </c>
    </row>
    <row r="3386" spans="1:19">
      <c r="A3386" t="s">
        <v>29460</v>
      </c>
      <c r="B3386" t="s">
        <v>29461</v>
      </c>
      <c r="C3386" t="s">
        <v>46</v>
      </c>
      <c r="D3386" t="s">
        <v>29462</v>
      </c>
      <c r="E3386" t="s">
        <v>28961</v>
      </c>
      <c r="F3386" t="s">
        <v>29463</v>
      </c>
      <c r="G3386" t="s">
        <v>29464</v>
      </c>
      <c r="H3386" t="s">
        <v>29465</v>
      </c>
      <c r="I3386" t="s">
        <v>2350</v>
      </c>
      <c r="J3386" t="s">
        <v>4792</v>
      </c>
      <c r="K3386" t="s">
        <v>4793</v>
      </c>
      <c r="L3386" t="s">
        <v>57</v>
      </c>
      <c r="M3386" t="s">
        <v>2433</v>
      </c>
      <c r="N3386" t="s">
        <v>2564</v>
      </c>
      <c r="O3386" t="s">
        <v>4794</v>
      </c>
      <c r="P3386" t="s">
        <v>29466</v>
      </c>
      <c r="Q3386" t="s">
        <v>29467</v>
      </c>
      <c r="R3386" t="str">
        <f t="shared" si="104"/>
        <v>安丘</v>
      </c>
      <c r="S3386" t="str">
        <f t="shared" si="105"/>
        <v>0707</v>
      </c>
    </row>
    <row r="3387" spans="1:19">
      <c r="A3387" t="s">
        <v>29468</v>
      </c>
      <c r="B3387" t="s">
        <v>29469</v>
      </c>
      <c r="C3387" t="s">
        <v>46</v>
      </c>
      <c r="D3387" t="s">
        <v>29470</v>
      </c>
      <c r="E3387" t="s">
        <v>28961</v>
      </c>
      <c r="F3387" t="s">
        <v>29471</v>
      </c>
      <c r="G3387" t="s">
        <v>29472</v>
      </c>
      <c r="H3387" t="s">
        <v>29473</v>
      </c>
      <c r="I3387" t="s">
        <v>2364</v>
      </c>
      <c r="J3387" t="s">
        <v>6296</v>
      </c>
      <c r="K3387" t="s">
        <v>6297</v>
      </c>
      <c r="L3387" t="s">
        <v>76</v>
      </c>
      <c r="M3387" t="s">
        <v>4374</v>
      </c>
      <c r="N3387" t="s">
        <v>3122</v>
      </c>
      <c r="O3387" t="s">
        <v>6298</v>
      </c>
      <c r="P3387" t="s">
        <v>29474</v>
      </c>
      <c r="R3387" t="str">
        <f t="shared" si="104"/>
        <v>奎文</v>
      </c>
      <c r="S3387" t="str">
        <f t="shared" si="105"/>
        <v>0707</v>
      </c>
    </row>
    <row r="3388" spans="1:19">
      <c r="A3388" t="s">
        <v>29475</v>
      </c>
      <c r="B3388" t="s">
        <v>29476</v>
      </c>
      <c r="C3388" t="s">
        <v>46</v>
      </c>
      <c r="D3388" t="s">
        <v>29477</v>
      </c>
      <c r="E3388" t="s">
        <v>29438</v>
      </c>
      <c r="F3388" t="s">
        <v>29478</v>
      </c>
      <c r="G3388" t="s">
        <v>29479</v>
      </c>
      <c r="H3388" t="s">
        <v>29480</v>
      </c>
      <c r="I3388" t="s">
        <v>2350</v>
      </c>
      <c r="J3388" t="s">
        <v>9674</v>
      </c>
      <c r="K3388" t="s">
        <v>9675</v>
      </c>
      <c r="L3388" t="s">
        <v>187</v>
      </c>
      <c r="M3388" t="s">
        <v>3773</v>
      </c>
      <c r="N3388" t="s">
        <v>2421</v>
      </c>
      <c r="O3388" t="s">
        <v>9676</v>
      </c>
      <c r="P3388" t="s">
        <v>29481</v>
      </c>
      <c r="R3388" t="str">
        <f t="shared" si="104"/>
        <v>坊子</v>
      </c>
      <c r="S3388" t="str">
        <f t="shared" si="105"/>
        <v>0707</v>
      </c>
    </row>
    <row r="3389" spans="1:19">
      <c r="A3389" t="s">
        <v>29482</v>
      </c>
      <c r="B3389" t="s">
        <v>29483</v>
      </c>
      <c r="C3389" t="s">
        <v>46</v>
      </c>
      <c r="D3389" t="s">
        <v>29484</v>
      </c>
      <c r="E3389" t="s">
        <v>29438</v>
      </c>
      <c r="F3389" t="s">
        <v>29485</v>
      </c>
      <c r="G3389" t="s">
        <v>29486</v>
      </c>
      <c r="H3389" t="s">
        <v>29487</v>
      </c>
      <c r="I3389" t="s">
        <v>2645</v>
      </c>
      <c r="J3389" t="s">
        <v>2706</v>
      </c>
      <c r="K3389" t="s">
        <v>2707</v>
      </c>
      <c r="L3389" t="s">
        <v>128</v>
      </c>
      <c r="M3389" t="s">
        <v>2708</v>
      </c>
      <c r="N3389" t="s">
        <v>2816</v>
      </c>
      <c r="O3389" t="s">
        <v>2709</v>
      </c>
      <c r="P3389" t="s">
        <v>29488</v>
      </c>
      <c r="R3389" t="str">
        <f t="shared" si="104"/>
        <v>寿光</v>
      </c>
      <c r="S3389" t="str">
        <f t="shared" si="105"/>
        <v>0707</v>
      </c>
    </row>
    <row r="3390" spans="1:19">
      <c r="A3390" t="s">
        <v>29489</v>
      </c>
      <c r="B3390" t="s">
        <v>29490</v>
      </c>
      <c r="C3390" t="s">
        <v>46</v>
      </c>
      <c r="D3390" t="s">
        <v>29491</v>
      </c>
      <c r="E3390" t="s">
        <v>29438</v>
      </c>
      <c r="F3390" t="s">
        <v>29492</v>
      </c>
      <c r="G3390" t="s">
        <v>29493</v>
      </c>
      <c r="H3390" t="s">
        <v>29494</v>
      </c>
      <c r="I3390" t="s">
        <v>2350</v>
      </c>
      <c r="J3390" t="s">
        <v>7585</v>
      </c>
      <c r="K3390" t="s">
        <v>7586</v>
      </c>
      <c r="L3390" t="s">
        <v>101</v>
      </c>
      <c r="M3390" t="s">
        <v>5737</v>
      </c>
      <c r="N3390" t="s">
        <v>2859</v>
      </c>
      <c r="O3390" t="s">
        <v>7587</v>
      </c>
      <c r="P3390" t="s">
        <v>29495</v>
      </c>
      <c r="R3390" t="str">
        <f t="shared" si="104"/>
        <v>潍城</v>
      </c>
      <c r="S3390" t="str">
        <f t="shared" si="105"/>
        <v>0707</v>
      </c>
    </row>
    <row r="3391" spans="1:19">
      <c r="A3391" t="s">
        <v>29496</v>
      </c>
      <c r="B3391" t="s">
        <v>29497</v>
      </c>
      <c r="C3391" t="s">
        <v>46</v>
      </c>
      <c r="D3391" t="s">
        <v>29498</v>
      </c>
      <c r="E3391" t="s">
        <v>28961</v>
      </c>
      <c r="F3391" t="s">
        <v>29499</v>
      </c>
      <c r="G3391" t="s">
        <v>29500</v>
      </c>
      <c r="H3391" t="s">
        <v>29501</v>
      </c>
      <c r="I3391" t="s">
        <v>2350</v>
      </c>
      <c r="J3391" t="s">
        <v>5310</v>
      </c>
      <c r="K3391" t="s">
        <v>5311</v>
      </c>
      <c r="L3391" t="s">
        <v>137</v>
      </c>
      <c r="M3391" t="s">
        <v>3729</v>
      </c>
      <c r="N3391" t="s">
        <v>2354</v>
      </c>
      <c r="O3391" t="s">
        <v>5312</v>
      </c>
      <c r="P3391" t="s">
        <v>29502</v>
      </c>
      <c r="Q3391" t="s">
        <v>29503</v>
      </c>
      <c r="R3391" t="str">
        <f t="shared" si="104"/>
        <v>青州</v>
      </c>
      <c r="S3391" t="str">
        <f t="shared" si="105"/>
        <v>0707</v>
      </c>
    </row>
    <row r="3392" spans="1:19">
      <c r="A3392" t="s">
        <v>29504</v>
      </c>
      <c r="B3392" t="s">
        <v>29505</v>
      </c>
      <c r="C3392" t="s">
        <v>46</v>
      </c>
      <c r="D3392" t="s">
        <v>29506</v>
      </c>
      <c r="E3392" t="s">
        <v>28961</v>
      </c>
      <c r="F3392" t="s">
        <v>29507</v>
      </c>
      <c r="G3392" t="s">
        <v>29508</v>
      </c>
      <c r="H3392" t="s">
        <v>29509</v>
      </c>
      <c r="I3392" t="s">
        <v>2465</v>
      </c>
      <c r="J3392" t="s">
        <v>4355</v>
      </c>
      <c r="K3392" t="s">
        <v>4356</v>
      </c>
      <c r="L3392" t="s">
        <v>47</v>
      </c>
      <c r="M3392" t="s">
        <v>4266</v>
      </c>
      <c r="N3392" t="s">
        <v>7446</v>
      </c>
      <c r="O3392" t="s">
        <v>4357</v>
      </c>
      <c r="P3392" t="s">
        <v>29510</v>
      </c>
      <c r="Q3392" t="s">
        <v>29511</v>
      </c>
      <c r="R3392" t="str">
        <f t="shared" si="104"/>
        <v>诸城</v>
      </c>
      <c r="S3392" t="str">
        <f t="shared" si="105"/>
        <v>0707</v>
      </c>
    </row>
    <row r="3393" spans="1:19">
      <c r="A3393" t="s">
        <v>29512</v>
      </c>
      <c r="B3393" t="s">
        <v>29513</v>
      </c>
      <c r="C3393" t="s">
        <v>46</v>
      </c>
      <c r="D3393" t="s">
        <v>29514</v>
      </c>
      <c r="E3393" t="s">
        <v>28961</v>
      </c>
      <c r="F3393" t="s">
        <v>29515</v>
      </c>
      <c r="G3393" t="s">
        <v>29516</v>
      </c>
      <c r="H3393" t="s">
        <v>29517</v>
      </c>
      <c r="I3393" t="s">
        <v>2364</v>
      </c>
      <c r="J3393" t="s">
        <v>2646</v>
      </c>
      <c r="K3393" t="s">
        <v>2647</v>
      </c>
      <c r="L3393" t="s">
        <v>128</v>
      </c>
      <c r="M3393" t="s">
        <v>2648</v>
      </c>
      <c r="N3393" t="s">
        <v>2480</v>
      </c>
      <c r="O3393" t="s">
        <v>2650</v>
      </c>
      <c r="P3393" t="s">
        <v>29518</v>
      </c>
      <c r="Q3393" t="s">
        <v>29519</v>
      </c>
      <c r="R3393" t="str">
        <f t="shared" ref="R3393:R3456" si="106">IF(OR(LEFT(L3393,2)="高新"),"奎文",IF(LEFT(L3393,2)="峡山","坊子",IF(LEFT(L3393,2)="滨海","寒亭",LEFT(L3393,2))))</f>
        <v>寿光</v>
      </c>
      <c r="S3393" t="str">
        <f t="shared" ref="S3393:S3456" si="107">TEXT(B3393,"mmdd")</f>
        <v>0707</v>
      </c>
    </row>
    <row r="3394" spans="1:19">
      <c r="A3394" t="s">
        <v>29520</v>
      </c>
      <c r="B3394" t="s">
        <v>29521</v>
      </c>
      <c r="C3394" t="s">
        <v>46</v>
      </c>
      <c r="D3394" t="s">
        <v>29522</v>
      </c>
      <c r="E3394" t="s">
        <v>28961</v>
      </c>
      <c r="F3394" t="s">
        <v>29523</v>
      </c>
      <c r="G3394" t="s">
        <v>29524</v>
      </c>
      <c r="H3394" t="s">
        <v>29525</v>
      </c>
      <c r="I3394" t="s">
        <v>2378</v>
      </c>
      <c r="J3394" t="s">
        <v>3167</v>
      </c>
      <c r="K3394" t="s">
        <v>3168</v>
      </c>
      <c r="L3394" t="s">
        <v>110</v>
      </c>
      <c r="M3394" t="s">
        <v>3098</v>
      </c>
      <c r="N3394" t="s">
        <v>2354</v>
      </c>
      <c r="O3394" t="s">
        <v>3169</v>
      </c>
      <c r="P3394" t="s">
        <v>29526</v>
      </c>
      <c r="R3394" t="str">
        <f t="shared" si="106"/>
        <v>高密</v>
      </c>
      <c r="S3394" t="str">
        <f t="shared" si="107"/>
        <v>0707</v>
      </c>
    </row>
    <row r="3395" spans="1:19">
      <c r="A3395" t="s">
        <v>29527</v>
      </c>
      <c r="B3395" t="s">
        <v>29528</v>
      </c>
      <c r="C3395" t="s">
        <v>46</v>
      </c>
      <c r="D3395" t="s">
        <v>29529</v>
      </c>
      <c r="E3395" t="s">
        <v>28961</v>
      </c>
      <c r="F3395" t="s">
        <v>29530</v>
      </c>
      <c r="G3395" t="s">
        <v>29531</v>
      </c>
      <c r="H3395" t="s">
        <v>29532</v>
      </c>
      <c r="I3395" t="s">
        <v>2350</v>
      </c>
      <c r="J3395" t="s">
        <v>3096</v>
      </c>
      <c r="K3395" t="s">
        <v>3097</v>
      </c>
      <c r="L3395" t="s">
        <v>110</v>
      </c>
      <c r="M3395" t="s">
        <v>3098</v>
      </c>
      <c r="N3395" t="s">
        <v>2859</v>
      </c>
      <c r="O3395" t="s">
        <v>3099</v>
      </c>
      <c r="P3395" t="s">
        <v>29533</v>
      </c>
      <c r="R3395" t="str">
        <f t="shared" si="106"/>
        <v>高密</v>
      </c>
      <c r="S3395" t="str">
        <f t="shared" si="107"/>
        <v>0707</v>
      </c>
    </row>
    <row r="3396" spans="1:19">
      <c r="A3396" t="s">
        <v>29534</v>
      </c>
      <c r="B3396" t="s">
        <v>29535</v>
      </c>
      <c r="C3396" t="s">
        <v>46</v>
      </c>
      <c r="D3396" t="s">
        <v>29536</v>
      </c>
      <c r="E3396" t="s">
        <v>28961</v>
      </c>
      <c r="F3396" t="s">
        <v>29537</v>
      </c>
      <c r="G3396" t="s">
        <v>29538</v>
      </c>
      <c r="H3396" t="s">
        <v>29445</v>
      </c>
      <c r="I3396" t="s">
        <v>3856</v>
      </c>
      <c r="J3396" t="s">
        <v>3377</v>
      </c>
      <c r="K3396" t="s">
        <v>3378</v>
      </c>
      <c r="L3396" t="s">
        <v>76</v>
      </c>
      <c r="M3396" t="s">
        <v>2528</v>
      </c>
      <c r="N3396" t="s">
        <v>3017</v>
      </c>
      <c r="O3396" t="s">
        <v>3379</v>
      </c>
      <c r="P3396" t="s">
        <v>29539</v>
      </c>
      <c r="Q3396" t="s">
        <v>29540</v>
      </c>
      <c r="R3396" t="str">
        <f t="shared" si="106"/>
        <v>奎文</v>
      </c>
      <c r="S3396" t="str">
        <f t="shared" si="107"/>
        <v>0707</v>
      </c>
    </row>
    <row r="3397" spans="1:19">
      <c r="A3397" t="s">
        <v>29541</v>
      </c>
      <c r="B3397" t="s">
        <v>24809</v>
      </c>
      <c r="C3397" t="s">
        <v>46</v>
      </c>
      <c r="D3397" t="s">
        <v>29542</v>
      </c>
      <c r="E3397" t="s">
        <v>28961</v>
      </c>
      <c r="F3397" t="s">
        <v>29543</v>
      </c>
      <c r="G3397" t="s">
        <v>29544</v>
      </c>
      <c r="H3397" t="s">
        <v>29545</v>
      </c>
      <c r="I3397" t="s">
        <v>2378</v>
      </c>
      <c r="J3397" t="s">
        <v>4141</v>
      </c>
      <c r="K3397" t="s">
        <v>4142</v>
      </c>
      <c r="L3397" t="s">
        <v>137</v>
      </c>
      <c r="M3397" t="s">
        <v>2339</v>
      </c>
      <c r="N3397" t="s">
        <v>2480</v>
      </c>
      <c r="O3397" t="s">
        <v>4143</v>
      </c>
      <c r="P3397" t="s">
        <v>29546</v>
      </c>
      <c r="Q3397" t="s">
        <v>29547</v>
      </c>
      <c r="R3397" t="str">
        <f t="shared" si="106"/>
        <v>青州</v>
      </c>
      <c r="S3397" t="str">
        <f t="shared" si="107"/>
        <v>0707</v>
      </c>
    </row>
    <row r="3398" spans="1:19">
      <c r="A3398" t="s">
        <v>29548</v>
      </c>
      <c r="B3398" t="s">
        <v>29549</v>
      </c>
      <c r="C3398" t="s">
        <v>46</v>
      </c>
      <c r="D3398" t="s">
        <v>29550</v>
      </c>
      <c r="E3398" t="s">
        <v>28961</v>
      </c>
      <c r="F3398" t="s">
        <v>29551</v>
      </c>
      <c r="G3398" t="s">
        <v>29552</v>
      </c>
      <c r="H3398" t="s">
        <v>29553</v>
      </c>
      <c r="I3398" t="s">
        <v>3336</v>
      </c>
      <c r="J3398" t="s">
        <v>5273</v>
      </c>
      <c r="K3398" t="s">
        <v>5274</v>
      </c>
      <c r="L3398" t="s">
        <v>47</v>
      </c>
      <c r="M3398" t="s">
        <v>2454</v>
      </c>
      <c r="N3398" t="s">
        <v>2721</v>
      </c>
      <c r="O3398" t="s">
        <v>5275</v>
      </c>
      <c r="P3398" t="s">
        <v>29554</v>
      </c>
      <c r="Q3398" t="s">
        <v>29555</v>
      </c>
      <c r="R3398" t="str">
        <f t="shared" si="106"/>
        <v>诸城</v>
      </c>
      <c r="S3398" t="str">
        <f t="shared" si="107"/>
        <v>0707</v>
      </c>
    </row>
    <row r="3399" spans="1:19">
      <c r="A3399" t="s">
        <v>29556</v>
      </c>
      <c r="B3399" t="s">
        <v>29557</v>
      </c>
      <c r="C3399" t="s">
        <v>46</v>
      </c>
      <c r="D3399" t="s">
        <v>29558</v>
      </c>
      <c r="E3399" t="s">
        <v>28961</v>
      </c>
      <c r="F3399" t="s">
        <v>29559</v>
      </c>
      <c r="G3399" t="s">
        <v>29560</v>
      </c>
      <c r="H3399" t="s">
        <v>29561</v>
      </c>
      <c r="I3399" t="s">
        <v>2465</v>
      </c>
      <c r="J3399" t="s">
        <v>8672</v>
      </c>
      <c r="K3399" t="s">
        <v>8673</v>
      </c>
      <c r="L3399" t="s">
        <v>128</v>
      </c>
      <c r="M3399" t="s">
        <v>2913</v>
      </c>
      <c r="N3399" t="s">
        <v>2480</v>
      </c>
      <c r="O3399" t="s">
        <v>8674</v>
      </c>
      <c r="P3399" t="s">
        <v>29562</v>
      </c>
      <c r="Q3399" t="s">
        <v>29563</v>
      </c>
      <c r="R3399" t="str">
        <f t="shared" si="106"/>
        <v>寿光</v>
      </c>
      <c r="S3399" t="str">
        <f t="shared" si="107"/>
        <v>0707</v>
      </c>
    </row>
    <row r="3400" spans="1:19">
      <c r="A3400" t="s">
        <v>29564</v>
      </c>
      <c r="B3400" t="s">
        <v>29565</v>
      </c>
      <c r="C3400" t="s">
        <v>46</v>
      </c>
      <c r="D3400" t="s">
        <v>29566</v>
      </c>
      <c r="E3400" t="s">
        <v>28961</v>
      </c>
      <c r="F3400" t="s">
        <v>29567</v>
      </c>
      <c r="G3400" t="s">
        <v>29568</v>
      </c>
      <c r="H3400" t="s">
        <v>29569</v>
      </c>
      <c r="I3400" t="s">
        <v>2350</v>
      </c>
      <c r="J3400" t="s">
        <v>4774</v>
      </c>
      <c r="K3400" t="s">
        <v>4775</v>
      </c>
      <c r="L3400" t="s">
        <v>67</v>
      </c>
      <c r="M3400" t="s">
        <v>3706</v>
      </c>
      <c r="N3400" t="s">
        <v>2421</v>
      </c>
      <c r="O3400" t="s">
        <v>4776</v>
      </c>
      <c r="P3400" t="s">
        <v>29570</v>
      </c>
      <c r="R3400" t="str">
        <f t="shared" si="106"/>
        <v>昌邑</v>
      </c>
      <c r="S3400" t="str">
        <f t="shared" si="107"/>
        <v>0707</v>
      </c>
    </row>
    <row r="3401" spans="1:19">
      <c r="A3401" t="s">
        <v>29571</v>
      </c>
      <c r="B3401" t="s">
        <v>29572</v>
      </c>
      <c r="C3401" t="s">
        <v>46</v>
      </c>
      <c r="D3401" t="s">
        <v>29573</v>
      </c>
      <c r="E3401" t="s">
        <v>28961</v>
      </c>
      <c r="F3401" t="s">
        <v>29574</v>
      </c>
      <c r="G3401" t="s">
        <v>29575</v>
      </c>
      <c r="H3401" t="s">
        <v>29576</v>
      </c>
      <c r="I3401" t="s">
        <v>2364</v>
      </c>
      <c r="J3401" t="s">
        <v>9081</v>
      </c>
      <c r="K3401" t="s">
        <v>9082</v>
      </c>
      <c r="L3401" t="s">
        <v>110</v>
      </c>
      <c r="M3401" t="s">
        <v>3098</v>
      </c>
      <c r="N3401" t="s">
        <v>2368</v>
      </c>
      <c r="O3401" t="s">
        <v>9083</v>
      </c>
      <c r="P3401" t="s">
        <v>29577</v>
      </c>
      <c r="R3401" t="str">
        <f t="shared" si="106"/>
        <v>高密</v>
      </c>
      <c r="S3401" t="str">
        <f t="shared" si="107"/>
        <v>0707</v>
      </c>
    </row>
    <row r="3402" spans="1:19">
      <c r="A3402" t="s">
        <v>29578</v>
      </c>
      <c r="B3402" t="s">
        <v>29579</v>
      </c>
      <c r="C3402" t="s">
        <v>46</v>
      </c>
      <c r="D3402" t="s">
        <v>29580</v>
      </c>
      <c r="E3402" t="s">
        <v>28961</v>
      </c>
      <c r="F3402" t="s">
        <v>29581</v>
      </c>
      <c r="G3402" t="s">
        <v>29582</v>
      </c>
      <c r="H3402" t="s">
        <v>29583</v>
      </c>
      <c r="I3402" t="s">
        <v>2645</v>
      </c>
      <c r="J3402" t="s">
        <v>4468</v>
      </c>
      <c r="K3402" t="s">
        <v>4469</v>
      </c>
      <c r="L3402" t="s">
        <v>146</v>
      </c>
      <c r="M3402" t="s">
        <v>4470</v>
      </c>
      <c r="N3402" t="s">
        <v>3307</v>
      </c>
      <c r="O3402" t="s">
        <v>4471</v>
      </c>
      <c r="P3402" t="s">
        <v>29584</v>
      </c>
      <c r="R3402" t="str">
        <f t="shared" si="106"/>
        <v>临朐</v>
      </c>
      <c r="S3402" t="str">
        <f t="shared" si="107"/>
        <v>0707</v>
      </c>
    </row>
    <row r="3403" spans="1:19">
      <c r="A3403" t="s">
        <v>29585</v>
      </c>
      <c r="B3403" t="s">
        <v>29586</v>
      </c>
      <c r="C3403" t="s">
        <v>46</v>
      </c>
      <c r="D3403" t="s">
        <v>29587</v>
      </c>
      <c r="E3403" t="s">
        <v>29588</v>
      </c>
      <c r="F3403" t="s">
        <v>29589</v>
      </c>
      <c r="G3403" t="s">
        <v>29590</v>
      </c>
      <c r="H3403" t="s">
        <v>29591</v>
      </c>
      <c r="I3403" t="s">
        <v>2364</v>
      </c>
      <c r="J3403" t="s">
        <v>7387</v>
      </c>
      <c r="K3403" t="s">
        <v>7388</v>
      </c>
      <c r="L3403" t="s">
        <v>128</v>
      </c>
      <c r="M3403" t="s">
        <v>5602</v>
      </c>
      <c r="N3403" t="s">
        <v>2421</v>
      </c>
      <c r="O3403" t="s">
        <v>7389</v>
      </c>
      <c r="P3403" t="s">
        <v>29592</v>
      </c>
      <c r="Q3403" t="s">
        <v>29593</v>
      </c>
      <c r="R3403" t="str">
        <f t="shared" si="106"/>
        <v>寿光</v>
      </c>
      <c r="S3403" t="str">
        <f t="shared" si="107"/>
        <v>0707</v>
      </c>
    </row>
    <row r="3404" spans="1:19">
      <c r="A3404" t="s">
        <v>29594</v>
      </c>
      <c r="B3404" t="s">
        <v>29595</v>
      </c>
      <c r="C3404" t="s">
        <v>46</v>
      </c>
      <c r="D3404" t="s">
        <v>29596</v>
      </c>
      <c r="E3404" t="s">
        <v>29234</v>
      </c>
      <c r="F3404" t="s">
        <v>29597</v>
      </c>
      <c r="G3404" t="s">
        <v>29598</v>
      </c>
      <c r="H3404" t="s">
        <v>29599</v>
      </c>
      <c r="I3404" t="s">
        <v>2350</v>
      </c>
      <c r="J3404" t="s">
        <v>3337</v>
      </c>
      <c r="K3404" t="s">
        <v>3338</v>
      </c>
      <c r="L3404" t="s">
        <v>76</v>
      </c>
      <c r="M3404" t="s">
        <v>2408</v>
      </c>
      <c r="N3404" t="s">
        <v>2859</v>
      </c>
      <c r="O3404" t="s">
        <v>3340</v>
      </c>
      <c r="P3404" t="s">
        <v>29600</v>
      </c>
      <c r="R3404" t="str">
        <f t="shared" si="106"/>
        <v>奎文</v>
      </c>
      <c r="S3404" t="str">
        <f t="shared" si="107"/>
        <v>0707</v>
      </c>
    </row>
    <row r="3405" spans="1:19">
      <c r="A3405" t="s">
        <v>29601</v>
      </c>
      <c r="B3405" t="s">
        <v>29602</v>
      </c>
      <c r="C3405" t="s">
        <v>46</v>
      </c>
      <c r="D3405" t="s">
        <v>29603</v>
      </c>
      <c r="E3405" t="s">
        <v>28961</v>
      </c>
      <c r="F3405" t="s">
        <v>29604</v>
      </c>
      <c r="G3405" t="s">
        <v>29605</v>
      </c>
      <c r="H3405" t="s">
        <v>29606</v>
      </c>
      <c r="I3405" t="s">
        <v>2350</v>
      </c>
      <c r="J3405" t="s">
        <v>16066</v>
      </c>
      <c r="K3405" t="s">
        <v>16067</v>
      </c>
      <c r="L3405" t="s">
        <v>47</v>
      </c>
      <c r="M3405" t="s">
        <v>12006</v>
      </c>
      <c r="N3405" t="s">
        <v>9302</v>
      </c>
      <c r="O3405" t="s">
        <v>16068</v>
      </c>
      <c r="P3405" t="s">
        <v>29607</v>
      </c>
      <c r="Q3405" t="s">
        <v>29608</v>
      </c>
      <c r="R3405" t="str">
        <f t="shared" si="106"/>
        <v>诸城</v>
      </c>
      <c r="S3405" t="str">
        <f t="shared" si="107"/>
        <v>0707</v>
      </c>
    </row>
    <row r="3406" spans="1:19">
      <c r="A3406" t="s">
        <v>29609</v>
      </c>
      <c r="B3406" t="s">
        <v>29610</v>
      </c>
      <c r="C3406" t="s">
        <v>46</v>
      </c>
      <c r="D3406" t="s">
        <v>29611</v>
      </c>
      <c r="E3406" t="s">
        <v>28748</v>
      </c>
      <c r="F3406" t="s">
        <v>29612</v>
      </c>
      <c r="G3406" t="s">
        <v>29613</v>
      </c>
      <c r="H3406" t="s">
        <v>29614</v>
      </c>
      <c r="I3406" t="s">
        <v>2350</v>
      </c>
      <c r="J3406" t="s">
        <v>8179</v>
      </c>
      <c r="K3406" t="s">
        <v>8180</v>
      </c>
      <c r="L3406" t="s">
        <v>47</v>
      </c>
      <c r="M3406" t="s">
        <v>3159</v>
      </c>
      <c r="N3406" t="s">
        <v>2480</v>
      </c>
      <c r="O3406" t="s">
        <v>8181</v>
      </c>
      <c r="P3406" t="s">
        <v>29615</v>
      </c>
      <c r="R3406" t="str">
        <f t="shared" si="106"/>
        <v>诸城</v>
      </c>
      <c r="S3406" t="str">
        <f t="shared" si="107"/>
        <v>0707</v>
      </c>
    </row>
    <row r="3407" spans="1:19">
      <c r="A3407" t="s">
        <v>29616</v>
      </c>
      <c r="B3407" t="s">
        <v>29617</v>
      </c>
      <c r="C3407" t="s">
        <v>46</v>
      </c>
      <c r="D3407" t="s">
        <v>29618</v>
      </c>
      <c r="E3407" t="s">
        <v>28748</v>
      </c>
      <c r="F3407" t="s">
        <v>29619</v>
      </c>
      <c r="G3407" t="s">
        <v>29620</v>
      </c>
      <c r="H3407" t="s">
        <v>29621</v>
      </c>
      <c r="I3407" t="s">
        <v>2378</v>
      </c>
      <c r="J3407" t="s">
        <v>2888</v>
      </c>
      <c r="K3407" t="s">
        <v>2889</v>
      </c>
      <c r="L3407" t="s">
        <v>128</v>
      </c>
      <c r="M3407" t="s">
        <v>2890</v>
      </c>
      <c r="N3407" t="s">
        <v>2340</v>
      </c>
      <c r="O3407" t="s">
        <v>2891</v>
      </c>
      <c r="P3407" t="s">
        <v>29622</v>
      </c>
      <c r="R3407" t="str">
        <f t="shared" si="106"/>
        <v>寿光</v>
      </c>
      <c r="S3407" t="str">
        <f t="shared" si="107"/>
        <v>0707</v>
      </c>
    </row>
    <row r="3408" spans="1:19">
      <c r="A3408" t="s">
        <v>29623</v>
      </c>
      <c r="B3408" t="s">
        <v>29624</v>
      </c>
      <c r="C3408" t="s">
        <v>46</v>
      </c>
      <c r="D3408" t="s">
        <v>29625</v>
      </c>
      <c r="E3408" t="s">
        <v>28748</v>
      </c>
      <c r="F3408" t="s">
        <v>29626</v>
      </c>
      <c r="G3408" t="s">
        <v>29627</v>
      </c>
      <c r="H3408" t="s">
        <v>29628</v>
      </c>
      <c r="I3408" t="s">
        <v>3608</v>
      </c>
      <c r="J3408" t="s">
        <v>9381</v>
      </c>
      <c r="K3408" t="s">
        <v>9382</v>
      </c>
      <c r="L3408" t="s">
        <v>76</v>
      </c>
      <c r="M3408" t="s">
        <v>2408</v>
      </c>
      <c r="N3408" t="s">
        <v>3017</v>
      </c>
      <c r="O3408" t="s">
        <v>9383</v>
      </c>
      <c r="P3408" t="s">
        <v>29629</v>
      </c>
      <c r="Q3408" t="s">
        <v>29630</v>
      </c>
      <c r="R3408" t="str">
        <f t="shared" si="106"/>
        <v>奎文</v>
      </c>
      <c r="S3408" t="str">
        <f t="shared" si="107"/>
        <v>0707</v>
      </c>
    </row>
    <row r="3409" spans="1:19">
      <c r="A3409" t="s">
        <v>29631</v>
      </c>
      <c r="B3409" t="s">
        <v>29632</v>
      </c>
      <c r="C3409" t="s">
        <v>46</v>
      </c>
      <c r="D3409" t="s">
        <v>29633</v>
      </c>
      <c r="E3409" t="s">
        <v>28961</v>
      </c>
      <c r="F3409" t="s">
        <v>29634</v>
      </c>
      <c r="G3409" t="s">
        <v>29635</v>
      </c>
      <c r="H3409" t="s">
        <v>29636</v>
      </c>
      <c r="I3409" t="s">
        <v>2378</v>
      </c>
      <c r="J3409" t="s">
        <v>5876</v>
      </c>
      <c r="K3409" t="s">
        <v>5877</v>
      </c>
      <c r="L3409" t="s">
        <v>76</v>
      </c>
      <c r="M3409" t="s">
        <v>2827</v>
      </c>
      <c r="N3409" t="s">
        <v>2354</v>
      </c>
      <c r="O3409" t="s">
        <v>5878</v>
      </c>
      <c r="P3409" t="s">
        <v>29637</v>
      </c>
      <c r="R3409" t="str">
        <f t="shared" si="106"/>
        <v>奎文</v>
      </c>
      <c r="S3409" t="str">
        <f t="shared" si="107"/>
        <v>0707</v>
      </c>
    </row>
    <row r="3410" spans="1:19">
      <c r="A3410" t="s">
        <v>29638</v>
      </c>
      <c r="B3410" t="s">
        <v>29639</v>
      </c>
      <c r="C3410" t="s">
        <v>46</v>
      </c>
      <c r="D3410" t="s">
        <v>29640</v>
      </c>
      <c r="E3410" t="s">
        <v>28961</v>
      </c>
      <c r="F3410" t="s">
        <v>29641</v>
      </c>
      <c r="G3410" t="s">
        <v>29642</v>
      </c>
      <c r="H3410" t="s">
        <v>29643</v>
      </c>
      <c r="I3410" t="s">
        <v>2350</v>
      </c>
      <c r="J3410" t="s">
        <v>6273</v>
      </c>
      <c r="K3410" t="s">
        <v>6274</v>
      </c>
      <c r="L3410" t="s">
        <v>101</v>
      </c>
      <c r="M3410" t="s">
        <v>5737</v>
      </c>
      <c r="N3410" t="s">
        <v>3017</v>
      </c>
      <c r="O3410" t="s">
        <v>6275</v>
      </c>
      <c r="P3410" t="s">
        <v>29644</v>
      </c>
      <c r="R3410" t="str">
        <f t="shared" si="106"/>
        <v>潍城</v>
      </c>
      <c r="S3410" t="str">
        <f t="shared" si="107"/>
        <v>0707</v>
      </c>
    </row>
    <row r="3411" spans="1:19">
      <c r="A3411" t="s">
        <v>29645</v>
      </c>
      <c r="B3411" t="s">
        <v>29646</v>
      </c>
      <c r="C3411" t="s">
        <v>46</v>
      </c>
      <c r="D3411" t="s">
        <v>29647</v>
      </c>
      <c r="E3411" t="s">
        <v>28748</v>
      </c>
      <c r="F3411" t="s">
        <v>29648</v>
      </c>
      <c r="G3411" t="s">
        <v>29649</v>
      </c>
      <c r="H3411" t="s">
        <v>29650</v>
      </c>
      <c r="I3411" t="s">
        <v>2378</v>
      </c>
      <c r="J3411" t="s">
        <v>3305</v>
      </c>
      <c r="K3411" t="s">
        <v>3306</v>
      </c>
      <c r="L3411" t="s">
        <v>47</v>
      </c>
      <c r="M3411" t="s">
        <v>3159</v>
      </c>
      <c r="N3411" t="s">
        <v>3307</v>
      </c>
      <c r="O3411" t="s">
        <v>3308</v>
      </c>
      <c r="P3411" t="s">
        <v>29651</v>
      </c>
      <c r="R3411" t="str">
        <f t="shared" si="106"/>
        <v>诸城</v>
      </c>
      <c r="S3411" t="str">
        <f t="shared" si="107"/>
        <v>0707</v>
      </c>
    </row>
    <row r="3412" spans="1:19">
      <c r="A3412" t="s">
        <v>29652</v>
      </c>
      <c r="B3412" t="s">
        <v>29653</v>
      </c>
      <c r="C3412" t="s">
        <v>46</v>
      </c>
      <c r="D3412" t="s">
        <v>29654</v>
      </c>
      <c r="E3412" t="s">
        <v>28961</v>
      </c>
      <c r="F3412" t="s">
        <v>29655</v>
      </c>
      <c r="G3412" t="s">
        <v>29656</v>
      </c>
      <c r="H3412" t="s">
        <v>29657</v>
      </c>
      <c r="I3412" t="s">
        <v>2645</v>
      </c>
      <c r="J3412" t="s">
        <v>29658</v>
      </c>
      <c r="K3412" t="s">
        <v>29659</v>
      </c>
      <c r="L3412" t="s">
        <v>128</v>
      </c>
      <c r="M3412" t="s">
        <v>2913</v>
      </c>
      <c r="N3412" t="s">
        <v>2743</v>
      </c>
      <c r="O3412" t="s">
        <v>29660</v>
      </c>
      <c r="P3412" t="s">
        <v>29661</v>
      </c>
      <c r="R3412" t="str">
        <f t="shared" si="106"/>
        <v>寿光</v>
      </c>
      <c r="S3412" t="str">
        <f t="shared" si="107"/>
        <v>0707</v>
      </c>
    </row>
    <row r="3413" spans="1:19">
      <c r="A3413" t="s">
        <v>29662</v>
      </c>
      <c r="B3413" t="s">
        <v>29663</v>
      </c>
      <c r="C3413" t="s">
        <v>46</v>
      </c>
      <c r="D3413" t="s">
        <v>29664</v>
      </c>
      <c r="E3413" t="s">
        <v>28748</v>
      </c>
      <c r="F3413" t="s">
        <v>29665</v>
      </c>
      <c r="G3413" t="s">
        <v>29666</v>
      </c>
      <c r="H3413" t="s">
        <v>29667</v>
      </c>
      <c r="I3413" t="s">
        <v>2378</v>
      </c>
      <c r="J3413" t="s">
        <v>3738</v>
      </c>
      <c r="K3413" t="s">
        <v>3739</v>
      </c>
      <c r="L3413" t="s">
        <v>187</v>
      </c>
      <c r="M3413" t="s">
        <v>3510</v>
      </c>
      <c r="N3413" t="s">
        <v>2602</v>
      </c>
      <c r="O3413" t="s">
        <v>3740</v>
      </c>
      <c r="P3413" t="s">
        <v>29668</v>
      </c>
      <c r="R3413" t="str">
        <f t="shared" si="106"/>
        <v>坊子</v>
      </c>
      <c r="S3413" t="str">
        <f t="shared" si="107"/>
        <v>0707</v>
      </c>
    </row>
    <row r="3414" spans="1:19">
      <c r="A3414" t="s">
        <v>29669</v>
      </c>
      <c r="B3414" t="s">
        <v>29670</v>
      </c>
      <c r="C3414" t="s">
        <v>46</v>
      </c>
      <c r="D3414" t="s">
        <v>29671</v>
      </c>
      <c r="E3414" t="s">
        <v>29672</v>
      </c>
      <c r="F3414" t="s">
        <v>29673</v>
      </c>
      <c r="G3414" t="s">
        <v>29674</v>
      </c>
      <c r="H3414" t="s">
        <v>29675</v>
      </c>
      <c r="I3414" t="s">
        <v>2392</v>
      </c>
      <c r="J3414" t="s">
        <v>3893</v>
      </c>
      <c r="K3414" t="s">
        <v>3894</v>
      </c>
      <c r="L3414" t="s">
        <v>128</v>
      </c>
      <c r="M3414" t="s">
        <v>3895</v>
      </c>
      <c r="N3414" t="s">
        <v>2421</v>
      </c>
      <c r="O3414" t="s">
        <v>3896</v>
      </c>
      <c r="P3414" t="s">
        <v>29676</v>
      </c>
      <c r="R3414" t="str">
        <f t="shared" si="106"/>
        <v>寿光</v>
      </c>
      <c r="S3414" t="str">
        <f t="shared" si="107"/>
        <v>0707</v>
      </c>
    </row>
    <row r="3415" spans="1:19">
      <c r="A3415" t="s">
        <v>29677</v>
      </c>
      <c r="B3415" t="s">
        <v>29678</v>
      </c>
      <c r="C3415" t="s">
        <v>46</v>
      </c>
      <c r="D3415" t="s">
        <v>29679</v>
      </c>
      <c r="E3415" t="s">
        <v>28748</v>
      </c>
      <c r="F3415" t="s">
        <v>29680</v>
      </c>
      <c r="G3415" t="s">
        <v>29681</v>
      </c>
      <c r="H3415" t="s">
        <v>29682</v>
      </c>
      <c r="I3415" t="s">
        <v>2645</v>
      </c>
      <c r="J3415" t="s">
        <v>4938</v>
      </c>
      <c r="K3415" t="s">
        <v>4939</v>
      </c>
      <c r="L3415" t="s">
        <v>128</v>
      </c>
      <c r="M3415" t="s">
        <v>2720</v>
      </c>
      <c r="N3415" t="s">
        <v>2674</v>
      </c>
      <c r="O3415" t="s">
        <v>4940</v>
      </c>
      <c r="P3415" t="s">
        <v>29683</v>
      </c>
      <c r="R3415" t="str">
        <f t="shared" si="106"/>
        <v>寿光</v>
      </c>
      <c r="S3415" t="str">
        <f t="shared" si="107"/>
        <v>0707</v>
      </c>
    </row>
    <row r="3416" spans="1:19">
      <c r="A3416" t="s">
        <v>29684</v>
      </c>
      <c r="B3416" t="s">
        <v>29685</v>
      </c>
      <c r="C3416" t="s">
        <v>46</v>
      </c>
      <c r="D3416" t="s">
        <v>29686</v>
      </c>
      <c r="E3416" t="s">
        <v>28748</v>
      </c>
      <c r="F3416" t="s">
        <v>29687</v>
      </c>
      <c r="G3416" t="s">
        <v>29688</v>
      </c>
      <c r="H3416" t="s">
        <v>29689</v>
      </c>
      <c r="I3416" t="s">
        <v>2503</v>
      </c>
      <c r="J3416" t="s">
        <v>8012</v>
      </c>
      <c r="K3416" t="s">
        <v>8013</v>
      </c>
      <c r="L3416" t="s">
        <v>187</v>
      </c>
      <c r="M3416" t="s">
        <v>8014</v>
      </c>
      <c r="N3416" t="s">
        <v>2983</v>
      </c>
      <c r="O3416" t="s">
        <v>8015</v>
      </c>
      <c r="P3416" t="s">
        <v>29690</v>
      </c>
      <c r="Q3416" t="s">
        <v>29691</v>
      </c>
      <c r="R3416" t="str">
        <f t="shared" si="106"/>
        <v>坊子</v>
      </c>
      <c r="S3416" t="str">
        <f t="shared" si="107"/>
        <v>0707</v>
      </c>
    </row>
    <row r="3417" spans="1:19">
      <c r="A3417" t="s">
        <v>29692</v>
      </c>
      <c r="B3417" t="s">
        <v>29693</v>
      </c>
      <c r="C3417" t="s">
        <v>46</v>
      </c>
      <c r="D3417" t="s">
        <v>29694</v>
      </c>
      <c r="E3417" t="s">
        <v>29695</v>
      </c>
      <c r="F3417" t="s">
        <v>29696</v>
      </c>
      <c r="G3417" t="s">
        <v>29697</v>
      </c>
      <c r="H3417" t="s">
        <v>29698</v>
      </c>
      <c r="I3417" t="s">
        <v>2350</v>
      </c>
      <c r="J3417" t="s">
        <v>29699</v>
      </c>
      <c r="K3417" t="s">
        <v>29700</v>
      </c>
      <c r="L3417" t="s">
        <v>128</v>
      </c>
      <c r="M3417" t="s">
        <v>2913</v>
      </c>
      <c r="N3417" t="s">
        <v>3017</v>
      </c>
      <c r="P3417" t="s">
        <v>29701</v>
      </c>
      <c r="R3417" t="str">
        <f t="shared" si="106"/>
        <v>寿光</v>
      </c>
      <c r="S3417" t="str">
        <f t="shared" si="107"/>
        <v>0707</v>
      </c>
    </row>
    <row r="3418" spans="1:19">
      <c r="A3418" t="s">
        <v>29702</v>
      </c>
      <c r="B3418" t="s">
        <v>29703</v>
      </c>
      <c r="C3418" t="s">
        <v>46</v>
      </c>
      <c r="D3418" t="s">
        <v>29704</v>
      </c>
      <c r="E3418" t="s">
        <v>28748</v>
      </c>
      <c r="F3418" t="s">
        <v>29705</v>
      </c>
      <c r="G3418" t="s">
        <v>29706</v>
      </c>
      <c r="H3418" t="s">
        <v>29707</v>
      </c>
      <c r="I3418" t="s">
        <v>2364</v>
      </c>
      <c r="J3418" t="s">
        <v>4089</v>
      </c>
      <c r="K3418" t="s">
        <v>4090</v>
      </c>
      <c r="L3418" t="s">
        <v>110</v>
      </c>
      <c r="M3418" t="s">
        <v>2575</v>
      </c>
      <c r="N3418" t="s">
        <v>2721</v>
      </c>
      <c r="O3418" t="s">
        <v>4091</v>
      </c>
      <c r="P3418" t="s">
        <v>29708</v>
      </c>
      <c r="R3418" t="str">
        <f t="shared" si="106"/>
        <v>高密</v>
      </c>
      <c r="S3418" t="str">
        <f t="shared" si="107"/>
        <v>0707</v>
      </c>
    </row>
    <row r="3419" spans="1:19">
      <c r="A3419" t="s">
        <v>29709</v>
      </c>
      <c r="B3419" t="s">
        <v>29710</v>
      </c>
      <c r="C3419" t="s">
        <v>46</v>
      </c>
      <c r="D3419" t="s">
        <v>29711</v>
      </c>
      <c r="E3419" t="s">
        <v>28901</v>
      </c>
      <c r="F3419" t="s">
        <v>29712</v>
      </c>
      <c r="G3419" t="s">
        <v>29713</v>
      </c>
      <c r="H3419" t="s">
        <v>29714</v>
      </c>
      <c r="I3419" t="s">
        <v>2645</v>
      </c>
      <c r="J3419" t="s">
        <v>7603</v>
      </c>
      <c r="K3419" t="s">
        <v>7604</v>
      </c>
      <c r="L3419" t="s">
        <v>76</v>
      </c>
      <c r="M3419" t="s">
        <v>2516</v>
      </c>
      <c r="N3419" t="s">
        <v>2859</v>
      </c>
      <c r="O3419" t="s">
        <v>7605</v>
      </c>
      <c r="P3419" t="s">
        <v>29715</v>
      </c>
      <c r="R3419" t="str">
        <f t="shared" si="106"/>
        <v>奎文</v>
      </c>
      <c r="S3419" t="str">
        <f t="shared" si="107"/>
        <v>0707</v>
      </c>
    </row>
    <row r="3420" spans="1:19">
      <c r="A3420" t="s">
        <v>29716</v>
      </c>
      <c r="B3420" t="s">
        <v>29717</v>
      </c>
      <c r="C3420" t="s">
        <v>46</v>
      </c>
      <c r="D3420" t="s">
        <v>29718</v>
      </c>
      <c r="E3420" t="s">
        <v>28748</v>
      </c>
      <c r="F3420" t="s">
        <v>29719</v>
      </c>
      <c r="G3420" t="s">
        <v>29720</v>
      </c>
      <c r="H3420" t="s">
        <v>29721</v>
      </c>
      <c r="I3420" t="s">
        <v>2503</v>
      </c>
      <c r="J3420" t="s">
        <v>3704</v>
      </c>
      <c r="K3420" t="s">
        <v>3705</v>
      </c>
      <c r="L3420" t="s">
        <v>67</v>
      </c>
      <c r="M3420" t="s">
        <v>3706</v>
      </c>
      <c r="N3420" t="s">
        <v>2785</v>
      </c>
      <c r="O3420" t="s">
        <v>3707</v>
      </c>
      <c r="P3420" t="s">
        <v>29722</v>
      </c>
      <c r="Q3420" t="s">
        <v>29723</v>
      </c>
      <c r="R3420" t="str">
        <f t="shared" si="106"/>
        <v>昌邑</v>
      </c>
      <c r="S3420" t="str">
        <f t="shared" si="107"/>
        <v>0707</v>
      </c>
    </row>
    <row r="3421" spans="1:19">
      <c r="A3421" t="s">
        <v>29724</v>
      </c>
      <c r="B3421" t="s">
        <v>29725</v>
      </c>
      <c r="C3421" t="s">
        <v>46</v>
      </c>
      <c r="D3421" t="s">
        <v>29726</v>
      </c>
      <c r="E3421" t="s">
        <v>28961</v>
      </c>
      <c r="F3421" t="s">
        <v>29727</v>
      </c>
      <c r="G3421" t="s">
        <v>29728</v>
      </c>
      <c r="H3421" t="s">
        <v>29729</v>
      </c>
      <c r="I3421" t="s">
        <v>2378</v>
      </c>
      <c r="J3421" t="s">
        <v>6485</v>
      </c>
      <c r="K3421" t="s">
        <v>6486</v>
      </c>
      <c r="L3421" t="s">
        <v>128</v>
      </c>
      <c r="M3421" t="s">
        <v>3653</v>
      </c>
      <c r="N3421" t="s">
        <v>20942</v>
      </c>
      <c r="O3421" t="s">
        <v>6487</v>
      </c>
      <c r="P3421" t="s">
        <v>29730</v>
      </c>
      <c r="R3421" t="str">
        <f t="shared" si="106"/>
        <v>寿光</v>
      </c>
      <c r="S3421" t="str">
        <f t="shared" si="107"/>
        <v>0707</v>
      </c>
    </row>
    <row r="3422" spans="1:19">
      <c r="A3422" t="s">
        <v>29731</v>
      </c>
      <c r="B3422" t="s">
        <v>29732</v>
      </c>
      <c r="C3422" t="s">
        <v>46</v>
      </c>
      <c r="D3422" t="s">
        <v>29733</v>
      </c>
      <c r="E3422" t="s">
        <v>29734</v>
      </c>
      <c r="F3422" t="s">
        <v>29735</v>
      </c>
      <c r="G3422" t="s">
        <v>29736</v>
      </c>
      <c r="H3422" t="s">
        <v>29737</v>
      </c>
      <c r="I3422" t="s">
        <v>3564</v>
      </c>
      <c r="J3422" t="s">
        <v>4437</v>
      </c>
      <c r="K3422" t="s">
        <v>4438</v>
      </c>
      <c r="N3422" t="s">
        <v>3907</v>
      </c>
      <c r="O3422" t="s">
        <v>4440</v>
      </c>
      <c r="R3422" t="str">
        <f t="shared" si="106"/>
        <v/>
      </c>
      <c r="S3422" t="str">
        <f t="shared" si="107"/>
        <v>0707</v>
      </c>
    </row>
    <row r="3423" spans="1:19">
      <c r="A3423" t="s">
        <v>29738</v>
      </c>
      <c r="B3423" t="s">
        <v>29739</v>
      </c>
      <c r="C3423" t="s">
        <v>46</v>
      </c>
      <c r="D3423" t="s">
        <v>29740</v>
      </c>
      <c r="E3423" t="s">
        <v>28748</v>
      </c>
      <c r="F3423" t="s">
        <v>29741</v>
      </c>
      <c r="G3423" t="s">
        <v>29742</v>
      </c>
      <c r="H3423" t="s">
        <v>29743</v>
      </c>
      <c r="I3423" t="s">
        <v>6637</v>
      </c>
      <c r="J3423" t="s">
        <v>8124</v>
      </c>
      <c r="K3423" t="s">
        <v>8125</v>
      </c>
      <c r="L3423" t="s">
        <v>146</v>
      </c>
      <c r="M3423" t="s">
        <v>8126</v>
      </c>
      <c r="N3423" t="s">
        <v>2674</v>
      </c>
      <c r="O3423" t="s">
        <v>8127</v>
      </c>
      <c r="P3423" t="s">
        <v>29610</v>
      </c>
      <c r="Q3423" t="s">
        <v>29744</v>
      </c>
      <c r="R3423" t="str">
        <f t="shared" si="106"/>
        <v>临朐</v>
      </c>
      <c r="S3423" t="str">
        <f t="shared" si="107"/>
        <v>0707</v>
      </c>
    </row>
    <row r="3424" spans="1:19">
      <c r="A3424" t="s">
        <v>29745</v>
      </c>
      <c r="B3424" t="s">
        <v>29746</v>
      </c>
      <c r="C3424" t="s">
        <v>46</v>
      </c>
      <c r="D3424" t="s">
        <v>29747</v>
      </c>
      <c r="E3424" t="s">
        <v>28748</v>
      </c>
      <c r="F3424" t="s">
        <v>29748</v>
      </c>
      <c r="G3424" t="s">
        <v>29749</v>
      </c>
      <c r="H3424" t="s">
        <v>29750</v>
      </c>
      <c r="I3424" t="s">
        <v>2350</v>
      </c>
      <c r="J3424" t="s">
        <v>11058</v>
      </c>
      <c r="K3424" t="s">
        <v>11059</v>
      </c>
      <c r="L3424" t="s">
        <v>110</v>
      </c>
      <c r="M3424" t="s">
        <v>7687</v>
      </c>
      <c r="N3424" t="s">
        <v>4255</v>
      </c>
      <c r="O3424" t="s">
        <v>11060</v>
      </c>
      <c r="P3424" t="s">
        <v>29751</v>
      </c>
      <c r="Q3424" t="s">
        <v>29752</v>
      </c>
      <c r="R3424" t="str">
        <f t="shared" si="106"/>
        <v>高密</v>
      </c>
      <c r="S3424" t="str">
        <f t="shared" si="107"/>
        <v>0707</v>
      </c>
    </row>
    <row r="3425" spans="1:19">
      <c r="A3425" t="s">
        <v>29753</v>
      </c>
      <c r="B3425" t="s">
        <v>29754</v>
      </c>
      <c r="C3425" t="s">
        <v>46</v>
      </c>
      <c r="D3425" t="s">
        <v>29755</v>
      </c>
      <c r="E3425" t="s">
        <v>28961</v>
      </c>
      <c r="F3425" t="s">
        <v>29756</v>
      </c>
      <c r="G3425" t="s">
        <v>29757</v>
      </c>
      <c r="H3425" t="s">
        <v>29758</v>
      </c>
      <c r="I3425" t="s">
        <v>2378</v>
      </c>
      <c r="J3425" t="s">
        <v>6016</v>
      </c>
      <c r="K3425" t="s">
        <v>6017</v>
      </c>
      <c r="L3425" t="s">
        <v>57</v>
      </c>
      <c r="M3425" t="s">
        <v>2353</v>
      </c>
      <c r="N3425" t="s">
        <v>3270</v>
      </c>
      <c r="O3425" t="s">
        <v>6018</v>
      </c>
      <c r="P3425" t="s">
        <v>29759</v>
      </c>
      <c r="Q3425" t="s">
        <v>29760</v>
      </c>
      <c r="R3425" t="str">
        <f t="shared" si="106"/>
        <v>安丘</v>
      </c>
      <c r="S3425" t="str">
        <f t="shared" si="107"/>
        <v>0707</v>
      </c>
    </row>
    <row r="3426" spans="1:19">
      <c r="A3426" t="s">
        <v>29761</v>
      </c>
      <c r="B3426" t="s">
        <v>29762</v>
      </c>
      <c r="C3426" t="s">
        <v>46</v>
      </c>
      <c r="D3426" t="s">
        <v>29763</v>
      </c>
      <c r="E3426" t="s">
        <v>28748</v>
      </c>
      <c r="F3426" t="s">
        <v>29764</v>
      </c>
      <c r="G3426" t="s">
        <v>29765</v>
      </c>
      <c r="H3426" t="s">
        <v>29766</v>
      </c>
      <c r="I3426" t="s">
        <v>5112</v>
      </c>
      <c r="J3426" t="s">
        <v>12713</v>
      </c>
      <c r="K3426" t="s">
        <v>12714</v>
      </c>
      <c r="L3426" t="s">
        <v>57</v>
      </c>
      <c r="M3426" t="s">
        <v>4029</v>
      </c>
      <c r="N3426" t="s">
        <v>6934</v>
      </c>
      <c r="O3426" t="s">
        <v>12715</v>
      </c>
      <c r="P3426" t="s">
        <v>29767</v>
      </c>
      <c r="R3426" t="str">
        <f t="shared" si="106"/>
        <v>安丘</v>
      </c>
      <c r="S3426" t="str">
        <f t="shared" si="107"/>
        <v>0707</v>
      </c>
    </row>
    <row r="3427" spans="1:19">
      <c r="A3427" t="s">
        <v>29768</v>
      </c>
      <c r="B3427" t="s">
        <v>29769</v>
      </c>
      <c r="C3427" t="s">
        <v>46</v>
      </c>
      <c r="D3427" t="s">
        <v>29770</v>
      </c>
      <c r="E3427" t="s">
        <v>28961</v>
      </c>
      <c r="F3427" t="s">
        <v>29771</v>
      </c>
      <c r="G3427" t="s">
        <v>29772</v>
      </c>
      <c r="H3427" t="s">
        <v>29773</v>
      </c>
      <c r="I3427" t="s">
        <v>2350</v>
      </c>
      <c r="J3427" t="s">
        <v>2514</v>
      </c>
      <c r="K3427" t="s">
        <v>2515</v>
      </c>
      <c r="L3427" t="s">
        <v>76</v>
      </c>
      <c r="M3427" t="s">
        <v>2516</v>
      </c>
      <c r="N3427" t="s">
        <v>3277</v>
      </c>
      <c r="O3427" t="s">
        <v>2517</v>
      </c>
      <c r="P3427" t="s">
        <v>29774</v>
      </c>
      <c r="Q3427" t="s">
        <v>29775</v>
      </c>
      <c r="R3427" t="str">
        <f t="shared" si="106"/>
        <v>奎文</v>
      </c>
      <c r="S3427" t="str">
        <f t="shared" si="107"/>
        <v>0707</v>
      </c>
    </row>
    <row r="3428" spans="1:19">
      <c r="A3428" t="s">
        <v>29776</v>
      </c>
      <c r="B3428" t="s">
        <v>29777</v>
      </c>
      <c r="C3428" t="s">
        <v>46</v>
      </c>
      <c r="D3428" t="s">
        <v>29778</v>
      </c>
      <c r="E3428" t="s">
        <v>29779</v>
      </c>
      <c r="F3428" t="s">
        <v>29780</v>
      </c>
      <c r="G3428" t="s">
        <v>29781</v>
      </c>
      <c r="H3428" t="s">
        <v>29782</v>
      </c>
      <c r="I3428" t="s">
        <v>2645</v>
      </c>
      <c r="J3428" t="s">
        <v>4957</v>
      </c>
      <c r="K3428" t="s">
        <v>2742</v>
      </c>
      <c r="L3428" t="s">
        <v>137</v>
      </c>
      <c r="M3428" t="s">
        <v>2395</v>
      </c>
      <c r="N3428" t="s">
        <v>2421</v>
      </c>
      <c r="O3428" t="s">
        <v>4960</v>
      </c>
      <c r="P3428" t="s">
        <v>29783</v>
      </c>
      <c r="R3428" t="str">
        <f t="shared" si="106"/>
        <v>青州</v>
      </c>
      <c r="S3428" t="str">
        <f t="shared" si="107"/>
        <v>0707</v>
      </c>
    </row>
    <row r="3429" spans="1:19">
      <c r="A3429" t="s">
        <v>29784</v>
      </c>
      <c r="B3429" t="s">
        <v>29785</v>
      </c>
      <c r="C3429" t="s">
        <v>46</v>
      </c>
      <c r="D3429" t="s">
        <v>29786</v>
      </c>
      <c r="E3429" t="s">
        <v>28748</v>
      </c>
      <c r="F3429" t="s">
        <v>29787</v>
      </c>
      <c r="G3429" t="s">
        <v>29788</v>
      </c>
      <c r="H3429" t="s">
        <v>29789</v>
      </c>
      <c r="I3429" t="s">
        <v>2364</v>
      </c>
      <c r="J3429" t="s">
        <v>7951</v>
      </c>
      <c r="K3429" t="s">
        <v>7952</v>
      </c>
      <c r="L3429" t="s">
        <v>128</v>
      </c>
      <c r="M3429" t="s">
        <v>2913</v>
      </c>
      <c r="N3429" t="s">
        <v>2480</v>
      </c>
      <c r="O3429" t="s">
        <v>7953</v>
      </c>
      <c r="P3429" t="s">
        <v>29790</v>
      </c>
      <c r="Q3429" t="s">
        <v>29791</v>
      </c>
      <c r="R3429" t="str">
        <f t="shared" si="106"/>
        <v>寿光</v>
      </c>
      <c r="S3429" t="str">
        <f t="shared" si="107"/>
        <v>0707</v>
      </c>
    </row>
    <row r="3430" spans="1:19">
      <c r="A3430" t="s">
        <v>29792</v>
      </c>
      <c r="B3430" t="s">
        <v>29793</v>
      </c>
      <c r="C3430" t="s">
        <v>46</v>
      </c>
      <c r="D3430" t="s">
        <v>29794</v>
      </c>
      <c r="E3430" t="s">
        <v>28748</v>
      </c>
      <c r="F3430" t="s">
        <v>29795</v>
      </c>
      <c r="G3430" t="s">
        <v>29796</v>
      </c>
      <c r="H3430" t="s">
        <v>29797</v>
      </c>
      <c r="I3430" t="s">
        <v>2350</v>
      </c>
      <c r="J3430" t="s">
        <v>7860</v>
      </c>
      <c r="K3430" t="s">
        <v>7861</v>
      </c>
      <c r="L3430" t="s">
        <v>128</v>
      </c>
      <c r="M3430" t="s">
        <v>4047</v>
      </c>
      <c r="N3430" t="s">
        <v>2936</v>
      </c>
      <c r="O3430" t="s">
        <v>7862</v>
      </c>
      <c r="P3430" t="s">
        <v>29798</v>
      </c>
      <c r="Q3430" t="s">
        <v>29799</v>
      </c>
      <c r="R3430" t="str">
        <f t="shared" si="106"/>
        <v>寿光</v>
      </c>
      <c r="S3430" t="str">
        <f t="shared" si="107"/>
        <v>0707</v>
      </c>
    </row>
    <row r="3431" spans="1:19">
      <c r="A3431" t="s">
        <v>29800</v>
      </c>
      <c r="B3431" t="s">
        <v>29801</v>
      </c>
      <c r="C3431" t="s">
        <v>46</v>
      </c>
      <c r="D3431" t="s">
        <v>29802</v>
      </c>
      <c r="E3431" t="s">
        <v>28748</v>
      </c>
      <c r="F3431" t="s">
        <v>29803</v>
      </c>
      <c r="G3431" t="s">
        <v>29804</v>
      </c>
      <c r="H3431" t="s">
        <v>29805</v>
      </c>
      <c r="I3431" t="s">
        <v>2364</v>
      </c>
      <c r="J3431" t="s">
        <v>2514</v>
      </c>
      <c r="K3431" t="s">
        <v>2515</v>
      </c>
      <c r="L3431" t="s">
        <v>76</v>
      </c>
      <c r="M3431" t="s">
        <v>2516</v>
      </c>
      <c r="N3431" t="s">
        <v>2602</v>
      </c>
      <c r="O3431" t="s">
        <v>2517</v>
      </c>
      <c r="P3431" t="s">
        <v>29806</v>
      </c>
      <c r="Q3431" t="s">
        <v>29807</v>
      </c>
      <c r="R3431" t="str">
        <f t="shared" si="106"/>
        <v>奎文</v>
      </c>
      <c r="S3431" t="str">
        <f t="shared" si="107"/>
        <v>0707</v>
      </c>
    </row>
    <row r="3432" spans="1:19">
      <c r="A3432" t="s">
        <v>29808</v>
      </c>
      <c r="B3432" t="s">
        <v>29809</v>
      </c>
      <c r="C3432" t="s">
        <v>46</v>
      </c>
      <c r="D3432" t="s">
        <v>29810</v>
      </c>
      <c r="E3432" t="s">
        <v>28748</v>
      </c>
      <c r="F3432" t="s">
        <v>29811</v>
      </c>
      <c r="G3432" t="s">
        <v>29812</v>
      </c>
      <c r="H3432" t="s">
        <v>29813</v>
      </c>
      <c r="I3432" t="s">
        <v>2645</v>
      </c>
      <c r="J3432" t="s">
        <v>3250</v>
      </c>
      <c r="K3432" t="s">
        <v>3251</v>
      </c>
      <c r="L3432" t="s">
        <v>128</v>
      </c>
      <c r="M3432" t="s">
        <v>2708</v>
      </c>
      <c r="N3432" t="s">
        <v>3307</v>
      </c>
      <c r="O3432" t="s">
        <v>3253</v>
      </c>
      <c r="P3432" t="s">
        <v>29814</v>
      </c>
      <c r="Q3432" t="s">
        <v>29815</v>
      </c>
      <c r="R3432" t="str">
        <f t="shared" si="106"/>
        <v>寿光</v>
      </c>
      <c r="S3432" t="str">
        <f t="shared" si="107"/>
        <v>0707</v>
      </c>
    </row>
    <row r="3433" spans="1:19">
      <c r="A3433" t="s">
        <v>29816</v>
      </c>
      <c r="B3433" t="s">
        <v>29817</v>
      </c>
      <c r="C3433" t="s">
        <v>46</v>
      </c>
      <c r="D3433" t="s">
        <v>29818</v>
      </c>
      <c r="E3433" t="s">
        <v>28961</v>
      </c>
      <c r="F3433" t="s">
        <v>29819</v>
      </c>
      <c r="G3433" t="s">
        <v>29820</v>
      </c>
      <c r="H3433" t="s">
        <v>29821</v>
      </c>
      <c r="I3433" t="s">
        <v>2465</v>
      </c>
      <c r="J3433" t="s">
        <v>16806</v>
      </c>
      <c r="K3433" t="s">
        <v>16807</v>
      </c>
      <c r="L3433" t="s">
        <v>47</v>
      </c>
      <c r="M3433" t="s">
        <v>11108</v>
      </c>
      <c r="N3433" t="s">
        <v>3017</v>
      </c>
      <c r="O3433" t="s">
        <v>16808</v>
      </c>
      <c r="P3433" t="s">
        <v>29822</v>
      </c>
      <c r="R3433" t="str">
        <f t="shared" si="106"/>
        <v>诸城</v>
      </c>
      <c r="S3433" t="str">
        <f t="shared" si="107"/>
        <v>0707</v>
      </c>
    </row>
    <row r="3434" spans="1:19">
      <c r="A3434" t="s">
        <v>29823</v>
      </c>
      <c r="B3434" t="s">
        <v>29824</v>
      </c>
      <c r="C3434" t="s">
        <v>46</v>
      </c>
      <c r="D3434" t="s">
        <v>29825</v>
      </c>
      <c r="E3434" t="s">
        <v>29826</v>
      </c>
      <c r="F3434" t="s">
        <v>29827</v>
      </c>
      <c r="G3434" t="s">
        <v>29828</v>
      </c>
      <c r="H3434" t="s">
        <v>29678</v>
      </c>
      <c r="I3434" t="s">
        <v>2378</v>
      </c>
      <c r="J3434" t="s">
        <v>8672</v>
      </c>
      <c r="K3434" t="s">
        <v>8673</v>
      </c>
      <c r="L3434" t="s">
        <v>128</v>
      </c>
      <c r="M3434" t="s">
        <v>2913</v>
      </c>
      <c r="N3434" t="s">
        <v>2785</v>
      </c>
      <c r="O3434" t="s">
        <v>8674</v>
      </c>
      <c r="P3434" t="s">
        <v>29829</v>
      </c>
      <c r="R3434" t="str">
        <f t="shared" si="106"/>
        <v>寿光</v>
      </c>
      <c r="S3434" t="str">
        <f t="shared" si="107"/>
        <v>0707</v>
      </c>
    </row>
    <row r="3435" spans="1:19">
      <c r="A3435" t="s">
        <v>29830</v>
      </c>
      <c r="B3435" t="s">
        <v>29814</v>
      </c>
      <c r="C3435" t="s">
        <v>46</v>
      </c>
      <c r="D3435" t="s">
        <v>29831</v>
      </c>
      <c r="E3435" t="s">
        <v>28748</v>
      </c>
      <c r="F3435" t="s">
        <v>29832</v>
      </c>
      <c r="G3435" t="s">
        <v>29833</v>
      </c>
      <c r="H3435" t="s">
        <v>29834</v>
      </c>
      <c r="I3435" t="s">
        <v>2364</v>
      </c>
      <c r="J3435" t="s">
        <v>8710</v>
      </c>
      <c r="K3435" t="s">
        <v>8711</v>
      </c>
      <c r="L3435" t="s">
        <v>47</v>
      </c>
      <c r="M3435" t="s">
        <v>3327</v>
      </c>
      <c r="N3435" t="s">
        <v>2959</v>
      </c>
      <c r="O3435" t="s">
        <v>8712</v>
      </c>
      <c r="P3435" t="s">
        <v>29835</v>
      </c>
      <c r="R3435" t="str">
        <f t="shared" si="106"/>
        <v>诸城</v>
      </c>
      <c r="S3435" t="str">
        <f t="shared" si="107"/>
        <v>0707</v>
      </c>
    </row>
    <row r="3436" spans="1:19">
      <c r="A3436" t="s">
        <v>29836</v>
      </c>
      <c r="B3436" t="s">
        <v>29837</v>
      </c>
      <c r="C3436" t="s">
        <v>46</v>
      </c>
      <c r="D3436" t="s">
        <v>29838</v>
      </c>
      <c r="E3436" t="s">
        <v>28748</v>
      </c>
      <c r="F3436" t="s">
        <v>29839</v>
      </c>
      <c r="G3436" t="s">
        <v>29840</v>
      </c>
      <c r="H3436" t="s">
        <v>29841</v>
      </c>
      <c r="I3436" t="s">
        <v>2364</v>
      </c>
      <c r="J3436" t="s">
        <v>4844</v>
      </c>
      <c r="K3436" t="s">
        <v>4845</v>
      </c>
      <c r="L3436" t="s">
        <v>76</v>
      </c>
      <c r="M3436" t="s">
        <v>2528</v>
      </c>
      <c r="N3436" t="s">
        <v>2340</v>
      </c>
      <c r="O3436" t="s">
        <v>4846</v>
      </c>
      <c r="P3436" t="s">
        <v>29842</v>
      </c>
      <c r="R3436" t="str">
        <f t="shared" si="106"/>
        <v>奎文</v>
      </c>
      <c r="S3436" t="str">
        <f t="shared" si="107"/>
        <v>0707</v>
      </c>
    </row>
    <row r="3437" spans="1:19">
      <c r="A3437" t="s">
        <v>29843</v>
      </c>
      <c r="B3437" t="s">
        <v>29844</v>
      </c>
      <c r="C3437" t="s">
        <v>46</v>
      </c>
      <c r="D3437" t="s">
        <v>29845</v>
      </c>
      <c r="E3437" t="s">
        <v>28748</v>
      </c>
      <c r="F3437" t="s">
        <v>29846</v>
      </c>
      <c r="G3437" t="s">
        <v>29847</v>
      </c>
      <c r="H3437" t="s">
        <v>29848</v>
      </c>
      <c r="I3437" t="s">
        <v>2350</v>
      </c>
      <c r="J3437" t="s">
        <v>10721</v>
      </c>
      <c r="K3437" t="s">
        <v>10722</v>
      </c>
      <c r="L3437" t="s">
        <v>76</v>
      </c>
      <c r="M3437" t="s">
        <v>4374</v>
      </c>
      <c r="N3437" t="s">
        <v>5839</v>
      </c>
      <c r="O3437" t="s">
        <v>10723</v>
      </c>
      <c r="P3437" t="s">
        <v>29849</v>
      </c>
      <c r="Q3437" t="s">
        <v>29850</v>
      </c>
      <c r="R3437" t="str">
        <f t="shared" si="106"/>
        <v>奎文</v>
      </c>
      <c r="S3437" t="str">
        <f t="shared" si="107"/>
        <v>0707</v>
      </c>
    </row>
    <row r="3438" spans="1:19">
      <c r="A3438" t="s">
        <v>29851</v>
      </c>
      <c r="B3438" t="s">
        <v>29852</v>
      </c>
      <c r="C3438" t="s">
        <v>46</v>
      </c>
      <c r="D3438" t="s">
        <v>29853</v>
      </c>
      <c r="E3438" t="s">
        <v>28748</v>
      </c>
      <c r="F3438" t="s">
        <v>29854</v>
      </c>
      <c r="G3438" t="s">
        <v>29855</v>
      </c>
      <c r="H3438" t="s">
        <v>29856</v>
      </c>
      <c r="I3438" t="s">
        <v>2364</v>
      </c>
      <c r="J3438" t="s">
        <v>2526</v>
      </c>
      <c r="K3438" t="s">
        <v>2527</v>
      </c>
      <c r="L3438" t="s">
        <v>76</v>
      </c>
      <c r="M3438" t="s">
        <v>2528</v>
      </c>
      <c r="N3438" t="s">
        <v>2529</v>
      </c>
      <c r="O3438" t="s">
        <v>2530</v>
      </c>
      <c r="P3438" t="s">
        <v>29857</v>
      </c>
      <c r="Q3438" t="s">
        <v>29858</v>
      </c>
      <c r="R3438" t="str">
        <f t="shared" si="106"/>
        <v>奎文</v>
      </c>
      <c r="S3438" t="str">
        <f t="shared" si="107"/>
        <v>0707</v>
      </c>
    </row>
    <row r="3439" spans="1:19">
      <c r="A3439" t="s">
        <v>29859</v>
      </c>
      <c r="B3439" t="s">
        <v>29860</v>
      </c>
      <c r="C3439" t="s">
        <v>46</v>
      </c>
      <c r="D3439" t="s">
        <v>29861</v>
      </c>
      <c r="E3439" t="s">
        <v>29862</v>
      </c>
      <c r="F3439" t="s">
        <v>29863</v>
      </c>
      <c r="G3439" t="s">
        <v>29864</v>
      </c>
      <c r="H3439" t="s">
        <v>29865</v>
      </c>
      <c r="I3439" t="s">
        <v>2364</v>
      </c>
      <c r="J3439" t="s">
        <v>10977</v>
      </c>
      <c r="K3439" t="s">
        <v>10978</v>
      </c>
      <c r="L3439" t="s">
        <v>146</v>
      </c>
      <c r="M3439" t="s">
        <v>10979</v>
      </c>
      <c r="N3439" t="s">
        <v>2382</v>
      </c>
      <c r="O3439" t="s">
        <v>10980</v>
      </c>
      <c r="P3439" t="s">
        <v>29866</v>
      </c>
      <c r="Q3439" t="s">
        <v>29867</v>
      </c>
      <c r="R3439" t="str">
        <f t="shared" si="106"/>
        <v>临朐</v>
      </c>
      <c r="S3439" t="str">
        <f t="shared" si="107"/>
        <v>0707</v>
      </c>
    </row>
    <row r="3440" spans="1:19">
      <c r="A3440" t="s">
        <v>29868</v>
      </c>
      <c r="B3440" t="s">
        <v>29869</v>
      </c>
      <c r="C3440" t="s">
        <v>46</v>
      </c>
      <c r="D3440" t="s">
        <v>29870</v>
      </c>
      <c r="E3440" t="s">
        <v>28748</v>
      </c>
      <c r="F3440" t="s">
        <v>29871</v>
      </c>
      <c r="G3440" t="s">
        <v>29872</v>
      </c>
      <c r="H3440" t="s">
        <v>29873</v>
      </c>
      <c r="I3440" t="s">
        <v>4165</v>
      </c>
      <c r="J3440" t="s">
        <v>3414</v>
      </c>
      <c r="K3440" t="s">
        <v>3415</v>
      </c>
      <c r="L3440" t="s">
        <v>128</v>
      </c>
      <c r="M3440" t="s">
        <v>2890</v>
      </c>
      <c r="N3440" t="s">
        <v>3277</v>
      </c>
      <c r="O3440" t="s">
        <v>3416</v>
      </c>
      <c r="P3440" t="s">
        <v>29874</v>
      </c>
      <c r="Q3440" t="s">
        <v>29875</v>
      </c>
      <c r="R3440" t="str">
        <f t="shared" si="106"/>
        <v>寿光</v>
      </c>
      <c r="S3440" t="str">
        <f t="shared" si="107"/>
        <v>0707</v>
      </c>
    </row>
    <row r="3441" spans="1:19">
      <c r="A3441" t="s">
        <v>29876</v>
      </c>
      <c r="B3441" t="s">
        <v>29877</v>
      </c>
      <c r="C3441" t="s">
        <v>46</v>
      </c>
      <c r="D3441" t="s">
        <v>29878</v>
      </c>
      <c r="E3441" t="s">
        <v>28748</v>
      </c>
      <c r="F3441" t="s">
        <v>29879</v>
      </c>
      <c r="G3441" t="s">
        <v>29880</v>
      </c>
      <c r="H3441" t="s">
        <v>29881</v>
      </c>
      <c r="I3441" t="s">
        <v>2378</v>
      </c>
      <c r="J3441" t="s">
        <v>3355</v>
      </c>
      <c r="K3441" t="s">
        <v>3356</v>
      </c>
      <c r="L3441" t="s">
        <v>101</v>
      </c>
      <c r="M3441" t="s">
        <v>2982</v>
      </c>
      <c r="N3441" t="s">
        <v>2354</v>
      </c>
      <c r="O3441" t="s">
        <v>3357</v>
      </c>
      <c r="P3441" t="s">
        <v>29882</v>
      </c>
      <c r="R3441" t="str">
        <f t="shared" si="106"/>
        <v>潍城</v>
      </c>
      <c r="S3441" t="str">
        <f t="shared" si="107"/>
        <v>0707</v>
      </c>
    </row>
    <row r="3442" spans="1:19">
      <c r="A3442" t="s">
        <v>29883</v>
      </c>
      <c r="B3442" t="s">
        <v>29884</v>
      </c>
      <c r="C3442" t="s">
        <v>46</v>
      </c>
      <c r="D3442" t="s">
        <v>29885</v>
      </c>
      <c r="E3442" t="s">
        <v>28748</v>
      </c>
      <c r="F3442" t="s">
        <v>29886</v>
      </c>
      <c r="G3442" t="s">
        <v>29887</v>
      </c>
      <c r="H3442" t="s">
        <v>29888</v>
      </c>
      <c r="I3442" t="s">
        <v>2465</v>
      </c>
      <c r="J3442" t="s">
        <v>8254</v>
      </c>
      <c r="K3442" t="s">
        <v>8255</v>
      </c>
      <c r="L3442" t="s">
        <v>110</v>
      </c>
      <c r="M3442" t="s">
        <v>3098</v>
      </c>
      <c r="N3442" t="s">
        <v>3017</v>
      </c>
      <c r="O3442" t="s">
        <v>8256</v>
      </c>
      <c r="P3442" t="s">
        <v>29889</v>
      </c>
      <c r="Q3442" t="s">
        <v>29890</v>
      </c>
      <c r="R3442" t="str">
        <f t="shared" si="106"/>
        <v>高密</v>
      </c>
      <c r="S3442" t="str">
        <f t="shared" si="107"/>
        <v>0707</v>
      </c>
    </row>
    <row r="3443" spans="1:19">
      <c r="A3443" t="s">
        <v>29891</v>
      </c>
      <c r="B3443" t="s">
        <v>29892</v>
      </c>
      <c r="C3443" t="s">
        <v>46</v>
      </c>
      <c r="D3443" t="s">
        <v>29893</v>
      </c>
      <c r="E3443" t="s">
        <v>29894</v>
      </c>
      <c r="F3443" t="s">
        <v>29895</v>
      </c>
      <c r="G3443" t="s">
        <v>29896</v>
      </c>
      <c r="H3443" t="s">
        <v>29897</v>
      </c>
      <c r="I3443" t="s">
        <v>2645</v>
      </c>
      <c r="J3443" t="s">
        <v>2611</v>
      </c>
      <c r="K3443" t="s">
        <v>2612</v>
      </c>
      <c r="L3443" t="s">
        <v>676</v>
      </c>
      <c r="M3443" t="s">
        <v>2613</v>
      </c>
      <c r="N3443" t="s">
        <v>2649</v>
      </c>
      <c r="O3443" t="s">
        <v>2614</v>
      </c>
      <c r="P3443" t="s">
        <v>29898</v>
      </c>
      <c r="R3443" t="str">
        <f t="shared" si="106"/>
        <v>昌乐</v>
      </c>
      <c r="S3443" t="str">
        <f t="shared" si="107"/>
        <v>0707</v>
      </c>
    </row>
    <row r="3444" spans="1:19">
      <c r="A3444" t="s">
        <v>29899</v>
      </c>
      <c r="B3444" t="s">
        <v>29900</v>
      </c>
      <c r="C3444" t="s">
        <v>46</v>
      </c>
      <c r="D3444" t="s">
        <v>29901</v>
      </c>
      <c r="E3444" t="s">
        <v>29894</v>
      </c>
      <c r="F3444" t="s">
        <v>29902</v>
      </c>
      <c r="G3444" t="s">
        <v>29903</v>
      </c>
      <c r="H3444" t="s">
        <v>29904</v>
      </c>
      <c r="I3444" t="s">
        <v>2364</v>
      </c>
      <c r="J3444" t="s">
        <v>3497</v>
      </c>
      <c r="K3444" t="s">
        <v>3498</v>
      </c>
      <c r="L3444" t="s">
        <v>57</v>
      </c>
      <c r="M3444" t="s">
        <v>2838</v>
      </c>
      <c r="N3444" t="s">
        <v>2872</v>
      </c>
      <c r="O3444" t="s">
        <v>3500</v>
      </c>
      <c r="R3444" t="str">
        <f t="shared" si="106"/>
        <v>安丘</v>
      </c>
      <c r="S3444" t="str">
        <f t="shared" si="107"/>
        <v>0707</v>
      </c>
    </row>
    <row r="3445" spans="1:19">
      <c r="A3445" t="s">
        <v>29905</v>
      </c>
      <c r="B3445" t="s">
        <v>29906</v>
      </c>
      <c r="C3445" t="s">
        <v>46</v>
      </c>
      <c r="D3445" t="s">
        <v>29907</v>
      </c>
      <c r="E3445" t="s">
        <v>28748</v>
      </c>
      <c r="F3445" t="s">
        <v>29908</v>
      </c>
      <c r="G3445" t="s">
        <v>29909</v>
      </c>
      <c r="H3445" t="s">
        <v>29910</v>
      </c>
      <c r="I3445" t="s">
        <v>5346</v>
      </c>
      <c r="J3445" t="s">
        <v>2337</v>
      </c>
      <c r="K3445" t="s">
        <v>2338</v>
      </c>
      <c r="L3445" t="s">
        <v>137</v>
      </c>
      <c r="M3445" t="s">
        <v>2339</v>
      </c>
      <c r="N3445" t="s">
        <v>2340</v>
      </c>
      <c r="O3445" t="s">
        <v>2341</v>
      </c>
      <c r="P3445" t="s">
        <v>29911</v>
      </c>
      <c r="Q3445" t="s">
        <v>29912</v>
      </c>
      <c r="R3445" t="str">
        <f t="shared" si="106"/>
        <v>青州</v>
      </c>
      <c r="S3445" t="str">
        <f t="shared" si="107"/>
        <v>0707</v>
      </c>
    </row>
    <row r="3446" spans="1:19">
      <c r="A3446" t="s">
        <v>29913</v>
      </c>
      <c r="B3446" t="s">
        <v>29914</v>
      </c>
      <c r="C3446" t="s">
        <v>46</v>
      </c>
      <c r="D3446" t="s">
        <v>29915</v>
      </c>
      <c r="E3446" t="s">
        <v>28748</v>
      </c>
      <c r="F3446" t="s">
        <v>29916</v>
      </c>
      <c r="G3446" t="s">
        <v>29917</v>
      </c>
      <c r="H3446" t="s">
        <v>29918</v>
      </c>
      <c r="I3446" t="s">
        <v>2364</v>
      </c>
      <c r="J3446" t="s">
        <v>5186</v>
      </c>
      <c r="K3446" t="s">
        <v>5187</v>
      </c>
      <c r="L3446" t="s">
        <v>146</v>
      </c>
      <c r="M3446" t="s">
        <v>5188</v>
      </c>
      <c r="N3446" t="s">
        <v>3017</v>
      </c>
      <c r="O3446" t="s">
        <v>5189</v>
      </c>
      <c r="P3446" t="s">
        <v>29919</v>
      </c>
      <c r="R3446" t="str">
        <f t="shared" si="106"/>
        <v>临朐</v>
      </c>
      <c r="S3446" t="str">
        <f t="shared" si="107"/>
        <v>0707</v>
      </c>
    </row>
    <row r="3447" spans="1:19">
      <c r="A3447" t="s">
        <v>29920</v>
      </c>
      <c r="B3447" t="s">
        <v>29921</v>
      </c>
      <c r="C3447" t="s">
        <v>46</v>
      </c>
      <c r="D3447" t="s">
        <v>29922</v>
      </c>
      <c r="E3447" t="s">
        <v>29923</v>
      </c>
      <c r="F3447" t="s">
        <v>29924</v>
      </c>
      <c r="G3447" t="s">
        <v>29925</v>
      </c>
      <c r="H3447" t="s">
        <v>29857</v>
      </c>
      <c r="I3447" t="s">
        <v>2503</v>
      </c>
      <c r="J3447" t="s">
        <v>2847</v>
      </c>
      <c r="K3447" t="s">
        <v>2848</v>
      </c>
      <c r="L3447" t="s">
        <v>110</v>
      </c>
      <c r="M3447" t="s">
        <v>2849</v>
      </c>
      <c r="N3447" t="s">
        <v>2421</v>
      </c>
      <c r="O3447" t="s">
        <v>2850</v>
      </c>
      <c r="P3447" t="s">
        <v>29926</v>
      </c>
      <c r="R3447" t="str">
        <f t="shared" si="106"/>
        <v>高密</v>
      </c>
      <c r="S3447" t="str">
        <f t="shared" si="107"/>
        <v>0707</v>
      </c>
    </row>
    <row r="3448" spans="1:19">
      <c r="A3448" t="s">
        <v>846</v>
      </c>
      <c r="B3448" t="s">
        <v>29927</v>
      </c>
      <c r="C3448" t="s">
        <v>46</v>
      </c>
      <c r="D3448" t="s">
        <v>29928</v>
      </c>
      <c r="E3448" t="s">
        <v>28748</v>
      </c>
      <c r="F3448" t="s">
        <v>29929</v>
      </c>
      <c r="G3448" t="s">
        <v>844</v>
      </c>
      <c r="H3448" t="s">
        <v>29930</v>
      </c>
      <c r="I3448" t="s">
        <v>2586</v>
      </c>
      <c r="J3448" t="s">
        <v>5284</v>
      </c>
      <c r="K3448" t="s">
        <v>5285</v>
      </c>
      <c r="L3448" t="s">
        <v>76</v>
      </c>
      <c r="M3448" t="s">
        <v>2408</v>
      </c>
      <c r="N3448" t="s">
        <v>2368</v>
      </c>
      <c r="O3448" t="s">
        <v>5287</v>
      </c>
      <c r="P3448" t="s">
        <v>29931</v>
      </c>
      <c r="R3448" t="str">
        <f t="shared" si="106"/>
        <v>奎文</v>
      </c>
      <c r="S3448" t="str">
        <f t="shared" si="107"/>
        <v>0707</v>
      </c>
    </row>
    <row r="3449" spans="1:19">
      <c r="A3449" t="s">
        <v>29932</v>
      </c>
      <c r="B3449" t="s">
        <v>29933</v>
      </c>
      <c r="C3449" t="s">
        <v>46</v>
      </c>
      <c r="D3449" t="s">
        <v>29934</v>
      </c>
      <c r="E3449" t="s">
        <v>29935</v>
      </c>
      <c r="F3449" t="s">
        <v>29936</v>
      </c>
      <c r="G3449" t="s">
        <v>29937</v>
      </c>
      <c r="H3449" t="s">
        <v>29938</v>
      </c>
      <c r="I3449" t="s">
        <v>2350</v>
      </c>
      <c r="J3449" t="s">
        <v>6485</v>
      </c>
      <c r="K3449" t="s">
        <v>6486</v>
      </c>
      <c r="L3449" t="s">
        <v>128</v>
      </c>
      <c r="M3449" t="s">
        <v>3653</v>
      </c>
      <c r="N3449" t="s">
        <v>2368</v>
      </c>
      <c r="O3449" t="s">
        <v>6487</v>
      </c>
      <c r="P3449" t="s">
        <v>29939</v>
      </c>
      <c r="R3449" t="str">
        <f t="shared" si="106"/>
        <v>寿光</v>
      </c>
      <c r="S3449" t="str">
        <f t="shared" si="107"/>
        <v>0707</v>
      </c>
    </row>
    <row r="3450" spans="1:19">
      <c r="A3450" t="s">
        <v>29940</v>
      </c>
      <c r="B3450" t="s">
        <v>29941</v>
      </c>
      <c r="C3450" t="s">
        <v>46</v>
      </c>
      <c r="D3450" t="s">
        <v>29942</v>
      </c>
      <c r="E3450" t="s">
        <v>28748</v>
      </c>
      <c r="F3450" t="s">
        <v>29943</v>
      </c>
      <c r="G3450" t="s">
        <v>29944</v>
      </c>
      <c r="H3450" t="s">
        <v>29945</v>
      </c>
      <c r="I3450" t="s">
        <v>2378</v>
      </c>
      <c r="J3450" t="s">
        <v>2431</v>
      </c>
      <c r="K3450" t="s">
        <v>2432</v>
      </c>
      <c r="L3450" t="s">
        <v>57</v>
      </c>
      <c r="M3450" t="s">
        <v>2433</v>
      </c>
      <c r="N3450" t="s">
        <v>2674</v>
      </c>
      <c r="O3450" t="s">
        <v>2434</v>
      </c>
      <c r="P3450" t="s">
        <v>29946</v>
      </c>
      <c r="R3450" t="str">
        <f t="shared" si="106"/>
        <v>安丘</v>
      </c>
      <c r="S3450" t="str">
        <f t="shared" si="107"/>
        <v>0707</v>
      </c>
    </row>
    <row r="3451" spans="1:19">
      <c r="A3451" t="s">
        <v>29947</v>
      </c>
      <c r="B3451" t="s">
        <v>29948</v>
      </c>
      <c r="C3451" t="s">
        <v>46</v>
      </c>
      <c r="D3451" t="s">
        <v>29949</v>
      </c>
      <c r="E3451" t="s">
        <v>29950</v>
      </c>
      <c r="F3451" t="s">
        <v>29951</v>
      </c>
      <c r="G3451" t="s">
        <v>29952</v>
      </c>
      <c r="H3451" t="s">
        <v>29953</v>
      </c>
      <c r="I3451" t="s">
        <v>2645</v>
      </c>
      <c r="J3451" t="s">
        <v>4612</v>
      </c>
      <c r="K3451" t="s">
        <v>4613</v>
      </c>
      <c r="L3451" t="s">
        <v>676</v>
      </c>
      <c r="M3451" t="s">
        <v>3471</v>
      </c>
      <c r="N3451" t="s">
        <v>2721</v>
      </c>
      <c r="O3451" t="s">
        <v>4615</v>
      </c>
      <c r="P3451" t="s">
        <v>29954</v>
      </c>
      <c r="R3451" t="str">
        <f t="shared" si="106"/>
        <v>昌乐</v>
      </c>
      <c r="S3451" t="str">
        <f t="shared" si="107"/>
        <v>0707</v>
      </c>
    </row>
    <row r="3452" spans="1:19">
      <c r="A3452" t="s">
        <v>29955</v>
      </c>
      <c r="B3452" t="s">
        <v>29956</v>
      </c>
      <c r="C3452" t="s">
        <v>46</v>
      </c>
      <c r="D3452" t="s">
        <v>29957</v>
      </c>
      <c r="E3452" t="s">
        <v>28748</v>
      </c>
      <c r="F3452" t="s">
        <v>29958</v>
      </c>
      <c r="G3452" t="s">
        <v>29959</v>
      </c>
      <c r="H3452" t="s">
        <v>29960</v>
      </c>
      <c r="I3452" t="s">
        <v>2378</v>
      </c>
      <c r="J3452" t="s">
        <v>4938</v>
      </c>
      <c r="K3452" t="s">
        <v>4939</v>
      </c>
      <c r="L3452" t="s">
        <v>128</v>
      </c>
      <c r="M3452" t="s">
        <v>2720</v>
      </c>
      <c r="N3452" t="s">
        <v>2354</v>
      </c>
      <c r="O3452" t="s">
        <v>4940</v>
      </c>
      <c r="P3452" t="s">
        <v>29961</v>
      </c>
      <c r="Q3452" t="s">
        <v>29962</v>
      </c>
      <c r="R3452" t="str">
        <f t="shared" si="106"/>
        <v>寿光</v>
      </c>
      <c r="S3452" t="str">
        <f t="shared" si="107"/>
        <v>0707</v>
      </c>
    </row>
    <row r="3453" spans="1:19">
      <c r="A3453" t="s">
        <v>29963</v>
      </c>
      <c r="B3453" t="s">
        <v>29964</v>
      </c>
      <c r="C3453" t="s">
        <v>46</v>
      </c>
      <c r="D3453" t="s">
        <v>29965</v>
      </c>
      <c r="E3453" t="s">
        <v>28748</v>
      </c>
      <c r="F3453" t="s">
        <v>29966</v>
      </c>
      <c r="G3453" t="s">
        <v>29967</v>
      </c>
      <c r="H3453" t="s">
        <v>29968</v>
      </c>
      <c r="I3453" t="s">
        <v>2364</v>
      </c>
      <c r="J3453" t="s">
        <v>6396</v>
      </c>
      <c r="K3453" t="s">
        <v>6397</v>
      </c>
      <c r="L3453" t="s">
        <v>110</v>
      </c>
      <c r="M3453" t="s">
        <v>2381</v>
      </c>
      <c r="N3453" t="s">
        <v>3339</v>
      </c>
      <c r="O3453" t="s">
        <v>6399</v>
      </c>
      <c r="P3453" t="s">
        <v>29969</v>
      </c>
      <c r="Q3453" t="s">
        <v>29970</v>
      </c>
      <c r="R3453" t="str">
        <f t="shared" si="106"/>
        <v>高密</v>
      </c>
      <c r="S3453" t="str">
        <f t="shared" si="107"/>
        <v>0707</v>
      </c>
    </row>
    <row r="3454" spans="1:19">
      <c r="A3454" t="s">
        <v>29971</v>
      </c>
      <c r="B3454" t="s">
        <v>29972</v>
      </c>
      <c r="C3454" t="s">
        <v>46</v>
      </c>
      <c r="D3454" t="s">
        <v>29973</v>
      </c>
      <c r="E3454" t="s">
        <v>28748</v>
      </c>
      <c r="F3454" t="s">
        <v>29974</v>
      </c>
      <c r="G3454" t="s">
        <v>29975</v>
      </c>
      <c r="H3454" t="s">
        <v>29976</v>
      </c>
      <c r="I3454" t="s">
        <v>2378</v>
      </c>
      <c r="J3454" t="s">
        <v>2847</v>
      </c>
      <c r="K3454" t="s">
        <v>2848</v>
      </c>
      <c r="L3454" t="s">
        <v>110</v>
      </c>
      <c r="M3454" t="s">
        <v>2849</v>
      </c>
      <c r="N3454" t="s">
        <v>2421</v>
      </c>
      <c r="O3454" t="s">
        <v>2850</v>
      </c>
      <c r="P3454" t="s">
        <v>29977</v>
      </c>
      <c r="Q3454" t="s">
        <v>29978</v>
      </c>
      <c r="R3454" t="str">
        <f t="shared" si="106"/>
        <v>高密</v>
      </c>
      <c r="S3454" t="str">
        <f t="shared" si="107"/>
        <v>0707</v>
      </c>
    </row>
    <row r="3455" spans="1:19">
      <c r="A3455" t="s">
        <v>29979</v>
      </c>
      <c r="B3455" t="s">
        <v>29980</v>
      </c>
      <c r="C3455" t="s">
        <v>46</v>
      </c>
      <c r="D3455" t="s">
        <v>29981</v>
      </c>
      <c r="E3455" t="s">
        <v>28748</v>
      </c>
      <c r="F3455" t="s">
        <v>29982</v>
      </c>
      <c r="G3455" t="s">
        <v>29983</v>
      </c>
      <c r="H3455" t="s">
        <v>29984</v>
      </c>
      <c r="I3455" t="s">
        <v>2378</v>
      </c>
      <c r="J3455" t="s">
        <v>4152</v>
      </c>
      <c r="K3455" t="s">
        <v>4153</v>
      </c>
      <c r="L3455" t="s">
        <v>47</v>
      </c>
      <c r="M3455" t="s">
        <v>4154</v>
      </c>
      <c r="N3455" t="s">
        <v>2721</v>
      </c>
      <c r="O3455" t="s">
        <v>4155</v>
      </c>
      <c r="P3455" t="s">
        <v>29985</v>
      </c>
      <c r="R3455" t="str">
        <f t="shared" si="106"/>
        <v>诸城</v>
      </c>
      <c r="S3455" t="str">
        <f t="shared" si="107"/>
        <v>0707</v>
      </c>
    </row>
    <row r="3456" spans="1:19">
      <c r="A3456" t="s">
        <v>29986</v>
      </c>
      <c r="B3456" t="s">
        <v>29987</v>
      </c>
      <c r="C3456" t="s">
        <v>46</v>
      </c>
      <c r="D3456" t="s">
        <v>29988</v>
      </c>
      <c r="E3456" t="s">
        <v>28748</v>
      </c>
      <c r="F3456" t="s">
        <v>29989</v>
      </c>
      <c r="G3456" t="s">
        <v>29990</v>
      </c>
      <c r="H3456" t="s">
        <v>29991</v>
      </c>
      <c r="I3456" t="s">
        <v>2645</v>
      </c>
      <c r="J3456" t="s">
        <v>25215</v>
      </c>
      <c r="K3456" t="s">
        <v>25216</v>
      </c>
      <c r="L3456" t="s">
        <v>119</v>
      </c>
      <c r="M3456" t="s">
        <v>5238</v>
      </c>
      <c r="N3456" t="s">
        <v>2674</v>
      </c>
      <c r="O3456" t="s">
        <v>25217</v>
      </c>
      <c r="P3456" t="s">
        <v>29992</v>
      </c>
      <c r="R3456" t="str">
        <f t="shared" si="106"/>
        <v>寒亭</v>
      </c>
      <c r="S3456" t="str">
        <f t="shared" si="107"/>
        <v>0707</v>
      </c>
    </row>
    <row r="3457" spans="1:19">
      <c r="A3457" t="s">
        <v>29993</v>
      </c>
      <c r="B3457" t="s">
        <v>29994</v>
      </c>
      <c r="C3457" t="s">
        <v>46</v>
      </c>
      <c r="D3457" t="s">
        <v>29995</v>
      </c>
      <c r="E3457" t="s">
        <v>28748</v>
      </c>
      <c r="F3457" t="s">
        <v>29996</v>
      </c>
      <c r="G3457" t="s">
        <v>29997</v>
      </c>
      <c r="H3457" t="s">
        <v>29998</v>
      </c>
      <c r="I3457" t="s">
        <v>2350</v>
      </c>
      <c r="J3457" t="s">
        <v>6156</v>
      </c>
      <c r="K3457" t="s">
        <v>6157</v>
      </c>
      <c r="L3457" t="s">
        <v>57</v>
      </c>
      <c r="M3457" t="s">
        <v>3811</v>
      </c>
      <c r="N3457" t="s">
        <v>2859</v>
      </c>
      <c r="O3457" t="s">
        <v>6158</v>
      </c>
      <c r="P3457" t="s">
        <v>29999</v>
      </c>
      <c r="R3457" t="str">
        <f t="shared" ref="R3457:R3520" si="108">IF(OR(LEFT(L3457,2)="高新"),"奎文",IF(LEFT(L3457,2)="峡山","坊子",IF(LEFT(L3457,2)="滨海","寒亭",LEFT(L3457,2))))</f>
        <v>安丘</v>
      </c>
      <c r="S3457" t="str">
        <f t="shared" ref="S3457:S3520" si="109">TEXT(B3457,"mmdd")</f>
        <v>0707</v>
      </c>
    </row>
    <row r="3458" spans="1:19">
      <c r="A3458" t="s">
        <v>30000</v>
      </c>
      <c r="B3458" t="s">
        <v>30001</v>
      </c>
      <c r="C3458" t="s">
        <v>46</v>
      </c>
      <c r="D3458" t="s">
        <v>30002</v>
      </c>
      <c r="E3458" t="s">
        <v>30003</v>
      </c>
      <c r="F3458" t="s">
        <v>30004</v>
      </c>
      <c r="G3458" t="s">
        <v>30005</v>
      </c>
      <c r="H3458" t="s">
        <v>30006</v>
      </c>
      <c r="I3458" t="s">
        <v>2350</v>
      </c>
      <c r="J3458" t="s">
        <v>2793</v>
      </c>
      <c r="K3458" t="s">
        <v>2794</v>
      </c>
      <c r="L3458" t="s">
        <v>57</v>
      </c>
      <c r="M3458" t="s">
        <v>2367</v>
      </c>
      <c r="N3458" t="s">
        <v>3252</v>
      </c>
      <c r="O3458" t="s">
        <v>2795</v>
      </c>
      <c r="P3458" t="s">
        <v>30007</v>
      </c>
      <c r="R3458" t="str">
        <f t="shared" si="108"/>
        <v>安丘</v>
      </c>
      <c r="S3458" t="str">
        <f t="shared" si="109"/>
        <v>0707</v>
      </c>
    </row>
    <row r="3459" spans="1:19">
      <c r="A3459" t="s">
        <v>30008</v>
      </c>
      <c r="B3459" t="s">
        <v>30009</v>
      </c>
      <c r="C3459" t="s">
        <v>46</v>
      </c>
      <c r="D3459" t="s">
        <v>30010</v>
      </c>
      <c r="E3459" t="s">
        <v>28748</v>
      </c>
      <c r="F3459" t="s">
        <v>30011</v>
      </c>
      <c r="G3459" t="s">
        <v>30012</v>
      </c>
      <c r="H3459" t="s">
        <v>30013</v>
      </c>
      <c r="I3459" t="s">
        <v>2378</v>
      </c>
      <c r="J3459" t="s">
        <v>3006</v>
      </c>
      <c r="K3459" t="s">
        <v>3007</v>
      </c>
      <c r="L3459" t="s">
        <v>67</v>
      </c>
      <c r="M3459" t="s">
        <v>3008</v>
      </c>
      <c r="N3459" t="s">
        <v>2859</v>
      </c>
      <c r="O3459" t="s">
        <v>3009</v>
      </c>
      <c r="P3459" t="s">
        <v>30014</v>
      </c>
      <c r="R3459" t="str">
        <f t="shared" si="108"/>
        <v>昌邑</v>
      </c>
      <c r="S3459" t="str">
        <f t="shared" si="109"/>
        <v>0707</v>
      </c>
    </row>
    <row r="3460" spans="1:19">
      <c r="A3460" t="s">
        <v>30015</v>
      </c>
      <c r="B3460" t="s">
        <v>30016</v>
      </c>
      <c r="C3460" t="s">
        <v>46</v>
      </c>
      <c r="D3460" t="s">
        <v>30017</v>
      </c>
      <c r="E3460" t="s">
        <v>28748</v>
      </c>
      <c r="F3460" t="s">
        <v>30018</v>
      </c>
      <c r="G3460" t="s">
        <v>30019</v>
      </c>
      <c r="H3460" t="s">
        <v>30020</v>
      </c>
      <c r="I3460" t="s">
        <v>2350</v>
      </c>
      <c r="J3460" t="s">
        <v>4220</v>
      </c>
      <c r="K3460" t="s">
        <v>4221</v>
      </c>
      <c r="L3460" t="s">
        <v>47</v>
      </c>
      <c r="M3460" t="s">
        <v>3159</v>
      </c>
      <c r="N3460" t="s">
        <v>2602</v>
      </c>
      <c r="O3460" t="s">
        <v>4223</v>
      </c>
      <c r="P3460" t="s">
        <v>30021</v>
      </c>
      <c r="R3460" t="str">
        <f t="shared" si="108"/>
        <v>诸城</v>
      </c>
      <c r="S3460" t="str">
        <f t="shared" si="109"/>
        <v>0707</v>
      </c>
    </row>
    <row r="3461" spans="1:19">
      <c r="A3461" t="s">
        <v>30022</v>
      </c>
      <c r="B3461" t="s">
        <v>30023</v>
      </c>
      <c r="C3461" t="s">
        <v>46</v>
      </c>
      <c r="D3461" t="s">
        <v>30024</v>
      </c>
      <c r="E3461" t="s">
        <v>30025</v>
      </c>
      <c r="F3461" t="s">
        <v>30026</v>
      </c>
      <c r="G3461" t="s">
        <v>30027</v>
      </c>
      <c r="H3461" t="s">
        <v>30028</v>
      </c>
      <c r="I3461" t="s">
        <v>2364</v>
      </c>
      <c r="J3461" t="s">
        <v>24785</v>
      </c>
      <c r="K3461" t="s">
        <v>24786</v>
      </c>
      <c r="L3461" t="s">
        <v>47</v>
      </c>
      <c r="M3461" t="s">
        <v>12006</v>
      </c>
      <c r="N3461" t="s">
        <v>3307</v>
      </c>
      <c r="O3461" t="s">
        <v>24787</v>
      </c>
      <c r="P3461" t="s">
        <v>30029</v>
      </c>
      <c r="R3461" t="str">
        <f t="shared" si="108"/>
        <v>诸城</v>
      </c>
      <c r="S3461" t="str">
        <f t="shared" si="109"/>
        <v>0707</v>
      </c>
    </row>
    <row r="3462" spans="1:19">
      <c r="A3462" t="s">
        <v>30030</v>
      </c>
      <c r="B3462" t="s">
        <v>30031</v>
      </c>
      <c r="C3462" t="s">
        <v>46</v>
      </c>
      <c r="D3462" t="s">
        <v>30032</v>
      </c>
      <c r="E3462" t="s">
        <v>28748</v>
      </c>
      <c r="F3462" t="s">
        <v>30033</v>
      </c>
      <c r="G3462" t="s">
        <v>30034</v>
      </c>
      <c r="H3462" t="s">
        <v>30035</v>
      </c>
      <c r="I3462" t="s">
        <v>2378</v>
      </c>
      <c r="J3462" t="s">
        <v>10532</v>
      </c>
      <c r="K3462" t="s">
        <v>10533</v>
      </c>
      <c r="L3462" t="s">
        <v>137</v>
      </c>
      <c r="M3462" t="s">
        <v>3729</v>
      </c>
      <c r="N3462" t="s">
        <v>6308</v>
      </c>
      <c r="O3462" t="s">
        <v>10534</v>
      </c>
      <c r="P3462" t="s">
        <v>30036</v>
      </c>
      <c r="Q3462" t="s">
        <v>30037</v>
      </c>
      <c r="R3462" t="str">
        <f t="shared" si="108"/>
        <v>青州</v>
      </c>
      <c r="S3462" t="str">
        <f t="shared" si="109"/>
        <v>0707</v>
      </c>
    </row>
    <row r="3463" spans="1:19">
      <c r="A3463" t="s">
        <v>30038</v>
      </c>
      <c r="B3463" t="s">
        <v>30039</v>
      </c>
      <c r="C3463" t="s">
        <v>46</v>
      </c>
      <c r="D3463" t="s">
        <v>30040</v>
      </c>
      <c r="E3463" t="s">
        <v>28748</v>
      </c>
      <c r="F3463" t="s">
        <v>30041</v>
      </c>
      <c r="G3463" t="s">
        <v>30042</v>
      </c>
      <c r="H3463" t="s">
        <v>30043</v>
      </c>
      <c r="I3463" t="s">
        <v>2364</v>
      </c>
      <c r="J3463" t="s">
        <v>6005</v>
      </c>
      <c r="K3463" t="s">
        <v>6006</v>
      </c>
      <c r="L3463" t="s">
        <v>110</v>
      </c>
      <c r="M3463" t="s">
        <v>3098</v>
      </c>
      <c r="N3463" t="s">
        <v>3718</v>
      </c>
      <c r="O3463" t="s">
        <v>6007</v>
      </c>
      <c r="P3463" t="s">
        <v>30044</v>
      </c>
      <c r="Q3463" t="s">
        <v>30045</v>
      </c>
      <c r="R3463" t="str">
        <f t="shared" si="108"/>
        <v>高密</v>
      </c>
      <c r="S3463" t="str">
        <f t="shared" si="109"/>
        <v>0707</v>
      </c>
    </row>
    <row r="3464" spans="1:19">
      <c r="A3464" t="s">
        <v>30046</v>
      </c>
      <c r="B3464" t="s">
        <v>30047</v>
      </c>
      <c r="C3464" t="s">
        <v>46</v>
      </c>
      <c r="D3464" t="s">
        <v>30048</v>
      </c>
      <c r="E3464" t="s">
        <v>28748</v>
      </c>
      <c r="F3464" t="s">
        <v>30049</v>
      </c>
      <c r="G3464" t="s">
        <v>30050</v>
      </c>
      <c r="H3464" t="s">
        <v>30051</v>
      </c>
      <c r="I3464" t="s">
        <v>2350</v>
      </c>
      <c r="J3464" t="s">
        <v>4968</v>
      </c>
      <c r="K3464" t="s">
        <v>4969</v>
      </c>
      <c r="L3464" t="s">
        <v>76</v>
      </c>
      <c r="M3464" t="s">
        <v>2528</v>
      </c>
      <c r="N3464" t="s">
        <v>3554</v>
      </c>
      <c r="O3464" t="s">
        <v>4970</v>
      </c>
      <c r="P3464" t="s">
        <v>30052</v>
      </c>
      <c r="Q3464" t="s">
        <v>30053</v>
      </c>
      <c r="R3464" t="str">
        <f t="shared" si="108"/>
        <v>奎文</v>
      </c>
      <c r="S3464" t="str">
        <f t="shared" si="109"/>
        <v>0707</v>
      </c>
    </row>
    <row r="3465" spans="1:19">
      <c r="A3465" t="s">
        <v>30054</v>
      </c>
      <c r="B3465" t="s">
        <v>30055</v>
      </c>
      <c r="C3465" t="s">
        <v>46</v>
      </c>
      <c r="D3465" t="s">
        <v>30056</v>
      </c>
      <c r="E3465" t="s">
        <v>28748</v>
      </c>
      <c r="F3465" t="s">
        <v>30057</v>
      </c>
      <c r="G3465" t="s">
        <v>30058</v>
      </c>
      <c r="H3465" t="s">
        <v>30059</v>
      </c>
      <c r="I3465" t="s">
        <v>2645</v>
      </c>
      <c r="J3465" t="s">
        <v>3682</v>
      </c>
      <c r="K3465" t="s">
        <v>3683</v>
      </c>
      <c r="L3465" t="s">
        <v>110</v>
      </c>
      <c r="M3465" t="s">
        <v>3621</v>
      </c>
      <c r="N3465" t="s">
        <v>5013</v>
      </c>
      <c r="O3465" t="s">
        <v>3684</v>
      </c>
      <c r="P3465" t="s">
        <v>30060</v>
      </c>
      <c r="R3465" t="str">
        <f t="shared" si="108"/>
        <v>高密</v>
      </c>
      <c r="S3465" t="str">
        <f t="shared" si="109"/>
        <v>0707</v>
      </c>
    </row>
    <row r="3466" spans="1:19">
      <c r="A3466" t="s">
        <v>30061</v>
      </c>
      <c r="B3466" t="s">
        <v>30062</v>
      </c>
      <c r="C3466" t="s">
        <v>46</v>
      </c>
      <c r="D3466" t="s">
        <v>30063</v>
      </c>
      <c r="E3466" t="s">
        <v>28748</v>
      </c>
      <c r="F3466" t="s">
        <v>30064</v>
      </c>
      <c r="G3466" t="s">
        <v>30065</v>
      </c>
      <c r="H3466" t="s">
        <v>30066</v>
      </c>
      <c r="I3466" t="s">
        <v>2378</v>
      </c>
      <c r="J3466" t="s">
        <v>2793</v>
      </c>
      <c r="K3466" t="s">
        <v>2794</v>
      </c>
      <c r="L3466" t="s">
        <v>57</v>
      </c>
      <c r="M3466" t="s">
        <v>2367</v>
      </c>
      <c r="N3466" t="s">
        <v>5286</v>
      </c>
      <c r="O3466" t="s">
        <v>2795</v>
      </c>
      <c r="P3466" t="s">
        <v>30067</v>
      </c>
      <c r="Q3466" t="s">
        <v>30068</v>
      </c>
      <c r="R3466" t="str">
        <f t="shared" si="108"/>
        <v>安丘</v>
      </c>
      <c r="S3466" t="str">
        <f t="shared" si="109"/>
        <v>0707</v>
      </c>
    </row>
    <row r="3467" spans="1:19">
      <c r="A3467" t="s">
        <v>30069</v>
      </c>
      <c r="B3467" t="s">
        <v>30070</v>
      </c>
      <c r="C3467" t="s">
        <v>46</v>
      </c>
      <c r="D3467" t="s">
        <v>30071</v>
      </c>
      <c r="E3467" t="s">
        <v>28748</v>
      </c>
      <c r="F3467" t="s">
        <v>30072</v>
      </c>
      <c r="G3467" t="s">
        <v>30073</v>
      </c>
      <c r="H3467" t="s">
        <v>30074</v>
      </c>
      <c r="I3467" t="s">
        <v>2378</v>
      </c>
      <c r="J3467" t="s">
        <v>3250</v>
      </c>
      <c r="K3467" t="s">
        <v>3251</v>
      </c>
      <c r="L3467" t="s">
        <v>128</v>
      </c>
      <c r="M3467" t="s">
        <v>2708</v>
      </c>
      <c r="N3467" t="s">
        <v>2529</v>
      </c>
      <c r="O3467" t="s">
        <v>3253</v>
      </c>
      <c r="P3467" t="s">
        <v>30075</v>
      </c>
      <c r="R3467" t="str">
        <f t="shared" si="108"/>
        <v>寿光</v>
      </c>
      <c r="S3467" t="str">
        <f t="shared" si="109"/>
        <v>0707</v>
      </c>
    </row>
    <row r="3468" spans="1:19">
      <c r="A3468" t="s">
        <v>30076</v>
      </c>
      <c r="B3468" t="s">
        <v>30077</v>
      </c>
      <c r="C3468" t="s">
        <v>46</v>
      </c>
      <c r="D3468" t="s">
        <v>30078</v>
      </c>
      <c r="E3468" t="s">
        <v>28748</v>
      </c>
      <c r="F3468" t="s">
        <v>30079</v>
      </c>
      <c r="G3468" t="s">
        <v>30080</v>
      </c>
      <c r="H3468" t="s">
        <v>30081</v>
      </c>
      <c r="I3468" t="s">
        <v>2350</v>
      </c>
      <c r="J3468" t="s">
        <v>3188</v>
      </c>
      <c r="K3468" t="s">
        <v>3189</v>
      </c>
      <c r="L3468" t="s">
        <v>146</v>
      </c>
      <c r="M3468" t="s">
        <v>2420</v>
      </c>
      <c r="N3468" t="s">
        <v>3718</v>
      </c>
      <c r="O3468" t="s">
        <v>3191</v>
      </c>
      <c r="P3468" t="s">
        <v>30082</v>
      </c>
      <c r="R3468" t="str">
        <f t="shared" si="108"/>
        <v>临朐</v>
      </c>
      <c r="S3468" t="str">
        <f t="shared" si="109"/>
        <v>0707</v>
      </c>
    </row>
    <row r="3469" spans="1:19">
      <c r="A3469" t="s">
        <v>838</v>
      </c>
      <c r="B3469" t="s">
        <v>30083</v>
      </c>
      <c r="C3469" t="s">
        <v>46</v>
      </c>
      <c r="D3469" t="s">
        <v>30084</v>
      </c>
      <c r="E3469" t="s">
        <v>28748</v>
      </c>
      <c r="F3469" t="s">
        <v>30085</v>
      </c>
      <c r="G3469" t="s">
        <v>836</v>
      </c>
      <c r="H3469" t="s">
        <v>30086</v>
      </c>
      <c r="I3469" t="s">
        <v>2350</v>
      </c>
      <c r="J3469" t="s">
        <v>4914</v>
      </c>
      <c r="K3469" t="s">
        <v>4915</v>
      </c>
      <c r="L3469" t="s">
        <v>676</v>
      </c>
      <c r="M3469" t="s">
        <v>3471</v>
      </c>
      <c r="N3469" t="s">
        <v>3499</v>
      </c>
      <c r="O3469" t="s">
        <v>4916</v>
      </c>
      <c r="P3469" t="s">
        <v>30087</v>
      </c>
      <c r="Q3469" t="s">
        <v>30088</v>
      </c>
      <c r="R3469" t="str">
        <f t="shared" si="108"/>
        <v>昌乐</v>
      </c>
      <c r="S3469" t="str">
        <f t="shared" si="109"/>
        <v>0707</v>
      </c>
    </row>
    <row r="3470" spans="1:19">
      <c r="A3470" t="s">
        <v>30089</v>
      </c>
      <c r="B3470" t="s">
        <v>30090</v>
      </c>
      <c r="C3470" t="s">
        <v>46</v>
      </c>
      <c r="D3470" t="s">
        <v>30091</v>
      </c>
      <c r="E3470" t="s">
        <v>30092</v>
      </c>
      <c r="F3470" t="s">
        <v>30093</v>
      </c>
      <c r="G3470" t="s">
        <v>30094</v>
      </c>
      <c r="H3470" t="s">
        <v>30095</v>
      </c>
      <c r="I3470" t="s">
        <v>2645</v>
      </c>
      <c r="J3470" t="s">
        <v>23275</v>
      </c>
      <c r="K3470" t="s">
        <v>23276</v>
      </c>
      <c r="L3470" t="s">
        <v>137</v>
      </c>
      <c r="M3470" t="s">
        <v>3040</v>
      </c>
      <c r="N3470" t="s">
        <v>2480</v>
      </c>
      <c r="O3470" t="s">
        <v>23277</v>
      </c>
      <c r="P3470" t="s">
        <v>30096</v>
      </c>
      <c r="R3470" t="str">
        <f t="shared" si="108"/>
        <v>青州</v>
      </c>
      <c r="S3470" t="str">
        <f t="shared" si="109"/>
        <v>0707</v>
      </c>
    </row>
    <row r="3471" spans="1:19">
      <c r="A3471" t="s">
        <v>30097</v>
      </c>
      <c r="B3471" t="s">
        <v>30098</v>
      </c>
      <c r="C3471" t="s">
        <v>46</v>
      </c>
      <c r="D3471" t="s">
        <v>30099</v>
      </c>
      <c r="E3471" t="s">
        <v>28748</v>
      </c>
      <c r="F3471" t="s">
        <v>30100</v>
      </c>
      <c r="G3471" t="s">
        <v>30101</v>
      </c>
      <c r="H3471" t="s">
        <v>30102</v>
      </c>
      <c r="I3471" t="s">
        <v>2364</v>
      </c>
      <c r="J3471" t="s">
        <v>5547</v>
      </c>
      <c r="K3471" t="s">
        <v>5548</v>
      </c>
      <c r="L3471" t="s">
        <v>128</v>
      </c>
      <c r="M3471" t="s">
        <v>3895</v>
      </c>
      <c r="N3471" t="s">
        <v>2480</v>
      </c>
      <c r="O3471" t="s">
        <v>5549</v>
      </c>
      <c r="P3471" t="s">
        <v>30103</v>
      </c>
      <c r="R3471" t="str">
        <f t="shared" si="108"/>
        <v>寿光</v>
      </c>
      <c r="S3471" t="str">
        <f t="shared" si="109"/>
        <v>0707</v>
      </c>
    </row>
    <row r="3472" spans="1:19">
      <c r="A3472" t="s">
        <v>30104</v>
      </c>
      <c r="B3472" t="s">
        <v>30105</v>
      </c>
      <c r="C3472" t="s">
        <v>46</v>
      </c>
      <c r="D3472" t="s">
        <v>30106</v>
      </c>
      <c r="E3472" t="s">
        <v>28748</v>
      </c>
      <c r="F3472" t="s">
        <v>30107</v>
      </c>
      <c r="G3472" t="s">
        <v>30108</v>
      </c>
      <c r="H3472" t="s">
        <v>30109</v>
      </c>
      <c r="I3472" t="s">
        <v>2364</v>
      </c>
      <c r="J3472" t="s">
        <v>2337</v>
      </c>
      <c r="K3472" t="s">
        <v>2338</v>
      </c>
      <c r="L3472" t="s">
        <v>137</v>
      </c>
      <c r="M3472" t="s">
        <v>2339</v>
      </c>
      <c r="N3472" t="s">
        <v>2340</v>
      </c>
      <c r="O3472" t="s">
        <v>2341</v>
      </c>
      <c r="P3472" t="s">
        <v>30110</v>
      </c>
      <c r="Q3472" t="s">
        <v>30111</v>
      </c>
      <c r="R3472" t="str">
        <f t="shared" si="108"/>
        <v>青州</v>
      </c>
      <c r="S3472" t="str">
        <f t="shared" si="109"/>
        <v>0707</v>
      </c>
    </row>
    <row r="3473" spans="1:19">
      <c r="A3473" t="s">
        <v>30112</v>
      </c>
      <c r="B3473" t="s">
        <v>30113</v>
      </c>
      <c r="C3473" t="s">
        <v>46</v>
      </c>
      <c r="D3473" t="s">
        <v>30114</v>
      </c>
      <c r="E3473" t="s">
        <v>28748</v>
      </c>
      <c r="F3473" t="s">
        <v>30115</v>
      </c>
      <c r="G3473" t="s">
        <v>30116</v>
      </c>
      <c r="H3473" t="s">
        <v>30117</v>
      </c>
      <c r="I3473" t="s">
        <v>4165</v>
      </c>
      <c r="J3473" t="s">
        <v>16771</v>
      </c>
      <c r="K3473" t="s">
        <v>16772</v>
      </c>
      <c r="L3473" t="s">
        <v>146</v>
      </c>
      <c r="M3473" t="s">
        <v>5188</v>
      </c>
      <c r="N3473" t="s">
        <v>2816</v>
      </c>
      <c r="O3473" t="s">
        <v>16773</v>
      </c>
      <c r="P3473" t="s">
        <v>30118</v>
      </c>
      <c r="R3473" t="str">
        <f t="shared" si="108"/>
        <v>临朐</v>
      </c>
      <c r="S3473" t="str">
        <f t="shared" si="109"/>
        <v>0707</v>
      </c>
    </row>
    <row r="3474" spans="1:19">
      <c r="A3474" t="s">
        <v>30119</v>
      </c>
      <c r="B3474" t="s">
        <v>30120</v>
      </c>
      <c r="C3474" t="s">
        <v>46</v>
      </c>
      <c r="D3474" t="s">
        <v>30121</v>
      </c>
      <c r="E3474" t="s">
        <v>28748</v>
      </c>
      <c r="F3474" t="s">
        <v>30122</v>
      </c>
      <c r="G3474" t="s">
        <v>30123</v>
      </c>
      <c r="H3474" t="s">
        <v>30124</v>
      </c>
      <c r="I3474" t="s">
        <v>2364</v>
      </c>
      <c r="J3474" t="s">
        <v>7685</v>
      </c>
      <c r="K3474" t="s">
        <v>7686</v>
      </c>
      <c r="L3474" t="s">
        <v>110</v>
      </c>
      <c r="M3474" t="s">
        <v>7687</v>
      </c>
      <c r="N3474" t="s">
        <v>3017</v>
      </c>
      <c r="O3474" t="s">
        <v>7688</v>
      </c>
      <c r="P3474" t="s">
        <v>30125</v>
      </c>
      <c r="Q3474" t="s">
        <v>30126</v>
      </c>
      <c r="R3474" t="str">
        <f t="shared" si="108"/>
        <v>高密</v>
      </c>
      <c r="S3474" t="str">
        <f t="shared" si="109"/>
        <v>0707</v>
      </c>
    </row>
    <row r="3475" spans="1:19">
      <c r="A3475" t="s">
        <v>30127</v>
      </c>
      <c r="B3475" t="s">
        <v>30128</v>
      </c>
      <c r="C3475" t="s">
        <v>46</v>
      </c>
      <c r="D3475" t="s">
        <v>30129</v>
      </c>
      <c r="E3475" t="s">
        <v>28748</v>
      </c>
      <c r="F3475" t="s">
        <v>30130</v>
      </c>
      <c r="G3475" t="s">
        <v>30131</v>
      </c>
      <c r="H3475" t="s">
        <v>30132</v>
      </c>
      <c r="I3475" t="s">
        <v>2364</v>
      </c>
      <c r="J3475" t="s">
        <v>4938</v>
      </c>
      <c r="K3475" t="s">
        <v>4939</v>
      </c>
      <c r="L3475" t="s">
        <v>128</v>
      </c>
      <c r="M3475" t="s">
        <v>2720</v>
      </c>
      <c r="N3475" t="s">
        <v>2354</v>
      </c>
      <c r="O3475" t="s">
        <v>4940</v>
      </c>
      <c r="P3475" t="s">
        <v>30133</v>
      </c>
      <c r="Q3475" t="s">
        <v>30134</v>
      </c>
      <c r="R3475" t="str">
        <f t="shared" si="108"/>
        <v>寿光</v>
      </c>
      <c r="S3475" t="str">
        <f t="shared" si="109"/>
        <v>0707</v>
      </c>
    </row>
    <row r="3476" spans="1:19">
      <c r="A3476" t="s">
        <v>30135</v>
      </c>
      <c r="B3476" t="s">
        <v>30136</v>
      </c>
      <c r="C3476" t="s">
        <v>46</v>
      </c>
      <c r="D3476" t="s">
        <v>30137</v>
      </c>
      <c r="E3476" t="s">
        <v>28748</v>
      </c>
      <c r="F3476" t="s">
        <v>30138</v>
      </c>
      <c r="G3476" t="s">
        <v>30139</v>
      </c>
      <c r="H3476" t="s">
        <v>30140</v>
      </c>
      <c r="I3476" t="s">
        <v>3376</v>
      </c>
      <c r="J3476" t="s">
        <v>9821</v>
      </c>
      <c r="K3476" t="s">
        <v>22546</v>
      </c>
      <c r="L3476" t="s">
        <v>119</v>
      </c>
      <c r="M3476" t="s">
        <v>3695</v>
      </c>
      <c r="N3476" t="s">
        <v>3907</v>
      </c>
      <c r="O3476" t="s">
        <v>9823</v>
      </c>
      <c r="P3476" t="s">
        <v>30141</v>
      </c>
      <c r="R3476" t="str">
        <f t="shared" si="108"/>
        <v>寒亭</v>
      </c>
      <c r="S3476" t="str">
        <f t="shared" si="109"/>
        <v>0707</v>
      </c>
    </row>
    <row r="3477" spans="1:19">
      <c r="A3477" t="s">
        <v>30142</v>
      </c>
      <c r="B3477" t="s">
        <v>30143</v>
      </c>
      <c r="C3477" t="s">
        <v>46</v>
      </c>
      <c r="D3477" t="s">
        <v>30144</v>
      </c>
      <c r="E3477" t="s">
        <v>28901</v>
      </c>
      <c r="F3477" t="s">
        <v>30145</v>
      </c>
      <c r="G3477" t="s">
        <v>30146</v>
      </c>
      <c r="H3477" t="s">
        <v>30147</v>
      </c>
      <c r="I3477" t="s">
        <v>2645</v>
      </c>
      <c r="J3477" t="s">
        <v>4089</v>
      </c>
      <c r="K3477" t="s">
        <v>4090</v>
      </c>
      <c r="L3477" t="s">
        <v>110</v>
      </c>
      <c r="M3477" t="s">
        <v>2575</v>
      </c>
      <c r="N3477" t="s">
        <v>11928</v>
      </c>
      <c r="O3477" t="s">
        <v>4091</v>
      </c>
      <c r="P3477" t="s">
        <v>30148</v>
      </c>
      <c r="R3477" t="str">
        <f t="shared" si="108"/>
        <v>高密</v>
      </c>
      <c r="S3477" t="str">
        <f t="shared" si="109"/>
        <v>0707</v>
      </c>
    </row>
    <row r="3478" spans="1:19">
      <c r="A3478" t="s">
        <v>30149</v>
      </c>
      <c r="B3478" t="s">
        <v>30150</v>
      </c>
      <c r="C3478" t="s">
        <v>46</v>
      </c>
      <c r="D3478" t="s">
        <v>30151</v>
      </c>
      <c r="E3478" t="s">
        <v>28748</v>
      </c>
      <c r="F3478" t="s">
        <v>30152</v>
      </c>
      <c r="G3478" t="s">
        <v>30153</v>
      </c>
      <c r="H3478" t="s">
        <v>30154</v>
      </c>
      <c r="I3478" t="s">
        <v>2503</v>
      </c>
      <c r="J3478" t="s">
        <v>27731</v>
      </c>
      <c r="K3478" t="s">
        <v>27732</v>
      </c>
      <c r="L3478" t="s">
        <v>137</v>
      </c>
      <c r="M3478" t="s">
        <v>5175</v>
      </c>
      <c r="N3478" t="s">
        <v>3339</v>
      </c>
      <c r="O3478" t="s">
        <v>27733</v>
      </c>
      <c r="P3478" t="s">
        <v>30155</v>
      </c>
      <c r="Q3478" t="s">
        <v>30156</v>
      </c>
      <c r="R3478" t="str">
        <f t="shared" si="108"/>
        <v>青州</v>
      </c>
      <c r="S3478" t="str">
        <f t="shared" si="109"/>
        <v>0707</v>
      </c>
    </row>
    <row r="3479" spans="1:19">
      <c r="A3479" t="s">
        <v>30157</v>
      </c>
      <c r="B3479" t="s">
        <v>30158</v>
      </c>
      <c r="C3479" t="s">
        <v>46</v>
      </c>
      <c r="D3479" t="s">
        <v>30159</v>
      </c>
      <c r="E3479" t="s">
        <v>28748</v>
      </c>
      <c r="F3479" t="s">
        <v>30160</v>
      </c>
      <c r="G3479" t="s">
        <v>30161</v>
      </c>
      <c r="H3479" t="s">
        <v>30162</v>
      </c>
      <c r="I3479" t="s">
        <v>30163</v>
      </c>
      <c r="J3479" t="s">
        <v>4819</v>
      </c>
      <c r="K3479" t="s">
        <v>4820</v>
      </c>
      <c r="L3479" t="s">
        <v>76</v>
      </c>
      <c r="M3479" t="s">
        <v>2408</v>
      </c>
      <c r="N3479" t="s">
        <v>4439</v>
      </c>
      <c r="O3479" t="s">
        <v>4821</v>
      </c>
      <c r="P3479" t="s">
        <v>30164</v>
      </c>
      <c r="R3479" t="str">
        <f t="shared" si="108"/>
        <v>奎文</v>
      </c>
      <c r="S3479" t="str">
        <f t="shared" si="109"/>
        <v>0707</v>
      </c>
    </row>
    <row r="3480" spans="1:19">
      <c r="A3480" t="s">
        <v>30165</v>
      </c>
      <c r="B3480" t="s">
        <v>30166</v>
      </c>
      <c r="C3480" t="s">
        <v>46</v>
      </c>
      <c r="D3480" t="s">
        <v>30167</v>
      </c>
      <c r="E3480" t="s">
        <v>28901</v>
      </c>
      <c r="F3480" t="s">
        <v>30168</v>
      </c>
      <c r="G3480" t="s">
        <v>30169</v>
      </c>
      <c r="H3480" t="s">
        <v>30170</v>
      </c>
      <c r="I3480" t="s">
        <v>2350</v>
      </c>
      <c r="J3480" t="s">
        <v>10901</v>
      </c>
      <c r="K3480" t="s">
        <v>10902</v>
      </c>
      <c r="L3480" t="s">
        <v>187</v>
      </c>
      <c r="M3480" t="s">
        <v>2468</v>
      </c>
      <c r="N3480" t="s">
        <v>3554</v>
      </c>
      <c r="O3480" t="s">
        <v>10903</v>
      </c>
      <c r="P3480" t="s">
        <v>30171</v>
      </c>
      <c r="R3480" t="str">
        <f t="shared" si="108"/>
        <v>坊子</v>
      </c>
      <c r="S3480" t="str">
        <f t="shared" si="109"/>
        <v>0707</v>
      </c>
    </row>
    <row r="3481" spans="1:19">
      <c r="A3481" t="s">
        <v>30172</v>
      </c>
      <c r="B3481" t="s">
        <v>30173</v>
      </c>
      <c r="C3481" t="s">
        <v>46</v>
      </c>
      <c r="D3481" t="s">
        <v>30174</v>
      </c>
      <c r="E3481" t="s">
        <v>28748</v>
      </c>
      <c r="F3481" t="s">
        <v>30175</v>
      </c>
      <c r="G3481" t="s">
        <v>30176</v>
      </c>
      <c r="H3481" t="s">
        <v>30177</v>
      </c>
      <c r="I3481" t="s">
        <v>2503</v>
      </c>
      <c r="J3481" t="s">
        <v>4291</v>
      </c>
      <c r="K3481" t="s">
        <v>4292</v>
      </c>
      <c r="L3481" t="s">
        <v>101</v>
      </c>
      <c r="M3481" t="s">
        <v>2982</v>
      </c>
      <c r="N3481" t="s">
        <v>2674</v>
      </c>
      <c r="O3481" t="s">
        <v>4293</v>
      </c>
      <c r="P3481" t="s">
        <v>30178</v>
      </c>
      <c r="Q3481" t="s">
        <v>30179</v>
      </c>
      <c r="R3481" t="str">
        <f t="shared" si="108"/>
        <v>潍城</v>
      </c>
      <c r="S3481" t="str">
        <f t="shared" si="109"/>
        <v>0707</v>
      </c>
    </row>
    <row r="3482" spans="1:19">
      <c r="A3482" t="s">
        <v>30180</v>
      </c>
      <c r="B3482" t="s">
        <v>30181</v>
      </c>
      <c r="C3482" t="s">
        <v>46</v>
      </c>
      <c r="D3482" t="s">
        <v>30182</v>
      </c>
      <c r="E3482" t="s">
        <v>28748</v>
      </c>
      <c r="F3482" t="s">
        <v>30183</v>
      </c>
      <c r="G3482" t="s">
        <v>30184</v>
      </c>
      <c r="H3482" t="s">
        <v>30185</v>
      </c>
      <c r="I3482" t="s">
        <v>4165</v>
      </c>
      <c r="J3482" t="s">
        <v>2793</v>
      </c>
      <c r="K3482" t="s">
        <v>2794</v>
      </c>
      <c r="L3482" t="s">
        <v>57</v>
      </c>
      <c r="M3482" t="s">
        <v>2367</v>
      </c>
      <c r="N3482" t="s">
        <v>3252</v>
      </c>
      <c r="O3482" t="s">
        <v>2795</v>
      </c>
      <c r="P3482" t="s">
        <v>30186</v>
      </c>
      <c r="Q3482" t="s">
        <v>30187</v>
      </c>
      <c r="R3482" t="str">
        <f t="shared" si="108"/>
        <v>安丘</v>
      </c>
      <c r="S3482" t="str">
        <f t="shared" si="109"/>
        <v>0707</v>
      </c>
    </row>
    <row r="3483" spans="1:19">
      <c r="A3483" t="s">
        <v>30188</v>
      </c>
      <c r="B3483" t="s">
        <v>30189</v>
      </c>
      <c r="C3483" t="s">
        <v>46</v>
      </c>
      <c r="D3483" t="s">
        <v>30190</v>
      </c>
      <c r="E3483" t="s">
        <v>30191</v>
      </c>
      <c r="F3483" t="s">
        <v>30192</v>
      </c>
      <c r="G3483" t="s">
        <v>30193</v>
      </c>
      <c r="H3483" t="s">
        <v>30194</v>
      </c>
      <c r="I3483" t="s">
        <v>2378</v>
      </c>
      <c r="J3483" t="s">
        <v>4141</v>
      </c>
      <c r="K3483" t="s">
        <v>4142</v>
      </c>
      <c r="L3483" t="s">
        <v>137</v>
      </c>
      <c r="M3483" t="s">
        <v>2339</v>
      </c>
      <c r="N3483" t="s">
        <v>4525</v>
      </c>
      <c r="O3483" t="s">
        <v>4143</v>
      </c>
      <c r="P3483" t="s">
        <v>30195</v>
      </c>
      <c r="Q3483" t="s">
        <v>30196</v>
      </c>
      <c r="R3483" t="str">
        <f t="shared" si="108"/>
        <v>青州</v>
      </c>
      <c r="S3483" t="str">
        <f t="shared" si="109"/>
        <v>0707</v>
      </c>
    </row>
    <row r="3484" spans="1:19">
      <c r="A3484" t="s">
        <v>30197</v>
      </c>
      <c r="B3484" t="s">
        <v>30198</v>
      </c>
      <c r="C3484" t="s">
        <v>46</v>
      </c>
      <c r="D3484" t="s">
        <v>30199</v>
      </c>
      <c r="E3484" t="s">
        <v>30191</v>
      </c>
      <c r="F3484" t="s">
        <v>30200</v>
      </c>
      <c r="G3484" t="s">
        <v>30201</v>
      </c>
      <c r="H3484" t="s">
        <v>30202</v>
      </c>
      <c r="I3484" t="s">
        <v>2645</v>
      </c>
      <c r="J3484" t="s">
        <v>3938</v>
      </c>
      <c r="K3484" t="s">
        <v>3939</v>
      </c>
      <c r="L3484" t="s">
        <v>137</v>
      </c>
      <c r="M3484" t="s">
        <v>3940</v>
      </c>
      <c r="N3484" t="s">
        <v>2421</v>
      </c>
      <c r="P3484" t="s">
        <v>30203</v>
      </c>
      <c r="R3484" t="str">
        <f t="shared" si="108"/>
        <v>青州</v>
      </c>
      <c r="S3484" t="str">
        <f t="shared" si="109"/>
        <v>0707</v>
      </c>
    </row>
    <row r="3485" spans="1:19">
      <c r="A3485" t="s">
        <v>30204</v>
      </c>
      <c r="B3485" t="s">
        <v>30205</v>
      </c>
      <c r="C3485" t="s">
        <v>46</v>
      </c>
      <c r="D3485" t="s">
        <v>30206</v>
      </c>
      <c r="E3485" t="s">
        <v>30207</v>
      </c>
      <c r="F3485" t="s">
        <v>30208</v>
      </c>
      <c r="G3485" t="s">
        <v>30209</v>
      </c>
      <c r="H3485" t="s">
        <v>30210</v>
      </c>
      <c r="I3485" t="s">
        <v>2350</v>
      </c>
      <c r="J3485" t="s">
        <v>7951</v>
      </c>
      <c r="K3485" t="s">
        <v>7952</v>
      </c>
      <c r="L3485" t="s">
        <v>128</v>
      </c>
      <c r="M3485" t="s">
        <v>2913</v>
      </c>
      <c r="N3485" t="s">
        <v>2421</v>
      </c>
      <c r="O3485" t="s">
        <v>7953</v>
      </c>
      <c r="P3485" t="s">
        <v>30211</v>
      </c>
      <c r="R3485" t="str">
        <f t="shared" si="108"/>
        <v>寿光</v>
      </c>
      <c r="S3485" t="str">
        <f t="shared" si="109"/>
        <v>0707</v>
      </c>
    </row>
    <row r="3486" spans="1:19">
      <c r="A3486" t="s">
        <v>30212</v>
      </c>
      <c r="B3486" t="s">
        <v>30213</v>
      </c>
      <c r="C3486" t="s">
        <v>46</v>
      </c>
      <c r="D3486" t="s">
        <v>30214</v>
      </c>
      <c r="E3486" t="s">
        <v>30215</v>
      </c>
      <c r="F3486" t="s">
        <v>30216</v>
      </c>
      <c r="G3486" t="s">
        <v>30217</v>
      </c>
      <c r="H3486" t="s">
        <v>30218</v>
      </c>
      <c r="I3486" t="s">
        <v>2465</v>
      </c>
      <c r="J3486" t="s">
        <v>9022</v>
      </c>
      <c r="K3486" t="s">
        <v>9023</v>
      </c>
      <c r="L3486" t="s">
        <v>101</v>
      </c>
      <c r="M3486" t="s">
        <v>4459</v>
      </c>
      <c r="O3486" t="s">
        <v>9024</v>
      </c>
      <c r="P3486" t="s">
        <v>30219</v>
      </c>
      <c r="Q3486" t="s">
        <v>30220</v>
      </c>
      <c r="R3486" t="str">
        <f t="shared" si="108"/>
        <v>潍城</v>
      </c>
      <c r="S3486" t="str">
        <f t="shared" si="109"/>
        <v>0707</v>
      </c>
    </row>
    <row r="3487" spans="1:19">
      <c r="A3487" t="s">
        <v>30221</v>
      </c>
      <c r="B3487" t="s">
        <v>30222</v>
      </c>
      <c r="C3487" t="s">
        <v>46</v>
      </c>
      <c r="D3487" t="s">
        <v>30223</v>
      </c>
      <c r="E3487" t="s">
        <v>28748</v>
      </c>
      <c r="F3487" t="s">
        <v>30224</v>
      </c>
      <c r="G3487" t="s">
        <v>30225</v>
      </c>
      <c r="H3487" t="s">
        <v>30226</v>
      </c>
      <c r="I3487" t="s">
        <v>2364</v>
      </c>
      <c r="J3487" t="s">
        <v>5156</v>
      </c>
      <c r="K3487" t="s">
        <v>5157</v>
      </c>
      <c r="L3487" t="s">
        <v>67</v>
      </c>
      <c r="M3487" t="s">
        <v>3706</v>
      </c>
      <c r="N3487" t="s">
        <v>3339</v>
      </c>
      <c r="O3487" t="s">
        <v>5158</v>
      </c>
      <c r="P3487" t="s">
        <v>30227</v>
      </c>
      <c r="R3487" t="str">
        <f t="shared" si="108"/>
        <v>昌邑</v>
      </c>
      <c r="S3487" t="str">
        <f t="shared" si="109"/>
        <v>0707</v>
      </c>
    </row>
    <row r="3488" spans="1:19">
      <c r="A3488" t="s">
        <v>30228</v>
      </c>
      <c r="B3488" t="s">
        <v>30229</v>
      </c>
      <c r="C3488" t="s">
        <v>46</v>
      </c>
      <c r="D3488" t="s">
        <v>30230</v>
      </c>
      <c r="E3488" t="s">
        <v>30231</v>
      </c>
      <c r="F3488" t="s">
        <v>30232</v>
      </c>
      <c r="G3488" t="s">
        <v>30233</v>
      </c>
      <c r="H3488" t="s">
        <v>30234</v>
      </c>
      <c r="I3488" t="s">
        <v>2586</v>
      </c>
      <c r="J3488" t="s">
        <v>4877</v>
      </c>
      <c r="K3488" t="s">
        <v>4878</v>
      </c>
      <c r="L3488" t="s">
        <v>76</v>
      </c>
      <c r="M3488" t="s">
        <v>2661</v>
      </c>
      <c r="N3488" t="s">
        <v>3994</v>
      </c>
      <c r="O3488" t="s">
        <v>4879</v>
      </c>
      <c r="P3488" t="s">
        <v>30235</v>
      </c>
      <c r="Q3488" t="s">
        <v>30236</v>
      </c>
      <c r="R3488" t="str">
        <f t="shared" si="108"/>
        <v>奎文</v>
      </c>
      <c r="S3488" t="str">
        <f t="shared" si="109"/>
        <v>0707</v>
      </c>
    </row>
    <row r="3489" spans="1:19">
      <c r="A3489" t="s">
        <v>30237</v>
      </c>
      <c r="B3489" t="s">
        <v>30238</v>
      </c>
      <c r="C3489" t="s">
        <v>46</v>
      </c>
      <c r="D3489" t="s">
        <v>30239</v>
      </c>
      <c r="E3489" t="s">
        <v>30215</v>
      </c>
      <c r="F3489" t="s">
        <v>30240</v>
      </c>
      <c r="G3489" t="s">
        <v>30241</v>
      </c>
      <c r="H3489" t="s">
        <v>30242</v>
      </c>
      <c r="I3489" t="s">
        <v>2378</v>
      </c>
      <c r="J3489" t="s">
        <v>5284</v>
      </c>
      <c r="K3489" t="s">
        <v>5285</v>
      </c>
      <c r="L3489" t="s">
        <v>76</v>
      </c>
      <c r="M3489" t="s">
        <v>2408</v>
      </c>
      <c r="N3489" t="s">
        <v>7446</v>
      </c>
      <c r="O3489" t="s">
        <v>5287</v>
      </c>
      <c r="P3489" t="s">
        <v>30243</v>
      </c>
      <c r="Q3489" t="s">
        <v>30244</v>
      </c>
      <c r="R3489" t="str">
        <f t="shared" si="108"/>
        <v>奎文</v>
      </c>
      <c r="S3489" t="str">
        <f t="shared" si="109"/>
        <v>0707</v>
      </c>
    </row>
    <row r="3490" spans="1:19">
      <c r="A3490" t="s">
        <v>30245</v>
      </c>
      <c r="B3490" t="s">
        <v>30246</v>
      </c>
      <c r="C3490" t="s">
        <v>46</v>
      </c>
      <c r="D3490" t="s">
        <v>30247</v>
      </c>
      <c r="E3490" t="s">
        <v>28748</v>
      </c>
      <c r="F3490" t="s">
        <v>30248</v>
      </c>
      <c r="G3490" t="s">
        <v>30249</v>
      </c>
      <c r="H3490" t="s">
        <v>30250</v>
      </c>
      <c r="I3490" t="s">
        <v>5112</v>
      </c>
      <c r="J3490" t="s">
        <v>2634</v>
      </c>
      <c r="K3490" t="s">
        <v>2635</v>
      </c>
      <c r="L3490" t="s">
        <v>76</v>
      </c>
      <c r="M3490" t="s">
        <v>2408</v>
      </c>
      <c r="N3490" t="s">
        <v>15808</v>
      </c>
      <c r="O3490" t="s">
        <v>2636</v>
      </c>
      <c r="P3490" t="s">
        <v>30251</v>
      </c>
      <c r="R3490" t="str">
        <f t="shared" si="108"/>
        <v>奎文</v>
      </c>
      <c r="S3490" t="str">
        <f t="shared" si="109"/>
        <v>0707</v>
      </c>
    </row>
    <row r="3491" spans="1:19">
      <c r="A3491" t="s">
        <v>30252</v>
      </c>
      <c r="B3491" t="s">
        <v>30253</v>
      </c>
      <c r="C3491" t="s">
        <v>46</v>
      </c>
      <c r="D3491" t="s">
        <v>30254</v>
      </c>
      <c r="E3491" t="s">
        <v>30231</v>
      </c>
      <c r="F3491" t="s">
        <v>30255</v>
      </c>
      <c r="G3491" t="s">
        <v>30256</v>
      </c>
      <c r="H3491" t="s">
        <v>30257</v>
      </c>
      <c r="I3491" t="s">
        <v>3564</v>
      </c>
      <c r="J3491" t="s">
        <v>3200</v>
      </c>
      <c r="K3491" t="s">
        <v>3201</v>
      </c>
      <c r="L3491" t="s">
        <v>76</v>
      </c>
      <c r="M3491" t="s">
        <v>2528</v>
      </c>
      <c r="N3491" t="s">
        <v>2368</v>
      </c>
      <c r="O3491" t="s">
        <v>3202</v>
      </c>
      <c r="P3491" t="s">
        <v>30258</v>
      </c>
      <c r="R3491" t="str">
        <f t="shared" si="108"/>
        <v>奎文</v>
      </c>
      <c r="S3491" t="str">
        <f t="shared" si="109"/>
        <v>0707</v>
      </c>
    </row>
    <row r="3492" spans="1:19">
      <c r="A3492" t="s">
        <v>30259</v>
      </c>
      <c r="B3492" t="s">
        <v>30260</v>
      </c>
      <c r="C3492" t="s">
        <v>46</v>
      </c>
      <c r="D3492" t="s">
        <v>30261</v>
      </c>
      <c r="E3492" t="s">
        <v>28748</v>
      </c>
      <c r="F3492" t="s">
        <v>30262</v>
      </c>
      <c r="G3492" t="s">
        <v>30263</v>
      </c>
      <c r="H3492" t="s">
        <v>30264</v>
      </c>
      <c r="I3492" t="s">
        <v>2364</v>
      </c>
      <c r="J3492" t="s">
        <v>7914</v>
      </c>
      <c r="K3492" t="s">
        <v>7915</v>
      </c>
      <c r="L3492" t="s">
        <v>146</v>
      </c>
      <c r="M3492" t="s">
        <v>5188</v>
      </c>
      <c r="N3492" t="s">
        <v>2859</v>
      </c>
      <c r="O3492" t="s">
        <v>7916</v>
      </c>
      <c r="P3492" t="s">
        <v>30265</v>
      </c>
      <c r="R3492" t="str">
        <f t="shared" si="108"/>
        <v>临朐</v>
      </c>
      <c r="S3492" t="str">
        <f t="shared" si="109"/>
        <v>0707</v>
      </c>
    </row>
    <row r="3493" spans="1:19">
      <c r="A3493" t="s">
        <v>30266</v>
      </c>
      <c r="B3493" t="s">
        <v>30267</v>
      </c>
      <c r="C3493" t="s">
        <v>46</v>
      </c>
      <c r="D3493" t="s">
        <v>30268</v>
      </c>
      <c r="E3493" t="s">
        <v>28748</v>
      </c>
      <c r="F3493" t="s">
        <v>24920</v>
      </c>
      <c r="G3493" t="s">
        <v>24921</v>
      </c>
      <c r="H3493" t="s">
        <v>30269</v>
      </c>
      <c r="I3493" t="s">
        <v>2503</v>
      </c>
      <c r="J3493" t="s">
        <v>6049</v>
      </c>
      <c r="K3493" t="s">
        <v>6050</v>
      </c>
      <c r="L3493" t="s">
        <v>128</v>
      </c>
      <c r="M3493" t="s">
        <v>2913</v>
      </c>
      <c r="N3493" t="s">
        <v>3907</v>
      </c>
      <c r="O3493" t="s">
        <v>6051</v>
      </c>
      <c r="P3493" t="s">
        <v>30270</v>
      </c>
      <c r="Q3493" t="s">
        <v>24924</v>
      </c>
      <c r="R3493" t="str">
        <f t="shared" si="108"/>
        <v>寿光</v>
      </c>
      <c r="S3493" t="str">
        <f t="shared" si="109"/>
        <v>0707</v>
      </c>
    </row>
    <row r="3494" spans="1:19">
      <c r="A3494" t="s">
        <v>30271</v>
      </c>
      <c r="B3494" t="s">
        <v>30272</v>
      </c>
      <c r="C3494" t="s">
        <v>46</v>
      </c>
      <c r="D3494" t="s">
        <v>30273</v>
      </c>
      <c r="E3494" t="s">
        <v>30191</v>
      </c>
      <c r="F3494" t="s">
        <v>30274</v>
      </c>
      <c r="G3494" t="s">
        <v>30275</v>
      </c>
      <c r="H3494" t="s">
        <v>30276</v>
      </c>
      <c r="I3494" t="s">
        <v>2350</v>
      </c>
      <c r="J3494" t="s">
        <v>3062</v>
      </c>
      <c r="K3494" t="s">
        <v>3063</v>
      </c>
      <c r="L3494" t="s">
        <v>146</v>
      </c>
      <c r="M3494" t="s">
        <v>2420</v>
      </c>
      <c r="N3494" t="s">
        <v>2421</v>
      </c>
      <c r="O3494" t="s">
        <v>3065</v>
      </c>
      <c r="P3494" t="s">
        <v>30277</v>
      </c>
      <c r="R3494" t="str">
        <f t="shared" si="108"/>
        <v>临朐</v>
      </c>
      <c r="S3494" t="str">
        <f t="shared" si="109"/>
        <v>0707</v>
      </c>
    </row>
    <row r="3495" spans="1:19">
      <c r="A3495" t="s">
        <v>30278</v>
      </c>
      <c r="B3495" t="s">
        <v>30279</v>
      </c>
      <c r="C3495" t="s">
        <v>46</v>
      </c>
      <c r="D3495" t="s">
        <v>30280</v>
      </c>
      <c r="E3495" t="s">
        <v>30281</v>
      </c>
      <c r="F3495" t="s">
        <v>30282</v>
      </c>
      <c r="G3495" t="s">
        <v>30283</v>
      </c>
      <c r="H3495" t="s">
        <v>30284</v>
      </c>
      <c r="I3495" t="s">
        <v>2378</v>
      </c>
      <c r="J3495" t="s">
        <v>3575</v>
      </c>
      <c r="K3495" t="s">
        <v>3576</v>
      </c>
      <c r="L3495" t="s">
        <v>676</v>
      </c>
      <c r="M3495" t="s">
        <v>3471</v>
      </c>
      <c r="N3495" t="s">
        <v>2421</v>
      </c>
      <c r="O3495" t="s">
        <v>3578</v>
      </c>
      <c r="P3495" t="s">
        <v>30285</v>
      </c>
      <c r="R3495" t="str">
        <f t="shared" si="108"/>
        <v>昌乐</v>
      </c>
      <c r="S3495" t="str">
        <f t="shared" si="109"/>
        <v>0707</v>
      </c>
    </row>
    <row r="3496" spans="1:19">
      <c r="A3496" t="s">
        <v>30286</v>
      </c>
      <c r="B3496" t="s">
        <v>30287</v>
      </c>
      <c r="C3496" t="s">
        <v>46</v>
      </c>
      <c r="D3496" t="s">
        <v>30288</v>
      </c>
      <c r="E3496" t="s">
        <v>30215</v>
      </c>
      <c r="F3496" t="s">
        <v>30289</v>
      </c>
      <c r="G3496" t="s">
        <v>30290</v>
      </c>
      <c r="H3496" t="s">
        <v>30291</v>
      </c>
      <c r="I3496" t="s">
        <v>6637</v>
      </c>
      <c r="J3496" t="s">
        <v>2684</v>
      </c>
      <c r="K3496" t="s">
        <v>2685</v>
      </c>
      <c r="L3496" t="s">
        <v>137</v>
      </c>
      <c r="M3496" t="s">
        <v>2686</v>
      </c>
      <c r="N3496" t="s">
        <v>2649</v>
      </c>
      <c r="O3496" t="s">
        <v>2688</v>
      </c>
      <c r="P3496" t="s">
        <v>30292</v>
      </c>
      <c r="R3496" t="str">
        <f t="shared" si="108"/>
        <v>青州</v>
      </c>
      <c r="S3496" t="str">
        <f t="shared" si="109"/>
        <v>0707</v>
      </c>
    </row>
    <row r="3497" spans="1:19">
      <c r="A3497" t="s">
        <v>30293</v>
      </c>
      <c r="B3497" t="s">
        <v>30294</v>
      </c>
      <c r="C3497" t="s">
        <v>46</v>
      </c>
      <c r="D3497" t="s">
        <v>30295</v>
      </c>
      <c r="E3497" t="s">
        <v>28748</v>
      </c>
      <c r="F3497" t="s">
        <v>30296</v>
      </c>
      <c r="G3497" t="s">
        <v>30297</v>
      </c>
      <c r="H3497" t="s">
        <v>30298</v>
      </c>
      <c r="I3497" t="s">
        <v>2350</v>
      </c>
      <c r="J3497" t="s">
        <v>5186</v>
      </c>
      <c r="K3497" t="s">
        <v>5187</v>
      </c>
      <c r="L3497" t="s">
        <v>146</v>
      </c>
      <c r="M3497" t="s">
        <v>5188</v>
      </c>
      <c r="N3497" t="s">
        <v>3017</v>
      </c>
      <c r="O3497" t="s">
        <v>5189</v>
      </c>
      <c r="P3497" t="s">
        <v>30299</v>
      </c>
      <c r="R3497" t="str">
        <f t="shared" si="108"/>
        <v>临朐</v>
      </c>
      <c r="S3497" t="str">
        <f t="shared" si="109"/>
        <v>0707</v>
      </c>
    </row>
    <row r="3498" spans="1:19">
      <c r="A3498" t="s">
        <v>30300</v>
      </c>
      <c r="B3498" t="s">
        <v>30301</v>
      </c>
      <c r="C3498" t="s">
        <v>46</v>
      </c>
      <c r="D3498" t="s">
        <v>30302</v>
      </c>
      <c r="E3498" t="s">
        <v>28748</v>
      </c>
      <c r="F3498" t="s">
        <v>30303</v>
      </c>
      <c r="G3498" t="s">
        <v>30304</v>
      </c>
      <c r="H3498" t="s">
        <v>30305</v>
      </c>
      <c r="I3498" t="s">
        <v>2350</v>
      </c>
      <c r="J3498" t="s">
        <v>6352</v>
      </c>
      <c r="K3498" t="s">
        <v>6353</v>
      </c>
      <c r="L3498" t="s">
        <v>128</v>
      </c>
      <c r="M3498" t="s">
        <v>5602</v>
      </c>
      <c r="N3498" t="s">
        <v>2421</v>
      </c>
      <c r="O3498" t="s">
        <v>6354</v>
      </c>
      <c r="P3498" t="s">
        <v>30306</v>
      </c>
      <c r="Q3498" t="s">
        <v>30307</v>
      </c>
      <c r="R3498" t="str">
        <f t="shared" si="108"/>
        <v>寿光</v>
      </c>
      <c r="S3498" t="str">
        <f t="shared" si="109"/>
        <v>0707</v>
      </c>
    </row>
    <row r="3499" spans="1:19">
      <c r="A3499" t="s">
        <v>30308</v>
      </c>
      <c r="B3499" t="s">
        <v>30309</v>
      </c>
      <c r="C3499" t="s">
        <v>46</v>
      </c>
      <c r="D3499" t="s">
        <v>30310</v>
      </c>
      <c r="E3499" t="s">
        <v>28748</v>
      </c>
      <c r="F3499" t="s">
        <v>30311</v>
      </c>
      <c r="G3499" t="s">
        <v>30312</v>
      </c>
      <c r="H3499" t="s">
        <v>30313</v>
      </c>
      <c r="I3499" t="s">
        <v>2350</v>
      </c>
      <c r="J3499" t="s">
        <v>6430</v>
      </c>
      <c r="K3499" t="s">
        <v>6431</v>
      </c>
      <c r="L3499" t="s">
        <v>137</v>
      </c>
      <c r="M3499" t="s">
        <v>3729</v>
      </c>
      <c r="N3499" t="s">
        <v>2421</v>
      </c>
      <c r="O3499" t="s">
        <v>6432</v>
      </c>
      <c r="P3499" t="s">
        <v>30314</v>
      </c>
      <c r="Q3499" t="s">
        <v>30315</v>
      </c>
      <c r="R3499" t="str">
        <f t="shared" si="108"/>
        <v>青州</v>
      </c>
      <c r="S3499" t="str">
        <f t="shared" si="109"/>
        <v>0707</v>
      </c>
    </row>
    <row r="3500" spans="1:19">
      <c r="A3500" t="s">
        <v>30316</v>
      </c>
      <c r="B3500" t="s">
        <v>30317</v>
      </c>
      <c r="C3500" t="s">
        <v>46</v>
      </c>
      <c r="D3500" t="s">
        <v>30318</v>
      </c>
      <c r="E3500" t="s">
        <v>30281</v>
      </c>
      <c r="F3500" t="s">
        <v>30319</v>
      </c>
      <c r="G3500" t="s">
        <v>30320</v>
      </c>
      <c r="H3500" t="s">
        <v>30284</v>
      </c>
      <c r="I3500" t="s">
        <v>2350</v>
      </c>
      <c r="J3500" t="s">
        <v>3085</v>
      </c>
      <c r="K3500" t="s">
        <v>3086</v>
      </c>
      <c r="L3500" t="s">
        <v>110</v>
      </c>
      <c r="M3500" t="s">
        <v>3087</v>
      </c>
      <c r="N3500" t="s">
        <v>5839</v>
      </c>
      <c r="O3500" t="s">
        <v>3088</v>
      </c>
      <c r="P3500" t="s">
        <v>30321</v>
      </c>
      <c r="Q3500" t="s">
        <v>30322</v>
      </c>
      <c r="R3500" t="str">
        <f t="shared" si="108"/>
        <v>高密</v>
      </c>
      <c r="S3500" t="str">
        <f t="shared" si="109"/>
        <v>0707</v>
      </c>
    </row>
    <row r="3501" spans="1:19">
      <c r="A3501" t="s">
        <v>30323</v>
      </c>
      <c r="B3501" t="s">
        <v>30324</v>
      </c>
      <c r="C3501" t="s">
        <v>46</v>
      </c>
      <c r="D3501" t="s">
        <v>30325</v>
      </c>
      <c r="E3501" t="s">
        <v>30326</v>
      </c>
      <c r="F3501" t="s">
        <v>30327</v>
      </c>
      <c r="G3501" t="s">
        <v>30328</v>
      </c>
      <c r="H3501" t="s">
        <v>30329</v>
      </c>
      <c r="I3501" t="s">
        <v>3969</v>
      </c>
      <c r="J3501" t="s">
        <v>7185</v>
      </c>
      <c r="K3501" t="s">
        <v>7186</v>
      </c>
      <c r="L3501" t="s">
        <v>137</v>
      </c>
      <c r="M3501" t="s">
        <v>4959</v>
      </c>
      <c r="N3501" t="s">
        <v>2368</v>
      </c>
      <c r="O3501" t="s">
        <v>7187</v>
      </c>
      <c r="P3501" t="s">
        <v>30330</v>
      </c>
      <c r="R3501" t="str">
        <f t="shared" si="108"/>
        <v>青州</v>
      </c>
      <c r="S3501" t="str">
        <f t="shared" si="109"/>
        <v>0707</v>
      </c>
    </row>
    <row r="3502" spans="1:19">
      <c r="A3502" t="s">
        <v>30331</v>
      </c>
      <c r="B3502" t="s">
        <v>30332</v>
      </c>
      <c r="C3502" t="s">
        <v>46</v>
      </c>
      <c r="D3502" t="s">
        <v>30333</v>
      </c>
      <c r="E3502" t="s">
        <v>28748</v>
      </c>
      <c r="F3502" t="s">
        <v>30334</v>
      </c>
      <c r="G3502" t="s">
        <v>30335</v>
      </c>
      <c r="H3502" t="s">
        <v>30336</v>
      </c>
      <c r="I3502" t="s">
        <v>2645</v>
      </c>
      <c r="J3502" t="s">
        <v>12682</v>
      </c>
      <c r="K3502" t="s">
        <v>12683</v>
      </c>
      <c r="L3502" t="s">
        <v>187</v>
      </c>
      <c r="M3502" t="s">
        <v>2468</v>
      </c>
      <c r="N3502" t="s">
        <v>2368</v>
      </c>
      <c r="O3502" t="s">
        <v>12684</v>
      </c>
      <c r="P3502" t="s">
        <v>30337</v>
      </c>
      <c r="Q3502" t="s">
        <v>30338</v>
      </c>
      <c r="R3502" t="str">
        <f t="shared" si="108"/>
        <v>坊子</v>
      </c>
      <c r="S3502" t="str">
        <f t="shared" si="109"/>
        <v>0707</v>
      </c>
    </row>
    <row r="3503" spans="1:19">
      <c r="A3503" t="s">
        <v>30339</v>
      </c>
      <c r="B3503" t="s">
        <v>30340</v>
      </c>
      <c r="C3503" t="s">
        <v>46</v>
      </c>
      <c r="D3503" t="s">
        <v>30341</v>
      </c>
      <c r="E3503" t="s">
        <v>30281</v>
      </c>
      <c r="F3503" t="s">
        <v>30342</v>
      </c>
      <c r="G3503" t="s">
        <v>30343</v>
      </c>
      <c r="H3503" t="s">
        <v>30344</v>
      </c>
      <c r="I3503" t="s">
        <v>2364</v>
      </c>
      <c r="J3503" t="s">
        <v>6352</v>
      </c>
      <c r="K3503" t="s">
        <v>6353</v>
      </c>
      <c r="L3503" t="s">
        <v>128</v>
      </c>
      <c r="M3503" t="s">
        <v>5602</v>
      </c>
      <c r="N3503" t="s">
        <v>4007</v>
      </c>
      <c r="O3503" t="s">
        <v>6354</v>
      </c>
      <c r="P3503" t="s">
        <v>30345</v>
      </c>
      <c r="R3503" t="str">
        <f t="shared" si="108"/>
        <v>寿光</v>
      </c>
      <c r="S3503" t="str">
        <f t="shared" si="109"/>
        <v>0707</v>
      </c>
    </row>
    <row r="3504" spans="1:19">
      <c r="A3504" t="s">
        <v>870</v>
      </c>
      <c r="B3504" t="s">
        <v>30346</v>
      </c>
      <c r="C3504" t="s">
        <v>46</v>
      </c>
      <c r="D3504" t="s">
        <v>30347</v>
      </c>
      <c r="E3504" t="s">
        <v>28748</v>
      </c>
      <c r="F3504" t="s">
        <v>30348</v>
      </c>
      <c r="G3504" t="s">
        <v>868</v>
      </c>
      <c r="H3504" t="s">
        <v>30349</v>
      </c>
      <c r="I3504" t="s">
        <v>2350</v>
      </c>
      <c r="J3504" t="s">
        <v>2911</v>
      </c>
      <c r="K3504" t="s">
        <v>2912</v>
      </c>
      <c r="L3504" t="s">
        <v>128</v>
      </c>
      <c r="M3504" t="s">
        <v>2913</v>
      </c>
      <c r="N3504" t="s">
        <v>2674</v>
      </c>
      <c r="O3504" t="s">
        <v>2914</v>
      </c>
      <c r="P3504" t="s">
        <v>30350</v>
      </c>
      <c r="Q3504" t="s">
        <v>30351</v>
      </c>
      <c r="R3504" t="str">
        <f t="shared" si="108"/>
        <v>寿光</v>
      </c>
      <c r="S3504" t="str">
        <f t="shared" si="109"/>
        <v>0707</v>
      </c>
    </row>
    <row r="3505" spans="1:19">
      <c r="A3505" t="s">
        <v>30352</v>
      </c>
      <c r="B3505" t="s">
        <v>30353</v>
      </c>
      <c r="C3505" t="s">
        <v>46</v>
      </c>
      <c r="D3505" t="s">
        <v>30354</v>
      </c>
      <c r="E3505" t="s">
        <v>30355</v>
      </c>
      <c r="F3505" t="s">
        <v>30356</v>
      </c>
      <c r="G3505" t="s">
        <v>30357</v>
      </c>
      <c r="H3505" t="s">
        <v>30358</v>
      </c>
      <c r="I3505" t="s">
        <v>2364</v>
      </c>
      <c r="J3505" t="s">
        <v>2836</v>
      </c>
      <c r="K3505" t="s">
        <v>24991</v>
      </c>
      <c r="L3505" t="s">
        <v>57</v>
      </c>
      <c r="M3505" t="s">
        <v>2838</v>
      </c>
      <c r="N3505" t="s">
        <v>2421</v>
      </c>
      <c r="O3505" t="s">
        <v>2839</v>
      </c>
      <c r="P3505" t="s">
        <v>30359</v>
      </c>
      <c r="Q3505" t="s">
        <v>30360</v>
      </c>
      <c r="R3505" t="str">
        <f t="shared" si="108"/>
        <v>安丘</v>
      </c>
      <c r="S3505" t="str">
        <f t="shared" si="109"/>
        <v>0707</v>
      </c>
    </row>
    <row r="3506" spans="1:19">
      <c r="A3506" t="s">
        <v>30361</v>
      </c>
      <c r="B3506" t="s">
        <v>30362</v>
      </c>
      <c r="C3506" t="s">
        <v>46</v>
      </c>
      <c r="D3506" t="s">
        <v>30363</v>
      </c>
      <c r="E3506" t="s">
        <v>28748</v>
      </c>
      <c r="F3506" t="s">
        <v>30364</v>
      </c>
      <c r="G3506" t="s">
        <v>30365</v>
      </c>
      <c r="H3506" t="s">
        <v>30366</v>
      </c>
      <c r="I3506" t="s">
        <v>3336</v>
      </c>
      <c r="J3506" t="s">
        <v>4372</v>
      </c>
      <c r="K3506" t="s">
        <v>4373</v>
      </c>
      <c r="L3506" t="s">
        <v>76</v>
      </c>
      <c r="M3506" t="s">
        <v>4374</v>
      </c>
      <c r="N3506" t="s">
        <v>12159</v>
      </c>
      <c r="O3506" t="s">
        <v>4375</v>
      </c>
      <c r="P3506" t="s">
        <v>30367</v>
      </c>
      <c r="Q3506" t="s">
        <v>30368</v>
      </c>
      <c r="R3506" t="str">
        <f t="shared" si="108"/>
        <v>奎文</v>
      </c>
      <c r="S3506" t="str">
        <f t="shared" si="109"/>
        <v>0707</v>
      </c>
    </row>
    <row r="3507" spans="1:19">
      <c r="A3507" t="s">
        <v>30369</v>
      </c>
      <c r="B3507" t="s">
        <v>30370</v>
      </c>
      <c r="C3507" t="s">
        <v>46</v>
      </c>
      <c r="D3507" t="s">
        <v>30371</v>
      </c>
      <c r="E3507" t="s">
        <v>28748</v>
      </c>
      <c r="F3507" t="s">
        <v>30372</v>
      </c>
      <c r="G3507" t="s">
        <v>30373</v>
      </c>
      <c r="H3507" t="s">
        <v>30374</v>
      </c>
      <c r="I3507" t="s">
        <v>2350</v>
      </c>
      <c r="J3507" t="s">
        <v>4069</v>
      </c>
      <c r="K3507" t="s">
        <v>4070</v>
      </c>
      <c r="L3507" t="s">
        <v>119</v>
      </c>
      <c r="M3507" t="s">
        <v>4071</v>
      </c>
      <c r="N3507" t="s">
        <v>4007</v>
      </c>
      <c r="O3507" t="s">
        <v>4072</v>
      </c>
      <c r="P3507" t="s">
        <v>30375</v>
      </c>
      <c r="Q3507" t="s">
        <v>30376</v>
      </c>
      <c r="R3507" t="str">
        <f t="shared" si="108"/>
        <v>寒亭</v>
      </c>
      <c r="S3507" t="str">
        <f t="shared" si="109"/>
        <v>0707</v>
      </c>
    </row>
    <row r="3508" spans="1:19">
      <c r="A3508" t="s">
        <v>30377</v>
      </c>
      <c r="B3508" t="s">
        <v>30378</v>
      </c>
      <c r="C3508" t="s">
        <v>46</v>
      </c>
      <c r="D3508" t="s">
        <v>30379</v>
      </c>
      <c r="E3508" t="s">
        <v>30380</v>
      </c>
      <c r="F3508" t="s">
        <v>30381</v>
      </c>
      <c r="G3508" t="s">
        <v>30382</v>
      </c>
      <c r="H3508" t="s">
        <v>30383</v>
      </c>
      <c r="I3508" t="s">
        <v>10479</v>
      </c>
      <c r="J3508" t="s">
        <v>4437</v>
      </c>
      <c r="K3508" t="s">
        <v>4438</v>
      </c>
      <c r="N3508" t="s">
        <v>3214</v>
      </c>
      <c r="O3508" t="s">
        <v>4440</v>
      </c>
      <c r="R3508" t="str">
        <f t="shared" si="108"/>
        <v/>
      </c>
      <c r="S3508" t="str">
        <f t="shared" si="109"/>
        <v>0707</v>
      </c>
    </row>
    <row r="3509" spans="1:19">
      <c r="A3509" t="s">
        <v>30384</v>
      </c>
      <c r="B3509" t="s">
        <v>30385</v>
      </c>
      <c r="C3509" t="s">
        <v>46</v>
      </c>
      <c r="D3509" t="s">
        <v>30386</v>
      </c>
      <c r="E3509" t="s">
        <v>28748</v>
      </c>
      <c r="F3509" t="s">
        <v>30387</v>
      </c>
      <c r="G3509" t="s">
        <v>30388</v>
      </c>
      <c r="H3509" t="s">
        <v>30389</v>
      </c>
      <c r="I3509" t="s">
        <v>3210</v>
      </c>
      <c r="J3509" t="s">
        <v>8234</v>
      </c>
      <c r="K3509" t="s">
        <v>8235</v>
      </c>
      <c r="L3509" t="s">
        <v>57</v>
      </c>
      <c r="M3509" t="s">
        <v>4029</v>
      </c>
      <c r="N3509" t="s">
        <v>2421</v>
      </c>
      <c r="O3509" t="s">
        <v>8236</v>
      </c>
      <c r="P3509" t="s">
        <v>30390</v>
      </c>
      <c r="Q3509" t="s">
        <v>30391</v>
      </c>
      <c r="R3509" t="str">
        <f t="shared" si="108"/>
        <v>安丘</v>
      </c>
      <c r="S3509" t="str">
        <f t="shared" si="109"/>
        <v>0707</v>
      </c>
    </row>
    <row r="3510" spans="1:19">
      <c r="A3510" t="s">
        <v>30392</v>
      </c>
      <c r="B3510" t="s">
        <v>30393</v>
      </c>
      <c r="C3510" t="s">
        <v>46</v>
      </c>
      <c r="D3510" t="s">
        <v>30394</v>
      </c>
      <c r="E3510" t="s">
        <v>30395</v>
      </c>
      <c r="F3510" t="s">
        <v>30396</v>
      </c>
      <c r="G3510" t="s">
        <v>30397</v>
      </c>
      <c r="H3510" t="s">
        <v>30398</v>
      </c>
      <c r="I3510" t="s">
        <v>2465</v>
      </c>
      <c r="J3510" t="s">
        <v>5380</v>
      </c>
      <c r="K3510" t="s">
        <v>5381</v>
      </c>
      <c r="L3510" t="s">
        <v>128</v>
      </c>
      <c r="M3510" t="s">
        <v>2708</v>
      </c>
      <c r="N3510" t="s">
        <v>2340</v>
      </c>
      <c r="O3510" t="s">
        <v>5382</v>
      </c>
      <c r="P3510" t="s">
        <v>30399</v>
      </c>
      <c r="Q3510" t="s">
        <v>30400</v>
      </c>
      <c r="R3510" t="str">
        <f t="shared" si="108"/>
        <v>寿光</v>
      </c>
      <c r="S3510" t="str">
        <f t="shared" si="109"/>
        <v>0707</v>
      </c>
    </row>
    <row r="3511" spans="1:19">
      <c r="A3511" t="s">
        <v>30401</v>
      </c>
      <c r="B3511" t="s">
        <v>30402</v>
      </c>
      <c r="C3511" t="s">
        <v>46</v>
      </c>
      <c r="D3511" t="s">
        <v>30403</v>
      </c>
      <c r="E3511" t="s">
        <v>30395</v>
      </c>
      <c r="F3511" t="s">
        <v>30404</v>
      </c>
      <c r="G3511" t="s">
        <v>30405</v>
      </c>
      <c r="H3511" t="s">
        <v>30406</v>
      </c>
      <c r="I3511" t="s">
        <v>2645</v>
      </c>
      <c r="J3511" t="s">
        <v>9674</v>
      </c>
      <c r="K3511" t="s">
        <v>9675</v>
      </c>
      <c r="L3511" t="s">
        <v>187</v>
      </c>
      <c r="M3511" t="s">
        <v>3773</v>
      </c>
      <c r="N3511" t="s">
        <v>2421</v>
      </c>
      <c r="O3511" t="s">
        <v>9676</v>
      </c>
      <c r="P3511" t="s">
        <v>30407</v>
      </c>
      <c r="R3511" t="str">
        <f t="shared" si="108"/>
        <v>坊子</v>
      </c>
      <c r="S3511" t="str">
        <f t="shared" si="109"/>
        <v>0707</v>
      </c>
    </row>
    <row r="3512" spans="1:19">
      <c r="A3512" t="s">
        <v>30408</v>
      </c>
      <c r="B3512" t="s">
        <v>30409</v>
      </c>
      <c r="C3512" t="s">
        <v>46</v>
      </c>
      <c r="D3512" t="s">
        <v>30410</v>
      </c>
      <c r="E3512" t="s">
        <v>28748</v>
      </c>
      <c r="F3512" t="s">
        <v>30411</v>
      </c>
      <c r="G3512" t="s">
        <v>30412</v>
      </c>
      <c r="H3512" t="s">
        <v>30413</v>
      </c>
      <c r="I3512" t="s">
        <v>3436</v>
      </c>
      <c r="J3512" t="s">
        <v>23275</v>
      </c>
      <c r="K3512" t="s">
        <v>23276</v>
      </c>
      <c r="L3512" t="s">
        <v>137</v>
      </c>
      <c r="M3512" t="s">
        <v>3040</v>
      </c>
      <c r="N3512" t="s">
        <v>2721</v>
      </c>
      <c r="O3512" t="s">
        <v>23277</v>
      </c>
      <c r="P3512" t="s">
        <v>30414</v>
      </c>
      <c r="R3512" t="str">
        <f t="shared" si="108"/>
        <v>青州</v>
      </c>
      <c r="S3512" t="str">
        <f t="shared" si="109"/>
        <v>0707</v>
      </c>
    </row>
    <row r="3513" spans="1:19">
      <c r="A3513" t="s">
        <v>30415</v>
      </c>
      <c r="B3513" t="s">
        <v>30416</v>
      </c>
      <c r="C3513" t="s">
        <v>46</v>
      </c>
      <c r="D3513" t="s">
        <v>30417</v>
      </c>
      <c r="E3513" t="s">
        <v>30418</v>
      </c>
      <c r="F3513" t="s">
        <v>30419</v>
      </c>
      <c r="G3513" t="s">
        <v>30420</v>
      </c>
      <c r="H3513" t="s">
        <v>30421</v>
      </c>
      <c r="I3513" t="s">
        <v>2350</v>
      </c>
      <c r="J3513" t="s">
        <v>2365</v>
      </c>
      <c r="K3513" t="s">
        <v>2366</v>
      </c>
      <c r="L3513" t="s">
        <v>57</v>
      </c>
      <c r="M3513" t="s">
        <v>2367</v>
      </c>
      <c r="N3513" t="s">
        <v>2421</v>
      </c>
      <c r="O3513" t="s">
        <v>2369</v>
      </c>
      <c r="P3513" t="s">
        <v>30422</v>
      </c>
      <c r="Q3513" t="s">
        <v>30423</v>
      </c>
      <c r="R3513" t="str">
        <f t="shared" si="108"/>
        <v>安丘</v>
      </c>
      <c r="S3513" t="str">
        <f t="shared" si="109"/>
        <v>0707</v>
      </c>
    </row>
    <row r="3514" spans="1:19">
      <c r="A3514" t="s">
        <v>30424</v>
      </c>
      <c r="B3514" t="s">
        <v>30425</v>
      </c>
      <c r="C3514" t="s">
        <v>46</v>
      </c>
      <c r="D3514" t="s">
        <v>30426</v>
      </c>
      <c r="E3514" t="s">
        <v>28748</v>
      </c>
      <c r="F3514" t="s">
        <v>30427</v>
      </c>
      <c r="G3514" t="s">
        <v>30428</v>
      </c>
      <c r="H3514" t="s">
        <v>30429</v>
      </c>
      <c r="I3514" t="s">
        <v>3969</v>
      </c>
      <c r="J3514" t="s">
        <v>10926</v>
      </c>
      <c r="K3514" t="s">
        <v>10927</v>
      </c>
      <c r="L3514" t="s">
        <v>676</v>
      </c>
      <c r="M3514" t="s">
        <v>3471</v>
      </c>
      <c r="N3514" t="s">
        <v>2368</v>
      </c>
      <c r="O3514" t="s">
        <v>10928</v>
      </c>
      <c r="P3514" t="s">
        <v>30430</v>
      </c>
      <c r="R3514" t="str">
        <f t="shared" si="108"/>
        <v>昌乐</v>
      </c>
      <c r="S3514" t="str">
        <f t="shared" si="109"/>
        <v>0707</v>
      </c>
    </row>
    <row r="3515" spans="1:19">
      <c r="A3515" t="s">
        <v>30431</v>
      </c>
      <c r="B3515" t="s">
        <v>30432</v>
      </c>
      <c r="C3515" t="s">
        <v>46</v>
      </c>
      <c r="D3515" t="s">
        <v>30433</v>
      </c>
      <c r="E3515" t="s">
        <v>30434</v>
      </c>
      <c r="F3515" t="s">
        <v>30435</v>
      </c>
      <c r="G3515" t="s">
        <v>30436</v>
      </c>
      <c r="H3515" t="s">
        <v>30437</v>
      </c>
      <c r="I3515" t="s">
        <v>2350</v>
      </c>
      <c r="J3515" t="s">
        <v>7877</v>
      </c>
      <c r="K3515" t="s">
        <v>7878</v>
      </c>
      <c r="L3515" t="s">
        <v>67</v>
      </c>
      <c r="M3515" t="s">
        <v>2958</v>
      </c>
      <c r="N3515" t="s">
        <v>2872</v>
      </c>
      <c r="O3515" t="s">
        <v>7879</v>
      </c>
      <c r="P3515" t="s">
        <v>30438</v>
      </c>
      <c r="R3515" t="str">
        <f t="shared" si="108"/>
        <v>昌邑</v>
      </c>
      <c r="S3515" t="str">
        <f t="shared" si="109"/>
        <v>0707</v>
      </c>
    </row>
    <row r="3516" spans="1:19">
      <c r="A3516" t="s">
        <v>30439</v>
      </c>
      <c r="B3516" t="s">
        <v>30440</v>
      </c>
      <c r="C3516" t="s">
        <v>46</v>
      </c>
      <c r="D3516" t="s">
        <v>30441</v>
      </c>
      <c r="E3516" t="s">
        <v>30434</v>
      </c>
      <c r="F3516" t="s">
        <v>30442</v>
      </c>
      <c r="G3516" t="s">
        <v>30443</v>
      </c>
      <c r="H3516" t="s">
        <v>30444</v>
      </c>
      <c r="I3516" t="s">
        <v>5112</v>
      </c>
      <c r="J3516" t="s">
        <v>4152</v>
      </c>
      <c r="K3516" t="s">
        <v>4153</v>
      </c>
      <c r="L3516" t="s">
        <v>47</v>
      </c>
      <c r="M3516" t="s">
        <v>4154</v>
      </c>
      <c r="N3516" t="s">
        <v>2721</v>
      </c>
      <c r="O3516" t="s">
        <v>4155</v>
      </c>
      <c r="P3516" t="s">
        <v>30445</v>
      </c>
      <c r="R3516" t="str">
        <f t="shared" si="108"/>
        <v>诸城</v>
      </c>
      <c r="S3516" t="str">
        <f t="shared" si="109"/>
        <v>0707</v>
      </c>
    </row>
    <row r="3517" spans="1:19">
      <c r="A3517" t="s">
        <v>30446</v>
      </c>
      <c r="B3517" t="s">
        <v>30447</v>
      </c>
      <c r="C3517" t="s">
        <v>46</v>
      </c>
      <c r="D3517" t="s">
        <v>30448</v>
      </c>
      <c r="E3517" t="s">
        <v>28901</v>
      </c>
      <c r="F3517" t="s">
        <v>30449</v>
      </c>
      <c r="G3517" t="s">
        <v>30450</v>
      </c>
      <c r="H3517" t="s">
        <v>30451</v>
      </c>
      <c r="I3517" t="s">
        <v>2350</v>
      </c>
      <c r="J3517" t="s">
        <v>2504</v>
      </c>
      <c r="K3517" t="s">
        <v>2505</v>
      </c>
      <c r="L3517" t="s">
        <v>146</v>
      </c>
      <c r="M3517" t="s">
        <v>2420</v>
      </c>
      <c r="N3517" t="s">
        <v>2421</v>
      </c>
      <c r="O3517" t="s">
        <v>2506</v>
      </c>
      <c r="P3517" t="s">
        <v>30452</v>
      </c>
      <c r="R3517" t="str">
        <f t="shared" si="108"/>
        <v>临朐</v>
      </c>
      <c r="S3517" t="str">
        <f t="shared" si="109"/>
        <v>0707</v>
      </c>
    </row>
    <row r="3518" spans="1:19">
      <c r="A3518" t="s">
        <v>30453</v>
      </c>
      <c r="B3518" t="s">
        <v>30454</v>
      </c>
      <c r="C3518" t="s">
        <v>46</v>
      </c>
      <c r="D3518" t="s">
        <v>30455</v>
      </c>
      <c r="E3518" t="s">
        <v>28748</v>
      </c>
      <c r="F3518" t="s">
        <v>30456</v>
      </c>
      <c r="G3518" t="s">
        <v>30457</v>
      </c>
      <c r="H3518" t="s">
        <v>30458</v>
      </c>
      <c r="I3518" t="s">
        <v>2364</v>
      </c>
      <c r="J3518" t="s">
        <v>7951</v>
      </c>
      <c r="K3518" t="s">
        <v>7952</v>
      </c>
      <c r="L3518" t="s">
        <v>128</v>
      </c>
      <c r="M3518" t="s">
        <v>2913</v>
      </c>
      <c r="N3518" t="s">
        <v>2983</v>
      </c>
      <c r="O3518" t="s">
        <v>7953</v>
      </c>
      <c r="P3518" t="s">
        <v>30459</v>
      </c>
      <c r="R3518" t="str">
        <f t="shared" si="108"/>
        <v>寿光</v>
      </c>
      <c r="S3518" t="str">
        <f t="shared" si="109"/>
        <v>0707</v>
      </c>
    </row>
    <row r="3519" spans="1:19">
      <c r="A3519" t="s">
        <v>30460</v>
      </c>
      <c r="B3519" t="s">
        <v>30461</v>
      </c>
      <c r="C3519" t="s">
        <v>46</v>
      </c>
      <c r="D3519" t="s">
        <v>30462</v>
      </c>
      <c r="E3519" t="s">
        <v>28748</v>
      </c>
      <c r="F3519" t="s">
        <v>30463</v>
      </c>
      <c r="G3519" t="s">
        <v>30464</v>
      </c>
      <c r="H3519" t="s">
        <v>30465</v>
      </c>
      <c r="I3519" t="s">
        <v>2364</v>
      </c>
      <c r="J3519" t="s">
        <v>3552</v>
      </c>
      <c r="K3519" t="s">
        <v>3553</v>
      </c>
      <c r="L3519" t="s">
        <v>101</v>
      </c>
      <c r="M3519" t="s">
        <v>2982</v>
      </c>
      <c r="N3519" t="s">
        <v>3017</v>
      </c>
      <c r="O3519" t="s">
        <v>3555</v>
      </c>
      <c r="P3519" t="s">
        <v>30466</v>
      </c>
      <c r="Q3519" t="s">
        <v>30467</v>
      </c>
      <c r="R3519" t="str">
        <f t="shared" si="108"/>
        <v>潍城</v>
      </c>
      <c r="S3519" t="str">
        <f t="shared" si="109"/>
        <v>0707</v>
      </c>
    </row>
    <row r="3520" spans="1:19">
      <c r="A3520" t="s">
        <v>30468</v>
      </c>
      <c r="B3520" t="s">
        <v>30469</v>
      </c>
      <c r="C3520" t="s">
        <v>46</v>
      </c>
      <c r="D3520" t="s">
        <v>30470</v>
      </c>
      <c r="E3520" t="s">
        <v>30418</v>
      </c>
      <c r="F3520" t="s">
        <v>30471</v>
      </c>
      <c r="G3520" t="s">
        <v>30472</v>
      </c>
      <c r="H3520" t="s">
        <v>30473</v>
      </c>
      <c r="I3520" t="s">
        <v>2503</v>
      </c>
      <c r="J3520" t="s">
        <v>11118</v>
      </c>
      <c r="K3520" t="s">
        <v>11119</v>
      </c>
      <c r="L3520" t="s">
        <v>137</v>
      </c>
      <c r="M3520" t="s">
        <v>3040</v>
      </c>
      <c r="N3520" t="s">
        <v>7446</v>
      </c>
      <c r="O3520" t="s">
        <v>11120</v>
      </c>
      <c r="P3520" t="s">
        <v>30474</v>
      </c>
      <c r="R3520" t="str">
        <f t="shared" si="108"/>
        <v>青州</v>
      </c>
      <c r="S3520" t="str">
        <f t="shared" si="109"/>
        <v>0707</v>
      </c>
    </row>
    <row r="3521" spans="1:19">
      <c r="A3521" t="s">
        <v>30475</v>
      </c>
      <c r="B3521" t="s">
        <v>30476</v>
      </c>
      <c r="C3521" t="s">
        <v>46</v>
      </c>
      <c r="D3521" t="s">
        <v>30477</v>
      </c>
      <c r="E3521" t="s">
        <v>30478</v>
      </c>
      <c r="F3521" t="s">
        <v>30479</v>
      </c>
      <c r="G3521" t="s">
        <v>30480</v>
      </c>
      <c r="H3521" t="s">
        <v>30481</v>
      </c>
      <c r="I3521" t="s">
        <v>2586</v>
      </c>
      <c r="J3521" t="s">
        <v>4253</v>
      </c>
      <c r="K3521" t="s">
        <v>4254</v>
      </c>
      <c r="L3521" t="s">
        <v>57</v>
      </c>
      <c r="M3521" t="s">
        <v>2492</v>
      </c>
      <c r="N3521" t="s">
        <v>2721</v>
      </c>
      <c r="O3521" t="s">
        <v>4256</v>
      </c>
      <c r="P3521" t="s">
        <v>30482</v>
      </c>
      <c r="R3521" t="str">
        <f t="shared" ref="R3521:R3584" si="110">IF(OR(LEFT(L3521,2)="高新"),"奎文",IF(LEFT(L3521,2)="峡山","坊子",IF(LEFT(L3521,2)="滨海","寒亭",LEFT(L3521,2))))</f>
        <v>安丘</v>
      </c>
      <c r="S3521" t="str">
        <f t="shared" ref="S3521:S3584" si="111">TEXT(B3521,"mmdd")</f>
        <v>0707</v>
      </c>
    </row>
    <row r="3522" spans="1:19">
      <c r="A3522" t="s">
        <v>30483</v>
      </c>
      <c r="B3522" t="s">
        <v>30484</v>
      </c>
      <c r="C3522" t="s">
        <v>46</v>
      </c>
      <c r="D3522" t="s">
        <v>30485</v>
      </c>
      <c r="E3522" t="s">
        <v>28901</v>
      </c>
      <c r="F3522" t="s">
        <v>30486</v>
      </c>
      <c r="G3522" t="s">
        <v>30487</v>
      </c>
      <c r="H3522" t="s">
        <v>30488</v>
      </c>
      <c r="I3522" t="s">
        <v>2350</v>
      </c>
      <c r="J3522" t="s">
        <v>3437</v>
      </c>
      <c r="K3522" t="s">
        <v>3438</v>
      </c>
      <c r="L3522" t="s">
        <v>47</v>
      </c>
      <c r="M3522" t="s">
        <v>3141</v>
      </c>
      <c r="N3522" t="s">
        <v>4563</v>
      </c>
      <c r="O3522" t="s">
        <v>3439</v>
      </c>
      <c r="P3522" t="s">
        <v>30489</v>
      </c>
      <c r="R3522" t="str">
        <f t="shared" si="110"/>
        <v>诸城</v>
      </c>
      <c r="S3522" t="str">
        <f t="shared" si="111"/>
        <v>0707</v>
      </c>
    </row>
    <row r="3523" spans="1:19">
      <c r="A3523" t="s">
        <v>30490</v>
      </c>
      <c r="B3523" t="s">
        <v>30491</v>
      </c>
      <c r="C3523" t="s">
        <v>46</v>
      </c>
      <c r="D3523" t="s">
        <v>30492</v>
      </c>
      <c r="E3523" t="s">
        <v>30493</v>
      </c>
      <c r="F3523" t="s">
        <v>30494</v>
      </c>
      <c r="G3523" t="s">
        <v>30495</v>
      </c>
      <c r="H3523" t="s">
        <v>30496</v>
      </c>
      <c r="I3523" t="s">
        <v>2350</v>
      </c>
      <c r="J3523" t="s">
        <v>5058</v>
      </c>
      <c r="K3523" t="s">
        <v>5059</v>
      </c>
      <c r="L3523" t="s">
        <v>137</v>
      </c>
      <c r="M3523" t="s">
        <v>3940</v>
      </c>
      <c r="N3523" t="s">
        <v>3277</v>
      </c>
      <c r="O3523" t="s">
        <v>5060</v>
      </c>
      <c r="P3523" t="s">
        <v>30497</v>
      </c>
      <c r="R3523" t="str">
        <f t="shared" si="110"/>
        <v>青州</v>
      </c>
      <c r="S3523" t="str">
        <f t="shared" si="111"/>
        <v>0707</v>
      </c>
    </row>
    <row r="3524" spans="1:19">
      <c r="A3524" t="s">
        <v>30498</v>
      </c>
      <c r="B3524" t="s">
        <v>30499</v>
      </c>
      <c r="C3524" t="s">
        <v>46</v>
      </c>
      <c r="D3524" t="s">
        <v>30500</v>
      </c>
      <c r="E3524" t="s">
        <v>30418</v>
      </c>
      <c r="F3524" t="s">
        <v>30501</v>
      </c>
      <c r="G3524" t="s">
        <v>30502</v>
      </c>
      <c r="H3524" t="s">
        <v>30503</v>
      </c>
      <c r="I3524" t="s">
        <v>2645</v>
      </c>
      <c r="J3524" t="s">
        <v>3857</v>
      </c>
      <c r="K3524" t="s">
        <v>3858</v>
      </c>
      <c r="L3524" t="s">
        <v>119</v>
      </c>
      <c r="M3524" t="s">
        <v>2601</v>
      </c>
      <c r="N3524" t="s">
        <v>2816</v>
      </c>
      <c r="O3524" t="s">
        <v>3859</v>
      </c>
      <c r="P3524" t="s">
        <v>30504</v>
      </c>
      <c r="R3524" t="str">
        <f t="shared" si="110"/>
        <v>寒亭</v>
      </c>
      <c r="S3524" t="str">
        <f t="shared" si="111"/>
        <v>0707</v>
      </c>
    </row>
    <row r="3525" spans="1:19">
      <c r="A3525" t="s">
        <v>878</v>
      </c>
      <c r="B3525" t="s">
        <v>30505</v>
      </c>
      <c r="C3525" t="s">
        <v>46</v>
      </c>
      <c r="D3525" t="s">
        <v>30506</v>
      </c>
      <c r="E3525" t="s">
        <v>28748</v>
      </c>
      <c r="F3525" t="s">
        <v>30507</v>
      </c>
      <c r="G3525" t="s">
        <v>876</v>
      </c>
      <c r="H3525" t="s">
        <v>30508</v>
      </c>
      <c r="I3525" t="s">
        <v>30509</v>
      </c>
      <c r="J3525" t="s">
        <v>4792</v>
      </c>
      <c r="K3525" t="s">
        <v>4793</v>
      </c>
      <c r="L3525" t="s">
        <v>57</v>
      </c>
      <c r="M3525" t="s">
        <v>2433</v>
      </c>
      <c r="N3525" t="s">
        <v>2340</v>
      </c>
      <c r="O3525" t="s">
        <v>4794</v>
      </c>
      <c r="P3525" t="s">
        <v>30510</v>
      </c>
      <c r="Q3525" t="s">
        <v>25497</v>
      </c>
      <c r="R3525" t="str">
        <f t="shared" si="110"/>
        <v>安丘</v>
      </c>
      <c r="S3525" t="str">
        <f t="shared" si="111"/>
        <v>0707</v>
      </c>
    </row>
    <row r="3526" spans="1:19">
      <c r="A3526" t="s">
        <v>30511</v>
      </c>
      <c r="B3526" t="s">
        <v>30512</v>
      </c>
      <c r="C3526" t="s">
        <v>46</v>
      </c>
      <c r="D3526" t="s">
        <v>30513</v>
      </c>
      <c r="E3526" t="s">
        <v>30478</v>
      </c>
      <c r="F3526" t="s">
        <v>30514</v>
      </c>
      <c r="G3526" t="s">
        <v>30515</v>
      </c>
      <c r="H3526" t="s">
        <v>30516</v>
      </c>
      <c r="I3526" t="s">
        <v>2350</v>
      </c>
      <c r="J3526" t="s">
        <v>3062</v>
      </c>
      <c r="K3526" t="s">
        <v>3063</v>
      </c>
      <c r="L3526" t="s">
        <v>146</v>
      </c>
      <c r="M3526" t="s">
        <v>2420</v>
      </c>
      <c r="N3526" t="s">
        <v>2421</v>
      </c>
      <c r="O3526" t="s">
        <v>3065</v>
      </c>
      <c r="P3526" t="s">
        <v>30517</v>
      </c>
      <c r="R3526" t="str">
        <f t="shared" si="110"/>
        <v>临朐</v>
      </c>
      <c r="S3526" t="str">
        <f t="shared" si="111"/>
        <v>0707</v>
      </c>
    </row>
    <row r="3527" spans="1:19">
      <c r="A3527" t="s">
        <v>30518</v>
      </c>
      <c r="B3527" t="s">
        <v>30519</v>
      </c>
      <c r="C3527" t="s">
        <v>46</v>
      </c>
      <c r="D3527" t="s">
        <v>30520</v>
      </c>
      <c r="E3527" t="s">
        <v>28748</v>
      </c>
      <c r="F3527" t="s">
        <v>30521</v>
      </c>
      <c r="G3527" t="s">
        <v>30522</v>
      </c>
      <c r="H3527" t="s">
        <v>30523</v>
      </c>
      <c r="I3527" t="s">
        <v>2378</v>
      </c>
      <c r="J3527" t="s">
        <v>14092</v>
      </c>
      <c r="K3527" t="s">
        <v>14093</v>
      </c>
      <c r="L3527" t="s">
        <v>146</v>
      </c>
      <c r="M3527" t="s">
        <v>14094</v>
      </c>
      <c r="N3527" t="s">
        <v>2421</v>
      </c>
      <c r="O3527" t="s">
        <v>14095</v>
      </c>
      <c r="P3527" t="s">
        <v>30524</v>
      </c>
      <c r="Q3527" t="s">
        <v>30525</v>
      </c>
      <c r="R3527" t="str">
        <f t="shared" si="110"/>
        <v>临朐</v>
      </c>
      <c r="S3527" t="str">
        <f t="shared" si="111"/>
        <v>0707</v>
      </c>
    </row>
    <row r="3528" spans="1:19">
      <c r="A3528" t="s">
        <v>30526</v>
      </c>
      <c r="B3528" t="s">
        <v>30527</v>
      </c>
      <c r="C3528" t="s">
        <v>46</v>
      </c>
      <c r="D3528" t="s">
        <v>30528</v>
      </c>
      <c r="E3528" t="s">
        <v>28748</v>
      </c>
      <c r="F3528" t="s">
        <v>30529</v>
      </c>
      <c r="G3528" t="s">
        <v>30530</v>
      </c>
      <c r="H3528" t="s">
        <v>30531</v>
      </c>
      <c r="I3528" t="s">
        <v>2465</v>
      </c>
      <c r="J3528" t="s">
        <v>6430</v>
      </c>
      <c r="K3528" t="s">
        <v>6431</v>
      </c>
      <c r="L3528" t="s">
        <v>137</v>
      </c>
      <c r="M3528" t="s">
        <v>3729</v>
      </c>
      <c r="N3528" t="s">
        <v>3907</v>
      </c>
      <c r="O3528" t="s">
        <v>6432</v>
      </c>
      <c r="P3528" t="s">
        <v>30532</v>
      </c>
      <c r="Q3528" t="s">
        <v>30533</v>
      </c>
      <c r="R3528" t="str">
        <f t="shared" si="110"/>
        <v>青州</v>
      </c>
      <c r="S3528" t="str">
        <f t="shared" si="111"/>
        <v>0707</v>
      </c>
    </row>
    <row r="3529" spans="1:19">
      <c r="A3529" t="s">
        <v>30534</v>
      </c>
      <c r="B3529" t="s">
        <v>30535</v>
      </c>
      <c r="C3529" t="s">
        <v>46</v>
      </c>
      <c r="D3529" t="s">
        <v>30536</v>
      </c>
      <c r="E3529" t="s">
        <v>30537</v>
      </c>
      <c r="F3529" t="s">
        <v>30538</v>
      </c>
      <c r="G3529" t="s">
        <v>30539</v>
      </c>
      <c r="H3529" t="s">
        <v>30540</v>
      </c>
      <c r="I3529" t="s">
        <v>2645</v>
      </c>
      <c r="J3529" t="s">
        <v>10830</v>
      </c>
      <c r="K3529" t="s">
        <v>10831</v>
      </c>
      <c r="L3529" t="s">
        <v>101</v>
      </c>
      <c r="M3529" t="s">
        <v>5737</v>
      </c>
      <c r="N3529" t="s">
        <v>7359</v>
      </c>
      <c r="O3529" t="s">
        <v>10832</v>
      </c>
      <c r="P3529" t="s">
        <v>30541</v>
      </c>
      <c r="R3529" t="str">
        <f t="shared" si="110"/>
        <v>潍城</v>
      </c>
      <c r="S3529" t="str">
        <f t="shared" si="111"/>
        <v>0707</v>
      </c>
    </row>
    <row r="3530" spans="1:19">
      <c r="A3530" t="s">
        <v>30542</v>
      </c>
      <c r="B3530" t="s">
        <v>30543</v>
      </c>
      <c r="C3530" t="s">
        <v>46</v>
      </c>
      <c r="D3530" t="s">
        <v>30544</v>
      </c>
      <c r="E3530" t="s">
        <v>28748</v>
      </c>
      <c r="F3530" t="s">
        <v>30545</v>
      </c>
      <c r="G3530" t="s">
        <v>30546</v>
      </c>
      <c r="H3530" t="s">
        <v>30547</v>
      </c>
      <c r="I3530" t="s">
        <v>2350</v>
      </c>
      <c r="J3530" t="s">
        <v>2847</v>
      </c>
      <c r="K3530" t="s">
        <v>2848</v>
      </c>
      <c r="L3530" t="s">
        <v>110</v>
      </c>
      <c r="M3530" t="s">
        <v>2849</v>
      </c>
      <c r="N3530" t="s">
        <v>2649</v>
      </c>
      <c r="O3530" t="s">
        <v>2850</v>
      </c>
      <c r="P3530" t="s">
        <v>30548</v>
      </c>
      <c r="Q3530" t="s">
        <v>30549</v>
      </c>
      <c r="R3530" t="str">
        <f t="shared" si="110"/>
        <v>高密</v>
      </c>
      <c r="S3530" t="str">
        <f t="shared" si="111"/>
        <v>0707</v>
      </c>
    </row>
    <row r="3531" spans="1:19">
      <c r="A3531" t="s">
        <v>30550</v>
      </c>
      <c r="B3531" t="s">
        <v>30551</v>
      </c>
      <c r="C3531" t="s">
        <v>46</v>
      </c>
      <c r="D3531" t="s">
        <v>30552</v>
      </c>
      <c r="E3531" t="s">
        <v>30553</v>
      </c>
      <c r="F3531" t="s">
        <v>30554</v>
      </c>
      <c r="G3531" t="s">
        <v>30555</v>
      </c>
      <c r="H3531" t="s">
        <v>30556</v>
      </c>
      <c r="I3531" t="s">
        <v>2364</v>
      </c>
      <c r="J3531" t="s">
        <v>13147</v>
      </c>
      <c r="K3531" t="s">
        <v>13148</v>
      </c>
      <c r="L3531" t="s">
        <v>128</v>
      </c>
      <c r="M3531" t="s">
        <v>6079</v>
      </c>
      <c r="N3531" t="s">
        <v>2421</v>
      </c>
      <c r="O3531" t="s">
        <v>13149</v>
      </c>
      <c r="P3531" t="s">
        <v>30557</v>
      </c>
      <c r="Q3531" t="s">
        <v>30558</v>
      </c>
      <c r="R3531" t="str">
        <f t="shared" si="110"/>
        <v>寿光</v>
      </c>
      <c r="S3531" t="str">
        <f t="shared" si="111"/>
        <v>0707</v>
      </c>
    </row>
    <row r="3532" spans="1:19">
      <c r="A3532" t="s">
        <v>30559</v>
      </c>
      <c r="B3532" t="s">
        <v>30560</v>
      </c>
      <c r="C3532" t="s">
        <v>46</v>
      </c>
      <c r="D3532" t="s">
        <v>30561</v>
      </c>
      <c r="E3532" t="s">
        <v>28748</v>
      </c>
      <c r="F3532" t="s">
        <v>30562</v>
      </c>
      <c r="G3532" t="s">
        <v>30563</v>
      </c>
      <c r="H3532" t="s">
        <v>30564</v>
      </c>
      <c r="I3532" t="s">
        <v>2350</v>
      </c>
      <c r="J3532" t="s">
        <v>9811</v>
      </c>
      <c r="K3532" t="s">
        <v>9812</v>
      </c>
      <c r="L3532" t="s">
        <v>57</v>
      </c>
      <c r="M3532" t="s">
        <v>2492</v>
      </c>
      <c r="N3532" t="s">
        <v>2983</v>
      </c>
      <c r="O3532" t="s">
        <v>9813</v>
      </c>
      <c r="P3532" t="s">
        <v>30565</v>
      </c>
      <c r="R3532" t="str">
        <f t="shared" si="110"/>
        <v>安丘</v>
      </c>
      <c r="S3532" t="str">
        <f t="shared" si="111"/>
        <v>0707</v>
      </c>
    </row>
    <row r="3533" spans="1:19">
      <c r="A3533" t="s">
        <v>30566</v>
      </c>
      <c r="B3533" t="s">
        <v>30567</v>
      </c>
      <c r="C3533" t="s">
        <v>46</v>
      </c>
      <c r="D3533" t="s">
        <v>30568</v>
      </c>
      <c r="E3533" t="s">
        <v>28748</v>
      </c>
      <c r="F3533" t="s">
        <v>30569</v>
      </c>
      <c r="G3533" t="s">
        <v>30570</v>
      </c>
      <c r="H3533" t="s">
        <v>30571</v>
      </c>
      <c r="I3533" t="s">
        <v>2350</v>
      </c>
      <c r="J3533" t="s">
        <v>5976</v>
      </c>
      <c r="K3533" t="s">
        <v>5977</v>
      </c>
      <c r="L3533" t="s">
        <v>128</v>
      </c>
      <c r="M3533" t="s">
        <v>5602</v>
      </c>
      <c r="N3533" t="s">
        <v>2421</v>
      </c>
      <c r="O3533" t="s">
        <v>5978</v>
      </c>
      <c r="P3533" t="s">
        <v>30572</v>
      </c>
      <c r="Q3533" t="s">
        <v>30573</v>
      </c>
      <c r="R3533" t="str">
        <f t="shared" si="110"/>
        <v>寿光</v>
      </c>
      <c r="S3533" t="str">
        <f t="shared" si="111"/>
        <v>0707</v>
      </c>
    </row>
    <row r="3534" spans="1:19">
      <c r="A3534" t="s">
        <v>30574</v>
      </c>
      <c r="B3534" t="s">
        <v>30575</v>
      </c>
      <c r="C3534" t="s">
        <v>46</v>
      </c>
      <c r="D3534" t="s">
        <v>30576</v>
      </c>
      <c r="E3534" t="s">
        <v>28748</v>
      </c>
      <c r="F3534" t="s">
        <v>30577</v>
      </c>
      <c r="G3534" t="s">
        <v>30578</v>
      </c>
      <c r="H3534" t="s">
        <v>30579</v>
      </c>
      <c r="I3534" t="s">
        <v>2364</v>
      </c>
      <c r="J3534" t="s">
        <v>2869</v>
      </c>
      <c r="K3534" t="s">
        <v>2870</v>
      </c>
      <c r="L3534" t="s">
        <v>67</v>
      </c>
      <c r="M3534" t="s">
        <v>2871</v>
      </c>
      <c r="N3534" t="s">
        <v>2859</v>
      </c>
      <c r="O3534" t="s">
        <v>2873</v>
      </c>
      <c r="P3534" t="s">
        <v>30580</v>
      </c>
      <c r="R3534" t="str">
        <f t="shared" si="110"/>
        <v>昌邑</v>
      </c>
      <c r="S3534" t="str">
        <f t="shared" si="111"/>
        <v>0707</v>
      </c>
    </row>
    <row r="3535" spans="1:19">
      <c r="A3535" t="s">
        <v>30581</v>
      </c>
      <c r="B3535" t="s">
        <v>30582</v>
      </c>
      <c r="C3535" t="s">
        <v>46</v>
      </c>
      <c r="D3535" t="s">
        <v>30583</v>
      </c>
      <c r="E3535" t="s">
        <v>28748</v>
      </c>
      <c r="F3535" t="s">
        <v>30584</v>
      </c>
      <c r="G3535" t="s">
        <v>30585</v>
      </c>
      <c r="H3535" t="s">
        <v>30586</v>
      </c>
      <c r="I3535" t="s">
        <v>3376</v>
      </c>
      <c r="J3535" t="s">
        <v>2847</v>
      </c>
      <c r="K3535" t="s">
        <v>2848</v>
      </c>
      <c r="L3535" t="s">
        <v>110</v>
      </c>
      <c r="M3535" t="s">
        <v>2849</v>
      </c>
      <c r="N3535" t="s">
        <v>2602</v>
      </c>
      <c r="O3535" t="s">
        <v>2850</v>
      </c>
      <c r="P3535" t="s">
        <v>30587</v>
      </c>
      <c r="R3535" t="str">
        <f t="shared" si="110"/>
        <v>高密</v>
      </c>
      <c r="S3535" t="str">
        <f t="shared" si="111"/>
        <v>0707</v>
      </c>
    </row>
    <row r="3536" spans="1:19">
      <c r="A3536" t="s">
        <v>30588</v>
      </c>
      <c r="B3536" t="s">
        <v>30589</v>
      </c>
      <c r="C3536" t="s">
        <v>46</v>
      </c>
      <c r="D3536" t="s">
        <v>30590</v>
      </c>
      <c r="E3536" t="s">
        <v>28748</v>
      </c>
      <c r="F3536" t="s">
        <v>30591</v>
      </c>
      <c r="G3536" t="s">
        <v>30592</v>
      </c>
      <c r="H3536" t="s">
        <v>30593</v>
      </c>
      <c r="I3536" t="s">
        <v>2378</v>
      </c>
      <c r="J3536" t="s">
        <v>3006</v>
      </c>
      <c r="K3536" t="s">
        <v>3007</v>
      </c>
      <c r="L3536" t="s">
        <v>67</v>
      </c>
      <c r="M3536" t="s">
        <v>3008</v>
      </c>
      <c r="N3536" t="s">
        <v>2674</v>
      </c>
      <c r="O3536" t="s">
        <v>3009</v>
      </c>
      <c r="P3536" t="s">
        <v>30594</v>
      </c>
      <c r="R3536" t="str">
        <f t="shared" si="110"/>
        <v>昌邑</v>
      </c>
      <c r="S3536" t="str">
        <f t="shared" si="111"/>
        <v>0707</v>
      </c>
    </row>
    <row r="3537" spans="1:19">
      <c r="A3537" t="s">
        <v>30595</v>
      </c>
      <c r="B3537" t="s">
        <v>30596</v>
      </c>
      <c r="C3537" t="s">
        <v>46</v>
      </c>
      <c r="D3537" t="s">
        <v>30597</v>
      </c>
      <c r="E3537" t="s">
        <v>30553</v>
      </c>
      <c r="F3537" t="s">
        <v>30598</v>
      </c>
      <c r="G3537" t="s">
        <v>30599</v>
      </c>
      <c r="H3537" t="s">
        <v>29223</v>
      </c>
      <c r="I3537" t="s">
        <v>2364</v>
      </c>
      <c r="J3537" t="s">
        <v>5507</v>
      </c>
      <c r="K3537" t="s">
        <v>5508</v>
      </c>
      <c r="L3537" t="s">
        <v>137</v>
      </c>
      <c r="M3537" t="s">
        <v>4959</v>
      </c>
      <c r="N3537" t="s">
        <v>2480</v>
      </c>
      <c r="O3537" t="s">
        <v>5509</v>
      </c>
      <c r="P3537" t="s">
        <v>30600</v>
      </c>
      <c r="R3537" t="str">
        <f t="shared" si="110"/>
        <v>青州</v>
      </c>
      <c r="S3537" t="str">
        <f t="shared" si="111"/>
        <v>0707</v>
      </c>
    </row>
    <row r="3538" spans="1:19">
      <c r="A3538" t="s">
        <v>30601</v>
      </c>
      <c r="B3538" t="s">
        <v>30602</v>
      </c>
      <c r="C3538" t="s">
        <v>46</v>
      </c>
      <c r="D3538" t="s">
        <v>30603</v>
      </c>
      <c r="E3538" t="s">
        <v>30604</v>
      </c>
      <c r="F3538" t="s">
        <v>30605</v>
      </c>
      <c r="G3538" t="s">
        <v>30606</v>
      </c>
      <c r="H3538" t="s">
        <v>30607</v>
      </c>
      <c r="I3538" t="s">
        <v>2350</v>
      </c>
      <c r="J3538" t="s">
        <v>3619</v>
      </c>
      <c r="K3538" t="s">
        <v>3620</v>
      </c>
      <c r="L3538" t="s">
        <v>110</v>
      </c>
      <c r="M3538" t="s">
        <v>3621</v>
      </c>
      <c r="N3538" t="s">
        <v>2859</v>
      </c>
      <c r="O3538" t="s">
        <v>3623</v>
      </c>
      <c r="P3538" t="s">
        <v>30608</v>
      </c>
      <c r="R3538" t="str">
        <f t="shared" si="110"/>
        <v>高密</v>
      </c>
      <c r="S3538" t="str">
        <f t="shared" si="111"/>
        <v>0707</v>
      </c>
    </row>
    <row r="3539" spans="1:19">
      <c r="A3539" t="s">
        <v>30609</v>
      </c>
      <c r="B3539" t="s">
        <v>30610</v>
      </c>
      <c r="C3539" t="s">
        <v>46</v>
      </c>
      <c r="D3539" t="s">
        <v>30611</v>
      </c>
      <c r="E3539" t="s">
        <v>28748</v>
      </c>
      <c r="F3539" t="s">
        <v>30612</v>
      </c>
      <c r="G3539" t="s">
        <v>30613</v>
      </c>
      <c r="H3539" t="s">
        <v>30614</v>
      </c>
      <c r="I3539" t="s">
        <v>6637</v>
      </c>
      <c r="J3539" t="s">
        <v>6485</v>
      </c>
      <c r="K3539" t="s">
        <v>6486</v>
      </c>
      <c r="L3539" t="s">
        <v>128</v>
      </c>
      <c r="M3539" t="s">
        <v>3653</v>
      </c>
      <c r="N3539" t="s">
        <v>2421</v>
      </c>
      <c r="O3539" t="s">
        <v>6487</v>
      </c>
      <c r="P3539" t="s">
        <v>30615</v>
      </c>
      <c r="Q3539" t="s">
        <v>30616</v>
      </c>
      <c r="R3539" t="str">
        <f t="shared" si="110"/>
        <v>寿光</v>
      </c>
      <c r="S3539" t="str">
        <f t="shared" si="111"/>
        <v>0707</v>
      </c>
    </row>
    <row r="3540" spans="1:19">
      <c r="A3540" t="s">
        <v>30617</v>
      </c>
      <c r="B3540" t="s">
        <v>30618</v>
      </c>
      <c r="C3540" t="s">
        <v>46</v>
      </c>
      <c r="D3540" t="s">
        <v>30619</v>
      </c>
      <c r="E3540" t="s">
        <v>28748</v>
      </c>
      <c r="F3540" t="s">
        <v>30620</v>
      </c>
      <c r="G3540" t="s">
        <v>30621</v>
      </c>
      <c r="H3540" t="s">
        <v>30622</v>
      </c>
      <c r="I3540" t="s">
        <v>2378</v>
      </c>
      <c r="J3540" t="s">
        <v>4372</v>
      </c>
      <c r="K3540" t="s">
        <v>4373</v>
      </c>
      <c r="L3540" t="s">
        <v>76</v>
      </c>
      <c r="M3540" t="s">
        <v>4374</v>
      </c>
      <c r="N3540" t="s">
        <v>2340</v>
      </c>
      <c r="O3540" t="s">
        <v>4375</v>
      </c>
      <c r="P3540" t="s">
        <v>30623</v>
      </c>
      <c r="Q3540" t="s">
        <v>30624</v>
      </c>
      <c r="R3540" t="str">
        <f t="shared" si="110"/>
        <v>奎文</v>
      </c>
      <c r="S3540" t="str">
        <f t="shared" si="111"/>
        <v>0707</v>
      </c>
    </row>
    <row r="3541" spans="1:19">
      <c r="A3541" t="s">
        <v>30625</v>
      </c>
      <c r="B3541" t="s">
        <v>30626</v>
      </c>
      <c r="C3541" t="s">
        <v>46</v>
      </c>
      <c r="D3541" t="s">
        <v>30627</v>
      </c>
      <c r="E3541" t="s">
        <v>30628</v>
      </c>
      <c r="F3541" t="s">
        <v>30629</v>
      </c>
      <c r="G3541" t="s">
        <v>30630</v>
      </c>
      <c r="H3541" t="s">
        <v>30631</v>
      </c>
      <c r="I3541" t="s">
        <v>2645</v>
      </c>
      <c r="J3541" t="s">
        <v>8347</v>
      </c>
      <c r="K3541" t="s">
        <v>8348</v>
      </c>
      <c r="L3541" t="s">
        <v>101</v>
      </c>
      <c r="M3541" t="s">
        <v>2982</v>
      </c>
      <c r="N3541" t="s">
        <v>2340</v>
      </c>
      <c r="O3541" t="s">
        <v>8349</v>
      </c>
      <c r="P3541" t="s">
        <v>30632</v>
      </c>
      <c r="R3541" t="str">
        <f t="shared" si="110"/>
        <v>潍城</v>
      </c>
      <c r="S3541" t="str">
        <f t="shared" si="111"/>
        <v>0707</v>
      </c>
    </row>
    <row r="3542" spans="1:19">
      <c r="A3542" t="s">
        <v>30633</v>
      </c>
      <c r="B3542" t="s">
        <v>30634</v>
      </c>
      <c r="C3542" t="s">
        <v>46</v>
      </c>
      <c r="D3542" t="s">
        <v>30635</v>
      </c>
      <c r="E3542" t="s">
        <v>30553</v>
      </c>
      <c r="F3542" t="s">
        <v>30636</v>
      </c>
      <c r="G3542" t="s">
        <v>30637</v>
      </c>
      <c r="H3542" t="s">
        <v>30638</v>
      </c>
      <c r="I3542" t="s">
        <v>2350</v>
      </c>
      <c r="J3542" t="s">
        <v>17678</v>
      </c>
      <c r="K3542" t="s">
        <v>17679</v>
      </c>
      <c r="L3542" t="s">
        <v>110</v>
      </c>
      <c r="M3542" t="s">
        <v>2575</v>
      </c>
      <c r="N3542" t="s">
        <v>2649</v>
      </c>
      <c r="O3542" t="s">
        <v>17680</v>
      </c>
      <c r="P3542" t="s">
        <v>30639</v>
      </c>
      <c r="R3542" t="str">
        <f t="shared" si="110"/>
        <v>高密</v>
      </c>
      <c r="S3542" t="str">
        <f t="shared" si="111"/>
        <v>0707</v>
      </c>
    </row>
    <row r="3543" spans="1:19">
      <c r="A3543" t="s">
        <v>30640</v>
      </c>
      <c r="B3543" t="s">
        <v>30641</v>
      </c>
      <c r="C3543" t="s">
        <v>46</v>
      </c>
      <c r="D3543" t="s">
        <v>30642</v>
      </c>
      <c r="E3543" t="s">
        <v>30643</v>
      </c>
      <c r="F3543" t="s">
        <v>30644</v>
      </c>
      <c r="G3543" t="s">
        <v>30645</v>
      </c>
      <c r="H3543" t="s">
        <v>30646</v>
      </c>
      <c r="I3543" t="s">
        <v>3969</v>
      </c>
      <c r="J3543" t="s">
        <v>3651</v>
      </c>
      <c r="K3543" t="s">
        <v>3652</v>
      </c>
      <c r="L3543" t="s">
        <v>128</v>
      </c>
      <c r="M3543" t="s">
        <v>3653</v>
      </c>
      <c r="N3543" t="s">
        <v>2674</v>
      </c>
      <c r="O3543" t="s">
        <v>3654</v>
      </c>
      <c r="P3543" t="s">
        <v>30647</v>
      </c>
      <c r="R3543" t="str">
        <f t="shared" si="110"/>
        <v>寿光</v>
      </c>
      <c r="S3543" t="str">
        <f t="shared" si="111"/>
        <v>0707</v>
      </c>
    </row>
    <row r="3544" spans="1:19">
      <c r="A3544" t="s">
        <v>30648</v>
      </c>
      <c r="B3544" t="s">
        <v>30649</v>
      </c>
      <c r="C3544" t="s">
        <v>46</v>
      </c>
      <c r="D3544" t="s">
        <v>30650</v>
      </c>
      <c r="E3544" t="s">
        <v>28748</v>
      </c>
      <c r="F3544" t="s">
        <v>24689</v>
      </c>
      <c r="G3544" t="s">
        <v>24690</v>
      </c>
      <c r="H3544" t="s">
        <v>30651</v>
      </c>
      <c r="I3544" t="s">
        <v>24692</v>
      </c>
      <c r="J3544" t="s">
        <v>2351</v>
      </c>
      <c r="K3544" t="s">
        <v>2352</v>
      </c>
      <c r="L3544" t="s">
        <v>57</v>
      </c>
      <c r="M3544" t="s">
        <v>2353</v>
      </c>
      <c r="N3544" t="s">
        <v>2354</v>
      </c>
      <c r="O3544" t="s">
        <v>2355</v>
      </c>
      <c r="P3544" t="s">
        <v>30652</v>
      </c>
      <c r="Q3544" t="s">
        <v>30653</v>
      </c>
      <c r="R3544" t="str">
        <f t="shared" si="110"/>
        <v>安丘</v>
      </c>
      <c r="S3544" t="str">
        <f t="shared" si="111"/>
        <v>0707</v>
      </c>
    </row>
    <row r="3545" spans="1:19">
      <c r="A3545" t="s">
        <v>30654</v>
      </c>
      <c r="B3545" t="s">
        <v>30632</v>
      </c>
      <c r="C3545" t="s">
        <v>46</v>
      </c>
      <c r="D3545" t="s">
        <v>30655</v>
      </c>
      <c r="E3545" t="s">
        <v>28748</v>
      </c>
      <c r="F3545" t="s">
        <v>30656</v>
      </c>
      <c r="G3545" t="s">
        <v>30657</v>
      </c>
      <c r="H3545" t="s">
        <v>30658</v>
      </c>
      <c r="I3545" t="s">
        <v>2350</v>
      </c>
      <c r="J3545" t="s">
        <v>3938</v>
      </c>
      <c r="K3545" t="s">
        <v>3939</v>
      </c>
      <c r="L3545" t="s">
        <v>137</v>
      </c>
      <c r="M3545" t="s">
        <v>3940</v>
      </c>
      <c r="N3545" t="s">
        <v>2421</v>
      </c>
      <c r="O3545" t="s">
        <v>3941</v>
      </c>
      <c r="P3545" t="s">
        <v>30659</v>
      </c>
      <c r="Q3545" t="s">
        <v>30660</v>
      </c>
      <c r="R3545" t="str">
        <f t="shared" si="110"/>
        <v>青州</v>
      </c>
      <c r="S3545" t="str">
        <f t="shared" si="111"/>
        <v>0707</v>
      </c>
    </row>
    <row r="3546" spans="1:19">
      <c r="A3546" t="s">
        <v>30661</v>
      </c>
      <c r="B3546" t="s">
        <v>30662</v>
      </c>
      <c r="C3546" t="s">
        <v>46</v>
      </c>
      <c r="D3546" t="s">
        <v>30663</v>
      </c>
      <c r="E3546" t="s">
        <v>30664</v>
      </c>
      <c r="F3546" t="s">
        <v>30665</v>
      </c>
      <c r="G3546" t="s">
        <v>30666</v>
      </c>
      <c r="H3546" t="s">
        <v>30667</v>
      </c>
      <c r="I3546" t="s">
        <v>2645</v>
      </c>
      <c r="J3546" t="s">
        <v>3670</v>
      </c>
      <c r="K3546" t="s">
        <v>3671</v>
      </c>
      <c r="L3546" t="s">
        <v>3458</v>
      </c>
      <c r="M3546" t="s">
        <v>3672</v>
      </c>
      <c r="N3546" t="s">
        <v>2859</v>
      </c>
      <c r="O3546" t="s">
        <v>3673</v>
      </c>
      <c r="P3546" t="s">
        <v>30668</v>
      </c>
      <c r="R3546" t="str">
        <f t="shared" si="110"/>
        <v>寒亭</v>
      </c>
      <c r="S3546" t="str">
        <f t="shared" si="111"/>
        <v>0707</v>
      </c>
    </row>
    <row r="3547" spans="1:19">
      <c r="A3547" t="s">
        <v>30669</v>
      </c>
      <c r="B3547" t="s">
        <v>30670</v>
      </c>
      <c r="C3547" t="s">
        <v>46</v>
      </c>
      <c r="D3547" t="s">
        <v>30671</v>
      </c>
      <c r="E3547" t="s">
        <v>28748</v>
      </c>
      <c r="F3547" t="s">
        <v>30672</v>
      </c>
      <c r="G3547" t="s">
        <v>30673</v>
      </c>
      <c r="H3547" t="s">
        <v>30674</v>
      </c>
      <c r="I3547" t="s">
        <v>2350</v>
      </c>
      <c r="J3547" t="s">
        <v>4968</v>
      </c>
      <c r="K3547" t="s">
        <v>4969</v>
      </c>
      <c r="L3547" t="s">
        <v>76</v>
      </c>
      <c r="M3547" t="s">
        <v>2528</v>
      </c>
      <c r="N3547" t="s">
        <v>2382</v>
      </c>
      <c r="O3547" t="s">
        <v>4970</v>
      </c>
      <c r="P3547" t="s">
        <v>30675</v>
      </c>
      <c r="Q3547" t="s">
        <v>30676</v>
      </c>
      <c r="R3547" t="str">
        <f t="shared" si="110"/>
        <v>奎文</v>
      </c>
      <c r="S3547" t="str">
        <f t="shared" si="111"/>
        <v>0707</v>
      </c>
    </row>
    <row r="3548" spans="1:19">
      <c r="A3548" t="s">
        <v>30677</v>
      </c>
      <c r="B3548" t="s">
        <v>30678</v>
      </c>
      <c r="C3548" t="s">
        <v>46</v>
      </c>
      <c r="D3548" t="s">
        <v>30679</v>
      </c>
      <c r="E3548" t="s">
        <v>30680</v>
      </c>
      <c r="F3548" t="s">
        <v>30681</v>
      </c>
      <c r="G3548" t="s">
        <v>30682</v>
      </c>
      <c r="H3548" t="s">
        <v>30683</v>
      </c>
      <c r="I3548" t="s">
        <v>2364</v>
      </c>
      <c r="J3548" t="s">
        <v>3337</v>
      </c>
      <c r="K3548" t="s">
        <v>3338</v>
      </c>
      <c r="L3548" t="s">
        <v>76</v>
      </c>
      <c r="M3548" t="s">
        <v>2408</v>
      </c>
      <c r="N3548" t="s">
        <v>2421</v>
      </c>
      <c r="O3548" t="s">
        <v>3340</v>
      </c>
      <c r="P3548" t="s">
        <v>30684</v>
      </c>
      <c r="R3548" t="str">
        <f t="shared" si="110"/>
        <v>奎文</v>
      </c>
      <c r="S3548" t="str">
        <f t="shared" si="111"/>
        <v>0707</v>
      </c>
    </row>
    <row r="3549" spans="1:19">
      <c r="A3549" t="s">
        <v>30685</v>
      </c>
      <c r="B3549" t="s">
        <v>30686</v>
      </c>
      <c r="C3549" t="s">
        <v>46</v>
      </c>
      <c r="D3549" t="s">
        <v>30687</v>
      </c>
      <c r="E3549" t="s">
        <v>30688</v>
      </c>
      <c r="F3549" t="s">
        <v>30689</v>
      </c>
      <c r="G3549" t="s">
        <v>30690</v>
      </c>
      <c r="H3549" t="s">
        <v>30691</v>
      </c>
      <c r="I3549" t="s">
        <v>2350</v>
      </c>
      <c r="J3549" t="s">
        <v>3337</v>
      </c>
      <c r="K3549" t="s">
        <v>3338</v>
      </c>
      <c r="L3549" t="s">
        <v>76</v>
      </c>
      <c r="M3549" t="s">
        <v>2408</v>
      </c>
      <c r="N3549" t="s">
        <v>3252</v>
      </c>
      <c r="O3549" t="s">
        <v>3340</v>
      </c>
      <c r="P3549" t="s">
        <v>30692</v>
      </c>
      <c r="Q3549" t="s">
        <v>30693</v>
      </c>
      <c r="R3549" t="str">
        <f t="shared" si="110"/>
        <v>奎文</v>
      </c>
      <c r="S3549" t="str">
        <f t="shared" si="111"/>
        <v>0707</v>
      </c>
    </row>
    <row r="3550" spans="1:19">
      <c r="A3550" t="s">
        <v>30694</v>
      </c>
      <c r="B3550" t="s">
        <v>30695</v>
      </c>
      <c r="C3550" t="s">
        <v>46</v>
      </c>
      <c r="D3550" t="s">
        <v>30696</v>
      </c>
      <c r="E3550" t="s">
        <v>30688</v>
      </c>
      <c r="F3550" t="s">
        <v>30697</v>
      </c>
      <c r="G3550" t="s">
        <v>30698</v>
      </c>
      <c r="H3550" t="s">
        <v>30699</v>
      </c>
      <c r="I3550" t="s">
        <v>2350</v>
      </c>
      <c r="J3550" t="s">
        <v>6430</v>
      </c>
      <c r="K3550" t="s">
        <v>6431</v>
      </c>
      <c r="L3550" t="s">
        <v>137</v>
      </c>
      <c r="M3550" t="s">
        <v>3729</v>
      </c>
      <c r="N3550" t="s">
        <v>2529</v>
      </c>
      <c r="O3550" t="s">
        <v>6432</v>
      </c>
      <c r="P3550" t="s">
        <v>30508</v>
      </c>
      <c r="Q3550" t="s">
        <v>30700</v>
      </c>
      <c r="R3550" t="str">
        <f t="shared" si="110"/>
        <v>青州</v>
      </c>
      <c r="S3550" t="str">
        <f t="shared" si="111"/>
        <v>0707</v>
      </c>
    </row>
    <row r="3551" spans="1:19">
      <c r="A3551" t="s">
        <v>30701</v>
      </c>
      <c r="B3551" t="s">
        <v>30702</v>
      </c>
      <c r="C3551" t="s">
        <v>46</v>
      </c>
      <c r="D3551" t="s">
        <v>30703</v>
      </c>
      <c r="E3551" t="s">
        <v>28901</v>
      </c>
      <c r="F3551" t="s">
        <v>30704</v>
      </c>
      <c r="G3551" t="s">
        <v>30705</v>
      </c>
      <c r="H3551" t="s">
        <v>30706</v>
      </c>
      <c r="I3551" t="s">
        <v>2350</v>
      </c>
      <c r="J3551" t="s">
        <v>8264</v>
      </c>
      <c r="K3551" t="s">
        <v>8265</v>
      </c>
      <c r="L3551" t="s">
        <v>76</v>
      </c>
      <c r="M3551" t="s">
        <v>2408</v>
      </c>
      <c r="N3551" t="s">
        <v>3339</v>
      </c>
      <c r="O3551" t="s">
        <v>8266</v>
      </c>
      <c r="P3551" t="s">
        <v>30707</v>
      </c>
      <c r="R3551" t="str">
        <f t="shared" si="110"/>
        <v>奎文</v>
      </c>
      <c r="S3551" t="str">
        <f t="shared" si="111"/>
        <v>0707</v>
      </c>
    </row>
    <row r="3552" spans="1:19">
      <c r="A3552" t="s">
        <v>30708</v>
      </c>
      <c r="B3552" t="s">
        <v>30709</v>
      </c>
      <c r="C3552" t="s">
        <v>46</v>
      </c>
      <c r="D3552" t="s">
        <v>30710</v>
      </c>
      <c r="E3552" t="s">
        <v>28748</v>
      </c>
      <c r="F3552" t="s">
        <v>30711</v>
      </c>
      <c r="G3552" t="s">
        <v>30712</v>
      </c>
      <c r="H3552" t="s">
        <v>30713</v>
      </c>
      <c r="I3552" t="s">
        <v>2754</v>
      </c>
      <c r="J3552" t="s">
        <v>3565</v>
      </c>
      <c r="K3552" t="s">
        <v>3566</v>
      </c>
      <c r="L3552" t="s">
        <v>110</v>
      </c>
      <c r="M3552" t="s">
        <v>2575</v>
      </c>
      <c r="N3552" t="s">
        <v>3214</v>
      </c>
      <c r="O3552" t="s">
        <v>3567</v>
      </c>
      <c r="P3552" t="s">
        <v>30714</v>
      </c>
      <c r="Q3552" t="s">
        <v>30715</v>
      </c>
      <c r="R3552" t="str">
        <f t="shared" si="110"/>
        <v>高密</v>
      </c>
      <c r="S3552" t="str">
        <f t="shared" si="111"/>
        <v>0707</v>
      </c>
    </row>
    <row r="3553" spans="1:19">
      <c r="A3553" t="s">
        <v>30716</v>
      </c>
      <c r="B3553" t="s">
        <v>30717</v>
      </c>
      <c r="C3553" t="s">
        <v>46</v>
      </c>
      <c r="D3553" t="s">
        <v>30718</v>
      </c>
      <c r="E3553" t="s">
        <v>28748</v>
      </c>
      <c r="F3553" t="s">
        <v>30719</v>
      </c>
      <c r="G3553" t="s">
        <v>30720</v>
      </c>
      <c r="H3553" t="s">
        <v>30721</v>
      </c>
      <c r="I3553" t="s">
        <v>2350</v>
      </c>
      <c r="J3553" t="s">
        <v>3285</v>
      </c>
      <c r="K3553" t="s">
        <v>3286</v>
      </c>
      <c r="L3553" t="s">
        <v>76</v>
      </c>
      <c r="M3553" t="s">
        <v>2528</v>
      </c>
      <c r="N3553" t="s">
        <v>2674</v>
      </c>
      <c r="O3553" t="s">
        <v>3287</v>
      </c>
      <c r="Q3553" t="s">
        <v>30722</v>
      </c>
      <c r="R3553" t="str">
        <f t="shared" si="110"/>
        <v>奎文</v>
      </c>
      <c r="S3553" t="str">
        <f t="shared" si="111"/>
        <v>0707</v>
      </c>
    </row>
    <row r="3554" spans="1:19">
      <c r="A3554" t="s">
        <v>30723</v>
      </c>
      <c r="B3554" t="s">
        <v>30724</v>
      </c>
      <c r="C3554" t="s">
        <v>46</v>
      </c>
      <c r="D3554" t="s">
        <v>30725</v>
      </c>
      <c r="E3554" t="s">
        <v>30726</v>
      </c>
      <c r="F3554" t="s">
        <v>30727</v>
      </c>
      <c r="G3554" t="s">
        <v>30728</v>
      </c>
      <c r="H3554" t="s">
        <v>30729</v>
      </c>
      <c r="I3554" t="s">
        <v>3436</v>
      </c>
      <c r="J3554" t="s">
        <v>3651</v>
      </c>
      <c r="K3554" t="s">
        <v>3652</v>
      </c>
      <c r="L3554" t="s">
        <v>128</v>
      </c>
      <c r="M3554" t="s">
        <v>3653</v>
      </c>
      <c r="N3554" t="s">
        <v>2529</v>
      </c>
      <c r="O3554" t="s">
        <v>3654</v>
      </c>
      <c r="P3554" t="s">
        <v>30730</v>
      </c>
      <c r="R3554" t="str">
        <f t="shared" si="110"/>
        <v>寿光</v>
      </c>
      <c r="S3554" t="str">
        <f t="shared" si="111"/>
        <v>0707</v>
      </c>
    </row>
    <row r="3555" spans="1:19">
      <c r="A3555" t="s">
        <v>30731</v>
      </c>
      <c r="B3555" t="s">
        <v>30732</v>
      </c>
      <c r="C3555" t="s">
        <v>46</v>
      </c>
      <c r="D3555" t="s">
        <v>30733</v>
      </c>
      <c r="E3555" t="s">
        <v>30734</v>
      </c>
      <c r="F3555" t="s">
        <v>30735</v>
      </c>
      <c r="G3555" t="s">
        <v>30736</v>
      </c>
      <c r="H3555" t="s">
        <v>30737</v>
      </c>
      <c r="I3555" t="s">
        <v>2378</v>
      </c>
      <c r="J3555" t="s">
        <v>30738</v>
      </c>
      <c r="K3555" t="s">
        <v>30739</v>
      </c>
      <c r="L3555" t="s">
        <v>110</v>
      </c>
      <c r="M3555" t="s">
        <v>2575</v>
      </c>
      <c r="N3555" t="s">
        <v>2649</v>
      </c>
      <c r="O3555" t="s">
        <v>5640</v>
      </c>
      <c r="P3555" t="s">
        <v>30740</v>
      </c>
      <c r="R3555" t="str">
        <f t="shared" si="110"/>
        <v>高密</v>
      </c>
      <c r="S3555" t="str">
        <f t="shared" si="111"/>
        <v>0707</v>
      </c>
    </row>
    <row r="3556" spans="1:19">
      <c r="A3556" t="s">
        <v>30741</v>
      </c>
      <c r="B3556" t="s">
        <v>30742</v>
      </c>
      <c r="C3556" t="s">
        <v>46</v>
      </c>
      <c r="D3556" t="s">
        <v>30743</v>
      </c>
      <c r="E3556" t="s">
        <v>30688</v>
      </c>
      <c r="F3556" t="s">
        <v>30744</v>
      </c>
      <c r="G3556" t="s">
        <v>30745</v>
      </c>
      <c r="H3556" t="s">
        <v>30746</v>
      </c>
      <c r="I3556" t="s">
        <v>2645</v>
      </c>
      <c r="J3556" t="s">
        <v>3337</v>
      </c>
      <c r="K3556" t="s">
        <v>3338</v>
      </c>
      <c r="L3556" t="s">
        <v>76</v>
      </c>
      <c r="M3556" t="s">
        <v>2408</v>
      </c>
      <c r="N3556" t="s">
        <v>2859</v>
      </c>
      <c r="O3556" t="s">
        <v>3340</v>
      </c>
      <c r="P3556" t="s">
        <v>30747</v>
      </c>
      <c r="R3556" t="str">
        <f t="shared" si="110"/>
        <v>奎文</v>
      </c>
      <c r="S3556" t="str">
        <f t="shared" si="111"/>
        <v>0707</v>
      </c>
    </row>
    <row r="3557" spans="1:19">
      <c r="A3557" t="s">
        <v>30748</v>
      </c>
      <c r="B3557" t="s">
        <v>30749</v>
      </c>
      <c r="C3557" t="s">
        <v>46</v>
      </c>
      <c r="D3557" t="s">
        <v>30750</v>
      </c>
      <c r="E3557" t="s">
        <v>30604</v>
      </c>
      <c r="F3557" t="s">
        <v>30751</v>
      </c>
      <c r="G3557" t="s">
        <v>30752</v>
      </c>
      <c r="H3557" t="s">
        <v>30753</v>
      </c>
      <c r="I3557" t="s">
        <v>2350</v>
      </c>
      <c r="J3557" t="s">
        <v>3337</v>
      </c>
      <c r="K3557" t="s">
        <v>3338</v>
      </c>
      <c r="L3557" t="s">
        <v>76</v>
      </c>
      <c r="M3557" t="s">
        <v>2408</v>
      </c>
      <c r="N3557" t="s">
        <v>2859</v>
      </c>
      <c r="O3557" t="s">
        <v>3340</v>
      </c>
      <c r="P3557" t="s">
        <v>30754</v>
      </c>
      <c r="Q3557" t="s">
        <v>30755</v>
      </c>
      <c r="R3557" t="str">
        <f t="shared" si="110"/>
        <v>奎文</v>
      </c>
      <c r="S3557" t="str">
        <f t="shared" si="111"/>
        <v>0707</v>
      </c>
    </row>
    <row r="3558" spans="1:19">
      <c r="A3558" t="s">
        <v>30756</v>
      </c>
      <c r="B3558" t="s">
        <v>30757</v>
      </c>
      <c r="C3558" t="s">
        <v>46</v>
      </c>
      <c r="D3558" t="s">
        <v>30758</v>
      </c>
      <c r="E3558" t="s">
        <v>28748</v>
      </c>
      <c r="F3558" t="s">
        <v>30759</v>
      </c>
      <c r="G3558" t="s">
        <v>30760</v>
      </c>
      <c r="H3558" t="s">
        <v>30761</v>
      </c>
      <c r="I3558" t="s">
        <v>10841</v>
      </c>
      <c r="J3558" t="s">
        <v>8903</v>
      </c>
      <c r="K3558" t="s">
        <v>8904</v>
      </c>
      <c r="L3558" t="s">
        <v>110</v>
      </c>
      <c r="M3558" t="s">
        <v>7112</v>
      </c>
      <c r="N3558" t="s">
        <v>3774</v>
      </c>
      <c r="O3558" t="s">
        <v>8905</v>
      </c>
      <c r="P3558" t="s">
        <v>30762</v>
      </c>
      <c r="Q3558" t="s">
        <v>30763</v>
      </c>
      <c r="R3558" t="str">
        <f t="shared" si="110"/>
        <v>高密</v>
      </c>
      <c r="S3558" t="str">
        <f t="shared" si="111"/>
        <v>0707</v>
      </c>
    </row>
    <row r="3559" spans="1:19">
      <c r="A3559" t="s">
        <v>30764</v>
      </c>
      <c r="B3559" t="s">
        <v>30765</v>
      </c>
      <c r="C3559" t="s">
        <v>46</v>
      </c>
      <c r="D3559" t="s">
        <v>30766</v>
      </c>
      <c r="E3559" t="s">
        <v>30767</v>
      </c>
      <c r="F3559" t="s">
        <v>30768</v>
      </c>
      <c r="G3559" t="s">
        <v>30769</v>
      </c>
      <c r="H3559" t="s">
        <v>30770</v>
      </c>
      <c r="I3559" t="s">
        <v>2350</v>
      </c>
      <c r="J3559" t="s">
        <v>2646</v>
      </c>
      <c r="K3559" t="s">
        <v>2647</v>
      </c>
      <c r="L3559" t="s">
        <v>128</v>
      </c>
      <c r="M3559" t="s">
        <v>2648</v>
      </c>
      <c r="N3559" t="s">
        <v>2674</v>
      </c>
      <c r="O3559" t="s">
        <v>2650</v>
      </c>
      <c r="Q3559" t="s">
        <v>30771</v>
      </c>
      <c r="R3559" t="str">
        <f t="shared" si="110"/>
        <v>寿光</v>
      </c>
      <c r="S3559" t="str">
        <f t="shared" si="111"/>
        <v>0707</v>
      </c>
    </row>
    <row r="3560" spans="1:19">
      <c r="A3560" t="s">
        <v>30772</v>
      </c>
      <c r="B3560" t="s">
        <v>30773</v>
      </c>
      <c r="C3560" t="s">
        <v>46</v>
      </c>
      <c r="D3560" t="s">
        <v>30774</v>
      </c>
      <c r="E3560" t="s">
        <v>28901</v>
      </c>
      <c r="F3560" t="s">
        <v>30775</v>
      </c>
      <c r="G3560" t="s">
        <v>30776</v>
      </c>
      <c r="H3560" t="s">
        <v>30777</v>
      </c>
      <c r="I3560" t="s">
        <v>2350</v>
      </c>
      <c r="J3560" t="s">
        <v>2836</v>
      </c>
      <c r="K3560" t="s">
        <v>24991</v>
      </c>
      <c r="L3560" t="s">
        <v>57</v>
      </c>
      <c r="M3560" t="s">
        <v>2838</v>
      </c>
      <c r="N3560" t="s">
        <v>2421</v>
      </c>
      <c r="O3560" t="s">
        <v>2839</v>
      </c>
      <c r="P3560" t="s">
        <v>30778</v>
      </c>
      <c r="R3560" t="str">
        <f t="shared" si="110"/>
        <v>安丘</v>
      </c>
      <c r="S3560" t="str">
        <f t="shared" si="111"/>
        <v>0707</v>
      </c>
    </row>
    <row r="3561" spans="1:19">
      <c r="A3561" t="s">
        <v>30779</v>
      </c>
      <c r="B3561" t="s">
        <v>30780</v>
      </c>
      <c r="C3561" t="s">
        <v>46</v>
      </c>
      <c r="D3561" t="s">
        <v>30781</v>
      </c>
      <c r="E3561" t="s">
        <v>30782</v>
      </c>
      <c r="F3561" t="s">
        <v>30783</v>
      </c>
      <c r="G3561" t="s">
        <v>30784</v>
      </c>
      <c r="H3561" t="s">
        <v>30785</v>
      </c>
      <c r="I3561" t="s">
        <v>2586</v>
      </c>
      <c r="J3561" t="s">
        <v>3241</v>
      </c>
      <c r="K3561" t="s">
        <v>3242</v>
      </c>
      <c r="L3561" t="s">
        <v>101</v>
      </c>
      <c r="M3561" t="s">
        <v>3130</v>
      </c>
      <c r="N3561" t="s">
        <v>3339</v>
      </c>
      <c r="O3561" t="s">
        <v>3243</v>
      </c>
      <c r="P3561" t="s">
        <v>30786</v>
      </c>
      <c r="Q3561" t="s">
        <v>30787</v>
      </c>
      <c r="R3561" t="str">
        <f t="shared" si="110"/>
        <v>潍城</v>
      </c>
      <c r="S3561" t="str">
        <f t="shared" si="111"/>
        <v>0707</v>
      </c>
    </row>
    <row r="3562" spans="1:19">
      <c r="A3562" t="s">
        <v>30788</v>
      </c>
      <c r="B3562" t="s">
        <v>30789</v>
      </c>
      <c r="C3562" t="s">
        <v>46</v>
      </c>
      <c r="D3562" t="s">
        <v>30790</v>
      </c>
      <c r="E3562" t="s">
        <v>30688</v>
      </c>
      <c r="F3562" t="s">
        <v>30791</v>
      </c>
      <c r="G3562" t="s">
        <v>30792</v>
      </c>
      <c r="H3562" t="s">
        <v>30793</v>
      </c>
      <c r="I3562" t="s">
        <v>2350</v>
      </c>
      <c r="J3562" t="s">
        <v>30794</v>
      </c>
      <c r="K3562" t="s">
        <v>30795</v>
      </c>
      <c r="L3562" t="s">
        <v>676</v>
      </c>
      <c r="M3562" t="s">
        <v>6204</v>
      </c>
      <c r="N3562" t="s">
        <v>3307</v>
      </c>
      <c r="O3562" t="s">
        <v>30796</v>
      </c>
      <c r="P3562" t="s">
        <v>30797</v>
      </c>
      <c r="R3562" t="str">
        <f t="shared" si="110"/>
        <v>昌乐</v>
      </c>
      <c r="S3562" t="str">
        <f t="shared" si="111"/>
        <v>0707</v>
      </c>
    </row>
    <row r="3563" spans="1:19">
      <c r="A3563" t="s">
        <v>30798</v>
      </c>
      <c r="B3563" t="s">
        <v>30799</v>
      </c>
      <c r="C3563" t="s">
        <v>46</v>
      </c>
      <c r="D3563" t="s">
        <v>30800</v>
      </c>
      <c r="E3563" t="s">
        <v>28748</v>
      </c>
      <c r="F3563" t="s">
        <v>30801</v>
      </c>
      <c r="G3563" t="s">
        <v>30802</v>
      </c>
      <c r="H3563" t="s">
        <v>30803</v>
      </c>
      <c r="I3563" t="s">
        <v>2378</v>
      </c>
      <c r="J3563" t="s">
        <v>3337</v>
      </c>
      <c r="K3563" t="s">
        <v>3338</v>
      </c>
      <c r="L3563" t="s">
        <v>76</v>
      </c>
      <c r="M3563" t="s">
        <v>2408</v>
      </c>
      <c r="N3563" t="s">
        <v>2816</v>
      </c>
      <c r="O3563" t="s">
        <v>3340</v>
      </c>
      <c r="P3563" t="s">
        <v>30804</v>
      </c>
      <c r="Q3563" t="s">
        <v>30805</v>
      </c>
      <c r="R3563" t="str">
        <f t="shared" si="110"/>
        <v>奎文</v>
      </c>
      <c r="S3563" t="str">
        <f t="shared" si="111"/>
        <v>0707</v>
      </c>
    </row>
    <row r="3564" spans="1:19">
      <c r="A3564" t="s">
        <v>30806</v>
      </c>
      <c r="B3564" t="s">
        <v>30807</v>
      </c>
      <c r="C3564" t="s">
        <v>46</v>
      </c>
      <c r="D3564" t="s">
        <v>30808</v>
      </c>
      <c r="E3564" t="s">
        <v>30809</v>
      </c>
      <c r="F3564" t="s">
        <v>30810</v>
      </c>
      <c r="G3564" t="s">
        <v>30811</v>
      </c>
      <c r="H3564" t="s">
        <v>29586</v>
      </c>
      <c r="I3564" t="s">
        <v>2645</v>
      </c>
      <c r="J3564" t="s">
        <v>8012</v>
      </c>
      <c r="K3564" t="s">
        <v>8013</v>
      </c>
      <c r="L3564" t="s">
        <v>187</v>
      </c>
      <c r="M3564" t="s">
        <v>8014</v>
      </c>
      <c r="N3564" t="s">
        <v>3277</v>
      </c>
      <c r="O3564" t="s">
        <v>8015</v>
      </c>
      <c r="P3564" t="s">
        <v>30812</v>
      </c>
      <c r="Q3564" t="s">
        <v>30813</v>
      </c>
      <c r="R3564" t="str">
        <f t="shared" si="110"/>
        <v>坊子</v>
      </c>
      <c r="S3564" t="str">
        <f t="shared" si="111"/>
        <v>0707</v>
      </c>
    </row>
    <row r="3565" spans="1:19">
      <c r="A3565" t="s">
        <v>30814</v>
      </c>
      <c r="B3565" t="s">
        <v>30815</v>
      </c>
      <c r="C3565" t="s">
        <v>46</v>
      </c>
      <c r="D3565" t="s">
        <v>30816</v>
      </c>
      <c r="E3565" t="s">
        <v>30817</v>
      </c>
      <c r="F3565" t="s">
        <v>30818</v>
      </c>
      <c r="G3565" t="s">
        <v>30819</v>
      </c>
      <c r="H3565" t="s">
        <v>30820</v>
      </c>
      <c r="I3565" t="s">
        <v>2350</v>
      </c>
      <c r="J3565" t="s">
        <v>16736</v>
      </c>
      <c r="K3565" t="s">
        <v>16737</v>
      </c>
      <c r="L3565" t="s">
        <v>101</v>
      </c>
      <c r="M3565" t="s">
        <v>4459</v>
      </c>
      <c r="N3565" t="s">
        <v>2674</v>
      </c>
      <c r="O3565" t="s">
        <v>16738</v>
      </c>
      <c r="P3565" t="s">
        <v>30821</v>
      </c>
      <c r="Q3565" t="s">
        <v>30822</v>
      </c>
      <c r="R3565" t="str">
        <f t="shared" si="110"/>
        <v>潍城</v>
      </c>
      <c r="S3565" t="str">
        <f t="shared" si="111"/>
        <v>0707</v>
      </c>
    </row>
    <row r="3566" spans="1:19">
      <c r="A3566" t="s">
        <v>30823</v>
      </c>
      <c r="B3566" t="s">
        <v>30824</v>
      </c>
      <c r="C3566" t="s">
        <v>46</v>
      </c>
      <c r="D3566" t="s">
        <v>30825</v>
      </c>
      <c r="E3566" t="s">
        <v>28748</v>
      </c>
      <c r="F3566" t="s">
        <v>30826</v>
      </c>
      <c r="G3566" t="s">
        <v>30827</v>
      </c>
      <c r="H3566" t="s">
        <v>30828</v>
      </c>
      <c r="I3566" t="s">
        <v>2364</v>
      </c>
      <c r="J3566" t="s">
        <v>5392</v>
      </c>
      <c r="K3566" t="s">
        <v>5393</v>
      </c>
      <c r="L3566" t="s">
        <v>128</v>
      </c>
      <c r="M3566" t="s">
        <v>2720</v>
      </c>
      <c r="N3566" t="s">
        <v>2785</v>
      </c>
      <c r="O3566" t="s">
        <v>5394</v>
      </c>
      <c r="P3566" t="s">
        <v>30829</v>
      </c>
      <c r="Q3566" t="s">
        <v>30830</v>
      </c>
      <c r="R3566" t="str">
        <f t="shared" si="110"/>
        <v>寿光</v>
      </c>
      <c r="S3566" t="str">
        <f t="shared" si="111"/>
        <v>0707</v>
      </c>
    </row>
    <row r="3567" spans="1:19">
      <c r="A3567" t="s">
        <v>30831</v>
      </c>
      <c r="B3567" t="s">
        <v>30832</v>
      </c>
      <c r="C3567" t="s">
        <v>46</v>
      </c>
      <c r="D3567" t="s">
        <v>30833</v>
      </c>
      <c r="E3567" t="s">
        <v>28748</v>
      </c>
      <c r="F3567" t="s">
        <v>30834</v>
      </c>
      <c r="G3567" t="s">
        <v>30835</v>
      </c>
      <c r="H3567" t="s">
        <v>30836</v>
      </c>
      <c r="I3567" t="s">
        <v>2350</v>
      </c>
      <c r="J3567" t="s">
        <v>5473</v>
      </c>
      <c r="K3567" t="s">
        <v>5474</v>
      </c>
      <c r="L3567" t="s">
        <v>128</v>
      </c>
      <c r="M3567" t="s">
        <v>2890</v>
      </c>
      <c r="N3567" t="s">
        <v>3554</v>
      </c>
      <c r="O3567" t="s">
        <v>5475</v>
      </c>
      <c r="P3567" t="s">
        <v>30837</v>
      </c>
      <c r="Q3567" t="s">
        <v>30838</v>
      </c>
      <c r="R3567" t="str">
        <f t="shared" si="110"/>
        <v>寿光</v>
      </c>
      <c r="S3567" t="str">
        <f t="shared" si="111"/>
        <v>0707</v>
      </c>
    </row>
    <row r="3568" spans="1:19">
      <c r="A3568" t="s">
        <v>30839</v>
      </c>
      <c r="B3568" t="s">
        <v>30840</v>
      </c>
      <c r="C3568" t="s">
        <v>46</v>
      </c>
      <c r="D3568" t="s">
        <v>30841</v>
      </c>
      <c r="E3568" t="s">
        <v>28901</v>
      </c>
      <c r="F3568" t="s">
        <v>30842</v>
      </c>
      <c r="G3568" t="s">
        <v>30843</v>
      </c>
      <c r="H3568" t="s">
        <v>30844</v>
      </c>
      <c r="I3568" t="s">
        <v>2645</v>
      </c>
      <c r="J3568" t="s">
        <v>6547</v>
      </c>
      <c r="K3568" t="s">
        <v>6548</v>
      </c>
      <c r="L3568" t="s">
        <v>110</v>
      </c>
      <c r="M3568" t="s">
        <v>2381</v>
      </c>
      <c r="N3568" t="s">
        <v>4255</v>
      </c>
      <c r="O3568" t="s">
        <v>6549</v>
      </c>
      <c r="P3568" t="s">
        <v>30845</v>
      </c>
      <c r="R3568" t="str">
        <f t="shared" si="110"/>
        <v>高密</v>
      </c>
      <c r="S3568" t="str">
        <f t="shared" si="111"/>
        <v>0707</v>
      </c>
    </row>
    <row r="3569" spans="1:19">
      <c r="A3569" t="s">
        <v>30846</v>
      </c>
      <c r="B3569" t="s">
        <v>30847</v>
      </c>
      <c r="C3569" t="s">
        <v>46</v>
      </c>
      <c r="D3569" t="s">
        <v>30848</v>
      </c>
      <c r="E3569" t="s">
        <v>28748</v>
      </c>
      <c r="F3569" t="s">
        <v>30849</v>
      </c>
      <c r="G3569" t="s">
        <v>30850</v>
      </c>
      <c r="H3569" t="s">
        <v>30851</v>
      </c>
      <c r="I3569" t="s">
        <v>2465</v>
      </c>
      <c r="J3569" t="s">
        <v>3364</v>
      </c>
      <c r="K3569" t="s">
        <v>3365</v>
      </c>
      <c r="L3569" t="s">
        <v>67</v>
      </c>
      <c r="M3569" t="s">
        <v>3366</v>
      </c>
      <c r="O3569" t="s">
        <v>3367</v>
      </c>
      <c r="P3569" t="s">
        <v>30852</v>
      </c>
      <c r="Q3569" t="s">
        <v>30853</v>
      </c>
      <c r="R3569" t="str">
        <f t="shared" si="110"/>
        <v>昌邑</v>
      </c>
      <c r="S3569" t="str">
        <f t="shared" si="111"/>
        <v>0707</v>
      </c>
    </row>
    <row r="3570" spans="1:19">
      <c r="A3570" t="s">
        <v>30854</v>
      </c>
      <c r="B3570" t="s">
        <v>30855</v>
      </c>
      <c r="C3570" t="s">
        <v>46</v>
      </c>
      <c r="D3570" t="s">
        <v>30856</v>
      </c>
      <c r="E3570" t="s">
        <v>30857</v>
      </c>
      <c r="F3570" t="s">
        <v>30858</v>
      </c>
      <c r="G3570" t="s">
        <v>30859</v>
      </c>
      <c r="H3570" t="s">
        <v>30860</v>
      </c>
      <c r="I3570" t="s">
        <v>2364</v>
      </c>
      <c r="J3570" t="s">
        <v>4635</v>
      </c>
      <c r="K3570" t="s">
        <v>4636</v>
      </c>
      <c r="L3570" t="s">
        <v>137</v>
      </c>
      <c r="M3570" t="s">
        <v>3729</v>
      </c>
      <c r="N3570" t="s">
        <v>2480</v>
      </c>
      <c r="O3570" t="s">
        <v>4637</v>
      </c>
      <c r="P3570" t="s">
        <v>30861</v>
      </c>
      <c r="Q3570" t="s">
        <v>30862</v>
      </c>
      <c r="R3570" t="str">
        <f t="shared" si="110"/>
        <v>青州</v>
      </c>
      <c r="S3570" t="str">
        <f t="shared" si="111"/>
        <v>0707</v>
      </c>
    </row>
    <row r="3571" spans="1:19">
      <c r="A3571" t="s">
        <v>30863</v>
      </c>
      <c r="B3571" t="s">
        <v>30864</v>
      </c>
      <c r="C3571" t="s">
        <v>46</v>
      </c>
      <c r="D3571" t="s">
        <v>30865</v>
      </c>
      <c r="E3571" t="s">
        <v>28748</v>
      </c>
      <c r="F3571" t="s">
        <v>30866</v>
      </c>
      <c r="G3571" t="s">
        <v>30867</v>
      </c>
      <c r="H3571" t="s">
        <v>30868</v>
      </c>
      <c r="I3571" t="s">
        <v>2350</v>
      </c>
      <c r="J3571" t="s">
        <v>23410</v>
      </c>
      <c r="K3571" t="s">
        <v>23411</v>
      </c>
      <c r="L3571" t="s">
        <v>187</v>
      </c>
      <c r="M3571" t="s">
        <v>3075</v>
      </c>
      <c r="N3571" t="s">
        <v>2354</v>
      </c>
      <c r="O3571" t="s">
        <v>23412</v>
      </c>
      <c r="P3571" t="s">
        <v>30869</v>
      </c>
      <c r="Q3571" t="s">
        <v>30870</v>
      </c>
      <c r="R3571" t="str">
        <f t="shared" si="110"/>
        <v>坊子</v>
      </c>
      <c r="S3571" t="str">
        <f t="shared" si="111"/>
        <v>0707</v>
      </c>
    </row>
    <row r="3572" spans="1:19">
      <c r="A3572" t="s">
        <v>862</v>
      </c>
      <c r="B3572" t="s">
        <v>30871</v>
      </c>
      <c r="C3572" t="s">
        <v>46</v>
      </c>
      <c r="D3572" t="s">
        <v>30872</v>
      </c>
      <c r="E3572" t="s">
        <v>30873</v>
      </c>
      <c r="F3572" t="s">
        <v>30874</v>
      </c>
      <c r="G3572" t="s">
        <v>860</v>
      </c>
      <c r="H3572" t="s">
        <v>30875</v>
      </c>
      <c r="I3572" t="s">
        <v>2645</v>
      </c>
      <c r="J3572" t="s">
        <v>7914</v>
      </c>
      <c r="K3572" t="s">
        <v>7915</v>
      </c>
      <c r="L3572" t="s">
        <v>146</v>
      </c>
      <c r="M3572" t="s">
        <v>5188</v>
      </c>
      <c r="N3572" t="s">
        <v>4647</v>
      </c>
      <c r="O3572" t="s">
        <v>7916</v>
      </c>
      <c r="P3572" t="s">
        <v>30876</v>
      </c>
      <c r="R3572" t="str">
        <f t="shared" si="110"/>
        <v>临朐</v>
      </c>
      <c r="S3572" t="str">
        <f t="shared" si="111"/>
        <v>0707</v>
      </c>
    </row>
    <row r="3573" spans="1:19">
      <c r="A3573" t="s">
        <v>30877</v>
      </c>
      <c r="B3573" t="s">
        <v>30878</v>
      </c>
      <c r="C3573" t="s">
        <v>46</v>
      </c>
      <c r="D3573" t="s">
        <v>30879</v>
      </c>
      <c r="E3573" t="s">
        <v>28748</v>
      </c>
      <c r="F3573" t="s">
        <v>30880</v>
      </c>
      <c r="G3573" t="s">
        <v>30881</v>
      </c>
      <c r="H3573" t="s">
        <v>30882</v>
      </c>
      <c r="I3573" t="s">
        <v>3376</v>
      </c>
      <c r="J3573" t="s">
        <v>9381</v>
      </c>
      <c r="K3573" t="s">
        <v>9382</v>
      </c>
      <c r="L3573" t="s">
        <v>76</v>
      </c>
      <c r="M3573" t="s">
        <v>2408</v>
      </c>
      <c r="O3573" t="s">
        <v>9383</v>
      </c>
      <c r="P3573" t="s">
        <v>30883</v>
      </c>
      <c r="Q3573" t="s">
        <v>30884</v>
      </c>
      <c r="R3573" t="str">
        <f t="shared" si="110"/>
        <v>奎文</v>
      </c>
      <c r="S3573" t="str">
        <f t="shared" si="111"/>
        <v>0707</v>
      </c>
    </row>
    <row r="3574" spans="1:19">
      <c r="A3574" t="s">
        <v>30885</v>
      </c>
      <c r="B3574" t="s">
        <v>30886</v>
      </c>
      <c r="C3574" t="s">
        <v>46</v>
      </c>
      <c r="D3574" t="s">
        <v>30887</v>
      </c>
      <c r="E3574" t="s">
        <v>30888</v>
      </c>
      <c r="F3574" t="s">
        <v>30889</v>
      </c>
      <c r="G3574" t="s">
        <v>30890</v>
      </c>
      <c r="H3574" t="s">
        <v>30891</v>
      </c>
      <c r="I3574" t="s">
        <v>2364</v>
      </c>
      <c r="J3574" t="s">
        <v>6192</v>
      </c>
      <c r="K3574" t="s">
        <v>6193</v>
      </c>
      <c r="L3574" t="s">
        <v>57</v>
      </c>
      <c r="M3574" t="s">
        <v>2353</v>
      </c>
      <c r="N3574" t="s">
        <v>3307</v>
      </c>
      <c r="O3574" t="s">
        <v>6194</v>
      </c>
      <c r="P3574" t="s">
        <v>30892</v>
      </c>
      <c r="Q3574" t="s">
        <v>30893</v>
      </c>
      <c r="R3574" t="str">
        <f t="shared" si="110"/>
        <v>安丘</v>
      </c>
      <c r="S3574" t="str">
        <f t="shared" si="111"/>
        <v>0707</v>
      </c>
    </row>
    <row r="3575" spans="1:19">
      <c r="A3575" t="s">
        <v>30894</v>
      </c>
      <c r="B3575" t="s">
        <v>30895</v>
      </c>
      <c r="C3575" t="s">
        <v>46</v>
      </c>
      <c r="D3575" t="s">
        <v>30896</v>
      </c>
      <c r="E3575" t="s">
        <v>28748</v>
      </c>
      <c r="F3575" t="s">
        <v>30897</v>
      </c>
      <c r="G3575" t="s">
        <v>30898</v>
      </c>
      <c r="H3575" t="s">
        <v>30899</v>
      </c>
      <c r="I3575" t="s">
        <v>2364</v>
      </c>
      <c r="J3575" t="s">
        <v>25215</v>
      </c>
      <c r="K3575" t="s">
        <v>25216</v>
      </c>
      <c r="L3575" t="s">
        <v>119</v>
      </c>
      <c r="M3575" t="s">
        <v>5238</v>
      </c>
      <c r="N3575" t="s">
        <v>2743</v>
      </c>
      <c r="O3575" t="s">
        <v>25217</v>
      </c>
      <c r="P3575" t="s">
        <v>30900</v>
      </c>
      <c r="Q3575" t="s">
        <v>30901</v>
      </c>
      <c r="R3575" t="str">
        <f t="shared" si="110"/>
        <v>寒亭</v>
      </c>
      <c r="S3575" t="str">
        <f t="shared" si="111"/>
        <v>0707</v>
      </c>
    </row>
    <row r="3576" spans="1:19">
      <c r="A3576" t="s">
        <v>30902</v>
      </c>
      <c r="B3576" t="s">
        <v>30903</v>
      </c>
      <c r="C3576" t="s">
        <v>46</v>
      </c>
      <c r="D3576" t="s">
        <v>30904</v>
      </c>
      <c r="E3576" t="s">
        <v>30905</v>
      </c>
      <c r="F3576" t="s">
        <v>30906</v>
      </c>
      <c r="G3576" t="s">
        <v>30907</v>
      </c>
      <c r="H3576" t="s">
        <v>30908</v>
      </c>
      <c r="I3576" t="s">
        <v>2645</v>
      </c>
      <c r="J3576" t="s">
        <v>3364</v>
      </c>
      <c r="K3576" t="s">
        <v>3365</v>
      </c>
      <c r="L3576" t="s">
        <v>67</v>
      </c>
      <c r="M3576" t="s">
        <v>3366</v>
      </c>
      <c r="N3576" t="s">
        <v>2674</v>
      </c>
      <c r="O3576" t="s">
        <v>3367</v>
      </c>
      <c r="P3576" t="s">
        <v>30909</v>
      </c>
      <c r="R3576" t="str">
        <f t="shared" si="110"/>
        <v>昌邑</v>
      </c>
      <c r="S3576" t="str">
        <f t="shared" si="111"/>
        <v>0707</v>
      </c>
    </row>
    <row r="3577" spans="1:19">
      <c r="A3577" t="s">
        <v>30910</v>
      </c>
      <c r="B3577" t="s">
        <v>30911</v>
      </c>
      <c r="C3577" t="s">
        <v>46</v>
      </c>
      <c r="D3577" t="s">
        <v>30912</v>
      </c>
      <c r="E3577" t="s">
        <v>30913</v>
      </c>
      <c r="F3577" t="s">
        <v>30914</v>
      </c>
      <c r="G3577" t="s">
        <v>30915</v>
      </c>
      <c r="H3577" t="s">
        <v>30916</v>
      </c>
      <c r="I3577" t="s">
        <v>4165</v>
      </c>
      <c r="J3577" t="s">
        <v>6923</v>
      </c>
      <c r="K3577" t="s">
        <v>6924</v>
      </c>
      <c r="L3577" t="s">
        <v>128</v>
      </c>
      <c r="M3577" t="s">
        <v>6079</v>
      </c>
      <c r="N3577" t="s">
        <v>4222</v>
      </c>
      <c r="P3577" t="s">
        <v>30917</v>
      </c>
      <c r="R3577" t="str">
        <f t="shared" si="110"/>
        <v>寿光</v>
      </c>
      <c r="S3577" t="str">
        <f t="shared" si="111"/>
        <v>0707</v>
      </c>
    </row>
    <row r="3578" spans="1:19">
      <c r="A3578" t="s">
        <v>30918</v>
      </c>
      <c r="B3578" t="s">
        <v>30919</v>
      </c>
      <c r="C3578" t="s">
        <v>46</v>
      </c>
      <c r="D3578" t="s">
        <v>30920</v>
      </c>
      <c r="E3578" t="s">
        <v>28748</v>
      </c>
      <c r="F3578" t="s">
        <v>30921</v>
      </c>
      <c r="G3578" t="s">
        <v>30922</v>
      </c>
      <c r="H3578" t="s">
        <v>30923</v>
      </c>
      <c r="I3578" t="s">
        <v>2364</v>
      </c>
      <c r="J3578" t="s">
        <v>12664</v>
      </c>
      <c r="K3578" t="s">
        <v>12665</v>
      </c>
      <c r="L3578" t="s">
        <v>128</v>
      </c>
      <c r="M3578" t="s">
        <v>3952</v>
      </c>
      <c r="N3578" t="s">
        <v>2721</v>
      </c>
      <c r="O3578" t="s">
        <v>12666</v>
      </c>
      <c r="P3578" t="s">
        <v>30924</v>
      </c>
      <c r="Q3578" t="s">
        <v>30925</v>
      </c>
      <c r="R3578" t="str">
        <f t="shared" si="110"/>
        <v>寿光</v>
      </c>
      <c r="S3578" t="str">
        <f t="shared" si="111"/>
        <v>0707</v>
      </c>
    </row>
    <row r="3579" spans="1:19">
      <c r="A3579" t="s">
        <v>30926</v>
      </c>
      <c r="B3579" t="s">
        <v>30927</v>
      </c>
      <c r="C3579" t="s">
        <v>46</v>
      </c>
      <c r="D3579" t="s">
        <v>30928</v>
      </c>
      <c r="E3579" t="s">
        <v>24615</v>
      </c>
      <c r="F3579" t="s">
        <v>30929</v>
      </c>
      <c r="G3579" t="s">
        <v>30930</v>
      </c>
      <c r="H3579" t="s">
        <v>30931</v>
      </c>
      <c r="I3579" t="s">
        <v>2392</v>
      </c>
      <c r="J3579" t="s">
        <v>5957</v>
      </c>
      <c r="K3579" t="s">
        <v>5958</v>
      </c>
      <c r="L3579" t="s">
        <v>67</v>
      </c>
      <c r="M3579" t="s">
        <v>2958</v>
      </c>
      <c r="N3579" t="s">
        <v>2421</v>
      </c>
      <c r="O3579" t="s">
        <v>5959</v>
      </c>
      <c r="P3579" t="s">
        <v>30932</v>
      </c>
      <c r="R3579" t="str">
        <f t="shared" si="110"/>
        <v>昌邑</v>
      </c>
      <c r="S3579" t="str">
        <f t="shared" si="111"/>
        <v>0707</v>
      </c>
    </row>
    <row r="3580" spans="1:19">
      <c r="A3580" t="s">
        <v>30933</v>
      </c>
      <c r="B3580" t="s">
        <v>30934</v>
      </c>
      <c r="C3580" t="s">
        <v>46</v>
      </c>
      <c r="D3580" t="s">
        <v>30935</v>
      </c>
      <c r="E3580" t="s">
        <v>24615</v>
      </c>
      <c r="F3580" t="s">
        <v>30936</v>
      </c>
      <c r="G3580" t="s">
        <v>30937</v>
      </c>
      <c r="H3580" t="s">
        <v>30938</v>
      </c>
      <c r="I3580" t="s">
        <v>2645</v>
      </c>
      <c r="J3580" t="s">
        <v>5876</v>
      </c>
      <c r="K3580" t="s">
        <v>5877</v>
      </c>
      <c r="L3580" t="s">
        <v>76</v>
      </c>
      <c r="M3580" t="s">
        <v>2827</v>
      </c>
      <c r="N3580" t="s">
        <v>5839</v>
      </c>
      <c r="O3580" t="s">
        <v>5878</v>
      </c>
      <c r="P3580" t="s">
        <v>30939</v>
      </c>
      <c r="R3580" t="str">
        <f t="shared" si="110"/>
        <v>奎文</v>
      </c>
      <c r="S3580" t="str">
        <f t="shared" si="111"/>
        <v>0707</v>
      </c>
    </row>
    <row r="3581" spans="1:19">
      <c r="A3581" t="s">
        <v>30940</v>
      </c>
      <c r="B3581" t="s">
        <v>30941</v>
      </c>
      <c r="C3581" t="s">
        <v>46</v>
      </c>
      <c r="D3581" t="s">
        <v>30942</v>
      </c>
      <c r="E3581" t="s">
        <v>24615</v>
      </c>
      <c r="F3581" t="s">
        <v>30943</v>
      </c>
      <c r="G3581" t="s">
        <v>30944</v>
      </c>
      <c r="H3581" t="s">
        <v>30945</v>
      </c>
      <c r="I3581" t="s">
        <v>2392</v>
      </c>
      <c r="J3581" t="s">
        <v>3651</v>
      </c>
      <c r="K3581" t="s">
        <v>3652</v>
      </c>
      <c r="L3581" t="s">
        <v>128</v>
      </c>
      <c r="M3581" t="s">
        <v>3653</v>
      </c>
      <c r="N3581" t="s">
        <v>6308</v>
      </c>
      <c r="O3581" t="s">
        <v>3654</v>
      </c>
      <c r="P3581" t="s">
        <v>30946</v>
      </c>
      <c r="R3581" t="str">
        <f t="shared" si="110"/>
        <v>寿光</v>
      </c>
      <c r="S3581" t="str">
        <f t="shared" si="111"/>
        <v>0707</v>
      </c>
    </row>
    <row r="3582" spans="1:19">
      <c r="A3582" t="s">
        <v>30947</v>
      </c>
      <c r="B3582" t="s">
        <v>30948</v>
      </c>
      <c r="C3582" t="s">
        <v>46</v>
      </c>
      <c r="D3582" t="s">
        <v>30949</v>
      </c>
      <c r="E3582" t="s">
        <v>24615</v>
      </c>
      <c r="F3582" t="s">
        <v>30950</v>
      </c>
      <c r="G3582" t="s">
        <v>30951</v>
      </c>
      <c r="H3582" t="s">
        <v>30952</v>
      </c>
      <c r="I3582" t="s">
        <v>2392</v>
      </c>
      <c r="J3582" t="s">
        <v>7368</v>
      </c>
      <c r="K3582" t="s">
        <v>7369</v>
      </c>
      <c r="L3582" t="s">
        <v>110</v>
      </c>
      <c r="M3582" t="s">
        <v>2575</v>
      </c>
      <c r="N3582" t="s">
        <v>2564</v>
      </c>
      <c r="O3582" t="s">
        <v>7370</v>
      </c>
      <c r="P3582" t="s">
        <v>30953</v>
      </c>
      <c r="Q3582" t="s">
        <v>30954</v>
      </c>
      <c r="R3582" t="str">
        <f t="shared" si="110"/>
        <v>高密</v>
      </c>
      <c r="S3582" t="str">
        <f t="shared" si="111"/>
        <v>0707</v>
      </c>
    </row>
    <row r="3583" spans="1:19">
      <c r="A3583" t="s">
        <v>822</v>
      </c>
      <c r="B3583" t="s">
        <v>30955</v>
      </c>
      <c r="C3583" t="s">
        <v>46</v>
      </c>
      <c r="D3583" t="s">
        <v>30956</v>
      </c>
      <c r="E3583" t="s">
        <v>28748</v>
      </c>
      <c r="F3583" t="s">
        <v>30957</v>
      </c>
      <c r="G3583" t="s">
        <v>820</v>
      </c>
      <c r="H3583" t="s">
        <v>30958</v>
      </c>
      <c r="I3583" t="s">
        <v>2392</v>
      </c>
      <c r="J3583" t="s">
        <v>2836</v>
      </c>
      <c r="K3583" t="s">
        <v>24991</v>
      </c>
      <c r="L3583" t="s">
        <v>57</v>
      </c>
      <c r="M3583" t="s">
        <v>2838</v>
      </c>
      <c r="N3583" t="s">
        <v>2674</v>
      </c>
      <c r="O3583" t="s">
        <v>2839</v>
      </c>
      <c r="P3583" t="s">
        <v>30959</v>
      </c>
      <c r="Q3583" t="s">
        <v>30960</v>
      </c>
      <c r="R3583" t="str">
        <f t="shared" si="110"/>
        <v>安丘</v>
      </c>
      <c r="S3583" t="str">
        <f t="shared" si="111"/>
        <v>0707</v>
      </c>
    </row>
    <row r="3584" spans="1:19">
      <c r="A3584" t="s">
        <v>30961</v>
      </c>
      <c r="B3584" t="s">
        <v>30962</v>
      </c>
      <c r="C3584" t="s">
        <v>46</v>
      </c>
      <c r="D3584" t="s">
        <v>30963</v>
      </c>
      <c r="E3584" t="s">
        <v>30964</v>
      </c>
      <c r="F3584" t="s">
        <v>30965</v>
      </c>
      <c r="G3584" t="s">
        <v>30966</v>
      </c>
      <c r="H3584" t="s">
        <v>30967</v>
      </c>
      <c r="I3584" t="s">
        <v>2392</v>
      </c>
      <c r="J3584" t="s">
        <v>13884</v>
      </c>
      <c r="K3584" t="s">
        <v>13885</v>
      </c>
      <c r="L3584" t="s">
        <v>119</v>
      </c>
      <c r="M3584" t="s">
        <v>2601</v>
      </c>
      <c r="N3584" t="s">
        <v>2564</v>
      </c>
      <c r="O3584" t="s">
        <v>13886</v>
      </c>
      <c r="P3584" t="s">
        <v>30968</v>
      </c>
      <c r="Q3584" t="s">
        <v>30969</v>
      </c>
      <c r="R3584" t="str">
        <f t="shared" si="110"/>
        <v>寒亭</v>
      </c>
      <c r="S3584" t="str">
        <f t="shared" si="111"/>
        <v>0707</v>
      </c>
    </row>
    <row r="3585" spans="1:19">
      <c r="A3585" t="s">
        <v>30970</v>
      </c>
      <c r="B3585" t="s">
        <v>30971</v>
      </c>
      <c r="C3585" t="s">
        <v>46</v>
      </c>
      <c r="D3585" t="s">
        <v>30972</v>
      </c>
      <c r="E3585" t="s">
        <v>28961</v>
      </c>
      <c r="F3585" t="s">
        <v>30973</v>
      </c>
      <c r="G3585" t="s">
        <v>30974</v>
      </c>
      <c r="H3585" t="s">
        <v>30975</v>
      </c>
      <c r="I3585" t="s">
        <v>3608</v>
      </c>
      <c r="J3585" t="s">
        <v>5620</v>
      </c>
      <c r="K3585" t="s">
        <v>5621</v>
      </c>
      <c r="L3585" t="s">
        <v>76</v>
      </c>
      <c r="M3585" t="s">
        <v>2661</v>
      </c>
      <c r="N3585" t="s">
        <v>2602</v>
      </c>
      <c r="O3585" t="s">
        <v>5622</v>
      </c>
      <c r="P3585" t="s">
        <v>30976</v>
      </c>
      <c r="Q3585" t="s">
        <v>30977</v>
      </c>
      <c r="R3585" t="str">
        <f t="shared" ref="R3585:R3648" si="112">IF(OR(LEFT(L3585,2)="高新"),"奎文",IF(LEFT(L3585,2)="峡山","坊子",IF(LEFT(L3585,2)="滨海","寒亭",LEFT(L3585,2))))</f>
        <v>奎文</v>
      </c>
      <c r="S3585" t="str">
        <f t="shared" ref="S3585:S3648" si="113">TEXT(B3585,"mmdd")</f>
        <v>0707</v>
      </c>
    </row>
    <row r="3586" spans="1:19">
      <c r="A3586" t="s">
        <v>30978</v>
      </c>
      <c r="B3586" t="s">
        <v>30979</v>
      </c>
      <c r="C3586" t="s">
        <v>46</v>
      </c>
      <c r="D3586" t="s">
        <v>30980</v>
      </c>
      <c r="E3586" t="s">
        <v>30981</v>
      </c>
      <c r="F3586" t="s">
        <v>30982</v>
      </c>
      <c r="G3586" t="s">
        <v>30983</v>
      </c>
      <c r="H3586" t="s">
        <v>30984</v>
      </c>
      <c r="I3586" t="s">
        <v>3564</v>
      </c>
      <c r="J3586" t="s">
        <v>3200</v>
      </c>
      <c r="K3586" t="s">
        <v>3201</v>
      </c>
      <c r="L3586" t="s">
        <v>76</v>
      </c>
      <c r="M3586" t="s">
        <v>2528</v>
      </c>
      <c r="N3586" t="s">
        <v>4007</v>
      </c>
      <c r="O3586" t="s">
        <v>3202</v>
      </c>
      <c r="P3586" t="s">
        <v>30985</v>
      </c>
      <c r="R3586" t="str">
        <f t="shared" si="112"/>
        <v>奎文</v>
      </c>
      <c r="S3586" t="str">
        <f t="shared" si="113"/>
        <v>0707</v>
      </c>
    </row>
    <row r="3587" spans="1:19">
      <c r="A3587" t="s">
        <v>894</v>
      </c>
      <c r="B3587" t="s">
        <v>30986</v>
      </c>
      <c r="C3587" t="s">
        <v>46</v>
      </c>
      <c r="D3587" t="s">
        <v>30987</v>
      </c>
      <c r="E3587" t="s">
        <v>28961</v>
      </c>
      <c r="F3587" t="s">
        <v>30988</v>
      </c>
      <c r="G3587" t="s">
        <v>892</v>
      </c>
      <c r="H3587" t="s">
        <v>30989</v>
      </c>
      <c r="I3587" t="s">
        <v>3564</v>
      </c>
      <c r="J3587" t="s">
        <v>5347</v>
      </c>
      <c r="K3587" t="s">
        <v>5348</v>
      </c>
      <c r="L3587" t="s">
        <v>187</v>
      </c>
      <c r="M3587" t="s">
        <v>3510</v>
      </c>
      <c r="N3587" t="s">
        <v>3907</v>
      </c>
      <c r="O3587" t="s">
        <v>5349</v>
      </c>
      <c r="P3587" t="s">
        <v>30990</v>
      </c>
      <c r="R3587" t="str">
        <f t="shared" si="112"/>
        <v>坊子</v>
      </c>
      <c r="S3587" t="str">
        <f t="shared" si="113"/>
        <v>0707</v>
      </c>
    </row>
    <row r="3588" spans="1:19">
      <c r="A3588" t="s">
        <v>30991</v>
      </c>
      <c r="B3588" t="s">
        <v>30992</v>
      </c>
      <c r="C3588" t="s">
        <v>46</v>
      </c>
      <c r="D3588" t="s">
        <v>30993</v>
      </c>
      <c r="E3588" t="s">
        <v>28961</v>
      </c>
      <c r="F3588" t="s">
        <v>30994</v>
      </c>
      <c r="G3588" t="s">
        <v>30995</v>
      </c>
      <c r="H3588" t="s">
        <v>30996</v>
      </c>
      <c r="I3588" t="s">
        <v>2451</v>
      </c>
      <c r="J3588" t="s">
        <v>8347</v>
      </c>
      <c r="K3588" t="s">
        <v>8348</v>
      </c>
      <c r="L3588" t="s">
        <v>101</v>
      </c>
      <c r="M3588" t="s">
        <v>2982</v>
      </c>
      <c r="N3588" t="s">
        <v>2340</v>
      </c>
      <c r="O3588" t="s">
        <v>8349</v>
      </c>
      <c r="P3588" t="s">
        <v>30997</v>
      </c>
      <c r="Q3588" t="s">
        <v>30998</v>
      </c>
      <c r="R3588" t="str">
        <f t="shared" si="112"/>
        <v>潍城</v>
      </c>
      <c r="S3588" t="str">
        <f t="shared" si="113"/>
        <v>0707</v>
      </c>
    </row>
    <row r="3589" spans="1:19">
      <c r="A3589" t="s">
        <v>30999</v>
      </c>
      <c r="B3589" t="s">
        <v>31000</v>
      </c>
      <c r="C3589" t="s">
        <v>46</v>
      </c>
      <c r="D3589" t="s">
        <v>31001</v>
      </c>
      <c r="E3589" t="s">
        <v>28748</v>
      </c>
      <c r="F3589" t="s">
        <v>31002</v>
      </c>
      <c r="G3589" t="s">
        <v>31003</v>
      </c>
      <c r="H3589" t="s">
        <v>31004</v>
      </c>
      <c r="I3589" t="s">
        <v>2364</v>
      </c>
      <c r="J3589" t="s">
        <v>6923</v>
      </c>
      <c r="K3589" t="s">
        <v>6924</v>
      </c>
      <c r="L3589" t="s">
        <v>128</v>
      </c>
      <c r="M3589" t="s">
        <v>6079</v>
      </c>
      <c r="N3589" t="s">
        <v>2674</v>
      </c>
      <c r="P3589" t="s">
        <v>30067</v>
      </c>
      <c r="Q3589" t="s">
        <v>31005</v>
      </c>
      <c r="R3589" t="str">
        <f t="shared" si="112"/>
        <v>寿光</v>
      </c>
      <c r="S3589" t="str">
        <f t="shared" si="113"/>
        <v>0707</v>
      </c>
    </row>
    <row r="3590" spans="1:19">
      <c r="A3590" t="s">
        <v>31006</v>
      </c>
      <c r="B3590" t="s">
        <v>31007</v>
      </c>
      <c r="C3590" t="s">
        <v>46</v>
      </c>
      <c r="D3590" t="s">
        <v>31008</v>
      </c>
      <c r="E3590" t="s">
        <v>28748</v>
      </c>
      <c r="F3590" t="s">
        <v>31009</v>
      </c>
      <c r="G3590" t="s">
        <v>31010</v>
      </c>
      <c r="H3590" t="s">
        <v>31011</v>
      </c>
      <c r="I3590" t="s">
        <v>6637</v>
      </c>
      <c r="J3590" t="s">
        <v>2994</v>
      </c>
      <c r="K3590" t="s">
        <v>2995</v>
      </c>
      <c r="L3590" t="s">
        <v>128</v>
      </c>
      <c r="M3590" t="s">
        <v>2996</v>
      </c>
      <c r="N3590" t="s">
        <v>2564</v>
      </c>
      <c r="O3590" t="s">
        <v>2997</v>
      </c>
      <c r="P3590" t="s">
        <v>31012</v>
      </c>
      <c r="Q3590" t="s">
        <v>31013</v>
      </c>
      <c r="R3590" t="str">
        <f t="shared" si="112"/>
        <v>寿光</v>
      </c>
      <c r="S3590" t="str">
        <f t="shared" si="113"/>
        <v>0707</v>
      </c>
    </row>
    <row r="3591" spans="1:19">
      <c r="A3591" t="s">
        <v>31014</v>
      </c>
      <c r="B3591" t="s">
        <v>31015</v>
      </c>
      <c r="C3591" t="s">
        <v>46</v>
      </c>
      <c r="D3591" t="s">
        <v>31016</v>
      </c>
      <c r="E3591" t="s">
        <v>28748</v>
      </c>
      <c r="F3591" t="s">
        <v>31017</v>
      </c>
      <c r="G3591" t="s">
        <v>31018</v>
      </c>
      <c r="H3591" t="s">
        <v>31019</v>
      </c>
      <c r="I3591" t="s">
        <v>3336</v>
      </c>
      <c r="J3591" t="s">
        <v>3970</v>
      </c>
      <c r="K3591" t="s">
        <v>3971</v>
      </c>
      <c r="L3591" t="s">
        <v>76</v>
      </c>
      <c r="M3591" t="s">
        <v>2408</v>
      </c>
      <c r="N3591" t="s">
        <v>4439</v>
      </c>
      <c r="O3591" t="s">
        <v>3972</v>
      </c>
      <c r="P3591" t="s">
        <v>31020</v>
      </c>
      <c r="R3591" t="str">
        <f t="shared" si="112"/>
        <v>奎文</v>
      </c>
      <c r="S3591" t="str">
        <f t="shared" si="113"/>
        <v>0707</v>
      </c>
    </row>
    <row r="3592" spans="1:19">
      <c r="A3592" t="s">
        <v>31021</v>
      </c>
      <c r="B3592" t="s">
        <v>31022</v>
      </c>
      <c r="C3592" t="s">
        <v>46</v>
      </c>
      <c r="D3592" t="s">
        <v>31023</v>
      </c>
      <c r="E3592" t="s">
        <v>28748</v>
      </c>
      <c r="F3592" t="s">
        <v>31024</v>
      </c>
      <c r="G3592" t="s">
        <v>31025</v>
      </c>
      <c r="H3592" t="s">
        <v>31026</v>
      </c>
      <c r="I3592" t="s">
        <v>2465</v>
      </c>
      <c r="J3592" t="s">
        <v>8380</v>
      </c>
      <c r="K3592" t="s">
        <v>8381</v>
      </c>
      <c r="L3592" t="s">
        <v>187</v>
      </c>
      <c r="M3592" t="s">
        <v>8014</v>
      </c>
      <c r="O3592" t="s">
        <v>8382</v>
      </c>
      <c r="P3592" t="s">
        <v>31027</v>
      </c>
      <c r="Q3592" t="s">
        <v>31028</v>
      </c>
      <c r="R3592" t="str">
        <f t="shared" si="112"/>
        <v>坊子</v>
      </c>
      <c r="S3592" t="str">
        <f t="shared" si="113"/>
        <v>0707</v>
      </c>
    </row>
    <row r="3593" spans="1:19">
      <c r="A3593" t="s">
        <v>31029</v>
      </c>
      <c r="B3593" t="s">
        <v>31030</v>
      </c>
      <c r="C3593" t="s">
        <v>46</v>
      </c>
      <c r="D3593" t="s">
        <v>31031</v>
      </c>
      <c r="E3593" t="s">
        <v>28748</v>
      </c>
      <c r="F3593" t="s">
        <v>31032</v>
      </c>
      <c r="G3593" t="s">
        <v>31033</v>
      </c>
      <c r="H3593" t="s">
        <v>27480</v>
      </c>
      <c r="I3593" t="s">
        <v>2350</v>
      </c>
      <c r="J3593" t="s">
        <v>3377</v>
      </c>
      <c r="K3593" t="s">
        <v>3378</v>
      </c>
      <c r="L3593" t="s">
        <v>76</v>
      </c>
      <c r="M3593" t="s">
        <v>2528</v>
      </c>
      <c r="N3593" t="s">
        <v>3017</v>
      </c>
      <c r="O3593" t="s">
        <v>3379</v>
      </c>
      <c r="P3593" t="s">
        <v>31034</v>
      </c>
      <c r="R3593" t="str">
        <f t="shared" si="112"/>
        <v>奎文</v>
      </c>
      <c r="S3593" t="str">
        <f t="shared" si="113"/>
        <v>0707</v>
      </c>
    </row>
    <row r="3594" spans="1:19">
      <c r="A3594" t="s">
        <v>31035</v>
      </c>
      <c r="B3594" t="s">
        <v>31036</v>
      </c>
      <c r="C3594" t="s">
        <v>46</v>
      </c>
      <c r="D3594" t="s">
        <v>31037</v>
      </c>
      <c r="E3594" t="s">
        <v>31038</v>
      </c>
      <c r="F3594" t="s">
        <v>31039</v>
      </c>
      <c r="G3594" t="s">
        <v>31040</v>
      </c>
      <c r="H3594" t="s">
        <v>31041</v>
      </c>
      <c r="I3594" t="s">
        <v>2503</v>
      </c>
      <c r="J3594" t="s">
        <v>4844</v>
      </c>
      <c r="K3594" t="s">
        <v>4845</v>
      </c>
      <c r="L3594" t="s">
        <v>76</v>
      </c>
      <c r="M3594" t="s">
        <v>2528</v>
      </c>
      <c r="N3594" t="s">
        <v>2421</v>
      </c>
      <c r="O3594" t="s">
        <v>4846</v>
      </c>
      <c r="P3594" t="s">
        <v>31042</v>
      </c>
      <c r="R3594" t="str">
        <f t="shared" si="112"/>
        <v>奎文</v>
      </c>
      <c r="S3594" t="str">
        <f t="shared" si="113"/>
        <v>0707</v>
      </c>
    </row>
    <row r="3595" spans="1:19">
      <c r="A3595" t="s">
        <v>31043</v>
      </c>
      <c r="B3595" t="s">
        <v>31044</v>
      </c>
      <c r="C3595" t="s">
        <v>46</v>
      </c>
      <c r="D3595" t="s">
        <v>31045</v>
      </c>
      <c r="E3595" t="s">
        <v>28748</v>
      </c>
      <c r="F3595" t="s">
        <v>31046</v>
      </c>
      <c r="G3595" t="s">
        <v>31047</v>
      </c>
      <c r="H3595" t="s">
        <v>31048</v>
      </c>
      <c r="I3595" t="s">
        <v>2364</v>
      </c>
      <c r="J3595" t="s">
        <v>3838</v>
      </c>
      <c r="K3595" t="s">
        <v>3839</v>
      </c>
      <c r="L3595" t="s">
        <v>676</v>
      </c>
      <c r="M3595" t="s">
        <v>3840</v>
      </c>
      <c r="N3595" t="s">
        <v>2340</v>
      </c>
      <c r="O3595" t="s">
        <v>3841</v>
      </c>
      <c r="P3595" t="s">
        <v>31049</v>
      </c>
      <c r="Q3595" t="s">
        <v>31050</v>
      </c>
      <c r="R3595" t="str">
        <f t="shared" si="112"/>
        <v>昌乐</v>
      </c>
      <c r="S3595" t="str">
        <f t="shared" si="113"/>
        <v>0707</v>
      </c>
    </row>
    <row r="3596" spans="1:19">
      <c r="A3596" t="s">
        <v>31051</v>
      </c>
      <c r="B3596" t="s">
        <v>31052</v>
      </c>
      <c r="C3596" t="s">
        <v>46</v>
      </c>
      <c r="D3596" t="s">
        <v>31053</v>
      </c>
      <c r="E3596" t="s">
        <v>28748</v>
      </c>
      <c r="F3596" t="s">
        <v>31054</v>
      </c>
      <c r="G3596" t="s">
        <v>31055</v>
      </c>
      <c r="H3596" t="s">
        <v>31056</v>
      </c>
      <c r="I3596" t="s">
        <v>2645</v>
      </c>
      <c r="J3596" t="s">
        <v>7999</v>
      </c>
      <c r="K3596" t="s">
        <v>8000</v>
      </c>
      <c r="L3596" t="s">
        <v>47</v>
      </c>
      <c r="M3596" t="s">
        <v>8001</v>
      </c>
      <c r="N3596" t="s">
        <v>2421</v>
      </c>
      <c r="O3596" t="s">
        <v>8002</v>
      </c>
      <c r="P3596" t="s">
        <v>31057</v>
      </c>
      <c r="Q3596" t="s">
        <v>31058</v>
      </c>
      <c r="R3596" t="str">
        <f t="shared" si="112"/>
        <v>诸城</v>
      </c>
      <c r="S3596" t="str">
        <f t="shared" si="113"/>
        <v>0707</v>
      </c>
    </row>
    <row r="3597" spans="1:19">
      <c r="A3597" t="s">
        <v>31059</v>
      </c>
      <c r="B3597" t="s">
        <v>31060</v>
      </c>
      <c r="C3597" t="s">
        <v>46</v>
      </c>
      <c r="D3597" t="s">
        <v>31061</v>
      </c>
      <c r="E3597" t="s">
        <v>31062</v>
      </c>
      <c r="F3597" t="s">
        <v>31063</v>
      </c>
      <c r="G3597" t="s">
        <v>31064</v>
      </c>
      <c r="H3597" t="s">
        <v>31065</v>
      </c>
      <c r="I3597" t="s">
        <v>4165</v>
      </c>
      <c r="J3597" t="s">
        <v>4801</v>
      </c>
      <c r="K3597" t="s">
        <v>4802</v>
      </c>
      <c r="L3597" t="s">
        <v>76</v>
      </c>
      <c r="M3597" t="s">
        <v>2528</v>
      </c>
      <c r="N3597" t="s">
        <v>3277</v>
      </c>
      <c r="O3597" t="s">
        <v>4803</v>
      </c>
      <c r="P3597" t="s">
        <v>31066</v>
      </c>
      <c r="Q3597" t="s">
        <v>31067</v>
      </c>
      <c r="R3597" t="str">
        <f t="shared" si="112"/>
        <v>奎文</v>
      </c>
      <c r="S3597" t="str">
        <f t="shared" si="113"/>
        <v>0707</v>
      </c>
    </row>
    <row r="3598" spans="1:19">
      <c r="A3598" t="s">
        <v>31068</v>
      </c>
      <c r="B3598" t="s">
        <v>31069</v>
      </c>
      <c r="C3598" t="s">
        <v>46</v>
      </c>
      <c r="D3598" t="s">
        <v>31070</v>
      </c>
      <c r="E3598" t="s">
        <v>31071</v>
      </c>
      <c r="F3598" t="s">
        <v>31072</v>
      </c>
      <c r="G3598" t="s">
        <v>31073</v>
      </c>
      <c r="H3598" t="s">
        <v>31074</v>
      </c>
      <c r="I3598" t="s">
        <v>2503</v>
      </c>
      <c r="J3598" t="s">
        <v>3670</v>
      </c>
      <c r="K3598" t="s">
        <v>3671</v>
      </c>
      <c r="L3598" t="s">
        <v>3458</v>
      </c>
      <c r="M3598" t="s">
        <v>3672</v>
      </c>
      <c r="N3598" t="s">
        <v>3017</v>
      </c>
      <c r="O3598" t="s">
        <v>3673</v>
      </c>
      <c r="P3598" t="s">
        <v>31075</v>
      </c>
      <c r="Q3598" t="s">
        <v>31076</v>
      </c>
      <c r="R3598" t="str">
        <f t="shared" si="112"/>
        <v>寒亭</v>
      </c>
      <c r="S3598" t="str">
        <f t="shared" si="113"/>
        <v>0707</v>
      </c>
    </row>
    <row r="3599" spans="1:19">
      <c r="A3599" t="s">
        <v>31077</v>
      </c>
      <c r="B3599" t="s">
        <v>31078</v>
      </c>
      <c r="C3599" t="s">
        <v>46</v>
      </c>
      <c r="D3599" t="s">
        <v>31079</v>
      </c>
      <c r="E3599" t="s">
        <v>28748</v>
      </c>
      <c r="F3599" t="s">
        <v>31080</v>
      </c>
      <c r="G3599" t="s">
        <v>31081</v>
      </c>
      <c r="H3599" t="s">
        <v>31082</v>
      </c>
      <c r="I3599" t="s">
        <v>2465</v>
      </c>
      <c r="J3599" t="s">
        <v>29173</v>
      </c>
      <c r="K3599" t="s">
        <v>29174</v>
      </c>
      <c r="L3599" t="s">
        <v>146</v>
      </c>
      <c r="M3599" t="s">
        <v>14094</v>
      </c>
      <c r="N3599" t="s">
        <v>2529</v>
      </c>
      <c r="O3599" t="s">
        <v>29175</v>
      </c>
      <c r="P3599" t="s">
        <v>31083</v>
      </c>
      <c r="Q3599" t="s">
        <v>31084</v>
      </c>
      <c r="R3599" t="str">
        <f t="shared" si="112"/>
        <v>临朐</v>
      </c>
      <c r="S3599" t="str">
        <f t="shared" si="113"/>
        <v>0707</v>
      </c>
    </row>
    <row r="3600" spans="1:19">
      <c r="A3600" t="s">
        <v>31085</v>
      </c>
      <c r="B3600" t="s">
        <v>31086</v>
      </c>
      <c r="C3600" t="s">
        <v>46</v>
      </c>
      <c r="D3600" t="s">
        <v>31087</v>
      </c>
      <c r="E3600" t="s">
        <v>28748</v>
      </c>
      <c r="F3600" t="s">
        <v>31088</v>
      </c>
      <c r="G3600" t="s">
        <v>31089</v>
      </c>
      <c r="H3600" t="s">
        <v>31090</v>
      </c>
      <c r="I3600" t="s">
        <v>2364</v>
      </c>
      <c r="J3600" t="s">
        <v>3716</v>
      </c>
      <c r="K3600" t="s">
        <v>3717</v>
      </c>
      <c r="L3600" t="s">
        <v>76</v>
      </c>
      <c r="M3600" t="s">
        <v>2408</v>
      </c>
      <c r="N3600" t="s">
        <v>4563</v>
      </c>
      <c r="O3600" t="s">
        <v>3719</v>
      </c>
      <c r="P3600" t="s">
        <v>31091</v>
      </c>
      <c r="R3600" t="str">
        <f t="shared" si="112"/>
        <v>奎文</v>
      </c>
      <c r="S3600" t="str">
        <f t="shared" si="113"/>
        <v>0707</v>
      </c>
    </row>
    <row r="3601" spans="1:19">
      <c r="A3601" t="s">
        <v>31092</v>
      </c>
      <c r="B3601" t="s">
        <v>31093</v>
      </c>
      <c r="C3601" t="s">
        <v>46</v>
      </c>
      <c r="D3601" t="s">
        <v>31094</v>
      </c>
      <c r="E3601" t="s">
        <v>28748</v>
      </c>
      <c r="F3601" t="s">
        <v>31095</v>
      </c>
      <c r="G3601" t="s">
        <v>31096</v>
      </c>
      <c r="H3601" t="s">
        <v>31097</v>
      </c>
      <c r="I3601" t="s">
        <v>5112</v>
      </c>
      <c r="J3601" t="s">
        <v>2646</v>
      </c>
      <c r="K3601" t="s">
        <v>2647</v>
      </c>
      <c r="L3601" t="s">
        <v>128</v>
      </c>
      <c r="M3601" t="s">
        <v>2648</v>
      </c>
      <c r="N3601" t="s">
        <v>2368</v>
      </c>
      <c r="O3601" t="s">
        <v>2650</v>
      </c>
      <c r="P3601" t="s">
        <v>31098</v>
      </c>
      <c r="Q3601" t="s">
        <v>31099</v>
      </c>
      <c r="R3601" t="str">
        <f t="shared" si="112"/>
        <v>寿光</v>
      </c>
      <c r="S3601" t="str">
        <f t="shared" si="113"/>
        <v>0707</v>
      </c>
    </row>
    <row r="3602" spans="1:19">
      <c r="A3602" t="s">
        <v>31100</v>
      </c>
      <c r="B3602" t="s">
        <v>31101</v>
      </c>
      <c r="C3602" t="s">
        <v>46</v>
      </c>
      <c r="D3602" t="s">
        <v>31102</v>
      </c>
      <c r="E3602" t="s">
        <v>28748</v>
      </c>
      <c r="F3602" t="s">
        <v>31103</v>
      </c>
      <c r="G3602" t="s">
        <v>31104</v>
      </c>
      <c r="H3602" t="s">
        <v>31105</v>
      </c>
      <c r="I3602" t="s">
        <v>2350</v>
      </c>
      <c r="J3602" t="s">
        <v>7561</v>
      </c>
      <c r="K3602" t="s">
        <v>7562</v>
      </c>
      <c r="L3602" t="s">
        <v>101</v>
      </c>
      <c r="M3602" t="s">
        <v>3130</v>
      </c>
      <c r="N3602" t="s">
        <v>3052</v>
      </c>
      <c r="O3602" t="s">
        <v>7563</v>
      </c>
      <c r="P3602" t="s">
        <v>31106</v>
      </c>
      <c r="Q3602" t="s">
        <v>31107</v>
      </c>
      <c r="R3602" t="str">
        <f t="shared" si="112"/>
        <v>潍城</v>
      </c>
      <c r="S3602" t="str">
        <f t="shared" si="113"/>
        <v>0707</v>
      </c>
    </row>
    <row r="3603" spans="1:19">
      <c r="A3603" t="s">
        <v>31108</v>
      </c>
      <c r="B3603" t="s">
        <v>31109</v>
      </c>
      <c r="C3603" t="s">
        <v>46</v>
      </c>
      <c r="D3603" t="s">
        <v>31110</v>
      </c>
      <c r="E3603" t="s">
        <v>28748</v>
      </c>
      <c r="F3603" t="s">
        <v>31111</v>
      </c>
      <c r="G3603" t="s">
        <v>31112</v>
      </c>
      <c r="H3603" t="s">
        <v>31113</v>
      </c>
      <c r="I3603" t="s">
        <v>2364</v>
      </c>
      <c r="J3603" t="s">
        <v>12042</v>
      </c>
      <c r="K3603" t="s">
        <v>12043</v>
      </c>
      <c r="L3603" t="s">
        <v>128</v>
      </c>
      <c r="M3603" t="s">
        <v>2708</v>
      </c>
      <c r="N3603" t="s">
        <v>4614</v>
      </c>
      <c r="O3603" t="s">
        <v>12044</v>
      </c>
      <c r="P3603" t="s">
        <v>31114</v>
      </c>
      <c r="R3603" t="str">
        <f t="shared" si="112"/>
        <v>寿光</v>
      </c>
      <c r="S3603" t="str">
        <f t="shared" si="113"/>
        <v>0707</v>
      </c>
    </row>
    <row r="3604" spans="1:19">
      <c r="A3604" t="s">
        <v>31115</v>
      </c>
      <c r="B3604" t="s">
        <v>31116</v>
      </c>
      <c r="C3604" t="s">
        <v>46</v>
      </c>
      <c r="D3604" t="s">
        <v>31117</v>
      </c>
      <c r="E3604" t="s">
        <v>31062</v>
      </c>
      <c r="F3604" t="s">
        <v>31118</v>
      </c>
      <c r="G3604" t="s">
        <v>31119</v>
      </c>
      <c r="H3604" t="s">
        <v>31120</v>
      </c>
      <c r="I3604" t="s">
        <v>2350</v>
      </c>
      <c r="J3604" t="s">
        <v>5507</v>
      </c>
      <c r="K3604" t="s">
        <v>5508</v>
      </c>
      <c r="L3604" t="s">
        <v>137</v>
      </c>
      <c r="M3604" t="s">
        <v>4959</v>
      </c>
      <c r="N3604" t="s">
        <v>2872</v>
      </c>
      <c r="O3604" t="s">
        <v>5509</v>
      </c>
      <c r="P3604" t="s">
        <v>31121</v>
      </c>
      <c r="R3604" t="str">
        <f t="shared" si="112"/>
        <v>青州</v>
      </c>
      <c r="S3604" t="str">
        <f t="shared" si="113"/>
        <v>0707</v>
      </c>
    </row>
    <row r="3605" spans="1:19">
      <c r="A3605" t="s">
        <v>31122</v>
      </c>
      <c r="B3605" t="s">
        <v>31123</v>
      </c>
      <c r="C3605" t="s">
        <v>46</v>
      </c>
      <c r="D3605" t="s">
        <v>31124</v>
      </c>
      <c r="E3605" t="s">
        <v>28748</v>
      </c>
      <c r="F3605" t="s">
        <v>31125</v>
      </c>
      <c r="G3605" t="s">
        <v>31126</v>
      </c>
      <c r="H3605" t="s">
        <v>31127</v>
      </c>
      <c r="I3605" t="s">
        <v>2364</v>
      </c>
      <c r="J3605" t="s">
        <v>12443</v>
      </c>
      <c r="K3605" t="s">
        <v>12444</v>
      </c>
      <c r="L3605" t="s">
        <v>101</v>
      </c>
      <c r="M3605" t="s">
        <v>2982</v>
      </c>
      <c r="N3605" t="s">
        <v>12159</v>
      </c>
      <c r="O3605" t="s">
        <v>12445</v>
      </c>
      <c r="P3605" t="s">
        <v>31128</v>
      </c>
      <c r="R3605" t="str">
        <f t="shared" si="112"/>
        <v>潍城</v>
      </c>
      <c r="S3605" t="str">
        <f t="shared" si="113"/>
        <v>0707</v>
      </c>
    </row>
    <row r="3606" spans="1:19">
      <c r="A3606" t="s">
        <v>31129</v>
      </c>
      <c r="B3606" t="s">
        <v>31130</v>
      </c>
      <c r="C3606" t="s">
        <v>46</v>
      </c>
      <c r="D3606" t="s">
        <v>31131</v>
      </c>
      <c r="E3606" t="s">
        <v>31132</v>
      </c>
      <c r="F3606" t="s">
        <v>31133</v>
      </c>
      <c r="G3606" t="s">
        <v>31134</v>
      </c>
      <c r="H3606" t="s">
        <v>31135</v>
      </c>
      <c r="I3606" t="s">
        <v>2364</v>
      </c>
      <c r="J3606" t="s">
        <v>13884</v>
      </c>
      <c r="K3606" t="s">
        <v>13885</v>
      </c>
      <c r="L3606" t="s">
        <v>119</v>
      </c>
      <c r="M3606" t="s">
        <v>2601</v>
      </c>
      <c r="N3606" t="s">
        <v>3339</v>
      </c>
      <c r="O3606" t="s">
        <v>13886</v>
      </c>
      <c r="P3606" t="s">
        <v>31136</v>
      </c>
      <c r="R3606" t="str">
        <f t="shared" si="112"/>
        <v>寒亭</v>
      </c>
      <c r="S3606" t="str">
        <f t="shared" si="113"/>
        <v>0707</v>
      </c>
    </row>
    <row r="3607" spans="1:19">
      <c r="A3607" t="s">
        <v>31137</v>
      </c>
      <c r="B3607" t="s">
        <v>31138</v>
      </c>
      <c r="C3607" t="s">
        <v>46</v>
      </c>
      <c r="D3607" t="s">
        <v>31139</v>
      </c>
      <c r="E3607" t="s">
        <v>31140</v>
      </c>
      <c r="F3607" t="s">
        <v>31141</v>
      </c>
      <c r="G3607" t="s">
        <v>31142</v>
      </c>
      <c r="H3607" t="s">
        <v>31143</v>
      </c>
      <c r="I3607" t="s">
        <v>2350</v>
      </c>
      <c r="J3607" t="s">
        <v>8509</v>
      </c>
      <c r="K3607" t="s">
        <v>8510</v>
      </c>
      <c r="L3607" t="s">
        <v>137</v>
      </c>
      <c r="M3607" t="s">
        <v>2625</v>
      </c>
      <c r="N3607" t="s">
        <v>3622</v>
      </c>
      <c r="O3607" t="s">
        <v>8511</v>
      </c>
      <c r="P3607" t="s">
        <v>31144</v>
      </c>
      <c r="Q3607" t="s">
        <v>31145</v>
      </c>
      <c r="R3607" t="str">
        <f t="shared" si="112"/>
        <v>青州</v>
      </c>
      <c r="S3607" t="str">
        <f t="shared" si="113"/>
        <v>0707</v>
      </c>
    </row>
    <row r="3608" spans="1:19">
      <c r="A3608" t="s">
        <v>31146</v>
      </c>
      <c r="B3608" t="s">
        <v>31147</v>
      </c>
      <c r="C3608" t="s">
        <v>46</v>
      </c>
      <c r="D3608" t="s">
        <v>31148</v>
      </c>
      <c r="E3608" t="s">
        <v>28748</v>
      </c>
      <c r="F3608" t="s">
        <v>31149</v>
      </c>
      <c r="G3608" t="s">
        <v>31150</v>
      </c>
      <c r="H3608" t="s">
        <v>31151</v>
      </c>
      <c r="I3608" t="s">
        <v>2645</v>
      </c>
      <c r="J3608" t="s">
        <v>8431</v>
      </c>
      <c r="K3608" t="s">
        <v>8432</v>
      </c>
      <c r="L3608" t="s">
        <v>146</v>
      </c>
      <c r="M3608" t="s">
        <v>2420</v>
      </c>
      <c r="N3608" t="s">
        <v>2674</v>
      </c>
      <c r="O3608" t="s">
        <v>8433</v>
      </c>
      <c r="P3608" t="s">
        <v>31152</v>
      </c>
      <c r="R3608" t="str">
        <f t="shared" si="112"/>
        <v>临朐</v>
      </c>
      <c r="S3608" t="str">
        <f t="shared" si="113"/>
        <v>0707</v>
      </c>
    </row>
    <row r="3609" spans="1:19">
      <c r="A3609" t="s">
        <v>31153</v>
      </c>
      <c r="B3609" t="s">
        <v>31154</v>
      </c>
      <c r="C3609" t="s">
        <v>46</v>
      </c>
      <c r="D3609" t="s">
        <v>31155</v>
      </c>
      <c r="E3609" t="s">
        <v>28748</v>
      </c>
      <c r="F3609" t="s">
        <v>31156</v>
      </c>
      <c r="G3609" t="s">
        <v>31157</v>
      </c>
      <c r="H3609" t="s">
        <v>31158</v>
      </c>
      <c r="I3609" t="s">
        <v>2350</v>
      </c>
      <c r="J3609" t="s">
        <v>3364</v>
      </c>
      <c r="K3609" t="s">
        <v>3365</v>
      </c>
      <c r="L3609" t="s">
        <v>67</v>
      </c>
      <c r="M3609" t="s">
        <v>3366</v>
      </c>
      <c r="N3609" t="s">
        <v>2674</v>
      </c>
      <c r="O3609" t="s">
        <v>3367</v>
      </c>
      <c r="P3609" t="s">
        <v>31159</v>
      </c>
      <c r="Q3609" t="s">
        <v>31160</v>
      </c>
      <c r="R3609" t="str">
        <f t="shared" si="112"/>
        <v>昌邑</v>
      </c>
      <c r="S3609" t="str">
        <f t="shared" si="113"/>
        <v>0707</v>
      </c>
    </row>
    <row r="3610" spans="1:19">
      <c r="A3610" t="s">
        <v>31161</v>
      </c>
      <c r="B3610" t="s">
        <v>31162</v>
      </c>
      <c r="C3610" t="s">
        <v>46</v>
      </c>
      <c r="D3610" t="s">
        <v>31163</v>
      </c>
      <c r="E3610" t="s">
        <v>28748</v>
      </c>
      <c r="F3610" t="s">
        <v>31164</v>
      </c>
      <c r="G3610" t="s">
        <v>31165</v>
      </c>
      <c r="H3610" t="s">
        <v>31166</v>
      </c>
      <c r="I3610" t="s">
        <v>2378</v>
      </c>
      <c r="J3610" t="s">
        <v>11200</v>
      </c>
      <c r="K3610" t="s">
        <v>11201</v>
      </c>
      <c r="L3610" t="s">
        <v>146</v>
      </c>
      <c r="M3610" t="s">
        <v>3051</v>
      </c>
      <c r="N3610" t="s">
        <v>2674</v>
      </c>
      <c r="O3610" t="s">
        <v>11202</v>
      </c>
      <c r="P3610" t="s">
        <v>31167</v>
      </c>
      <c r="Q3610" t="s">
        <v>31168</v>
      </c>
      <c r="R3610" t="str">
        <f t="shared" si="112"/>
        <v>临朐</v>
      </c>
      <c r="S3610" t="str">
        <f t="shared" si="113"/>
        <v>0707</v>
      </c>
    </row>
    <row r="3611" spans="1:19">
      <c r="A3611" t="s">
        <v>31169</v>
      </c>
      <c r="B3611" t="s">
        <v>31170</v>
      </c>
      <c r="C3611" t="s">
        <v>46</v>
      </c>
      <c r="D3611" t="s">
        <v>31171</v>
      </c>
      <c r="E3611" t="s">
        <v>28748</v>
      </c>
      <c r="F3611" t="s">
        <v>31172</v>
      </c>
      <c r="G3611" t="s">
        <v>31173</v>
      </c>
      <c r="H3611" t="s">
        <v>31174</v>
      </c>
      <c r="I3611" t="s">
        <v>2465</v>
      </c>
      <c r="J3611" t="s">
        <v>18429</v>
      </c>
      <c r="K3611" t="s">
        <v>18430</v>
      </c>
      <c r="L3611" t="s">
        <v>57</v>
      </c>
      <c r="M3611" t="s">
        <v>2492</v>
      </c>
      <c r="N3611" t="s">
        <v>2983</v>
      </c>
      <c r="O3611" t="s">
        <v>18431</v>
      </c>
      <c r="P3611" t="s">
        <v>31175</v>
      </c>
      <c r="Q3611" t="s">
        <v>31176</v>
      </c>
      <c r="R3611" t="str">
        <f t="shared" si="112"/>
        <v>安丘</v>
      </c>
      <c r="S3611" t="str">
        <f t="shared" si="113"/>
        <v>0707</v>
      </c>
    </row>
    <row r="3612" spans="1:19">
      <c r="A3612" t="s">
        <v>31177</v>
      </c>
      <c r="B3612" t="s">
        <v>31178</v>
      </c>
      <c r="C3612" t="s">
        <v>46</v>
      </c>
      <c r="D3612" t="s">
        <v>31179</v>
      </c>
      <c r="E3612" t="s">
        <v>28748</v>
      </c>
      <c r="F3612" t="s">
        <v>31180</v>
      </c>
      <c r="G3612" t="s">
        <v>31181</v>
      </c>
      <c r="H3612" t="s">
        <v>31182</v>
      </c>
      <c r="I3612" t="s">
        <v>2586</v>
      </c>
      <c r="J3612" t="s">
        <v>3305</v>
      </c>
      <c r="K3612" t="s">
        <v>3306</v>
      </c>
      <c r="L3612" t="s">
        <v>47</v>
      </c>
      <c r="M3612" t="s">
        <v>3159</v>
      </c>
      <c r="N3612" t="s">
        <v>2721</v>
      </c>
      <c r="O3612" t="s">
        <v>3308</v>
      </c>
      <c r="P3612" t="s">
        <v>31183</v>
      </c>
      <c r="Q3612" t="s">
        <v>31184</v>
      </c>
      <c r="R3612" t="str">
        <f t="shared" si="112"/>
        <v>诸城</v>
      </c>
      <c r="S3612" t="str">
        <f t="shared" si="113"/>
        <v>0707</v>
      </c>
    </row>
    <row r="3613" spans="1:19">
      <c r="A3613" t="s">
        <v>31185</v>
      </c>
      <c r="B3613" t="s">
        <v>31186</v>
      </c>
      <c r="C3613" t="s">
        <v>46</v>
      </c>
      <c r="D3613" t="s">
        <v>31187</v>
      </c>
      <c r="E3613" t="s">
        <v>28748</v>
      </c>
      <c r="F3613" t="s">
        <v>31188</v>
      </c>
      <c r="G3613" t="s">
        <v>31189</v>
      </c>
      <c r="H3613" t="s">
        <v>31190</v>
      </c>
      <c r="I3613" t="s">
        <v>3608</v>
      </c>
      <c r="J3613" t="s">
        <v>12372</v>
      </c>
      <c r="K3613" t="s">
        <v>12373</v>
      </c>
      <c r="L3613" t="s">
        <v>101</v>
      </c>
      <c r="M3613" t="s">
        <v>3130</v>
      </c>
      <c r="N3613" t="s">
        <v>2983</v>
      </c>
      <c r="O3613" t="s">
        <v>12374</v>
      </c>
      <c r="P3613" t="s">
        <v>31191</v>
      </c>
      <c r="Q3613" t="s">
        <v>31192</v>
      </c>
      <c r="R3613" t="str">
        <f t="shared" si="112"/>
        <v>潍城</v>
      </c>
      <c r="S3613" t="str">
        <f t="shared" si="113"/>
        <v>0707</v>
      </c>
    </row>
    <row r="3614" spans="1:19">
      <c r="A3614" t="s">
        <v>31193</v>
      </c>
      <c r="B3614" t="s">
        <v>31194</v>
      </c>
      <c r="C3614" t="s">
        <v>46</v>
      </c>
      <c r="D3614" t="s">
        <v>31195</v>
      </c>
      <c r="E3614" t="s">
        <v>28748</v>
      </c>
      <c r="F3614" t="s">
        <v>31196</v>
      </c>
      <c r="G3614" t="s">
        <v>31197</v>
      </c>
      <c r="H3614" t="s">
        <v>31198</v>
      </c>
      <c r="I3614" t="s">
        <v>3210</v>
      </c>
      <c r="J3614" t="s">
        <v>3771</v>
      </c>
      <c r="K3614" t="s">
        <v>3772</v>
      </c>
      <c r="L3614" t="s">
        <v>187</v>
      </c>
      <c r="M3614" t="s">
        <v>3773</v>
      </c>
      <c r="N3614" t="s">
        <v>2421</v>
      </c>
      <c r="O3614" t="s">
        <v>3775</v>
      </c>
      <c r="P3614" t="s">
        <v>31199</v>
      </c>
      <c r="Q3614" t="s">
        <v>31200</v>
      </c>
      <c r="R3614" t="str">
        <f t="shared" si="112"/>
        <v>坊子</v>
      </c>
      <c r="S3614" t="str">
        <f t="shared" si="113"/>
        <v>0707</v>
      </c>
    </row>
    <row r="3615" spans="1:19">
      <c r="A3615" t="s">
        <v>31201</v>
      </c>
      <c r="B3615" t="s">
        <v>31202</v>
      </c>
      <c r="C3615" t="s">
        <v>46</v>
      </c>
      <c r="D3615" t="s">
        <v>31203</v>
      </c>
      <c r="E3615" t="s">
        <v>28748</v>
      </c>
      <c r="F3615" t="s">
        <v>31204</v>
      </c>
      <c r="G3615" t="s">
        <v>31205</v>
      </c>
      <c r="H3615" t="s">
        <v>31206</v>
      </c>
      <c r="I3615" t="s">
        <v>2350</v>
      </c>
      <c r="J3615" t="s">
        <v>7368</v>
      </c>
      <c r="K3615" t="s">
        <v>7369</v>
      </c>
      <c r="L3615" t="s">
        <v>110</v>
      </c>
      <c r="M3615" t="s">
        <v>2575</v>
      </c>
      <c r="N3615" t="s">
        <v>2602</v>
      </c>
      <c r="O3615" t="s">
        <v>7370</v>
      </c>
      <c r="P3615" t="s">
        <v>31207</v>
      </c>
      <c r="Q3615" t="s">
        <v>31208</v>
      </c>
      <c r="R3615" t="str">
        <f t="shared" si="112"/>
        <v>高密</v>
      </c>
      <c r="S3615" t="str">
        <f t="shared" si="113"/>
        <v>0707</v>
      </c>
    </row>
    <row r="3616" spans="1:19">
      <c r="A3616" t="s">
        <v>31209</v>
      </c>
      <c r="B3616" t="s">
        <v>31210</v>
      </c>
      <c r="C3616" t="s">
        <v>46</v>
      </c>
      <c r="D3616" t="s">
        <v>31211</v>
      </c>
      <c r="E3616" t="s">
        <v>28748</v>
      </c>
      <c r="F3616" t="s">
        <v>31212</v>
      </c>
      <c r="G3616" t="s">
        <v>31213</v>
      </c>
      <c r="H3616" t="s">
        <v>31214</v>
      </c>
      <c r="I3616" t="s">
        <v>2350</v>
      </c>
      <c r="J3616" t="s">
        <v>2836</v>
      </c>
      <c r="K3616" t="s">
        <v>24991</v>
      </c>
      <c r="L3616" t="s">
        <v>57</v>
      </c>
      <c r="M3616" t="s">
        <v>2838</v>
      </c>
      <c r="N3616" t="s">
        <v>2421</v>
      </c>
      <c r="O3616" t="s">
        <v>2839</v>
      </c>
      <c r="P3616" t="s">
        <v>31215</v>
      </c>
      <c r="R3616" t="str">
        <f t="shared" si="112"/>
        <v>安丘</v>
      </c>
      <c r="S3616" t="str">
        <f t="shared" si="113"/>
        <v>0707</v>
      </c>
    </row>
    <row r="3617" spans="1:19">
      <c r="A3617" t="s">
        <v>31216</v>
      </c>
      <c r="B3617" t="s">
        <v>31217</v>
      </c>
      <c r="C3617" t="s">
        <v>46</v>
      </c>
      <c r="D3617" t="s">
        <v>31218</v>
      </c>
      <c r="E3617" t="s">
        <v>31219</v>
      </c>
      <c r="F3617" t="s">
        <v>31220</v>
      </c>
      <c r="G3617" t="s">
        <v>31221</v>
      </c>
      <c r="H3617" t="s">
        <v>31222</v>
      </c>
      <c r="I3617" t="s">
        <v>2350</v>
      </c>
      <c r="J3617" t="s">
        <v>5392</v>
      </c>
      <c r="K3617" t="s">
        <v>5393</v>
      </c>
      <c r="L3617" t="s">
        <v>128</v>
      </c>
      <c r="M3617" t="s">
        <v>2720</v>
      </c>
      <c r="N3617" t="s">
        <v>2785</v>
      </c>
      <c r="O3617" t="s">
        <v>5394</v>
      </c>
      <c r="P3617" t="s">
        <v>31223</v>
      </c>
      <c r="R3617" t="str">
        <f t="shared" si="112"/>
        <v>寿光</v>
      </c>
      <c r="S3617" t="str">
        <f t="shared" si="113"/>
        <v>0707</v>
      </c>
    </row>
    <row r="3618" spans="1:19">
      <c r="A3618" t="s">
        <v>31224</v>
      </c>
      <c r="B3618" t="s">
        <v>31225</v>
      </c>
      <c r="C3618" t="s">
        <v>46</v>
      </c>
      <c r="D3618" t="s">
        <v>31226</v>
      </c>
      <c r="E3618" t="s">
        <v>31227</v>
      </c>
      <c r="F3618" t="s">
        <v>31228</v>
      </c>
      <c r="G3618" t="s">
        <v>31229</v>
      </c>
      <c r="H3618" t="s">
        <v>31230</v>
      </c>
      <c r="I3618" t="s">
        <v>2350</v>
      </c>
      <c r="J3618" t="s">
        <v>4774</v>
      </c>
      <c r="K3618" t="s">
        <v>4775</v>
      </c>
      <c r="L3618" t="s">
        <v>67</v>
      </c>
      <c r="M3618" t="s">
        <v>3706</v>
      </c>
      <c r="N3618" t="s">
        <v>2421</v>
      </c>
      <c r="O3618" t="s">
        <v>4776</v>
      </c>
      <c r="P3618" t="s">
        <v>31231</v>
      </c>
      <c r="R3618" t="str">
        <f t="shared" si="112"/>
        <v>昌邑</v>
      </c>
      <c r="S3618" t="str">
        <f t="shared" si="113"/>
        <v>0707</v>
      </c>
    </row>
    <row r="3619" spans="1:19">
      <c r="A3619" t="s">
        <v>31232</v>
      </c>
      <c r="B3619" t="s">
        <v>31233</v>
      </c>
      <c r="C3619" t="s">
        <v>46</v>
      </c>
      <c r="D3619" t="s">
        <v>31234</v>
      </c>
      <c r="E3619" t="s">
        <v>28748</v>
      </c>
      <c r="F3619" t="s">
        <v>31235</v>
      </c>
      <c r="G3619" t="s">
        <v>31236</v>
      </c>
      <c r="H3619" t="s">
        <v>31237</v>
      </c>
      <c r="I3619" t="s">
        <v>2364</v>
      </c>
      <c r="J3619" t="s">
        <v>4877</v>
      </c>
      <c r="K3619" t="s">
        <v>4878</v>
      </c>
      <c r="L3619" t="s">
        <v>76</v>
      </c>
      <c r="M3619" t="s">
        <v>2661</v>
      </c>
      <c r="N3619" t="s">
        <v>3017</v>
      </c>
      <c r="O3619" t="s">
        <v>4879</v>
      </c>
      <c r="P3619" t="s">
        <v>31238</v>
      </c>
      <c r="Q3619" t="s">
        <v>31239</v>
      </c>
      <c r="R3619" t="str">
        <f t="shared" si="112"/>
        <v>奎文</v>
      </c>
      <c r="S3619" t="str">
        <f t="shared" si="113"/>
        <v>0707</v>
      </c>
    </row>
    <row r="3620" spans="1:19">
      <c r="A3620" t="s">
        <v>31240</v>
      </c>
      <c r="B3620" t="s">
        <v>31241</v>
      </c>
      <c r="C3620" t="s">
        <v>46</v>
      </c>
      <c r="D3620" t="s">
        <v>31242</v>
      </c>
      <c r="E3620" t="s">
        <v>28748</v>
      </c>
      <c r="F3620" t="s">
        <v>31243</v>
      </c>
      <c r="G3620" t="s">
        <v>31244</v>
      </c>
      <c r="H3620" t="s">
        <v>31245</v>
      </c>
      <c r="I3620" t="s">
        <v>2770</v>
      </c>
      <c r="J3620" t="s">
        <v>17395</v>
      </c>
      <c r="K3620" t="s">
        <v>17396</v>
      </c>
      <c r="L3620" t="s">
        <v>110</v>
      </c>
      <c r="M3620" t="s">
        <v>7112</v>
      </c>
      <c r="N3620" t="s">
        <v>2480</v>
      </c>
      <c r="O3620" t="s">
        <v>17397</v>
      </c>
      <c r="P3620" t="s">
        <v>31230</v>
      </c>
      <c r="R3620" t="str">
        <f t="shared" si="112"/>
        <v>高密</v>
      </c>
      <c r="S3620" t="str">
        <f t="shared" si="113"/>
        <v>0707</v>
      </c>
    </row>
    <row r="3621" spans="1:19">
      <c r="A3621" t="s">
        <v>31246</v>
      </c>
      <c r="B3621" t="s">
        <v>31247</v>
      </c>
      <c r="C3621" t="s">
        <v>46</v>
      </c>
      <c r="D3621" t="s">
        <v>31248</v>
      </c>
      <c r="E3621" t="s">
        <v>31249</v>
      </c>
      <c r="F3621" t="s">
        <v>31250</v>
      </c>
      <c r="G3621" t="s">
        <v>31251</v>
      </c>
      <c r="H3621" t="s">
        <v>31252</v>
      </c>
      <c r="I3621" t="s">
        <v>2378</v>
      </c>
      <c r="J3621" t="s">
        <v>12957</v>
      </c>
      <c r="K3621" t="s">
        <v>12958</v>
      </c>
      <c r="L3621" t="s">
        <v>676</v>
      </c>
      <c r="M3621" t="s">
        <v>5995</v>
      </c>
      <c r="N3621" t="s">
        <v>2674</v>
      </c>
      <c r="O3621" t="s">
        <v>12959</v>
      </c>
      <c r="P3621" t="s">
        <v>31253</v>
      </c>
      <c r="R3621" t="str">
        <f t="shared" si="112"/>
        <v>昌乐</v>
      </c>
      <c r="S3621" t="str">
        <f t="shared" si="113"/>
        <v>0707</v>
      </c>
    </row>
    <row r="3622" spans="1:19">
      <c r="A3622" t="s">
        <v>31254</v>
      </c>
      <c r="B3622" t="s">
        <v>31255</v>
      </c>
      <c r="C3622" t="s">
        <v>46</v>
      </c>
      <c r="D3622" t="s">
        <v>31256</v>
      </c>
      <c r="E3622" t="s">
        <v>31257</v>
      </c>
      <c r="F3622" t="s">
        <v>31258</v>
      </c>
      <c r="G3622" t="s">
        <v>31259</v>
      </c>
      <c r="H3622" t="s">
        <v>31260</v>
      </c>
      <c r="I3622" t="s">
        <v>2378</v>
      </c>
      <c r="J3622" t="s">
        <v>8683</v>
      </c>
      <c r="K3622" t="s">
        <v>8684</v>
      </c>
      <c r="L3622" t="s">
        <v>76</v>
      </c>
      <c r="M3622" t="s">
        <v>2827</v>
      </c>
      <c r="N3622" t="s">
        <v>2421</v>
      </c>
      <c r="O3622" t="s">
        <v>8685</v>
      </c>
      <c r="P3622" t="s">
        <v>31261</v>
      </c>
      <c r="Q3622" t="s">
        <v>31262</v>
      </c>
      <c r="R3622" t="str">
        <f t="shared" si="112"/>
        <v>奎文</v>
      </c>
      <c r="S3622" t="str">
        <f t="shared" si="113"/>
        <v>0707</v>
      </c>
    </row>
    <row r="3623" spans="1:19">
      <c r="A3623" t="s">
        <v>31263</v>
      </c>
      <c r="B3623" t="s">
        <v>31264</v>
      </c>
      <c r="C3623" t="s">
        <v>46</v>
      </c>
      <c r="D3623" t="s">
        <v>31265</v>
      </c>
      <c r="E3623" t="s">
        <v>28748</v>
      </c>
      <c r="F3623" t="s">
        <v>31266</v>
      </c>
      <c r="G3623" t="s">
        <v>31267</v>
      </c>
      <c r="H3623" t="s">
        <v>31268</v>
      </c>
      <c r="I3623" t="s">
        <v>2364</v>
      </c>
      <c r="J3623" t="s">
        <v>7072</v>
      </c>
      <c r="K3623" t="s">
        <v>7073</v>
      </c>
      <c r="L3623" t="s">
        <v>128</v>
      </c>
      <c r="M3623" t="s">
        <v>2708</v>
      </c>
      <c r="N3623" t="s">
        <v>2368</v>
      </c>
      <c r="O3623" t="s">
        <v>7074</v>
      </c>
      <c r="P3623" t="s">
        <v>31269</v>
      </c>
      <c r="Q3623" t="s">
        <v>31270</v>
      </c>
      <c r="R3623" t="str">
        <f t="shared" si="112"/>
        <v>寿光</v>
      </c>
      <c r="S3623" t="str">
        <f t="shared" si="113"/>
        <v>0707</v>
      </c>
    </row>
    <row r="3624" spans="1:19">
      <c r="A3624" t="s">
        <v>31271</v>
      </c>
      <c r="B3624" t="s">
        <v>31272</v>
      </c>
      <c r="C3624" t="s">
        <v>46</v>
      </c>
      <c r="D3624" t="s">
        <v>31273</v>
      </c>
      <c r="E3624" t="s">
        <v>31274</v>
      </c>
      <c r="F3624" t="s">
        <v>31275</v>
      </c>
      <c r="G3624" t="s">
        <v>31276</v>
      </c>
      <c r="H3624" t="s">
        <v>31277</v>
      </c>
      <c r="I3624" t="s">
        <v>2364</v>
      </c>
      <c r="J3624" t="s">
        <v>12818</v>
      </c>
      <c r="K3624" t="s">
        <v>12819</v>
      </c>
      <c r="L3624" t="s">
        <v>47</v>
      </c>
      <c r="M3624" t="s">
        <v>2784</v>
      </c>
      <c r="N3624" t="s">
        <v>4614</v>
      </c>
      <c r="O3624" t="s">
        <v>12820</v>
      </c>
      <c r="P3624" t="s">
        <v>31278</v>
      </c>
      <c r="Q3624" t="s">
        <v>31279</v>
      </c>
      <c r="R3624" t="str">
        <f t="shared" si="112"/>
        <v>诸城</v>
      </c>
      <c r="S3624" t="str">
        <f t="shared" si="113"/>
        <v>0707</v>
      </c>
    </row>
    <row r="3625" spans="1:19">
      <c r="A3625" t="s">
        <v>31280</v>
      </c>
      <c r="B3625" t="s">
        <v>31281</v>
      </c>
      <c r="C3625" t="s">
        <v>46</v>
      </c>
      <c r="D3625" t="s">
        <v>31282</v>
      </c>
      <c r="E3625" t="s">
        <v>28748</v>
      </c>
      <c r="F3625" t="s">
        <v>31283</v>
      </c>
      <c r="G3625" t="s">
        <v>31284</v>
      </c>
      <c r="H3625" t="s">
        <v>31285</v>
      </c>
      <c r="I3625" t="s">
        <v>2350</v>
      </c>
      <c r="J3625" t="s">
        <v>14394</v>
      </c>
      <c r="K3625" t="s">
        <v>14395</v>
      </c>
      <c r="L3625" t="s">
        <v>137</v>
      </c>
      <c r="M3625" t="s">
        <v>5803</v>
      </c>
      <c r="N3625" t="s">
        <v>2872</v>
      </c>
      <c r="O3625" t="s">
        <v>14396</v>
      </c>
      <c r="P3625" t="s">
        <v>31286</v>
      </c>
      <c r="Q3625" t="s">
        <v>31287</v>
      </c>
      <c r="R3625" t="str">
        <f t="shared" si="112"/>
        <v>青州</v>
      </c>
      <c r="S3625" t="str">
        <f t="shared" si="113"/>
        <v>0707</v>
      </c>
    </row>
    <row r="3626" spans="1:19">
      <c r="A3626" t="s">
        <v>31288</v>
      </c>
      <c r="B3626" t="s">
        <v>30195</v>
      </c>
      <c r="C3626" t="s">
        <v>46</v>
      </c>
      <c r="D3626" t="s">
        <v>31289</v>
      </c>
      <c r="E3626" t="s">
        <v>28748</v>
      </c>
      <c r="F3626" t="s">
        <v>31290</v>
      </c>
      <c r="G3626" t="s">
        <v>31291</v>
      </c>
      <c r="H3626" t="s">
        <v>31292</v>
      </c>
      <c r="I3626" t="s">
        <v>2364</v>
      </c>
      <c r="J3626" t="s">
        <v>3167</v>
      </c>
      <c r="K3626" t="s">
        <v>3168</v>
      </c>
      <c r="L3626" t="s">
        <v>110</v>
      </c>
      <c r="M3626" t="s">
        <v>3098</v>
      </c>
      <c r="N3626" t="s">
        <v>3190</v>
      </c>
      <c r="O3626" t="s">
        <v>3169</v>
      </c>
      <c r="P3626" t="s">
        <v>31293</v>
      </c>
      <c r="R3626" t="str">
        <f t="shared" si="112"/>
        <v>高密</v>
      </c>
      <c r="S3626" t="str">
        <f t="shared" si="113"/>
        <v>0707</v>
      </c>
    </row>
    <row r="3627" spans="1:19">
      <c r="A3627" t="s">
        <v>31294</v>
      </c>
      <c r="B3627" t="s">
        <v>31295</v>
      </c>
      <c r="C3627" t="s">
        <v>46</v>
      </c>
      <c r="D3627" t="s">
        <v>31296</v>
      </c>
      <c r="E3627" t="s">
        <v>28748</v>
      </c>
      <c r="F3627" t="s">
        <v>31297</v>
      </c>
      <c r="G3627" t="s">
        <v>31298</v>
      </c>
      <c r="H3627" t="s">
        <v>31299</v>
      </c>
      <c r="I3627" t="s">
        <v>2503</v>
      </c>
      <c r="J3627" t="s">
        <v>4016</v>
      </c>
      <c r="K3627" t="s">
        <v>4017</v>
      </c>
      <c r="L3627" t="s">
        <v>47</v>
      </c>
      <c r="M3627" t="s">
        <v>2454</v>
      </c>
      <c r="N3627" t="s">
        <v>3554</v>
      </c>
      <c r="O3627" t="s">
        <v>4018</v>
      </c>
      <c r="P3627" t="s">
        <v>31300</v>
      </c>
      <c r="R3627" t="str">
        <f t="shared" si="112"/>
        <v>诸城</v>
      </c>
      <c r="S3627" t="str">
        <f t="shared" si="113"/>
        <v>0707</v>
      </c>
    </row>
    <row r="3628" spans="1:19">
      <c r="A3628" t="s">
        <v>31301</v>
      </c>
      <c r="B3628" t="s">
        <v>31302</v>
      </c>
      <c r="C3628" t="s">
        <v>46</v>
      </c>
      <c r="D3628" t="s">
        <v>31303</v>
      </c>
      <c r="E3628" t="s">
        <v>28961</v>
      </c>
      <c r="F3628" t="s">
        <v>31304</v>
      </c>
      <c r="G3628" t="s">
        <v>31305</v>
      </c>
      <c r="H3628" t="s">
        <v>31306</v>
      </c>
      <c r="I3628" t="s">
        <v>2503</v>
      </c>
      <c r="J3628" t="s">
        <v>2490</v>
      </c>
      <c r="K3628" t="s">
        <v>2491</v>
      </c>
      <c r="L3628" t="s">
        <v>57</v>
      </c>
      <c r="M3628" t="s">
        <v>2492</v>
      </c>
      <c r="N3628" t="s">
        <v>3554</v>
      </c>
      <c r="O3628" t="s">
        <v>2493</v>
      </c>
      <c r="P3628" t="s">
        <v>31307</v>
      </c>
      <c r="Q3628" t="s">
        <v>31308</v>
      </c>
      <c r="R3628" t="str">
        <f t="shared" si="112"/>
        <v>安丘</v>
      </c>
      <c r="S3628" t="str">
        <f t="shared" si="113"/>
        <v>0707</v>
      </c>
    </row>
    <row r="3629" spans="1:19">
      <c r="A3629" t="s">
        <v>31309</v>
      </c>
      <c r="B3629" t="s">
        <v>31310</v>
      </c>
      <c r="C3629" t="s">
        <v>46</v>
      </c>
      <c r="D3629" t="s">
        <v>31311</v>
      </c>
      <c r="E3629" t="s">
        <v>28961</v>
      </c>
      <c r="F3629" t="s">
        <v>31312</v>
      </c>
      <c r="G3629" t="s">
        <v>31313</v>
      </c>
      <c r="H3629" t="s">
        <v>31314</v>
      </c>
      <c r="I3629" t="s">
        <v>2392</v>
      </c>
      <c r="J3629" t="s">
        <v>8105</v>
      </c>
      <c r="K3629" t="s">
        <v>8106</v>
      </c>
      <c r="L3629" t="s">
        <v>101</v>
      </c>
      <c r="M3629" t="s">
        <v>4459</v>
      </c>
      <c r="N3629" t="s">
        <v>2421</v>
      </c>
      <c r="O3629" t="s">
        <v>8107</v>
      </c>
      <c r="P3629" t="s">
        <v>31315</v>
      </c>
      <c r="R3629" t="str">
        <f t="shared" si="112"/>
        <v>潍城</v>
      </c>
      <c r="S3629" t="str">
        <f t="shared" si="113"/>
        <v>0707</v>
      </c>
    </row>
    <row r="3630" spans="1:19">
      <c r="A3630" t="s">
        <v>31316</v>
      </c>
      <c r="B3630" t="s">
        <v>31317</v>
      </c>
      <c r="C3630" t="s">
        <v>46</v>
      </c>
      <c r="D3630" t="s">
        <v>31318</v>
      </c>
      <c r="E3630" t="s">
        <v>31319</v>
      </c>
      <c r="F3630" t="s">
        <v>31320</v>
      </c>
      <c r="G3630" t="s">
        <v>31321</v>
      </c>
      <c r="H3630" t="s">
        <v>31322</v>
      </c>
      <c r="I3630" t="s">
        <v>2364</v>
      </c>
      <c r="J3630" t="s">
        <v>8484</v>
      </c>
      <c r="K3630" t="s">
        <v>8485</v>
      </c>
      <c r="L3630" t="s">
        <v>76</v>
      </c>
      <c r="M3630" t="s">
        <v>4374</v>
      </c>
      <c r="N3630" t="s">
        <v>7446</v>
      </c>
      <c r="O3630" t="s">
        <v>8486</v>
      </c>
      <c r="P3630" t="s">
        <v>31323</v>
      </c>
      <c r="R3630" t="str">
        <f t="shared" si="112"/>
        <v>奎文</v>
      </c>
      <c r="S3630" t="str">
        <f t="shared" si="113"/>
        <v>0707</v>
      </c>
    </row>
    <row r="3631" spans="1:19">
      <c r="A3631" t="s">
        <v>31324</v>
      </c>
      <c r="B3631" t="s">
        <v>31325</v>
      </c>
      <c r="C3631" t="s">
        <v>46</v>
      </c>
      <c r="D3631" t="s">
        <v>31326</v>
      </c>
      <c r="E3631" t="s">
        <v>28961</v>
      </c>
      <c r="F3631" t="s">
        <v>31327</v>
      </c>
      <c r="G3631" t="s">
        <v>31328</v>
      </c>
      <c r="H3631" t="s">
        <v>31329</v>
      </c>
      <c r="I3631" t="s">
        <v>2350</v>
      </c>
      <c r="J3631" t="s">
        <v>3364</v>
      </c>
      <c r="K3631" t="s">
        <v>3365</v>
      </c>
      <c r="L3631" t="s">
        <v>67</v>
      </c>
      <c r="M3631" t="s">
        <v>3366</v>
      </c>
      <c r="N3631" t="s">
        <v>2859</v>
      </c>
      <c r="O3631" t="s">
        <v>3367</v>
      </c>
      <c r="P3631" t="s">
        <v>31330</v>
      </c>
      <c r="Q3631" t="s">
        <v>31331</v>
      </c>
      <c r="R3631" t="str">
        <f t="shared" si="112"/>
        <v>昌邑</v>
      </c>
      <c r="S3631" t="str">
        <f t="shared" si="113"/>
        <v>0707</v>
      </c>
    </row>
    <row r="3632" spans="1:19">
      <c r="A3632" t="s">
        <v>31332</v>
      </c>
      <c r="B3632" t="s">
        <v>31333</v>
      </c>
      <c r="C3632" t="s">
        <v>46</v>
      </c>
      <c r="D3632" t="s">
        <v>31334</v>
      </c>
      <c r="E3632" t="s">
        <v>31335</v>
      </c>
      <c r="F3632" t="s">
        <v>31336</v>
      </c>
      <c r="G3632" t="s">
        <v>31337</v>
      </c>
      <c r="H3632" t="s">
        <v>31338</v>
      </c>
      <c r="I3632" t="s">
        <v>6440</v>
      </c>
      <c r="J3632" t="s">
        <v>22345</v>
      </c>
      <c r="K3632" t="s">
        <v>22346</v>
      </c>
      <c r="L3632" t="s">
        <v>119</v>
      </c>
      <c r="M3632" t="s">
        <v>4071</v>
      </c>
      <c r="N3632" t="s">
        <v>11928</v>
      </c>
      <c r="O3632" t="s">
        <v>22347</v>
      </c>
      <c r="P3632" t="s">
        <v>31339</v>
      </c>
      <c r="Q3632" t="s">
        <v>31340</v>
      </c>
      <c r="R3632" t="str">
        <f t="shared" si="112"/>
        <v>寒亭</v>
      </c>
      <c r="S3632" t="str">
        <f t="shared" si="113"/>
        <v>0707</v>
      </c>
    </row>
    <row r="3633" spans="1:19">
      <c r="A3633" t="s">
        <v>31341</v>
      </c>
      <c r="B3633" t="s">
        <v>31342</v>
      </c>
      <c r="C3633" t="s">
        <v>46</v>
      </c>
      <c r="D3633" t="s">
        <v>31343</v>
      </c>
      <c r="E3633" t="s">
        <v>28748</v>
      </c>
      <c r="F3633" t="s">
        <v>31344</v>
      </c>
      <c r="G3633" t="s">
        <v>31345</v>
      </c>
      <c r="H3633" t="s">
        <v>31346</v>
      </c>
      <c r="I3633" t="s">
        <v>2364</v>
      </c>
      <c r="J3633" t="s">
        <v>2980</v>
      </c>
      <c r="K3633" t="s">
        <v>2981</v>
      </c>
      <c r="L3633" t="s">
        <v>101</v>
      </c>
      <c r="M3633" t="s">
        <v>2982</v>
      </c>
      <c r="N3633" t="s">
        <v>2480</v>
      </c>
      <c r="O3633" t="s">
        <v>2984</v>
      </c>
      <c r="P3633" t="s">
        <v>31347</v>
      </c>
      <c r="R3633" t="str">
        <f t="shared" si="112"/>
        <v>潍城</v>
      </c>
      <c r="S3633" t="str">
        <f t="shared" si="113"/>
        <v>0707</v>
      </c>
    </row>
    <row r="3634" spans="1:19">
      <c r="A3634" t="s">
        <v>31348</v>
      </c>
      <c r="B3634" t="s">
        <v>31349</v>
      </c>
      <c r="C3634" t="s">
        <v>46</v>
      </c>
      <c r="D3634" t="s">
        <v>31350</v>
      </c>
      <c r="E3634" t="s">
        <v>28748</v>
      </c>
      <c r="F3634" t="s">
        <v>31351</v>
      </c>
      <c r="G3634" t="s">
        <v>31352</v>
      </c>
      <c r="H3634" t="s">
        <v>31353</v>
      </c>
      <c r="I3634" t="s">
        <v>2350</v>
      </c>
      <c r="J3634" t="s">
        <v>14394</v>
      </c>
      <c r="K3634" t="s">
        <v>14395</v>
      </c>
      <c r="L3634" t="s">
        <v>137</v>
      </c>
      <c r="M3634" t="s">
        <v>5803</v>
      </c>
      <c r="N3634" t="s">
        <v>2872</v>
      </c>
      <c r="O3634" t="s">
        <v>14396</v>
      </c>
      <c r="P3634" t="s">
        <v>31354</v>
      </c>
      <c r="Q3634" t="s">
        <v>31355</v>
      </c>
      <c r="R3634" t="str">
        <f t="shared" si="112"/>
        <v>青州</v>
      </c>
      <c r="S3634" t="str">
        <f t="shared" si="113"/>
        <v>0707</v>
      </c>
    </row>
    <row r="3635" spans="1:19">
      <c r="A3635" t="s">
        <v>31356</v>
      </c>
      <c r="B3635" t="s">
        <v>31357</v>
      </c>
      <c r="C3635" t="s">
        <v>46</v>
      </c>
      <c r="D3635" t="s">
        <v>31358</v>
      </c>
      <c r="E3635" t="s">
        <v>31359</v>
      </c>
      <c r="F3635" t="s">
        <v>31360</v>
      </c>
      <c r="G3635" t="s">
        <v>31361</v>
      </c>
      <c r="H3635" t="s">
        <v>31362</v>
      </c>
      <c r="I3635" t="s">
        <v>2350</v>
      </c>
      <c r="J3635" t="s">
        <v>5876</v>
      </c>
      <c r="K3635" t="s">
        <v>5877</v>
      </c>
      <c r="L3635" t="s">
        <v>76</v>
      </c>
      <c r="M3635" t="s">
        <v>2827</v>
      </c>
      <c r="N3635" t="s">
        <v>2872</v>
      </c>
      <c r="O3635" t="s">
        <v>5878</v>
      </c>
      <c r="P3635" t="s">
        <v>31363</v>
      </c>
      <c r="Q3635" t="s">
        <v>31364</v>
      </c>
      <c r="R3635" t="str">
        <f t="shared" si="112"/>
        <v>奎文</v>
      </c>
      <c r="S3635" t="str">
        <f t="shared" si="113"/>
        <v>0707</v>
      </c>
    </row>
    <row r="3636" spans="1:19">
      <c r="A3636" t="s">
        <v>31365</v>
      </c>
      <c r="B3636" t="s">
        <v>31366</v>
      </c>
      <c r="C3636" t="s">
        <v>46</v>
      </c>
      <c r="D3636" t="s">
        <v>31367</v>
      </c>
      <c r="E3636" t="s">
        <v>31359</v>
      </c>
      <c r="F3636" t="s">
        <v>31368</v>
      </c>
      <c r="G3636" t="s">
        <v>31369</v>
      </c>
      <c r="H3636" t="s">
        <v>31370</v>
      </c>
      <c r="I3636" t="s">
        <v>3436</v>
      </c>
      <c r="J3636" t="s">
        <v>6485</v>
      </c>
      <c r="K3636" t="s">
        <v>6486</v>
      </c>
      <c r="L3636" t="s">
        <v>128</v>
      </c>
      <c r="M3636" t="s">
        <v>3653</v>
      </c>
      <c r="N3636" t="s">
        <v>3122</v>
      </c>
      <c r="O3636" t="s">
        <v>6487</v>
      </c>
      <c r="P3636" t="s">
        <v>31371</v>
      </c>
      <c r="R3636" t="str">
        <f t="shared" si="112"/>
        <v>寿光</v>
      </c>
      <c r="S3636" t="str">
        <f t="shared" si="113"/>
        <v>0707</v>
      </c>
    </row>
    <row r="3637" spans="1:19">
      <c r="A3637" t="s">
        <v>31372</v>
      </c>
      <c r="B3637" t="s">
        <v>31373</v>
      </c>
      <c r="C3637" t="s">
        <v>46</v>
      </c>
      <c r="D3637" t="s">
        <v>31374</v>
      </c>
      <c r="E3637" t="s">
        <v>28961</v>
      </c>
      <c r="F3637" t="s">
        <v>31375</v>
      </c>
      <c r="G3637" t="s">
        <v>31376</v>
      </c>
      <c r="H3637" t="s">
        <v>31377</v>
      </c>
      <c r="I3637" t="s">
        <v>2364</v>
      </c>
      <c r="J3637" t="s">
        <v>3704</v>
      </c>
      <c r="K3637" t="s">
        <v>3705</v>
      </c>
      <c r="L3637" t="s">
        <v>67</v>
      </c>
      <c r="M3637" t="s">
        <v>3706</v>
      </c>
      <c r="N3637" t="s">
        <v>2340</v>
      </c>
      <c r="O3637" t="s">
        <v>3707</v>
      </c>
      <c r="P3637" t="s">
        <v>31378</v>
      </c>
      <c r="Q3637" t="s">
        <v>31379</v>
      </c>
      <c r="R3637" t="str">
        <f t="shared" si="112"/>
        <v>昌邑</v>
      </c>
      <c r="S3637" t="str">
        <f t="shared" si="113"/>
        <v>0707</v>
      </c>
    </row>
    <row r="3638" spans="1:19">
      <c r="A3638" t="s">
        <v>31380</v>
      </c>
      <c r="B3638" t="s">
        <v>31381</v>
      </c>
      <c r="C3638" t="s">
        <v>46</v>
      </c>
      <c r="D3638" t="s">
        <v>31382</v>
      </c>
      <c r="E3638" t="s">
        <v>28961</v>
      </c>
      <c r="F3638" t="s">
        <v>31383</v>
      </c>
      <c r="G3638" t="s">
        <v>31384</v>
      </c>
      <c r="H3638" t="s">
        <v>31385</v>
      </c>
      <c r="I3638" t="s">
        <v>3856</v>
      </c>
      <c r="J3638" t="s">
        <v>8509</v>
      </c>
      <c r="K3638" t="s">
        <v>8510</v>
      </c>
      <c r="L3638" t="s">
        <v>137</v>
      </c>
      <c r="M3638" t="s">
        <v>2625</v>
      </c>
      <c r="N3638" t="s">
        <v>3622</v>
      </c>
      <c r="O3638" t="s">
        <v>8511</v>
      </c>
      <c r="P3638" t="s">
        <v>31386</v>
      </c>
      <c r="Q3638" t="s">
        <v>31387</v>
      </c>
      <c r="R3638" t="str">
        <f t="shared" si="112"/>
        <v>青州</v>
      </c>
      <c r="S3638" t="str">
        <f t="shared" si="113"/>
        <v>0707</v>
      </c>
    </row>
    <row r="3639" spans="1:19">
      <c r="A3639" t="s">
        <v>31388</v>
      </c>
      <c r="B3639" t="s">
        <v>31389</v>
      </c>
      <c r="C3639" t="s">
        <v>46</v>
      </c>
      <c r="D3639" t="s">
        <v>31390</v>
      </c>
      <c r="E3639" t="s">
        <v>28748</v>
      </c>
      <c r="F3639" t="s">
        <v>31391</v>
      </c>
      <c r="G3639" t="s">
        <v>31392</v>
      </c>
      <c r="H3639" t="s">
        <v>31393</v>
      </c>
      <c r="I3639" t="s">
        <v>2378</v>
      </c>
      <c r="J3639" t="s">
        <v>23106</v>
      </c>
      <c r="K3639" t="s">
        <v>23107</v>
      </c>
      <c r="L3639" t="s">
        <v>110</v>
      </c>
      <c r="M3639" t="s">
        <v>7112</v>
      </c>
      <c r="N3639" t="s">
        <v>2674</v>
      </c>
      <c r="O3639" t="s">
        <v>23108</v>
      </c>
      <c r="P3639" t="s">
        <v>31394</v>
      </c>
      <c r="Q3639" t="s">
        <v>31395</v>
      </c>
      <c r="R3639" t="str">
        <f t="shared" si="112"/>
        <v>高密</v>
      </c>
      <c r="S3639" t="str">
        <f t="shared" si="113"/>
        <v>0707</v>
      </c>
    </row>
    <row r="3640" spans="1:19">
      <c r="A3640" t="s">
        <v>31396</v>
      </c>
      <c r="B3640" t="s">
        <v>31397</v>
      </c>
      <c r="C3640" t="s">
        <v>46</v>
      </c>
      <c r="D3640" t="s">
        <v>31398</v>
      </c>
      <c r="E3640" t="s">
        <v>28748</v>
      </c>
      <c r="F3640" t="s">
        <v>31399</v>
      </c>
      <c r="G3640" t="s">
        <v>31400</v>
      </c>
      <c r="H3640" t="s">
        <v>31401</v>
      </c>
      <c r="I3640" t="s">
        <v>2350</v>
      </c>
      <c r="J3640" t="s">
        <v>4987</v>
      </c>
      <c r="K3640" t="s">
        <v>4988</v>
      </c>
      <c r="L3640" t="s">
        <v>57</v>
      </c>
      <c r="M3640" t="s">
        <v>2838</v>
      </c>
      <c r="N3640" t="s">
        <v>2480</v>
      </c>
      <c r="O3640" t="s">
        <v>4989</v>
      </c>
      <c r="P3640" t="s">
        <v>31402</v>
      </c>
      <c r="Q3640" t="s">
        <v>31403</v>
      </c>
      <c r="R3640" t="str">
        <f t="shared" si="112"/>
        <v>安丘</v>
      </c>
      <c r="S3640" t="str">
        <f t="shared" si="113"/>
        <v>0707</v>
      </c>
    </row>
    <row r="3641" spans="1:19">
      <c r="A3641" t="s">
        <v>31404</v>
      </c>
      <c r="B3641" t="s">
        <v>31405</v>
      </c>
      <c r="C3641" t="s">
        <v>46</v>
      </c>
      <c r="D3641" t="s">
        <v>31406</v>
      </c>
      <c r="E3641" t="s">
        <v>28748</v>
      </c>
      <c r="F3641" t="s">
        <v>31407</v>
      </c>
      <c r="G3641" t="s">
        <v>31408</v>
      </c>
      <c r="H3641" t="s">
        <v>31409</v>
      </c>
      <c r="I3641" t="s">
        <v>2350</v>
      </c>
      <c r="J3641" t="s">
        <v>8753</v>
      </c>
      <c r="K3641" t="s">
        <v>8754</v>
      </c>
      <c r="L3641" t="s">
        <v>101</v>
      </c>
      <c r="M3641" t="s">
        <v>4459</v>
      </c>
      <c r="N3641" t="s">
        <v>3017</v>
      </c>
      <c r="O3641" t="s">
        <v>8755</v>
      </c>
      <c r="P3641" t="s">
        <v>31410</v>
      </c>
      <c r="Q3641" t="s">
        <v>31411</v>
      </c>
      <c r="R3641" t="str">
        <f t="shared" si="112"/>
        <v>潍城</v>
      </c>
      <c r="S3641" t="str">
        <f t="shared" si="113"/>
        <v>0707</v>
      </c>
    </row>
    <row r="3642" spans="1:19">
      <c r="A3642" t="s">
        <v>31412</v>
      </c>
      <c r="B3642" t="s">
        <v>31413</v>
      </c>
      <c r="C3642" t="s">
        <v>46</v>
      </c>
      <c r="D3642" t="s">
        <v>31414</v>
      </c>
      <c r="E3642" t="s">
        <v>31415</v>
      </c>
      <c r="F3642" t="s">
        <v>31416</v>
      </c>
      <c r="G3642" t="s">
        <v>31417</v>
      </c>
      <c r="H3642" t="s">
        <v>31418</v>
      </c>
      <c r="I3642" t="s">
        <v>2645</v>
      </c>
      <c r="J3642" t="s">
        <v>11370</v>
      </c>
      <c r="K3642" t="s">
        <v>11371</v>
      </c>
      <c r="L3642" t="s">
        <v>676</v>
      </c>
      <c r="M3642" t="s">
        <v>3471</v>
      </c>
      <c r="N3642" t="s">
        <v>2480</v>
      </c>
      <c r="O3642" t="s">
        <v>11372</v>
      </c>
      <c r="P3642" t="s">
        <v>31419</v>
      </c>
      <c r="R3642" t="str">
        <f t="shared" si="112"/>
        <v>昌乐</v>
      </c>
      <c r="S3642" t="str">
        <f t="shared" si="113"/>
        <v>0707</v>
      </c>
    </row>
    <row r="3643" spans="1:19">
      <c r="A3643" t="s">
        <v>31420</v>
      </c>
      <c r="B3643" t="s">
        <v>31421</v>
      </c>
      <c r="C3643" t="s">
        <v>46</v>
      </c>
      <c r="D3643" t="s">
        <v>31422</v>
      </c>
      <c r="E3643" t="s">
        <v>28748</v>
      </c>
      <c r="F3643" t="s">
        <v>31423</v>
      </c>
      <c r="G3643" t="s">
        <v>31424</v>
      </c>
      <c r="H3643" t="s">
        <v>31425</v>
      </c>
      <c r="I3643" t="s">
        <v>2350</v>
      </c>
      <c r="J3643" t="s">
        <v>6970</v>
      </c>
      <c r="K3643" t="s">
        <v>6971</v>
      </c>
      <c r="L3643" t="s">
        <v>119</v>
      </c>
      <c r="M3643" t="s">
        <v>5238</v>
      </c>
      <c r="N3643" t="s">
        <v>2529</v>
      </c>
      <c r="O3643" t="s">
        <v>6972</v>
      </c>
      <c r="P3643" t="s">
        <v>31426</v>
      </c>
      <c r="R3643" t="str">
        <f t="shared" si="112"/>
        <v>寒亭</v>
      </c>
      <c r="S3643" t="str">
        <f t="shared" si="113"/>
        <v>0707</v>
      </c>
    </row>
    <row r="3644" spans="1:19">
      <c r="A3644" t="s">
        <v>31427</v>
      </c>
      <c r="B3644" t="s">
        <v>31428</v>
      </c>
      <c r="C3644" t="s">
        <v>46</v>
      </c>
      <c r="D3644" t="s">
        <v>31429</v>
      </c>
      <c r="E3644" t="s">
        <v>31430</v>
      </c>
      <c r="F3644" t="s">
        <v>31431</v>
      </c>
      <c r="G3644" t="s">
        <v>31432</v>
      </c>
      <c r="H3644" t="s">
        <v>31433</v>
      </c>
      <c r="I3644" t="s">
        <v>2350</v>
      </c>
      <c r="J3644" t="s">
        <v>9637</v>
      </c>
      <c r="K3644" t="s">
        <v>9638</v>
      </c>
      <c r="L3644" t="s">
        <v>137</v>
      </c>
      <c r="M3644" t="s">
        <v>2395</v>
      </c>
      <c r="N3644" t="s">
        <v>2983</v>
      </c>
      <c r="O3644" t="s">
        <v>9639</v>
      </c>
      <c r="P3644" t="s">
        <v>31434</v>
      </c>
      <c r="R3644" t="str">
        <f t="shared" si="112"/>
        <v>青州</v>
      </c>
      <c r="S3644" t="str">
        <f t="shared" si="113"/>
        <v>0707</v>
      </c>
    </row>
    <row r="3645" spans="1:19">
      <c r="A3645" t="s">
        <v>31435</v>
      </c>
      <c r="B3645" t="s">
        <v>31436</v>
      </c>
      <c r="C3645" t="s">
        <v>46</v>
      </c>
      <c r="D3645" t="s">
        <v>31437</v>
      </c>
      <c r="E3645" t="s">
        <v>28961</v>
      </c>
      <c r="F3645" t="s">
        <v>31438</v>
      </c>
      <c r="G3645" t="s">
        <v>31439</v>
      </c>
      <c r="H3645" t="s">
        <v>31440</v>
      </c>
      <c r="I3645" t="s">
        <v>2350</v>
      </c>
      <c r="J3645" t="s">
        <v>7072</v>
      </c>
      <c r="K3645" t="s">
        <v>7073</v>
      </c>
      <c r="L3645" t="s">
        <v>128</v>
      </c>
      <c r="M3645" t="s">
        <v>2708</v>
      </c>
      <c r="N3645" t="s">
        <v>3277</v>
      </c>
      <c r="O3645" t="s">
        <v>7074</v>
      </c>
      <c r="P3645" t="s">
        <v>31441</v>
      </c>
      <c r="R3645" t="str">
        <f t="shared" si="112"/>
        <v>寿光</v>
      </c>
      <c r="S3645" t="str">
        <f t="shared" si="113"/>
        <v>0707</v>
      </c>
    </row>
    <row r="3646" spans="1:19">
      <c r="A3646" t="s">
        <v>31442</v>
      </c>
      <c r="B3646" t="s">
        <v>31443</v>
      </c>
      <c r="C3646" t="s">
        <v>46</v>
      </c>
      <c r="D3646" t="s">
        <v>31444</v>
      </c>
      <c r="E3646" t="s">
        <v>28961</v>
      </c>
      <c r="F3646" t="s">
        <v>31445</v>
      </c>
      <c r="G3646" t="s">
        <v>31446</v>
      </c>
      <c r="H3646" t="s">
        <v>31447</v>
      </c>
      <c r="I3646" t="s">
        <v>2645</v>
      </c>
      <c r="J3646" t="s">
        <v>7408</v>
      </c>
      <c r="K3646" t="s">
        <v>7409</v>
      </c>
      <c r="L3646" t="s">
        <v>146</v>
      </c>
      <c r="M3646" t="s">
        <v>5188</v>
      </c>
      <c r="N3646" t="s">
        <v>2602</v>
      </c>
      <c r="O3646" t="s">
        <v>7410</v>
      </c>
      <c r="P3646" t="s">
        <v>31448</v>
      </c>
      <c r="R3646" t="str">
        <f t="shared" si="112"/>
        <v>临朐</v>
      </c>
      <c r="S3646" t="str">
        <f t="shared" si="113"/>
        <v>0707</v>
      </c>
    </row>
    <row r="3647" spans="1:19">
      <c r="A3647" t="s">
        <v>31449</v>
      </c>
      <c r="B3647" t="s">
        <v>31450</v>
      </c>
      <c r="C3647" t="s">
        <v>46</v>
      </c>
      <c r="D3647" t="s">
        <v>31451</v>
      </c>
      <c r="E3647" t="s">
        <v>28961</v>
      </c>
      <c r="F3647" t="s">
        <v>31452</v>
      </c>
      <c r="G3647" t="s">
        <v>31453</v>
      </c>
      <c r="H3647" t="s">
        <v>31454</v>
      </c>
      <c r="I3647" t="s">
        <v>2392</v>
      </c>
      <c r="J3647" t="s">
        <v>4957</v>
      </c>
      <c r="K3647" t="s">
        <v>2742</v>
      </c>
      <c r="L3647" t="s">
        <v>137</v>
      </c>
      <c r="M3647" t="s">
        <v>2395</v>
      </c>
      <c r="N3647" t="s">
        <v>2421</v>
      </c>
      <c r="O3647" t="s">
        <v>4960</v>
      </c>
      <c r="P3647" t="s">
        <v>31455</v>
      </c>
      <c r="R3647" t="str">
        <f t="shared" si="112"/>
        <v>青州</v>
      </c>
      <c r="S3647" t="str">
        <f t="shared" si="113"/>
        <v>0707</v>
      </c>
    </row>
    <row r="3648" spans="1:19">
      <c r="A3648" t="s">
        <v>31456</v>
      </c>
      <c r="B3648" t="s">
        <v>31457</v>
      </c>
      <c r="C3648" t="s">
        <v>46</v>
      </c>
      <c r="D3648" t="s">
        <v>31458</v>
      </c>
      <c r="E3648" t="s">
        <v>28748</v>
      </c>
      <c r="F3648" t="s">
        <v>31459</v>
      </c>
      <c r="G3648" t="s">
        <v>31460</v>
      </c>
      <c r="H3648" t="s">
        <v>31461</v>
      </c>
      <c r="I3648" t="s">
        <v>2364</v>
      </c>
      <c r="J3648" t="s">
        <v>6923</v>
      </c>
      <c r="K3648" t="s">
        <v>6924</v>
      </c>
      <c r="L3648" t="s">
        <v>128</v>
      </c>
      <c r="M3648" t="s">
        <v>6079</v>
      </c>
      <c r="N3648" t="s">
        <v>2674</v>
      </c>
      <c r="P3648" t="s">
        <v>31462</v>
      </c>
      <c r="Q3648" t="s">
        <v>31463</v>
      </c>
      <c r="R3648" t="str">
        <f t="shared" si="112"/>
        <v>寿光</v>
      </c>
      <c r="S3648" t="str">
        <f t="shared" si="113"/>
        <v>0707</v>
      </c>
    </row>
    <row r="3649" spans="1:19">
      <c r="A3649" t="s">
        <v>31464</v>
      </c>
      <c r="B3649" t="s">
        <v>31465</v>
      </c>
      <c r="C3649" t="s">
        <v>46</v>
      </c>
      <c r="D3649" t="s">
        <v>31466</v>
      </c>
      <c r="E3649" t="s">
        <v>31467</v>
      </c>
      <c r="F3649" t="s">
        <v>31468</v>
      </c>
      <c r="G3649" t="s">
        <v>31469</v>
      </c>
      <c r="H3649" t="s">
        <v>31470</v>
      </c>
      <c r="I3649" t="s">
        <v>5826</v>
      </c>
      <c r="J3649" t="s">
        <v>9381</v>
      </c>
      <c r="K3649" t="s">
        <v>9382</v>
      </c>
      <c r="L3649" t="s">
        <v>76</v>
      </c>
      <c r="M3649" t="s">
        <v>2408</v>
      </c>
      <c r="N3649" t="s">
        <v>3277</v>
      </c>
      <c r="O3649" t="s">
        <v>9383</v>
      </c>
      <c r="P3649" t="s">
        <v>31471</v>
      </c>
      <c r="R3649" t="str">
        <f t="shared" ref="R3649:R3712" si="114">IF(OR(LEFT(L3649,2)="高新"),"奎文",IF(LEFT(L3649,2)="峡山","坊子",IF(LEFT(L3649,2)="滨海","寒亭",LEFT(L3649,2))))</f>
        <v>奎文</v>
      </c>
      <c r="S3649" t="str">
        <f t="shared" ref="S3649:S3712" si="115">TEXT(B3649,"mmdd")</f>
        <v>0707</v>
      </c>
    </row>
    <row r="3650" spans="1:19">
      <c r="A3650" t="s">
        <v>31472</v>
      </c>
      <c r="B3650" t="s">
        <v>31473</v>
      </c>
      <c r="C3650" t="s">
        <v>46</v>
      </c>
      <c r="D3650" t="s">
        <v>31474</v>
      </c>
      <c r="E3650" t="s">
        <v>28961</v>
      </c>
      <c r="F3650" t="s">
        <v>31475</v>
      </c>
      <c r="G3650" t="s">
        <v>31476</v>
      </c>
      <c r="H3650" t="s">
        <v>31477</v>
      </c>
      <c r="I3650" t="s">
        <v>2378</v>
      </c>
      <c r="J3650" t="s">
        <v>10780</v>
      </c>
      <c r="K3650" t="s">
        <v>10781</v>
      </c>
      <c r="L3650" t="s">
        <v>47</v>
      </c>
      <c r="M3650" t="s">
        <v>2454</v>
      </c>
      <c r="N3650" t="s">
        <v>5839</v>
      </c>
      <c r="O3650" t="s">
        <v>10782</v>
      </c>
      <c r="P3650" t="s">
        <v>31478</v>
      </c>
      <c r="R3650" t="str">
        <f t="shared" si="114"/>
        <v>诸城</v>
      </c>
      <c r="S3650" t="str">
        <f t="shared" si="115"/>
        <v>0707</v>
      </c>
    </row>
    <row r="3651" spans="1:19">
      <c r="A3651" t="s">
        <v>31479</v>
      </c>
      <c r="B3651" t="s">
        <v>31480</v>
      </c>
      <c r="C3651" t="s">
        <v>46</v>
      </c>
      <c r="D3651" t="s">
        <v>31481</v>
      </c>
      <c r="E3651" t="s">
        <v>28961</v>
      </c>
      <c r="F3651" t="s">
        <v>31482</v>
      </c>
      <c r="G3651" t="s">
        <v>31483</v>
      </c>
      <c r="H3651" t="s">
        <v>31484</v>
      </c>
      <c r="I3651" t="s">
        <v>2645</v>
      </c>
      <c r="J3651" t="s">
        <v>2696</v>
      </c>
      <c r="K3651" t="s">
        <v>2697</v>
      </c>
      <c r="L3651" t="s">
        <v>110</v>
      </c>
      <c r="M3651" t="s">
        <v>2575</v>
      </c>
      <c r="N3651" t="s">
        <v>5839</v>
      </c>
      <c r="O3651" t="s">
        <v>2698</v>
      </c>
      <c r="P3651" t="s">
        <v>31485</v>
      </c>
      <c r="R3651" t="str">
        <f t="shared" si="114"/>
        <v>高密</v>
      </c>
      <c r="S3651" t="str">
        <f t="shared" si="115"/>
        <v>0707</v>
      </c>
    </row>
    <row r="3652" spans="1:19">
      <c r="A3652" t="s">
        <v>31486</v>
      </c>
      <c r="B3652" t="s">
        <v>31487</v>
      </c>
      <c r="C3652" t="s">
        <v>46</v>
      </c>
      <c r="D3652" t="s">
        <v>31488</v>
      </c>
      <c r="E3652" t="s">
        <v>28961</v>
      </c>
      <c r="F3652" t="s">
        <v>31489</v>
      </c>
      <c r="G3652" t="s">
        <v>31490</v>
      </c>
      <c r="H3652" t="s">
        <v>31491</v>
      </c>
      <c r="I3652" t="s">
        <v>2350</v>
      </c>
      <c r="J3652" t="s">
        <v>15797</v>
      </c>
      <c r="K3652" t="s">
        <v>15798</v>
      </c>
      <c r="L3652" t="s">
        <v>47</v>
      </c>
      <c r="M3652" t="s">
        <v>2784</v>
      </c>
      <c r="N3652" t="s">
        <v>2421</v>
      </c>
      <c r="O3652" t="s">
        <v>15799</v>
      </c>
      <c r="P3652" t="s">
        <v>31492</v>
      </c>
      <c r="R3652" t="str">
        <f t="shared" si="114"/>
        <v>诸城</v>
      </c>
      <c r="S3652" t="str">
        <f t="shared" si="115"/>
        <v>0707</v>
      </c>
    </row>
    <row r="3653" spans="1:19">
      <c r="A3653" t="s">
        <v>31493</v>
      </c>
      <c r="B3653" t="s">
        <v>31494</v>
      </c>
      <c r="C3653" t="s">
        <v>46</v>
      </c>
      <c r="D3653" t="s">
        <v>31495</v>
      </c>
      <c r="E3653" t="s">
        <v>28748</v>
      </c>
      <c r="F3653" t="s">
        <v>31496</v>
      </c>
      <c r="G3653" t="s">
        <v>31497</v>
      </c>
      <c r="H3653" t="s">
        <v>31498</v>
      </c>
      <c r="I3653" t="s">
        <v>2645</v>
      </c>
      <c r="J3653" t="s">
        <v>7185</v>
      </c>
      <c r="K3653" t="s">
        <v>7186</v>
      </c>
      <c r="L3653" t="s">
        <v>137</v>
      </c>
      <c r="M3653" t="s">
        <v>4959</v>
      </c>
      <c r="N3653" t="s">
        <v>2480</v>
      </c>
      <c r="O3653" t="s">
        <v>7187</v>
      </c>
      <c r="P3653" t="s">
        <v>31499</v>
      </c>
      <c r="R3653" t="str">
        <f t="shared" si="114"/>
        <v>青州</v>
      </c>
      <c r="S3653" t="str">
        <f t="shared" si="115"/>
        <v>0707</v>
      </c>
    </row>
    <row r="3654" spans="1:19">
      <c r="A3654" t="s">
        <v>31500</v>
      </c>
      <c r="B3654" t="s">
        <v>31501</v>
      </c>
      <c r="C3654" t="s">
        <v>46</v>
      </c>
      <c r="D3654" t="s">
        <v>31502</v>
      </c>
      <c r="E3654" t="s">
        <v>31503</v>
      </c>
      <c r="F3654" t="s">
        <v>31504</v>
      </c>
      <c r="G3654" t="s">
        <v>31505</v>
      </c>
      <c r="H3654" t="s">
        <v>31506</v>
      </c>
      <c r="I3654" t="s">
        <v>2378</v>
      </c>
      <c r="J3654" t="s">
        <v>2836</v>
      </c>
      <c r="K3654" t="s">
        <v>24991</v>
      </c>
      <c r="L3654" t="s">
        <v>57</v>
      </c>
      <c r="M3654" t="s">
        <v>2838</v>
      </c>
      <c r="N3654" t="s">
        <v>2421</v>
      </c>
      <c r="O3654" t="s">
        <v>2839</v>
      </c>
      <c r="P3654" t="s">
        <v>31507</v>
      </c>
      <c r="Q3654" t="s">
        <v>31508</v>
      </c>
      <c r="R3654" t="str">
        <f t="shared" si="114"/>
        <v>安丘</v>
      </c>
      <c r="S3654" t="str">
        <f t="shared" si="115"/>
        <v>0707</v>
      </c>
    </row>
    <row r="3655" spans="1:19">
      <c r="A3655" t="s">
        <v>31509</v>
      </c>
      <c r="B3655" t="s">
        <v>31510</v>
      </c>
      <c r="C3655" t="s">
        <v>46</v>
      </c>
      <c r="D3655" t="s">
        <v>31511</v>
      </c>
      <c r="E3655" t="s">
        <v>31512</v>
      </c>
      <c r="F3655" t="s">
        <v>31513</v>
      </c>
      <c r="G3655" t="s">
        <v>31514</v>
      </c>
      <c r="H3655" t="s">
        <v>31515</v>
      </c>
      <c r="I3655" t="s">
        <v>2350</v>
      </c>
      <c r="J3655" t="s">
        <v>4101</v>
      </c>
      <c r="K3655" t="s">
        <v>4102</v>
      </c>
      <c r="L3655" t="s">
        <v>67</v>
      </c>
      <c r="M3655" t="s">
        <v>3366</v>
      </c>
      <c r="N3655" t="s">
        <v>2421</v>
      </c>
      <c r="O3655" t="s">
        <v>4103</v>
      </c>
      <c r="P3655" t="s">
        <v>31516</v>
      </c>
      <c r="R3655" t="str">
        <f t="shared" si="114"/>
        <v>昌邑</v>
      </c>
      <c r="S3655" t="str">
        <f t="shared" si="115"/>
        <v>0707</v>
      </c>
    </row>
    <row r="3656" spans="1:19">
      <c r="A3656" t="s">
        <v>31517</v>
      </c>
      <c r="B3656" t="s">
        <v>31518</v>
      </c>
      <c r="C3656" t="s">
        <v>46</v>
      </c>
      <c r="D3656" t="s">
        <v>31519</v>
      </c>
      <c r="E3656" t="s">
        <v>31512</v>
      </c>
      <c r="F3656" t="s">
        <v>31520</v>
      </c>
      <c r="G3656" t="s">
        <v>31521</v>
      </c>
      <c r="H3656" t="s">
        <v>31522</v>
      </c>
      <c r="I3656" t="s">
        <v>2645</v>
      </c>
      <c r="J3656" t="s">
        <v>9637</v>
      </c>
      <c r="K3656" t="s">
        <v>9638</v>
      </c>
      <c r="L3656" t="s">
        <v>137</v>
      </c>
      <c r="M3656" t="s">
        <v>2395</v>
      </c>
      <c r="N3656" t="s">
        <v>4222</v>
      </c>
      <c r="O3656" t="s">
        <v>9639</v>
      </c>
      <c r="P3656" t="s">
        <v>31523</v>
      </c>
      <c r="R3656" t="str">
        <f t="shared" si="114"/>
        <v>青州</v>
      </c>
      <c r="S3656" t="str">
        <f t="shared" si="115"/>
        <v>0707</v>
      </c>
    </row>
    <row r="3657" spans="1:19">
      <c r="A3657" t="s">
        <v>31524</v>
      </c>
      <c r="B3657" t="s">
        <v>31525</v>
      </c>
      <c r="C3657" t="s">
        <v>46</v>
      </c>
      <c r="D3657" t="s">
        <v>31526</v>
      </c>
      <c r="E3657" t="s">
        <v>28961</v>
      </c>
      <c r="F3657" t="s">
        <v>31527</v>
      </c>
      <c r="G3657" t="s">
        <v>31528</v>
      </c>
      <c r="H3657" t="s">
        <v>31529</v>
      </c>
      <c r="I3657" t="s">
        <v>2350</v>
      </c>
      <c r="J3657" t="s">
        <v>7136</v>
      </c>
      <c r="K3657" t="s">
        <v>7137</v>
      </c>
      <c r="L3657" t="s">
        <v>47</v>
      </c>
      <c r="M3657" t="s">
        <v>3327</v>
      </c>
      <c r="N3657" t="s">
        <v>2674</v>
      </c>
      <c r="O3657" t="s">
        <v>7138</v>
      </c>
      <c r="P3657" t="s">
        <v>31530</v>
      </c>
      <c r="R3657" t="str">
        <f t="shared" si="114"/>
        <v>诸城</v>
      </c>
      <c r="S3657" t="str">
        <f t="shared" si="115"/>
        <v>0707</v>
      </c>
    </row>
    <row r="3658" spans="1:19">
      <c r="A3658" t="s">
        <v>31531</v>
      </c>
      <c r="B3658" t="s">
        <v>31532</v>
      </c>
      <c r="C3658" t="s">
        <v>46</v>
      </c>
      <c r="D3658" t="s">
        <v>31533</v>
      </c>
      <c r="E3658" t="s">
        <v>28748</v>
      </c>
      <c r="F3658" t="s">
        <v>31534</v>
      </c>
      <c r="G3658" t="s">
        <v>31535</v>
      </c>
      <c r="H3658" t="s">
        <v>31536</v>
      </c>
      <c r="I3658" t="s">
        <v>2350</v>
      </c>
      <c r="J3658" t="s">
        <v>8105</v>
      </c>
      <c r="K3658" t="s">
        <v>8106</v>
      </c>
      <c r="L3658" t="s">
        <v>101</v>
      </c>
      <c r="M3658" t="s">
        <v>4459</v>
      </c>
      <c r="N3658" t="s">
        <v>2421</v>
      </c>
      <c r="O3658" t="s">
        <v>8107</v>
      </c>
      <c r="P3658" t="s">
        <v>31537</v>
      </c>
      <c r="Q3658" t="s">
        <v>31538</v>
      </c>
      <c r="R3658" t="str">
        <f t="shared" si="114"/>
        <v>潍城</v>
      </c>
      <c r="S3658" t="str">
        <f t="shared" si="115"/>
        <v>0707</v>
      </c>
    </row>
    <row r="3659" spans="1:19">
      <c r="A3659" t="s">
        <v>31539</v>
      </c>
      <c r="B3659" t="s">
        <v>31540</v>
      </c>
      <c r="C3659" t="s">
        <v>46</v>
      </c>
      <c r="D3659" t="s">
        <v>31541</v>
      </c>
      <c r="E3659" t="s">
        <v>28748</v>
      </c>
      <c r="F3659" t="s">
        <v>31542</v>
      </c>
      <c r="G3659" t="s">
        <v>31543</v>
      </c>
      <c r="H3659" t="s">
        <v>31544</v>
      </c>
      <c r="I3659" t="s">
        <v>2465</v>
      </c>
      <c r="J3659" t="s">
        <v>3295</v>
      </c>
      <c r="K3659" t="s">
        <v>3296</v>
      </c>
      <c r="L3659" t="s">
        <v>47</v>
      </c>
      <c r="M3659" t="s">
        <v>3159</v>
      </c>
      <c r="N3659" t="s">
        <v>2674</v>
      </c>
      <c r="O3659" t="s">
        <v>3297</v>
      </c>
      <c r="P3659" t="s">
        <v>31545</v>
      </c>
      <c r="Q3659" t="s">
        <v>31546</v>
      </c>
      <c r="R3659" t="str">
        <f t="shared" si="114"/>
        <v>诸城</v>
      </c>
      <c r="S3659" t="str">
        <f t="shared" si="115"/>
        <v>0707</v>
      </c>
    </row>
    <row r="3660" spans="1:19">
      <c r="A3660" t="s">
        <v>31547</v>
      </c>
      <c r="B3660" t="s">
        <v>31548</v>
      </c>
      <c r="C3660" t="s">
        <v>46</v>
      </c>
      <c r="D3660" t="s">
        <v>31549</v>
      </c>
      <c r="E3660" t="s">
        <v>28748</v>
      </c>
      <c r="F3660" t="s">
        <v>31550</v>
      </c>
      <c r="G3660" t="s">
        <v>31551</v>
      </c>
      <c r="H3660" t="s">
        <v>31552</v>
      </c>
      <c r="I3660" t="s">
        <v>2392</v>
      </c>
      <c r="J3660" t="s">
        <v>5347</v>
      </c>
      <c r="K3660" t="s">
        <v>5348</v>
      </c>
      <c r="L3660" t="s">
        <v>187</v>
      </c>
      <c r="M3660" t="s">
        <v>3510</v>
      </c>
      <c r="N3660" t="s">
        <v>2529</v>
      </c>
      <c r="O3660" t="s">
        <v>5349</v>
      </c>
      <c r="P3660" t="s">
        <v>31553</v>
      </c>
      <c r="Q3660" t="s">
        <v>31554</v>
      </c>
      <c r="R3660" t="str">
        <f t="shared" si="114"/>
        <v>坊子</v>
      </c>
      <c r="S3660" t="str">
        <f t="shared" si="115"/>
        <v>0707</v>
      </c>
    </row>
    <row r="3661" spans="1:19">
      <c r="A3661" t="s">
        <v>31555</v>
      </c>
      <c r="B3661" t="s">
        <v>31556</v>
      </c>
      <c r="C3661" t="s">
        <v>46</v>
      </c>
      <c r="D3661" t="s">
        <v>31557</v>
      </c>
      <c r="E3661" t="s">
        <v>28961</v>
      </c>
      <c r="F3661" t="s">
        <v>31558</v>
      </c>
      <c r="G3661" t="s">
        <v>31559</v>
      </c>
      <c r="H3661" t="s">
        <v>31560</v>
      </c>
      <c r="I3661" t="s">
        <v>2645</v>
      </c>
      <c r="J3661" t="s">
        <v>2793</v>
      </c>
      <c r="K3661" t="s">
        <v>2794</v>
      </c>
      <c r="L3661" t="s">
        <v>57</v>
      </c>
      <c r="M3661" t="s">
        <v>2367</v>
      </c>
      <c r="N3661" t="s">
        <v>2721</v>
      </c>
      <c r="O3661" t="s">
        <v>2795</v>
      </c>
      <c r="Q3661" t="s">
        <v>31561</v>
      </c>
      <c r="R3661" t="str">
        <f t="shared" si="114"/>
        <v>安丘</v>
      </c>
      <c r="S3661" t="str">
        <f t="shared" si="115"/>
        <v>0707</v>
      </c>
    </row>
    <row r="3662" spans="1:19">
      <c r="A3662" t="s">
        <v>31562</v>
      </c>
      <c r="B3662" t="s">
        <v>31563</v>
      </c>
      <c r="C3662" t="s">
        <v>46</v>
      </c>
      <c r="D3662" t="s">
        <v>31564</v>
      </c>
      <c r="E3662" t="s">
        <v>28961</v>
      </c>
      <c r="F3662" t="s">
        <v>31565</v>
      </c>
      <c r="G3662" t="s">
        <v>31566</v>
      </c>
      <c r="H3662" t="s">
        <v>31567</v>
      </c>
      <c r="I3662" t="s">
        <v>2364</v>
      </c>
      <c r="J3662" t="s">
        <v>3552</v>
      </c>
      <c r="K3662" t="s">
        <v>3553</v>
      </c>
      <c r="L3662" t="s">
        <v>101</v>
      </c>
      <c r="M3662" t="s">
        <v>2982</v>
      </c>
      <c r="N3662" t="s">
        <v>2368</v>
      </c>
      <c r="O3662" t="s">
        <v>3555</v>
      </c>
      <c r="P3662" t="s">
        <v>31568</v>
      </c>
      <c r="R3662" t="str">
        <f t="shared" si="114"/>
        <v>潍城</v>
      </c>
      <c r="S3662" t="str">
        <f t="shared" si="115"/>
        <v>0707</v>
      </c>
    </row>
    <row r="3663" spans="1:19">
      <c r="A3663" t="s">
        <v>31569</v>
      </c>
      <c r="B3663" t="s">
        <v>31570</v>
      </c>
      <c r="C3663" t="s">
        <v>46</v>
      </c>
      <c r="D3663" t="s">
        <v>31571</v>
      </c>
      <c r="E3663" t="s">
        <v>28961</v>
      </c>
      <c r="F3663" t="s">
        <v>31572</v>
      </c>
      <c r="G3663" t="s">
        <v>31573</v>
      </c>
      <c r="H3663" t="s">
        <v>31574</v>
      </c>
      <c r="I3663" t="s">
        <v>2645</v>
      </c>
      <c r="J3663" t="s">
        <v>3157</v>
      </c>
      <c r="K3663" t="s">
        <v>3158</v>
      </c>
      <c r="L3663" t="s">
        <v>47</v>
      </c>
      <c r="M3663" t="s">
        <v>3159</v>
      </c>
      <c r="N3663" t="s">
        <v>2368</v>
      </c>
      <c r="O3663" t="s">
        <v>3160</v>
      </c>
      <c r="P3663" t="s">
        <v>31575</v>
      </c>
      <c r="Q3663" t="s">
        <v>31576</v>
      </c>
      <c r="R3663" t="str">
        <f t="shared" si="114"/>
        <v>诸城</v>
      </c>
      <c r="S3663" t="str">
        <f t="shared" si="115"/>
        <v>0707</v>
      </c>
    </row>
    <row r="3664" spans="1:19">
      <c r="A3664" t="s">
        <v>31577</v>
      </c>
      <c r="B3664" t="s">
        <v>31578</v>
      </c>
      <c r="C3664" t="s">
        <v>46</v>
      </c>
      <c r="D3664" t="s">
        <v>31579</v>
      </c>
      <c r="E3664" t="s">
        <v>31580</v>
      </c>
      <c r="F3664" t="s">
        <v>31581</v>
      </c>
      <c r="G3664" t="s">
        <v>31582</v>
      </c>
      <c r="H3664" t="s">
        <v>31583</v>
      </c>
      <c r="I3664" t="s">
        <v>2364</v>
      </c>
      <c r="J3664" t="s">
        <v>4457</v>
      </c>
      <c r="K3664" t="s">
        <v>4458</v>
      </c>
      <c r="L3664" t="s">
        <v>101</v>
      </c>
      <c r="M3664" t="s">
        <v>4459</v>
      </c>
      <c r="N3664" t="s">
        <v>3907</v>
      </c>
      <c r="O3664" t="s">
        <v>4460</v>
      </c>
      <c r="P3664" t="s">
        <v>31584</v>
      </c>
      <c r="Q3664" t="s">
        <v>31585</v>
      </c>
      <c r="R3664" t="str">
        <f t="shared" si="114"/>
        <v>潍城</v>
      </c>
      <c r="S3664" t="str">
        <f t="shared" si="115"/>
        <v>0707</v>
      </c>
    </row>
    <row r="3665" spans="1:19">
      <c r="A3665" t="s">
        <v>31586</v>
      </c>
      <c r="B3665" t="s">
        <v>31587</v>
      </c>
      <c r="C3665" t="s">
        <v>46</v>
      </c>
      <c r="D3665" t="s">
        <v>31588</v>
      </c>
      <c r="E3665" t="s">
        <v>28748</v>
      </c>
      <c r="F3665" t="s">
        <v>31589</v>
      </c>
      <c r="G3665" t="s">
        <v>31590</v>
      </c>
      <c r="H3665" t="s">
        <v>31591</v>
      </c>
      <c r="I3665" t="s">
        <v>2645</v>
      </c>
      <c r="J3665" t="s">
        <v>2869</v>
      </c>
      <c r="K3665" t="s">
        <v>2870</v>
      </c>
      <c r="L3665" t="s">
        <v>67</v>
      </c>
      <c r="M3665" t="s">
        <v>2871</v>
      </c>
      <c r="N3665" t="s">
        <v>2859</v>
      </c>
      <c r="O3665" t="s">
        <v>2873</v>
      </c>
      <c r="P3665" t="s">
        <v>31592</v>
      </c>
      <c r="Q3665" t="s">
        <v>31593</v>
      </c>
      <c r="R3665" t="str">
        <f t="shared" si="114"/>
        <v>昌邑</v>
      </c>
      <c r="S3665" t="str">
        <f t="shared" si="115"/>
        <v>0707</v>
      </c>
    </row>
    <row r="3666" spans="1:19">
      <c r="A3666" t="s">
        <v>31594</v>
      </c>
      <c r="B3666" t="s">
        <v>31595</v>
      </c>
      <c r="C3666" t="s">
        <v>46</v>
      </c>
      <c r="D3666" t="s">
        <v>31596</v>
      </c>
      <c r="E3666" t="s">
        <v>31512</v>
      </c>
      <c r="F3666" t="s">
        <v>31597</v>
      </c>
      <c r="G3666" t="s">
        <v>31514</v>
      </c>
      <c r="H3666" t="s">
        <v>31598</v>
      </c>
      <c r="I3666" t="s">
        <v>2350</v>
      </c>
      <c r="J3666" t="s">
        <v>4101</v>
      </c>
      <c r="K3666" t="s">
        <v>4102</v>
      </c>
      <c r="L3666" t="s">
        <v>67</v>
      </c>
      <c r="M3666" t="s">
        <v>3366</v>
      </c>
      <c r="N3666" t="s">
        <v>2421</v>
      </c>
      <c r="O3666" t="s">
        <v>4103</v>
      </c>
      <c r="P3666" t="s">
        <v>31599</v>
      </c>
      <c r="R3666" t="str">
        <f t="shared" si="114"/>
        <v>昌邑</v>
      </c>
      <c r="S3666" t="str">
        <f t="shared" si="115"/>
        <v>0707</v>
      </c>
    </row>
    <row r="3667" spans="1:19">
      <c r="A3667" t="s">
        <v>31600</v>
      </c>
      <c r="B3667" t="s">
        <v>31601</v>
      </c>
      <c r="C3667" t="s">
        <v>46</v>
      </c>
      <c r="D3667" t="s">
        <v>31602</v>
      </c>
      <c r="E3667" t="s">
        <v>31603</v>
      </c>
      <c r="F3667" t="s">
        <v>31604</v>
      </c>
      <c r="G3667" t="s">
        <v>31605</v>
      </c>
      <c r="H3667" t="s">
        <v>31606</v>
      </c>
      <c r="I3667" t="s">
        <v>2364</v>
      </c>
      <c r="J3667" t="s">
        <v>2847</v>
      </c>
      <c r="K3667" t="s">
        <v>2848</v>
      </c>
      <c r="L3667" t="s">
        <v>110</v>
      </c>
      <c r="M3667" t="s">
        <v>2849</v>
      </c>
      <c r="N3667" t="s">
        <v>2340</v>
      </c>
      <c r="O3667" t="s">
        <v>2850</v>
      </c>
      <c r="P3667" t="s">
        <v>31607</v>
      </c>
      <c r="Q3667" t="s">
        <v>31608</v>
      </c>
      <c r="R3667" t="str">
        <f t="shared" si="114"/>
        <v>高密</v>
      </c>
      <c r="S3667" t="str">
        <f t="shared" si="115"/>
        <v>0707</v>
      </c>
    </row>
    <row r="3668" spans="1:19">
      <c r="A3668" t="s">
        <v>31609</v>
      </c>
      <c r="B3668" t="s">
        <v>31610</v>
      </c>
      <c r="C3668" t="s">
        <v>46</v>
      </c>
      <c r="D3668" t="s">
        <v>31611</v>
      </c>
      <c r="E3668" t="s">
        <v>28748</v>
      </c>
      <c r="F3668" t="s">
        <v>31612</v>
      </c>
      <c r="G3668" t="s">
        <v>31613</v>
      </c>
      <c r="H3668" t="s">
        <v>31614</v>
      </c>
      <c r="I3668" t="s">
        <v>2350</v>
      </c>
      <c r="J3668" t="s">
        <v>7259</v>
      </c>
      <c r="K3668" t="s">
        <v>7260</v>
      </c>
      <c r="L3668" t="s">
        <v>67</v>
      </c>
      <c r="M3668" t="s">
        <v>3706</v>
      </c>
      <c r="N3668" t="s">
        <v>2859</v>
      </c>
      <c r="O3668" t="s">
        <v>13827</v>
      </c>
      <c r="P3668" t="s">
        <v>31615</v>
      </c>
      <c r="Q3668" t="s">
        <v>31616</v>
      </c>
      <c r="R3668" t="str">
        <f t="shared" si="114"/>
        <v>昌邑</v>
      </c>
      <c r="S3668" t="str">
        <f t="shared" si="115"/>
        <v>0707</v>
      </c>
    </row>
    <row r="3669" spans="1:19">
      <c r="A3669" t="s">
        <v>31617</v>
      </c>
      <c r="B3669" t="s">
        <v>31618</v>
      </c>
      <c r="C3669" t="s">
        <v>46</v>
      </c>
      <c r="D3669" t="s">
        <v>31619</v>
      </c>
      <c r="E3669" t="s">
        <v>28961</v>
      </c>
      <c r="F3669" t="s">
        <v>31620</v>
      </c>
      <c r="G3669" t="s">
        <v>31621</v>
      </c>
      <c r="H3669" t="s">
        <v>31622</v>
      </c>
      <c r="I3669" t="s">
        <v>2465</v>
      </c>
      <c r="J3669" t="s">
        <v>3305</v>
      </c>
      <c r="K3669" t="s">
        <v>3306</v>
      </c>
      <c r="L3669" t="s">
        <v>47</v>
      </c>
      <c r="M3669" t="s">
        <v>3159</v>
      </c>
      <c r="N3669" t="s">
        <v>2340</v>
      </c>
      <c r="O3669" t="s">
        <v>3308</v>
      </c>
      <c r="P3669" t="s">
        <v>31623</v>
      </c>
      <c r="R3669" t="str">
        <f t="shared" si="114"/>
        <v>诸城</v>
      </c>
      <c r="S3669" t="str">
        <f t="shared" si="115"/>
        <v>0707</v>
      </c>
    </row>
    <row r="3670" spans="1:19">
      <c r="A3670" t="s">
        <v>31624</v>
      </c>
      <c r="B3670" t="s">
        <v>31625</v>
      </c>
      <c r="C3670" t="s">
        <v>46</v>
      </c>
      <c r="D3670" t="s">
        <v>31626</v>
      </c>
      <c r="E3670" t="s">
        <v>28748</v>
      </c>
      <c r="F3670" t="s">
        <v>31627</v>
      </c>
      <c r="G3670" t="s">
        <v>31628</v>
      </c>
      <c r="H3670" t="s">
        <v>31629</v>
      </c>
      <c r="I3670" t="s">
        <v>2350</v>
      </c>
      <c r="J3670" t="s">
        <v>8683</v>
      </c>
      <c r="K3670" t="s">
        <v>8684</v>
      </c>
      <c r="L3670" t="s">
        <v>76</v>
      </c>
      <c r="M3670" t="s">
        <v>2827</v>
      </c>
      <c r="N3670" t="s">
        <v>3190</v>
      </c>
      <c r="O3670" t="s">
        <v>8685</v>
      </c>
      <c r="P3670" t="s">
        <v>31630</v>
      </c>
      <c r="Q3670" t="s">
        <v>31631</v>
      </c>
      <c r="R3670" t="str">
        <f t="shared" si="114"/>
        <v>奎文</v>
      </c>
      <c r="S3670" t="str">
        <f t="shared" si="115"/>
        <v>0707</v>
      </c>
    </row>
    <row r="3671" spans="1:19">
      <c r="A3671" t="s">
        <v>31632</v>
      </c>
      <c r="B3671" t="s">
        <v>31633</v>
      </c>
      <c r="C3671" t="s">
        <v>46</v>
      </c>
      <c r="D3671" t="s">
        <v>31634</v>
      </c>
      <c r="E3671" t="s">
        <v>28748</v>
      </c>
      <c r="F3671" t="s">
        <v>31635</v>
      </c>
      <c r="G3671" t="s">
        <v>31636</v>
      </c>
      <c r="H3671" t="s">
        <v>31637</v>
      </c>
      <c r="I3671" t="s">
        <v>2364</v>
      </c>
      <c r="J3671" t="s">
        <v>3905</v>
      </c>
      <c r="K3671" t="s">
        <v>3906</v>
      </c>
      <c r="L3671" t="s">
        <v>67</v>
      </c>
      <c r="M3671" t="s">
        <v>2958</v>
      </c>
      <c r="N3671" t="s">
        <v>2368</v>
      </c>
      <c r="O3671" t="s">
        <v>3908</v>
      </c>
      <c r="P3671" t="s">
        <v>31638</v>
      </c>
      <c r="Q3671" t="s">
        <v>31639</v>
      </c>
      <c r="R3671" t="str">
        <f t="shared" si="114"/>
        <v>昌邑</v>
      </c>
      <c r="S3671" t="str">
        <f t="shared" si="115"/>
        <v>0707</v>
      </c>
    </row>
    <row r="3672" spans="1:19">
      <c r="A3672" t="s">
        <v>31640</v>
      </c>
      <c r="B3672" t="s">
        <v>31641</v>
      </c>
      <c r="C3672" t="s">
        <v>46</v>
      </c>
      <c r="D3672" t="s">
        <v>31642</v>
      </c>
      <c r="E3672" t="s">
        <v>28748</v>
      </c>
      <c r="F3672" t="s">
        <v>31643</v>
      </c>
      <c r="G3672" t="s">
        <v>31644</v>
      </c>
      <c r="H3672" t="s">
        <v>31645</v>
      </c>
      <c r="I3672" t="s">
        <v>2350</v>
      </c>
      <c r="J3672" t="s">
        <v>4938</v>
      </c>
      <c r="K3672" t="s">
        <v>4939</v>
      </c>
      <c r="L3672" t="s">
        <v>128</v>
      </c>
      <c r="M3672" t="s">
        <v>2720</v>
      </c>
      <c r="N3672" t="s">
        <v>2674</v>
      </c>
      <c r="O3672" t="s">
        <v>4940</v>
      </c>
      <c r="P3672" t="s">
        <v>31646</v>
      </c>
      <c r="R3672" t="str">
        <f t="shared" si="114"/>
        <v>寿光</v>
      </c>
      <c r="S3672" t="str">
        <f t="shared" si="115"/>
        <v>0707</v>
      </c>
    </row>
    <row r="3673" spans="1:19">
      <c r="A3673" t="s">
        <v>31647</v>
      </c>
      <c r="B3673" t="s">
        <v>31648</v>
      </c>
      <c r="C3673" t="s">
        <v>46</v>
      </c>
      <c r="D3673" t="s">
        <v>31649</v>
      </c>
      <c r="E3673" t="s">
        <v>31650</v>
      </c>
      <c r="F3673" t="s">
        <v>31651</v>
      </c>
      <c r="G3673" t="s">
        <v>31652</v>
      </c>
      <c r="H3673" t="s">
        <v>31653</v>
      </c>
      <c r="I3673" t="s">
        <v>2350</v>
      </c>
      <c r="J3673" t="s">
        <v>5392</v>
      </c>
      <c r="K3673" t="s">
        <v>5393</v>
      </c>
      <c r="L3673" t="s">
        <v>128</v>
      </c>
      <c r="M3673" t="s">
        <v>2720</v>
      </c>
      <c r="N3673" t="s">
        <v>2785</v>
      </c>
      <c r="O3673" t="s">
        <v>5394</v>
      </c>
      <c r="P3673" t="s">
        <v>31654</v>
      </c>
      <c r="R3673" t="str">
        <f t="shared" si="114"/>
        <v>寿光</v>
      </c>
      <c r="S3673" t="str">
        <f t="shared" si="115"/>
        <v>0707</v>
      </c>
    </row>
    <row r="3674" spans="1:19">
      <c r="A3674" t="s">
        <v>31655</v>
      </c>
      <c r="B3674" t="s">
        <v>31656</v>
      </c>
      <c r="C3674" t="s">
        <v>46</v>
      </c>
      <c r="D3674" t="s">
        <v>31657</v>
      </c>
      <c r="E3674" t="s">
        <v>28961</v>
      </c>
      <c r="F3674" t="s">
        <v>31658</v>
      </c>
      <c r="G3674" t="s">
        <v>31659</v>
      </c>
      <c r="H3674" t="s">
        <v>31660</v>
      </c>
      <c r="I3674" t="s">
        <v>2645</v>
      </c>
      <c r="J3674" t="s">
        <v>3791</v>
      </c>
      <c r="K3674" t="s">
        <v>3792</v>
      </c>
      <c r="L3674" t="s">
        <v>67</v>
      </c>
      <c r="M3674" t="s">
        <v>3008</v>
      </c>
      <c r="N3674" t="s">
        <v>2816</v>
      </c>
      <c r="O3674" t="s">
        <v>3793</v>
      </c>
      <c r="P3674" t="s">
        <v>31661</v>
      </c>
      <c r="R3674" t="str">
        <f t="shared" si="114"/>
        <v>昌邑</v>
      </c>
      <c r="S3674" t="str">
        <f t="shared" si="115"/>
        <v>0707</v>
      </c>
    </row>
    <row r="3675" spans="1:19">
      <c r="A3675" t="s">
        <v>31662</v>
      </c>
      <c r="B3675" t="s">
        <v>31663</v>
      </c>
      <c r="C3675" t="s">
        <v>46</v>
      </c>
      <c r="D3675" t="s">
        <v>31664</v>
      </c>
      <c r="E3675" t="s">
        <v>28748</v>
      </c>
      <c r="F3675" t="s">
        <v>31665</v>
      </c>
      <c r="G3675" t="s">
        <v>31666</v>
      </c>
      <c r="H3675" t="s">
        <v>31667</v>
      </c>
      <c r="I3675" t="s">
        <v>2350</v>
      </c>
      <c r="J3675" t="s">
        <v>9221</v>
      </c>
      <c r="K3675" t="s">
        <v>9222</v>
      </c>
      <c r="L3675" t="s">
        <v>57</v>
      </c>
      <c r="M3675" t="s">
        <v>2838</v>
      </c>
      <c r="N3675" t="s">
        <v>2529</v>
      </c>
      <c r="O3675" t="s">
        <v>9223</v>
      </c>
      <c r="P3675" t="s">
        <v>31615</v>
      </c>
      <c r="Q3675" t="s">
        <v>31668</v>
      </c>
      <c r="R3675" t="str">
        <f t="shared" si="114"/>
        <v>安丘</v>
      </c>
      <c r="S3675" t="str">
        <f t="shared" si="115"/>
        <v>0707</v>
      </c>
    </row>
    <row r="3676" spans="1:19">
      <c r="A3676" t="s">
        <v>31669</v>
      </c>
      <c r="B3676" t="s">
        <v>31670</v>
      </c>
      <c r="C3676" t="s">
        <v>46</v>
      </c>
      <c r="D3676" t="s">
        <v>31671</v>
      </c>
      <c r="E3676" t="s">
        <v>28748</v>
      </c>
      <c r="F3676" t="s">
        <v>31672</v>
      </c>
      <c r="G3676" t="s">
        <v>31673</v>
      </c>
      <c r="H3676" t="s">
        <v>31674</v>
      </c>
      <c r="I3676" t="s">
        <v>2350</v>
      </c>
      <c r="J3676" t="s">
        <v>14809</v>
      </c>
      <c r="K3676" t="s">
        <v>14810</v>
      </c>
      <c r="L3676" t="s">
        <v>137</v>
      </c>
      <c r="M3676" t="s">
        <v>5803</v>
      </c>
      <c r="N3676" t="s">
        <v>3252</v>
      </c>
      <c r="O3676" t="s">
        <v>14811</v>
      </c>
      <c r="P3676" t="s">
        <v>31675</v>
      </c>
      <c r="Q3676" t="s">
        <v>31676</v>
      </c>
      <c r="R3676" t="str">
        <f t="shared" si="114"/>
        <v>青州</v>
      </c>
      <c r="S3676" t="str">
        <f t="shared" si="115"/>
        <v>0707</v>
      </c>
    </row>
    <row r="3677" spans="1:19">
      <c r="A3677" t="s">
        <v>31677</v>
      </c>
      <c r="B3677" t="s">
        <v>31678</v>
      </c>
      <c r="C3677" t="s">
        <v>46</v>
      </c>
      <c r="D3677" t="s">
        <v>31679</v>
      </c>
      <c r="E3677" t="s">
        <v>28961</v>
      </c>
      <c r="F3677" t="s">
        <v>31680</v>
      </c>
      <c r="G3677" t="s">
        <v>31681</v>
      </c>
      <c r="H3677" t="s">
        <v>31682</v>
      </c>
      <c r="I3677" t="s">
        <v>2392</v>
      </c>
      <c r="J3677" t="s">
        <v>6113</v>
      </c>
      <c r="K3677" t="s">
        <v>6114</v>
      </c>
      <c r="L3677" t="s">
        <v>57</v>
      </c>
      <c r="M3677" t="s">
        <v>2353</v>
      </c>
      <c r="N3677" t="s">
        <v>11928</v>
      </c>
      <c r="O3677" t="s">
        <v>6115</v>
      </c>
      <c r="Q3677" t="s">
        <v>31683</v>
      </c>
      <c r="R3677" t="str">
        <f t="shared" si="114"/>
        <v>安丘</v>
      </c>
      <c r="S3677" t="str">
        <f t="shared" si="115"/>
        <v>0707</v>
      </c>
    </row>
    <row r="3678" spans="1:19">
      <c r="A3678" t="s">
        <v>830</v>
      </c>
      <c r="B3678" t="s">
        <v>31684</v>
      </c>
      <c r="C3678" t="s">
        <v>46</v>
      </c>
      <c r="D3678" t="s">
        <v>31685</v>
      </c>
      <c r="E3678" t="s">
        <v>28748</v>
      </c>
      <c r="F3678" t="s">
        <v>31686</v>
      </c>
      <c r="G3678" t="s">
        <v>31687</v>
      </c>
      <c r="H3678" t="s">
        <v>31688</v>
      </c>
      <c r="I3678" t="s">
        <v>3969</v>
      </c>
      <c r="J3678" t="s">
        <v>2514</v>
      </c>
      <c r="K3678" t="s">
        <v>2515</v>
      </c>
      <c r="L3678" t="s">
        <v>76</v>
      </c>
      <c r="M3678" t="s">
        <v>2516</v>
      </c>
      <c r="N3678" t="s">
        <v>2721</v>
      </c>
      <c r="O3678" t="s">
        <v>2517</v>
      </c>
      <c r="P3678" t="s">
        <v>31689</v>
      </c>
      <c r="Q3678" t="s">
        <v>31690</v>
      </c>
      <c r="R3678" t="str">
        <f t="shared" si="114"/>
        <v>奎文</v>
      </c>
      <c r="S3678" t="str">
        <f t="shared" si="115"/>
        <v>0707</v>
      </c>
    </row>
    <row r="3679" spans="1:19">
      <c r="A3679" t="s">
        <v>31691</v>
      </c>
      <c r="B3679" t="s">
        <v>31692</v>
      </c>
      <c r="C3679" t="s">
        <v>46</v>
      </c>
      <c r="D3679" t="s">
        <v>31693</v>
      </c>
      <c r="E3679" t="s">
        <v>28748</v>
      </c>
      <c r="F3679" t="s">
        <v>31694</v>
      </c>
      <c r="G3679" t="s">
        <v>31695</v>
      </c>
      <c r="H3679" t="s">
        <v>31696</v>
      </c>
      <c r="I3679" t="s">
        <v>2350</v>
      </c>
      <c r="J3679" t="s">
        <v>2490</v>
      </c>
      <c r="K3679" t="s">
        <v>2491</v>
      </c>
      <c r="L3679" t="s">
        <v>57</v>
      </c>
      <c r="M3679" t="s">
        <v>2492</v>
      </c>
      <c r="N3679" t="s">
        <v>2649</v>
      </c>
      <c r="O3679" t="s">
        <v>2493</v>
      </c>
      <c r="P3679" t="s">
        <v>31697</v>
      </c>
      <c r="Q3679" t="s">
        <v>31698</v>
      </c>
      <c r="R3679" t="str">
        <f t="shared" si="114"/>
        <v>安丘</v>
      </c>
      <c r="S3679" t="str">
        <f t="shared" si="115"/>
        <v>0707</v>
      </c>
    </row>
    <row r="3680" spans="1:19">
      <c r="A3680" t="s">
        <v>31699</v>
      </c>
      <c r="B3680" t="s">
        <v>31700</v>
      </c>
      <c r="C3680" t="s">
        <v>46</v>
      </c>
      <c r="D3680" t="s">
        <v>31701</v>
      </c>
      <c r="E3680" t="s">
        <v>31702</v>
      </c>
      <c r="F3680" t="s">
        <v>31703</v>
      </c>
      <c r="G3680" t="s">
        <v>31704</v>
      </c>
      <c r="H3680" t="s">
        <v>31705</v>
      </c>
      <c r="I3680" t="s">
        <v>2378</v>
      </c>
      <c r="J3680" t="s">
        <v>31706</v>
      </c>
      <c r="K3680" t="s">
        <v>31707</v>
      </c>
      <c r="L3680" t="s">
        <v>67</v>
      </c>
      <c r="M3680" t="s">
        <v>3366</v>
      </c>
      <c r="N3680" t="s">
        <v>2816</v>
      </c>
      <c r="O3680" t="s">
        <v>31708</v>
      </c>
      <c r="P3680" t="s">
        <v>31709</v>
      </c>
      <c r="R3680" t="str">
        <f t="shared" si="114"/>
        <v>昌邑</v>
      </c>
      <c r="S3680" t="str">
        <f t="shared" si="115"/>
        <v>0707</v>
      </c>
    </row>
    <row r="3681" spans="1:19">
      <c r="A3681" t="s">
        <v>31710</v>
      </c>
      <c r="B3681" t="s">
        <v>31711</v>
      </c>
      <c r="C3681" t="s">
        <v>46</v>
      </c>
      <c r="D3681" t="s">
        <v>31712</v>
      </c>
      <c r="E3681" t="s">
        <v>31713</v>
      </c>
      <c r="F3681" t="s">
        <v>31714</v>
      </c>
      <c r="G3681" t="s">
        <v>31715</v>
      </c>
      <c r="H3681" t="s">
        <v>31716</v>
      </c>
      <c r="I3681" t="s">
        <v>2350</v>
      </c>
      <c r="J3681" t="s">
        <v>6332</v>
      </c>
      <c r="K3681" t="s">
        <v>6333</v>
      </c>
      <c r="L3681" t="s">
        <v>187</v>
      </c>
      <c r="M3681" t="s">
        <v>3510</v>
      </c>
      <c r="N3681" t="s">
        <v>3270</v>
      </c>
      <c r="O3681" t="s">
        <v>6334</v>
      </c>
      <c r="P3681" t="s">
        <v>31717</v>
      </c>
      <c r="R3681" t="str">
        <f t="shared" si="114"/>
        <v>坊子</v>
      </c>
      <c r="S3681" t="str">
        <f t="shared" si="115"/>
        <v>0707</v>
      </c>
    </row>
    <row r="3682" spans="1:19">
      <c r="A3682" t="s">
        <v>31718</v>
      </c>
      <c r="B3682" t="s">
        <v>31719</v>
      </c>
      <c r="C3682" t="s">
        <v>46</v>
      </c>
      <c r="D3682" t="s">
        <v>31720</v>
      </c>
      <c r="E3682" t="s">
        <v>28961</v>
      </c>
      <c r="F3682" t="s">
        <v>31721</v>
      </c>
      <c r="G3682" t="s">
        <v>31722</v>
      </c>
      <c r="H3682" t="s">
        <v>31723</v>
      </c>
      <c r="I3682" t="s">
        <v>5826</v>
      </c>
      <c r="J3682" t="s">
        <v>4355</v>
      </c>
      <c r="K3682" t="s">
        <v>4356</v>
      </c>
      <c r="L3682" t="s">
        <v>47</v>
      </c>
      <c r="M3682" t="s">
        <v>4266</v>
      </c>
      <c r="N3682" t="s">
        <v>7446</v>
      </c>
      <c r="O3682" t="s">
        <v>4357</v>
      </c>
      <c r="P3682" t="s">
        <v>31724</v>
      </c>
      <c r="R3682" t="str">
        <f t="shared" si="114"/>
        <v>诸城</v>
      </c>
      <c r="S3682" t="str">
        <f t="shared" si="115"/>
        <v>0707</v>
      </c>
    </row>
    <row r="3683" spans="1:19">
      <c r="A3683" t="s">
        <v>31725</v>
      </c>
      <c r="B3683" t="s">
        <v>31726</v>
      </c>
      <c r="C3683" t="s">
        <v>46</v>
      </c>
      <c r="D3683" t="s">
        <v>31727</v>
      </c>
      <c r="E3683" t="s">
        <v>31728</v>
      </c>
      <c r="F3683" t="s">
        <v>31729</v>
      </c>
      <c r="G3683" t="s">
        <v>31730</v>
      </c>
      <c r="H3683" t="s">
        <v>31731</v>
      </c>
      <c r="I3683" t="s">
        <v>2378</v>
      </c>
      <c r="J3683" t="s">
        <v>5473</v>
      </c>
      <c r="K3683" t="s">
        <v>5474</v>
      </c>
      <c r="L3683" t="s">
        <v>128</v>
      </c>
      <c r="M3683" t="s">
        <v>2890</v>
      </c>
      <c r="N3683" t="s">
        <v>2602</v>
      </c>
      <c r="O3683" t="s">
        <v>5475</v>
      </c>
      <c r="P3683" t="s">
        <v>31732</v>
      </c>
      <c r="Q3683" t="s">
        <v>31733</v>
      </c>
      <c r="R3683" t="str">
        <f t="shared" si="114"/>
        <v>寿光</v>
      </c>
      <c r="S3683" t="str">
        <f t="shared" si="115"/>
        <v>0707</v>
      </c>
    </row>
    <row r="3684" spans="1:19">
      <c r="A3684" t="s">
        <v>31734</v>
      </c>
      <c r="B3684" t="s">
        <v>31735</v>
      </c>
      <c r="C3684" t="s">
        <v>46</v>
      </c>
      <c r="D3684" t="s">
        <v>31736</v>
      </c>
      <c r="E3684" t="s">
        <v>31737</v>
      </c>
      <c r="F3684" t="s">
        <v>31738</v>
      </c>
      <c r="G3684" t="s">
        <v>31739</v>
      </c>
      <c r="H3684" t="s">
        <v>31740</v>
      </c>
      <c r="I3684" t="s">
        <v>2364</v>
      </c>
      <c r="J3684" t="s">
        <v>2782</v>
      </c>
      <c r="K3684" t="s">
        <v>2783</v>
      </c>
      <c r="L3684" t="s">
        <v>47</v>
      </c>
      <c r="M3684" t="s">
        <v>2784</v>
      </c>
      <c r="N3684" t="s">
        <v>2340</v>
      </c>
      <c r="O3684" t="s">
        <v>2786</v>
      </c>
      <c r="P3684" t="s">
        <v>31741</v>
      </c>
      <c r="Q3684" t="s">
        <v>31742</v>
      </c>
      <c r="R3684" t="str">
        <f t="shared" si="114"/>
        <v>诸城</v>
      </c>
      <c r="S3684" t="str">
        <f t="shared" si="115"/>
        <v>0707</v>
      </c>
    </row>
    <row r="3685" spans="1:19">
      <c r="A3685" t="s">
        <v>31743</v>
      </c>
      <c r="B3685" t="s">
        <v>31744</v>
      </c>
      <c r="C3685" t="s">
        <v>46</v>
      </c>
      <c r="D3685" t="s">
        <v>31745</v>
      </c>
      <c r="E3685" t="s">
        <v>31746</v>
      </c>
      <c r="F3685" t="s">
        <v>31747</v>
      </c>
      <c r="G3685" t="s">
        <v>31748</v>
      </c>
      <c r="H3685" t="s">
        <v>31749</v>
      </c>
      <c r="I3685" t="s">
        <v>2503</v>
      </c>
      <c r="J3685" t="s">
        <v>3364</v>
      </c>
      <c r="K3685" t="s">
        <v>3365</v>
      </c>
      <c r="L3685" t="s">
        <v>67</v>
      </c>
      <c r="M3685" t="s">
        <v>3366</v>
      </c>
      <c r="N3685" t="s">
        <v>2674</v>
      </c>
      <c r="O3685" t="s">
        <v>3367</v>
      </c>
      <c r="P3685" t="s">
        <v>31750</v>
      </c>
      <c r="R3685" t="str">
        <f t="shared" si="114"/>
        <v>昌邑</v>
      </c>
      <c r="S3685" t="str">
        <f t="shared" si="115"/>
        <v>0707</v>
      </c>
    </row>
    <row r="3686" spans="1:19">
      <c r="A3686" t="s">
        <v>31751</v>
      </c>
      <c r="B3686" t="s">
        <v>31752</v>
      </c>
      <c r="C3686" t="s">
        <v>46</v>
      </c>
      <c r="D3686" t="s">
        <v>31753</v>
      </c>
      <c r="E3686" t="s">
        <v>28748</v>
      </c>
      <c r="F3686" t="s">
        <v>31754</v>
      </c>
      <c r="G3686" t="s">
        <v>31755</v>
      </c>
      <c r="H3686" t="s">
        <v>31756</v>
      </c>
      <c r="I3686" t="s">
        <v>2364</v>
      </c>
      <c r="J3686" t="s">
        <v>6285</v>
      </c>
      <c r="K3686" t="s">
        <v>6467</v>
      </c>
      <c r="L3686" t="s">
        <v>57</v>
      </c>
      <c r="M3686" t="s">
        <v>2563</v>
      </c>
      <c r="N3686" t="s">
        <v>2674</v>
      </c>
      <c r="O3686" t="s">
        <v>6468</v>
      </c>
      <c r="P3686" t="s">
        <v>30096</v>
      </c>
      <c r="R3686" t="str">
        <f t="shared" si="114"/>
        <v>安丘</v>
      </c>
      <c r="S3686" t="str">
        <f t="shared" si="115"/>
        <v>0707</v>
      </c>
    </row>
    <row r="3687" spans="1:19">
      <c r="A3687" t="s">
        <v>31757</v>
      </c>
      <c r="B3687" t="s">
        <v>31758</v>
      </c>
      <c r="C3687" t="s">
        <v>46</v>
      </c>
      <c r="D3687" t="s">
        <v>31759</v>
      </c>
      <c r="E3687" t="s">
        <v>28748</v>
      </c>
      <c r="F3687" t="s">
        <v>31760</v>
      </c>
      <c r="G3687" t="s">
        <v>31761</v>
      </c>
      <c r="H3687" t="s">
        <v>31762</v>
      </c>
      <c r="I3687" t="s">
        <v>2350</v>
      </c>
      <c r="J3687" t="s">
        <v>4447</v>
      </c>
      <c r="K3687" t="s">
        <v>4448</v>
      </c>
      <c r="L3687" t="s">
        <v>128</v>
      </c>
      <c r="M3687" t="s">
        <v>3952</v>
      </c>
      <c r="O3687" t="s">
        <v>4449</v>
      </c>
      <c r="P3687" t="s">
        <v>31763</v>
      </c>
      <c r="Q3687" t="s">
        <v>31764</v>
      </c>
      <c r="R3687" t="str">
        <f t="shared" si="114"/>
        <v>寿光</v>
      </c>
      <c r="S3687" t="str">
        <f t="shared" si="115"/>
        <v>0707</v>
      </c>
    </row>
    <row r="3688" spans="1:19">
      <c r="A3688" t="s">
        <v>31765</v>
      </c>
      <c r="B3688" t="s">
        <v>31766</v>
      </c>
      <c r="C3688" t="s">
        <v>46</v>
      </c>
      <c r="D3688" t="s">
        <v>31767</v>
      </c>
      <c r="E3688" t="s">
        <v>28748</v>
      </c>
      <c r="F3688" t="s">
        <v>31768</v>
      </c>
      <c r="G3688" t="s">
        <v>31769</v>
      </c>
      <c r="H3688" t="s">
        <v>31299</v>
      </c>
      <c r="I3688" t="s">
        <v>2378</v>
      </c>
      <c r="J3688" t="s">
        <v>2980</v>
      </c>
      <c r="K3688" t="s">
        <v>2981</v>
      </c>
      <c r="L3688" t="s">
        <v>101</v>
      </c>
      <c r="M3688" t="s">
        <v>2982</v>
      </c>
      <c r="N3688" t="s">
        <v>2421</v>
      </c>
      <c r="O3688" t="s">
        <v>2984</v>
      </c>
      <c r="P3688" t="s">
        <v>31770</v>
      </c>
      <c r="Q3688" t="s">
        <v>31771</v>
      </c>
      <c r="R3688" t="str">
        <f t="shared" si="114"/>
        <v>潍城</v>
      </c>
      <c r="S3688" t="str">
        <f t="shared" si="115"/>
        <v>0707</v>
      </c>
    </row>
    <row r="3689" spans="1:19">
      <c r="A3689" t="s">
        <v>31772</v>
      </c>
      <c r="B3689" t="s">
        <v>31773</v>
      </c>
      <c r="C3689" t="s">
        <v>46</v>
      </c>
      <c r="D3689" t="s">
        <v>31774</v>
      </c>
      <c r="E3689" t="s">
        <v>31503</v>
      </c>
      <c r="F3689" t="s">
        <v>31775</v>
      </c>
      <c r="G3689" t="s">
        <v>31776</v>
      </c>
      <c r="H3689" t="s">
        <v>31583</v>
      </c>
      <c r="I3689" t="s">
        <v>2350</v>
      </c>
      <c r="J3689" t="s">
        <v>4130</v>
      </c>
      <c r="K3689" t="s">
        <v>4131</v>
      </c>
      <c r="L3689" t="s">
        <v>137</v>
      </c>
      <c r="M3689" t="s">
        <v>3040</v>
      </c>
      <c r="N3689" t="s">
        <v>2785</v>
      </c>
      <c r="O3689" t="s">
        <v>4132</v>
      </c>
      <c r="P3689" t="s">
        <v>31777</v>
      </c>
      <c r="R3689" t="str">
        <f t="shared" si="114"/>
        <v>青州</v>
      </c>
      <c r="S3689" t="str">
        <f t="shared" si="115"/>
        <v>0707</v>
      </c>
    </row>
    <row r="3690" spans="1:19">
      <c r="A3690" t="s">
        <v>31778</v>
      </c>
      <c r="B3690" t="s">
        <v>31779</v>
      </c>
      <c r="C3690" t="s">
        <v>46</v>
      </c>
      <c r="D3690" t="s">
        <v>31780</v>
      </c>
      <c r="E3690" t="s">
        <v>31512</v>
      </c>
      <c r="F3690" t="s">
        <v>31781</v>
      </c>
      <c r="G3690" t="s">
        <v>31782</v>
      </c>
      <c r="H3690" t="s">
        <v>31783</v>
      </c>
      <c r="I3690" t="s">
        <v>2645</v>
      </c>
      <c r="J3690" t="s">
        <v>6028</v>
      </c>
      <c r="K3690" t="s">
        <v>6029</v>
      </c>
      <c r="L3690" t="s">
        <v>76</v>
      </c>
      <c r="M3690" t="s">
        <v>2827</v>
      </c>
      <c r="N3690" t="s">
        <v>3277</v>
      </c>
      <c r="O3690" t="s">
        <v>6031</v>
      </c>
      <c r="P3690" t="s">
        <v>31784</v>
      </c>
      <c r="R3690" t="str">
        <f t="shared" si="114"/>
        <v>奎文</v>
      </c>
      <c r="S3690" t="str">
        <f t="shared" si="115"/>
        <v>0707</v>
      </c>
    </row>
    <row r="3691" spans="1:19">
      <c r="A3691" t="s">
        <v>31785</v>
      </c>
      <c r="B3691" t="s">
        <v>31786</v>
      </c>
      <c r="C3691" t="s">
        <v>46</v>
      </c>
      <c r="D3691" t="s">
        <v>31787</v>
      </c>
      <c r="E3691" t="s">
        <v>28748</v>
      </c>
      <c r="F3691" t="s">
        <v>31788</v>
      </c>
      <c r="G3691" t="s">
        <v>31789</v>
      </c>
      <c r="H3691" t="s">
        <v>31790</v>
      </c>
      <c r="I3691" t="s">
        <v>4165</v>
      </c>
      <c r="J3691" t="s">
        <v>6496</v>
      </c>
      <c r="K3691" t="s">
        <v>6497</v>
      </c>
      <c r="L3691" t="s">
        <v>187</v>
      </c>
      <c r="M3691" t="s">
        <v>3510</v>
      </c>
      <c r="N3691" t="s">
        <v>3277</v>
      </c>
      <c r="O3691" t="s">
        <v>6498</v>
      </c>
      <c r="P3691" t="s">
        <v>31791</v>
      </c>
      <c r="R3691" t="str">
        <f t="shared" si="114"/>
        <v>坊子</v>
      </c>
      <c r="S3691" t="str">
        <f t="shared" si="115"/>
        <v>0707</v>
      </c>
    </row>
    <row r="3692" spans="1:19">
      <c r="A3692" t="s">
        <v>31792</v>
      </c>
      <c r="B3692" t="s">
        <v>31793</v>
      </c>
      <c r="C3692" t="s">
        <v>46</v>
      </c>
      <c r="D3692" t="s">
        <v>31794</v>
      </c>
      <c r="E3692" t="s">
        <v>28961</v>
      </c>
      <c r="F3692" t="s">
        <v>31795</v>
      </c>
      <c r="G3692" t="s">
        <v>31796</v>
      </c>
      <c r="H3692" t="s">
        <v>31797</v>
      </c>
      <c r="I3692" t="s">
        <v>2378</v>
      </c>
      <c r="J3692" t="s">
        <v>11926</v>
      </c>
      <c r="K3692" t="s">
        <v>11927</v>
      </c>
      <c r="L3692" t="s">
        <v>137</v>
      </c>
      <c r="M3692" t="s">
        <v>3213</v>
      </c>
      <c r="N3692" t="s">
        <v>3499</v>
      </c>
      <c r="O3692" t="s">
        <v>11929</v>
      </c>
      <c r="P3692" t="s">
        <v>31798</v>
      </c>
      <c r="R3692" t="str">
        <f t="shared" si="114"/>
        <v>青州</v>
      </c>
      <c r="S3692" t="str">
        <f t="shared" si="115"/>
        <v>0707</v>
      </c>
    </row>
    <row r="3693" spans="1:19">
      <c r="A3693" t="s">
        <v>31799</v>
      </c>
      <c r="B3693" t="s">
        <v>31800</v>
      </c>
      <c r="C3693" t="s">
        <v>46</v>
      </c>
      <c r="D3693" t="s">
        <v>31801</v>
      </c>
      <c r="E3693" t="s">
        <v>31728</v>
      </c>
      <c r="F3693" t="s">
        <v>31802</v>
      </c>
      <c r="G3693" t="s">
        <v>31803</v>
      </c>
      <c r="H3693" t="s">
        <v>31804</v>
      </c>
      <c r="I3693" t="s">
        <v>2350</v>
      </c>
      <c r="J3693" t="s">
        <v>3395</v>
      </c>
      <c r="K3693" t="s">
        <v>3396</v>
      </c>
      <c r="L3693" t="s">
        <v>187</v>
      </c>
      <c r="M3693" t="s">
        <v>2468</v>
      </c>
      <c r="N3693" t="s">
        <v>2529</v>
      </c>
      <c r="O3693" t="s">
        <v>3397</v>
      </c>
      <c r="P3693" t="s">
        <v>30229</v>
      </c>
      <c r="R3693" t="str">
        <f t="shared" si="114"/>
        <v>坊子</v>
      </c>
      <c r="S3693" t="str">
        <f t="shared" si="115"/>
        <v>0707</v>
      </c>
    </row>
    <row r="3694" spans="1:19">
      <c r="A3694" t="s">
        <v>31805</v>
      </c>
      <c r="B3694" t="s">
        <v>31806</v>
      </c>
      <c r="C3694" t="s">
        <v>46</v>
      </c>
      <c r="D3694" t="s">
        <v>31807</v>
      </c>
      <c r="E3694" t="s">
        <v>28961</v>
      </c>
      <c r="F3694" t="s">
        <v>31808</v>
      </c>
      <c r="G3694" t="s">
        <v>31809</v>
      </c>
      <c r="H3694" t="s">
        <v>31810</v>
      </c>
      <c r="I3694" t="s">
        <v>2364</v>
      </c>
      <c r="J3694" t="s">
        <v>13373</v>
      </c>
      <c r="K3694" t="s">
        <v>13374</v>
      </c>
      <c r="L3694" t="s">
        <v>187</v>
      </c>
      <c r="M3694" t="s">
        <v>8014</v>
      </c>
      <c r="N3694" t="s">
        <v>2529</v>
      </c>
      <c r="O3694" t="s">
        <v>13375</v>
      </c>
      <c r="P3694" t="s">
        <v>31811</v>
      </c>
      <c r="Q3694" t="s">
        <v>31812</v>
      </c>
      <c r="R3694" t="str">
        <f t="shared" si="114"/>
        <v>坊子</v>
      </c>
      <c r="S3694" t="str">
        <f t="shared" si="115"/>
        <v>0707</v>
      </c>
    </row>
    <row r="3695" spans="1:19">
      <c r="A3695" t="s">
        <v>31813</v>
      </c>
      <c r="B3695" t="s">
        <v>31814</v>
      </c>
      <c r="C3695" t="s">
        <v>46</v>
      </c>
      <c r="D3695" t="s">
        <v>31815</v>
      </c>
      <c r="E3695" t="s">
        <v>28748</v>
      </c>
      <c r="F3695" t="s">
        <v>31816</v>
      </c>
      <c r="G3695" t="s">
        <v>31817</v>
      </c>
      <c r="H3695" t="s">
        <v>31818</v>
      </c>
      <c r="I3695" t="s">
        <v>2364</v>
      </c>
      <c r="J3695" t="s">
        <v>5347</v>
      </c>
      <c r="K3695" t="s">
        <v>5348</v>
      </c>
      <c r="L3695" t="s">
        <v>187</v>
      </c>
      <c r="M3695" t="s">
        <v>3510</v>
      </c>
      <c r="N3695" t="s">
        <v>2816</v>
      </c>
      <c r="O3695" t="s">
        <v>5349</v>
      </c>
      <c r="P3695" t="s">
        <v>31819</v>
      </c>
      <c r="R3695" t="str">
        <f t="shared" si="114"/>
        <v>坊子</v>
      </c>
      <c r="S3695" t="str">
        <f t="shared" si="115"/>
        <v>0707</v>
      </c>
    </row>
    <row r="3696" spans="1:19">
      <c r="A3696" t="s">
        <v>31820</v>
      </c>
      <c r="B3696" t="s">
        <v>31821</v>
      </c>
      <c r="C3696" t="s">
        <v>46</v>
      </c>
      <c r="D3696" t="s">
        <v>31822</v>
      </c>
      <c r="E3696" t="s">
        <v>28748</v>
      </c>
      <c r="F3696" t="s">
        <v>31823</v>
      </c>
      <c r="G3696" t="s">
        <v>31824</v>
      </c>
      <c r="H3696" t="s">
        <v>31825</v>
      </c>
      <c r="I3696" t="s">
        <v>2364</v>
      </c>
      <c r="J3696" t="s">
        <v>3791</v>
      </c>
      <c r="K3696" t="s">
        <v>3792</v>
      </c>
      <c r="L3696" t="s">
        <v>67</v>
      </c>
      <c r="M3696" t="s">
        <v>3008</v>
      </c>
      <c r="N3696" t="s">
        <v>2983</v>
      </c>
      <c r="O3696" t="s">
        <v>3793</v>
      </c>
      <c r="P3696" t="s">
        <v>31826</v>
      </c>
      <c r="Q3696" t="s">
        <v>31827</v>
      </c>
      <c r="R3696" t="str">
        <f t="shared" si="114"/>
        <v>昌邑</v>
      </c>
      <c r="S3696" t="str">
        <f t="shared" si="115"/>
        <v>0707</v>
      </c>
    </row>
    <row r="3697" spans="1:19">
      <c r="A3697" t="s">
        <v>31828</v>
      </c>
      <c r="B3697" t="s">
        <v>31829</v>
      </c>
      <c r="C3697" t="s">
        <v>46</v>
      </c>
      <c r="D3697" t="s">
        <v>31830</v>
      </c>
      <c r="E3697" t="s">
        <v>28748</v>
      </c>
      <c r="F3697" t="s">
        <v>31831</v>
      </c>
      <c r="G3697" t="s">
        <v>31832</v>
      </c>
      <c r="H3697" t="s">
        <v>31833</v>
      </c>
      <c r="I3697" t="s">
        <v>2645</v>
      </c>
      <c r="J3697" t="s">
        <v>7561</v>
      </c>
      <c r="K3697" t="s">
        <v>7562</v>
      </c>
      <c r="L3697" t="s">
        <v>101</v>
      </c>
      <c r="M3697" t="s">
        <v>3130</v>
      </c>
      <c r="N3697" t="s">
        <v>3577</v>
      </c>
      <c r="O3697" t="s">
        <v>7563</v>
      </c>
      <c r="P3697" t="s">
        <v>31834</v>
      </c>
      <c r="Q3697" t="s">
        <v>31835</v>
      </c>
      <c r="R3697" t="str">
        <f t="shared" si="114"/>
        <v>潍城</v>
      </c>
      <c r="S3697" t="str">
        <f t="shared" si="115"/>
        <v>0707</v>
      </c>
    </row>
    <row r="3698" spans="1:19">
      <c r="A3698" t="s">
        <v>31836</v>
      </c>
      <c r="B3698" t="s">
        <v>31837</v>
      </c>
      <c r="C3698" t="s">
        <v>46</v>
      </c>
      <c r="D3698" t="s">
        <v>31838</v>
      </c>
      <c r="E3698" t="s">
        <v>28961</v>
      </c>
      <c r="F3698" t="s">
        <v>31839</v>
      </c>
      <c r="G3698" t="s">
        <v>31840</v>
      </c>
      <c r="H3698" t="s">
        <v>31841</v>
      </c>
      <c r="I3698" t="s">
        <v>2350</v>
      </c>
      <c r="J3698" t="s">
        <v>7327</v>
      </c>
      <c r="K3698" t="s">
        <v>7328</v>
      </c>
      <c r="L3698" t="s">
        <v>101</v>
      </c>
      <c r="M3698" t="s">
        <v>5737</v>
      </c>
      <c r="N3698" t="s">
        <v>2859</v>
      </c>
      <c r="O3698" t="s">
        <v>7329</v>
      </c>
      <c r="P3698" t="s">
        <v>31842</v>
      </c>
      <c r="R3698" t="str">
        <f t="shared" si="114"/>
        <v>潍城</v>
      </c>
      <c r="S3698" t="str">
        <f t="shared" si="115"/>
        <v>0707</v>
      </c>
    </row>
    <row r="3699" spans="1:19">
      <c r="A3699" t="s">
        <v>31843</v>
      </c>
      <c r="B3699" t="s">
        <v>31844</v>
      </c>
      <c r="C3699" t="s">
        <v>46</v>
      </c>
      <c r="D3699" t="s">
        <v>31845</v>
      </c>
      <c r="E3699" t="s">
        <v>28961</v>
      </c>
      <c r="F3699" t="s">
        <v>31846</v>
      </c>
      <c r="G3699" t="s">
        <v>31847</v>
      </c>
      <c r="H3699" t="s">
        <v>31848</v>
      </c>
      <c r="I3699" t="s">
        <v>2350</v>
      </c>
      <c r="J3699" t="s">
        <v>8787</v>
      </c>
      <c r="K3699" t="s">
        <v>8788</v>
      </c>
      <c r="L3699" t="s">
        <v>128</v>
      </c>
      <c r="M3699" t="s">
        <v>2720</v>
      </c>
      <c r="N3699" t="s">
        <v>2421</v>
      </c>
      <c r="O3699" t="s">
        <v>8789</v>
      </c>
      <c r="P3699" t="s">
        <v>31849</v>
      </c>
      <c r="R3699" t="str">
        <f t="shared" si="114"/>
        <v>寿光</v>
      </c>
      <c r="S3699" t="str">
        <f t="shared" si="115"/>
        <v>0707</v>
      </c>
    </row>
    <row r="3700" spans="1:19">
      <c r="A3700" t="s">
        <v>31850</v>
      </c>
      <c r="B3700" t="s">
        <v>31478</v>
      </c>
      <c r="C3700" t="s">
        <v>46</v>
      </c>
      <c r="D3700" t="s">
        <v>31851</v>
      </c>
      <c r="E3700" t="s">
        <v>28961</v>
      </c>
      <c r="F3700" t="s">
        <v>31852</v>
      </c>
      <c r="G3700" t="s">
        <v>31853</v>
      </c>
      <c r="H3700" t="s">
        <v>31854</v>
      </c>
      <c r="I3700" t="s">
        <v>2378</v>
      </c>
      <c r="J3700" t="s">
        <v>5128</v>
      </c>
      <c r="K3700" t="s">
        <v>5129</v>
      </c>
      <c r="L3700" t="s">
        <v>67</v>
      </c>
      <c r="M3700" t="s">
        <v>3706</v>
      </c>
      <c r="N3700" t="s">
        <v>2421</v>
      </c>
      <c r="O3700" t="s">
        <v>5130</v>
      </c>
      <c r="P3700" t="s">
        <v>31855</v>
      </c>
      <c r="R3700" t="str">
        <f t="shared" si="114"/>
        <v>昌邑</v>
      </c>
      <c r="S3700" t="str">
        <f t="shared" si="115"/>
        <v>0707</v>
      </c>
    </row>
    <row r="3701" spans="1:19">
      <c r="A3701" t="s">
        <v>31856</v>
      </c>
      <c r="B3701" t="s">
        <v>31857</v>
      </c>
      <c r="C3701" t="s">
        <v>46</v>
      </c>
      <c r="D3701" t="s">
        <v>31858</v>
      </c>
      <c r="E3701" t="s">
        <v>28961</v>
      </c>
      <c r="F3701" t="s">
        <v>31859</v>
      </c>
      <c r="G3701" t="s">
        <v>31860</v>
      </c>
      <c r="H3701" t="s">
        <v>31861</v>
      </c>
      <c r="I3701" t="s">
        <v>5112</v>
      </c>
      <c r="J3701" t="s">
        <v>3200</v>
      </c>
      <c r="K3701" t="s">
        <v>3201</v>
      </c>
      <c r="L3701" t="s">
        <v>76</v>
      </c>
      <c r="M3701" t="s">
        <v>2528</v>
      </c>
      <c r="N3701" t="s">
        <v>2368</v>
      </c>
      <c r="O3701" t="s">
        <v>3202</v>
      </c>
      <c r="P3701" t="s">
        <v>31862</v>
      </c>
      <c r="Q3701" t="s">
        <v>31863</v>
      </c>
      <c r="R3701" t="str">
        <f t="shared" si="114"/>
        <v>奎文</v>
      </c>
      <c r="S3701" t="str">
        <f t="shared" si="115"/>
        <v>0707</v>
      </c>
    </row>
    <row r="3702" spans="1:19">
      <c r="A3702" t="s">
        <v>31864</v>
      </c>
      <c r="B3702" t="s">
        <v>31865</v>
      </c>
      <c r="C3702" t="s">
        <v>46</v>
      </c>
      <c r="D3702" t="s">
        <v>31866</v>
      </c>
      <c r="E3702" t="s">
        <v>28748</v>
      </c>
      <c r="F3702" t="s">
        <v>31867</v>
      </c>
      <c r="G3702" t="s">
        <v>31868</v>
      </c>
      <c r="H3702" t="s">
        <v>31869</v>
      </c>
      <c r="I3702" t="s">
        <v>3436</v>
      </c>
      <c r="J3702" t="s">
        <v>11128</v>
      </c>
      <c r="K3702" t="s">
        <v>11129</v>
      </c>
      <c r="L3702" t="s">
        <v>187</v>
      </c>
      <c r="M3702" t="s">
        <v>4346</v>
      </c>
      <c r="N3702" t="s">
        <v>3122</v>
      </c>
      <c r="O3702" t="s">
        <v>11130</v>
      </c>
      <c r="P3702" t="s">
        <v>31870</v>
      </c>
      <c r="R3702" t="str">
        <f t="shared" si="114"/>
        <v>坊子</v>
      </c>
      <c r="S3702" t="str">
        <f t="shared" si="115"/>
        <v>0707</v>
      </c>
    </row>
    <row r="3703" spans="1:19">
      <c r="A3703" t="s">
        <v>31871</v>
      </c>
      <c r="B3703" t="s">
        <v>31872</v>
      </c>
      <c r="C3703" t="s">
        <v>46</v>
      </c>
      <c r="D3703" t="s">
        <v>31873</v>
      </c>
      <c r="E3703" t="s">
        <v>28961</v>
      </c>
      <c r="F3703" t="s">
        <v>31874</v>
      </c>
      <c r="G3703" t="s">
        <v>31875</v>
      </c>
      <c r="H3703" t="s">
        <v>31876</v>
      </c>
      <c r="I3703" t="s">
        <v>2364</v>
      </c>
      <c r="J3703" t="s">
        <v>3177</v>
      </c>
      <c r="K3703" t="s">
        <v>3178</v>
      </c>
      <c r="L3703" t="s">
        <v>137</v>
      </c>
      <c r="M3703" t="s">
        <v>2686</v>
      </c>
      <c r="N3703" t="s">
        <v>3179</v>
      </c>
      <c r="O3703" t="s">
        <v>3180</v>
      </c>
      <c r="P3703" t="s">
        <v>31877</v>
      </c>
      <c r="Q3703" t="s">
        <v>31878</v>
      </c>
      <c r="R3703" t="str">
        <f t="shared" si="114"/>
        <v>青州</v>
      </c>
      <c r="S3703" t="str">
        <f t="shared" si="115"/>
        <v>0707</v>
      </c>
    </row>
    <row r="3704" spans="1:19">
      <c r="A3704" t="s">
        <v>31879</v>
      </c>
      <c r="B3704" t="s">
        <v>31880</v>
      </c>
      <c r="C3704" t="s">
        <v>46</v>
      </c>
      <c r="D3704" t="s">
        <v>31881</v>
      </c>
      <c r="E3704" t="s">
        <v>31359</v>
      </c>
      <c r="F3704" t="s">
        <v>31882</v>
      </c>
      <c r="G3704" t="s">
        <v>31883</v>
      </c>
      <c r="H3704" t="s">
        <v>31884</v>
      </c>
      <c r="I3704" t="s">
        <v>2350</v>
      </c>
      <c r="J3704" t="s">
        <v>4844</v>
      </c>
      <c r="K3704" t="s">
        <v>4845</v>
      </c>
      <c r="L3704" t="s">
        <v>76</v>
      </c>
      <c r="M3704" t="s">
        <v>2528</v>
      </c>
      <c r="N3704" t="s">
        <v>2480</v>
      </c>
      <c r="O3704" t="s">
        <v>4846</v>
      </c>
      <c r="P3704" t="s">
        <v>31885</v>
      </c>
      <c r="R3704" t="str">
        <f t="shared" si="114"/>
        <v>奎文</v>
      </c>
      <c r="S3704" t="str">
        <f t="shared" si="115"/>
        <v>0707</v>
      </c>
    </row>
    <row r="3705" spans="1:19">
      <c r="A3705" t="s">
        <v>31886</v>
      </c>
      <c r="B3705" t="s">
        <v>31887</v>
      </c>
      <c r="C3705" t="s">
        <v>46</v>
      </c>
      <c r="D3705" t="s">
        <v>31888</v>
      </c>
      <c r="E3705" t="s">
        <v>28748</v>
      </c>
      <c r="F3705" t="s">
        <v>31889</v>
      </c>
      <c r="G3705" t="s">
        <v>31890</v>
      </c>
      <c r="H3705" t="s">
        <v>31891</v>
      </c>
      <c r="I3705" t="s">
        <v>2364</v>
      </c>
      <c r="J3705" t="s">
        <v>5686</v>
      </c>
      <c r="K3705" t="s">
        <v>5687</v>
      </c>
      <c r="L3705" t="s">
        <v>146</v>
      </c>
      <c r="M3705" t="s">
        <v>3051</v>
      </c>
      <c r="N3705" t="s">
        <v>2816</v>
      </c>
      <c r="O3705" t="s">
        <v>5688</v>
      </c>
      <c r="P3705" t="s">
        <v>31892</v>
      </c>
      <c r="R3705" t="str">
        <f t="shared" si="114"/>
        <v>临朐</v>
      </c>
      <c r="S3705" t="str">
        <f t="shared" si="115"/>
        <v>0707</v>
      </c>
    </row>
    <row r="3706" spans="1:19">
      <c r="A3706" t="s">
        <v>31893</v>
      </c>
      <c r="B3706" t="s">
        <v>31894</v>
      </c>
      <c r="C3706" t="s">
        <v>46</v>
      </c>
      <c r="D3706" t="s">
        <v>31895</v>
      </c>
      <c r="E3706" t="s">
        <v>28748</v>
      </c>
      <c r="F3706" t="s">
        <v>31896</v>
      </c>
      <c r="G3706" t="s">
        <v>31897</v>
      </c>
      <c r="H3706" t="s">
        <v>31898</v>
      </c>
      <c r="I3706" t="s">
        <v>7931</v>
      </c>
      <c r="J3706" t="s">
        <v>3586</v>
      </c>
      <c r="K3706" t="s">
        <v>3587</v>
      </c>
      <c r="L3706" t="s">
        <v>47</v>
      </c>
      <c r="M3706" t="s">
        <v>3159</v>
      </c>
      <c r="N3706" t="s">
        <v>2959</v>
      </c>
      <c r="O3706" t="s">
        <v>3588</v>
      </c>
      <c r="P3706" t="s">
        <v>31899</v>
      </c>
      <c r="Q3706" t="s">
        <v>31900</v>
      </c>
      <c r="R3706" t="str">
        <f t="shared" si="114"/>
        <v>诸城</v>
      </c>
      <c r="S3706" t="str">
        <f t="shared" si="115"/>
        <v>0707</v>
      </c>
    </row>
    <row r="3707" spans="1:19">
      <c r="A3707" t="s">
        <v>31901</v>
      </c>
      <c r="B3707" t="s">
        <v>31902</v>
      </c>
      <c r="C3707" t="s">
        <v>46</v>
      </c>
      <c r="D3707" t="s">
        <v>31903</v>
      </c>
      <c r="E3707" t="s">
        <v>28748</v>
      </c>
      <c r="F3707" t="s">
        <v>31904</v>
      </c>
      <c r="G3707" t="s">
        <v>31905</v>
      </c>
      <c r="H3707" t="s">
        <v>31906</v>
      </c>
      <c r="I3707" t="s">
        <v>2364</v>
      </c>
      <c r="J3707" t="s">
        <v>2623</v>
      </c>
      <c r="K3707" t="s">
        <v>2624</v>
      </c>
      <c r="L3707" t="s">
        <v>137</v>
      </c>
      <c r="M3707" t="s">
        <v>2625</v>
      </c>
      <c r="N3707" t="s">
        <v>2421</v>
      </c>
      <c r="O3707" t="s">
        <v>7154</v>
      </c>
      <c r="P3707" t="s">
        <v>31907</v>
      </c>
      <c r="Q3707" t="s">
        <v>31908</v>
      </c>
      <c r="R3707" t="str">
        <f t="shared" si="114"/>
        <v>青州</v>
      </c>
      <c r="S3707" t="str">
        <f t="shared" si="115"/>
        <v>0707</v>
      </c>
    </row>
    <row r="3708" spans="1:19">
      <c r="A3708" t="s">
        <v>31909</v>
      </c>
      <c r="B3708" t="s">
        <v>31910</v>
      </c>
      <c r="C3708" t="s">
        <v>46</v>
      </c>
      <c r="D3708" t="s">
        <v>31911</v>
      </c>
      <c r="E3708" t="s">
        <v>28748</v>
      </c>
      <c r="F3708" t="s">
        <v>31912</v>
      </c>
      <c r="G3708" t="s">
        <v>31913</v>
      </c>
      <c r="H3708" t="s">
        <v>31914</v>
      </c>
      <c r="I3708" t="s">
        <v>3336</v>
      </c>
      <c r="J3708" t="s">
        <v>6889</v>
      </c>
      <c r="K3708" t="s">
        <v>6890</v>
      </c>
      <c r="L3708" t="s">
        <v>146</v>
      </c>
      <c r="M3708" t="s">
        <v>3532</v>
      </c>
      <c r="N3708" t="s">
        <v>4007</v>
      </c>
      <c r="O3708" t="s">
        <v>6891</v>
      </c>
      <c r="P3708" t="s">
        <v>31915</v>
      </c>
      <c r="Q3708" t="s">
        <v>31916</v>
      </c>
      <c r="R3708" t="str">
        <f t="shared" si="114"/>
        <v>临朐</v>
      </c>
      <c r="S3708" t="str">
        <f t="shared" si="115"/>
        <v>0707</v>
      </c>
    </row>
    <row r="3709" spans="1:19">
      <c r="A3709" t="s">
        <v>31917</v>
      </c>
      <c r="B3709" t="s">
        <v>31918</v>
      </c>
      <c r="C3709" t="s">
        <v>46</v>
      </c>
      <c r="D3709" t="s">
        <v>31919</v>
      </c>
      <c r="E3709" t="s">
        <v>31920</v>
      </c>
      <c r="F3709" t="s">
        <v>31921</v>
      </c>
      <c r="G3709" t="s">
        <v>31922</v>
      </c>
      <c r="H3709" t="s">
        <v>31923</v>
      </c>
      <c r="I3709" t="s">
        <v>2364</v>
      </c>
      <c r="J3709" t="s">
        <v>5040</v>
      </c>
      <c r="K3709" t="s">
        <v>5041</v>
      </c>
      <c r="L3709" t="s">
        <v>146</v>
      </c>
      <c r="M3709" t="s">
        <v>2420</v>
      </c>
      <c r="N3709" t="s">
        <v>3122</v>
      </c>
      <c r="O3709" t="s">
        <v>5042</v>
      </c>
      <c r="P3709" t="s">
        <v>31924</v>
      </c>
      <c r="R3709" t="str">
        <f t="shared" si="114"/>
        <v>临朐</v>
      </c>
      <c r="S3709" t="str">
        <f t="shared" si="115"/>
        <v>0707</v>
      </c>
    </row>
    <row r="3710" spans="1:19">
      <c r="A3710" t="s">
        <v>31925</v>
      </c>
      <c r="B3710" t="s">
        <v>31926</v>
      </c>
      <c r="C3710" t="s">
        <v>46</v>
      </c>
      <c r="D3710" t="s">
        <v>31927</v>
      </c>
      <c r="E3710" t="s">
        <v>24615</v>
      </c>
      <c r="F3710" t="s">
        <v>31928</v>
      </c>
      <c r="G3710" t="s">
        <v>31929</v>
      </c>
      <c r="H3710" t="s">
        <v>31930</v>
      </c>
      <c r="I3710" t="s">
        <v>2392</v>
      </c>
      <c r="J3710" t="s">
        <v>3905</v>
      </c>
      <c r="K3710" t="s">
        <v>3906</v>
      </c>
      <c r="L3710" t="s">
        <v>67</v>
      </c>
      <c r="M3710" t="s">
        <v>2958</v>
      </c>
      <c r="N3710" t="s">
        <v>2529</v>
      </c>
      <c r="O3710" t="s">
        <v>3908</v>
      </c>
      <c r="P3710" t="s">
        <v>31931</v>
      </c>
      <c r="R3710" t="str">
        <f t="shared" si="114"/>
        <v>昌邑</v>
      </c>
      <c r="S3710" t="str">
        <f t="shared" si="115"/>
        <v>0707</v>
      </c>
    </row>
    <row r="3711" spans="1:19">
      <c r="A3711" t="s">
        <v>31932</v>
      </c>
      <c r="B3711" t="s">
        <v>31933</v>
      </c>
      <c r="C3711" t="s">
        <v>46</v>
      </c>
      <c r="D3711" t="s">
        <v>31934</v>
      </c>
      <c r="E3711" t="s">
        <v>28961</v>
      </c>
      <c r="F3711" t="s">
        <v>31935</v>
      </c>
      <c r="G3711" t="s">
        <v>31936</v>
      </c>
      <c r="H3711" t="s">
        <v>31937</v>
      </c>
      <c r="I3711" t="s">
        <v>2350</v>
      </c>
      <c r="J3711" t="s">
        <v>2365</v>
      </c>
      <c r="K3711" t="s">
        <v>2366</v>
      </c>
      <c r="L3711" t="s">
        <v>57</v>
      </c>
      <c r="M3711" t="s">
        <v>2367</v>
      </c>
      <c r="N3711" t="s">
        <v>2421</v>
      </c>
      <c r="O3711" t="s">
        <v>2369</v>
      </c>
      <c r="P3711" t="s">
        <v>31938</v>
      </c>
      <c r="Q3711" t="s">
        <v>31939</v>
      </c>
      <c r="R3711" t="str">
        <f t="shared" si="114"/>
        <v>安丘</v>
      </c>
      <c r="S3711" t="str">
        <f t="shared" si="115"/>
        <v>0707</v>
      </c>
    </row>
    <row r="3712" spans="1:19">
      <c r="A3712" t="s">
        <v>31940</v>
      </c>
      <c r="B3712" t="s">
        <v>31941</v>
      </c>
      <c r="C3712" t="s">
        <v>46</v>
      </c>
      <c r="D3712" t="s">
        <v>31942</v>
      </c>
      <c r="E3712" t="s">
        <v>28961</v>
      </c>
      <c r="F3712" t="s">
        <v>31943</v>
      </c>
      <c r="G3712" t="s">
        <v>31944</v>
      </c>
      <c r="H3712" t="s">
        <v>31945</v>
      </c>
      <c r="I3712" t="s">
        <v>2350</v>
      </c>
      <c r="J3712" t="s">
        <v>2526</v>
      </c>
      <c r="K3712" t="s">
        <v>2527</v>
      </c>
      <c r="L3712" t="s">
        <v>76</v>
      </c>
      <c r="M3712" t="s">
        <v>2528</v>
      </c>
      <c r="N3712" t="s">
        <v>2480</v>
      </c>
      <c r="O3712" t="s">
        <v>2530</v>
      </c>
      <c r="P3712" t="s">
        <v>31946</v>
      </c>
      <c r="R3712" t="str">
        <f t="shared" si="114"/>
        <v>奎文</v>
      </c>
      <c r="S3712" t="str">
        <f t="shared" si="115"/>
        <v>0707</v>
      </c>
    </row>
    <row r="3713" spans="1:19">
      <c r="A3713" t="s">
        <v>31947</v>
      </c>
      <c r="B3713" t="s">
        <v>31948</v>
      </c>
      <c r="C3713" t="s">
        <v>46</v>
      </c>
      <c r="D3713" t="s">
        <v>31949</v>
      </c>
      <c r="E3713" t="s">
        <v>28961</v>
      </c>
      <c r="F3713" t="s">
        <v>31950</v>
      </c>
      <c r="G3713" t="s">
        <v>31951</v>
      </c>
      <c r="H3713" t="s">
        <v>31952</v>
      </c>
      <c r="I3713" t="s">
        <v>2645</v>
      </c>
      <c r="J3713" t="s">
        <v>3177</v>
      </c>
      <c r="K3713" t="s">
        <v>3178</v>
      </c>
      <c r="L3713" t="s">
        <v>137</v>
      </c>
      <c r="M3713" t="s">
        <v>2686</v>
      </c>
      <c r="N3713" t="s">
        <v>2480</v>
      </c>
      <c r="O3713" t="s">
        <v>3180</v>
      </c>
      <c r="P3713" t="s">
        <v>31953</v>
      </c>
      <c r="R3713" t="str">
        <f t="shared" ref="R3713:R3776" si="116">IF(OR(LEFT(L3713,2)="高新"),"奎文",IF(LEFT(L3713,2)="峡山","坊子",IF(LEFT(L3713,2)="滨海","寒亭",LEFT(L3713,2))))</f>
        <v>青州</v>
      </c>
      <c r="S3713" t="str">
        <f t="shared" ref="S3713:S3776" si="117">TEXT(B3713,"mmdd")</f>
        <v>0707</v>
      </c>
    </row>
    <row r="3714" spans="1:19">
      <c r="A3714" t="s">
        <v>31954</v>
      </c>
      <c r="B3714" t="s">
        <v>31955</v>
      </c>
      <c r="C3714" t="s">
        <v>46</v>
      </c>
      <c r="D3714" t="s">
        <v>31956</v>
      </c>
      <c r="E3714" t="s">
        <v>28961</v>
      </c>
      <c r="F3714" t="s">
        <v>31957</v>
      </c>
      <c r="G3714" t="s">
        <v>31958</v>
      </c>
      <c r="H3714" t="s">
        <v>31959</v>
      </c>
      <c r="I3714" t="s">
        <v>2378</v>
      </c>
      <c r="J3714" t="s">
        <v>8234</v>
      </c>
      <c r="K3714" t="s">
        <v>8235</v>
      </c>
      <c r="L3714" t="s">
        <v>57</v>
      </c>
      <c r="M3714" t="s">
        <v>4029</v>
      </c>
      <c r="N3714" t="s">
        <v>2421</v>
      </c>
      <c r="O3714" t="s">
        <v>8236</v>
      </c>
      <c r="P3714" t="s">
        <v>31960</v>
      </c>
      <c r="Q3714" t="s">
        <v>31961</v>
      </c>
      <c r="R3714" t="str">
        <f t="shared" si="116"/>
        <v>安丘</v>
      </c>
      <c r="S3714" t="str">
        <f t="shared" si="117"/>
        <v>0707</v>
      </c>
    </row>
    <row r="3715" spans="1:19">
      <c r="A3715" t="s">
        <v>31962</v>
      </c>
      <c r="B3715" t="s">
        <v>31963</v>
      </c>
      <c r="C3715" t="s">
        <v>46</v>
      </c>
      <c r="D3715" t="s">
        <v>31964</v>
      </c>
      <c r="E3715" t="s">
        <v>28961</v>
      </c>
      <c r="F3715" t="s">
        <v>31965</v>
      </c>
      <c r="G3715" t="s">
        <v>31966</v>
      </c>
      <c r="H3715" t="s">
        <v>31967</v>
      </c>
      <c r="I3715" t="s">
        <v>2451</v>
      </c>
      <c r="J3715" t="s">
        <v>10054</v>
      </c>
      <c r="K3715" t="s">
        <v>10055</v>
      </c>
      <c r="L3715" t="s">
        <v>137</v>
      </c>
      <c r="M3715" t="s">
        <v>5803</v>
      </c>
      <c r="N3715" t="s">
        <v>2480</v>
      </c>
      <c r="O3715" t="s">
        <v>10056</v>
      </c>
      <c r="P3715" t="s">
        <v>31968</v>
      </c>
      <c r="R3715" t="str">
        <f t="shared" si="116"/>
        <v>青州</v>
      </c>
      <c r="S3715" t="str">
        <f t="shared" si="117"/>
        <v>0707</v>
      </c>
    </row>
    <row r="3716" spans="1:19">
      <c r="A3716" t="s">
        <v>31969</v>
      </c>
      <c r="B3716" t="s">
        <v>31970</v>
      </c>
      <c r="C3716" t="s">
        <v>46</v>
      </c>
      <c r="D3716" t="s">
        <v>31971</v>
      </c>
      <c r="E3716" t="s">
        <v>28961</v>
      </c>
      <c r="F3716" t="s">
        <v>31972</v>
      </c>
      <c r="G3716" t="s">
        <v>31973</v>
      </c>
      <c r="H3716" t="s">
        <v>31974</v>
      </c>
      <c r="I3716" t="s">
        <v>2378</v>
      </c>
      <c r="J3716" t="s">
        <v>7914</v>
      </c>
      <c r="K3716" t="s">
        <v>7915</v>
      </c>
      <c r="L3716" t="s">
        <v>146</v>
      </c>
      <c r="M3716" t="s">
        <v>5188</v>
      </c>
      <c r="N3716" t="s">
        <v>2859</v>
      </c>
      <c r="O3716" t="s">
        <v>7916</v>
      </c>
      <c r="P3716" t="s">
        <v>31975</v>
      </c>
      <c r="R3716" t="str">
        <f t="shared" si="116"/>
        <v>临朐</v>
      </c>
      <c r="S3716" t="str">
        <f t="shared" si="117"/>
        <v>0707</v>
      </c>
    </row>
    <row r="3717" spans="1:19">
      <c r="A3717" t="s">
        <v>31976</v>
      </c>
      <c r="B3717" t="s">
        <v>31977</v>
      </c>
      <c r="C3717" t="s">
        <v>46</v>
      </c>
      <c r="D3717" t="s">
        <v>31978</v>
      </c>
      <c r="E3717" t="s">
        <v>24615</v>
      </c>
      <c r="F3717" t="s">
        <v>31979</v>
      </c>
      <c r="G3717" t="s">
        <v>31980</v>
      </c>
      <c r="H3717" t="s">
        <v>31981</v>
      </c>
      <c r="I3717" t="s">
        <v>2392</v>
      </c>
      <c r="J3717" t="s">
        <v>7603</v>
      </c>
      <c r="K3717" t="s">
        <v>7604</v>
      </c>
      <c r="L3717" t="s">
        <v>76</v>
      </c>
      <c r="M3717" t="s">
        <v>2516</v>
      </c>
      <c r="N3717" t="s">
        <v>2859</v>
      </c>
      <c r="O3717" t="s">
        <v>7605</v>
      </c>
      <c r="P3717" t="s">
        <v>31982</v>
      </c>
      <c r="R3717" t="str">
        <f t="shared" si="116"/>
        <v>奎文</v>
      </c>
      <c r="S3717" t="str">
        <f t="shared" si="117"/>
        <v>0707</v>
      </c>
    </row>
    <row r="3718" spans="1:19">
      <c r="A3718" t="s">
        <v>31983</v>
      </c>
      <c r="B3718" t="s">
        <v>31984</v>
      </c>
      <c r="C3718" t="s">
        <v>46</v>
      </c>
      <c r="D3718" t="s">
        <v>31985</v>
      </c>
      <c r="E3718" t="s">
        <v>28961</v>
      </c>
      <c r="F3718" t="s">
        <v>31986</v>
      </c>
      <c r="G3718" t="s">
        <v>31987</v>
      </c>
      <c r="H3718" t="s">
        <v>31988</v>
      </c>
      <c r="I3718" t="s">
        <v>2451</v>
      </c>
      <c r="J3718" t="s">
        <v>9221</v>
      </c>
      <c r="K3718" t="s">
        <v>9222</v>
      </c>
      <c r="L3718" t="s">
        <v>57</v>
      </c>
      <c r="M3718" t="s">
        <v>2838</v>
      </c>
      <c r="N3718" t="s">
        <v>7493</v>
      </c>
      <c r="O3718" t="s">
        <v>9223</v>
      </c>
      <c r="P3718" t="s">
        <v>31989</v>
      </c>
      <c r="Q3718" t="s">
        <v>31990</v>
      </c>
      <c r="R3718" t="str">
        <f t="shared" si="116"/>
        <v>安丘</v>
      </c>
      <c r="S3718" t="str">
        <f t="shared" si="117"/>
        <v>0707</v>
      </c>
    </row>
    <row r="3719" spans="1:19">
      <c r="A3719" t="s">
        <v>31991</v>
      </c>
      <c r="B3719" t="s">
        <v>31992</v>
      </c>
      <c r="C3719" t="s">
        <v>46</v>
      </c>
      <c r="D3719" t="s">
        <v>31993</v>
      </c>
      <c r="E3719" t="s">
        <v>28961</v>
      </c>
      <c r="F3719" t="s">
        <v>31994</v>
      </c>
      <c r="G3719" t="s">
        <v>31995</v>
      </c>
      <c r="H3719" t="s">
        <v>31996</v>
      </c>
      <c r="I3719" t="s">
        <v>2770</v>
      </c>
      <c r="J3719" t="s">
        <v>16806</v>
      </c>
      <c r="K3719" t="s">
        <v>16807</v>
      </c>
      <c r="L3719" t="s">
        <v>47</v>
      </c>
      <c r="M3719" t="s">
        <v>11108</v>
      </c>
      <c r="N3719" t="s">
        <v>3017</v>
      </c>
      <c r="O3719" t="s">
        <v>16808</v>
      </c>
      <c r="P3719" t="s">
        <v>31941</v>
      </c>
      <c r="Q3719" t="s">
        <v>31997</v>
      </c>
      <c r="R3719" t="str">
        <f t="shared" si="116"/>
        <v>诸城</v>
      </c>
      <c r="S3719" t="str">
        <f t="shared" si="117"/>
        <v>0707</v>
      </c>
    </row>
    <row r="3720" spans="1:19">
      <c r="A3720" t="s">
        <v>31998</v>
      </c>
      <c r="B3720" t="s">
        <v>31999</v>
      </c>
      <c r="C3720" t="s">
        <v>46</v>
      </c>
      <c r="D3720" t="s">
        <v>32000</v>
      </c>
      <c r="E3720" t="s">
        <v>28961</v>
      </c>
      <c r="F3720" t="s">
        <v>32001</v>
      </c>
      <c r="G3720" t="s">
        <v>32002</v>
      </c>
      <c r="H3720" t="s">
        <v>32003</v>
      </c>
      <c r="I3720" t="s">
        <v>5391</v>
      </c>
      <c r="J3720" t="s">
        <v>6113</v>
      </c>
      <c r="K3720" t="s">
        <v>6114</v>
      </c>
      <c r="L3720" t="s">
        <v>57</v>
      </c>
      <c r="M3720" t="s">
        <v>2353</v>
      </c>
      <c r="N3720" t="s">
        <v>2721</v>
      </c>
      <c r="O3720" t="s">
        <v>6115</v>
      </c>
      <c r="P3720" t="s">
        <v>32004</v>
      </c>
      <c r="R3720" t="str">
        <f t="shared" si="116"/>
        <v>安丘</v>
      </c>
      <c r="S3720" t="str">
        <f t="shared" si="117"/>
        <v>0707</v>
      </c>
    </row>
    <row r="3721" spans="1:19">
      <c r="A3721" t="s">
        <v>32005</v>
      </c>
      <c r="B3721" t="s">
        <v>32006</v>
      </c>
      <c r="C3721" t="s">
        <v>46</v>
      </c>
      <c r="D3721" t="s">
        <v>32007</v>
      </c>
      <c r="E3721" t="s">
        <v>28961</v>
      </c>
      <c r="F3721" t="s">
        <v>32008</v>
      </c>
      <c r="G3721" t="s">
        <v>32009</v>
      </c>
      <c r="H3721" t="s">
        <v>32010</v>
      </c>
      <c r="I3721" t="s">
        <v>2645</v>
      </c>
      <c r="J3721" t="s">
        <v>3241</v>
      </c>
      <c r="K3721" t="s">
        <v>3242</v>
      </c>
      <c r="L3721" t="s">
        <v>101</v>
      </c>
      <c r="M3721" t="s">
        <v>3130</v>
      </c>
      <c r="N3721" t="s">
        <v>3499</v>
      </c>
      <c r="O3721" t="s">
        <v>3243</v>
      </c>
      <c r="P3721" t="s">
        <v>32011</v>
      </c>
      <c r="Q3721" t="s">
        <v>32012</v>
      </c>
      <c r="R3721" t="str">
        <f t="shared" si="116"/>
        <v>潍城</v>
      </c>
      <c r="S3721" t="str">
        <f t="shared" si="117"/>
        <v>0707</v>
      </c>
    </row>
    <row r="3722" spans="1:19">
      <c r="A3722" t="s">
        <v>32013</v>
      </c>
      <c r="B3722" t="s">
        <v>32014</v>
      </c>
      <c r="C3722" t="s">
        <v>46</v>
      </c>
      <c r="D3722" t="s">
        <v>32015</v>
      </c>
      <c r="E3722" t="s">
        <v>28961</v>
      </c>
      <c r="F3722" t="s">
        <v>32016</v>
      </c>
      <c r="G3722" t="s">
        <v>32017</v>
      </c>
      <c r="H3722" t="s">
        <v>32018</v>
      </c>
      <c r="I3722" t="s">
        <v>2465</v>
      </c>
      <c r="J3722" t="s">
        <v>5473</v>
      </c>
      <c r="K3722" t="s">
        <v>5474</v>
      </c>
      <c r="L3722" t="s">
        <v>128</v>
      </c>
      <c r="M3722" t="s">
        <v>2890</v>
      </c>
      <c r="O3722" t="s">
        <v>5475</v>
      </c>
      <c r="P3722" t="s">
        <v>32019</v>
      </c>
      <c r="Q3722" t="s">
        <v>32020</v>
      </c>
      <c r="R3722" t="str">
        <f t="shared" si="116"/>
        <v>寿光</v>
      </c>
      <c r="S3722" t="str">
        <f t="shared" si="117"/>
        <v>0707</v>
      </c>
    </row>
    <row r="3723" spans="1:19">
      <c r="A3723" t="s">
        <v>32021</v>
      </c>
      <c r="B3723" t="s">
        <v>32022</v>
      </c>
      <c r="C3723" t="s">
        <v>46</v>
      </c>
      <c r="D3723" t="s">
        <v>32023</v>
      </c>
      <c r="E3723" t="s">
        <v>28961</v>
      </c>
      <c r="F3723" t="s">
        <v>32024</v>
      </c>
      <c r="G3723" t="s">
        <v>32025</v>
      </c>
      <c r="H3723" t="s">
        <v>32026</v>
      </c>
      <c r="I3723" t="s">
        <v>10479</v>
      </c>
      <c r="J3723" t="s">
        <v>4437</v>
      </c>
      <c r="K3723" t="s">
        <v>4438</v>
      </c>
      <c r="N3723" t="s">
        <v>3907</v>
      </c>
      <c r="O3723" t="s">
        <v>4440</v>
      </c>
      <c r="R3723" t="str">
        <f t="shared" si="116"/>
        <v/>
      </c>
      <c r="S3723" t="str">
        <f t="shared" si="117"/>
        <v>0707</v>
      </c>
    </row>
    <row r="3724" spans="1:19">
      <c r="A3724" t="s">
        <v>32027</v>
      </c>
      <c r="B3724" t="s">
        <v>32028</v>
      </c>
      <c r="C3724" t="s">
        <v>46</v>
      </c>
      <c r="D3724" t="s">
        <v>32029</v>
      </c>
      <c r="E3724" t="s">
        <v>28748</v>
      </c>
      <c r="F3724" t="s">
        <v>32030</v>
      </c>
      <c r="G3724" t="s">
        <v>32031</v>
      </c>
      <c r="H3724" t="s">
        <v>32032</v>
      </c>
      <c r="I3724" t="s">
        <v>2503</v>
      </c>
      <c r="J3724" t="s">
        <v>4877</v>
      </c>
      <c r="K3724" t="s">
        <v>4878</v>
      </c>
      <c r="L3724" t="s">
        <v>76</v>
      </c>
      <c r="M3724" t="s">
        <v>2661</v>
      </c>
      <c r="N3724" t="s">
        <v>2674</v>
      </c>
      <c r="O3724" t="s">
        <v>4879</v>
      </c>
      <c r="P3724" t="s">
        <v>32033</v>
      </c>
      <c r="R3724" t="str">
        <f t="shared" si="116"/>
        <v>奎文</v>
      </c>
      <c r="S3724" t="str">
        <f t="shared" si="117"/>
        <v>0707</v>
      </c>
    </row>
    <row r="3725" spans="1:19">
      <c r="A3725" t="s">
        <v>32034</v>
      </c>
      <c r="B3725" t="s">
        <v>32035</v>
      </c>
      <c r="C3725" t="s">
        <v>46</v>
      </c>
      <c r="D3725" t="s">
        <v>32036</v>
      </c>
      <c r="E3725" t="s">
        <v>32037</v>
      </c>
      <c r="F3725" t="s">
        <v>32038</v>
      </c>
      <c r="G3725" t="s">
        <v>32039</v>
      </c>
      <c r="H3725" t="s">
        <v>32040</v>
      </c>
      <c r="I3725" t="s">
        <v>5826</v>
      </c>
      <c r="J3725" t="s">
        <v>5347</v>
      </c>
      <c r="K3725" t="s">
        <v>5348</v>
      </c>
      <c r="L3725" t="s">
        <v>187</v>
      </c>
      <c r="M3725" t="s">
        <v>3510</v>
      </c>
      <c r="N3725" t="s">
        <v>4647</v>
      </c>
      <c r="O3725" t="s">
        <v>5349</v>
      </c>
      <c r="P3725" t="s">
        <v>32041</v>
      </c>
      <c r="Q3725" t="s">
        <v>32042</v>
      </c>
      <c r="R3725" t="str">
        <f t="shared" si="116"/>
        <v>坊子</v>
      </c>
      <c r="S3725" t="str">
        <f t="shared" si="117"/>
        <v>0707</v>
      </c>
    </row>
    <row r="3726" spans="1:19">
      <c r="A3726" t="s">
        <v>32043</v>
      </c>
      <c r="B3726" t="s">
        <v>32044</v>
      </c>
      <c r="C3726" t="s">
        <v>46</v>
      </c>
      <c r="D3726" t="s">
        <v>32045</v>
      </c>
      <c r="E3726" t="s">
        <v>28748</v>
      </c>
      <c r="F3726" t="s">
        <v>32046</v>
      </c>
      <c r="G3726" t="s">
        <v>32047</v>
      </c>
      <c r="H3726" t="s">
        <v>32032</v>
      </c>
      <c r="I3726" t="s">
        <v>2645</v>
      </c>
      <c r="J3726" t="s">
        <v>4801</v>
      </c>
      <c r="K3726" t="s">
        <v>4802</v>
      </c>
      <c r="L3726" t="s">
        <v>76</v>
      </c>
      <c r="M3726" t="s">
        <v>2528</v>
      </c>
      <c r="N3726" t="s">
        <v>3277</v>
      </c>
      <c r="O3726" t="s">
        <v>4803</v>
      </c>
      <c r="P3726" t="s">
        <v>32048</v>
      </c>
      <c r="Q3726" t="s">
        <v>32049</v>
      </c>
      <c r="R3726" t="str">
        <f t="shared" si="116"/>
        <v>奎文</v>
      </c>
      <c r="S3726" t="str">
        <f t="shared" si="117"/>
        <v>0707</v>
      </c>
    </row>
    <row r="3727" spans="1:19">
      <c r="A3727" t="s">
        <v>32050</v>
      </c>
      <c r="B3727" t="s">
        <v>32051</v>
      </c>
      <c r="C3727" t="s">
        <v>46</v>
      </c>
      <c r="D3727" t="s">
        <v>32052</v>
      </c>
      <c r="E3727" t="s">
        <v>28748</v>
      </c>
      <c r="F3727" t="s">
        <v>32053</v>
      </c>
      <c r="G3727" t="s">
        <v>32054</v>
      </c>
      <c r="H3727" t="s">
        <v>32055</v>
      </c>
      <c r="I3727" t="s">
        <v>2378</v>
      </c>
      <c r="J3727" t="s">
        <v>5547</v>
      </c>
      <c r="K3727" t="s">
        <v>5548</v>
      </c>
      <c r="L3727" t="s">
        <v>128</v>
      </c>
      <c r="M3727" t="s">
        <v>3895</v>
      </c>
      <c r="N3727" t="s">
        <v>2421</v>
      </c>
      <c r="O3727" t="s">
        <v>5549</v>
      </c>
      <c r="P3727" t="s">
        <v>32056</v>
      </c>
      <c r="R3727" t="str">
        <f t="shared" si="116"/>
        <v>寿光</v>
      </c>
      <c r="S3727" t="str">
        <f t="shared" si="117"/>
        <v>0707</v>
      </c>
    </row>
    <row r="3728" spans="1:19">
      <c r="A3728" t="s">
        <v>32057</v>
      </c>
      <c r="B3728" t="s">
        <v>32058</v>
      </c>
      <c r="C3728" t="s">
        <v>46</v>
      </c>
      <c r="D3728" t="s">
        <v>32059</v>
      </c>
      <c r="E3728" t="s">
        <v>28748</v>
      </c>
      <c r="F3728" t="s">
        <v>32060</v>
      </c>
      <c r="G3728" t="s">
        <v>32061</v>
      </c>
      <c r="H3728" t="s">
        <v>32062</v>
      </c>
      <c r="I3728" t="s">
        <v>2350</v>
      </c>
      <c r="J3728" t="s">
        <v>11287</v>
      </c>
      <c r="K3728" t="s">
        <v>11288</v>
      </c>
      <c r="L3728" t="s">
        <v>676</v>
      </c>
      <c r="M3728" t="s">
        <v>2613</v>
      </c>
      <c r="N3728" t="s">
        <v>2602</v>
      </c>
      <c r="O3728" t="s">
        <v>11289</v>
      </c>
      <c r="P3728" t="s">
        <v>32063</v>
      </c>
      <c r="R3728" t="str">
        <f t="shared" si="116"/>
        <v>昌乐</v>
      </c>
      <c r="S3728" t="str">
        <f t="shared" si="117"/>
        <v>0707</v>
      </c>
    </row>
    <row r="3729" spans="1:19">
      <c r="A3729" t="s">
        <v>32064</v>
      </c>
      <c r="B3729" t="s">
        <v>32065</v>
      </c>
      <c r="C3729" t="s">
        <v>46</v>
      </c>
      <c r="D3729" t="s">
        <v>32066</v>
      </c>
      <c r="E3729" t="s">
        <v>28901</v>
      </c>
      <c r="F3729" t="s">
        <v>32067</v>
      </c>
      <c r="G3729" t="s">
        <v>32068</v>
      </c>
      <c r="H3729" t="s">
        <v>32069</v>
      </c>
      <c r="I3729" t="s">
        <v>2645</v>
      </c>
      <c r="J3729" t="s">
        <v>3693</v>
      </c>
      <c r="K3729" t="s">
        <v>3694</v>
      </c>
      <c r="L3729" t="s">
        <v>119</v>
      </c>
      <c r="M3729" t="s">
        <v>3695</v>
      </c>
      <c r="N3729" t="s">
        <v>2354</v>
      </c>
      <c r="O3729" t="s">
        <v>3696</v>
      </c>
      <c r="P3729" t="s">
        <v>32070</v>
      </c>
      <c r="R3729" t="str">
        <f t="shared" si="116"/>
        <v>寒亭</v>
      </c>
      <c r="S3729" t="str">
        <f t="shared" si="117"/>
        <v>0707</v>
      </c>
    </row>
    <row r="3730" spans="1:19">
      <c r="A3730" t="s">
        <v>32071</v>
      </c>
      <c r="B3730" t="s">
        <v>32072</v>
      </c>
      <c r="C3730" t="s">
        <v>46</v>
      </c>
      <c r="D3730" t="s">
        <v>32073</v>
      </c>
      <c r="E3730" t="s">
        <v>28748</v>
      </c>
      <c r="F3730" t="s">
        <v>32074</v>
      </c>
      <c r="G3730" t="s">
        <v>32075</v>
      </c>
      <c r="H3730" t="s">
        <v>32076</v>
      </c>
      <c r="I3730" t="s">
        <v>2350</v>
      </c>
      <c r="J3730" t="s">
        <v>4045</v>
      </c>
      <c r="K3730" t="s">
        <v>4046</v>
      </c>
      <c r="L3730" t="s">
        <v>128</v>
      </c>
      <c r="M3730" t="s">
        <v>4047</v>
      </c>
      <c r="N3730" t="s">
        <v>2480</v>
      </c>
      <c r="O3730" t="s">
        <v>4048</v>
      </c>
      <c r="P3730" t="s">
        <v>32077</v>
      </c>
      <c r="R3730" t="str">
        <f t="shared" si="116"/>
        <v>寿光</v>
      </c>
      <c r="S3730" t="str">
        <f t="shared" si="117"/>
        <v>0707</v>
      </c>
    </row>
    <row r="3731" spans="1:19">
      <c r="A3731" t="s">
        <v>32078</v>
      </c>
      <c r="B3731" t="s">
        <v>32079</v>
      </c>
      <c r="C3731" t="s">
        <v>46</v>
      </c>
      <c r="D3731" t="s">
        <v>32080</v>
      </c>
      <c r="E3731" t="s">
        <v>28961</v>
      </c>
      <c r="F3731" t="s">
        <v>32081</v>
      </c>
      <c r="G3731" t="s">
        <v>32082</v>
      </c>
      <c r="H3731" t="s">
        <v>32083</v>
      </c>
      <c r="I3731" t="s">
        <v>2350</v>
      </c>
      <c r="J3731" t="s">
        <v>6192</v>
      </c>
      <c r="K3731" t="s">
        <v>6193</v>
      </c>
      <c r="L3731" t="s">
        <v>57</v>
      </c>
      <c r="M3731" t="s">
        <v>2353</v>
      </c>
      <c r="N3731" t="s">
        <v>2480</v>
      </c>
      <c r="O3731" t="s">
        <v>6194</v>
      </c>
      <c r="P3731" t="s">
        <v>32084</v>
      </c>
      <c r="Q3731" t="s">
        <v>32085</v>
      </c>
      <c r="R3731" t="str">
        <f t="shared" si="116"/>
        <v>安丘</v>
      </c>
      <c r="S3731" t="str">
        <f t="shared" si="117"/>
        <v>0707</v>
      </c>
    </row>
    <row r="3732" spans="1:19">
      <c r="A3732" t="s">
        <v>32086</v>
      </c>
      <c r="B3732" t="s">
        <v>32087</v>
      </c>
      <c r="C3732" t="s">
        <v>46</v>
      </c>
      <c r="D3732" t="s">
        <v>32088</v>
      </c>
      <c r="E3732" t="s">
        <v>28961</v>
      </c>
      <c r="F3732" t="s">
        <v>32089</v>
      </c>
      <c r="G3732" t="s">
        <v>32090</v>
      </c>
      <c r="H3732" t="s">
        <v>32091</v>
      </c>
      <c r="I3732" t="s">
        <v>2364</v>
      </c>
      <c r="J3732" t="s">
        <v>6016</v>
      </c>
      <c r="K3732" t="s">
        <v>6017</v>
      </c>
      <c r="L3732" t="s">
        <v>57</v>
      </c>
      <c r="M3732" t="s">
        <v>2353</v>
      </c>
      <c r="N3732" t="s">
        <v>6398</v>
      </c>
      <c r="O3732" t="s">
        <v>6018</v>
      </c>
      <c r="P3732" t="s">
        <v>32092</v>
      </c>
      <c r="Q3732" t="s">
        <v>32093</v>
      </c>
      <c r="R3732" t="str">
        <f t="shared" si="116"/>
        <v>安丘</v>
      </c>
      <c r="S3732" t="str">
        <f t="shared" si="117"/>
        <v>0707</v>
      </c>
    </row>
    <row r="3733" spans="1:19">
      <c r="A3733" t="s">
        <v>32094</v>
      </c>
      <c r="B3733" t="s">
        <v>32095</v>
      </c>
      <c r="C3733" t="s">
        <v>46</v>
      </c>
      <c r="D3733" t="s">
        <v>32096</v>
      </c>
      <c r="E3733" t="s">
        <v>28748</v>
      </c>
      <c r="F3733" t="s">
        <v>32097</v>
      </c>
      <c r="G3733" t="s">
        <v>32098</v>
      </c>
      <c r="H3733" t="s">
        <v>32099</v>
      </c>
      <c r="I3733" t="s">
        <v>4165</v>
      </c>
      <c r="J3733" t="s">
        <v>16836</v>
      </c>
      <c r="K3733" t="s">
        <v>16837</v>
      </c>
      <c r="L3733" t="s">
        <v>676</v>
      </c>
      <c r="M3733" t="s">
        <v>6204</v>
      </c>
      <c r="N3733" t="s">
        <v>2721</v>
      </c>
      <c r="O3733" t="s">
        <v>16838</v>
      </c>
      <c r="P3733" t="s">
        <v>32100</v>
      </c>
      <c r="R3733" t="str">
        <f t="shared" si="116"/>
        <v>昌乐</v>
      </c>
      <c r="S3733" t="str">
        <f t="shared" si="117"/>
        <v>0707</v>
      </c>
    </row>
    <row r="3734" spans="1:19">
      <c r="A3734" t="s">
        <v>32101</v>
      </c>
      <c r="B3734" t="s">
        <v>28632</v>
      </c>
      <c r="C3734" t="s">
        <v>46</v>
      </c>
      <c r="D3734" t="s">
        <v>32102</v>
      </c>
      <c r="E3734" t="s">
        <v>28901</v>
      </c>
      <c r="F3734" t="s">
        <v>32103</v>
      </c>
      <c r="G3734" t="s">
        <v>32104</v>
      </c>
      <c r="H3734" t="s">
        <v>32105</v>
      </c>
      <c r="I3734" t="s">
        <v>32106</v>
      </c>
      <c r="J3734" t="s">
        <v>4437</v>
      </c>
      <c r="K3734" t="s">
        <v>4438</v>
      </c>
      <c r="N3734" t="s">
        <v>3907</v>
      </c>
      <c r="O3734" t="s">
        <v>4440</v>
      </c>
      <c r="R3734" t="str">
        <f t="shared" si="116"/>
        <v/>
      </c>
      <c r="S3734" t="str">
        <f t="shared" si="117"/>
        <v>0707</v>
      </c>
    </row>
    <row r="3735" spans="1:19">
      <c r="A3735" t="s">
        <v>32107</v>
      </c>
      <c r="B3735" t="s">
        <v>32108</v>
      </c>
      <c r="C3735" t="s">
        <v>46</v>
      </c>
      <c r="D3735" t="s">
        <v>32109</v>
      </c>
      <c r="E3735" t="s">
        <v>28748</v>
      </c>
      <c r="F3735" t="s">
        <v>32110</v>
      </c>
      <c r="G3735" t="s">
        <v>32111</v>
      </c>
      <c r="H3735" t="s">
        <v>32112</v>
      </c>
      <c r="I3735" t="s">
        <v>32113</v>
      </c>
      <c r="J3735" t="s">
        <v>3364</v>
      </c>
      <c r="K3735" t="s">
        <v>3365</v>
      </c>
      <c r="L3735" t="s">
        <v>67</v>
      </c>
      <c r="M3735" t="s">
        <v>3366</v>
      </c>
      <c r="N3735" t="s">
        <v>2674</v>
      </c>
      <c r="O3735" t="s">
        <v>3367</v>
      </c>
      <c r="P3735" t="s">
        <v>32114</v>
      </c>
      <c r="Q3735" t="s">
        <v>32115</v>
      </c>
      <c r="R3735" t="str">
        <f t="shared" si="116"/>
        <v>昌邑</v>
      </c>
      <c r="S3735" t="str">
        <f t="shared" si="117"/>
        <v>0707</v>
      </c>
    </row>
    <row r="3736" spans="1:19">
      <c r="A3736" t="s">
        <v>32116</v>
      </c>
      <c r="B3736" t="s">
        <v>32117</v>
      </c>
      <c r="C3736" t="s">
        <v>46</v>
      </c>
      <c r="D3736" t="s">
        <v>32118</v>
      </c>
      <c r="E3736" t="s">
        <v>32119</v>
      </c>
      <c r="F3736" t="s">
        <v>32120</v>
      </c>
      <c r="G3736" t="s">
        <v>32121</v>
      </c>
      <c r="H3736" t="s">
        <v>32122</v>
      </c>
      <c r="I3736" t="s">
        <v>2350</v>
      </c>
      <c r="J3736" t="s">
        <v>4089</v>
      </c>
      <c r="K3736" t="s">
        <v>4090</v>
      </c>
      <c r="L3736" t="s">
        <v>110</v>
      </c>
      <c r="M3736" t="s">
        <v>2575</v>
      </c>
      <c r="N3736" t="s">
        <v>11928</v>
      </c>
      <c r="O3736" t="s">
        <v>4091</v>
      </c>
      <c r="P3736" t="s">
        <v>32123</v>
      </c>
      <c r="R3736" t="str">
        <f t="shared" si="116"/>
        <v>高密</v>
      </c>
      <c r="S3736" t="str">
        <f t="shared" si="117"/>
        <v>0707</v>
      </c>
    </row>
    <row r="3737" spans="1:19">
      <c r="A3737" t="s">
        <v>32124</v>
      </c>
      <c r="B3737" t="s">
        <v>32125</v>
      </c>
      <c r="C3737" t="s">
        <v>46</v>
      </c>
      <c r="D3737" t="s">
        <v>32126</v>
      </c>
      <c r="E3737" t="s">
        <v>28748</v>
      </c>
      <c r="F3737" t="s">
        <v>32127</v>
      </c>
      <c r="G3737" t="s">
        <v>32128</v>
      </c>
      <c r="H3737" t="s">
        <v>32129</v>
      </c>
      <c r="I3737" t="s">
        <v>2645</v>
      </c>
      <c r="J3737" t="s">
        <v>7387</v>
      </c>
      <c r="K3737" t="s">
        <v>7388</v>
      </c>
      <c r="L3737" t="s">
        <v>128</v>
      </c>
      <c r="M3737" t="s">
        <v>5602</v>
      </c>
      <c r="N3737" t="s">
        <v>2674</v>
      </c>
      <c r="O3737" t="s">
        <v>7389</v>
      </c>
      <c r="P3737" t="s">
        <v>32130</v>
      </c>
      <c r="R3737" t="str">
        <f t="shared" si="116"/>
        <v>寿光</v>
      </c>
      <c r="S3737" t="str">
        <f t="shared" si="117"/>
        <v>0707</v>
      </c>
    </row>
    <row r="3738" spans="1:19">
      <c r="A3738" t="s">
        <v>32131</v>
      </c>
      <c r="B3738" t="s">
        <v>32132</v>
      </c>
      <c r="C3738" t="s">
        <v>46</v>
      </c>
      <c r="D3738" t="s">
        <v>32133</v>
      </c>
      <c r="E3738" t="s">
        <v>28961</v>
      </c>
      <c r="F3738" t="s">
        <v>32134</v>
      </c>
      <c r="G3738" t="s">
        <v>32135</v>
      </c>
      <c r="H3738" t="s">
        <v>32136</v>
      </c>
      <c r="I3738" t="s">
        <v>10333</v>
      </c>
      <c r="J3738" t="s">
        <v>4264</v>
      </c>
      <c r="K3738" t="s">
        <v>4265</v>
      </c>
      <c r="L3738" t="s">
        <v>47</v>
      </c>
      <c r="M3738" t="s">
        <v>4266</v>
      </c>
      <c r="N3738" t="s">
        <v>2816</v>
      </c>
      <c r="O3738" t="s">
        <v>4267</v>
      </c>
      <c r="P3738" t="s">
        <v>32137</v>
      </c>
      <c r="Q3738" t="s">
        <v>32138</v>
      </c>
      <c r="R3738" t="str">
        <f t="shared" si="116"/>
        <v>诸城</v>
      </c>
      <c r="S3738" t="str">
        <f t="shared" si="117"/>
        <v>0707</v>
      </c>
    </row>
    <row r="3739" spans="1:19">
      <c r="A3739" t="s">
        <v>32139</v>
      </c>
      <c r="B3739" t="s">
        <v>32140</v>
      </c>
      <c r="C3739" t="s">
        <v>46</v>
      </c>
      <c r="D3739" t="s">
        <v>32141</v>
      </c>
      <c r="E3739" t="s">
        <v>28748</v>
      </c>
      <c r="F3739" t="s">
        <v>32142</v>
      </c>
      <c r="G3739" t="s">
        <v>32143</v>
      </c>
      <c r="H3739" t="s">
        <v>32144</v>
      </c>
      <c r="I3739" t="s">
        <v>2350</v>
      </c>
      <c r="J3739" t="s">
        <v>4400</v>
      </c>
      <c r="K3739" t="s">
        <v>4401</v>
      </c>
      <c r="L3739" t="s">
        <v>76</v>
      </c>
      <c r="M3739" t="s">
        <v>2827</v>
      </c>
      <c r="N3739" t="s">
        <v>2721</v>
      </c>
      <c r="O3739" t="s">
        <v>4402</v>
      </c>
      <c r="P3739" t="s">
        <v>32145</v>
      </c>
      <c r="R3739" t="str">
        <f t="shared" si="116"/>
        <v>奎文</v>
      </c>
      <c r="S3739" t="str">
        <f t="shared" si="117"/>
        <v>0707</v>
      </c>
    </row>
    <row r="3740" spans="1:19">
      <c r="A3740" t="s">
        <v>32146</v>
      </c>
      <c r="B3740" t="s">
        <v>32140</v>
      </c>
      <c r="C3740" t="s">
        <v>46</v>
      </c>
      <c r="D3740" t="s">
        <v>32147</v>
      </c>
      <c r="E3740" t="s">
        <v>32148</v>
      </c>
      <c r="F3740" t="s">
        <v>32149</v>
      </c>
      <c r="G3740" t="s">
        <v>32150</v>
      </c>
      <c r="H3740" t="s">
        <v>32151</v>
      </c>
      <c r="I3740" t="s">
        <v>2364</v>
      </c>
      <c r="J3740" t="s">
        <v>2994</v>
      </c>
      <c r="K3740" t="s">
        <v>2995</v>
      </c>
      <c r="L3740" t="s">
        <v>128</v>
      </c>
      <c r="M3740" t="s">
        <v>2996</v>
      </c>
      <c r="N3740" t="s">
        <v>3907</v>
      </c>
      <c r="O3740" t="s">
        <v>2997</v>
      </c>
      <c r="P3740" t="s">
        <v>32152</v>
      </c>
      <c r="Q3740" t="s">
        <v>32153</v>
      </c>
      <c r="R3740" t="str">
        <f t="shared" si="116"/>
        <v>寿光</v>
      </c>
      <c r="S3740" t="str">
        <f t="shared" si="117"/>
        <v>0707</v>
      </c>
    </row>
    <row r="3741" spans="1:19">
      <c r="A3741" t="s">
        <v>32154</v>
      </c>
      <c r="B3741" t="s">
        <v>32155</v>
      </c>
      <c r="C3741" t="s">
        <v>46</v>
      </c>
      <c r="D3741" t="s">
        <v>32156</v>
      </c>
      <c r="E3741" t="s">
        <v>32157</v>
      </c>
      <c r="F3741" t="s">
        <v>32158</v>
      </c>
      <c r="G3741" t="s">
        <v>32159</v>
      </c>
      <c r="H3741" t="s">
        <v>32160</v>
      </c>
      <c r="I3741" t="s">
        <v>2378</v>
      </c>
      <c r="J3741" t="s">
        <v>3006</v>
      </c>
      <c r="K3741" t="s">
        <v>3007</v>
      </c>
      <c r="L3741" t="s">
        <v>67</v>
      </c>
      <c r="M3741" t="s">
        <v>3008</v>
      </c>
      <c r="N3741" t="s">
        <v>2674</v>
      </c>
      <c r="O3741" t="s">
        <v>3009</v>
      </c>
      <c r="P3741" t="s">
        <v>32161</v>
      </c>
      <c r="R3741" t="str">
        <f t="shared" si="116"/>
        <v>昌邑</v>
      </c>
      <c r="S3741" t="str">
        <f t="shared" si="117"/>
        <v>0707</v>
      </c>
    </row>
    <row r="3742" spans="1:19">
      <c r="A3742" t="s">
        <v>32162</v>
      </c>
      <c r="B3742" t="s">
        <v>32163</v>
      </c>
      <c r="C3742" t="s">
        <v>46</v>
      </c>
      <c r="D3742" t="s">
        <v>32164</v>
      </c>
      <c r="E3742" t="s">
        <v>28748</v>
      </c>
      <c r="F3742" t="s">
        <v>32165</v>
      </c>
      <c r="G3742" t="s">
        <v>32166</v>
      </c>
      <c r="H3742" t="s">
        <v>32167</v>
      </c>
      <c r="I3742" t="s">
        <v>2364</v>
      </c>
      <c r="J3742" t="s">
        <v>5876</v>
      </c>
      <c r="K3742" t="s">
        <v>5877</v>
      </c>
      <c r="L3742" t="s">
        <v>76</v>
      </c>
      <c r="M3742" t="s">
        <v>2827</v>
      </c>
      <c r="N3742" t="s">
        <v>7446</v>
      </c>
      <c r="O3742" t="s">
        <v>5878</v>
      </c>
      <c r="P3742" t="s">
        <v>32168</v>
      </c>
      <c r="Q3742" t="s">
        <v>32169</v>
      </c>
      <c r="R3742" t="str">
        <f t="shared" si="116"/>
        <v>奎文</v>
      </c>
      <c r="S3742" t="str">
        <f t="shared" si="117"/>
        <v>0707</v>
      </c>
    </row>
    <row r="3743" spans="1:19">
      <c r="A3743" t="s">
        <v>32170</v>
      </c>
      <c r="B3743" t="s">
        <v>32171</v>
      </c>
      <c r="C3743" t="s">
        <v>46</v>
      </c>
      <c r="D3743" t="s">
        <v>32172</v>
      </c>
      <c r="E3743" t="s">
        <v>28961</v>
      </c>
      <c r="F3743" t="s">
        <v>32173</v>
      </c>
      <c r="G3743" t="s">
        <v>32174</v>
      </c>
      <c r="H3743" t="s">
        <v>32175</v>
      </c>
      <c r="I3743" t="s">
        <v>6440</v>
      </c>
      <c r="J3743" t="s">
        <v>3857</v>
      </c>
      <c r="K3743" t="s">
        <v>3858</v>
      </c>
      <c r="L3743" t="s">
        <v>119</v>
      </c>
      <c r="M3743" t="s">
        <v>2601</v>
      </c>
      <c r="N3743" t="s">
        <v>2602</v>
      </c>
      <c r="O3743" t="s">
        <v>3859</v>
      </c>
      <c r="P3743" t="s">
        <v>32176</v>
      </c>
      <c r="R3743" t="str">
        <f t="shared" si="116"/>
        <v>寒亭</v>
      </c>
      <c r="S3743" t="str">
        <f t="shared" si="117"/>
        <v>0707</v>
      </c>
    </row>
    <row r="3744" spans="1:19">
      <c r="A3744" t="s">
        <v>32177</v>
      </c>
      <c r="B3744" t="s">
        <v>32178</v>
      </c>
      <c r="C3744" t="s">
        <v>46</v>
      </c>
      <c r="D3744" t="s">
        <v>32179</v>
      </c>
      <c r="E3744" t="s">
        <v>28748</v>
      </c>
      <c r="F3744" t="s">
        <v>32180</v>
      </c>
      <c r="G3744" t="s">
        <v>32181</v>
      </c>
      <c r="H3744" t="s">
        <v>32182</v>
      </c>
      <c r="I3744" t="s">
        <v>2364</v>
      </c>
      <c r="J3744" t="s">
        <v>2514</v>
      </c>
      <c r="K3744" t="s">
        <v>2515</v>
      </c>
      <c r="L3744" t="s">
        <v>76</v>
      </c>
      <c r="M3744" t="s">
        <v>2516</v>
      </c>
      <c r="N3744" t="s">
        <v>2872</v>
      </c>
      <c r="O3744" t="s">
        <v>2517</v>
      </c>
      <c r="P3744" t="s">
        <v>32183</v>
      </c>
      <c r="R3744" t="str">
        <f t="shared" si="116"/>
        <v>奎文</v>
      </c>
      <c r="S3744" t="str">
        <f t="shared" si="117"/>
        <v>0707</v>
      </c>
    </row>
    <row r="3745" spans="1:19">
      <c r="A3745" t="s">
        <v>32184</v>
      </c>
      <c r="B3745" t="s">
        <v>32185</v>
      </c>
      <c r="C3745" t="s">
        <v>46</v>
      </c>
      <c r="D3745" t="s">
        <v>32186</v>
      </c>
      <c r="E3745" t="s">
        <v>28901</v>
      </c>
      <c r="F3745" t="s">
        <v>32187</v>
      </c>
      <c r="G3745" t="s">
        <v>32188</v>
      </c>
      <c r="H3745" t="s">
        <v>32189</v>
      </c>
      <c r="I3745" t="s">
        <v>2645</v>
      </c>
      <c r="J3745" t="s">
        <v>8234</v>
      </c>
      <c r="K3745" t="s">
        <v>8235</v>
      </c>
      <c r="L3745" t="s">
        <v>57</v>
      </c>
      <c r="M3745" t="s">
        <v>4029</v>
      </c>
      <c r="N3745" t="s">
        <v>2421</v>
      </c>
      <c r="O3745" t="s">
        <v>8236</v>
      </c>
      <c r="Q3745" t="s">
        <v>32190</v>
      </c>
      <c r="R3745" t="str">
        <f t="shared" si="116"/>
        <v>安丘</v>
      </c>
      <c r="S3745" t="str">
        <f t="shared" si="117"/>
        <v>0707</v>
      </c>
    </row>
    <row r="3746" spans="1:19">
      <c r="A3746" t="s">
        <v>32191</v>
      </c>
      <c r="B3746" t="s">
        <v>32192</v>
      </c>
      <c r="C3746" t="s">
        <v>46</v>
      </c>
      <c r="D3746" t="s">
        <v>32193</v>
      </c>
      <c r="E3746" t="s">
        <v>28748</v>
      </c>
      <c r="F3746" t="s">
        <v>32194</v>
      </c>
      <c r="G3746" t="s">
        <v>32195</v>
      </c>
      <c r="H3746" t="s">
        <v>25616</v>
      </c>
      <c r="I3746" t="s">
        <v>3608</v>
      </c>
      <c r="J3746" t="s">
        <v>2365</v>
      </c>
      <c r="K3746" t="s">
        <v>2366</v>
      </c>
      <c r="L3746" t="s">
        <v>57</v>
      </c>
      <c r="M3746" t="s">
        <v>2367</v>
      </c>
      <c r="N3746" t="s">
        <v>2340</v>
      </c>
      <c r="O3746" t="s">
        <v>2369</v>
      </c>
      <c r="P3746" t="s">
        <v>32196</v>
      </c>
      <c r="R3746" t="str">
        <f t="shared" si="116"/>
        <v>安丘</v>
      </c>
      <c r="S3746" t="str">
        <f t="shared" si="117"/>
        <v>0707</v>
      </c>
    </row>
    <row r="3747" spans="1:19">
      <c r="A3747" t="s">
        <v>32197</v>
      </c>
      <c r="B3747" t="s">
        <v>32198</v>
      </c>
      <c r="C3747" t="s">
        <v>46</v>
      </c>
      <c r="D3747" t="s">
        <v>32199</v>
      </c>
      <c r="E3747" t="s">
        <v>28961</v>
      </c>
      <c r="F3747" t="s">
        <v>32200</v>
      </c>
      <c r="G3747" t="s">
        <v>32201</v>
      </c>
      <c r="H3747" t="s">
        <v>32202</v>
      </c>
      <c r="I3747" t="s">
        <v>3564</v>
      </c>
      <c r="J3747" t="s">
        <v>3508</v>
      </c>
      <c r="K3747" t="s">
        <v>3509</v>
      </c>
      <c r="L3747" t="s">
        <v>187</v>
      </c>
      <c r="M3747" t="s">
        <v>3510</v>
      </c>
      <c r="N3747" t="s">
        <v>2340</v>
      </c>
      <c r="O3747" t="s">
        <v>3511</v>
      </c>
      <c r="P3747" t="s">
        <v>32203</v>
      </c>
      <c r="R3747" t="str">
        <f t="shared" si="116"/>
        <v>坊子</v>
      </c>
      <c r="S3747" t="str">
        <f t="shared" si="117"/>
        <v>0707</v>
      </c>
    </row>
    <row r="3748" spans="1:19">
      <c r="A3748" t="s">
        <v>32204</v>
      </c>
      <c r="B3748" t="s">
        <v>32205</v>
      </c>
      <c r="C3748" t="s">
        <v>46</v>
      </c>
      <c r="D3748" t="s">
        <v>32206</v>
      </c>
      <c r="E3748" t="s">
        <v>32207</v>
      </c>
      <c r="F3748" t="s">
        <v>32208</v>
      </c>
      <c r="G3748" t="s">
        <v>32209</v>
      </c>
      <c r="H3748" t="s">
        <v>32210</v>
      </c>
      <c r="I3748" t="s">
        <v>2451</v>
      </c>
      <c r="J3748" t="s">
        <v>3716</v>
      </c>
      <c r="K3748" t="s">
        <v>3717</v>
      </c>
      <c r="L3748" t="s">
        <v>76</v>
      </c>
      <c r="M3748" t="s">
        <v>2408</v>
      </c>
      <c r="N3748" t="s">
        <v>3907</v>
      </c>
      <c r="O3748" t="s">
        <v>3719</v>
      </c>
      <c r="P3748" t="s">
        <v>32211</v>
      </c>
      <c r="R3748" t="str">
        <f t="shared" si="116"/>
        <v>奎文</v>
      </c>
      <c r="S3748" t="str">
        <f t="shared" si="117"/>
        <v>0707</v>
      </c>
    </row>
    <row r="3749" spans="1:19">
      <c r="A3749" t="s">
        <v>32212</v>
      </c>
      <c r="B3749" t="s">
        <v>32213</v>
      </c>
      <c r="C3749" t="s">
        <v>46</v>
      </c>
      <c r="D3749" t="s">
        <v>32214</v>
      </c>
      <c r="E3749" t="s">
        <v>28961</v>
      </c>
      <c r="F3749" t="s">
        <v>32215</v>
      </c>
      <c r="G3749" t="s">
        <v>32216</v>
      </c>
      <c r="H3749" t="s">
        <v>32217</v>
      </c>
      <c r="I3749" t="s">
        <v>3376</v>
      </c>
      <c r="J3749" t="s">
        <v>32218</v>
      </c>
      <c r="K3749" t="s">
        <v>32219</v>
      </c>
      <c r="L3749" t="s">
        <v>67</v>
      </c>
      <c r="M3749" t="s">
        <v>3706</v>
      </c>
      <c r="N3749" t="s">
        <v>2340</v>
      </c>
      <c r="O3749" t="s">
        <v>5158</v>
      </c>
      <c r="P3749" t="s">
        <v>32220</v>
      </c>
      <c r="Q3749" t="s">
        <v>32221</v>
      </c>
      <c r="R3749" t="str">
        <f t="shared" si="116"/>
        <v>昌邑</v>
      </c>
      <c r="S3749" t="str">
        <f t="shared" si="117"/>
        <v>0707</v>
      </c>
    </row>
    <row r="3750" spans="1:19">
      <c r="A3750" t="s">
        <v>32222</v>
      </c>
      <c r="B3750" t="s">
        <v>32223</v>
      </c>
      <c r="C3750" t="s">
        <v>46</v>
      </c>
      <c r="D3750" t="s">
        <v>32224</v>
      </c>
      <c r="E3750" t="s">
        <v>28901</v>
      </c>
      <c r="F3750" t="s">
        <v>32225</v>
      </c>
      <c r="G3750" t="s">
        <v>32226</v>
      </c>
      <c r="H3750" t="s">
        <v>32227</v>
      </c>
      <c r="I3750" t="s">
        <v>2350</v>
      </c>
      <c r="J3750" t="s">
        <v>11926</v>
      </c>
      <c r="K3750" t="s">
        <v>11927</v>
      </c>
      <c r="L3750" t="s">
        <v>137</v>
      </c>
      <c r="M3750" t="s">
        <v>3213</v>
      </c>
      <c r="N3750" t="s">
        <v>2649</v>
      </c>
      <c r="O3750" t="s">
        <v>11929</v>
      </c>
      <c r="P3750" t="s">
        <v>32228</v>
      </c>
      <c r="R3750" t="str">
        <f t="shared" si="116"/>
        <v>青州</v>
      </c>
      <c r="S3750" t="str">
        <f t="shared" si="117"/>
        <v>0707</v>
      </c>
    </row>
    <row r="3751" spans="1:19">
      <c r="A3751" t="s">
        <v>32229</v>
      </c>
      <c r="B3751" t="s">
        <v>32230</v>
      </c>
      <c r="C3751" t="s">
        <v>46</v>
      </c>
      <c r="D3751" t="s">
        <v>32231</v>
      </c>
      <c r="E3751" t="s">
        <v>28748</v>
      </c>
      <c r="F3751" t="s">
        <v>32232</v>
      </c>
      <c r="G3751" t="s">
        <v>32233</v>
      </c>
      <c r="H3751" t="s">
        <v>32234</v>
      </c>
      <c r="I3751" t="s">
        <v>2350</v>
      </c>
      <c r="J3751" t="s">
        <v>6016</v>
      </c>
      <c r="K3751" t="s">
        <v>6017</v>
      </c>
      <c r="L3751" t="s">
        <v>57</v>
      </c>
      <c r="M3751" t="s">
        <v>2353</v>
      </c>
      <c r="N3751" t="s">
        <v>3270</v>
      </c>
      <c r="O3751" t="s">
        <v>6018</v>
      </c>
      <c r="P3751" t="s">
        <v>32235</v>
      </c>
      <c r="R3751" t="str">
        <f t="shared" si="116"/>
        <v>安丘</v>
      </c>
      <c r="S3751" t="str">
        <f t="shared" si="117"/>
        <v>0707</v>
      </c>
    </row>
    <row r="3752" spans="1:19">
      <c r="A3752" t="s">
        <v>32236</v>
      </c>
      <c r="B3752" t="s">
        <v>32237</v>
      </c>
      <c r="C3752" t="s">
        <v>46</v>
      </c>
      <c r="D3752" t="s">
        <v>32238</v>
      </c>
      <c r="E3752" t="s">
        <v>28748</v>
      </c>
      <c r="F3752" t="s">
        <v>32239</v>
      </c>
      <c r="G3752" t="s">
        <v>32240</v>
      </c>
      <c r="H3752" t="s">
        <v>32241</v>
      </c>
      <c r="I3752" t="s">
        <v>6637</v>
      </c>
      <c r="J3752" t="s">
        <v>5876</v>
      </c>
      <c r="K3752" t="s">
        <v>5877</v>
      </c>
      <c r="L3752" t="s">
        <v>76</v>
      </c>
      <c r="M3752" t="s">
        <v>2827</v>
      </c>
      <c r="N3752" t="s">
        <v>3307</v>
      </c>
      <c r="O3752" t="s">
        <v>5878</v>
      </c>
      <c r="P3752" t="s">
        <v>32242</v>
      </c>
      <c r="Q3752" t="s">
        <v>32243</v>
      </c>
      <c r="R3752" t="str">
        <f t="shared" si="116"/>
        <v>奎文</v>
      </c>
      <c r="S3752" t="str">
        <f t="shared" si="117"/>
        <v>0707</v>
      </c>
    </row>
    <row r="3753" spans="1:19">
      <c r="A3753" t="s">
        <v>32244</v>
      </c>
      <c r="B3753" t="s">
        <v>32245</v>
      </c>
      <c r="C3753" t="s">
        <v>46</v>
      </c>
      <c r="D3753" t="s">
        <v>32246</v>
      </c>
      <c r="E3753" t="s">
        <v>28961</v>
      </c>
      <c r="F3753" t="s">
        <v>32247</v>
      </c>
      <c r="G3753" t="s">
        <v>32248</v>
      </c>
      <c r="H3753" t="s">
        <v>32249</v>
      </c>
      <c r="I3753" t="s">
        <v>2364</v>
      </c>
      <c r="J3753" t="s">
        <v>8146</v>
      </c>
      <c r="K3753" t="s">
        <v>8147</v>
      </c>
      <c r="L3753" t="s">
        <v>137</v>
      </c>
      <c r="M3753" t="s">
        <v>3729</v>
      </c>
      <c r="N3753" t="s">
        <v>2480</v>
      </c>
      <c r="O3753" t="s">
        <v>8148</v>
      </c>
      <c r="P3753" t="s">
        <v>32250</v>
      </c>
      <c r="R3753" t="str">
        <f t="shared" si="116"/>
        <v>青州</v>
      </c>
      <c r="S3753" t="str">
        <f t="shared" si="117"/>
        <v>0707</v>
      </c>
    </row>
    <row r="3754" spans="1:19">
      <c r="A3754" t="s">
        <v>32251</v>
      </c>
      <c r="B3754" t="s">
        <v>32252</v>
      </c>
      <c r="C3754" t="s">
        <v>46</v>
      </c>
      <c r="D3754" t="s">
        <v>32253</v>
      </c>
      <c r="E3754" t="s">
        <v>32254</v>
      </c>
      <c r="F3754" t="s">
        <v>32255</v>
      </c>
      <c r="G3754" t="s">
        <v>32256</v>
      </c>
      <c r="H3754" t="s">
        <v>32257</v>
      </c>
      <c r="I3754" t="s">
        <v>2364</v>
      </c>
      <c r="J3754" t="s">
        <v>5058</v>
      </c>
      <c r="K3754" t="s">
        <v>5059</v>
      </c>
      <c r="L3754" t="s">
        <v>137</v>
      </c>
      <c r="M3754" t="s">
        <v>3940</v>
      </c>
      <c r="N3754" t="s">
        <v>2785</v>
      </c>
      <c r="O3754" t="s">
        <v>5060</v>
      </c>
      <c r="P3754" t="s">
        <v>32258</v>
      </c>
      <c r="R3754" t="str">
        <f t="shared" si="116"/>
        <v>青州</v>
      </c>
      <c r="S3754" t="str">
        <f t="shared" si="117"/>
        <v>0707</v>
      </c>
    </row>
    <row r="3755" spans="1:19">
      <c r="A3755" t="s">
        <v>32259</v>
      </c>
      <c r="B3755" t="s">
        <v>32260</v>
      </c>
      <c r="C3755" t="s">
        <v>46</v>
      </c>
      <c r="D3755" t="s">
        <v>32261</v>
      </c>
      <c r="E3755" t="s">
        <v>28901</v>
      </c>
      <c r="F3755" t="s">
        <v>32262</v>
      </c>
      <c r="G3755" t="s">
        <v>32263</v>
      </c>
      <c r="H3755" t="s">
        <v>32264</v>
      </c>
      <c r="I3755" t="s">
        <v>2364</v>
      </c>
      <c r="J3755" t="s">
        <v>3704</v>
      </c>
      <c r="K3755" t="s">
        <v>3705</v>
      </c>
      <c r="L3755" t="s">
        <v>67</v>
      </c>
      <c r="M3755" t="s">
        <v>3706</v>
      </c>
      <c r="N3755" t="s">
        <v>2721</v>
      </c>
      <c r="O3755" t="s">
        <v>3707</v>
      </c>
      <c r="P3755" t="s">
        <v>32265</v>
      </c>
      <c r="R3755" t="str">
        <f t="shared" si="116"/>
        <v>昌邑</v>
      </c>
      <c r="S3755" t="str">
        <f t="shared" si="117"/>
        <v>0707</v>
      </c>
    </row>
    <row r="3756" spans="1:19">
      <c r="A3756" t="s">
        <v>32266</v>
      </c>
      <c r="B3756" t="s">
        <v>32267</v>
      </c>
      <c r="C3756" t="s">
        <v>46</v>
      </c>
      <c r="D3756" t="s">
        <v>32268</v>
      </c>
      <c r="E3756" t="s">
        <v>28748</v>
      </c>
      <c r="F3756" t="s">
        <v>32269</v>
      </c>
      <c r="G3756" t="s">
        <v>32270</v>
      </c>
      <c r="H3756" t="s">
        <v>32271</v>
      </c>
      <c r="I3756" t="s">
        <v>2350</v>
      </c>
      <c r="J3756" t="s">
        <v>22621</v>
      </c>
      <c r="K3756" t="s">
        <v>22622</v>
      </c>
      <c r="L3756" t="s">
        <v>137</v>
      </c>
      <c r="M3756" t="s">
        <v>4959</v>
      </c>
      <c r="N3756" t="s">
        <v>2421</v>
      </c>
      <c r="O3756" t="s">
        <v>22623</v>
      </c>
      <c r="P3756" t="s">
        <v>32272</v>
      </c>
      <c r="Q3756" t="s">
        <v>32273</v>
      </c>
      <c r="R3756" t="str">
        <f t="shared" si="116"/>
        <v>青州</v>
      </c>
      <c r="S3756" t="str">
        <f t="shared" si="117"/>
        <v>0707</v>
      </c>
    </row>
    <row r="3757" spans="1:19">
      <c r="A3757" t="s">
        <v>32274</v>
      </c>
      <c r="B3757" t="s">
        <v>32275</v>
      </c>
      <c r="C3757" t="s">
        <v>46</v>
      </c>
      <c r="D3757" t="s">
        <v>32276</v>
      </c>
      <c r="E3757" t="s">
        <v>28901</v>
      </c>
      <c r="F3757" t="s">
        <v>32277</v>
      </c>
      <c r="G3757" t="s">
        <v>32278</v>
      </c>
      <c r="H3757" t="s">
        <v>32279</v>
      </c>
      <c r="I3757" t="s">
        <v>2503</v>
      </c>
      <c r="J3757" t="s">
        <v>7185</v>
      </c>
      <c r="K3757" t="s">
        <v>7186</v>
      </c>
      <c r="L3757" t="s">
        <v>137</v>
      </c>
      <c r="M3757" t="s">
        <v>4959</v>
      </c>
      <c r="N3757" t="s">
        <v>2421</v>
      </c>
      <c r="O3757" t="s">
        <v>7187</v>
      </c>
      <c r="P3757" t="s">
        <v>32280</v>
      </c>
      <c r="R3757" t="str">
        <f t="shared" si="116"/>
        <v>青州</v>
      </c>
      <c r="S3757" t="str">
        <f t="shared" si="117"/>
        <v>0707</v>
      </c>
    </row>
    <row r="3758" spans="1:19">
      <c r="A3758" t="s">
        <v>32281</v>
      </c>
      <c r="B3758" t="s">
        <v>32282</v>
      </c>
      <c r="C3758" t="s">
        <v>46</v>
      </c>
      <c r="D3758" t="s">
        <v>32283</v>
      </c>
      <c r="E3758" t="s">
        <v>28961</v>
      </c>
      <c r="F3758" t="s">
        <v>32284</v>
      </c>
      <c r="G3758" t="s">
        <v>32285</v>
      </c>
      <c r="H3758" t="s">
        <v>32286</v>
      </c>
      <c r="I3758" t="s">
        <v>2364</v>
      </c>
      <c r="J3758" t="s">
        <v>3224</v>
      </c>
      <c r="K3758" t="s">
        <v>3225</v>
      </c>
      <c r="L3758" t="s">
        <v>110</v>
      </c>
      <c r="M3758" t="s">
        <v>2381</v>
      </c>
      <c r="N3758" t="s">
        <v>2816</v>
      </c>
      <c r="O3758" t="s">
        <v>3226</v>
      </c>
      <c r="P3758" t="s">
        <v>32287</v>
      </c>
      <c r="R3758" t="str">
        <f t="shared" si="116"/>
        <v>高密</v>
      </c>
      <c r="S3758" t="str">
        <f t="shared" si="117"/>
        <v>0707</v>
      </c>
    </row>
    <row r="3759" spans="1:19">
      <c r="A3759" t="s">
        <v>32288</v>
      </c>
      <c r="B3759" t="s">
        <v>32289</v>
      </c>
      <c r="C3759" t="s">
        <v>46</v>
      </c>
      <c r="D3759" t="s">
        <v>32290</v>
      </c>
      <c r="E3759" t="s">
        <v>28748</v>
      </c>
      <c r="F3759" t="s">
        <v>32291</v>
      </c>
      <c r="G3759" t="s">
        <v>32292</v>
      </c>
      <c r="H3759" t="s">
        <v>32293</v>
      </c>
      <c r="I3759" t="s">
        <v>2364</v>
      </c>
      <c r="J3759" t="s">
        <v>11926</v>
      </c>
      <c r="K3759" t="s">
        <v>11927</v>
      </c>
      <c r="L3759" t="s">
        <v>137</v>
      </c>
      <c r="M3759" t="s">
        <v>3213</v>
      </c>
      <c r="N3759" t="s">
        <v>2480</v>
      </c>
      <c r="O3759" t="s">
        <v>11929</v>
      </c>
      <c r="P3759" t="s">
        <v>32294</v>
      </c>
      <c r="Q3759" t="s">
        <v>32295</v>
      </c>
      <c r="R3759" t="str">
        <f t="shared" si="116"/>
        <v>青州</v>
      </c>
      <c r="S3759" t="str">
        <f t="shared" si="117"/>
        <v>0707</v>
      </c>
    </row>
    <row r="3760" spans="1:19">
      <c r="A3760" t="s">
        <v>32296</v>
      </c>
      <c r="B3760" t="s">
        <v>32297</v>
      </c>
      <c r="C3760" t="s">
        <v>46</v>
      </c>
      <c r="D3760" t="s">
        <v>32298</v>
      </c>
      <c r="E3760" t="s">
        <v>28748</v>
      </c>
      <c r="F3760" t="s">
        <v>32299</v>
      </c>
      <c r="G3760" t="s">
        <v>32300</v>
      </c>
      <c r="H3760" t="s">
        <v>32301</v>
      </c>
      <c r="I3760" t="s">
        <v>5211</v>
      </c>
      <c r="J3760" t="s">
        <v>3609</v>
      </c>
      <c r="K3760" t="s">
        <v>3610</v>
      </c>
      <c r="L3760" t="s">
        <v>110</v>
      </c>
      <c r="M3760" t="s">
        <v>2381</v>
      </c>
      <c r="N3760" t="s">
        <v>2755</v>
      </c>
      <c r="O3760" t="s">
        <v>3611</v>
      </c>
      <c r="P3760" t="s">
        <v>32302</v>
      </c>
      <c r="Q3760" t="s">
        <v>32303</v>
      </c>
      <c r="R3760" t="str">
        <f t="shared" si="116"/>
        <v>高密</v>
      </c>
      <c r="S3760" t="str">
        <f t="shared" si="117"/>
        <v>0707</v>
      </c>
    </row>
    <row r="3761" spans="1:19">
      <c r="A3761" t="s">
        <v>32304</v>
      </c>
      <c r="B3761" t="s">
        <v>32305</v>
      </c>
      <c r="C3761" t="s">
        <v>46</v>
      </c>
      <c r="D3761" t="s">
        <v>32306</v>
      </c>
      <c r="E3761" t="s">
        <v>28748</v>
      </c>
      <c r="F3761" t="s">
        <v>32307</v>
      </c>
      <c r="G3761" t="s">
        <v>32308</v>
      </c>
      <c r="H3761" t="s">
        <v>32309</v>
      </c>
      <c r="I3761" t="s">
        <v>2364</v>
      </c>
      <c r="J3761" t="s">
        <v>17395</v>
      </c>
      <c r="K3761" t="s">
        <v>17396</v>
      </c>
      <c r="L3761" t="s">
        <v>110</v>
      </c>
      <c r="M3761" t="s">
        <v>7112</v>
      </c>
      <c r="N3761" t="s">
        <v>6398</v>
      </c>
      <c r="O3761" t="s">
        <v>17397</v>
      </c>
      <c r="P3761" t="s">
        <v>32310</v>
      </c>
      <c r="Q3761" t="s">
        <v>32311</v>
      </c>
      <c r="R3761" t="str">
        <f t="shared" si="116"/>
        <v>高密</v>
      </c>
      <c r="S3761" t="str">
        <f t="shared" si="117"/>
        <v>0707</v>
      </c>
    </row>
    <row r="3762" spans="1:19">
      <c r="A3762" t="s">
        <v>32312</v>
      </c>
      <c r="B3762" t="s">
        <v>32313</v>
      </c>
      <c r="C3762" t="s">
        <v>46</v>
      </c>
      <c r="D3762" t="s">
        <v>32314</v>
      </c>
      <c r="E3762" t="s">
        <v>28748</v>
      </c>
      <c r="F3762" t="s">
        <v>32315</v>
      </c>
      <c r="G3762" t="s">
        <v>32316</v>
      </c>
      <c r="H3762" t="s">
        <v>32317</v>
      </c>
      <c r="I3762" t="s">
        <v>2503</v>
      </c>
      <c r="J3762" t="s">
        <v>2587</v>
      </c>
      <c r="K3762" t="s">
        <v>2588</v>
      </c>
      <c r="L3762" t="s">
        <v>57</v>
      </c>
      <c r="M3762" t="s">
        <v>2433</v>
      </c>
      <c r="N3762" t="s">
        <v>4688</v>
      </c>
      <c r="O3762" t="s">
        <v>2590</v>
      </c>
      <c r="P3762" t="s">
        <v>32318</v>
      </c>
      <c r="R3762" t="str">
        <f t="shared" si="116"/>
        <v>安丘</v>
      </c>
      <c r="S3762" t="str">
        <f t="shared" si="117"/>
        <v>0707</v>
      </c>
    </row>
    <row r="3763" spans="1:19">
      <c r="A3763" t="s">
        <v>32319</v>
      </c>
      <c r="B3763" t="s">
        <v>32320</v>
      </c>
      <c r="C3763" t="s">
        <v>46</v>
      </c>
      <c r="D3763" t="s">
        <v>32321</v>
      </c>
      <c r="E3763" t="s">
        <v>28748</v>
      </c>
      <c r="F3763" t="s">
        <v>32322</v>
      </c>
      <c r="G3763" t="s">
        <v>32323</v>
      </c>
      <c r="H3763" t="s">
        <v>32324</v>
      </c>
      <c r="I3763" t="s">
        <v>2392</v>
      </c>
      <c r="J3763" t="s">
        <v>5173</v>
      </c>
      <c r="K3763" t="s">
        <v>5174</v>
      </c>
      <c r="L3763" t="s">
        <v>137</v>
      </c>
      <c r="M3763" t="s">
        <v>5175</v>
      </c>
      <c r="N3763" t="s">
        <v>2354</v>
      </c>
      <c r="O3763" t="s">
        <v>5176</v>
      </c>
      <c r="P3763" t="s">
        <v>32325</v>
      </c>
      <c r="R3763" t="str">
        <f t="shared" si="116"/>
        <v>青州</v>
      </c>
      <c r="S3763" t="str">
        <f t="shared" si="117"/>
        <v>0707</v>
      </c>
    </row>
    <row r="3764" spans="1:19">
      <c r="A3764" t="s">
        <v>32326</v>
      </c>
      <c r="B3764" t="s">
        <v>32327</v>
      </c>
      <c r="C3764" t="s">
        <v>46</v>
      </c>
      <c r="D3764" t="s">
        <v>32328</v>
      </c>
      <c r="E3764" t="s">
        <v>28748</v>
      </c>
      <c r="F3764" t="s">
        <v>32329</v>
      </c>
      <c r="G3764" t="s">
        <v>32330</v>
      </c>
      <c r="H3764" t="s">
        <v>32331</v>
      </c>
      <c r="I3764" t="s">
        <v>2645</v>
      </c>
      <c r="J3764" t="s">
        <v>24737</v>
      </c>
      <c r="K3764" t="s">
        <v>24738</v>
      </c>
      <c r="L3764" t="s">
        <v>146</v>
      </c>
      <c r="M3764" t="s">
        <v>14094</v>
      </c>
      <c r="N3764" t="s">
        <v>4563</v>
      </c>
      <c r="O3764" t="s">
        <v>24739</v>
      </c>
      <c r="P3764" t="s">
        <v>32332</v>
      </c>
      <c r="Q3764" t="s">
        <v>32333</v>
      </c>
      <c r="R3764" t="str">
        <f t="shared" si="116"/>
        <v>临朐</v>
      </c>
      <c r="S3764" t="str">
        <f t="shared" si="117"/>
        <v>0707</v>
      </c>
    </row>
    <row r="3765" spans="1:19">
      <c r="A3765" t="s">
        <v>32334</v>
      </c>
      <c r="B3765" t="s">
        <v>32335</v>
      </c>
      <c r="C3765" t="s">
        <v>46</v>
      </c>
      <c r="D3765" t="s">
        <v>32336</v>
      </c>
      <c r="E3765" t="s">
        <v>28748</v>
      </c>
      <c r="F3765" t="s">
        <v>32337</v>
      </c>
      <c r="G3765" t="s">
        <v>32338</v>
      </c>
      <c r="H3765" t="s">
        <v>32339</v>
      </c>
      <c r="I3765" t="s">
        <v>2645</v>
      </c>
      <c r="J3765" t="s">
        <v>6485</v>
      </c>
      <c r="K3765" t="s">
        <v>6486</v>
      </c>
      <c r="L3765" t="s">
        <v>128</v>
      </c>
      <c r="M3765" t="s">
        <v>3653</v>
      </c>
      <c r="N3765" t="s">
        <v>2529</v>
      </c>
      <c r="O3765" t="s">
        <v>6487</v>
      </c>
      <c r="P3765" t="s">
        <v>32340</v>
      </c>
      <c r="R3765" t="str">
        <f t="shared" si="116"/>
        <v>寿光</v>
      </c>
      <c r="S3765" t="str">
        <f t="shared" si="117"/>
        <v>0707</v>
      </c>
    </row>
    <row r="3766" spans="1:19">
      <c r="A3766" t="s">
        <v>32341</v>
      </c>
      <c r="B3766" t="s">
        <v>32342</v>
      </c>
      <c r="C3766" t="s">
        <v>46</v>
      </c>
      <c r="D3766" t="s">
        <v>32343</v>
      </c>
      <c r="E3766" t="s">
        <v>32344</v>
      </c>
      <c r="F3766" t="s">
        <v>32345</v>
      </c>
      <c r="G3766" t="s">
        <v>32346</v>
      </c>
      <c r="H3766" t="s">
        <v>32347</v>
      </c>
      <c r="I3766" t="s">
        <v>20084</v>
      </c>
      <c r="J3766" t="s">
        <v>4437</v>
      </c>
      <c r="K3766" t="s">
        <v>4438</v>
      </c>
      <c r="N3766" t="s">
        <v>3307</v>
      </c>
      <c r="O3766" t="s">
        <v>4440</v>
      </c>
      <c r="R3766" t="str">
        <f t="shared" si="116"/>
        <v/>
      </c>
      <c r="S3766" t="str">
        <f t="shared" si="117"/>
        <v>0707</v>
      </c>
    </row>
    <row r="3767" spans="1:19">
      <c r="A3767" t="s">
        <v>32348</v>
      </c>
      <c r="B3767" t="s">
        <v>32349</v>
      </c>
      <c r="C3767" t="s">
        <v>46</v>
      </c>
      <c r="D3767" t="s">
        <v>32350</v>
      </c>
      <c r="E3767" t="s">
        <v>32344</v>
      </c>
      <c r="F3767" t="s">
        <v>32351</v>
      </c>
      <c r="G3767" t="s">
        <v>32352</v>
      </c>
      <c r="H3767" t="s">
        <v>32353</v>
      </c>
      <c r="I3767" t="s">
        <v>2364</v>
      </c>
      <c r="J3767" t="s">
        <v>6285</v>
      </c>
      <c r="K3767" t="s">
        <v>6467</v>
      </c>
      <c r="L3767" t="s">
        <v>57</v>
      </c>
      <c r="M3767" t="s">
        <v>2563</v>
      </c>
      <c r="N3767" t="s">
        <v>2687</v>
      </c>
      <c r="O3767" t="s">
        <v>6468</v>
      </c>
      <c r="P3767" t="s">
        <v>32354</v>
      </c>
      <c r="R3767" t="str">
        <f t="shared" si="116"/>
        <v>安丘</v>
      </c>
      <c r="S3767" t="str">
        <f t="shared" si="117"/>
        <v>0707</v>
      </c>
    </row>
    <row r="3768" spans="1:19">
      <c r="A3768" t="s">
        <v>32355</v>
      </c>
      <c r="B3768" t="s">
        <v>32356</v>
      </c>
      <c r="C3768" t="s">
        <v>46</v>
      </c>
      <c r="D3768" t="s">
        <v>32357</v>
      </c>
      <c r="E3768" t="s">
        <v>28901</v>
      </c>
      <c r="F3768" t="s">
        <v>32358</v>
      </c>
      <c r="G3768" t="s">
        <v>32359</v>
      </c>
      <c r="H3768" t="s">
        <v>32264</v>
      </c>
      <c r="I3768" t="s">
        <v>2350</v>
      </c>
      <c r="J3768" t="s">
        <v>3918</v>
      </c>
      <c r="K3768" t="s">
        <v>3919</v>
      </c>
      <c r="L3768" t="s">
        <v>47</v>
      </c>
      <c r="M3768" t="s">
        <v>2454</v>
      </c>
      <c r="N3768" t="s">
        <v>7359</v>
      </c>
      <c r="O3768" t="s">
        <v>3920</v>
      </c>
      <c r="P3768" t="s">
        <v>32360</v>
      </c>
      <c r="Q3768" t="s">
        <v>32361</v>
      </c>
      <c r="R3768" t="str">
        <f t="shared" si="116"/>
        <v>诸城</v>
      </c>
      <c r="S3768" t="str">
        <f t="shared" si="117"/>
        <v>0707</v>
      </c>
    </row>
    <row r="3769" spans="1:19">
      <c r="A3769" t="s">
        <v>32362</v>
      </c>
      <c r="B3769" t="s">
        <v>32363</v>
      </c>
      <c r="C3769" t="s">
        <v>46</v>
      </c>
      <c r="D3769" t="s">
        <v>32364</v>
      </c>
      <c r="E3769" t="s">
        <v>28748</v>
      </c>
      <c r="F3769" t="s">
        <v>32365</v>
      </c>
      <c r="G3769" t="s">
        <v>32366</v>
      </c>
      <c r="H3769" t="s">
        <v>32367</v>
      </c>
      <c r="I3769" t="s">
        <v>2465</v>
      </c>
      <c r="J3769" t="s">
        <v>10977</v>
      </c>
      <c r="K3769" t="s">
        <v>10978</v>
      </c>
      <c r="L3769" t="s">
        <v>146</v>
      </c>
      <c r="M3769" t="s">
        <v>10979</v>
      </c>
      <c r="N3769" t="s">
        <v>3017</v>
      </c>
      <c r="O3769" t="s">
        <v>10980</v>
      </c>
      <c r="P3769" t="s">
        <v>32368</v>
      </c>
      <c r="Q3769" t="s">
        <v>32369</v>
      </c>
      <c r="R3769" t="str">
        <f t="shared" si="116"/>
        <v>临朐</v>
      </c>
      <c r="S3769" t="str">
        <f t="shared" si="117"/>
        <v>0707</v>
      </c>
    </row>
    <row r="3770" spans="1:19">
      <c r="A3770" t="s">
        <v>32370</v>
      </c>
      <c r="B3770" t="s">
        <v>32371</v>
      </c>
      <c r="C3770" t="s">
        <v>46</v>
      </c>
      <c r="D3770" t="s">
        <v>32372</v>
      </c>
      <c r="E3770" t="s">
        <v>28748</v>
      </c>
      <c r="F3770" t="s">
        <v>32373</v>
      </c>
      <c r="G3770" t="s">
        <v>32374</v>
      </c>
      <c r="H3770" t="s">
        <v>32375</v>
      </c>
      <c r="I3770" t="s">
        <v>3436</v>
      </c>
      <c r="J3770" t="s">
        <v>2836</v>
      </c>
      <c r="K3770" t="s">
        <v>24991</v>
      </c>
      <c r="L3770" t="s">
        <v>57</v>
      </c>
      <c r="M3770" t="s">
        <v>2838</v>
      </c>
      <c r="N3770" t="s">
        <v>3522</v>
      </c>
      <c r="O3770" t="s">
        <v>2839</v>
      </c>
      <c r="P3770" t="s">
        <v>32376</v>
      </c>
      <c r="R3770" t="str">
        <f t="shared" si="116"/>
        <v>安丘</v>
      </c>
      <c r="S3770" t="str">
        <f t="shared" si="117"/>
        <v>0707</v>
      </c>
    </row>
    <row r="3771" spans="1:19">
      <c r="A3771" t="s">
        <v>854</v>
      </c>
      <c r="B3771" t="s">
        <v>32377</v>
      </c>
      <c r="C3771" t="s">
        <v>46</v>
      </c>
      <c r="D3771" t="s">
        <v>32378</v>
      </c>
      <c r="E3771" t="s">
        <v>28901</v>
      </c>
      <c r="F3771" t="s">
        <v>32379</v>
      </c>
      <c r="G3771" t="s">
        <v>852</v>
      </c>
      <c r="H3771" t="s">
        <v>32380</v>
      </c>
      <c r="I3771" t="s">
        <v>2364</v>
      </c>
      <c r="J3771" t="s">
        <v>2539</v>
      </c>
      <c r="K3771" t="s">
        <v>2540</v>
      </c>
      <c r="L3771" t="s">
        <v>76</v>
      </c>
      <c r="M3771" t="s">
        <v>2528</v>
      </c>
      <c r="N3771" t="s">
        <v>2340</v>
      </c>
      <c r="O3771" t="s">
        <v>2541</v>
      </c>
      <c r="P3771" t="s">
        <v>32381</v>
      </c>
      <c r="R3771" t="str">
        <f t="shared" si="116"/>
        <v>奎文</v>
      </c>
      <c r="S3771" t="str">
        <f t="shared" si="117"/>
        <v>0707</v>
      </c>
    </row>
    <row r="3772" spans="1:19">
      <c r="A3772" t="s">
        <v>32382</v>
      </c>
      <c r="B3772" t="s">
        <v>32383</v>
      </c>
      <c r="C3772" t="s">
        <v>46</v>
      </c>
      <c r="D3772" t="s">
        <v>32384</v>
      </c>
      <c r="E3772" t="s">
        <v>28961</v>
      </c>
      <c r="F3772" t="s">
        <v>32385</v>
      </c>
      <c r="G3772" t="s">
        <v>32386</v>
      </c>
      <c r="H3772" t="s">
        <v>32387</v>
      </c>
      <c r="I3772" t="s">
        <v>2378</v>
      </c>
      <c r="J3772" t="s">
        <v>22345</v>
      </c>
      <c r="K3772" t="s">
        <v>22346</v>
      </c>
      <c r="L3772" t="s">
        <v>119</v>
      </c>
      <c r="M3772" t="s">
        <v>4071</v>
      </c>
      <c r="N3772" t="s">
        <v>7359</v>
      </c>
      <c r="O3772" t="s">
        <v>22347</v>
      </c>
      <c r="P3772" t="s">
        <v>32388</v>
      </c>
      <c r="Q3772" t="s">
        <v>32389</v>
      </c>
      <c r="R3772" t="str">
        <f t="shared" si="116"/>
        <v>寒亭</v>
      </c>
      <c r="S3772" t="str">
        <f t="shared" si="117"/>
        <v>0707</v>
      </c>
    </row>
    <row r="3773" spans="1:19">
      <c r="A3773" t="s">
        <v>32390</v>
      </c>
      <c r="B3773" t="s">
        <v>32391</v>
      </c>
      <c r="C3773" t="s">
        <v>46</v>
      </c>
      <c r="D3773" t="s">
        <v>32392</v>
      </c>
      <c r="E3773" t="s">
        <v>28961</v>
      </c>
      <c r="F3773" t="s">
        <v>32393</v>
      </c>
      <c r="G3773" t="s">
        <v>32394</v>
      </c>
      <c r="H3773" t="s">
        <v>32395</v>
      </c>
      <c r="I3773" t="s">
        <v>2465</v>
      </c>
      <c r="J3773" t="s">
        <v>4533</v>
      </c>
      <c r="K3773" t="s">
        <v>4534</v>
      </c>
      <c r="L3773" t="s">
        <v>76</v>
      </c>
      <c r="M3773" t="s">
        <v>2528</v>
      </c>
      <c r="O3773" t="s">
        <v>4535</v>
      </c>
      <c r="P3773" t="s">
        <v>32396</v>
      </c>
      <c r="Q3773" t="s">
        <v>32397</v>
      </c>
      <c r="R3773" t="str">
        <f t="shared" si="116"/>
        <v>奎文</v>
      </c>
      <c r="S3773" t="str">
        <f t="shared" si="117"/>
        <v>0707</v>
      </c>
    </row>
    <row r="3774" spans="1:19">
      <c r="A3774" t="s">
        <v>32398</v>
      </c>
      <c r="B3774" t="s">
        <v>32399</v>
      </c>
      <c r="C3774" t="s">
        <v>46</v>
      </c>
      <c r="D3774" t="s">
        <v>32400</v>
      </c>
      <c r="E3774" t="s">
        <v>28748</v>
      </c>
      <c r="F3774" t="s">
        <v>32401</v>
      </c>
      <c r="G3774" t="s">
        <v>32402</v>
      </c>
      <c r="H3774" t="s">
        <v>32403</v>
      </c>
      <c r="I3774" t="s">
        <v>2350</v>
      </c>
      <c r="J3774" t="s">
        <v>3750</v>
      </c>
      <c r="K3774" t="s">
        <v>3751</v>
      </c>
      <c r="L3774" t="s">
        <v>137</v>
      </c>
      <c r="M3774" t="s">
        <v>3729</v>
      </c>
      <c r="N3774" t="s">
        <v>2602</v>
      </c>
      <c r="O3774" t="s">
        <v>3752</v>
      </c>
      <c r="P3774" t="s">
        <v>32404</v>
      </c>
      <c r="R3774" t="str">
        <f t="shared" si="116"/>
        <v>青州</v>
      </c>
      <c r="S3774" t="str">
        <f t="shared" si="117"/>
        <v>0707</v>
      </c>
    </row>
    <row r="3775" spans="1:19">
      <c r="A3775" t="s">
        <v>32405</v>
      </c>
      <c r="B3775" t="s">
        <v>32406</v>
      </c>
      <c r="C3775" t="s">
        <v>46</v>
      </c>
      <c r="D3775" t="s">
        <v>32407</v>
      </c>
      <c r="E3775" t="s">
        <v>28901</v>
      </c>
      <c r="F3775" t="s">
        <v>32408</v>
      </c>
      <c r="G3775" t="s">
        <v>32409</v>
      </c>
      <c r="H3775" t="s">
        <v>32410</v>
      </c>
      <c r="I3775" t="s">
        <v>6637</v>
      </c>
      <c r="J3775" t="s">
        <v>10830</v>
      </c>
      <c r="K3775" t="s">
        <v>10831</v>
      </c>
      <c r="L3775" t="s">
        <v>101</v>
      </c>
      <c r="M3775" t="s">
        <v>5737</v>
      </c>
      <c r="N3775" t="s">
        <v>4122</v>
      </c>
      <c r="O3775" t="s">
        <v>10832</v>
      </c>
      <c r="P3775" t="s">
        <v>32411</v>
      </c>
      <c r="R3775" t="str">
        <f t="shared" si="116"/>
        <v>潍城</v>
      </c>
      <c r="S3775" t="str">
        <f t="shared" si="117"/>
        <v>0707</v>
      </c>
    </row>
    <row r="3776" spans="1:19">
      <c r="A3776" t="s">
        <v>32412</v>
      </c>
      <c r="B3776" t="s">
        <v>32413</v>
      </c>
      <c r="C3776" t="s">
        <v>46</v>
      </c>
      <c r="D3776" t="s">
        <v>32414</v>
      </c>
      <c r="E3776" t="s">
        <v>28748</v>
      </c>
      <c r="F3776" t="s">
        <v>32415</v>
      </c>
      <c r="G3776" t="s">
        <v>32416</v>
      </c>
      <c r="H3776" t="s">
        <v>32417</v>
      </c>
      <c r="I3776" t="s">
        <v>2350</v>
      </c>
      <c r="J3776" t="s">
        <v>4635</v>
      </c>
      <c r="K3776" t="s">
        <v>4636</v>
      </c>
      <c r="L3776" t="s">
        <v>137</v>
      </c>
      <c r="M3776" t="s">
        <v>3729</v>
      </c>
      <c r="N3776" t="s">
        <v>2421</v>
      </c>
      <c r="O3776" t="s">
        <v>4637</v>
      </c>
      <c r="P3776" t="s">
        <v>32418</v>
      </c>
      <c r="Q3776" t="s">
        <v>32419</v>
      </c>
      <c r="R3776" t="str">
        <f t="shared" si="116"/>
        <v>青州</v>
      </c>
      <c r="S3776" t="str">
        <f t="shared" si="117"/>
        <v>0707</v>
      </c>
    </row>
    <row r="3777" spans="1:19">
      <c r="A3777" t="s">
        <v>32420</v>
      </c>
      <c r="B3777" t="s">
        <v>32421</v>
      </c>
      <c r="C3777" t="s">
        <v>46</v>
      </c>
      <c r="D3777" t="s">
        <v>32422</v>
      </c>
      <c r="E3777" t="s">
        <v>28748</v>
      </c>
      <c r="F3777" t="s">
        <v>32423</v>
      </c>
      <c r="G3777" t="s">
        <v>32424</v>
      </c>
      <c r="H3777" t="s">
        <v>32425</v>
      </c>
      <c r="I3777" t="s">
        <v>4165</v>
      </c>
      <c r="J3777" t="s">
        <v>6332</v>
      </c>
      <c r="K3777" t="s">
        <v>6333</v>
      </c>
      <c r="L3777" t="s">
        <v>187</v>
      </c>
      <c r="M3777" t="s">
        <v>3510</v>
      </c>
      <c r="N3777" t="s">
        <v>4222</v>
      </c>
      <c r="O3777" t="s">
        <v>6334</v>
      </c>
      <c r="P3777" t="s">
        <v>32426</v>
      </c>
      <c r="R3777" t="str">
        <f t="shared" ref="R3777:R3840" si="118">IF(OR(LEFT(L3777,2)="高新"),"奎文",IF(LEFT(L3777,2)="峡山","坊子",IF(LEFT(L3777,2)="滨海","寒亭",LEFT(L3777,2))))</f>
        <v>坊子</v>
      </c>
      <c r="S3777" t="str">
        <f t="shared" ref="S3777:S3840" si="119">TEXT(B3777,"mmdd")</f>
        <v>0707</v>
      </c>
    </row>
    <row r="3778" spans="1:19">
      <c r="A3778" t="s">
        <v>32427</v>
      </c>
      <c r="B3778" t="s">
        <v>32428</v>
      </c>
      <c r="C3778" t="s">
        <v>46</v>
      </c>
      <c r="D3778" t="s">
        <v>32429</v>
      </c>
      <c r="E3778" t="s">
        <v>28748</v>
      </c>
      <c r="F3778" t="s">
        <v>32430</v>
      </c>
      <c r="G3778" t="s">
        <v>32431</v>
      </c>
      <c r="H3778" t="s">
        <v>32432</v>
      </c>
      <c r="I3778" t="s">
        <v>2364</v>
      </c>
      <c r="J3778" t="s">
        <v>3224</v>
      </c>
      <c r="K3778" t="s">
        <v>3225</v>
      </c>
      <c r="L3778" t="s">
        <v>110</v>
      </c>
      <c r="M3778" t="s">
        <v>2381</v>
      </c>
      <c r="N3778" t="s">
        <v>2480</v>
      </c>
      <c r="O3778" t="s">
        <v>3226</v>
      </c>
      <c r="P3778" t="s">
        <v>32433</v>
      </c>
      <c r="Q3778" t="s">
        <v>32434</v>
      </c>
      <c r="R3778" t="str">
        <f t="shared" si="118"/>
        <v>高密</v>
      </c>
      <c r="S3778" t="str">
        <f t="shared" si="119"/>
        <v>0707</v>
      </c>
    </row>
    <row r="3779" spans="1:19">
      <c r="A3779" t="s">
        <v>32435</v>
      </c>
      <c r="B3779" t="s">
        <v>32436</v>
      </c>
      <c r="C3779" t="s">
        <v>46</v>
      </c>
      <c r="D3779" t="s">
        <v>32437</v>
      </c>
      <c r="E3779" t="s">
        <v>28961</v>
      </c>
      <c r="F3779" t="s">
        <v>32438</v>
      </c>
      <c r="G3779" t="s">
        <v>32439</v>
      </c>
      <c r="H3779" t="s">
        <v>32440</v>
      </c>
      <c r="I3779" t="s">
        <v>2645</v>
      </c>
      <c r="J3779" t="s">
        <v>3211</v>
      </c>
      <c r="K3779" t="s">
        <v>3212</v>
      </c>
      <c r="L3779" t="s">
        <v>137</v>
      </c>
      <c r="M3779" t="s">
        <v>3213</v>
      </c>
      <c r="N3779" t="s">
        <v>7359</v>
      </c>
      <c r="O3779" t="s">
        <v>3215</v>
      </c>
      <c r="P3779" t="s">
        <v>32176</v>
      </c>
      <c r="R3779" t="str">
        <f t="shared" si="118"/>
        <v>青州</v>
      </c>
      <c r="S3779" t="str">
        <f t="shared" si="119"/>
        <v>0707</v>
      </c>
    </row>
    <row r="3780" spans="1:19">
      <c r="A3780" t="s">
        <v>32441</v>
      </c>
      <c r="B3780" t="s">
        <v>32442</v>
      </c>
      <c r="C3780" t="s">
        <v>46</v>
      </c>
      <c r="D3780" t="s">
        <v>32443</v>
      </c>
      <c r="E3780" t="s">
        <v>28748</v>
      </c>
      <c r="F3780" t="s">
        <v>32444</v>
      </c>
      <c r="G3780" t="s">
        <v>32445</v>
      </c>
      <c r="H3780" t="s">
        <v>32446</v>
      </c>
      <c r="I3780" t="s">
        <v>2350</v>
      </c>
      <c r="J3780" t="s">
        <v>10830</v>
      </c>
      <c r="K3780" t="s">
        <v>10831</v>
      </c>
      <c r="L3780" t="s">
        <v>101</v>
      </c>
      <c r="M3780" t="s">
        <v>5737</v>
      </c>
      <c r="N3780" t="s">
        <v>2816</v>
      </c>
      <c r="O3780" t="s">
        <v>10832</v>
      </c>
      <c r="P3780" t="s">
        <v>32447</v>
      </c>
      <c r="Q3780" t="s">
        <v>32448</v>
      </c>
      <c r="R3780" t="str">
        <f t="shared" si="118"/>
        <v>潍城</v>
      </c>
      <c r="S3780" t="str">
        <f t="shared" si="119"/>
        <v>0707</v>
      </c>
    </row>
    <row r="3781" spans="1:19">
      <c r="A3781" t="s">
        <v>32449</v>
      </c>
      <c r="B3781" t="s">
        <v>32450</v>
      </c>
      <c r="C3781" t="s">
        <v>46</v>
      </c>
      <c r="D3781" t="s">
        <v>32451</v>
      </c>
      <c r="E3781" t="s">
        <v>28901</v>
      </c>
      <c r="F3781" t="s">
        <v>32452</v>
      </c>
      <c r="G3781" t="s">
        <v>32453</v>
      </c>
      <c r="H3781" t="s">
        <v>32454</v>
      </c>
      <c r="I3781" t="s">
        <v>2364</v>
      </c>
      <c r="J3781" t="s">
        <v>7099</v>
      </c>
      <c r="K3781" t="s">
        <v>7100</v>
      </c>
      <c r="L3781" t="s">
        <v>146</v>
      </c>
      <c r="M3781" t="s">
        <v>4470</v>
      </c>
      <c r="N3781" t="s">
        <v>12159</v>
      </c>
      <c r="O3781" t="s">
        <v>7101</v>
      </c>
      <c r="P3781" t="s">
        <v>32455</v>
      </c>
      <c r="R3781" t="str">
        <f t="shared" si="118"/>
        <v>临朐</v>
      </c>
      <c r="S3781" t="str">
        <f t="shared" si="119"/>
        <v>0707</v>
      </c>
    </row>
    <row r="3782" spans="1:19">
      <c r="A3782" t="s">
        <v>32456</v>
      </c>
      <c r="B3782" t="s">
        <v>32457</v>
      </c>
      <c r="C3782" t="s">
        <v>46</v>
      </c>
      <c r="D3782" t="s">
        <v>32458</v>
      </c>
      <c r="E3782" t="s">
        <v>28748</v>
      </c>
      <c r="F3782" t="s">
        <v>32459</v>
      </c>
      <c r="G3782" t="s">
        <v>32460</v>
      </c>
      <c r="H3782" t="s">
        <v>32461</v>
      </c>
      <c r="I3782" t="s">
        <v>2350</v>
      </c>
      <c r="J3782" t="s">
        <v>16408</v>
      </c>
      <c r="K3782" t="s">
        <v>16409</v>
      </c>
      <c r="L3782" t="s">
        <v>146</v>
      </c>
      <c r="M3782" t="s">
        <v>3051</v>
      </c>
      <c r="N3782" t="s">
        <v>2480</v>
      </c>
      <c r="O3782" t="s">
        <v>16410</v>
      </c>
      <c r="P3782" t="s">
        <v>32462</v>
      </c>
      <c r="Q3782" t="s">
        <v>32463</v>
      </c>
      <c r="R3782" t="str">
        <f t="shared" si="118"/>
        <v>临朐</v>
      </c>
      <c r="S3782" t="str">
        <f t="shared" si="119"/>
        <v>0707</v>
      </c>
    </row>
    <row r="3783" spans="1:19">
      <c r="A3783" t="s">
        <v>32464</v>
      </c>
      <c r="B3783" t="s">
        <v>32465</v>
      </c>
      <c r="C3783" t="s">
        <v>46</v>
      </c>
      <c r="D3783" t="s">
        <v>32466</v>
      </c>
      <c r="E3783" t="s">
        <v>24615</v>
      </c>
      <c r="F3783" t="s">
        <v>32467</v>
      </c>
      <c r="G3783" t="s">
        <v>32468</v>
      </c>
      <c r="H3783" t="s">
        <v>32469</v>
      </c>
      <c r="I3783" t="s">
        <v>2392</v>
      </c>
      <c r="J3783" t="s">
        <v>4372</v>
      </c>
      <c r="K3783" t="s">
        <v>4373</v>
      </c>
      <c r="L3783" t="s">
        <v>76</v>
      </c>
      <c r="M3783" t="s">
        <v>4374</v>
      </c>
      <c r="N3783" t="s">
        <v>3017</v>
      </c>
      <c r="O3783" t="s">
        <v>4375</v>
      </c>
      <c r="P3783" t="s">
        <v>32470</v>
      </c>
      <c r="R3783" t="str">
        <f t="shared" si="118"/>
        <v>奎文</v>
      </c>
      <c r="S3783" t="str">
        <f t="shared" si="119"/>
        <v>0707</v>
      </c>
    </row>
    <row r="3784" spans="1:19">
      <c r="A3784" t="s">
        <v>32471</v>
      </c>
      <c r="B3784" t="s">
        <v>32472</v>
      </c>
      <c r="C3784" t="s">
        <v>46</v>
      </c>
      <c r="D3784" t="s">
        <v>32473</v>
      </c>
      <c r="E3784" t="s">
        <v>24615</v>
      </c>
      <c r="F3784" t="s">
        <v>32474</v>
      </c>
      <c r="G3784" t="s">
        <v>32475</v>
      </c>
      <c r="H3784" t="s">
        <v>32476</v>
      </c>
      <c r="I3784" t="s">
        <v>2645</v>
      </c>
      <c r="J3784" t="s">
        <v>2793</v>
      </c>
      <c r="K3784" t="s">
        <v>2794</v>
      </c>
      <c r="L3784" t="s">
        <v>57</v>
      </c>
      <c r="M3784" t="s">
        <v>2367</v>
      </c>
      <c r="N3784" t="s">
        <v>2721</v>
      </c>
      <c r="O3784" t="s">
        <v>2795</v>
      </c>
      <c r="P3784" t="s">
        <v>32477</v>
      </c>
      <c r="R3784" t="str">
        <f t="shared" si="118"/>
        <v>安丘</v>
      </c>
      <c r="S3784" t="str">
        <f t="shared" si="119"/>
        <v>0707</v>
      </c>
    </row>
    <row r="3785" spans="1:19">
      <c r="A3785" t="s">
        <v>32478</v>
      </c>
      <c r="B3785" t="s">
        <v>32479</v>
      </c>
      <c r="C3785" t="s">
        <v>46</v>
      </c>
      <c r="D3785" t="s">
        <v>32480</v>
      </c>
      <c r="E3785" t="s">
        <v>24615</v>
      </c>
      <c r="F3785" t="s">
        <v>32481</v>
      </c>
      <c r="G3785" t="s">
        <v>32482</v>
      </c>
      <c r="H3785" t="s">
        <v>32483</v>
      </c>
      <c r="I3785" t="s">
        <v>2451</v>
      </c>
      <c r="J3785" t="s">
        <v>7603</v>
      </c>
      <c r="K3785" t="s">
        <v>7604</v>
      </c>
      <c r="L3785" t="s">
        <v>76</v>
      </c>
      <c r="M3785" t="s">
        <v>2516</v>
      </c>
      <c r="N3785" t="s">
        <v>3554</v>
      </c>
      <c r="O3785" t="s">
        <v>7605</v>
      </c>
      <c r="P3785" t="s">
        <v>32484</v>
      </c>
      <c r="Q3785" t="s">
        <v>32485</v>
      </c>
      <c r="R3785" t="str">
        <f t="shared" si="118"/>
        <v>奎文</v>
      </c>
      <c r="S3785" t="str">
        <f t="shared" si="119"/>
        <v>0707</v>
      </c>
    </row>
    <row r="3786" spans="1:19">
      <c r="A3786" t="s">
        <v>32486</v>
      </c>
      <c r="B3786" t="s">
        <v>32487</v>
      </c>
      <c r="C3786" t="s">
        <v>46</v>
      </c>
      <c r="D3786" t="s">
        <v>32488</v>
      </c>
      <c r="E3786" t="s">
        <v>28901</v>
      </c>
      <c r="F3786" t="s">
        <v>32489</v>
      </c>
      <c r="G3786" t="s">
        <v>32490</v>
      </c>
      <c r="H3786" t="s">
        <v>32491</v>
      </c>
      <c r="I3786" t="s">
        <v>2364</v>
      </c>
      <c r="J3786" t="s">
        <v>4045</v>
      </c>
      <c r="K3786" t="s">
        <v>4046</v>
      </c>
      <c r="L3786" t="s">
        <v>128</v>
      </c>
      <c r="M3786" t="s">
        <v>4047</v>
      </c>
      <c r="N3786" t="s">
        <v>2480</v>
      </c>
      <c r="O3786" t="s">
        <v>4048</v>
      </c>
      <c r="P3786" t="s">
        <v>32492</v>
      </c>
      <c r="Q3786" t="s">
        <v>32493</v>
      </c>
      <c r="R3786" t="str">
        <f t="shared" si="118"/>
        <v>寿光</v>
      </c>
      <c r="S3786" t="str">
        <f t="shared" si="119"/>
        <v>0707</v>
      </c>
    </row>
    <row r="3787" spans="1:19">
      <c r="A3787" t="s">
        <v>32494</v>
      </c>
      <c r="B3787" t="s">
        <v>32495</v>
      </c>
      <c r="C3787" t="s">
        <v>46</v>
      </c>
      <c r="D3787" t="s">
        <v>32496</v>
      </c>
      <c r="E3787" t="s">
        <v>28748</v>
      </c>
      <c r="F3787" t="s">
        <v>32497</v>
      </c>
      <c r="G3787" t="s">
        <v>32498</v>
      </c>
      <c r="H3787" t="s">
        <v>32499</v>
      </c>
      <c r="I3787" t="s">
        <v>2645</v>
      </c>
      <c r="J3787" t="s">
        <v>25828</v>
      </c>
      <c r="K3787" t="s">
        <v>25829</v>
      </c>
      <c r="L3787" t="s">
        <v>101</v>
      </c>
      <c r="M3787" t="s">
        <v>4459</v>
      </c>
      <c r="N3787" t="s">
        <v>3017</v>
      </c>
      <c r="O3787" t="s">
        <v>25830</v>
      </c>
      <c r="P3787" t="s">
        <v>32500</v>
      </c>
      <c r="R3787" t="str">
        <f t="shared" si="118"/>
        <v>潍城</v>
      </c>
      <c r="S3787" t="str">
        <f t="shared" si="119"/>
        <v>0707</v>
      </c>
    </row>
    <row r="3788" spans="1:19">
      <c r="A3788" t="s">
        <v>32501</v>
      </c>
      <c r="B3788" t="s">
        <v>32502</v>
      </c>
      <c r="C3788" t="s">
        <v>46</v>
      </c>
      <c r="D3788" t="s">
        <v>32503</v>
      </c>
      <c r="E3788" t="s">
        <v>24615</v>
      </c>
      <c r="F3788" t="s">
        <v>32504</v>
      </c>
      <c r="G3788" t="s">
        <v>32505</v>
      </c>
      <c r="H3788" t="s">
        <v>32506</v>
      </c>
      <c r="I3788" t="s">
        <v>2392</v>
      </c>
      <c r="J3788" t="s">
        <v>7603</v>
      </c>
      <c r="K3788" t="s">
        <v>7604</v>
      </c>
      <c r="L3788" t="s">
        <v>76</v>
      </c>
      <c r="M3788" t="s">
        <v>2516</v>
      </c>
      <c r="N3788" t="s">
        <v>10065</v>
      </c>
      <c r="O3788" t="s">
        <v>7605</v>
      </c>
      <c r="P3788" t="s">
        <v>32507</v>
      </c>
      <c r="Q3788" t="s">
        <v>32508</v>
      </c>
      <c r="R3788" t="str">
        <f t="shared" si="118"/>
        <v>奎文</v>
      </c>
      <c r="S3788" t="str">
        <f t="shared" si="119"/>
        <v>0707</v>
      </c>
    </row>
    <row r="3789" spans="1:19">
      <c r="A3789" t="s">
        <v>32509</v>
      </c>
      <c r="B3789" t="s">
        <v>32510</v>
      </c>
      <c r="C3789" t="s">
        <v>46</v>
      </c>
      <c r="D3789" t="s">
        <v>32511</v>
      </c>
      <c r="E3789" t="s">
        <v>24615</v>
      </c>
      <c r="F3789" t="s">
        <v>32512</v>
      </c>
      <c r="G3789" t="s">
        <v>32513</v>
      </c>
      <c r="H3789" t="s">
        <v>32514</v>
      </c>
      <c r="I3789" t="s">
        <v>2392</v>
      </c>
      <c r="J3789" t="s">
        <v>7603</v>
      </c>
      <c r="K3789" t="s">
        <v>7604</v>
      </c>
      <c r="L3789" t="s">
        <v>76</v>
      </c>
      <c r="M3789" t="s">
        <v>2516</v>
      </c>
      <c r="N3789" t="s">
        <v>2859</v>
      </c>
      <c r="O3789" t="s">
        <v>7605</v>
      </c>
      <c r="P3789" t="s">
        <v>32515</v>
      </c>
      <c r="Q3789" t="s">
        <v>32508</v>
      </c>
      <c r="R3789" t="str">
        <f t="shared" si="118"/>
        <v>奎文</v>
      </c>
      <c r="S3789" t="str">
        <f t="shared" si="119"/>
        <v>0707</v>
      </c>
    </row>
    <row r="3790" spans="1:19">
      <c r="A3790" t="s">
        <v>32516</v>
      </c>
      <c r="B3790" t="s">
        <v>32517</v>
      </c>
      <c r="C3790" t="s">
        <v>46</v>
      </c>
      <c r="D3790" t="s">
        <v>32518</v>
      </c>
      <c r="E3790" t="s">
        <v>28748</v>
      </c>
      <c r="F3790" t="s">
        <v>32519</v>
      </c>
      <c r="G3790" t="s">
        <v>32520</v>
      </c>
      <c r="H3790" t="s">
        <v>32521</v>
      </c>
      <c r="I3790" t="s">
        <v>10751</v>
      </c>
      <c r="J3790" t="s">
        <v>4400</v>
      </c>
      <c r="K3790" t="s">
        <v>4401</v>
      </c>
      <c r="L3790" t="s">
        <v>76</v>
      </c>
      <c r="M3790" t="s">
        <v>2827</v>
      </c>
      <c r="N3790" t="s">
        <v>2687</v>
      </c>
      <c r="O3790" t="s">
        <v>4402</v>
      </c>
      <c r="P3790" t="s">
        <v>32522</v>
      </c>
      <c r="Q3790" t="s">
        <v>32523</v>
      </c>
      <c r="R3790" t="str">
        <f t="shared" si="118"/>
        <v>奎文</v>
      </c>
      <c r="S3790" t="str">
        <f t="shared" si="119"/>
        <v>0707</v>
      </c>
    </row>
    <row r="3791" spans="1:19">
      <c r="A3791" t="s">
        <v>32524</v>
      </c>
      <c r="B3791" t="s">
        <v>32525</v>
      </c>
      <c r="C3791" t="s">
        <v>46</v>
      </c>
      <c r="D3791" t="s">
        <v>32526</v>
      </c>
      <c r="E3791" t="s">
        <v>28901</v>
      </c>
      <c r="F3791" t="s">
        <v>32527</v>
      </c>
      <c r="G3791" t="s">
        <v>32528</v>
      </c>
      <c r="H3791" t="s">
        <v>32529</v>
      </c>
      <c r="I3791" t="s">
        <v>2645</v>
      </c>
      <c r="J3791" t="s">
        <v>27731</v>
      </c>
      <c r="K3791" t="s">
        <v>27732</v>
      </c>
      <c r="L3791" t="s">
        <v>137</v>
      </c>
      <c r="M3791" t="s">
        <v>5175</v>
      </c>
      <c r="N3791" t="s">
        <v>2721</v>
      </c>
      <c r="O3791" t="s">
        <v>27733</v>
      </c>
      <c r="P3791" t="s">
        <v>32530</v>
      </c>
      <c r="R3791" t="str">
        <f t="shared" si="118"/>
        <v>青州</v>
      </c>
      <c r="S3791" t="str">
        <f t="shared" si="119"/>
        <v>0707</v>
      </c>
    </row>
    <row r="3792" spans="1:19">
      <c r="A3792" t="s">
        <v>32531</v>
      </c>
      <c r="B3792" t="s">
        <v>32532</v>
      </c>
      <c r="C3792" t="s">
        <v>46</v>
      </c>
      <c r="D3792" t="s">
        <v>32533</v>
      </c>
      <c r="E3792" t="s">
        <v>28901</v>
      </c>
      <c r="F3792" t="s">
        <v>32534</v>
      </c>
      <c r="G3792" t="s">
        <v>32535</v>
      </c>
      <c r="H3792" t="s">
        <v>32536</v>
      </c>
      <c r="I3792" t="s">
        <v>2645</v>
      </c>
      <c r="J3792" t="s">
        <v>11128</v>
      </c>
      <c r="K3792" t="s">
        <v>11129</v>
      </c>
      <c r="L3792" t="s">
        <v>187</v>
      </c>
      <c r="M3792" t="s">
        <v>4346</v>
      </c>
      <c r="N3792" t="s">
        <v>3122</v>
      </c>
      <c r="O3792" t="s">
        <v>11130</v>
      </c>
      <c r="Q3792" t="s">
        <v>32537</v>
      </c>
      <c r="R3792" t="str">
        <f t="shared" si="118"/>
        <v>坊子</v>
      </c>
      <c r="S3792" t="str">
        <f t="shared" si="119"/>
        <v>0707</v>
      </c>
    </row>
    <row r="3793" spans="1:19">
      <c r="A3793" t="s">
        <v>32538</v>
      </c>
      <c r="B3793" t="s">
        <v>30305</v>
      </c>
      <c r="C3793" t="s">
        <v>46</v>
      </c>
      <c r="D3793" t="s">
        <v>32539</v>
      </c>
      <c r="E3793" t="s">
        <v>28748</v>
      </c>
      <c r="F3793" t="s">
        <v>32540</v>
      </c>
      <c r="G3793" t="s">
        <v>32541</v>
      </c>
      <c r="H3793" t="s">
        <v>32542</v>
      </c>
      <c r="I3793" t="s">
        <v>2378</v>
      </c>
      <c r="J3793" t="s">
        <v>2514</v>
      </c>
      <c r="K3793" t="s">
        <v>2515</v>
      </c>
      <c r="L3793" t="s">
        <v>76</v>
      </c>
      <c r="M3793" t="s">
        <v>2516</v>
      </c>
      <c r="N3793" t="s">
        <v>2382</v>
      </c>
      <c r="O3793" t="s">
        <v>2517</v>
      </c>
      <c r="P3793" t="s">
        <v>32543</v>
      </c>
      <c r="Q3793" t="s">
        <v>32544</v>
      </c>
      <c r="R3793" t="str">
        <f t="shared" si="118"/>
        <v>奎文</v>
      </c>
      <c r="S3793" t="str">
        <f t="shared" si="119"/>
        <v>0707</v>
      </c>
    </row>
    <row r="3794" spans="1:19">
      <c r="A3794" t="s">
        <v>32545</v>
      </c>
      <c r="B3794" t="s">
        <v>32546</v>
      </c>
      <c r="C3794" t="s">
        <v>46</v>
      </c>
      <c r="D3794" t="s">
        <v>32547</v>
      </c>
      <c r="E3794" t="s">
        <v>32548</v>
      </c>
      <c r="F3794" t="s">
        <v>32549</v>
      </c>
      <c r="G3794" t="s">
        <v>32550</v>
      </c>
      <c r="H3794" t="s">
        <v>32551</v>
      </c>
      <c r="I3794" t="s">
        <v>5922</v>
      </c>
      <c r="J3794" t="s">
        <v>4938</v>
      </c>
      <c r="K3794" t="s">
        <v>4939</v>
      </c>
      <c r="L3794" t="s">
        <v>128</v>
      </c>
      <c r="M3794" t="s">
        <v>2720</v>
      </c>
      <c r="N3794" t="s">
        <v>2368</v>
      </c>
      <c r="O3794" t="s">
        <v>4940</v>
      </c>
      <c r="P3794" t="s">
        <v>32552</v>
      </c>
      <c r="Q3794" t="s">
        <v>32553</v>
      </c>
      <c r="R3794" t="str">
        <f t="shared" si="118"/>
        <v>寿光</v>
      </c>
      <c r="S3794" t="str">
        <f t="shared" si="119"/>
        <v>0707</v>
      </c>
    </row>
    <row r="3795" spans="1:19">
      <c r="A3795" t="s">
        <v>32554</v>
      </c>
      <c r="B3795" t="s">
        <v>32555</v>
      </c>
      <c r="C3795" t="s">
        <v>46</v>
      </c>
      <c r="D3795" t="s">
        <v>32556</v>
      </c>
      <c r="E3795" t="s">
        <v>24615</v>
      </c>
      <c r="F3795" t="s">
        <v>32557</v>
      </c>
      <c r="G3795" t="s">
        <v>32558</v>
      </c>
      <c r="H3795" t="s">
        <v>32559</v>
      </c>
      <c r="I3795" t="s">
        <v>2503</v>
      </c>
      <c r="J3795" t="s">
        <v>5547</v>
      </c>
      <c r="K3795" t="s">
        <v>5548</v>
      </c>
      <c r="L3795" t="s">
        <v>128</v>
      </c>
      <c r="M3795" t="s">
        <v>3895</v>
      </c>
      <c r="N3795" t="s">
        <v>2480</v>
      </c>
      <c r="O3795" t="s">
        <v>5549</v>
      </c>
      <c r="P3795" t="s">
        <v>32560</v>
      </c>
      <c r="Q3795" t="s">
        <v>32561</v>
      </c>
      <c r="R3795" t="str">
        <f t="shared" si="118"/>
        <v>寿光</v>
      </c>
      <c r="S3795" t="str">
        <f t="shared" si="119"/>
        <v>0707</v>
      </c>
    </row>
    <row r="3796" spans="1:19">
      <c r="A3796" t="s">
        <v>32562</v>
      </c>
      <c r="B3796" t="s">
        <v>32563</v>
      </c>
      <c r="C3796" t="s">
        <v>46</v>
      </c>
      <c r="D3796" t="s">
        <v>32564</v>
      </c>
      <c r="E3796" t="s">
        <v>24615</v>
      </c>
      <c r="F3796" t="s">
        <v>32565</v>
      </c>
      <c r="G3796" t="s">
        <v>32566</v>
      </c>
      <c r="H3796" t="s">
        <v>32567</v>
      </c>
      <c r="I3796" t="s">
        <v>2451</v>
      </c>
      <c r="J3796" t="s">
        <v>9381</v>
      </c>
      <c r="K3796" t="s">
        <v>9382</v>
      </c>
      <c r="L3796" t="s">
        <v>76</v>
      </c>
      <c r="M3796" t="s">
        <v>2408</v>
      </c>
      <c r="N3796" t="s">
        <v>2354</v>
      </c>
      <c r="O3796" t="s">
        <v>9383</v>
      </c>
      <c r="P3796" t="s">
        <v>32568</v>
      </c>
      <c r="R3796" t="str">
        <f t="shared" si="118"/>
        <v>奎文</v>
      </c>
      <c r="S3796" t="str">
        <f t="shared" si="119"/>
        <v>0707</v>
      </c>
    </row>
    <row r="3797" spans="1:19">
      <c r="A3797" t="s">
        <v>32569</v>
      </c>
      <c r="B3797" t="s">
        <v>32570</v>
      </c>
      <c r="C3797" t="s">
        <v>46</v>
      </c>
      <c r="D3797" t="s">
        <v>32571</v>
      </c>
      <c r="E3797" t="s">
        <v>28748</v>
      </c>
      <c r="F3797" t="s">
        <v>32572</v>
      </c>
      <c r="G3797" t="s">
        <v>32573</v>
      </c>
      <c r="H3797" t="s">
        <v>32574</v>
      </c>
      <c r="I3797" t="s">
        <v>2350</v>
      </c>
      <c r="J3797" t="s">
        <v>3364</v>
      </c>
      <c r="K3797" t="s">
        <v>3365</v>
      </c>
      <c r="L3797" t="s">
        <v>67</v>
      </c>
      <c r="M3797" t="s">
        <v>3366</v>
      </c>
      <c r="N3797" t="s">
        <v>2674</v>
      </c>
      <c r="O3797" t="s">
        <v>3367</v>
      </c>
      <c r="P3797" t="s">
        <v>32575</v>
      </c>
      <c r="Q3797" t="s">
        <v>31160</v>
      </c>
      <c r="R3797" t="str">
        <f t="shared" si="118"/>
        <v>昌邑</v>
      </c>
      <c r="S3797" t="str">
        <f t="shared" si="119"/>
        <v>0707</v>
      </c>
    </row>
    <row r="3798" spans="1:19">
      <c r="A3798" t="s">
        <v>32576</v>
      </c>
      <c r="B3798" t="s">
        <v>32577</v>
      </c>
      <c r="C3798" t="s">
        <v>46</v>
      </c>
      <c r="D3798" t="s">
        <v>32578</v>
      </c>
      <c r="E3798" t="s">
        <v>32579</v>
      </c>
      <c r="F3798" t="s">
        <v>32580</v>
      </c>
      <c r="G3798" t="s">
        <v>32581</v>
      </c>
      <c r="H3798" t="s">
        <v>32582</v>
      </c>
      <c r="I3798" t="s">
        <v>2645</v>
      </c>
      <c r="J3798" t="s">
        <v>6970</v>
      </c>
      <c r="K3798" t="s">
        <v>6971</v>
      </c>
      <c r="L3798" t="s">
        <v>119</v>
      </c>
      <c r="M3798" t="s">
        <v>5238</v>
      </c>
      <c r="N3798" t="s">
        <v>3499</v>
      </c>
      <c r="O3798" t="s">
        <v>6972</v>
      </c>
      <c r="P3798" t="s">
        <v>32583</v>
      </c>
      <c r="R3798" t="str">
        <f t="shared" si="118"/>
        <v>寒亭</v>
      </c>
      <c r="S3798" t="str">
        <f t="shared" si="119"/>
        <v>0707</v>
      </c>
    </row>
    <row r="3799" spans="1:19">
      <c r="A3799" t="s">
        <v>32584</v>
      </c>
      <c r="B3799" t="s">
        <v>32585</v>
      </c>
      <c r="C3799" t="s">
        <v>46</v>
      </c>
      <c r="D3799" t="s">
        <v>32586</v>
      </c>
      <c r="E3799" t="s">
        <v>28748</v>
      </c>
      <c r="F3799" t="s">
        <v>32587</v>
      </c>
      <c r="G3799" t="s">
        <v>32588</v>
      </c>
      <c r="H3799" t="s">
        <v>32589</v>
      </c>
      <c r="I3799" t="s">
        <v>2364</v>
      </c>
      <c r="J3799" t="s">
        <v>13147</v>
      </c>
      <c r="K3799" t="s">
        <v>13148</v>
      </c>
      <c r="L3799" t="s">
        <v>128</v>
      </c>
      <c r="M3799" t="s">
        <v>6079</v>
      </c>
      <c r="N3799" t="s">
        <v>2421</v>
      </c>
      <c r="O3799" t="s">
        <v>13149</v>
      </c>
      <c r="P3799" t="s">
        <v>32590</v>
      </c>
      <c r="R3799" t="str">
        <f t="shared" si="118"/>
        <v>寿光</v>
      </c>
      <c r="S3799" t="str">
        <f t="shared" si="119"/>
        <v>0707</v>
      </c>
    </row>
    <row r="3800" spans="1:19">
      <c r="A3800" t="s">
        <v>32591</v>
      </c>
      <c r="B3800" t="s">
        <v>32592</v>
      </c>
      <c r="C3800" t="s">
        <v>46</v>
      </c>
      <c r="D3800" t="s">
        <v>32593</v>
      </c>
      <c r="E3800" t="s">
        <v>28748</v>
      </c>
      <c r="F3800" t="s">
        <v>32594</v>
      </c>
      <c r="G3800" t="s">
        <v>32595</v>
      </c>
      <c r="H3800" t="s">
        <v>32596</v>
      </c>
      <c r="I3800" t="s">
        <v>2503</v>
      </c>
      <c r="J3800" t="s">
        <v>2836</v>
      </c>
      <c r="K3800" t="s">
        <v>24991</v>
      </c>
      <c r="L3800" t="s">
        <v>57</v>
      </c>
      <c r="M3800" t="s">
        <v>2838</v>
      </c>
      <c r="N3800" t="s">
        <v>2421</v>
      </c>
      <c r="O3800" t="s">
        <v>2839</v>
      </c>
      <c r="P3800" t="s">
        <v>32597</v>
      </c>
      <c r="R3800" t="str">
        <f t="shared" si="118"/>
        <v>安丘</v>
      </c>
      <c r="S3800" t="str">
        <f t="shared" si="119"/>
        <v>0707</v>
      </c>
    </row>
    <row r="3801" spans="1:19">
      <c r="A3801" t="s">
        <v>32598</v>
      </c>
      <c r="B3801" t="s">
        <v>32599</v>
      </c>
      <c r="C3801" t="s">
        <v>46</v>
      </c>
      <c r="D3801" t="s">
        <v>32600</v>
      </c>
      <c r="E3801" t="s">
        <v>28901</v>
      </c>
      <c r="F3801" t="s">
        <v>32601</v>
      </c>
      <c r="G3801" t="s">
        <v>32602</v>
      </c>
      <c r="H3801" t="s">
        <v>32603</v>
      </c>
      <c r="I3801" t="s">
        <v>2364</v>
      </c>
      <c r="J3801" t="s">
        <v>3950</v>
      </c>
      <c r="K3801" t="s">
        <v>3951</v>
      </c>
      <c r="L3801" t="s">
        <v>128</v>
      </c>
      <c r="M3801" t="s">
        <v>3952</v>
      </c>
      <c r="N3801" t="s">
        <v>2721</v>
      </c>
      <c r="O3801" t="s">
        <v>3953</v>
      </c>
      <c r="P3801" t="s">
        <v>32604</v>
      </c>
      <c r="R3801" t="str">
        <f t="shared" si="118"/>
        <v>寿光</v>
      </c>
      <c r="S3801" t="str">
        <f t="shared" si="119"/>
        <v>0707</v>
      </c>
    </row>
    <row r="3802" spans="1:19">
      <c r="A3802" t="s">
        <v>32605</v>
      </c>
      <c r="B3802" t="s">
        <v>32606</v>
      </c>
      <c r="C3802" t="s">
        <v>46</v>
      </c>
      <c r="D3802" t="s">
        <v>32607</v>
      </c>
      <c r="E3802" t="s">
        <v>32608</v>
      </c>
      <c r="F3802" t="s">
        <v>32609</v>
      </c>
      <c r="G3802" t="s">
        <v>32610</v>
      </c>
      <c r="H3802" t="s">
        <v>32611</v>
      </c>
      <c r="I3802" t="s">
        <v>2364</v>
      </c>
      <c r="J3802" t="s">
        <v>4938</v>
      </c>
      <c r="K3802" t="s">
        <v>4939</v>
      </c>
      <c r="L3802" t="s">
        <v>128</v>
      </c>
      <c r="M3802" t="s">
        <v>2720</v>
      </c>
      <c r="N3802" t="s">
        <v>3017</v>
      </c>
      <c r="O3802" t="s">
        <v>4940</v>
      </c>
      <c r="P3802" t="s">
        <v>32612</v>
      </c>
      <c r="R3802" t="str">
        <f t="shared" si="118"/>
        <v>寿光</v>
      </c>
      <c r="S3802" t="str">
        <f t="shared" si="119"/>
        <v>0707</v>
      </c>
    </row>
    <row r="3803" spans="1:19">
      <c r="A3803" t="s">
        <v>32613</v>
      </c>
      <c r="B3803" t="s">
        <v>32614</v>
      </c>
      <c r="C3803" t="s">
        <v>46</v>
      </c>
      <c r="D3803" t="s">
        <v>32615</v>
      </c>
      <c r="E3803" t="s">
        <v>28961</v>
      </c>
      <c r="F3803" t="s">
        <v>32616</v>
      </c>
      <c r="G3803" t="s">
        <v>32617</v>
      </c>
      <c r="H3803" t="s">
        <v>32618</v>
      </c>
      <c r="I3803" t="s">
        <v>2378</v>
      </c>
      <c r="J3803" t="s">
        <v>3167</v>
      </c>
      <c r="K3803" t="s">
        <v>3168</v>
      </c>
      <c r="L3803" t="s">
        <v>110</v>
      </c>
      <c r="M3803" t="s">
        <v>3098</v>
      </c>
      <c r="N3803" t="s">
        <v>2354</v>
      </c>
      <c r="O3803" t="s">
        <v>3169</v>
      </c>
      <c r="P3803" t="s">
        <v>32619</v>
      </c>
      <c r="Q3803" t="s">
        <v>32620</v>
      </c>
      <c r="R3803" t="str">
        <f t="shared" si="118"/>
        <v>高密</v>
      </c>
      <c r="S3803" t="str">
        <f t="shared" si="119"/>
        <v>0707</v>
      </c>
    </row>
    <row r="3804" spans="1:19">
      <c r="A3804" t="s">
        <v>32621</v>
      </c>
      <c r="B3804" t="s">
        <v>32622</v>
      </c>
      <c r="C3804" t="s">
        <v>46</v>
      </c>
      <c r="D3804" t="s">
        <v>32623</v>
      </c>
      <c r="E3804" t="s">
        <v>28748</v>
      </c>
      <c r="F3804" t="s">
        <v>32624</v>
      </c>
      <c r="G3804" t="s">
        <v>32625</v>
      </c>
      <c r="H3804" t="s">
        <v>32626</v>
      </c>
      <c r="I3804" t="s">
        <v>2364</v>
      </c>
      <c r="J3804" t="s">
        <v>3456</v>
      </c>
      <c r="K3804" t="s">
        <v>3457</v>
      </c>
      <c r="L3804" t="s">
        <v>3458</v>
      </c>
      <c r="M3804" t="s">
        <v>3459</v>
      </c>
      <c r="N3804" t="s">
        <v>2480</v>
      </c>
      <c r="O3804" t="s">
        <v>3460</v>
      </c>
      <c r="P3804" t="s">
        <v>32627</v>
      </c>
      <c r="Q3804" t="s">
        <v>32628</v>
      </c>
      <c r="R3804" t="str">
        <f t="shared" si="118"/>
        <v>寒亭</v>
      </c>
      <c r="S3804" t="str">
        <f t="shared" si="119"/>
        <v>0707</v>
      </c>
    </row>
    <row r="3805" spans="1:19">
      <c r="A3805" t="s">
        <v>32629</v>
      </c>
      <c r="B3805" t="s">
        <v>32630</v>
      </c>
      <c r="C3805" t="s">
        <v>46</v>
      </c>
      <c r="D3805" t="s">
        <v>32631</v>
      </c>
      <c r="E3805" t="s">
        <v>32632</v>
      </c>
      <c r="F3805" t="s">
        <v>32633</v>
      </c>
      <c r="G3805" t="s">
        <v>32634</v>
      </c>
      <c r="H3805" t="s">
        <v>32635</v>
      </c>
      <c r="I3805" t="s">
        <v>2364</v>
      </c>
      <c r="J3805" t="s">
        <v>12541</v>
      </c>
      <c r="K3805" t="s">
        <v>12542</v>
      </c>
      <c r="L3805" t="s">
        <v>128</v>
      </c>
      <c r="M3805" t="s">
        <v>4047</v>
      </c>
      <c r="N3805" t="s">
        <v>2382</v>
      </c>
      <c r="O3805" t="s">
        <v>12543</v>
      </c>
      <c r="P3805" t="s">
        <v>32636</v>
      </c>
      <c r="Q3805" t="s">
        <v>32637</v>
      </c>
      <c r="R3805" t="str">
        <f t="shared" si="118"/>
        <v>寿光</v>
      </c>
      <c r="S3805" t="str">
        <f t="shared" si="119"/>
        <v>0707</v>
      </c>
    </row>
    <row r="3806" spans="1:19">
      <c r="A3806" t="s">
        <v>32638</v>
      </c>
      <c r="B3806" t="s">
        <v>32639</v>
      </c>
      <c r="C3806" t="s">
        <v>46</v>
      </c>
      <c r="D3806" t="s">
        <v>32640</v>
      </c>
      <c r="E3806" t="s">
        <v>28961</v>
      </c>
      <c r="F3806" t="s">
        <v>32641</v>
      </c>
      <c r="G3806" t="s">
        <v>32642</v>
      </c>
      <c r="H3806" t="s">
        <v>32643</v>
      </c>
      <c r="I3806" t="s">
        <v>2364</v>
      </c>
      <c r="J3806" t="s">
        <v>8024</v>
      </c>
      <c r="K3806" t="s">
        <v>8025</v>
      </c>
      <c r="L3806" t="s">
        <v>76</v>
      </c>
      <c r="M3806" t="s">
        <v>2516</v>
      </c>
      <c r="N3806" t="s">
        <v>2480</v>
      </c>
      <c r="O3806" t="s">
        <v>8026</v>
      </c>
      <c r="P3806" t="s">
        <v>32644</v>
      </c>
      <c r="Q3806" t="s">
        <v>32645</v>
      </c>
      <c r="R3806" t="str">
        <f t="shared" si="118"/>
        <v>奎文</v>
      </c>
      <c r="S3806" t="str">
        <f t="shared" si="119"/>
        <v>0707</v>
      </c>
    </row>
    <row r="3807" spans="1:19">
      <c r="A3807" t="s">
        <v>32646</v>
      </c>
      <c r="B3807" t="s">
        <v>32647</v>
      </c>
      <c r="C3807" t="s">
        <v>46</v>
      </c>
      <c r="D3807" t="s">
        <v>32648</v>
      </c>
      <c r="E3807" t="s">
        <v>28748</v>
      </c>
      <c r="F3807" t="s">
        <v>32649</v>
      </c>
      <c r="G3807" t="s">
        <v>32650</v>
      </c>
      <c r="H3807" t="s">
        <v>32651</v>
      </c>
      <c r="I3807" t="s">
        <v>2350</v>
      </c>
      <c r="J3807" t="s">
        <v>3651</v>
      </c>
      <c r="K3807" t="s">
        <v>3652</v>
      </c>
      <c r="L3807" t="s">
        <v>128</v>
      </c>
      <c r="M3807" t="s">
        <v>3653</v>
      </c>
      <c r="N3807" t="s">
        <v>2674</v>
      </c>
      <c r="O3807" t="s">
        <v>3654</v>
      </c>
      <c r="P3807" t="s">
        <v>32652</v>
      </c>
      <c r="R3807" t="str">
        <f t="shared" si="118"/>
        <v>寿光</v>
      </c>
      <c r="S3807" t="str">
        <f t="shared" si="119"/>
        <v>0707</v>
      </c>
    </row>
    <row r="3808" spans="1:19">
      <c r="A3808" t="s">
        <v>32653</v>
      </c>
      <c r="B3808" t="s">
        <v>32654</v>
      </c>
      <c r="C3808" t="s">
        <v>46</v>
      </c>
      <c r="D3808" t="s">
        <v>32655</v>
      </c>
      <c r="E3808" t="s">
        <v>24615</v>
      </c>
      <c r="F3808" t="s">
        <v>32656</v>
      </c>
      <c r="G3808" t="s">
        <v>32657</v>
      </c>
      <c r="H3808" t="s">
        <v>32658</v>
      </c>
      <c r="I3808" t="s">
        <v>2392</v>
      </c>
      <c r="J3808" t="s">
        <v>3224</v>
      </c>
      <c r="K3808" t="s">
        <v>10127</v>
      </c>
      <c r="L3808" t="s">
        <v>110</v>
      </c>
      <c r="M3808" t="s">
        <v>3087</v>
      </c>
      <c r="N3808" t="s">
        <v>2529</v>
      </c>
      <c r="O3808" t="s">
        <v>10128</v>
      </c>
      <c r="P3808" t="s">
        <v>32659</v>
      </c>
      <c r="R3808" t="str">
        <f t="shared" si="118"/>
        <v>高密</v>
      </c>
      <c r="S3808" t="str">
        <f t="shared" si="119"/>
        <v>0707</v>
      </c>
    </row>
    <row r="3809" spans="1:19">
      <c r="A3809" t="s">
        <v>32660</v>
      </c>
      <c r="B3809" t="s">
        <v>32661</v>
      </c>
      <c r="C3809" t="s">
        <v>46</v>
      </c>
      <c r="D3809" t="s">
        <v>32662</v>
      </c>
      <c r="E3809" t="s">
        <v>28961</v>
      </c>
      <c r="F3809" t="s">
        <v>32663</v>
      </c>
      <c r="G3809" t="s">
        <v>32664</v>
      </c>
      <c r="H3809" t="s">
        <v>32665</v>
      </c>
      <c r="I3809" t="s">
        <v>2350</v>
      </c>
      <c r="J3809" t="s">
        <v>4253</v>
      </c>
      <c r="K3809" t="s">
        <v>4254</v>
      </c>
      <c r="L3809" t="s">
        <v>57</v>
      </c>
      <c r="M3809" t="s">
        <v>2492</v>
      </c>
      <c r="N3809" t="s">
        <v>4255</v>
      </c>
      <c r="O3809" t="s">
        <v>4256</v>
      </c>
      <c r="P3809" t="s">
        <v>32666</v>
      </c>
      <c r="Q3809" t="s">
        <v>32667</v>
      </c>
      <c r="R3809" t="str">
        <f t="shared" si="118"/>
        <v>安丘</v>
      </c>
      <c r="S3809" t="str">
        <f t="shared" si="119"/>
        <v>0707</v>
      </c>
    </row>
    <row r="3810" spans="1:19">
      <c r="A3810" t="s">
        <v>32668</v>
      </c>
      <c r="B3810" t="s">
        <v>32669</v>
      </c>
      <c r="C3810" t="s">
        <v>46</v>
      </c>
      <c r="D3810" t="s">
        <v>32670</v>
      </c>
      <c r="E3810" t="s">
        <v>24615</v>
      </c>
      <c r="F3810" t="s">
        <v>32671</v>
      </c>
      <c r="G3810" t="s">
        <v>32672</v>
      </c>
      <c r="H3810" t="s">
        <v>32673</v>
      </c>
      <c r="I3810" t="s">
        <v>2645</v>
      </c>
      <c r="J3810" t="s">
        <v>3809</v>
      </c>
      <c r="K3810" t="s">
        <v>3810</v>
      </c>
      <c r="L3810" t="s">
        <v>57</v>
      </c>
      <c r="M3810" t="s">
        <v>3811</v>
      </c>
      <c r="N3810" t="s">
        <v>3307</v>
      </c>
      <c r="O3810" t="s">
        <v>3812</v>
      </c>
      <c r="P3810" t="s">
        <v>32674</v>
      </c>
      <c r="R3810" t="str">
        <f t="shared" si="118"/>
        <v>安丘</v>
      </c>
      <c r="S3810" t="str">
        <f t="shared" si="119"/>
        <v>0707</v>
      </c>
    </row>
    <row r="3811" spans="1:19">
      <c r="A3811" t="s">
        <v>32675</v>
      </c>
      <c r="B3811" t="s">
        <v>32676</v>
      </c>
      <c r="C3811" t="s">
        <v>46</v>
      </c>
      <c r="D3811" t="s">
        <v>32677</v>
      </c>
      <c r="E3811" t="s">
        <v>32678</v>
      </c>
      <c r="F3811" t="s">
        <v>32679</v>
      </c>
      <c r="G3811" t="s">
        <v>32680</v>
      </c>
      <c r="H3811" t="s">
        <v>32681</v>
      </c>
      <c r="I3811" t="s">
        <v>2350</v>
      </c>
      <c r="J3811" t="s">
        <v>5173</v>
      </c>
      <c r="K3811" t="s">
        <v>5174</v>
      </c>
      <c r="L3811" t="s">
        <v>137</v>
      </c>
      <c r="M3811" t="s">
        <v>5175</v>
      </c>
      <c r="N3811" t="s">
        <v>2354</v>
      </c>
      <c r="O3811" t="s">
        <v>5176</v>
      </c>
      <c r="P3811" t="s">
        <v>32682</v>
      </c>
      <c r="Q3811" t="s">
        <v>32683</v>
      </c>
      <c r="R3811" t="str">
        <f t="shared" si="118"/>
        <v>青州</v>
      </c>
      <c r="S3811" t="str">
        <f t="shared" si="119"/>
        <v>0707</v>
      </c>
    </row>
    <row r="3812" spans="1:19">
      <c r="A3812" t="s">
        <v>32684</v>
      </c>
      <c r="B3812" t="s">
        <v>32685</v>
      </c>
      <c r="C3812" t="s">
        <v>46</v>
      </c>
      <c r="D3812" t="s">
        <v>32686</v>
      </c>
      <c r="E3812" t="s">
        <v>32687</v>
      </c>
      <c r="F3812" t="s">
        <v>32688</v>
      </c>
      <c r="G3812" t="s">
        <v>32689</v>
      </c>
      <c r="H3812" t="s">
        <v>32690</v>
      </c>
      <c r="I3812" t="s">
        <v>2378</v>
      </c>
      <c r="J3812" t="s">
        <v>8380</v>
      </c>
      <c r="K3812" t="s">
        <v>8381</v>
      </c>
      <c r="L3812" t="s">
        <v>187</v>
      </c>
      <c r="M3812" t="s">
        <v>8014</v>
      </c>
      <c r="N3812" t="s">
        <v>2421</v>
      </c>
      <c r="O3812" t="s">
        <v>8382</v>
      </c>
      <c r="P3812" t="s">
        <v>32691</v>
      </c>
      <c r="Q3812" t="s">
        <v>32692</v>
      </c>
      <c r="R3812" t="str">
        <f t="shared" si="118"/>
        <v>坊子</v>
      </c>
      <c r="S3812" t="str">
        <f t="shared" si="119"/>
        <v>0707</v>
      </c>
    </row>
    <row r="3813" spans="1:19">
      <c r="A3813" t="s">
        <v>32693</v>
      </c>
      <c r="B3813" t="s">
        <v>32694</v>
      </c>
      <c r="C3813" t="s">
        <v>46</v>
      </c>
      <c r="D3813" t="s">
        <v>32695</v>
      </c>
      <c r="E3813" t="s">
        <v>32696</v>
      </c>
      <c r="F3813" t="s">
        <v>32697</v>
      </c>
      <c r="G3813" t="s">
        <v>32698</v>
      </c>
      <c r="H3813" t="s">
        <v>32699</v>
      </c>
      <c r="I3813" t="s">
        <v>2364</v>
      </c>
      <c r="J3813" t="s">
        <v>7099</v>
      </c>
      <c r="K3813" t="s">
        <v>7100</v>
      </c>
      <c r="L3813" t="s">
        <v>146</v>
      </c>
      <c r="M3813" t="s">
        <v>4470</v>
      </c>
      <c r="N3813" t="s">
        <v>3179</v>
      </c>
      <c r="O3813" t="s">
        <v>7101</v>
      </c>
      <c r="P3813" t="s">
        <v>32700</v>
      </c>
      <c r="R3813" t="str">
        <f t="shared" si="118"/>
        <v>临朐</v>
      </c>
      <c r="S3813" t="str">
        <f t="shared" si="119"/>
        <v>0707</v>
      </c>
    </row>
    <row r="3814" spans="1:19">
      <c r="A3814" t="s">
        <v>32701</v>
      </c>
      <c r="B3814" t="s">
        <v>32702</v>
      </c>
      <c r="C3814" t="s">
        <v>46</v>
      </c>
      <c r="D3814" t="s">
        <v>32703</v>
      </c>
      <c r="E3814" t="s">
        <v>28748</v>
      </c>
      <c r="F3814" t="s">
        <v>32704</v>
      </c>
      <c r="G3814" t="s">
        <v>32705</v>
      </c>
      <c r="H3814" t="s">
        <v>32706</v>
      </c>
      <c r="I3814" t="s">
        <v>2364</v>
      </c>
      <c r="J3814" t="s">
        <v>2646</v>
      </c>
      <c r="K3814" t="s">
        <v>2647</v>
      </c>
      <c r="L3814" t="s">
        <v>128</v>
      </c>
      <c r="M3814" t="s">
        <v>2648</v>
      </c>
      <c r="N3814" t="s">
        <v>2649</v>
      </c>
      <c r="O3814" t="s">
        <v>2650</v>
      </c>
      <c r="P3814" t="s">
        <v>32707</v>
      </c>
      <c r="R3814" t="str">
        <f t="shared" si="118"/>
        <v>寿光</v>
      </c>
      <c r="S3814" t="str">
        <f t="shared" si="119"/>
        <v>0707</v>
      </c>
    </row>
    <row r="3815" spans="1:19">
      <c r="A3815" t="s">
        <v>32708</v>
      </c>
      <c r="B3815" t="s">
        <v>32709</v>
      </c>
      <c r="C3815" t="s">
        <v>46</v>
      </c>
      <c r="D3815" t="s">
        <v>32710</v>
      </c>
      <c r="E3815" t="s">
        <v>24615</v>
      </c>
      <c r="F3815" t="s">
        <v>32711</v>
      </c>
      <c r="G3815" t="s">
        <v>32712</v>
      </c>
      <c r="H3815" t="s">
        <v>32713</v>
      </c>
      <c r="I3815" t="s">
        <v>2392</v>
      </c>
      <c r="J3815" t="s">
        <v>7015</v>
      </c>
      <c r="K3815" t="s">
        <v>7016</v>
      </c>
      <c r="L3815" t="s">
        <v>67</v>
      </c>
      <c r="M3815" t="s">
        <v>3366</v>
      </c>
      <c r="N3815" t="s">
        <v>2421</v>
      </c>
      <c r="O3815" t="s">
        <v>7017</v>
      </c>
      <c r="P3815" t="s">
        <v>32714</v>
      </c>
      <c r="R3815" t="str">
        <f t="shared" si="118"/>
        <v>昌邑</v>
      </c>
      <c r="S3815" t="str">
        <f t="shared" si="119"/>
        <v>0707</v>
      </c>
    </row>
    <row r="3816" spans="1:19">
      <c r="A3816" t="s">
        <v>32715</v>
      </c>
      <c r="B3816" t="s">
        <v>32716</v>
      </c>
      <c r="C3816" t="s">
        <v>46</v>
      </c>
      <c r="D3816" t="s">
        <v>32717</v>
      </c>
      <c r="E3816" t="s">
        <v>32718</v>
      </c>
      <c r="F3816" t="s">
        <v>32719</v>
      </c>
      <c r="G3816" t="s">
        <v>32720</v>
      </c>
      <c r="H3816" t="s">
        <v>32721</v>
      </c>
      <c r="I3816" t="s">
        <v>2392</v>
      </c>
      <c r="J3816" t="s">
        <v>11691</v>
      </c>
      <c r="K3816" t="s">
        <v>11692</v>
      </c>
      <c r="L3816" t="s">
        <v>146</v>
      </c>
      <c r="M3816" t="s">
        <v>2420</v>
      </c>
      <c r="N3816" t="s">
        <v>2674</v>
      </c>
      <c r="O3816" t="s">
        <v>11693</v>
      </c>
      <c r="P3816" t="s">
        <v>32722</v>
      </c>
      <c r="R3816" t="str">
        <f t="shared" si="118"/>
        <v>临朐</v>
      </c>
      <c r="S3816" t="str">
        <f t="shared" si="119"/>
        <v>0707</v>
      </c>
    </row>
    <row r="3817" spans="1:19">
      <c r="A3817" t="s">
        <v>32723</v>
      </c>
      <c r="B3817" t="s">
        <v>32724</v>
      </c>
      <c r="C3817" t="s">
        <v>46</v>
      </c>
      <c r="D3817" t="s">
        <v>32725</v>
      </c>
      <c r="E3817" t="s">
        <v>28901</v>
      </c>
      <c r="F3817" t="s">
        <v>32726</v>
      </c>
      <c r="G3817" t="s">
        <v>32727</v>
      </c>
      <c r="H3817" t="s">
        <v>32728</v>
      </c>
      <c r="I3817" t="s">
        <v>2645</v>
      </c>
      <c r="J3817" t="s">
        <v>3211</v>
      </c>
      <c r="K3817" t="s">
        <v>3212</v>
      </c>
      <c r="L3817" t="s">
        <v>137</v>
      </c>
      <c r="M3817" t="s">
        <v>3213</v>
      </c>
      <c r="N3817" t="s">
        <v>3907</v>
      </c>
      <c r="O3817" t="s">
        <v>3215</v>
      </c>
      <c r="P3817" t="s">
        <v>32729</v>
      </c>
      <c r="Q3817" t="s">
        <v>32730</v>
      </c>
      <c r="R3817" t="str">
        <f t="shared" si="118"/>
        <v>青州</v>
      </c>
      <c r="S3817" t="str">
        <f t="shared" si="119"/>
        <v>0707</v>
      </c>
    </row>
    <row r="3818" spans="1:19">
      <c r="A3818" t="s">
        <v>32731</v>
      </c>
      <c r="B3818" t="s">
        <v>32732</v>
      </c>
      <c r="C3818" t="s">
        <v>46</v>
      </c>
      <c r="D3818" t="s">
        <v>32733</v>
      </c>
      <c r="E3818" t="s">
        <v>28748</v>
      </c>
      <c r="F3818" t="s">
        <v>32734</v>
      </c>
      <c r="G3818" t="s">
        <v>32735</v>
      </c>
      <c r="H3818" t="s">
        <v>32736</v>
      </c>
      <c r="I3818" t="s">
        <v>2364</v>
      </c>
      <c r="J3818" t="s">
        <v>2550</v>
      </c>
      <c r="K3818" t="s">
        <v>2551</v>
      </c>
      <c r="L3818" t="s">
        <v>57</v>
      </c>
      <c r="M3818" t="s">
        <v>2552</v>
      </c>
      <c r="N3818" t="s">
        <v>9302</v>
      </c>
      <c r="O3818" t="s">
        <v>2553</v>
      </c>
      <c r="P3818" t="s">
        <v>32737</v>
      </c>
      <c r="Q3818" t="s">
        <v>32738</v>
      </c>
      <c r="R3818" t="str">
        <f t="shared" si="118"/>
        <v>安丘</v>
      </c>
      <c r="S3818" t="str">
        <f t="shared" si="119"/>
        <v>0707</v>
      </c>
    </row>
    <row r="3819" spans="1:19">
      <c r="A3819" t="s">
        <v>32739</v>
      </c>
      <c r="B3819" t="s">
        <v>32740</v>
      </c>
      <c r="C3819" t="s">
        <v>46</v>
      </c>
      <c r="D3819" t="s">
        <v>32741</v>
      </c>
      <c r="E3819" t="s">
        <v>32696</v>
      </c>
      <c r="F3819" t="s">
        <v>32742</v>
      </c>
      <c r="G3819" t="s">
        <v>32743</v>
      </c>
      <c r="H3819" t="s">
        <v>32744</v>
      </c>
      <c r="I3819" t="s">
        <v>2364</v>
      </c>
      <c r="J3819" t="s">
        <v>5310</v>
      </c>
      <c r="K3819" t="s">
        <v>5311</v>
      </c>
      <c r="L3819" t="s">
        <v>137</v>
      </c>
      <c r="M3819" t="s">
        <v>3729</v>
      </c>
      <c r="N3819" t="s">
        <v>2354</v>
      </c>
      <c r="O3819" t="s">
        <v>5312</v>
      </c>
      <c r="P3819" t="s">
        <v>32745</v>
      </c>
      <c r="Q3819" t="s">
        <v>32746</v>
      </c>
      <c r="R3819" t="str">
        <f t="shared" si="118"/>
        <v>青州</v>
      </c>
      <c r="S3819" t="str">
        <f t="shared" si="119"/>
        <v>0707</v>
      </c>
    </row>
    <row r="3820" spans="1:19">
      <c r="A3820" t="s">
        <v>32747</v>
      </c>
      <c r="B3820" t="s">
        <v>32748</v>
      </c>
      <c r="C3820" t="s">
        <v>46</v>
      </c>
      <c r="D3820" t="s">
        <v>32749</v>
      </c>
      <c r="E3820" t="s">
        <v>28961</v>
      </c>
      <c r="F3820" t="s">
        <v>32750</v>
      </c>
      <c r="G3820" t="s">
        <v>32751</v>
      </c>
      <c r="H3820" t="s">
        <v>32752</v>
      </c>
      <c r="I3820" t="s">
        <v>2350</v>
      </c>
      <c r="J3820" t="s">
        <v>13147</v>
      </c>
      <c r="K3820" t="s">
        <v>13148</v>
      </c>
      <c r="L3820" t="s">
        <v>128</v>
      </c>
      <c r="M3820" t="s">
        <v>6079</v>
      </c>
      <c r="N3820" t="s">
        <v>3190</v>
      </c>
      <c r="O3820" t="s">
        <v>13149</v>
      </c>
      <c r="P3820" t="s">
        <v>32753</v>
      </c>
      <c r="R3820" t="str">
        <f t="shared" si="118"/>
        <v>寿光</v>
      </c>
      <c r="S3820" t="str">
        <f t="shared" si="119"/>
        <v>0707</v>
      </c>
    </row>
    <row r="3821" spans="1:19">
      <c r="A3821" t="s">
        <v>32754</v>
      </c>
      <c r="B3821" t="s">
        <v>32755</v>
      </c>
      <c r="C3821" t="s">
        <v>46</v>
      </c>
      <c r="D3821" t="s">
        <v>32756</v>
      </c>
      <c r="E3821" t="s">
        <v>28961</v>
      </c>
      <c r="F3821" t="s">
        <v>32757</v>
      </c>
      <c r="G3821" t="s">
        <v>32758</v>
      </c>
      <c r="H3821" t="s">
        <v>32759</v>
      </c>
      <c r="I3821" t="s">
        <v>2350</v>
      </c>
      <c r="J3821" t="s">
        <v>2393</v>
      </c>
      <c r="K3821" t="s">
        <v>2394</v>
      </c>
      <c r="L3821" t="s">
        <v>137</v>
      </c>
      <c r="M3821" t="s">
        <v>2395</v>
      </c>
      <c r="N3821" t="s">
        <v>2674</v>
      </c>
      <c r="O3821" t="s">
        <v>2397</v>
      </c>
      <c r="P3821" t="s">
        <v>32760</v>
      </c>
      <c r="R3821" t="str">
        <f t="shared" si="118"/>
        <v>青州</v>
      </c>
      <c r="S3821" t="str">
        <f t="shared" si="119"/>
        <v>0707</v>
      </c>
    </row>
    <row r="3822" spans="1:19">
      <c r="A3822" t="s">
        <v>32761</v>
      </c>
      <c r="B3822" t="s">
        <v>32762</v>
      </c>
      <c r="C3822" t="s">
        <v>46</v>
      </c>
      <c r="D3822" t="s">
        <v>32763</v>
      </c>
      <c r="E3822" t="s">
        <v>28748</v>
      </c>
      <c r="F3822" t="s">
        <v>32764</v>
      </c>
      <c r="G3822" t="s">
        <v>32765</v>
      </c>
      <c r="H3822" t="s">
        <v>32766</v>
      </c>
      <c r="I3822" t="s">
        <v>2350</v>
      </c>
      <c r="J3822" t="s">
        <v>5392</v>
      </c>
      <c r="K3822" t="s">
        <v>5393</v>
      </c>
      <c r="L3822" t="s">
        <v>128</v>
      </c>
      <c r="M3822" t="s">
        <v>2720</v>
      </c>
      <c r="N3822" t="s">
        <v>2785</v>
      </c>
      <c r="O3822" t="s">
        <v>5394</v>
      </c>
      <c r="P3822" t="s">
        <v>32767</v>
      </c>
      <c r="Q3822" t="s">
        <v>32768</v>
      </c>
      <c r="R3822" t="str">
        <f t="shared" si="118"/>
        <v>寿光</v>
      </c>
      <c r="S3822" t="str">
        <f t="shared" si="119"/>
        <v>0707</v>
      </c>
    </row>
    <row r="3823" spans="1:19">
      <c r="A3823" t="s">
        <v>32769</v>
      </c>
      <c r="B3823" t="s">
        <v>32770</v>
      </c>
      <c r="C3823" t="s">
        <v>46</v>
      </c>
      <c r="D3823" t="s">
        <v>32771</v>
      </c>
      <c r="E3823" t="s">
        <v>28748</v>
      </c>
      <c r="F3823" t="s">
        <v>32772</v>
      </c>
      <c r="G3823" t="s">
        <v>32773</v>
      </c>
      <c r="H3823" t="s">
        <v>32774</v>
      </c>
      <c r="I3823" t="s">
        <v>2645</v>
      </c>
      <c r="J3823" t="s">
        <v>7603</v>
      </c>
      <c r="K3823" t="s">
        <v>7604</v>
      </c>
      <c r="L3823" t="s">
        <v>76</v>
      </c>
      <c r="M3823" t="s">
        <v>2516</v>
      </c>
      <c r="N3823" t="s">
        <v>3017</v>
      </c>
      <c r="O3823" t="s">
        <v>7605</v>
      </c>
      <c r="P3823" t="s">
        <v>32775</v>
      </c>
      <c r="R3823" t="str">
        <f t="shared" si="118"/>
        <v>奎文</v>
      </c>
      <c r="S3823" t="str">
        <f t="shared" si="119"/>
        <v>0707</v>
      </c>
    </row>
    <row r="3824" spans="1:19">
      <c r="A3824" t="s">
        <v>32776</v>
      </c>
      <c r="B3824" t="s">
        <v>32777</v>
      </c>
      <c r="C3824" t="s">
        <v>46</v>
      </c>
      <c r="D3824" t="s">
        <v>32778</v>
      </c>
      <c r="E3824" t="s">
        <v>24615</v>
      </c>
      <c r="F3824" t="s">
        <v>32779</v>
      </c>
      <c r="G3824" t="s">
        <v>32780</v>
      </c>
      <c r="H3824" t="s">
        <v>32781</v>
      </c>
      <c r="I3824" t="s">
        <v>2392</v>
      </c>
      <c r="J3824" t="s">
        <v>2671</v>
      </c>
      <c r="K3824" t="s">
        <v>2672</v>
      </c>
      <c r="L3824" t="s">
        <v>67</v>
      </c>
      <c r="M3824" t="s">
        <v>2673</v>
      </c>
      <c r="N3824" t="s">
        <v>2674</v>
      </c>
      <c r="O3824" t="s">
        <v>2675</v>
      </c>
      <c r="P3824" t="s">
        <v>32782</v>
      </c>
      <c r="Q3824" t="s">
        <v>32783</v>
      </c>
      <c r="R3824" t="str">
        <f t="shared" si="118"/>
        <v>昌邑</v>
      </c>
      <c r="S3824" t="str">
        <f t="shared" si="119"/>
        <v>0707</v>
      </c>
    </row>
    <row r="3825" spans="1:19">
      <c r="A3825" t="s">
        <v>32784</v>
      </c>
      <c r="B3825" t="s">
        <v>32785</v>
      </c>
      <c r="C3825" t="s">
        <v>46</v>
      </c>
      <c r="D3825" t="s">
        <v>32786</v>
      </c>
      <c r="E3825" t="s">
        <v>24615</v>
      </c>
      <c r="F3825" t="s">
        <v>32787</v>
      </c>
      <c r="G3825" t="s">
        <v>32788</v>
      </c>
      <c r="H3825" t="s">
        <v>32789</v>
      </c>
      <c r="I3825" t="s">
        <v>2503</v>
      </c>
      <c r="J3825" t="s">
        <v>7408</v>
      </c>
      <c r="K3825" t="s">
        <v>7409</v>
      </c>
      <c r="L3825" t="s">
        <v>146</v>
      </c>
      <c r="M3825" t="s">
        <v>5188</v>
      </c>
      <c r="N3825" t="s">
        <v>2421</v>
      </c>
      <c r="O3825" t="s">
        <v>7410</v>
      </c>
      <c r="P3825" t="s">
        <v>32790</v>
      </c>
      <c r="R3825" t="str">
        <f t="shared" si="118"/>
        <v>临朐</v>
      </c>
      <c r="S3825" t="str">
        <f t="shared" si="119"/>
        <v>0707</v>
      </c>
    </row>
    <row r="3826" spans="1:19">
      <c r="A3826" t="s">
        <v>32791</v>
      </c>
      <c r="B3826" t="s">
        <v>32792</v>
      </c>
      <c r="C3826" t="s">
        <v>46</v>
      </c>
      <c r="D3826" t="s">
        <v>32793</v>
      </c>
      <c r="E3826" t="s">
        <v>32794</v>
      </c>
      <c r="F3826" t="s">
        <v>32795</v>
      </c>
      <c r="G3826" t="s">
        <v>32796</v>
      </c>
      <c r="H3826" t="s">
        <v>32797</v>
      </c>
      <c r="I3826" t="s">
        <v>2392</v>
      </c>
      <c r="J3826" t="s">
        <v>3456</v>
      </c>
      <c r="K3826" t="s">
        <v>3457</v>
      </c>
      <c r="L3826" t="s">
        <v>3458</v>
      </c>
      <c r="M3826" t="s">
        <v>3459</v>
      </c>
      <c r="N3826" t="s">
        <v>3017</v>
      </c>
      <c r="O3826" t="s">
        <v>3460</v>
      </c>
      <c r="P3826" t="s">
        <v>32798</v>
      </c>
      <c r="Q3826" t="s">
        <v>32799</v>
      </c>
      <c r="R3826" t="str">
        <f t="shared" si="118"/>
        <v>寒亭</v>
      </c>
      <c r="S3826" t="str">
        <f t="shared" si="119"/>
        <v>0707</v>
      </c>
    </row>
    <row r="3827" spans="1:19">
      <c r="A3827" t="s">
        <v>32800</v>
      </c>
      <c r="B3827" t="s">
        <v>32801</v>
      </c>
      <c r="C3827" t="s">
        <v>46</v>
      </c>
      <c r="D3827" t="s">
        <v>32802</v>
      </c>
      <c r="E3827" t="s">
        <v>32803</v>
      </c>
      <c r="F3827" t="s">
        <v>32804</v>
      </c>
      <c r="G3827" t="s">
        <v>32805</v>
      </c>
      <c r="H3827" t="s">
        <v>32806</v>
      </c>
      <c r="I3827" t="s">
        <v>2350</v>
      </c>
      <c r="J3827" t="s">
        <v>8264</v>
      </c>
      <c r="K3827" t="s">
        <v>8265</v>
      </c>
      <c r="L3827" t="s">
        <v>76</v>
      </c>
      <c r="M3827" t="s">
        <v>2408</v>
      </c>
      <c r="N3827" t="s">
        <v>2421</v>
      </c>
      <c r="O3827" t="s">
        <v>8266</v>
      </c>
      <c r="P3827" t="s">
        <v>32807</v>
      </c>
      <c r="R3827" t="str">
        <f t="shared" si="118"/>
        <v>奎文</v>
      </c>
      <c r="S3827" t="str">
        <f t="shared" si="119"/>
        <v>0707</v>
      </c>
    </row>
    <row r="3828" spans="1:19">
      <c r="A3828" t="s">
        <v>32808</v>
      </c>
      <c r="B3828" t="s">
        <v>32809</v>
      </c>
      <c r="C3828" t="s">
        <v>46</v>
      </c>
      <c r="D3828" t="s">
        <v>32810</v>
      </c>
      <c r="E3828" t="s">
        <v>28748</v>
      </c>
      <c r="F3828" t="s">
        <v>32811</v>
      </c>
      <c r="G3828" t="s">
        <v>32812</v>
      </c>
      <c r="H3828" t="s">
        <v>32813</v>
      </c>
      <c r="I3828" t="s">
        <v>2350</v>
      </c>
      <c r="J3828" t="s">
        <v>3670</v>
      </c>
      <c r="K3828" t="s">
        <v>3671</v>
      </c>
      <c r="L3828" t="s">
        <v>3458</v>
      </c>
      <c r="M3828" t="s">
        <v>3672</v>
      </c>
      <c r="N3828" t="s">
        <v>3994</v>
      </c>
      <c r="O3828" t="s">
        <v>3673</v>
      </c>
      <c r="P3828" t="s">
        <v>32814</v>
      </c>
      <c r="Q3828" t="s">
        <v>32815</v>
      </c>
      <c r="R3828" t="str">
        <f t="shared" si="118"/>
        <v>寒亭</v>
      </c>
      <c r="S3828" t="str">
        <f t="shared" si="119"/>
        <v>0707</v>
      </c>
    </row>
    <row r="3829" spans="1:19">
      <c r="A3829" t="s">
        <v>32816</v>
      </c>
      <c r="B3829" t="s">
        <v>32706</v>
      </c>
      <c r="C3829" t="s">
        <v>46</v>
      </c>
      <c r="D3829" t="s">
        <v>32817</v>
      </c>
      <c r="E3829" t="s">
        <v>28748</v>
      </c>
      <c r="F3829" t="s">
        <v>32818</v>
      </c>
      <c r="G3829" t="s">
        <v>32819</v>
      </c>
      <c r="H3829" t="s">
        <v>32820</v>
      </c>
      <c r="I3829" t="s">
        <v>2645</v>
      </c>
      <c r="J3829" t="s">
        <v>3565</v>
      </c>
      <c r="K3829" t="s">
        <v>3566</v>
      </c>
      <c r="L3829" t="s">
        <v>110</v>
      </c>
      <c r="M3829" t="s">
        <v>2575</v>
      </c>
      <c r="N3829" t="s">
        <v>2368</v>
      </c>
      <c r="O3829" t="s">
        <v>3567</v>
      </c>
      <c r="P3829" t="s">
        <v>32821</v>
      </c>
      <c r="Q3829" t="s">
        <v>32822</v>
      </c>
      <c r="R3829" t="str">
        <f t="shared" si="118"/>
        <v>高密</v>
      </c>
      <c r="S3829" t="str">
        <f t="shared" si="119"/>
        <v>0707</v>
      </c>
    </row>
    <row r="3830" spans="1:19">
      <c r="A3830" t="s">
        <v>32823</v>
      </c>
      <c r="B3830" t="s">
        <v>32824</v>
      </c>
      <c r="C3830" t="s">
        <v>46</v>
      </c>
      <c r="D3830" t="s">
        <v>32825</v>
      </c>
      <c r="E3830" t="s">
        <v>28961</v>
      </c>
      <c r="F3830" t="s">
        <v>32826</v>
      </c>
      <c r="G3830" t="s">
        <v>32827</v>
      </c>
      <c r="H3830" t="s">
        <v>32828</v>
      </c>
      <c r="I3830" t="s">
        <v>2350</v>
      </c>
      <c r="J3830" t="s">
        <v>3096</v>
      </c>
      <c r="K3830" t="s">
        <v>3097</v>
      </c>
      <c r="L3830" t="s">
        <v>110</v>
      </c>
      <c r="M3830" t="s">
        <v>3098</v>
      </c>
      <c r="N3830" t="s">
        <v>4222</v>
      </c>
      <c r="O3830" t="s">
        <v>3099</v>
      </c>
      <c r="P3830" t="s">
        <v>32829</v>
      </c>
      <c r="Q3830" t="s">
        <v>32830</v>
      </c>
      <c r="R3830" t="str">
        <f t="shared" si="118"/>
        <v>高密</v>
      </c>
      <c r="S3830" t="str">
        <f t="shared" si="119"/>
        <v>0707</v>
      </c>
    </row>
    <row r="3831" spans="1:19">
      <c r="A3831" t="s">
        <v>32831</v>
      </c>
      <c r="B3831" t="s">
        <v>32832</v>
      </c>
      <c r="C3831" t="s">
        <v>46</v>
      </c>
      <c r="D3831" t="s">
        <v>32833</v>
      </c>
      <c r="E3831" t="s">
        <v>32834</v>
      </c>
      <c r="F3831" t="s">
        <v>32835</v>
      </c>
      <c r="G3831" t="s">
        <v>32836</v>
      </c>
      <c r="H3831" t="s">
        <v>32837</v>
      </c>
      <c r="I3831" t="s">
        <v>2378</v>
      </c>
      <c r="J3831" t="s">
        <v>2793</v>
      </c>
      <c r="K3831" t="s">
        <v>2794</v>
      </c>
      <c r="L3831" t="s">
        <v>57</v>
      </c>
      <c r="M3831" t="s">
        <v>2367</v>
      </c>
      <c r="N3831" t="s">
        <v>5839</v>
      </c>
      <c r="O3831" t="s">
        <v>2795</v>
      </c>
      <c r="P3831" t="s">
        <v>32838</v>
      </c>
      <c r="Q3831" t="s">
        <v>32839</v>
      </c>
      <c r="R3831" t="str">
        <f t="shared" si="118"/>
        <v>安丘</v>
      </c>
      <c r="S3831" t="str">
        <f t="shared" si="119"/>
        <v>0707</v>
      </c>
    </row>
    <row r="3832" spans="1:19">
      <c r="A3832" t="s">
        <v>32840</v>
      </c>
      <c r="B3832" t="s">
        <v>32841</v>
      </c>
      <c r="C3832" t="s">
        <v>46</v>
      </c>
      <c r="D3832" t="s">
        <v>32842</v>
      </c>
      <c r="E3832" t="s">
        <v>28748</v>
      </c>
      <c r="F3832" t="s">
        <v>32843</v>
      </c>
      <c r="G3832" t="s">
        <v>32844</v>
      </c>
      <c r="H3832" t="s">
        <v>32845</v>
      </c>
      <c r="I3832" t="s">
        <v>2364</v>
      </c>
      <c r="J3832" t="s">
        <v>7914</v>
      </c>
      <c r="K3832" t="s">
        <v>7915</v>
      </c>
      <c r="L3832" t="s">
        <v>146</v>
      </c>
      <c r="M3832" t="s">
        <v>5188</v>
      </c>
      <c r="N3832" t="s">
        <v>2480</v>
      </c>
      <c r="O3832" t="s">
        <v>7916</v>
      </c>
      <c r="P3832" t="s">
        <v>32846</v>
      </c>
      <c r="R3832" t="str">
        <f t="shared" si="118"/>
        <v>临朐</v>
      </c>
      <c r="S3832" t="str">
        <f t="shared" si="119"/>
        <v>0707</v>
      </c>
    </row>
    <row r="3833" spans="1:19">
      <c r="A3833" t="s">
        <v>32847</v>
      </c>
      <c r="B3833" t="s">
        <v>32848</v>
      </c>
      <c r="C3833" t="s">
        <v>46</v>
      </c>
      <c r="D3833" t="s">
        <v>32849</v>
      </c>
      <c r="E3833" t="s">
        <v>28961</v>
      </c>
      <c r="F3833" t="s">
        <v>32850</v>
      </c>
      <c r="G3833" t="s">
        <v>32851</v>
      </c>
      <c r="H3833" t="s">
        <v>32852</v>
      </c>
      <c r="I3833" t="s">
        <v>2503</v>
      </c>
      <c r="J3833" t="s">
        <v>12410</v>
      </c>
      <c r="K3833" t="s">
        <v>12411</v>
      </c>
      <c r="L3833" t="s">
        <v>101</v>
      </c>
      <c r="M3833" t="s">
        <v>4459</v>
      </c>
      <c r="N3833" t="s">
        <v>3017</v>
      </c>
      <c r="O3833" t="s">
        <v>12412</v>
      </c>
      <c r="P3833" t="s">
        <v>32853</v>
      </c>
      <c r="R3833" t="str">
        <f t="shared" si="118"/>
        <v>潍城</v>
      </c>
      <c r="S3833" t="str">
        <f t="shared" si="119"/>
        <v>0707</v>
      </c>
    </row>
    <row r="3834" spans="1:19">
      <c r="A3834" t="s">
        <v>32854</v>
      </c>
      <c r="B3834" t="s">
        <v>32855</v>
      </c>
      <c r="C3834" t="s">
        <v>46</v>
      </c>
      <c r="D3834" t="s">
        <v>32856</v>
      </c>
      <c r="E3834" t="s">
        <v>32794</v>
      </c>
      <c r="F3834" t="s">
        <v>32857</v>
      </c>
      <c r="G3834" t="s">
        <v>32858</v>
      </c>
      <c r="H3834" t="s">
        <v>32859</v>
      </c>
      <c r="I3834" t="s">
        <v>2586</v>
      </c>
      <c r="J3834" t="s">
        <v>2634</v>
      </c>
      <c r="K3834" t="s">
        <v>2635</v>
      </c>
      <c r="L3834" t="s">
        <v>76</v>
      </c>
      <c r="M3834" t="s">
        <v>2408</v>
      </c>
      <c r="N3834" t="s">
        <v>2589</v>
      </c>
      <c r="O3834" t="s">
        <v>2636</v>
      </c>
      <c r="P3834" t="s">
        <v>32860</v>
      </c>
      <c r="R3834" t="str">
        <f t="shared" si="118"/>
        <v>奎文</v>
      </c>
      <c r="S3834" t="str">
        <f t="shared" si="119"/>
        <v>0707</v>
      </c>
    </row>
    <row r="3835" spans="1:19">
      <c r="A3835" t="s">
        <v>32861</v>
      </c>
      <c r="B3835" t="s">
        <v>32862</v>
      </c>
      <c r="C3835" t="s">
        <v>46</v>
      </c>
      <c r="D3835" t="s">
        <v>32863</v>
      </c>
      <c r="E3835" t="s">
        <v>32864</v>
      </c>
      <c r="F3835" t="s">
        <v>32865</v>
      </c>
      <c r="G3835" t="s">
        <v>32866</v>
      </c>
      <c r="H3835" t="s">
        <v>32867</v>
      </c>
      <c r="I3835" t="s">
        <v>2503</v>
      </c>
      <c r="J3835" t="s">
        <v>9811</v>
      </c>
      <c r="K3835" t="s">
        <v>9812</v>
      </c>
      <c r="L3835" t="s">
        <v>57</v>
      </c>
      <c r="M3835" t="s">
        <v>2492</v>
      </c>
      <c r="N3835" t="s">
        <v>2983</v>
      </c>
      <c r="O3835" t="s">
        <v>9813</v>
      </c>
      <c r="P3835" t="s">
        <v>32868</v>
      </c>
      <c r="Q3835" t="s">
        <v>32869</v>
      </c>
      <c r="R3835" t="str">
        <f t="shared" si="118"/>
        <v>安丘</v>
      </c>
      <c r="S3835" t="str">
        <f t="shared" si="119"/>
        <v>0707</v>
      </c>
    </row>
    <row r="3836" spans="1:19">
      <c r="A3836" t="s">
        <v>32870</v>
      </c>
      <c r="B3836" t="s">
        <v>32871</v>
      </c>
      <c r="C3836" t="s">
        <v>46</v>
      </c>
      <c r="D3836" t="s">
        <v>32872</v>
      </c>
      <c r="E3836" t="s">
        <v>28748</v>
      </c>
      <c r="F3836" t="s">
        <v>32873</v>
      </c>
      <c r="G3836" t="s">
        <v>32874</v>
      </c>
      <c r="H3836" t="s">
        <v>32875</v>
      </c>
      <c r="I3836" t="s">
        <v>6307</v>
      </c>
      <c r="J3836" t="s">
        <v>14092</v>
      </c>
      <c r="K3836" t="s">
        <v>14093</v>
      </c>
      <c r="L3836" t="s">
        <v>146</v>
      </c>
      <c r="M3836" t="s">
        <v>14094</v>
      </c>
      <c r="N3836" t="s">
        <v>2421</v>
      </c>
      <c r="O3836" t="s">
        <v>14095</v>
      </c>
      <c r="P3836" t="s">
        <v>32876</v>
      </c>
      <c r="Q3836" t="s">
        <v>32877</v>
      </c>
      <c r="R3836" t="str">
        <f t="shared" si="118"/>
        <v>临朐</v>
      </c>
      <c r="S3836" t="str">
        <f t="shared" si="119"/>
        <v>0707</v>
      </c>
    </row>
    <row r="3837" spans="1:19">
      <c r="A3837" t="s">
        <v>32878</v>
      </c>
      <c r="B3837" t="s">
        <v>32879</v>
      </c>
      <c r="C3837" t="s">
        <v>46</v>
      </c>
      <c r="D3837" t="s">
        <v>32880</v>
      </c>
      <c r="E3837" t="s">
        <v>28748</v>
      </c>
      <c r="F3837" t="s">
        <v>32881</v>
      </c>
      <c r="G3837" t="s">
        <v>32882</v>
      </c>
      <c r="H3837" t="s">
        <v>32883</v>
      </c>
      <c r="I3837" t="s">
        <v>2364</v>
      </c>
      <c r="J3837" t="s">
        <v>11746</v>
      </c>
      <c r="K3837" t="s">
        <v>11747</v>
      </c>
      <c r="L3837" t="s">
        <v>47</v>
      </c>
      <c r="M3837" t="s">
        <v>4154</v>
      </c>
      <c r="N3837" t="s">
        <v>3270</v>
      </c>
      <c r="O3837" t="s">
        <v>11748</v>
      </c>
      <c r="P3837" t="s">
        <v>32884</v>
      </c>
      <c r="Q3837" t="s">
        <v>32885</v>
      </c>
      <c r="R3837" t="str">
        <f t="shared" si="118"/>
        <v>诸城</v>
      </c>
      <c r="S3837" t="str">
        <f t="shared" si="119"/>
        <v>0707</v>
      </c>
    </row>
    <row r="3838" spans="1:19">
      <c r="A3838" t="s">
        <v>32886</v>
      </c>
      <c r="B3838" t="s">
        <v>32887</v>
      </c>
      <c r="C3838" t="s">
        <v>46</v>
      </c>
      <c r="D3838" t="s">
        <v>32888</v>
      </c>
      <c r="E3838" t="s">
        <v>32864</v>
      </c>
      <c r="F3838" t="s">
        <v>32889</v>
      </c>
      <c r="G3838" t="s">
        <v>32890</v>
      </c>
      <c r="H3838" t="s">
        <v>32891</v>
      </c>
      <c r="I3838" t="s">
        <v>4165</v>
      </c>
      <c r="J3838" t="s">
        <v>14840</v>
      </c>
      <c r="K3838" t="s">
        <v>14841</v>
      </c>
      <c r="L3838" t="s">
        <v>146</v>
      </c>
      <c r="M3838" t="s">
        <v>3051</v>
      </c>
      <c r="N3838" t="s">
        <v>2687</v>
      </c>
      <c r="O3838" t="s">
        <v>14842</v>
      </c>
      <c r="P3838" t="s">
        <v>32892</v>
      </c>
      <c r="Q3838" t="s">
        <v>32893</v>
      </c>
      <c r="R3838" t="str">
        <f t="shared" si="118"/>
        <v>临朐</v>
      </c>
      <c r="S3838" t="str">
        <f t="shared" si="119"/>
        <v>0707</v>
      </c>
    </row>
    <row r="3839" spans="1:19">
      <c r="A3839" t="s">
        <v>32894</v>
      </c>
      <c r="B3839" t="s">
        <v>32895</v>
      </c>
      <c r="C3839" t="s">
        <v>46</v>
      </c>
      <c r="D3839" t="s">
        <v>32896</v>
      </c>
      <c r="E3839" t="s">
        <v>32897</v>
      </c>
      <c r="F3839" t="s">
        <v>32898</v>
      </c>
      <c r="G3839" t="s">
        <v>32899</v>
      </c>
      <c r="H3839" t="s">
        <v>32900</v>
      </c>
      <c r="I3839" t="s">
        <v>2364</v>
      </c>
      <c r="J3839" t="s">
        <v>4130</v>
      </c>
      <c r="K3839" t="s">
        <v>4131</v>
      </c>
      <c r="L3839" t="s">
        <v>137</v>
      </c>
      <c r="M3839" t="s">
        <v>3040</v>
      </c>
      <c r="N3839" t="s">
        <v>2602</v>
      </c>
      <c r="O3839" t="s">
        <v>4132</v>
      </c>
      <c r="P3839" t="s">
        <v>32901</v>
      </c>
      <c r="Q3839" t="s">
        <v>32902</v>
      </c>
      <c r="R3839" t="str">
        <f t="shared" si="118"/>
        <v>青州</v>
      </c>
      <c r="S3839" t="str">
        <f t="shared" si="119"/>
        <v>0707</v>
      </c>
    </row>
    <row r="3840" spans="1:19">
      <c r="A3840" t="s">
        <v>32903</v>
      </c>
      <c r="B3840" t="s">
        <v>32904</v>
      </c>
      <c r="C3840" t="s">
        <v>46</v>
      </c>
      <c r="D3840" t="s">
        <v>32905</v>
      </c>
      <c r="E3840" t="s">
        <v>28961</v>
      </c>
      <c r="F3840" t="s">
        <v>32906</v>
      </c>
      <c r="G3840" t="s">
        <v>32907</v>
      </c>
      <c r="H3840" t="s">
        <v>32908</v>
      </c>
      <c r="I3840" t="s">
        <v>2378</v>
      </c>
      <c r="J3840" t="s">
        <v>7327</v>
      </c>
      <c r="K3840" t="s">
        <v>7328</v>
      </c>
      <c r="L3840" t="s">
        <v>101</v>
      </c>
      <c r="M3840" t="s">
        <v>5737</v>
      </c>
      <c r="N3840" t="s">
        <v>2859</v>
      </c>
      <c r="O3840" t="s">
        <v>7329</v>
      </c>
      <c r="P3840" t="s">
        <v>32909</v>
      </c>
      <c r="R3840" t="str">
        <f t="shared" si="118"/>
        <v>潍城</v>
      </c>
      <c r="S3840" t="str">
        <f t="shared" si="119"/>
        <v>0707</v>
      </c>
    </row>
    <row r="3841" spans="1:19">
      <c r="A3841" t="s">
        <v>32910</v>
      </c>
      <c r="B3841" t="s">
        <v>32911</v>
      </c>
      <c r="C3841" t="s">
        <v>46</v>
      </c>
      <c r="D3841" t="s">
        <v>32912</v>
      </c>
      <c r="E3841" t="s">
        <v>28961</v>
      </c>
      <c r="F3841" t="s">
        <v>32913</v>
      </c>
      <c r="G3841" t="s">
        <v>32914</v>
      </c>
      <c r="H3841" t="s">
        <v>32915</v>
      </c>
      <c r="I3841" t="s">
        <v>2378</v>
      </c>
      <c r="J3841" t="s">
        <v>7327</v>
      </c>
      <c r="K3841" t="s">
        <v>7328</v>
      </c>
      <c r="L3841" t="s">
        <v>101</v>
      </c>
      <c r="M3841" t="s">
        <v>5737</v>
      </c>
      <c r="N3841" t="s">
        <v>2859</v>
      </c>
      <c r="O3841" t="s">
        <v>7329</v>
      </c>
      <c r="P3841" t="s">
        <v>32916</v>
      </c>
      <c r="R3841" t="str">
        <f t="shared" ref="R3841:R3904" si="120">IF(OR(LEFT(L3841,2)="高新"),"奎文",IF(LEFT(L3841,2)="峡山","坊子",IF(LEFT(L3841,2)="滨海","寒亭",LEFT(L3841,2))))</f>
        <v>潍城</v>
      </c>
      <c r="S3841" t="str">
        <f t="shared" ref="S3841:S3904" si="121">TEXT(B3841,"mmdd")</f>
        <v>0707</v>
      </c>
    </row>
    <row r="3842" spans="1:19">
      <c r="A3842" t="s">
        <v>32917</v>
      </c>
      <c r="B3842" t="s">
        <v>32918</v>
      </c>
      <c r="C3842" t="s">
        <v>46</v>
      </c>
      <c r="D3842" t="s">
        <v>32919</v>
      </c>
      <c r="E3842" t="s">
        <v>32794</v>
      </c>
      <c r="F3842" t="s">
        <v>30130</v>
      </c>
      <c r="G3842" t="s">
        <v>30131</v>
      </c>
      <c r="H3842" t="s">
        <v>32920</v>
      </c>
      <c r="I3842" t="s">
        <v>2364</v>
      </c>
      <c r="J3842" t="s">
        <v>4938</v>
      </c>
      <c r="K3842" t="s">
        <v>4939</v>
      </c>
      <c r="L3842" t="s">
        <v>128</v>
      </c>
      <c r="M3842" t="s">
        <v>2720</v>
      </c>
      <c r="N3842" t="s">
        <v>2674</v>
      </c>
      <c r="O3842" t="s">
        <v>4940</v>
      </c>
      <c r="P3842" t="s">
        <v>32921</v>
      </c>
      <c r="Q3842" t="s">
        <v>30134</v>
      </c>
      <c r="R3842" t="str">
        <f t="shared" si="120"/>
        <v>寿光</v>
      </c>
      <c r="S3842" t="str">
        <f t="shared" si="121"/>
        <v>0707</v>
      </c>
    </row>
    <row r="3843" spans="1:19">
      <c r="A3843" t="s">
        <v>32922</v>
      </c>
      <c r="B3843" t="s">
        <v>32923</v>
      </c>
      <c r="C3843" t="s">
        <v>46</v>
      </c>
      <c r="D3843" t="s">
        <v>32924</v>
      </c>
      <c r="E3843" t="s">
        <v>32925</v>
      </c>
      <c r="F3843" t="s">
        <v>32926</v>
      </c>
      <c r="G3843" t="s">
        <v>32927</v>
      </c>
      <c r="H3843" t="s">
        <v>32928</v>
      </c>
      <c r="I3843" t="s">
        <v>2350</v>
      </c>
      <c r="J3843" t="s">
        <v>5573</v>
      </c>
      <c r="K3843" t="s">
        <v>5574</v>
      </c>
      <c r="L3843" t="s">
        <v>57</v>
      </c>
      <c r="M3843" t="s">
        <v>2492</v>
      </c>
      <c r="N3843" t="s">
        <v>7446</v>
      </c>
      <c r="O3843" t="s">
        <v>5575</v>
      </c>
      <c r="P3843" t="s">
        <v>32929</v>
      </c>
      <c r="Q3843" t="s">
        <v>32930</v>
      </c>
      <c r="R3843" t="str">
        <f t="shared" si="120"/>
        <v>安丘</v>
      </c>
      <c r="S3843" t="str">
        <f t="shared" si="121"/>
        <v>0707</v>
      </c>
    </row>
    <row r="3844" spans="1:19">
      <c r="A3844" t="s">
        <v>32931</v>
      </c>
      <c r="B3844" t="s">
        <v>32932</v>
      </c>
      <c r="C3844" t="s">
        <v>46</v>
      </c>
      <c r="D3844" t="s">
        <v>32933</v>
      </c>
      <c r="E3844" t="s">
        <v>28961</v>
      </c>
      <c r="F3844" t="s">
        <v>32934</v>
      </c>
      <c r="G3844" t="s">
        <v>32935</v>
      </c>
      <c r="H3844" t="s">
        <v>32936</v>
      </c>
      <c r="I3844" t="s">
        <v>2645</v>
      </c>
      <c r="J3844" t="s">
        <v>3970</v>
      </c>
      <c r="K3844" t="s">
        <v>3971</v>
      </c>
      <c r="L3844" t="s">
        <v>76</v>
      </c>
      <c r="M3844" t="s">
        <v>2408</v>
      </c>
      <c r="N3844" t="s">
        <v>3017</v>
      </c>
      <c r="O3844" t="s">
        <v>3972</v>
      </c>
      <c r="P3844" t="s">
        <v>32937</v>
      </c>
      <c r="R3844" t="str">
        <f t="shared" si="120"/>
        <v>奎文</v>
      </c>
      <c r="S3844" t="str">
        <f t="shared" si="121"/>
        <v>0707</v>
      </c>
    </row>
    <row r="3845" spans="1:19">
      <c r="A3845" t="s">
        <v>32938</v>
      </c>
      <c r="B3845" t="s">
        <v>32939</v>
      </c>
      <c r="C3845" t="s">
        <v>46</v>
      </c>
      <c r="D3845" t="s">
        <v>32940</v>
      </c>
      <c r="E3845" t="s">
        <v>32941</v>
      </c>
      <c r="F3845" t="s">
        <v>32942</v>
      </c>
      <c r="G3845" t="s">
        <v>32943</v>
      </c>
      <c r="H3845" t="s">
        <v>32944</v>
      </c>
      <c r="I3845" t="s">
        <v>2378</v>
      </c>
      <c r="J3845" t="s">
        <v>6796</v>
      </c>
      <c r="K3845" t="s">
        <v>6797</v>
      </c>
      <c r="L3845" t="s">
        <v>110</v>
      </c>
      <c r="M3845" t="s">
        <v>3098</v>
      </c>
      <c r="N3845" t="s">
        <v>6308</v>
      </c>
      <c r="O3845" t="s">
        <v>6798</v>
      </c>
      <c r="P3845" t="s">
        <v>32945</v>
      </c>
      <c r="Q3845" t="s">
        <v>32946</v>
      </c>
      <c r="R3845" t="str">
        <f t="shared" si="120"/>
        <v>高密</v>
      </c>
      <c r="S3845" t="str">
        <f t="shared" si="121"/>
        <v>0707</v>
      </c>
    </row>
    <row r="3846" spans="1:19">
      <c r="A3846" t="s">
        <v>32947</v>
      </c>
      <c r="B3846" t="s">
        <v>32948</v>
      </c>
      <c r="C3846" t="s">
        <v>46</v>
      </c>
      <c r="D3846" t="s">
        <v>32949</v>
      </c>
      <c r="E3846" t="s">
        <v>28961</v>
      </c>
      <c r="F3846" t="s">
        <v>32950</v>
      </c>
      <c r="G3846" t="s">
        <v>32951</v>
      </c>
      <c r="H3846" t="s">
        <v>32952</v>
      </c>
      <c r="I3846" t="s">
        <v>2465</v>
      </c>
      <c r="J3846" t="s">
        <v>2365</v>
      </c>
      <c r="K3846" t="s">
        <v>2366</v>
      </c>
      <c r="L3846" t="s">
        <v>57</v>
      </c>
      <c r="M3846" t="s">
        <v>2367</v>
      </c>
      <c r="N3846" t="s">
        <v>2340</v>
      </c>
      <c r="O3846" t="s">
        <v>2369</v>
      </c>
      <c r="P3846" t="s">
        <v>32953</v>
      </c>
      <c r="Q3846" t="s">
        <v>32954</v>
      </c>
      <c r="R3846" t="str">
        <f t="shared" si="120"/>
        <v>安丘</v>
      </c>
      <c r="S3846" t="str">
        <f t="shared" si="121"/>
        <v>0707</v>
      </c>
    </row>
    <row r="3847" spans="1:19">
      <c r="A3847" t="s">
        <v>886</v>
      </c>
      <c r="B3847" t="s">
        <v>32955</v>
      </c>
      <c r="C3847" t="s">
        <v>46</v>
      </c>
      <c r="D3847" t="s">
        <v>32956</v>
      </c>
      <c r="E3847" t="s">
        <v>28961</v>
      </c>
      <c r="F3847" t="s">
        <v>32957</v>
      </c>
      <c r="G3847" t="s">
        <v>884</v>
      </c>
      <c r="H3847" t="s">
        <v>32958</v>
      </c>
      <c r="I3847" t="s">
        <v>32959</v>
      </c>
      <c r="J3847" t="s">
        <v>9022</v>
      </c>
      <c r="K3847" t="s">
        <v>9023</v>
      </c>
      <c r="L3847" t="s">
        <v>101</v>
      </c>
      <c r="M3847" t="s">
        <v>4459</v>
      </c>
      <c r="N3847" t="s">
        <v>2480</v>
      </c>
      <c r="O3847" t="s">
        <v>9024</v>
      </c>
      <c r="P3847" t="s">
        <v>32960</v>
      </c>
      <c r="Q3847" t="s">
        <v>32961</v>
      </c>
      <c r="R3847" t="str">
        <f t="shared" si="120"/>
        <v>潍城</v>
      </c>
      <c r="S3847" t="str">
        <f t="shared" si="121"/>
        <v>0707</v>
      </c>
    </row>
    <row r="3848" spans="1:19">
      <c r="A3848" t="s">
        <v>32962</v>
      </c>
      <c r="B3848" t="s">
        <v>32883</v>
      </c>
      <c r="C3848" t="s">
        <v>46</v>
      </c>
      <c r="D3848" t="s">
        <v>32963</v>
      </c>
      <c r="E3848" t="s">
        <v>28748</v>
      </c>
      <c r="F3848" t="s">
        <v>32964</v>
      </c>
      <c r="G3848" t="s">
        <v>32965</v>
      </c>
      <c r="H3848" t="s">
        <v>32966</v>
      </c>
      <c r="I3848" t="s">
        <v>2350</v>
      </c>
      <c r="J3848" t="s">
        <v>5380</v>
      </c>
      <c r="K3848" t="s">
        <v>5381</v>
      </c>
      <c r="L3848" t="s">
        <v>128</v>
      </c>
      <c r="M3848" t="s">
        <v>2708</v>
      </c>
      <c r="N3848" t="s">
        <v>2421</v>
      </c>
      <c r="O3848" t="s">
        <v>5382</v>
      </c>
      <c r="Q3848" t="s">
        <v>32967</v>
      </c>
      <c r="R3848" t="str">
        <f t="shared" si="120"/>
        <v>寿光</v>
      </c>
      <c r="S3848" t="str">
        <f t="shared" si="121"/>
        <v>0707</v>
      </c>
    </row>
    <row r="3849" spans="1:19">
      <c r="A3849" t="s">
        <v>32968</v>
      </c>
      <c r="B3849" t="s">
        <v>32969</v>
      </c>
      <c r="C3849" t="s">
        <v>46</v>
      </c>
      <c r="D3849" t="s">
        <v>32970</v>
      </c>
      <c r="E3849" t="s">
        <v>28901</v>
      </c>
      <c r="F3849" t="s">
        <v>32971</v>
      </c>
      <c r="G3849" t="s">
        <v>32972</v>
      </c>
      <c r="H3849" t="s">
        <v>32973</v>
      </c>
      <c r="I3849" t="s">
        <v>2503</v>
      </c>
      <c r="J3849" t="s">
        <v>2599</v>
      </c>
      <c r="K3849" t="s">
        <v>2600</v>
      </c>
      <c r="L3849" t="s">
        <v>119</v>
      </c>
      <c r="M3849" t="s">
        <v>2601</v>
      </c>
      <c r="N3849" t="s">
        <v>2382</v>
      </c>
      <c r="O3849" t="s">
        <v>2603</v>
      </c>
      <c r="P3849" t="s">
        <v>32974</v>
      </c>
      <c r="Q3849" t="s">
        <v>32975</v>
      </c>
      <c r="R3849" t="str">
        <f t="shared" si="120"/>
        <v>寒亭</v>
      </c>
      <c r="S3849" t="str">
        <f t="shared" si="121"/>
        <v>0707</v>
      </c>
    </row>
    <row r="3850" spans="1:19">
      <c r="A3850" t="s">
        <v>32976</v>
      </c>
      <c r="B3850" t="s">
        <v>32977</v>
      </c>
      <c r="C3850" t="s">
        <v>46</v>
      </c>
      <c r="D3850" t="s">
        <v>32978</v>
      </c>
      <c r="E3850" t="s">
        <v>32979</v>
      </c>
      <c r="F3850" t="s">
        <v>32980</v>
      </c>
      <c r="G3850" t="s">
        <v>32981</v>
      </c>
      <c r="H3850" t="s">
        <v>32982</v>
      </c>
      <c r="I3850" t="s">
        <v>2378</v>
      </c>
      <c r="J3850" t="s">
        <v>4801</v>
      </c>
      <c r="K3850" t="s">
        <v>4802</v>
      </c>
      <c r="L3850" t="s">
        <v>76</v>
      </c>
      <c r="M3850" t="s">
        <v>2528</v>
      </c>
      <c r="N3850" t="s">
        <v>2354</v>
      </c>
      <c r="O3850" t="s">
        <v>4803</v>
      </c>
      <c r="P3850" t="s">
        <v>32983</v>
      </c>
      <c r="Q3850" t="s">
        <v>32984</v>
      </c>
      <c r="R3850" t="str">
        <f t="shared" si="120"/>
        <v>奎文</v>
      </c>
      <c r="S3850" t="str">
        <f t="shared" si="121"/>
        <v>0707</v>
      </c>
    </row>
    <row r="3851" spans="1:19">
      <c r="A3851" t="s">
        <v>32985</v>
      </c>
      <c r="B3851" t="s">
        <v>32986</v>
      </c>
      <c r="C3851" t="s">
        <v>46</v>
      </c>
      <c r="D3851" t="s">
        <v>32987</v>
      </c>
      <c r="E3851" t="s">
        <v>32979</v>
      </c>
      <c r="F3851" t="s">
        <v>32988</v>
      </c>
      <c r="G3851" t="s">
        <v>32989</v>
      </c>
      <c r="H3851" t="s">
        <v>32990</v>
      </c>
      <c r="I3851" t="s">
        <v>2645</v>
      </c>
      <c r="J3851" t="s">
        <v>7398</v>
      </c>
      <c r="K3851" t="s">
        <v>7399</v>
      </c>
      <c r="L3851" t="s">
        <v>110</v>
      </c>
      <c r="M3851" t="s">
        <v>4059</v>
      </c>
      <c r="N3851" t="s">
        <v>2602</v>
      </c>
      <c r="O3851" t="s">
        <v>7400</v>
      </c>
      <c r="P3851" t="s">
        <v>32991</v>
      </c>
      <c r="R3851" t="str">
        <f t="shared" si="120"/>
        <v>高密</v>
      </c>
      <c r="S3851" t="str">
        <f t="shared" si="121"/>
        <v>0707</v>
      </c>
    </row>
    <row r="3852" spans="1:19">
      <c r="A3852" t="s">
        <v>32992</v>
      </c>
      <c r="B3852" t="s">
        <v>32993</v>
      </c>
      <c r="C3852" t="s">
        <v>46</v>
      </c>
      <c r="D3852" t="s">
        <v>32994</v>
      </c>
      <c r="E3852" t="s">
        <v>28961</v>
      </c>
      <c r="F3852" t="s">
        <v>32995</v>
      </c>
      <c r="G3852" t="s">
        <v>32996</v>
      </c>
      <c r="H3852" t="s">
        <v>32997</v>
      </c>
      <c r="I3852" t="s">
        <v>2350</v>
      </c>
      <c r="J3852" t="s">
        <v>4792</v>
      </c>
      <c r="K3852" t="s">
        <v>4793</v>
      </c>
      <c r="L3852" t="s">
        <v>57</v>
      </c>
      <c r="M3852" t="s">
        <v>2433</v>
      </c>
      <c r="N3852" t="s">
        <v>7446</v>
      </c>
      <c r="O3852" t="s">
        <v>4794</v>
      </c>
      <c r="P3852" t="s">
        <v>32998</v>
      </c>
      <c r="R3852" t="str">
        <f t="shared" si="120"/>
        <v>安丘</v>
      </c>
      <c r="S3852" t="str">
        <f t="shared" si="121"/>
        <v>0707</v>
      </c>
    </row>
    <row r="3853" spans="1:19">
      <c r="A3853" t="s">
        <v>32999</v>
      </c>
      <c r="B3853" t="s">
        <v>33000</v>
      </c>
      <c r="C3853" t="s">
        <v>46</v>
      </c>
      <c r="D3853" t="s">
        <v>33001</v>
      </c>
      <c r="E3853" t="s">
        <v>28748</v>
      </c>
      <c r="F3853" t="s">
        <v>33002</v>
      </c>
      <c r="G3853" t="s">
        <v>33003</v>
      </c>
      <c r="H3853" t="s">
        <v>33004</v>
      </c>
      <c r="I3853" t="s">
        <v>33005</v>
      </c>
      <c r="J3853" t="s">
        <v>6077</v>
      </c>
      <c r="K3853" t="s">
        <v>6078</v>
      </c>
      <c r="L3853" t="s">
        <v>128</v>
      </c>
      <c r="M3853" t="s">
        <v>6079</v>
      </c>
      <c r="N3853" t="s">
        <v>2816</v>
      </c>
      <c r="O3853" t="s">
        <v>6080</v>
      </c>
      <c r="P3853" t="s">
        <v>33006</v>
      </c>
      <c r="Q3853" t="s">
        <v>33007</v>
      </c>
      <c r="R3853" t="str">
        <f t="shared" si="120"/>
        <v>寿光</v>
      </c>
      <c r="S3853" t="str">
        <f t="shared" si="121"/>
        <v>0707</v>
      </c>
    </row>
    <row r="3854" spans="1:19">
      <c r="A3854" t="s">
        <v>33008</v>
      </c>
      <c r="B3854" t="s">
        <v>33009</v>
      </c>
      <c r="C3854" t="s">
        <v>46</v>
      </c>
      <c r="D3854" t="s">
        <v>33010</v>
      </c>
      <c r="E3854" t="s">
        <v>33011</v>
      </c>
      <c r="F3854" t="s">
        <v>33012</v>
      </c>
      <c r="G3854" t="s">
        <v>33013</v>
      </c>
      <c r="H3854" t="s">
        <v>33014</v>
      </c>
      <c r="I3854" t="s">
        <v>2586</v>
      </c>
      <c r="J3854" t="s">
        <v>4130</v>
      </c>
      <c r="K3854" t="s">
        <v>4131</v>
      </c>
      <c r="L3854" t="s">
        <v>137</v>
      </c>
      <c r="M3854" t="s">
        <v>3040</v>
      </c>
      <c r="N3854" t="s">
        <v>2368</v>
      </c>
      <c r="O3854" t="s">
        <v>4132</v>
      </c>
      <c r="P3854" t="s">
        <v>33015</v>
      </c>
      <c r="R3854" t="str">
        <f t="shared" si="120"/>
        <v>青州</v>
      </c>
      <c r="S3854" t="str">
        <f t="shared" si="121"/>
        <v>0707</v>
      </c>
    </row>
    <row r="3855" spans="1:19">
      <c r="A3855" t="s">
        <v>33016</v>
      </c>
      <c r="B3855" t="s">
        <v>33017</v>
      </c>
      <c r="C3855" t="s">
        <v>46</v>
      </c>
      <c r="D3855" t="s">
        <v>33018</v>
      </c>
      <c r="E3855" t="s">
        <v>28961</v>
      </c>
      <c r="F3855" t="s">
        <v>33019</v>
      </c>
      <c r="G3855" t="s">
        <v>33020</v>
      </c>
      <c r="H3855" t="s">
        <v>33021</v>
      </c>
      <c r="I3855" t="s">
        <v>2378</v>
      </c>
      <c r="J3855" t="s">
        <v>5976</v>
      </c>
      <c r="K3855" t="s">
        <v>5977</v>
      </c>
      <c r="L3855" t="s">
        <v>128</v>
      </c>
      <c r="M3855" t="s">
        <v>5602</v>
      </c>
      <c r="N3855" t="s">
        <v>2421</v>
      </c>
      <c r="O3855" t="s">
        <v>5978</v>
      </c>
      <c r="P3855" t="s">
        <v>29310</v>
      </c>
      <c r="Q3855" t="s">
        <v>33022</v>
      </c>
      <c r="R3855" t="str">
        <f t="shared" si="120"/>
        <v>寿光</v>
      </c>
      <c r="S3855" t="str">
        <f t="shared" si="121"/>
        <v>0707</v>
      </c>
    </row>
    <row r="3856" spans="1:19">
      <c r="A3856" t="s">
        <v>33023</v>
      </c>
      <c r="B3856" t="s">
        <v>33024</v>
      </c>
      <c r="C3856" t="s">
        <v>46</v>
      </c>
      <c r="D3856" t="s">
        <v>33025</v>
      </c>
      <c r="E3856" t="s">
        <v>28961</v>
      </c>
      <c r="F3856" t="s">
        <v>33026</v>
      </c>
      <c r="G3856" t="s">
        <v>33027</v>
      </c>
      <c r="H3856" t="s">
        <v>33028</v>
      </c>
      <c r="I3856" t="s">
        <v>2378</v>
      </c>
      <c r="J3856" t="s">
        <v>8581</v>
      </c>
      <c r="K3856" t="s">
        <v>8582</v>
      </c>
      <c r="L3856" t="s">
        <v>47</v>
      </c>
      <c r="M3856" t="s">
        <v>3327</v>
      </c>
      <c r="N3856" t="s">
        <v>2421</v>
      </c>
      <c r="O3856" t="s">
        <v>8583</v>
      </c>
      <c r="P3856" t="s">
        <v>33029</v>
      </c>
      <c r="R3856" t="str">
        <f t="shared" si="120"/>
        <v>诸城</v>
      </c>
      <c r="S3856" t="str">
        <f t="shared" si="121"/>
        <v>0707</v>
      </c>
    </row>
    <row r="3857" spans="1:19">
      <c r="A3857" t="s">
        <v>33030</v>
      </c>
      <c r="B3857" t="s">
        <v>33031</v>
      </c>
      <c r="C3857" t="s">
        <v>46</v>
      </c>
      <c r="D3857" t="s">
        <v>33032</v>
      </c>
      <c r="E3857" t="s">
        <v>32941</v>
      </c>
      <c r="F3857" t="s">
        <v>33033</v>
      </c>
      <c r="G3857" t="s">
        <v>33034</v>
      </c>
      <c r="H3857" t="s">
        <v>33035</v>
      </c>
      <c r="I3857" t="s">
        <v>2465</v>
      </c>
      <c r="J3857" t="s">
        <v>5620</v>
      </c>
      <c r="K3857" t="s">
        <v>5621</v>
      </c>
      <c r="L3857" t="s">
        <v>76</v>
      </c>
      <c r="M3857" t="s">
        <v>2661</v>
      </c>
      <c r="N3857" t="s">
        <v>2983</v>
      </c>
      <c r="O3857" t="s">
        <v>5622</v>
      </c>
      <c r="P3857" t="s">
        <v>33036</v>
      </c>
      <c r="Q3857" t="s">
        <v>33037</v>
      </c>
      <c r="R3857" t="str">
        <f t="shared" si="120"/>
        <v>奎文</v>
      </c>
      <c r="S3857" t="str">
        <f t="shared" si="121"/>
        <v>0707</v>
      </c>
    </row>
    <row r="3858" spans="1:19">
      <c r="A3858" t="s">
        <v>33038</v>
      </c>
      <c r="B3858" t="s">
        <v>33039</v>
      </c>
      <c r="C3858" t="s">
        <v>46</v>
      </c>
      <c r="D3858" t="s">
        <v>33040</v>
      </c>
      <c r="E3858" t="s">
        <v>28961</v>
      </c>
      <c r="F3858" t="s">
        <v>33041</v>
      </c>
      <c r="G3858" t="s">
        <v>33042</v>
      </c>
      <c r="H3858" t="s">
        <v>33043</v>
      </c>
      <c r="I3858" t="s">
        <v>2645</v>
      </c>
      <c r="J3858" t="s">
        <v>22621</v>
      </c>
      <c r="K3858" t="s">
        <v>22622</v>
      </c>
      <c r="L3858" t="s">
        <v>137</v>
      </c>
      <c r="M3858" t="s">
        <v>4959</v>
      </c>
      <c r="N3858" t="s">
        <v>2421</v>
      </c>
      <c r="O3858" t="s">
        <v>22623</v>
      </c>
      <c r="P3858" t="s">
        <v>33044</v>
      </c>
      <c r="Q3858" t="s">
        <v>33045</v>
      </c>
      <c r="R3858" t="str">
        <f t="shared" si="120"/>
        <v>青州</v>
      </c>
      <c r="S3858" t="str">
        <f t="shared" si="121"/>
        <v>0707</v>
      </c>
    </row>
    <row r="3859" spans="1:19">
      <c r="A3859" t="s">
        <v>33046</v>
      </c>
      <c r="B3859" t="s">
        <v>33047</v>
      </c>
      <c r="C3859" t="s">
        <v>46</v>
      </c>
      <c r="D3859" t="s">
        <v>33048</v>
      </c>
      <c r="E3859" t="s">
        <v>33049</v>
      </c>
      <c r="F3859" t="s">
        <v>26965</v>
      </c>
      <c r="G3859" t="s">
        <v>26966</v>
      </c>
      <c r="H3859" t="s">
        <v>33050</v>
      </c>
      <c r="I3859" t="s">
        <v>4165</v>
      </c>
      <c r="J3859" t="s">
        <v>9436</v>
      </c>
      <c r="K3859" t="s">
        <v>9437</v>
      </c>
      <c r="L3859" t="s">
        <v>110</v>
      </c>
      <c r="M3859" t="s">
        <v>2381</v>
      </c>
      <c r="N3859" t="s">
        <v>2340</v>
      </c>
      <c r="O3859" t="s">
        <v>9438</v>
      </c>
      <c r="P3859" t="s">
        <v>33051</v>
      </c>
      <c r="Q3859" t="s">
        <v>26969</v>
      </c>
      <c r="R3859" t="str">
        <f t="shared" si="120"/>
        <v>高密</v>
      </c>
      <c r="S3859" t="str">
        <f t="shared" si="121"/>
        <v>0707</v>
      </c>
    </row>
    <row r="3860" spans="1:19">
      <c r="A3860" t="s">
        <v>33052</v>
      </c>
      <c r="B3860" t="s">
        <v>33053</v>
      </c>
      <c r="C3860" t="s">
        <v>46</v>
      </c>
      <c r="D3860" t="s">
        <v>33054</v>
      </c>
      <c r="E3860" t="s">
        <v>28748</v>
      </c>
      <c r="F3860" t="s">
        <v>33055</v>
      </c>
      <c r="G3860" t="s">
        <v>33056</v>
      </c>
      <c r="H3860" t="s">
        <v>33057</v>
      </c>
      <c r="I3860" t="s">
        <v>2503</v>
      </c>
      <c r="J3860" t="s">
        <v>2490</v>
      </c>
      <c r="K3860" t="s">
        <v>2491</v>
      </c>
      <c r="L3860" t="s">
        <v>57</v>
      </c>
      <c r="M3860" t="s">
        <v>2492</v>
      </c>
      <c r="N3860" t="s">
        <v>2421</v>
      </c>
      <c r="O3860" t="s">
        <v>2493</v>
      </c>
      <c r="P3860" t="s">
        <v>33058</v>
      </c>
      <c r="R3860" t="str">
        <f t="shared" si="120"/>
        <v>安丘</v>
      </c>
      <c r="S3860" t="str">
        <f t="shared" si="121"/>
        <v>0707</v>
      </c>
    </row>
    <row r="3861" spans="1:19">
      <c r="A3861" t="s">
        <v>33059</v>
      </c>
      <c r="B3861" t="s">
        <v>33060</v>
      </c>
      <c r="C3861" t="s">
        <v>46</v>
      </c>
      <c r="D3861" t="s">
        <v>33061</v>
      </c>
      <c r="E3861" t="s">
        <v>28748</v>
      </c>
      <c r="F3861" t="s">
        <v>33062</v>
      </c>
      <c r="G3861" t="s">
        <v>33063</v>
      </c>
      <c r="H3861" t="s">
        <v>33064</v>
      </c>
      <c r="I3861" t="s">
        <v>2645</v>
      </c>
      <c r="J3861" t="s">
        <v>6131</v>
      </c>
      <c r="K3861" t="s">
        <v>6132</v>
      </c>
      <c r="L3861" t="s">
        <v>57</v>
      </c>
      <c r="M3861" t="s">
        <v>2552</v>
      </c>
      <c r="N3861" t="s">
        <v>2859</v>
      </c>
      <c r="O3861" t="s">
        <v>6133</v>
      </c>
      <c r="P3861" t="s">
        <v>33065</v>
      </c>
      <c r="R3861" t="str">
        <f t="shared" si="120"/>
        <v>安丘</v>
      </c>
      <c r="S3861" t="str">
        <f t="shared" si="121"/>
        <v>0707</v>
      </c>
    </row>
    <row r="3862" spans="1:19">
      <c r="A3862" t="s">
        <v>33066</v>
      </c>
      <c r="B3862" t="s">
        <v>33067</v>
      </c>
      <c r="C3862" t="s">
        <v>46</v>
      </c>
      <c r="D3862" t="s">
        <v>33068</v>
      </c>
      <c r="E3862" t="s">
        <v>28961</v>
      </c>
      <c r="F3862" t="s">
        <v>33069</v>
      </c>
      <c r="G3862" t="s">
        <v>33070</v>
      </c>
      <c r="H3862" t="s">
        <v>33071</v>
      </c>
      <c r="I3862" t="s">
        <v>2378</v>
      </c>
      <c r="J3862" t="s">
        <v>6059</v>
      </c>
      <c r="K3862" t="s">
        <v>6060</v>
      </c>
      <c r="L3862" t="s">
        <v>128</v>
      </c>
      <c r="M3862" t="s">
        <v>3028</v>
      </c>
      <c r="N3862" t="s">
        <v>2421</v>
      </c>
      <c r="O3862" t="s">
        <v>6061</v>
      </c>
      <c r="P3862" t="s">
        <v>33072</v>
      </c>
      <c r="R3862" t="str">
        <f t="shared" si="120"/>
        <v>寿光</v>
      </c>
      <c r="S3862" t="str">
        <f t="shared" si="121"/>
        <v>0707</v>
      </c>
    </row>
    <row r="3863" spans="1:19">
      <c r="A3863" t="s">
        <v>33073</v>
      </c>
      <c r="B3863" t="s">
        <v>33074</v>
      </c>
      <c r="C3863" t="s">
        <v>46</v>
      </c>
      <c r="D3863" t="s">
        <v>33075</v>
      </c>
      <c r="E3863" t="s">
        <v>28961</v>
      </c>
      <c r="F3863" t="s">
        <v>33076</v>
      </c>
      <c r="G3863" t="s">
        <v>33077</v>
      </c>
      <c r="H3863" t="s">
        <v>33078</v>
      </c>
      <c r="I3863" t="s">
        <v>2350</v>
      </c>
      <c r="J3863" t="s">
        <v>9339</v>
      </c>
      <c r="K3863" t="s">
        <v>9340</v>
      </c>
      <c r="L3863" t="s">
        <v>47</v>
      </c>
      <c r="M3863" t="s">
        <v>2454</v>
      </c>
      <c r="N3863" t="s">
        <v>2455</v>
      </c>
      <c r="O3863" t="s">
        <v>9341</v>
      </c>
      <c r="P3863" t="s">
        <v>33079</v>
      </c>
      <c r="Q3863" t="s">
        <v>33080</v>
      </c>
      <c r="R3863" t="str">
        <f t="shared" si="120"/>
        <v>诸城</v>
      </c>
      <c r="S3863" t="str">
        <f t="shared" si="121"/>
        <v>0707</v>
      </c>
    </row>
    <row r="3864" spans="1:19">
      <c r="A3864" t="s">
        <v>33081</v>
      </c>
      <c r="B3864" t="s">
        <v>33082</v>
      </c>
      <c r="C3864" t="s">
        <v>46</v>
      </c>
      <c r="D3864" t="s">
        <v>33083</v>
      </c>
      <c r="E3864" t="s">
        <v>28961</v>
      </c>
      <c r="F3864" t="s">
        <v>33084</v>
      </c>
      <c r="G3864" t="s">
        <v>33085</v>
      </c>
      <c r="H3864" t="s">
        <v>33086</v>
      </c>
      <c r="I3864" t="s">
        <v>2378</v>
      </c>
      <c r="J3864" t="s">
        <v>2706</v>
      </c>
      <c r="K3864" t="s">
        <v>2707</v>
      </c>
      <c r="L3864" t="s">
        <v>128</v>
      </c>
      <c r="M3864" t="s">
        <v>2708</v>
      </c>
      <c r="N3864" t="s">
        <v>2674</v>
      </c>
      <c r="O3864" t="s">
        <v>2709</v>
      </c>
      <c r="P3864" t="s">
        <v>33087</v>
      </c>
      <c r="Q3864" t="s">
        <v>33088</v>
      </c>
      <c r="R3864" t="str">
        <f t="shared" si="120"/>
        <v>寿光</v>
      </c>
      <c r="S3864" t="str">
        <f t="shared" si="121"/>
        <v>0707</v>
      </c>
    </row>
    <row r="3865" spans="1:19">
      <c r="A3865" t="s">
        <v>33089</v>
      </c>
      <c r="B3865" t="s">
        <v>33090</v>
      </c>
      <c r="C3865" t="s">
        <v>46</v>
      </c>
      <c r="D3865" t="s">
        <v>33091</v>
      </c>
      <c r="E3865" t="s">
        <v>28748</v>
      </c>
      <c r="F3865" t="s">
        <v>33092</v>
      </c>
      <c r="G3865" t="s">
        <v>33093</v>
      </c>
      <c r="H3865" t="s">
        <v>33094</v>
      </c>
      <c r="I3865" t="s">
        <v>2350</v>
      </c>
      <c r="J3865" t="s">
        <v>3938</v>
      </c>
      <c r="K3865" t="s">
        <v>3939</v>
      </c>
      <c r="L3865" t="s">
        <v>137</v>
      </c>
      <c r="M3865" t="s">
        <v>3940</v>
      </c>
      <c r="N3865" t="s">
        <v>2421</v>
      </c>
      <c r="O3865" t="s">
        <v>3941</v>
      </c>
      <c r="P3865" t="s">
        <v>33095</v>
      </c>
      <c r="R3865" t="str">
        <f t="shared" si="120"/>
        <v>青州</v>
      </c>
      <c r="S3865" t="str">
        <f t="shared" si="121"/>
        <v>0707</v>
      </c>
    </row>
    <row r="3866" spans="1:19">
      <c r="A3866" t="s">
        <v>33096</v>
      </c>
      <c r="B3866" t="s">
        <v>32619</v>
      </c>
      <c r="C3866" t="s">
        <v>46</v>
      </c>
      <c r="D3866" t="s">
        <v>33097</v>
      </c>
      <c r="E3866" t="s">
        <v>28961</v>
      </c>
      <c r="F3866" t="s">
        <v>33098</v>
      </c>
      <c r="G3866" t="s">
        <v>33099</v>
      </c>
      <c r="H3866" t="s">
        <v>33100</v>
      </c>
      <c r="I3866" t="s">
        <v>2645</v>
      </c>
      <c r="J3866" t="s">
        <v>16408</v>
      </c>
      <c r="K3866" t="s">
        <v>16409</v>
      </c>
      <c r="L3866" t="s">
        <v>146</v>
      </c>
      <c r="M3866" t="s">
        <v>3051</v>
      </c>
      <c r="N3866" t="s">
        <v>2421</v>
      </c>
      <c r="O3866" t="s">
        <v>16410</v>
      </c>
      <c r="P3866" t="s">
        <v>33101</v>
      </c>
      <c r="R3866" t="str">
        <f t="shared" si="120"/>
        <v>临朐</v>
      </c>
      <c r="S3866" t="str">
        <f t="shared" si="121"/>
        <v>0707</v>
      </c>
    </row>
    <row r="3867" spans="1:19">
      <c r="A3867" t="s">
        <v>33102</v>
      </c>
      <c r="B3867" t="s">
        <v>33103</v>
      </c>
      <c r="C3867" t="s">
        <v>46</v>
      </c>
      <c r="D3867" t="s">
        <v>33104</v>
      </c>
      <c r="E3867" t="s">
        <v>28748</v>
      </c>
      <c r="F3867" t="s">
        <v>33105</v>
      </c>
      <c r="G3867" t="s">
        <v>33106</v>
      </c>
      <c r="H3867" t="s">
        <v>33107</v>
      </c>
      <c r="I3867" t="s">
        <v>3376</v>
      </c>
      <c r="J3867" t="s">
        <v>4141</v>
      </c>
      <c r="K3867" t="s">
        <v>4142</v>
      </c>
      <c r="L3867" t="s">
        <v>137</v>
      </c>
      <c r="M3867" t="s">
        <v>2339</v>
      </c>
      <c r="N3867" t="s">
        <v>2480</v>
      </c>
      <c r="O3867" t="s">
        <v>4143</v>
      </c>
      <c r="P3867" t="s">
        <v>33108</v>
      </c>
      <c r="Q3867" t="s">
        <v>33109</v>
      </c>
      <c r="R3867" t="str">
        <f t="shared" si="120"/>
        <v>青州</v>
      </c>
      <c r="S3867" t="str">
        <f t="shared" si="121"/>
        <v>0707</v>
      </c>
    </row>
    <row r="3868" spans="1:19">
      <c r="A3868" t="s">
        <v>33110</v>
      </c>
      <c r="B3868" t="s">
        <v>33111</v>
      </c>
      <c r="C3868" t="s">
        <v>46</v>
      </c>
      <c r="D3868" t="s">
        <v>33112</v>
      </c>
      <c r="E3868" t="s">
        <v>28961</v>
      </c>
      <c r="F3868" t="s">
        <v>33113</v>
      </c>
      <c r="G3868" t="s">
        <v>33114</v>
      </c>
      <c r="H3868" t="s">
        <v>33115</v>
      </c>
      <c r="I3868" t="s">
        <v>2503</v>
      </c>
      <c r="J3868" t="s">
        <v>2696</v>
      </c>
      <c r="K3868" t="s">
        <v>2697</v>
      </c>
      <c r="L3868" t="s">
        <v>110</v>
      </c>
      <c r="M3868" t="s">
        <v>2575</v>
      </c>
      <c r="N3868" t="s">
        <v>2421</v>
      </c>
      <c r="O3868" t="s">
        <v>2698</v>
      </c>
      <c r="P3868" t="s">
        <v>33116</v>
      </c>
      <c r="Q3868" t="s">
        <v>33117</v>
      </c>
      <c r="R3868" t="str">
        <f t="shared" si="120"/>
        <v>高密</v>
      </c>
      <c r="S3868" t="str">
        <f t="shared" si="121"/>
        <v>0707</v>
      </c>
    </row>
    <row r="3869" spans="1:19">
      <c r="A3869" t="s">
        <v>33118</v>
      </c>
      <c r="B3869" t="s">
        <v>33119</v>
      </c>
      <c r="C3869" t="s">
        <v>46</v>
      </c>
      <c r="D3869" t="s">
        <v>33120</v>
      </c>
      <c r="E3869" t="s">
        <v>28961</v>
      </c>
      <c r="F3869" t="s">
        <v>33121</v>
      </c>
      <c r="G3869" t="s">
        <v>33122</v>
      </c>
      <c r="H3869" t="s">
        <v>33123</v>
      </c>
      <c r="I3869" t="s">
        <v>3376</v>
      </c>
      <c r="J3869" t="s">
        <v>8234</v>
      </c>
      <c r="K3869" t="s">
        <v>8235</v>
      </c>
      <c r="L3869" t="s">
        <v>57</v>
      </c>
      <c r="M3869" t="s">
        <v>4029</v>
      </c>
      <c r="N3869" t="s">
        <v>2649</v>
      </c>
      <c r="O3869" t="s">
        <v>8236</v>
      </c>
      <c r="P3869" t="s">
        <v>33124</v>
      </c>
      <c r="Q3869" t="s">
        <v>33125</v>
      </c>
      <c r="R3869" t="str">
        <f t="shared" si="120"/>
        <v>安丘</v>
      </c>
      <c r="S3869" t="str">
        <f t="shared" si="121"/>
        <v>0707</v>
      </c>
    </row>
    <row r="3870" spans="1:19">
      <c r="A3870" t="s">
        <v>33126</v>
      </c>
      <c r="B3870" t="s">
        <v>33127</v>
      </c>
      <c r="C3870" t="s">
        <v>46</v>
      </c>
      <c r="D3870" t="s">
        <v>33128</v>
      </c>
      <c r="E3870" t="s">
        <v>28961</v>
      </c>
      <c r="F3870" t="s">
        <v>33129</v>
      </c>
      <c r="G3870" t="s">
        <v>33130</v>
      </c>
      <c r="H3870" t="s">
        <v>33131</v>
      </c>
      <c r="I3870" t="s">
        <v>2645</v>
      </c>
      <c r="J3870" t="s">
        <v>4152</v>
      </c>
      <c r="K3870" t="s">
        <v>4153</v>
      </c>
      <c r="L3870" t="s">
        <v>47</v>
      </c>
      <c r="M3870" t="s">
        <v>4154</v>
      </c>
      <c r="N3870" t="s">
        <v>2480</v>
      </c>
      <c r="O3870" t="s">
        <v>4155</v>
      </c>
      <c r="P3870" t="s">
        <v>33132</v>
      </c>
      <c r="R3870" t="str">
        <f t="shared" si="120"/>
        <v>诸城</v>
      </c>
      <c r="S3870" t="str">
        <f t="shared" si="121"/>
        <v>0707</v>
      </c>
    </row>
    <row r="3871" spans="1:19">
      <c r="A3871" t="s">
        <v>33133</v>
      </c>
      <c r="B3871" t="s">
        <v>33134</v>
      </c>
      <c r="C3871" t="s">
        <v>46</v>
      </c>
      <c r="D3871" t="s">
        <v>33135</v>
      </c>
      <c r="E3871" t="s">
        <v>28961</v>
      </c>
      <c r="F3871" t="s">
        <v>33136</v>
      </c>
      <c r="G3871" t="s">
        <v>33137</v>
      </c>
      <c r="H3871" t="s">
        <v>33138</v>
      </c>
      <c r="I3871" t="s">
        <v>2364</v>
      </c>
      <c r="J3871" t="s">
        <v>3224</v>
      </c>
      <c r="K3871" t="s">
        <v>3225</v>
      </c>
      <c r="L3871" t="s">
        <v>110</v>
      </c>
      <c r="M3871" t="s">
        <v>2381</v>
      </c>
      <c r="N3871" t="s">
        <v>2368</v>
      </c>
      <c r="O3871" t="s">
        <v>3226</v>
      </c>
      <c r="P3871" t="s">
        <v>33139</v>
      </c>
      <c r="R3871" t="str">
        <f t="shared" si="120"/>
        <v>高密</v>
      </c>
      <c r="S3871" t="str">
        <f t="shared" si="121"/>
        <v>0707</v>
      </c>
    </row>
    <row r="3872" spans="1:19">
      <c r="A3872" t="s">
        <v>33140</v>
      </c>
      <c r="B3872" t="s">
        <v>33141</v>
      </c>
      <c r="C3872" t="s">
        <v>46</v>
      </c>
      <c r="D3872" t="s">
        <v>33142</v>
      </c>
      <c r="E3872" t="s">
        <v>28961</v>
      </c>
      <c r="F3872" t="s">
        <v>33143</v>
      </c>
      <c r="G3872" t="s">
        <v>33144</v>
      </c>
      <c r="H3872" t="s">
        <v>33145</v>
      </c>
      <c r="I3872" t="s">
        <v>2645</v>
      </c>
      <c r="J3872" t="s">
        <v>11118</v>
      </c>
      <c r="K3872" t="s">
        <v>11119</v>
      </c>
      <c r="L3872" t="s">
        <v>137</v>
      </c>
      <c r="M3872" t="s">
        <v>3040</v>
      </c>
      <c r="N3872" t="s">
        <v>7446</v>
      </c>
      <c r="O3872" t="s">
        <v>11120</v>
      </c>
      <c r="P3872" t="s">
        <v>33146</v>
      </c>
      <c r="R3872" t="str">
        <f t="shared" si="120"/>
        <v>青州</v>
      </c>
      <c r="S3872" t="str">
        <f t="shared" si="121"/>
        <v>0707</v>
      </c>
    </row>
    <row r="3873" spans="1:19">
      <c r="A3873" t="s">
        <v>33147</v>
      </c>
      <c r="B3873" t="s">
        <v>33148</v>
      </c>
      <c r="C3873" t="s">
        <v>46</v>
      </c>
      <c r="D3873" t="s">
        <v>33149</v>
      </c>
      <c r="E3873" t="s">
        <v>28961</v>
      </c>
      <c r="F3873" t="s">
        <v>33150</v>
      </c>
      <c r="G3873" t="s">
        <v>33151</v>
      </c>
      <c r="H3873" t="s">
        <v>33152</v>
      </c>
      <c r="I3873" t="s">
        <v>2350</v>
      </c>
      <c r="J3873" t="s">
        <v>3285</v>
      </c>
      <c r="K3873" t="s">
        <v>3286</v>
      </c>
      <c r="L3873" t="s">
        <v>76</v>
      </c>
      <c r="M3873" t="s">
        <v>2528</v>
      </c>
      <c r="N3873" t="s">
        <v>2674</v>
      </c>
      <c r="O3873" t="s">
        <v>3287</v>
      </c>
      <c r="P3873" t="s">
        <v>33153</v>
      </c>
      <c r="Q3873" t="s">
        <v>21539</v>
      </c>
      <c r="R3873" t="str">
        <f t="shared" si="120"/>
        <v>奎文</v>
      </c>
      <c r="S3873" t="str">
        <f t="shared" si="121"/>
        <v>0707</v>
      </c>
    </row>
    <row r="3874" spans="1:19">
      <c r="A3874" t="s">
        <v>33154</v>
      </c>
      <c r="B3874" t="s">
        <v>33155</v>
      </c>
      <c r="C3874" t="s">
        <v>46</v>
      </c>
      <c r="D3874" t="s">
        <v>33156</v>
      </c>
      <c r="E3874" t="s">
        <v>28748</v>
      </c>
      <c r="F3874" t="s">
        <v>33157</v>
      </c>
      <c r="G3874" t="s">
        <v>33158</v>
      </c>
      <c r="H3874" t="s">
        <v>33159</v>
      </c>
      <c r="I3874" t="s">
        <v>2645</v>
      </c>
      <c r="J3874" t="s">
        <v>4220</v>
      </c>
      <c r="K3874" t="s">
        <v>4221</v>
      </c>
      <c r="L3874" t="s">
        <v>47</v>
      </c>
      <c r="M3874" t="s">
        <v>3159</v>
      </c>
      <c r="N3874" t="s">
        <v>6308</v>
      </c>
      <c r="O3874" t="s">
        <v>4223</v>
      </c>
      <c r="P3874" t="s">
        <v>33160</v>
      </c>
      <c r="R3874" t="str">
        <f t="shared" si="120"/>
        <v>诸城</v>
      </c>
      <c r="S3874" t="str">
        <f t="shared" si="121"/>
        <v>0707</v>
      </c>
    </row>
    <row r="3875" spans="1:19">
      <c r="A3875" t="s">
        <v>33161</v>
      </c>
      <c r="B3875" t="s">
        <v>33162</v>
      </c>
      <c r="C3875" t="s">
        <v>46</v>
      </c>
      <c r="D3875" t="s">
        <v>33163</v>
      </c>
      <c r="E3875" t="s">
        <v>28961</v>
      </c>
      <c r="F3875" t="s">
        <v>33164</v>
      </c>
      <c r="G3875" t="s">
        <v>33165</v>
      </c>
      <c r="H3875" t="s">
        <v>33166</v>
      </c>
      <c r="I3875" t="s">
        <v>2378</v>
      </c>
      <c r="J3875" t="s">
        <v>2994</v>
      </c>
      <c r="K3875" t="s">
        <v>2995</v>
      </c>
      <c r="L3875" t="s">
        <v>128</v>
      </c>
      <c r="M3875" t="s">
        <v>2996</v>
      </c>
      <c r="N3875" t="s">
        <v>2602</v>
      </c>
      <c r="O3875" t="s">
        <v>2997</v>
      </c>
      <c r="P3875" t="s">
        <v>33167</v>
      </c>
      <c r="Q3875" t="s">
        <v>33168</v>
      </c>
      <c r="R3875" t="str">
        <f t="shared" si="120"/>
        <v>寿光</v>
      </c>
      <c r="S3875" t="str">
        <f t="shared" si="121"/>
        <v>0707</v>
      </c>
    </row>
    <row r="3876" spans="1:19">
      <c r="A3876" t="s">
        <v>33169</v>
      </c>
      <c r="B3876" t="s">
        <v>33170</v>
      </c>
      <c r="C3876" t="s">
        <v>46</v>
      </c>
      <c r="D3876" t="s">
        <v>33171</v>
      </c>
      <c r="E3876" t="s">
        <v>28961</v>
      </c>
      <c r="F3876" t="s">
        <v>33172</v>
      </c>
      <c r="G3876" t="s">
        <v>33173</v>
      </c>
      <c r="H3876" t="s">
        <v>33174</v>
      </c>
      <c r="I3876" t="s">
        <v>2378</v>
      </c>
      <c r="J3876" t="s">
        <v>7348</v>
      </c>
      <c r="K3876" t="s">
        <v>7349</v>
      </c>
      <c r="L3876" t="s">
        <v>76</v>
      </c>
      <c r="M3876" t="s">
        <v>2528</v>
      </c>
      <c r="N3876" t="s">
        <v>2480</v>
      </c>
      <c r="O3876" t="s">
        <v>7350</v>
      </c>
      <c r="P3876" t="s">
        <v>33175</v>
      </c>
      <c r="R3876" t="str">
        <f t="shared" si="120"/>
        <v>奎文</v>
      </c>
      <c r="S3876" t="str">
        <f t="shared" si="121"/>
        <v>0707</v>
      </c>
    </row>
    <row r="3877" spans="1:19">
      <c r="A3877" t="s">
        <v>33176</v>
      </c>
      <c r="B3877" t="s">
        <v>33177</v>
      </c>
      <c r="C3877" t="s">
        <v>46</v>
      </c>
      <c r="D3877" t="s">
        <v>33178</v>
      </c>
      <c r="E3877" t="s">
        <v>33179</v>
      </c>
      <c r="F3877" t="s">
        <v>33180</v>
      </c>
      <c r="G3877" t="s">
        <v>33181</v>
      </c>
      <c r="H3877" t="s">
        <v>33182</v>
      </c>
      <c r="I3877" t="s">
        <v>7789</v>
      </c>
      <c r="J3877" t="s">
        <v>4437</v>
      </c>
      <c r="K3877" t="s">
        <v>4438</v>
      </c>
      <c r="N3877" t="s">
        <v>3907</v>
      </c>
      <c r="O3877" t="s">
        <v>4440</v>
      </c>
      <c r="R3877" t="str">
        <f t="shared" si="120"/>
        <v/>
      </c>
      <c r="S3877" t="str">
        <f t="shared" si="121"/>
        <v>0707</v>
      </c>
    </row>
    <row r="3878" spans="1:19">
      <c r="A3878" t="s">
        <v>33183</v>
      </c>
      <c r="B3878" t="s">
        <v>33184</v>
      </c>
      <c r="C3878" t="s">
        <v>46</v>
      </c>
      <c r="D3878" t="s">
        <v>33185</v>
      </c>
      <c r="E3878" t="s">
        <v>33179</v>
      </c>
      <c r="F3878" t="s">
        <v>33186</v>
      </c>
      <c r="G3878" t="s">
        <v>33187</v>
      </c>
      <c r="H3878" t="s">
        <v>33188</v>
      </c>
      <c r="I3878" t="s">
        <v>3336</v>
      </c>
      <c r="J3878" t="s">
        <v>3038</v>
      </c>
      <c r="K3878" t="s">
        <v>3039</v>
      </c>
      <c r="L3878" t="s">
        <v>137</v>
      </c>
      <c r="M3878" t="s">
        <v>3040</v>
      </c>
      <c r="N3878" t="s">
        <v>4222</v>
      </c>
      <c r="O3878" t="s">
        <v>3041</v>
      </c>
      <c r="P3878" t="s">
        <v>33189</v>
      </c>
      <c r="Q3878" t="s">
        <v>33190</v>
      </c>
      <c r="R3878" t="str">
        <f t="shared" si="120"/>
        <v>青州</v>
      </c>
      <c r="S3878" t="str">
        <f t="shared" si="121"/>
        <v>0707</v>
      </c>
    </row>
    <row r="3879" spans="1:19">
      <c r="A3879" t="s">
        <v>33191</v>
      </c>
      <c r="B3879" t="s">
        <v>33192</v>
      </c>
      <c r="C3879" t="s">
        <v>46</v>
      </c>
      <c r="D3879" t="s">
        <v>33193</v>
      </c>
      <c r="E3879" t="s">
        <v>28961</v>
      </c>
      <c r="F3879" t="s">
        <v>33194</v>
      </c>
      <c r="G3879" t="s">
        <v>33195</v>
      </c>
      <c r="H3879" t="s">
        <v>33196</v>
      </c>
      <c r="I3879" t="s">
        <v>2364</v>
      </c>
      <c r="J3879" t="s">
        <v>11128</v>
      </c>
      <c r="K3879" t="s">
        <v>11129</v>
      </c>
      <c r="L3879" t="s">
        <v>187</v>
      </c>
      <c r="M3879" t="s">
        <v>4346</v>
      </c>
      <c r="N3879" t="s">
        <v>3122</v>
      </c>
      <c r="O3879" t="s">
        <v>11130</v>
      </c>
      <c r="P3879" t="s">
        <v>33197</v>
      </c>
      <c r="R3879" t="str">
        <f t="shared" si="120"/>
        <v>坊子</v>
      </c>
      <c r="S3879" t="str">
        <f t="shared" si="121"/>
        <v>0707</v>
      </c>
    </row>
    <row r="3880" spans="1:19">
      <c r="A3880" t="s">
        <v>33198</v>
      </c>
      <c r="B3880" t="s">
        <v>33199</v>
      </c>
      <c r="C3880" t="s">
        <v>46</v>
      </c>
      <c r="D3880" t="s">
        <v>33200</v>
      </c>
      <c r="E3880" t="s">
        <v>28961</v>
      </c>
      <c r="F3880" t="s">
        <v>33201</v>
      </c>
      <c r="G3880" t="s">
        <v>33202</v>
      </c>
      <c r="H3880" t="s">
        <v>33203</v>
      </c>
      <c r="I3880" t="s">
        <v>3436</v>
      </c>
      <c r="J3880" t="s">
        <v>4437</v>
      </c>
      <c r="K3880" t="s">
        <v>4438</v>
      </c>
      <c r="L3880" t="s">
        <v>119</v>
      </c>
      <c r="N3880" t="s">
        <v>2816</v>
      </c>
      <c r="O3880" t="s">
        <v>4440</v>
      </c>
      <c r="R3880" t="str">
        <f t="shared" si="120"/>
        <v>寒亭</v>
      </c>
      <c r="S3880" t="str">
        <f t="shared" si="121"/>
        <v>0707</v>
      </c>
    </row>
    <row r="3881" spans="1:19">
      <c r="A3881" t="s">
        <v>33204</v>
      </c>
      <c r="B3881" t="s">
        <v>33205</v>
      </c>
      <c r="C3881" t="s">
        <v>46</v>
      </c>
      <c r="D3881" t="s">
        <v>33206</v>
      </c>
      <c r="E3881" t="s">
        <v>28961</v>
      </c>
      <c r="F3881" t="s">
        <v>33207</v>
      </c>
      <c r="G3881" t="s">
        <v>33208</v>
      </c>
      <c r="H3881" t="s">
        <v>33209</v>
      </c>
      <c r="I3881" t="s">
        <v>2350</v>
      </c>
      <c r="J3881" t="s">
        <v>7585</v>
      </c>
      <c r="K3881" t="s">
        <v>7586</v>
      </c>
      <c r="L3881" t="s">
        <v>101</v>
      </c>
      <c r="M3881" t="s">
        <v>5737</v>
      </c>
      <c r="N3881" t="s">
        <v>2480</v>
      </c>
      <c r="O3881" t="s">
        <v>7587</v>
      </c>
      <c r="Q3881" t="s">
        <v>33210</v>
      </c>
      <c r="R3881" t="str">
        <f t="shared" si="120"/>
        <v>潍城</v>
      </c>
      <c r="S3881" t="str">
        <f t="shared" si="121"/>
        <v>0707</v>
      </c>
    </row>
    <row r="3882" spans="1:19">
      <c r="A3882" t="s">
        <v>33211</v>
      </c>
      <c r="B3882" t="s">
        <v>33212</v>
      </c>
      <c r="C3882" t="s">
        <v>46</v>
      </c>
      <c r="D3882" t="s">
        <v>33213</v>
      </c>
      <c r="E3882" t="s">
        <v>28961</v>
      </c>
      <c r="F3882" t="s">
        <v>33214</v>
      </c>
      <c r="G3882" t="s">
        <v>33215</v>
      </c>
      <c r="H3882" t="s">
        <v>33216</v>
      </c>
      <c r="I3882" t="s">
        <v>3564</v>
      </c>
      <c r="J3882" t="s">
        <v>3456</v>
      </c>
      <c r="K3882" t="s">
        <v>3457</v>
      </c>
      <c r="L3882" t="s">
        <v>3458</v>
      </c>
      <c r="M3882" t="s">
        <v>3459</v>
      </c>
      <c r="N3882" t="s">
        <v>2721</v>
      </c>
      <c r="O3882" t="s">
        <v>3460</v>
      </c>
      <c r="P3882" t="s">
        <v>33217</v>
      </c>
      <c r="R3882" t="str">
        <f t="shared" si="120"/>
        <v>寒亭</v>
      </c>
      <c r="S3882" t="str">
        <f t="shared" si="121"/>
        <v>0707</v>
      </c>
    </row>
    <row r="3883" spans="1:19">
      <c r="A3883" t="s">
        <v>33218</v>
      </c>
      <c r="B3883" t="s">
        <v>33219</v>
      </c>
      <c r="C3883" t="s">
        <v>46</v>
      </c>
      <c r="D3883" t="s">
        <v>33220</v>
      </c>
      <c r="E3883" t="s">
        <v>28961</v>
      </c>
      <c r="F3883" t="s">
        <v>33221</v>
      </c>
      <c r="G3883" t="s">
        <v>33222</v>
      </c>
      <c r="H3883" t="s">
        <v>33223</v>
      </c>
      <c r="I3883" t="s">
        <v>2378</v>
      </c>
      <c r="J3883" t="s">
        <v>2573</v>
      </c>
      <c r="K3883" t="s">
        <v>2574</v>
      </c>
      <c r="L3883" t="s">
        <v>110</v>
      </c>
      <c r="M3883" t="s">
        <v>2575</v>
      </c>
      <c r="N3883" t="s">
        <v>2564</v>
      </c>
      <c r="O3883" t="s">
        <v>2576</v>
      </c>
      <c r="P3883" t="s">
        <v>33224</v>
      </c>
      <c r="Q3883" t="s">
        <v>33225</v>
      </c>
      <c r="R3883" t="str">
        <f t="shared" si="120"/>
        <v>高密</v>
      </c>
      <c r="S3883" t="str">
        <f t="shared" si="121"/>
        <v>0707</v>
      </c>
    </row>
    <row r="3884" spans="1:19">
      <c r="A3884" t="s">
        <v>33226</v>
      </c>
      <c r="B3884" t="s">
        <v>33227</v>
      </c>
      <c r="C3884" t="s">
        <v>46</v>
      </c>
      <c r="D3884" t="s">
        <v>33228</v>
      </c>
      <c r="E3884" t="s">
        <v>33229</v>
      </c>
      <c r="F3884" t="s">
        <v>33230</v>
      </c>
      <c r="G3884" t="s">
        <v>33231</v>
      </c>
      <c r="H3884" t="s">
        <v>33232</v>
      </c>
      <c r="I3884" t="s">
        <v>2350</v>
      </c>
      <c r="J3884" t="s">
        <v>5473</v>
      </c>
      <c r="K3884" t="s">
        <v>5474</v>
      </c>
      <c r="L3884" t="s">
        <v>128</v>
      </c>
      <c r="M3884" t="s">
        <v>2890</v>
      </c>
      <c r="N3884" t="s">
        <v>2602</v>
      </c>
      <c r="O3884" t="s">
        <v>5475</v>
      </c>
      <c r="P3884" t="s">
        <v>33233</v>
      </c>
      <c r="R3884" t="str">
        <f t="shared" si="120"/>
        <v>寿光</v>
      </c>
      <c r="S3884" t="str">
        <f t="shared" si="121"/>
        <v>0707</v>
      </c>
    </row>
    <row r="3885" spans="1:19">
      <c r="A3885" t="s">
        <v>33234</v>
      </c>
      <c r="B3885" t="s">
        <v>33235</v>
      </c>
      <c r="C3885" t="s">
        <v>46</v>
      </c>
      <c r="D3885" t="s">
        <v>33236</v>
      </c>
      <c r="E3885" t="s">
        <v>28961</v>
      </c>
      <c r="F3885" t="s">
        <v>33237</v>
      </c>
      <c r="G3885" t="s">
        <v>33238</v>
      </c>
      <c r="H3885" t="s">
        <v>33239</v>
      </c>
      <c r="I3885" t="s">
        <v>2378</v>
      </c>
      <c r="J3885" t="s">
        <v>7368</v>
      </c>
      <c r="K3885" t="s">
        <v>7369</v>
      </c>
      <c r="L3885" t="s">
        <v>110</v>
      </c>
      <c r="M3885" t="s">
        <v>2575</v>
      </c>
      <c r="N3885" t="s">
        <v>2602</v>
      </c>
      <c r="O3885" t="s">
        <v>7370</v>
      </c>
      <c r="P3885" t="s">
        <v>33240</v>
      </c>
      <c r="Q3885" t="s">
        <v>33241</v>
      </c>
      <c r="R3885" t="str">
        <f t="shared" si="120"/>
        <v>高密</v>
      </c>
      <c r="S3885" t="str">
        <f t="shared" si="121"/>
        <v>0707</v>
      </c>
    </row>
    <row r="3886" spans="1:19">
      <c r="A3886" t="s">
        <v>33242</v>
      </c>
      <c r="B3886" t="s">
        <v>33243</v>
      </c>
      <c r="C3886" t="s">
        <v>46</v>
      </c>
      <c r="D3886" t="s">
        <v>33244</v>
      </c>
      <c r="E3886" t="s">
        <v>28961</v>
      </c>
      <c r="F3886" t="s">
        <v>33245</v>
      </c>
      <c r="G3886" t="s">
        <v>33246</v>
      </c>
      <c r="H3886" t="s">
        <v>33247</v>
      </c>
      <c r="I3886" t="s">
        <v>2465</v>
      </c>
      <c r="J3886" t="s">
        <v>7136</v>
      </c>
      <c r="K3886" t="s">
        <v>7137</v>
      </c>
      <c r="L3886" t="s">
        <v>47</v>
      </c>
      <c r="M3886" t="s">
        <v>3327</v>
      </c>
      <c r="N3886" t="s">
        <v>2480</v>
      </c>
      <c r="O3886" t="s">
        <v>7138</v>
      </c>
      <c r="P3886" t="s">
        <v>33248</v>
      </c>
      <c r="Q3886" t="s">
        <v>33249</v>
      </c>
      <c r="R3886" t="str">
        <f t="shared" si="120"/>
        <v>诸城</v>
      </c>
      <c r="S3886" t="str">
        <f t="shared" si="121"/>
        <v>0707</v>
      </c>
    </row>
    <row r="3887" spans="1:19">
      <c r="A3887" t="s">
        <v>33250</v>
      </c>
      <c r="B3887" t="s">
        <v>29584</v>
      </c>
      <c r="C3887" t="s">
        <v>46</v>
      </c>
      <c r="D3887" t="s">
        <v>33251</v>
      </c>
      <c r="E3887" t="s">
        <v>28961</v>
      </c>
      <c r="F3887" t="s">
        <v>33252</v>
      </c>
      <c r="G3887" t="s">
        <v>33253</v>
      </c>
      <c r="H3887" t="s">
        <v>33254</v>
      </c>
      <c r="I3887" t="s">
        <v>2350</v>
      </c>
      <c r="J3887" t="s">
        <v>6131</v>
      </c>
      <c r="K3887" t="s">
        <v>6132</v>
      </c>
      <c r="L3887" t="s">
        <v>57</v>
      </c>
      <c r="M3887" t="s">
        <v>2552</v>
      </c>
      <c r="N3887" t="s">
        <v>3252</v>
      </c>
      <c r="O3887" t="s">
        <v>6133</v>
      </c>
      <c r="P3887" t="s">
        <v>33255</v>
      </c>
      <c r="R3887" t="str">
        <f t="shared" si="120"/>
        <v>安丘</v>
      </c>
      <c r="S3887" t="str">
        <f t="shared" si="121"/>
        <v>0707</v>
      </c>
    </row>
    <row r="3888" spans="1:19">
      <c r="A3888" t="s">
        <v>33256</v>
      </c>
      <c r="B3888" t="s">
        <v>33257</v>
      </c>
      <c r="C3888" t="s">
        <v>46</v>
      </c>
      <c r="D3888" t="s">
        <v>33258</v>
      </c>
      <c r="E3888" t="s">
        <v>28961</v>
      </c>
      <c r="F3888" t="s">
        <v>33259</v>
      </c>
      <c r="G3888" t="s">
        <v>33260</v>
      </c>
      <c r="H3888" t="s">
        <v>33261</v>
      </c>
      <c r="I3888" t="s">
        <v>10841</v>
      </c>
      <c r="J3888" t="s">
        <v>11128</v>
      </c>
      <c r="K3888" t="s">
        <v>11129</v>
      </c>
      <c r="L3888" t="s">
        <v>187</v>
      </c>
      <c r="M3888" t="s">
        <v>4346</v>
      </c>
      <c r="N3888" t="s">
        <v>3122</v>
      </c>
      <c r="O3888" t="s">
        <v>11130</v>
      </c>
      <c r="P3888" t="s">
        <v>33139</v>
      </c>
      <c r="Q3888" t="s">
        <v>33262</v>
      </c>
      <c r="R3888" t="str">
        <f t="shared" si="120"/>
        <v>坊子</v>
      </c>
      <c r="S3888" t="str">
        <f t="shared" si="121"/>
        <v>0707</v>
      </c>
    </row>
    <row r="3889" spans="1:19">
      <c r="A3889" t="s">
        <v>33263</v>
      </c>
      <c r="B3889" t="s">
        <v>33264</v>
      </c>
      <c r="C3889" t="s">
        <v>46</v>
      </c>
      <c r="D3889" t="s">
        <v>33265</v>
      </c>
      <c r="E3889" t="s">
        <v>28961</v>
      </c>
      <c r="F3889" t="s">
        <v>33266</v>
      </c>
      <c r="G3889" t="s">
        <v>33267</v>
      </c>
      <c r="H3889" t="s">
        <v>33268</v>
      </c>
      <c r="I3889" t="s">
        <v>2350</v>
      </c>
      <c r="J3889" t="s">
        <v>2337</v>
      </c>
      <c r="K3889" t="s">
        <v>2338</v>
      </c>
      <c r="L3889" t="s">
        <v>137</v>
      </c>
      <c r="M3889" t="s">
        <v>2339</v>
      </c>
      <c r="N3889" t="s">
        <v>2340</v>
      </c>
      <c r="O3889" t="s">
        <v>2341</v>
      </c>
      <c r="P3889" t="s">
        <v>33269</v>
      </c>
      <c r="Q3889" t="s">
        <v>33270</v>
      </c>
      <c r="R3889" t="str">
        <f t="shared" si="120"/>
        <v>青州</v>
      </c>
      <c r="S3889" t="str">
        <f t="shared" si="121"/>
        <v>0707</v>
      </c>
    </row>
    <row r="3890" spans="1:19">
      <c r="A3890" t="s">
        <v>33271</v>
      </c>
      <c r="B3890" t="s">
        <v>33272</v>
      </c>
      <c r="C3890" t="s">
        <v>46</v>
      </c>
      <c r="D3890" t="s">
        <v>33273</v>
      </c>
      <c r="E3890" t="s">
        <v>28961</v>
      </c>
      <c r="F3890" t="s">
        <v>33274</v>
      </c>
      <c r="G3890" t="s">
        <v>33275</v>
      </c>
      <c r="H3890" t="s">
        <v>33276</v>
      </c>
      <c r="I3890" t="s">
        <v>2378</v>
      </c>
      <c r="J3890" t="s">
        <v>2646</v>
      </c>
      <c r="K3890" t="s">
        <v>2647</v>
      </c>
      <c r="L3890" t="s">
        <v>128</v>
      </c>
      <c r="M3890" t="s">
        <v>2648</v>
      </c>
      <c r="N3890" t="s">
        <v>2674</v>
      </c>
      <c r="O3890" t="s">
        <v>2650</v>
      </c>
      <c r="P3890" t="s">
        <v>33277</v>
      </c>
      <c r="Q3890" t="s">
        <v>33278</v>
      </c>
      <c r="R3890" t="str">
        <f t="shared" si="120"/>
        <v>寿光</v>
      </c>
      <c r="S3890" t="str">
        <f t="shared" si="121"/>
        <v>0707</v>
      </c>
    </row>
    <row r="3891" spans="1:19">
      <c r="A3891" t="s">
        <v>33279</v>
      </c>
      <c r="B3891" t="s">
        <v>33280</v>
      </c>
      <c r="C3891" t="s">
        <v>46</v>
      </c>
      <c r="D3891" t="s">
        <v>33281</v>
      </c>
      <c r="E3891" t="s">
        <v>28748</v>
      </c>
      <c r="F3891" t="s">
        <v>33282</v>
      </c>
      <c r="G3891" t="s">
        <v>33283</v>
      </c>
      <c r="H3891" t="s">
        <v>33284</v>
      </c>
      <c r="I3891" t="s">
        <v>2364</v>
      </c>
      <c r="J3891" t="s">
        <v>16408</v>
      </c>
      <c r="K3891" t="s">
        <v>16409</v>
      </c>
      <c r="L3891" t="s">
        <v>146</v>
      </c>
      <c r="M3891" t="s">
        <v>3051</v>
      </c>
      <c r="N3891" t="s">
        <v>2421</v>
      </c>
      <c r="O3891" t="s">
        <v>16410</v>
      </c>
      <c r="P3891" t="s">
        <v>33285</v>
      </c>
      <c r="Q3891" t="s">
        <v>33286</v>
      </c>
      <c r="R3891" t="str">
        <f t="shared" si="120"/>
        <v>临朐</v>
      </c>
      <c r="S3891" t="str">
        <f t="shared" si="121"/>
        <v>0707</v>
      </c>
    </row>
    <row r="3892" spans="1:19">
      <c r="A3892" t="s">
        <v>33287</v>
      </c>
      <c r="B3892" t="s">
        <v>33288</v>
      </c>
      <c r="C3892" t="s">
        <v>46</v>
      </c>
      <c r="D3892" t="s">
        <v>33289</v>
      </c>
      <c r="E3892" t="s">
        <v>28961</v>
      </c>
      <c r="F3892" t="s">
        <v>33290</v>
      </c>
      <c r="G3892" t="s">
        <v>33291</v>
      </c>
      <c r="H3892" t="s">
        <v>33292</v>
      </c>
      <c r="I3892" t="s">
        <v>2350</v>
      </c>
      <c r="J3892" t="s">
        <v>2466</v>
      </c>
      <c r="K3892" t="s">
        <v>2467</v>
      </c>
      <c r="L3892" t="s">
        <v>187</v>
      </c>
      <c r="M3892" t="s">
        <v>2468</v>
      </c>
      <c r="N3892" t="s">
        <v>2674</v>
      </c>
      <c r="O3892" t="s">
        <v>2469</v>
      </c>
      <c r="P3892" t="s">
        <v>33293</v>
      </c>
      <c r="R3892" t="str">
        <f t="shared" si="120"/>
        <v>坊子</v>
      </c>
      <c r="S3892" t="str">
        <f t="shared" si="121"/>
        <v>0707</v>
      </c>
    </row>
    <row r="3893" spans="1:19">
      <c r="A3893" t="s">
        <v>33294</v>
      </c>
      <c r="B3893" t="s">
        <v>33295</v>
      </c>
      <c r="C3893" t="s">
        <v>46</v>
      </c>
      <c r="D3893" t="s">
        <v>33296</v>
      </c>
      <c r="E3893" t="s">
        <v>28961</v>
      </c>
      <c r="F3893" t="s">
        <v>33297</v>
      </c>
      <c r="G3893" t="s">
        <v>33298</v>
      </c>
      <c r="H3893" t="s">
        <v>33299</v>
      </c>
      <c r="I3893" t="s">
        <v>3856</v>
      </c>
      <c r="J3893" t="s">
        <v>3285</v>
      </c>
      <c r="K3893" t="s">
        <v>3286</v>
      </c>
      <c r="L3893" t="s">
        <v>76</v>
      </c>
      <c r="M3893" t="s">
        <v>2528</v>
      </c>
      <c r="N3893" t="s">
        <v>2674</v>
      </c>
      <c r="O3893" t="s">
        <v>3287</v>
      </c>
      <c r="P3893" t="s">
        <v>33300</v>
      </c>
      <c r="Q3893" t="s">
        <v>33301</v>
      </c>
      <c r="R3893" t="str">
        <f t="shared" si="120"/>
        <v>奎文</v>
      </c>
      <c r="S3893" t="str">
        <f t="shared" si="121"/>
        <v>0707</v>
      </c>
    </row>
    <row r="3894" spans="1:19">
      <c r="A3894" t="s">
        <v>33302</v>
      </c>
      <c r="B3894" t="s">
        <v>33303</v>
      </c>
      <c r="C3894" t="s">
        <v>46</v>
      </c>
      <c r="D3894" t="s">
        <v>33304</v>
      </c>
      <c r="E3894" t="s">
        <v>28748</v>
      </c>
      <c r="F3894" t="s">
        <v>33305</v>
      </c>
      <c r="G3894" t="s">
        <v>33306</v>
      </c>
      <c r="H3894" t="s">
        <v>33307</v>
      </c>
      <c r="I3894" t="s">
        <v>2364</v>
      </c>
      <c r="J3894" t="s">
        <v>4152</v>
      </c>
      <c r="K3894" t="s">
        <v>4153</v>
      </c>
      <c r="L3894" t="s">
        <v>47</v>
      </c>
      <c r="M3894" t="s">
        <v>4154</v>
      </c>
      <c r="N3894" t="s">
        <v>2721</v>
      </c>
      <c r="O3894" t="s">
        <v>4155</v>
      </c>
      <c r="P3894" t="s">
        <v>33308</v>
      </c>
      <c r="Q3894" t="s">
        <v>33309</v>
      </c>
      <c r="R3894" t="str">
        <f t="shared" si="120"/>
        <v>诸城</v>
      </c>
      <c r="S3894" t="str">
        <f t="shared" si="121"/>
        <v>0707</v>
      </c>
    </row>
    <row r="3895" spans="1:19">
      <c r="A3895" t="s">
        <v>33310</v>
      </c>
      <c r="B3895" t="s">
        <v>33311</v>
      </c>
      <c r="C3895" t="s">
        <v>46</v>
      </c>
      <c r="D3895" t="s">
        <v>33312</v>
      </c>
      <c r="E3895" t="s">
        <v>33313</v>
      </c>
      <c r="F3895" t="s">
        <v>33314</v>
      </c>
      <c r="G3895" t="s">
        <v>33315</v>
      </c>
      <c r="H3895" t="s">
        <v>33316</v>
      </c>
      <c r="I3895" t="s">
        <v>2645</v>
      </c>
      <c r="J3895" t="s">
        <v>7327</v>
      </c>
      <c r="K3895" t="s">
        <v>7328</v>
      </c>
      <c r="L3895" t="s">
        <v>101</v>
      </c>
      <c r="M3895" t="s">
        <v>5737</v>
      </c>
      <c r="N3895" t="s">
        <v>2859</v>
      </c>
      <c r="O3895" t="s">
        <v>7329</v>
      </c>
      <c r="P3895" t="s">
        <v>33317</v>
      </c>
      <c r="R3895" t="str">
        <f t="shared" si="120"/>
        <v>潍城</v>
      </c>
      <c r="S3895" t="str">
        <f t="shared" si="121"/>
        <v>0707</v>
      </c>
    </row>
    <row r="3896" spans="1:19">
      <c r="A3896" t="s">
        <v>33318</v>
      </c>
      <c r="B3896" t="s">
        <v>33319</v>
      </c>
      <c r="C3896" t="s">
        <v>46</v>
      </c>
      <c r="D3896" t="s">
        <v>33320</v>
      </c>
      <c r="E3896" t="s">
        <v>28961</v>
      </c>
      <c r="F3896" t="s">
        <v>33321</v>
      </c>
      <c r="G3896" t="s">
        <v>33322</v>
      </c>
      <c r="H3896" t="s">
        <v>33323</v>
      </c>
      <c r="I3896" t="s">
        <v>2378</v>
      </c>
      <c r="J3896" t="s">
        <v>8533</v>
      </c>
      <c r="K3896" t="s">
        <v>8534</v>
      </c>
      <c r="L3896" t="s">
        <v>146</v>
      </c>
      <c r="M3896" t="s">
        <v>3051</v>
      </c>
      <c r="N3896" t="s">
        <v>2785</v>
      </c>
      <c r="O3896" t="s">
        <v>8535</v>
      </c>
      <c r="P3896" t="s">
        <v>33324</v>
      </c>
      <c r="Q3896" t="s">
        <v>33325</v>
      </c>
      <c r="R3896" t="str">
        <f t="shared" si="120"/>
        <v>临朐</v>
      </c>
      <c r="S3896" t="str">
        <f t="shared" si="121"/>
        <v>0707</v>
      </c>
    </row>
    <row r="3897" spans="1:19">
      <c r="A3897" t="s">
        <v>33326</v>
      </c>
      <c r="B3897" t="s">
        <v>33327</v>
      </c>
      <c r="C3897" t="s">
        <v>46</v>
      </c>
      <c r="D3897" t="s">
        <v>33328</v>
      </c>
      <c r="E3897" t="s">
        <v>28748</v>
      </c>
      <c r="F3897" t="s">
        <v>33329</v>
      </c>
      <c r="G3897" t="s">
        <v>33330</v>
      </c>
      <c r="H3897" t="s">
        <v>33331</v>
      </c>
      <c r="I3897" t="s">
        <v>2350</v>
      </c>
      <c r="J3897" t="s">
        <v>4533</v>
      </c>
      <c r="K3897" t="s">
        <v>4534</v>
      </c>
      <c r="L3897" t="s">
        <v>76</v>
      </c>
      <c r="M3897" t="s">
        <v>2528</v>
      </c>
      <c r="N3897" t="s">
        <v>2421</v>
      </c>
      <c r="O3897" t="s">
        <v>4535</v>
      </c>
      <c r="P3897" t="s">
        <v>33332</v>
      </c>
      <c r="Q3897" t="s">
        <v>33333</v>
      </c>
      <c r="R3897" t="str">
        <f t="shared" si="120"/>
        <v>奎文</v>
      </c>
      <c r="S3897" t="str">
        <f t="shared" si="121"/>
        <v>0707</v>
      </c>
    </row>
    <row r="3898" spans="1:19">
      <c r="A3898" t="s">
        <v>33334</v>
      </c>
      <c r="B3898" t="s">
        <v>33335</v>
      </c>
      <c r="C3898" t="s">
        <v>46</v>
      </c>
      <c r="D3898" t="s">
        <v>33336</v>
      </c>
      <c r="E3898" t="s">
        <v>33337</v>
      </c>
      <c r="F3898" t="s">
        <v>33338</v>
      </c>
      <c r="G3898" t="s">
        <v>33339</v>
      </c>
      <c r="H3898" t="s">
        <v>33340</v>
      </c>
      <c r="I3898" t="s">
        <v>2645</v>
      </c>
      <c r="J3898" t="s">
        <v>4005</v>
      </c>
      <c r="K3898" t="s">
        <v>4006</v>
      </c>
      <c r="L3898" t="s">
        <v>47</v>
      </c>
      <c r="M3898" t="s">
        <v>3141</v>
      </c>
      <c r="N3898" t="s">
        <v>2421</v>
      </c>
      <c r="O3898" t="s">
        <v>4008</v>
      </c>
      <c r="P3898" t="s">
        <v>33341</v>
      </c>
      <c r="R3898" t="str">
        <f t="shared" si="120"/>
        <v>诸城</v>
      </c>
      <c r="S3898" t="str">
        <f t="shared" si="121"/>
        <v>0707</v>
      </c>
    </row>
    <row r="3899" spans="1:19">
      <c r="A3899" t="s">
        <v>33342</v>
      </c>
      <c r="B3899" t="s">
        <v>33343</v>
      </c>
      <c r="C3899" t="s">
        <v>46</v>
      </c>
      <c r="D3899" t="s">
        <v>33344</v>
      </c>
      <c r="E3899" t="s">
        <v>33345</v>
      </c>
      <c r="F3899" t="s">
        <v>33346</v>
      </c>
      <c r="G3899" t="s">
        <v>33347</v>
      </c>
      <c r="H3899" t="s">
        <v>33348</v>
      </c>
      <c r="I3899" t="s">
        <v>2364</v>
      </c>
      <c r="J3899" t="s">
        <v>3857</v>
      </c>
      <c r="K3899" t="s">
        <v>3858</v>
      </c>
      <c r="L3899" t="s">
        <v>119</v>
      </c>
      <c r="M3899" t="s">
        <v>2601</v>
      </c>
      <c r="N3899" t="s">
        <v>2602</v>
      </c>
      <c r="O3899" t="s">
        <v>3859</v>
      </c>
      <c r="P3899" t="s">
        <v>33349</v>
      </c>
      <c r="Q3899" t="s">
        <v>33350</v>
      </c>
      <c r="R3899" t="str">
        <f t="shared" si="120"/>
        <v>寒亭</v>
      </c>
      <c r="S3899" t="str">
        <f t="shared" si="121"/>
        <v>0708</v>
      </c>
    </row>
    <row r="3900" spans="1:19">
      <c r="A3900" t="s">
        <v>33351</v>
      </c>
      <c r="B3900" t="s">
        <v>33352</v>
      </c>
      <c r="C3900" t="s">
        <v>46</v>
      </c>
      <c r="D3900" t="s">
        <v>33353</v>
      </c>
      <c r="E3900" t="s">
        <v>33354</v>
      </c>
      <c r="F3900" t="s">
        <v>33355</v>
      </c>
      <c r="G3900" t="s">
        <v>33356</v>
      </c>
      <c r="H3900" t="s">
        <v>33357</v>
      </c>
      <c r="I3900" t="s">
        <v>2645</v>
      </c>
      <c r="J3900" t="s">
        <v>7627</v>
      </c>
      <c r="K3900" t="s">
        <v>7628</v>
      </c>
      <c r="L3900" t="s">
        <v>128</v>
      </c>
      <c r="M3900" t="s">
        <v>6079</v>
      </c>
      <c r="N3900" t="s">
        <v>6934</v>
      </c>
      <c r="O3900" t="s">
        <v>7629</v>
      </c>
      <c r="P3900" t="s">
        <v>33358</v>
      </c>
      <c r="R3900" t="str">
        <f t="shared" si="120"/>
        <v>寿光</v>
      </c>
      <c r="S3900" t="str">
        <f t="shared" si="121"/>
        <v>0708</v>
      </c>
    </row>
    <row r="3901" spans="1:19">
      <c r="A3901" t="s">
        <v>33359</v>
      </c>
      <c r="B3901" t="s">
        <v>33360</v>
      </c>
      <c r="C3901" t="s">
        <v>46</v>
      </c>
      <c r="D3901" t="s">
        <v>33361</v>
      </c>
      <c r="E3901" t="s">
        <v>33345</v>
      </c>
      <c r="F3901" t="s">
        <v>33362</v>
      </c>
      <c r="G3901" t="s">
        <v>33363</v>
      </c>
      <c r="H3901" t="s">
        <v>33364</v>
      </c>
      <c r="I3901" t="s">
        <v>2364</v>
      </c>
      <c r="J3901" t="s">
        <v>7099</v>
      </c>
      <c r="K3901" t="s">
        <v>7100</v>
      </c>
      <c r="L3901" t="s">
        <v>146</v>
      </c>
      <c r="M3901" t="s">
        <v>4470</v>
      </c>
      <c r="N3901" t="s">
        <v>2687</v>
      </c>
      <c r="O3901" t="s">
        <v>7101</v>
      </c>
      <c r="P3901" t="s">
        <v>33365</v>
      </c>
      <c r="R3901" t="str">
        <f t="shared" si="120"/>
        <v>临朐</v>
      </c>
      <c r="S3901" t="str">
        <f t="shared" si="121"/>
        <v>0708</v>
      </c>
    </row>
    <row r="3902" spans="1:19">
      <c r="A3902" t="s">
        <v>33366</v>
      </c>
      <c r="B3902" t="s">
        <v>33367</v>
      </c>
      <c r="C3902" t="s">
        <v>46</v>
      </c>
      <c r="D3902" t="s">
        <v>33368</v>
      </c>
      <c r="E3902" t="s">
        <v>33345</v>
      </c>
      <c r="F3902" t="s">
        <v>33369</v>
      </c>
      <c r="G3902" t="s">
        <v>33370</v>
      </c>
      <c r="H3902" t="s">
        <v>33371</v>
      </c>
      <c r="I3902" t="s">
        <v>11041</v>
      </c>
      <c r="J3902" t="s">
        <v>2478</v>
      </c>
      <c r="K3902" t="s">
        <v>2479</v>
      </c>
      <c r="L3902" t="s">
        <v>146</v>
      </c>
      <c r="M3902" t="s">
        <v>2420</v>
      </c>
      <c r="N3902" t="s">
        <v>3064</v>
      </c>
      <c r="O3902" t="s">
        <v>2481</v>
      </c>
      <c r="P3902" t="s">
        <v>33372</v>
      </c>
      <c r="Q3902" t="s">
        <v>33373</v>
      </c>
      <c r="R3902" t="str">
        <f t="shared" si="120"/>
        <v>临朐</v>
      </c>
      <c r="S3902" t="str">
        <f t="shared" si="121"/>
        <v>0708</v>
      </c>
    </row>
    <row r="3903" spans="1:19">
      <c r="A3903" t="s">
        <v>33374</v>
      </c>
      <c r="B3903" t="s">
        <v>33375</v>
      </c>
      <c r="C3903" t="s">
        <v>46</v>
      </c>
      <c r="D3903" t="s">
        <v>33376</v>
      </c>
      <c r="E3903" t="s">
        <v>33345</v>
      </c>
      <c r="F3903" t="s">
        <v>33377</v>
      </c>
      <c r="G3903" t="s">
        <v>33378</v>
      </c>
      <c r="H3903" t="s">
        <v>33379</v>
      </c>
      <c r="I3903" t="s">
        <v>2378</v>
      </c>
      <c r="J3903" t="s">
        <v>4938</v>
      </c>
      <c r="K3903" t="s">
        <v>4939</v>
      </c>
      <c r="L3903" t="s">
        <v>128</v>
      </c>
      <c r="M3903" t="s">
        <v>2720</v>
      </c>
      <c r="N3903" t="s">
        <v>2354</v>
      </c>
      <c r="O3903" t="s">
        <v>4940</v>
      </c>
      <c r="P3903" t="s">
        <v>33380</v>
      </c>
      <c r="Q3903" t="s">
        <v>33381</v>
      </c>
      <c r="R3903" t="str">
        <f t="shared" si="120"/>
        <v>寿光</v>
      </c>
      <c r="S3903" t="str">
        <f t="shared" si="121"/>
        <v>0708</v>
      </c>
    </row>
    <row r="3904" spans="1:19">
      <c r="A3904" t="s">
        <v>33382</v>
      </c>
      <c r="B3904" t="s">
        <v>33383</v>
      </c>
      <c r="C3904" t="s">
        <v>46</v>
      </c>
      <c r="D3904" t="s">
        <v>33384</v>
      </c>
      <c r="E3904" t="s">
        <v>33345</v>
      </c>
      <c r="F3904" t="s">
        <v>33385</v>
      </c>
      <c r="G3904" t="s">
        <v>33386</v>
      </c>
      <c r="H3904" t="s">
        <v>33387</v>
      </c>
      <c r="I3904" t="s">
        <v>2645</v>
      </c>
      <c r="J3904" t="s">
        <v>2696</v>
      </c>
      <c r="K3904" t="s">
        <v>2697</v>
      </c>
      <c r="L3904" t="s">
        <v>110</v>
      </c>
      <c r="M3904" t="s">
        <v>2575</v>
      </c>
      <c r="N3904" t="s">
        <v>2421</v>
      </c>
      <c r="O3904" t="s">
        <v>2698</v>
      </c>
      <c r="P3904" t="s">
        <v>33388</v>
      </c>
      <c r="R3904" t="str">
        <f t="shared" si="120"/>
        <v>高密</v>
      </c>
      <c r="S3904" t="str">
        <f t="shared" si="121"/>
        <v>0708</v>
      </c>
    </row>
    <row r="3905" spans="1:19">
      <c r="A3905" t="s">
        <v>33389</v>
      </c>
      <c r="B3905" t="s">
        <v>33390</v>
      </c>
      <c r="C3905" t="s">
        <v>46</v>
      </c>
      <c r="D3905" t="s">
        <v>33391</v>
      </c>
      <c r="E3905" t="s">
        <v>33345</v>
      </c>
      <c r="F3905" t="s">
        <v>33392</v>
      </c>
      <c r="G3905" t="s">
        <v>33393</v>
      </c>
      <c r="H3905" t="s">
        <v>33394</v>
      </c>
      <c r="I3905" t="s">
        <v>21939</v>
      </c>
      <c r="J3905" t="s">
        <v>3727</v>
      </c>
      <c r="K3905" t="s">
        <v>3728</v>
      </c>
      <c r="L3905" t="s">
        <v>137</v>
      </c>
      <c r="M3905" t="s">
        <v>3729</v>
      </c>
      <c r="N3905" t="s">
        <v>2368</v>
      </c>
      <c r="O3905" t="s">
        <v>3730</v>
      </c>
      <c r="P3905" t="s">
        <v>33395</v>
      </c>
      <c r="R3905" t="str">
        <f t="shared" ref="R3905:R3968" si="122">IF(OR(LEFT(L3905,2)="高新"),"奎文",IF(LEFT(L3905,2)="峡山","坊子",IF(LEFT(L3905,2)="滨海","寒亭",LEFT(L3905,2))))</f>
        <v>青州</v>
      </c>
      <c r="S3905" t="str">
        <f t="shared" ref="S3905:S3968" si="123">TEXT(B3905,"mmdd")</f>
        <v>0708</v>
      </c>
    </row>
    <row r="3906" spans="1:19">
      <c r="A3906" t="s">
        <v>33396</v>
      </c>
      <c r="B3906" t="s">
        <v>33397</v>
      </c>
      <c r="C3906" t="s">
        <v>46</v>
      </c>
      <c r="D3906" t="s">
        <v>33398</v>
      </c>
      <c r="E3906" t="s">
        <v>33345</v>
      </c>
      <c r="F3906" t="s">
        <v>33399</v>
      </c>
      <c r="G3906" t="s">
        <v>33400</v>
      </c>
      <c r="H3906" t="s">
        <v>33401</v>
      </c>
      <c r="I3906" t="s">
        <v>2645</v>
      </c>
      <c r="J3906" t="s">
        <v>2365</v>
      </c>
      <c r="K3906" t="s">
        <v>2366</v>
      </c>
      <c r="L3906" t="s">
        <v>57</v>
      </c>
      <c r="M3906" t="s">
        <v>2367</v>
      </c>
      <c r="N3906" t="s">
        <v>2421</v>
      </c>
      <c r="O3906" t="s">
        <v>2369</v>
      </c>
      <c r="P3906" t="s">
        <v>33402</v>
      </c>
      <c r="R3906" t="str">
        <f t="shared" si="122"/>
        <v>安丘</v>
      </c>
      <c r="S3906" t="str">
        <f t="shared" si="123"/>
        <v>0708</v>
      </c>
    </row>
    <row r="3907" spans="1:19">
      <c r="A3907" t="s">
        <v>33403</v>
      </c>
      <c r="B3907" t="s">
        <v>33404</v>
      </c>
      <c r="C3907" t="s">
        <v>46</v>
      </c>
      <c r="D3907" t="s">
        <v>33405</v>
      </c>
      <c r="E3907" t="s">
        <v>33406</v>
      </c>
      <c r="F3907" t="s">
        <v>33407</v>
      </c>
      <c r="G3907" t="s">
        <v>33408</v>
      </c>
      <c r="H3907" t="s">
        <v>33409</v>
      </c>
      <c r="I3907" t="s">
        <v>2364</v>
      </c>
      <c r="J3907" t="s">
        <v>7999</v>
      </c>
      <c r="K3907" t="s">
        <v>8000</v>
      </c>
      <c r="L3907" t="s">
        <v>47</v>
      </c>
      <c r="M3907" t="s">
        <v>8001</v>
      </c>
      <c r="N3907" t="s">
        <v>3064</v>
      </c>
      <c r="O3907" t="s">
        <v>8002</v>
      </c>
      <c r="P3907" t="s">
        <v>33410</v>
      </c>
      <c r="Q3907" t="s">
        <v>33411</v>
      </c>
      <c r="R3907" t="str">
        <f t="shared" si="122"/>
        <v>诸城</v>
      </c>
      <c r="S3907" t="str">
        <f t="shared" si="123"/>
        <v>0708</v>
      </c>
    </row>
    <row r="3908" spans="1:19">
      <c r="A3908" t="s">
        <v>33412</v>
      </c>
      <c r="B3908" t="s">
        <v>33413</v>
      </c>
      <c r="C3908" t="s">
        <v>46</v>
      </c>
      <c r="D3908" t="s">
        <v>33414</v>
      </c>
      <c r="E3908" t="s">
        <v>33345</v>
      </c>
      <c r="F3908" t="s">
        <v>33415</v>
      </c>
      <c r="G3908" t="s">
        <v>33416</v>
      </c>
      <c r="H3908" t="s">
        <v>33417</v>
      </c>
      <c r="I3908" t="s">
        <v>2350</v>
      </c>
      <c r="J3908" t="s">
        <v>2351</v>
      </c>
      <c r="K3908" t="s">
        <v>2352</v>
      </c>
      <c r="L3908" t="s">
        <v>57</v>
      </c>
      <c r="M3908" t="s">
        <v>2353</v>
      </c>
      <c r="N3908" t="s">
        <v>2859</v>
      </c>
      <c r="O3908" t="s">
        <v>2355</v>
      </c>
      <c r="P3908" t="s">
        <v>33418</v>
      </c>
      <c r="Q3908" t="s">
        <v>33419</v>
      </c>
      <c r="R3908" t="str">
        <f t="shared" si="122"/>
        <v>安丘</v>
      </c>
      <c r="S3908" t="str">
        <f t="shared" si="123"/>
        <v>0708</v>
      </c>
    </row>
    <row r="3909" spans="1:19">
      <c r="A3909" t="s">
        <v>33420</v>
      </c>
      <c r="B3909" t="s">
        <v>33421</v>
      </c>
      <c r="C3909" t="s">
        <v>46</v>
      </c>
      <c r="D3909" t="s">
        <v>33422</v>
      </c>
      <c r="E3909" t="s">
        <v>33345</v>
      </c>
      <c r="F3909" t="s">
        <v>33423</v>
      </c>
      <c r="G3909" t="s">
        <v>33424</v>
      </c>
      <c r="H3909" t="s">
        <v>33425</v>
      </c>
      <c r="I3909" t="s">
        <v>3436</v>
      </c>
      <c r="J3909" t="s">
        <v>12372</v>
      </c>
      <c r="K3909" t="s">
        <v>12373</v>
      </c>
      <c r="L3909" t="s">
        <v>101</v>
      </c>
      <c r="M3909" t="s">
        <v>3130</v>
      </c>
      <c r="N3909" t="s">
        <v>2872</v>
      </c>
      <c r="O3909" t="s">
        <v>12374</v>
      </c>
      <c r="P3909" t="s">
        <v>33426</v>
      </c>
      <c r="R3909" t="str">
        <f t="shared" si="122"/>
        <v>潍城</v>
      </c>
      <c r="S3909" t="str">
        <f t="shared" si="123"/>
        <v>0708</v>
      </c>
    </row>
    <row r="3910" spans="1:19">
      <c r="A3910" t="s">
        <v>33427</v>
      </c>
      <c r="B3910" t="s">
        <v>33428</v>
      </c>
      <c r="C3910" t="s">
        <v>46</v>
      </c>
      <c r="D3910" t="s">
        <v>33429</v>
      </c>
      <c r="E3910" t="s">
        <v>33430</v>
      </c>
      <c r="F3910" t="s">
        <v>33431</v>
      </c>
      <c r="G3910" t="s">
        <v>33432</v>
      </c>
      <c r="H3910" t="s">
        <v>33433</v>
      </c>
      <c r="I3910" t="s">
        <v>2364</v>
      </c>
      <c r="J3910" t="s">
        <v>2526</v>
      </c>
      <c r="K3910" t="s">
        <v>2527</v>
      </c>
      <c r="L3910" t="s">
        <v>76</v>
      </c>
      <c r="M3910" t="s">
        <v>2528</v>
      </c>
      <c r="N3910" t="s">
        <v>3017</v>
      </c>
      <c r="O3910" t="s">
        <v>2530</v>
      </c>
      <c r="P3910" t="s">
        <v>33434</v>
      </c>
      <c r="Q3910" t="s">
        <v>33435</v>
      </c>
      <c r="R3910" t="str">
        <f t="shared" si="122"/>
        <v>奎文</v>
      </c>
      <c r="S3910" t="str">
        <f t="shared" si="123"/>
        <v>0708</v>
      </c>
    </row>
    <row r="3911" spans="1:19">
      <c r="A3911" t="s">
        <v>33436</v>
      </c>
      <c r="B3911" t="s">
        <v>33437</v>
      </c>
      <c r="C3911" t="s">
        <v>46</v>
      </c>
      <c r="D3911" t="s">
        <v>33438</v>
      </c>
      <c r="E3911" t="s">
        <v>33345</v>
      </c>
      <c r="F3911" t="s">
        <v>33439</v>
      </c>
      <c r="G3911" t="s">
        <v>33440</v>
      </c>
      <c r="H3911" t="s">
        <v>33441</v>
      </c>
      <c r="I3911" t="s">
        <v>2378</v>
      </c>
      <c r="J3911" t="s">
        <v>4152</v>
      </c>
      <c r="K3911" t="s">
        <v>4153</v>
      </c>
      <c r="L3911" t="s">
        <v>47</v>
      </c>
      <c r="M3911" t="s">
        <v>4154</v>
      </c>
      <c r="N3911" t="s">
        <v>2529</v>
      </c>
      <c r="O3911" t="s">
        <v>4155</v>
      </c>
      <c r="P3911" t="s">
        <v>33442</v>
      </c>
      <c r="R3911" t="str">
        <f t="shared" si="122"/>
        <v>诸城</v>
      </c>
      <c r="S3911" t="str">
        <f t="shared" si="123"/>
        <v>0708</v>
      </c>
    </row>
    <row r="3912" spans="1:19">
      <c r="A3912" t="s">
        <v>33443</v>
      </c>
      <c r="B3912" t="s">
        <v>33444</v>
      </c>
      <c r="C3912" t="s">
        <v>46</v>
      </c>
      <c r="D3912" t="s">
        <v>33445</v>
      </c>
      <c r="E3912" t="s">
        <v>33345</v>
      </c>
      <c r="F3912" t="s">
        <v>33446</v>
      </c>
      <c r="G3912" t="s">
        <v>33447</v>
      </c>
      <c r="H3912" t="s">
        <v>33448</v>
      </c>
      <c r="I3912" t="s">
        <v>2364</v>
      </c>
      <c r="J3912" t="s">
        <v>8683</v>
      </c>
      <c r="K3912" t="s">
        <v>8684</v>
      </c>
      <c r="L3912" t="s">
        <v>76</v>
      </c>
      <c r="M3912" t="s">
        <v>2827</v>
      </c>
      <c r="N3912" t="s">
        <v>2816</v>
      </c>
      <c r="O3912" t="s">
        <v>8685</v>
      </c>
      <c r="P3912" t="s">
        <v>33449</v>
      </c>
      <c r="R3912" t="str">
        <f t="shared" si="122"/>
        <v>奎文</v>
      </c>
      <c r="S3912" t="str">
        <f t="shared" si="123"/>
        <v>0708</v>
      </c>
    </row>
    <row r="3913" spans="1:19">
      <c r="A3913" t="s">
        <v>33450</v>
      </c>
      <c r="B3913" t="s">
        <v>33451</v>
      </c>
      <c r="C3913" t="s">
        <v>46</v>
      </c>
      <c r="D3913" t="s">
        <v>33452</v>
      </c>
      <c r="E3913" t="s">
        <v>33453</v>
      </c>
      <c r="F3913" t="s">
        <v>33454</v>
      </c>
      <c r="G3913" t="s">
        <v>33455</v>
      </c>
      <c r="H3913" t="s">
        <v>33456</v>
      </c>
      <c r="I3913" t="s">
        <v>2465</v>
      </c>
      <c r="J3913" t="s">
        <v>4801</v>
      </c>
      <c r="K3913" t="s">
        <v>4802</v>
      </c>
      <c r="L3913" t="s">
        <v>76</v>
      </c>
      <c r="M3913" t="s">
        <v>2528</v>
      </c>
      <c r="N3913" t="s">
        <v>2743</v>
      </c>
      <c r="O3913" t="s">
        <v>4803</v>
      </c>
      <c r="P3913" t="s">
        <v>33457</v>
      </c>
      <c r="Q3913" t="s">
        <v>33458</v>
      </c>
      <c r="R3913" t="str">
        <f t="shared" si="122"/>
        <v>奎文</v>
      </c>
      <c r="S3913" t="str">
        <f t="shared" si="123"/>
        <v>0708</v>
      </c>
    </row>
    <row r="3914" spans="1:19">
      <c r="A3914" t="s">
        <v>33459</v>
      </c>
      <c r="B3914" t="s">
        <v>33460</v>
      </c>
      <c r="C3914" t="s">
        <v>46</v>
      </c>
      <c r="D3914" t="s">
        <v>33461</v>
      </c>
      <c r="E3914" t="s">
        <v>33462</v>
      </c>
      <c r="F3914" t="s">
        <v>33463</v>
      </c>
      <c r="G3914" t="s">
        <v>33464</v>
      </c>
      <c r="H3914" t="s">
        <v>33465</v>
      </c>
      <c r="I3914" t="s">
        <v>6637</v>
      </c>
      <c r="J3914" t="s">
        <v>3224</v>
      </c>
      <c r="K3914" t="s">
        <v>10127</v>
      </c>
      <c r="L3914" t="s">
        <v>110</v>
      </c>
      <c r="M3914" t="s">
        <v>3087</v>
      </c>
      <c r="N3914" t="s">
        <v>3252</v>
      </c>
      <c r="O3914" t="s">
        <v>10128</v>
      </c>
      <c r="P3914" t="s">
        <v>33466</v>
      </c>
      <c r="R3914" t="str">
        <f t="shared" si="122"/>
        <v>高密</v>
      </c>
      <c r="S3914" t="str">
        <f t="shared" si="123"/>
        <v>0708</v>
      </c>
    </row>
    <row r="3915" spans="1:19">
      <c r="A3915" t="s">
        <v>33467</v>
      </c>
      <c r="B3915" t="s">
        <v>33468</v>
      </c>
      <c r="C3915" t="s">
        <v>46</v>
      </c>
      <c r="D3915" t="s">
        <v>33469</v>
      </c>
      <c r="E3915" t="s">
        <v>33470</v>
      </c>
      <c r="F3915" t="s">
        <v>33471</v>
      </c>
      <c r="G3915" t="s">
        <v>33472</v>
      </c>
      <c r="H3915" t="s">
        <v>33473</v>
      </c>
      <c r="I3915" t="s">
        <v>7789</v>
      </c>
      <c r="J3915" t="s">
        <v>4437</v>
      </c>
      <c r="K3915" t="s">
        <v>4438</v>
      </c>
      <c r="L3915" t="s">
        <v>128</v>
      </c>
      <c r="N3915" t="s">
        <v>2674</v>
      </c>
      <c r="O3915" t="s">
        <v>4440</v>
      </c>
      <c r="R3915" t="str">
        <f t="shared" si="122"/>
        <v>寿光</v>
      </c>
      <c r="S3915" t="str">
        <f t="shared" si="123"/>
        <v>0708</v>
      </c>
    </row>
    <row r="3916" spans="1:19">
      <c r="A3916" t="s">
        <v>33474</v>
      </c>
      <c r="B3916" t="s">
        <v>33475</v>
      </c>
      <c r="C3916" t="s">
        <v>46</v>
      </c>
      <c r="D3916" t="s">
        <v>33476</v>
      </c>
      <c r="E3916" t="s">
        <v>33477</v>
      </c>
      <c r="F3916" t="s">
        <v>33478</v>
      </c>
      <c r="G3916" t="s">
        <v>33479</v>
      </c>
      <c r="H3916" t="s">
        <v>33480</v>
      </c>
      <c r="I3916" t="s">
        <v>2364</v>
      </c>
      <c r="J3916" t="s">
        <v>5273</v>
      </c>
      <c r="K3916" t="s">
        <v>5274</v>
      </c>
      <c r="L3916" t="s">
        <v>47</v>
      </c>
      <c r="M3916" t="s">
        <v>2454</v>
      </c>
      <c r="N3916" t="s">
        <v>2743</v>
      </c>
      <c r="O3916" t="s">
        <v>5275</v>
      </c>
      <c r="P3916" t="s">
        <v>33481</v>
      </c>
      <c r="R3916" t="str">
        <f t="shared" si="122"/>
        <v>诸城</v>
      </c>
      <c r="S3916" t="str">
        <f t="shared" si="123"/>
        <v>0708</v>
      </c>
    </row>
    <row r="3917" spans="1:19">
      <c r="A3917" t="s">
        <v>33482</v>
      </c>
      <c r="B3917" t="s">
        <v>33483</v>
      </c>
      <c r="C3917" t="s">
        <v>46</v>
      </c>
      <c r="D3917" t="s">
        <v>33484</v>
      </c>
      <c r="E3917" t="s">
        <v>33354</v>
      </c>
      <c r="F3917" t="s">
        <v>33485</v>
      </c>
      <c r="G3917" t="s">
        <v>33486</v>
      </c>
      <c r="H3917" t="s">
        <v>33487</v>
      </c>
      <c r="I3917" t="s">
        <v>3482</v>
      </c>
      <c r="J3917" t="s">
        <v>4533</v>
      </c>
      <c r="K3917" t="s">
        <v>4534</v>
      </c>
      <c r="L3917" t="s">
        <v>76</v>
      </c>
      <c r="M3917" t="s">
        <v>2528</v>
      </c>
      <c r="N3917" t="s">
        <v>33488</v>
      </c>
      <c r="O3917" t="s">
        <v>4535</v>
      </c>
      <c r="P3917" t="s">
        <v>33489</v>
      </c>
      <c r="R3917" t="str">
        <f t="shared" si="122"/>
        <v>奎文</v>
      </c>
      <c r="S3917" t="str">
        <f t="shared" si="123"/>
        <v>0708</v>
      </c>
    </row>
    <row r="3918" spans="1:19">
      <c r="A3918" t="s">
        <v>33490</v>
      </c>
      <c r="B3918" t="s">
        <v>33491</v>
      </c>
      <c r="C3918" t="s">
        <v>46</v>
      </c>
      <c r="D3918" t="s">
        <v>33492</v>
      </c>
      <c r="E3918" t="s">
        <v>33345</v>
      </c>
      <c r="F3918" t="s">
        <v>33493</v>
      </c>
      <c r="G3918" t="s">
        <v>33494</v>
      </c>
      <c r="H3918" t="s">
        <v>33495</v>
      </c>
      <c r="I3918" t="s">
        <v>5112</v>
      </c>
      <c r="J3918" t="s">
        <v>4253</v>
      </c>
      <c r="K3918" t="s">
        <v>4254</v>
      </c>
      <c r="L3918" t="s">
        <v>57</v>
      </c>
      <c r="M3918" t="s">
        <v>2492</v>
      </c>
      <c r="N3918" t="s">
        <v>2743</v>
      </c>
      <c r="O3918" t="s">
        <v>4256</v>
      </c>
      <c r="P3918" t="s">
        <v>33496</v>
      </c>
      <c r="R3918" t="str">
        <f t="shared" si="122"/>
        <v>安丘</v>
      </c>
      <c r="S3918" t="str">
        <f t="shared" si="123"/>
        <v>0708</v>
      </c>
    </row>
    <row r="3919" spans="1:19">
      <c r="A3919" t="s">
        <v>33497</v>
      </c>
      <c r="B3919" t="s">
        <v>33498</v>
      </c>
      <c r="C3919" t="s">
        <v>46</v>
      </c>
      <c r="D3919" t="s">
        <v>33499</v>
      </c>
      <c r="E3919" t="s">
        <v>33354</v>
      </c>
      <c r="F3919" t="s">
        <v>33500</v>
      </c>
      <c r="G3919" t="s">
        <v>33501</v>
      </c>
      <c r="H3919" t="s">
        <v>33502</v>
      </c>
      <c r="I3919" t="s">
        <v>5826</v>
      </c>
      <c r="J3919" t="s">
        <v>3552</v>
      </c>
      <c r="K3919" t="s">
        <v>3553</v>
      </c>
      <c r="L3919" t="s">
        <v>101</v>
      </c>
      <c r="M3919" t="s">
        <v>2982</v>
      </c>
      <c r="N3919" t="s">
        <v>2340</v>
      </c>
      <c r="O3919" t="s">
        <v>3555</v>
      </c>
      <c r="P3919" t="s">
        <v>33503</v>
      </c>
      <c r="Q3919" t="s">
        <v>33504</v>
      </c>
      <c r="R3919" t="str">
        <f t="shared" si="122"/>
        <v>潍城</v>
      </c>
      <c r="S3919" t="str">
        <f t="shared" si="123"/>
        <v>0708</v>
      </c>
    </row>
    <row r="3920" spans="1:19">
      <c r="A3920" t="s">
        <v>33505</v>
      </c>
      <c r="B3920" t="s">
        <v>33506</v>
      </c>
      <c r="C3920" t="s">
        <v>46</v>
      </c>
      <c r="D3920" t="s">
        <v>33507</v>
      </c>
      <c r="E3920" t="s">
        <v>33508</v>
      </c>
      <c r="F3920" t="s">
        <v>33509</v>
      </c>
      <c r="G3920" t="s">
        <v>33510</v>
      </c>
      <c r="H3920" t="s">
        <v>33511</v>
      </c>
      <c r="I3920" t="s">
        <v>2364</v>
      </c>
      <c r="J3920" t="s">
        <v>3970</v>
      </c>
      <c r="K3920" t="s">
        <v>3971</v>
      </c>
      <c r="L3920" t="s">
        <v>76</v>
      </c>
      <c r="M3920" t="s">
        <v>2408</v>
      </c>
      <c r="N3920" t="s">
        <v>3017</v>
      </c>
      <c r="O3920" t="s">
        <v>3972</v>
      </c>
      <c r="P3920" t="s">
        <v>33512</v>
      </c>
      <c r="R3920" t="str">
        <f t="shared" si="122"/>
        <v>奎文</v>
      </c>
      <c r="S3920" t="str">
        <f t="shared" si="123"/>
        <v>0708</v>
      </c>
    </row>
    <row r="3921" spans="1:19">
      <c r="A3921" t="s">
        <v>33513</v>
      </c>
      <c r="B3921" t="s">
        <v>33514</v>
      </c>
      <c r="C3921" t="s">
        <v>46</v>
      </c>
      <c r="D3921" t="s">
        <v>33515</v>
      </c>
      <c r="E3921" t="s">
        <v>33345</v>
      </c>
      <c r="F3921" t="s">
        <v>33516</v>
      </c>
      <c r="G3921" t="s">
        <v>33517</v>
      </c>
      <c r="H3921" t="s">
        <v>33518</v>
      </c>
      <c r="I3921" t="s">
        <v>2378</v>
      </c>
      <c r="J3921" t="s">
        <v>3241</v>
      </c>
      <c r="K3921" t="s">
        <v>3242</v>
      </c>
      <c r="L3921" t="s">
        <v>101</v>
      </c>
      <c r="M3921" t="s">
        <v>3130</v>
      </c>
      <c r="N3921" t="s">
        <v>3277</v>
      </c>
      <c r="O3921" t="s">
        <v>3243</v>
      </c>
      <c r="P3921" t="s">
        <v>33519</v>
      </c>
      <c r="Q3921" t="s">
        <v>33520</v>
      </c>
      <c r="R3921" t="str">
        <f t="shared" si="122"/>
        <v>潍城</v>
      </c>
      <c r="S3921" t="str">
        <f t="shared" si="123"/>
        <v>0708</v>
      </c>
    </row>
    <row r="3922" spans="1:19">
      <c r="A3922" t="s">
        <v>33521</v>
      </c>
      <c r="B3922" t="s">
        <v>33522</v>
      </c>
      <c r="C3922" t="s">
        <v>46</v>
      </c>
      <c r="D3922" t="s">
        <v>33523</v>
      </c>
      <c r="E3922" t="s">
        <v>33524</v>
      </c>
      <c r="F3922" t="s">
        <v>33525</v>
      </c>
      <c r="G3922" t="s">
        <v>33526</v>
      </c>
      <c r="H3922" t="s">
        <v>33527</v>
      </c>
      <c r="I3922" t="s">
        <v>3608</v>
      </c>
      <c r="J3922" t="s">
        <v>3857</v>
      </c>
      <c r="K3922" t="s">
        <v>3858</v>
      </c>
      <c r="L3922" t="s">
        <v>119</v>
      </c>
      <c r="M3922" t="s">
        <v>2601</v>
      </c>
      <c r="N3922" t="s">
        <v>2602</v>
      </c>
      <c r="O3922" t="s">
        <v>3859</v>
      </c>
      <c r="P3922" t="s">
        <v>33528</v>
      </c>
      <c r="R3922" t="str">
        <f t="shared" si="122"/>
        <v>寒亭</v>
      </c>
      <c r="S3922" t="str">
        <f t="shared" si="123"/>
        <v>0708</v>
      </c>
    </row>
    <row r="3923" spans="1:19">
      <c r="A3923" t="s">
        <v>33529</v>
      </c>
      <c r="B3923" t="s">
        <v>30281</v>
      </c>
      <c r="C3923" t="s">
        <v>46</v>
      </c>
      <c r="D3923" t="s">
        <v>33530</v>
      </c>
      <c r="E3923" t="s">
        <v>33531</v>
      </c>
      <c r="F3923" t="s">
        <v>33532</v>
      </c>
      <c r="G3923" t="s">
        <v>33533</v>
      </c>
      <c r="H3923" t="s">
        <v>33534</v>
      </c>
      <c r="I3923" t="s">
        <v>2350</v>
      </c>
      <c r="J3923" t="s">
        <v>33535</v>
      </c>
      <c r="K3923" t="s">
        <v>33536</v>
      </c>
      <c r="L3923" t="s">
        <v>67</v>
      </c>
      <c r="M3923" t="s">
        <v>2871</v>
      </c>
      <c r="N3923" t="s">
        <v>2674</v>
      </c>
      <c r="O3923" t="s">
        <v>33537</v>
      </c>
      <c r="P3923" t="s">
        <v>33538</v>
      </c>
      <c r="Q3923" t="s">
        <v>33539</v>
      </c>
      <c r="R3923" t="str">
        <f t="shared" si="122"/>
        <v>昌邑</v>
      </c>
      <c r="S3923" t="str">
        <f t="shared" si="123"/>
        <v>0708</v>
      </c>
    </row>
    <row r="3924" spans="1:19">
      <c r="A3924" t="s">
        <v>33540</v>
      </c>
      <c r="B3924" t="s">
        <v>33541</v>
      </c>
      <c r="C3924" t="s">
        <v>46</v>
      </c>
      <c r="D3924" t="s">
        <v>33542</v>
      </c>
      <c r="E3924" t="s">
        <v>33531</v>
      </c>
      <c r="F3924" t="s">
        <v>33543</v>
      </c>
      <c r="G3924" t="s">
        <v>33544</v>
      </c>
      <c r="H3924" t="s">
        <v>33545</v>
      </c>
      <c r="I3924" t="s">
        <v>4165</v>
      </c>
      <c r="J3924" t="s">
        <v>6988</v>
      </c>
      <c r="K3924" t="s">
        <v>6989</v>
      </c>
      <c r="L3924" t="s">
        <v>76</v>
      </c>
      <c r="M3924" t="s">
        <v>2528</v>
      </c>
      <c r="N3924" t="s">
        <v>4222</v>
      </c>
      <c r="O3924" t="s">
        <v>6990</v>
      </c>
      <c r="P3924" t="s">
        <v>33546</v>
      </c>
      <c r="R3924" t="str">
        <f t="shared" si="122"/>
        <v>奎文</v>
      </c>
      <c r="S3924" t="str">
        <f t="shared" si="123"/>
        <v>0708</v>
      </c>
    </row>
    <row r="3925" spans="1:19">
      <c r="A3925" t="s">
        <v>33547</v>
      </c>
      <c r="B3925" t="s">
        <v>33548</v>
      </c>
      <c r="C3925" t="s">
        <v>46</v>
      </c>
      <c r="D3925" t="s">
        <v>33549</v>
      </c>
      <c r="E3925" t="s">
        <v>33550</v>
      </c>
      <c r="F3925" t="s">
        <v>33551</v>
      </c>
      <c r="G3925" t="s">
        <v>33552</v>
      </c>
      <c r="H3925" t="s">
        <v>33553</v>
      </c>
      <c r="I3925" t="s">
        <v>2350</v>
      </c>
      <c r="J3925" t="s">
        <v>7185</v>
      </c>
      <c r="K3925" t="s">
        <v>7186</v>
      </c>
      <c r="L3925" t="s">
        <v>137</v>
      </c>
      <c r="M3925" t="s">
        <v>4959</v>
      </c>
      <c r="N3925" t="s">
        <v>2421</v>
      </c>
      <c r="O3925" t="s">
        <v>7187</v>
      </c>
      <c r="P3925" t="s">
        <v>33554</v>
      </c>
      <c r="R3925" t="str">
        <f t="shared" si="122"/>
        <v>青州</v>
      </c>
      <c r="S3925" t="str">
        <f t="shared" si="123"/>
        <v>0708</v>
      </c>
    </row>
    <row r="3926" spans="1:19">
      <c r="A3926" t="s">
        <v>33555</v>
      </c>
      <c r="B3926" t="s">
        <v>33556</v>
      </c>
      <c r="C3926" t="s">
        <v>46</v>
      </c>
      <c r="D3926" t="s">
        <v>33557</v>
      </c>
      <c r="E3926" t="s">
        <v>33345</v>
      </c>
      <c r="F3926" t="s">
        <v>33558</v>
      </c>
      <c r="G3926" t="s">
        <v>33559</v>
      </c>
      <c r="H3926" t="s">
        <v>33560</v>
      </c>
      <c r="I3926" t="s">
        <v>2364</v>
      </c>
      <c r="J3926" t="s">
        <v>5284</v>
      </c>
      <c r="K3926" t="s">
        <v>5285</v>
      </c>
      <c r="L3926" t="s">
        <v>76</v>
      </c>
      <c r="M3926" t="s">
        <v>2408</v>
      </c>
      <c r="N3926" t="s">
        <v>3017</v>
      </c>
      <c r="O3926" t="s">
        <v>5287</v>
      </c>
      <c r="P3926" t="s">
        <v>33561</v>
      </c>
      <c r="Q3926" t="s">
        <v>33562</v>
      </c>
      <c r="R3926" t="str">
        <f t="shared" si="122"/>
        <v>奎文</v>
      </c>
      <c r="S3926" t="str">
        <f t="shared" si="123"/>
        <v>0708</v>
      </c>
    </row>
    <row r="3927" spans="1:19">
      <c r="A3927" t="s">
        <v>33563</v>
      </c>
      <c r="B3927" t="s">
        <v>33564</v>
      </c>
      <c r="C3927" t="s">
        <v>46</v>
      </c>
      <c r="D3927" t="s">
        <v>33565</v>
      </c>
      <c r="E3927" t="s">
        <v>33354</v>
      </c>
      <c r="F3927" t="s">
        <v>33566</v>
      </c>
      <c r="G3927" t="s">
        <v>33567</v>
      </c>
      <c r="H3927" t="s">
        <v>33568</v>
      </c>
      <c r="I3927" t="s">
        <v>2350</v>
      </c>
      <c r="J3927" t="s">
        <v>5564</v>
      </c>
      <c r="K3927" t="s">
        <v>5565</v>
      </c>
      <c r="L3927" t="s">
        <v>137</v>
      </c>
      <c r="M3927" t="s">
        <v>2625</v>
      </c>
      <c r="N3927" t="s">
        <v>2382</v>
      </c>
      <c r="O3927" t="s">
        <v>2626</v>
      </c>
      <c r="P3927" t="s">
        <v>33569</v>
      </c>
      <c r="Q3927" t="s">
        <v>33570</v>
      </c>
      <c r="R3927" t="str">
        <f t="shared" si="122"/>
        <v>青州</v>
      </c>
      <c r="S3927" t="str">
        <f t="shared" si="123"/>
        <v>0708</v>
      </c>
    </row>
    <row r="3928" spans="1:19">
      <c r="A3928" t="s">
        <v>998</v>
      </c>
      <c r="B3928" t="s">
        <v>33571</v>
      </c>
      <c r="C3928" t="s">
        <v>46</v>
      </c>
      <c r="D3928" t="s">
        <v>33572</v>
      </c>
      <c r="E3928" t="s">
        <v>33354</v>
      </c>
      <c r="F3928" t="s">
        <v>33573</v>
      </c>
      <c r="G3928" t="s">
        <v>996</v>
      </c>
      <c r="H3928" t="s">
        <v>33574</v>
      </c>
      <c r="I3928" t="s">
        <v>3336</v>
      </c>
      <c r="J3928" t="s">
        <v>6645</v>
      </c>
      <c r="K3928" t="s">
        <v>6646</v>
      </c>
      <c r="L3928" t="s">
        <v>47</v>
      </c>
      <c r="M3928" t="s">
        <v>2784</v>
      </c>
      <c r="N3928" t="s">
        <v>2368</v>
      </c>
      <c r="O3928" t="s">
        <v>6647</v>
      </c>
      <c r="P3928" t="s">
        <v>33575</v>
      </c>
      <c r="Q3928" t="s">
        <v>33576</v>
      </c>
      <c r="R3928" t="str">
        <f t="shared" si="122"/>
        <v>诸城</v>
      </c>
      <c r="S3928" t="str">
        <f t="shared" si="123"/>
        <v>0708</v>
      </c>
    </row>
    <row r="3929" spans="1:19">
      <c r="A3929" t="s">
        <v>33577</v>
      </c>
      <c r="B3929" t="s">
        <v>33578</v>
      </c>
      <c r="C3929" t="s">
        <v>46</v>
      </c>
      <c r="D3929" t="s">
        <v>33579</v>
      </c>
      <c r="E3929" t="s">
        <v>33580</v>
      </c>
      <c r="F3929" t="s">
        <v>33581</v>
      </c>
      <c r="G3929" t="s">
        <v>33582</v>
      </c>
      <c r="H3929" t="s">
        <v>33583</v>
      </c>
      <c r="I3929" t="s">
        <v>2645</v>
      </c>
      <c r="J3929" t="s">
        <v>3224</v>
      </c>
      <c r="K3929" t="s">
        <v>10127</v>
      </c>
      <c r="L3929" t="s">
        <v>110</v>
      </c>
      <c r="M3929" t="s">
        <v>3087</v>
      </c>
      <c r="N3929" t="s">
        <v>3052</v>
      </c>
      <c r="O3929" t="s">
        <v>10128</v>
      </c>
      <c r="P3929" t="s">
        <v>33584</v>
      </c>
      <c r="R3929" t="str">
        <f t="shared" si="122"/>
        <v>高密</v>
      </c>
      <c r="S3929" t="str">
        <f t="shared" si="123"/>
        <v>0708</v>
      </c>
    </row>
    <row r="3930" spans="1:19">
      <c r="A3930" t="s">
        <v>33585</v>
      </c>
      <c r="B3930" t="s">
        <v>33586</v>
      </c>
      <c r="C3930" t="s">
        <v>46</v>
      </c>
      <c r="D3930" t="s">
        <v>33587</v>
      </c>
      <c r="E3930" t="s">
        <v>33354</v>
      </c>
      <c r="F3930" t="s">
        <v>33588</v>
      </c>
      <c r="G3930" t="s">
        <v>33589</v>
      </c>
      <c r="H3930" t="s">
        <v>33590</v>
      </c>
      <c r="I3930" t="s">
        <v>2364</v>
      </c>
      <c r="J3930" t="s">
        <v>8105</v>
      </c>
      <c r="K3930" t="s">
        <v>8106</v>
      </c>
      <c r="L3930" t="s">
        <v>101</v>
      </c>
      <c r="M3930" t="s">
        <v>4459</v>
      </c>
      <c r="N3930" t="s">
        <v>2983</v>
      </c>
      <c r="O3930" t="s">
        <v>8107</v>
      </c>
      <c r="P3930" t="s">
        <v>33591</v>
      </c>
      <c r="Q3930" t="s">
        <v>33592</v>
      </c>
      <c r="R3930" t="str">
        <f t="shared" si="122"/>
        <v>潍城</v>
      </c>
      <c r="S3930" t="str">
        <f t="shared" si="123"/>
        <v>0708</v>
      </c>
    </row>
    <row r="3931" spans="1:19">
      <c r="A3931" t="s">
        <v>33593</v>
      </c>
      <c r="B3931" t="s">
        <v>33594</v>
      </c>
      <c r="C3931" t="s">
        <v>46</v>
      </c>
      <c r="D3931" t="s">
        <v>33595</v>
      </c>
      <c r="E3931" t="s">
        <v>33354</v>
      </c>
      <c r="F3931" t="s">
        <v>33596</v>
      </c>
      <c r="G3931" t="s">
        <v>33597</v>
      </c>
      <c r="H3931" t="s">
        <v>33598</v>
      </c>
      <c r="I3931" t="s">
        <v>2364</v>
      </c>
      <c r="J3931" t="s">
        <v>6485</v>
      </c>
      <c r="K3931" t="s">
        <v>6486</v>
      </c>
      <c r="L3931" t="s">
        <v>128</v>
      </c>
      <c r="M3931" t="s">
        <v>3653</v>
      </c>
      <c r="N3931" t="s">
        <v>2721</v>
      </c>
      <c r="O3931" t="s">
        <v>6487</v>
      </c>
      <c r="P3931" t="s">
        <v>33599</v>
      </c>
      <c r="Q3931" t="s">
        <v>33600</v>
      </c>
      <c r="R3931" t="str">
        <f t="shared" si="122"/>
        <v>寿光</v>
      </c>
      <c r="S3931" t="str">
        <f t="shared" si="123"/>
        <v>0708</v>
      </c>
    </row>
    <row r="3932" spans="1:19">
      <c r="A3932" t="s">
        <v>33601</v>
      </c>
      <c r="B3932" t="s">
        <v>33602</v>
      </c>
      <c r="C3932" t="s">
        <v>46</v>
      </c>
      <c r="D3932" t="s">
        <v>33603</v>
      </c>
      <c r="E3932" t="s">
        <v>33345</v>
      </c>
      <c r="F3932" t="s">
        <v>33604</v>
      </c>
      <c r="G3932" t="s">
        <v>33605</v>
      </c>
      <c r="H3932" t="s">
        <v>33606</v>
      </c>
      <c r="I3932" t="s">
        <v>3336</v>
      </c>
      <c r="J3932" t="s">
        <v>3857</v>
      </c>
      <c r="K3932" t="s">
        <v>3858</v>
      </c>
      <c r="L3932" t="s">
        <v>119</v>
      </c>
      <c r="M3932" t="s">
        <v>2601</v>
      </c>
      <c r="N3932" t="s">
        <v>2602</v>
      </c>
      <c r="O3932" t="s">
        <v>3859</v>
      </c>
      <c r="P3932" t="s">
        <v>33607</v>
      </c>
      <c r="R3932" t="str">
        <f t="shared" si="122"/>
        <v>寒亭</v>
      </c>
      <c r="S3932" t="str">
        <f t="shared" si="123"/>
        <v>0708</v>
      </c>
    </row>
    <row r="3933" spans="1:19">
      <c r="A3933" t="s">
        <v>33608</v>
      </c>
      <c r="B3933" t="s">
        <v>33609</v>
      </c>
      <c r="C3933" t="s">
        <v>46</v>
      </c>
      <c r="D3933" t="s">
        <v>33610</v>
      </c>
      <c r="E3933" t="s">
        <v>33354</v>
      </c>
      <c r="F3933" t="s">
        <v>33611</v>
      </c>
      <c r="G3933" t="s">
        <v>33612</v>
      </c>
      <c r="H3933" t="s">
        <v>33613</v>
      </c>
      <c r="I3933" t="s">
        <v>2503</v>
      </c>
      <c r="J3933" t="s">
        <v>6889</v>
      </c>
      <c r="K3933" t="s">
        <v>6890</v>
      </c>
      <c r="L3933" t="s">
        <v>146</v>
      </c>
      <c r="M3933" t="s">
        <v>3532</v>
      </c>
      <c r="N3933" t="s">
        <v>2421</v>
      </c>
      <c r="O3933" t="s">
        <v>6891</v>
      </c>
      <c r="P3933" t="s">
        <v>33614</v>
      </c>
      <c r="Q3933" t="s">
        <v>33615</v>
      </c>
      <c r="R3933" t="str">
        <f t="shared" si="122"/>
        <v>临朐</v>
      </c>
      <c r="S3933" t="str">
        <f t="shared" si="123"/>
        <v>0708</v>
      </c>
    </row>
    <row r="3934" spans="1:19">
      <c r="A3934" t="s">
        <v>33616</v>
      </c>
      <c r="B3934" t="s">
        <v>33617</v>
      </c>
      <c r="C3934" t="s">
        <v>46</v>
      </c>
      <c r="D3934" t="s">
        <v>33618</v>
      </c>
      <c r="E3934" t="s">
        <v>33345</v>
      </c>
      <c r="F3934" t="s">
        <v>33619</v>
      </c>
      <c r="G3934" t="s">
        <v>33620</v>
      </c>
      <c r="H3934" t="s">
        <v>33621</v>
      </c>
      <c r="I3934" t="s">
        <v>2364</v>
      </c>
      <c r="J3934" t="s">
        <v>8105</v>
      </c>
      <c r="K3934" t="s">
        <v>8106</v>
      </c>
      <c r="L3934" t="s">
        <v>101</v>
      </c>
      <c r="M3934" t="s">
        <v>4459</v>
      </c>
      <c r="N3934" t="s">
        <v>2421</v>
      </c>
      <c r="O3934" t="s">
        <v>8107</v>
      </c>
      <c r="P3934" t="s">
        <v>33622</v>
      </c>
      <c r="R3934" t="str">
        <f t="shared" si="122"/>
        <v>潍城</v>
      </c>
      <c r="S3934" t="str">
        <f t="shared" si="123"/>
        <v>0708</v>
      </c>
    </row>
    <row r="3935" spans="1:19">
      <c r="A3935" t="s">
        <v>33623</v>
      </c>
      <c r="B3935" t="s">
        <v>33624</v>
      </c>
      <c r="C3935" t="s">
        <v>46</v>
      </c>
      <c r="D3935" t="s">
        <v>33625</v>
      </c>
      <c r="E3935" t="s">
        <v>33354</v>
      </c>
      <c r="F3935" t="s">
        <v>33259</v>
      </c>
      <c r="G3935" t="s">
        <v>33260</v>
      </c>
      <c r="H3935" t="s">
        <v>33626</v>
      </c>
      <c r="I3935" t="s">
        <v>10841</v>
      </c>
      <c r="J3935" t="s">
        <v>11128</v>
      </c>
      <c r="K3935" t="s">
        <v>11129</v>
      </c>
      <c r="L3935" t="s">
        <v>187</v>
      </c>
      <c r="M3935" t="s">
        <v>4346</v>
      </c>
      <c r="O3935" t="s">
        <v>11130</v>
      </c>
      <c r="P3935" t="s">
        <v>33627</v>
      </c>
      <c r="Q3935" t="s">
        <v>33262</v>
      </c>
      <c r="R3935" t="str">
        <f t="shared" si="122"/>
        <v>坊子</v>
      </c>
      <c r="S3935" t="str">
        <f t="shared" si="123"/>
        <v>0708</v>
      </c>
    </row>
    <row r="3936" spans="1:19">
      <c r="A3936" t="s">
        <v>33628</v>
      </c>
      <c r="B3936" t="s">
        <v>33629</v>
      </c>
      <c r="C3936" t="s">
        <v>46</v>
      </c>
      <c r="D3936" t="s">
        <v>33630</v>
      </c>
      <c r="E3936" t="s">
        <v>33354</v>
      </c>
      <c r="F3936" t="s">
        <v>33631</v>
      </c>
      <c r="G3936" t="s">
        <v>33632</v>
      </c>
      <c r="H3936" t="s">
        <v>33633</v>
      </c>
      <c r="I3936" t="s">
        <v>2645</v>
      </c>
      <c r="J3936" t="s">
        <v>3096</v>
      </c>
      <c r="K3936" t="s">
        <v>3097</v>
      </c>
      <c r="L3936" t="s">
        <v>110</v>
      </c>
      <c r="M3936" t="s">
        <v>3098</v>
      </c>
      <c r="N3936" t="s">
        <v>2340</v>
      </c>
      <c r="O3936" t="s">
        <v>3099</v>
      </c>
      <c r="P3936" t="s">
        <v>33634</v>
      </c>
      <c r="R3936" t="str">
        <f t="shared" si="122"/>
        <v>高密</v>
      </c>
      <c r="S3936" t="str">
        <f t="shared" si="123"/>
        <v>0708</v>
      </c>
    </row>
    <row r="3937" spans="1:19">
      <c r="A3937" t="s">
        <v>33635</v>
      </c>
      <c r="B3937" t="s">
        <v>33636</v>
      </c>
      <c r="C3937" t="s">
        <v>46</v>
      </c>
      <c r="D3937" t="s">
        <v>33637</v>
      </c>
      <c r="E3937" t="s">
        <v>33345</v>
      </c>
      <c r="F3937" t="s">
        <v>33638</v>
      </c>
      <c r="G3937" t="s">
        <v>33639</v>
      </c>
      <c r="H3937" t="s">
        <v>33640</v>
      </c>
      <c r="I3937" t="s">
        <v>3436</v>
      </c>
      <c r="J3937" t="s">
        <v>4400</v>
      </c>
      <c r="K3937" t="s">
        <v>4401</v>
      </c>
      <c r="L3937" t="s">
        <v>76</v>
      </c>
      <c r="M3937" t="s">
        <v>2827</v>
      </c>
      <c r="N3937" t="s">
        <v>10065</v>
      </c>
      <c r="O3937" t="s">
        <v>4402</v>
      </c>
      <c r="P3937" t="s">
        <v>33641</v>
      </c>
      <c r="R3937" t="str">
        <f t="shared" si="122"/>
        <v>奎文</v>
      </c>
      <c r="S3937" t="str">
        <f t="shared" si="123"/>
        <v>0708</v>
      </c>
    </row>
    <row r="3938" spans="1:19">
      <c r="A3938" t="s">
        <v>33642</v>
      </c>
      <c r="B3938" t="s">
        <v>33643</v>
      </c>
      <c r="C3938" t="s">
        <v>46</v>
      </c>
      <c r="D3938" t="s">
        <v>33644</v>
      </c>
      <c r="E3938" t="s">
        <v>33550</v>
      </c>
      <c r="F3938" t="s">
        <v>33645</v>
      </c>
      <c r="G3938" t="s">
        <v>33646</v>
      </c>
      <c r="H3938" t="s">
        <v>33647</v>
      </c>
      <c r="I3938" t="s">
        <v>2350</v>
      </c>
      <c r="J3938" t="s">
        <v>5547</v>
      </c>
      <c r="K3938" t="s">
        <v>5548</v>
      </c>
      <c r="L3938" t="s">
        <v>128</v>
      </c>
      <c r="M3938" t="s">
        <v>3895</v>
      </c>
      <c r="N3938" t="s">
        <v>2421</v>
      </c>
      <c r="O3938" t="s">
        <v>5549</v>
      </c>
      <c r="P3938" t="s">
        <v>33648</v>
      </c>
      <c r="R3938" t="str">
        <f t="shared" si="122"/>
        <v>寿光</v>
      </c>
      <c r="S3938" t="str">
        <f t="shared" si="123"/>
        <v>0708</v>
      </c>
    </row>
    <row r="3939" spans="1:19">
      <c r="A3939" t="s">
        <v>33649</v>
      </c>
      <c r="B3939" t="s">
        <v>33650</v>
      </c>
      <c r="C3939" t="s">
        <v>46</v>
      </c>
      <c r="D3939" t="s">
        <v>33651</v>
      </c>
      <c r="E3939" t="s">
        <v>33345</v>
      </c>
      <c r="F3939" t="s">
        <v>33652</v>
      </c>
      <c r="G3939" t="s">
        <v>33653</v>
      </c>
      <c r="H3939" t="s">
        <v>33654</v>
      </c>
      <c r="I3939" t="s">
        <v>2350</v>
      </c>
      <c r="J3939" t="s">
        <v>2646</v>
      </c>
      <c r="K3939" t="s">
        <v>2647</v>
      </c>
      <c r="L3939" t="s">
        <v>128</v>
      </c>
      <c r="M3939" t="s">
        <v>2648</v>
      </c>
      <c r="N3939" t="s">
        <v>2368</v>
      </c>
      <c r="O3939" t="s">
        <v>2650</v>
      </c>
      <c r="P3939" t="s">
        <v>33655</v>
      </c>
      <c r="R3939" t="str">
        <f t="shared" si="122"/>
        <v>寿光</v>
      </c>
      <c r="S3939" t="str">
        <f t="shared" si="123"/>
        <v>0708</v>
      </c>
    </row>
    <row r="3940" spans="1:19">
      <c r="A3940" t="s">
        <v>33656</v>
      </c>
      <c r="B3940" t="s">
        <v>33657</v>
      </c>
      <c r="C3940" t="s">
        <v>46</v>
      </c>
      <c r="D3940" t="s">
        <v>33658</v>
      </c>
      <c r="E3940" t="s">
        <v>33354</v>
      </c>
      <c r="F3940" t="s">
        <v>33659</v>
      </c>
      <c r="G3940" t="s">
        <v>33660</v>
      </c>
      <c r="H3940" t="s">
        <v>33661</v>
      </c>
      <c r="I3940" t="s">
        <v>2364</v>
      </c>
      <c r="J3940" t="s">
        <v>2490</v>
      </c>
      <c r="K3940" t="s">
        <v>2491</v>
      </c>
      <c r="L3940" t="s">
        <v>57</v>
      </c>
      <c r="M3940" t="s">
        <v>2492</v>
      </c>
      <c r="N3940" t="s">
        <v>3017</v>
      </c>
      <c r="O3940" t="s">
        <v>2493</v>
      </c>
      <c r="P3940" t="s">
        <v>33662</v>
      </c>
      <c r="R3940" t="str">
        <f t="shared" si="122"/>
        <v>安丘</v>
      </c>
      <c r="S3940" t="str">
        <f t="shared" si="123"/>
        <v>0708</v>
      </c>
    </row>
    <row r="3941" spans="1:19">
      <c r="A3941" t="s">
        <v>33663</v>
      </c>
      <c r="B3941" t="s">
        <v>33664</v>
      </c>
      <c r="C3941" t="s">
        <v>46</v>
      </c>
      <c r="D3941" t="s">
        <v>33665</v>
      </c>
      <c r="E3941" t="s">
        <v>33345</v>
      </c>
      <c r="F3941" t="s">
        <v>33666</v>
      </c>
      <c r="G3941" t="s">
        <v>33667</v>
      </c>
      <c r="H3941" t="s">
        <v>33668</v>
      </c>
      <c r="I3941" t="s">
        <v>2645</v>
      </c>
      <c r="J3941" t="s">
        <v>2337</v>
      </c>
      <c r="K3941" t="s">
        <v>2338</v>
      </c>
      <c r="L3941" t="s">
        <v>137</v>
      </c>
      <c r="M3941" t="s">
        <v>2339</v>
      </c>
      <c r="N3941" t="s">
        <v>2340</v>
      </c>
      <c r="O3941" t="s">
        <v>2341</v>
      </c>
      <c r="P3941" t="s">
        <v>33669</v>
      </c>
      <c r="R3941" t="str">
        <f t="shared" si="122"/>
        <v>青州</v>
      </c>
      <c r="S3941" t="str">
        <f t="shared" si="123"/>
        <v>0708</v>
      </c>
    </row>
    <row r="3942" spans="1:19">
      <c r="A3942" t="s">
        <v>33670</v>
      </c>
      <c r="B3942" t="s">
        <v>33671</v>
      </c>
      <c r="C3942" t="s">
        <v>46</v>
      </c>
      <c r="D3942" t="s">
        <v>33672</v>
      </c>
      <c r="E3942" t="s">
        <v>33345</v>
      </c>
      <c r="F3942" t="s">
        <v>33673</v>
      </c>
      <c r="G3942" t="s">
        <v>33674</v>
      </c>
      <c r="H3942" t="s">
        <v>33675</v>
      </c>
      <c r="I3942" t="s">
        <v>4165</v>
      </c>
      <c r="J3942" t="s">
        <v>3096</v>
      </c>
      <c r="K3942" t="s">
        <v>3097</v>
      </c>
      <c r="L3942" t="s">
        <v>110</v>
      </c>
      <c r="M3942" t="s">
        <v>3098</v>
      </c>
      <c r="N3942" t="s">
        <v>2785</v>
      </c>
      <c r="O3942" t="s">
        <v>3099</v>
      </c>
      <c r="P3942" t="s">
        <v>33676</v>
      </c>
      <c r="R3942" t="str">
        <f t="shared" si="122"/>
        <v>高密</v>
      </c>
      <c r="S3942" t="str">
        <f t="shared" si="123"/>
        <v>0708</v>
      </c>
    </row>
    <row r="3943" spans="1:19">
      <c r="A3943" t="s">
        <v>33677</v>
      </c>
      <c r="B3943" t="s">
        <v>33678</v>
      </c>
      <c r="C3943" t="s">
        <v>46</v>
      </c>
      <c r="D3943" t="s">
        <v>33679</v>
      </c>
      <c r="E3943" t="s">
        <v>33680</v>
      </c>
      <c r="F3943" t="s">
        <v>33681</v>
      </c>
      <c r="G3943" t="s">
        <v>33682</v>
      </c>
      <c r="H3943" t="s">
        <v>33683</v>
      </c>
      <c r="I3943" t="s">
        <v>2364</v>
      </c>
      <c r="J3943" t="s">
        <v>5380</v>
      </c>
      <c r="K3943" t="s">
        <v>5381</v>
      </c>
      <c r="L3943" t="s">
        <v>128</v>
      </c>
      <c r="M3943" t="s">
        <v>2708</v>
      </c>
      <c r="N3943" t="s">
        <v>6398</v>
      </c>
      <c r="O3943" t="s">
        <v>5382</v>
      </c>
      <c r="P3943" t="s">
        <v>33684</v>
      </c>
      <c r="R3943" t="str">
        <f t="shared" si="122"/>
        <v>寿光</v>
      </c>
      <c r="S3943" t="str">
        <f t="shared" si="123"/>
        <v>0708</v>
      </c>
    </row>
    <row r="3944" spans="1:19">
      <c r="A3944" t="s">
        <v>33685</v>
      </c>
      <c r="B3944" t="s">
        <v>33686</v>
      </c>
      <c r="C3944" t="s">
        <v>46</v>
      </c>
      <c r="D3944" t="s">
        <v>33687</v>
      </c>
      <c r="E3944" t="s">
        <v>33354</v>
      </c>
      <c r="F3944" t="s">
        <v>33688</v>
      </c>
      <c r="G3944" t="s">
        <v>33689</v>
      </c>
      <c r="H3944" t="s">
        <v>33690</v>
      </c>
      <c r="I3944" t="s">
        <v>2364</v>
      </c>
      <c r="J3944" t="s">
        <v>8787</v>
      </c>
      <c r="K3944" t="s">
        <v>8788</v>
      </c>
      <c r="L3944" t="s">
        <v>128</v>
      </c>
      <c r="M3944" t="s">
        <v>2720</v>
      </c>
      <c r="N3944" t="s">
        <v>2480</v>
      </c>
      <c r="O3944" t="s">
        <v>8789</v>
      </c>
      <c r="P3944" t="s">
        <v>33691</v>
      </c>
      <c r="R3944" t="str">
        <f t="shared" si="122"/>
        <v>寿光</v>
      </c>
      <c r="S3944" t="str">
        <f t="shared" si="123"/>
        <v>0708</v>
      </c>
    </row>
    <row r="3945" spans="1:19">
      <c r="A3945" t="s">
        <v>33692</v>
      </c>
      <c r="B3945" t="s">
        <v>33693</v>
      </c>
      <c r="C3945" t="s">
        <v>46</v>
      </c>
      <c r="D3945" t="s">
        <v>33694</v>
      </c>
      <c r="E3945" t="s">
        <v>33695</v>
      </c>
      <c r="F3945" t="s">
        <v>33696</v>
      </c>
      <c r="G3945" t="s">
        <v>33697</v>
      </c>
      <c r="H3945" t="s">
        <v>33698</v>
      </c>
      <c r="I3945" t="s">
        <v>2364</v>
      </c>
      <c r="J3945" t="s">
        <v>5564</v>
      </c>
      <c r="K3945" t="s">
        <v>5565</v>
      </c>
      <c r="L3945" t="s">
        <v>137</v>
      </c>
      <c r="M3945" t="s">
        <v>2625</v>
      </c>
      <c r="N3945" t="s">
        <v>2340</v>
      </c>
      <c r="O3945" t="s">
        <v>2626</v>
      </c>
      <c r="P3945" t="s">
        <v>33699</v>
      </c>
      <c r="Q3945" t="s">
        <v>33700</v>
      </c>
      <c r="R3945" t="str">
        <f t="shared" si="122"/>
        <v>青州</v>
      </c>
      <c r="S3945" t="str">
        <f t="shared" si="123"/>
        <v>0708</v>
      </c>
    </row>
    <row r="3946" spans="1:19">
      <c r="A3946" t="s">
        <v>33701</v>
      </c>
      <c r="B3946" t="s">
        <v>33702</v>
      </c>
      <c r="C3946" t="s">
        <v>46</v>
      </c>
      <c r="D3946" t="s">
        <v>33703</v>
      </c>
      <c r="E3946" t="s">
        <v>33354</v>
      </c>
      <c r="F3946" t="s">
        <v>33704</v>
      </c>
      <c r="G3946" t="s">
        <v>33705</v>
      </c>
      <c r="H3946" t="s">
        <v>33706</v>
      </c>
      <c r="I3946" t="s">
        <v>2350</v>
      </c>
      <c r="J3946" t="s">
        <v>8683</v>
      </c>
      <c r="K3946" t="s">
        <v>8684</v>
      </c>
      <c r="L3946" t="s">
        <v>76</v>
      </c>
      <c r="M3946" t="s">
        <v>2827</v>
      </c>
      <c r="N3946" t="s">
        <v>3554</v>
      </c>
      <c r="O3946" t="s">
        <v>8685</v>
      </c>
      <c r="P3946" t="s">
        <v>33707</v>
      </c>
      <c r="Q3946" t="s">
        <v>33708</v>
      </c>
      <c r="R3946" t="str">
        <f t="shared" si="122"/>
        <v>奎文</v>
      </c>
      <c r="S3946" t="str">
        <f t="shared" si="123"/>
        <v>0708</v>
      </c>
    </row>
    <row r="3947" spans="1:19">
      <c r="A3947" t="s">
        <v>33709</v>
      </c>
      <c r="B3947" t="s">
        <v>33710</v>
      </c>
      <c r="C3947" t="s">
        <v>46</v>
      </c>
      <c r="D3947" t="s">
        <v>33711</v>
      </c>
      <c r="E3947" t="s">
        <v>33354</v>
      </c>
      <c r="F3947" t="s">
        <v>33712</v>
      </c>
      <c r="G3947" t="s">
        <v>33713</v>
      </c>
      <c r="H3947" t="s">
        <v>33714</v>
      </c>
      <c r="I3947" t="s">
        <v>2645</v>
      </c>
      <c r="J3947" t="s">
        <v>12541</v>
      </c>
      <c r="K3947" t="s">
        <v>12542</v>
      </c>
      <c r="L3947" t="s">
        <v>128</v>
      </c>
      <c r="M3947" t="s">
        <v>4047</v>
      </c>
      <c r="N3947" t="s">
        <v>4222</v>
      </c>
      <c r="O3947" t="s">
        <v>12543</v>
      </c>
      <c r="P3947" t="s">
        <v>33715</v>
      </c>
      <c r="Q3947" t="s">
        <v>33716</v>
      </c>
      <c r="R3947" t="str">
        <f t="shared" si="122"/>
        <v>寿光</v>
      </c>
      <c r="S3947" t="str">
        <f t="shared" si="123"/>
        <v>0708</v>
      </c>
    </row>
    <row r="3948" spans="1:19">
      <c r="A3948" t="s">
        <v>33717</v>
      </c>
      <c r="B3948" t="s">
        <v>33718</v>
      </c>
      <c r="C3948" t="s">
        <v>46</v>
      </c>
      <c r="D3948" t="s">
        <v>33719</v>
      </c>
      <c r="E3948" t="s">
        <v>33345</v>
      </c>
      <c r="F3948" t="s">
        <v>33720</v>
      </c>
      <c r="G3948" t="s">
        <v>33721</v>
      </c>
      <c r="H3948" t="s">
        <v>33722</v>
      </c>
      <c r="I3948" t="s">
        <v>3436</v>
      </c>
      <c r="J3948" t="s">
        <v>4303</v>
      </c>
      <c r="K3948" t="s">
        <v>4304</v>
      </c>
      <c r="L3948" t="s">
        <v>3458</v>
      </c>
      <c r="M3948" t="s">
        <v>3459</v>
      </c>
      <c r="N3948" t="s">
        <v>4222</v>
      </c>
      <c r="O3948" t="s">
        <v>4305</v>
      </c>
      <c r="P3948" t="s">
        <v>33723</v>
      </c>
      <c r="Q3948" t="s">
        <v>33724</v>
      </c>
      <c r="R3948" t="str">
        <f t="shared" si="122"/>
        <v>寒亭</v>
      </c>
      <c r="S3948" t="str">
        <f t="shared" si="123"/>
        <v>0708</v>
      </c>
    </row>
    <row r="3949" spans="1:19">
      <c r="A3949" t="s">
        <v>1062</v>
      </c>
      <c r="B3949" t="s">
        <v>33725</v>
      </c>
      <c r="C3949" t="s">
        <v>46</v>
      </c>
      <c r="D3949" t="s">
        <v>33726</v>
      </c>
      <c r="E3949" t="s">
        <v>33345</v>
      </c>
      <c r="F3949" t="s">
        <v>33727</v>
      </c>
      <c r="G3949" t="s">
        <v>1060</v>
      </c>
      <c r="H3949" t="s">
        <v>33728</v>
      </c>
      <c r="I3949" t="s">
        <v>2392</v>
      </c>
      <c r="J3949" t="s">
        <v>2836</v>
      </c>
      <c r="K3949" t="s">
        <v>24991</v>
      </c>
      <c r="L3949" t="s">
        <v>57</v>
      </c>
      <c r="M3949" t="s">
        <v>2838</v>
      </c>
      <c r="N3949" t="s">
        <v>2421</v>
      </c>
      <c r="O3949" t="s">
        <v>2839</v>
      </c>
      <c r="P3949" t="s">
        <v>33729</v>
      </c>
      <c r="R3949" t="str">
        <f t="shared" si="122"/>
        <v>安丘</v>
      </c>
      <c r="S3949" t="str">
        <f t="shared" si="123"/>
        <v>0708</v>
      </c>
    </row>
    <row r="3950" spans="1:19">
      <c r="A3950" t="s">
        <v>33730</v>
      </c>
      <c r="B3950" t="s">
        <v>33731</v>
      </c>
      <c r="C3950" t="s">
        <v>46</v>
      </c>
      <c r="D3950" t="s">
        <v>33732</v>
      </c>
      <c r="E3950" t="s">
        <v>33354</v>
      </c>
      <c r="F3950" t="s">
        <v>33733</v>
      </c>
      <c r="G3950" t="s">
        <v>33734</v>
      </c>
      <c r="H3950" t="s">
        <v>33735</v>
      </c>
      <c r="I3950" t="s">
        <v>2350</v>
      </c>
      <c r="J3950" t="s">
        <v>9637</v>
      </c>
      <c r="K3950" t="s">
        <v>9638</v>
      </c>
      <c r="L3950" t="s">
        <v>137</v>
      </c>
      <c r="M3950" t="s">
        <v>2395</v>
      </c>
      <c r="N3950" t="s">
        <v>2354</v>
      </c>
      <c r="O3950" t="s">
        <v>9639</v>
      </c>
      <c r="P3950" t="s">
        <v>33736</v>
      </c>
      <c r="Q3950" t="s">
        <v>33737</v>
      </c>
      <c r="R3950" t="str">
        <f t="shared" si="122"/>
        <v>青州</v>
      </c>
      <c r="S3950" t="str">
        <f t="shared" si="123"/>
        <v>0708</v>
      </c>
    </row>
    <row r="3951" spans="1:19">
      <c r="A3951" t="s">
        <v>33738</v>
      </c>
      <c r="B3951" t="s">
        <v>33739</v>
      </c>
      <c r="C3951" t="s">
        <v>46</v>
      </c>
      <c r="D3951" t="s">
        <v>33740</v>
      </c>
      <c r="E3951" t="s">
        <v>33354</v>
      </c>
      <c r="F3951" t="s">
        <v>33741</v>
      </c>
      <c r="G3951" t="s">
        <v>33742</v>
      </c>
      <c r="H3951" t="s">
        <v>33743</v>
      </c>
      <c r="I3951" t="s">
        <v>2378</v>
      </c>
      <c r="J3951" t="s">
        <v>3750</v>
      </c>
      <c r="K3951" t="s">
        <v>3751</v>
      </c>
      <c r="L3951" t="s">
        <v>137</v>
      </c>
      <c r="M3951" t="s">
        <v>3729</v>
      </c>
      <c r="N3951" t="s">
        <v>2602</v>
      </c>
      <c r="O3951" t="s">
        <v>3752</v>
      </c>
      <c r="P3951" t="s">
        <v>33744</v>
      </c>
      <c r="R3951" t="str">
        <f t="shared" si="122"/>
        <v>青州</v>
      </c>
      <c r="S3951" t="str">
        <f t="shared" si="123"/>
        <v>0708</v>
      </c>
    </row>
    <row r="3952" spans="1:19">
      <c r="A3952" t="s">
        <v>33745</v>
      </c>
      <c r="B3952" t="s">
        <v>33746</v>
      </c>
      <c r="C3952" t="s">
        <v>46</v>
      </c>
      <c r="D3952" t="s">
        <v>33747</v>
      </c>
      <c r="E3952" t="s">
        <v>33354</v>
      </c>
      <c r="F3952" t="s">
        <v>33748</v>
      </c>
      <c r="G3952" t="s">
        <v>33749</v>
      </c>
      <c r="H3952" t="s">
        <v>33750</v>
      </c>
      <c r="I3952" t="s">
        <v>2465</v>
      </c>
      <c r="J3952" t="s">
        <v>3188</v>
      </c>
      <c r="K3952" t="s">
        <v>3189</v>
      </c>
      <c r="L3952" t="s">
        <v>146</v>
      </c>
      <c r="M3952" t="s">
        <v>2420</v>
      </c>
      <c r="N3952" t="s">
        <v>3017</v>
      </c>
      <c r="O3952" t="s">
        <v>3191</v>
      </c>
      <c r="P3952" t="s">
        <v>33751</v>
      </c>
      <c r="Q3952" t="s">
        <v>33752</v>
      </c>
      <c r="R3952" t="str">
        <f t="shared" si="122"/>
        <v>临朐</v>
      </c>
      <c r="S3952" t="str">
        <f t="shared" si="123"/>
        <v>0708</v>
      </c>
    </row>
    <row r="3953" spans="1:19">
      <c r="A3953" t="s">
        <v>33753</v>
      </c>
      <c r="B3953" t="s">
        <v>33754</v>
      </c>
      <c r="C3953" t="s">
        <v>46</v>
      </c>
      <c r="D3953" t="s">
        <v>33755</v>
      </c>
      <c r="E3953" t="s">
        <v>33345</v>
      </c>
      <c r="F3953" t="s">
        <v>33756</v>
      </c>
      <c r="G3953" t="s">
        <v>33757</v>
      </c>
      <c r="H3953" t="s">
        <v>33758</v>
      </c>
      <c r="I3953" t="s">
        <v>5826</v>
      </c>
      <c r="J3953" t="s">
        <v>9195</v>
      </c>
      <c r="K3953" t="s">
        <v>9196</v>
      </c>
      <c r="L3953" t="s">
        <v>128</v>
      </c>
      <c r="M3953" t="s">
        <v>4047</v>
      </c>
      <c r="N3953" t="s">
        <v>4255</v>
      </c>
      <c r="O3953" t="s">
        <v>9197</v>
      </c>
      <c r="P3953" t="s">
        <v>33759</v>
      </c>
      <c r="Q3953" t="s">
        <v>33760</v>
      </c>
      <c r="R3953" t="str">
        <f t="shared" si="122"/>
        <v>寿光</v>
      </c>
      <c r="S3953" t="str">
        <f t="shared" si="123"/>
        <v>0708</v>
      </c>
    </row>
    <row r="3954" spans="1:19">
      <c r="A3954" t="s">
        <v>33761</v>
      </c>
      <c r="B3954" t="s">
        <v>33762</v>
      </c>
      <c r="C3954" t="s">
        <v>46</v>
      </c>
      <c r="D3954" t="s">
        <v>33763</v>
      </c>
      <c r="E3954" t="s">
        <v>33354</v>
      </c>
      <c r="F3954" t="s">
        <v>33764</v>
      </c>
      <c r="G3954" t="s">
        <v>33765</v>
      </c>
      <c r="H3954" t="s">
        <v>33766</v>
      </c>
      <c r="I3954" t="s">
        <v>3336</v>
      </c>
      <c r="J3954" t="s">
        <v>3096</v>
      </c>
      <c r="K3954" t="s">
        <v>3097</v>
      </c>
      <c r="L3954" t="s">
        <v>110</v>
      </c>
      <c r="M3954" t="s">
        <v>3098</v>
      </c>
      <c r="N3954" t="s">
        <v>2368</v>
      </c>
      <c r="O3954" t="s">
        <v>3099</v>
      </c>
      <c r="P3954" t="s">
        <v>33767</v>
      </c>
      <c r="R3954" t="str">
        <f t="shared" si="122"/>
        <v>高密</v>
      </c>
      <c r="S3954" t="str">
        <f t="shared" si="123"/>
        <v>0708</v>
      </c>
    </row>
    <row r="3955" spans="1:19">
      <c r="A3955" t="s">
        <v>33768</v>
      </c>
      <c r="B3955" t="s">
        <v>33769</v>
      </c>
      <c r="C3955" t="s">
        <v>46</v>
      </c>
      <c r="D3955" t="s">
        <v>33770</v>
      </c>
      <c r="E3955" t="s">
        <v>33345</v>
      </c>
      <c r="F3955" t="s">
        <v>33771</v>
      </c>
      <c r="G3955" t="s">
        <v>33772</v>
      </c>
      <c r="H3955" t="s">
        <v>33773</v>
      </c>
      <c r="I3955" t="s">
        <v>2350</v>
      </c>
      <c r="J3955" t="s">
        <v>4152</v>
      </c>
      <c r="K3955" t="s">
        <v>4153</v>
      </c>
      <c r="L3955" t="s">
        <v>47</v>
      </c>
      <c r="M3955" t="s">
        <v>4154</v>
      </c>
      <c r="N3955" t="s">
        <v>2983</v>
      </c>
      <c r="O3955" t="s">
        <v>4155</v>
      </c>
      <c r="P3955" t="s">
        <v>33774</v>
      </c>
      <c r="Q3955" t="s">
        <v>33775</v>
      </c>
      <c r="R3955" t="str">
        <f t="shared" si="122"/>
        <v>诸城</v>
      </c>
      <c r="S3955" t="str">
        <f t="shared" si="123"/>
        <v>0708</v>
      </c>
    </row>
    <row r="3956" spans="1:19">
      <c r="A3956" t="s">
        <v>33776</v>
      </c>
      <c r="B3956" t="s">
        <v>33777</v>
      </c>
      <c r="C3956" t="s">
        <v>46</v>
      </c>
      <c r="D3956" t="s">
        <v>33778</v>
      </c>
      <c r="E3956" t="s">
        <v>33354</v>
      </c>
      <c r="F3956" t="s">
        <v>33259</v>
      </c>
      <c r="G3956" t="s">
        <v>33260</v>
      </c>
      <c r="H3956" t="s">
        <v>33779</v>
      </c>
      <c r="I3956" t="s">
        <v>10841</v>
      </c>
      <c r="J3956" t="s">
        <v>11128</v>
      </c>
      <c r="K3956" t="s">
        <v>11129</v>
      </c>
      <c r="L3956" t="s">
        <v>187</v>
      </c>
      <c r="M3956" t="s">
        <v>4346</v>
      </c>
      <c r="N3956" t="s">
        <v>3122</v>
      </c>
      <c r="O3956" t="s">
        <v>11130</v>
      </c>
      <c r="P3956" t="s">
        <v>33780</v>
      </c>
      <c r="Q3956" t="s">
        <v>33262</v>
      </c>
      <c r="R3956" t="str">
        <f t="shared" si="122"/>
        <v>坊子</v>
      </c>
      <c r="S3956" t="str">
        <f t="shared" si="123"/>
        <v>0708</v>
      </c>
    </row>
    <row r="3957" spans="1:19">
      <c r="A3957" t="s">
        <v>33781</v>
      </c>
      <c r="B3957" t="s">
        <v>33782</v>
      </c>
      <c r="C3957" t="s">
        <v>46</v>
      </c>
      <c r="D3957" t="s">
        <v>33783</v>
      </c>
      <c r="E3957" t="s">
        <v>33354</v>
      </c>
      <c r="F3957" t="s">
        <v>33784</v>
      </c>
      <c r="G3957" t="s">
        <v>33785</v>
      </c>
      <c r="H3957" t="s">
        <v>33786</v>
      </c>
      <c r="I3957" t="s">
        <v>3608</v>
      </c>
      <c r="J3957" t="s">
        <v>4291</v>
      </c>
      <c r="K3957" t="s">
        <v>4292</v>
      </c>
      <c r="L3957" t="s">
        <v>101</v>
      </c>
      <c r="M3957" t="s">
        <v>2982</v>
      </c>
      <c r="N3957" t="s">
        <v>2674</v>
      </c>
      <c r="O3957" t="s">
        <v>4293</v>
      </c>
      <c r="P3957" t="s">
        <v>33787</v>
      </c>
      <c r="Q3957" t="s">
        <v>33788</v>
      </c>
      <c r="R3957" t="str">
        <f t="shared" si="122"/>
        <v>潍城</v>
      </c>
      <c r="S3957" t="str">
        <f t="shared" si="123"/>
        <v>0708</v>
      </c>
    </row>
    <row r="3958" spans="1:19">
      <c r="A3958" t="s">
        <v>33789</v>
      </c>
      <c r="B3958" t="s">
        <v>33790</v>
      </c>
      <c r="C3958" t="s">
        <v>46</v>
      </c>
      <c r="D3958" t="s">
        <v>33791</v>
      </c>
      <c r="E3958" t="s">
        <v>33792</v>
      </c>
      <c r="F3958" t="s">
        <v>7787</v>
      </c>
      <c r="G3958" t="s">
        <v>7788</v>
      </c>
      <c r="H3958" t="s">
        <v>33793</v>
      </c>
      <c r="I3958" t="s">
        <v>7789</v>
      </c>
      <c r="J3958" t="s">
        <v>4437</v>
      </c>
      <c r="K3958" t="s">
        <v>4438</v>
      </c>
      <c r="L3958" t="s">
        <v>47</v>
      </c>
      <c r="N3958" t="s">
        <v>3907</v>
      </c>
      <c r="O3958" t="s">
        <v>4440</v>
      </c>
      <c r="R3958" t="str">
        <f t="shared" si="122"/>
        <v>诸城</v>
      </c>
      <c r="S3958" t="str">
        <f t="shared" si="123"/>
        <v>0708</v>
      </c>
    </row>
    <row r="3959" spans="1:19">
      <c r="A3959" t="s">
        <v>33794</v>
      </c>
      <c r="B3959" t="s">
        <v>33795</v>
      </c>
      <c r="C3959" t="s">
        <v>46</v>
      </c>
      <c r="D3959" t="s">
        <v>33796</v>
      </c>
      <c r="E3959" t="s">
        <v>33345</v>
      </c>
      <c r="F3959" t="s">
        <v>33797</v>
      </c>
      <c r="G3959" t="s">
        <v>33798</v>
      </c>
      <c r="H3959" t="s">
        <v>33799</v>
      </c>
      <c r="I3959" t="s">
        <v>2350</v>
      </c>
      <c r="J3959" t="s">
        <v>7259</v>
      </c>
      <c r="K3959" t="s">
        <v>7260</v>
      </c>
      <c r="L3959" t="s">
        <v>67</v>
      </c>
      <c r="M3959" t="s">
        <v>3706</v>
      </c>
      <c r="N3959" t="s">
        <v>2340</v>
      </c>
      <c r="O3959" t="s">
        <v>13827</v>
      </c>
      <c r="R3959" t="str">
        <f t="shared" si="122"/>
        <v>昌邑</v>
      </c>
      <c r="S3959" t="str">
        <f t="shared" si="123"/>
        <v>0708</v>
      </c>
    </row>
    <row r="3960" spans="1:19">
      <c r="A3960" t="s">
        <v>33800</v>
      </c>
      <c r="B3960" t="s">
        <v>33801</v>
      </c>
      <c r="C3960" t="s">
        <v>46</v>
      </c>
      <c r="D3960" t="s">
        <v>33802</v>
      </c>
      <c r="E3960" t="s">
        <v>33803</v>
      </c>
      <c r="F3960" t="s">
        <v>33804</v>
      </c>
      <c r="G3960" t="s">
        <v>33805</v>
      </c>
      <c r="H3960" t="s">
        <v>33806</v>
      </c>
      <c r="I3960" t="s">
        <v>2364</v>
      </c>
      <c r="J3960" t="s">
        <v>12042</v>
      </c>
      <c r="K3960" t="s">
        <v>12043</v>
      </c>
      <c r="L3960" t="s">
        <v>128</v>
      </c>
      <c r="M3960" t="s">
        <v>2708</v>
      </c>
      <c r="N3960" t="s">
        <v>3277</v>
      </c>
      <c r="O3960" t="s">
        <v>12044</v>
      </c>
      <c r="P3960" t="s">
        <v>33807</v>
      </c>
      <c r="Q3960" t="s">
        <v>33808</v>
      </c>
      <c r="R3960" t="str">
        <f t="shared" si="122"/>
        <v>寿光</v>
      </c>
      <c r="S3960" t="str">
        <f t="shared" si="123"/>
        <v>0708</v>
      </c>
    </row>
    <row r="3961" spans="1:19">
      <c r="A3961" t="s">
        <v>33809</v>
      </c>
      <c r="B3961" t="s">
        <v>33810</v>
      </c>
      <c r="C3961" t="s">
        <v>46</v>
      </c>
      <c r="D3961" t="s">
        <v>33811</v>
      </c>
      <c r="E3961" t="s">
        <v>33812</v>
      </c>
      <c r="F3961" t="s">
        <v>33813</v>
      </c>
      <c r="G3961" t="s">
        <v>33814</v>
      </c>
      <c r="H3961" t="s">
        <v>33815</v>
      </c>
      <c r="I3961" t="s">
        <v>2364</v>
      </c>
      <c r="J3961" t="s">
        <v>2671</v>
      </c>
      <c r="K3961" t="s">
        <v>2672</v>
      </c>
      <c r="L3961" t="s">
        <v>67</v>
      </c>
      <c r="M3961" t="s">
        <v>2673</v>
      </c>
      <c r="N3961" t="s">
        <v>2674</v>
      </c>
      <c r="O3961" t="s">
        <v>2675</v>
      </c>
      <c r="P3961" t="s">
        <v>33816</v>
      </c>
      <c r="R3961" t="str">
        <f t="shared" si="122"/>
        <v>昌邑</v>
      </c>
      <c r="S3961" t="str">
        <f t="shared" si="123"/>
        <v>0708</v>
      </c>
    </row>
    <row r="3962" spans="1:19">
      <c r="A3962" t="s">
        <v>33817</v>
      </c>
      <c r="B3962" t="s">
        <v>33818</v>
      </c>
      <c r="C3962" t="s">
        <v>46</v>
      </c>
      <c r="D3962" t="s">
        <v>33819</v>
      </c>
      <c r="E3962" t="s">
        <v>33820</v>
      </c>
      <c r="F3962" t="s">
        <v>33821</v>
      </c>
      <c r="G3962" t="s">
        <v>33822</v>
      </c>
      <c r="H3962" t="s">
        <v>33823</v>
      </c>
      <c r="I3962" t="s">
        <v>2364</v>
      </c>
      <c r="J3962" t="s">
        <v>8067</v>
      </c>
      <c r="K3962" t="s">
        <v>8068</v>
      </c>
      <c r="L3962" t="s">
        <v>187</v>
      </c>
      <c r="M3962" t="s">
        <v>3510</v>
      </c>
      <c r="N3962" t="s">
        <v>2480</v>
      </c>
      <c r="O3962" t="s">
        <v>8069</v>
      </c>
      <c r="P3962" t="s">
        <v>33824</v>
      </c>
      <c r="Q3962" t="s">
        <v>33825</v>
      </c>
      <c r="R3962" t="str">
        <f t="shared" si="122"/>
        <v>坊子</v>
      </c>
      <c r="S3962" t="str">
        <f t="shared" si="123"/>
        <v>0708</v>
      </c>
    </row>
    <row r="3963" spans="1:19">
      <c r="A3963" t="s">
        <v>33826</v>
      </c>
      <c r="B3963" t="s">
        <v>33827</v>
      </c>
      <c r="C3963" t="s">
        <v>46</v>
      </c>
      <c r="D3963" t="s">
        <v>33828</v>
      </c>
      <c r="E3963" t="s">
        <v>33829</v>
      </c>
      <c r="F3963" t="s">
        <v>33830</v>
      </c>
      <c r="G3963" t="s">
        <v>33831</v>
      </c>
      <c r="H3963" t="s">
        <v>33832</v>
      </c>
      <c r="I3963" t="s">
        <v>2645</v>
      </c>
      <c r="J3963" t="s">
        <v>12383</v>
      </c>
      <c r="K3963" t="s">
        <v>12384</v>
      </c>
      <c r="L3963" t="s">
        <v>128</v>
      </c>
      <c r="M3963" t="s">
        <v>3028</v>
      </c>
      <c r="N3963" t="s">
        <v>2421</v>
      </c>
      <c r="O3963" t="s">
        <v>12385</v>
      </c>
      <c r="P3963" t="s">
        <v>33833</v>
      </c>
      <c r="R3963" t="str">
        <f t="shared" si="122"/>
        <v>寿光</v>
      </c>
      <c r="S3963" t="str">
        <f t="shared" si="123"/>
        <v>0708</v>
      </c>
    </row>
    <row r="3964" spans="1:19">
      <c r="A3964" t="s">
        <v>33834</v>
      </c>
      <c r="B3964" t="s">
        <v>33827</v>
      </c>
      <c r="C3964" t="s">
        <v>46</v>
      </c>
      <c r="D3964" t="s">
        <v>33835</v>
      </c>
      <c r="E3964" t="s">
        <v>33829</v>
      </c>
      <c r="F3964" t="s">
        <v>33836</v>
      </c>
      <c r="G3964" t="s">
        <v>33837</v>
      </c>
      <c r="H3964" t="s">
        <v>30434</v>
      </c>
      <c r="I3964" t="s">
        <v>2350</v>
      </c>
      <c r="J3964" t="s">
        <v>14394</v>
      </c>
      <c r="K3964" t="s">
        <v>14395</v>
      </c>
      <c r="L3964" t="s">
        <v>137</v>
      </c>
      <c r="M3964" t="s">
        <v>5803</v>
      </c>
      <c r="N3964" t="s">
        <v>2872</v>
      </c>
      <c r="O3964" t="s">
        <v>14396</v>
      </c>
      <c r="P3964" t="s">
        <v>33838</v>
      </c>
      <c r="R3964" t="str">
        <f t="shared" si="122"/>
        <v>青州</v>
      </c>
      <c r="S3964" t="str">
        <f t="shared" si="123"/>
        <v>0708</v>
      </c>
    </row>
    <row r="3965" spans="1:19">
      <c r="A3965" t="s">
        <v>33839</v>
      </c>
      <c r="B3965" t="s">
        <v>33840</v>
      </c>
      <c r="C3965" t="s">
        <v>46</v>
      </c>
      <c r="D3965" t="s">
        <v>33841</v>
      </c>
      <c r="E3965" t="s">
        <v>33820</v>
      </c>
      <c r="F3965" t="s">
        <v>33842</v>
      </c>
      <c r="G3965" t="s">
        <v>33843</v>
      </c>
      <c r="H3965" t="s">
        <v>33844</v>
      </c>
      <c r="I3965" t="s">
        <v>2364</v>
      </c>
      <c r="J3965" t="s">
        <v>5791</v>
      </c>
      <c r="K3965" t="s">
        <v>5792</v>
      </c>
      <c r="L3965" t="s">
        <v>101</v>
      </c>
      <c r="M3965" t="s">
        <v>3130</v>
      </c>
      <c r="N3965" t="s">
        <v>2743</v>
      </c>
      <c r="O3965" t="s">
        <v>5793</v>
      </c>
      <c r="P3965" t="s">
        <v>33845</v>
      </c>
      <c r="R3965" t="str">
        <f t="shared" si="122"/>
        <v>潍城</v>
      </c>
      <c r="S3965" t="str">
        <f t="shared" si="123"/>
        <v>0708</v>
      </c>
    </row>
    <row r="3966" spans="1:19">
      <c r="A3966" t="s">
        <v>33846</v>
      </c>
      <c r="B3966" t="s">
        <v>33847</v>
      </c>
      <c r="C3966" t="s">
        <v>46</v>
      </c>
      <c r="D3966" t="s">
        <v>33848</v>
      </c>
      <c r="E3966" t="s">
        <v>33820</v>
      </c>
      <c r="F3966" t="s">
        <v>33849</v>
      </c>
      <c r="G3966" t="s">
        <v>33850</v>
      </c>
      <c r="H3966" t="s">
        <v>33851</v>
      </c>
      <c r="I3966" t="s">
        <v>2378</v>
      </c>
      <c r="J3966" t="s">
        <v>7654</v>
      </c>
      <c r="K3966" t="s">
        <v>7655</v>
      </c>
      <c r="L3966" t="s">
        <v>47</v>
      </c>
      <c r="M3966" t="s">
        <v>4905</v>
      </c>
      <c r="N3966" t="s">
        <v>4614</v>
      </c>
      <c r="O3966" t="s">
        <v>7656</v>
      </c>
      <c r="P3966" t="s">
        <v>33852</v>
      </c>
      <c r="Q3966" t="s">
        <v>33853</v>
      </c>
      <c r="R3966" t="str">
        <f t="shared" si="122"/>
        <v>诸城</v>
      </c>
      <c r="S3966" t="str">
        <f t="shared" si="123"/>
        <v>0708</v>
      </c>
    </row>
    <row r="3967" spans="1:19">
      <c r="A3967" t="s">
        <v>33854</v>
      </c>
      <c r="B3967" t="s">
        <v>33855</v>
      </c>
      <c r="C3967" t="s">
        <v>46</v>
      </c>
      <c r="D3967" t="s">
        <v>33856</v>
      </c>
      <c r="E3967" t="s">
        <v>33820</v>
      </c>
      <c r="F3967" t="s">
        <v>33857</v>
      </c>
      <c r="G3967" t="s">
        <v>33858</v>
      </c>
      <c r="H3967" t="s">
        <v>33859</v>
      </c>
      <c r="I3967" t="s">
        <v>2350</v>
      </c>
      <c r="J3967" t="s">
        <v>33860</v>
      </c>
      <c r="K3967" t="s">
        <v>8235</v>
      </c>
      <c r="L3967" t="s">
        <v>57</v>
      </c>
      <c r="M3967" t="s">
        <v>4029</v>
      </c>
      <c r="N3967" t="s">
        <v>2421</v>
      </c>
      <c r="O3967" t="s">
        <v>33861</v>
      </c>
      <c r="P3967" t="s">
        <v>33862</v>
      </c>
      <c r="Q3967" t="s">
        <v>33863</v>
      </c>
      <c r="R3967" t="str">
        <f t="shared" si="122"/>
        <v>安丘</v>
      </c>
      <c r="S3967" t="str">
        <f t="shared" si="123"/>
        <v>0708</v>
      </c>
    </row>
    <row r="3968" spans="1:19">
      <c r="A3968" t="s">
        <v>33864</v>
      </c>
      <c r="B3968" t="s">
        <v>33865</v>
      </c>
      <c r="C3968" t="s">
        <v>46</v>
      </c>
      <c r="D3968" t="s">
        <v>33866</v>
      </c>
      <c r="E3968" t="s">
        <v>33345</v>
      </c>
      <c r="F3968" t="s">
        <v>33867</v>
      </c>
      <c r="G3968" t="s">
        <v>33868</v>
      </c>
      <c r="H3968" t="s">
        <v>33869</v>
      </c>
      <c r="I3968" t="s">
        <v>5826</v>
      </c>
      <c r="J3968" t="s">
        <v>9471</v>
      </c>
      <c r="K3968" t="s">
        <v>9472</v>
      </c>
      <c r="L3968" t="s">
        <v>128</v>
      </c>
      <c r="M3968" t="s">
        <v>2720</v>
      </c>
      <c r="N3968" t="s">
        <v>2368</v>
      </c>
      <c r="O3968" t="s">
        <v>9473</v>
      </c>
      <c r="P3968" t="s">
        <v>33870</v>
      </c>
      <c r="Q3968" t="s">
        <v>33871</v>
      </c>
      <c r="R3968" t="str">
        <f t="shared" si="122"/>
        <v>寿光</v>
      </c>
      <c r="S3968" t="str">
        <f t="shared" si="123"/>
        <v>0708</v>
      </c>
    </row>
    <row r="3969" spans="1:19">
      <c r="A3969" t="s">
        <v>33872</v>
      </c>
      <c r="B3969" t="s">
        <v>33873</v>
      </c>
      <c r="C3969" t="s">
        <v>46</v>
      </c>
      <c r="D3969" t="s">
        <v>33874</v>
      </c>
      <c r="E3969" t="s">
        <v>33354</v>
      </c>
      <c r="F3969" t="s">
        <v>33875</v>
      </c>
      <c r="G3969" t="s">
        <v>33876</v>
      </c>
      <c r="H3969" t="s">
        <v>33877</v>
      </c>
      <c r="I3969" t="s">
        <v>2350</v>
      </c>
      <c r="J3969" t="s">
        <v>4243</v>
      </c>
      <c r="K3969" t="s">
        <v>4244</v>
      </c>
      <c r="L3969" t="s">
        <v>137</v>
      </c>
      <c r="M3969" t="s">
        <v>3040</v>
      </c>
      <c r="N3969" t="s">
        <v>2421</v>
      </c>
      <c r="O3969" t="s">
        <v>4245</v>
      </c>
      <c r="P3969" t="s">
        <v>33878</v>
      </c>
      <c r="Q3969" t="s">
        <v>33879</v>
      </c>
      <c r="R3969" t="str">
        <f t="shared" ref="R3969:R4032" si="124">IF(OR(LEFT(L3969,2)="高新"),"奎文",IF(LEFT(L3969,2)="峡山","坊子",IF(LEFT(L3969,2)="滨海","寒亭",LEFT(L3969,2))))</f>
        <v>青州</v>
      </c>
      <c r="S3969" t="str">
        <f t="shared" ref="S3969:S4032" si="125">TEXT(B3969,"mmdd")</f>
        <v>0708</v>
      </c>
    </row>
    <row r="3970" spans="1:19">
      <c r="A3970" t="s">
        <v>33880</v>
      </c>
      <c r="B3970" t="s">
        <v>33881</v>
      </c>
      <c r="C3970" t="s">
        <v>46</v>
      </c>
      <c r="D3970" t="s">
        <v>33882</v>
      </c>
      <c r="E3970" t="s">
        <v>33883</v>
      </c>
      <c r="F3970" t="s">
        <v>33884</v>
      </c>
      <c r="G3970" t="s">
        <v>33885</v>
      </c>
      <c r="H3970" t="s">
        <v>33886</v>
      </c>
      <c r="I3970" t="s">
        <v>2645</v>
      </c>
      <c r="J3970" t="s">
        <v>2441</v>
      </c>
      <c r="K3970" t="s">
        <v>2442</v>
      </c>
      <c r="L3970" t="s">
        <v>146</v>
      </c>
      <c r="M3970" t="s">
        <v>2420</v>
      </c>
      <c r="N3970" t="s">
        <v>2368</v>
      </c>
      <c r="O3970" t="s">
        <v>2443</v>
      </c>
      <c r="P3970" t="s">
        <v>33887</v>
      </c>
      <c r="R3970" t="str">
        <f t="shared" si="124"/>
        <v>临朐</v>
      </c>
      <c r="S3970" t="str">
        <f t="shared" si="125"/>
        <v>0708</v>
      </c>
    </row>
    <row r="3971" spans="1:19">
      <c r="A3971" t="s">
        <v>33888</v>
      </c>
      <c r="B3971" t="s">
        <v>33889</v>
      </c>
      <c r="C3971" t="s">
        <v>46</v>
      </c>
      <c r="D3971" t="s">
        <v>33890</v>
      </c>
      <c r="E3971" t="s">
        <v>33345</v>
      </c>
      <c r="F3971" t="s">
        <v>33891</v>
      </c>
      <c r="G3971" t="s">
        <v>33892</v>
      </c>
      <c r="H3971" t="s">
        <v>33893</v>
      </c>
      <c r="I3971" t="s">
        <v>2364</v>
      </c>
      <c r="J3971" t="s">
        <v>4987</v>
      </c>
      <c r="K3971" t="s">
        <v>4988</v>
      </c>
      <c r="L3971" t="s">
        <v>57</v>
      </c>
      <c r="M3971" t="s">
        <v>2838</v>
      </c>
      <c r="N3971" t="s">
        <v>2743</v>
      </c>
      <c r="O3971" t="s">
        <v>4989</v>
      </c>
      <c r="P3971" t="s">
        <v>33894</v>
      </c>
      <c r="R3971" t="str">
        <f t="shared" si="124"/>
        <v>安丘</v>
      </c>
      <c r="S3971" t="str">
        <f t="shared" si="125"/>
        <v>0708</v>
      </c>
    </row>
    <row r="3972" spans="1:19">
      <c r="A3972" t="s">
        <v>33895</v>
      </c>
      <c r="B3972" t="s">
        <v>33896</v>
      </c>
      <c r="C3972" t="s">
        <v>46</v>
      </c>
      <c r="D3972" t="s">
        <v>33897</v>
      </c>
      <c r="E3972" t="s">
        <v>33345</v>
      </c>
      <c r="F3972" t="s">
        <v>33898</v>
      </c>
      <c r="G3972" t="s">
        <v>33899</v>
      </c>
      <c r="H3972" t="s">
        <v>33900</v>
      </c>
      <c r="I3972" t="s">
        <v>2350</v>
      </c>
      <c r="J3972" t="s">
        <v>5876</v>
      </c>
      <c r="K3972" t="s">
        <v>5877</v>
      </c>
      <c r="L3972" t="s">
        <v>76</v>
      </c>
      <c r="M3972" t="s">
        <v>2827</v>
      </c>
      <c r="N3972" t="s">
        <v>3339</v>
      </c>
      <c r="O3972" t="s">
        <v>5878</v>
      </c>
      <c r="P3972" t="s">
        <v>33901</v>
      </c>
      <c r="Q3972" t="s">
        <v>33902</v>
      </c>
      <c r="R3972" t="str">
        <f t="shared" si="124"/>
        <v>奎文</v>
      </c>
      <c r="S3972" t="str">
        <f t="shared" si="125"/>
        <v>0708</v>
      </c>
    </row>
    <row r="3973" spans="1:19">
      <c r="A3973" t="s">
        <v>33903</v>
      </c>
      <c r="B3973" t="s">
        <v>33904</v>
      </c>
      <c r="C3973" t="s">
        <v>46</v>
      </c>
      <c r="D3973" t="s">
        <v>33905</v>
      </c>
      <c r="E3973" t="s">
        <v>33906</v>
      </c>
      <c r="F3973" t="s">
        <v>33907</v>
      </c>
      <c r="G3973" t="s">
        <v>33908</v>
      </c>
      <c r="H3973" t="s">
        <v>33909</v>
      </c>
      <c r="I3973" t="s">
        <v>2364</v>
      </c>
      <c r="J3973" t="s">
        <v>5473</v>
      </c>
      <c r="K3973" t="s">
        <v>5474</v>
      </c>
      <c r="L3973" t="s">
        <v>128</v>
      </c>
      <c r="M3973" t="s">
        <v>2890</v>
      </c>
      <c r="N3973" t="s">
        <v>2382</v>
      </c>
      <c r="O3973" t="s">
        <v>5475</v>
      </c>
      <c r="P3973" t="s">
        <v>33910</v>
      </c>
      <c r="Q3973" t="s">
        <v>33911</v>
      </c>
      <c r="R3973" t="str">
        <f t="shared" si="124"/>
        <v>寿光</v>
      </c>
      <c r="S3973" t="str">
        <f t="shared" si="125"/>
        <v>0708</v>
      </c>
    </row>
    <row r="3974" spans="1:19">
      <c r="A3974" t="s">
        <v>33912</v>
      </c>
      <c r="B3974" t="s">
        <v>33913</v>
      </c>
      <c r="C3974" t="s">
        <v>46</v>
      </c>
      <c r="D3974" t="s">
        <v>33914</v>
      </c>
      <c r="E3974" t="s">
        <v>33915</v>
      </c>
      <c r="F3974" t="s">
        <v>33916</v>
      </c>
      <c r="G3974" t="s">
        <v>33917</v>
      </c>
      <c r="H3974" t="s">
        <v>33918</v>
      </c>
      <c r="I3974" t="s">
        <v>2350</v>
      </c>
      <c r="J3974" t="s">
        <v>3542</v>
      </c>
      <c r="K3974" t="s">
        <v>3543</v>
      </c>
      <c r="L3974" t="s">
        <v>76</v>
      </c>
      <c r="M3974" t="s">
        <v>2827</v>
      </c>
      <c r="N3974" t="s">
        <v>2382</v>
      </c>
      <c r="O3974" t="s">
        <v>3544</v>
      </c>
      <c r="P3974" t="s">
        <v>33919</v>
      </c>
      <c r="R3974" t="str">
        <f t="shared" si="124"/>
        <v>奎文</v>
      </c>
      <c r="S3974" t="str">
        <f t="shared" si="125"/>
        <v>0708</v>
      </c>
    </row>
    <row r="3975" spans="1:19">
      <c r="A3975" t="s">
        <v>33920</v>
      </c>
      <c r="B3975" t="s">
        <v>33921</v>
      </c>
      <c r="C3975" t="s">
        <v>46</v>
      </c>
      <c r="D3975" t="s">
        <v>33922</v>
      </c>
      <c r="E3975" t="s">
        <v>33354</v>
      </c>
      <c r="F3975" t="s">
        <v>33923</v>
      </c>
      <c r="G3975" t="s">
        <v>33924</v>
      </c>
      <c r="H3975" t="s">
        <v>33793</v>
      </c>
      <c r="I3975" t="s">
        <v>3336</v>
      </c>
      <c r="J3975" t="s">
        <v>5473</v>
      </c>
      <c r="K3975" t="s">
        <v>5474</v>
      </c>
      <c r="L3975" t="s">
        <v>128</v>
      </c>
      <c r="M3975" t="s">
        <v>2890</v>
      </c>
      <c r="N3975" t="s">
        <v>2368</v>
      </c>
      <c r="O3975" t="s">
        <v>5475</v>
      </c>
      <c r="P3975" t="s">
        <v>33925</v>
      </c>
      <c r="R3975" t="str">
        <f t="shared" si="124"/>
        <v>寿光</v>
      </c>
      <c r="S3975" t="str">
        <f t="shared" si="125"/>
        <v>0708</v>
      </c>
    </row>
    <row r="3976" spans="1:19">
      <c r="A3976" t="s">
        <v>33926</v>
      </c>
      <c r="B3976" t="s">
        <v>33927</v>
      </c>
      <c r="C3976" t="s">
        <v>46</v>
      </c>
      <c r="D3976" t="s">
        <v>33928</v>
      </c>
      <c r="E3976" t="s">
        <v>33345</v>
      </c>
      <c r="F3976" t="s">
        <v>33929</v>
      </c>
      <c r="G3976" t="s">
        <v>33930</v>
      </c>
      <c r="H3976" t="s">
        <v>33931</v>
      </c>
      <c r="I3976" t="s">
        <v>2350</v>
      </c>
      <c r="J3976" t="s">
        <v>4177</v>
      </c>
      <c r="K3976" t="s">
        <v>4178</v>
      </c>
      <c r="L3976" t="s">
        <v>76</v>
      </c>
      <c r="M3976" t="s">
        <v>2516</v>
      </c>
      <c r="N3976" t="s">
        <v>4614</v>
      </c>
      <c r="O3976" t="s">
        <v>4179</v>
      </c>
      <c r="P3976" t="s">
        <v>33932</v>
      </c>
      <c r="R3976" t="str">
        <f t="shared" si="124"/>
        <v>奎文</v>
      </c>
      <c r="S3976" t="str">
        <f t="shared" si="125"/>
        <v>0708</v>
      </c>
    </row>
    <row r="3977" spans="1:19">
      <c r="A3977" t="s">
        <v>950</v>
      </c>
      <c r="B3977" t="s">
        <v>33933</v>
      </c>
      <c r="C3977" t="s">
        <v>46</v>
      </c>
      <c r="D3977" t="s">
        <v>33934</v>
      </c>
      <c r="E3977" t="s">
        <v>33935</v>
      </c>
      <c r="F3977" t="s">
        <v>33936</v>
      </c>
      <c r="G3977" t="s">
        <v>948</v>
      </c>
      <c r="H3977" t="s">
        <v>33918</v>
      </c>
      <c r="I3977" t="s">
        <v>2465</v>
      </c>
      <c r="J3977" t="s">
        <v>4027</v>
      </c>
      <c r="K3977" t="s">
        <v>4028</v>
      </c>
      <c r="L3977" t="s">
        <v>57</v>
      </c>
      <c r="M3977" t="s">
        <v>4029</v>
      </c>
      <c r="N3977" t="s">
        <v>2421</v>
      </c>
      <c r="O3977" t="s">
        <v>4030</v>
      </c>
      <c r="P3977" t="s">
        <v>33937</v>
      </c>
      <c r="Q3977" t="s">
        <v>33938</v>
      </c>
      <c r="R3977" t="str">
        <f t="shared" si="124"/>
        <v>安丘</v>
      </c>
      <c r="S3977" t="str">
        <f t="shared" si="125"/>
        <v>0708</v>
      </c>
    </row>
    <row r="3978" spans="1:19">
      <c r="A3978" t="s">
        <v>33939</v>
      </c>
      <c r="B3978" t="s">
        <v>33940</v>
      </c>
      <c r="C3978" t="s">
        <v>46</v>
      </c>
      <c r="D3978" t="s">
        <v>33941</v>
      </c>
      <c r="E3978" t="s">
        <v>33345</v>
      </c>
      <c r="F3978" t="s">
        <v>33942</v>
      </c>
      <c r="G3978" t="s">
        <v>33943</v>
      </c>
      <c r="H3978" t="s">
        <v>33944</v>
      </c>
      <c r="I3978" t="s">
        <v>21939</v>
      </c>
      <c r="J3978" t="s">
        <v>4089</v>
      </c>
      <c r="K3978" t="s">
        <v>4090</v>
      </c>
      <c r="L3978" t="s">
        <v>110</v>
      </c>
      <c r="M3978" t="s">
        <v>2575</v>
      </c>
      <c r="N3978" t="s">
        <v>11928</v>
      </c>
      <c r="O3978" t="s">
        <v>4091</v>
      </c>
      <c r="P3978" t="s">
        <v>33945</v>
      </c>
      <c r="R3978" t="str">
        <f t="shared" si="124"/>
        <v>高密</v>
      </c>
      <c r="S3978" t="str">
        <f t="shared" si="125"/>
        <v>0708</v>
      </c>
    </row>
    <row r="3979" spans="1:19">
      <c r="A3979" t="s">
        <v>33946</v>
      </c>
      <c r="B3979" t="s">
        <v>33947</v>
      </c>
      <c r="C3979" t="s">
        <v>46</v>
      </c>
      <c r="D3979" t="s">
        <v>33948</v>
      </c>
      <c r="E3979" t="s">
        <v>33354</v>
      </c>
      <c r="F3979" t="s">
        <v>33949</v>
      </c>
      <c r="G3979" t="s">
        <v>33950</v>
      </c>
      <c r="H3979" t="s">
        <v>33951</v>
      </c>
      <c r="I3979" t="s">
        <v>5211</v>
      </c>
      <c r="J3979" t="s">
        <v>2634</v>
      </c>
      <c r="K3979" t="s">
        <v>2635</v>
      </c>
      <c r="L3979" t="s">
        <v>76</v>
      </c>
      <c r="M3979" t="s">
        <v>2408</v>
      </c>
      <c r="N3979" t="s">
        <v>3577</v>
      </c>
      <c r="O3979" t="s">
        <v>2636</v>
      </c>
      <c r="Q3979" t="s">
        <v>33952</v>
      </c>
      <c r="R3979" t="str">
        <f t="shared" si="124"/>
        <v>奎文</v>
      </c>
      <c r="S3979" t="str">
        <f t="shared" si="125"/>
        <v>0708</v>
      </c>
    </row>
    <row r="3980" spans="1:19">
      <c r="A3980" t="s">
        <v>33953</v>
      </c>
      <c r="B3980" t="s">
        <v>33954</v>
      </c>
      <c r="C3980" t="s">
        <v>46</v>
      </c>
      <c r="D3980" t="s">
        <v>33955</v>
      </c>
      <c r="E3980" t="s">
        <v>33345</v>
      </c>
      <c r="F3980" t="s">
        <v>33956</v>
      </c>
      <c r="G3980" t="s">
        <v>33957</v>
      </c>
      <c r="H3980" t="s">
        <v>33958</v>
      </c>
      <c r="I3980" t="s">
        <v>2465</v>
      </c>
      <c r="J3980" t="s">
        <v>3575</v>
      </c>
      <c r="K3980" t="s">
        <v>3576</v>
      </c>
      <c r="L3980" t="s">
        <v>676</v>
      </c>
      <c r="M3980" t="s">
        <v>3471</v>
      </c>
      <c r="N3980" t="s">
        <v>3270</v>
      </c>
      <c r="O3980" t="s">
        <v>3578</v>
      </c>
      <c r="P3980" t="s">
        <v>33959</v>
      </c>
      <c r="Q3980" t="s">
        <v>33960</v>
      </c>
      <c r="R3980" t="str">
        <f t="shared" si="124"/>
        <v>昌乐</v>
      </c>
      <c r="S3980" t="str">
        <f t="shared" si="125"/>
        <v>0708</v>
      </c>
    </row>
    <row r="3981" spans="1:19">
      <c r="A3981" t="s">
        <v>33961</v>
      </c>
      <c r="B3981" t="s">
        <v>33962</v>
      </c>
      <c r="C3981" t="s">
        <v>46</v>
      </c>
      <c r="D3981" t="s">
        <v>33963</v>
      </c>
      <c r="E3981" t="s">
        <v>33345</v>
      </c>
      <c r="F3981" t="s">
        <v>33964</v>
      </c>
      <c r="G3981" t="s">
        <v>33965</v>
      </c>
      <c r="H3981" t="s">
        <v>33966</v>
      </c>
      <c r="I3981" t="s">
        <v>2350</v>
      </c>
      <c r="J3981" t="s">
        <v>5791</v>
      </c>
      <c r="K3981" t="s">
        <v>5792</v>
      </c>
      <c r="L3981" t="s">
        <v>101</v>
      </c>
      <c r="M3981" t="s">
        <v>3130</v>
      </c>
      <c r="N3981" t="s">
        <v>3277</v>
      </c>
      <c r="O3981" t="s">
        <v>5793</v>
      </c>
      <c r="P3981" t="s">
        <v>33967</v>
      </c>
      <c r="R3981" t="str">
        <f t="shared" si="124"/>
        <v>潍城</v>
      </c>
      <c r="S3981" t="str">
        <f t="shared" si="125"/>
        <v>0708</v>
      </c>
    </row>
    <row r="3982" spans="1:19">
      <c r="A3982" t="s">
        <v>33968</v>
      </c>
      <c r="B3982" t="s">
        <v>33969</v>
      </c>
      <c r="C3982" t="s">
        <v>46</v>
      </c>
      <c r="D3982" t="s">
        <v>33970</v>
      </c>
      <c r="E3982" t="s">
        <v>33354</v>
      </c>
      <c r="F3982" t="s">
        <v>33971</v>
      </c>
      <c r="G3982" t="s">
        <v>33972</v>
      </c>
      <c r="H3982" t="s">
        <v>33973</v>
      </c>
      <c r="I3982" t="s">
        <v>2465</v>
      </c>
      <c r="J3982" t="s">
        <v>22105</v>
      </c>
      <c r="K3982" t="s">
        <v>22106</v>
      </c>
      <c r="L3982" t="s">
        <v>47</v>
      </c>
      <c r="M3982" t="s">
        <v>4154</v>
      </c>
      <c r="N3982" t="s">
        <v>6308</v>
      </c>
      <c r="O3982" t="s">
        <v>22107</v>
      </c>
      <c r="P3982" t="s">
        <v>33974</v>
      </c>
      <c r="R3982" t="str">
        <f t="shared" si="124"/>
        <v>诸城</v>
      </c>
      <c r="S3982" t="str">
        <f t="shared" si="125"/>
        <v>0708</v>
      </c>
    </row>
    <row r="3983" spans="1:19">
      <c r="A3983" t="s">
        <v>33975</v>
      </c>
      <c r="B3983" t="s">
        <v>33976</v>
      </c>
      <c r="C3983" t="s">
        <v>46</v>
      </c>
      <c r="D3983" t="s">
        <v>33977</v>
      </c>
      <c r="E3983" t="s">
        <v>33354</v>
      </c>
      <c r="F3983" t="s">
        <v>33978</v>
      </c>
      <c r="G3983" t="s">
        <v>33979</v>
      </c>
      <c r="H3983" t="s">
        <v>33980</v>
      </c>
      <c r="I3983" t="s">
        <v>2350</v>
      </c>
      <c r="J3983" t="s">
        <v>3425</v>
      </c>
      <c r="K3983" t="s">
        <v>3426</v>
      </c>
      <c r="L3983" t="s">
        <v>137</v>
      </c>
      <c r="M3983" t="s">
        <v>2395</v>
      </c>
      <c r="N3983" t="s">
        <v>2721</v>
      </c>
      <c r="O3983" t="s">
        <v>3427</v>
      </c>
      <c r="P3983" t="s">
        <v>33981</v>
      </c>
      <c r="Q3983" t="s">
        <v>33982</v>
      </c>
      <c r="R3983" t="str">
        <f t="shared" si="124"/>
        <v>青州</v>
      </c>
      <c r="S3983" t="str">
        <f t="shared" si="125"/>
        <v>0708</v>
      </c>
    </row>
    <row r="3984" spans="1:19">
      <c r="A3984" t="s">
        <v>33983</v>
      </c>
      <c r="B3984" t="s">
        <v>33984</v>
      </c>
      <c r="C3984" t="s">
        <v>46</v>
      </c>
      <c r="D3984" t="s">
        <v>33985</v>
      </c>
      <c r="E3984" t="s">
        <v>33345</v>
      </c>
      <c r="F3984" t="s">
        <v>33986</v>
      </c>
      <c r="G3984" t="s">
        <v>33987</v>
      </c>
      <c r="H3984" t="s">
        <v>33988</v>
      </c>
      <c r="I3984" t="s">
        <v>3608</v>
      </c>
      <c r="J3984" t="s">
        <v>3337</v>
      </c>
      <c r="K3984" t="s">
        <v>3338</v>
      </c>
      <c r="L3984" t="s">
        <v>76</v>
      </c>
      <c r="M3984" t="s">
        <v>2408</v>
      </c>
      <c r="N3984" t="s">
        <v>4525</v>
      </c>
      <c r="O3984" t="s">
        <v>3340</v>
      </c>
      <c r="P3984" t="s">
        <v>33989</v>
      </c>
      <c r="Q3984" t="s">
        <v>33990</v>
      </c>
      <c r="R3984" t="str">
        <f t="shared" si="124"/>
        <v>奎文</v>
      </c>
      <c r="S3984" t="str">
        <f t="shared" si="125"/>
        <v>0708</v>
      </c>
    </row>
    <row r="3985" spans="1:19">
      <c r="A3985" t="s">
        <v>33991</v>
      </c>
      <c r="B3985" t="s">
        <v>33992</v>
      </c>
      <c r="C3985" t="s">
        <v>46</v>
      </c>
      <c r="D3985" t="s">
        <v>33993</v>
      </c>
      <c r="E3985" t="s">
        <v>33354</v>
      </c>
      <c r="F3985" t="s">
        <v>33994</v>
      </c>
      <c r="G3985" t="s">
        <v>33995</v>
      </c>
      <c r="H3985" t="s">
        <v>33996</v>
      </c>
      <c r="I3985" t="s">
        <v>2364</v>
      </c>
      <c r="J3985" t="s">
        <v>2706</v>
      </c>
      <c r="K3985" t="s">
        <v>2707</v>
      </c>
      <c r="L3985" t="s">
        <v>128</v>
      </c>
      <c r="M3985" t="s">
        <v>2708</v>
      </c>
      <c r="N3985" t="s">
        <v>2480</v>
      </c>
      <c r="O3985" t="s">
        <v>2709</v>
      </c>
      <c r="P3985" t="s">
        <v>33997</v>
      </c>
      <c r="R3985" t="str">
        <f t="shared" si="124"/>
        <v>寿光</v>
      </c>
      <c r="S3985" t="str">
        <f t="shared" si="125"/>
        <v>0708</v>
      </c>
    </row>
    <row r="3986" spans="1:19">
      <c r="A3986" t="s">
        <v>33998</v>
      </c>
      <c r="B3986" t="s">
        <v>33999</v>
      </c>
      <c r="C3986" t="s">
        <v>46</v>
      </c>
      <c r="D3986" t="s">
        <v>34000</v>
      </c>
      <c r="E3986" t="s">
        <v>33354</v>
      </c>
      <c r="F3986" t="s">
        <v>34001</v>
      </c>
      <c r="G3986" t="s">
        <v>34002</v>
      </c>
      <c r="H3986" t="s">
        <v>34003</v>
      </c>
      <c r="I3986" t="s">
        <v>2350</v>
      </c>
      <c r="J3986" t="s">
        <v>2452</v>
      </c>
      <c r="K3986" t="s">
        <v>2453</v>
      </c>
      <c r="L3986" t="s">
        <v>47</v>
      </c>
      <c r="M3986" t="s">
        <v>2454</v>
      </c>
      <c r="N3986" t="s">
        <v>2785</v>
      </c>
      <c r="O3986" t="s">
        <v>2456</v>
      </c>
      <c r="P3986" t="s">
        <v>34004</v>
      </c>
      <c r="Q3986" t="s">
        <v>34005</v>
      </c>
      <c r="R3986" t="str">
        <f t="shared" si="124"/>
        <v>诸城</v>
      </c>
      <c r="S3986" t="str">
        <f t="shared" si="125"/>
        <v>0708</v>
      </c>
    </row>
    <row r="3987" spans="1:19">
      <c r="A3987" t="s">
        <v>34006</v>
      </c>
      <c r="B3987" t="s">
        <v>34007</v>
      </c>
      <c r="C3987" t="s">
        <v>46</v>
      </c>
      <c r="D3987" t="s">
        <v>34008</v>
      </c>
      <c r="E3987" t="s">
        <v>33935</v>
      </c>
      <c r="F3987" t="s">
        <v>34009</v>
      </c>
      <c r="G3987" t="s">
        <v>34010</v>
      </c>
      <c r="H3987" t="s">
        <v>34011</v>
      </c>
      <c r="I3987" t="s">
        <v>2465</v>
      </c>
      <c r="J3987" t="s">
        <v>22105</v>
      </c>
      <c r="K3987" t="s">
        <v>22106</v>
      </c>
      <c r="L3987" t="s">
        <v>47</v>
      </c>
      <c r="M3987" t="s">
        <v>4154</v>
      </c>
      <c r="N3987" t="s">
        <v>5839</v>
      </c>
      <c r="O3987" t="s">
        <v>22107</v>
      </c>
      <c r="P3987" t="s">
        <v>34012</v>
      </c>
      <c r="R3987" t="str">
        <f t="shared" si="124"/>
        <v>诸城</v>
      </c>
      <c r="S3987" t="str">
        <f t="shared" si="125"/>
        <v>0708</v>
      </c>
    </row>
    <row r="3988" spans="1:19">
      <c r="A3988" t="s">
        <v>34013</v>
      </c>
      <c r="B3988" t="s">
        <v>34014</v>
      </c>
      <c r="C3988" t="s">
        <v>46</v>
      </c>
      <c r="D3988" t="s">
        <v>34015</v>
      </c>
      <c r="E3988" t="s">
        <v>33345</v>
      </c>
      <c r="F3988" t="s">
        <v>34016</v>
      </c>
      <c r="G3988" t="s">
        <v>34017</v>
      </c>
      <c r="H3988" t="s">
        <v>34018</v>
      </c>
      <c r="I3988" t="s">
        <v>2350</v>
      </c>
      <c r="J3988" t="s">
        <v>6485</v>
      </c>
      <c r="K3988" t="s">
        <v>6486</v>
      </c>
      <c r="L3988" t="s">
        <v>128</v>
      </c>
      <c r="M3988" t="s">
        <v>3653</v>
      </c>
      <c r="N3988" t="s">
        <v>3907</v>
      </c>
      <c r="O3988" t="s">
        <v>6487</v>
      </c>
      <c r="P3988" t="s">
        <v>34019</v>
      </c>
      <c r="Q3988" t="s">
        <v>34020</v>
      </c>
      <c r="R3988" t="str">
        <f t="shared" si="124"/>
        <v>寿光</v>
      </c>
      <c r="S3988" t="str">
        <f t="shared" si="125"/>
        <v>0708</v>
      </c>
    </row>
    <row r="3989" spans="1:19">
      <c r="A3989" t="s">
        <v>34021</v>
      </c>
      <c r="B3989" t="s">
        <v>34022</v>
      </c>
      <c r="C3989" t="s">
        <v>46</v>
      </c>
      <c r="D3989" t="s">
        <v>34023</v>
      </c>
      <c r="E3989" t="s">
        <v>33345</v>
      </c>
      <c r="F3989" t="s">
        <v>34024</v>
      </c>
      <c r="G3989" t="s">
        <v>34025</v>
      </c>
      <c r="H3989" t="s">
        <v>34026</v>
      </c>
      <c r="I3989" t="s">
        <v>3336</v>
      </c>
      <c r="J3989" t="s">
        <v>3609</v>
      </c>
      <c r="K3989" t="s">
        <v>3610</v>
      </c>
      <c r="L3989" t="s">
        <v>110</v>
      </c>
      <c r="M3989" t="s">
        <v>2381</v>
      </c>
      <c r="N3989" t="s">
        <v>3277</v>
      </c>
      <c r="O3989" t="s">
        <v>3611</v>
      </c>
      <c r="P3989" t="s">
        <v>33900</v>
      </c>
      <c r="Q3989" t="s">
        <v>34027</v>
      </c>
      <c r="R3989" t="str">
        <f t="shared" si="124"/>
        <v>高密</v>
      </c>
      <c r="S3989" t="str">
        <f t="shared" si="125"/>
        <v>0708</v>
      </c>
    </row>
    <row r="3990" spans="1:19">
      <c r="A3990" t="s">
        <v>34028</v>
      </c>
      <c r="B3990" t="s">
        <v>34029</v>
      </c>
      <c r="C3990" t="s">
        <v>46</v>
      </c>
      <c r="D3990" t="s">
        <v>34030</v>
      </c>
      <c r="E3990" t="s">
        <v>33354</v>
      </c>
      <c r="F3990" t="s">
        <v>34031</v>
      </c>
      <c r="G3990" t="s">
        <v>34032</v>
      </c>
      <c r="H3990" t="s">
        <v>34033</v>
      </c>
      <c r="I3990" t="s">
        <v>4165</v>
      </c>
      <c r="J3990" t="s">
        <v>4355</v>
      </c>
      <c r="K3990" t="s">
        <v>4356</v>
      </c>
      <c r="L3990" t="s">
        <v>47</v>
      </c>
      <c r="M3990" t="s">
        <v>4266</v>
      </c>
      <c r="N3990" t="s">
        <v>2368</v>
      </c>
      <c r="O3990" t="s">
        <v>4357</v>
      </c>
      <c r="P3990" t="s">
        <v>34034</v>
      </c>
      <c r="Q3990" t="s">
        <v>34035</v>
      </c>
      <c r="R3990" t="str">
        <f t="shared" si="124"/>
        <v>诸城</v>
      </c>
      <c r="S3990" t="str">
        <f t="shared" si="125"/>
        <v>0708</v>
      </c>
    </row>
    <row r="3991" spans="1:19">
      <c r="A3991" t="s">
        <v>34036</v>
      </c>
      <c r="B3991" t="s">
        <v>34037</v>
      </c>
      <c r="C3991" t="s">
        <v>46</v>
      </c>
      <c r="D3991" t="s">
        <v>34038</v>
      </c>
      <c r="E3991" t="s">
        <v>34039</v>
      </c>
      <c r="F3991" t="s">
        <v>34040</v>
      </c>
      <c r="G3991" t="s">
        <v>34041</v>
      </c>
      <c r="H3991" t="s">
        <v>34042</v>
      </c>
      <c r="I3991" t="s">
        <v>2378</v>
      </c>
      <c r="J3991" t="s">
        <v>4938</v>
      </c>
      <c r="K3991" t="s">
        <v>4939</v>
      </c>
      <c r="L3991" t="s">
        <v>128</v>
      </c>
      <c r="M3991" t="s">
        <v>2720</v>
      </c>
      <c r="N3991" t="s">
        <v>2354</v>
      </c>
      <c r="O3991" t="s">
        <v>4940</v>
      </c>
      <c r="P3991" t="s">
        <v>34043</v>
      </c>
      <c r="Q3991" t="s">
        <v>34044</v>
      </c>
      <c r="R3991" t="str">
        <f t="shared" si="124"/>
        <v>寿光</v>
      </c>
      <c r="S3991" t="str">
        <f t="shared" si="125"/>
        <v>0708</v>
      </c>
    </row>
    <row r="3992" spans="1:19">
      <c r="A3992" t="s">
        <v>958</v>
      </c>
      <c r="B3992" t="s">
        <v>34045</v>
      </c>
      <c r="C3992" t="s">
        <v>46</v>
      </c>
      <c r="D3992" t="s">
        <v>34046</v>
      </c>
      <c r="E3992" t="s">
        <v>33354</v>
      </c>
      <c r="F3992" t="s">
        <v>34047</v>
      </c>
      <c r="G3992" t="s">
        <v>956</v>
      </c>
      <c r="H3992" t="s">
        <v>34048</v>
      </c>
      <c r="I3992" t="s">
        <v>2364</v>
      </c>
      <c r="J3992" t="s">
        <v>3586</v>
      </c>
      <c r="K3992" t="s">
        <v>3587</v>
      </c>
      <c r="L3992" t="s">
        <v>47</v>
      </c>
      <c r="M3992" t="s">
        <v>3159</v>
      </c>
      <c r="N3992" t="s">
        <v>3554</v>
      </c>
      <c r="O3992" t="s">
        <v>3588</v>
      </c>
      <c r="P3992" t="s">
        <v>34049</v>
      </c>
      <c r="Q3992" t="s">
        <v>34050</v>
      </c>
      <c r="R3992" t="str">
        <f t="shared" si="124"/>
        <v>诸城</v>
      </c>
      <c r="S3992" t="str">
        <f t="shared" si="125"/>
        <v>0708</v>
      </c>
    </row>
    <row r="3993" spans="1:19">
      <c r="A3993" t="s">
        <v>34051</v>
      </c>
      <c r="B3993" t="s">
        <v>34052</v>
      </c>
      <c r="C3993" t="s">
        <v>46</v>
      </c>
      <c r="D3993" t="s">
        <v>34053</v>
      </c>
      <c r="E3993" t="s">
        <v>34054</v>
      </c>
      <c r="F3993" t="s">
        <v>34055</v>
      </c>
      <c r="G3993" t="s">
        <v>34056</v>
      </c>
      <c r="H3993" t="s">
        <v>34057</v>
      </c>
      <c r="I3993" t="s">
        <v>34058</v>
      </c>
      <c r="J3993" t="s">
        <v>4437</v>
      </c>
      <c r="K3993" t="s">
        <v>4438</v>
      </c>
      <c r="N3993" t="s">
        <v>16042</v>
      </c>
      <c r="O3993" t="s">
        <v>4440</v>
      </c>
      <c r="R3993" t="str">
        <f t="shared" si="124"/>
        <v/>
      </c>
      <c r="S3993" t="str">
        <f t="shared" si="125"/>
        <v>0708</v>
      </c>
    </row>
    <row r="3994" spans="1:19">
      <c r="A3994" t="s">
        <v>34059</v>
      </c>
      <c r="B3994" t="s">
        <v>34060</v>
      </c>
      <c r="C3994" t="s">
        <v>46</v>
      </c>
      <c r="D3994" t="s">
        <v>34061</v>
      </c>
      <c r="E3994" t="s">
        <v>33354</v>
      </c>
      <c r="F3994" t="s">
        <v>34062</v>
      </c>
      <c r="G3994" t="s">
        <v>34063</v>
      </c>
      <c r="H3994" t="s">
        <v>34064</v>
      </c>
      <c r="I3994" t="s">
        <v>4165</v>
      </c>
      <c r="J3994" t="s">
        <v>6077</v>
      </c>
      <c r="K3994" t="s">
        <v>6078</v>
      </c>
      <c r="L3994" t="s">
        <v>128</v>
      </c>
      <c r="M3994" t="s">
        <v>6079</v>
      </c>
      <c r="N3994" t="s">
        <v>4222</v>
      </c>
      <c r="O3994" t="s">
        <v>6080</v>
      </c>
      <c r="P3994" t="s">
        <v>34065</v>
      </c>
      <c r="Q3994" t="s">
        <v>34066</v>
      </c>
      <c r="R3994" t="str">
        <f t="shared" si="124"/>
        <v>寿光</v>
      </c>
      <c r="S3994" t="str">
        <f t="shared" si="125"/>
        <v>0708</v>
      </c>
    </row>
    <row r="3995" spans="1:19">
      <c r="A3995" t="s">
        <v>34067</v>
      </c>
      <c r="B3995" t="s">
        <v>34068</v>
      </c>
      <c r="C3995" t="s">
        <v>46</v>
      </c>
      <c r="D3995" t="s">
        <v>34069</v>
      </c>
      <c r="E3995" t="s">
        <v>33345</v>
      </c>
      <c r="F3995" t="s">
        <v>34070</v>
      </c>
      <c r="G3995" t="s">
        <v>34071</v>
      </c>
      <c r="H3995" t="s">
        <v>34072</v>
      </c>
      <c r="I3995" t="s">
        <v>2378</v>
      </c>
      <c r="J3995" t="s">
        <v>5186</v>
      </c>
      <c r="K3995" t="s">
        <v>5187</v>
      </c>
      <c r="L3995" t="s">
        <v>146</v>
      </c>
      <c r="M3995" t="s">
        <v>5188</v>
      </c>
      <c r="N3995" t="s">
        <v>3017</v>
      </c>
      <c r="O3995" t="s">
        <v>5189</v>
      </c>
      <c r="P3995" t="s">
        <v>34073</v>
      </c>
      <c r="Q3995" t="s">
        <v>34074</v>
      </c>
      <c r="R3995" t="str">
        <f t="shared" si="124"/>
        <v>临朐</v>
      </c>
      <c r="S3995" t="str">
        <f t="shared" si="125"/>
        <v>0708</v>
      </c>
    </row>
    <row r="3996" spans="1:19">
      <c r="A3996" t="s">
        <v>34075</v>
      </c>
      <c r="B3996" t="s">
        <v>34076</v>
      </c>
      <c r="C3996" t="s">
        <v>46</v>
      </c>
      <c r="D3996" t="s">
        <v>34077</v>
      </c>
      <c r="E3996" t="s">
        <v>34078</v>
      </c>
      <c r="F3996" t="s">
        <v>34079</v>
      </c>
      <c r="G3996" t="s">
        <v>34080</v>
      </c>
      <c r="H3996" t="s">
        <v>34081</v>
      </c>
      <c r="I3996" t="s">
        <v>2350</v>
      </c>
      <c r="J3996" t="s">
        <v>3750</v>
      </c>
      <c r="K3996" t="s">
        <v>3751</v>
      </c>
      <c r="L3996" t="s">
        <v>137</v>
      </c>
      <c r="M3996" t="s">
        <v>3729</v>
      </c>
      <c r="N3996" t="s">
        <v>2602</v>
      </c>
      <c r="O3996" t="s">
        <v>3752</v>
      </c>
      <c r="P3996" t="s">
        <v>34082</v>
      </c>
      <c r="Q3996" t="s">
        <v>34083</v>
      </c>
      <c r="R3996" t="str">
        <f t="shared" si="124"/>
        <v>青州</v>
      </c>
      <c r="S3996" t="str">
        <f t="shared" si="125"/>
        <v>0708</v>
      </c>
    </row>
    <row r="3997" spans="1:19">
      <c r="A3997" t="s">
        <v>34084</v>
      </c>
      <c r="B3997" t="s">
        <v>34085</v>
      </c>
      <c r="C3997" t="s">
        <v>46</v>
      </c>
      <c r="D3997" t="s">
        <v>34086</v>
      </c>
      <c r="E3997" t="s">
        <v>34087</v>
      </c>
      <c r="F3997" t="s">
        <v>34088</v>
      </c>
      <c r="G3997" t="s">
        <v>34089</v>
      </c>
      <c r="H3997" t="s">
        <v>34090</v>
      </c>
      <c r="I3997" t="s">
        <v>2364</v>
      </c>
      <c r="J3997" t="s">
        <v>2696</v>
      </c>
      <c r="K3997" t="s">
        <v>2697</v>
      </c>
      <c r="L3997" t="s">
        <v>110</v>
      </c>
      <c r="M3997" t="s">
        <v>2575</v>
      </c>
      <c r="N3997" t="s">
        <v>2368</v>
      </c>
      <c r="O3997" t="s">
        <v>2698</v>
      </c>
      <c r="P3997" t="s">
        <v>34091</v>
      </c>
      <c r="Q3997" t="s">
        <v>34092</v>
      </c>
      <c r="R3997" t="str">
        <f t="shared" si="124"/>
        <v>高密</v>
      </c>
      <c r="S3997" t="str">
        <f t="shared" si="125"/>
        <v>0708</v>
      </c>
    </row>
    <row r="3998" spans="1:19">
      <c r="A3998" t="s">
        <v>34093</v>
      </c>
      <c r="B3998" t="s">
        <v>34094</v>
      </c>
      <c r="C3998" t="s">
        <v>46</v>
      </c>
      <c r="D3998" t="s">
        <v>34095</v>
      </c>
      <c r="E3998" t="s">
        <v>33354</v>
      </c>
      <c r="F3998" t="s">
        <v>34096</v>
      </c>
      <c r="G3998" t="s">
        <v>34097</v>
      </c>
      <c r="H3998" t="s">
        <v>34098</v>
      </c>
      <c r="I3998" t="s">
        <v>2465</v>
      </c>
      <c r="J3998" t="s">
        <v>3006</v>
      </c>
      <c r="K3998" t="s">
        <v>3007</v>
      </c>
      <c r="L3998" t="s">
        <v>67</v>
      </c>
      <c r="M3998" t="s">
        <v>3008</v>
      </c>
      <c r="O3998" t="s">
        <v>3009</v>
      </c>
      <c r="P3998" t="s">
        <v>34099</v>
      </c>
      <c r="Q3998" t="s">
        <v>34100</v>
      </c>
      <c r="R3998" t="str">
        <f t="shared" si="124"/>
        <v>昌邑</v>
      </c>
      <c r="S3998" t="str">
        <f t="shared" si="125"/>
        <v>0708</v>
      </c>
    </row>
    <row r="3999" spans="1:19">
      <c r="A3999" t="s">
        <v>34101</v>
      </c>
      <c r="B3999" t="s">
        <v>34102</v>
      </c>
      <c r="C3999" t="s">
        <v>46</v>
      </c>
      <c r="D3999" t="s">
        <v>34103</v>
      </c>
      <c r="E3999" t="s">
        <v>34054</v>
      </c>
      <c r="F3999" t="s">
        <v>34104</v>
      </c>
      <c r="G3999" t="s">
        <v>34105</v>
      </c>
      <c r="H3999" t="s">
        <v>34106</v>
      </c>
      <c r="I3999" t="s">
        <v>5391</v>
      </c>
      <c r="J3999" t="s">
        <v>8683</v>
      </c>
      <c r="K3999" t="s">
        <v>8684</v>
      </c>
      <c r="L3999" t="s">
        <v>76</v>
      </c>
      <c r="M3999" t="s">
        <v>2827</v>
      </c>
      <c r="N3999" t="s">
        <v>2816</v>
      </c>
      <c r="O3999" t="s">
        <v>8685</v>
      </c>
      <c r="P3999" t="s">
        <v>34107</v>
      </c>
      <c r="R3999" t="str">
        <f t="shared" si="124"/>
        <v>奎文</v>
      </c>
      <c r="S3999" t="str">
        <f t="shared" si="125"/>
        <v>0708</v>
      </c>
    </row>
    <row r="4000" spans="1:19">
      <c r="A4000" t="s">
        <v>34108</v>
      </c>
      <c r="B4000" t="s">
        <v>34109</v>
      </c>
      <c r="C4000" t="s">
        <v>46</v>
      </c>
      <c r="D4000" t="s">
        <v>34110</v>
      </c>
      <c r="E4000" t="s">
        <v>34111</v>
      </c>
      <c r="F4000" t="s">
        <v>34112</v>
      </c>
      <c r="G4000" t="s">
        <v>34113</v>
      </c>
      <c r="H4000" t="s">
        <v>34114</v>
      </c>
      <c r="I4000" t="s">
        <v>2350</v>
      </c>
      <c r="J4000" t="s">
        <v>13884</v>
      </c>
      <c r="K4000" t="s">
        <v>13885</v>
      </c>
      <c r="L4000" t="s">
        <v>119</v>
      </c>
      <c r="M4000" t="s">
        <v>2601</v>
      </c>
      <c r="N4000" t="s">
        <v>2421</v>
      </c>
      <c r="O4000" t="s">
        <v>13886</v>
      </c>
      <c r="P4000" t="s">
        <v>34115</v>
      </c>
      <c r="R4000" t="str">
        <f t="shared" si="124"/>
        <v>寒亭</v>
      </c>
      <c r="S4000" t="str">
        <f t="shared" si="125"/>
        <v>0708</v>
      </c>
    </row>
    <row r="4001" spans="1:19">
      <c r="A4001" t="s">
        <v>34116</v>
      </c>
      <c r="B4001" t="s">
        <v>34117</v>
      </c>
      <c r="C4001" t="s">
        <v>46</v>
      </c>
      <c r="D4001" t="s">
        <v>34118</v>
      </c>
      <c r="E4001" t="s">
        <v>33354</v>
      </c>
      <c r="F4001" t="s">
        <v>34119</v>
      </c>
      <c r="G4001" t="s">
        <v>34120</v>
      </c>
      <c r="H4001" t="s">
        <v>34121</v>
      </c>
      <c r="I4001" t="s">
        <v>2364</v>
      </c>
      <c r="J4001" t="s">
        <v>2646</v>
      </c>
      <c r="K4001" t="s">
        <v>2647</v>
      </c>
      <c r="L4001" t="s">
        <v>128</v>
      </c>
      <c r="M4001" t="s">
        <v>2648</v>
      </c>
      <c r="N4001" t="s">
        <v>2368</v>
      </c>
      <c r="O4001" t="s">
        <v>2650</v>
      </c>
      <c r="P4001" t="s">
        <v>34122</v>
      </c>
      <c r="R4001" t="str">
        <f t="shared" si="124"/>
        <v>寿光</v>
      </c>
      <c r="S4001" t="str">
        <f t="shared" si="125"/>
        <v>0708</v>
      </c>
    </row>
    <row r="4002" spans="1:19">
      <c r="A4002" t="s">
        <v>34123</v>
      </c>
      <c r="B4002" t="s">
        <v>34124</v>
      </c>
      <c r="C4002" t="s">
        <v>46</v>
      </c>
      <c r="D4002" t="s">
        <v>34125</v>
      </c>
      <c r="E4002" t="s">
        <v>33345</v>
      </c>
      <c r="F4002" t="s">
        <v>34126</v>
      </c>
      <c r="G4002" t="s">
        <v>34127</v>
      </c>
      <c r="H4002" t="s">
        <v>34128</v>
      </c>
      <c r="I4002" t="s">
        <v>2364</v>
      </c>
      <c r="J4002" t="s">
        <v>7398</v>
      </c>
      <c r="K4002" t="s">
        <v>7399</v>
      </c>
      <c r="L4002" t="s">
        <v>110</v>
      </c>
      <c r="M4002" t="s">
        <v>4059</v>
      </c>
      <c r="N4002" t="s">
        <v>3252</v>
      </c>
      <c r="O4002" t="s">
        <v>7400</v>
      </c>
      <c r="P4002" t="s">
        <v>34129</v>
      </c>
      <c r="R4002" t="str">
        <f t="shared" si="124"/>
        <v>高密</v>
      </c>
      <c r="S4002" t="str">
        <f t="shared" si="125"/>
        <v>0708</v>
      </c>
    </row>
    <row r="4003" spans="1:19">
      <c r="A4003" t="s">
        <v>34130</v>
      </c>
      <c r="B4003" t="s">
        <v>34131</v>
      </c>
      <c r="C4003" t="s">
        <v>46</v>
      </c>
      <c r="D4003" t="s">
        <v>34132</v>
      </c>
      <c r="E4003" t="s">
        <v>33345</v>
      </c>
      <c r="F4003" t="s">
        <v>34133</v>
      </c>
      <c r="G4003" t="s">
        <v>34134</v>
      </c>
      <c r="H4003" t="s">
        <v>34135</v>
      </c>
      <c r="I4003" t="s">
        <v>3336</v>
      </c>
      <c r="J4003" t="s">
        <v>5173</v>
      </c>
      <c r="K4003" t="s">
        <v>5174</v>
      </c>
      <c r="L4003" t="s">
        <v>137</v>
      </c>
      <c r="M4003" t="s">
        <v>5175</v>
      </c>
      <c r="N4003" t="s">
        <v>3907</v>
      </c>
      <c r="O4003" t="s">
        <v>5176</v>
      </c>
      <c r="P4003" t="s">
        <v>34136</v>
      </c>
      <c r="R4003" t="str">
        <f t="shared" si="124"/>
        <v>青州</v>
      </c>
      <c r="S4003" t="str">
        <f t="shared" si="125"/>
        <v>0708</v>
      </c>
    </row>
    <row r="4004" spans="1:19">
      <c r="A4004" t="s">
        <v>1046</v>
      </c>
      <c r="B4004" t="s">
        <v>34137</v>
      </c>
      <c r="C4004" t="s">
        <v>46</v>
      </c>
      <c r="D4004" t="s">
        <v>34138</v>
      </c>
      <c r="E4004" t="s">
        <v>33345</v>
      </c>
      <c r="F4004" t="s">
        <v>34139</v>
      </c>
      <c r="G4004" t="s">
        <v>1044</v>
      </c>
      <c r="H4004" t="s">
        <v>34140</v>
      </c>
      <c r="I4004" t="s">
        <v>2645</v>
      </c>
      <c r="J4004" t="s">
        <v>7259</v>
      </c>
      <c r="K4004" t="s">
        <v>7260</v>
      </c>
      <c r="L4004" t="s">
        <v>67</v>
      </c>
      <c r="M4004" t="s">
        <v>3706</v>
      </c>
      <c r="N4004" t="s">
        <v>2602</v>
      </c>
      <c r="O4004" t="s">
        <v>13827</v>
      </c>
      <c r="P4004" t="s">
        <v>34141</v>
      </c>
      <c r="Q4004" t="s">
        <v>34142</v>
      </c>
      <c r="R4004" t="str">
        <f t="shared" si="124"/>
        <v>昌邑</v>
      </c>
      <c r="S4004" t="str">
        <f t="shared" si="125"/>
        <v>0708</v>
      </c>
    </row>
    <row r="4005" spans="1:19">
      <c r="A4005" t="s">
        <v>34143</v>
      </c>
      <c r="B4005" t="s">
        <v>34144</v>
      </c>
      <c r="C4005" t="s">
        <v>46</v>
      </c>
      <c r="D4005" t="s">
        <v>34145</v>
      </c>
      <c r="E4005" t="s">
        <v>28961</v>
      </c>
      <c r="F4005" t="s">
        <v>34146</v>
      </c>
      <c r="G4005" t="s">
        <v>34147</v>
      </c>
      <c r="H4005" t="s">
        <v>34148</v>
      </c>
      <c r="I4005" t="s">
        <v>2503</v>
      </c>
      <c r="J4005" t="s">
        <v>3565</v>
      </c>
      <c r="K4005" t="s">
        <v>3566</v>
      </c>
      <c r="L4005" t="s">
        <v>110</v>
      </c>
      <c r="M4005" t="s">
        <v>2575</v>
      </c>
      <c r="N4005" t="s">
        <v>2755</v>
      </c>
      <c r="O4005" t="s">
        <v>3567</v>
      </c>
      <c r="P4005" t="s">
        <v>34149</v>
      </c>
      <c r="R4005" t="str">
        <f t="shared" si="124"/>
        <v>高密</v>
      </c>
      <c r="S4005" t="str">
        <f t="shared" si="125"/>
        <v>0708</v>
      </c>
    </row>
    <row r="4006" spans="1:19">
      <c r="A4006" t="s">
        <v>34150</v>
      </c>
      <c r="B4006" t="s">
        <v>34151</v>
      </c>
      <c r="C4006" t="s">
        <v>46</v>
      </c>
      <c r="D4006" t="s">
        <v>34152</v>
      </c>
      <c r="E4006" t="s">
        <v>33345</v>
      </c>
      <c r="F4006" t="s">
        <v>34153</v>
      </c>
      <c r="G4006" t="s">
        <v>34154</v>
      </c>
      <c r="H4006" t="s">
        <v>34155</v>
      </c>
      <c r="I4006" t="s">
        <v>2364</v>
      </c>
      <c r="J4006" t="s">
        <v>6863</v>
      </c>
      <c r="K4006" t="s">
        <v>6864</v>
      </c>
      <c r="L4006" t="s">
        <v>128</v>
      </c>
      <c r="M4006" t="s">
        <v>3952</v>
      </c>
      <c r="N4006" t="s">
        <v>2743</v>
      </c>
      <c r="O4006" t="s">
        <v>6865</v>
      </c>
      <c r="P4006" t="s">
        <v>34156</v>
      </c>
      <c r="Q4006" t="s">
        <v>34157</v>
      </c>
      <c r="R4006" t="str">
        <f t="shared" si="124"/>
        <v>寿光</v>
      </c>
      <c r="S4006" t="str">
        <f t="shared" si="125"/>
        <v>0708</v>
      </c>
    </row>
    <row r="4007" spans="1:19">
      <c r="A4007" t="s">
        <v>34158</v>
      </c>
      <c r="B4007" t="s">
        <v>34159</v>
      </c>
      <c r="C4007" t="s">
        <v>46</v>
      </c>
      <c r="D4007" t="s">
        <v>34160</v>
      </c>
      <c r="E4007" t="s">
        <v>33580</v>
      </c>
      <c r="F4007" t="s">
        <v>34161</v>
      </c>
      <c r="G4007" t="s">
        <v>34162</v>
      </c>
      <c r="H4007" t="s">
        <v>34163</v>
      </c>
      <c r="I4007" t="s">
        <v>3564</v>
      </c>
      <c r="J4007" t="s">
        <v>3026</v>
      </c>
      <c r="K4007" t="s">
        <v>3027</v>
      </c>
      <c r="L4007" t="s">
        <v>128</v>
      </c>
      <c r="M4007" t="s">
        <v>3028</v>
      </c>
      <c r="N4007" t="s">
        <v>2816</v>
      </c>
      <c r="O4007" t="s">
        <v>3029</v>
      </c>
      <c r="P4007" t="s">
        <v>34164</v>
      </c>
      <c r="R4007" t="str">
        <f t="shared" si="124"/>
        <v>寿光</v>
      </c>
      <c r="S4007" t="str">
        <f t="shared" si="125"/>
        <v>0708</v>
      </c>
    </row>
    <row r="4008" spans="1:19">
      <c r="A4008" t="s">
        <v>34165</v>
      </c>
      <c r="B4008" t="s">
        <v>34166</v>
      </c>
      <c r="C4008" t="s">
        <v>46</v>
      </c>
      <c r="D4008" t="s">
        <v>34167</v>
      </c>
      <c r="E4008" t="s">
        <v>33580</v>
      </c>
      <c r="F4008" t="s">
        <v>34168</v>
      </c>
      <c r="G4008" t="s">
        <v>34169</v>
      </c>
      <c r="H4008" t="s">
        <v>34170</v>
      </c>
      <c r="I4008" t="s">
        <v>5112</v>
      </c>
      <c r="J4008" t="s">
        <v>11128</v>
      </c>
      <c r="K4008" t="s">
        <v>11129</v>
      </c>
      <c r="L4008" t="s">
        <v>187</v>
      </c>
      <c r="M4008" t="s">
        <v>4346</v>
      </c>
      <c r="N4008" t="s">
        <v>3122</v>
      </c>
      <c r="O4008" t="s">
        <v>11130</v>
      </c>
      <c r="P4008" t="s">
        <v>34171</v>
      </c>
      <c r="R4008" t="str">
        <f t="shared" si="124"/>
        <v>坊子</v>
      </c>
      <c r="S4008" t="str">
        <f t="shared" si="125"/>
        <v>0708</v>
      </c>
    </row>
    <row r="4009" spans="1:19">
      <c r="A4009" t="s">
        <v>34172</v>
      </c>
      <c r="B4009" t="s">
        <v>34173</v>
      </c>
      <c r="C4009" t="s">
        <v>46</v>
      </c>
      <c r="D4009" t="s">
        <v>34174</v>
      </c>
      <c r="E4009" t="s">
        <v>33580</v>
      </c>
      <c r="F4009" t="s">
        <v>34175</v>
      </c>
      <c r="G4009" t="s">
        <v>34176</v>
      </c>
      <c r="H4009" t="s">
        <v>34177</v>
      </c>
      <c r="I4009" t="s">
        <v>2364</v>
      </c>
      <c r="J4009" t="s">
        <v>9471</v>
      </c>
      <c r="K4009" t="s">
        <v>9472</v>
      </c>
      <c r="L4009" t="s">
        <v>128</v>
      </c>
      <c r="M4009" t="s">
        <v>2720</v>
      </c>
      <c r="N4009" t="s">
        <v>2721</v>
      </c>
      <c r="O4009" t="s">
        <v>9473</v>
      </c>
      <c r="P4009" t="s">
        <v>34178</v>
      </c>
      <c r="R4009" t="str">
        <f t="shared" si="124"/>
        <v>寿光</v>
      </c>
      <c r="S4009" t="str">
        <f t="shared" si="125"/>
        <v>0708</v>
      </c>
    </row>
    <row r="4010" spans="1:19">
      <c r="A4010" t="s">
        <v>34179</v>
      </c>
      <c r="B4010" t="s">
        <v>34180</v>
      </c>
      <c r="C4010" t="s">
        <v>46</v>
      </c>
      <c r="D4010" t="s">
        <v>34181</v>
      </c>
      <c r="E4010" t="s">
        <v>33354</v>
      </c>
      <c r="F4010" t="s">
        <v>34182</v>
      </c>
      <c r="G4010" t="s">
        <v>34183</v>
      </c>
      <c r="H4010" t="s">
        <v>34184</v>
      </c>
      <c r="I4010" t="s">
        <v>2350</v>
      </c>
      <c r="J4010" t="s">
        <v>2406</v>
      </c>
      <c r="K4010" t="s">
        <v>2407</v>
      </c>
      <c r="L4010" t="s">
        <v>76</v>
      </c>
      <c r="M4010" t="s">
        <v>2408</v>
      </c>
      <c r="N4010" t="s">
        <v>2785</v>
      </c>
      <c r="O4010" t="s">
        <v>2409</v>
      </c>
      <c r="P4010" t="s">
        <v>34185</v>
      </c>
      <c r="Q4010" t="s">
        <v>34186</v>
      </c>
      <c r="R4010" t="str">
        <f t="shared" si="124"/>
        <v>奎文</v>
      </c>
      <c r="S4010" t="str">
        <f t="shared" si="125"/>
        <v>0708</v>
      </c>
    </row>
    <row r="4011" spans="1:19">
      <c r="A4011" t="s">
        <v>34187</v>
      </c>
      <c r="B4011" t="s">
        <v>34188</v>
      </c>
      <c r="C4011" t="s">
        <v>46</v>
      </c>
      <c r="D4011" t="s">
        <v>34189</v>
      </c>
      <c r="E4011" t="s">
        <v>33354</v>
      </c>
      <c r="F4011" t="s">
        <v>34190</v>
      </c>
      <c r="G4011" t="s">
        <v>34191</v>
      </c>
      <c r="H4011" t="s">
        <v>34192</v>
      </c>
      <c r="I4011" t="s">
        <v>2645</v>
      </c>
      <c r="J4011" t="s">
        <v>6273</v>
      </c>
      <c r="K4011" t="s">
        <v>6274</v>
      </c>
      <c r="L4011" t="s">
        <v>101</v>
      </c>
      <c r="M4011" t="s">
        <v>5737</v>
      </c>
      <c r="N4011" t="s">
        <v>4563</v>
      </c>
      <c r="O4011" t="s">
        <v>6275</v>
      </c>
      <c r="P4011" t="s">
        <v>34193</v>
      </c>
      <c r="R4011" t="str">
        <f t="shared" si="124"/>
        <v>潍城</v>
      </c>
      <c r="S4011" t="str">
        <f t="shared" si="125"/>
        <v>0708</v>
      </c>
    </row>
    <row r="4012" spans="1:19">
      <c r="A4012" t="s">
        <v>34194</v>
      </c>
      <c r="B4012" t="s">
        <v>34195</v>
      </c>
      <c r="C4012" t="s">
        <v>46</v>
      </c>
      <c r="D4012" t="s">
        <v>34196</v>
      </c>
      <c r="E4012" t="s">
        <v>33345</v>
      </c>
      <c r="F4012" t="s">
        <v>34197</v>
      </c>
      <c r="G4012" t="s">
        <v>34198</v>
      </c>
      <c r="H4012" t="s">
        <v>34199</v>
      </c>
      <c r="I4012" t="s">
        <v>2350</v>
      </c>
      <c r="J4012" t="s">
        <v>4978</v>
      </c>
      <c r="K4012" t="s">
        <v>4979</v>
      </c>
      <c r="L4012" t="s">
        <v>101</v>
      </c>
      <c r="M4012" t="s">
        <v>4459</v>
      </c>
      <c r="N4012" t="s">
        <v>20942</v>
      </c>
      <c r="O4012" t="s">
        <v>4980</v>
      </c>
      <c r="P4012" t="s">
        <v>34200</v>
      </c>
      <c r="Q4012" t="s">
        <v>34201</v>
      </c>
      <c r="R4012" t="str">
        <f t="shared" si="124"/>
        <v>潍城</v>
      </c>
      <c r="S4012" t="str">
        <f t="shared" si="125"/>
        <v>0708</v>
      </c>
    </row>
    <row r="4013" spans="1:19">
      <c r="A4013" t="s">
        <v>34202</v>
      </c>
      <c r="B4013" t="s">
        <v>34203</v>
      </c>
      <c r="C4013" t="s">
        <v>46</v>
      </c>
      <c r="D4013" t="s">
        <v>34204</v>
      </c>
      <c r="E4013" t="s">
        <v>33345</v>
      </c>
      <c r="F4013" t="s">
        <v>34205</v>
      </c>
      <c r="G4013" t="s">
        <v>34206</v>
      </c>
      <c r="H4013" t="s">
        <v>34207</v>
      </c>
      <c r="I4013" t="s">
        <v>2503</v>
      </c>
      <c r="J4013" t="s">
        <v>2706</v>
      </c>
      <c r="K4013" t="s">
        <v>2707</v>
      </c>
      <c r="L4013" t="s">
        <v>128</v>
      </c>
      <c r="M4013" t="s">
        <v>2708</v>
      </c>
      <c r="N4013" t="s">
        <v>2382</v>
      </c>
      <c r="O4013" t="s">
        <v>2709</v>
      </c>
      <c r="P4013" t="s">
        <v>34208</v>
      </c>
      <c r="Q4013" t="s">
        <v>34209</v>
      </c>
      <c r="R4013" t="str">
        <f t="shared" si="124"/>
        <v>寿光</v>
      </c>
      <c r="S4013" t="str">
        <f t="shared" si="125"/>
        <v>0708</v>
      </c>
    </row>
    <row r="4014" spans="1:19">
      <c r="A4014" t="s">
        <v>34210</v>
      </c>
      <c r="B4014" t="s">
        <v>34211</v>
      </c>
      <c r="C4014" t="s">
        <v>46</v>
      </c>
      <c r="D4014" t="s">
        <v>34212</v>
      </c>
      <c r="E4014" t="s">
        <v>33345</v>
      </c>
      <c r="F4014" t="s">
        <v>34213</v>
      </c>
      <c r="G4014" t="s">
        <v>34214</v>
      </c>
      <c r="H4014" t="s">
        <v>34215</v>
      </c>
      <c r="I4014" t="s">
        <v>2350</v>
      </c>
      <c r="J4014" t="s">
        <v>5507</v>
      </c>
      <c r="K4014" t="s">
        <v>5508</v>
      </c>
      <c r="L4014" t="s">
        <v>137</v>
      </c>
      <c r="M4014" t="s">
        <v>4959</v>
      </c>
      <c r="N4014" t="s">
        <v>2354</v>
      </c>
      <c r="O4014" t="s">
        <v>5509</v>
      </c>
      <c r="P4014" t="s">
        <v>34216</v>
      </c>
      <c r="Q4014" t="s">
        <v>34217</v>
      </c>
      <c r="R4014" t="str">
        <f t="shared" si="124"/>
        <v>青州</v>
      </c>
      <c r="S4014" t="str">
        <f t="shared" si="125"/>
        <v>0708</v>
      </c>
    </row>
    <row r="4015" spans="1:19">
      <c r="A4015" t="s">
        <v>34218</v>
      </c>
      <c r="B4015" t="s">
        <v>34219</v>
      </c>
      <c r="C4015" t="s">
        <v>46</v>
      </c>
      <c r="D4015" t="s">
        <v>34220</v>
      </c>
      <c r="E4015" t="s">
        <v>33345</v>
      </c>
      <c r="F4015" t="s">
        <v>34221</v>
      </c>
      <c r="G4015" t="s">
        <v>34222</v>
      </c>
      <c r="H4015" t="s">
        <v>34223</v>
      </c>
      <c r="I4015" t="s">
        <v>2350</v>
      </c>
      <c r="J4015" t="s">
        <v>4291</v>
      </c>
      <c r="K4015" t="s">
        <v>4292</v>
      </c>
      <c r="L4015" t="s">
        <v>101</v>
      </c>
      <c r="M4015" t="s">
        <v>2982</v>
      </c>
      <c r="N4015" t="s">
        <v>2674</v>
      </c>
      <c r="O4015" t="s">
        <v>4293</v>
      </c>
      <c r="P4015" t="s">
        <v>34224</v>
      </c>
      <c r="R4015" t="str">
        <f t="shared" si="124"/>
        <v>潍城</v>
      </c>
      <c r="S4015" t="str">
        <f t="shared" si="125"/>
        <v>0708</v>
      </c>
    </row>
    <row r="4016" spans="1:19">
      <c r="A4016" t="s">
        <v>34225</v>
      </c>
      <c r="B4016" t="s">
        <v>34226</v>
      </c>
      <c r="C4016" t="s">
        <v>46</v>
      </c>
      <c r="D4016" t="s">
        <v>34227</v>
      </c>
      <c r="E4016" t="s">
        <v>33345</v>
      </c>
      <c r="F4016" t="s">
        <v>34228</v>
      </c>
      <c r="G4016" t="s">
        <v>34229</v>
      </c>
      <c r="H4016" t="s">
        <v>34230</v>
      </c>
      <c r="I4016" t="s">
        <v>5346</v>
      </c>
      <c r="J4016" t="s">
        <v>3651</v>
      </c>
      <c r="K4016" t="s">
        <v>3652</v>
      </c>
      <c r="L4016" t="s">
        <v>128</v>
      </c>
      <c r="M4016" t="s">
        <v>3653</v>
      </c>
      <c r="N4016" t="s">
        <v>3907</v>
      </c>
      <c r="O4016" t="s">
        <v>3654</v>
      </c>
      <c r="P4016" t="s">
        <v>34231</v>
      </c>
      <c r="R4016" t="str">
        <f t="shared" si="124"/>
        <v>寿光</v>
      </c>
      <c r="S4016" t="str">
        <f t="shared" si="125"/>
        <v>0708</v>
      </c>
    </row>
    <row r="4017" spans="1:19">
      <c r="A4017" t="s">
        <v>34232</v>
      </c>
      <c r="B4017" t="s">
        <v>34233</v>
      </c>
      <c r="C4017" t="s">
        <v>46</v>
      </c>
      <c r="D4017" t="s">
        <v>34234</v>
      </c>
      <c r="E4017" t="s">
        <v>33354</v>
      </c>
      <c r="F4017" t="s">
        <v>34235</v>
      </c>
      <c r="G4017" t="s">
        <v>34236</v>
      </c>
      <c r="H4017" t="s">
        <v>34237</v>
      </c>
      <c r="I4017" t="s">
        <v>2350</v>
      </c>
      <c r="J4017" t="s">
        <v>2573</v>
      </c>
      <c r="K4017" t="s">
        <v>2574</v>
      </c>
      <c r="L4017" t="s">
        <v>110</v>
      </c>
      <c r="M4017" t="s">
        <v>2575</v>
      </c>
      <c r="N4017" t="s">
        <v>2564</v>
      </c>
      <c r="O4017" t="s">
        <v>2576</v>
      </c>
      <c r="P4017" t="s">
        <v>34238</v>
      </c>
      <c r="Q4017" t="s">
        <v>34239</v>
      </c>
      <c r="R4017" t="str">
        <f t="shared" si="124"/>
        <v>高密</v>
      </c>
      <c r="S4017" t="str">
        <f t="shared" si="125"/>
        <v>0708</v>
      </c>
    </row>
    <row r="4018" spans="1:19">
      <c r="A4018" t="s">
        <v>34240</v>
      </c>
      <c r="B4018" t="s">
        <v>34241</v>
      </c>
      <c r="C4018" t="s">
        <v>46</v>
      </c>
      <c r="D4018" t="s">
        <v>34242</v>
      </c>
      <c r="E4018" t="s">
        <v>33345</v>
      </c>
      <c r="F4018" t="s">
        <v>34243</v>
      </c>
      <c r="G4018" t="s">
        <v>34244</v>
      </c>
      <c r="H4018" t="s">
        <v>34245</v>
      </c>
      <c r="I4018" t="s">
        <v>6307</v>
      </c>
      <c r="J4018" t="s">
        <v>3139</v>
      </c>
      <c r="K4018" t="s">
        <v>3140</v>
      </c>
      <c r="L4018" t="s">
        <v>47</v>
      </c>
      <c r="M4018" t="s">
        <v>3141</v>
      </c>
      <c r="N4018" t="s">
        <v>3907</v>
      </c>
      <c r="O4018" t="s">
        <v>3142</v>
      </c>
      <c r="P4018" t="s">
        <v>34246</v>
      </c>
      <c r="Q4018" t="s">
        <v>34247</v>
      </c>
      <c r="R4018" t="str">
        <f t="shared" si="124"/>
        <v>诸城</v>
      </c>
      <c r="S4018" t="str">
        <f t="shared" si="125"/>
        <v>0708</v>
      </c>
    </row>
    <row r="4019" spans="1:19">
      <c r="A4019" t="s">
        <v>34248</v>
      </c>
      <c r="B4019" t="s">
        <v>34249</v>
      </c>
      <c r="C4019" t="s">
        <v>46</v>
      </c>
      <c r="D4019" t="s">
        <v>34250</v>
      </c>
      <c r="E4019" t="s">
        <v>33354</v>
      </c>
      <c r="F4019" t="s">
        <v>34251</v>
      </c>
      <c r="G4019" t="s">
        <v>34252</v>
      </c>
      <c r="H4019" t="s">
        <v>34253</v>
      </c>
      <c r="I4019" t="s">
        <v>6637</v>
      </c>
      <c r="J4019" t="s">
        <v>2696</v>
      </c>
      <c r="K4019" t="s">
        <v>2697</v>
      </c>
      <c r="L4019" t="s">
        <v>110</v>
      </c>
      <c r="M4019" t="s">
        <v>2575</v>
      </c>
      <c r="N4019" t="s">
        <v>3017</v>
      </c>
      <c r="O4019" t="s">
        <v>2698</v>
      </c>
      <c r="P4019" t="s">
        <v>34254</v>
      </c>
      <c r="R4019" t="str">
        <f t="shared" si="124"/>
        <v>高密</v>
      </c>
      <c r="S4019" t="str">
        <f t="shared" si="125"/>
        <v>0708</v>
      </c>
    </row>
    <row r="4020" spans="1:19">
      <c r="A4020" t="s">
        <v>34255</v>
      </c>
      <c r="B4020" t="s">
        <v>34256</v>
      </c>
      <c r="C4020" t="s">
        <v>46</v>
      </c>
      <c r="D4020" t="s">
        <v>34257</v>
      </c>
      <c r="E4020" t="s">
        <v>34258</v>
      </c>
      <c r="F4020" t="s">
        <v>34259</v>
      </c>
      <c r="G4020" t="s">
        <v>34260</v>
      </c>
      <c r="H4020" t="s">
        <v>34261</v>
      </c>
      <c r="I4020" t="s">
        <v>2586</v>
      </c>
      <c r="J4020" t="s">
        <v>29658</v>
      </c>
      <c r="K4020" t="s">
        <v>29659</v>
      </c>
      <c r="L4020" t="s">
        <v>128</v>
      </c>
      <c r="M4020" t="s">
        <v>2913</v>
      </c>
      <c r="N4020" t="s">
        <v>2872</v>
      </c>
      <c r="O4020" t="s">
        <v>29660</v>
      </c>
      <c r="P4020" t="s">
        <v>34262</v>
      </c>
      <c r="R4020" t="str">
        <f t="shared" si="124"/>
        <v>寿光</v>
      </c>
      <c r="S4020" t="str">
        <f t="shared" si="125"/>
        <v>0708</v>
      </c>
    </row>
    <row r="4021" spans="1:19">
      <c r="A4021" t="s">
        <v>34263</v>
      </c>
      <c r="B4021" t="s">
        <v>34264</v>
      </c>
      <c r="C4021" t="s">
        <v>46</v>
      </c>
      <c r="D4021" t="s">
        <v>34265</v>
      </c>
      <c r="E4021" t="s">
        <v>33354</v>
      </c>
      <c r="F4021" t="s">
        <v>34266</v>
      </c>
      <c r="G4021" t="s">
        <v>34267</v>
      </c>
      <c r="H4021" t="s">
        <v>34268</v>
      </c>
      <c r="I4021" t="s">
        <v>2350</v>
      </c>
      <c r="J4021" t="s">
        <v>17172</v>
      </c>
      <c r="K4021" t="s">
        <v>17173</v>
      </c>
      <c r="L4021" t="s">
        <v>57</v>
      </c>
      <c r="M4021" t="s">
        <v>2492</v>
      </c>
      <c r="N4021" t="s">
        <v>2564</v>
      </c>
      <c r="O4021" t="s">
        <v>17174</v>
      </c>
      <c r="P4021" t="s">
        <v>34269</v>
      </c>
      <c r="Q4021" t="s">
        <v>34270</v>
      </c>
      <c r="R4021" t="str">
        <f t="shared" si="124"/>
        <v>安丘</v>
      </c>
      <c r="S4021" t="str">
        <f t="shared" si="125"/>
        <v>0708</v>
      </c>
    </row>
    <row r="4022" spans="1:19">
      <c r="A4022" t="s">
        <v>34271</v>
      </c>
      <c r="B4022" t="s">
        <v>34272</v>
      </c>
      <c r="C4022" t="s">
        <v>46</v>
      </c>
      <c r="D4022" t="s">
        <v>34273</v>
      </c>
      <c r="E4022" t="s">
        <v>33345</v>
      </c>
      <c r="F4022" t="s">
        <v>34274</v>
      </c>
      <c r="G4022" t="s">
        <v>34275</v>
      </c>
      <c r="H4022" t="s">
        <v>34276</v>
      </c>
      <c r="I4022" t="s">
        <v>2350</v>
      </c>
      <c r="J4022" t="s">
        <v>6889</v>
      </c>
      <c r="K4022" t="s">
        <v>6890</v>
      </c>
      <c r="L4022" t="s">
        <v>146</v>
      </c>
      <c r="M4022" t="s">
        <v>3532</v>
      </c>
      <c r="N4022" t="s">
        <v>2674</v>
      </c>
      <c r="O4022" t="s">
        <v>6891</v>
      </c>
      <c r="P4022" t="s">
        <v>34277</v>
      </c>
      <c r="R4022" t="str">
        <f t="shared" si="124"/>
        <v>临朐</v>
      </c>
      <c r="S4022" t="str">
        <f t="shared" si="125"/>
        <v>0708</v>
      </c>
    </row>
    <row r="4023" spans="1:19">
      <c r="A4023" t="s">
        <v>34278</v>
      </c>
      <c r="B4023" t="s">
        <v>34279</v>
      </c>
      <c r="C4023" t="s">
        <v>46</v>
      </c>
      <c r="D4023" t="s">
        <v>34280</v>
      </c>
      <c r="E4023" t="s">
        <v>33354</v>
      </c>
      <c r="F4023" t="s">
        <v>34281</v>
      </c>
      <c r="G4023" t="s">
        <v>34282</v>
      </c>
      <c r="H4023" t="s">
        <v>34283</v>
      </c>
      <c r="I4023" t="s">
        <v>2350</v>
      </c>
      <c r="J4023" t="s">
        <v>10532</v>
      </c>
      <c r="K4023" t="s">
        <v>10533</v>
      </c>
      <c r="L4023" t="s">
        <v>137</v>
      </c>
      <c r="M4023" t="s">
        <v>3729</v>
      </c>
      <c r="N4023" t="s">
        <v>7446</v>
      </c>
      <c r="O4023" t="s">
        <v>10534</v>
      </c>
      <c r="P4023" t="s">
        <v>34284</v>
      </c>
      <c r="Q4023" t="s">
        <v>34285</v>
      </c>
      <c r="R4023" t="str">
        <f t="shared" si="124"/>
        <v>青州</v>
      </c>
      <c r="S4023" t="str">
        <f t="shared" si="125"/>
        <v>0708</v>
      </c>
    </row>
    <row r="4024" spans="1:19">
      <c r="A4024" t="s">
        <v>34286</v>
      </c>
      <c r="B4024" t="s">
        <v>34287</v>
      </c>
      <c r="C4024" t="s">
        <v>46</v>
      </c>
      <c r="D4024" t="s">
        <v>34288</v>
      </c>
      <c r="E4024" t="s">
        <v>33354</v>
      </c>
      <c r="F4024" t="s">
        <v>34289</v>
      </c>
      <c r="G4024" t="s">
        <v>34290</v>
      </c>
      <c r="H4024" t="s">
        <v>34291</v>
      </c>
      <c r="I4024" t="s">
        <v>2364</v>
      </c>
      <c r="J4024" t="s">
        <v>3565</v>
      </c>
      <c r="K4024" t="s">
        <v>3566</v>
      </c>
      <c r="L4024" t="s">
        <v>110</v>
      </c>
      <c r="M4024" t="s">
        <v>2575</v>
      </c>
      <c r="N4024" t="s">
        <v>2755</v>
      </c>
      <c r="O4024" t="s">
        <v>3567</v>
      </c>
      <c r="P4024" t="s">
        <v>34292</v>
      </c>
      <c r="Q4024" t="s">
        <v>34293</v>
      </c>
      <c r="R4024" t="str">
        <f t="shared" si="124"/>
        <v>高密</v>
      </c>
      <c r="S4024" t="str">
        <f t="shared" si="125"/>
        <v>0708</v>
      </c>
    </row>
    <row r="4025" spans="1:19">
      <c r="A4025" t="s">
        <v>34294</v>
      </c>
      <c r="B4025" t="s">
        <v>34295</v>
      </c>
      <c r="C4025" t="s">
        <v>46</v>
      </c>
      <c r="D4025" t="s">
        <v>34296</v>
      </c>
      <c r="E4025" t="s">
        <v>33354</v>
      </c>
      <c r="F4025" t="s">
        <v>34297</v>
      </c>
      <c r="G4025" t="s">
        <v>34298</v>
      </c>
      <c r="H4025" t="s">
        <v>34299</v>
      </c>
      <c r="I4025" t="s">
        <v>2364</v>
      </c>
      <c r="J4025" t="s">
        <v>14394</v>
      </c>
      <c r="K4025" t="s">
        <v>14395</v>
      </c>
      <c r="L4025" t="s">
        <v>137</v>
      </c>
      <c r="M4025" t="s">
        <v>5803</v>
      </c>
      <c r="N4025" t="s">
        <v>2872</v>
      </c>
      <c r="O4025" t="s">
        <v>14396</v>
      </c>
      <c r="P4025" t="s">
        <v>34300</v>
      </c>
      <c r="Q4025" t="s">
        <v>34301</v>
      </c>
      <c r="R4025" t="str">
        <f t="shared" si="124"/>
        <v>青州</v>
      </c>
      <c r="S4025" t="str">
        <f t="shared" si="125"/>
        <v>0708</v>
      </c>
    </row>
    <row r="4026" spans="1:19">
      <c r="A4026" t="s">
        <v>34302</v>
      </c>
      <c r="B4026" t="s">
        <v>34303</v>
      </c>
      <c r="C4026" t="s">
        <v>46</v>
      </c>
      <c r="D4026" t="s">
        <v>34304</v>
      </c>
      <c r="E4026" t="s">
        <v>33354</v>
      </c>
      <c r="F4026" t="s">
        <v>34305</v>
      </c>
      <c r="G4026" t="s">
        <v>34306</v>
      </c>
      <c r="H4026" t="s">
        <v>34307</v>
      </c>
      <c r="I4026" t="s">
        <v>2364</v>
      </c>
      <c r="J4026" t="s">
        <v>5380</v>
      </c>
      <c r="K4026" t="s">
        <v>5381</v>
      </c>
      <c r="L4026" t="s">
        <v>128</v>
      </c>
      <c r="M4026" t="s">
        <v>2708</v>
      </c>
      <c r="N4026" t="s">
        <v>2480</v>
      </c>
      <c r="O4026" t="s">
        <v>5382</v>
      </c>
      <c r="P4026" t="s">
        <v>34308</v>
      </c>
      <c r="Q4026" t="s">
        <v>34309</v>
      </c>
      <c r="R4026" t="str">
        <f t="shared" si="124"/>
        <v>寿光</v>
      </c>
      <c r="S4026" t="str">
        <f t="shared" si="125"/>
        <v>0708</v>
      </c>
    </row>
    <row r="4027" spans="1:19">
      <c r="A4027" t="s">
        <v>34310</v>
      </c>
      <c r="B4027" t="s">
        <v>34311</v>
      </c>
      <c r="C4027" t="s">
        <v>46</v>
      </c>
      <c r="D4027" t="s">
        <v>34312</v>
      </c>
      <c r="E4027" t="s">
        <v>33345</v>
      </c>
      <c r="F4027" t="s">
        <v>34313</v>
      </c>
      <c r="G4027" t="s">
        <v>34314</v>
      </c>
      <c r="H4027" t="s">
        <v>34315</v>
      </c>
      <c r="I4027" t="s">
        <v>4165</v>
      </c>
      <c r="J4027" t="s">
        <v>4533</v>
      </c>
      <c r="K4027" t="s">
        <v>4534</v>
      </c>
      <c r="L4027" t="s">
        <v>76</v>
      </c>
      <c r="M4027" t="s">
        <v>2528</v>
      </c>
      <c r="N4027" t="s">
        <v>4222</v>
      </c>
      <c r="O4027" t="s">
        <v>4535</v>
      </c>
      <c r="P4027" t="s">
        <v>34316</v>
      </c>
      <c r="Q4027" t="s">
        <v>34317</v>
      </c>
      <c r="R4027" t="str">
        <f t="shared" si="124"/>
        <v>奎文</v>
      </c>
      <c r="S4027" t="str">
        <f t="shared" si="125"/>
        <v>0708</v>
      </c>
    </row>
    <row r="4028" spans="1:19">
      <c r="A4028" t="s">
        <v>34318</v>
      </c>
      <c r="B4028" t="s">
        <v>34319</v>
      </c>
      <c r="C4028" t="s">
        <v>46</v>
      </c>
      <c r="D4028" t="s">
        <v>34320</v>
      </c>
      <c r="E4028" t="s">
        <v>33354</v>
      </c>
      <c r="F4028" t="s">
        <v>34321</v>
      </c>
      <c r="G4028" t="s">
        <v>34322</v>
      </c>
      <c r="H4028" t="s">
        <v>34323</v>
      </c>
      <c r="I4028" t="s">
        <v>5112</v>
      </c>
      <c r="J4028" t="s">
        <v>8264</v>
      </c>
      <c r="K4028" t="s">
        <v>8265</v>
      </c>
      <c r="L4028" t="s">
        <v>76</v>
      </c>
      <c r="M4028" t="s">
        <v>2408</v>
      </c>
      <c r="N4028" t="s">
        <v>5839</v>
      </c>
      <c r="O4028" t="s">
        <v>8266</v>
      </c>
      <c r="P4028" t="s">
        <v>34324</v>
      </c>
      <c r="R4028" t="str">
        <f t="shared" si="124"/>
        <v>奎文</v>
      </c>
      <c r="S4028" t="str">
        <f t="shared" si="125"/>
        <v>0708</v>
      </c>
    </row>
    <row r="4029" spans="1:19">
      <c r="A4029" t="s">
        <v>910</v>
      </c>
      <c r="B4029" t="s">
        <v>34325</v>
      </c>
      <c r="C4029" t="s">
        <v>46</v>
      </c>
      <c r="D4029" t="s">
        <v>34326</v>
      </c>
      <c r="E4029" t="s">
        <v>34327</v>
      </c>
      <c r="F4029" t="s">
        <v>34328</v>
      </c>
      <c r="G4029" t="s">
        <v>908</v>
      </c>
      <c r="H4029" t="s">
        <v>34300</v>
      </c>
      <c r="I4029" t="s">
        <v>2645</v>
      </c>
      <c r="J4029" t="s">
        <v>23275</v>
      </c>
      <c r="K4029" t="s">
        <v>23276</v>
      </c>
      <c r="L4029" t="s">
        <v>137</v>
      </c>
      <c r="M4029" t="s">
        <v>3040</v>
      </c>
      <c r="N4029" t="s">
        <v>2480</v>
      </c>
      <c r="O4029" t="s">
        <v>23277</v>
      </c>
      <c r="P4029" t="s">
        <v>34329</v>
      </c>
      <c r="R4029" t="str">
        <f t="shared" si="124"/>
        <v>青州</v>
      </c>
      <c r="S4029" t="str">
        <f t="shared" si="125"/>
        <v>0708</v>
      </c>
    </row>
    <row r="4030" spans="1:19">
      <c r="A4030" t="s">
        <v>34330</v>
      </c>
      <c r="B4030" t="s">
        <v>34331</v>
      </c>
      <c r="C4030" t="s">
        <v>46</v>
      </c>
      <c r="D4030" t="s">
        <v>34332</v>
      </c>
      <c r="E4030" t="s">
        <v>34333</v>
      </c>
      <c r="F4030" t="s">
        <v>34334</v>
      </c>
      <c r="G4030" t="s">
        <v>34335</v>
      </c>
      <c r="H4030" t="s">
        <v>34336</v>
      </c>
      <c r="I4030" t="s">
        <v>2645</v>
      </c>
      <c r="J4030" t="s">
        <v>4844</v>
      </c>
      <c r="K4030" t="s">
        <v>4845</v>
      </c>
      <c r="L4030" t="s">
        <v>76</v>
      </c>
      <c r="M4030" t="s">
        <v>2528</v>
      </c>
      <c r="N4030" t="s">
        <v>2816</v>
      </c>
      <c r="O4030" t="s">
        <v>4846</v>
      </c>
      <c r="P4030" t="s">
        <v>34337</v>
      </c>
      <c r="R4030" t="str">
        <f t="shared" si="124"/>
        <v>奎文</v>
      </c>
      <c r="S4030" t="str">
        <f t="shared" si="125"/>
        <v>0708</v>
      </c>
    </row>
    <row r="4031" spans="1:19">
      <c r="A4031" t="s">
        <v>34338</v>
      </c>
      <c r="B4031" t="s">
        <v>34339</v>
      </c>
      <c r="C4031" t="s">
        <v>46</v>
      </c>
      <c r="D4031" t="s">
        <v>34340</v>
      </c>
      <c r="E4031" t="s">
        <v>34341</v>
      </c>
      <c r="F4031" t="s">
        <v>34342</v>
      </c>
      <c r="G4031" t="s">
        <v>34343</v>
      </c>
      <c r="H4031" t="s">
        <v>34344</v>
      </c>
      <c r="I4031" t="s">
        <v>2503</v>
      </c>
      <c r="J4031" t="s">
        <v>3586</v>
      </c>
      <c r="K4031" t="s">
        <v>3587</v>
      </c>
      <c r="L4031" t="s">
        <v>47</v>
      </c>
      <c r="M4031" t="s">
        <v>3159</v>
      </c>
      <c r="N4031" t="s">
        <v>2649</v>
      </c>
      <c r="O4031" t="s">
        <v>3588</v>
      </c>
      <c r="P4031" t="s">
        <v>34345</v>
      </c>
      <c r="Q4031" t="s">
        <v>34346</v>
      </c>
      <c r="R4031" t="str">
        <f t="shared" si="124"/>
        <v>诸城</v>
      </c>
      <c r="S4031" t="str">
        <f t="shared" si="125"/>
        <v>0708</v>
      </c>
    </row>
    <row r="4032" spans="1:19">
      <c r="A4032" t="s">
        <v>34347</v>
      </c>
      <c r="B4032" t="s">
        <v>34348</v>
      </c>
      <c r="C4032" t="s">
        <v>46</v>
      </c>
      <c r="D4032" t="s">
        <v>34349</v>
      </c>
      <c r="E4032" t="s">
        <v>33354</v>
      </c>
      <c r="F4032" t="s">
        <v>34350</v>
      </c>
      <c r="G4032" t="s">
        <v>34351</v>
      </c>
      <c r="H4032" t="s">
        <v>34352</v>
      </c>
      <c r="I4032" t="s">
        <v>2364</v>
      </c>
      <c r="J4032" t="s">
        <v>14394</v>
      </c>
      <c r="K4032" t="s">
        <v>14395</v>
      </c>
      <c r="L4032" t="s">
        <v>137</v>
      </c>
      <c r="M4032" t="s">
        <v>5803</v>
      </c>
      <c r="N4032" t="s">
        <v>2872</v>
      </c>
      <c r="O4032" t="s">
        <v>14396</v>
      </c>
      <c r="P4032" t="s">
        <v>34353</v>
      </c>
      <c r="Q4032" t="s">
        <v>34354</v>
      </c>
      <c r="R4032" t="str">
        <f t="shared" si="124"/>
        <v>青州</v>
      </c>
      <c r="S4032" t="str">
        <f t="shared" si="125"/>
        <v>0708</v>
      </c>
    </row>
    <row r="4033" spans="1:19">
      <c r="A4033" t="s">
        <v>34355</v>
      </c>
      <c r="B4033" t="s">
        <v>34356</v>
      </c>
      <c r="C4033" t="s">
        <v>46</v>
      </c>
      <c r="D4033" t="s">
        <v>34357</v>
      </c>
      <c r="E4033" t="s">
        <v>33354</v>
      </c>
      <c r="F4033" t="s">
        <v>34358</v>
      </c>
      <c r="G4033" t="s">
        <v>34359</v>
      </c>
      <c r="H4033" t="s">
        <v>34360</v>
      </c>
      <c r="I4033" t="s">
        <v>2350</v>
      </c>
      <c r="J4033" t="s">
        <v>13147</v>
      </c>
      <c r="K4033" t="s">
        <v>13148</v>
      </c>
      <c r="L4033" t="s">
        <v>128</v>
      </c>
      <c r="M4033" t="s">
        <v>6079</v>
      </c>
      <c r="N4033" t="s">
        <v>4255</v>
      </c>
      <c r="O4033" t="s">
        <v>13149</v>
      </c>
      <c r="P4033" t="s">
        <v>34361</v>
      </c>
      <c r="R4033" t="str">
        <f t="shared" ref="R4033:R4096" si="126">IF(OR(LEFT(L4033,2)="高新"),"奎文",IF(LEFT(L4033,2)="峡山","坊子",IF(LEFT(L4033,2)="滨海","寒亭",LEFT(L4033,2))))</f>
        <v>寿光</v>
      </c>
      <c r="S4033" t="str">
        <f t="shared" ref="S4033:S4096" si="127">TEXT(B4033,"mmdd")</f>
        <v>0708</v>
      </c>
    </row>
    <row r="4034" spans="1:19">
      <c r="A4034" t="s">
        <v>34362</v>
      </c>
      <c r="B4034" t="s">
        <v>34363</v>
      </c>
      <c r="C4034" t="s">
        <v>46</v>
      </c>
      <c r="D4034" t="s">
        <v>34364</v>
      </c>
      <c r="E4034" t="s">
        <v>33354</v>
      </c>
      <c r="F4034" t="s">
        <v>34365</v>
      </c>
      <c r="G4034" t="s">
        <v>34366</v>
      </c>
      <c r="H4034" t="s">
        <v>34367</v>
      </c>
      <c r="I4034" t="s">
        <v>2350</v>
      </c>
      <c r="J4034" t="s">
        <v>13147</v>
      </c>
      <c r="K4034" t="s">
        <v>13148</v>
      </c>
      <c r="L4034" t="s">
        <v>128</v>
      </c>
      <c r="M4034" t="s">
        <v>6079</v>
      </c>
      <c r="N4034" t="s">
        <v>3190</v>
      </c>
      <c r="O4034" t="s">
        <v>13149</v>
      </c>
      <c r="P4034" t="s">
        <v>34368</v>
      </c>
      <c r="R4034" t="str">
        <f t="shared" si="126"/>
        <v>寿光</v>
      </c>
      <c r="S4034" t="str">
        <f t="shared" si="127"/>
        <v>0708</v>
      </c>
    </row>
    <row r="4035" spans="1:19">
      <c r="A4035" t="s">
        <v>34369</v>
      </c>
      <c r="B4035" t="s">
        <v>34370</v>
      </c>
      <c r="C4035" t="s">
        <v>46</v>
      </c>
      <c r="D4035" t="s">
        <v>34371</v>
      </c>
      <c r="E4035" t="s">
        <v>33354</v>
      </c>
      <c r="F4035" t="s">
        <v>34372</v>
      </c>
      <c r="G4035" t="s">
        <v>34373</v>
      </c>
      <c r="H4035" t="s">
        <v>34374</v>
      </c>
      <c r="I4035" t="s">
        <v>2350</v>
      </c>
      <c r="J4035" t="s">
        <v>7136</v>
      </c>
      <c r="K4035" t="s">
        <v>7137</v>
      </c>
      <c r="L4035" t="s">
        <v>47</v>
      </c>
      <c r="M4035" t="s">
        <v>3327</v>
      </c>
      <c r="N4035" t="s">
        <v>2674</v>
      </c>
      <c r="O4035" t="s">
        <v>7138</v>
      </c>
      <c r="P4035" t="s">
        <v>34375</v>
      </c>
      <c r="R4035" t="str">
        <f t="shared" si="126"/>
        <v>诸城</v>
      </c>
      <c r="S4035" t="str">
        <f t="shared" si="127"/>
        <v>0708</v>
      </c>
    </row>
    <row r="4036" spans="1:19">
      <c r="A4036" t="s">
        <v>34376</v>
      </c>
      <c r="B4036" t="s">
        <v>34377</v>
      </c>
      <c r="C4036" t="s">
        <v>46</v>
      </c>
      <c r="D4036" t="s">
        <v>34378</v>
      </c>
      <c r="E4036" t="s">
        <v>33354</v>
      </c>
      <c r="F4036" t="s">
        <v>34379</v>
      </c>
      <c r="G4036" t="s">
        <v>34380</v>
      </c>
      <c r="H4036" t="s">
        <v>34381</v>
      </c>
      <c r="I4036" t="s">
        <v>2378</v>
      </c>
      <c r="J4036" t="s">
        <v>6645</v>
      </c>
      <c r="K4036" t="s">
        <v>6646</v>
      </c>
      <c r="L4036" t="s">
        <v>47</v>
      </c>
      <c r="M4036" t="s">
        <v>2784</v>
      </c>
      <c r="N4036" t="s">
        <v>2602</v>
      </c>
      <c r="O4036" t="s">
        <v>6647</v>
      </c>
      <c r="P4036" t="s">
        <v>34382</v>
      </c>
      <c r="Q4036" t="s">
        <v>34383</v>
      </c>
      <c r="R4036" t="str">
        <f t="shared" si="126"/>
        <v>诸城</v>
      </c>
      <c r="S4036" t="str">
        <f t="shared" si="127"/>
        <v>0708</v>
      </c>
    </row>
    <row r="4037" spans="1:19">
      <c r="A4037" t="s">
        <v>34384</v>
      </c>
      <c r="B4037" t="s">
        <v>34385</v>
      </c>
      <c r="C4037" t="s">
        <v>46</v>
      </c>
      <c r="D4037" t="s">
        <v>34386</v>
      </c>
      <c r="E4037" t="s">
        <v>33354</v>
      </c>
      <c r="F4037" t="s">
        <v>34387</v>
      </c>
      <c r="G4037" t="s">
        <v>34388</v>
      </c>
      <c r="H4037" t="s">
        <v>34389</v>
      </c>
      <c r="I4037" t="s">
        <v>2350</v>
      </c>
      <c r="J4037" t="s">
        <v>3006</v>
      </c>
      <c r="K4037" t="s">
        <v>3007</v>
      </c>
      <c r="L4037" t="s">
        <v>67</v>
      </c>
      <c r="M4037" t="s">
        <v>3008</v>
      </c>
      <c r="N4037" t="s">
        <v>2674</v>
      </c>
      <c r="O4037" t="s">
        <v>3009</v>
      </c>
      <c r="P4037" t="s">
        <v>34390</v>
      </c>
      <c r="R4037" t="str">
        <f t="shared" si="126"/>
        <v>昌邑</v>
      </c>
      <c r="S4037" t="str">
        <f t="shared" si="127"/>
        <v>0708</v>
      </c>
    </row>
    <row r="4038" spans="1:19">
      <c r="A4038" t="s">
        <v>34391</v>
      </c>
      <c r="B4038" t="s">
        <v>34392</v>
      </c>
      <c r="C4038" t="s">
        <v>46</v>
      </c>
      <c r="D4038" t="s">
        <v>34393</v>
      </c>
      <c r="E4038" t="s">
        <v>33354</v>
      </c>
      <c r="F4038" t="s">
        <v>34394</v>
      </c>
      <c r="G4038" t="s">
        <v>34395</v>
      </c>
      <c r="H4038" t="s">
        <v>34396</v>
      </c>
      <c r="I4038" t="s">
        <v>2645</v>
      </c>
      <c r="J4038" t="s">
        <v>2337</v>
      </c>
      <c r="K4038" t="s">
        <v>2338</v>
      </c>
      <c r="L4038" t="s">
        <v>137</v>
      </c>
      <c r="M4038" t="s">
        <v>2339</v>
      </c>
      <c r="N4038" t="s">
        <v>2340</v>
      </c>
      <c r="O4038" t="s">
        <v>2341</v>
      </c>
      <c r="P4038" t="s">
        <v>34397</v>
      </c>
      <c r="Q4038" t="s">
        <v>34398</v>
      </c>
      <c r="R4038" t="str">
        <f t="shared" si="126"/>
        <v>青州</v>
      </c>
      <c r="S4038" t="str">
        <f t="shared" si="127"/>
        <v>0708</v>
      </c>
    </row>
    <row r="4039" spans="1:19">
      <c r="A4039" t="s">
        <v>34399</v>
      </c>
      <c r="B4039" t="s">
        <v>34400</v>
      </c>
      <c r="C4039" t="s">
        <v>46</v>
      </c>
      <c r="D4039" t="s">
        <v>34401</v>
      </c>
      <c r="E4039" t="s">
        <v>33354</v>
      </c>
      <c r="F4039" t="s">
        <v>34402</v>
      </c>
      <c r="G4039" t="s">
        <v>34403</v>
      </c>
      <c r="H4039" t="s">
        <v>34404</v>
      </c>
      <c r="I4039" t="s">
        <v>2378</v>
      </c>
      <c r="J4039" t="s">
        <v>6414</v>
      </c>
      <c r="K4039" t="s">
        <v>6415</v>
      </c>
      <c r="L4039" t="s">
        <v>137</v>
      </c>
      <c r="M4039" t="s">
        <v>2339</v>
      </c>
      <c r="N4039" t="s">
        <v>4525</v>
      </c>
      <c r="O4039" t="s">
        <v>6416</v>
      </c>
      <c r="P4039" t="s">
        <v>34405</v>
      </c>
      <c r="R4039" t="str">
        <f t="shared" si="126"/>
        <v>青州</v>
      </c>
      <c r="S4039" t="str">
        <f t="shared" si="127"/>
        <v>0708</v>
      </c>
    </row>
    <row r="4040" spans="1:19">
      <c r="A4040" t="s">
        <v>934</v>
      </c>
      <c r="B4040" t="s">
        <v>34406</v>
      </c>
      <c r="C4040" t="s">
        <v>46</v>
      </c>
      <c r="D4040" t="s">
        <v>34407</v>
      </c>
      <c r="E4040" t="s">
        <v>33354</v>
      </c>
      <c r="F4040" t="s">
        <v>34408</v>
      </c>
      <c r="G4040" t="s">
        <v>932</v>
      </c>
      <c r="H4040" t="s">
        <v>34409</v>
      </c>
      <c r="I4040" t="s">
        <v>5826</v>
      </c>
      <c r="J4040" t="s">
        <v>6988</v>
      </c>
      <c r="K4040" t="s">
        <v>6989</v>
      </c>
      <c r="L4040" t="s">
        <v>76</v>
      </c>
      <c r="M4040" t="s">
        <v>2528</v>
      </c>
      <c r="N4040" t="s">
        <v>3907</v>
      </c>
      <c r="O4040" t="s">
        <v>6990</v>
      </c>
      <c r="P4040" t="s">
        <v>34410</v>
      </c>
      <c r="R4040" t="str">
        <f t="shared" si="126"/>
        <v>奎文</v>
      </c>
      <c r="S4040" t="str">
        <f t="shared" si="127"/>
        <v>0708</v>
      </c>
    </row>
    <row r="4041" spans="1:19">
      <c r="A4041" t="s">
        <v>34411</v>
      </c>
      <c r="B4041" t="s">
        <v>34412</v>
      </c>
      <c r="C4041" t="s">
        <v>46</v>
      </c>
      <c r="D4041" t="s">
        <v>34413</v>
      </c>
      <c r="E4041" t="s">
        <v>33354</v>
      </c>
      <c r="F4041" t="s">
        <v>34414</v>
      </c>
      <c r="G4041" t="s">
        <v>34415</v>
      </c>
      <c r="H4041" t="s">
        <v>34416</v>
      </c>
      <c r="I4041" t="s">
        <v>2350</v>
      </c>
      <c r="J4041" t="s">
        <v>3868</v>
      </c>
      <c r="K4041" t="s">
        <v>3869</v>
      </c>
      <c r="L4041" t="s">
        <v>57</v>
      </c>
      <c r="M4041" t="s">
        <v>2367</v>
      </c>
      <c r="N4041" t="s">
        <v>2480</v>
      </c>
      <c r="O4041" t="s">
        <v>3870</v>
      </c>
      <c r="P4041" t="s">
        <v>34417</v>
      </c>
      <c r="Q4041" t="s">
        <v>34418</v>
      </c>
      <c r="R4041" t="str">
        <f t="shared" si="126"/>
        <v>安丘</v>
      </c>
      <c r="S4041" t="str">
        <f t="shared" si="127"/>
        <v>0708</v>
      </c>
    </row>
    <row r="4042" spans="1:19">
      <c r="A4042" t="s">
        <v>34419</v>
      </c>
      <c r="B4042" t="s">
        <v>34420</v>
      </c>
      <c r="C4042" t="s">
        <v>46</v>
      </c>
      <c r="D4042" t="s">
        <v>34421</v>
      </c>
      <c r="E4042" t="s">
        <v>34422</v>
      </c>
      <c r="F4042" t="s">
        <v>34423</v>
      </c>
      <c r="G4042" t="s">
        <v>34424</v>
      </c>
      <c r="H4042" t="s">
        <v>34425</v>
      </c>
      <c r="I4042" t="s">
        <v>2364</v>
      </c>
      <c r="J4042" t="s">
        <v>5021</v>
      </c>
      <c r="K4042" t="s">
        <v>5022</v>
      </c>
      <c r="L4042" t="s">
        <v>119</v>
      </c>
      <c r="M4042" t="s">
        <v>4071</v>
      </c>
      <c r="N4042" t="s">
        <v>2480</v>
      </c>
      <c r="O4042" t="s">
        <v>5023</v>
      </c>
      <c r="P4042" t="s">
        <v>34426</v>
      </c>
      <c r="R4042" t="str">
        <f t="shared" si="126"/>
        <v>寒亭</v>
      </c>
      <c r="S4042" t="str">
        <f t="shared" si="127"/>
        <v>0708</v>
      </c>
    </row>
    <row r="4043" spans="1:19">
      <c r="A4043" t="s">
        <v>34427</v>
      </c>
      <c r="B4043" t="s">
        <v>34428</v>
      </c>
      <c r="C4043" t="s">
        <v>46</v>
      </c>
      <c r="D4043" t="s">
        <v>34429</v>
      </c>
      <c r="E4043" t="s">
        <v>33354</v>
      </c>
      <c r="F4043" t="s">
        <v>34430</v>
      </c>
      <c r="G4043" t="s">
        <v>34431</v>
      </c>
      <c r="H4043" t="s">
        <v>34432</v>
      </c>
      <c r="I4043" t="s">
        <v>2350</v>
      </c>
      <c r="J4043" t="s">
        <v>4877</v>
      </c>
      <c r="K4043" t="s">
        <v>4878</v>
      </c>
      <c r="L4043" t="s">
        <v>76</v>
      </c>
      <c r="M4043" t="s">
        <v>2661</v>
      </c>
      <c r="N4043" t="s">
        <v>2340</v>
      </c>
      <c r="O4043" t="s">
        <v>4879</v>
      </c>
      <c r="P4043" t="s">
        <v>34433</v>
      </c>
      <c r="R4043" t="str">
        <f t="shared" si="126"/>
        <v>奎文</v>
      </c>
      <c r="S4043" t="str">
        <f t="shared" si="127"/>
        <v>0708</v>
      </c>
    </row>
    <row r="4044" spans="1:19">
      <c r="A4044" t="s">
        <v>942</v>
      </c>
      <c r="B4044" t="s">
        <v>34434</v>
      </c>
      <c r="C4044" t="s">
        <v>46</v>
      </c>
      <c r="D4044" t="s">
        <v>34435</v>
      </c>
      <c r="E4044" t="s">
        <v>34436</v>
      </c>
      <c r="F4044" t="s">
        <v>34437</v>
      </c>
      <c r="G4044" t="s">
        <v>940</v>
      </c>
      <c r="H4044" t="s">
        <v>34438</v>
      </c>
      <c r="I4044" t="s">
        <v>2364</v>
      </c>
      <c r="J4044" t="s">
        <v>5186</v>
      </c>
      <c r="K4044" t="s">
        <v>5187</v>
      </c>
      <c r="L4044" t="s">
        <v>146</v>
      </c>
      <c r="M4044" t="s">
        <v>5188</v>
      </c>
      <c r="N4044" t="s">
        <v>2721</v>
      </c>
      <c r="O4044" t="s">
        <v>5189</v>
      </c>
      <c r="P4044" t="s">
        <v>34439</v>
      </c>
      <c r="R4044" t="str">
        <f t="shared" si="126"/>
        <v>临朐</v>
      </c>
      <c r="S4044" t="str">
        <f t="shared" si="127"/>
        <v>0708</v>
      </c>
    </row>
    <row r="4045" spans="1:19">
      <c r="A4045" t="s">
        <v>34440</v>
      </c>
      <c r="B4045" t="s">
        <v>34441</v>
      </c>
      <c r="C4045" t="s">
        <v>46</v>
      </c>
      <c r="D4045" t="s">
        <v>34442</v>
      </c>
      <c r="E4045" t="s">
        <v>34078</v>
      </c>
      <c r="F4045" t="s">
        <v>34443</v>
      </c>
      <c r="G4045" t="s">
        <v>34444</v>
      </c>
      <c r="H4045" t="s">
        <v>34445</v>
      </c>
      <c r="I4045" t="s">
        <v>2378</v>
      </c>
      <c r="J4045" t="s">
        <v>3651</v>
      </c>
      <c r="K4045" t="s">
        <v>3652</v>
      </c>
      <c r="L4045" t="s">
        <v>128</v>
      </c>
      <c r="M4045" t="s">
        <v>3653</v>
      </c>
      <c r="N4045" t="s">
        <v>2674</v>
      </c>
      <c r="O4045" t="s">
        <v>3654</v>
      </c>
      <c r="P4045" t="s">
        <v>34446</v>
      </c>
      <c r="R4045" t="str">
        <f t="shared" si="126"/>
        <v>寿光</v>
      </c>
      <c r="S4045" t="str">
        <f t="shared" si="127"/>
        <v>0708</v>
      </c>
    </row>
    <row r="4046" spans="1:19">
      <c r="A4046" t="s">
        <v>34447</v>
      </c>
      <c r="B4046" t="s">
        <v>34448</v>
      </c>
      <c r="C4046" t="s">
        <v>46</v>
      </c>
      <c r="D4046" t="s">
        <v>34449</v>
      </c>
      <c r="E4046" t="s">
        <v>33354</v>
      </c>
      <c r="F4046" t="s">
        <v>34450</v>
      </c>
      <c r="G4046" t="s">
        <v>34451</v>
      </c>
      <c r="H4046" t="s">
        <v>34452</v>
      </c>
      <c r="I4046" t="s">
        <v>6637</v>
      </c>
      <c r="J4046" t="s">
        <v>3177</v>
      </c>
      <c r="K4046" t="s">
        <v>3178</v>
      </c>
      <c r="L4046" t="s">
        <v>137</v>
      </c>
      <c r="M4046" t="s">
        <v>2686</v>
      </c>
      <c r="N4046" t="s">
        <v>3179</v>
      </c>
      <c r="O4046" t="s">
        <v>3180</v>
      </c>
      <c r="P4046" t="s">
        <v>34453</v>
      </c>
      <c r="Q4046" t="s">
        <v>34454</v>
      </c>
      <c r="R4046" t="str">
        <f t="shared" si="126"/>
        <v>青州</v>
      </c>
      <c r="S4046" t="str">
        <f t="shared" si="127"/>
        <v>0708</v>
      </c>
    </row>
    <row r="4047" spans="1:19">
      <c r="A4047" t="s">
        <v>34455</v>
      </c>
      <c r="B4047" t="s">
        <v>34456</v>
      </c>
      <c r="C4047" t="s">
        <v>46</v>
      </c>
      <c r="D4047" t="s">
        <v>34457</v>
      </c>
      <c r="E4047" t="s">
        <v>33354</v>
      </c>
      <c r="F4047" t="s">
        <v>34458</v>
      </c>
      <c r="G4047" t="s">
        <v>34459</v>
      </c>
      <c r="H4047" t="s">
        <v>34460</v>
      </c>
      <c r="I4047" t="s">
        <v>2645</v>
      </c>
      <c r="J4047" t="s">
        <v>7627</v>
      </c>
      <c r="K4047" t="s">
        <v>7628</v>
      </c>
      <c r="L4047" t="s">
        <v>128</v>
      </c>
      <c r="M4047" t="s">
        <v>6079</v>
      </c>
      <c r="N4047" t="s">
        <v>2382</v>
      </c>
      <c r="O4047" t="s">
        <v>7629</v>
      </c>
      <c r="P4047" t="s">
        <v>34461</v>
      </c>
      <c r="R4047" t="str">
        <f t="shared" si="126"/>
        <v>寿光</v>
      </c>
      <c r="S4047" t="str">
        <f t="shared" si="127"/>
        <v>0708</v>
      </c>
    </row>
    <row r="4048" spans="1:19">
      <c r="A4048" t="s">
        <v>34462</v>
      </c>
      <c r="B4048" t="s">
        <v>34463</v>
      </c>
      <c r="C4048" t="s">
        <v>46</v>
      </c>
      <c r="D4048" t="s">
        <v>34464</v>
      </c>
      <c r="E4048" t="s">
        <v>33354</v>
      </c>
      <c r="F4048" t="s">
        <v>34465</v>
      </c>
      <c r="G4048" t="s">
        <v>34466</v>
      </c>
      <c r="H4048" t="s">
        <v>34467</v>
      </c>
      <c r="I4048" t="s">
        <v>5826</v>
      </c>
      <c r="J4048" t="s">
        <v>5139</v>
      </c>
      <c r="K4048" t="s">
        <v>5140</v>
      </c>
      <c r="L4048" t="s">
        <v>128</v>
      </c>
      <c r="M4048" t="s">
        <v>2890</v>
      </c>
      <c r="N4048" t="s">
        <v>2674</v>
      </c>
      <c r="O4048" t="s">
        <v>5141</v>
      </c>
      <c r="P4048" t="s">
        <v>34468</v>
      </c>
      <c r="R4048" t="str">
        <f t="shared" si="126"/>
        <v>寿光</v>
      </c>
      <c r="S4048" t="str">
        <f t="shared" si="127"/>
        <v>0708</v>
      </c>
    </row>
    <row r="4049" spans="1:19">
      <c r="A4049" t="s">
        <v>34469</v>
      </c>
      <c r="B4049" t="s">
        <v>34470</v>
      </c>
      <c r="C4049" t="s">
        <v>46</v>
      </c>
      <c r="D4049" t="s">
        <v>34471</v>
      </c>
      <c r="E4049" t="s">
        <v>33354</v>
      </c>
      <c r="F4049" t="s">
        <v>34472</v>
      </c>
      <c r="G4049" t="s">
        <v>34473</v>
      </c>
      <c r="H4049" t="s">
        <v>34474</v>
      </c>
      <c r="I4049" t="s">
        <v>6637</v>
      </c>
      <c r="J4049" t="s">
        <v>24785</v>
      </c>
      <c r="K4049" t="s">
        <v>24786</v>
      </c>
      <c r="L4049" t="s">
        <v>47</v>
      </c>
      <c r="M4049" t="s">
        <v>12006</v>
      </c>
      <c r="N4049" t="s">
        <v>3017</v>
      </c>
      <c r="O4049" t="s">
        <v>24787</v>
      </c>
      <c r="P4049" t="s">
        <v>34475</v>
      </c>
      <c r="R4049" t="str">
        <f t="shared" si="126"/>
        <v>诸城</v>
      </c>
      <c r="S4049" t="str">
        <f t="shared" si="127"/>
        <v>0708</v>
      </c>
    </row>
    <row r="4050" spans="1:19">
      <c r="A4050" t="s">
        <v>34476</v>
      </c>
      <c r="B4050" t="s">
        <v>34477</v>
      </c>
      <c r="C4050" t="s">
        <v>46</v>
      </c>
      <c r="D4050" t="s">
        <v>34478</v>
      </c>
      <c r="E4050" t="s">
        <v>33354</v>
      </c>
      <c r="F4050" t="s">
        <v>34479</v>
      </c>
      <c r="G4050" t="s">
        <v>34480</v>
      </c>
      <c r="H4050" t="s">
        <v>34481</v>
      </c>
      <c r="I4050" t="s">
        <v>2350</v>
      </c>
      <c r="J4050" t="s">
        <v>6238</v>
      </c>
      <c r="K4050" t="s">
        <v>6239</v>
      </c>
      <c r="L4050" t="s">
        <v>101</v>
      </c>
      <c r="M4050" t="s">
        <v>5737</v>
      </c>
      <c r="N4050" t="s">
        <v>4525</v>
      </c>
      <c r="O4050" t="s">
        <v>6240</v>
      </c>
      <c r="P4050" t="s">
        <v>34482</v>
      </c>
      <c r="R4050" t="str">
        <f t="shared" si="126"/>
        <v>潍城</v>
      </c>
      <c r="S4050" t="str">
        <f t="shared" si="127"/>
        <v>0708</v>
      </c>
    </row>
    <row r="4051" spans="1:19">
      <c r="A4051" t="s">
        <v>34483</v>
      </c>
      <c r="B4051" t="s">
        <v>34484</v>
      </c>
      <c r="C4051" t="s">
        <v>46</v>
      </c>
      <c r="D4051" t="s">
        <v>34485</v>
      </c>
      <c r="E4051" t="s">
        <v>33354</v>
      </c>
      <c r="F4051" t="s">
        <v>34486</v>
      </c>
      <c r="G4051" t="s">
        <v>34487</v>
      </c>
      <c r="H4051" t="s">
        <v>34488</v>
      </c>
      <c r="I4051" t="s">
        <v>2364</v>
      </c>
      <c r="J4051" t="s">
        <v>4774</v>
      </c>
      <c r="K4051" t="s">
        <v>4775</v>
      </c>
      <c r="L4051" t="s">
        <v>67</v>
      </c>
      <c r="M4051" t="s">
        <v>3706</v>
      </c>
      <c r="N4051" t="s">
        <v>3339</v>
      </c>
      <c r="O4051" t="s">
        <v>4776</v>
      </c>
      <c r="P4051" t="s">
        <v>34489</v>
      </c>
      <c r="Q4051" t="s">
        <v>34490</v>
      </c>
      <c r="R4051" t="str">
        <f t="shared" si="126"/>
        <v>昌邑</v>
      </c>
      <c r="S4051" t="str">
        <f t="shared" si="127"/>
        <v>0708</v>
      </c>
    </row>
    <row r="4052" spans="1:19">
      <c r="A4052" t="s">
        <v>34491</v>
      </c>
      <c r="B4052" t="s">
        <v>34492</v>
      </c>
      <c r="C4052" t="s">
        <v>46</v>
      </c>
      <c r="D4052" t="s">
        <v>34493</v>
      </c>
      <c r="E4052" t="s">
        <v>34494</v>
      </c>
      <c r="F4052" t="s">
        <v>34495</v>
      </c>
      <c r="G4052" t="s">
        <v>34496</v>
      </c>
      <c r="H4052" t="s">
        <v>34497</v>
      </c>
      <c r="I4052" t="s">
        <v>2645</v>
      </c>
      <c r="J4052" t="s">
        <v>5583</v>
      </c>
      <c r="K4052" t="s">
        <v>5584</v>
      </c>
      <c r="L4052" t="s">
        <v>57</v>
      </c>
      <c r="M4052" t="s">
        <v>2433</v>
      </c>
      <c r="N4052" t="s">
        <v>2340</v>
      </c>
      <c r="O4052" t="s">
        <v>5585</v>
      </c>
      <c r="P4052" t="s">
        <v>34498</v>
      </c>
      <c r="R4052" t="str">
        <f t="shared" si="126"/>
        <v>安丘</v>
      </c>
      <c r="S4052" t="str">
        <f t="shared" si="127"/>
        <v>0708</v>
      </c>
    </row>
    <row r="4053" spans="1:19">
      <c r="A4053" t="s">
        <v>34499</v>
      </c>
      <c r="B4053" t="s">
        <v>34500</v>
      </c>
      <c r="C4053" t="s">
        <v>46</v>
      </c>
      <c r="D4053" t="s">
        <v>34501</v>
      </c>
      <c r="E4053" t="s">
        <v>33354</v>
      </c>
      <c r="F4053" t="s">
        <v>34502</v>
      </c>
      <c r="G4053" t="s">
        <v>34503</v>
      </c>
      <c r="H4053" t="s">
        <v>34504</v>
      </c>
      <c r="I4053" t="s">
        <v>2364</v>
      </c>
      <c r="J4053" t="s">
        <v>2365</v>
      </c>
      <c r="K4053" t="s">
        <v>2366</v>
      </c>
      <c r="L4053" t="s">
        <v>57</v>
      </c>
      <c r="M4053" t="s">
        <v>2367</v>
      </c>
      <c r="N4053" t="s">
        <v>2421</v>
      </c>
      <c r="O4053" t="s">
        <v>2369</v>
      </c>
      <c r="P4053" t="s">
        <v>34505</v>
      </c>
      <c r="Q4053" t="s">
        <v>34506</v>
      </c>
      <c r="R4053" t="str">
        <f t="shared" si="126"/>
        <v>安丘</v>
      </c>
      <c r="S4053" t="str">
        <f t="shared" si="127"/>
        <v>0708</v>
      </c>
    </row>
    <row r="4054" spans="1:19">
      <c r="A4054" t="s">
        <v>34507</v>
      </c>
      <c r="B4054" t="s">
        <v>34508</v>
      </c>
      <c r="C4054" t="s">
        <v>46</v>
      </c>
      <c r="D4054" t="s">
        <v>34509</v>
      </c>
      <c r="E4054" t="s">
        <v>33354</v>
      </c>
      <c r="F4054" t="s">
        <v>34510</v>
      </c>
      <c r="G4054" t="s">
        <v>34511</v>
      </c>
      <c r="H4054" t="s">
        <v>34512</v>
      </c>
      <c r="I4054" t="s">
        <v>2350</v>
      </c>
      <c r="J4054" t="s">
        <v>3651</v>
      </c>
      <c r="K4054" t="s">
        <v>3652</v>
      </c>
      <c r="L4054" t="s">
        <v>128</v>
      </c>
      <c r="M4054" t="s">
        <v>3653</v>
      </c>
      <c r="N4054" t="s">
        <v>2674</v>
      </c>
      <c r="O4054" t="s">
        <v>3654</v>
      </c>
      <c r="P4054" t="s">
        <v>34513</v>
      </c>
      <c r="R4054" t="str">
        <f t="shared" si="126"/>
        <v>寿光</v>
      </c>
      <c r="S4054" t="str">
        <f t="shared" si="127"/>
        <v>0708</v>
      </c>
    </row>
    <row r="4055" spans="1:19">
      <c r="A4055" t="s">
        <v>34514</v>
      </c>
      <c r="B4055" t="s">
        <v>34515</v>
      </c>
      <c r="C4055" t="s">
        <v>46</v>
      </c>
      <c r="D4055" t="s">
        <v>34516</v>
      </c>
      <c r="E4055" t="s">
        <v>33354</v>
      </c>
      <c r="F4055" t="s">
        <v>34517</v>
      </c>
      <c r="G4055" t="s">
        <v>34518</v>
      </c>
      <c r="H4055" t="s">
        <v>34519</v>
      </c>
      <c r="I4055" t="s">
        <v>2350</v>
      </c>
      <c r="J4055" t="s">
        <v>10830</v>
      </c>
      <c r="K4055" t="s">
        <v>10831</v>
      </c>
      <c r="L4055" t="s">
        <v>101</v>
      </c>
      <c r="M4055" t="s">
        <v>5737</v>
      </c>
      <c r="N4055" t="s">
        <v>7359</v>
      </c>
      <c r="O4055" t="s">
        <v>10832</v>
      </c>
      <c r="P4055" t="s">
        <v>34520</v>
      </c>
      <c r="R4055" t="str">
        <f t="shared" si="126"/>
        <v>潍城</v>
      </c>
      <c r="S4055" t="str">
        <f t="shared" si="127"/>
        <v>0708</v>
      </c>
    </row>
    <row r="4056" spans="1:19">
      <c r="A4056" t="s">
        <v>34521</v>
      </c>
      <c r="B4056" t="s">
        <v>34522</v>
      </c>
      <c r="C4056" t="s">
        <v>46</v>
      </c>
      <c r="D4056" t="s">
        <v>34523</v>
      </c>
      <c r="E4056" t="s">
        <v>33354</v>
      </c>
      <c r="F4056" t="s">
        <v>34524</v>
      </c>
      <c r="G4056" t="s">
        <v>34525</v>
      </c>
      <c r="H4056" t="s">
        <v>34526</v>
      </c>
      <c r="I4056" t="s">
        <v>6637</v>
      </c>
      <c r="J4056" t="s">
        <v>2441</v>
      </c>
      <c r="K4056" t="s">
        <v>2442</v>
      </c>
      <c r="L4056" t="s">
        <v>146</v>
      </c>
      <c r="M4056" t="s">
        <v>2420</v>
      </c>
      <c r="N4056" t="s">
        <v>2368</v>
      </c>
      <c r="O4056" t="s">
        <v>2443</v>
      </c>
      <c r="P4056" t="s">
        <v>34527</v>
      </c>
      <c r="Q4056" t="s">
        <v>34528</v>
      </c>
      <c r="R4056" t="str">
        <f t="shared" si="126"/>
        <v>临朐</v>
      </c>
      <c r="S4056" t="str">
        <f t="shared" si="127"/>
        <v>0708</v>
      </c>
    </row>
    <row r="4057" spans="1:19">
      <c r="A4057" t="s">
        <v>34529</v>
      </c>
      <c r="B4057" t="s">
        <v>34530</v>
      </c>
      <c r="C4057" t="s">
        <v>46</v>
      </c>
      <c r="D4057" t="s">
        <v>34531</v>
      </c>
      <c r="E4057" t="s">
        <v>33354</v>
      </c>
      <c r="F4057" t="s">
        <v>34532</v>
      </c>
      <c r="G4057" t="s">
        <v>34533</v>
      </c>
      <c r="H4057" t="s">
        <v>34534</v>
      </c>
      <c r="I4057" t="s">
        <v>2586</v>
      </c>
      <c r="J4057" t="s">
        <v>8179</v>
      </c>
      <c r="K4057" t="s">
        <v>8180</v>
      </c>
      <c r="L4057" t="s">
        <v>47</v>
      </c>
      <c r="M4057" t="s">
        <v>3159</v>
      </c>
      <c r="N4057" t="s">
        <v>3277</v>
      </c>
      <c r="O4057" t="s">
        <v>8181</v>
      </c>
      <c r="P4057" t="s">
        <v>34535</v>
      </c>
      <c r="Q4057" t="s">
        <v>34536</v>
      </c>
      <c r="R4057" t="str">
        <f t="shared" si="126"/>
        <v>诸城</v>
      </c>
      <c r="S4057" t="str">
        <f t="shared" si="127"/>
        <v>0708</v>
      </c>
    </row>
    <row r="4058" spans="1:19">
      <c r="A4058" t="s">
        <v>34537</v>
      </c>
      <c r="B4058" t="s">
        <v>34538</v>
      </c>
      <c r="C4058" t="s">
        <v>46</v>
      </c>
      <c r="D4058" t="s">
        <v>34539</v>
      </c>
      <c r="E4058" t="s">
        <v>33354</v>
      </c>
      <c r="F4058" t="s">
        <v>34540</v>
      </c>
      <c r="G4058" t="s">
        <v>34541</v>
      </c>
      <c r="H4058" t="s">
        <v>34542</v>
      </c>
      <c r="I4058" t="s">
        <v>2364</v>
      </c>
      <c r="J4058" t="s">
        <v>4735</v>
      </c>
      <c r="K4058" t="s">
        <v>4736</v>
      </c>
      <c r="L4058" t="s">
        <v>101</v>
      </c>
      <c r="M4058" t="s">
        <v>3130</v>
      </c>
      <c r="N4058" t="s">
        <v>7359</v>
      </c>
      <c r="P4058" t="s">
        <v>34543</v>
      </c>
      <c r="Q4058" t="s">
        <v>34544</v>
      </c>
      <c r="R4058" t="str">
        <f t="shared" si="126"/>
        <v>潍城</v>
      </c>
      <c r="S4058" t="str">
        <f t="shared" si="127"/>
        <v>0708</v>
      </c>
    </row>
    <row r="4059" spans="1:19">
      <c r="A4059" t="s">
        <v>34545</v>
      </c>
      <c r="B4059" t="s">
        <v>34546</v>
      </c>
      <c r="C4059" t="s">
        <v>46</v>
      </c>
      <c r="D4059" t="s">
        <v>34547</v>
      </c>
      <c r="E4059" t="s">
        <v>34548</v>
      </c>
      <c r="F4059" t="s">
        <v>34549</v>
      </c>
      <c r="G4059" t="s">
        <v>34550</v>
      </c>
      <c r="H4059" t="s">
        <v>34551</v>
      </c>
      <c r="I4059" t="s">
        <v>2392</v>
      </c>
      <c r="J4059" t="s">
        <v>9637</v>
      </c>
      <c r="K4059" t="s">
        <v>9638</v>
      </c>
      <c r="L4059" t="s">
        <v>137</v>
      </c>
      <c r="M4059" t="s">
        <v>2395</v>
      </c>
      <c r="N4059" t="s">
        <v>2983</v>
      </c>
      <c r="O4059" t="s">
        <v>9639</v>
      </c>
      <c r="P4059" t="s">
        <v>34552</v>
      </c>
      <c r="R4059" t="str">
        <f t="shared" si="126"/>
        <v>青州</v>
      </c>
      <c r="S4059" t="str">
        <f t="shared" si="127"/>
        <v>0708</v>
      </c>
    </row>
    <row r="4060" spans="1:19">
      <c r="A4060" t="s">
        <v>34553</v>
      </c>
      <c r="B4060" t="s">
        <v>34554</v>
      </c>
      <c r="C4060" t="s">
        <v>46</v>
      </c>
      <c r="D4060" t="s">
        <v>34555</v>
      </c>
      <c r="E4060" t="s">
        <v>33354</v>
      </c>
      <c r="F4060" t="s">
        <v>34556</v>
      </c>
      <c r="G4060" t="s">
        <v>34557</v>
      </c>
      <c r="H4060" t="s">
        <v>34558</v>
      </c>
      <c r="I4060" t="s">
        <v>2465</v>
      </c>
      <c r="J4060" t="s">
        <v>2478</v>
      </c>
      <c r="K4060" t="s">
        <v>2479</v>
      </c>
      <c r="L4060" t="s">
        <v>146</v>
      </c>
      <c r="M4060" t="s">
        <v>2420</v>
      </c>
      <c r="N4060" t="s">
        <v>2340</v>
      </c>
      <c r="O4060" t="s">
        <v>2481</v>
      </c>
      <c r="P4060" t="s">
        <v>34559</v>
      </c>
      <c r="Q4060" t="s">
        <v>34560</v>
      </c>
      <c r="R4060" t="str">
        <f t="shared" si="126"/>
        <v>临朐</v>
      </c>
      <c r="S4060" t="str">
        <f t="shared" si="127"/>
        <v>0708</v>
      </c>
    </row>
    <row r="4061" spans="1:19">
      <c r="A4061" t="s">
        <v>34561</v>
      </c>
      <c r="B4061" t="s">
        <v>34562</v>
      </c>
      <c r="C4061" t="s">
        <v>46</v>
      </c>
      <c r="D4061" t="s">
        <v>34563</v>
      </c>
      <c r="E4061" t="s">
        <v>34564</v>
      </c>
      <c r="F4061" t="s">
        <v>34565</v>
      </c>
      <c r="G4061" t="s">
        <v>34566</v>
      </c>
      <c r="H4061" t="s">
        <v>34567</v>
      </c>
      <c r="I4061" t="s">
        <v>5112</v>
      </c>
      <c r="J4061" t="s">
        <v>3241</v>
      </c>
      <c r="K4061" t="s">
        <v>3242</v>
      </c>
      <c r="L4061" t="s">
        <v>101</v>
      </c>
      <c r="M4061" t="s">
        <v>3130</v>
      </c>
      <c r="N4061" t="s">
        <v>2368</v>
      </c>
      <c r="O4061" t="s">
        <v>3243</v>
      </c>
      <c r="P4061" t="s">
        <v>34568</v>
      </c>
      <c r="Q4061" t="s">
        <v>34569</v>
      </c>
      <c r="R4061" t="str">
        <f t="shared" si="126"/>
        <v>潍城</v>
      </c>
      <c r="S4061" t="str">
        <f t="shared" si="127"/>
        <v>0708</v>
      </c>
    </row>
    <row r="4062" spans="1:19">
      <c r="A4062" t="s">
        <v>34570</v>
      </c>
      <c r="B4062" t="s">
        <v>34571</v>
      </c>
      <c r="C4062" t="s">
        <v>46</v>
      </c>
      <c r="D4062" t="s">
        <v>34572</v>
      </c>
      <c r="E4062" t="s">
        <v>33354</v>
      </c>
      <c r="F4062" t="s">
        <v>34573</v>
      </c>
      <c r="G4062" t="s">
        <v>34574</v>
      </c>
      <c r="H4062" t="s">
        <v>34575</v>
      </c>
      <c r="I4062" t="s">
        <v>2364</v>
      </c>
      <c r="J4062" t="s">
        <v>2980</v>
      </c>
      <c r="K4062" t="s">
        <v>2981</v>
      </c>
      <c r="L4062" t="s">
        <v>101</v>
      </c>
      <c r="M4062" t="s">
        <v>2982</v>
      </c>
      <c r="N4062" t="s">
        <v>2480</v>
      </c>
      <c r="O4062" t="s">
        <v>2984</v>
      </c>
      <c r="P4062" t="s">
        <v>34576</v>
      </c>
      <c r="R4062" t="str">
        <f t="shared" si="126"/>
        <v>潍城</v>
      </c>
      <c r="S4062" t="str">
        <f t="shared" si="127"/>
        <v>0708</v>
      </c>
    </row>
    <row r="4063" spans="1:19">
      <c r="A4063" t="s">
        <v>34577</v>
      </c>
      <c r="B4063" t="s">
        <v>34578</v>
      </c>
      <c r="C4063" t="s">
        <v>46</v>
      </c>
      <c r="D4063" t="s">
        <v>34579</v>
      </c>
      <c r="E4063" t="s">
        <v>33354</v>
      </c>
      <c r="F4063" t="s">
        <v>34580</v>
      </c>
      <c r="G4063" t="s">
        <v>34581</v>
      </c>
      <c r="H4063" t="s">
        <v>34582</v>
      </c>
      <c r="I4063" t="s">
        <v>2350</v>
      </c>
      <c r="J4063" t="s">
        <v>2793</v>
      </c>
      <c r="K4063" t="s">
        <v>2794</v>
      </c>
      <c r="L4063" t="s">
        <v>57</v>
      </c>
      <c r="M4063" t="s">
        <v>2367</v>
      </c>
      <c r="N4063" t="s">
        <v>2816</v>
      </c>
      <c r="O4063" t="s">
        <v>2795</v>
      </c>
      <c r="P4063" t="s">
        <v>34583</v>
      </c>
      <c r="Q4063" t="s">
        <v>34584</v>
      </c>
      <c r="R4063" t="str">
        <f t="shared" si="126"/>
        <v>安丘</v>
      </c>
      <c r="S4063" t="str">
        <f t="shared" si="127"/>
        <v>0708</v>
      </c>
    </row>
    <row r="4064" spans="1:19">
      <c r="A4064" t="s">
        <v>34585</v>
      </c>
      <c r="B4064" t="s">
        <v>34586</v>
      </c>
      <c r="C4064" t="s">
        <v>46</v>
      </c>
      <c r="D4064" t="s">
        <v>34587</v>
      </c>
      <c r="E4064" t="s">
        <v>33354</v>
      </c>
      <c r="F4064" t="s">
        <v>34588</v>
      </c>
      <c r="G4064" t="s">
        <v>34589</v>
      </c>
      <c r="H4064" t="s">
        <v>34590</v>
      </c>
      <c r="I4064" t="s">
        <v>2645</v>
      </c>
      <c r="J4064" t="s">
        <v>2730</v>
      </c>
      <c r="K4064" t="s">
        <v>2731</v>
      </c>
      <c r="L4064" t="s">
        <v>57</v>
      </c>
      <c r="M4064" t="s">
        <v>2492</v>
      </c>
      <c r="N4064" t="s">
        <v>2721</v>
      </c>
      <c r="O4064" t="s">
        <v>2732</v>
      </c>
      <c r="P4064" t="s">
        <v>34591</v>
      </c>
      <c r="Q4064" t="s">
        <v>34592</v>
      </c>
      <c r="R4064" t="str">
        <f t="shared" si="126"/>
        <v>安丘</v>
      </c>
      <c r="S4064" t="str">
        <f t="shared" si="127"/>
        <v>0708</v>
      </c>
    </row>
    <row r="4065" spans="1:19">
      <c r="A4065" t="s">
        <v>34593</v>
      </c>
      <c r="B4065" t="s">
        <v>34594</v>
      </c>
      <c r="C4065" t="s">
        <v>46</v>
      </c>
      <c r="D4065" t="s">
        <v>34595</v>
      </c>
      <c r="E4065" t="s">
        <v>33354</v>
      </c>
      <c r="F4065" t="s">
        <v>34596</v>
      </c>
      <c r="G4065" t="s">
        <v>34597</v>
      </c>
      <c r="H4065" t="s">
        <v>34598</v>
      </c>
      <c r="I4065" t="s">
        <v>2364</v>
      </c>
      <c r="J4065" t="s">
        <v>3497</v>
      </c>
      <c r="K4065" t="s">
        <v>3498</v>
      </c>
      <c r="L4065" t="s">
        <v>57</v>
      </c>
      <c r="M4065" t="s">
        <v>2838</v>
      </c>
      <c r="N4065" t="s">
        <v>2354</v>
      </c>
      <c r="O4065" t="s">
        <v>3500</v>
      </c>
      <c r="P4065" t="s">
        <v>34504</v>
      </c>
      <c r="Q4065" t="s">
        <v>34599</v>
      </c>
      <c r="R4065" t="str">
        <f t="shared" si="126"/>
        <v>安丘</v>
      </c>
      <c r="S4065" t="str">
        <f t="shared" si="127"/>
        <v>0708</v>
      </c>
    </row>
    <row r="4066" spans="1:19">
      <c r="A4066" t="s">
        <v>34600</v>
      </c>
      <c r="B4066" t="s">
        <v>34601</v>
      </c>
      <c r="C4066" t="s">
        <v>46</v>
      </c>
      <c r="D4066" t="s">
        <v>34602</v>
      </c>
      <c r="E4066" t="s">
        <v>33354</v>
      </c>
      <c r="F4066" t="s">
        <v>34603</v>
      </c>
      <c r="G4066" t="s">
        <v>34604</v>
      </c>
      <c r="H4066" t="s">
        <v>34605</v>
      </c>
      <c r="I4066" t="s">
        <v>2378</v>
      </c>
      <c r="J4066" t="s">
        <v>4220</v>
      </c>
      <c r="K4066" t="s">
        <v>4221</v>
      </c>
      <c r="L4066" t="s">
        <v>47</v>
      </c>
      <c r="M4066" t="s">
        <v>3159</v>
      </c>
      <c r="N4066" t="s">
        <v>2354</v>
      </c>
      <c r="O4066" t="s">
        <v>4223</v>
      </c>
      <c r="P4066" t="s">
        <v>34606</v>
      </c>
      <c r="Q4066" t="s">
        <v>34607</v>
      </c>
      <c r="R4066" t="str">
        <f t="shared" si="126"/>
        <v>诸城</v>
      </c>
      <c r="S4066" t="str">
        <f t="shared" si="127"/>
        <v>0708</v>
      </c>
    </row>
    <row r="4067" spans="1:19">
      <c r="A4067" t="s">
        <v>34608</v>
      </c>
      <c r="B4067" t="s">
        <v>34609</v>
      </c>
      <c r="C4067" t="s">
        <v>46</v>
      </c>
      <c r="D4067" t="s">
        <v>34610</v>
      </c>
      <c r="E4067" t="s">
        <v>33354</v>
      </c>
      <c r="F4067" t="s">
        <v>34611</v>
      </c>
      <c r="G4067" t="s">
        <v>34612</v>
      </c>
      <c r="H4067" t="s">
        <v>34613</v>
      </c>
      <c r="I4067" t="s">
        <v>14335</v>
      </c>
      <c r="J4067" t="s">
        <v>4243</v>
      </c>
      <c r="K4067" t="s">
        <v>4244</v>
      </c>
      <c r="L4067" t="s">
        <v>137</v>
      </c>
      <c r="M4067" t="s">
        <v>3040</v>
      </c>
      <c r="N4067" t="s">
        <v>3994</v>
      </c>
      <c r="O4067" t="s">
        <v>4245</v>
      </c>
      <c r="P4067" t="s">
        <v>34614</v>
      </c>
      <c r="Q4067" t="s">
        <v>34615</v>
      </c>
      <c r="R4067" t="str">
        <f t="shared" si="126"/>
        <v>青州</v>
      </c>
      <c r="S4067" t="str">
        <f t="shared" si="127"/>
        <v>0708</v>
      </c>
    </row>
    <row r="4068" spans="1:19">
      <c r="A4068" t="s">
        <v>966</v>
      </c>
      <c r="B4068" t="s">
        <v>34616</v>
      </c>
      <c r="C4068" t="s">
        <v>46</v>
      </c>
      <c r="D4068" t="s">
        <v>34617</v>
      </c>
      <c r="E4068" t="s">
        <v>33354</v>
      </c>
      <c r="F4068" t="s">
        <v>34618</v>
      </c>
      <c r="G4068" t="s">
        <v>964</v>
      </c>
      <c r="H4068" t="s">
        <v>34619</v>
      </c>
      <c r="I4068" t="s">
        <v>2378</v>
      </c>
      <c r="J4068" t="s">
        <v>2337</v>
      </c>
      <c r="K4068" t="s">
        <v>2338</v>
      </c>
      <c r="L4068" t="s">
        <v>137</v>
      </c>
      <c r="M4068" t="s">
        <v>2339</v>
      </c>
      <c r="N4068" t="s">
        <v>2340</v>
      </c>
      <c r="O4068" t="s">
        <v>2341</v>
      </c>
      <c r="P4068" t="s">
        <v>34620</v>
      </c>
      <c r="R4068" t="str">
        <f t="shared" si="126"/>
        <v>青州</v>
      </c>
      <c r="S4068" t="str">
        <f t="shared" si="127"/>
        <v>0708</v>
      </c>
    </row>
    <row r="4069" spans="1:19">
      <c r="A4069" t="s">
        <v>34621</v>
      </c>
      <c r="B4069" t="s">
        <v>34622</v>
      </c>
      <c r="C4069" t="s">
        <v>46</v>
      </c>
      <c r="D4069" t="s">
        <v>34623</v>
      </c>
      <c r="E4069" t="s">
        <v>34624</v>
      </c>
      <c r="F4069" t="s">
        <v>32580</v>
      </c>
      <c r="G4069" t="s">
        <v>32581</v>
      </c>
      <c r="H4069" t="s">
        <v>34625</v>
      </c>
      <c r="I4069" t="s">
        <v>2645</v>
      </c>
      <c r="J4069" t="s">
        <v>6970</v>
      </c>
      <c r="K4069" t="s">
        <v>6971</v>
      </c>
      <c r="L4069" t="s">
        <v>119</v>
      </c>
      <c r="M4069" t="s">
        <v>5238</v>
      </c>
      <c r="N4069" t="s">
        <v>3252</v>
      </c>
      <c r="O4069" t="s">
        <v>6972</v>
      </c>
      <c r="P4069" t="s">
        <v>34626</v>
      </c>
      <c r="R4069" t="str">
        <f t="shared" si="126"/>
        <v>寒亭</v>
      </c>
      <c r="S4069" t="str">
        <f t="shared" si="127"/>
        <v>0708</v>
      </c>
    </row>
    <row r="4070" spans="1:19">
      <c r="A4070" t="s">
        <v>34627</v>
      </c>
      <c r="B4070" t="s">
        <v>34628</v>
      </c>
      <c r="C4070" t="s">
        <v>46</v>
      </c>
      <c r="D4070" t="s">
        <v>34629</v>
      </c>
      <c r="E4070" t="s">
        <v>33354</v>
      </c>
      <c r="F4070" t="s">
        <v>34630</v>
      </c>
      <c r="G4070" t="s">
        <v>34631</v>
      </c>
      <c r="H4070" t="s">
        <v>34632</v>
      </c>
      <c r="I4070" t="s">
        <v>2378</v>
      </c>
      <c r="J4070" t="s">
        <v>5236</v>
      </c>
      <c r="K4070" t="s">
        <v>5237</v>
      </c>
      <c r="L4070" t="s">
        <v>119</v>
      </c>
      <c r="M4070" t="s">
        <v>5238</v>
      </c>
      <c r="N4070" t="s">
        <v>3252</v>
      </c>
      <c r="O4070" t="s">
        <v>5239</v>
      </c>
      <c r="P4070" t="s">
        <v>34633</v>
      </c>
      <c r="Q4070" t="s">
        <v>34634</v>
      </c>
      <c r="R4070" t="str">
        <f t="shared" si="126"/>
        <v>寒亭</v>
      </c>
      <c r="S4070" t="str">
        <f t="shared" si="127"/>
        <v>0708</v>
      </c>
    </row>
    <row r="4071" spans="1:19">
      <c r="A4071" t="s">
        <v>34635</v>
      </c>
      <c r="B4071" t="s">
        <v>34636</v>
      </c>
      <c r="C4071" t="s">
        <v>46</v>
      </c>
      <c r="D4071" t="s">
        <v>34637</v>
      </c>
      <c r="E4071" t="s">
        <v>33354</v>
      </c>
      <c r="F4071" t="s">
        <v>34638</v>
      </c>
      <c r="G4071" t="s">
        <v>34639</v>
      </c>
      <c r="H4071" t="s">
        <v>34640</v>
      </c>
      <c r="I4071" t="s">
        <v>2645</v>
      </c>
      <c r="J4071" t="s">
        <v>4355</v>
      </c>
      <c r="K4071" t="s">
        <v>4356</v>
      </c>
      <c r="L4071" t="s">
        <v>47</v>
      </c>
      <c r="M4071" t="s">
        <v>4266</v>
      </c>
      <c r="N4071" t="s">
        <v>3554</v>
      </c>
      <c r="O4071" t="s">
        <v>4357</v>
      </c>
      <c r="P4071" t="s">
        <v>34641</v>
      </c>
      <c r="Q4071" t="s">
        <v>34642</v>
      </c>
      <c r="R4071" t="str">
        <f t="shared" si="126"/>
        <v>诸城</v>
      </c>
      <c r="S4071" t="str">
        <f t="shared" si="127"/>
        <v>0708</v>
      </c>
    </row>
    <row r="4072" spans="1:19">
      <c r="A4072" t="s">
        <v>34643</v>
      </c>
      <c r="B4072" t="s">
        <v>34644</v>
      </c>
      <c r="C4072" t="s">
        <v>46</v>
      </c>
      <c r="D4072" t="s">
        <v>34645</v>
      </c>
      <c r="E4072" t="s">
        <v>33354</v>
      </c>
      <c r="F4072" t="s">
        <v>34646</v>
      </c>
      <c r="G4072" t="s">
        <v>34647</v>
      </c>
      <c r="H4072" t="s">
        <v>34648</v>
      </c>
      <c r="I4072" t="s">
        <v>2645</v>
      </c>
      <c r="J4072" t="s">
        <v>3893</v>
      </c>
      <c r="K4072" t="s">
        <v>3894</v>
      </c>
      <c r="L4072" t="s">
        <v>128</v>
      </c>
      <c r="M4072" t="s">
        <v>3895</v>
      </c>
      <c r="N4072" t="s">
        <v>3307</v>
      </c>
      <c r="O4072" t="s">
        <v>3896</v>
      </c>
      <c r="P4072" t="s">
        <v>34649</v>
      </c>
      <c r="R4072" t="str">
        <f t="shared" si="126"/>
        <v>寿光</v>
      </c>
      <c r="S4072" t="str">
        <f t="shared" si="127"/>
        <v>0708</v>
      </c>
    </row>
    <row r="4073" spans="1:19">
      <c r="A4073" t="s">
        <v>34650</v>
      </c>
      <c r="B4073" t="s">
        <v>34651</v>
      </c>
      <c r="C4073" t="s">
        <v>46</v>
      </c>
      <c r="D4073" t="s">
        <v>34652</v>
      </c>
      <c r="E4073" t="s">
        <v>33354</v>
      </c>
      <c r="F4073" t="s">
        <v>34653</v>
      </c>
      <c r="G4073" t="s">
        <v>34654</v>
      </c>
      <c r="H4073" t="s">
        <v>34655</v>
      </c>
      <c r="I4073" t="s">
        <v>2350</v>
      </c>
      <c r="J4073" t="s">
        <v>9381</v>
      </c>
      <c r="K4073" t="s">
        <v>9382</v>
      </c>
      <c r="L4073" t="s">
        <v>76</v>
      </c>
      <c r="M4073" t="s">
        <v>2408</v>
      </c>
      <c r="N4073" t="s">
        <v>2354</v>
      </c>
      <c r="O4073" t="s">
        <v>9383</v>
      </c>
      <c r="P4073" t="s">
        <v>34656</v>
      </c>
      <c r="Q4073" t="s">
        <v>34657</v>
      </c>
      <c r="R4073" t="str">
        <f t="shared" si="126"/>
        <v>奎文</v>
      </c>
      <c r="S4073" t="str">
        <f t="shared" si="127"/>
        <v>0708</v>
      </c>
    </row>
    <row r="4074" spans="1:19">
      <c r="A4074" t="s">
        <v>34658</v>
      </c>
      <c r="B4074" t="s">
        <v>34659</v>
      </c>
      <c r="C4074" t="s">
        <v>46</v>
      </c>
      <c r="D4074" t="s">
        <v>34660</v>
      </c>
      <c r="E4074" t="s">
        <v>33354</v>
      </c>
      <c r="F4074" t="s">
        <v>34661</v>
      </c>
      <c r="G4074" t="s">
        <v>34662</v>
      </c>
      <c r="H4074" t="s">
        <v>34663</v>
      </c>
      <c r="I4074" t="s">
        <v>2364</v>
      </c>
      <c r="J4074" t="s">
        <v>34664</v>
      </c>
      <c r="K4074" t="s">
        <v>34665</v>
      </c>
      <c r="L4074" t="s">
        <v>146</v>
      </c>
      <c r="M4074" t="s">
        <v>4470</v>
      </c>
      <c r="N4074" t="s">
        <v>2368</v>
      </c>
      <c r="O4074" t="s">
        <v>34666</v>
      </c>
      <c r="P4074" t="s">
        <v>34667</v>
      </c>
      <c r="Q4074" t="s">
        <v>34668</v>
      </c>
      <c r="R4074" t="str">
        <f t="shared" si="126"/>
        <v>临朐</v>
      </c>
      <c r="S4074" t="str">
        <f t="shared" si="127"/>
        <v>0708</v>
      </c>
    </row>
    <row r="4075" spans="1:19">
      <c r="A4075" t="s">
        <v>34669</v>
      </c>
      <c r="B4075" t="s">
        <v>34670</v>
      </c>
      <c r="C4075" t="s">
        <v>46</v>
      </c>
      <c r="D4075" t="s">
        <v>34671</v>
      </c>
      <c r="E4075" t="s">
        <v>33354</v>
      </c>
      <c r="F4075" t="s">
        <v>34672</v>
      </c>
      <c r="G4075" t="s">
        <v>34673</v>
      </c>
      <c r="H4075" t="s">
        <v>34674</v>
      </c>
      <c r="I4075" t="s">
        <v>4165</v>
      </c>
      <c r="J4075" t="s">
        <v>9221</v>
      </c>
      <c r="K4075" t="s">
        <v>9222</v>
      </c>
      <c r="L4075" t="s">
        <v>57</v>
      </c>
      <c r="M4075" t="s">
        <v>2838</v>
      </c>
      <c r="N4075" t="s">
        <v>2721</v>
      </c>
      <c r="O4075" t="s">
        <v>9223</v>
      </c>
      <c r="P4075" t="s">
        <v>34675</v>
      </c>
      <c r="Q4075" t="s">
        <v>34676</v>
      </c>
      <c r="R4075" t="str">
        <f t="shared" si="126"/>
        <v>安丘</v>
      </c>
      <c r="S4075" t="str">
        <f t="shared" si="127"/>
        <v>0708</v>
      </c>
    </row>
    <row r="4076" spans="1:19">
      <c r="A4076" t="s">
        <v>1022</v>
      </c>
      <c r="B4076" t="s">
        <v>34677</v>
      </c>
      <c r="C4076" t="s">
        <v>46</v>
      </c>
      <c r="D4076" t="s">
        <v>34678</v>
      </c>
      <c r="E4076" t="s">
        <v>34679</v>
      </c>
      <c r="F4076" t="s">
        <v>34680</v>
      </c>
      <c r="G4076" t="s">
        <v>1020</v>
      </c>
      <c r="H4076" t="s">
        <v>34681</v>
      </c>
      <c r="I4076" t="s">
        <v>2364</v>
      </c>
      <c r="J4076" t="s">
        <v>4166</v>
      </c>
      <c r="K4076" t="s">
        <v>4167</v>
      </c>
      <c r="L4076" t="s">
        <v>119</v>
      </c>
      <c r="M4076" t="s">
        <v>4168</v>
      </c>
      <c r="N4076" t="s">
        <v>3994</v>
      </c>
      <c r="O4076" t="s">
        <v>4169</v>
      </c>
      <c r="P4076" t="s">
        <v>34682</v>
      </c>
      <c r="Q4076" t="s">
        <v>34683</v>
      </c>
      <c r="R4076" t="str">
        <f t="shared" si="126"/>
        <v>寒亭</v>
      </c>
      <c r="S4076" t="str">
        <f t="shared" si="127"/>
        <v>0708</v>
      </c>
    </row>
    <row r="4077" spans="1:19">
      <c r="A4077" t="s">
        <v>34684</v>
      </c>
      <c r="B4077" t="s">
        <v>34685</v>
      </c>
      <c r="C4077" t="s">
        <v>46</v>
      </c>
      <c r="D4077" t="s">
        <v>34686</v>
      </c>
      <c r="E4077" t="s">
        <v>33354</v>
      </c>
      <c r="F4077" t="s">
        <v>34687</v>
      </c>
      <c r="G4077" t="s">
        <v>34688</v>
      </c>
      <c r="H4077" t="s">
        <v>34689</v>
      </c>
      <c r="I4077" t="s">
        <v>2364</v>
      </c>
      <c r="J4077" t="s">
        <v>6192</v>
      </c>
      <c r="K4077" t="s">
        <v>6193</v>
      </c>
      <c r="L4077" t="s">
        <v>57</v>
      </c>
      <c r="M4077" t="s">
        <v>2353</v>
      </c>
      <c r="N4077" t="s">
        <v>3052</v>
      </c>
      <c r="O4077" t="s">
        <v>6194</v>
      </c>
      <c r="Q4077" t="s">
        <v>34690</v>
      </c>
      <c r="R4077" t="str">
        <f t="shared" si="126"/>
        <v>安丘</v>
      </c>
      <c r="S4077" t="str">
        <f t="shared" si="127"/>
        <v>0708</v>
      </c>
    </row>
    <row r="4078" spans="1:19">
      <c r="A4078" t="s">
        <v>34691</v>
      </c>
      <c r="B4078" t="s">
        <v>34692</v>
      </c>
      <c r="C4078" t="s">
        <v>46</v>
      </c>
      <c r="D4078" t="s">
        <v>34693</v>
      </c>
      <c r="E4078" t="s">
        <v>33354</v>
      </c>
      <c r="F4078" t="s">
        <v>34694</v>
      </c>
      <c r="G4078" t="s">
        <v>34695</v>
      </c>
      <c r="H4078" t="s">
        <v>34696</v>
      </c>
      <c r="I4078" t="s">
        <v>2364</v>
      </c>
      <c r="J4078" t="s">
        <v>5547</v>
      </c>
      <c r="K4078" t="s">
        <v>5548</v>
      </c>
      <c r="L4078" t="s">
        <v>128</v>
      </c>
      <c r="M4078" t="s">
        <v>3895</v>
      </c>
      <c r="N4078" t="s">
        <v>2421</v>
      </c>
      <c r="O4078" t="s">
        <v>5549</v>
      </c>
      <c r="P4078" t="s">
        <v>34697</v>
      </c>
      <c r="R4078" t="str">
        <f t="shared" si="126"/>
        <v>寿光</v>
      </c>
      <c r="S4078" t="str">
        <f t="shared" si="127"/>
        <v>0708</v>
      </c>
    </row>
    <row r="4079" spans="1:19">
      <c r="A4079" t="s">
        <v>34698</v>
      </c>
      <c r="B4079" t="s">
        <v>34699</v>
      </c>
      <c r="C4079" t="s">
        <v>46</v>
      </c>
      <c r="D4079" t="s">
        <v>34700</v>
      </c>
      <c r="E4079" t="s">
        <v>33354</v>
      </c>
      <c r="F4079" t="s">
        <v>34701</v>
      </c>
      <c r="G4079" t="s">
        <v>34702</v>
      </c>
      <c r="H4079" t="s">
        <v>34703</v>
      </c>
      <c r="I4079" t="s">
        <v>2378</v>
      </c>
      <c r="J4079" t="s">
        <v>4735</v>
      </c>
      <c r="K4079" t="s">
        <v>4736</v>
      </c>
      <c r="L4079" t="s">
        <v>101</v>
      </c>
      <c r="M4079" t="s">
        <v>3130</v>
      </c>
      <c r="N4079" t="s">
        <v>7359</v>
      </c>
      <c r="O4079" t="s">
        <v>13383</v>
      </c>
      <c r="P4079" t="s">
        <v>34704</v>
      </c>
      <c r="Q4079" t="s">
        <v>34705</v>
      </c>
      <c r="R4079" t="str">
        <f t="shared" si="126"/>
        <v>潍城</v>
      </c>
      <c r="S4079" t="str">
        <f t="shared" si="127"/>
        <v>0708</v>
      </c>
    </row>
    <row r="4080" spans="1:19">
      <c r="A4080" t="s">
        <v>1014</v>
      </c>
      <c r="B4080" t="s">
        <v>34706</v>
      </c>
      <c r="C4080" t="s">
        <v>46</v>
      </c>
      <c r="D4080" t="s">
        <v>34707</v>
      </c>
      <c r="E4080" t="s">
        <v>34341</v>
      </c>
      <c r="F4080" t="s">
        <v>34708</v>
      </c>
      <c r="G4080" t="s">
        <v>1012</v>
      </c>
      <c r="H4080" t="s">
        <v>34709</v>
      </c>
      <c r="I4080" t="s">
        <v>3376</v>
      </c>
      <c r="J4080" t="s">
        <v>9821</v>
      </c>
      <c r="K4080" t="s">
        <v>22546</v>
      </c>
      <c r="L4080" t="s">
        <v>119</v>
      </c>
      <c r="M4080" t="s">
        <v>3695</v>
      </c>
      <c r="N4080" t="s">
        <v>3907</v>
      </c>
      <c r="O4080" t="s">
        <v>9823</v>
      </c>
      <c r="P4080" t="s">
        <v>34710</v>
      </c>
      <c r="R4080" t="str">
        <f t="shared" si="126"/>
        <v>寒亭</v>
      </c>
      <c r="S4080" t="str">
        <f t="shared" si="127"/>
        <v>0708</v>
      </c>
    </row>
    <row r="4081" spans="1:19">
      <c r="A4081" t="s">
        <v>34711</v>
      </c>
      <c r="B4081" t="s">
        <v>34712</v>
      </c>
      <c r="C4081" t="s">
        <v>46</v>
      </c>
      <c r="D4081" t="s">
        <v>34713</v>
      </c>
      <c r="E4081" t="s">
        <v>33354</v>
      </c>
      <c r="F4081" t="s">
        <v>34714</v>
      </c>
      <c r="G4081" t="s">
        <v>34715</v>
      </c>
      <c r="H4081" t="s">
        <v>34716</v>
      </c>
      <c r="I4081" t="s">
        <v>2364</v>
      </c>
      <c r="J4081" t="s">
        <v>12042</v>
      </c>
      <c r="K4081" t="s">
        <v>12043</v>
      </c>
      <c r="L4081" t="s">
        <v>128</v>
      </c>
      <c r="M4081" t="s">
        <v>2708</v>
      </c>
      <c r="N4081" t="s">
        <v>3907</v>
      </c>
      <c r="O4081" t="s">
        <v>12044</v>
      </c>
      <c r="P4081" t="s">
        <v>34717</v>
      </c>
      <c r="Q4081" t="s">
        <v>34718</v>
      </c>
      <c r="R4081" t="str">
        <f t="shared" si="126"/>
        <v>寿光</v>
      </c>
      <c r="S4081" t="str">
        <f t="shared" si="127"/>
        <v>0708</v>
      </c>
    </row>
    <row r="4082" spans="1:19">
      <c r="A4082" t="s">
        <v>34719</v>
      </c>
      <c r="B4082" t="s">
        <v>34720</v>
      </c>
      <c r="C4082" t="s">
        <v>46</v>
      </c>
      <c r="D4082" t="s">
        <v>34721</v>
      </c>
      <c r="E4082" t="s">
        <v>33354</v>
      </c>
      <c r="F4082" t="s">
        <v>34722</v>
      </c>
      <c r="G4082" t="s">
        <v>34723</v>
      </c>
      <c r="H4082" t="s">
        <v>34724</v>
      </c>
      <c r="I4082" t="s">
        <v>2350</v>
      </c>
      <c r="J4082" t="s">
        <v>2337</v>
      </c>
      <c r="K4082" t="s">
        <v>2338</v>
      </c>
      <c r="L4082" t="s">
        <v>137</v>
      </c>
      <c r="M4082" t="s">
        <v>2339</v>
      </c>
      <c r="N4082" t="s">
        <v>2340</v>
      </c>
      <c r="O4082" t="s">
        <v>2341</v>
      </c>
      <c r="Q4082" t="s">
        <v>34725</v>
      </c>
      <c r="R4082" t="str">
        <f t="shared" si="126"/>
        <v>青州</v>
      </c>
      <c r="S4082" t="str">
        <f t="shared" si="127"/>
        <v>0708</v>
      </c>
    </row>
    <row r="4083" spans="1:19">
      <c r="A4083" t="s">
        <v>34726</v>
      </c>
      <c r="B4083" t="s">
        <v>34727</v>
      </c>
      <c r="C4083" t="s">
        <v>46</v>
      </c>
      <c r="D4083" t="s">
        <v>34728</v>
      </c>
      <c r="E4083" t="s">
        <v>33354</v>
      </c>
      <c r="F4083" t="s">
        <v>34729</v>
      </c>
      <c r="G4083" t="s">
        <v>34730</v>
      </c>
      <c r="H4083" t="s">
        <v>34731</v>
      </c>
      <c r="I4083" t="s">
        <v>2350</v>
      </c>
      <c r="J4083" t="s">
        <v>3727</v>
      </c>
      <c r="K4083" t="s">
        <v>3728</v>
      </c>
      <c r="L4083" t="s">
        <v>137</v>
      </c>
      <c r="M4083" t="s">
        <v>3729</v>
      </c>
      <c r="N4083" t="s">
        <v>2859</v>
      </c>
      <c r="O4083" t="s">
        <v>3730</v>
      </c>
      <c r="P4083" t="s">
        <v>34732</v>
      </c>
      <c r="R4083" t="str">
        <f t="shared" si="126"/>
        <v>青州</v>
      </c>
      <c r="S4083" t="str">
        <f t="shared" si="127"/>
        <v>0708</v>
      </c>
    </row>
    <row r="4084" spans="1:19">
      <c r="A4084" t="s">
        <v>34733</v>
      </c>
      <c r="B4084" t="s">
        <v>34734</v>
      </c>
      <c r="C4084" t="s">
        <v>46</v>
      </c>
      <c r="D4084" t="s">
        <v>34735</v>
      </c>
      <c r="E4084" t="s">
        <v>34736</v>
      </c>
      <c r="F4084" t="s">
        <v>34737</v>
      </c>
      <c r="G4084" t="s">
        <v>34738</v>
      </c>
      <c r="H4084" t="s">
        <v>34739</v>
      </c>
      <c r="I4084" t="s">
        <v>2350</v>
      </c>
      <c r="J4084" t="s">
        <v>4130</v>
      </c>
      <c r="K4084" t="s">
        <v>4131</v>
      </c>
      <c r="L4084" t="s">
        <v>137</v>
      </c>
      <c r="M4084" t="s">
        <v>3040</v>
      </c>
      <c r="N4084" t="s">
        <v>2480</v>
      </c>
      <c r="O4084" t="s">
        <v>4132</v>
      </c>
      <c r="P4084" t="s">
        <v>34740</v>
      </c>
      <c r="Q4084" t="s">
        <v>34741</v>
      </c>
      <c r="R4084" t="str">
        <f t="shared" si="126"/>
        <v>青州</v>
      </c>
      <c r="S4084" t="str">
        <f t="shared" si="127"/>
        <v>0708</v>
      </c>
    </row>
    <row r="4085" spans="1:19">
      <c r="A4085" t="s">
        <v>34742</v>
      </c>
      <c r="B4085" t="s">
        <v>34743</v>
      </c>
      <c r="C4085" t="s">
        <v>46</v>
      </c>
      <c r="D4085" t="s">
        <v>34744</v>
      </c>
      <c r="E4085" t="s">
        <v>34078</v>
      </c>
      <c r="F4085" t="s">
        <v>34745</v>
      </c>
      <c r="G4085" t="s">
        <v>34746</v>
      </c>
      <c r="H4085" t="s">
        <v>34747</v>
      </c>
      <c r="I4085" t="s">
        <v>2350</v>
      </c>
      <c r="J4085" t="s">
        <v>14394</v>
      </c>
      <c r="K4085" t="s">
        <v>14395</v>
      </c>
      <c r="L4085" t="s">
        <v>137</v>
      </c>
      <c r="M4085" t="s">
        <v>5803</v>
      </c>
      <c r="N4085" t="s">
        <v>2872</v>
      </c>
      <c r="O4085" t="s">
        <v>14396</v>
      </c>
      <c r="P4085" t="s">
        <v>34748</v>
      </c>
      <c r="Q4085" t="s">
        <v>34749</v>
      </c>
      <c r="R4085" t="str">
        <f t="shared" si="126"/>
        <v>青州</v>
      </c>
      <c r="S4085" t="str">
        <f t="shared" si="127"/>
        <v>0708</v>
      </c>
    </row>
    <row r="4086" spans="1:19">
      <c r="A4086" t="s">
        <v>34750</v>
      </c>
      <c r="B4086" t="s">
        <v>34751</v>
      </c>
      <c r="C4086" t="s">
        <v>46</v>
      </c>
      <c r="D4086" t="s">
        <v>34752</v>
      </c>
      <c r="E4086" t="s">
        <v>33354</v>
      </c>
      <c r="F4086" t="s">
        <v>34753</v>
      </c>
      <c r="G4086" t="s">
        <v>34754</v>
      </c>
      <c r="H4086" t="s">
        <v>34755</v>
      </c>
      <c r="I4086" t="s">
        <v>5112</v>
      </c>
      <c r="J4086" t="s">
        <v>2646</v>
      </c>
      <c r="K4086" t="s">
        <v>2647</v>
      </c>
      <c r="L4086" t="s">
        <v>128</v>
      </c>
      <c r="M4086" t="s">
        <v>2648</v>
      </c>
      <c r="N4086" t="s">
        <v>2368</v>
      </c>
      <c r="O4086" t="s">
        <v>2650</v>
      </c>
      <c r="P4086" t="s">
        <v>34756</v>
      </c>
      <c r="R4086" t="str">
        <f t="shared" si="126"/>
        <v>寿光</v>
      </c>
      <c r="S4086" t="str">
        <f t="shared" si="127"/>
        <v>0708</v>
      </c>
    </row>
    <row r="4087" spans="1:19">
      <c r="A4087" t="s">
        <v>34757</v>
      </c>
      <c r="B4087" t="s">
        <v>34758</v>
      </c>
      <c r="C4087" t="s">
        <v>46</v>
      </c>
      <c r="D4087" t="s">
        <v>34759</v>
      </c>
      <c r="E4087" t="s">
        <v>33354</v>
      </c>
      <c r="F4087" t="s">
        <v>34760</v>
      </c>
      <c r="G4087" t="s">
        <v>34761</v>
      </c>
      <c r="H4087" t="s">
        <v>34762</v>
      </c>
      <c r="I4087" t="s">
        <v>5112</v>
      </c>
      <c r="J4087" t="s">
        <v>5040</v>
      </c>
      <c r="K4087" t="s">
        <v>5041</v>
      </c>
      <c r="L4087" t="s">
        <v>146</v>
      </c>
      <c r="M4087" t="s">
        <v>2420</v>
      </c>
      <c r="N4087" t="s">
        <v>3122</v>
      </c>
      <c r="O4087" t="s">
        <v>5042</v>
      </c>
      <c r="P4087" t="s">
        <v>34763</v>
      </c>
      <c r="R4087" t="str">
        <f t="shared" si="126"/>
        <v>临朐</v>
      </c>
      <c r="S4087" t="str">
        <f t="shared" si="127"/>
        <v>0708</v>
      </c>
    </row>
    <row r="4088" spans="1:19">
      <c r="A4088" t="s">
        <v>34764</v>
      </c>
      <c r="B4088" t="s">
        <v>34765</v>
      </c>
      <c r="C4088" t="s">
        <v>46</v>
      </c>
      <c r="D4088" t="s">
        <v>34766</v>
      </c>
      <c r="E4088" t="s">
        <v>33354</v>
      </c>
      <c r="F4088" t="s">
        <v>34767</v>
      </c>
      <c r="G4088" t="s">
        <v>34768</v>
      </c>
      <c r="H4088" t="s">
        <v>34769</v>
      </c>
      <c r="I4088" t="s">
        <v>2465</v>
      </c>
      <c r="J4088" t="s">
        <v>9867</v>
      </c>
      <c r="K4088" t="s">
        <v>9868</v>
      </c>
      <c r="L4088" t="s">
        <v>47</v>
      </c>
      <c r="M4088" t="s">
        <v>2454</v>
      </c>
      <c r="N4088" t="s">
        <v>3017</v>
      </c>
      <c r="O4088" t="s">
        <v>9869</v>
      </c>
      <c r="P4088" t="s">
        <v>34770</v>
      </c>
      <c r="Q4088" t="s">
        <v>34771</v>
      </c>
      <c r="R4088" t="str">
        <f t="shared" si="126"/>
        <v>诸城</v>
      </c>
      <c r="S4088" t="str">
        <f t="shared" si="127"/>
        <v>0708</v>
      </c>
    </row>
    <row r="4089" spans="1:19">
      <c r="A4089" t="s">
        <v>34772</v>
      </c>
      <c r="B4089" t="s">
        <v>34522</v>
      </c>
      <c r="C4089" t="s">
        <v>46</v>
      </c>
      <c r="D4089" t="s">
        <v>34773</v>
      </c>
      <c r="E4089" t="s">
        <v>34341</v>
      </c>
      <c r="F4089" t="s">
        <v>34774</v>
      </c>
      <c r="G4089" t="s">
        <v>34775</v>
      </c>
      <c r="H4089" t="s">
        <v>34776</v>
      </c>
      <c r="I4089" t="s">
        <v>2364</v>
      </c>
      <c r="J4089" t="s">
        <v>4186</v>
      </c>
      <c r="K4089" t="s">
        <v>4187</v>
      </c>
      <c r="L4089" t="s">
        <v>128</v>
      </c>
      <c r="M4089" t="s">
        <v>2890</v>
      </c>
      <c r="N4089" t="s">
        <v>3307</v>
      </c>
      <c r="O4089" t="s">
        <v>4188</v>
      </c>
      <c r="P4089" t="s">
        <v>34777</v>
      </c>
      <c r="R4089" t="str">
        <f t="shared" si="126"/>
        <v>寿光</v>
      </c>
      <c r="S4089" t="str">
        <f t="shared" si="127"/>
        <v>0708</v>
      </c>
    </row>
    <row r="4090" spans="1:19">
      <c r="A4090" t="s">
        <v>34778</v>
      </c>
      <c r="B4090" t="s">
        <v>34779</v>
      </c>
      <c r="C4090" t="s">
        <v>46</v>
      </c>
      <c r="D4090" t="s">
        <v>34780</v>
      </c>
      <c r="E4090" t="s">
        <v>33354</v>
      </c>
      <c r="F4090" t="s">
        <v>34781</v>
      </c>
      <c r="G4090" t="s">
        <v>34782</v>
      </c>
      <c r="H4090" t="s">
        <v>34783</v>
      </c>
      <c r="I4090" t="s">
        <v>2350</v>
      </c>
      <c r="J4090" t="s">
        <v>5507</v>
      </c>
      <c r="K4090" t="s">
        <v>5508</v>
      </c>
      <c r="L4090" t="s">
        <v>137</v>
      </c>
      <c r="M4090" t="s">
        <v>4959</v>
      </c>
      <c r="N4090" t="s">
        <v>2859</v>
      </c>
      <c r="O4090" t="s">
        <v>5509</v>
      </c>
      <c r="P4090" t="s">
        <v>34784</v>
      </c>
      <c r="R4090" t="str">
        <f t="shared" si="126"/>
        <v>青州</v>
      </c>
      <c r="S4090" t="str">
        <f t="shared" si="127"/>
        <v>0708</v>
      </c>
    </row>
    <row r="4091" spans="1:19">
      <c r="A4091" t="s">
        <v>34785</v>
      </c>
      <c r="B4091" t="s">
        <v>34786</v>
      </c>
      <c r="C4091" t="s">
        <v>46</v>
      </c>
      <c r="D4091" t="s">
        <v>34787</v>
      </c>
      <c r="E4091" t="s">
        <v>33580</v>
      </c>
      <c r="F4091" t="s">
        <v>34788</v>
      </c>
      <c r="G4091" t="s">
        <v>34789</v>
      </c>
      <c r="H4091" t="s">
        <v>34790</v>
      </c>
      <c r="I4091" t="s">
        <v>4038</v>
      </c>
      <c r="J4091" t="s">
        <v>4437</v>
      </c>
      <c r="K4091" t="s">
        <v>4438</v>
      </c>
      <c r="N4091" t="s">
        <v>3214</v>
      </c>
      <c r="O4091" t="s">
        <v>4440</v>
      </c>
      <c r="R4091" t="str">
        <f t="shared" si="126"/>
        <v/>
      </c>
      <c r="S4091" t="str">
        <f t="shared" si="127"/>
        <v>0708</v>
      </c>
    </row>
    <row r="4092" spans="1:19">
      <c r="A4092" t="s">
        <v>34791</v>
      </c>
      <c r="B4092" t="s">
        <v>34792</v>
      </c>
      <c r="C4092" t="s">
        <v>46</v>
      </c>
      <c r="D4092" t="s">
        <v>34793</v>
      </c>
      <c r="E4092" t="s">
        <v>33354</v>
      </c>
      <c r="F4092" t="s">
        <v>34794</v>
      </c>
      <c r="G4092" t="s">
        <v>34795</v>
      </c>
      <c r="H4092" t="s">
        <v>34796</v>
      </c>
      <c r="I4092" t="s">
        <v>2645</v>
      </c>
      <c r="J4092" t="s">
        <v>2994</v>
      </c>
      <c r="K4092" t="s">
        <v>2995</v>
      </c>
      <c r="L4092" t="s">
        <v>128</v>
      </c>
      <c r="M4092" t="s">
        <v>2996</v>
      </c>
      <c r="N4092" t="s">
        <v>3052</v>
      </c>
      <c r="O4092" t="s">
        <v>2997</v>
      </c>
      <c r="P4092" t="s">
        <v>34797</v>
      </c>
      <c r="R4092" t="str">
        <f t="shared" si="126"/>
        <v>寿光</v>
      </c>
      <c r="S4092" t="str">
        <f t="shared" si="127"/>
        <v>0708</v>
      </c>
    </row>
    <row r="4093" spans="1:19">
      <c r="A4093" t="s">
        <v>34798</v>
      </c>
      <c r="B4093" t="s">
        <v>34799</v>
      </c>
      <c r="C4093" t="s">
        <v>46</v>
      </c>
      <c r="D4093" t="s">
        <v>34800</v>
      </c>
      <c r="E4093" t="s">
        <v>33354</v>
      </c>
      <c r="F4093" t="s">
        <v>34801</v>
      </c>
      <c r="G4093" t="s">
        <v>34802</v>
      </c>
      <c r="H4093" t="s">
        <v>34803</v>
      </c>
      <c r="I4093" t="s">
        <v>5112</v>
      </c>
      <c r="J4093" t="s">
        <v>4005</v>
      </c>
      <c r="K4093" t="s">
        <v>4006</v>
      </c>
      <c r="L4093" t="s">
        <v>47</v>
      </c>
      <c r="M4093" t="s">
        <v>3141</v>
      </c>
      <c r="N4093" t="s">
        <v>2602</v>
      </c>
      <c r="O4093" t="s">
        <v>4008</v>
      </c>
      <c r="P4093" t="s">
        <v>34804</v>
      </c>
      <c r="R4093" t="str">
        <f t="shared" si="126"/>
        <v>诸城</v>
      </c>
      <c r="S4093" t="str">
        <f t="shared" si="127"/>
        <v>0708</v>
      </c>
    </row>
    <row r="4094" spans="1:19">
      <c r="A4094" t="s">
        <v>34805</v>
      </c>
      <c r="B4094" t="s">
        <v>34806</v>
      </c>
      <c r="C4094" t="s">
        <v>46</v>
      </c>
      <c r="D4094" t="s">
        <v>34807</v>
      </c>
      <c r="E4094" t="s">
        <v>33354</v>
      </c>
      <c r="F4094" t="s">
        <v>34808</v>
      </c>
      <c r="G4094" t="s">
        <v>34809</v>
      </c>
      <c r="H4094" t="s">
        <v>34810</v>
      </c>
      <c r="I4094" t="s">
        <v>4165</v>
      </c>
      <c r="J4094" t="s">
        <v>3295</v>
      </c>
      <c r="K4094" t="s">
        <v>3296</v>
      </c>
      <c r="L4094" t="s">
        <v>47</v>
      </c>
      <c r="M4094" t="s">
        <v>3159</v>
      </c>
      <c r="N4094" t="s">
        <v>3554</v>
      </c>
      <c r="O4094" t="s">
        <v>3297</v>
      </c>
      <c r="P4094" t="s">
        <v>34811</v>
      </c>
      <c r="R4094" t="str">
        <f t="shared" si="126"/>
        <v>诸城</v>
      </c>
      <c r="S4094" t="str">
        <f t="shared" si="127"/>
        <v>0708</v>
      </c>
    </row>
    <row r="4095" spans="1:19">
      <c r="A4095" t="s">
        <v>34812</v>
      </c>
      <c r="B4095" t="s">
        <v>34813</v>
      </c>
      <c r="C4095" t="s">
        <v>46</v>
      </c>
      <c r="D4095" t="s">
        <v>34814</v>
      </c>
      <c r="E4095" t="s">
        <v>34815</v>
      </c>
      <c r="F4095" t="s">
        <v>34816</v>
      </c>
      <c r="G4095" t="s">
        <v>34817</v>
      </c>
      <c r="H4095" t="s">
        <v>34818</v>
      </c>
      <c r="I4095" t="s">
        <v>2503</v>
      </c>
      <c r="J4095" t="s">
        <v>10780</v>
      </c>
      <c r="K4095" t="s">
        <v>10781</v>
      </c>
      <c r="L4095" t="s">
        <v>47</v>
      </c>
      <c r="M4095" t="s">
        <v>2454</v>
      </c>
      <c r="N4095" t="s">
        <v>2480</v>
      </c>
      <c r="O4095" t="s">
        <v>10782</v>
      </c>
      <c r="P4095" t="s">
        <v>34819</v>
      </c>
      <c r="R4095" t="str">
        <f t="shared" si="126"/>
        <v>诸城</v>
      </c>
      <c r="S4095" t="str">
        <f t="shared" si="127"/>
        <v>0708</v>
      </c>
    </row>
    <row r="4096" spans="1:19">
      <c r="A4096" t="s">
        <v>34820</v>
      </c>
      <c r="B4096" t="s">
        <v>34821</v>
      </c>
      <c r="C4096" t="s">
        <v>46</v>
      </c>
      <c r="D4096" t="s">
        <v>34822</v>
      </c>
      <c r="E4096" t="s">
        <v>33354</v>
      </c>
      <c r="F4096" t="s">
        <v>34823</v>
      </c>
      <c r="G4096" t="s">
        <v>34824</v>
      </c>
      <c r="H4096" t="s">
        <v>34825</v>
      </c>
      <c r="I4096" t="s">
        <v>5211</v>
      </c>
      <c r="J4096" t="s">
        <v>5284</v>
      </c>
      <c r="K4096" t="s">
        <v>5285</v>
      </c>
      <c r="L4096" t="s">
        <v>76</v>
      </c>
      <c r="M4096" t="s">
        <v>2408</v>
      </c>
      <c r="O4096" t="s">
        <v>5287</v>
      </c>
      <c r="P4096" t="s">
        <v>33313</v>
      </c>
      <c r="Q4096" t="s">
        <v>34826</v>
      </c>
      <c r="R4096" t="str">
        <f t="shared" si="126"/>
        <v>奎文</v>
      </c>
      <c r="S4096" t="str">
        <f t="shared" si="127"/>
        <v>0708</v>
      </c>
    </row>
    <row r="4097" spans="1:19">
      <c r="A4097" t="s">
        <v>34827</v>
      </c>
      <c r="B4097" t="s">
        <v>34828</v>
      </c>
      <c r="C4097" t="s">
        <v>46</v>
      </c>
      <c r="D4097" t="s">
        <v>34829</v>
      </c>
      <c r="E4097" t="s">
        <v>33354</v>
      </c>
      <c r="F4097" t="s">
        <v>34830</v>
      </c>
      <c r="G4097" t="s">
        <v>34831</v>
      </c>
      <c r="H4097" t="s">
        <v>34832</v>
      </c>
      <c r="I4097" t="s">
        <v>2364</v>
      </c>
      <c r="J4097" t="s">
        <v>4220</v>
      </c>
      <c r="K4097" t="s">
        <v>4221</v>
      </c>
      <c r="L4097" t="s">
        <v>47</v>
      </c>
      <c r="M4097" t="s">
        <v>3159</v>
      </c>
      <c r="N4097" t="s">
        <v>2340</v>
      </c>
      <c r="O4097" t="s">
        <v>4223</v>
      </c>
      <c r="P4097" t="s">
        <v>34833</v>
      </c>
      <c r="Q4097" t="s">
        <v>34834</v>
      </c>
      <c r="R4097" t="str">
        <f t="shared" ref="R4097:R4160" si="128">IF(OR(LEFT(L4097,2)="高新"),"奎文",IF(LEFT(L4097,2)="峡山","坊子",IF(LEFT(L4097,2)="滨海","寒亭",LEFT(L4097,2))))</f>
        <v>诸城</v>
      </c>
      <c r="S4097" t="str">
        <f t="shared" ref="S4097:S4160" si="129">TEXT(B4097,"mmdd")</f>
        <v>0708</v>
      </c>
    </row>
    <row r="4098" spans="1:19">
      <c r="A4098" t="s">
        <v>34835</v>
      </c>
      <c r="B4098" t="s">
        <v>34836</v>
      </c>
      <c r="C4098" t="s">
        <v>46</v>
      </c>
      <c r="D4098" t="s">
        <v>34837</v>
      </c>
      <c r="E4098" t="s">
        <v>33354</v>
      </c>
      <c r="F4098" t="s">
        <v>34838</v>
      </c>
      <c r="G4098" t="s">
        <v>34839</v>
      </c>
      <c r="H4098" t="s">
        <v>34840</v>
      </c>
      <c r="I4098" t="s">
        <v>2350</v>
      </c>
      <c r="J4098" t="s">
        <v>3791</v>
      </c>
      <c r="K4098" t="s">
        <v>3792</v>
      </c>
      <c r="L4098" t="s">
        <v>67</v>
      </c>
      <c r="M4098" t="s">
        <v>3008</v>
      </c>
      <c r="N4098" t="s">
        <v>2340</v>
      </c>
      <c r="O4098" t="s">
        <v>3793</v>
      </c>
      <c r="P4098" t="s">
        <v>34841</v>
      </c>
      <c r="R4098" t="str">
        <f t="shared" si="128"/>
        <v>昌邑</v>
      </c>
      <c r="S4098" t="str">
        <f t="shared" si="129"/>
        <v>0708</v>
      </c>
    </row>
    <row r="4099" spans="1:19">
      <c r="A4099" t="s">
        <v>34842</v>
      </c>
      <c r="B4099" t="s">
        <v>34843</v>
      </c>
      <c r="C4099" t="s">
        <v>46</v>
      </c>
      <c r="D4099" t="s">
        <v>34844</v>
      </c>
      <c r="E4099" t="s">
        <v>33354</v>
      </c>
      <c r="F4099" t="s">
        <v>34845</v>
      </c>
      <c r="G4099" t="s">
        <v>34846</v>
      </c>
      <c r="H4099" t="s">
        <v>34847</v>
      </c>
      <c r="I4099" t="s">
        <v>2645</v>
      </c>
      <c r="J4099" t="s">
        <v>8683</v>
      </c>
      <c r="K4099" t="s">
        <v>8684</v>
      </c>
      <c r="L4099" t="s">
        <v>76</v>
      </c>
      <c r="M4099" t="s">
        <v>2827</v>
      </c>
      <c r="N4099" t="s">
        <v>2421</v>
      </c>
      <c r="O4099" t="s">
        <v>8685</v>
      </c>
      <c r="P4099" t="s">
        <v>34848</v>
      </c>
      <c r="R4099" t="str">
        <f t="shared" si="128"/>
        <v>奎文</v>
      </c>
      <c r="S4099" t="str">
        <f t="shared" si="129"/>
        <v>0708</v>
      </c>
    </row>
    <row r="4100" spans="1:19">
      <c r="A4100" t="s">
        <v>34849</v>
      </c>
      <c r="B4100" t="s">
        <v>34850</v>
      </c>
      <c r="C4100" t="s">
        <v>46</v>
      </c>
      <c r="D4100" t="s">
        <v>34851</v>
      </c>
      <c r="E4100" t="s">
        <v>33345</v>
      </c>
      <c r="F4100" t="s">
        <v>34852</v>
      </c>
      <c r="G4100" t="s">
        <v>34853</v>
      </c>
      <c r="H4100" t="s">
        <v>34854</v>
      </c>
      <c r="I4100" t="s">
        <v>2364</v>
      </c>
      <c r="J4100" t="s">
        <v>2587</v>
      </c>
      <c r="K4100" t="s">
        <v>2588</v>
      </c>
      <c r="L4100" t="s">
        <v>57</v>
      </c>
      <c r="M4100" t="s">
        <v>2433</v>
      </c>
      <c r="N4100" t="s">
        <v>4688</v>
      </c>
      <c r="O4100" t="s">
        <v>2590</v>
      </c>
      <c r="P4100" t="s">
        <v>34855</v>
      </c>
      <c r="Q4100" t="s">
        <v>34856</v>
      </c>
      <c r="R4100" t="str">
        <f t="shared" si="128"/>
        <v>安丘</v>
      </c>
      <c r="S4100" t="str">
        <f t="shared" si="129"/>
        <v>0708</v>
      </c>
    </row>
    <row r="4101" spans="1:19">
      <c r="A4101" t="s">
        <v>34857</v>
      </c>
      <c r="B4101" t="s">
        <v>34858</v>
      </c>
      <c r="C4101" t="s">
        <v>46</v>
      </c>
      <c r="D4101" t="s">
        <v>34859</v>
      </c>
      <c r="E4101" t="s">
        <v>34860</v>
      </c>
      <c r="F4101" t="s">
        <v>34861</v>
      </c>
      <c r="G4101" t="s">
        <v>34862</v>
      </c>
      <c r="H4101" t="s">
        <v>34863</v>
      </c>
      <c r="I4101" t="s">
        <v>2503</v>
      </c>
      <c r="J4101" t="s">
        <v>6113</v>
      </c>
      <c r="K4101" t="s">
        <v>6114</v>
      </c>
      <c r="L4101" t="s">
        <v>57</v>
      </c>
      <c r="M4101" t="s">
        <v>2353</v>
      </c>
      <c r="N4101" t="s">
        <v>2674</v>
      </c>
      <c r="O4101" t="s">
        <v>6115</v>
      </c>
      <c r="P4101" t="s">
        <v>34864</v>
      </c>
      <c r="R4101" t="str">
        <f t="shared" si="128"/>
        <v>安丘</v>
      </c>
      <c r="S4101" t="str">
        <f t="shared" si="129"/>
        <v>0708</v>
      </c>
    </row>
    <row r="4102" spans="1:19">
      <c r="A4102" t="s">
        <v>1038</v>
      </c>
      <c r="B4102" t="s">
        <v>34865</v>
      </c>
      <c r="C4102" t="s">
        <v>46</v>
      </c>
      <c r="D4102" t="s">
        <v>34866</v>
      </c>
      <c r="E4102" t="s">
        <v>34867</v>
      </c>
      <c r="F4102" t="s">
        <v>34868</v>
      </c>
      <c r="G4102" t="s">
        <v>1036</v>
      </c>
      <c r="H4102" t="s">
        <v>34869</v>
      </c>
      <c r="I4102" t="s">
        <v>2364</v>
      </c>
      <c r="J4102" t="s">
        <v>3200</v>
      </c>
      <c r="K4102" t="s">
        <v>3201</v>
      </c>
      <c r="L4102" t="s">
        <v>76</v>
      </c>
      <c r="M4102" t="s">
        <v>2528</v>
      </c>
      <c r="N4102" t="s">
        <v>2382</v>
      </c>
      <c r="O4102" t="s">
        <v>3202</v>
      </c>
      <c r="P4102" t="s">
        <v>34870</v>
      </c>
      <c r="R4102" t="str">
        <f t="shared" si="128"/>
        <v>奎文</v>
      </c>
      <c r="S4102" t="str">
        <f t="shared" si="129"/>
        <v>0708</v>
      </c>
    </row>
    <row r="4103" spans="1:19">
      <c r="A4103" t="s">
        <v>34871</v>
      </c>
      <c r="B4103" t="s">
        <v>34872</v>
      </c>
      <c r="C4103" t="s">
        <v>46</v>
      </c>
      <c r="D4103" t="s">
        <v>34873</v>
      </c>
      <c r="E4103" t="s">
        <v>33345</v>
      </c>
      <c r="F4103" t="s">
        <v>34874</v>
      </c>
      <c r="G4103" t="s">
        <v>34875</v>
      </c>
      <c r="H4103" t="s">
        <v>34876</v>
      </c>
      <c r="I4103" t="s">
        <v>2364</v>
      </c>
      <c r="J4103" t="s">
        <v>3693</v>
      </c>
      <c r="K4103" t="s">
        <v>3694</v>
      </c>
      <c r="L4103" t="s">
        <v>119</v>
      </c>
      <c r="M4103" t="s">
        <v>3695</v>
      </c>
      <c r="N4103" t="s">
        <v>3270</v>
      </c>
      <c r="O4103" t="s">
        <v>3696</v>
      </c>
      <c r="P4103" t="s">
        <v>34877</v>
      </c>
      <c r="R4103" t="str">
        <f t="shared" si="128"/>
        <v>寒亭</v>
      </c>
      <c r="S4103" t="str">
        <f t="shared" si="129"/>
        <v>0708</v>
      </c>
    </row>
    <row r="4104" spans="1:19">
      <c r="A4104" t="s">
        <v>34878</v>
      </c>
      <c r="B4104" t="s">
        <v>34879</v>
      </c>
      <c r="C4104" t="s">
        <v>46</v>
      </c>
      <c r="D4104" t="s">
        <v>34880</v>
      </c>
      <c r="E4104" t="s">
        <v>33580</v>
      </c>
      <c r="F4104" t="s">
        <v>34881</v>
      </c>
      <c r="G4104" t="s">
        <v>34882</v>
      </c>
      <c r="H4104" t="s">
        <v>34883</v>
      </c>
      <c r="I4104" t="s">
        <v>2378</v>
      </c>
      <c r="J4104" t="s">
        <v>3809</v>
      </c>
      <c r="K4104" t="s">
        <v>3810</v>
      </c>
      <c r="L4104" t="s">
        <v>57</v>
      </c>
      <c r="M4104" t="s">
        <v>3811</v>
      </c>
      <c r="N4104" t="s">
        <v>2674</v>
      </c>
      <c r="O4104" t="s">
        <v>3812</v>
      </c>
      <c r="P4104" t="s">
        <v>34884</v>
      </c>
      <c r="R4104" t="str">
        <f t="shared" si="128"/>
        <v>安丘</v>
      </c>
      <c r="S4104" t="str">
        <f t="shared" si="129"/>
        <v>0708</v>
      </c>
    </row>
    <row r="4105" spans="1:19">
      <c r="A4105" t="s">
        <v>34885</v>
      </c>
      <c r="B4105" t="s">
        <v>34886</v>
      </c>
      <c r="C4105" t="s">
        <v>46</v>
      </c>
      <c r="D4105" t="s">
        <v>34887</v>
      </c>
      <c r="E4105" t="s">
        <v>34888</v>
      </c>
      <c r="F4105" t="s">
        <v>34889</v>
      </c>
      <c r="G4105" t="s">
        <v>34890</v>
      </c>
      <c r="H4105" t="s">
        <v>34891</v>
      </c>
      <c r="I4105" t="s">
        <v>2350</v>
      </c>
      <c r="J4105" t="s">
        <v>3377</v>
      </c>
      <c r="K4105" t="s">
        <v>3378</v>
      </c>
      <c r="L4105" t="s">
        <v>76</v>
      </c>
      <c r="M4105" t="s">
        <v>2528</v>
      </c>
      <c r="N4105" t="s">
        <v>2983</v>
      </c>
      <c r="O4105" t="s">
        <v>3379</v>
      </c>
      <c r="P4105" t="s">
        <v>34892</v>
      </c>
      <c r="Q4105" t="s">
        <v>34893</v>
      </c>
      <c r="R4105" t="str">
        <f t="shared" si="128"/>
        <v>奎文</v>
      </c>
      <c r="S4105" t="str">
        <f t="shared" si="129"/>
        <v>0708</v>
      </c>
    </row>
    <row r="4106" spans="1:19">
      <c r="A4106" t="s">
        <v>34894</v>
      </c>
      <c r="B4106" t="s">
        <v>34895</v>
      </c>
      <c r="C4106" t="s">
        <v>46</v>
      </c>
      <c r="D4106" t="s">
        <v>34896</v>
      </c>
      <c r="E4106" t="s">
        <v>33345</v>
      </c>
      <c r="F4106" t="s">
        <v>34897</v>
      </c>
      <c r="G4106" t="s">
        <v>34898</v>
      </c>
      <c r="H4106" t="s">
        <v>34899</v>
      </c>
      <c r="I4106" t="s">
        <v>2378</v>
      </c>
      <c r="J4106" t="s">
        <v>6970</v>
      </c>
      <c r="K4106" t="s">
        <v>6971</v>
      </c>
      <c r="L4106" t="s">
        <v>119</v>
      </c>
      <c r="M4106" t="s">
        <v>5238</v>
      </c>
      <c r="N4106" t="s">
        <v>3252</v>
      </c>
      <c r="O4106" t="s">
        <v>6972</v>
      </c>
      <c r="P4106" t="s">
        <v>34900</v>
      </c>
      <c r="R4106" t="str">
        <f t="shared" si="128"/>
        <v>寒亭</v>
      </c>
      <c r="S4106" t="str">
        <f t="shared" si="129"/>
        <v>0708</v>
      </c>
    </row>
    <row r="4107" spans="1:19">
      <c r="A4107" t="s">
        <v>34901</v>
      </c>
      <c r="B4107" t="s">
        <v>34902</v>
      </c>
      <c r="C4107" t="s">
        <v>46</v>
      </c>
      <c r="D4107" t="s">
        <v>34903</v>
      </c>
      <c r="E4107" t="s">
        <v>33354</v>
      </c>
      <c r="F4107" t="s">
        <v>34904</v>
      </c>
      <c r="G4107" t="s">
        <v>34905</v>
      </c>
      <c r="H4107" t="s">
        <v>34906</v>
      </c>
      <c r="I4107" t="s">
        <v>2378</v>
      </c>
      <c r="J4107" t="s">
        <v>5236</v>
      </c>
      <c r="K4107" t="s">
        <v>5237</v>
      </c>
      <c r="L4107" t="s">
        <v>119</v>
      </c>
      <c r="M4107" t="s">
        <v>5238</v>
      </c>
      <c r="N4107" t="s">
        <v>3554</v>
      </c>
      <c r="O4107" t="s">
        <v>5239</v>
      </c>
      <c r="P4107" t="s">
        <v>34907</v>
      </c>
      <c r="R4107" t="str">
        <f t="shared" si="128"/>
        <v>寒亭</v>
      </c>
      <c r="S4107" t="str">
        <f t="shared" si="129"/>
        <v>0708</v>
      </c>
    </row>
    <row r="4108" spans="1:19">
      <c r="A4108" t="s">
        <v>34908</v>
      </c>
      <c r="B4108" t="s">
        <v>34909</v>
      </c>
      <c r="C4108" t="s">
        <v>46</v>
      </c>
      <c r="D4108" t="s">
        <v>34910</v>
      </c>
      <c r="E4108" t="s">
        <v>34911</v>
      </c>
      <c r="F4108" t="s">
        <v>34912</v>
      </c>
      <c r="G4108" t="s">
        <v>34913</v>
      </c>
      <c r="H4108" t="s">
        <v>34914</v>
      </c>
      <c r="I4108" t="s">
        <v>2378</v>
      </c>
      <c r="J4108" t="s">
        <v>4723</v>
      </c>
      <c r="K4108" t="s">
        <v>4724</v>
      </c>
      <c r="L4108" t="s">
        <v>119</v>
      </c>
      <c r="M4108" t="s">
        <v>4071</v>
      </c>
      <c r="N4108" t="s">
        <v>2354</v>
      </c>
      <c r="O4108" t="s">
        <v>4725</v>
      </c>
      <c r="R4108" t="str">
        <f t="shared" si="128"/>
        <v>寒亭</v>
      </c>
      <c r="S4108" t="str">
        <f t="shared" si="129"/>
        <v>0708</v>
      </c>
    </row>
    <row r="4109" spans="1:19">
      <c r="A4109" t="s">
        <v>34915</v>
      </c>
      <c r="B4109" t="s">
        <v>34916</v>
      </c>
      <c r="C4109" t="s">
        <v>46</v>
      </c>
      <c r="D4109" t="s">
        <v>34917</v>
      </c>
      <c r="E4109" t="s">
        <v>34911</v>
      </c>
      <c r="F4109" t="s">
        <v>34918</v>
      </c>
      <c r="G4109" t="s">
        <v>34919</v>
      </c>
      <c r="H4109" t="s">
        <v>34920</v>
      </c>
      <c r="I4109" t="s">
        <v>2378</v>
      </c>
      <c r="J4109" t="s">
        <v>3211</v>
      </c>
      <c r="K4109" t="s">
        <v>3212</v>
      </c>
      <c r="L4109" t="s">
        <v>137</v>
      </c>
      <c r="M4109" t="s">
        <v>3213</v>
      </c>
      <c r="N4109" t="s">
        <v>2859</v>
      </c>
      <c r="O4109" t="s">
        <v>3215</v>
      </c>
      <c r="P4109" t="s">
        <v>34921</v>
      </c>
      <c r="R4109" t="str">
        <f t="shared" si="128"/>
        <v>青州</v>
      </c>
      <c r="S4109" t="str">
        <f t="shared" si="129"/>
        <v>0708</v>
      </c>
    </row>
    <row r="4110" spans="1:19">
      <c r="A4110" t="s">
        <v>34922</v>
      </c>
      <c r="B4110" t="s">
        <v>34923</v>
      </c>
      <c r="C4110" t="s">
        <v>46</v>
      </c>
      <c r="D4110" t="s">
        <v>34924</v>
      </c>
      <c r="E4110" t="s">
        <v>34925</v>
      </c>
      <c r="F4110" t="s">
        <v>34926</v>
      </c>
      <c r="G4110" t="s">
        <v>34927</v>
      </c>
      <c r="H4110" t="s">
        <v>34928</v>
      </c>
      <c r="I4110" t="s">
        <v>2350</v>
      </c>
      <c r="J4110" t="s">
        <v>8683</v>
      </c>
      <c r="K4110" t="s">
        <v>8684</v>
      </c>
      <c r="L4110" t="s">
        <v>76</v>
      </c>
      <c r="M4110" t="s">
        <v>2827</v>
      </c>
      <c r="N4110" t="s">
        <v>2421</v>
      </c>
      <c r="O4110" t="s">
        <v>8685</v>
      </c>
      <c r="P4110" t="s">
        <v>34929</v>
      </c>
      <c r="R4110" t="str">
        <f t="shared" si="128"/>
        <v>奎文</v>
      </c>
      <c r="S4110" t="str">
        <f t="shared" si="129"/>
        <v>0708</v>
      </c>
    </row>
    <row r="4111" spans="1:19">
      <c r="A4111" t="s">
        <v>34930</v>
      </c>
      <c r="B4111" t="s">
        <v>33394</v>
      </c>
      <c r="C4111" t="s">
        <v>46</v>
      </c>
      <c r="D4111" t="s">
        <v>34931</v>
      </c>
      <c r="E4111" t="s">
        <v>33345</v>
      </c>
      <c r="F4111" t="s">
        <v>34932</v>
      </c>
      <c r="G4111" t="s">
        <v>34933</v>
      </c>
      <c r="H4111" t="s">
        <v>34934</v>
      </c>
      <c r="I4111" t="s">
        <v>2364</v>
      </c>
      <c r="J4111" t="s">
        <v>5273</v>
      </c>
      <c r="K4111" t="s">
        <v>5274</v>
      </c>
      <c r="L4111" t="s">
        <v>47</v>
      </c>
      <c r="M4111" t="s">
        <v>2454</v>
      </c>
      <c r="N4111" t="s">
        <v>3339</v>
      </c>
      <c r="O4111" t="s">
        <v>5275</v>
      </c>
      <c r="P4111" t="s">
        <v>34935</v>
      </c>
      <c r="R4111" t="str">
        <f t="shared" si="128"/>
        <v>诸城</v>
      </c>
      <c r="S4111" t="str">
        <f t="shared" si="129"/>
        <v>0708</v>
      </c>
    </row>
    <row r="4112" spans="1:19">
      <c r="A4112" t="s">
        <v>34936</v>
      </c>
      <c r="B4112" t="s">
        <v>34937</v>
      </c>
      <c r="C4112" t="s">
        <v>46</v>
      </c>
      <c r="D4112" t="s">
        <v>34938</v>
      </c>
      <c r="E4112" t="s">
        <v>33354</v>
      </c>
      <c r="F4112" t="s">
        <v>34939</v>
      </c>
      <c r="G4112" t="s">
        <v>34940</v>
      </c>
      <c r="H4112" t="s">
        <v>34941</v>
      </c>
      <c r="I4112" t="s">
        <v>2364</v>
      </c>
      <c r="J4112" t="s">
        <v>2623</v>
      </c>
      <c r="K4112" t="s">
        <v>2624</v>
      </c>
      <c r="L4112" t="s">
        <v>137</v>
      </c>
      <c r="M4112" t="s">
        <v>2625</v>
      </c>
      <c r="N4112" t="s">
        <v>2959</v>
      </c>
      <c r="O4112" t="s">
        <v>7154</v>
      </c>
      <c r="P4112" t="s">
        <v>34942</v>
      </c>
      <c r="Q4112" t="s">
        <v>34943</v>
      </c>
      <c r="R4112" t="str">
        <f t="shared" si="128"/>
        <v>青州</v>
      </c>
      <c r="S4112" t="str">
        <f t="shared" si="129"/>
        <v>0708</v>
      </c>
    </row>
    <row r="4113" spans="1:19">
      <c r="A4113" t="s">
        <v>34944</v>
      </c>
      <c r="B4113" t="s">
        <v>34945</v>
      </c>
      <c r="C4113" t="s">
        <v>46</v>
      </c>
      <c r="D4113" t="s">
        <v>34946</v>
      </c>
      <c r="E4113" t="s">
        <v>33354</v>
      </c>
      <c r="F4113" t="s">
        <v>34947</v>
      </c>
      <c r="G4113" t="s">
        <v>34948</v>
      </c>
      <c r="H4113" t="s">
        <v>34949</v>
      </c>
      <c r="I4113" t="s">
        <v>2645</v>
      </c>
      <c r="J4113" t="s">
        <v>3761</v>
      </c>
      <c r="K4113" t="s">
        <v>3762</v>
      </c>
      <c r="L4113" t="s">
        <v>101</v>
      </c>
      <c r="M4113" t="s">
        <v>3130</v>
      </c>
      <c r="N4113" t="s">
        <v>3277</v>
      </c>
      <c r="O4113" t="s">
        <v>3763</v>
      </c>
      <c r="P4113" t="s">
        <v>34950</v>
      </c>
      <c r="R4113" t="str">
        <f t="shared" si="128"/>
        <v>潍城</v>
      </c>
      <c r="S4113" t="str">
        <f t="shared" si="129"/>
        <v>0708</v>
      </c>
    </row>
    <row r="4114" spans="1:19">
      <c r="A4114" t="s">
        <v>34951</v>
      </c>
      <c r="B4114" t="s">
        <v>34952</v>
      </c>
      <c r="C4114" t="s">
        <v>46</v>
      </c>
      <c r="D4114" t="s">
        <v>34953</v>
      </c>
      <c r="E4114" t="s">
        <v>33354</v>
      </c>
      <c r="F4114" t="s">
        <v>34954</v>
      </c>
      <c r="G4114" t="s">
        <v>34955</v>
      </c>
      <c r="H4114" t="s">
        <v>34956</v>
      </c>
      <c r="I4114" t="s">
        <v>2350</v>
      </c>
      <c r="J4114" t="s">
        <v>4447</v>
      </c>
      <c r="K4114" t="s">
        <v>4448</v>
      </c>
      <c r="L4114" t="s">
        <v>128</v>
      </c>
      <c r="M4114" t="s">
        <v>3952</v>
      </c>
      <c r="N4114" t="s">
        <v>2340</v>
      </c>
      <c r="O4114" t="s">
        <v>4449</v>
      </c>
      <c r="P4114" t="s">
        <v>34957</v>
      </c>
      <c r="Q4114" t="s">
        <v>34958</v>
      </c>
      <c r="R4114" t="str">
        <f t="shared" si="128"/>
        <v>寿光</v>
      </c>
      <c r="S4114" t="str">
        <f t="shared" si="129"/>
        <v>0708</v>
      </c>
    </row>
    <row r="4115" spans="1:19">
      <c r="A4115" t="s">
        <v>34959</v>
      </c>
      <c r="B4115" t="s">
        <v>34960</v>
      </c>
      <c r="C4115" t="s">
        <v>46</v>
      </c>
      <c r="D4115" t="s">
        <v>34961</v>
      </c>
      <c r="E4115" t="s">
        <v>33354</v>
      </c>
      <c r="F4115" t="s">
        <v>34962</v>
      </c>
      <c r="G4115" t="s">
        <v>34963</v>
      </c>
      <c r="H4115" t="s">
        <v>34964</v>
      </c>
      <c r="I4115" t="s">
        <v>2364</v>
      </c>
      <c r="J4115" t="s">
        <v>13147</v>
      </c>
      <c r="K4115" t="s">
        <v>13148</v>
      </c>
      <c r="L4115" t="s">
        <v>128</v>
      </c>
      <c r="M4115" t="s">
        <v>6079</v>
      </c>
      <c r="N4115" t="s">
        <v>2743</v>
      </c>
      <c r="O4115" t="s">
        <v>13149</v>
      </c>
      <c r="P4115" t="s">
        <v>34965</v>
      </c>
      <c r="R4115" t="str">
        <f t="shared" si="128"/>
        <v>寿光</v>
      </c>
      <c r="S4115" t="str">
        <f t="shared" si="129"/>
        <v>0708</v>
      </c>
    </row>
    <row r="4116" spans="1:19">
      <c r="A4116" t="s">
        <v>34966</v>
      </c>
      <c r="B4116" t="s">
        <v>34967</v>
      </c>
      <c r="C4116" t="s">
        <v>46</v>
      </c>
      <c r="D4116" t="s">
        <v>34968</v>
      </c>
      <c r="E4116" t="s">
        <v>33580</v>
      </c>
      <c r="F4116" t="s">
        <v>34969</v>
      </c>
      <c r="G4116" t="s">
        <v>34970</v>
      </c>
      <c r="H4116" t="s">
        <v>34971</v>
      </c>
      <c r="I4116" t="s">
        <v>2350</v>
      </c>
      <c r="J4116" t="s">
        <v>5021</v>
      </c>
      <c r="K4116" t="s">
        <v>5022</v>
      </c>
      <c r="L4116" t="s">
        <v>119</v>
      </c>
      <c r="M4116" t="s">
        <v>4071</v>
      </c>
      <c r="N4116" t="s">
        <v>2983</v>
      </c>
      <c r="O4116" t="s">
        <v>5023</v>
      </c>
      <c r="P4116" t="s">
        <v>34972</v>
      </c>
      <c r="R4116" t="str">
        <f t="shared" si="128"/>
        <v>寒亭</v>
      </c>
      <c r="S4116" t="str">
        <f t="shared" si="129"/>
        <v>0708</v>
      </c>
    </row>
    <row r="4117" spans="1:19">
      <c r="A4117" t="s">
        <v>34973</v>
      </c>
      <c r="B4117" t="s">
        <v>34974</v>
      </c>
      <c r="C4117" t="s">
        <v>46</v>
      </c>
      <c r="D4117" t="s">
        <v>34975</v>
      </c>
      <c r="E4117" t="s">
        <v>33345</v>
      </c>
      <c r="F4117" t="s">
        <v>34976</v>
      </c>
      <c r="G4117" t="s">
        <v>34977</v>
      </c>
      <c r="H4117" t="s">
        <v>34978</v>
      </c>
      <c r="I4117" t="s">
        <v>2465</v>
      </c>
      <c r="J4117" t="s">
        <v>3377</v>
      </c>
      <c r="K4117" t="s">
        <v>3378</v>
      </c>
      <c r="L4117" t="s">
        <v>76</v>
      </c>
      <c r="M4117" t="s">
        <v>2528</v>
      </c>
      <c r="O4117" t="s">
        <v>3379</v>
      </c>
      <c r="P4117" t="s">
        <v>34979</v>
      </c>
      <c r="Q4117" t="s">
        <v>34980</v>
      </c>
      <c r="R4117" t="str">
        <f t="shared" si="128"/>
        <v>奎文</v>
      </c>
      <c r="S4117" t="str">
        <f t="shared" si="129"/>
        <v>0708</v>
      </c>
    </row>
    <row r="4118" spans="1:19">
      <c r="A4118" t="s">
        <v>34981</v>
      </c>
      <c r="B4118" t="s">
        <v>34982</v>
      </c>
      <c r="C4118" t="s">
        <v>46</v>
      </c>
      <c r="D4118" t="s">
        <v>34983</v>
      </c>
      <c r="E4118" t="s">
        <v>33345</v>
      </c>
      <c r="F4118" t="s">
        <v>34984</v>
      </c>
      <c r="G4118" t="s">
        <v>34985</v>
      </c>
      <c r="H4118" t="s">
        <v>34986</v>
      </c>
      <c r="I4118" t="s">
        <v>2350</v>
      </c>
      <c r="J4118" t="s">
        <v>2869</v>
      </c>
      <c r="K4118" t="s">
        <v>2870</v>
      </c>
      <c r="L4118" t="s">
        <v>67</v>
      </c>
      <c r="M4118" t="s">
        <v>2871</v>
      </c>
      <c r="N4118" t="s">
        <v>2421</v>
      </c>
      <c r="O4118" t="s">
        <v>2873</v>
      </c>
      <c r="P4118" t="s">
        <v>34987</v>
      </c>
      <c r="Q4118" t="s">
        <v>34988</v>
      </c>
      <c r="R4118" t="str">
        <f t="shared" si="128"/>
        <v>昌邑</v>
      </c>
      <c r="S4118" t="str">
        <f t="shared" si="129"/>
        <v>0708</v>
      </c>
    </row>
    <row r="4119" spans="1:19">
      <c r="A4119" t="s">
        <v>34989</v>
      </c>
      <c r="B4119" t="s">
        <v>34990</v>
      </c>
      <c r="C4119" t="s">
        <v>46</v>
      </c>
      <c r="D4119" t="s">
        <v>34991</v>
      </c>
      <c r="E4119" t="s">
        <v>33354</v>
      </c>
      <c r="F4119" t="s">
        <v>34992</v>
      </c>
      <c r="G4119" t="s">
        <v>34993</v>
      </c>
      <c r="H4119" t="s">
        <v>34994</v>
      </c>
      <c r="I4119" t="s">
        <v>2645</v>
      </c>
      <c r="J4119" t="s">
        <v>10811</v>
      </c>
      <c r="K4119" t="s">
        <v>10812</v>
      </c>
      <c r="L4119" t="s">
        <v>128</v>
      </c>
      <c r="M4119" t="s">
        <v>4047</v>
      </c>
      <c r="N4119" t="s">
        <v>2421</v>
      </c>
      <c r="O4119" t="s">
        <v>10813</v>
      </c>
      <c r="P4119" t="s">
        <v>34995</v>
      </c>
      <c r="Q4119" t="s">
        <v>34996</v>
      </c>
      <c r="R4119" t="str">
        <f t="shared" si="128"/>
        <v>寿光</v>
      </c>
      <c r="S4119" t="str">
        <f t="shared" si="129"/>
        <v>0708</v>
      </c>
    </row>
    <row r="4120" spans="1:19">
      <c r="A4120" t="s">
        <v>34997</v>
      </c>
      <c r="B4120" t="s">
        <v>34998</v>
      </c>
      <c r="C4120" t="s">
        <v>46</v>
      </c>
      <c r="D4120" t="s">
        <v>34999</v>
      </c>
      <c r="E4120" t="s">
        <v>35000</v>
      </c>
      <c r="F4120" t="s">
        <v>35001</v>
      </c>
      <c r="G4120" t="s">
        <v>35002</v>
      </c>
      <c r="H4120" t="s">
        <v>35003</v>
      </c>
      <c r="I4120" t="s">
        <v>2350</v>
      </c>
      <c r="J4120" t="s">
        <v>11200</v>
      </c>
      <c r="K4120" t="s">
        <v>11201</v>
      </c>
      <c r="L4120" t="s">
        <v>146</v>
      </c>
      <c r="M4120" t="s">
        <v>3051</v>
      </c>
      <c r="O4120" t="s">
        <v>11202</v>
      </c>
      <c r="P4120" t="s">
        <v>35004</v>
      </c>
      <c r="Q4120" t="s">
        <v>35005</v>
      </c>
      <c r="R4120" t="str">
        <f t="shared" si="128"/>
        <v>临朐</v>
      </c>
      <c r="S4120" t="str">
        <f t="shared" si="129"/>
        <v>0708</v>
      </c>
    </row>
    <row r="4121" spans="1:19">
      <c r="A4121" t="s">
        <v>35006</v>
      </c>
      <c r="B4121" t="s">
        <v>35007</v>
      </c>
      <c r="C4121" t="s">
        <v>46</v>
      </c>
      <c r="D4121" t="s">
        <v>35008</v>
      </c>
      <c r="E4121" t="s">
        <v>35009</v>
      </c>
      <c r="F4121" t="s">
        <v>35010</v>
      </c>
      <c r="G4121" t="s">
        <v>35011</v>
      </c>
      <c r="H4121" t="s">
        <v>35012</v>
      </c>
      <c r="I4121" t="s">
        <v>2364</v>
      </c>
      <c r="J4121" t="s">
        <v>4253</v>
      </c>
      <c r="K4121" t="s">
        <v>4254</v>
      </c>
      <c r="L4121" t="s">
        <v>57</v>
      </c>
      <c r="M4121" t="s">
        <v>2492</v>
      </c>
      <c r="N4121" t="s">
        <v>4255</v>
      </c>
      <c r="O4121" t="s">
        <v>4256</v>
      </c>
      <c r="P4121" t="s">
        <v>35013</v>
      </c>
      <c r="R4121" t="str">
        <f t="shared" si="128"/>
        <v>安丘</v>
      </c>
      <c r="S4121" t="str">
        <f t="shared" si="129"/>
        <v>0708</v>
      </c>
    </row>
    <row r="4122" spans="1:19">
      <c r="A4122" t="s">
        <v>35014</v>
      </c>
      <c r="B4122" t="s">
        <v>35015</v>
      </c>
      <c r="C4122" t="s">
        <v>46</v>
      </c>
      <c r="D4122" t="s">
        <v>35016</v>
      </c>
      <c r="E4122" t="s">
        <v>33345</v>
      </c>
      <c r="F4122" t="s">
        <v>35017</v>
      </c>
      <c r="G4122" t="s">
        <v>35018</v>
      </c>
      <c r="H4122" t="s">
        <v>35019</v>
      </c>
      <c r="I4122" t="s">
        <v>2770</v>
      </c>
      <c r="J4122" t="s">
        <v>4487</v>
      </c>
      <c r="K4122" t="s">
        <v>4488</v>
      </c>
      <c r="L4122" t="s">
        <v>137</v>
      </c>
      <c r="M4122" t="s">
        <v>2686</v>
      </c>
      <c r="N4122" t="s">
        <v>3179</v>
      </c>
      <c r="O4122" t="s">
        <v>4489</v>
      </c>
      <c r="P4122" t="s">
        <v>35020</v>
      </c>
      <c r="R4122" t="str">
        <f t="shared" si="128"/>
        <v>青州</v>
      </c>
      <c r="S4122" t="str">
        <f t="shared" si="129"/>
        <v>0708</v>
      </c>
    </row>
    <row r="4123" spans="1:19">
      <c r="A4123" t="s">
        <v>35021</v>
      </c>
      <c r="B4123" t="s">
        <v>35022</v>
      </c>
      <c r="C4123" t="s">
        <v>46</v>
      </c>
      <c r="D4123" t="s">
        <v>35023</v>
      </c>
      <c r="E4123" t="s">
        <v>35024</v>
      </c>
      <c r="F4123" t="s">
        <v>35025</v>
      </c>
      <c r="G4123" t="s">
        <v>35026</v>
      </c>
      <c r="H4123" t="s">
        <v>35027</v>
      </c>
      <c r="I4123" t="s">
        <v>2645</v>
      </c>
      <c r="J4123" t="s">
        <v>7999</v>
      </c>
      <c r="K4123" t="s">
        <v>8000</v>
      </c>
      <c r="L4123" t="s">
        <v>47</v>
      </c>
      <c r="M4123" t="s">
        <v>8001</v>
      </c>
      <c r="N4123" t="s">
        <v>2529</v>
      </c>
      <c r="O4123" t="s">
        <v>8002</v>
      </c>
      <c r="P4123" t="s">
        <v>35028</v>
      </c>
      <c r="R4123" t="str">
        <f t="shared" si="128"/>
        <v>诸城</v>
      </c>
      <c r="S4123" t="str">
        <f t="shared" si="129"/>
        <v>0708</v>
      </c>
    </row>
    <row r="4124" spans="1:19">
      <c r="A4124" t="s">
        <v>35029</v>
      </c>
      <c r="B4124" t="s">
        <v>35030</v>
      </c>
      <c r="C4124" t="s">
        <v>46</v>
      </c>
      <c r="D4124" t="s">
        <v>35031</v>
      </c>
      <c r="E4124" t="s">
        <v>33354</v>
      </c>
      <c r="F4124" t="s">
        <v>35032</v>
      </c>
      <c r="G4124" t="s">
        <v>35033</v>
      </c>
      <c r="H4124" t="s">
        <v>35034</v>
      </c>
      <c r="I4124" t="s">
        <v>2378</v>
      </c>
      <c r="J4124" t="s">
        <v>8431</v>
      </c>
      <c r="K4124" t="s">
        <v>8432</v>
      </c>
      <c r="L4124" t="s">
        <v>146</v>
      </c>
      <c r="M4124" t="s">
        <v>2420</v>
      </c>
      <c r="N4124" t="s">
        <v>2674</v>
      </c>
      <c r="O4124" t="s">
        <v>8433</v>
      </c>
      <c r="P4124" t="s">
        <v>35035</v>
      </c>
      <c r="R4124" t="str">
        <f t="shared" si="128"/>
        <v>临朐</v>
      </c>
      <c r="S4124" t="str">
        <f t="shared" si="129"/>
        <v>0708</v>
      </c>
    </row>
    <row r="4125" spans="1:19">
      <c r="A4125" t="s">
        <v>35036</v>
      </c>
      <c r="B4125" t="s">
        <v>35037</v>
      </c>
      <c r="C4125" t="s">
        <v>46</v>
      </c>
      <c r="D4125" t="s">
        <v>35038</v>
      </c>
      <c r="E4125" t="s">
        <v>33345</v>
      </c>
      <c r="F4125" t="s">
        <v>35039</v>
      </c>
      <c r="G4125" t="s">
        <v>35040</v>
      </c>
      <c r="H4125" t="s">
        <v>35041</v>
      </c>
      <c r="I4125" t="s">
        <v>2392</v>
      </c>
      <c r="J4125" t="s">
        <v>16109</v>
      </c>
      <c r="K4125" t="s">
        <v>16110</v>
      </c>
      <c r="L4125" t="s">
        <v>119</v>
      </c>
      <c r="M4125" t="s">
        <v>3695</v>
      </c>
      <c r="N4125" t="s">
        <v>2674</v>
      </c>
      <c r="O4125" t="s">
        <v>16111</v>
      </c>
      <c r="P4125" t="s">
        <v>35042</v>
      </c>
      <c r="R4125" t="str">
        <f t="shared" si="128"/>
        <v>寒亭</v>
      </c>
      <c r="S4125" t="str">
        <f t="shared" si="129"/>
        <v>0708</v>
      </c>
    </row>
    <row r="4126" spans="1:19">
      <c r="A4126" t="s">
        <v>35043</v>
      </c>
      <c r="B4126" t="s">
        <v>35044</v>
      </c>
      <c r="C4126" t="s">
        <v>46</v>
      </c>
      <c r="D4126" t="s">
        <v>35045</v>
      </c>
      <c r="E4126" t="s">
        <v>33345</v>
      </c>
      <c r="F4126" t="s">
        <v>35046</v>
      </c>
      <c r="G4126" t="s">
        <v>35047</v>
      </c>
      <c r="H4126" t="s">
        <v>35048</v>
      </c>
      <c r="I4126" t="s">
        <v>2645</v>
      </c>
      <c r="J4126" t="s">
        <v>11311</v>
      </c>
      <c r="K4126" t="s">
        <v>11312</v>
      </c>
      <c r="L4126" t="s">
        <v>119</v>
      </c>
      <c r="M4126" t="s">
        <v>2601</v>
      </c>
      <c r="N4126" t="s">
        <v>5839</v>
      </c>
      <c r="O4126" t="s">
        <v>11313</v>
      </c>
      <c r="P4126" t="s">
        <v>35049</v>
      </c>
      <c r="R4126" t="str">
        <f t="shared" si="128"/>
        <v>寒亭</v>
      </c>
      <c r="S4126" t="str">
        <f t="shared" si="129"/>
        <v>0708</v>
      </c>
    </row>
    <row r="4127" spans="1:19">
      <c r="A4127" t="s">
        <v>35050</v>
      </c>
      <c r="B4127" t="s">
        <v>35051</v>
      </c>
      <c r="C4127" t="s">
        <v>46</v>
      </c>
      <c r="D4127" t="s">
        <v>35052</v>
      </c>
      <c r="E4127" t="s">
        <v>33354</v>
      </c>
      <c r="F4127" t="s">
        <v>35053</v>
      </c>
      <c r="G4127" t="s">
        <v>35054</v>
      </c>
      <c r="H4127" t="s">
        <v>35055</v>
      </c>
      <c r="I4127" t="s">
        <v>3436</v>
      </c>
      <c r="J4127" t="s">
        <v>3857</v>
      </c>
      <c r="K4127" t="s">
        <v>3858</v>
      </c>
      <c r="L4127" t="s">
        <v>119</v>
      </c>
      <c r="M4127" t="s">
        <v>2601</v>
      </c>
      <c r="N4127" t="s">
        <v>2602</v>
      </c>
      <c r="O4127" t="s">
        <v>3859</v>
      </c>
      <c r="P4127" t="s">
        <v>35056</v>
      </c>
      <c r="R4127" t="str">
        <f t="shared" si="128"/>
        <v>寒亭</v>
      </c>
      <c r="S4127" t="str">
        <f t="shared" si="129"/>
        <v>0708</v>
      </c>
    </row>
    <row r="4128" spans="1:19">
      <c r="A4128" t="s">
        <v>35057</v>
      </c>
      <c r="B4128" t="s">
        <v>35058</v>
      </c>
      <c r="C4128" t="s">
        <v>46</v>
      </c>
      <c r="D4128" t="s">
        <v>35059</v>
      </c>
      <c r="E4128" t="s">
        <v>35060</v>
      </c>
      <c r="F4128" t="s">
        <v>35061</v>
      </c>
      <c r="G4128" t="s">
        <v>35062</v>
      </c>
      <c r="H4128" t="s">
        <v>35063</v>
      </c>
      <c r="I4128" t="s">
        <v>2378</v>
      </c>
      <c r="J4128" t="s">
        <v>9092</v>
      </c>
      <c r="K4128" t="s">
        <v>9093</v>
      </c>
      <c r="L4128" t="s">
        <v>146</v>
      </c>
      <c r="M4128" t="s">
        <v>5188</v>
      </c>
      <c r="N4128" t="s">
        <v>2421</v>
      </c>
      <c r="O4128" t="s">
        <v>9094</v>
      </c>
      <c r="P4128" t="s">
        <v>35064</v>
      </c>
      <c r="R4128" t="str">
        <f t="shared" si="128"/>
        <v>临朐</v>
      </c>
      <c r="S4128" t="str">
        <f t="shared" si="129"/>
        <v>0708</v>
      </c>
    </row>
    <row r="4129" spans="1:19">
      <c r="A4129" t="s">
        <v>35065</v>
      </c>
      <c r="B4129" t="s">
        <v>35066</v>
      </c>
      <c r="C4129" t="s">
        <v>46</v>
      </c>
      <c r="D4129" t="s">
        <v>35067</v>
      </c>
      <c r="E4129" t="s">
        <v>33580</v>
      </c>
      <c r="F4129" t="s">
        <v>35068</v>
      </c>
      <c r="G4129" t="s">
        <v>35069</v>
      </c>
      <c r="H4129" t="s">
        <v>35070</v>
      </c>
      <c r="I4129" t="s">
        <v>2378</v>
      </c>
      <c r="J4129" t="s">
        <v>3771</v>
      </c>
      <c r="K4129" t="s">
        <v>3772</v>
      </c>
      <c r="L4129" t="s">
        <v>187</v>
      </c>
      <c r="M4129" t="s">
        <v>3773</v>
      </c>
      <c r="N4129" t="s">
        <v>2564</v>
      </c>
      <c r="O4129" t="s">
        <v>3775</v>
      </c>
      <c r="P4129" t="s">
        <v>35071</v>
      </c>
      <c r="R4129" t="str">
        <f t="shared" si="128"/>
        <v>坊子</v>
      </c>
      <c r="S4129" t="str">
        <f t="shared" si="129"/>
        <v>0708</v>
      </c>
    </row>
    <row r="4130" spans="1:19">
      <c r="A4130" t="s">
        <v>35072</v>
      </c>
      <c r="B4130" t="s">
        <v>35073</v>
      </c>
      <c r="C4130" t="s">
        <v>46</v>
      </c>
      <c r="D4130" t="s">
        <v>35074</v>
      </c>
      <c r="E4130" t="s">
        <v>33354</v>
      </c>
      <c r="F4130" t="s">
        <v>35075</v>
      </c>
      <c r="G4130" t="s">
        <v>35076</v>
      </c>
      <c r="H4130" t="s">
        <v>35077</v>
      </c>
      <c r="I4130" t="s">
        <v>2364</v>
      </c>
      <c r="J4130" t="s">
        <v>3918</v>
      </c>
      <c r="K4130" t="s">
        <v>3919</v>
      </c>
      <c r="L4130" t="s">
        <v>47</v>
      </c>
      <c r="M4130" t="s">
        <v>2454</v>
      </c>
      <c r="N4130" t="s">
        <v>2340</v>
      </c>
      <c r="O4130" t="s">
        <v>3920</v>
      </c>
      <c r="P4130" t="s">
        <v>35078</v>
      </c>
      <c r="Q4130" t="s">
        <v>3922</v>
      </c>
      <c r="R4130" t="str">
        <f t="shared" si="128"/>
        <v>诸城</v>
      </c>
      <c r="S4130" t="str">
        <f t="shared" si="129"/>
        <v>0708</v>
      </c>
    </row>
    <row r="4131" spans="1:19">
      <c r="A4131" t="s">
        <v>35079</v>
      </c>
      <c r="B4131" t="s">
        <v>35080</v>
      </c>
      <c r="C4131" t="s">
        <v>46</v>
      </c>
      <c r="D4131" t="s">
        <v>35081</v>
      </c>
      <c r="E4131" t="s">
        <v>33345</v>
      </c>
      <c r="F4131" t="s">
        <v>35082</v>
      </c>
      <c r="G4131" t="s">
        <v>35083</v>
      </c>
      <c r="H4131" t="s">
        <v>35084</v>
      </c>
      <c r="I4131" t="s">
        <v>2465</v>
      </c>
      <c r="J4131" t="s">
        <v>12818</v>
      </c>
      <c r="K4131" t="s">
        <v>12819</v>
      </c>
      <c r="L4131" t="s">
        <v>47</v>
      </c>
      <c r="M4131" t="s">
        <v>2784</v>
      </c>
      <c r="N4131" t="s">
        <v>2340</v>
      </c>
      <c r="O4131" t="s">
        <v>12820</v>
      </c>
      <c r="P4131" t="s">
        <v>35085</v>
      </c>
      <c r="Q4131" t="s">
        <v>35086</v>
      </c>
      <c r="R4131" t="str">
        <f t="shared" si="128"/>
        <v>诸城</v>
      </c>
      <c r="S4131" t="str">
        <f t="shared" si="129"/>
        <v>0708</v>
      </c>
    </row>
    <row r="4132" spans="1:19">
      <c r="A4132" t="s">
        <v>35087</v>
      </c>
      <c r="B4132" t="s">
        <v>35088</v>
      </c>
      <c r="C4132" t="s">
        <v>46</v>
      </c>
      <c r="D4132" t="s">
        <v>35089</v>
      </c>
      <c r="E4132" t="s">
        <v>34911</v>
      </c>
      <c r="F4132" t="s">
        <v>35090</v>
      </c>
      <c r="G4132" t="s">
        <v>35091</v>
      </c>
      <c r="H4132" t="s">
        <v>35092</v>
      </c>
      <c r="I4132" t="s">
        <v>14335</v>
      </c>
      <c r="J4132" t="s">
        <v>2706</v>
      </c>
      <c r="K4132" t="s">
        <v>2707</v>
      </c>
      <c r="L4132" t="s">
        <v>128</v>
      </c>
      <c r="M4132" t="s">
        <v>2708</v>
      </c>
      <c r="N4132" t="s">
        <v>4647</v>
      </c>
      <c r="O4132" t="s">
        <v>2709</v>
      </c>
      <c r="P4132" t="s">
        <v>35093</v>
      </c>
      <c r="Q4132" t="s">
        <v>35094</v>
      </c>
      <c r="R4132" t="str">
        <f t="shared" si="128"/>
        <v>寿光</v>
      </c>
      <c r="S4132" t="str">
        <f t="shared" si="129"/>
        <v>0708</v>
      </c>
    </row>
    <row r="4133" spans="1:19">
      <c r="A4133" t="s">
        <v>35095</v>
      </c>
      <c r="B4133" t="s">
        <v>35096</v>
      </c>
      <c r="C4133" t="s">
        <v>46</v>
      </c>
      <c r="D4133" t="s">
        <v>35097</v>
      </c>
      <c r="E4133" t="s">
        <v>33345</v>
      </c>
      <c r="F4133" t="s">
        <v>35098</v>
      </c>
      <c r="G4133" t="s">
        <v>35099</v>
      </c>
      <c r="H4133" t="s">
        <v>35100</v>
      </c>
      <c r="I4133" t="s">
        <v>2645</v>
      </c>
      <c r="J4133" t="s">
        <v>3211</v>
      </c>
      <c r="K4133" t="s">
        <v>3212</v>
      </c>
      <c r="L4133" t="s">
        <v>137</v>
      </c>
      <c r="M4133" t="s">
        <v>3213</v>
      </c>
      <c r="N4133" t="s">
        <v>7359</v>
      </c>
      <c r="O4133" t="s">
        <v>3215</v>
      </c>
      <c r="P4133" t="s">
        <v>35101</v>
      </c>
      <c r="R4133" t="str">
        <f t="shared" si="128"/>
        <v>青州</v>
      </c>
      <c r="S4133" t="str">
        <f t="shared" si="129"/>
        <v>0708</v>
      </c>
    </row>
    <row r="4134" spans="1:19">
      <c r="A4134" t="s">
        <v>35102</v>
      </c>
      <c r="B4134" t="s">
        <v>35103</v>
      </c>
      <c r="C4134" t="s">
        <v>46</v>
      </c>
      <c r="D4134" t="s">
        <v>35104</v>
      </c>
      <c r="E4134" t="s">
        <v>33345</v>
      </c>
      <c r="F4134" t="s">
        <v>35105</v>
      </c>
      <c r="G4134" t="s">
        <v>35106</v>
      </c>
      <c r="H4134" t="s">
        <v>35107</v>
      </c>
      <c r="I4134" t="s">
        <v>2364</v>
      </c>
      <c r="J4134" t="s">
        <v>2847</v>
      </c>
      <c r="K4134" t="s">
        <v>2848</v>
      </c>
      <c r="L4134" t="s">
        <v>110</v>
      </c>
      <c r="M4134" t="s">
        <v>2849</v>
      </c>
      <c r="N4134" t="s">
        <v>3907</v>
      </c>
      <c r="O4134" t="s">
        <v>2850</v>
      </c>
      <c r="P4134" t="s">
        <v>35108</v>
      </c>
      <c r="R4134" t="str">
        <f t="shared" si="128"/>
        <v>高密</v>
      </c>
      <c r="S4134" t="str">
        <f t="shared" si="129"/>
        <v>0708</v>
      </c>
    </row>
    <row r="4135" spans="1:19">
      <c r="A4135" t="s">
        <v>35109</v>
      </c>
      <c r="B4135" t="s">
        <v>35110</v>
      </c>
      <c r="C4135" t="s">
        <v>46</v>
      </c>
      <c r="D4135" t="s">
        <v>35111</v>
      </c>
      <c r="E4135" t="s">
        <v>33345</v>
      </c>
      <c r="F4135" t="s">
        <v>35112</v>
      </c>
      <c r="G4135" t="s">
        <v>35113</v>
      </c>
      <c r="H4135" t="s">
        <v>35114</v>
      </c>
      <c r="I4135" t="s">
        <v>2364</v>
      </c>
      <c r="J4135" t="s">
        <v>10811</v>
      </c>
      <c r="K4135" t="s">
        <v>10812</v>
      </c>
      <c r="L4135" t="s">
        <v>128</v>
      </c>
      <c r="M4135" t="s">
        <v>4047</v>
      </c>
      <c r="N4135" t="s">
        <v>4614</v>
      </c>
      <c r="O4135" t="s">
        <v>10813</v>
      </c>
      <c r="P4135" t="s">
        <v>35115</v>
      </c>
      <c r="Q4135" t="s">
        <v>35116</v>
      </c>
      <c r="R4135" t="str">
        <f t="shared" si="128"/>
        <v>寿光</v>
      </c>
      <c r="S4135" t="str">
        <f t="shared" si="129"/>
        <v>0708</v>
      </c>
    </row>
    <row r="4136" spans="1:19">
      <c r="A4136" t="s">
        <v>35117</v>
      </c>
      <c r="B4136" t="s">
        <v>35118</v>
      </c>
      <c r="C4136" t="s">
        <v>46</v>
      </c>
      <c r="D4136" t="s">
        <v>35119</v>
      </c>
      <c r="E4136" t="s">
        <v>33345</v>
      </c>
      <c r="F4136" t="s">
        <v>35120</v>
      </c>
      <c r="G4136" t="s">
        <v>35121</v>
      </c>
      <c r="H4136" t="s">
        <v>35122</v>
      </c>
      <c r="I4136" t="s">
        <v>2586</v>
      </c>
      <c r="J4136" t="s">
        <v>11118</v>
      </c>
      <c r="K4136" t="s">
        <v>11119</v>
      </c>
      <c r="L4136" t="s">
        <v>137</v>
      </c>
      <c r="M4136" t="s">
        <v>3040</v>
      </c>
      <c r="N4136" t="s">
        <v>7446</v>
      </c>
      <c r="O4136" t="s">
        <v>11120</v>
      </c>
      <c r="P4136" t="s">
        <v>35123</v>
      </c>
      <c r="R4136" t="str">
        <f t="shared" si="128"/>
        <v>青州</v>
      </c>
      <c r="S4136" t="str">
        <f t="shared" si="129"/>
        <v>0708</v>
      </c>
    </row>
    <row r="4137" spans="1:19">
      <c r="A4137" t="s">
        <v>35124</v>
      </c>
      <c r="B4137" t="s">
        <v>35125</v>
      </c>
      <c r="C4137" t="s">
        <v>46</v>
      </c>
      <c r="D4137" t="s">
        <v>35126</v>
      </c>
      <c r="E4137" t="s">
        <v>33345</v>
      </c>
      <c r="F4137" t="s">
        <v>35127</v>
      </c>
      <c r="G4137" t="s">
        <v>35128</v>
      </c>
      <c r="H4137" t="s">
        <v>35129</v>
      </c>
      <c r="I4137" t="s">
        <v>35130</v>
      </c>
      <c r="J4137" t="s">
        <v>4437</v>
      </c>
      <c r="K4137" t="s">
        <v>4438</v>
      </c>
      <c r="N4137" t="s">
        <v>3907</v>
      </c>
      <c r="O4137" t="s">
        <v>4440</v>
      </c>
      <c r="R4137" t="str">
        <f t="shared" si="128"/>
        <v/>
      </c>
      <c r="S4137" t="str">
        <f t="shared" si="129"/>
        <v>0708</v>
      </c>
    </row>
    <row r="4138" spans="1:19">
      <c r="A4138" t="s">
        <v>35131</v>
      </c>
      <c r="B4138" t="s">
        <v>35132</v>
      </c>
      <c r="C4138" t="s">
        <v>46</v>
      </c>
      <c r="D4138" t="s">
        <v>35133</v>
      </c>
      <c r="E4138" t="s">
        <v>35134</v>
      </c>
      <c r="F4138" t="s">
        <v>35135</v>
      </c>
      <c r="G4138" t="s">
        <v>35136</v>
      </c>
      <c r="H4138" t="s">
        <v>35137</v>
      </c>
      <c r="I4138" t="s">
        <v>2645</v>
      </c>
      <c r="J4138" t="s">
        <v>2922</v>
      </c>
      <c r="K4138" t="s">
        <v>2923</v>
      </c>
      <c r="L4138" t="s">
        <v>47</v>
      </c>
      <c r="M4138" t="s">
        <v>2924</v>
      </c>
      <c r="N4138" t="s">
        <v>2872</v>
      </c>
      <c r="O4138" t="s">
        <v>2925</v>
      </c>
      <c r="P4138" t="s">
        <v>35138</v>
      </c>
      <c r="R4138" t="str">
        <f t="shared" si="128"/>
        <v>诸城</v>
      </c>
      <c r="S4138" t="str">
        <f t="shared" si="129"/>
        <v>0708</v>
      </c>
    </row>
    <row r="4139" spans="1:19">
      <c r="A4139" t="s">
        <v>35139</v>
      </c>
      <c r="B4139" t="s">
        <v>35140</v>
      </c>
      <c r="C4139" t="s">
        <v>46</v>
      </c>
      <c r="D4139" t="s">
        <v>35141</v>
      </c>
      <c r="E4139" t="s">
        <v>33354</v>
      </c>
      <c r="F4139" t="s">
        <v>35142</v>
      </c>
      <c r="G4139" t="s">
        <v>35143</v>
      </c>
      <c r="H4139" t="s">
        <v>35144</v>
      </c>
      <c r="I4139" t="s">
        <v>2350</v>
      </c>
      <c r="J4139" t="s">
        <v>6131</v>
      </c>
      <c r="K4139" t="s">
        <v>6132</v>
      </c>
      <c r="L4139" t="s">
        <v>57</v>
      </c>
      <c r="M4139" t="s">
        <v>2552</v>
      </c>
      <c r="N4139" t="s">
        <v>3179</v>
      </c>
      <c r="O4139" t="s">
        <v>6133</v>
      </c>
      <c r="P4139" t="s">
        <v>35145</v>
      </c>
      <c r="Q4139" t="s">
        <v>35146</v>
      </c>
      <c r="R4139" t="str">
        <f t="shared" si="128"/>
        <v>安丘</v>
      </c>
      <c r="S4139" t="str">
        <f t="shared" si="129"/>
        <v>0708</v>
      </c>
    </row>
    <row r="4140" spans="1:19">
      <c r="A4140" t="s">
        <v>35147</v>
      </c>
      <c r="B4140" t="s">
        <v>35148</v>
      </c>
      <c r="C4140" t="s">
        <v>46</v>
      </c>
      <c r="D4140" t="s">
        <v>35149</v>
      </c>
      <c r="E4140" t="s">
        <v>33354</v>
      </c>
      <c r="F4140" t="s">
        <v>35150</v>
      </c>
      <c r="G4140" t="s">
        <v>35151</v>
      </c>
      <c r="H4140" t="s">
        <v>35152</v>
      </c>
      <c r="I4140" t="s">
        <v>2364</v>
      </c>
      <c r="J4140" t="s">
        <v>3469</v>
      </c>
      <c r="K4140" t="s">
        <v>3470</v>
      </c>
      <c r="L4140" t="s">
        <v>676</v>
      </c>
      <c r="M4140" t="s">
        <v>3471</v>
      </c>
      <c r="N4140" t="s">
        <v>2368</v>
      </c>
      <c r="O4140" t="s">
        <v>3472</v>
      </c>
      <c r="P4140" t="s">
        <v>35153</v>
      </c>
      <c r="R4140" t="str">
        <f t="shared" si="128"/>
        <v>昌乐</v>
      </c>
      <c r="S4140" t="str">
        <f t="shared" si="129"/>
        <v>0708</v>
      </c>
    </row>
    <row r="4141" spans="1:19">
      <c r="A4141" t="s">
        <v>35154</v>
      </c>
      <c r="B4141" t="s">
        <v>35155</v>
      </c>
      <c r="C4141" t="s">
        <v>46</v>
      </c>
      <c r="D4141" t="s">
        <v>35156</v>
      </c>
      <c r="E4141" t="s">
        <v>33345</v>
      </c>
      <c r="F4141" t="s">
        <v>35157</v>
      </c>
      <c r="G4141" t="s">
        <v>35158</v>
      </c>
      <c r="H4141" t="s">
        <v>35159</v>
      </c>
      <c r="I4141" t="s">
        <v>2350</v>
      </c>
      <c r="J4141" t="s">
        <v>7368</v>
      </c>
      <c r="K4141" t="s">
        <v>7369</v>
      </c>
      <c r="L4141" t="s">
        <v>110</v>
      </c>
      <c r="M4141" t="s">
        <v>2575</v>
      </c>
      <c r="N4141" t="s">
        <v>2872</v>
      </c>
      <c r="O4141" t="s">
        <v>7370</v>
      </c>
      <c r="P4141" t="s">
        <v>35160</v>
      </c>
      <c r="R4141" t="str">
        <f t="shared" si="128"/>
        <v>高密</v>
      </c>
      <c r="S4141" t="str">
        <f t="shared" si="129"/>
        <v>0708</v>
      </c>
    </row>
    <row r="4142" spans="1:19">
      <c r="A4142" t="s">
        <v>35161</v>
      </c>
      <c r="B4142" t="s">
        <v>35162</v>
      </c>
      <c r="C4142" t="s">
        <v>46</v>
      </c>
      <c r="D4142" t="s">
        <v>35163</v>
      </c>
      <c r="E4142" t="s">
        <v>35164</v>
      </c>
      <c r="F4142" t="s">
        <v>35165</v>
      </c>
      <c r="G4142" t="s">
        <v>35166</v>
      </c>
      <c r="H4142" t="s">
        <v>35167</v>
      </c>
      <c r="I4142" t="s">
        <v>2350</v>
      </c>
      <c r="J4142" t="s">
        <v>5173</v>
      </c>
      <c r="K4142" t="s">
        <v>5174</v>
      </c>
      <c r="L4142" t="s">
        <v>137</v>
      </c>
      <c r="M4142" t="s">
        <v>5175</v>
      </c>
      <c r="N4142" t="s">
        <v>3270</v>
      </c>
      <c r="O4142" t="s">
        <v>5176</v>
      </c>
      <c r="P4142" t="s">
        <v>35168</v>
      </c>
      <c r="R4142" t="str">
        <f t="shared" si="128"/>
        <v>青州</v>
      </c>
      <c r="S4142" t="str">
        <f t="shared" si="129"/>
        <v>0708</v>
      </c>
    </row>
    <row r="4143" spans="1:19">
      <c r="A4143" t="s">
        <v>35169</v>
      </c>
      <c r="B4143" t="s">
        <v>35170</v>
      </c>
      <c r="C4143" t="s">
        <v>46</v>
      </c>
      <c r="D4143" t="s">
        <v>35171</v>
      </c>
      <c r="E4143" t="s">
        <v>33345</v>
      </c>
      <c r="F4143" t="s">
        <v>35172</v>
      </c>
      <c r="G4143" t="s">
        <v>35173</v>
      </c>
      <c r="H4143" t="s">
        <v>35174</v>
      </c>
      <c r="I4143" t="s">
        <v>2378</v>
      </c>
      <c r="J4143" t="s">
        <v>10532</v>
      </c>
      <c r="K4143" t="s">
        <v>10533</v>
      </c>
      <c r="L4143" t="s">
        <v>137</v>
      </c>
      <c r="M4143" t="s">
        <v>3729</v>
      </c>
      <c r="N4143" t="s">
        <v>7446</v>
      </c>
      <c r="O4143" t="s">
        <v>10534</v>
      </c>
      <c r="P4143" t="s">
        <v>35175</v>
      </c>
      <c r="Q4143" t="s">
        <v>35176</v>
      </c>
      <c r="R4143" t="str">
        <f t="shared" si="128"/>
        <v>青州</v>
      </c>
      <c r="S4143" t="str">
        <f t="shared" si="129"/>
        <v>0708</v>
      </c>
    </row>
    <row r="4144" spans="1:19">
      <c r="A4144" t="s">
        <v>35177</v>
      </c>
      <c r="B4144" t="s">
        <v>35178</v>
      </c>
      <c r="C4144" t="s">
        <v>46</v>
      </c>
      <c r="D4144" t="s">
        <v>35179</v>
      </c>
      <c r="E4144" t="s">
        <v>33354</v>
      </c>
      <c r="F4144" t="s">
        <v>35180</v>
      </c>
      <c r="G4144" t="s">
        <v>35181</v>
      </c>
      <c r="H4144" t="s">
        <v>35182</v>
      </c>
      <c r="I4144" t="s">
        <v>2392</v>
      </c>
      <c r="J4144" t="s">
        <v>4141</v>
      </c>
      <c r="K4144" t="s">
        <v>4142</v>
      </c>
      <c r="L4144" t="s">
        <v>137</v>
      </c>
      <c r="M4144" t="s">
        <v>2339</v>
      </c>
      <c r="N4144" t="s">
        <v>2480</v>
      </c>
      <c r="O4144" t="s">
        <v>4143</v>
      </c>
      <c r="P4144" t="s">
        <v>35183</v>
      </c>
      <c r="Q4144" t="s">
        <v>35184</v>
      </c>
      <c r="R4144" t="str">
        <f t="shared" si="128"/>
        <v>青州</v>
      </c>
      <c r="S4144" t="str">
        <f t="shared" si="129"/>
        <v>0708</v>
      </c>
    </row>
    <row r="4145" spans="1:19">
      <c r="A4145" t="s">
        <v>35185</v>
      </c>
      <c r="B4145" t="s">
        <v>35186</v>
      </c>
      <c r="C4145" t="s">
        <v>46</v>
      </c>
      <c r="D4145" t="s">
        <v>35187</v>
      </c>
      <c r="E4145" t="s">
        <v>33345</v>
      </c>
      <c r="F4145" t="s">
        <v>35188</v>
      </c>
      <c r="G4145" t="s">
        <v>35189</v>
      </c>
      <c r="H4145" t="s">
        <v>35190</v>
      </c>
      <c r="I4145" t="s">
        <v>2503</v>
      </c>
      <c r="J4145" t="s">
        <v>23275</v>
      </c>
      <c r="K4145" t="s">
        <v>23276</v>
      </c>
      <c r="L4145" t="s">
        <v>137</v>
      </c>
      <c r="M4145" t="s">
        <v>3040</v>
      </c>
      <c r="N4145" t="s">
        <v>2859</v>
      </c>
      <c r="O4145" t="s">
        <v>23277</v>
      </c>
      <c r="P4145" t="s">
        <v>35191</v>
      </c>
      <c r="R4145" t="str">
        <f t="shared" si="128"/>
        <v>青州</v>
      </c>
      <c r="S4145" t="str">
        <f t="shared" si="129"/>
        <v>0708</v>
      </c>
    </row>
    <row r="4146" spans="1:19">
      <c r="A4146" t="s">
        <v>35192</v>
      </c>
      <c r="B4146" t="s">
        <v>35193</v>
      </c>
      <c r="C4146" t="s">
        <v>46</v>
      </c>
      <c r="D4146" t="s">
        <v>35194</v>
      </c>
      <c r="E4146" t="s">
        <v>33345</v>
      </c>
      <c r="F4146" t="s">
        <v>35195</v>
      </c>
      <c r="G4146" t="s">
        <v>35196</v>
      </c>
      <c r="H4146" t="s">
        <v>35197</v>
      </c>
      <c r="I4146" t="s">
        <v>2364</v>
      </c>
      <c r="J4146" t="s">
        <v>6296</v>
      </c>
      <c r="K4146" t="s">
        <v>6297</v>
      </c>
      <c r="L4146" t="s">
        <v>76</v>
      </c>
      <c r="M4146" t="s">
        <v>4374</v>
      </c>
      <c r="N4146" t="s">
        <v>3277</v>
      </c>
      <c r="O4146" t="s">
        <v>6298</v>
      </c>
      <c r="P4146" t="s">
        <v>35198</v>
      </c>
      <c r="R4146" t="str">
        <f t="shared" si="128"/>
        <v>奎文</v>
      </c>
      <c r="S4146" t="str">
        <f t="shared" si="129"/>
        <v>0708</v>
      </c>
    </row>
    <row r="4147" spans="1:19">
      <c r="A4147" t="s">
        <v>35199</v>
      </c>
      <c r="B4147" t="s">
        <v>35200</v>
      </c>
      <c r="C4147" t="s">
        <v>46</v>
      </c>
      <c r="D4147" t="s">
        <v>35201</v>
      </c>
      <c r="E4147" t="s">
        <v>33345</v>
      </c>
      <c r="F4147" t="s">
        <v>35202</v>
      </c>
      <c r="G4147" t="s">
        <v>35203</v>
      </c>
      <c r="H4147" t="s">
        <v>35204</v>
      </c>
      <c r="I4147" t="s">
        <v>2364</v>
      </c>
      <c r="J4147" t="s">
        <v>7099</v>
      </c>
      <c r="K4147" t="s">
        <v>7100</v>
      </c>
      <c r="L4147" t="s">
        <v>146</v>
      </c>
      <c r="M4147" t="s">
        <v>4470</v>
      </c>
      <c r="N4147" t="s">
        <v>2721</v>
      </c>
      <c r="O4147" t="s">
        <v>7101</v>
      </c>
      <c r="P4147" t="s">
        <v>35205</v>
      </c>
      <c r="Q4147" t="s">
        <v>35206</v>
      </c>
      <c r="R4147" t="str">
        <f t="shared" si="128"/>
        <v>临朐</v>
      </c>
      <c r="S4147" t="str">
        <f t="shared" si="129"/>
        <v>0708</v>
      </c>
    </row>
    <row r="4148" spans="1:19">
      <c r="A4148" t="s">
        <v>35207</v>
      </c>
      <c r="B4148" t="s">
        <v>35208</v>
      </c>
      <c r="C4148" t="s">
        <v>46</v>
      </c>
      <c r="D4148" t="s">
        <v>35209</v>
      </c>
      <c r="E4148" t="s">
        <v>35210</v>
      </c>
      <c r="F4148" t="s">
        <v>35211</v>
      </c>
      <c r="G4148" t="s">
        <v>35212</v>
      </c>
      <c r="H4148" t="s">
        <v>35213</v>
      </c>
      <c r="I4148" t="s">
        <v>6637</v>
      </c>
      <c r="J4148" t="s">
        <v>7654</v>
      </c>
      <c r="K4148" t="s">
        <v>7655</v>
      </c>
      <c r="L4148" t="s">
        <v>47</v>
      </c>
      <c r="M4148" t="s">
        <v>4905</v>
      </c>
      <c r="N4148" t="s">
        <v>2480</v>
      </c>
      <c r="O4148" t="s">
        <v>7656</v>
      </c>
      <c r="P4148" t="s">
        <v>35214</v>
      </c>
      <c r="Q4148" t="s">
        <v>35215</v>
      </c>
      <c r="R4148" t="str">
        <f t="shared" si="128"/>
        <v>诸城</v>
      </c>
      <c r="S4148" t="str">
        <f t="shared" si="129"/>
        <v>0708</v>
      </c>
    </row>
    <row r="4149" spans="1:19">
      <c r="A4149" t="s">
        <v>35216</v>
      </c>
      <c r="B4149" t="s">
        <v>35217</v>
      </c>
      <c r="C4149" t="s">
        <v>46</v>
      </c>
      <c r="D4149" t="s">
        <v>35218</v>
      </c>
      <c r="E4149" t="s">
        <v>33345</v>
      </c>
      <c r="F4149" t="s">
        <v>35219</v>
      </c>
      <c r="G4149" t="s">
        <v>35220</v>
      </c>
      <c r="H4149" t="s">
        <v>35221</v>
      </c>
      <c r="I4149" t="s">
        <v>6637</v>
      </c>
      <c r="J4149" t="s">
        <v>3006</v>
      </c>
      <c r="K4149" t="s">
        <v>3007</v>
      </c>
      <c r="L4149" t="s">
        <v>67</v>
      </c>
      <c r="M4149" t="s">
        <v>3008</v>
      </c>
      <c r="N4149" t="s">
        <v>2674</v>
      </c>
      <c r="O4149" t="s">
        <v>3009</v>
      </c>
      <c r="P4149" t="s">
        <v>35222</v>
      </c>
      <c r="R4149" t="str">
        <f t="shared" si="128"/>
        <v>昌邑</v>
      </c>
      <c r="S4149" t="str">
        <f t="shared" si="129"/>
        <v>0708</v>
      </c>
    </row>
    <row r="4150" spans="1:19">
      <c r="A4150" t="s">
        <v>35223</v>
      </c>
      <c r="B4150" t="s">
        <v>35224</v>
      </c>
      <c r="C4150" t="s">
        <v>46</v>
      </c>
      <c r="D4150" t="s">
        <v>35225</v>
      </c>
      <c r="E4150" t="s">
        <v>33354</v>
      </c>
      <c r="F4150" t="s">
        <v>35226</v>
      </c>
      <c r="G4150" t="s">
        <v>35227</v>
      </c>
      <c r="H4150" t="s">
        <v>35228</v>
      </c>
      <c r="I4150" t="s">
        <v>2378</v>
      </c>
      <c r="J4150" t="s">
        <v>4141</v>
      </c>
      <c r="K4150" t="s">
        <v>4142</v>
      </c>
      <c r="L4150" t="s">
        <v>137</v>
      </c>
      <c r="M4150" t="s">
        <v>2339</v>
      </c>
      <c r="N4150" t="s">
        <v>2480</v>
      </c>
      <c r="O4150" t="s">
        <v>4143</v>
      </c>
      <c r="P4150" t="s">
        <v>35229</v>
      </c>
      <c r="R4150" t="str">
        <f t="shared" si="128"/>
        <v>青州</v>
      </c>
      <c r="S4150" t="str">
        <f t="shared" si="129"/>
        <v>0708</v>
      </c>
    </row>
    <row r="4151" spans="1:19">
      <c r="A4151" t="s">
        <v>35230</v>
      </c>
      <c r="B4151" t="s">
        <v>35231</v>
      </c>
      <c r="C4151" t="s">
        <v>46</v>
      </c>
      <c r="D4151" t="s">
        <v>35232</v>
      </c>
      <c r="E4151" t="s">
        <v>35233</v>
      </c>
      <c r="F4151" t="s">
        <v>35234</v>
      </c>
      <c r="G4151" t="s">
        <v>35235</v>
      </c>
      <c r="H4151" t="s">
        <v>35236</v>
      </c>
      <c r="I4151" t="s">
        <v>2350</v>
      </c>
      <c r="J4151" t="s">
        <v>4291</v>
      </c>
      <c r="K4151" t="s">
        <v>4292</v>
      </c>
      <c r="L4151" t="s">
        <v>101</v>
      </c>
      <c r="M4151" t="s">
        <v>2982</v>
      </c>
      <c r="N4151" t="s">
        <v>2674</v>
      </c>
      <c r="O4151" t="s">
        <v>4293</v>
      </c>
      <c r="P4151" t="s">
        <v>35237</v>
      </c>
      <c r="R4151" t="str">
        <f t="shared" si="128"/>
        <v>潍城</v>
      </c>
      <c r="S4151" t="str">
        <f t="shared" si="129"/>
        <v>0708</v>
      </c>
    </row>
    <row r="4152" spans="1:19">
      <c r="A4152" t="s">
        <v>35238</v>
      </c>
      <c r="B4152" t="s">
        <v>35239</v>
      </c>
      <c r="C4152" t="s">
        <v>46</v>
      </c>
      <c r="D4152" t="s">
        <v>35240</v>
      </c>
      <c r="E4152" t="s">
        <v>33345</v>
      </c>
      <c r="F4152" t="s">
        <v>35241</v>
      </c>
      <c r="G4152" t="s">
        <v>35242</v>
      </c>
      <c r="H4152" t="s">
        <v>35243</v>
      </c>
      <c r="I4152" t="s">
        <v>2350</v>
      </c>
      <c r="J4152" t="s">
        <v>6823</v>
      </c>
      <c r="K4152" t="s">
        <v>6824</v>
      </c>
      <c r="L4152" t="s">
        <v>137</v>
      </c>
      <c r="M4152" t="s">
        <v>5175</v>
      </c>
      <c r="N4152" t="s">
        <v>2354</v>
      </c>
      <c r="O4152" t="s">
        <v>6825</v>
      </c>
      <c r="P4152" t="s">
        <v>35244</v>
      </c>
      <c r="R4152" t="str">
        <f t="shared" si="128"/>
        <v>青州</v>
      </c>
      <c r="S4152" t="str">
        <f t="shared" si="129"/>
        <v>0708</v>
      </c>
    </row>
    <row r="4153" spans="1:19">
      <c r="A4153" t="s">
        <v>35245</v>
      </c>
      <c r="B4153" t="s">
        <v>35246</v>
      </c>
      <c r="C4153" t="s">
        <v>46</v>
      </c>
      <c r="D4153" t="s">
        <v>35247</v>
      </c>
      <c r="E4153" t="s">
        <v>35248</v>
      </c>
      <c r="F4153" t="s">
        <v>35249</v>
      </c>
      <c r="G4153" t="s">
        <v>35250</v>
      </c>
      <c r="I4153" t="s">
        <v>35251</v>
      </c>
      <c r="R4153" t="str">
        <f t="shared" si="128"/>
        <v/>
      </c>
      <c r="S4153" t="str">
        <f t="shared" si="129"/>
        <v>0708</v>
      </c>
    </row>
    <row r="4154" spans="1:19">
      <c r="A4154" t="s">
        <v>35252</v>
      </c>
      <c r="B4154" t="s">
        <v>35253</v>
      </c>
      <c r="C4154" t="s">
        <v>46</v>
      </c>
      <c r="D4154" t="s">
        <v>35254</v>
      </c>
      <c r="E4154" t="s">
        <v>35255</v>
      </c>
      <c r="F4154" t="s">
        <v>35256</v>
      </c>
      <c r="G4154" t="s">
        <v>35257</v>
      </c>
      <c r="H4154" t="s">
        <v>35258</v>
      </c>
      <c r="I4154" t="s">
        <v>2364</v>
      </c>
      <c r="J4154" t="s">
        <v>2337</v>
      </c>
      <c r="K4154" t="s">
        <v>2338</v>
      </c>
      <c r="L4154" t="s">
        <v>137</v>
      </c>
      <c r="M4154" t="s">
        <v>2339</v>
      </c>
      <c r="N4154" t="s">
        <v>2340</v>
      </c>
      <c r="O4154" t="s">
        <v>2341</v>
      </c>
      <c r="P4154" t="s">
        <v>35259</v>
      </c>
      <c r="R4154" t="str">
        <f t="shared" si="128"/>
        <v>青州</v>
      </c>
      <c r="S4154" t="str">
        <f t="shared" si="129"/>
        <v>0708</v>
      </c>
    </row>
    <row r="4155" spans="1:19">
      <c r="A4155" t="s">
        <v>35260</v>
      </c>
      <c r="B4155" t="s">
        <v>35261</v>
      </c>
      <c r="C4155" t="s">
        <v>46</v>
      </c>
      <c r="D4155" t="s">
        <v>35262</v>
      </c>
      <c r="E4155" t="s">
        <v>33345</v>
      </c>
      <c r="F4155" t="s">
        <v>35263</v>
      </c>
      <c r="G4155" t="s">
        <v>35264</v>
      </c>
      <c r="H4155" t="s">
        <v>35265</v>
      </c>
      <c r="I4155" t="s">
        <v>2364</v>
      </c>
      <c r="J4155" t="s">
        <v>5564</v>
      </c>
      <c r="K4155" t="s">
        <v>5565</v>
      </c>
      <c r="L4155" t="s">
        <v>137</v>
      </c>
      <c r="M4155" t="s">
        <v>2625</v>
      </c>
      <c r="N4155" t="s">
        <v>2859</v>
      </c>
      <c r="O4155" t="s">
        <v>2626</v>
      </c>
      <c r="P4155" t="s">
        <v>35266</v>
      </c>
      <c r="R4155" t="str">
        <f t="shared" si="128"/>
        <v>青州</v>
      </c>
      <c r="S4155" t="str">
        <f t="shared" si="129"/>
        <v>0708</v>
      </c>
    </row>
    <row r="4156" spans="1:19">
      <c r="A4156" t="s">
        <v>35267</v>
      </c>
      <c r="B4156" t="s">
        <v>35268</v>
      </c>
      <c r="C4156" t="s">
        <v>46</v>
      </c>
      <c r="D4156" t="s">
        <v>35269</v>
      </c>
      <c r="E4156" t="s">
        <v>35270</v>
      </c>
      <c r="F4156" t="s">
        <v>35271</v>
      </c>
      <c r="G4156" t="s">
        <v>35272</v>
      </c>
      <c r="H4156" t="s">
        <v>35273</v>
      </c>
      <c r="I4156" t="s">
        <v>2350</v>
      </c>
      <c r="J4156" t="s">
        <v>4372</v>
      </c>
      <c r="K4156" t="s">
        <v>4373</v>
      </c>
      <c r="L4156" t="s">
        <v>76</v>
      </c>
      <c r="M4156" t="s">
        <v>4374</v>
      </c>
      <c r="N4156" t="s">
        <v>2340</v>
      </c>
      <c r="O4156" t="s">
        <v>4375</v>
      </c>
      <c r="P4156" t="s">
        <v>35274</v>
      </c>
      <c r="R4156" t="str">
        <f t="shared" si="128"/>
        <v>奎文</v>
      </c>
      <c r="S4156" t="str">
        <f t="shared" si="129"/>
        <v>0708</v>
      </c>
    </row>
    <row r="4157" spans="1:19">
      <c r="A4157" t="s">
        <v>35275</v>
      </c>
      <c r="B4157" t="s">
        <v>35276</v>
      </c>
      <c r="C4157" t="s">
        <v>46</v>
      </c>
      <c r="D4157" t="s">
        <v>35277</v>
      </c>
      <c r="E4157" t="s">
        <v>33345</v>
      </c>
      <c r="F4157" t="s">
        <v>35278</v>
      </c>
      <c r="G4157" t="s">
        <v>35279</v>
      </c>
      <c r="H4157" t="s">
        <v>35280</v>
      </c>
      <c r="I4157" t="s">
        <v>2465</v>
      </c>
      <c r="J4157" t="s">
        <v>4264</v>
      </c>
      <c r="K4157" t="s">
        <v>4265</v>
      </c>
      <c r="L4157" t="s">
        <v>47</v>
      </c>
      <c r="M4157" t="s">
        <v>4266</v>
      </c>
      <c r="N4157" t="s">
        <v>2480</v>
      </c>
      <c r="O4157" t="s">
        <v>7279</v>
      </c>
      <c r="P4157" t="s">
        <v>35281</v>
      </c>
      <c r="R4157" t="str">
        <f t="shared" si="128"/>
        <v>诸城</v>
      </c>
      <c r="S4157" t="str">
        <f t="shared" si="129"/>
        <v>0708</v>
      </c>
    </row>
    <row r="4158" spans="1:19">
      <c r="A4158" t="s">
        <v>35282</v>
      </c>
      <c r="B4158" t="s">
        <v>34945</v>
      </c>
      <c r="C4158" t="s">
        <v>46</v>
      </c>
      <c r="D4158" t="s">
        <v>35283</v>
      </c>
      <c r="E4158" t="s">
        <v>35284</v>
      </c>
      <c r="F4158" t="s">
        <v>35285</v>
      </c>
      <c r="G4158" t="s">
        <v>35286</v>
      </c>
      <c r="H4158" t="s">
        <v>35287</v>
      </c>
      <c r="I4158" t="s">
        <v>5346</v>
      </c>
      <c r="J4158" t="s">
        <v>12541</v>
      </c>
      <c r="K4158" t="s">
        <v>12542</v>
      </c>
      <c r="L4158" t="s">
        <v>128</v>
      </c>
      <c r="M4158" t="s">
        <v>4047</v>
      </c>
      <c r="N4158" t="s">
        <v>4439</v>
      </c>
      <c r="O4158" t="s">
        <v>12543</v>
      </c>
      <c r="P4158" t="s">
        <v>35288</v>
      </c>
      <c r="R4158" t="str">
        <f t="shared" si="128"/>
        <v>寿光</v>
      </c>
      <c r="S4158" t="str">
        <f t="shared" si="129"/>
        <v>0708</v>
      </c>
    </row>
    <row r="4159" spans="1:19">
      <c r="A4159" t="s">
        <v>35289</v>
      </c>
      <c r="B4159" t="s">
        <v>35290</v>
      </c>
      <c r="C4159" t="s">
        <v>46</v>
      </c>
      <c r="D4159" t="s">
        <v>35291</v>
      </c>
      <c r="E4159" t="s">
        <v>34867</v>
      </c>
      <c r="F4159" t="s">
        <v>35292</v>
      </c>
      <c r="G4159" t="s">
        <v>35293</v>
      </c>
      <c r="H4159" t="s">
        <v>35092</v>
      </c>
      <c r="I4159" t="s">
        <v>2364</v>
      </c>
      <c r="J4159" t="s">
        <v>7951</v>
      </c>
      <c r="K4159" t="s">
        <v>7952</v>
      </c>
      <c r="L4159" t="s">
        <v>128</v>
      </c>
      <c r="M4159" t="s">
        <v>2913</v>
      </c>
      <c r="N4159" t="s">
        <v>2872</v>
      </c>
      <c r="O4159" t="s">
        <v>7953</v>
      </c>
      <c r="P4159" t="s">
        <v>35294</v>
      </c>
      <c r="R4159" t="str">
        <f t="shared" si="128"/>
        <v>寿光</v>
      </c>
      <c r="S4159" t="str">
        <f t="shared" si="129"/>
        <v>0708</v>
      </c>
    </row>
    <row r="4160" spans="1:19">
      <c r="A4160" t="s">
        <v>35295</v>
      </c>
      <c r="B4160" t="s">
        <v>35296</v>
      </c>
      <c r="C4160" t="s">
        <v>46</v>
      </c>
      <c r="D4160" t="s">
        <v>35297</v>
      </c>
      <c r="E4160" t="s">
        <v>35298</v>
      </c>
      <c r="F4160" t="s">
        <v>35299</v>
      </c>
      <c r="G4160" t="s">
        <v>35300</v>
      </c>
      <c r="H4160" t="s">
        <v>35301</v>
      </c>
      <c r="I4160" t="s">
        <v>2645</v>
      </c>
      <c r="J4160" t="s">
        <v>2587</v>
      </c>
      <c r="K4160" t="s">
        <v>2588</v>
      </c>
      <c r="L4160" t="s">
        <v>57</v>
      </c>
      <c r="M4160" t="s">
        <v>2433</v>
      </c>
      <c r="N4160" t="s">
        <v>2340</v>
      </c>
      <c r="O4160" t="s">
        <v>2590</v>
      </c>
      <c r="P4160" t="s">
        <v>35302</v>
      </c>
      <c r="Q4160" t="s">
        <v>35303</v>
      </c>
      <c r="R4160" t="str">
        <f t="shared" si="128"/>
        <v>安丘</v>
      </c>
      <c r="S4160" t="str">
        <f t="shared" si="129"/>
        <v>0708</v>
      </c>
    </row>
    <row r="4161" spans="1:19">
      <c r="A4161" t="s">
        <v>35304</v>
      </c>
      <c r="B4161" t="s">
        <v>35305</v>
      </c>
      <c r="C4161" t="s">
        <v>46</v>
      </c>
      <c r="D4161" t="s">
        <v>35306</v>
      </c>
      <c r="E4161" t="s">
        <v>33345</v>
      </c>
      <c r="F4161" t="s">
        <v>35307</v>
      </c>
      <c r="G4161" t="s">
        <v>35308</v>
      </c>
      <c r="H4161" t="s">
        <v>35309</v>
      </c>
      <c r="I4161" t="s">
        <v>4165</v>
      </c>
      <c r="J4161" t="s">
        <v>3456</v>
      </c>
      <c r="K4161" t="s">
        <v>3457</v>
      </c>
      <c r="L4161" t="s">
        <v>3458</v>
      </c>
      <c r="M4161" t="s">
        <v>3459</v>
      </c>
      <c r="N4161" t="s">
        <v>2480</v>
      </c>
      <c r="O4161" t="s">
        <v>3460</v>
      </c>
      <c r="P4161" t="s">
        <v>35310</v>
      </c>
      <c r="Q4161" t="s">
        <v>35311</v>
      </c>
      <c r="R4161" t="str">
        <f t="shared" ref="R4161:R4224" si="130">IF(OR(LEFT(L4161,2)="高新"),"奎文",IF(LEFT(L4161,2)="峡山","坊子",IF(LEFT(L4161,2)="滨海","寒亭",LEFT(L4161,2))))</f>
        <v>寒亭</v>
      </c>
      <c r="S4161" t="str">
        <f t="shared" ref="S4161:S4224" si="131">TEXT(B4161,"mmdd")</f>
        <v>0708</v>
      </c>
    </row>
    <row r="4162" spans="1:19">
      <c r="A4162" t="s">
        <v>35312</v>
      </c>
      <c r="B4162" t="s">
        <v>35313</v>
      </c>
      <c r="C4162" t="s">
        <v>46</v>
      </c>
      <c r="D4162" t="s">
        <v>35314</v>
      </c>
      <c r="E4162" t="s">
        <v>33354</v>
      </c>
      <c r="F4162" t="s">
        <v>35315</v>
      </c>
      <c r="G4162" t="s">
        <v>35316</v>
      </c>
      <c r="H4162" t="s">
        <v>35317</v>
      </c>
      <c r="I4162" t="s">
        <v>2645</v>
      </c>
      <c r="J4162" t="s">
        <v>6970</v>
      </c>
      <c r="K4162" t="s">
        <v>6971</v>
      </c>
      <c r="L4162" t="s">
        <v>119</v>
      </c>
      <c r="M4162" t="s">
        <v>5238</v>
      </c>
      <c r="N4162" t="s">
        <v>3252</v>
      </c>
      <c r="O4162" t="s">
        <v>6972</v>
      </c>
      <c r="P4162" t="s">
        <v>35318</v>
      </c>
      <c r="Q4162" t="s">
        <v>35319</v>
      </c>
      <c r="R4162" t="str">
        <f t="shared" si="130"/>
        <v>寒亭</v>
      </c>
      <c r="S4162" t="str">
        <f t="shared" si="131"/>
        <v>0708</v>
      </c>
    </row>
    <row r="4163" spans="1:19">
      <c r="A4163" t="s">
        <v>35320</v>
      </c>
      <c r="B4163" t="s">
        <v>35321</v>
      </c>
      <c r="C4163" t="s">
        <v>46</v>
      </c>
      <c r="D4163" t="s">
        <v>35322</v>
      </c>
      <c r="E4163" t="s">
        <v>33345</v>
      </c>
      <c r="F4163" t="s">
        <v>35323</v>
      </c>
      <c r="G4163" t="s">
        <v>35324</v>
      </c>
      <c r="H4163" t="s">
        <v>35325</v>
      </c>
      <c r="I4163" t="s">
        <v>2350</v>
      </c>
      <c r="J4163" t="s">
        <v>10901</v>
      </c>
      <c r="K4163" t="s">
        <v>10902</v>
      </c>
      <c r="L4163" t="s">
        <v>187</v>
      </c>
      <c r="M4163" t="s">
        <v>2468</v>
      </c>
      <c r="N4163" t="s">
        <v>2421</v>
      </c>
      <c r="O4163" t="s">
        <v>10903</v>
      </c>
      <c r="P4163" t="s">
        <v>35326</v>
      </c>
      <c r="Q4163" t="s">
        <v>35327</v>
      </c>
      <c r="R4163" t="str">
        <f t="shared" si="130"/>
        <v>坊子</v>
      </c>
      <c r="S4163" t="str">
        <f t="shared" si="131"/>
        <v>0708</v>
      </c>
    </row>
    <row r="4164" spans="1:19">
      <c r="A4164" t="s">
        <v>35328</v>
      </c>
      <c r="B4164" t="s">
        <v>35329</v>
      </c>
      <c r="C4164" t="s">
        <v>46</v>
      </c>
      <c r="D4164" t="s">
        <v>35330</v>
      </c>
      <c r="E4164" t="s">
        <v>33345</v>
      </c>
      <c r="F4164" t="s">
        <v>35331</v>
      </c>
      <c r="G4164" t="s">
        <v>35332</v>
      </c>
      <c r="H4164" t="s">
        <v>35333</v>
      </c>
      <c r="I4164" t="s">
        <v>2350</v>
      </c>
      <c r="J4164" t="s">
        <v>2365</v>
      </c>
      <c r="K4164" t="s">
        <v>2366</v>
      </c>
      <c r="L4164" t="s">
        <v>57</v>
      </c>
      <c r="M4164" t="s">
        <v>2367</v>
      </c>
      <c r="N4164" t="s">
        <v>2480</v>
      </c>
      <c r="O4164" t="s">
        <v>2369</v>
      </c>
      <c r="P4164" t="s">
        <v>35334</v>
      </c>
      <c r="Q4164" t="s">
        <v>35335</v>
      </c>
      <c r="R4164" t="str">
        <f t="shared" si="130"/>
        <v>安丘</v>
      </c>
      <c r="S4164" t="str">
        <f t="shared" si="131"/>
        <v>0708</v>
      </c>
    </row>
    <row r="4165" spans="1:19">
      <c r="A4165" t="s">
        <v>35336</v>
      </c>
      <c r="B4165" t="s">
        <v>35337</v>
      </c>
      <c r="C4165" t="s">
        <v>46</v>
      </c>
      <c r="D4165" t="s">
        <v>35338</v>
      </c>
      <c r="E4165" t="s">
        <v>33345</v>
      </c>
      <c r="F4165" t="s">
        <v>35339</v>
      </c>
      <c r="G4165" t="s">
        <v>35340</v>
      </c>
      <c r="H4165" t="s">
        <v>35341</v>
      </c>
      <c r="I4165" t="s">
        <v>2364</v>
      </c>
      <c r="J4165" t="s">
        <v>3838</v>
      </c>
      <c r="K4165" t="s">
        <v>3839</v>
      </c>
      <c r="L4165" t="s">
        <v>676</v>
      </c>
      <c r="M4165" t="s">
        <v>3840</v>
      </c>
      <c r="N4165" t="s">
        <v>3017</v>
      </c>
      <c r="O4165" t="s">
        <v>3841</v>
      </c>
      <c r="P4165" t="s">
        <v>35342</v>
      </c>
      <c r="R4165" t="str">
        <f t="shared" si="130"/>
        <v>昌乐</v>
      </c>
      <c r="S4165" t="str">
        <f t="shared" si="131"/>
        <v>0708</v>
      </c>
    </row>
    <row r="4166" spans="1:19">
      <c r="A4166" t="s">
        <v>35343</v>
      </c>
      <c r="B4166" t="s">
        <v>35344</v>
      </c>
      <c r="C4166" t="s">
        <v>46</v>
      </c>
      <c r="D4166" t="s">
        <v>35345</v>
      </c>
      <c r="E4166" t="s">
        <v>33345</v>
      </c>
      <c r="F4166" t="s">
        <v>35346</v>
      </c>
      <c r="G4166" t="s">
        <v>35347</v>
      </c>
      <c r="H4166" t="s">
        <v>35348</v>
      </c>
      <c r="I4166" t="s">
        <v>2350</v>
      </c>
      <c r="J4166" t="s">
        <v>8683</v>
      </c>
      <c r="K4166" t="s">
        <v>8684</v>
      </c>
      <c r="L4166" t="s">
        <v>76</v>
      </c>
      <c r="M4166" t="s">
        <v>2827</v>
      </c>
      <c r="N4166" t="s">
        <v>2421</v>
      </c>
      <c r="O4166" t="s">
        <v>8685</v>
      </c>
      <c r="P4166" t="s">
        <v>35037</v>
      </c>
      <c r="Q4166" t="s">
        <v>35349</v>
      </c>
      <c r="R4166" t="str">
        <f t="shared" si="130"/>
        <v>奎文</v>
      </c>
      <c r="S4166" t="str">
        <f t="shared" si="131"/>
        <v>0708</v>
      </c>
    </row>
    <row r="4167" spans="1:19">
      <c r="A4167" t="s">
        <v>35350</v>
      </c>
      <c r="B4167" t="s">
        <v>35351</v>
      </c>
      <c r="C4167" t="s">
        <v>46</v>
      </c>
      <c r="D4167" t="s">
        <v>35352</v>
      </c>
      <c r="E4167" t="s">
        <v>35164</v>
      </c>
      <c r="F4167" t="s">
        <v>35353</v>
      </c>
      <c r="G4167" t="s">
        <v>35354</v>
      </c>
      <c r="H4167" t="s">
        <v>35355</v>
      </c>
      <c r="I4167" t="s">
        <v>2364</v>
      </c>
      <c r="J4167" t="s">
        <v>7387</v>
      </c>
      <c r="K4167" t="s">
        <v>7388</v>
      </c>
      <c r="L4167" t="s">
        <v>128</v>
      </c>
      <c r="M4167" t="s">
        <v>5602</v>
      </c>
      <c r="N4167" t="s">
        <v>2721</v>
      </c>
      <c r="O4167" t="s">
        <v>7389</v>
      </c>
      <c r="P4167" t="s">
        <v>35356</v>
      </c>
      <c r="R4167" t="str">
        <f t="shared" si="130"/>
        <v>寿光</v>
      </c>
      <c r="S4167" t="str">
        <f t="shared" si="131"/>
        <v>0708</v>
      </c>
    </row>
    <row r="4168" spans="1:19">
      <c r="A4168" t="s">
        <v>35357</v>
      </c>
      <c r="B4168" t="s">
        <v>35358</v>
      </c>
      <c r="C4168" t="s">
        <v>46</v>
      </c>
      <c r="D4168" t="s">
        <v>35359</v>
      </c>
      <c r="E4168" t="s">
        <v>33354</v>
      </c>
      <c r="F4168" t="s">
        <v>35360</v>
      </c>
      <c r="G4168" t="s">
        <v>35361</v>
      </c>
      <c r="H4168" t="s">
        <v>35362</v>
      </c>
      <c r="I4168" t="s">
        <v>2451</v>
      </c>
      <c r="J4168" t="s">
        <v>7337</v>
      </c>
      <c r="K4168" t="s">
        <v>7338</v>
      </c>
      <c r="L4168" t="s">
        <v>128</v>
      </c>
      <c r="M4168" t="s">
        <v>2890</v>
      </c>
      <c r="N4168" t="s">
        <v>2340</v>
      </c>
      <c r="O4168" t="s">
        <v>7339</v>
      </c>
      <c r="P4168" t="s">
        <v>35363</v>
      </c>
      <c r="Q4168" t="s">
        <v>35364</v>
      </c>
      <c r="R4168" t="str">
        <f t="shared" si="130"/>
        <v>寿光</v>
      </c>
      <c r="S4168" t="str">
        <f t="shared" si="131"/>
        <v>0708</v>
      </c>
    </row>
    <row r="4169" spans="1:19">
      <c r="A4169" t="s">
        <v>35365</v>
      </c>
      <c r="B4169" t="s">
        <v>35366</v>
      </c>
      <c r="C4169" t="s">
        <v>46</v>
      </c>
      <c r="D4169" t="s">
        <v>35367</v>
      </c>
      <c r="E4169" t="s">
        <v>34867</v>
      </c>
      <c r="F4169" t="s">
        <v>35368</v>
      </c>
      <c r="G4169" t="s">
        <v>35369</v>
      </c>
      <c r="H4169" t="s">
        <v>35370</v>
      </c>
      <c r="I4169" t="s">
        <v>2645</v>
      </c>
      <c r="J4169" t="s">
        <v>3425</v>
      </c>
      <c r="K4169" t="s">
        <v>3426</v>
      </c>
      <c r="L4169" t="s">
        <v>137</v>
      </c>
      <c r="M4169" t="s">
        <v>2395</v>
      </c>
      <c r="N4169" t="s">
        <v>2421</v>
      </c>
      <c r="O4169" t="s">
        <v>3427</v>
      </c>
      <c r="P4169" t="s">
        <v>35371</v>
      </c>
      <c r="R4169" t="str">
        <f t="shared" si="130"/>
        <v>青州</v>
      </c>
      <c r="S4169" t="str">
        <f t="shared" si="131"/>
        <v>0708</v>
      </c>
    </row>
    <row r="4170" spans="1:19">
      <c r="A4170" t="s">
        <v>35372</v>
      </c>
      <c r="B4170" t="s">
        <v>35373</v>
      </c>
      <c r="C4170" t="s">
        <v>46</v>
      </c>
      <c r="D4170" t="s">
        <v>35374</v>
      </c>
      <c r="E4170" t="s">
        <v>34867</v>
      </c>
      <c r="F4170" t="s">
        <v>35375</v>
      </c>
      <c r="G4170" t="s">
        <v>35376</v>
      </c>
      <c r="H4170" t="s">
        <v>31728</v>
      </c>
      <c r="I4170" t="s">
        <v>2645</v>
      </c>
      <c r="J4170" t="s">
        <v>4253</v>
      </c>
      <c r="K4170" t="s">
        <v>4254</v>
      </c>
      <c r="L4170" t="s">
        <v>57</v>
      </c>
      <c r="M4170" t="s">
        <v>2492</v>
      </c>
      <c r="N4170" t="s">
        <v>4255</v>
      </c>
      <c r="O4170" t="s">
        <v>4256</v>
      </c>
      <c r="P4170" t="s">
        <v>35377</v>
      </c>
      <c r="R4170" t="str">
        <f t="shared" si="130"/>
        <v>安丘</v>
      </c>
      <c r="S4170" t="str">
        <f t="shared" si="131"/>
        <v>0708</v>
      </c>
    </row>
    <row r="4171" spans="1:19">
      <c r="A4171" t="s">
        <v>35378</v>
      </c>
      <c r="B4171" t="s">
        <v>35379</v>
      </c>
      <c r="C4171" t="s">
        <v>46</v>
      </c>
      <c r="D4171" t="s">
        <v>35380</v>
      </c>
      <c r="E4171" t="s">
        <v>33345</v>
      </c>
      <c r="F4171" t="s">
        <v>35381</v>
      </c>
      <c r="G4171" t="s">
        <v>35382</v>
      </c>
      <c r="H4171" t="s">
        <v>35383</v>
      </c>
      <c r="I4171" t="s">
        <v>2364</v>
      </c>
      <c r="J4171" t="s">
        <v>8431</v>
      </c>
      <c r="K4171" t="s">
        <v>8432</v>
      </c>
      <c r="L4171" t="s">
        <v>146</v>
      </c>
      <c r="M4171" t="s">
        <v>2420</v>
      </c>
      <c r="N4171" t="s">
        <v>2674</v>
      </c>
      <c r="O4171" t="s">
        <v>8433</v>
      </c>
      <c r="P4171" t="s">
        <v>35384</v>
      </c>
      <c r="Q4171" t="s">
        <v>35385</v>
      </c>
      <c r="R4171" t="str">
        <f t="shared" si="130"/>
        <v>临朐</v>
      </c>
      <c r="S4171" t="str">
        <f t="shared" si="131"/>
        <v>0708</v>
      </c>
    </row>
    <row r="4172" spans="1:19">
      <c r="A4172" t="s">
        <v>35386</v>
      </c>
      <c r="B4172" t="s">
        <v>35387</v>
      </c>
      <c r="C4172" t="s">
        <v>46</v>
      </c>
      <c r="D4172" t="s">
        <v>35388</v>
      </c>
      <c r="E4172" t="s">
        <v>33345</v>
      </c>
      <c r="F4172" t="s">
        <v>35389</v>
      </c>
      <c r="G4172" t="s">
        <v>35390</v>
      </c>
      <c r="H4172" t="s">
        <v>35391</v>
      </c>
      <c r="I4172" t="s">
        <v>2364</v>
      </c>
      <c r="J4172" t="s">
        <v>5661</v>
      </c>
      <c r="K4172" t="s">
        <v>5662</v>
      </c>
      <c r="L4172" t="s">
        <v>47</v>
      </c>
      <c r="M4172" t="s">
        <v>4266</v>
      </c>
      <c r="N4172" t="s">
        <v>2743</v>
      </c>
      <c r="O4172" t="s">
        <v>5663</v>
      </c>
      <c r="P4172" t="s">
        <v>35392</v>
      </c>
      <c r="Q4172" t="s">
        <v>35393</v>
      </c>
      <c r="R4172" t="str">
        <f t="shared" si="130"/>
        <v>诸城</v>
      </c>
      <c r="S4172" t="str">
        <f t="shared" si="131"/>
        <v>0708</v>
      </c>
    </row>
    <row r="4173" spans="1:19">
      <c r="A4173" t="s">
        <v>35394</v>
      </c>
      <c r="B4173" t="s">
        <v>35395</v>
      </c>
      <c r="C4173" t="s">
        <v>46</v>
      </c>
      <c r="D4173" t="s">
        <v>35396</v>
      </c>
      <c r="E4173" t="s">
        <v>33345</v>
      </c>
      <c r="F4173" t="s">
        <v>35397</v>
      </c>
      <c r="G4173" t="s">
        <v>35398</v>
      </c>
      <c r="H4173" t="s">
        <v>35399</v>
      </c>
      <c r="I4173" t="s">
        <v>2465</v>
      </c>
      <c r="J4173" t="s">
        <v>2911</v>
      </c>
      <c r="K4173" t="s">
        <v>2912</v>
      </c>
      <c r="L4173" t="s">
        <v>128</v>
      </c>
      <c r="M4173" t="s">
        <v>2913</v>
      </c>
      <c r="N4173" t="s">
        <v>3017</v>
      </c>
      <c r="O4173" t="s">
        <v>2914</v>
      </c>
      <c r="P4173" t="s">
        <v>35400</v>
      </c>
      <c r="Q4173" t="s">
        <v>35401</v>
      </c>
      <c r="R4173" t="str">
        <f t="shared" si="130"/>
        <v>寿光</v>
      </c>
      <c r="S4173" t="str">
        <f t="shared" si="131"/>
        <v>0708</v>
      </c>
    </row>
    <row r="4174" spans="1:19">
      <c r="A4174" t="s">
        <v>35402</v>
      </c>
      <c r="B4174" t="s">
        <v>35403</v>
      </c>
      <c r="C4174" t="s">
        <v>46</v>
      </c>
      <c r="D4174" t="s">
        <v>35404</v>
      </c>
      <c r="E4174" t="s">
        <v>33345</v>
      </c>
      <c r="F4174" t="s">
        <v>35405</v>
      </c>
      <c r="G4174" t="s">
        <v>35406</v>
      </c>
      <c r="H4174" t="s">
        <v>35407</v>
      </c>
      <c r="I4174" t="s">
        <v>2364</v>
      </c>
      <c r="J4174" t="s">
        <v>9339</v>
      </c>
      <c r="K4174" t="s">
        <v>9340</v>
      </c>
      <c r="L4174" t="s">
        <v>47</v>
      </c>
      <c r="M4174" t="s">
        <v>2454</v>
      </c>
      <c r="N4174" t="s">
        <v>2455</v>
      </c>
      <c r="O4174" t="s">
        <v>9341</v>
      </c>
      <c r="R4174" t="str">
        <f t="shared" si="130"/>
        <v>诸城</v>
      </c>
      <c r="S4174" t="str">
        <f t="shared" si="131"/>
        <v>0708</v>
      </c>
    </row>
    <row r="4175" spans="1:19">
      <c r="A4175" t="s">
        <v>35408</v>
      </c>
      <c r="B4175" t="s">
        <v>35409</v>
      </c>
      <c r="C4175" t="s">
        <v>46</v>
      </c>
      <c r="D4175" t="s">
        <v>35410</v>
      </c>
      <c r="E4175" t="s">
        <v>33354</v>
      </c>
      <c r="F4175" t="s">
        <v>35411</v>
      </c>
      <c r="G4175" t="s">
        <v>35412</v>
      </c>
      <c r="H4175" t="s">
        <v>35413</v>
      </c>
      <c r="I4175" t="s">
        <v>2465</v>
      </c>
      <c r="J4175" t="s">
        <v>12682</v>
      </c>
      <c r="K4175" t="s">
        <v>12683</v>
      </c>
      <c r="L4175" t="s">
        <v>187</v>
      </c>
      <c r="M4175" t="s">
        <v>2468</v>
      </c>
      <c r="N4175" t="s">
        <v>2368</v>
      </c>
      <c r="O4175" t="s">
        <v>12684</v>
      </c>
      <c r="P4175" t="s">
        <v>35414</v>
      </c>
      <c r="Q4175" t="s">
        <v>35415</v>
      </c>
      <c r="R4175" t="str">
        <f t="shared" si="130"/>
        <v>坊子</v>
      </c>
      <c r="S4175" t="str">
        <f t="shared" si="131"/>
        <v>0708</v>
      </c>
    </row>
    <row r="4176" spans="1:19">
      <c r="A4176" t="s">
        <v>35416</v>
      </c>
      <c r="B4176" t="s">
        <v>35417</v>
      </c>
      <c r="C4176" t="s">
        <v>46</v>
      </c>
      <c r="D4176" t="s">
        <v>35418</v>
      </c>
      <c r="E4176" t="s">
        <v>33345</v>
      </c>
      <c r="F4176" t="s">
        <v>35419</v>
      </c>
      <c r="G4176" t="s">
        <v>35420</v>
      </c>
      <c r="H4176" t="s">
        <v>35421</v>
      </c>
      <c r="I4176" t="s">
        <v>2645</v>
      </c>
      <c r="J4176" t="s">
        <v>25828</v>
      </c>
      <c r="K4176" t="s">
        <v>25829</v>
      </c>
      <c r="L4176" t="s">
        <v>101</v>
      </c>
      <c r="M4176" t="s">
        <v>4459</v>
      </c>
      <c r="N4176" t="s">
        <v>2674</v>
      </c>
      <c r="O4176" t="s">
        <v>25830</v>
      </c>
      <c r="P4176" t="s">
        <v>35422</v>
      </c>
      <c r="Q4176" t="s">
        <v>35423</v>
      </c>
      <c r="R4176" t="str">
        <f t="shared" si="130"/>
        <v>潍城</v>
      </c>
      <c r="S4176" t="str">
        <f t="shared" si="131"/>
        <v>0708</v>
      </c>
    </row>
    <row r="4177" spans="1:19">
      <c r="A4177" t="s">
        <v>35424</v>
      </c>
      <c r="B4177" t="s">
        <v>35425</v>
      </c>
      <c r="C4177" t="s">
        <v>46</v>
      </c>
      <c r="D4177" t="s">
        <v>35426</v>
      </c>
      <c r="E4177" t="s">
        <v>33580</v>
      </c>
      <c r="F4177" t="s">
        <v>35427</v>
      </c>
      <c r="G4177" t="s">
        <v>35428</v>
      </c>
      <c r="H4177" t="s">
        <v>35429</v>
      </c>
      <c r="I4177" t="s">
        <v>2350</v>
      </c>
      <c r="J4177" t="s">
        <v>3918</v>
      </c>
      <c r="K4177" t="s">
        <v>3919</v>
      </c>
      <c r="L4177" t="s">
        <v>47</v>
      </c>
      <c r="M4177" t="s">
        <v>2454</v>
      </c>
      <c r="N4177" t="s">
        <v>4563</v>
      </c>
      <c r="O4177" t="s">
        <v>3920</v>
      </c>
      <c r="P4177" t="s">
        <v>35430</v>
      </c>
      <c r="R4177" t="str">
        <f t="shared" si="130"/>
        <v>诸城</v>
      </c>
      <c r="S4177" t="str">
        <f t="shared" si="131"/>
        <v>0708</v>
      </c>
    </row>
    <row r="4178" spans="1:19">
      <c r="A4178" t="s">
        <v>35431</v>
      </c>
      <c r="B4178" t="s">
        <v>35432</v>
      </c>
      <c r="C4178" t="s">
        <v>46</v>
      </c>
      <c r="D4178" t="s">
        <v>35433</v>
      </c>
      <c r="E4178" t="s">
        <v>35434</v>
      </c>
      <c r="F4178" t="s">
        <v>35435</v>
      </c>
      <c r="G4178" t="s">
        <v>35436</v>
      </c>
      <c r="H4178" t="s">
        <v>35437</v>
      </c>
      <c r="I4178" t="s">
        <v>2350</v>
      </c>
      <c r="J4178" t="s">
        <v>6863</v>
      </c>
      <c r="K4178" t="s">
        <v>6864</v>
      </c>
      <c r="L4178" t="s">
        <v>128</v>
      </c>
      <c r="M4178" t="s">
        <v>3952</v>
      </c>
      <c r="N4178" t="s">
        <v>5839</v>
      </c>
      <c r="O4178" t="s">
        <v>6865</v>
      </c>
      <c r="P4178" t="s">
        <v>35438</v>
      </c>
      <c r="R4178" t="str">
        <f t="shared" si="130"/>
        <v>寿光</v>
      </c>
      <c r="S4178" t="str">
        <f t="shared" si="131"/>
        <v>0708</v>
      </c>
    </row>
    <row r="4179" spans="1:19">
      <c r="A4179" t="s">
        <v>35439</v>
      </c>
      <c r="B4179" t="s">
        <v>35440</v>
      </c>
      <c r="C4179" t="s">
        <v>46</v>
      </c>
      <c r="D4179" t="s">
        <v>35441</v>
      </c>
      <c r="E4179" t="s">
        <v>33354</v>
      </c>
      <c r="F4179" t="s">
        <v>35442</v>
      </c>
      <c r="G4179" t="s">
        <v>35443</v>
      </c>
      <c r="H4179" t="s">
        <v>35444</v>
      </c>
      <c r="I4179" t="s">
        <v>2392</v>
      </c>
      <c r="J4179" t="s">
        <v>3651</v>
      </c>
      <c r="K4179" t="s">
        <v>3652</v>
      </c>
      <c r="L4179" t="s">
        <v>128</v>
      </c>
      <c r="M4179" t="s">
        <v>3653</v>
      </c>
      <c r="N4179" t="s">
        <v>2674</v>
      </c>
      <c r="O4179" t="s">
        <v>3654</v>
      </c>
      <c r="P4179" t="s">
        <v>35445</v>
      </c>
      <c r="R4179" t="str">
        <f t="shared" si="130"/>
        <v>寿光</v>
      </c>
      <c r="S4179" t="str">
        <f t="shared" si="131"/>
        <v>0708</v>
      </c>
    </row>
    <row r="4180" spans="1:19">
      <c r="A4180" t="s">
        <v>35446</v>
      </c>
      <c r="B4180" t="s">
        <v>35447</v>
      </c>
      <c r="C4180" t="s">
        <v>46</v>
      </c>
      <c r="D4180" t="s">
        <v>35448</v>
      </c>
      <c r="E4180" t="s">
        <v>33345</v>
      </c>
      <c r="F4180" t="s">
        <v>35449</v>
      </c>
      <c r="G4180" t="s">
        <v>35450</v>
      </c>
      <c r="H4180" t="s">
        <v>35451</v>
      </c>
      <c r="I4180" t="s">
        <v>2503</v>
      </c>
      <c r="J4180" t="s">
        <v>10054</v>
      </c>
      <c r="K4180" t="s">
        <v>10055</v>
      </c>
      <c r="L4180" t="s">
        <v>137</v>
      </c>
      <c r="M4180" t="s">
        <v>5803</v>
      </c>
      <c r="N4180" t="s">
        <v>2859</v>
      </c>
      <c r="O4180" t="s">
        <v>10056</v>
      </c>
      <c r="P4180" t="s">
        <v>35452</v>
      </c>
      <c r="R4180" t="str">
        <f t="shared" si="130"/>
        <v>青州</v>
      </c>
      <c r="S4180" t="str">
        <f t="shared" si="131"/>
        <v>0708</v>
      </c>
    </row>
    <row r="4181" spans="1:19">
      <c r="A4181" t="s">
        <v>35453</v>
      </c>
      <c r="B4181" t="s">
        <v>35454</v>
      </c>
      <c r="C4181" t="s">
        <v>46</v>
      </c>
      <c r="D4181" t="s">
        <v>35455</v>
      </c>
      <c r="E4181" t="s">
        <v>33345</v>
      </c>
      <c r="F4181" t="s">
        <v>35456</v>
      </c>
      <c r="G4181" t="s">
        <v>35457</v>
      </c>
      <c r="H4181" t="s">
        <v>35458</v>
      </c>
      <c r="I4181" t="s">
        <v>3336</v>
      </c>
      <c r="J4181" t="s">
        <v>10532</v>
      </c>
      <c r="K4181" t="s">
        <v>10533</v>
      </c>
      <c r="L4181" t="s">
        <v>137</v>
      </c>
      <c r="M4181" t="s">
        <v>3729</v>
      </c>
      <c r="N4181" t="s">
        <v>7446</v>
      </c>
      <c r="O4181" t="s">
        <v>10534</v>
      </c>
      <c r="P4181" t="s">
        <v>35459</v>
      </c>
      <c r="R4181" t="str">
        <f t="shared" si="130"/>
        <v>青州</v>
      </c>
      <c r="S4181" t="str">
        <f t="shared" si="131"/>
        <v>0708</v>
      </c>
    </row>
    <row r="4182" spans="1:19">
      <c r="A4182" t="s">
        <v>35460</v>
      </c>
      <c r="B4182" t="s">
        <v>35461</v>
      </c>
      <c r="C4182" t="s">
        <v>46</v>
      </c>
      <c r="D4182" t="s">
        <v>35462</v>
      </c>
      <c r="E4182" t="s">
        <v>33580</v>
      </c>
      <c r="F4182" t="s">
        <v>35463</v>
      </c>
      <c r="G4182" t="s">
        <v>35464</v>
      </c>
      <c r="H4182" t="s">
        <v>35465</v>
      </c>
      <c r="I4182" t="s">
        <v>2645</v>
      </c>
      <c r="J4182" t="s">
        <v>7337</v>
      </c>
      <c r="K4182" t="s">
        <v>7338</v>
      </c>
      <c r="L4182" t="s">
        <v>128</v>
      </c>
      <c r="M4182" t="s">
        <v>2890</v>
      </c>
      <c r="N4182" t="s">
        <v>3339</v>
      </c>
      <c r="O4182" t="s">
        <v>7339</v>
      </c>
      <c r="P4182" t="s">
        <v>35466</v>
      </c>
      <c r="R4182" t="str">
        <f t="shared" si="130"/>
        <v>寿光</v>
      </c>
      <c r="S4182" t="str">
        <f t="shared" si="131"/>
        <v>0708</v>
      </c>
    </row>
    <row r="4183" spans="1:19">
      <c r="A4183" t="s">
        <v>35467</v>
      </c>
      <c r="B4183" t="s">
        <v>35468</v>
      </c>
      <c r="C4183" t="s">
        <v>46</v>
      </c>
      <c r="D4183" t="s">
        <v>35469</v>
      </c>
      <c r="E4183" t="s">
        <v>33354</v>
      </c>
      <c r="F4183" t="s">
        <v>35470</v>
      </c>
      <c r="G4183" t="s">
        <v>35471</v>
      </c>
      <c r="H4183" t="s">
        <v>35472</v>
      </c>
      <c r="I4183" t="s">
        <v>2465</v>
      </c>
      <c r="J4183" t="s">
        <v>3586</v>
      </c>
      <c r="K4183" t="s">
        <v>3587</v>
      </c>
      <c r="L4183" t="s">
        <v>47</v>
      </c>
      <c r="M4183" t="s">
        <v>3159</v>
      </c>
      <c r="N4183" t="s">
        <v>2480</v>
      </c>
      <c r="O4183" t="s">
        <v>3588</v>
      </c>
      <c r="P4183" t="s">
        <v>35473</v>
      </c>
      <c r="R4183" t="str">
        <f t="shared" si="130"/>
        <v>诸城</v>
      </c>
      <c r="S4183" t="str">
        <f t="shared" si="131"/>
        <v>0708</v>
      </c>
    </row>
    <row r="4184" spans="1:19">
      <c r="A4184" t="s">
        <v>35474</v>
      </c>
      <c r="B4184" t="s">
        <v>35475</v>
      </c>
      <c r="C4184" t="s">
        <v>46</v>
      </c>
      <c r="D4184" t="s">
        <v>35476</v>
      </c>
      <c r="E4184" t="s">
        <v>35434</v>
      </c>
      <c r="F4184" t="s">
        <v>35477</v>
      </c>
      <c r="G4184" t="s">
        <v>35478</v>
      </c>
      <c r="H4184" t="s">
        <v>35092</v>
      </c>
      <c r="I4184" t="s">
        <v>3336</v>
      </c>
      <c r="J4184" t="s">
        <v>5649</v>
      </c>
      <c r="K4184" t="s">
        <v>5650</v>
      </c>
      <c r="L4184" t="s">
        <v>76</v>
      </c>
      <c r="M4184" t="s">
        <v>4374</v>
      </c>
      <c r="N4184" t="s">
        <v>2368</v>
      </c>
      <c r="O4184" t="s">
        <v>5651</v>
      </c>
      <c r="P4184" t="s">
        <v>35479</v>
      </c>
      <c r="R4184" t="str">
        <f t="shared" si="130"/>
        <v>奎文</v>
      </c>
      <c r="S4184" t="str">
        <f t="shared" si="131"/>
        <v>0708</v>
      </c>
    </row>
    <row r="4185" spans="1:19">
      <c r="A4185" t="s">
        <v>35480</v>
      </c>
      <c r="B4185" t="s">
        <v>35481</v>
      </c>
      <c r="C4185" t="s">
        <v>46</v>
      </c>
      <c r="D4185" t="s">
        <v>35482</v>
      </c>
      <c r="E4185" t="s">
        <v>33354</v>
      </c>
      <c r="F4185" t="s">
        <v>35483</v>
      </c>
      <c r="G4185" t="s">
        <v>35484</v>
      </c>
      <c r="H4185" t="s">
        <v>35485</v>
      </c>
      <c r="I4185" t="s">
        <v>2364</v>
      </c>
      <c r="J4185" t="s">
        <v>3651</v>
      </c>
      <c r="K4185" t="s">
        <v>3652</v>
      </c>
      <c r="L4185" t="s">
        <v>128</v>
      </c>
      <c r="M4185" t="s">
        <v>3653</v>
      </c>
      <c r="N4185" t="s">
        <v>3307</v>
      </c>
      <c r="O4185" t="s">
        <v>3654</v>
      </c>
      <c r="P4185" t="s">
        <v>35486</v>
      </c>
      <c r="R4185" t="str">
        <f t="shared" si="130"/>
        <v>寿光</v>
      </c>
      <c r="S4185" t="str">
        <f t="shared" si="131"/>
        <v>0708</v>
      </c>
    </row>
    <row r="4186" spans="1:19">
      <c r="A4186" t="s">
        <v>35487</v>
      </c>
      <c r="B4186" t="s">
        <v>35488</v>
      </c>
      <c r="C4186" t="s">
        <v>46</v>
      </c>
      <c r="D4186" t="s">
        <v>35489</v>
      </c>
      <c r="E4186" t="s">
        <v>33354</v>
      </c>
      <c r="F4186" t="s">
        <v>35490</v>
      </c>
      <c r="G4186" t="s">
        <v>35491</v>
      </c>
      <c r="H4186" t="s">
        <v>35492</v>
      </c>
      <c r="I4186" t="s">
        <v>6637</v>
      </c>
      <c r="J4186" t="s">
        <v>4344</v>
      </c>
      <c r="K4186" t="s">
        <v>4345</v>
      </c>
      <c r="L4186" t="s">
        <v>187</v>
      </c>
      <c r="M4186" t="s">
        <v>4346</v>
      </c>
      <c r="N4186" t="s">
        <v>2816</v>
      </c>
      <c r="O4186" t="s">
        <v>4347</v>
      </c>
      <c r="P4186" t="s">
        <v>35073</v>
      </c>
      <c r="R4186" t="str">
        <f t="shared" si="130"/>
        <v>坊子</v>
      </c>
      <c r="S4186" t="str">
        <f t="shared" si="131"/>
        <v>0708</v>
      </c>
    </row>
    <row r="4187" spans="1:19">
      <c r="A4187" t="s">
        <v>1006</v>
      </c>
      <c r="B4187" t="s">
        <v>35493</v>
      </c>
      <c r="C4187" t="s">
        <v>46</v>
      </c>
      <c r="D4187" t="s">
        <v>35494</v>
      </c>
      <c r="E4187" t="s">
        <v>33354</v>
      </c>
      <c r="F4187" t="s">
        <v>35495</v>
      </c>
      <c r="G4187" t="s">
        <v>1004</v>
      </c>
      <c r="H4187" t="s">
        <v>35496</v>
      </c>
      <c r="I4187" t="s">
        <v>5211</v>
      </c>
      <c r="J4187" t="s">
        <v>2847</v>
      </c>
      <c r="K4187" t="s">
        <v>2848</v>
      </c>
      <c r="L4187" t="s">
        <v>110</v>
      </c>
      <c r="M4187" t="s">
        <v>2849</v>
      </c>
      <c r="N4187" t="s">
        <v>3214</v>
      </c>
      <c r="O4187" t="s">
        <v>2850</v>
      </c>
      <c r="P4187" t="s">
        <v>35497</v>
      </c>
      <c r="Q4187" t="s">
        <v>16692</v>
      </c>
      <c r="R4187" t="str">
        <f t="shared" si="130"/>
        <v>高密</v>
      </c>
      <c r="S4187" t="str">
        <f t="shared" si="131"/>
        <v>0708</v>
      </c>
    </row>
    <row r="4188" spans="1:19">
      <c r="A4188" t="s">
        <v>35498</v>
      </c>
      <c r="B4188" t="s">
        <v>35499</v>
      </c>
      <c r="C4188" t="s">
        <v>46</v>
      </c>
      <c r="D4188" t="s">
        <v>35500</v>
      </c>
      <c r="E4188" t="s">
        <v>33345</v>
      </c>
      <c r="F4188" t="s">
        <v>35501</v>
      </c>
      <c r="G4188" t="s">
        <v>35502</v>
      </c>
      <c r="H4188" t="s">
        <v>35503</v>
      </c>
      <c r="I4188" t="s">
        <v>2350</v>
      </c>
      <c r="J4188" t="s">
        <v>7136</v>
      </c>
      <c r="K4188" t="s">
        <v>7137</v>
      </c>
      <c r="L4188" t="s">
        <v>47</v>
      </c>
      <c r="M4188" t="s">
        <v>3327</v>
      </c>
      <c r="N4188" t="s">
        <v>2480</v>
      </c>
      <c r="O4188" t="s">
        <v>7138</v>
      </c>
      <c r="P4188" t="s">
        <v>35504</v>
      </c>
      <c r="R4188" t="str">
        <f t="shared" si="130"/>
        <v>诸城</v>
      </c>
      <c r="S4188" t="str">
        <f t="shared" si="131"/>
        <v>0708</v>
      </c>
    </row>
    <row r="4189" spans="1:19">
      <c r="A4189" t="s">
        <v>35505</v>
      </c>
      <c r="B4189" t="s">
        <v>35506</v>
      </c>
      <c r="C4189" t="s">
        <v>46</v>
      </c>
      <c r="D4189" t="s">
        <v>35507</v>
      </c>
      <c r="E4189" t="s">
        <v>33345</v>
      </c>
      <c r="F4189" t="s">
        <v>35508</v>
      </c>
      <c r="G4189" t="s">
        <v>35509</v>
      </c>
      <c r="H4189" t="s">
        <v>35510</v>
      </c>
      <c r="I4189" t="s">
        <v>2350</v>
      </c>
      <c r="J4189" t="s">
        <v>3096</v>
      </c>
      <c r="K4189" t="s">
        <v>3097</v>
      </c>
      <c r="L4189" t="s">
        <v>110</v>
      </c>
      <c r="M4189" t="s">
        <v>3098</v>
      </c>
      <c r="N4189" t="s">
        <v>2785</v>
      </c>
      <c r="O4189" t="s">
        <v>3099</v>
      </c>
      <c r="P4189" t="s">
        <v>35511</v>
      </c>
      <c r="Q4189" t="s">
        <v>35512</v>
      </c>
      <c r="R4189" t="str">
        <f t="shared" si="130"/>
        <v>高密</v>
      </c>
      <c r="S4189" t="str">
        <f t="shared" si="131"/>
        <v>0708</v>
      </c>
    </row>
    <row r="4190" spans="1:19">
      <c r="A4190" t="s">
        <v>35513</v>
      </c>
      <c r="B4190" t="s">
        <v>35514</v>
      </c>
      <c r="C4190" t="s">
        <v>46</v>
      </c>
      <c r="D4190" t="s">
        <v>35515</v>
      </c>
      <c r="E4190" t="s">
        <v>35164</v>
      </c>
      <c r="F4190" t="s">
        <v>35516</v>
      </c>
      <c r="G4190" t="s">
        <v>35517</v>
      </c>
      <c r="H4190" t="s">
        <v>35518</v>
      </c>
      <c r="I4190" t="s">
        <v>5211</v>
      </c>
      <c r="J4190" t="s">
        <v>5583</v>
      </c>
      <c r="K4190" t="s">
        <v>5584</v>
      </c>
      <c r="L4190" t="s">
        <v>57</v>
      </c>
      <c r="M4190" t="s">
        <v>2433</v>
      </c>
      <c r="N4190" t="s">
        <v>2340</v>
      </c>
      <c r="O4190" t="s">
        <v>5585</v>
      </c>
      <c r="P4190" t="s">
        <v>35519</v>
      </c>
      <c r="Q4190" t="s">
        <v>35520</v>
      </c>
      <c r="R4190" t="str">
        <f t="shared" si="130"/>
        <v>安丘</v>
      </c>
      <c r="S4190" t="str">
        <f t="shared" si="131"/>
        <v>0708</v>
      </c>
    </row>
    <row r="4191" spans="1:19">
      <c r="A4191" t="s">
        <v>35521</v>
      </c>
      <c r="B4191" t="s">
        <v>35522</v>
      </c>
      <c r="C4191" t="s">
        <v>46</v>
      </c>
      <c r="D4191" t="s">
        <v>35523</v>
      </c>
      <c r="E4191" t="s">
        <v>33345</v>
      </c>
      <c r="F4191" t="s">
        <v>35524</v>
      </c>
      <c r="G4191" t="s">
        <v>35525</v>
      </c>
      <c r="H4191" t="s">
        <v>35526</v>
      </c>
      <c r="I4191" t="s">
        <v>2503</v>
      </c>
      <c r="J4191" t="s">
        <v>2418</v>
      </c>
      <c r="K4191" t="s">
        <v>2419</v>
      </c>
      <c r="L4191" t="s">
        <v>146</v>
      </c>
      <c r="M4191" t="s">
        <v>2420</v>
      </c>
      <c r="N4191" t="s">
        <v>2480</v>
      </c>
      <c r="O4191" t="s">
        <v>2422</v>
      </c>
      <c r="P4191" t="s">
        <v>35527</v>
      </c>
      <c r="Q4191" t="s">
        <v>35528</v>
      </c>
      <c r="R4191" t="str">
        <f t="shared" si="130"/>
        <v>临朐</v>
      </c>
      <c r="S4191" t="str">
        <f t="shared" si="131"/>
        <v>0708</v>
      </c>
    </row>
    <row r="4192" spans="1:19">
      <c r="A4192" t="s">
        <v>1054</v>
      </c>
      <c r="B4192" t="s">
        <v>35529</v>
      </c>
      <c r="C4192" t="s">
        <v>46</v>
      </c>
      <c r="D4192" t="s">
        <v>35530</v>
      </c>
      <c r="E4192" t="s">
        <v>33345</v>
      </c>
      <c r="F4192" t="s">
        <v>35531</v>
      </c>
      <c r="G4192" t="s">
        <v>1052</v>
      </c>
      <c r="H4192" t="s">
        <v>35532</v>
      </c>
      <c r="I4192" t="s">
        <v>2364</v>
      </c>
      <c r="J4192" t="s">
        <v>5139</v>
      </c>
      <c r="K4192" t="s">
        <v>5140</v>
      </c>
      <c r="L4192" t="s">
        <v>128</v>
      </c>
      <c r="M4192" t="s">
        <v>2890</v>
      </c>
      <c r="N4192" t="s">
        <v>2674</v>
      </c>
      <c r="O4192" t="s">
        <v>5141</v>
      </c>
      <c r="P4192" t="s">
        <v>35533</v>
      </c>
      <c r="R4192" t="str">
        <f t="shared" si="130"/>
        <v>寿光</v>
      </c>
      <c r="S4192" t="str">
        <f t="shared" si="131"/>
        <v>0708</v>
      </c>
    </row>
    <row r="4193" spans="1:19">
      <c r="A4193" t="s">
        <v>35534</v>
      </c>
      <c r="B4193" t="s">
        <v>35535</v>
      </c>
      <c r="C4193" t="s">
        <v>46</v>
      </c>
      <c r="D4193" t="s">
        <v>35536</v>
      </c>
      <c r="E4193" t="s">
        <v>33345</v>
      </c>
      <c r="F4193" t="s">
        <v>35537</v>
      </c>
      <c r="G4193" t="s">
        <v>35538</v>
      </c>
      <c r="H4193" t="s">
        <v>35539</v>
      </c>
      <c r="I4193" t="s">
        <v>3376</v>
      </c>
      <c r="J4193" t="s">
        <v>6296</v>
      </c>
      <c r="K4193" t="s">
        <v>6297</v>
      </c>
      <c r="L4193" t="s">
        <v>76</v>
      </c>
      <c r="M4193" t="s">
        <v>4374</v>
      </c>
      <c r="N4193" t="s">
        <v>3554</v>
      </c>
      <c r="O4193" t="s">
        <v>6298</v>
      </c>
      <c r="P4193" t="s">
        <v>35540</v>
      </c>
      <c r="Q4193" t="s">
        <v>35541</v>
      </c>
      <c r="R4193" t="str">
        <f t="shared" si="130"/>
        <v>奎文</v>
      </c>
      <c r="S4193" t="str">
        <f t="shared" si="131"/>
        <v>0708</v>
      </c>
    </row>
    <row r="4194" spans="1:19">
      <c r="A4194" t="s">
        <v>35542</v>
      </c>
      <c r="B4194" t="s">
        <v>35543</v>
      </c>
      <c r="C4194" t="s">
        <v>46</v>
      </c>
      <c r="D4194" t="s">
        <v>35544</v>
      </c>
      <c r="E4194" t="s">
        <v>33345</v>
      </c>
      <c r="F4194" t="s">
        <v>35545</v>
      </c>
      <c r="G4194" t="s">
        <v>35546</v>
      </c>
      <c r="H4194" t="s">
        <v>35547</v>
      </c>
      <c r="I4194" t="s">
        <v>2503</v>
      </c>
      <c r="J4194" t="s">
        <v>23275</v>
      </c>
      <c r="K4194" t="s">
        <v>23276</v>
      </c>
      <c r="L4194" t="s">
        <v>137</v>
      </c>
      <c r="M4194" t="s">
        <v>3040</v>
      </c>
      <c r="N4194" t="s">
        <v>2859</v>
      </c>
      <c r="O4194" t="s">
        <v>23277</v>
      </c>
      <c r="P4194" t="s">
        <v>35548</v>
      </c>
      <c r="R4194" t="str">
        <f t="shared" si="130"/>
        <v>青州</v>
      </c>
      <c r="S4194" t="str">
        <f t="shared" si="131"/>
        <v>0708</v>
      </c>
    </row>
    <row r="4195" spans="1:19">
      <c r="A4195" t="s">
        <v>35549</v>
      </c>
      <c r="B4195" t="s">
        <v>35550</v>
      </c>
      <c r="C4195" t="s">
        <v>46</v>
      </c>
      <c r="D4195" t="s">
        <v>35551</v>
      </c>
      <c r="E4195" t="s">
        <v>33345</v>
      </c>
      <c r="F4195" t="s">
        <v>35552</v>
      </c>
      <c r="G4195" t="s">
        <v>35553</v>
      </c>
      <c r="H4195" t="s">
        <v>35554</v>
      </c>
      <c r="I4195" t="s">
        <v>2465</v>
      </c>
      <c r="J4195" t="s">
        <v>5495</v>
      </c>
      <c r="K4195" t="s">
        <v>5496</v>
      </c>
      <c r="L4195" t="s">
        <v>137</v>
      </c>
      <c r="M4195" t="s">
        <v>2686</v>
      </c>
      <c r="N4195" t="s">
        <v>2480</v>
      </c>
      <c r="O4195" t="s">
        <v>5497</v>
      </c>
      <c r="P4195" t="s">
        <v>35555</v>
      </c>
      <c r="R4195" t="str">
        <f t="shared" si="130"/>
        <v>青州</v>
      </c>
      <c r="S4195" t="str">
        <f t="shared" si="131"/>
        <v>0708</v>
      </c>
    </row>
    <row r="4196" spans="1:19">
      <c r="A4196" t="s">
        <v>35556</v>
      </c>
      <c r="B4196" t="s">
        <v>35557</v>
      </c>
      <c r="C4196" t="s">
        <v>46</v>
      </c>
      <c r="D4196" t="s">
        <v>35558</v>
      </c>
      <c r="E4196" t="s">
        <v>33345</v>
      </c>
      <c r="F4196" t="s">
        <v>35559</v>
      </c>
      <c r="G4196" t="s">
        <v>35560</v>
      </c>
      <c r="H4196" t="s">
        <v>35561</v>
      </c>
      <c r="I4196" t="s">
        <v>2350</v>
      </c>
      <c r="J4196" t="s">
        <v>5894</v>
      </c>
      <c r="K4196" t="s">
        <v>5895</v>
      </c>
      <c r="L4196" t="s">
        <v>101</v>
      </c>
      <c r="M4196" t="s">
        <v>3130</v>
      </c>
      <c r="N4196" t="s">
        <v>2816</v>
      </c>
      <c r="O4196" t="s">
        <v>5896</v>
      </c>
      <c r="P4196" t="s">
        <v>35562</v>
      </c>
      <c r="R4196" t="str">
        <f t="shared" si="130"/>
        <v>潍城</v>
      </c>
      <c r="S4196" t="str">
        <f t="shared" si="131"/>
        <v>0708</v>
      </c>
    </row>
    <row r="4197" spans="1:19">
      <c r="A4197" t="s">
        <v>35563</v>
      </c>
      <c r="B4197" t="s">
        <v>35564</v>
      </c>
      <c r="C4197" t="s">
        <v>46</v>
      </c>
      <c r="D4197" t="s">
        <v>35565</v>
      </c>
      <c r="E4197" t="s">
        <v>33345</v>
      </c>
      <c r="F4197" t="s">
        <v>35566</v>
      </c>
      <c r="G4197" t="s">
        <v>35567</v>
      </c>
      <c r="H4197" t="s">
        <v>35568</v>
      </c>
      <c r="I4197" t="s">
        <v>2364</v>
      </c>
      <c r="J4197" t="s">
        <v>13329</v>
      </c>
      <c r="K4197" t="s">
        <v>13330</v>
      </c>
      <c r="L4197" t="s">
        <v>110</v>
      </c>
      <c r="M4197" t="s">
        <v>2849</v>
      </c>
      <c r="N4197" t="s">
        <v>4007</v>
      </c>
      <c r="O4197" t="s">
        <v>13331</v>
      </c>
      <c r="P4197" t="s">
        <v>35569</v>
      </c>
      <c r="R4197" t="str">
        <f t="shared" si="130"/>
        <v>高密</v>
      </c>
      <c r="S4197" t="str">
        <f t="shared" si="131"/>
        <v>0708</v>
      </c>
    </row>
    <row r="4198" spans="1:19">
      <c r="A4198" t="s">
        <v>35570</v>
      </c>
      <c r="B4198" t="s">
        <v>35571</v>
      </c>
      <c r="C4198" t="s">
        <v>46</v>
      </c>
      <c r="D4198" t="s">
        <v>35572</v>
      </c>
      <c r="E4198" t="s">
        <v>33345</v>
      </c>
      <c r="F4198" t="s">
        <v>35573</v>
      </c>
      <c r="G4198" t="s">
        <v>35574</v>
      </c>
      <c r="H4198" t="s">
        <v>35575</v>
      </c>
      <c r="I4198" t="s">
        <v>2503</v>
      </c>
      <c r="J4198" t="s">
        <v>2490</v>
      </c>
      <c r="K4198" t="s">
        <v>2491</v>
      </c>
      <c r="L4198" t="s">
        <v>57</v>
      </c>
      <c r="M4198" t="s">
        <v>2492</v>
      </c>
      <c r="N4198" t="s">
        <v>7359</v>
      </c>
      <c r="O4198" t="s">
        <v>2493</v>
      </c>
      <c r="P4198" t="s">
        <v>35576</v>
      </c>
      <c r="Q4198" t="s">
        <v>35577</v>
      </c>
      <c r="R4198" t="str">
        <f t="shared" si="130"/>
        <v>安丘</v>
      </c>
      <c r="S4198" t="str">
        <f t="shared" si="131"/>
        <v>0708</v>
      </c>
    </row>
    <row r="4199" spans="1:19">
      <c r="A4199" t="s">
        <v>35578</v>
      </c>
      <c r="B4199" t="s">
        <v>35579</v>
      </c>
      <c r="C4199" t="s">
        <v>46</v>
      </c>
      <c r="D4199" t="s">
        <v>35580</v>
      </c>
      <c r="E4199" t="s">
        <v>33345</v>
      </c>
      <c r="F4199" t="s">
        <v>35581</v>
      </c>
      <c r="G4199" t="s">
        <v>35582</v>
      </c>
      <c r="H4199" t="s">
        <v>35583</v>
      </c>
      <c r="I4199" t="s">
        <v>3608</v>
      </c>
      <c r="J4199" t="s">
        <v>9637</v>
      </c>
      <c r="K4199" t="s">
        <v>9638</v>
      </c>
      <c r="L4199" t="s">
        <v>137</v>
      </c>
      <c r="M4199" t="s">
        <v>2395</v>
      </c>
      <c r="N4199" t="s">
        <v>2872</v>
      </c>
      <c r="O4199" t="s">
        <v>9639</v>
      </c>
      <c r="P4199" t="s">
        <v>35584</v>
      </c>
      <c r="Q4199" t="s">
        <v>35585</v>
      </c>
      <c r="R4199" t="str">
        <f t="shared" si="130"/>
        <v>青州</v>
      </c>
      <c r="S4199" t="str">
        <f t="shared" si="131"/>
        <v>0708</v>
      </c>
    </row>
    <row r="4200" spans="1:19">
      <c r="A4200" t="s">
        <v>35586</v>
      </c>
      <c r="B4200" t="s">
        <v>35587</v>
      </c>
      <c r="C4200" t="s">
        <v>46</v>
      </c>
      <c r="D4200" t="s">
        <v>35588</v>
      </c>
      <c r="E4200" t="s">
        <v>33345</v>
      </c>
      <c r="F4200" t="s">
        <v>35589</v>
      </c>
      <c r="G4200" t="s">
        <v>35590</v>
      </c>
      <c r="H4200" t="s">
        <v>35591</v>
      </c>
      <c r="I4200" t="s">
        <v>2364</v>
      </c>
      <c r="J4200" t="s">
        <v>2441</v>
      </c>
      <c r="K4200" t="s">
        <v>2442</v>
      </c>
      <c r="L4200" t="s">
        <v>146</v>
      </c>
      <c r="M4200" t="s">
        <v>2420</v>
      </c>
      <c r="N4200" t="s">
        <v>2368</v>
      </c>
      <c r="O4200" t="s">
        <v>2443</v>
      </c>
      <c r="P4200" t="s">
        <v>35592</v>
      </c>
      <c r="Q4200" t="s">
        <v>35593</v>
      </c>
      <c r="R4200" t="str">
        <f t="shared" si="130"/>
        <v>临朐</v>
      </c>
      <c r="S4200" t="str">
        <f t="shared" si="131"/>
        <v>0708</v>
      </c>
    </row>
    <row r="4201" spans="1:19">
      <c r="A4201" t="s">
        <v>35594</v>
      </c>
      <c r="B4201" t="s">
        <v>35595</v>
      </c>
      <c r="C4201" t="s">
        <v>46</v>
      </c>
      <c r="D4201" t="s">
        <v>35596</v>
      </c>
      <c r="E4201" t="s">
        <v>33345</v>
      </c>
      <c r="F4201" t="s">
        <v>35597</v>
      </c>
      <c r="G4201" t="s">
        <v>35598</v>
      </c>
      <c r="H4201" t="s">
        <v>35599</v>
      </c>
      <c r="I4201" t="s">
        <v>3436</v>
      </c>
      <c r="J4201" t="s">
        <v>9889</v>
      </c>
      <c r="K4201" t="s">
        <v>9890</v>
      </c>
      <c r="L4201" t="s">
        <v>47</v>
      </c>
      <c r="M4201" t="s">
        <v>4154</v>
      </c>
      <c r="N4201" t="s">
        <v>2687</v>
      </c>
      <c r="O4201" t="s">
        <v>9891</v>
      </c>
      <c r="P4201" t="s">
        <v>35600</v>
      </c>
      <c r="Q4201" t="s">
        <v>35601</v>
      </c>
      <c r="R4201" t="str">
        <f t="shared" si="130"/>
        <v>诸城</v>
      </c>
      <c r="S4201" t="str">
        <f t="shared" si="131"/>
        <v>0708</v>
      </c>
    </row>
    <row r="4202" spans="1:19">
      <c r="A4202" t="s">
        <v>35602</v>
      </c>
      <c r="B4202" t="s">
        <v>35603</v>
      </c>
      <c r="C4202" t="s">
        <v>46</v>
      </c>
      <c r="D4202" t="s">
        <v>35604</v>
      </c>
      <c r="E4202" t="s">
        <v>33354</v>
      </c>
      <c r="F4202" t="s">
        <v>35605</v>
      </c>
      <c r="G4202" t="s">
        <v>35606</v>
      </c>
      <c r="H4202" t="s">
        <v>35607</v>
      </c>
      <c r="I4202" t="s">
        <v>2350</v>
      </c>
      <c r="J4202" t="s">
        <v>4372</v>
      </c>
      <c r="K4202" t="s">
        <v>4373</v>
      </c>
      <c r="L4202" t="s">
        <v>76</v>
      </c>
      <c r="M4202" t="s">
        <v>4374</v>
      </c>
      <c r="N4202" t="s">
        <v>3017</v>
      </c>
      <c r="O4202" t="s">
        <v>4375</v>
      </c>
      <c r="P4202" t="s">
        <v>35608</v>
      </c>
      <c r="Q4202" t="s">
        <v>35609</v>
      </c>
      <c r="R4202" t="str">
        <f t="shared" si="130"/>
        <v>奎文</v>
      </c>
      <c r="S4202" t="str">
        <f t="shared" si="131"/>
        <v>0708</v>
      </c>
    </row>
    <row r="4203" spans="1:19">
      <c r="A4203" t="s">
        <v>35610</v>
      </c>
      <c r="B4203" t="s">
        <v>35611</v>
      </c>
      <c r="C4203" t="s">
        <v>46</v>
      </c>
      <c r="D4203" t="s">
        <v>35612</v>
      </c>
      <c r="E4203" t="s">
        <v>34888</v>
      </c>
      <c r="F4203" t="s">
        <v>35613</v>
      </c>
      <c r="G4203" t="s">
        <v>35614</v>
      </c>
      <c r="H4203" t="s">
        <v>35615</v>
      </c>
      <c r="I4203" t="s">
        <v>2350</v>
      </c>
      <c r="J4203" t="s">
        <v>4166</v>
      </c>
      <c r="K4203" t="s">
        <v>4167</v>
      </c>
      <c r="L4203" t="s">
        <v>119</v>
      </c>
      <c r="M4203" t="s">
        <v>4168</v>
      </c>
      <c r="N4203" t="s">
        <v>2674</v>
      </c>
      <c r="O4203" t="s">
        <v>4169</v>
      </c>
      <c r="P4203" t="s">
        <v>35616</v>
      </c>
      <c r="R4203" t="str">
        <f t="shared" si="130"/>
        <v>寒亭</v>
      </c>
      <c r="S4203" t="str">
        <f t="shared" si="131"/>
        <v>0708</v>
      </c>
    </row>
    <row r="4204" spans="1:19">
      <c r="A4204" t="s">
        <v>35617</v>
      </c>
      <c r="B4204" t="s">
        <v>35618</v>
      </c>
      <c r="C4204" t="s">
        <v>46</v>
      </c>
      <c r="D4204" t="s">
        <v>35619</v>
      </c>
      <c r="E4204" t="s">
        <v>33345</v>
      </c>
      <c r="F4204" t="s">
        <v>35620</v>
      </c>
      <c r="G4204" t="s">
        <v>35621</v>
      </c>
      <c r="H4204" t="s">
        <v>35622</v>
      </c>
      <c r="I4204" t="s">
        <v>15596</v>
      </c>
      <c r="J4204" t="s">
        <v>6988</v>
      </c>
      <c r="K4204" t="s">
        <v>6989</v>
      </c>
      <c r="L4204" t="s">
        <v>76</v>
      </c>
      <c r="M4204" t="s">
        <v>2528</v>
      </c>
      <c r="N4204" t="s">
        <v>3339</v>
      </c>
      <c r="O4204" t="s">
        <v>6990</v>
      </c>
      <c r="P4204" t="s">
        <v>35623</v>
      </c>
      <c r="Q4204" t="s">
        <v>35624</v>
      </c>
      <c r="R4204" t="str">
        <f t="shared" si="130"/>
        <v>奎文</v>
      </c>
      <c r="S4204" t="str">
        <f t="shared" si="131"/>
        <v>0708</v>
      </c>
    </row>
    <row r="4205" spans="1:19">
      <c r="A4205" t="s">
        <v>35625</v>
      </c>
      <c r="B4205" t="s">
        <v>35626</v>
      </c>
      <c r="C4205" t="s">
        <v>46</v>
      </c>
      <c r="D4205" t="s">
        <v>35627</v>
      </c>
      <c r="E4205" t="s">
        <v>33354</v>
      </c>
      <c r="F4205" t="s">
        <v>35628</v>
      </c>
      <c r="G4205" t="s">
        <v>35629</v>
      </c>
      <c r="H4205" t="s">
        <v>35630</v>
      </c>
      <c r="I4205" t="s">
        <v>3376</v>
      </c>
      <c r="J4205" t="s">
        <v>5392</v>
      </c>
      <c r="K4205" t="s">
        <v>5393</v>
      </c>
      <c r="L4205" t="s">
        <v>128</v>
      </c>
      <c r="M4205" t="s">
        <v>2720</v>
      </c>
      <c r="N4205" t="s">
        <v>2785</v>
      </c>
      <c r="O4205" t="s">
        <v>5394</v>
      </c>
      <c r="P4205" t="s">
        <v>35631</v>
      </c>
      <c r="Q4205" t="s">
        <v>35632</v>
      </c>
      <c r="R4205" t="str">
        <f t="shared" si="130"/>
        <v>寿光</v>
      </c>
      <c r="S4205" t="str">
        <f t="shared" si="131"/>
        <v>0708</v>
      </c>
    </row>
    <row r="4206" spans="1:19">
      <c r="A4206" t="s">
        <v>35633</v>
      </c>
      <c r="B4206" t="s">
        <v>35634</v>
      </c>
      <c r="C4206" t="s">
        <v>46</v>
      </c>
      <c r="D4206" t="s">
        <v>35635</v>
      </c>
      <c r="E4206" t="s">
        <v>28961</v>
      </c>
      <c r="F4206" t="s">
        <v>35636</v>
      </c>
      <c r="G4206" t="s">
        <v>35637</v>
      </c>
      <c r="H4206" t="s">
        <v>35638</v>
      </c>
      <c r="I4206" t="s">
        <v>2451</v>
      </c>
      <c r="J4206" t="s">
        <v>3395</v>
      </c>
      <c r="K4206" t="s">
        <v>3396</v>
      </c>
      <c r="L4206" t="s">
        <v>187</v>
      </c>
      <c r="M4206" t="s">
        <v>2468</v>
      </c>
      <c r="N4206" t="s">
        <v>2529</v>
      </c>
      <c r="O4206" t="s">
        <v>3397</v>
      </c>
      <c r="P4206" t="s">
        <v>35639</v>
      </c>
      <c r="R4206" t="str">
        <f t="shared" si="130"/>
        <v>坊子</v>
      </c>
      <c r="S4206" t="str">
        <f t="shared" si="131"/>
        <v>0708</v>
      </c>
    </row>
    <row r="4207" spans="1:19">
      <c r="A4207" t="s">
        <v>35640</v>
      </c>
      <c r="B4207" t="s">
        <v>35641</v>
      </c>
      <c r="C4207" t="s">
        <v>46</v>
      </c>
      <c r="D4207" t="s">
        <v>35642</v>
      </c>
      <c r="E4207" t="s">
        <v>33354</v>
      </c>
      <c r="F4207" t="s">
        <v>35643</v>
      </c>
      <c r="G4207" t="s">
        <v>35644</v>
      </c>
      <c r="H4207" t="s">
        <v>35645</v>
      </c>
      <c r="I4207" t="s">
        <v>2350</v>
      </c>
      <c r="J4207" t="s">
        <v>9070</v>
      </c>
      <c r="K4207" t="s">
        <v>9071</v>
      </c>
      <c r="L4207" t="s">
        <v>47</v>
      </c>
      <c r="M4207" t="s">
        <v>2784</v>
      </c>
      <c r="N4207" t="s">
        <v>2785</v>
      </c>
      <c r="O4207" t="s">
        <v>9072</v>
      </c>
      <c r="P4207" t="s">
        <v>35646</v>
      </c>
      <c r="Q4207" t="s">
        <v>35647</v>
      </c>
      <c r="R4207" t="str">
        <f t="shared" si="130"/>
        <v>诸城</v>
      </c>
      <c r="S4207" t="str">
        <f t="shared" si="131"/>
        <v>0708</v>
      </c>
    </row>
    <row r="4208" spans="1:19">
      <c r="A4208" t="s">
        <v>35648</v>
      </c>
      <c r="B4208" t="s">
        <v>35649</v>
      </c>
      <c r="C4208" t="s">
        <v>46</v>
      </c>
      <c r="D4208" t="s">
        <v>35650</v>
      </c>
      <c r="E4208" t="s">
        <v>33354</v>
      </c>
      <c r="F4208" t="s">
        <v>35651</v>
      </c>
      <c r="G4208" t="s">
        <v>35652</v>
      </c>
      <c r="H4208" t="s">
        <v>35653</v>
      </c>
      <c r="I4208" t="s">
        <v>2350</v>
      </c>
      <c r="J4208" t="s">
        <v>3586</v>
      </c>
      <c r="K4208" t="s">
        <v>3587</v>
      </c>
      <c r="L4208" t="s">
        <v>47</v>
      </c>
      <c r="M4208" t="s">
        <v>3159</v>
      </c>
      <c r="N4208" t="s">
        <v>3179</v>
      </c>
      <c r="O4208" t="s">
        <v>3588</v>
      </c>
      <c r="P4208" t="s">
        <v>35654</v>
      </c>
      <c r="Q4208" t="s">
        <v>35655</v>
      </c>
      <c r="R4208" t="str">
        <f t="shared" si="130"/>
        <v>诸城</v>
      </c>
      <c r="S4208" t="str">
        <f t="shared" si="131"/>
        <v>0708</v>
      </c>
    </row>
    <row r="4209" spans="1:19">
      <c r="A4209" t="s">
        <v>35656</v>
      </c>
      <c r="B4209" t="s">
        <v>35657</v>
      </c>
      <c r="C4209" t="s">
        <v>46</v>
      </c>
      <c r="D4209" t="s">
        <v>35658</v>
      </c>
      <c r="E4209" t="s">
        <v>28961</v>
      </c>
      <c r="F4209" t="s">
        <v>35659</v>
      </c>
      <c r="G4209" t="s">
        <v>35660</v>
      </c>
      <c r="H4209" t="s">
        <v>35661</v>
      </c>
      <c r="I4209" t="s">
        <v>2503</v>
      </c>
      <c r="J4209" t="s">
        <v>6396</v>
      </c>
      <c r="K4209" t="s">
        <v>6397</v>
      </c>
      <c r="L4209" t="s">
        <v>110</v>
      </c>
      <c r="M4209" t="s">
        <v>2381</v>
      </c>
      <c r="N4209" t="s">
        <v>3907</v>
      </c>
      <c r="O4209" t="s">
        <v>6399</v>
      </c>
      <c r="P4209" t="s">
        <v>35662</v>
      </c>
      <c r="Q4209" t="s">
        <v>35663</v>
      </c>
      <c r="R4209" t="str">
        <f t="shared" si="130"/>
        <v>高密</v>
      </c>
      <c r="S4209" t="str">
        <f t="shared" si="131"/>
        <v>0708</v>
      </c>
    </row>
    <row r="4210" spans="1:19">
      <c r="A4210" t="s">
        <v>35664</v>
      </c>
      <c r="B4210" t="s">
        <v>34840</v>
      </c>
      <c r="C4210" t="s">
        <v>46</v>
      </c>
      <c r="D4210" t="s">
        <v>35665</v>
      </c>
      <c r="E4210" t="s">
        <v>33580</v>
      </c>
      <c r="F4210" t="s">
        <v>35666</v>
      </c>
      <c r="G4210" t="s">
        <v>35667</v>
      </c>
      <c r="H4210" t="s">
        <v>35668</v>
      </c>
      <c r="I4210" t="s">
        <v>2364</v>
      </c>
      <c r="J4210" t="s">
        <v>8509</v>
      </c>
      <c r="K4210" t="s">
        <v>8510</v>
      </c>
      <c r="L4210" t="s">
        <v>137</v>
      </c>
      <c r="M4210" t="s">
        <v>2625</v>
      </c>
      <c r="N4210" t="s">
        <v>3622</v>
      </c>
      <c r="O4210" t="s">
        <v>8511</v>
      </c>
      <c r="P4210" t="s">
        <v>35669</v>
      </c>
      <c r="R4210" t="str">
        <f t="shared" si="130"/>
        <v>青州</v>
      </c>
      <c r="S4210" t="str">
        <f t="shared" si="131"/>
        <v>0708</v>
      </c>
    </row>
    <row r="4211" spans="1:19">
      <c r="A4211" t="s">
        <v>35670</v>
      </c>
      <c r="B4211" t="s">
        <v>35671</v>
      </c>
      <c r="C4211" t="s">
        <v>46</v>
      </c>
      <c r="D4211" t="s">
        <v>35672</v>
      </c>
      <c r="E4211" t="s">
        <v>33354</v>
      </c>
      <c r="F4211" t="s">
        <v>35673</v>
      </c>
      <c r="G4211" t="s">
        <v>35674</v>
      </c>
      <c r="H4211" t="s">
        <v>35675</v>
      </c>
      <c r="I4211" t="s">
        <v>2364</v>
      </c>
      <c r="J4211" t="s">
        <v>12664</v>
      </c>
      <c r="K4211" t="s">
        <v>12665</v>
      </c>
      <c r="L4211" t="s">
        <v>128</v>
      </c>
      <c r="M4211" t="s">
        <v>3952</v>
      </c>
      <c r="N4211" t="s">
        <v>2368</v>
      </c>
      <c r="O4211" t="s">
        <v>12666</v>
      </c>
      <c r="P4211" t="s">
        <v>35676</v>
      </c>
      <c r="Q4211" t="s">
        <v>35677</v>
      </c>
      <c r="R4211" t="str">
        <f t="shared" si="130"/>
        <v>寿光</v>
      </c>
      <c r="S4211" t="str">
        <f t="shared" si="131"/>
        <v>0708</v>
      </c>
    </row>
    <row r="4212" spans="1:19">
      <c r="A4212" t="s">
        <v>35678</v>
      </c>
      <c r="B4212" t="s">
        <v>35679</v>
      </c>
      <c r="C4212" t="s">
        <v>46</v>
      </c>
      <c r="D4212" t="s">
        <v>35680</v>
      </c>
      <c r="E4212" t="s">
        <v>33354</v>
      </c>
      <c r="F4212" t="s">
        <v>35681</v>
      </c>
      <c r="G4212" t="s">
        <v>35682</v>
      </c>
      <c r="H4212" t="s">
        <v>35683</v>
      </c>
      <c r="I4212" t="s">
        <v>2503</v>
      </c>
      <c r="J4212" t="s">
        <v>3868</v>
      </c>
      <c r="K4212" t="s">
        <v>3869</v>
      </c>
      <c r="L4212" t="s">
        <v>57</v>
      </c>
      <c r="M4212" t="s">
        <v>2367</v>
      </c>
      <c r="N4212" t="s">
        <v>2421</v>
      </c>
      <c r="O4212" t="s">
        <v>3870</v>
      </c>
      <c r="P4212" t="s">
        <v>35684</v>
      </c>
      <c r="Q4212" t="s">
        <v>35685</v>
      </c>
      <c r="R4212" t="str">
        <f t="shared" si="130"/>
        <v>安丘</v>
      </c>
      <c r="S4212" t="str">
        <f t="shared" si="131"/>
        <v>0708</v>
      </c>
    </row>
    <row r="4213" spans="1:19">
      <c r="A4213" t="s">
        <v>35686</v>
      </c>
      <c r="B4213" t="s">
        <v>35687</v>
      </c>
      <c r="C4213" t="s">
        <v>46</v>
      </c>
      <c r="D4213" t="s">
        <v>35688</v>
      </c>
      <c r="E4213" t="s">
        <v>33354</v>
      </c>
      <c r="F4213" t="s">
        <v>35689</v>
      </c>
      <c r="G4213" t="s">
        <v>35690</v>
      </c>
      <c r="H4213" t="s">
        <v>35691</v>
      </c>
      <c r="I4213" t="s">
        <v>2364</v>
      </c>
      <c r="J4213" t="s">
        <v>3992</v>
      </c>
      <c r="K4213" t="s">
        <v>3993</v>
      </c>
      <c r="L4213" t="s">
        <v>146</v>
      </c>
      <c r="M4213" t="s">
        <v>2420</v>
      </c>
      <c r="N4213" t="s">
        <v>3907</v>
      </c>
      <c r="O4213" t="s">
        <v>3995</v>
      </c>
      <c r="P4213" t="s">
        <v>35692</v>
      </c>
      <c r="Q4213" t="s">
        <v>35693</v>
      </c>
      <c r="R4213" t="str">
        <f t="shared" si="130"/>
        <v>临朐</v>
      </c>
      <c r="S4213" t="str">
        <f t="shared" si="131"/>
        <v>0708</v>
      </c>
    </row>
    <row r="4214" spans="1:19">
      <c r="A4214" t="s">
        <v>35694</v>
      </c>
      <c r="B4214" t="s">
        <v>35695</v>
      </c>
      <c r="C4214" t="s">
        <v>46</v>
      </c>
      <c r="D4214" t="s">
        <v>35696</v>
      </c>
      <c r="E4214" t="s">
        <v>33354</v>
      </c>
      <c r="F4214" t="s">
        <v>35697</v>
      </c>
      <c r="G4214" t="s">
        <v>35698</v>
      </c>
      <c r="H4214" t="s">
        <v>35699</v>
      </c>
      <c r="I4214" t="s">
        <v>2586</v>
      </c>
      <c r="J4214" t="s">
        <v>3693</v>
      </c>
      <c r="K4214" t="s">
        <v>3694</v>
      </c>
      <c r="L4214" t="s">
        <v>119</v>
      </c>
      <c r="M4214" t="s">
        <v>3695</v>
      </c>
      <c r="N4214" t="s">
        <v>3064</v>
      </c>
      <c r="O4214" t="s">
        <v>3696</v>
      </c>
      <c r="P4214" t="s">
        <v>35700</v>
      </c>
      <c r="Q4214" t="s">
        <v>35701</v>
      </c>
      <c r="R4214" t="str">
        <f t="shared" si="130"/>
        <v>寒亭</v>
      </c>
      <c r="S4214" t="str">
        <f t="shared" si="131"/>
        <v>0708</v>
      </c>
    </row>
    <row r="4215" spans="1:19">
      <c r="A4215" t="s">
        <v>35702</v>
      </c>
      <c r="B4215" t="s">
        <v>35703</v>
      </c>
      <c r="C4215" t="s">
        <v>46</v>
      </c>
      <c r="D4215" t="s">
        <v>35704</v>
      </c>
      <c r="E4215" t="s">
        <v>33354</v>
      </c>
      <c r="F4215" t="s">
        <v>35705</v>
      </c>
      <c r="G4215" t="s">
        <v>35706</v>
      </c>
      <c r="H4215" t="s">
        <v>35707</v>
      </c>
      <c r="I4215" t="s">
        <v>3336</v>
      </c>
      <c r="J4215" t="s">
        <v>8105</v>
      </c>
      <c r="K4215" t="s">
        <v>8106</v>
      </c>
      <c r="L4215" t="s">
        <v>101</v>
      </c>
      <c r="M4215" t="s">
        <v>4459</v>
      </c>
      <c r="N4215" t="s">
        <v>2687</v>
      </c>
      <c r="O4215" t="s">
        <v>8107</v>
      </c>
      <c r="P4215" t="s">
        <v>35708</v>
      </c>
      <c r="Q4215" t="s">
        <v>35709</v>
      </c>
      <c r="R4215" t="str">
        <f t="shared" si="130"/>
        <v>潍城</v>
      </c>
      <c r="S4215" t="str">
        <f t="shared" si="131"/>
        <v>0708</v>
      </c>
    </row>
    <row r="4216" spans="1:19">
      <c r="A4216" t="s">
        <v>35710</v>
      </c>
      <c r="B4216" t="s">
        <v>35711</v>
      </c>
      <c r="C4216" t="s">
        <v>46</v>
      </c>
      <c r="D4216" t="s">
        <v>35712</v>
      </c>
      <c r="E4216" t="s">
        <v>33354</v>
      </c>
      <c r="F4216" t="s">
        <v>35713</v>
      </c>
      <c r="G4216" t="s">
        <v>35714</v>
      </c>
      <c r="H4216" t="s">
        <v>35715</v>
      </c>
      <c r="I4216" t="s">
        <v>2364</v>
      </c>
      <c r="J4216" t="s">
        <v>16408</v>
      </c>
      <c r="K4216" t="s">
        <v>16409</v>
      </c>
      <c r="L4216" t="s">
        <v>146</v>
      </c>
      <c r="M4216" t="s">
        <v>3051</v>
      </c>
      <c r="N4216" t="s">
        <v>3339</v>
      </c>
      <c r="O4216" t="s">
        <v>16410</v>
      </c>
      <c r="P4216" t="s">
        <v>35716</v>
      </c>
      <c r="Q4216" t="s">
        <v>35717</v>
      </c>
      <c r="R4216" t="str">
        <f t="shared" si="130"/>
        <v>临朐</v>
      </c>
      <c r="S4216" t="str">
        <f t="shared" si="131"/>
        <v>0708</v>
      </c>
    </row>
    <row r="4217" spans="1:19">
      <c r="A4217" t="s">
        <v>35718</v>
      </c>
      <c r="B4217" t="s">
        <v>35719</v>
      </c>
      <c r="C4217" t="s">
        <v>46</v>
      </c>
      <c r="D4217" t="s">
        <v>35720</v>
      </c>
      <c r="E4217" t="s">
        <v>33354</v>
      </c>
      <c r="F4217" t="s">
        <v>35721</v>
      </c>
      <c r="G4217" t="s">
        <v>35722</v>
      </c>
      <c r="H4217" t="s">
        <v>35723</v>
      </c>
      <c r="I4217" t="s">
        <v>3436</v>
      </c>
      <c r="J4217" t="s">
        <v>2706</v>
      </c>
      <c r="K4217" t="s">
        <v>2707</v>
      </c>
      <c r="L4217" t="s">
        <v>128</v>
      </c>
      <c r="M4217" t="s">
        <v>2708</v>
      </c>
      <c r="N4217" t="s">
        <v>2382</v>
      </c>
      <c r="O4217" t="s">
        <v>2709</v>
      </c>
      <c r="P4217" t="s">
        <v>35724</v>
      </c>
      <c r="Q4217" t="s">
        <v>35725</v>
      </c>
      <c r="R4217" t="str">
        <f t="shared" si="130"/>
        <v>寿光</v>
      </c>
      <c r="S4217" t="str">
        <f t="shared" si="131"/>
        <v>0708</v>
      </c>
    </row>
    <row r="4218" spans="1:19">
      <c r="A4218" t="s">
        <v>35726</v>
      </c>
      <c r="B4218" t="s">
        <v>35727</v>
      </c>
      <c r="C4218" t="s">
        <v>46</v>
      </c>
      <c r="D4218" t="s">
        <v>35728</v>
      </c>
      <c r="E4218" t="s">
        <v>35729</v>
      </c>
      <c r="F4218" t="s">
        <v>35730</v>
      </c>
      <c r="G4218" t="s">
        <v>35731</v>
      </c>
      <c r="H4218" t="s">
        <v>35732</v>
      </c>
      <c r="I4218" t="s">
        <v>2503</v>
      </c>
      <c r="J4218" t="s">
        <v>10811</v>
      </c>
      <c r="K4218" t="s">
        <v>10812</v>
      </c>
      <c r="L4218" t="s">
        <v>128</v>
      </c>
      <c r="M4218" t="s">
        <v>4047</v>
      </c>
      <c r="N4218" t="s">
        <v>2674</v>
      </c>
      <c r="O4218" t="s">
        <v>10813</v>
      </c>
      <c r="P4218" t="s">
        <v>35733</v>
      </c>
      <c r="Q4218" t="s">
        <v>35734</v>
      </c>
      <c r="R4218" t="str">
        <f t="shared" si="130"/>
        <v>寿光</v>
      </c>
      <c r="S4218" t="str">
        <f t="shared" si="131"/>
        <v>0708</v>
      </c>
    </row>
    <row r="4219" spans="1:19">
      <c r="A4219" t="s">
        <v>35735</v>
      </c>
      <c r="B4219" t="s">
        <v>35736</v>
      </c>
      <c r="C4219" t="s">
        <v>46</v>
      </c>
      <c r="D4219" t="s">
        <v>35737</v>
      </c>
      <c r="E4219" t="s">
        <v>35738</v>
      </c>
      <c r="F4219" t="s">
        <v>35739</v>
      </c>
      <c r="G4219" t="s">
        <v>35740</v>
      </c>
      <c r="H4219" t="s">
        <v>35741</v>
      </c>
      <c r="I4219" t="s">
        <v>2645</v>
      </c>
      <c r="J4219" t="s">
        <v>8683</v>
      </c>
      <c r="K4219" t="s">
        <v>8684</v>
      </c>
      <c r="L4219" t="s">
        <v>76</v>
      </c>
      <c r="M4219" t="s">
        <v>2827</v>
      </c>
      <c r="N4219" t="s">
        <v>2816</v>
      </c>
      <c r="O4219" t="s">
        <v>8685</v>
      </c>
      <c r="P4219" t="s">
        <v>35742</v>
      </c>
      <c r="R4219" t="str">
        <f t="shared" si="130"/>
        <v>奎文</v>
      </c>
      <c r="S4219" t="str">
        <f t="shared" si="131"/>
        <v>0708</v>
      </c>
    </row>
    <row r="4220" spans="1:19">
      <c r="A4220" t="s">
        <v>35743</v>
      </c>
      <c r="B4220" t="s">
        <v>35744</v>
      </c>
      <c r="C4220" t="s">
        <v>46</v>
      </c>
      <c r="D4220" t="s">
        <v>35745</v>
      </c>
      <c r="E4220" t="s">
        <v>33354</v>
      </c>
      <c r="F4220" t="s">
        <v>35746</v>
      </c>
      <c r="G4220" t="s">
        <v>35747</v>
      </c>
      <c r="H4220" t="s">
        <v>35748</v>
      </c>
      <c r="I4220" t="s">
        <v>5211</v>
      </c>
      <c r="J4220" t="s">
        <v>7099</v>
      </c>
      <c r="K4220" t="s">
        <v>7100</v>
      </c>
      <c r="L4220" t="s">
        <v>146</v>
      </c>
      <c r="M4220" t="s">
        <v>4470</v>
      </c>
      <c r="N4220" t="s">
        <v>2354</v>
      </c>
      <c r="O4220" t="s">
        <v>7101</v>
      </c>
      <c r="P4220" t="s">
        <v>35749</v>
      </c>
      <c r="Q4220" t="s">
        <v>35750</v>
      </c>
      <c r="R4220" t="str">
        <f t="shared" si="130"/>
        <v>临朐</v>
      </c>
      <c r="S4220" t="str">
        <f t="shared" si="131"/>
        <v>0708</v>
      </c>
    </row>
    <row r="4221" spans="1:19">
      <c r="A4221" t="s">
        <v>35751</v>
      </c>
      <c r="B4221" t="s">
        <v>35752</v>
      </c>
      <c r="C4221" t="s">
        <v>46</v>
      </c>
      <c r="D4221" t="s">
        <v>35753</v>
      </c>
      <c r="E4221" t="s">
        <v>33580</v>
      </c>
      <c r="F4221" t="s">
        <v>35754</v>
      </c>
      <c r="G4221" t="s">
        <v>35755</v>
      </c>
      <c r="H4221" t="s">
        <v>35756</v>
      </c>
      <c r="I4221" t="s">
        <v>3336</v>
      </c>
      <c r="J4221" t="s">
        <v>5392</v>
      </c>
      <c r="K4221" t="s">
        <v>5393</v>
      </c>
      <c r="L4221" t="s">
        <v>128</v>
      </c>
      <c r="M4221" t="s">
        <v>2720</v>
      </c>
      <c r="N4221" t="s">
        <v>2368</v>
      </c>
      <c r="O4221" t="s">
        <v>5394</v>
      </c>
      <c r="P4221" t="s">
        <v>35757</v>
      </c>
      <c r="R4221" t="str">
        <f t="shared" si="130"/>
        <v>寿光</v>
      </c>
      <c r="S4221" t="str">
        <f t="shared" si="131"/>
        <v>0708</v>
      </c>
    </row>
    <row r="4222" spans="1:19">
      <c r="A4222" t="s">
        <v>35758</v>
      </c>
      <c r="B4222" t="s">
        <v>35759</v>
      </c>
      <c r="C4222" t="s">
        <v>46</v>
      </c>
      <c r="D4222" t="s">
        <v>35760</v>
      </c>
      <c r="E4222" t="s">
        <v>33354</v>
      </c>
      <c r="F4222" t="s">
        <v>35761</v>
      </c>
      <c r="G4222" t="s">
        <v>35762</v>
      </c>
      <c r="H4222" t="s">
        <v>35763</v>
      </c>
      <c r="I4222" t="s">
        <v>2364</v>
      </c>
      <c r="J4222" t="s">
        <v>5600</v>
      </c>
      <c r="K4222" t="s">
        <v>5601</v>
      </c>
      <c r="L4222" t="s">
        <v>128</v>
      </c>
      <c r="M4222" t="s">
        <v>5602</v>
      </c>
      <c r="N4222" t="s">
        <v>3907</v>
      </c>
      <c r="O4222" t="s">
        <v>5603</v>
      </c>
      <c r="P4222" t="s">
        <v>35764</v>
      </c>
      <c r="Q4222" t="s">
        <v>35765</v>
      </c>
      <c r="R4222" t="str">
        <f t="shared" si="130"/>
        <v>寿光</v>
      </c>
      <c r="S4222" t="str">
        <f t="shared" si="131"/>
        <v>0708</v>
      </c>
    </row>
    <row r="4223" spans="1:19">
      <c r="A4223" t="s">
        <v>35766</v>
      </c>
      <c r="B4223" t="s">
        <v>35767</v>
      </c>
      <c r="C4223" t="s">
        <v>46</v>
      </c>
      <c r="D4223" t="s">
        <v>35768</v>
      </c>
      <c r="E4223" t="s">
        <v>33354</v>
      </c>
      <c r="F4223" t="s">
        <v>35769</v>
      </c>
      <c r="G4223" t="s">
        <v>35770</v>
      </c>
      <c r="H4223" t="s">
        <v>35771</v>
      </c>
      <c r="I4223" t="s">
        <v>3969</v>
      </c>
      <c r="J4223" t="s">
        <v>2847</v>
      </c>
      <c r="K4223" t="s">
        <v>2848</v>
      </c>
      <c r="L4223" t="s">
        <v>110</v>
      </c>
      <c r="M4223" t="s">
        <v>2849</v>
      </c>
      <c r="N4223" t="s">
        <v>2421</v>
      </c>
      <c r="O4223" t="s">
        <v>2850</v>
      </c>
      <c r="P4223" t="s">
        <v>35772</v>
      </c>
      <c r="R4223" t="str">
        <f t="shared" si="130"/>
        <v>高密</v>
      </c>
      <c r="S4223" t="str">
        <f t="shared" si="131"/>
        <v>0708</v>
      </c>
    </row>
    <row r="4224" spans="1:19">
      <c r="A4224" t="s">
        <v>990</v>
      </c>
      <c r="B4224" t="s">
        <v>35773</v>
      </c>
      <c r="C4224" t="s">
        <v>46</v>
      </c>
      <c r="D4224" t="s">
        <v>35774</v>
      </c>
      <c r="E4224" t="s">
        <v>33354</v>
      </c>
      <c r="F4224" t="s">
        <v>35775</v>
      </c>
      <c r="G4224" t="s">
        <v>988</v>
      </c>
      <c r="H4224" t="s">
        <v>35776</v>
      </c>
      <c r="I4224" t="s">
        <v>2645</v>
      </c>
      <c r="J4224" t="s">
        <v>3868</v>
      </c>
      <c r="K4224" t="s">
        <v>3869</v>
      </c>
      <c r="L4224" t="s">
        <v>57</v>
      </c>
      <c r="M4224" t="s">
        <v>2367</v>
      </c>
      <c r="N4224" t="s">
        <v>2743</v>
      </c>
      <c r="O4224" t="s">
        <v>3870</v>
      </c>
      <c r="P4224" t="s">
        <v>35777</v>
      </c>
      <c r="R4224" t="str">
        <f t="shared" si="130"/>
        <v>安丘</v>
      </c>
      <c r="S4224" t="str">
        <f t="shared" si="131"/>
        <v>0708</v>
      </c>
    </row>
    <row r="4225" spans="1:19">
      <c r="A4225" t="s">
        <v>926</v>
      </c>
      <c r="B4225" t="s">
        <v>35778</v>
      </c>
      <c r="C4225" t="s">
        <v>46</v>
      </c>
      <c r="D4225" t="s">
        <v>35779</v>
      </c>
      <c r="E4225" t="s">
        <v>35780</v>
      </c>
      <c r="F4225" t="s">
        <v>35781</v>
      </c>
      <c r="G4225" t="s">
        <v>924</v>
      </c>
      <c r="H4225" t="s">
        <v>35782</v>
      </c>
      <c r="I4225" t="s">
        <v>2364</v>
      </c>
      <c r="J4225" t="s">
        <v>2646</v>
      </c>
      <c r="K4225" t="s">
        <v>2647</v>
      </c>
      <c r="L4225" t="s">
        <v>128</v>
      </c>
      <c r="M4225" t="s">
        <v>2648</v>
      </c>
      <c r="N4225" t="s">
        <v>2649</v>
      </c>
      <c r="O4225" t="s">
        <v>2650</v>
      </c>
      <c r="P4225" t="s">
        <v>35783</v>
      </c>
      <c r="R4225" t="str">
        <f t="shared" ref="R4225:R4288" si="132">IF(OR(LEFT(L4225,2)="高新"),"奎文",IF(LEFT(L4225,2)="峡山","坊子",IF(LEFT(L4225,2)="滨海","寒亭",LEFT(L4225,2))))</f>
        <v>寿光</v>
      </c>
      <c r="S4225" t="str">
        <f t="shared" ref="S4225:S4288" si="133">TEXT(B4225,"mmdd")</f>
        <v>0708</v>
      </c>
    </row>
    <row r="4226" spans="1:19">
      <c r="A4226" t="s">
        <v>902</v>
      </c>
      <c r="B4226" t="s">
        <v>35784</v>
      </c>
      <c r="C4226" t="s">
        <v>46</v>
      </c>
      <c r="D4226" t="s">
        <v>35785</v>
      </c>
      <c r="E4226" t="s">
        <v>28961</v>
      </c>
      <c r="F4226" t="s">
        <v>35786</v>
      </c>
      <c r="G4226" t="s">
        <v>900</v>
      </c>
      <c r="H4226" t="s">
        <v>35787</v>
      </c>
      <c r="I4226" t="s">
        <v>2503</v>
      </c>
      <c r="J4226" t="s">
        <v>4045</v>
      </c>
      <c r="K4226" t="s">
        <v>4046</v>
      </c>
      <c r="L4226" t="s">
        <v>128</v>
      </c>
      <c r="M4226" t="s">
        <v>4047</v>
      </c>
      <c r="N4226" t="s">
        <v>3907</v>
      </c>
      <c r="O4226" t="s">
        <v>4048</v>
      </c>
      <c r="P4226" t="s">
        <v>35788</v>
      </c>
      <c r="R4226" t="str">
        <f t="shared" si="132"/>
        <v>寿光</v>
      </c>
      <c r="S4226" t="str">
        <f t="shared" si="133"/>
        <v>0708</v>
      </c>
    </row>
    <row r="4227" spans="1:19">
      <c r="A4227" t="s">
        <v>35789</v>
      </c>
      <c r="B4227" t="s">
        <v>35790</v>
      </c>
      <c r="C4227" t="s">
        <v>46</v>
      </c>
      <c r="D4227" t="s">
        <v>35791</v>
      </c>
      <c r="E4227" t="s">
        <v>33354</v>
      </c>
      <c r="F4227" t="s">
        <v>35792</v>
      </c>
      <c r="G4227" t="s">
        <v>35793</v>
      </c>
      <c r="H4227" t="s">
        <v>35794</v>
      </c>
      <c r="I4227" t="s">
        <v>2378</v>
      </c>
      <c r="J4227" t="s">
        <v>6645</v>
      </c>
      <c r="K4227" t="s">
        <v>6646</v>
      </c>
      <c r="L4227" t="s">
        <v>47</v>
      </c>
      <c r="M4227" t="s">
        <v>2784</v>
      </c>
      <c r="N4227" t="s">
        <v>2602</v>
      </c>
      <c r="O4227" t="s">
        <v>6647</v>
      </c>
      <c r="P4227" t="s">
        <v>35795</v>
      </c>
      <c r="Q4227" t="s">
        <v>35796</v>
      </c>
      <c r="R4227" t="str">
        <f t="shared" si="132"/>
        <v>诸城</v>
      </c>
      <c r="S4227" t="str">
        <f t="shared" si="133"/>
        <v>0708</v>
      </c>
    </row>
    <row r="4228" spans="1:19">
      <c r="A4228" t="s">
        <v>35797</v>
      </c>
      <c r="B4228" t="s">
        <v>35798</v>
      </c>
      <c r="C4228" t="s">
        <v>46</v>
      </c>
      <c r="D4228" t="s">
        <v>35799</v>
      </c>
      <c r="E4228" t="s">
        <v>33345</v>
      </c>
      <c r="F4228" t="s">
        <v>35800</v>
      </c>
      <c r="G4228" t="s">
        <v>35801</v>
      </c>
      <c r="H4228" t="s">
        <v>35802</v>
      </c>
      <c r="I4228" t="s">
        <v>5211</v>
      </c>
      <c r="J4228" t="s">
        <v>5186</v>
      </c>
      <c r="K4228" t="s">
        <v>5187</v>
      </c>
      <c r="L4228" t="s">
        <v>146</v>
      </c>
      <c r="M4228" t="s">
        <v>5188</v>
      </c>
      <c r="N4228" t="s">
        <v>3214</v>
      </c>
      <c r="O4228" t="s">
        <v>5189</v>
      </c>
      <c r="P4228" t="s">
        <v>35803</v>
      </c>
      <c r="Q4228" t="s">
        <v>35804</v>
      </c>
      <c r="R4228" t="str">
        <f t="shared" si="132"/>
        <v>临朐</v>
      </c>
      <c r="S4228" t="str">
        <f t="shared" si="133"/>
        <v>0708</v>
      </c>
    </row>
    <row r="4229" spans="1:19">
      <c r="A4229" t="s">
        <v>35805</v>
      </c>
      <c r="B4229" t="s">
        <v>35806</v>
      </c>
      <c r="C4229" t="s">
        <v>46</v>
      </c>
      <c r="D4229" t="s">
        <v>35807</v>
      </c>
      <c r="E4229" t="s">
        <v>33345</v>
      </c>
      <c r="F4229" t="s">
        <v>35808</v>
      </c>
      <c r="G4229" t="s">
        <v>35809</v>
      </c>
      <c r="H4229" t="s">
        <v>35810</v>
      </c>
      <c r="I4229" t="s">
        <v>2364</v>
      </c>
      <c r="J4229" t="s">
        <v>9195</v>
      </c>
      <c r="K4229" t="s">
        <v>9196</v>
      </c>
      <c r="L4229" t="s">
        <v>128</v>
      </c>
      <c r="M4229" t="s">
        <v>4047</v>
      </c>
      <c r="N4229" t="s">
        <v>4255</v>
      </c>
      <c r="O4229" t="s">
        <v>9197</v>
      </c>
      <c r="P4229" t="s">
        <v>35811</v>
      </c>
      <c r="Q4229" t="s">
        <v>35812</v>
      </c>
      <c r="R4229" t="str">
        <f t="shared" si="132"/>
        <v>寿光</v>
      </c>
      <c r="S4229" t="str">
        <f t="shared" si="133"/>
        <v>0708</v>
      </c>
    </row>
    <row r="4230" spans="1:19">
      <c r="A4230" t="s">
        <v>35813</v>
      </c>
      <c r="B4230" t="s">
        <v>35814</v>
      </c>
      <c r="C4230" t="s">
        <v>46</v>
      </c>
      <c r="D4230" t="s">
        <v>35815</v>
      </c>
      <c r="E4230" t="s">
        <v>33345</v>
      </c>
      <c r="F4230" t="s">
        <v>35816</v>
      </c>
      <c r="G4230" t="s">
        <v>35817</v>
      </c>
      <c r="H4230" t="s">
        <v>35818</v>
      </c>
      <c r="I4230" t="s">
        <v>2503</v>
      </c>
      <c r="J4230" t="s">
        <v>10721</v>
      </c>
      <c r="K4230" t="s">
        <v>10722</v>
      </c>
      <c r="L4230" t="s">
        <v>76</v>
      </c>
      <c r="M4230" t="s">
        <v>4374</v>
      </c>
      <c r="N4230" t="s">
        <v>3622</v>
      </c>
      <c r="O4230" t="s">
        <v>10723</v>
      </c>
      <c r="P4230" t="s">
        <v>35819</v>
      </c>
      <c r="R4230" t="str">
        <f t="shared" si="132"/>
        <v>奎文</v>
      </c>
      <c r="S4230" t="str">
        <f t="shared" si="133"/>
        <v>0708</v>
      </c>
    </row>
    <row r="4231" spans="1:19">
      <c r="A4231" t="s">
        <v>35820</v>
      </c>
      <c r="B4231" t="s">
        <v>35821</v>
      </c>
      <c r="C4231" t="s">
        <v>46</v>
      </c>
      <c r="D4231" t="s">
        <v>35822</v>
      </c>
      <c r="E4231" t="s">
        <v>33345</v>
      </c>
      <c r="F4231" t="s">
        <v>35823</v>
      </c>
      <c r="G4231" t="s">
        <v>35824</v>
      </c>
      <c r="H4231" t="s">
        <v>35825</v>
      </c>
      <c r="I4231" t="s">
        <v>2378</v>
      </c>
      <c r="J4231" t="s">
        <v>4141</v>
      </c>
      <c r="K4231" t="s">
        <v>4142</v>
      </c>
      <c r="L4231" t="s">
        <v>137</v>
      </c>
      <c r="M4231" t="s">
        <v>2339</v>
      </c>
      <c r="N4231" t="s">
        <v>2480</v>
      </c>
      <c r="O4231" t="s">
        <v>4143</v>
      </c>
      <c r="P4231" t="s">
        <v>35826</v>
      </c>
      <c r="R4231" t="str">
        <f t="shared" si="132"/>
        <v>青州</v>
      </c>
      <c r="S4231" t="str">
        <f t="shared" si="133"/>
        <v>0708</v>
      </c>
    </row>
    <row r="4232" spans="1:19">
      <c r="A4232" t="s">
        <v>35827</v>
      </c>
      <c r="B4232" t="s">
        <v>35828</v>
      </c>
      <c r="C4232" t="s">
        <v>46</v>
      </c>
      <c r="D4232" t="s">
        <v>35829</v>
      </c>
      <c r="E4232" t="s">
        <v>33345</v>
      </c>
      <c r="F4232" t="s">
        <v>35830</v>
      </c>
      <c r="G4232" t="s">
        <v>35831</v>
      </c>
      <c r="H4232" t="s">
        <v>35832</v>
      </c>
      <c r="I4232" t="s">
        <v>4165</v>
      </c>
      <c r="J4232" t="s">
        <v>4253</v>
      </c>
      <c r="K4232" t="s">
        <v>4254</v>
      </c>
      <c r="L4232" t="s">
        <v>57</v>
      </c>
      <c r="M4232" t="s">
        <v>2492</v>
      </c>
      <c r="N4232" t="s">
        <v>2743</v>
      </c>
      <c r="O4232" t="s">
        <v>4256</v>
      </c>
      <c r="P4232" t="s">
        <v>35819</v>
      </c>
      <c r="R4232" t="str">
        <f t="shared" si="132"/>
        <v>安丘</v>
      </c>
      <c r="S4232" t="str">
        <f t="shared" si="133"/>
        <v>0708</v>
      </c>
    </row>
    <row r="4233" spans="1:19">
      <c r="A4233" t="s">
        <v>35833</v>
      </c>
      <c r="B4233" t="s">
        <v>35834</v>
      </c>
      <c r="C4233" t="s">
        <v>46</v>
      </c>
      <c r="D4233" t="s">
        <v>35835</v>
      </c>
      <c r="E4233" t="s">
        <v>33345</v>
      </c>
      <c r="F4233" t="s">
        <v>35836</v>
      </c>
      <c r="G4233" t="s">
        <v>35837</v>
      </c>
      <c r="H4233" t="s">
        <v>35838</v>
      </c>
      <c r="I4233" t="s">
        <v>10333</v>
      </c>
      <c r="J4233" t="s">
        <v>3508</v>
      </c>
      <c r="K4233" t="s">
        <v>3509</v>
      </c>
      <c r="L4233" t="s">
        <v>187</v>
      </c>
      <c r="M4233" t="s">
        <v>3510</v>
      </c>
      <c r="N4233" t="s">
        <v>2340</v>
      </c>
      <c r="O4233" t="s">
        <v>3511</v>
      </c>
      <c r="P4233" t="s">
        <v>35839</v>
      </c>
      <c r="R4233" t="str">
        <f t="shared" si="132"/>
        <v>坊子</v>
      </c>
      <c r="S4233" t="str">
        <f t="shared" si="133"/>
        <v>0708</v>
      </c>
    </row>
    <row r="4234" spans="1:19">
      <c r="A4234" t="s">
        <v>35840</v>
      </c>
      <c r="B4234" t="s">
        <v>35841</v>
      </c>
      <c r="C4234" t="s">
        <v>46</v>
      </c>
      <c r="D4234" t="s">
        <v>35842</v>
      </c>
      <c r="E4234" t="s">
        <v>33345</v>
      </c>
      <c r="F4234" t="s">
        <v>35843</v>
      </c>
      <c r="G4234" t="s">
        <v>35844</v>
      </c>
      <c r="H4234" t="s">
        <v>35845</v>
      </c>
      <c r="I4234" t="s">
        <v>2364</v>
      </c>
      <c r="J4234" t="s">
        <v>9445</v>
      </c>
      <c r="K4234" t="s">
        <v>9446</v>
      </c>
      <c r="L4234" t="s">
        <v>119</v>
      </c>
      <c r="M4234" t="s">
        <v>3695</v>
      </c>
      <c r="N4234" t="s">
        <v>3277</v>
      </c>
      <c r="O4234" t="s">
        <v>9447</v>
      </c>
      <c r="P4234" t="s">
        <v>35846</v>
      </c>
      <c r="Q4234" t="s">
        <v>35847</v>
      </c>
      <c r="R4234" t="str">
        <f t="shared" si="132"/>
        <v>寒亭</v>
      </c>
      <c r="S4234" t="str">
        <f t="shared" si="133"/>
        <v>0708</v>
      </c>
    </row>
    <row r="4235" spans="1:19">
      <c r="A4235" t="s">
        <v>35848</v>
      </c>
      <c r="B4235" t="s">
        <v>35849</v>
      </c>
      <c r="C4235" t="s">
        <v>46</v>
      </c>
      <c r="D4235" t="s">
        <v>35850</v>
      </c>
      <c r="E4235" t="s">
        <v>33345</v>
      </c>
      <c r="F4235" t="s">
        <v>35851</v>
      </c>
      <c r="G4235" t="s">
        <v>35852</v>
      </c>
      <c r="H4235" t="s">
        <v>35853</v>
      </c>
      <c r="I4235" t="s">
        <v>3108</v>
      </c>
      <c r="J4235" t="s">
        <v>4437</v>
      </c>
      <c r="K4235" t="s">
        <v>4438</v>
      </c>
      <c r="N4235" t="s">
        <v>3214</v>
      </c>
      <c r="O4235" t="s">
        <v>4440</v>
      </c>
      <c r="R4235" t="str">
        <f t="shared" si="132"/>
        <v/>
      </c>
      <c r="S4235" t="str">
        <f t="shared" si="133"/>
        <v>0708</v>
      </c>
    </row>
    <row r="4236" spans="1:19">
      <c r="A4236" t="s">
        <v>35854</v>
      </c>
      <c r="B4236" t="s">
        <v>35855</v>
      </c>
      <c r="C4236" t="s">
        <v>46</v>
      </c>
      <c r="D4236" t="s">
        <v>35856</v>
      </c>
      <c r="E4236" t="s">
        <v>33345</v>
      </c>
      <c r="F4236" t="s">
        <v>35857</v>
      </c>
      <c r="G4236" t="s">
        <v>35858</v>
      </c>
      <c r="H4236" t="s">
        <v>35859</v>
      </c>
      <c r="I4236" t="s">
        <v>2364</v>
      </c>
      <c r="J4236" t="s">
        <v>12348</v>
      </c>
      <c r="K4236" t="s">
        <v>12349</v>
      </c>
      <c r="L4236" t="s">
        <v>47</v>
      </c>
      <c r="M4236" t="s">
        <v>8001</v>
      </c>
      <c r="N4236" t="s">
        <v>2674</v>
      </c>
      <c r="O4236" t="s">
        <v>12350</v>
      </c>
      <c r="P4236" t="s">
        <v>35860</v>
      </c>
      <c r="R4236" t="str">
        <f t="shared" si="132"/>
        <v>诸城</v>
      </c>
      <c r="S4236" t="str">
        <f t="shared" si="133"/>
        <v>0708</v>
      </c>
    </row>
    <row r="4237" spans="1:19">
      <c r="A4237" t="s">
        <v>35861</v>
      </c>
      <c r="B4237" t="s">
        <v>35862</v>
      </c>
      <c r="C4237" t="s">
        <v>46</v>
      </c>
      <c r="D4237" t="s">
        <v>35863</v>
      </c>
      <c r="E4237" t="s">
        <v>33345</v>
      </c>
      <c r="F4237" t="s">
        <v>35864</v>
      </c>
      <c r="G4237" t="s">
        <v>35865</v>
      </c>
      <c r="H4237" t="s">
        <v>35866</v>
      </c>
      <c r="I4237" t="s">
        <v>2364</v>
      </c>
      <c r="J4237" t="s">
        <v>5791</v>
      </c>
      <c r="K4237" t="s">
        <v>5792</v>
      </c>
      <c r="L4237" t="s">
        <v>101</v>
      </c>
      <c r="M4237" t="s">
        <v>3130</v>
      </c>
      <c r="N4237" t="s">
        <v>3622</v>
      </c>
      <c r="O4237" t="s">
        <v>5793</v>
      </c>
      <c r="P4237" t="s">
        <v>35867</v>
      </c>
      <c r="R4237" t="str">
        <f t="shared" si="132"/>
        <v>潍城</v>
      </c>
      <c r="S4237" t="str">
        <f t="shared" si="133"/>
        <v>0708</v>
      </c>
    </row>
    <row r="4238" spans="1:19">
      <c r="A4238" t="s">
        <v>35868</v>
      </c>
      <c r="B4238" t="s">
        <v>35869</v>
      </c>
      <c r="C4238" t="s">
        <v>46</v>
      </c>
      <c r="D4238" t="s">
        <v>35870</v>
      </c>
      <c r="E4238" t="s">
        <v>35871</v>
      </c>
      <c r="F4238" t="s">
        <v>35872</v>
      </c>
      <c r="G4238" t="s">
        <v>35873</v>
      </c>
      <c r="H4238" t="s">
        <v>35874</v>
      </c>
      <c r="I4238" t="s">
        <v>2378</v>
      </c>
      <c r="J4238" t="s">
        <v>6202</v>
      </c>
      <c r="K4238" t="s">
        <v>6203</v>
      </c>
      <c r="L4238" t="s">
        <v>676</v>
      </c>
      <c r="M4238" t="s">
        <v>6204</v>
      </c>
      <c r="N4238" t="s">
        <v>2816</v>
      </c>
      <c r="O4238" t="s">
        <v>6205</v>
      </c>
      <c r="P4238" t="s">
        <v>35875</v>
      </c>
      <c r="R4238" t="str">
        <f t="shared" si="132"/>
        <v>昌乐</v>
      </c>
      <c r="S4238" t="str">
        <f t="shared" si="133"/>
        <v>0708</v>
      </c>
    </row>
    <row r="4239" spans="1:19">
      <c r="A4239" t="s">
        <v>35876</v>
      </c>
      <c r="B4239" t="s">
        <v>35877</v>
      </c>
      <c r="C4239" t="s">
        <v>46</v>
      </c>
      <c r="D4239" t="s">
        <v>35878</v>
      </c>
      <c r="E4239" t="s">
        <v>33354</v>
      </c>
      <c r="F4239" t="s">
        <v>35879</v>
      </c>
      <c r="G4239" t="s">
        <v>35880</v>
      </c>
      <c r="H4239" t="s">
        <v>35881</v>
      </c>
      <c r="I4239" t="s">
        <v>2392</v>
      </c>
      <c r="J4239" t="s">
        <v>4016</v>
      </c>
      <c r="K4239" t="s">
        <v>4017</v>
      </c>
      <c r="L4239" t="s">
        <v>47</v>
      </c>
      <c r="M4239" t="s">
        <v>2454</v>
      </c>
      <c r="N4239" t="s">
        <v>3554</v>
      </c>
      <c r="O4239" t="s">
        <v>4018</v>
      </c>
      <c r="P4239" t="s">
        <v>35882</v>
      </c>
      <c r="R4239" t="str">
        <f t="shared" si="132"/>
        <v>诸城</v>
      </c>
      <c r="S4239" t="str">
        <f t="shared" si="133"/>
        <v>0708</v>
      </c>
    </row>
    <row r="4240" spans="1:19">
      <c r="A4240" t="s">
        <v>35883</v>
      </c>
      <c r="B4240" t="s">
        <v>35884</v>
      </c>
      <c r="C4240" t="s">
        <v>46</v>
      </c>
      <c r="D4240" t="s">
        <v>35885</v>
      </c>
      <c r="E4240" t="s">
        <v>35886</v>
      </c>
      <c r="F4240" t="s">
        <v>29492</v>
      </c>
      <c r="G4240" t="s">
        <v>29493</v>
      </c>
      <c r="H4240" t="s">
        <v>35887</v>
      </c>
      <c r="I4240" t="s">
        <v>2350</v>
      </c>
      <c r="J4240" t="s">
        <v>7585</v>
      </c>
      <c r="K4240" t="s">
        <v>7586</v>
      </c>
      <c r="L4240" t="s">
        <v>101</v>
      </c>
      <c r="M4240" t="s">
        <v>5737</v>
      </c>
      <c r="O4240" t="s">
        <v>7587</v>
      </c>
      <c r="P4240" t="s">
        <v>35888</v>
      </c>
      <c r="R4240" t="str">
        <f t="shared" si="132"/>
        <v>潍城</v>
      </c>
      <c r="S4240" t="str">
        <f t="shared" si="133"/>
        <v>0708</v>
      </c>
    </row>
    <row r="4241" spans="1:19">
      <c r="A4241" t="s">
        <v>35889</v>
      </c>
      <c r="B4241" t="s">
        <v>35890</v>
      </c>
      <c r="C4241" t="s">
        <v>46</v>
      </c>
      <c r="D4241" t="s">
        <v>35891</v>
      </c>
      <c r="E4241" t="s">
        <v>33345</v>
      </c>
      <c r="F4241" t="s">
        <v>35892</v>
      </c>
      <c r="G4241" t="s">
        <v>35893</v>
      </c>
      <c r="H4241" t="s">
        <v>35894</v>
      </c>
      <c r="I4241" t="s">
        <v>2350</v>
      </c>
      <c r="J4241" t="s">
        <v>7585</v>
      </c>
      <c r="K4241" t="s">
        <v>7586</v>
      </c>
      <c r="L4241" t="s">
        <v>101</v>
      </c>
      <c r="M4241" t="s">
        <v>5737</v>
      </c>
      <c r="N4241" t="s">
        <v>2674</v>
      </c>
      <c r="O4241" t="s">
        <v>7587</v>
      </c>
      <c r="P4241" t="s">
        <v>35895</v>
      </c>
      <c r="R4241" t="str">
        <f t="shared" si="132"/>
        <v>潍城</v>
      </c>
      <c r="S4241" t="str">
        <f t="shared" si="133"/>
        <v>0708</v>
      </c>
    </row>
    <row r="4242" spans="1:19">
      <c r="A4242" t="s">
        <v>35896</v>
      </c>
      <c r="B4242" t="s">
        <v>35897</v>
      </c>
      <c r="C4242" t="s">
        <v>46</v>
      </c>
      <c r="D4242" t="s">
        <v>35898</v>
      </c>
      <c r="E4242" t="s">
        <v>33345</v>
      </c>
      <c r="F4242" t="s">
        <v>35899</v>
      </c>
      <c r="G4242" t="s">
        <v>35900</v>
      </c>
      <c r="H4242" t="s">
        <v>31737</v>
      </c>
      <c r="I4242" t="s">
        <v>2645</v>
      </c>
      <c r="J4242" t="s">
        <v>7914</v>
      </c>
      <c r="K4242" t="s">
        <v>7915</v>
      </c>
      <c r="L4242" t="s">
        <v>146</v>
      </c>
      <c r="M4242" t="s">
        <v>5188</v>
      </c>
      <c r="N4242" t="s">
        <v>2340</v>
      </c>
      <c r="O4242" t="s">
        <v>7916</v>
      </c>
      <c r="P4242" t="s">
        <v>35901</v>
      </c>
      <c r="Q4242" t="s">
        <v>35902</v>
      </c>
      <c r="R4242" t="str">
        <f t="shared" si="132"/>
        <v>临朐</v>
      </c>
      <c r="S4242" t="str">
        <f t="shared" si="133"/>
        <v>0708</v>
      </c>
    </row>
    <row r="4243" spans="1:19">
      <c r="A4243" t="s">
        <v>35903</v>
      </c>
      <c r="B4243" t="s">
        <v>35904</v>
      </c>
      <c r="C4243" t="s">
        <v>46</v>
      </c>
      <c r="D4243" t="s">
        <v>35905</v>
      </c>
      <c r="E4243" t="s">
        <v>33354</v>
      </c>
      <c r="F4243" t="s">
        <v>35906</v>
      </c>
      <c r="G4243" t="s">
        <v>35907</v>
      </c>
      <c r="H4243" t="s">
        <v>35908</v>
      </c>
      <c r="I4243" t="s">
        <v>2350</v>
      </c>
      <c r="J4243" t="s">
        <v>2646</v>
      </c>
      <c r="K4243" t="s">
        <v>2647</v>
      </c>
      <c r="L4243" t="s">
        <v>128</v>
      </c>
      <c r="M4243" t="s">
        <v>2648</v>
      </c>
      <c r="N4243" t="s">
        <v>2649</v>
      </c>
      <c r="O4243" t="s">
        <v>2650</v>
      </c>
      <c r="P4243" t="s">
        <v>35909</v>
      </c>
      <c r="Q4243" t="s">
        <v>35910</v>
      </c>
      <c r="R4243" t="str">
        <f t="shared" si="132"/>
        <v>寿光</v>
      </c>
      <c r="S4243" t="str">
        <f t="shared" si="133"/>
        <v>0708</v>
      </c>
    </row>
    <row r="4244" spans="1:19">
      <c r="A4244" t="s">
        <v>35911</v>
      </c>
      <c r="B4244" t="s">
        <v>35912</v>
      </c>
      <c r="C4244" t="s">
        <v>46</v>
      </c>
      <c r="D4244" t="s">
        <v>35913</v>
      </c>
      <c r="E4244" t="s">
        <v>33345</v>
      </c>
      <c r="F4244" t="s">
        <v>35914</v>
      </c>
      <c r="G4244" t="s">
        <v>35915</v>
      </c>
      <c r="H4244" t="s">
        <v>35916</v>
      </c>
      <c r="I4244" t="s">
        <v>2350</v>
      </c>
      <c r="J4244" t="s">
        <v>4957</v>
      </c>
      <c r="K4244" t="s">
        <v>2742</v>
      </c>
      <c r="L4244" t="s">
        <v>137</v>
      </c>
      <c r="M4244" t="s">
        <v>2395</v>
      </c>
      <c r="N4244" t="s">
        <v>2421</v>
      </c>
      <c r="O4244" t="s">
        <v>4960</v>
      </c>
      <c r="P4244" t="s">
        <v>35917</v>
      </c>
      <c r="R4244" t="str">
        <f t="shared" si="132"/>
        <v>青州</v>
      </c>
      <c r="S4244" t="str">
        <f t="shared" si="133"/>
        <v>0708</v>
      </c>
    </row>
    <row r="4245" spans="1:19">
      <c r="A4245" t="s">
        <v>35918</v>
      </c>
      <c r="B4245" t="s">
        <v>35919</v>
      </c>
      <c r="C4245" t="s">
        <v>46</v>
      </c>
      <c r="D4245" t="s">
        <v>35920</v>
      </c>
      <c r="E4245" t="s">
        <v>33345</v>
      </c>
      <c r="F4245" t="s">
        <v>35921</v>
      </c>
      <c r="G4245" t="s">
        <v>35922</v>
      </c>
      <c r="H4245" t="s">
        <v>35923</v>
      </c>
      <c r="I4245" t="s">
        <v>2465</v>
      </c>
      <c r="J4245" t="s">
        <v>2587</v>
      </c>
      <c r="K4245" t="s">
        <v>2588</v>
      </c>
      <c r="L4245" t="s">
        <v>57</v>
      </c>
      <c r="M4245" t="s">
        <v>2433</v>
      </c>
      <c r="N4245" t="s">
        <v>2340</v>
      </c>
      <c r="O4245" t="s">
        <v>2590</v>
      </c>
      <c r="P4245" t="s">
        <v>35924</v>
      </c>
      <c r="R4245" t="str">
        <f t="shared" si="132"/>
        <v>安丘</v>
      </c>
      <c r="S4245" t="str">
        <f t="shared" si="133"/>
        <v>0708</v>
      </c>
    </row>
    <row r="4246" spans="1:19">
      <c r="A4246" t="s">
        <v>35925</v>
      </c>
      <c r="B4246" t="s">
        <v>35926</v>
      </c>
      <c r="C4246" t="s">
        <v>46</v>
      </c>
      <c r="D4246" t="s">
        <v>35927</v>
      </c>
      <c r="E4246" t="s">
        <v>33345</v>
      </c>
      <c r="F4246" t="s">
        <v>35928</v>
      </c>
      <c r="G4246" t="s">
        <v>35929</v>
      </c>
      <c r="H4246" t="s">
        <v>35895</v>
      </c>
      <c r="I4246" t="s">
        <v>2350</v>
      </c>
      <c r="J4246" t="s">
        <v>6863</v>
      </c>
      <c r="K4246" t="s">
        <v>6864</v>
      </c>
      <c r="L4246" t="s">
        <v>128</v>
      </c>
      <c r="M4246" t="s">
        <v>3952</v>
      </c>
      <c r="N4246" t="s">
        <v>2480</v>
      </c>
      <c r="O4246" t="s">
        <v>6865</v>
      </c>
      <c r="P4246" t="s">
        <v>35930</v>
      </c>
      <c r="R4246" t="str">
        <f t="shared" si="132"/>
        <v>寿光</v>
      </c>
      <c r="S4246" t="str">
        <f t="shared" si="133"/>
        <v>0708</v>
      </c>
    </row>
    <row r="4247" spans="1:19">
      <c r="A4247" t="s">
        <v>35931</v>
      </c>
      <c r="B4247" t="s">
        <v>35932</v>
      </c>
      <c r="C4247" t="s">
        <v>46</v>
      </c>
      <c r="D4247" t="s">
        <v>35933</v>
      </c>
      <c r="E4247" t="s">
        <v>33345</v>
      </c>
      <c r="F4247" t="s">
        <v>35934</v>
      </c>
      <c r="G4247" t="s">
        <v>35935</v>
      </c>
      <c r="H4247" t="s">
        <v>35936</v>
      </c>
      <c r="I4247" t="s">
        <v>7931</v>
      </c>
      <c r="J4247" t="s">
        <v>6506</v>
      </c>
      <c r="K4247" t="s">
        <v>6507</v>
      </c>
      <c r="L4247" t="s">
        <v>76</v>
      </c>
      <c r="M4247" t="s">
        <v>4374</v>
      </c>
      <c r="N4247" t="s">
        <v>3122</v>
      </c>
      <c r="O4247" t="s">
        <v>6508</v>
      </c>
      <c r="P4247" t="s">
        <v>35937</v>
      </c>
      <c r="R4247" t="str">
        <f t="shared" si="132"/>
        <v>奎文</v>
      </c>
      <c r="S4247" t="str">
        <f t="shared" si="133"/>
        <v>0708</v>
      </c>
    </row>
    <row r="4248" spans="1:19">
      <c r="A4248" t="s">
        <v>35938</v>
      </c>
      <c r="B4248" t="s">
        <v>35939</v>
      </c>
      <c r="C4248" t="s">
        <v>46</v>
      </c>
      <c r="D4248" t="s">
        <v>35940</v>
      </c>
      <c r="E4248" t="s">
        <v>33345</v>
      </c>
      <c r="F4248" t="s">
        <v>35941</v>
      </c>
      <c r="G4248" t="s">
        <v>35942</v>
      </c>
      <c r="H4248" t="s">
        <v>35943</v>
      </c>
      <c r="I4248" t="s">
        <v>4165</v>
      </c>
      <c r="J4248" t="s">
        <v>2922</v>
      </c>
      <c r="K4248" t="s">
        <v>2923</v>
      </c>
      <c r="L4248" t="s">
        <v>47</v>
      </c>
      <c r="M4248" t="s">
        <v>2924</v>
      </c>
      <c r="N4248" t="s">
        <v>2872</v>
      </c>
      <c r="O4248" t="s">
        <v>2925</v>
      </c>
      <c r="P4248" t="s">
        <v>35944</v>
      </c>
      <c r="R4248" t="str">
        <f t="shared" si="132"/>
        <v>诸城</v>
      </c>
      <c r="S4248" t="str">
        <f t="shared" si="133"/>
        <v>0708</v>
      </c>
    </row>
    <row r="4249" spans="1:19">
      <c r="A4249" t="s">
        <v>974</v>
      </c>
      <c r="B4249" t="s">
        <v>35945</v>
      </c>
      <c r="C4249" t="s">
        <v>46</v>
      </c>
      <c r="D4249" t="s">
        <v>35946</v>
      </c>
      <c r="E4249" t="s">
        <v>33354</v>
      </c>
      <c r="F4249" t="s">
        <v>35947</v>
      </c>
      <c r="G4249" t="s">
        <v>972</v>
      </c>
      <c r="H4249" t="s">
        <v>35948</v>
      </c>
      <c r="I4249" t="s">
        <v>2503</v>
      </c>
      <c r="J4249" t="s">
        <v>2490</v>
      </c>
      <c r="K4249" t="s">
        <v>2491</v>
      </c>
      <c r="L4249" t="s">
        <v>57</v>
      </c>
      <c r="M4249" t="s">
        <v>2492</v>
      </c>
      <c r="N4249" t="s">
        <v>2421</v>
      </c>
      <c r="O4249" t="s">
        <v>2493</v>
      </c>
      <c r="P4249" t="s">
        <v>35949</v>
      </c>
      <c r="R4249" t="str">
        <f t="shared" si="132"/>
        <v>安丘</v>
      </c>
      <c r="S4249" t="str">
        <f t="shared" si="133"/>
        <v>0708</v>
      </c>
    </row>
    <row r="4250" spans="1:19">
      <c r="A4250" t="s">
        <v>35950</v>
      </c>
      <c r="B4250" t="s">
        <v>35951</v>
      </c>
      <c r="C4250" t="s">
        <v>46</v>
      </c>
      <c r="D4250" t="s">
        <v>35952</v>
      </c>
      <c r="E4250" t="s">
        <v>33354</v>
      </c>
      <c r="F4250" t="s">
        <v>35953</v>
      </c>
      <c r="G4250" t="s">
        <v>35954</v>
      </c>
      <c r="H4250" t="s">
        <v>35955</v>
      </c>
      <c r="I4250" t="s">
        <v>2364</v>
      </c>
      <c r="J4250" t="s">
        <v>8710</v>
      </c>
      <c r="K4250" t="s">
        <v>8711</v>
      </c>
      <c r="L4250" t="s">
        <v>47</v>
      </c>
      <c r="M4250" t="s">
        <v>3327</v>
      </c>
      <c r="N4250" t="s">
        <v>2421</v>
      </c>
      <c r="O4250" t="s">
        <v>8712</v>
      </c>
      <c r="P4250" t="s">
        <v>35956</v>
      </c>
      <c r="Q4250" t="s">
        <v>35957</v>
      </c>
      <c r="R4250" t="str">
        <f t="shared" si="132"/>
        <v>诸城</v>
      </c>
      <c r="S4250" t="str">
        <f t="shared" si="133"/>
        <v>0708</v>
      </c>
    </row>
    <row r="4251" spans="1:19">
      <c r="A4251" t="s">
        <v>35958</v>
      </c>
      <c r="B4251" t="s">
        <v>35959</v>
      </c>
      <c r="C4251" t="s">
        <v>46</v>
      </c>
      <c r="D4251" t="s">
        <v>35960</v>
      </c>
      <c r="E4251" t="s">
        <v>33354</v>
      </c>
      <c r="F4251" t="s">
        <v>35961</v>
      </c>
      <c r="G4251" t="s">
        <v>35962</v>
      </c>
      <c r="H4251" t="s">
        <v>35963</v>
      </c>
      <c r="I4251" t="s">
        <v>3376</v>
      </c>
      <c r="J4251" t="s">
        <v>3761</v>
      </c>
      <c r="K4251" t="s">
        <v>3762</v>
      </c>
      <c r="L4251" t="s">
        <v>101</v>
      </c>
      <c r="M4251" t="s">
        <v>3130</v>
      </c>
      <c r="N4251" t="s">
        <v>3277</v>
      </c>
      <c r="O4251" t="s">
        <v>3763</v>
      </c>
      <c r="P4251" t="s">
        <v>35964</v>
      </c>
      <c r="R4251" t="str">
        <f t="shared" si="132"/>
        <v>潍城</v>
      </c>
      <c r="S4251" t="str">
        <f t="shared" si="133"/>
        <v>0708</v>
      </c>
    </row>
    <row r="4252" spans="1:19">
      <c r="A4252" t="s">
        <v>35965</v>
      </c>
      <c r="B4252" t="s">
        <v>35966</v>
      </c>
      <c r="C4252" t="s">
        <v>46</v>
      </c>
      <c r="D4252" t="s">
        <v>35967</v>
      </c>
      <c r="E4252" t="s">
        <v>33345</v>
      </c>
      <c r="F4252" t="s">
        <v>35968</v>
      </c>
      <c r="G4252" t="s">
        <v>35969</v>
      </c>
      <c r="H4252" t="s">
        <v>35970</v>
      </c>
      <c r="I4252" t="s">
        <v>2350</v>
      </c>
      <c r="J4252" t="s">
        <v>3586</v>
      </c>
      <c r="K4252" t="s">
        <v>3587</v>
      </c>
      <c r="L4252" t="s">
        <v>47</v>
      </c>
      <c r="M4252" t="s">
        <v>3159</v>
      </c>
      <c r="N4252" t="s">
        <v>2480</v>
      </c>
      <c r="O4252" t="s">
        <v>3588</v>
      </c>
      <c r="P4252" t="s">
        <v>35971</v>
      </c>
      <c r="R4252" t="str">
        <f t="shared" si="132"/>
        <v>诸城</v>
      </c>
      <c r="S4252" t="str">
        <f t="shared" si="133"/>
        <v>0708</v>
      </c>
    </row>
    <row r="4253" spans="1:19">
      <c r="A4253" t="s">
        <v>35972</v>
      </c>
      <c r="B4253" t="s">
        <v>35973</v>
      </c>
      <c r="C4253" t="s">
        <v>46</v>
      </c>
      <c r="D4253" t="s">
        <v>35974</v>
      </c>
      <c r="E4253" t="s">
        <v>33345</v>
      </c>
      <c r="F4253" t="s">
        <v>30994</v>
      </c>
      <c r="G4253" t="s">
        <v>30995</v>
      </c>
      <c r="H4253" t="s">
        <v>35975</v>
      </c>
      <c r="I4253" t="s">
        <v>2451</v>
      </c>
      <c r="J4253" t="s">
        <v>8347</v>
      </c>
      <c r="K4253" t="s">
        <v>8348</v>
      </c>
      <c r="L4253" t="s">
        <v>101</v>
      </c>
      <c r="M4253" t="s">
        <v>2982</v>
      </c>
      <c r="N4253" t="s">
        <v>2340</v>
      </c>
      <c r="O4253" t="s">
        <v>8349</v>
      </c>
      <c r="Q4253" t="s">
        <v>30998</v>
      </c>
      <c r="R4253" t="str">
        <f t="shared" si="132"/>
        <v>潍城</v>
      </c>
      <c r="S4253" t="str">
        <f t="shared" si="133"/>
        <v>0708</v>
      </c>
    </row>
    <row r="4254" spans="1:19">
      <c r="A4254" t="s">
        <v>35976</v>
      </c>
      <c r="B4254" t="s">
        <v>35977</v>
      </c>
      <c r="C4254" t="s">
        <v>46</v>
      </c>
      <c r="D4254" t="s">
        <v>35978</v>
      </c>
      <c r="E4254" t="s">
        <v>33345</v>
      </c>
      <c r="F4254" t="s">
        <v>35979</v>
      </c>
      <c r="G4254" t="s">
        <v>35980</v>
      </c>
      <c r="H4254" t="s">
        <v>35981</v>
      </c>
      <c r="I4254" t="s">
        <v>2503</v>
      </c>
      <c r="J4254" t="s">
        <v>4437</v>
      </c>
      <c r="K4254" t="s">
        <v>4438</v>
      </c>
      <c r="N4254" t="s">
        <v>4647</v>
      </c>
      <c r="O4254" t="s">
        <v>4440</v>
      </c>
      <c r="R4254" t="str">
        <f t="shared" si="132"/>
        <v/>
      </c>
      <c r="S4254" t="str">
        <f t="shared" si="133"/>
        <v>0708</v>
      </c>
    </row>
    <row r="4255" spans="1:19">
      <c r="A4255" t="s">
        <v>1030</v>
      </c>
      <c r="B4255" t="s">
        <v>35982</v>
      </c>
      <c r="C4255" t="s">
        <v>46</v>
      </c>
      <c r="D4255" t="s">
        <v>35983</v>
      </c>
      <c r="E4255" t="s">
        <v>35984</v>
      </c>
      <c r="F4255" t="s">
        <v>35985</v>
      </c>
      <c r="G4255" t="s">
        <v>1028</v>
      </c>
      <c r="H4255" t="s">
        <v>35986</v>
      </c>
      <c r="I4255" t="s">
        <v>2645</v>
      </c>
      <c r="J4255" t="s">
        <v>12443</v>
      </c>
      <c r="K4255" t="s">
        <v>12444</v>
      </c>
      <c r="L4255" t="s">
        <v>101</v>
      </c>
      <c r="M4255" t="s">
        <v>2982</v>
      </c>
      <c r="N4255" t="s">
        <v>3907</v>
      </c>
      <c r="O4255" t="s">
        <v>12445</v>
      </c>
      <c r="P4255" t="s">
        <v>35987</v>
      </c>
      <c r="Q4255" t="s">
        <v>26175</v>
      </c>
      <c r="R4255" t="str">
        <f t="shared" si="132"/>
        <v>潍城</v>
      </c>
      <c r="S4255" t="str">
        <f t="shared" si="133"/>
        <v>0708</v>
      </c>
    </row>
    <row r="4256" spans="1:19">
      <c r="A4256" t="s">
        <v>35988</v>
      </c>
      <c r="B4256" t="s">
        <v>35989</v>
      </c>
      <c r="C4256" t="s">
        <v>46</v>
      </c>
      <c r="D4256" t="s">
        <v>35990</v>
      </c>
      <c r="E4256" t="s">
        <v>33345</v>
      </c>
      <c r="F4256" t="s">
        <v>35991</v>
      </c>
      <c r="G4256" t="s">
        <v>35992</v>
      </c>
      <c r="H4256" t="s">
        <v>35993</v>
      </c>
      <c r="I4256" t="s">
        <v>12983</v>
      </c>
      <c r="J4256" t="s">
        <v>4400</v>
      </c>
      <c r="K4256" t="s">
        <v>4401</v>
      </c>
      <c r="L4256" t="s">
        <v>76</v>
      </c>
      <c r="M4256" t="s">
        <v>2827</v>
      </c>
      <c r="N4256" t="s">
        <v>3907</v>
      </c>
      <c r="O4256" t="s">
        <v>4402</v>
      </c>
      <c r="P4256" t="s">
        <v>35994</v>
      </c>
      <c r="R4256" t="str">
        <f t="shared" si="132"/>
        <v>奎文</v>
      </c>
      <c r="S4256" t="str">
        <f t="shared" si="133"/>
        <v>0708</v>
      </c>
    </row>
    <row r="4257" spans="1:19">
      <c r="A4257" t="s">
        <v>35995</v>
      </c>
      <c r="B4257" t="s">
        <v>35996</v>
      </c>
      <c r="C4257" t="s">
        <v>46</v>
      </c>
      <c r="D4257" t="s">
        <v>35997</v>
      </c>
      <c r="E4257" t="s">
        <v>33345</v>
      </c>
      <c r="F4257" t="s">
        <v>35998</v>
      </c>
      <c r="G4257" t="s">
        <v>35999</v>
      </c>
      <c r="H4257" t="s">
        <v>36000</v>
      </c>
      <c r="I4257" t="s">
        <v>2350</v>
      </c>
      <c r="J4257" t="s">
        <v>10977</v>
      </c>
      <c r="K4257" t="s">
        <v>10978</v>
      </c>
      <c r="L4257" t="s">
        <v>146</v>
      </c>
      <c r="M4257" t="s">
        <v>10979</v>
      </c>
      <c r="O4257" t="s">
        <v>10980</v>
      </c>
      <c r="P4257" t="s">
        <v>36001</v>
      </c>
      <c r="Q4257" t="s">
        <v>36002</v>
      </c>
      <c r="R4257" t="str">
        <f t="shared" si="132"/>
        <v>临朐</v>
      </c>
      <c r="S4257" t="str">
        <f t="shared" si="133"/>
        <v>0708</v>
      </c>
    </row>
    <row r="4258" spans="1:19">
      <c r="A4258" t="s">
        <v>36003</v>
      </c>
      <c r="B4258" t="s">
        <v>35108</v>
      </c>
      <c r="C4258" t="s">
        <v>46</v>
      </c>
      <c r="D4258" t="s">
        <v>36004</v>
      </c>
      <c r="E4258" t="s">
        <v>33345</v>
      </c>
      <c r="F4258" t="s">
        <v>36005</v>
      </c>
      <c r="G4258" t="s">
        <v>36006</v>
      </c>
      <c r="H4258" t="s">
        <v>36007</v>
      </c>
      <c r="I4258" t="s">
        <v>3436</v>
      </c>
      <c r="J4258" t="s">
        <v>4400</v>
      </c>
      <c r="K4258" t="s">
        <v>4401</v>
      </c>
      <c r="L4258" t="s">
        <v>76</v>
      </c>
      <c r="M4258" t="s">
        <v>2827</v>
      </c>
      <c r="N4258" t="s">
        <v>2721</v>
      </c>
      <c r="O4258" t="s">
        <v>4402</v>
      </c>
      <c r="P4258" t="s">
        <v>36008</v>
      </c>
      <c r="R4258" t="str">
        <f t="shared" si="132"/>
        <v>奎文</v>
      </c>
      <c r="S4258" t="str">
        <f t="shared" si="133"/>
        <v>0708</v>
      </c>
    </row>
    <row r="4259" spans="1:19">
      <c r="A4259" t="s">
        <v>36009</v>
      </c>
      <c r="B4259" t="s">
        <v>36010</v>
      </c>
      <c r="C4259" t="s">
        <v>46</v>
      </c>
      <c r="D4259" t="s">
        <v>36011</v>
      </c>
      <c r="E4259" t="s">
        <v>33354</v>
      </c>
      <c r="F4259" t="s">
        <v>36012</v>
      </c>
      <c r="G4259" t="s">
        <v>36013</v>
      </c>
      <c r="H4259" t="s">
        <v>36014</v>
      </c>
      <c r="I4259" t="s">
        <v>2350</v>
      </c>
      <c r="J4259" t="s">
        <v>2587</v>
      </c>
      <c r="K4259" t="s">
        <v>2588</v>
      </c>
      <c r="L4259" t="s">
        <v>57</v>
      </c>
      <c r="M4259" t="s">
        <v>2433</v>
      </c>
      <c r="N4259" t="s">
        <v>2455</v>
      </c>
      <c r="O4259" t="s">
        <v>2590</v>
      </c>
      <c r="P4259" t="s">
        <v>36015</v>
      </c>
      <c r="Q4259" t="s">
        <v>36016</v>
      </c>
      <c r="R4259" t="str">
        <f t="shared" si="132"/>
        <v>安丘</v>
      </c>
      <c r="S4259" t="str">
        <f t="shared" si="133"/>
        <v>0708</v>
      </c>
    </row>
    <row r="4260" spans="1:19">
      <c r="A4260" t="s">
        <v>36017</v>
      </c>
      <c r="B4260" t="s">
        <v>36018</v>
      </c>
      <c r="C4260" t="s">
        <v>46</v>
      </c>
      <c r="D4260" t="s">
        <v>36019</v>
      </c>
      <c r="E4260" t="s">
        <v>36020</v>
      </c>
      <c r="F4260" t="s">
        <v>36021</v>
      </c>
      <c r="G4260" t="s">
        <v>36022</v>
      </c>
      <c r="H4260" t="s">
        <v>36023</v>
      </c>
      <c r="I4260" t="s">
        <v>2364</v>
      </c>
      <c r="J4260" t="s">
        <v>8787</v>
      </c>
      <c r="K4260" t="s">
        <v>8788</v>
      </c>
      <c r="L4260" t="s">
        <v>128</v>
      </c>
      <c r="M4260" t="s">
        <v>2720</v>
      </c>
      <c r="N4260" t="s">
        <v>2421</v>
      </c>
      <c r="O4260" t="s">
        <v>8789</v>
      </c>
      <c r="P4260" t="s">
        <v>36024</v>
      </c>
      <c r="Q4260" t="s">
        <v>36025</v>
      </c>
      <c r="R4260" t="str">
        <f t="shared" si="132"/>
        <v>寿光</v>
      </c>
      <c r="S4260" t="str">
        <f t="shared" si="133"/>
        <v>0708</v>
      </c>
    </row>
    <row r="4261" spans="1:19">
      <c r="A4261" t="s">
        <v>36026</v>
      </c>
      <c r="B4261" t="s">
        <v>36027</v>
      </c>
      <c r="C4261" t="s">
        <v>46</v>
      </c>
      <c r="D4261" t="s">
        <v>36028</v>
      </c>
      <c r="E4261" t="s">
        <v>36020</v>
      </c>
      <c r="F4261" t="s">
        <v>36029</v>
      </c>
      <c r="G4261" t="s">
        <v>36030</v>
      </c>
      <c r="H4261" t="s">
        <v>36031</v>
      </c>
      <c r="I4261" t="s">
        <v>2378</v>
      </c>
      <c r="J4261" t="s">
        <v>4957</v>
      </c>
      <c r="K4261" t="s">
        <v>2742</v>
      </c>
      <c r="L4261" t="s">
        <v>137</v>
      </c>
      <c r="M4261" t="s">
        <v>2395</v>
      </c>
      <c r="N4261" t="s">
        <v>2649</v>
      </c>
      <c r="O4261" t="s">
        <v>4960</v>
      </c>
      <c r="P4261" t="s">
        <v>36032</v>
      </c>
      <c r="R4261" t="str">
        <f t="shared" si="132"/>
        <v>青州</v>
      </c>
      <c r="S4261" t="str">
        <f t="shared" si="133"/>
        <v>0708</v>
      </c>
    </row>
    <row r="4262" spans="1:19">
      <c r="A4262" t="s">
        <v>36033</v>
      </c>
      <c r="B4262" t="s">
        <v>36034</v>
      </c>
      <c r="C4262" t="s">
        <v>46</v>
      </c>
      <c r="D4262" t="s">
        <v>36035</v>
      </c>
      <c r="E4262" t="s">
        <v>33354</v>
      </c>
      <c r="F4262" t="s">
        <v>36036</v>
      </c>
      <c r="G4262" t="s">
        <v>36037</v>
      </c>
      <c r="H4262" t="s">
        <v>36038</v>
      </c>
      <c r="I4262" t="s">
        <v>2378</v>
      </c>
      <c r="J4262" t="s">
        <v>6863</v>
      </c>
      <c r="K4262" t="s">
        <v>6864</v>
      </c>
      <c r="L4262" t="s">
        <v>128</v>
      </c>
      <c r="M4262" t="s">
        <v>3952</v>
      </c>
      <c r="N4262" t="s">
        <v>2421</v>
      </c>
      <c r="O4262" t="s">
        <v>6865</v>
      </c>
      <c r="P4262" t="s">
        <v>36039</v>
      </c>
      <c r="R4262" t="str">
        <f t="shared" si="132"/>
        <v>寿光</v>
      </c>
      <c r="S4262" t="str">
        <f t="shared" si="133"/>
        <v>0708</v>
      </c>
    </row>
    <row r="4263" spans="1:19">
      <c r="A4263" t="s">
        <v>36040</v>
      </c>
      <c r="B4263" t="s">
        <v>36041</v>
      </c>
      <c r="C4263" t="s">
        <v>46</v>
      </c>
      <c r="D4263" t="s">
        <v>36042</v>
      </c>
      <c r="E4263" t="s">
        <v>36043</v>
      </c>
      <c r="F4263" t="s">
        <v>36044</v>
      </c>
      <c r="G4263" t="s">
        <v>36045</v>
      </c>
      <c r="H4263" t="s">
        <v>36046</v>
      </c>
      <c r="I4263" t="s">
        <v>6637</v>
      </c>
      <c r="J4263" t="s">
        <v>7368</v>
      </c>
      <c r="K4263" t="s">
        <v>7369</v>
      </c>
      <c r="L4263" t="s">
        <v>110</v>
      </c>
      <c r="M4263" t="s">
        <v>2575</v>
      </c>
      <c r="N4263" t="s">
        <v>2602</v>
      </c>
      <c r="O4263" t="s">
        <v>7370</v>
      </c>
      <c r="P4263" t="s">
        <v>36047</v>
      </c>
      <c r="R4263" t="str">
        <f t="shared" si="132"/>
        <v>高密</v>
      </c>
      <c r="S4263" t="str">
        <f t="shared" si="133"/>
        <v>0708</v>
      </c>
    </row>
    <row r="4264" spans="1:19">
      <c r="A4264" t="s">
        <v>36048</v>
      </c>
      <c r="B4264" t="s">
        <v>36049</v>
      </c>
      <c r="C4264" t="s">
        <v>46</v>
      </c>
      <c r="D4264" t="s">
        <v>36050</v>
      </c>
      <c r="E4264" t="s">
        <v>33354</v>
      </c>
      <c r="F4264" t="s">
        <v>36051</v>
      </c>
      <c r="G4264" t="s">
        <v>36052</v>
      </c>
      <c r="H4264" t="s">
        <v>36053</v>
      </c>
      <c r="I4264" t="s">
        <v>2378</v>
      </c>
      <c r="J4264" t="s">
        <v>4957</v>
      </c>
      <c r="K4264" t="s">
        <v>2742</v>
      </c>
      <c r="L4264" t="s">
        <v>137</v>
      </c>
      <c r="M4264" t="s">
        <v>2395</v>
      </c>
      <c r="N4264" t="s">
        <v>2421</v>
      </c>
      <c r="O4264" t="s">
        <v>4960</v>
      </c>
      <c r="P4264" t="s">
        <v>36054</v>
      </c>
      <c r="R4264" t="str">
        <f t="shared" si="132"/>
        <v>青州</v>
      </c>
      <c r="S4264" t="str">
        <f t="shared" si="133"/>
        <v>0708</v>
      </c>
    </row>
    <row r="4265" spans="1:19">
      <c r="A4265" t="s">
        <v>36055</v>
      </c>
      <c r="B4265" t="s">
        <v>36056</v>
      </c>
      <c r="C4265" t="s">
        <v>46</v>
      </c>
      <c r="D4265" t="s">
        <v>36057</v>
      </c>
      <c r="E4265" t="s">
        <v>33354</v>
      </c>
      <c r="F4265" t="s">
        <v>36058</v>
      </c>
      <c r="G4265" t="s">
        <v>36059</v>
      </c>
      <c r="H4265" t="s">
        <v>36060</v>
      </c>
      <c r="I4265" t="s">
        <v>2645</v>
      </c>
      <c r="J4265" t="s">
        <v>9674</v>
      </c>
      <c r="K4265" t="s">
        <v>9675</v>
      </c>
      <c r="L4265" t="s">
        <v>187</v>
      </c>
      <c r="M4265" t="s">
        <v>3773</v>
      </c>
      <c r="N4265" t="s">
        <v>2421</v>
      </c>
      <c r="O4265" t="s">
        <v>9676</v>
      </c>
      <c r="P4265" t="s">
        <v>36061</v>
      </c>
      <c r="R4265" t="str">
        <f t="shared" si="132"/>
        <v>坊子</v>
      </c>
      <c r="S4265" t="str">
        <f t="shared" si="133"/>
        <v>0708</v>
      </c>
    </row>
    <row r="4266" spans="1:19">
      <c r="A4266" t="s">
        <v>36062</v>
      </c>
      <c r="B4266" t="s">
        <v>36063</v>
      </c>
      <c r="C4266" t="s">
        <v>46</v>
      </c>
      <c r="D4266" t="s">
        <v>36064</v>
      </c>
      <c r="E4266" t="s">
        <v>33354</v>
      </c>
      <c r="F4266" t="s">
        <v>36065</v>
      </c>
      <c r="G4266" t="s">
        <v>36066</v>
      </c>
      <c r="H4266" t="s">
        <v>36067</v>
      </c>
      <c r="I4266" t="s">
        <v>2465</v>
      </c>
      <c r="J4266" t="s">
        <v>4291</v>
      </c>
      <c r="K4266" t="s">
        <v>4292</v>
      </c>
      <c r="L4266" t="s">
        <v>101</v>
      </c>
      <c r="M4266" t="s">
        <v>2982</v>
      </c>
      <c r="N4266" t="s">
        <v>2674</v>
      </c>
      <c r="O4266" t="s">
        <v>4293</v>
      </c>
      <c r="P4266" t="s">
        <v>36068</v>
      </c>
      <c r="Q4266" t="s">
        <v>36069</v>
      </c>
      <c r="R4266" t="str">
        <f t="shared" si="132"/>
        <v>潍城</v>
      </c>
      <c r="S4266" t="str">
        <f t="shared" si="133"/>
        <v>0708</v>
      </c>
    </row>
    <row r="4267" spans="1:19">
      <c r="A4267" t="s">
        <v>36070</v>
      </c>
      <c r="B4267" t="s">
        <v>36071</v>
      </c>
      <c r="C4267" t="s">
        <v>46</v>
      </c>
      <c r="D4267" t="s">
        <v>36072</v>
      </c>
      <c r="E4267" t="s">
        <v>33354</v>
      </c>
      <c r="F4267" t="s">
        <v>36073</v>
      </c>
      <c r="G4267" t="s">
        <v>36074</v>
      </c>
      <c r="H4267" t="s">
        <v>36075</v>
      </c>
      <c r="I4267" t="s">
        <v>3969</v>
      </c>
      <c r="J4267" t="s">
        <v>7327</v>
      </c>
      <c r="K4267" t="s">
        <v>7328</v>
      </c>
      <c r="L4267" t="s">
        <v>101</v>
      </c>
      <c r="M4267" t="s">
        <v>5737</v>
      </c>
      <c r="N4267" t="s">
        <v>2785</v>
      </c>
      <c r="O4267" t="s">
        <v>7329</v>
      </c>
      <c r="P4267" t="s">
        <v>36076</v>
      </c>
      <c r="Q4267" t="s">
        <v>36077</v>
      </c>
      <c r="R4267" t="str">
        <f t="shared" si="132"/>
        <v>潍城</v>
      </c>
      <c r="S4267" t="str">
        <f t="shared" si="133"/>
        <v>0708</v>
      </c>
    </row>
    <row r="4268" spans="1:19">
      <c r="A4268" t="s">
        <v>36078</v>
      </c>
      <c r="B4268" t="s">
        <v>36079</v>
      </c>
      <c r="C4268" t="s">
        <v>46</v>
      </c>
      <c r="D4268" t="s">
        <v>36080</v>
      </c>
      <c r="E4268" t="s">
        <v>33354</v>
      </c>
      <c r="F4268" t="s">
        <v>36081</v>
      </c>
      <c r="G4268" t="s">
        <v>36082</v>
      </c>
      <c r="H4268" t="s">
        <v>36083</v>
      </c>
      <c r="I4268" t="s">
        <v>2350</v>
      </c>
      <c r="J4268" t="s">
        <v>4624</v>
      </c>
      <c r="K4268" t="s">
        <v>4625</v>
      </c>
      <c r="L4268" t="s">
        <v>67</v>
      </c>
      <c r="M4268" t="s">
        <v>3706</v>
      </c>
      <c r="N4268" t="s">
        <v>2674</v>
      </c>
      <c r="O4268" t="s">
        <v>4626</v>
      </c>
      <c r="P4268" t="s">
        <v>36084</v>
      </c>
      <c r="R4268" t="str">
        <f t="shared" si="132"/>
        <v>昌邑</v>
      </c>
      <c r="S4268" t="str">
        <f t="shared" si="133"/>
        <v>0708</v>
      </c>
    </row>
    <row r="4269" spans="1:19">
      <c r="A4269" t="s">
        <v>36085</v>
      </c>
      <c r="B4269" t="s">
        <v>36086</v>
      </c>
      <c r="C4269" t="s">
        <v>46</v>
      </c>
      <c r="D4269" t="s">
        <v>36087</v>
      </c>
      <c r="E4269" t="s">
        <v>36088</v>
      </c>
      <c r="F4269" t="s">
        <v>36089</v>
      </c>
      <c r="G4269" t="s">
        <v>36090</v>
      </c>
      <c r="H4269" t="s">
        <v>36091</v>
      </c>
      <c r="I4269" t="s">
        <v>2378</v>
      </c>
      <c r="J4269" t="s">
        <v>3096</v>
      </c>
      <c r="K4269" t="s">
        <v>3097</v>
      </c>
      <c r="L4269" t="s">
        <v>110</v>
      </c>
      <c r="M4269" t="s">
        <v>3098</v>
      </c>
      <c r="N4269" t="s">
        <v>2785</v>
      </c>
      <c r="O4269" t="s">
        <v>3099</v>
      </c>
      <c r="P4269" t="s">
        <v>36092</v>
      </c>
      <c r="Q4269" t="s">
        <v>36093</v>
      </c>
      <c r="R4269" t="str">
        <f t="shared" si="132"/>
        <v>高密</v>
      </c>
      <c r="S4269" t="str">
        <f t="shared" si="133"/>
        <v>0708</v>
      </c>
    </row>
    <row r="4270" spans="1:19">
      <c r="A4270" t="s">
        <v>36094</v>
      </c>
      <c r="B4270" t="s">
        <v>36095</v>
      </c>
      <c r="C4270" t="s">
        <v>46</v>
      </c>
      <c r="D4270" t="s">
        <v>36096</v>
      </c>
      <c r="E4270" t="s">
        <v>33354</v>
      </c>
      <c r="F4270" t="s">
        <v>36097</v>
      </c>
      <c r="G4270" t="s">
        <v>36098</v>
      </c>
      <c r="H4270" t="s">
        <v>36099</v>
      </c>
      <c r="I4270" t="s">
        <v>2350</v>
      </c>
      <c r="J4270" t="s">
        <v>8105</v>
      </c>
      <c r="K4270" t="s">
        <v>8106</v>
      </c>
      <c r="L4270" t="s">
        <v>101</v>
      </c>
      <c r="M4270" t="s">
        <v>4459</v>
      </c>
      <c r="N4270" t="s">
        <v>2421</v>
      </c>
      <c r="O4270" t="s">
        <v>8107</v>
      </c>
      <c r="P4270" t="s">
        <v>36100</v>
      </c>
      <c r="Q4270" t="s">
        <v>36101</v>
      </c>
      <c r="R4270" t="str">
        <f t="shared" si="132"/>
        <v>潍城</v>
      </c>
      <c r="S4270" t="str">
        <f t="shared" si="133"/>
        <v>0708</v>
      </c>
    </row>
    <row r="4271" spans="1:19">
      <c r="A4271" t="s">
        <v>36102</v>
      </c>
      <c r="B4271" t="s">
        <v>36103</v>
      </c>
      <c r="C4271" t="s">
        <v>46</v>
      </c>
      <c r="D4271" t="s">
        <v>36104</v>
      </c>
      <c r="E4271" t="s">
        <v>33354</v>
      </c>
      <c r="F4271" t="s">
        <v>36105</v>
      </c>
      <c r="G4271" t="s">
        <v>36106</v>
      </c>
      <c r="H4271" t="s">
        <v>36107</v>
      </c>
      <c r="I4271" t="s">
        <v>2503</v>
      </c>
      <c r="J4271" t="s">
        <v>6005</v>
      </c>
      <c r="K4271" t="s">
        <v>6006</v>
      </c>
      <c r="L4271" t="s">
        <v>110</v>
      </c>
      <c r="M4271" t="s">
        <v>3098</v>
      </c>
      <c r="N4271" t="s">
        <v>2421</v>
      </c>
      <c r="O4271" t="s">
        <v>6007</v>
      </c>
      <c r="P4271" t="s">
        <v>36108</v>
      </c>
      <c r="Q4271" t="s">
        <v>36109</v>
      </c>
      <c r="R4271" t="str">
        <f t="shared" si="132"/>
        <v>高密</v>
      </c>
      <c r="S4271" t="str">
        <f t="shared" si="133"/>
        <v>0708</v>
      </c>
    </row>
    <row r="4272" spans="1:19">
      <c r="A4272" t="s">
        <v>36110</v>
      </c>
      <c r="B4272" t="s">
        <v>36111</v>
      </c>
      <c r="C4272" t="s">
        <v>46</v>
      </c>
      <c r="D4272" t="s">
        <v>36112</v>
      </c>
      <c r="E4272" t="s">
        <v>33354</v>
      </c>
      <c r="F4272" t="s">
        <v>36113</v>
      </c>
      <c r="G4272" t="s">
        <v>36114</v>
      </c>
      <c r="H4272" t="s">
        <v>36115</v>
      </c>
      <c r="I4272" t="s">
        <v>2350</v>
      </c>
      <c r="J4272" t="s">
        <v>4177</v>
      </c>
      <c r="K4272" t="s">
        <v>4178</v>
      </c>
      <c r="L4272" t="s">
        <v>76</v>
      </c>
      <c r="M4272" t="s">
        <v>2516</v>
      </c>
      <c r="N4272" t="s">
        <v>2396</v>
      </c>
      <c r="O4272" t="s">
        <v>4179</v>
      </c>
      <c r="P4272" t="s">
        <v>36116</v>
      </c>
      <c r="Q4272" t="s">
        <v>36117</v>
      </c>
      <c r="R4272" t="str">
        <f t="shared" si="132"/>
        <v>奎文</v>
      </c>
      <c r="S4272" t="str">
        <f t="shared" si="133"/>
        <v>0708</v>
      </c>
    </row>
    <row r="4273" spans="1:19">
      <c r="A4273" t="s">
        <v>36118</v>
      </c>
      <c r="B4273" t="s">
        <v>36119</v>
      </c>
      <c r="C4273" t="s">
        <v>46</v>
      </c>
      <c r="D4273" t="s">
        <v>36120</v>
      </c>
      <c r="E4273" t="s">
        <v>36121</v>
      </c>
      <c r="F4273" t="s">
        <v>36122</v>
      </c>
      <c r="G4273" t="s">
        <v>36123</v>
      </c>
      <c r="H4273" t="s">
        <v>36124</v>
      </c>
      <c r="I4273" t="s">
        <v>2350</v>
      </c>
      <c r="J4273" t="s">
        <v>10011</v>
      </c>
      <c r="K4273" t="s">
        <v>10012</v>
      </c>
      <c r="L4273" t="s">
        <v>76</v>
      </c>
      <c r="M4273" t="s">
        <v>4374</v>
      </c>
      <c r="N4273" t="s">
        <v>2816</v>
      </c>
      <c r="O4273" t="s">
        <v>10013</v>
      </c>
      <c r="P4273" t="s">
        <v>36125</v>
      </c>
      <c r="Q4273" t="s">
        <v>36126</v>
      </c>
      <c r="R4273" t="str">
        <f t="shared" si="132"/>
        <v>奎文</v>
      </c>
      <c r="S4273" t="str">
        <f t="shared" si="133"/>
        <v>0708</v>
      </c>
    </row>
    <row r="4274" spans="1:19">
      <c r="A4274" t="s">
        <v>36127</v>
      </c>
      <c r="B4274" t="s">
        <v>36128</v>
      </c>
      <c r="C4274" t="s">
        <v>46</v>
      </c>
      <c r="D4274" t="s">
        <v>36129</v>
      </c>
      <c r="E4274" t="s">
        <v>33354</v>
      </c>
      <c r="F4274" t="s">
        <v>36130</v>
      </c>
      <c r="G4274" t="s">
        <v>36131</v>
      </c>
      <c r="H4274" t="s">
        <v>36132</v>
      </c>
      <c r="I4274" t="s">
        <v>2378</v>
      </c>
      <c r="J4274" t="s">
        <v>6028</v>
      </c>
      <c r="K4274" t="s">
        <v>6029</v>
      </c>
      <c r="L4274" t="s">
        <v>76</v>
      </c>
      <c r="M4274" t="s">
        <v>2827</v>
      </c>
      <c r="N4274" t="s">
        <v>2649</v>
      </c>
      <c r="O4274" t="s">
        <v>6031</v>
      </c>
      <c r="P4274" t="s">
        <v>36133</v>
      </c>
      <c r="R4274" t="str">
        <f t="shared" si="132"/>
        <v>奎文</v>
      </c>
      <c r="S4274" t="str">
        <f t="shared" si="133"/>
        <v>0708</v>
      </c>
    </row>
    <row r="4275" spans="1:19">
      <c r="A4275" t="s">
        <v>36134</v>
      </c>
      <c r="B4275" t="s">
        <v>36135</v>
      </c>
      <c r="C4275" t="s">
        <v>46</v>
      </c>
      <c r="D4275" t="s">
        <v>36136</v>
      </c>
      <c r="E4275" t="s">
        <v>33354</v>
      </c>
      <c r="F4275" t="s">
        <v>36137</v>
      </c>
      <c r="G4275" t="s">
        <v>36138</v>
      </c>
      <c r="H4275" t="s">
        <v>921</v>
      </c>
      <c r="I4275" t="s">
        <v>2465</v>
      </c>
      <c r="J4275" t="s">
        <v>12957</v>
      </c>
      <c r="K4275" t="s">
        <v>12958</v>
      </c>
      <c r="L4275" t="s">
        <v>676</v>
      </c>
      <c r="M4275" t="s">
        <v>5995</v>
      </c>
      <c r="N4275" t="s">
        <v>2340</v>
      </c>
      <c r="O4275" t="s">
        <v>12959</v>
      </c>
      <c r="P4275" t="s">
        <v>36139</v>
      </c>
      <c r="R4275" t="str">
        <f t="shared" si="132"/>
        <v>昌乐</v>
      </c>
      <c r="S4275" t="str">
        <f t="shared" si="133"/>
        <v>0708</v>
      </c>
    </row>
    <row r="4276" spans="1:19">
      <c r="A4276" t="s">
        <v>36140</v>
      </c>
      <c r="B4276" t="s">
        <v>36141</v>
      </c>
      <c r="C4276" t="s">
        <v>46</v>
      </c>
      <c r="D4276" t="s">
        <v>36142</v>
      </c>
      <c r="E4276" t="s">
        <v>36143</v>
      </c>
      <c r="F4276" t="s">
        <v>36144</v>
      </c>
      <c r="G4276" t="s">
        <v>36145</v>
      </c>
      <c r="H4276" t="s">
        <v>36146</v>
      </c>
      <c r="I4276" t="s">
        <v>2364</v>
      </c>
      <c r="J4276" t="s">
        <v>3857</v>
      </c>
      <c r="K4276" t="s">
        <v>3858</v>
      </c>
      <c r="L4276" t="s">
        <v>119</v>
      </c>
      <c r="M4276" t="s">
        <v>2601</v>
      </c>
      <c r="N4276" t="s">
        <v>2816</v>
      </c>
      <c r="O4276" t="s">
        <v>3859</v>
      </c>
      <c r="P4276" t="s">
        <v>36147</v>
      </c>
      <c r="R4276" t="str">
        <f t="shared" si="132"/>
        <v>寒亭</v>
      </c>
      <c r="S4276" t="str">
        <f t="shared" si="133"/>
        <v>0708</v>
      </c>
    </row>
    <row r="4277" spans="1:19">
      <c r="A4277" t="s">
        <v>36148</v>
      </c>
      <c r="B4277" t="s">
        <v>36149</v>
      </c>
      <c r="C4277" t="s">
        <v>46</v>
      </c>
      <c r="D4277" t="s">
        <v>36150</v>
      </c>
      <c r="E4277" t="s">
        <v>36151</v>
      </c>
      <c r="F4277" t="s">
        <v>36152</v>
      </c>
      <c r="G4277" t="s">
        <v>36153</v>
      </c>
      <c r="H4277" t="s">
        <v>36154</v>
      </c>
      <c r="I4277" t="s">
        <v>3108</v>
      </c>
      <c r="J4277" t="s">
        <v>4437</v>
      </c>
      <c r="K4277" t="s">
        <v>4438</v>
      </c>
      <c r="N4277" t="s">
        <v>3907</v>
      </c>
      <c r="O4277" t="s">
        <v>4440</v>
      </c>
      <c r="R4277" t="str">
        <f t="shared" si="132"/>
        <v/>
      </c>
      <c r="S4277" t="str">
        <f t="shared" si="133"/>
        <v>0708</v>
      </c>
    </row>
    <row r="4278" spans="1:19">
      <c r="A4278" t="s">
        <v>36155</v>
      </c>
      <c r="B4278" t="s">
        <v>36156</v>
      </c>
      <c r="C4278" t="s">
        <v>46</v>
      </c>
      <c r="D4278" t="s">
        <v>36157</v>
      </c>
      <c r="E4278" t="s">
        <v>36158</v>
      </c>
      <c r="F4278" t="s">
        <v>36159</v>
      </c>
      <c r="G4278" t="s">
        <v>36160</v>
      </c>
      <c r="H4278" t="s">
        <v>36161</v>
      </c>
      <c r="I4278" t="s">
        <v>35251</v>
      </c>
      <c r="J4278" t="s">
        <v>4437</v>
      </c>
      <c r="K4278" t="s">
        <v>4438</v>
      </c>
      <c r="N4278" t="s">
        <v>3214</v>
      </c>
      <c r="O4278" t="s">
        <v>4440</v>
      </c>
      <c r="R4278" t="str">
        <f t="shared" si="132"/>
        <v/>
      </c>
      <c r="S4278" t="str">
        <f t="shared" si="133"/>
        <v>0708</v>
      </c>
    </row>
    <row r="4279" spans="1:19">
      <c r="A4279" t="s">
        <v>36162</v>
      </c>
      <c r="B4279" t="s">
        <v>36163</v>
      </c>
      <c r="C4279" t="s">
        <v>46</v>
      </c>
      <c r="D4279" t="s">
        <v>36164</v>
      </c>
      <c r="E4279" t="s">
        <v>33354</v>
      </c>
      <c r="F4279" t="s">
        <v>36165</v>
      </c>
      <c r="G4279" t="s">
        <v>36166</v>
      </c>
      <c r="H4279" t="s">
        <v>36167</v>
      </c>
      <c r="I4279" t="s">
        <v>3376</v>
      </c>
      <c r="J4279" t="s">
        <v>12991</v>
      </c>
      <c r="K4279" t="s">
        <v>12992</v>
      </c>
      <c r="L4279" t="s">
        <v>676</v>
      </c>
      <c r="M4279" t="s">
        <v>3471</v>
      </c>
      <c r="N4279" t="s">
        <v>2421</v>
      </c>
      <c r="O4279" t="s">
        <v>12993</v>
      </c>
      <c r="P4279" t="s">
        <v>36168</v>
      </c>
      <c r="R4279" t="str">
        <f t="shared" si="132"/>
        <v>昌乐</v>
      </c>
      <c r="S4279" t="str">
        <f t="shared" si="133"/>
        <v>0708</v>
      </c>
    </row>
    <row r="4280" spans="1:19">
      <c r="A4280" t="s">
        <v>36169</v>
      </c>
      <c r="B4280" t="s">
        <v>36170</v>
      </c>
      <c r="C4280" t="s">
        <v>46</v>
      </c>
      <c r="D4280" t="s">
        <v>36171</v>
      </c>
      <c r="E4280" t="s">
        <v>33354</v>
      </c>
      <c r="F4280" t="s">
        <v>36172</v>
      </c>
      <c r="G4280" t="s">
        <v>36173</v>
      </c>
      <c r="H4280" t="s">
        <v>36047</v>
      </c>
      <c r="I4280" t="s">
        <v>3376</v>
      </c>
      <c r="J4280" t="s">
        <v>2646</v>
      </c>
      <c r="K4280" t="s">
        <v>2647</v>
      </c>
      <c r="L4280" t="s">
        <v>128</v>
      </c>
      <c r="M4280" t="s">
        <v>2648</v>
      </c>
      <c r="N4280" t="s">
        <v>2649</v>
      </c>
      <c r="O4280" t="s">
        <v>2650</v>
      </c>
      <c r="P4280" t="s">
        <v>36174</v>
      </c>
      <c r="Q4280" t="s">
        <v>36175</v>
      </c>
      <c r="R4280" t="str">
        <f t="shared" si="132"/>
        <v>寿光</v>
      </c>
      <c r="S4280" t="str">
        <f t="shared" si="133"/>
        <v>0708</v>
      </c>
    </row>
    <row r="4281" spans="1:19">
      <c r="A4281" t="s">
        <v>36176</v>
      </c>
      <c r="B4281" t="s">
        <v>36177</v>
      </c>
      <c r="C4281" t="s">
        <v>46</v>
      </c>
      <c r="D4281" t="s">
        <v>36178</v>
      </c>
      <c r="E4281" t="s">
        <v>33354</v>
      </c>
      <c r="F4281" t="s">
        <v>36179</v>
      </c>
      <c r="G4281" t="s">
        <v>36180</v>
      </c>
      <c r="H4281" t="s">
        <v>36181</v>
      </c>
      <c r="I4281" t="s">
        <v>2350</v>
      </c>
      <c r="J4281" t="s">
        <v>2684</v>
      </c>
      <c r="K4281" t="s">
        <v>2685</v>
      </c>
      <c r="L4281" t="s">
        <v>137</v>
      </c>
      <c r="M4281" t="s">
        <v>2686</v>
      </c>
      <c r="N4281" t="s">
        <v>2816</v>
      </c>
      <c r="O4281" t="s">
        <v>2688</v>
      </c>
      <c r="P4281" t="s">
        <v>36182</v>
      </c>
      <c r="Q4281" t="s">
        <v>36183</v>
      </c>
      <c r="R4281" t="str">
        <f t="shared" si="132"/>
        <v>青州</v>
      </c>
      <c r="S4281" t="str">
        <f t="shared" si="133"/>
        <v>0708</v>
      </c>
    </row>
    <row r="4282" spans="1:19">
      <c r="A4282" t="s">
        <v>36184</v>
      </c>
      <c r="B4282" t="s">
        <v>36185</v>
      </c>
      <c r="C4282" t="s">
        <v>46</v>
      </c>
      <c r="D4282" t="s">
        <v>36186</v>
      </c>
      <c r="E4282" t="s">
        <v>33354</v>
      </c>
      <c r="F4282" t="s">
        <v>36187</v>
      </c>
      <c r="G4282" t="s">
        <v>36188</v>
      </c>
      <c r="H4282" t="s">
        <v>36189</v>
      </c>
      <c r="I4282" t="s">
        <v>36190</v>
      </c>
      <c r="J4282" t="s">
        <v>32218</v>
      </c>
      <c r="K4282" t="s">
        <v>32219</v>
      </c>
      <c r="L4282" t="s">
        <v>67</v>
      </c>
      <c r="M4282" t="s">
        <v>3706</v>
      </c>
      <c r="N4282" t="s">
        <v>3907</v>
      </c>
      <c r="O4282" t="s">
        <v>36191</v>
      </c>
      <c r="P4282" t="s">
        <v>36192</v>
      </c>
      <c r="Q4282" t="s">
        <v>36193</v>
      </c>
      <c r="R4282" t="str">
        <f t="shared" si="132"/>
        <v>昌邑</v>
      </c>
      <c r="S4282" t="str">
        <f t="shared" si="133"/>
        <v>0708</v>
      </c>
    </row>
    <row r="4283" spans="1:19">
      <c r="A4283" t="s">
        <v>36194</v>
      </c>
      <c r="B4283" t="s">
        <v>36195</v>
      </c>
      <c r="C4283" t="s">
        <v>46</v>
      </c>
      <c r="D4283" t="s">
        <v>36196</v>
      </c>
      <c r="E4283" t="s">
        <v>33354</v>
      </c>
      <c r="F4283" t="s">
        <v>36197</v>
      </c>
      <c r="G4283" t="s">
        <v>36198</v>
      </c>
      <c r="H4283" t="s">
        <v>36199</v>
      </c>
      <c r="I4283" t="s">
        <v>2350</v>
      </c>
      <c r="J4283" t="s">
        <v>3821</v>
      </c>
      <c r="K4283" t="s">
        <v>3822</v>
      </c>
      <c r="L4283" t="s">
        <v>128</v>
      </c>
      <c r="M4283" t="s">
        <v>3028</v>
      </c>
      <c r="N4283" t="s">
        <v>2480</v>
      </c>
      <c r="O4283" t="s">
        <v>3823</v>
      </c>
      <c r="P4283" t="s">
        <v>36200</v>
      </c>
      <c r="R4283" t="str">
        <f t="shared" si="132"/>
        <v>寿光</v>
      </c>
      <c r="S4283" t="str">
        <f t="shared" si="133"/>
        <v>0708</v>
      </c>
    </row>
    <row r="4284" spans="1:19">
      <c r="A4284" t="s">
        <v>36201</v>
      </c>
      <c r="B4284" t="s">
        <v>36202</v>
      </c>
      <c r="C4284" t="s">
        <v>46</v>
      </c>
      <c r="D4284" t="s">
        <v>36203</v>
      </c>
      <c r="E4284" t="s">
        <v>33354</v>
      </c>
      <c r="F4284" t="s">
        <v>36204</v>
      </c>
      <c r="G4284" t="s">
        <v>36205</v>
      </c>
      <c r="H4284" t="s">
        <v>36206</v>
      </c>
      <c r="I4284" t="s">
        <v>2364</v>
      </c>
      <c r="J4284" t="s">
        <v>2718</v>
      </c>
      <c r="K4284" t="s">
        <v>2719</v>
      </c>
      <c r="L4284" t="s">
        <v>128</v>
      </c>
      <c r="M4284" t="s">
        <v>2720</v>
      </c>
      <c r="N4284" t="s">
        <v>7359</v>
      </c>
      <c r="O4284" t="s">
        <v>2722</v>
      </c>
      <c r="P4284" t="s">
        <v>36207</v>
      </c>
      <c r="Q4284" t="s">
        <v>36208</v>
      </c>
      <c r="R4284" t="str">
        <f t="shared" si="132"/>
        <v>寿光</v>
      </c>
      <c r="S4284" t="str">
        <f t="shared" si="133"/>
        <v>0708</v>
      </c>
    </row>
    <row r="4285" spans="1:19">
      <c r="A4285" t="s">
        <v>36209</v>
      </c>
      <c r="B4285" t="s">
        <v>36210</v>
      </c>
      <c r="C4285" t="s">
        <v>46</v>
      </c>
      <c r="D4285" t="s">
        <v>36211</v>
      </c>
      <c r="E4285" t="s">
        <v>33354</v>
      </c>
      <c r="F4285" t="s">
        <v>36212</v>
      </c>
      <c r="G4285" t="s">
        <v>36213</v>
      </c>
      <c r="H4285" t="s">
        <v>36214</v>
      </c>
      <c r="I4285" t="s">
        <v>2503</v>
      </c>
      <c r="J4285" t="s">
        <v>9445</v>
      </c>
      <c r="K4285" t="s">
        <v>9446</v>
      </c>
      <c r="L4285" t="s">
        <v>119</v>
      </c>
      <c r="M4285" t="s">
        <v>3695</v>
      </c>
      <c r="N4285" t="s">
        <v>5712</v>
      </c>
      <c r="O4285" t="s">
        <v>9447</v>
      </c>
      <c r="P4285" t="s">
        <v>36215</v>
      </c>
      <c r="Q4285" t="s">
        <v>36216</v>
      </c>
      <c r="R4285" t="str">
        <f t="shared" si="132"/>
        <v>寒亭</v>
      </c>
      <c r="S4285" t="str">
        <f t="shared" si="133"/>
        <v>0708</v>
      </c>
    </row>
    <row r="4286" spans="1:19">
      <c r="A4286" t="s">
        <v>36217</v>
      </c>
      <c r="B4286" t="s">
        <v>36218</v>
      </c>
      <c r="C4286" t="s">
        <v>46</v>
      </c>
      <c r="D4286" t="s">
        <v>36219</v>
      </c>
      <c r="E4286" t="s">
        <v>33354</v>
      </c>
      <c r="F4286" t="s">
        <v>36220</v>
      </c>
      <c r="G4286" t="s">
        <v>36221</v>
      </c>
      <c r="H4286" t="s">
        <v>36222</v>
      </c>
      <c r="I4286" t="s">
        <v>2364</v>
      </c>
      <c r="J4286" t="s">
        <v>10811</v>
      </c>
      <c r="K4286" t="s">
        <v>10812</v>
      </c>
      <c r="L4286" t="s">
        <v>128</v>
      </c>
      <c r="M4286" t="s">
        <v>4047</v>
      </c>
      <c r="N4286" t="s">
        <v>2421</v>
      </c>
      <c r="O4286" t="s">
        <v>10813</v>
      </c>
      <c r="P4286" t="s">
        <v>36223</v>
      </c>
      <c r="Q4286" t="s">
        <v>36224</v>
      </c>
      <c r="R4286" t="str">
        <f t="shared" si="132"/>
        <v>寿光</v>
      </c>
      <c r="S4286" t="str">
        <f t="shared" si="133"/>
        <v>0708</v>
      </c>
    </row>
    <row r="4287" spans="1:19">
      <c r="A4287" t="s">
        <v>36225</v>
      </c>
      <c r="B4287" t="s">
        <v>36226</v>
      </c>
      <c r="C4287" t="s">
        <v>46</v>
      </c>
      <c r="D4287" t="s">
        <v>36227</v>
      </c>
      <c r="E4287" t="s">
        <v>33354</v>
      </c>
      <c r="F4287" t="s">
        <v>30957</v>
      </c>
      <c r="G4287" t="s">
        <v>820</v>
      </c>
      <c r="H4287" t="s">
        <v>36228</v>
      </c>
      <c r="I4287" t="s">
        <v>2392</v>
      </c>
      <c r="J4287" t="s">
        <v>2836</v>
      </c>
      <c r="K4287" t="s">
        <v>24991</v>
      </c>
      <c r="L4287" t="s">
        <v>57</v>
      </c>
      <c r="M4287" t="s">
        <v>2838</v>
      </c>
      <c r="N4287" t="s">
        <v>2674</v>
      </c>
      <c r="O4287" t="s">
        <v>2839</v>
      </c>
      <c r="P4287" t="s">
        <v>36229</v>
      </c>
      <c r="Q4287" t="s">
        <v>30960</v>
      </c>
      <c r="R4287" t="str">
        <f t="shared" si="132"/>
        <v>安丘</v>
      </c>
      <c r="S4287" t="str">
        <f t="shared" si="133"/>
        <v>0708</v>
      </c>
    </row>
    <row r="4288" spans="1:19">
      <c r="A4288" t="s">
        <v>36230</v>
      </c>
      <c r="B4288" t="s">
        <v>36231</v>
      </c>
      <c r="C4288" t="s">
        <v>46</v>
      </c>
      <c r="D4288" t="s">
        <v>36232</v>
      </c>
      <c r="E4288" t="s">
        <v>33354</v>
      </c>
      <c r="F4288" t="s">
        <v>36233</v>
      </c>
      <c r="G4288" t="s">
        <v>36234</v>
      </c>
      <c r="H4288" t="s">
        <v>36235</v>
      </c>
      <c r="I4288" t="s">
        <v>2392</v>
      </c>
      <c r="J4288" t="s">
        <v>5507</v>
      </c>
      <c r="K4288" t="s">
        <v>5508</v>
      </c>
      <c r="L4288" t="s">
        <v>137</v>
      </c>
      <c r="M4288" t="s">
        <v>4959</v>
      </c>
      <c r="N4288" t="s">
        <v>2421</v>
      </c>
      <c r="O4288" t="s">
        <v>5509</v>
      </c>
      <c r="P4288" t="s">
        <v>36236</v>
      </c>
      <c r="R4288" t="str">
        <f t="shared" si="132"/>
        <v>青州</v>
      </c>
      <c r="S4288" t="str">
        <f t="shared" si="133"/>
        <v>0708</v>
      </c>
    </row>
    <row r="4289" spans="1:19">
      <c r="A4289" t="s">
        <v>36237</v>
      </c>
      <c r="B4289" t="s">
        <v>36238</v>
      </c>
      <c r="C4289" t="s">
        <v>46</v>
      </c>
      <c r="D4289" t="s">
        <v>36239</v>
      </c>
      <c r="E4289" t="s">
        <v>33354</v>
      </c>
      <c r="F4289" t="s">
        <v>36240</v>
      </c>
      <c r="G4289" t="s">
        <v>36241</v>
      </c>
      <c r="H4289" t="s">
        <v>36242</v>
      </c>
      <c r="I4289" t="s">
        <v>2364</v>
      </c>
      <c r="J4289" t="s">
        <v>4101</v>
      </c>
      <c r="K4289" t="s">
        <v>4102</v>
      </c>
      <c r="L4289" t="s">
        <v>67</v>
      </c>
      <c r="M4289" t="s">
        <v>3366</v>
      </c>
      <c r="N4289" t="s">
        <v>2421</v>
      </c>
      <c r="O4289" t="s">
        <v>4103</v>
      </c>
      <c r="P4289" t="s">
        <v>36243</v>
      </c>
      <c r="Q4289" t="s">
        <v>36244</v>
      </c>
      <c r="R4289" t="str">
        <f t="shared" ref="R4289:R4352" si="134">IF(OR(LEFT(L4289,2)="高新"),"奎文",IF(LEFT(L4289,2)="峡山","坊子",IF(LEFT(L4289,2)="滨海","寒亭",LEFT(L4289,2))))</f>
        <v>昌邑</v>
      </c>
      <c r="S4289" t="str">
        <f t="shared" ref="S4289:S4352" si="135">TEXT(B4289,"mmdd")</f>
        <v>0708</v>
      </c>
    </row>
    <row r="4290" spans="1:19">
      <c r="A4290" t="s">
        <v>36245</v>
      </c>
      <c r="B4290" t="s">
        <v>36246</v>
      </c>
      <c r="C4290" t="s">
        <v>46</v>
      </c>
      <c r="D4290" t="s">
        <v>36247</v>
      </c>
      <c r="E4290" t="s">
        <v>33354</v>
      </c>
      <c r="F4290" t="s">
        <v>36248</v>
      </c>
      <c r="G4290" t="s">
        <v>36249</v>
      </c>
      <c r="H4290" t="s">
        <v>36250</v>
      </c>
      <c r="I4290" t="s">
        <v>2350</v>
      </c>
      <c r="J4290" t="s">
        <v>5128</v>
      </c>
      <c r="K4290" t="s">
        <v>5129</v>
      </c>
      <c r="L4290" t="s">
        <v>67</v>
      </c>
      <c r="M4290" t="s">
        <v>3706</v>
      </c>
      <c r="N4290" t="s">
        <v>2382</v>
      </c>
      <c r="O4290" t="s">
        <v>5130</v>
      </c>
      <c r="P4290" t="s">
        <v>36251</v>
      </c>
      <c r="R4290" t="str">
        <f t="shared" si="134"/>
        <v>昌邑</v>
      </c>
      <c r="S4290" t="str">
        <f t="shared" si="135"/>
        <v>0708</v>
      </c>
    </row>
    <row r="4291" spans="1:19">
      <c r="A4291" t="s">
        <v>36252</v>
      </c>
      <c r="B4291" t="s">
        <v>36253</v>
      </c>
      <c r="C4291" t="s">
        <v>46</v>
      </c>
      <c r="D4291" t="s">
        <v>36254</v>
      </c>
      <c r="E4291" t="s">
        <v>36255</v>
      </c>
      <c r="F4291" t="s">
        <v>36256</v>
      </c>
      <c r="G4291" t="s">
        <v>36257</v>
      </c>
      <c r="H4291" t="s">
        <v>36258</v>
      </c>
      <c r="I4291" t="s">
        <v>2645</v>
      </c>
      <c r="J4291" t="s">
        <v>4938</v>
      </c>
      <c r="K4291" t="s">
        <v>4939</v>
      </c>
      <c r="L4291" t="s">
        <v>128</v>
      </c>
      <c r="M4291" t="s">
        <v>2720</v>
      </c>
      <c r="N4291" t="s">
        <v>2354</v>
      </c>
      <c r="O4291" t="s">
        <v>4940</v>
      </c>
      <c r="P4291" t="s">
        <v>36259</v>
      </c>
      <c r="R4291" t="str">
        <f t="shared" si="134"/>
        <v>寿光</v>
      </c>
      <c r="S4291" t="str">
        <f t="shared" si="135"/>
        <v>0708</v>
      </c>
    </row>
    <row r="4292" spans="1:19">
      <c r="A4292" t="s">
        <v>36260</v>
      </c>
      <c r="B4292" t="s">
        <v>36261</v>
      </c>
      <c r="C4292" t="s">
        <v>46</v>
      </c>
      <c r="D4292" t="s">
        <v>36262</v>
      </c>
      <c r="E4292" t="s">
        <v>33354</v>
      </c>
      <c r="F4292" t="s">
        <v>36263</v>
      </c>
      <c r="G4292" t="s">
        <v>36264</v>
      </c>
      <c r="H4292" t="s">
        <v>36265</v>
      </c>
      <c r="I4292" t="s">
        <v>2465</v>
      </c>
      <c r="J4292" t="s">
        <v>19929</v>
      </c>
      <c r="K4292" t="s">
        <v>19930</v>
      </c>
      <c r="L4292" t="s">
        <v>676</v>
      </c>
      <c r="M4292" t="s">
        <v>9555</v>
      </c>
      <c r="N4292" t="s">
        <v>3307</v>
      </c>
      <c r="O4292" t="s">
        <v>19931</v>
      </c>
      <c r="P4292" t="s">
        <v>36266</v>
      </c>
      <c r="R4292" t="str">
        <f t="shared" si="134"/>
        <v>昌乐</v>
      </c>
      <c r="S4292" t="str">
        <f t="shared" si="135"/>
        <v>0708</v>
      </c>
    </row>
    <row r="4293" spans="1:19">
      <c r="A4293" t="s">
        <v>36267</v>
      </c>
      <c r="B4293" t="s">
        <v>36268</v>
      </c>
      <c r="C4293" t="s">
        <v>46</v>
      </c>
      <c r="D4293" t="s">
        <v>36269</v>
      </c>
      <c r="E4293" t="s">
        <v>36270</v>
      </c>
      <c r="F4293" t="s">
        <v>36271</v>
      </c>
      <c r="G4293" t="s">
        <v>36272</v>
      </c>
      <c r="H4293" t="s">
        <v>36273</v>
      </c>
      <c r="I4293" t="s">
        <v>2378</v>
      </c>
      <c r="J4293" t="s">
        <v>4938</v>
      </c>
      <c r="K4293" t="s">
        <v>4939</v>
      </c>
      <c r="L4293" t="s">
        <v>128</v>
      </c>
      <c r="M4293" t="s">
        <v>2720</v>
      </c>
      <c r="N4293" t="s">
        <v>2354</v>
      </c>
      <c r="O4293" t="s">
        <v>4940</v>
      </c>
      <c r="P4293" t="s">
        <v>36274</v>
      </c>
      <c r="R4293" t="str">
        <f t="shared" si="134"/>
        <v>寿光</v>
      </c>
      <c r="S4293" t="str">
        <f t="shared" si="135"/>
        <v>0708</v>
      </c>
    </row>
    <row r="4294" spans="1:19">
      <c r="A4294" t="s">
        <v>36275</v>
      </c>
      <c r="B4294" t="s">
        <v>36276</v>
      </c>
      <c r="C4294" t="s">
        <v>46</v>
      </c>
      <c r="D4294" t="s">
        <v>36277</v>
      </c>
      <c r="E4294" t="s">
        <v>33354</v>
      </c>
      <c r="F4294" t="s">
        <v>36278</v>
      </c>
      <c r="G4294" t="s">
        <v>36279</v>
      </c>
      <c r="H4294" t="s">
        <v>36280</v>
      </c>
      <c r="I4294" t="s">
        <v>2350</v>
      </c>
      <c r="J4294" t="s">
        <v>11118</v>
      </c>
      <c r="K4294" t="s">
        <v>11119</v>
      </c>
      <c r="L4294" t="s">
        <v>137</v>
      </c>
      <c r="M4294" t="s">
        <v>3040</v>
      </c>
      <c r="N4294" t="s">
        <v>3907</v>
      </c>
      <c r="O4294" t="s">
        <v>11120</v>
      </c>
      <c r="P4294" t="s">
        <v>36281</v>
      </c>
      <c r="Q4294" t="s">
        <v>36282</v>
      </c>
      <c r="R4294" t="str">
        <f t="shared" si="134"/>
        <v>青州</v>
      </c>
      <c r="S4294" t="str">
        <f t="shared" si="135"/>
        <v>0708</v>
      </c>
    </row>
    <row r="4295" spans="1:19">
      <c r="A4295" t="s">
        <v>36283</v>
      </c>
      <c r="B4295" t="s">
        <v>36284</v>
      </c>
      <c r="C4295" t="s">
        <v>46</v>
      </c>
      <c r="D4295" t="s">
        <v>36285</v>
      </c>
      <c r="E4295" t="s">
        <v>33354</v>
      </c>
      <c r="F4295" t="s">
        <v>36286</v>
      </c>
      <c r="G4295" t="s">
        <v>36287</v>
      </c>
      <c r="H4295" t="s">
        <v>36288</v>
      </c>
      <c r="I4295" t="s">
        <v>2364</v>
      </c>
      <c r="J4295" t="s">
        <v>5782</v>
      </c>
      <c r="K4295" t="s">
        <v>5783</v>
      </c>
      <c r="L4295" t="s">
        <v>47</v>
      </c>
      <c r="M4295" t="s">
        <v>2924</v>
      </c>
      <c r="N4295" t="s">
        <v>5013</v>
      </c>
      <c r="O4295" t="s">
        <v>5784</v>
      </c>
      <c r="P4295" t="s">
        <v>36289</v>
      </c>
      <c r="R4295" t="str">
        <f t="shared" si="134"/>
        <v>诸城</v>
      </c>
      <c r="S4295" t="str">
        <f t="shared" si="135"/>
        <v>0708</v>
      </c>
    </row>
    <row r="4296" spans="1:19">
      <c r="A4296" t="s">
        <v>36290</v>
      </c>
      <c r="B4296" t="s">
        <v>36291</v>
      </c>
      <c r="C4296" t="s">
        <v>46</v>
      </c>
      <c r="D4296" t="s">
        <v>36292</v>
      </c>
      <c r="E4296" t="s">
        <v>33354</v>
      </c>
      <c r="F4296" t="s">
        <v>36293</v>
      </c>
      <c r="G4296" t="s">
        <v>36294</v>
      </c>
      <c r="H4296" t="s">
        <v>36295</v>
      </c>
      <c r="I4296" t="s">
        <v>2350</v>
      </c>
      <c r="J4296" t="s">
        <v>6923</v>
      </c>
      <c r="K4296" t="s">
        <v>6924</v>
      </c>
      <c r="L4296" t="s">
        <v>128</v>
      </c>
      <c r="M4296" t="s">
        <v>6079</v>
      </c>
      <c r="N4296" t="s">
        <v>2674</v>
      </c>
      <c r="P4296" t="s">
        <v>36296</v>
      </c>
      <c r="Q4296" t="s">
        <v>36297</v>
      </c>
      <c r="R4296" t="str">
        <f t="shared" si="134"/>
        <v>寿光</v>
      </c>
      <c r="S4296" t="str">
        <f t="shared" si="135"/>
        <v>0708</v>
      </c>
    </row>
    <row r="4297" spans="1:19">
      <c r="A4297" t="s">
        <v>36298</v>
      </c>
      <c r="B4297" t="s">
        <v>36299</v>
      </c>
      <c r="C4297" t="s">
        <v>46</v>
      </c>
      <c r="D4297" t="s">
        <v>36300</v>
      </c>
      <c r="E4297" t="s">
        <v>33354</v>
      </c>
      <c r="F4297" t="s">
        <v>36301</v>
      </c>
      <c r="G4297" t="s">
        <v>36302</v>
      </c>
      <c r="H4297" t="s">
        <v>36303</v>
      </c>
      <c r="I4297" t="s">
        <v>2364</v>
      </c>
      <c r="J4297" t="s">
        <v>2646</v>
      </c>
      <c r="K4297" t="s">
        <v>2647</v>
      </c>
      <c r="L4297" t="s">
        <v>128</v>
      </c>
      <c r="M4297" t="s">
        <v>2648</v>
      </c>
      <c r="N4297" t="s">
        <v>2368</v>
      </c>
      <c r="O4297" t="s">
        <v>2650</v>
      </c>
      <c r="P4297" t="s">
        <v>36304</v>
      </c>
      <c r="R4297" t="str">
        <f t="shared" si="134"/>
        <v>寿光</v>
      </c>
      <c r="S4297" t="str">
        <f t="shared" si="135"/>
        <v>0708</v>
      </c>
    </row>
    <row r="4298" spans="1:19">
      <c r="A4298" t="s">
        <v>36305</v>
      </c>
      <c r="B4298" t="s">
        <v>36306</v>
      </c>
      <c r="C4298" t="s">
        <v>46</v>
      </c>
      <c r="D4298" t="s">
        <v>36307</v>
      </c>
      <c r="E4298" t="s">
        <v>36308</v>
      </c>
      <c r="F4298" t="s">
        <v>36309</v>
      </c>
      <c r="G4298" t="s">
        <v>36310</v>
      </c>
      <c r="H4298" t="s">
        <v>36311</v>
      </c>
      <c r="I4298" t="s">
        <v>2645</v>
      </c>
      <c r="J4298" t="s">
        <v>12372</v>
      </c>
      <c r="K4298" t="s">
        <v>12373</v>
      </c>
      <c r="L4298" t="s">
        <v>101</v>
      </c>
      <c r="M4298" t="s">
        <v>3130</v>
      </c>
      <c r="N4298" t="s">
        <v>2480</v>
      </c>
      <c r="O4298" t="s">
        <v>12374</v>
      </c>
      <c r="P4298" t="s">
        <v>36312</v>
      </c>
      <c r="R4298" t="str">
        <f t="shared" si="134"/>
        <v>潍城</v>
      </c>
      <c r="S4298" t="str">
        <f t="shared" si="135"/>
        <v>0708</v>
      </c>
    </row>
    <row r="4299" spans="1:19">
      <c r="A4299" t="s">
        <v>36313</v>
      </c>
      <c r="B4299" t="s">
        <v>36314</v>
      </c>
      <c r="C4299" t="s">
        <v>46</v>
      </c>
      <c r="D4299" t="s">
        <v>36315</v>
      </c>
      <c r="E4299" t="s">
        <v>33354</v>
      </c>
      <c r="F4299" t="s">
        <v>36316</v>
      </c>
      <c r="G4299" t="s">
        <v>36317</v>
      </c>
      <c r="H4299" t="s">
        <v>36318</v>
      </c>
      <c r="I4299" t="s">
        <v>2378</v>
      </c>
      <c r="J4299" t="s">
        <v>5473</v>
      </c>
      <c r="K4299" t="s">
        <v>5474</v>
      </c>
      <c r="L4299" t="s">
        <v>128</v>
      </c>
      <c r="M4299" t="s">
        <v>2890</v>
      </c>
      <c r="N4299" t="s">
        <v>3277</v>
      </c>
      <c r="O4299" t="s">
        <v>5475</v>
      </c>
      <c r="P4299" t="s">
        <v>36319</v>
      </c>
      <c r="R4299" t="str">
        <f t="shared" si="134"/>
        <v>寿光</v>
      </c>
      <c r="S4299" t="str">
        <f t="shared" si="135"/>
        <v>0708</v>
      </c>
    </row>
    <row r="4300" spans="1:19">
      <c r="A4300" t="s">
        <v>36320</v>
      </c>
      <c r="B4300" t="s">
        <v>36321</v>
      </c>
      <c r="C4300" t="s">
        <v>46</v>
      </c>
      <c r="D4300" t="s">
        <v>36322</v>
      </c>
      <c r="E4300" t="s">
        <v>33354</v>
      </c>
      <c r="F4300" t="s">
        <v>36323</v>
      </c>
      <c r="G4300" t="s">
        <v>36324</v>
      </c>
      <c r="H4300" t="s">
        <v>36325</v>
      </c>
      <c r="I4300" t="s">
        <v>2350</v>
      </c>
      <c r="J4300" t="s">
        <v>2351</v>
      </c>
      <c r="K4300" t="s">
        <v>2352</v>
      </c>
      <c r="L4300" t="s">
        <v>57</v>
      </c>
      <c r="M4300" t="s">
        <v>2353</v>
      </c>
      <c r="N4300" t="s">
        <v>2354</v>
      </c>
      <c r="O4300" t="s">
        <v>2355</v>
      </c>
      <c r="P4300" t="s">
        <v>36326</v>
      </c>
      <c r="Q4300" t="s">
        <v>36327</v>
      </c>
      <c r="R4300" t="str">
        <f t="shared" si="134"/>
        <v>安丘</v>
      </c>
      <c r="S4300" t="str">
        <f t="shared" si="135"/>
        <v>0708</v>
      </c>
    </row>
    <row r="4301" spans="1:19">
      <c r="A4301" t="s">
        <v>36328</v>
      </c>
      <c r="B4301" t="s">
        <v>36329</v>
      </c>
      <c r="C4301" t="s">
        <v>46</v>
      </c>
      <c r="D4301" t="s">
        <v>36330</v>
      </c>
      <c r="E4301" t="s">
        <v>33354</v>
      </c>
      <c r="F4301" t="s">
        <v>36331</v>
      </c>
      <c r="G4301" t="s">
        <v>36332</v>
      </c>
      <c r="H4301" t="s">
        <v>36333</v>
      </c>
      <c r="I4301" t="s">
        <v>2364</v>
      </c>
      <c r="J4301" t="s">
        <v>9637</v>
      </c>
      <c r="K4301" t="s">
        <v>9638</v>
      </c>
      <c r="L4301" t="s">
        <v>137</v>
      </c>
      <c r="M4301" t="s">
        <v>2395</v>
      </c>
      <c r="N4301" t="s">
        <v>2983</v>
      </c>
      <c r="O4301" t="s">
        <v>9639</v>
      </c>
      <c r="P4301" t="s">
        <v>36334</v>
      </c>
      <c r="R4301" t="str">
        <f t="shared" si="134"/>
        <v>青州</v>
      </c>
      <c r="S4301" t="str">
        <f t="shared" si="135"/>
        <v>0708</v>
      </c>
    </row>
    <row r="4302" spans="1:19">
      <c r="A4302" t="s">
        <v>36335</v>
      </c>
      <c r="B4302" t="s">
        <v>36336</v>
      </c>
      <c r="C4302" t="s">
        <v>46</v>
      </c>
      <c r="D4302" t="s">
        <v>36337</v>
      </c>
      <c r="E4302" t="s">
        <v>36338</v>
      </c>
      <c r="F4302" t="s">
        <v>36339</v>
      </c>
      <c r="G4302" t="s">
        <v>36340</v>
      </c>
      <c r="H4302" t="s">
        <v>36341</v>
      </c>
      <c r="I4302" t="s">
        <v>3608</v>
      </c>
      <c r="J4302" t="s">
        <v>9811</v>
      </c>
      <c r="K4302" t="s">
        <v>9812</v>
      </c>
      <c r="L4302" t="s">
        <v>57</v>
      </c>
      <c r="M4302" t="s">
        <v>2492</v>
      </c>
      <c r="N4302" t="s">
        <v>2983</v>
      </c>
      <c r="O4302" t="s">
        <v>9813</v>
      </c>
      <c r="P4302" t="s">
        <v>36342</v>
      </c>
      <c r="Q4302" t="s">
        <v>36343</v>
      </c>
      <c r="R4302" t="str">
        <f t="shared" si="134"/>
        <v>安丘</v>
      </c>
      <c r="S4302" t="str">
        <f t="shared" si="135"/>
        <v>0708</v>
      </c>
    </row>
    <row r="4303" spans="1:19">
      <c r="A4303" t="s">
        <v>36344</v>
      </c>
      <c r="B4303" t="s">
        <v>36345</v>
      </c>
      <c r="C4303" t="s">
        <v>46</v>
      </c>
      <c r="D4303" t="s">
        <v>36346</v>
      </c>
      <c r="E4303" t="s">
        <v>36347</v>
      </c>
      <c r="F4303" t="s">
        <v>36348</v>
      </c>
      <c r="G4303" t="s">
        <v>36349</v>
      </c>
      <c r="H4303" t="s">
        <v>36350</v>
      </c>
      <c r="I4303" t="s">
        <v>2364</v>
      </c>
      <c r="J4303" t="s">
        <v>2337</v>
      </c>
      <c r="K4303" t="s">
        <v>2338</v>
      </c>
      <c r="L4303" t="s">
        <v>137</v>
      </c>
      <c r="M4303" t="s">
        <v>2339</v>
      </c>
      <c r="N4303" t="s">
        <v>3339</v>
      </c>
      <c r="O4303" t="s">
        <v>2341</v>
      </c>
      <c r="P4303" t="s">
        <v>36351</v>
      </c>
      <c r="Q4303" t="s">
        <v>36352</v>
      </c>
      <c r="R4303" t="str">
        <f t="shared" si="134"/>
        <v>青州</v>
      </c>
      <c r="S4303" t="str">
        <f t="shared" si="135"/>
        <v>0708</v>
      </c>
    </row>
    <row r="4304" spans="1:19">
      <c r="A4304" t="s">
        <v>36353</v>
      </c>
      <c r="B4304" t="s">
        <v>36354</v>
      </c>
      <c r="C4304" t="s">
        <v>46</v>
      </c>
      <c r="D4304" t="s">
        <v>36355</v>
      </c>
      <c r="E4304" t="s">
        <v>33354</v>
      </c>
      <c r="F4304" t="s">
        <v>36356</v>
      </c>
      <c r="G4304" t="s">
        <v>36357</v>
      </c>
      <c r="H4304" t="s">
        <v>36358</v>
      </c>
      <c r="I4304" t="s">
        <v>2364</v>
      </c>
      <c r="J4304" t="s">
        <v>7368</v>
      </c>
      <c r="K4304" t="s">
        <v>7369</v>
      </c>
      <c r="L4304" t="s">
        <v>110</v>
      </c>
      <c r="M4304" t="s">
        <v>2575</v>
      </c>
      <c r="N4304" t="s">
        <v>19868</v>
      </c>
      <c r="O4304" t="s">
        <v>7370</v>
      </c>
      <c r="P4304" t="s">
        <v>36359</v>
      </c>
      <c r="Q4304" t="s">
        <v>36360</v>
      </c>
      <c r="R4304" t="str">
        <f t="shared" si="134"/>
        <v>高密</v>
      </c>
      <c r="S4304" t="str">
        <f t="shared" si="135"/>
        <v>0708</v>
      </c>
    </row>
    <row r="4305" spans="1:19">
      <c r="A4305" t="s">
        <v>918</v>
      </c>
      <c r="B4305" t="s">
        <v>36361</v>
      </c>
      <c r="C4305" t="s">
        <v>46</v>
      </c>
      <c r="D4305" t="s">
        <v>36362</v>
      </c>
      <c r="E4305" t="s">
        <v>36363</v>
      </c>
      <c r="F4305" t="s">
        <v>36364</v>
      </c>
      <c r="G4305" t="s">
        <v>916</v>
      </c>
      <c r="H4305" t="s">
        <v>36365</v>
      </c>
      <c r="I4305" t="s">
        <v>2350</v>
      </c>
      <c r="J4305" t="s">
        <v>7072</v>
      </c>
      <c r="K4305" t="s">
        <v>7073</v>
      </c>
      <c r="L4305" t="s">
        <v>128</v>
      </c>
      <c r="M4305" t="s">
        <v>2708</v>
      </c>
      <c r="N4305" t="s">
        <v>3017</v>
      </c>
      <c r="O4305" t="s">
        <v>7074</v>
      </c>
      <c r="P4305" t="s">
        <v>36366</v>
      </c>
      <c r="R4305" t="str">
        <f t="shared" si="134"/>
        <v>寿光</v>
      </c>
      <c r="S4305" t="str">
        <f t="shared" si="135"/>
        <v>0708</v>
      </c>
    </row>
    <row r="4306" spans="1:19">
      <c r="A4306" t="s">
        <v>36367</v>
      </c>
      <c r="B4306" t="s">
        <v>36368</v>
      </c>
      <c r="C4306" t="s">
        <v>46</v>
      </c>
      <c r="D4306" t="s">
        <v>36369</v>
      </c>
      <c r="E4306" t="s">
        <v>33354</v>
      </c>
      <c r="F4306" t="s">
        <v>36370</v>
      </c>
      <c r="G4306" t="s">
        <v>36371</v>
      </c>
      <c r="H4306" t="s">
        <v>36372</v>
      </c>
      <c r="I4306" t="s">
        <v>2350</v>
      </c>
      <c r="J4306" t="s">
        <v>3651</v>
      </c>
      <c r="K4306" t="s">
        <v>3652</v>
      </c>
      <c r="L4306" t="s">
        <v>128</v>
      </c>
      <c r="M4306" t="s">
        <v>3653</v>
      </c>
      <c r="N4306" t="s">
        <v>2674</v>
      </c>
      <c r="O4306" t="s">
        <v>3654</v>
      </c>
      <c r="P4306" t="s">
        <v>36373</v>
      </c>
      <c r="R4306" t="str">
        <f t="shared" si="134"/>
        <v>寿光</v>
      </c>
      <c r="S4306" t="str">
        <f t="shared" si="135"/>
        <v>0708</v>
      </c>
    </row>
    <row r="4307" spans="1:19">
      <c r="A4307" t="s">
        <v>36374</v>
      </c>
      <c r="B4307" t="s">
        <v>36375</v>
      </c>
      <c r="C4307" t="s">
        <v>46</v>
      </c>
      <c r="D4307" t="s">
        <v>36376</v>
      </c>
      <c r="E4307" t="s">
        <v>33354</v>
      </c>
      <c r="F4307" t="s">
        <v>36377</v>
      </c>
      <c r="G4307" t="s">
        <v>36378</v>
      </c>
      <c r="H4307" t="s">
        <v>36379</v>
      </c>
      <c r="I4307" t="s">
        <v>2364</v>
      </c>
      <c r="J4307" t="s">
        <v>7654</v>
      </c>
      <c r="K4307" t="s">
        <v>7655</v>
      </c>
      <c r="L4307" t="s">
        <v>47</v>
      </c>
      <c r="M4307" t="s">
        <v>4905</v>
      </c>
      <c r="N4307" t="s">
        <v>2480</v>
      </c>
      <c r="O4307" t="s">
        <v>7656</v>
      </c>
      <c r="P4307" t="s">
        <v>36380</v>
      </c>
      <c r="R4307" t="str">
        <f t="shared" si="134"/>
        <v>诸城</v>
      </c>
      <c r="S4307" t="str">
        <f t="shared" si="135"/>
        <v>0708</v>
      </c>
    </row>
    <row r="4308" spans="1:19">
      <c r="A4308" t="s">
        <v>36381</v>
      </c>
      <c r="B4308" t="s">
        <v>36382</v>
      </c>
      <c r="C4308" t="s">
        <v>46</v>
      </c>
      <c r="D4308" t="s">
        <v>36383</v>
      </c>
      <c r="E4308" t="s">
        <v>33580</v>
      </c>
      <c r="F4308" t="s">
        <v>36384</v>
      </c>
      <c r="G4308" t="s">
        <v>36385</v>
      </c>
      <c r="H4308" t="s">
        <v>36386</v>
      </c>
      <c r="I4308" t="s">
        <v>2378</v>
      </c>
      <c r="J4308" t="s">
        <v>4938</v>
      </c>
      <c r="K4308" t="s">
        <v>4939</v>
      </c>
      <c r="L4308" t="s">
        <v>128</v>
      </c>
      <c r="M4308" t="s">
        <v>2720</v>
      </c>
      <c r="N4308" t="s">
        <v>2354</v>
      </c>
      <c r="O4308" t="s">
        <v>4940</v>
      </c>
      <c r="P4308" t="s">
        <v>36387</v>
      </c>
      <c r="R4308" t="str">
        <f t="shared" si="134"/>
        <v>寿光</v>
      </c>
      <c r="S4308" t="str">
        <f t="shared" si="135"/>
        <v>0708</v>
      </c>
    </row>
    <row r="4309" spans="1:19">
      <c r="A4309" t="s">
        <v>36388</v>
      </c>
      <c r="B4309" t="s">
        <v>36389</v>
      </c>
      <c r="C4309" t="s">
        <v>46</v>
      </c>
      <c r="D4309" t="s">
        <v>36390</v>
      </c>
      <c r="E4309" t="s">
        <v>33354</v>
      </c>
      <c r="F4309" t="s">
        <v>36391</v>
      </c>
      <c r="G4309" t="s">
        <v>36392</v>
      </c>
      <c r="H4309" t="s">
        <v>36393</v>
      </c>
      <c r="I4309" t="s">
        <v>2645</v>
      </c>
      <c r="J4309" t="s">
        <v>4291</v>
      </c>
      <c r="K4309" t="s">
        <v>4292</v>
      </c>
      <c r="L4309" t="s">
        <v>101</v>
      </c>
      <c r="M4309" t="s">
        <v>2982</v>
      </c>
      <c r="N4309" t="s">
        <v>2674</v>
      </c>
      <c r="O4309" t="s">
        <v>4293</v>
      </c>
      <c r="P4309" t="s">
        <v>36394</v>
      </c>
      <c r="Q4309" t="s">
        <v>36395</v>
      </c>
      <c r="R4309" t="str">
        <f t="shared" si="134"/>
        <v>潍城</v>
      </c>
      <c r="S4309" t="str">
        <f t="shared" si="135"/>
        <v>0708</v>
      </c>
    </row>
    <row r="4310" spans="1:19">
      <c r="A4310" t="s">
        <v>36396</v>
      </c>
      <c r="B4310" t="s">
        <v>36397</v>
      </c>
      <c r="C4310" t="s">
        <v>46</v>
      </c>
      <c r="D4310" t="s">
        <v>36398</v>
      </c>
      <c r="E4310" t="s">
        <v>36399</v>
      </c>
      <c r="F4310" t="s">
        <v>36400</v>
      </c>
      <c r="G4310" t="s">
        <v>36401</v>
      </c>
      <c r="H4310" t="s">
        <v>36402</v>
      </c>
      <c r="I4310" t="s">
        <v>2350</v>
      </c>
      <c r="J4310" t="s">
        <v>15636</v>
      </c>
      <c r="K4310" t="s">
        <v>15637</v>
      </c>
      <c r="L4310" t="s">
        <v>146</v>
      </c>
      <c r="M4310" t="s">
        <v>3051</v>
      </c>
      <c r="N4310" t="s">
        <v>2354</v>
      </c>
      <c r="O4310" t="s">
        <v>15638</v>
      </c>
      <c r="P4310" t="s">
        <v>36403</v>
      </c>
      <c r="R4310" t="str">
        <f t="shared" si="134"/>
        <v>临朐</v>
      </c>
      <c r="S4310" t="str">
        <f t="shared" si="135"/>
        <v>0708</v>
      </c>
    </row>
    <row r="4311" spans="1:19">
      <c r="A4311" t="s">
        <v>36404</v>
      </c>
      <c r="B4311" t="s">
        <v>36405</v>
      </c>
      <c r="C4311" t="s">
        <v>46</v>
      </c>
      <c r="D4311" t="s">
        <v>36406</v>
      </c>
      <c r="E4311" t="s">
        <v>33354</v>
      </c>
      <c r="F4311" t="s">
        <v>36407</v>
      </c>
      <c r="G4311" t="s">
        <v>36408</v>
      </c>
      <c r="H4311" t="s">
        <v>36409</v>
      </c>
      <c r="I4311" t="s">
        <v>3336</v>
      </c>
      <c r="J4311" t="s">
        <v>3727</v>
      </c>
      <c r="K4311" t="s">
        <v>3728</v>
      </c>
      <c r="L4311" t="s">
        <v>137</v>
      </c>
      <c r="M4311" t="s">
        <v>3729</v>
      </c>
      <c r="N4311" t="s">
        <v>2816</v>
      </c>
      <c r="O4311" t="s">
        <v>3730</v>
      </c>
      <c r="P4311" t="s">
        <v>36410</v>
      </c>
      <c r="R4311" t="str">
        <f t="shared" si="134"/>
        <v>青州</v>
      </c>
      <c r="S4311" t="str">
        <f t="shared" si="135"/>
        <v>0708</v>
      </c>
    </row>
    <row r="4312" spans="1:19">
      <c r="A4312" t="s">
        <v>36411</v>
      </c>
      <c r="B4312" t="s">
        <v>36412</v>
      </c>
      <c r="C4312" t="s">
        <v>46</v>
      </c>
      <c r="D4312" t="s">
        <v>36413</v>
      </c>
      <c r="E4312" t="s">
        <v>33580</v>
      </c>
      <c r="F4312" t="s">
        <v>36414</v>
      </c>
      <c r="G4312" t="s">
        <v>36415</v>
      </c>
      <c r="H4312" t="s">
        <v>36416</v>
      </c>
      <c r="I4312" t="s">
        <v>5826</v>
      </c>
      <c r="J4312" t="s">
        <v>16736</v>
      </c>
      <c r="K4312" t="s">
        <v>16737</v>
      </c>
      <c r="L4312" t="s">
        <v>101</v>
      </c>
      <c r="M4312" t="s">
        <v>4459</v>
      </c>
      <c r="N4312" t="s">
        <v>2674</v>
      </c>
      <c r="O4312" t="s">
        <v>16738</v>
      </c>
      <c r="P4312" t="s">
        <v>36417</v>
      </c>
      <c r="Q4312" t="s">
        <v>36418</v>
      </c>
      <c r="R4312" t="str">
        <f t="shared" si="134"/>
        <v>潍城</v>
      </c>
      <c r="S4312" t="str">
        <f t="shared" si="135"/>
        <v>0708</v>
      </c>
    </row>
    <row r="4313" spans="1:19">
      <c r="A4313" t="s">
        <v>36419</v>
      </c>
      <c r="B4313" t="s">
        <v>36420</v>
      </c>
      <c r="C4313" t="s">
        <v>46</v>
      </c>
      <c r="D4313" t="s">
        <v>36421</v>
      </c>
      <c r="E4313" t="s">
        <v>33354</v>
      </c>
      <c r="F4313" t="s">
        <v>36422</v>
      </c>
      <c r="G4313" t="s">
        <v>36423</v>
      </c>
      <c r="H4313" t="s">
        <v>36424</v>
      </c>
      <c r="I4313" t="s">
        <v>5826</v>
      </c>
      <c r="J4313" t="s">
        <v>3905</v>
      </c>
      <c r="K4313" t="s">
        <v>3906</v>
      </c>
      <c r="L4313" t="s">
        <v>67</v>
      </c>
      <c r="M4313" t="s">
        <v>2958</v>
      </c>
      <c r="N4313" t="s">
        <v>3907</v>
      </c>
      <c r="O4313" t="s">
        <v>3908</v>
      </c>
      <c r="P4313" t="s">
        <v>36425</v>
      </c>
      <c r="Q4313" t="s">
        <v>36426</v>
      </c>
      <c r="R4313" t="str">
        <f t="shared" si="134"/>
        <v>昌邑</v>
      </c>
      <c r="S4313" t="str">
        <f t="shared" si="135"/>
        <v>0708</v>
      </c>
    </row>
    <row r="4314" spans="1:19">
      <c r="A4314" t="s">
        <v>36427</v>
      </c>
      <c r="B4314" t="s">
        <v>36428</v>
      </c>
      <c r="C4314" t="s">
        <v>46</v>
      </c>
      <c r="D4314" t="s">
        <v>36429</v>
      </c>
      <c r="E4314" t="s">
        <v>33354</v>
      </c>
      <c r="F4314" t="s">
        <v>36430</v>
      </c>
      <c r="G4314" t="s">
        <v>36431</v>
      </c>
      <c r="H4314" t="s">
        <v>36432</v>
      </c>
      <c r="I4314" t="s">
        <v>2364</v>
      </c>
      <c r="J4314" t="s">
        <v>8509</v>
      </c>
      <c r="K4314" t="s">
        <v>8510</v>
      </c>
      <c r="L4314" t="s">
        <v>137</v>
      </c>
      <c r="M4314" t="s">
        <v>2625</v>
      </c>
      <c r="N4314" t="s">
        <v>3622</v>
      </c>
      <c r="O4314" t="s">
        <v>8511</v>
      </c>
      <c r="P4314" t="s">
        <v>36433</v>
      </c>
      <c r="R4314" t="str">
        <f t="shared" si="134"/>
        <v>青州</v>
      </c>
      <c r="S4314" t="str">
        <f t="shared" si="135"/>
        <v>0708</v>
      </c>
    </row>
    <row r="4315" spans="1:19">
      <c r="A4315" t="s">
        <v>36434</v>
      </c>
      <c r="B4315" t="s">
        <v>36435</v>
      </c>
      <c r="C4315" t="s">
        <v>46</v>
      </c>
      <c r="D4315" t="s">
        <v>36436</v>
      </c>
      <c r="E4315" t="s">
        <v>36437</v>
      </c>
      <c r="F4315" t="s">
        <v>36438</v>
      </c>
      <c r="G4315" t="s">
        <v>36439</v>
      </c>
      <c r="H4315" t="s">
        <v>36440</v>
      </c>
      <c r="I4315" t="s">
        <v>2364</v>
      </c>
      <c r="J4315" t="s">
        <v>5186</v>
      </c>
      <c r="K4315" t="s">
        <v>5187</v>
      </c>
      <c r="L4315" t="s">
        <v>146</v>
      </c>
      <c r="M4315" t="s">
        <v>5188</v>
      </c>
      <c r="N4315" t="s">
        <v>3017</v>
      </c>
      <c r="O4315" t="s">
        <v>5189</v>
      </c>
      <c r="P4315" t="s">
        <v>36441</v>
      </c>
      <c r="Q4315" t="s">
        <v>36442</v>
      </c>
      <c r="R4315" t="str">
        <f t="shared" si="134"/>
        <v>临朐</v>
      </c>
      <c r="S4315" t="str">
        <f t="shared" si="135"/>
        <v>0708</v>
      </c>
    </row>
    <row r="4316" spans="1:19">
      <c r="A4316" t="s">
        <v>36443</v>
      </c>
      <c r="B4316" t="s">
        <v>36444</v>
      </c>
      <c r="C4316" t="s">
        <v>46</v>
      </c>
      <c r="D4316" t="s">
        <v>36445</v>
      </c>
      <c r="E4316" t="s">
        <v>33580</v>
      </c>
      <c r="F4316" t="s">
        <v>36446</v>
      </c>
      <c r="G4316" t="s">
        <v>36447</v>
      </c>
      <c r="H4316" t="s">
        <v>36448</v>
      </c>
      <c r="I4316" t="s">
        <v>2378</v>
      </c>
      <c r="J4316" t="s">
        <v>3167</v>
      </c>
      <c r="K4316" t="s">
        <v>3168</v>
      </c>
      <c r="L4316" t="s">
        <v>110</v>
      </c>
      <c r="M4316" t="s">
        <v>3098</v>
      </c>
      <c r="N4316" t="s">
        <v>2354</v>
      </c>
      <c r="O4316" t="s">
        <v>3169</v>
      </c>
      <c r="P4316" t="s">
        <v>36449</v>
      </c>
      <c r="R4316" t="str">
        <f t="shared" si="134"/>
        <v>高密</v>
      </c>
      <c r="S4316" t="str">
        <f t="shared" si="135"/>
        <v>0708</v>
      </c>
    </row>
    <row r="4317" spans="1:19">
      <c r="A4317" t="s">
        <v>982</v>
      </c>
      <c r="B4317" t="s">
        <v>36450</v>
      </c>
      <c r="C4317" t="s">
        <v>46</v>
      </c>
      <c r="D4317" t="s">
        <v>36451</v>
      </c>
      <c r="E4317" t="s">
        <v>33354</v>
      </c>
      <c r="F4317" t="s">
        <v>36452</v>
      </c>
      <c r="G4317" t="s">
        <v>980</v>
      </c>
      <c r="H4317" t="s">
        <v>36453</v>
      </c>
      <c r="I4317" t="s">
        <v>2364</v>
      </c>
      <c r="J4317" t="s">
        <v>5310</v>
      </c>
      <c r="K4317" t="s">
        <v>5311</v>
      </c>
      <c r="L4317" t="s">
        <v>137</v>
      </c>
      <c r="M4317" t="s">
        <v>3729</v>
      </c>
      <c r="N4317" t="s">
        <v>2354</v>
      </c>
      <c r="O4317" t="s">
        <v>5312</v>
      </c>
      <c r="P4317" t="s">
        <v>36454</v>
      </c>
      <c r="Q4317" t="s">
        <v>36455</v>
      </c>
      <c r="R4317" t="str">
        <f t="shared" si="134"/>
        <v>青州</v>
      </c>
      <c r="S4317" t="str">
        <f t="shared" si="135"/>
        <v>0708</v>
      </c>
    </row>
    <row r="4318" spans="1:19">
      <c r="A4318" t="s">
        <v>36456</v>
      </c>
      <c r="B4318" t="s">
        <v>36457</v>
      </c>
      <c r="C4318" t="s">
        <v>46</v>
      </c>
      <c r="D4318" t="s">
        <v>36458</v>
      </c>
      <c r="E4318" t="s">
        <v>36459</v>
      </c>
      <c r="F4318" t="s">
        <v>36460</v>
      </c>
      <c r="G4318" t="s">
        <v>36461</v>
      </c>
      <c r="H4318" t="s">
        <v>36462</v>
      </c>
      <c r="I4318" t="s">
        <v>2645</v>
      </c>
      <c r="J4318" t="s">
        <v>3026</v>
      </c>
      <c r="K4318" t="s">
        <v>3027</v>
      </c>
      <c r="L4318" t="s">
        <v>128</v>
      </c>
      <c r="M4318" t="s">
        <v>3028</v>
      </c>
      <c r="N4318" t="s">
        <v>2421</v>
      </c>
      <c r="O4318" t="s">
        <v>3029</v>
      </c>
      <c r="P4318" t="s">
        <v>36463</v>
      </c>
      <c r="R4318" t="str">
        <f t="shared" si="134"/>
        <v>寿光</v>
      </c>
      <c r="S4318" t="str">
        <f t="shared" si="135"/>
        <v>0708</v>
      </c>
    </row>
    <row r="4319" spans="1:19">
      <c r="A4319" t="s">
        <v>36464</v>
      </c>
      <c r="B4319" t="s">
        <v>36465</v>
      </c>
      <c r="C4319" t="s">
        <v>46</v>
      </c>
      <c r="D4319" t="s">
        <v>36466</v>
      </c>
      <c r="E4319" t="s">
        <v>36467</v>
      </c>
      <c r="F4319" t="s">
        <v>36468</v>
      </c>
      <c r="G4319" t="s">
        <v>36469</v>
      </c>
      <c r="H4319" t="s">
        <v>36470</v>
      </c>
      <c r="I4319" t="s">
        <v>2364</v>
      </c>
      <c r="J4319" t="s">
        <v>6049</v>
      </c>
      <c r="K4319" t="s">
        <v>6050</v>
      </c>
      <c r="L4319" t="s">
        <v>128</v>
      </c>
      <c r="M4319" t="s">
        <v>2913</v>
      </c>
      <c r="N4319" t="s">
        <v>2816</v>
      </c>
      <c r="O4319" t="s">
        <v>6051</v>
      </c>
      <c r="P4319" t="s">
        <v>36471</v>
      </c>
      <c r="Q4319" t="s">
        <v>36472</v>
      </c>
      <c r="R4319" t="str">
        <f t="shared" si="134"/>
        <v>寿光</v>
      </c>
      <c r="S4319" t="str">
        <f t="shared" si="135"/>
        <v>0708</v>
      </c>
    </row>
    <row r="4320" spans="1:19">
      <c r="A4320" t="s">
        <v>36473</v>
      </c>
      <c r="B4320" t="s">
        <v>36474</v>
      </c>
      <c r="C4320" t="s">
        <v>46</v>
      </c>
      <c r="D4320" t="s">
        <v>36475</v>
      </c>
      <c r="E4320" t="s">
        <v>33354</v>
      </c>
      <c r="F4320" t="s">
        <v>36476</v>
      </c>
      <c r="G4320" t="s">
        <v>36477</v>
      </c>
      <c r="H4320" t="s">
        <v>36478</v>
      </c>
      <c r="I4320" t="s">
        <v>2465</v>
      </c>
      <c r="J4320" t="s">
        <v>5976</v>
      </c>
      <c r="K4320" t="s">
        <v>5977</v>
      </c>
      <c r="L4320" t="s">
        <v>128</v>
      </c>
      <c r="M4320" t="s">
        <v>5602</v>
      </c>
      <c r="N4320" t="s">
        <v>2340</v>
      </c>
      <c r="O4320" t="s">
        <v>5978</v>
      </c>
      <c r="Q4320" t="s">
        <v>36479</v>
      </c>
      <c r="R4320" t="str">
        <f t="shared" si="134"/>
        <v>寿光</v>
      </c>
      <c r="S4320" t="str">
        <f t="shared" si="135"/>
        <v>0708</v>
      </c>
    </row>
    <row r="4321" spans="1:19">
      <c r="A4321" t="s">
        <v>36480</v>
      </c>
      <c r="B4321" t="s">
        <v>36481</v>
      </c>
      <c r="C4321" t="s">
        <v>46</v>
      </c>
      <c r="D4321" t="s">
        <v>36482</v>
      </c>
      <c r="E4321" t="s">
        <v>36483</v>
      </c>
      <c r="F4321" t="s">
        <v>36484</v>
      </c>
      <c r="G4321" t="s">
        <v>36485</v>
      </c>
      <c r="H4321" t="s">
        <v>36486</v>
      </c>
      <c r="I4321" t="s">
        <v>2465</v>
      </c>
      <c r="J4321" t="s">
        <v>5573</v>
      </c>
      <c r="K4321" t="s">
        <v>5574</v>
      </c>
      <c r="L4321" t="s">
        <v>57</v>
      </c>
      <c r="M4321" t="s">
        <v>2492</v>
      </c>
      <c r="N4321" t="s">
        <v>7446</v>
      </c>
      <c r="O4321" t="s">
        <v>5575</v>
      </c>
      <c r="P4321" t="s">
        <v>36487</v>
      </c>
      <c r="R4321" t="str">
        <f t="shared" si="134"/>
        <v>安丘</v>
      </c>
      <c r="S4321" t="str">
        <f t="shared" si="135"/>
        <v>0708</v>
      </c>
    </row>
    <row r="4322" spans="1:19">
      <c r="A4322" t="s">
        <v>36488</v>
      </c>
      <c r="B4322" t="s">
        <v>36489</v>
      </c>
      <c r="C4322" t="s">
        <v>46</v>
      </c>
      <c r="D4322" t="s">
        <v>36490</v>
      </c>
      <c r="E4322" t="s">
        <v>33345</v>
      </c>
      <c r="F4322" t="s">
        <v>36491</v>
      </c>
      <c r="G4322" t="s">
        <v>36492</v>
      </c>
      <c r="H4322" t="s">
        <v>36493</v>
      </c>
      <c r="I4322" t="s">
        <v>5826</v>
      </c>
      <c r="J4322" t="s">
        <v>9436</v>
      </c>
      <c r="K4322" t="s">
        <v>9437</v>
      </c>
      <c r="L4322" t="s">
        <v>110</v>
      </c>
      <c r="M4322" t="s">
        <v>2381</v>
      </c>
      <c r="N4322" t="s">
        <v>2340</v>
      </c>
      <c r="O4322" t="s">
        <v>9438</v>
      </c>
      <c r="P4322" t="s">
        <v>36494</v>
      </c>
      <c r="Q4322" t="s">
        <v>36495</v>
      </c>
      <c r="R4322" t="str">
        <f t="shared" si="134"/>
        <v>高密</v>
      </c>
      <c r="S4322" t="str">
        <f t="shared" si="135"/>
        <v>0708</v>
      </c>
    </row>
    <row r="4323" spans="1:19">
      <c r="A4323" t="s">
        <v>36496</v>
      </c>
      <c r="B4323" t="s">
        <v>36497</v>
      </c>
      <c r="C4323" t="s">
        <v>46</v>
      </c>
      <c r="D4323" t="s">
        <v>36498</v>
      </c>
      <c r="E4323" t="s">
        <v>33354</v>
      </c>
      <c r="F4323" t="s">
        <v>36499</v>
      </c>
      <c r="G4323" t="s">
        <v>36500</v>
      </c>
      <c r="H4323" t="s">
        <v>36501</v>
      </c>
      <c r="I4323" t="s">
        <v>2364</v>
      </c>
      <c r="J4323" t="s">
        <v>9436</v>
      </c>
      <c r="K4323" t="s">
        <v>9437</v>
      </c>
      <c r="L4323" t="s">
        <v>110</v>
      </c>
      <c r="M4323" t="s">
        <v>2381</v>
      </c>
      <c r="N4323" t="s">
        <v>2421</v>
      </c>
      <c r="O4323" t="s">
        <v>9438</v>
      </c>
      <c r="P4323" t="s">
        <v>36502</v>
      </c>
      <c r="R4323" t="str">
        <f t="shared" si="134"/>
        <v>高密</v>
      </c>
      <c r="S4323" t="str">
        <f t="shared" si="135"/>
        <v>0708</v>
      </c>
    </row>
    <row r="4324" spans="1:19">
      <c r="A4324" t="s">
        <v>36503</v>
      </c>
      <c r="B4324" t="s">
        <v>36504</v>
      </c>
      <c r="C4324" t="s">
        <v>46</v>
      </c>
      <c r="D4324" t="s">
        <v>36505</v>
      </c>
      <c r="E4324" t="s">
        <v>33354</v>
      </c>
      <c r="F4324" t="s">
        <v>36506</v>
      </c>
      <c r="G4324" t="s">
        <v>36507</v>
      </c>
      <c r="H4324" t="s">
        <v>36508</v>
      </c>
      <c r="I4324" t="s">
        <v>2364</v>
      </c>
      <c r="J4324" t="s">
        <v>3026</v>
      </c>
      <c r="K4324" t="s">
        <v>3027</v>
      </c>
      <c r="L4324" t="s">
        <v>128</v>
      </c>
      <c r="M4324" t="s">
        <v>3028</v>
      </c>
      <c r="N4324" t="s">
        <v>4525</v>
      </c>
      <c r="O4324" t="s">
        <v>3029</v>
      </c>
      <c r="P4324" t="s">
        <v>36509</v>
      </c>
      <c r="Q4324" t="s">
        <v>36510</v>
      </c>
      <c r="R4324" t="str">
        <f t="shared" si="134"/>
        <v>寿光</v>
      </c>
      <c r="S4324" t="str">
        <f t="shared" si="135"/>
        <v>0708</v>
      </c>
    </row>
    <row r="4325" spans="1:19">
      <c r="A4325" t="s">
        <v>36511</v>
      </c>
      <c r="B4325" t="s">
        <v>36512</v>
      </c>
      <c r="C4325" t="s">
        <v>46</v>
      </c>
      <c r="D4325" t="s">
        <v>36513</v>
      </c>
      <c r="E4325" t="s">
        <v>36514</v>
      </c>
      <c r="F4325" t="s">
        <v>36515</v>
      </c>
      <c r="G4325" t="s">
        <v>36516</v>
      </c>
      <c r="H4325" t="s">
        <v>36517</v>
      </c>
      <c r="I4325" t="s">
        <v>2364</v>
      </c>
      <c r="J4325" t="s">
        <v>3575</v>
      </c>
      <c r="K4325" t="s">
        <v>3576</v>
      </c>
      <c r="L4325" t="s">
        <v>676</v>
      </c>
      <c r="M4325" t="s">
        <v>3471</v>
      </c>
      <c r="N4325" t="s">
        <v>2816</v>
      </c>
      <c r="O4325" t="s">
        <v>3578</v>
      </c>
      <c r="P4325" t="s">
        <v>36518</v>
      </c>
      <c r="Q4325" t="s">
        <v>36519</v>
      </c>
      <c r="R4325" t="str">
        <f t="shared" si="134"/>
        <v>昌乐</v>
      </c>
      <c r="S4325" t="str">
        <f t="shared" si="135"/>
        <v>0708</v>
      </c>
    </row>
    <row r="4326" spans="1:19">
      <c r="A4326" t="s">
        <v>36520</v>
      </c>
      <c r="B4326" t="s">
        <v>36521</v>
      </c>
      <c r="C4326" t="s">
        <v>46</v>
      </c>
      <c r="D4326" t="s">
        <v>36522</v>
      </c>
      <c r="E4326" t="s">
        <v>33354</v>
      </c>
      <c r="F4326" t="s">
        <v>36523</v>
      </c>
      <c r="G4326" t="s">
        <v>36524</v>
      </c>
      <c r="H4326" t="s">
        <v>36525</v>
      </c>
      <c r="I4326" t="s">
        <v>2350</v>
      </c>
      <c r="J4326" t="s">
        <v>2393</v>
      </c>
      <c r="K4326" t="s">
        <v>2394</v>
      </c>
      <c r="L4326" t="s">
        <v>137</v>
      </c>
      <c r="M4326" t="s">
        <v>2395</v>
      </c>
      <c r="N4326" t="s">
        <v>2674</v>
      </c>
      <c r="O4326" t="s">
        <v>2397</v>
      </c>
      <c r="P4326" t="s">
        <v>36526</v>
      </c>
      <c r="Q4326" t="s">
        <v>36527</v>
      </c>
      <c r="R4326" t="str">
        <f t="shared" si="134"/>
        <v>青州</v>
      </c>
      <c r="S4326" t="str">
        <f t="shared" si="135"/>
        <v>0708</v>
      </c>
    </row>
    <row r="4327" spans="1:19">
      <c r="A4327" t="s">
        <v>36528</v>
      </c>
      <c r="B4327" t="s">
        <v>36529</v>
      </c>
      <c r="C4327" t="s">
        <v>46</v>
      </c>
      <c r="D4327" t="s">
        <v>36530</v>
      </c>
      <c r="E4327" t="s">
        <v>33354</v>
      </c>
      <c r="F4327" t="s">
        <v>36531</v>
      </c>
      <c r="G4327" t="s">
        <v>36532</v>
      </c>
      <c r="H4327" t="s">
        <v>36533</v>
      </c>
      <c r="I4327" t="s">
        <v>2350</v>
      </c>
      <c r="J4327" t="s">
        <v>5976</v>
      </c>
      <c r="K4327" t="s">
        <v>5977</v>
      </c>
      <c r="L4327" t="s">
        <v>128</v>
      </c>
      <c r="M4327" t="s">
        <v>5602</v>
      </c>
      <c r="N4327" t="s">
        <v>2421</v>
      </c>
      <c r="O4327" t="s">
        <v>5978</v>
      </c>
      <c r="P4327" t="s">
        <v>36534</v>
      </c>
      <c r="Q4327" t="s">
        <v>36535</v>
      </c>
      <c r="R4327" t="str">
        <f t="shared" si="134"/>
        <v>寿光</v>
      </c>
      <c r="S4327" t="str">
        <f t="shared" si="135"/>
        <v>0708</v>
      </c>
    </row>
    <row r="4328" spans="1:19">
      <c r="A4328" t="s">
        <v>36536</v>
      </c>
      <c r="B4328" t="s">
        <v>36537</v>
      </c>
      <c r="C4328" t="s">
        <v>46</v>
      </c>
      <c r="D4328" t="s">
        <v>36538</v>
      </c>
      <c r="E4328" t="s">
        <v>36539</v>
      </c>
      <c r="F4328" t="s">
        <v>36540</v>
      </c>
      <c r="G4328" t="s">
        <v>36541</v>
      </c>
      <c r="H4328" t="s">
        <v>36542</v>
      </c>
      <c r="I4328" t="s">
        <v>2364</v>
      </c>
      <c r="J4328" t="s">
        <v>6842</v>
      </c>
      <c r="K4328" t="s">
        <v>6843</v>
      </c>
      <c r="L4328" t="s">
        <v>67</v>
      </c>
      <c r="M4328" t="s">
        <v>6844</v>
      </c>
      <c r="N4328" t="s">
        <v>3339</v>
      </c>
      <c r="O4328" t="s">
        <v>6845</v>
      </c>
      <c r="P4328" t="s">
        <v>36543</v>
      </c>
      <c r="Q4328" t="s">
        <v>36544</v>
      </c>
      <c r="R4328" t="str">
        <f t="shared" si="134"/>
        <v>昌邑</v>
      </c>
      <c r="S4328" t="str">
        <f t="shared" si="135"/>
        <v>0708</v>
      </c>
    </row>
    <row r="4329" spans="1:19">
      <c r="A4329" t="s">
        <v>36545</v>
      </c>
      <c r="B4329" t="s">
        <v>36546</v>
      </c>
      <c r="C4329" t="s">
        <v>46</v>
      </c>
      <c r="D4329" t="s">
        <v>36547</v>
      </c>
      <c r="E4329" t="s">
        <v>36548</v>
      </c>
      <c r="F4329" t="s">
        <v>36549</v>
      </c>
      <c r="G4329" t="s">
        <v>36550</v>
      </c>
      <c r="H4329" t="s">
        <v>36551</v>
      </c>
      <c r="I4329" t="s">
        <v>2364</v>
      </c>
      <c r="J4329" t="s">
        <v>3395</v>
      </c>
      <c r="K4329" t="s">
        <v>3396</v>
      </c>
      <c r="L4329" t="s">
        <v>187</v>
      </c>
      <c r="M4329" t="s">
        <v>2468</v>
      </c>
      <c r="N4329" t="s">
        <v>4007</v>
      </c>
      <c r="O4329" t="s">
        <v>3397</v>
      </c>
      <c r="P4329" t="s">
        <v>36552</v>
      </c>
      <c r="R4329" t="str">
        <f t="shared" si="134"/>
        <v>坊子</v>
      </c>
      <c r="S4329" t="str">
        <f t="shared" si="135"/>
        <v>0708</v>
      </c>
    </row>
    <row r="4330" spans="1:19">
      <c r="A4330" t="s">
        <v>36553</v>
      </c>
      <c r="B4330" t="s">
        <v>36554</v>
      </c>
      <c r="C4330" t="s">
        <v>46</v>
      </c>
      <c r="D4330" t="s">
        <v>36555</v>
      </c>
      <c r="E4330" t="s">
        <v>33354</v>
      </c>
      <c r="F4330" t="s">
        <v>36556</v>
      </c>
      <c r="G4330" t="s">
        <v>36324</v>
      </c>
      <c r="H4330" t="s">
        <v>36557</v>
      </c>
      <c r="I4330" t="s">
        <v>2350</v>
      </c>
      <c r="J4330" t="s">
        <v>2351</v>
      </c>
      <c r="K4330" t="s">
        <v>2352</v>
      </c>
      <c r="L4330" t="s">
        <v>57</v>
      </c>
      <c r="M4330" t="s">
        <v>2353</v>
      </c>
      <c r="N4330" t="s">
        <v>2354</v>
      </c>
      <c r="O4330" t="s">
        <v>2355</v>
      </c>
      <c r="P4330" t="s">
        <v>36558</v>
      </c>
      <c r="Q4330" t="s">
        <v>36327</v>
      </c>
      <c r="R4330" t="str">
        <f t="shared" si="134"/>
        <v>安丘</v>
      </c>
      <c r="S4330" t="str">
        <f t="shared" si="135"/>
        <v>0708</v>
      </c>
    </row>
    <row r="4331" spans="1:19">
      <c r="A4331" t="s">
        <v>36559</v>
      </c>
      <c r="B4331" t="s">
        <v>36560</v>
      </c>
      <c r="C4331" t="s">
        <v>46</v>
      </c>
      <c r="D4331" t="s">
        <v>36561</v>
      </c>
      <c r="E4331" t="s">
        <v>33354</v>
      </c>
      <c r="F4331" t="s">
        <v>36562</v>
      </c>
      <c r="G4331" t="s">
        <v>36563</v>
      </c>
      <c r="H4331" t="s">
        <v>36564</v>
      </c>
      <c r="I4331" t="s">
        <v>2350</v>
      </c>
      <c r="J4331" t="s">
        <v>3096</v>
      </c>
      <c r="K4331" t="s">
        <v>3097</v>
      </c>
      <c r="L4331" t="s">
        <v>110</v>
      </c>
      <c r="M4331" t="s">
        <v>3098</v>
      </c>
      <c r="N4331" t="s">
        <v>3252</v>
      </c>
      <c r="O4331" t="s">
        <v>3099</v>
      </c>
      <c r="P4331" t="s">
        <v>36565</v>
      </c>
      <c r="R4331" t="str">
        <f t="shared" si="134"/>
        <v>高密</v>
      </c>
      <c r="S4331" t="str">
        <f t="shared" si="135"/>
        <v>0708</v>
      </c>
    </row>
    <row r="4332" spans="1:19">
      <c r="A4332" t="s">
        <v>36566</v>
      </c>
      <c r="B4332" t="s">
        <v>36567</v>
      </c>
      <c r="C4332" t="s">
        <v>46</v>
      </c>
      <c r="D4332" t="s">
        <v>36568</v>
      </c>
      <c r="E4332" t="s">
        <v>36569</v>
      </c>
      <c r="F4332" t="s">
        <v>36570</v>
      </c>
      <c r="G4332" t="s">
        <v>36571</v>
      </c>
      <c r="H4332" t="s">
        <v>36572</v>
      </c>
      <c r="I4332" t="s">
        <v>2586</v>
      </c>
      <c r="J4332" t="s">
        <v>10780</v>
      </c>
      <c r="K4332" t="s">
        <v>10781</v>
      </c>
      <c r="L4332" t="s">
        <v>47</v>
      </c>
      <c r="M4332" t="s">
        <v>2454</v>
      </c>
      <c r="N4332" t="s">
        <v>2480</v>
      </c>
      <c r="O4332" t="s">
        <v>10782</v>
      </c>
      <c r="P4332" t="s">
        <v>36573</v>
      </c>
      <c r="Q4332" t="s">
        <v>36574</v>
      </c>
      <c r="R4332" t="str">
        <f t="shared" si="134"/>
        <v>诸城</v>
      </c>
      <c r="S4332" t="str">
        <f t="shared" si="135"/>
        <v>0708</v>
      </c>
    </row>
    <row r="4333" spans="1:19">
      <c r="A4333" t="s">
        <v>36575</v>
      </c>
      <c r="B4333" t="s">
        <v>36576</v>
      </c>
      <c r="C4333" t="s">
        <v>46</v>
      </c>
      <c r="D4333" t="s">
        <v>36577</v>
      </c>
      <c r="E4333" t="s">
        <v>33354</v>
      </c>
      <c r="F4333" t="s">
        <v>36578</v>
      </c>
      <c r="G4333" t="s">
        <v>36579</v>
      </c>
      <c r="H4333" t="s">
        <v>36580</v>
      </c>
      <c r="I4333" t="s">
        <v>2364</v>
      </c>
      <c r="J4333" t="s">
        <v>13147</v>
      </c>
      <c r="K4333" t="s">
        <v>13148</v>
      </c>
      <c r="L4333" t="s">
        <v>128</v>
      </c>
      <c r="M4333" t="s">
        <v>6079</v>
      </c>
      <c r="N4333" t="s">
        <v>3554</v>
      </c>
      <c r="O4333" t="s">
        <v>13149</v>
      </c>
      <c r="P4333" t="s">
        <v>36581</v>
      </c>
      <c r="Q4333" t="s">
        <v>36582</v>
      </c>
      <c r="R4333" t="str">
        <f t="shared" si="134"/>
        <v>寿光</v>
      </c>
      <c r="S4333" t="str">
        <f t="shared" si="135"/>
        <v>0708</v>
      </c>
    </row>
    <row r="4334" spans="1:19">
      <c r="A4334" t="s">
        <v>36583</v>
      </c>
      <c r="B4334" t="s">
        <v>36584</v>
      </c>
      <c r="C4334" t="s">
        <v>46</v>
      </c>
      <c r="D4334" t="s">
        <v>36585</v>
      </c>
      <c r="E4334" t="s">
        <v>33354</v>
      </c>
      <c r="F4334" t="s">
        <v>36586</v>
      </c>
      <c r="G4334" t="s">
        <v>36587</v>
      </c>
      <c r="H4334" t="s">
        <v>36588</v>
      </c>
      <c r="I4334" t="s">
        <v>2364</v>
      </c>
      <c r="J4334" t="s">
        <v>5236</v>
      </c>
      <c r="K4334" t="s">
        <v>5237</v>
      </c>
      <c r="L4334" t="s">
        <v>119</v>
      </c>
      <c r="M4334" t="s">
        <v>5238</v>
      </c>
      <c r="N4334" t="s">
        <v>2382</v>
      </c>
      <c r="O4334" t="s">
        <v>5239</v>
      </c>
      <c r="P4334" t="s">
        <v>36589</v>
      </c>
      <c r="R4334" t="str">
        <f t="shared" si="134"/>
        <v>寒亭</v>
      </c>
      <c r="S4334" t="str">
        <f t="shared" si="135"/>
        <v>0708</v>
      </c>
    </row>
    <row r="4335" spans="1:19">
      <c r="A4335" t="s">
        <v>36590</v>
      </c>
      <c r="B4335" t="s">
        <v>36591</v>
      </c>
      <c r="C4335" t="s">
        <v>46</v>
      </c>
      <c r="D4335" t="s">
        <v>36592</v>
      </c>
      <c r="E4335" t="s">
        <v>36593</v>
      </c>
      <c r="F4335" t="s">
        <v>36594</v>
      </c>
      <c r="G4335" t="s">
        <v>36595</v>
      </c>
      <c r="H4335" t="s">
        <v>36596</v>
      </c>
      <c r="I4335" t="s">
        <v>2364</v>
      </c>
      <c r="J4335" t="s">
        <v>3414</v>
      </c>
      <c r="K4335" t="s">
        <v>3415</v>
      </c>
      <c r="L4335" t="s">
        <v>128</v>
      </c>
      <c r="M4335" t="s">
        <v>2890</v>
      </c>
      <c r="N4335" t="s">
        <v>3270</v>
      </c>
      <c r="O4335" t="s">
        <v>3416</v>
      </c>
      <c r="P4335" t="s">
        <v>36597</v>
      </c>
      <c r="Q4335" t="s">
        <v>36598</v>
      </c>
      <c r="R4335" t="str">
        <f t="shared" si="134"/>
        <v>寿光</v>
      </c>
      <c r="S4335" t="str">
        <f t="shared" si="135"/>
        <v>0708</v>
      </c>
    </row>
    <row r="4336" spans="1:19">
      <c r="A4336" t="s">
        <v>36599</v>
      </c>
      <c r="B4336" t="s">
        <v>36600</v>
      </c>
      <c r="C4336" t="s">
        <v>46</v>
      </c>
      <c r="D4336" t="s">
        <v>36601</v>
      </c>
      <c r="E4336" t="s">
        <v>36602</v>
      </c>
      <c r="F4336" t="s">
        <v>36603</v>
      </c>
      <c r="G4336" t="s">
        <v>36604</v>
      </c>
      <c r="H4336" t="s">
        <v>36605</v>
      </c>
      <c r="I4336" t="s">
        <v>2350</v>
      </c>
      <c r="J4336" t="s">
        <v>9381</v>
      </c>
      <c r="K4336" t="s">
        <v>9382</v>
      </c>
      <c r="L4336" t="s">
        <v>76</v>
      </c>
      <c r="M4336" t="s">
        <v>2408</v>
      </c>
      <c r="N4336" t="s">
        <v>2354</v>
      </c>
      <c r="O4336" t="s">
        <v>9383</v>
      </c>
      <c r="P4336" t="s">
        <v>36606</v>
      </c>
      <c r="Q4336" t="s">
        <v>36607</v>
      </c>
      <c r="R4336" t="str">
        <f t="shared" si="134"/>
        <v>奎文</v>
      </c>
      <c r="S4336" t="str">
        <f t="shared" si="135"/>
        <v>0708</v>
      </c>
    </row>
    <row r="4337" spans="1:19">
      <c r="A4337" t="s">
        <v>36608</v>
      </c>
      <c r="B4337" t="s">
        <v>36609</v>
      </c>
      <c r="C4337" t="s">
        <v>46</v>
      </c>
      <c r="D4337" t="s">
        <v>36610</v>
      </c>
      <c r="E4337" t="s">
        <v>36611</v>
      </c>
      <c r="F4337" t="s">
        <v>36612</v>
      </c>
      <c r="G4337" t="s">
        <v>36613</v>
      </c>
      <c r="H4337" t="s">
        <v>36614</v>
      </c>
      <c r="I4337" t="s">
        <v>2378</v>
      </c>
      <c r="J4337" t="s">
        <v>9867</v>
      </c>
      <c r="K4337" t="s">
        <v>9868</v>
      </c>
      <c r="L4337" t="s">
        <v>47</v>
      </c>
      <c r="M4337" t="s">
        <v>2454</v>
      </c>
      <c r="N4337" t="s">
        <v>2674</v>
      </c>
      <c r="O4337" t="s">
        <v>9869</v>
      </c>
      <c r="P4337" t="s">
        <v>36615</v>
      </c>
      <c r="Q4337" t="s">
        <v>36616</v>
      </c>
      <c r="R4337" t="str">
        <f t="shared" si="134"/>
        <v>诸城</v>
      </c>
      <c r="S4337" t="str">
        <f t="shared" si="135"/>
        <v>0708</v>
      </c>
    </row>
    <row r="4338" spans="1:19">
      <c r="A4338" t="s">
        <v>36617</v>
      </c>
      <c r="B4338" t="s">
        <v>36618</v>
      </c>
      <c r="C4338" t="s">
        <v>46</v>
      </c>
      <c r="D4338" t="s">
        <v>36619</v>
      </c>
      <c r="E4338" t="s">
        <v>36620</v>
      </c>
      <c r="F4338" t="s">
        <v>36621</v>
      </c>
      <c r="G4338" t="s">
        <v>36622</v>
      </c>
      <c r="H4338" t="s">
        <v>36623</v>
      </c>
      <c r="I4338" t="s">
        <v>2465</v>
      </c>
      <c r="J4338" t="s">
        <v>8146</v>
      </c>
      <c r="K4338" t="s">
        <v>8147</v>
      </c>
      <c r="L4338" t="s">
        <v>137</v>
      </c>
      <c r="M4338" t="s">
        <v>3729</v>
      </c>
      <c r="N4338" t="s">
        <v>2480</v>
      </c>
      <c r="O4338" t="s">
        <v>8148</v>
      </c>
      <c r="P4338" t="s">
        <v>36624</v>
      </c>
      <c r="Q4338" t="s">
        <v>36625</v>
      </c>
      <c r="R4338" t="str">
        <f t="shared" si="134"/>
        <v>青州</v>
      </c>
      <c r="S4338" t="str">
        <f t="shared" si="135"/>
        <v>0708</v>
      </c>
    </row>
    <row r="4339" spans="1:19">
      <c r="A4339" t="s">
        <v>36626</v>
      </c>
      <c r="B4339" t="s">
        <v>36627</v>
      </c>
      <c r="C4339" t="s">
        <v>46</v>
      </c>
      <c r="D4339" t="s">
        <v>36628</v>
      </c>
      <c r="E4339" t="s">
        <v>36629</v>
      </c>
      <c r="F4339" t="s">
        <v>36630</v>
      </c>
      <c r="G4339" t="s">
        <v>36631</v>
      </c>
      <c r="H4339" t="s">
        <v>36632</v>
      </c>
      <c r="I4339" t="s">
        <v>3564</v>
      </c>
      <c r="J4339" t="s">
        <v>5564</v>
      </c>
      <c r="K4339" t="s">
        <v>5565</v>
      </c>
      <c r="L4339" t="s">
        <v>137</v>
      </c>
      <c r="M4339" t="s">
        <v>2625</v>
      </c>
      <c r="N4339" t="s">
        <v>2674</v>
      </c>
      <c r="O4339" t="s">
        <v>2626</v>
      </c>
      <c r="P4339" t="s">
        <v>36633</v>
      </c>
      <c r="R4339" t="str">
        <f t="shared" si="134"/>
        <v>青州</v>
      </c>
      <c r="S4339" t="str">
        <f t="shared" si="135"/>
        <v>0708</v>
      </c>
    </row>
    <row r="4340" spans="1:19">
      <c r="A4340" t="s">
        <v>36634</v>
      </c>
      <c r="B4340" t="s">
        <v>36635</v>
      </c>
      <c r="C4340" t="s">
        <v>46</v>
      </c>
      <c r="D4340" t="s">
        <v>36636</v>
      </c>
      <c r="E4340" t="s">
        <v>33354</v>
      </c>
      <c r="F4340" t="s">
        <v>36637</v>
      </c>
      <c r="G4340" t="s">
        <v>36638</v>
      </c>
      <c r="H4340" t="s">
        <v>36639</v>
      </c>
      <c r="I4340" t="s">
        <v>2465</v>
      </c>
      <c r="J4340" t="s">
        <v>6988</v>
      </c>
      <c r="K4340" t="s">
        <v>6989</v>
      </c>
      <c r="L4340" t="s">
        <v>76</v>
      </c>
      <c r="M4340" t="s">
        <v>2528</v>
      </c>
      <c r="N4340" t="s">
        <v>2340</v>
      </c>
      <c r="O4340" t="s">
        <v>6990</v>
      </c>
      <c r="P4340" t="s">
        <v>36640</v>
      </c>
      <c r="Q4340" t="s">
        <v>36641</v>
      </c>
      <c r="R4340" t="str">
        <f t="shared" si="134"/>
        <v>奎文</v>
      </c>
      <c r="S4340" t="str">
        <f t="shared" si="135"/>
        <v>0708</v>
      </c>
    </row>
    <row r="4341" spans="1:19">
      <c r="A4341" t="s">
        <v>36642</v>
      </c>
      <c r="B4341" t="s">
        <v>36643</v>
      </c>
      <c r="C4341" t="s">
        <v>46</v>
      </c>
      <c r="D4341" t="s">
        <v>36644</v>
      </c>
      <c r="E4341" t="s">
        <v>33354</v>
      </c>
      <c r="F4341" t="s">
        <v>36645</v>
      </c>
      <c r="G4341" t="s">
        <v>36646</v>
      </c>
      <c r="H4341" t="s">
        <v>36647</v>
      </c>
      <c r="I4341" t="s">
        <v>2364</v>
      </c>
      <c r="J4341" t="s">
        <v>4177</v>
      </c>
      <c r="K4341" t="s">
        <v>4178</v>
      </c>
      <c r="L4341" t="s">
        <v>76</v>
      </c>
      <c r="M4341" t="s">
        <v>2516</v>
      </c>
      <c r="N4341" t="s">
        <v>2340</v>
      </c>
      <c r="O4341" t="s">
        <v>4179</v>
      </c>
      <c r="P4341" t="s">
        <v>34519</v>
      </c>
      <c r="Q4341" t="s">
        <v>36648</v>
      </c>
      <c r="R4341" t="str">
        <f t="shared" si="134"/>
        <v>奎文</v>
      </c>
      <c r="S4341" t="str">
        <f t="shared" si="135"/>
        <v>0708</v>
      </c>
    </row>
    <row r="4342" spans="1:19">
      <c r="A4342" t="s">
        <v>36649</v>
      </c>
      <c r="B4342" t="s">
        <v>36650</v>
      </c>
      <c r="C4342" t="s">
        <v>46</v>
      </c>
      <c r="D4342" t="s">
        <v>36651</v>
      </c>
      <c r="E4342" t="s">
        <v>33354</v>
      </c>
      <c r="F4342" t="s">
        <v>36652</v>
      </c>
      <c r="G4342" t="s">
        <v>36653</v>
      </c>
      <c r="H4342" t="s">
        <v>36654</v>
      </c>
      <c r="I4342" t="s">
        <v>2350</v>
      </c>
      <c r="J4342" t="s">
        <v>14092</v>
      </c>
      <c r="K4342" t="s">
        <v>14093</v>
      </c>
      <c r="L4342" t="s">
        <v>146</v>
      </c>
      <c r="M4342" t="s">
        <v>14094</v>
      </c>
      <c r="N4342" t="s">
        <v>2421</v>
      </c>
      <c r="O4342" t="s">
        <v>14095</v>
      </c>
      <c r="P4342" t="s">
        <v>36655</v>
      </c>
      <c r="R4342" t="str">
        <f t="shared" si="134"/>
        <v>临朐</v>
      </c>
      <c r="S4342" t="str">
        <f t="shared" si="135"/>
        <v>0708</v>
      </c>
    </row>
    <row r="4343" spans="1:19">
      <c r="A4343" t="s">
        <v>36656</v>
      </c>
      <c r="B4343" t="s">
        <v>36657</v>
      </c>
      <c r="C4343" t="s">
        <v>46</v>
      </c>
      <c r="D4343" t="s">
        <v>36658</v>
      </c>
      <c r="E4343" t="s">
        <v>33354</v>
      </c>
      <c r="F4343" t="s">
        <v>36659</v>
      </c>
      <c r="G4343" t="s">
        <v>36660</v>
      </c>
      <c r="H4343" t="s">
        <v>34758</v>
      </c>
      <c r="I4343" t="s">
        <v>2364</v>
      </c>
      <c r="J4343" t="s">
        <v>7685</v>
      </c>
      <c r="K4343" t="s">
        <v>7686</v>
      </c>
      <c r="L4343" t="s">
        <v>110</v>
      </c>
      <c r="M4343" t="s">
        <v>7687</v>
      </c>
      <c r="N4343" t="s">
        <v>2421</v>
      </c>
      <c r="O4343" t="s">
        <v>7688</v>
      </c>
      <c r="P4343" t="s">
        <v>36661</v>
      </c>
      <c r="Q4343" t="s">
        <v>36662</v>
      </c>
      <c r="R4343" t="str">
        <f t="shared" si="134"/>
        <v>高密</v>
      </c>
      <c r="S4343" t="str">
        <f t="shared" si="135"/>
        <v>0708</v>
      </c>
    </row>
    <row r="4344" spans="1:19">
      <c r="A4344" t="s">
        <v>36663</v>
      </c>
      <c r="B4344" t="s">
        <v>36664</v>
      </c>
      <c r="C4344" t="s">
        <v>46</v>
      </c>
      <c r="D4344" t="s">
        <v>36665</v>
      </c>
      <c r="E4344" t="s">
        <v>33354</v>
      </c>
      <c r="F4344" t="s">
        <v>36666</v>
      </c>
      <c r="G4344" t="s">
        <v>36667</v>
      </c>
      <c r="H4344" t="s">
        <v>36668</v>
      </c>
      <c r="I4344" t="s">
        <v>2645</v>
      </c>
      <c r="J4344" t="s">
        <v>3497</v>
      </c>
      <c r="K4344" t="s">
        <v>3498</v>
      </c>
      <c r="L4344" t="s">
        <v>57</v>
      </c>
      <c r="M4344" t="s">
        <v>2838</v>
      </c>
      <c r="N4344" t="s">
        <v>2354</v>
      </c>
      <c r="O4344" t="s">
        <v>3500</v>
      </c>
      <c r="P4344" t="s">
        <v>36669</v>
      </c>
      <c r="Q4344" t="s">
        <v>36670</v>
      </c>
      <c r="R4344" t="str">
        <f t="shared" si="134"/>
        <v>安丘</v>
      </c>
      <c r="S4344" t="str">
        <f t="shared" si="135"/>
        <v>0708</v>
      </c>
    </row>
    <row r="4345" spans="1:19">
      <c r="A4345" t="s">
        <v>36671</v>
      </c>
      <c r="B4345" t="s">
        <v>36672</v>
      </c>
      <c r="C4345" t="s">
        <v>46</v>
      </c>
      <c r="D4345" t="s">
        <v>36673</v>
      </c>
      <c r="E4345" t="s">
        <v>36593</v>
      </c>
      <c r="F4345" t="s">
        <v>36674</v>
      </c>
      <c r="G4345" t="s">
        <v>36675</v>
      </c>
      <c r="H4345" t="s">
        <v>36676</v>
      </c>
      <c r="I4345" t="s">
        <v>2364</v>
      </c>
      <c r="J4345" t="s">
        <v>8787</v>
      </c>
      <c r="K4345" t="s">
        <v>8788</v>
      </c>
      <c r="L4345" t="s">
        <v>128</v>
      </c>
      <c r="M4345" t="s">
        <v>2720</v>
      </c>
      <c r="N4345" t="s">
        <v>5839</v>
      </c>
      <c r="O4345" t="s">
        <v>8789</v>
      </c>
      <c r="P4345" t="s">
        <v>36677</v>
      </c>
      <c r="Q4345" t="s">
        <v>36678</v>
      </c>
      <c r="R4345" t="str">
        <f t="shared" si="134"/>
        <v>寿光</v>
      </c>
      <c r="S4345" t="str">
        <f t="shared" si="135"/>
        <v>0708</v>
      </c>
    </row>
    <row r="4346" spans="1:19">
      <c r="A4346" t="s">
        <v>36679</v>
      </c>
      <c r="B4346" t="s">
        <v>36680</v>
      </c>
      <c r="C4346" t="s">
        <v>46</v>
      </c>
      <c r="D4346" t="s">
        <v>36681</v>
      </c>
      <c r="E4346" t="s">
        <v>36682</v>
      </c>
      <c r="F4346" t="s">
        <v>36683</v>
      </c>
      <c r="G4346" t="s">
        <v>36684</v>
      </c>
      <c r="H4346" t="s">
        <v>36685</v>
      </c>
      <c r="I4346" t="s">
        <v>6637</v>
      </c>
      <c r="J4346" t="s">
        <v>2888</v>
      </c>
      <c r="K4346" t="s">
        <v>2889</v>
      </c>
      <c r="L4346" t="s">
        <v>128</v>
      </c>
      <c r="M4346" t="s">
        <v>2890</v>
      </c>
      <c r="N4346" t="s">
        <v>3994</v>
      </c>
      <c r="O4346" t="s">
        <v>2891</v>
      </c>
      <c r="P4346" t="s">
        <v>36686</v>
      </c>
      <c r="R4346" t="str">
        <f t="shared" si="134"/>
        <v>寿光</v>
      </c>
      <c r="S4346" t="str">
        <f t="shared" si="135"/>
        <v>0708</v>
      </c>
    </row>
    <row r="4347" spans="1:19">
      <c r="A4347" t="s">
        <v>36687</v>
      </c>
      <c r="B4347" t="s">
        <v>36688</v>
      </c>
      <c r="C4347" t="s">
        <v>46</v>
      </c>
      <c r="D4347" t="s">
        <v>36689</v>
      </c>
      <c r="E4347" t="s">
        <v>33354</v>
      </c>
      <c r="F4347" t="s">
        <v>36690</v>
      </c>
      <c r="G4347" t="s">
        <v>36691</v>
      </c>
      <c r="H4347" t="s">
        <v>36692</v>
      </c>
      <c r="I4347" t="s">
        <v>5112</v>
      </c>
      <c r="J4347" t="s">
        <v>6842</v>
      </c>
      <c r="K4347" t="s">
        <v>6843</v>
      </c>
      <c r="L4347" t="s">
        <v>67</v>
      </c>
      <c r="M4347" t="s">
        <v>6844</v>
      </c>
      <c r="N4347" t="s">
        <v>3339</v>
      </c>
      <c r="O4347" t="s">
        <v>6845</v>
      </c>
      <c r="P4347" t="s">
        <v>36693</v>
      </c>
      <c r="R4347" t="str">
        <f t="shared" si="134"/>
        <v>昌邑</v>
      </c>
      <c r="S4347" t="str">
        <f t="shared" si="135"/>
        <v>0708</v>
      </c>
    </row>
    <row r="4348" spans="1:19">
      <c r="A4348" t="s">
        <v>36694</v>
      </c>
      <c r="B4348" t="s">
        <v>36695</v>
      </c>
      <c r="C4348" t="s">
        <v>46</v>
      </c>
      <c r="D4348" t="s">
        <v>36696</v>
      </c>
      <c r="E4348" t="s">
        <v>36697</v>
      </c>
      <c r="F4348" t="s">
        <v>36698</v>
      </c>
      <c r="G4348" t="s">
        <v>36699</v>
      </c>
      <c r="H4348" t="s">
        <v>36700</v>
      </c>
      <c r="I4348" t="s">
        <v>21939</v>
      </c>
      <c r="J4348" t="s">
        <v>4089</v>
      </c>
      <c r="K4348" t="s">
        <v>4090</v>
      </c>
      <c r="L4348" t="s">
        <v>110</v>
      </c>
      <c r="M4348" t="s">
        <v>2575</v>
      </c>
      <c r="N4348" t="s">
        <v>2721</v>
      </c>
      <c r="O4348" t="s">
        <v>4091</v>
      </c>
      <c r="P4348" t="s">
        <v>36701</v>
      </c>
      <c r="Q4348" t="s">
        <v>36702</v>
      </c>
      <c r="R4348" t="str">
        <f t="shared" si="134"/>
        <v>高密</v>
      </c>
      <c r="S4348" t="str">
        <f t="shared" si="135"/>
        <v>0709</v>
      </c>
    </row>
    <row r="4349" spans="1:19">
      <c r="A4349" t="s">
        <v>36703</v>
      </c>
      <c r="B4349" t="s">
        <v>36704</v>
      </c>
      <c r="C4349" t="s">
        <v>46</v>
      </c>
      <c r="D4349" t="s">
        <v>36705</v>
      </c>
      <c r="E4349" t="s">
        <v>36697</v>
      </c>
      <c r="F4349" t="s">
        <v>36706</v>
      </c>
      <c r="G4349" t="s">
        <v>36707</v>
      </c>
      <c r="H4349" t="s">
        <v>36708</v>
      </c>
      <c r="I4349" t="s">
        <v>2350</v>
      </c>
      <c r="J4349" t="s">
        <v>3026</v>
      </c>
      <c r="K4349" t="s">
        <v>3027</v>
      </c>
      <c r="L4349" t="s">
        <v>128</v>
      </c>
      <c r="M4349" t="s">
        <v>3028</v>
      </c>
      <c r="N4349" t="s">
        <v>2816</v>
      </c>
      <c r="O4349" t="s">
        <v>3029</v>
      </c>
      <c r="P4349" t="s">
        <v>36709</v>
      </c>
      <c r="Q4349" t="s">
        <v>36710</v>
      </c>
      <c r="R4349" t="str">
        <f t="shared" si="134"/>
        <v>寿光</v>
      </c>
      <c r="S4349" t="str">
        <f t="shared" si="135"/>
        <v>0709</v>
      </c>
    </row>
    <row r="4350" spans="1:19">
      <c r="A4350" t="s">
        <v>36711</v>
      </c>
      <c r="B4350" t="s">
        <v>36712</v>
      </c>
      <c r="C4350" t="s">
        <v>46</v>
      </c>
      <c r="D4350" t="s">
        <v>36713</v>
      </c>
      <c r="E4350" t="s">
        <v>36697</v>
      </c>
      <c r="F4350" t="s">
        <v>36714</v>
      </c>
      <c r="G4350" t="s">
        <v>36715</v>
      </c>
      <c r="H4350" t="s">
        <v>36716</v>
      </c>
      <c r="I4350" t="s">
        <v>2364</v>
      </c>
      <c r="J4350" t="s">
        <v>8787</v>
      </c>
      <c r="K4350" t="s">
        <v>8788</v>
      </c>
      <c r="L4350" t="s">
        <v>128</v>
      </c>
      <c r="M4350" t="s">
        <v>2720</v>
      </c>
      <c r="N4350" t="s">
        <v>2480</v>
      </c>
      <c r="O4350" t="s">
        <v>8789</v>
      </c>
      <c r="P4350" t="s">
        <v>36717</v>
      </c>
      <c r="Q4350" t="s">
        <v>36718</v>
      </c>
      <c r="R4350" t="str">
        <f t="shared" si="134"/>
        <v>寿光</v>
      </c>
      <c r="S4350" t="str">
        <f t="shared" si="135"/>
        <v>0709</v>
      </c>
    </row>
    <row r="4351" spans="1:19">
      <c r="A4351" t="s">
        <v>36719</v>
      </c>
      <c r="B4351" t="s">
        <v>36720</v>
      </c>
      <c r="C4351" t="s">
        <v>46</v>
      </c>
      <c r="D4351" t="s">
        <v>36721</v>
      </c>
      <c r="E4351" t="s">
        <v>36722</v>
      </c>
      <c r="F4351" t="s">
        <v>36723</v>
      </c>
      <c r="G4351" t="s">
        <v>36724</v>
      </c>
      <c r="H4351" t="s">
        <v>36725</v>
      </c>
      <c r="I4351" t="s">
        <v>3376</v>
      </c>
      <c r="J4351" t="s">
        <v>8683</v>
      </c>
      <c r="K4351" t="s">
        <v>8684</v>
      </c>
      <c r="L4351" t="s">
        <v>76</v>
      </c>
      <c r="M4351" t="s">
        <v>2827</v>
      </c>
      <c r="N4351" t="s">
        <v>5839</v>
      </c>
      <c r="O4351" t="s">
        <v>8685</v>
      </c>
      <c r="P4351" t="s">
        <v>36726</v>
      </c>
      <c r="R4351" t="str">
        <f t="shared" si="134"/>
        <v>奎文</v>
      </c>
      <c r="S4351" t="str">
        <f t="shared" si="135"/>
        <v>0709</v>
      </c>
    </row>
    <row r="4352" spans="1:19">
      <c r="A4352" t="s">
        <v>36727</v>
      </c>
      <c r="B4352" t="s">
        <v>36728</v>
      </c>
      <c r="C4352" t="s">
        <v>46</v>
      </c>
      <c r="D4352" t="s">
        <v>36729</v>
      </c>
      <c r="E4352" t="s">
        <v>36697</v>
      </c>
      <c r="F4352" t="s">
        <v>36730</v>
      </c>
      <c r="G4352" t="s">
        <v>36731</v>
      </c>
      <c r="H4352" t="s">
        <v>36732</v>
      </c>
      <c r="I4352" t="s">
        <v>2350</v>
      </c>
      <c r="J4352" t="s">
        <v>7368</v>
      </c>
      <c r="K4352" t="s">
        <v>7369</v>
      </c>
      <c r="L4352" t="s">
        <v>110</v>
      </c>
      <c r="M4352" t="s">
        <v>2575</v>
      </c>
      <c r="N4352" t="s">
        <v>2872</v>
      </c>
      <c r="O4352" t="s">
        <v>7370</v>
      </c>
      <c r="P4352" t="s">
        <v>36733</v>
      </c>
      <c r="Q4352" t="s">
        <v>36734</v>
      </c>
      <c r="R4352" t="str">
        <f t="shared" si="134"/>
        <v>高密</v>
      </c>
      <c r="S4352" t="str">
        <f t="shared" si="135"/>
        <v>0709</v>
      </c>
    </row>
    <row r="4353" spans="1:19">
      <c r="A4353" t="s">
        <v>36735</v>
      </c>
      <c r="B4353" t="s">
        <v>36736</v>
      </c>
      <c r="C4353" t="s">
        <v>46</v>
      </c>
      <c r="D4353" t="s">
        <v>36737</v>
      </c>
      <c r="E4353" t="s">
        <v>36738</v>
      </c>
      <c r="F4353" t="s">
        <v>36739</v>
      </c>
      <c r="G4353" t="s">
        <v>36740</v>
      </c>
      <c r="H4353" t="s">
        <v>36741</v>
      </c>
      <c r="I4353" t="s">
        <v>2503</v>
      </c>
      <c r="J4353" t="s">
        <v>3157</v>
      </c>
      <c r="K4353" t="s">
        <v>3158</v>
      </c>
      <c r="L4353" t="s">
        <v>47</v>
      </c>
      <c r="M4353" t="s">
        <v>3159</v>
      </c>
      <c r="N4353" t="s">
        <v>5013</v>
      </c>
      <c r="O4353" t="s">
        <v>3160</v>
      </c>
      <c r="R4353" t="str">
        <f t="shared" ref="R4353:R4416" si="136">IF(OR(LEFT(L4353,2)="高新"),"奎文",IF(LEFT(L4353,2)="峡山","坊子",IF(LEFT(L4353,2)="滨海","寒亭",LEFT(L4353,2))))</f>
        <v>诸城</v>
      </c>
      <c r="S4353" t="str">
        <f t="shared" ref="S4353:S4416" si="137">TEXT(B4353,"mmdd")</f>
        <v>0709</v>
      </c>
    </row>
    <row r="4354" spans="1:19">
      <c r="A4354" t="s">
        <v>36742</v>
      </c>
      <c r="B4354" t="s">
        <v>36743</v>
      </c>
      <c r="C4354" t="s">
        <v>46</v>
      </c>
      <c r="D4354" t="s">
        <v>36744</v>
      </c>
      <c r="E4354" t="s">
        <v>36697</v>
      </c>
      <c r="F4354" t="s">
        <v>36745</v>
      </c>
      <c r="G4354" t="s">
        <v>36746</v>
      </c>
      <c r="H4354" t="s">
        <v>36747</v>
      </c>
      <c r="I4354" t="s">
        <v>2465</v>
      </c>
      <c r="J4354" t="s">
        <v>7083</v>
      </c>
      <c r="K4354" t="s">
        <v>7084</v>
      </c>
      <c r="L4354" t="s">
        <v>110</v>
      </c>
      <c r="M4354" t="s">
        <v>2575</v>
      </c>
      <c r="N4354" t="s">
        <v>3017</v>
      </c>
      <c r="O4354" t="s">
        <v>7085</v>
      </c>
      <c r="P4354" t="s">
        <v>36748</v>
      </c>
      <c r="R4354" t="str">
        <f t="shared" si="136"/>
        <v>高密</v>
      </c>
      <c r="S4354" t="str">
        <f t="shared" si="137"/>
        <v>0709</v>
      </c>
    </row>
    <row r="4355" spans="1:19">
      <c r="A4355" t="s">
        <v>36749</v>
      </c>
      <c r="B4355" t="s">
        <v>36750</v>
      </c>
      <c r="C4355" t="s">
        <v>46</v>
      </c>
      <c r="D4355" t="s">
        <v>36751</v>
      </c>
      <c r="E4355" t="s">
        <v>36738</v>
      </c>
      <c r="F4355" t="s">
        <v>36752</v>
      </c>
      <c r="G4355" t="s">
        <v>36753</v>
      </c>
      <c r="H4355" t="s">
        <v>36754</v>
      </c>
      <c r="I4355" t="s">
        <v>2392</v>
      </c>
      <c r="J4355" t="s">
        <v>30738</v>
      </c>
      <c r="K4355" t="s">
        <v>30739</v>
      </c>
      <c r="L4355" t="s">
        <v>110</v>
      </c>
      <c r="M4355" t="s">
        <v>2575</v>
      </c>
      <c r="N4355" t="s">
        <v>2421</v>
      </c>
      <c r="O4355" t="s">
        <v>36755</v>
      </c>
      <c r="P4355" t="s">
        <v>36756</v>
      </c>
      <c r="Q4355" t="s">
        <v>36757</v>
      </c>
      <c r="R4355" t="str">
        <f t="shared" si="136"/>
        <v>高密</v>
      </c>
      <c r="S4355" t="str">
        <f t="shared" si="137"/>
        <v>0709</v>
      </c>
    </row>
    <row r="4356" spans="1:19">
      <c r="A4356" t="s">
        <v>36758</v>
      </c>
      <c r="B4356" t="s">
        <v>36759</v>
      </c>
      <c r="C4356" t="s">
        <v>46</v>
      </c>
      <c r="D4356" t="s">
        <v>36760</v>
      </c>
      <c r="E4356" t="s">
        <v>36697</v>
      </c>
      <c r="F4356" t="s">
        <v>36761</v>
      </c>
      <c r="G4356" t="s">
        <v>36762</v>
      </c>
      <c r="H4356" t="s">
        <v>36763</v>
      </c>
      <c r="I4356" t="s">
        <v>2364</v>
      </c>
      <c r="J4356" t="s">
        <v>5938</v>
      </c>
      <c r="K4356" t="s">
        <v>5939</v>
      </c>
      <c r="L4356" t="s">
        <v>76</v>
      </c>
      <c r="M4356" t="s">
        <v>4374</v>
      </c>
      <c r="N4356" t="s">
        <v>2816</v>
      </c>
      <c r="O4356" t="s">
        <v>5940</v>
      </c>
      <c r="P4356" t="s">
        <v>36764</v>
      </c>
      <c r="Q4356" t="s">
        <v>36765</v>
      </c>
      <c r="R4356" t="str">
        <f t="shared" si="136"/>
        <v>奎文</v>
      </c>
      <c r="S4356" t="str">
        <f t="shared" si="137"/>
        <v>0709</v>
      </c>
    </row>
    <row r="4357" spans="1:19">
      <c r="A4357" t="s">
        <v>36766</v>
      </c>
      <c r="B4357" t="s">
        <v>36767</v>
      </c>
      <c r="C4357" t="s">
        <v>46</v>
      </c>
      <c r="D4357" t="s">
        <v>36768</v>
      </c>
      <c r="E4357" t="s">
        <v>36769</v>
      </c>
      <c r="F4357" t="s">
        <v>36770</v>
      </c>
      <c r="G4357" t="s">
        <v>36771</v>
      </c>
      <c r="H4357" t="s">
        <v>36772</v>
      </c>
      <c r="I4357" t="s">
        <v>2645</v>
      </c>
      <c r="J4357" t="s">
        <v>8264</v>
      </c>
      <c r="K4357" t="s">
        <v>8265</v>
      </c>
      <c r="L4357" t="s">
        <v>76</v>
      </c>
      <c r="M4357" t="s">
        <v>2408</v>
      </c>
      <c r="N4357" t="s">
        <v>4222</v>
      </c>
      <c r="O4357" t="s">
        <v>8266</v>
      </c>
      <c r="P4357" t="s">
        <v>36773</v>
      </c>
      <c r="R4357" t="str">
        <f t="shared" si="136"/>
        <v>奎文</v>
      </c>
      <c r="S4357" t="str">
        <f t="shared" si="137"/>
        <v>0709</v>
      </c>
    </row>
    <row r="4358" spans="1:19">
      <c r="A4358" t="s">
        <v>36774</v>
      </c>
      <c r="B4358" t="s">
        <v>36775</v>
      </c>
      <c r="C4358" t="s">
        <v>46</v>
      </c>
      <c r="D4358" t="s">
        <v>36776</v>
      </c>
      <c r="E4358" t="s">
        <v>36697</v>
      </c>
      <c r="F4358" t="s">
        <v>36777</v>
      </c>
      <c r="G4358" t="s">
        <v>36778</v>
      </c>
      <c r="H4358" t="s">
        <v>36779</v>
      </c>
      <c r="I4358" t="s">
        <v>2378</v>
      </c>
      <c r="J4358" t="s">
        <v>4877</v>
      </c>
      <c r="K4358" t="s">
        <v>4878</v>
      </c>
      <c r="L4358" t="s">
        <v>76</v>
      </c>
      <c r="M4358" t="s">
        <v>2661</v>
      </c>
      <c r="O4358" t="s">
        <v>4879</v>
      </c>
      <c r="P4358" t="s">
        <v>36780</v>
      </c>
      <c r="R4358" t="str">
        <f t="shared" si="136"/>
        <v>奎文</v>
      </c>
      <c r="S4358" t="str">
        <f t="shared" si="137"/>
        <v>0709</v>
      </c>
    </row>
    <row r="4359" spans="1:19">
      <c r="A4359" t="s">
        <v>36781</v>
      </c>
      <c r="B4359" t="s">
        <v>36782</v>
      </c>
      <c r="C4359" t="s">
        <v>46</v>
      </c>
      <c r="D4359" t="s">
        <v>36783</v>
      </c>
      <c r="E4359" t="s">
        <v>36697</v>
      </c>
      <c r="F4359" t="s">
        <v>36784</v>
      </c>
      <c r="G4359" t="s">
        <v>36785</v>
      </c>
      <c r="H4359" t="s">
        <v>36786</v>
      </c>
      <c r="I4359" t="s">
        <v>3376</v>
      </c>
      <c r="J4359" t="s">
        <v>5791</v>
      </c>
      <c r="K4359" t="s">
        <v>5792</v>
      </c>
      <c r="L4359" t="s">
        <v>101</v>
      </c>
      <c r="M4359" t="s">
        <v>3130</v>
      </c>
      <c r="N4359" t="s">
        <v>2340</v>
      </c>
      <c r="O4359" t="s">
        <v>5793</v>
      </c>
      <c r="P4359" t="s">
        <v>36787</v>
      </c>
      <c r="Q4359" t="s">
        <v>36788</v>
      </c>
      <c r="R4359" t="str">
        <f t="shared" si="136"/>
        <v>潍城</v>
      </c>
      <c r="S4359" t="str">
        <f t="shared" si="137"/>
        <v>0709</v>
      </c>
    </row>
    <row r="4360" spans="1:19">
      <c r="A4360" t="s">
        <v>36789</v>
      </c>
      <c r="B4360" t="s">
        <v>36790</v>
      </c>
      <c r="C4360" t="s">
        <v>46</v>
      </c>
      <c r="D4360" t="s">
        <v>36791</v>
      </c>
      <c r="E4360" t="s">
        <v>36792</v>
      </c>
      <c r="F4360" t="s">
        <v>36793</v>
      </c>
      <c r="G4360" t="s">
        <v>36794</v>
      </c>
      <c r="H4360" t="s">
        <v>36795</v>
      </c>
      <c r="I4360" t="s">
        <v>10479</v>
      </c>
      <c r="J4360" t="s">
        <v>4437</v>
      </c>
      <c r="K4360" t="s">
        <v>4438</v>
      </c>
      <c r="N4360" t="s">
        <v>3214</v>
      </c>
      <c r="O4360" t="s">
        <v>4440</v>
      </c>
      <c r="R4360" t="str">
        <f t="shared" si="136"/>
        <v/>
      </c>
      <c r="S4360" t="str">
        <f t="shared" si="137"/>
        <v>0709</v>
      </c>
    </row>
    <row r="4361" spans="1:19">
      <c r="A4361" t="s">
        <v>1134</v>
      </c>
      <c r="B4361" t="s">
        <v>36796</v>
      </c>
      <c r="C4361" t="s">
        <v>46</v>
      </c>
      <c r="D4361" t="s">
        <v>36797</v>
      </c>
      <c r="E4361" t="s">
        <v>36738</v>
      </c>
      <c r="F4361" t="s">
        <v>36798</v>
      </c>
      <c r="G4361" t="s">
        <v>1132</v>
      </c>
      <c r="H4361" t="s">
        <v>36799</v>
      </c>
      <c r="I4361" t="s">
        <v>2364</v>
      </c>
      <c r="J4361" t="s">
        <v>4723</v>
      </c>
      <c r="K4361" t="s">
        <v>4724</v>
      </c>
      <c r="L4361" t="s">
        <v>119</v>
      </c>
      <c r="M4361" t="s">
        <v>4071</v>
      </c>
      <c r="N4361" t="s">
        <v>3277</v>
      </c>
      <c r="O4361" t="s">
        <v>4725</v>
      </c>
      <c r="P4361" t="s">
        <v>36800</v>
      </c>
      <c r="R4361" t="str">
        <f t="shared" si="136"/>
        <v>寒亭</v>
      </c>
      <c r="S4361" t="str">
        <f t="shared" si="137"/>
        <v>0709</v>
      </c>
    </row>
    <row r="4362" spans="1:19">
      <c r="A4362" t="s">
        <v>36801</v>
      </c>
      <c r="B4362" t="s">
        <v>36802</v>
      </c>
      <c r="C4362" t="s">
        <v>46</v>
      </c>
      <c r="D4362" t="s">
        <v>36803</v>
      </c>
      <c r="E4362" t="s">
        <v>36769</v>
      </c>
      <c r="F4362" t="s">
        <v>36804</v>
      </c>
      <c r="G4362" t="s">
        <v>36805</v>
      </c>
      <c r="H4362" t="s">
        <v>36806</v>
      </c>
      <c r="I4362" t="s">
        <v>2378</v>
      </c>
      <c r="J4362" t="s">
        <v>5095</v>
      </c>
      <c r="K4362" t="s">
        <v>5096</v>
      </c>
      <c r="L4362" t="s">
        <v>676</v>
      </c>
      <c r="M4362" t="s">
        <v>3471</v>
      </c>
      <c r="N4362" t="s">
        <v>2354</v>
      </c>
      <c r="O4362" t="s">
        <v>5097</v>
      </c>
      <c r="P4362" t="s">
        <v>36807</v>
      </c>
      <c r="Q4362" t="s">
        <v>36808</v>
      </c>
      <c r="R4362" t="str">
        <f t="shared" si="136"/>
        <v>昌乐</v>
      </c>
      <c r="S4362" t="str">
        <f t="shared" si="137"/>
        <v>0709</v>
      </c>
    </row>
    <row r="4363" spans="1:19">
      <c r="A4363" t="s">
        <v>36809</v>
      </c>
      <c r="B4363" t="s">
        <v>36810</v>
      </c>
      <c r="C4363" t="s">
        <v>46</v>
      </c>
      <c r="D4363" t="s">
        <v>36811</v>
      </c>
      <c r="E4363" t="s">
        <v>36812</v>
      </c>
      <c r="F4363" t="s">
        <v>36813</v>
      </c>
      <c r="G4363" t="s">
        <v>36814</v>
      </c>
      <c r="H4363" t="s">
        <v>36815</v>
      </c>
      <c r="I4363" t="s">
        <v>2364</v>
      </c>
      <c r="J4363" t="s">
        <v>7585</v>
      </c>
      <c r="K4363" t="s">
        <v>7586</v>
      </c>
      <c r="L4363" t="s">
        <v>101</v>
      </c>
      <c r="M4363" t="s">
        <v>5737</v>
      </c>
      <c r="N4363" t="s">
        <v>2480</v>
      </c>
      <c r="O4363" t="s">
        <v>7587</v>
      </c>
      <c r="P4363" t="s">
        <v>36816</v>
      </c>
      <c r="R4363" t="str">
        <f t="shared" si="136"/>
        <v>潍城</v>
      </c>
      <c r="S4363" t="str">
        <f t="shared" si="137"/>
        <v>0709</v>
      </c>
    </row>
    <row r="4364" spans="1:19">
      <c r="A4364" t="s">
        <v>36817</v>
      </c>
      <c r="B4364" t="s">
        <v>36818</v>
      </c>
      <c r="C4364" t="s">
        <v>46</v>
      </c>
      <c r="D4364" t="s">
        <v>36819</v>
      </c>
      <c r="E4364" t="s">
        <v>36738</v>
      </c>
      <c r="F4364" t="s">
        <v>36820</v>
      </c>
      <c r="G4364" t="s">
        <v>36821</v>
      </c>
      <c r="H4364" t="s">
        <v>36822</v>
      </c>
      <c r="I4364" t="s">
        <v>2364</v>
      </c>
      <c r="J4364" t="s">
        <v>8347</v>
      </c>
      <c r="K4364" t="s">
        <v>8348</v>
      </c>
      <c r="L4364" t="s">
        <v>101</v>
      </c>
      <c r="M4364" t="s">
        <v>2982</v>
      </c>
      <c r="N4364" t="s">
        <v>2421</v>
      </c>
      <c r="O4364" t="s">
        <v>8349</v>
      </c>
      <c r="R4364" t="str">
        <f t="shared" si="136"/>
        <v>潍城</v>
      </c>
      <c r="S4364" t="str">
        <f t="shared" si="137"/>
        <v>0709</v>
      </c>
    </row>
    <row r="4365" spans="1:19">
      <c r="A4365" t="s">
        <v>36823</v>
      </c>
      <c r="B4365" t="s">
        <v>36824</v>
      </c>
      <c r="C4365" t="s">
        <v>46</v>
      </c>
      <c r="D4365" t="s">
        <v>36825</v>
      </c>
      <c r="E4365" t="s">
        <v>36697</v>
      </c>
      <c r="F4365" t="s">
        <v>36826</v>
      </c>
      <c r="G4365" t="s">
        <v>36827</v>
      </c>
      <c r="H4365" t="s">
        <v>36828</v>
      </c>
      <c r="I4365" t="s">
        <v>2392</v>
      </c>
      <c r="J4365" t="s">
        <v>3355</v>
      </c>
      <c r="K4365" t="s">
        <v>3356</v>
      </c>
      <c r="L4365" t="s">
        <v>101</v>
      </c>
      <c r="M4365" t="s">
        <v>2982</v>
      </c>
      <c r="N4365" t="s">
        <v>2421</v>
      </c>
      <c r="O4365" t="s">
        <v>3357</v>
      </c>
      <c r="P4365" t="s">
        <v>36829</v>
      </c>
      <c r="Q4365" t="s">
        <v>36830</v>
      </c>
      <c r="R4365" t="str">
        <f t="shared" si="136"/>
        <v>潍城</v>
      </c>
      <c r="S4365" t="str">
        <f t="shared" si="137"/>
        <v>0709</v>
      </c>
    </row>
    <row r="4366" spans="1:19">
      <c r="A4366" t="s">
        <v>36831</v>
      </c>
      <c r="B4366" t="s">
        <v>36832</v>
      </c>
      <c r="C4366" t="s">
        <v>46</v>
      </c>
      <c r="D4366" t="s">
        <v>36833</v>
      </c>
      <c r="E4366" t="s">
        <v>36738</v>
      </c>
      <c r="F4366" t="s">
        <v>36834</v>
      </c>
      <c r="G4366" t="s">
        <v>36835</v>
      </c>
      <c r="H4366" t="s">
        <v>36836</v>
      </c>
      <c r="I4366" t="s">
        <v>2350</v>
      </c>
      <c r="J4366" t="s">
        <v>8067</v>
      </c>
      <c r="K4366" t="s">
        <v>8068</v>
      </c>
      <c r="L4366" t="s">
        <v>187</v>
      </c>
      <c r="M4366" t="s">
        <v>3510</v>
      </c>
      <c r="N4366" t="s">
        <v>2421</v>
      </c>
      <c r="O4366" t="s">
        <v>8069</v>
      </c>
      <c r="P4366" t="s">
        <v>36837</v>
      </c>
      <c r="Q4366" t="s">
        <v>36838</v>
      </c>
      <c r="R4366" t="str">
        <f t="shared" si="136"/>
        <v>坊子</v>
      </c>
      <c r="S4366" t="str">
        <f t="shared" si="137"/>
        <v>0709</v>
      </c>
    </row>
    <row r="4367" spans="1:19">
      <c r="A4367" t="s">
        <v>36839</v>
      </c>
      <c r="B4367" t="s">
        <v>36840</v>
      </c>
      <c r="C4367" t="s">
        <v>46</v>
      </c>
      <c r="D4367" t="s">
        <v>36841</v>
      </c>
      <c r="E4367" t="s">
        <v>36697</v>
      </c>
      <c r="F4367" t="s">
        <v>36842</v>
      </c>
      <c r="G4367" t="s">
        <v>36843</v>
      </c>
      <c r="H4367" t="s">
        <v>36844</v>
      </c>
      <c r="I4367" t="s">
        <v>2350</v>
      </c>
      <c r="J4367" t="s">
        <v>9656</v>
      </c>
      <c r="K4367" t="s">
        <v>9657</v>
      </c>
      <c r="L4367" t="s">
        <v>119</v>
      </c>
      <c r="M4367" t="s">
        <v>2601</v>
      </c>
      <c r="N4367" t="s">
        <v>2480</v>
      </c>
      <c r="O4367" t="s">
        <v>9658</v>
      </c>
      <c r="P4367" t="s">
        <v>36845</v>
      </c>
      <c r="Q4367" t="s">
        <v>36846</v>
      </c>
      <c r="R4367" t="str">
        <f t="shared" si="136"/>
        <v>寒亭</v>
      </c>
      <c r="S4367" t="str">
        <f t="shared" si="137"/>
        <v>0709</v>
      </c>
    </row>
    <row r="4368" spans="1:19">
      <c r="A4368" t="s">
        <v>36847</v>
      </c>
      <c r="B4368" t="s">
        <v>36848</v>
      </c>
      <c r="C4368" t="s">
        <v>46</v>
      </c>
      <c r="D4368" t="s">
        <v>36849</v>
      </c>
      <c r="E4368" t="s">
        <v>36738</v>
      </c>
      <c r="F4368" t="s">
        <v>36850</v>
      </c>
      <c r="G4368" t="s">
        <v>36851</v>
      </c>
      <c r="H4368" t="s">
        <v>36852</v>
      </c>
      <c r="I4368" t="s">
        <v>6637</v>
      </c>
      <c r="J4368" t="s">
        <v>2539</v>
      </c>
      <c r="K4368" t="s">
        <v>2540</v>
      </c>
      <c r="L4368" t="s">
        <v>76</v>
      </c>
      <c r="M4368" t="s">
        <v>2528</v>
      </c>
      <c r="N4368" t="s">
        <v>3554</v>
      </c>
      <c r="O4368" t="s">
        <v>2541</v>
      </c>
      <c r="P4368" t="s">
        <v>36853</v>
      </c>
      <c r="R4368" t="str">
        <f t="shared" si="136"/>
        <v>奎文</v>
      </c>
      <c r="S4368" t="str">
        <f t="shared" si="137"/>
        <v>0709</v>
      </c>
    </row>
    <row r="4369" spans="1:19">
      <c r="A4369" t="s">
        <v>36854</v>
      </c>
      <c r="B4369" t="s">
        <v>36855</v>
      </c>
      <c r="C4369" t="s">
        <v>46</v>
      </c>
      <c r="D4369" t="s">
        <v>36856</v>
      </c>
      <c r="E4369" t="s">
        <v>36857</v>
      </c>
      <c r="F4369" t="s">
        <v>36858</v>
      </c>
      <c r="G4369" t="s">
        <v>36859</v>
      </c>
      <c r="H4369" t="s">
        <v>36860</v>
      </c>
      <c r="I4369" t="s">
        <v>23999</v>
      </c>
      <c r="J4369" t="s">
        <v>8012</v>
      </c>
      <c r="K4369" t="s">
        <v>8013</v>
      </c>
      <c r="L4369" t="s">
        <v>187</v>
      </c>
      <c r="M4369" t="s">
        <v>8014</v>
      </c>
      <c r="N4369" t="s">
        <v>3339</v>
      </c>
      <c r="O4369" t="s">
        <v>8015</v>
      </c>
      <c r="P4369" t="s">
        <v>36861</v>
      </c>
      <c r="Q4369" t="s">
        <v>36862</v>
      </c>
      <c r="R4369" t="str">
        <f t="shared" si="136"/>
        <v>坊子</v>
      </c>
      <c r="S4369" t="str">
        <f t="shared" si="137"/>
        <v>0709</v>
      </c>
    </row>
    <row r="4370" spans="1:19">
      <c r="A4370" t="s">
        <v>36863</v>
      </c>
      <c r="B4370" t="s">
        <v>36864</v>
      </c>
      <c r="C4370" t="s">
        <v>46</v>
      </c>
      <c r="D4370" t="s">
        <v>36865</v>
      </c>
      <c r="E4370" t="s">
        <v>36738</v>
      </c>
      <c r="F4370" t="s">
        <v>36866</v>
      </c>
      <c r="G4370" t="s">
        <v>36867</v>
      </c>
      <c r="H4370" t="s">
        <v>36868</v>
      </c>
      <c r="I4370" t="s">
        <v>5826</v>
      </c>
      <c r="J4370" t="s">
        <v>6496</v>
      </c>
      <c r="K4370" t="s">
        <v>6497</v>
      </c>
      <c r="L4370" t="s">
        <v>187</v>
      </c>
      <c r="M4370" t="s">
        <v>3510</v>
      </c>
      <c r="N4370" t="s">
        <v>2340</v>
      </c>
      <c r="O4370" t="s">
        <v>6498</v>
      </c>
      <c r="P4370" t="s">
        <v>36869</v>
      </c>
      <c r="R4370" t="str">
        <f t="shared" si="136"/>
        <v>坊子</v>
      </c>
      <c r="S4370" t="str">
        <f t="shared" si="137"/>
        <v>0709</v>
      </c>
    </row>
    <row r="4371" spans="1:19">
      <c r="A4371" t="s">
        <v>36870</v>
      </c>
      <c r="B4371" t="s">
        <v>36871</v>
      </c>
      <c r="C4371" t="s">
        <v>46</v>
      </c>
      <c r="D4371" t="s">
        <v>36872</v>
      </c>
      <c r="E4371" t="s">
        <v>36738</v>
      </c>
      <c r="F4371" t="s">
        <v>36873</v>
      </c>
      <c r="G4371" t="s">
        <v>36874</v>
      </c>
      <c r="H4371" t="s">
        <v>36875</v>
      </c>
      <c r="I4371" t="s">
        <v>2378</v>
      </c>
      <c r="J4371" t="s">
        <v>7999</v>
      </c>
      <c r="K4371" t="s">
        <v>8000</v>
      </c>
      <c r="L4371" t="s">
        <v>47</v>
      </c>
      <c r="M4371" t="s">
        <v>8001</v>
      </c>
      <c r="N4371" t="s">
        <v>2649</v>
      </c>
      <c r="O4371" t="s">
        <v>8002</v>
      </c>
      <c r="P4371" t="s">
        <v>36876</v>
      </c>
      <c r="R4371" t="str">
        <f t="shared" si="136"/>
        <v>诸城</v>
      </c>
      <c r="S4371" t="str">
        <f t="shared" si="137"/>
        <v>0709</v>
      </c>
    </row>
    <row r="4372" spans="1:19">
      <c r="A4372" t="s">
        <v>36877</v>
      </c>
      <c r="B4372" t="s">
        <v>36878</v>
      </c>
      <c r="C4372" t="s">
        <v>46</v>
      </c>
      <c r="D4372" t="s">
        <v>36879</v>
      </c>
      <c r="E4372" t="s">
        <v>36738</v>
      </c>
      <c r="F4372" t="s">
        <v>36880</v>
      </c>
      <c r="G4372" t="s">
        <v>36881</v>
      </c>
      <c r="H4372" t="s">
        <v>36882</v>
      </c>
      <c r="I4372" t="s">
        <v>3969</v>
      </c>
      <c r="J4372" t="s">
        <v>3006</v>
      </c>
      <c r="K4372" t="s">
        <v>3007</v>
      </c>
      <c r="L4372" t="s">
        <v>67</v>
      </c>
      <c r="M4372" t="s">
        <v>3008</v>
      </c>
      <c r="N4372" t="s">
        <v>4222</v>
      </c>
      <c r="O4372" t="s">
        <v>3009</v>
      </c>
      <c r="P4372" t="s">
        <v>36883</v>
      </c>
      <c r="R4372" t="str">
        <f t="shared" si="136"/>
        <v>昌邑</v>
      </c>
      <c r="S4372" t="str">
        <f t="shared" si="137"/>
        <v>0709</v>
      </c>
    </row>
    <row r="4373" spans="1:19">
      <c r="A4373" t="s">
        <v>36884</v>
      </c>
      <c r="B4373" t="s">
        <v>36885</v>
      </c>
      <c r="C4373" t="s">
        <v>46</v>
      </c>
      <c r="D4373" t="s">
        <v>36886</v>
      </c>
      <c r="E4373" t="s">
        <v>36738</v>
      </c>
      <c r="F4373" t="s">
        <v>36887</v>
      </c>
      <c r="G4373" t="s">
        <v>36888</v>
      </c>
      <c r="H4373" t="s">
        <v>36889</v>
      </c>
      <c r="I4373" t="s">
        <v>3336</v>
      </c>
      <c r="J4373" t="s">
        <v>5347</v>
      </c>
      <c r="K4373" t="s">
        <v>5348</v>
      </c>
      <c r="L4373" t="s">
        <v>187</v>
      </c>
      <c r="M4373" t="s">
        <v>3510</v>
      </c>
      <c r="N4373" t="s">
        <v>2602</v>
      </c>
      <c r="O4373" t="s">
        <v>5349</v>
      </c>
      <c r="P4373" t="s">
        <v>36852</v>
      </c>
      <c r="Q4373" t="s">
        <v>36890</v>
      </c>
      <c r="R4373" t="str">
        <f t="shared" si="136"/>
        <v>坊子</v>
      </c>
      <c r="S4373" t="str">
        <f t="shared" si="137"/>
        <v>0709</v>
      </c>
    </row>
    <row r="4374" spans="1:19">
      <c r="A4374" t="s">
        <v>36891</v>
      </c>
      <c r="B4374" t="s">
        <v>36892</v>
      </c>
      <c r="C4374" t="s">
        <v>46</v>
      </c>
      <c r="D4374" t="s">
        <v>36893</v>
      </c>
      <c r="E4374" t="s">
        <v>36894</v>
      </c>
      <c r="F4374" t="s">
        <v>36895</v>
      </c>
      <c r="G4374" t="s">
        <v>36896</v>
      </c>
      <c r="H4374" t="s">
        <v>36897</v>
      </c>
      <c r="I4374" t="s">
        <v>2364</v>
      </c>
      <c r="J4374" t="s">
        <v>9696</v>
      </c>
      <c r="K4374" t="s">
        <v>9697</v>
      </c>
      <c r="L4374" t="s">
        <v>137</v>
      </c>
      <c r="M4374" t="s">
        <v>5175</v>
      </c>
      <c r="N4374" t="s">
        <v>4007</v>
      </c>
      <c r="O4374" t="s">
        <v>9698</v>
      </c>
      <c r="P4374" t="s">
        <v>36898</v>
      </c>
      <c r="R4374" t="str">
        <f t="shared" si="136"/>
        <v>青州</v>
      </c>
      <c r="S4374" t="str">
        <f t="shared" si="137"/>
        <v>0709</v>
      </c>
    </row>
    <row r="4375" spans="1:19">
      <c r="A4375" t="s">
        <v>36899</v>
      </c>
      <c r="B4375" t="s">
        <v>36900</v>
      </c>
      <c r="C4375" t="s">
        <v>46</v>
      </c>
      <c r="D4375" t="s">
        <v>36901</v>
      </c>
      <c r="E4375" t="s">
        <v>36902</v>
      </c>
      <c r="F4375" t="s">
        <v>36903</v>
      </c>
      <c r="G4375" t="s">
        <v>36904</v>
      </c>
      <c r="H4375" t="s">
        <v>36905</v>
      </c>
      <c r="I4375" t="s">
        <v>2350</v>
      </c>
      <c r="J4375" t="s">
        <v>16736</v>
      </c>
      <c r="K4375" t="s">
        <v>16737</v>
      </c>
      <c r="L4375" t="s">
        <v>101</v>
      </c>
      <c r="M4375" t="s">
        <v>4459</v>
      </c>
      <c r="N4375" t="s">
        <v>2674</v>
      </c>
      <c r="O4375" t="s">
        <v>16738</v>
      </c>
      <c r="P4375" t="s">
        <v>36906</v>
      </c>
      <c r="Q4375" t="s">
        <v>36907</v>
      </c>
      <c r="R4375" t="str">
        <f t="shared" si="136"/>
        <v>潍城</v>
      </c>
      <c r="S4375" t="str">
        <f t="shared" si="137"/>
        <v>0709</v>
      </c>
    </row>
    <row r="4376" spans="1:19">
      <c r="A4376" t="s">
        <v>36908</v>
      </c>
      <c r="B4376" t="s">
        <v>36909</v>
      </c>
      <c r="C4376" t="s">
        <v>46</v>
      </c>
      <c r="D4376" t="s">
        <v>36910</v>
      </c>
      <c r="E4376" t="s">
        <v>36738</v>
      </c>
      <c r="F4376" t="s">
        <v>36911</v>
      </c>
      <c r="G4376" t="s">
        <v>36912</v>
      </c>
      <c r="H4376" t="s">
        <v>36913</v>
      </c>
      <c r="I4376" t="s">
        <v>2645</v>
      </c>
      <c r="J4376" t="s">
        <v>3200</v>
      </c>
      <c r="K4376" t="s">
        <v>3201</v>
      </c>
      <c r="L4376" t="s">
        <v>76</v>
      </c>
      <c r="M4376" t="s">
        <v>2528</v>
      </c>
      <c r="N4376" t="s">
        <v>2859</v>
      </c>
      <c r="O4376" t="s">
        <v>3202</v>
      </c>
      <c r="P4376" t="s">
        <v>36914</v>
      </c>
      <c r="R4376" t="str">
        <f t="shared" si="136"/>
        <v>奎文</v>
      </c>
      <c r="S4376" t="str">
        <f t="shared" si="137"/>
        <v>0709</v>
      </c>
    </row>
    <row r="4377" spans="1:19">
      <c r="A4377" t="s">
        <v>36915</v>
      </c>
      <c r="B4377" t="s">
        <v>36916</v>
      </c>
      <c r="C4377" t="s">
        <v>46</v>
      </c>
      <c r="D4377" t="s">
        <v>36917</v>
      </c>
      <c r="E4377" t="s">
        <v>36738</v>
      </c>
      <c r="F4377" t="s">
        <v>36918</v>
      </c>
      <c r="G4377" t="s">
        <v>36919</v>
      </c>
      <c r="H4377" t="s">
        <v>36920</v>
      </c>
      <c r="I4377" t="s">
        <v>2364</v>
      </c>
      <c r="J4377" t="s">
        <v>3224</v>
      </c>
      <c r="K4377" t="s">
        <v>10127</v>
      </c>
      <c r="L4377" t="s">
        <v>110</v>
      </c>
      <c r="M4377" t="s">
        <v>3087</v>
      </c>
      <c r="N4377" t="s">
        <v>6308</v>
      </c>
      <c r="O4377" t="s">
        <v>10128</v>
      </c>
      <c r="P4377" t="s">
        <v>36921</v>
      </c>
      <c r="R4377" t="str">
        <f t="shared" si="136"/>
        <v>高密</v>
      </c>
      <c r="S4377" t="str">
        <f t="shared" si="137"/>
        <v>0709</v>
      </c>
    </row>
    <row r="4378" spans="1:19">
      <c r="A4378" t="s">
        <v>36922</v>
      </c>
      <c r="B4378" t="s">
        <v>36923</v>
      </c>
      <c r="C4378" t="s">
        <v>46</v>
      </c>
      <c r="D4378" t="s">
        <v>36924</v>
      </c>
      <c r="E4378" t="s">
        <v>36738</v>
      </c>
      <c r="F4378" t="s">
        <v>36925</v>
      </c>
      <c r="G4378" t="s">
        <v>36926</v>
      </c>
      <c r="H4378" t="s">
        <v>36927</v>
      </c>
      <c r="I4378" t="s">
        <v>2645</v>
      </c>
      <c r="J4378" t="s">
        <v>12818</v>
      </c>
      <c r="K4378" t="s">
        <v>12819</v>
      </c>
      <c r="L4378" t="s">
        <v>47</v>
      </c>
      <c r="M4378" t="s">
        <v>2784</v>
      </c>
      <c r="N4378" t="s">
        <v>17035</v>
      </c>
      <c r="O4378" t="s">
        <v>12820</v>
      </c>
      <c r="P4378" t="s">
        <v>36928</v>
      </c>
      <c r="R4378" t="str">
        <f t="shared" si="136"/>
        <v>诸城</v>
      </c>
      <c r="S4378" t="str">
        <f t="shared" si="137"/>
        <v>0709</v>
      </c>
    </row>
    <row r="4379" spans="1:19">
      <c r="A4379" t="s">
        <v>36929</v>
      </c>
      <c r="B4379" t="s">
        <v>36930</v>
      </c>
      <c r="C4379" t="s">
        <v>46</v>
      </c>
      <c r="D4379" t="s">
        <v>36931</v>
      </c>
      <c r="E4379" t="s">
        <v>33345</v>
      </c>
      <c r="F4379" t="s">
        <v>36932</v>
      </c>
      <c r="G4379" t="s">
        <v>36933</v>
      </c>
      <c r="H4379" t="s">
        <v>36934</v>
      </c>
      <c r="I4379" t="s">
        <v>2451</v>
      </c>
      <c r="J4379" t="s">
        <v>5473</v>
      </c>
      <c r="K4379" t="s">
        <v>5474</v>
      </c>
      <c r="L4379" t="s">
        <v>128</v>
      </c>
      <c r="M4379" t="s">
        <v>2890</v>
      </c>
      <c r="N4379" t="s">
        <v>2602</v>
      </c>
      <c r="O4379" t="s">
        <v>5475</v>
      </c>
      <c r="P4379" t="s">
        <v>36935</v>
      </c>
      <c r="Q4379" t="s">
        <v>36936</v>
      </c>
      <c r="R4379" t="str">
        <f t="shared" si="136"/>
        <v>寿光</v>
      </c>
      <c r="S4379" t="str">
        <f t="shared" si="137"/>
        <v>0709</v>
      </c>
    </row>
    <row r="4380" spans="1:19">
      <c r="A4380" t="s">
        <v>36937</v>
      </c>
      <c r="B4380" t="s">
        <v>36938</v>
      </c>
      <c r="C4380" t="s">
        <v>46</v>
      </c>
      <c r="D4380" t="s">
        <v>36939</v>
      </c>
      <c r="E4380" t="s">
        <v>36697</v>
      </c>
      <c r="F4380" t="s">
        <v>36940</v>
      </c>
      <c r="G4380" t="s">
        <v>36941</v>
      </c>
      <c r="H4380" t="s">
        <v>36942</v>
      </c>
      <c r="I4380" t="s">
        <v>2364</v>
      </c>
      <c r="J4380" t="s">
        <v>2431</v>
      </c>
      <c r="K4380" t="s">
        <v>2432</v>
      </c>
      <c r="L4380" t="s">
        <v>57</v>
      </c>
      <c r="M4380" t="s">
        <v>2433</v>
      </c>
      <c r="N4380" t="s">
        <v>6030</v>
      </c>
      <c r="O4380" t="s">
        <v>2434</v>
      </c>
      <c r="P4380" t="s">
        <v>36943</v>
      </c>
      <c r="Q4380" t="s">
        <v>36944</v>
      </c>
      <c r="R4380" t="str">
        <f t="shared" si="136"/>
        <v>安丘</v>
      </c>
      <c r="S4380" t="str">
        <f t="shared" si="137"/>
        <v>0709</v>
      </c>
    </row>
    <row r="4381" spans="1:19">
      <c r="A4381" t="s">
        <v>36945</v>
      </c>
      <c r="B4381" t="s">
        <v>36946</v>
      </c>
      <c r="C4381" t="s">
        <v>46</v>
      </c>
      <c r="D4381" t="s">
        <v>36947</v>
      </c>
      <c r="E4381" t="s">
        <v>36738</v>
      </c>
      <c r="F4381" t="s">
        <v>36948</v>
      </c>
      <c r="G4381" t="s">
        <v>36949</v>
      </c>
      <c r="H4381" t="s">
        <v>36950</v>
      </c>
      <c r="I4381" t="s">
        <v>2364</v>
      </c>
      <c r="J4381" t="s">
        <v>36951</v>
      </c>
      <c r="K4381" t="s">
        <v>36952</v>
      </c>
      <c r="L4381" t="s">
        <v>47</v>
      </c>
      <c r="M4381" t="s">
        <v>3159</v>
      </c>
      <c r="N4381" t="s">
        <v>2368</v>
      </c>
      <c r="O4381" t="s">
        <v>36953</v>
      </c>
      <c r="P4381" t="s">
        <v>36954</v>
      </c>
      <c r="R4381" t="str">
        <f t="shared" si="136"/>
        <v>诸城</v>
      </c>
      <c r="S4381" t="str">
        <f t="shared" si="137"/>
        <v>0709</v>
      </c>
    </row>
    <row r="4382" spans="1:19">
      <c r="A4382" t="s">
        <v>36955</v>
      </c>
      <c r="B4382" t="s">
        <v>36956</v>
      </c>
      <c r="C4382" t="s">
        <v>46</v>
      </c>
      <c r="D4382" t="s">
        <v>36957</v>
      </c>
      <c r="E4382" t="s">
        <v>36697</v>
      </c>
      <c r="F4382" t="s">
        <v>36958</v>
      </c>
      <c r="G4382" t="s">
        <v>36959</v>
      </c>
      <c r="H4382" t="s">
        <v>36960</v>
      </c>
      <c r="I4382" t="s">
        <v>7931</v>
      </c>
      <c r="J4382" t="s">
        <v>2351</v>
      </c>
      <c r="K4382" t="s">
        <v>2352</v>
      </c>
      <c r="L4382" t="s">
        <v>57</v>
      </c>
      <c r="M4382" t="s">
        <v>2353</v>
      </c>
      <c r="N4382" t="s">
        <v>3017</v>
      </c>
      <c r="O4382" t="s">
        <v>2355</v>
      </c>
      <c r="Q4382" t="s">
        <v>36961</v>
      </c>
      <c r="R4382" t="str">
        <f t="shared" si="136"/>
        <v>安丘</v>
      </c>
      <c r="S4382" t="str">
        <f t="shared" si="137"/>
        <v>0709</v>
      </c>
    </row>
    <row r="4383" spans="1:19">
      <c r="A4383" t="s">
        <v>36962</v>
      </c>
      <c r="B4383" t="s">
        <v>36963</v>
      </c>
      <c r="C4383" t="s">
        <v>46</v>
      </c>
      <c r="D4383" t="s">
        <v>36964</v>
      </c>
      <c r="E4383" t="s">
        <v>36697</v>
      </c>
      <c r="F4383" t="s">
        <v>36965</v>
      </c>
      <c r="G4383" t="s">
        <v>36966</v>
      </c>
      <c r="H4383" t="s">
        <v>36967</v>
      </c>
      <c r="I4383" t="s">
        <v>2350</v>
      </c>
      <c r="J4383" t="s">
        <v>13675</v>
      </c>
      <c r="K4383" t="s">
        <v>13676</v>
      </c>
      <c r="L4383" t="s">
        <v>119</v>
      </c>
      <c r="M4383" t="s">
        <v>5238</v>
      </c>
      <c r="N4383" t="s">
        <v>3907</v>
      </c>
      <c r="O4383" t="s">
        <v>13677</v>
      </c>
      <c r="P4383" t="s">
        <v>36968</v>
      </c>
      <c r="Q4383" t="s">
        <v>36969</v>
      </c>
      <c r="R4383" t="str">
        <f t="shared" si="136"/>
        <v>寒亭</v>
      </c>
      <c r="S4383" t="str">
        <f t="shared" si="137"/>
        <v>0709</v>
      </c>
    </row>
    <row r="4384" spans="1:19">
      <c r="A4384" t="s">
        <v>36970</v>
      </c>
      <c r="B4384" t="s">
        <v>36971</v>
      </c>
      <c r="C4384" t="s">
        <v>46</v>
      </c>
      <c r="D4384" t="s">
        <v>36972</v>
      </c>
      <c r="E4384" t="s">
        <v>36738</v>
      </c>
      <c r="F4384" t="s">
        <v>36973</v>
      </c>
      <c r="G4384" t="s">
        <v>36974</v>
      </c>
      <c r="H4384" t="s">
        <v>36975</v>
      </c>
      <c r="I4384" t="s">
        <v>2350</v>
      </c>
      <c r="J4384" t="s">
        <v>7387</v>
      </c>
      <c r="K4384" t="s">
        <v>7388</v>
      </c>
      <c r="L4384" t="s">
        <v>128</v>
      </c>
      <c r="M4384" t="s">
        <v>5602</v>
      </c>
      <c r="N4384" t="s">
        <v>2674</v>
      </c>
      <c r="O4384" t="s">
        <v>7389</v>
      </c>
      <c r="P4384" t="s">
        <v>36976</v>
      </c>
      <c r="R4384" t="str">
        <f t="shared" si="136"/>
        <v>寿光</v>
      </c>
      <c r="S4384" t="str">
        <f t="shared" si="137"/>
        <v>0709</v>
      </c>
    </row>
    <row r="4385" spans="1:19">
      <c r="A4385" t="s">
        <v>36977</v>
      </c>
      <c r="B4385" t="s">
        <v>36978</v>
      </c>
      <c r="C4385" t="s">
        <v>46</v>
      </c>
      <c r="D4385" t="s">
        <v>36979</v>
      </c>
      <c r="E4385" t="s">
        <v>36980</v>
      </c>
      <c r="F4385" t="s">
        <v>36981</v>
      </c>
      <c r="G4385" t="s">
        <v>36982</v>
      </c>
      <c r="H4385" t="s">
        <v>36983</v>
      </c>
      <c r="I4385" t="s">
        <v>2364</v>
      </c>
      <c r="J4385" t="s">
        <v>6988</v>
      </c>
      <c r="K4385" t="s">
        <v>6989</v>
      </c>
      <c r="L4385" t="s">
        <v>76</v>
      </c>
      <c r="M4385" t="s">
        <v>2528</v>
      </c>
      <c r="N4385" t="s">
        <v>2480</v>
      </c>
      <c r="O4385" t="s">
        <v>6990</v>
      </c>
      <c r="R4385" t="str">
        <f t="shared" si="136"/>
        <v>奎文</v>
      </c>
      <c r="S4385" t="str">
        <f t="shared" si="137"/>
        <v>0709</v>
      </c>
    </row>
    <row r="4386" spans="1:19">
      <c r="A4386" t="s">
        <v>36984</v>
      </c>
      <c r="B4386" t="s">
        <v>36985</v>
      </c>
      <c r="C4386" t="s">
        <v>46</v>
      </c>
      <c r="D4386" t="s">
        <v>36986</v>
      </c>
      <c r="E4386" t="s">
        <v>36987</v>
      </c>
      <c r="F4386" t="s">
        <v>36988</v>
      </c>
      <c r="G4386" t="s">
        <v>36989</v>
      </c>
      <c r="H4386" t="s">
        <v>36990</v>
      </c>
      <c r="I4386" t="s">
        <v>2645</v>
      </c>
      <c r="J4386" t="s">
        <v>2418</v>
      </c>
      <c r="K4386" t="s">
        <v>2419</v>
      </c>
      <c r="L4386" t="s">
        <v>146</v>
      </c>
      <c r="M4386" t="s">
        <v>2420</v>
      </c>
      <c r="N4386" t="s">
        <v>5839</v>
      </c>
      <c r="O4386" t="s">
        <v>2422</v>
      </c>
      <c r="P4386" t="s">
        <v>36991</v>
      </c>
      <c r="R4386" t="str">
        <f t="shared" si="136"/>
        <v>临朐</v>
      </c>
      <c r="S4386" t="str">
        <f t="shared" si="137"/>
        <v>0709</v>
      </c>
    </row>
    <row r="4387" spans="1:19">
      <c r="A4387" t="s">
        <v>36992</v>
      </c>
      <c r="B4387" t="s">
        <v>36993</v>
      </c>
      <c r="C4387" t="s">
        <v>46</v>
      </c>
      <c r="D4387" t="s">
        <v>36994</v>
      </c>
      <c r="E4387" t="s">
        <v>36697</v>
      </c>
      <c r="F4387" t="s">
        <v>36995</v>
      </c>
      <c r="G4387" t="s">
        <v>36996</v>
      </c>
      <c r="H4387" t="s">
        <v>36997</v>
      </c>
      <c r="I4387" t="s">
        <v>3608</v>
      </c>
      <c r="J4387" t="s">
        <v>5495</v>
      </c>
      <c r="K4387" t="s">
        <v>5496</v>
      </c>
      <c r="L4387" t="s">
        <v>137</v>
      </c>
      <c r="M4387" t="s">
        <v>2686</v>
      </c>
      <c r="N4387" t="s">
        <v>2674</v>
      </c>
      <c r="O4387" t="s">
        <v>5497</v>
      </c>
      <c r="P4387" t="s">
        <v>36998</v>
      </c>
      <c r="Q4387" t="s">
        <v>36999</v>
      </c>
      <c r="R4387" t="str">
        <f t="shared" si="136"/>
        <v>青州</v>
      </c>
      <c r="S4387" t="str">
        <f t="shared" si="137"/>
        <v>0709</v>
      </c>
    </row>
    <row r="4388" spans="1:19">
      <c r="A4388" t="s">
        <v>37000</v>
      </c>
      <c r="B4388" t="s">
        <v>37001</v>
      </c>
      <c r="C4388" t="s">
        <v>46</v>
      </c>
      <c r="D4388" t="s">
        <v>37002</v>
      </c>
      <c r="E4388" t="s">
        <v>36697</v>
      </c>
      <c r="F4388" t="s">
        <v>37003</v>
      </c>
      <c r="G4388" t="s">
        <v>37004</v>
      </c>
      <c r="H4388" t="s">
        <v>37005</v>
      </c>
      <c r="I4388" t="s">
        <v>2350</v>
      </c>
      <c r="J4388" t="s">
        <v>7185</v>
      </c>
      <c r="K4388" t="s">
        <v>7186</v>
      </c>
      <c r="L4388" t="s">
        <v>137</v>
      </c>
      <c r="M4388" t="s">
        <v>4959</v>
      </c>
      <c r="N4388" t="s">
        <v>2421</v>
      </c>
      <c r="O4388" t="s">
        <v>7187</v>
      </c>
      <c r="P4388" t="s">
        <v>37006</v>
      </c>
      <c r="Q4388" t="s">
        <v>37007</v>
      </c>
      <c r="R4388" t="str">
        <f t="shared" si="136"/>
        <v>青州</v>
      </c>
      <c r="S4388" t="str">
        <f t="shared" si="137"/>
        <v>0709</v>
      </c>
    </row>
    <row r="4389" spans="1:19">
      <c r="A4389" t="s">
        <v>37008</v>
      </c>
      <c r="B4389" t="s">
        <v>37009</v>
      </c>
      <c r="C4389" t="s">
        <v>46</v>
      </c>
      <c r="D4389" t="s">
        <v>37010</v>
      </c>
      <c r="E4389" t="s">
        <v>36697</v>
      </c>
      <c r="F4389" t="s">
        <v>37011</v>
      </c>
      <c r="G4389" t="s">
        <v>37012</v>
      </c>
      <c r="H4389" t="s">
        <v>37013</v>
      </c>
      <c r="I4389" t="s">
        <v>2350</v>
      </c>
      <c r="J4389" t="s">
        <v>3497</v>
      </c>
      <c r="K4389" t="s">
        <v>3498</v>
      </c>
      <c r="L4389" t="s">
        <v>57</v>
      </c>
      <c r="M4389" t="s">
        <v>2838</v>
      </c>
      <c r="N4389" t="s">
        <v>2354</v>
      </c>
      <c r="O4389" t="s">
        <v>3500</v>
      </c>
      <c r="P4389" t="s">
        <v>37014</v>
      </c>
      <c r="R4389" t="str">
        <f t="shared" si="136"/>
        <v>安丘</v>
      </c>
      <c r="S4389" t="str">
        <f t="shared" si="137"/>
        <v>0709</v>
      </c>
    </row>
    <row r="4390" spans="1:19">
      <c r="A4390" t="s">
        <v>1094</v>
      </c>
      <c r="B4390" t="s">
        <v>37015</v>
      </c>
      <c r="C4390" t="s">
        <v>46</v>
      </c>
      <c r="D4390" t="s">
        <v>37016</v>
      </c>
      <c r="E4390" t="s">
        <v>36697</v>
      </c>
      <c r="F4390" t="s">
        <v>37017</v>
      </c>
      <c r="G4390" t="s">
        <v>1092</v>
      </c>
      <c r="H4390" t="s">
        <v>37018</v>
      </c>
      <c r="I4390" t="s">
        <v>2364</v>
      </c>
      <c r="J4390" t="s">
        <v>4101</v>
      </c>
      <c r="K4390" t="s">
        <v>4102</v>
      </c>
      <c r="L4390" t="s">
        <v>67</v>
      </c>
      <c r="M4390" t="s">
        <v>3366</v>
      </c>
      <c r="N4390" t="s">
        <v>3907</v>
      </c>
      <c r="O4390" t="s">
        <v>4103</v>
      </c>
      <c r="P4390" t="s">
        <v>37019</v>
      </c>
      <c r="Q4390" t="s">
        <v>36244</v>
      </c>
      <c r="R4390" t="str">
        <f t="shared" si="136"/>
        <v>昌邑</v>
      </c>
      <c r="S4390" t="str">
        <f t="shared" si="137"/>
        <v>0709</v>
      </c>
    </row>
    <row r="4391" spans="1:19">
      <c r="A4391" t="s">
        <v>37020</v>
      </c>
      <c r="B4391" t="s">
        <v>37021</v>
      </c>
      <c r="C4391" t="s">
        <v>46</v>
      </c>
      <c r="D4391" t="s">
        <v>37022</v>
      </c>
      <c r="E4391" t="s">
        <v>36738</v>
      </c>
      <c r="F4391" t="s">
        <v>37023</v>
      </c>
      <c r="G4391" t="s">
        <v>37024</v>
      </c>
      <c r="H4391" t="s">
        <v>37025</v>
      </c>
      <c r="I4391" t="s">
        <v>2350</v>
      </c>
      <c r="J4391" t="s">
        <v>3771</v>
      </c>
      <c r="K4391" t="s">
        <v>3772</v>
      </c>
      <c r="L4391" t="s">
        <v>187</v>
      </c>
      <c r="M4391" t="s">
        <v>3773</v>
      </c>
      <c r="N4391" t="s">
        <v>3307</v>
      </c>
      <c r="O4391" t="s">
        <v>3775</v>
      </c>
      <c r="P4391" t="s">
        <v>37026</v>
      </c>
      <c r="R4391" t="str">
        <f t="shared" si="136"/>
        <v>坊子</v>
      </c>
      <c r="S4391" t="str">
        <f t="shared" si="137"/>
        <v>0709</v>
      </c>
    </row>
    <row r="4392" spans="1:19">
      <c r="A4392" t="s">
        <v>37027</v>
      </c>
      <c r="B4392" t="s">
        <v>37028</v>
      </c>
      <c r="C4392" t="s">
        <v>46</v>
      </c>
      <c r="D4392" t="s">
        <v>37029</v>
      </c>
      <c r="E4392" t="s">
        <v>36697</v>
      </c>
      <c r="F4392" t="s">
        <v>37030</v>
      </c>
      <c r="G4392" t="s">
        <v>37031</v>
      </c>
      <c r="H4392" t="s">
        <v>37032</v>
      </c>
      <c r="I4392" t="s">
        <v>2503</v>
      </c>
      <c r="J4392" t="s">
        <v>7951</v>
      </c>
      <c r="K4392" t="s">
        <v>7952</v>
      </c>
      <c r="L4392" t="s">
        <v>128</v>
      </c>
      <c r="M4392" t="s">
        <v>2913</v>
      </c>
      <c r="N4392" t="s">
        <v>2421</v>
      </c>
      <c r="O4392" t="s">
        <v>7953</v>
      </c>
      <c r="P4392" t="s">
        <v>37033</v>
      </c>
      <c r="Q4392" t="s">
        <v>37034</v>
      </c>
      <c r="R4392" t="str">
        <f t="shared" si="136"/>
        <v>寿光</v>
      </c>
      <c r="S4392" t="str">
        <f t="shared" si="137"/>
        <v>0709</v>
      </c>
    </row>
    <row r="4393" spans="1:19">
      <c r="A4393" t="s">
        <v>37035</v>
      </c>
      <c r="B4393" t="s">
        <v>37036</v>
      </c>
      <c r="C4393" t="s">
        <v>46</v>
      </c>
      <c r="D4393" t="s">
        <v>37037</v>
      </c>
      <c r="E4393" t="s">
        <v>37038</v>
      </c>
      <c r="F4393" t="s">
        <v>37039</v>
      </c>
      <c r="G4393" t="s">
        <v>37040</v>
      </c>
      <c r="H4393" t="s">
        <v>37041</v>
      </c>
      <c r="I4393" t="s">
        <v>5112</v>
      </c>
      <c r="J4393" t="s">
        <v>4533</v>
      </c>
      <c r="K4393" t="s">
        <v>4534</v>
      </c>
      <c r="L4393" t="s">
        <v>76</v>
      </c>
      <c r="M4393" t="s">
        <v>2528</v>
      </c>
      <c r="N4393" t="s">
        <v>2721</v>
      </c>
      <c r="O4393" t="s">
        <v>4535</v>
      </c>
      <c r="P4393" t="s">
        <v>37042</v>
      </c>
      <c r="Q4393" t="s">
        <v>37043</v>
      </c>
      <c r="R4393" t="str">
        <f t="shared" si="136"/>
        <v>奎文</v>
      </c>
      <c r="S4393" t="str">
        <f t="shared" si="137"/>
        <v>0709</v>
      </c>
    </row>
    <row r="4394" spans="1:19">
      <c r="A4394" t="s">
        <v>37044</v>
      </c>
      <c r="B4394" t="s">
        <v>37045</v>
      </c>
      <c r="C4394" t="s">
        <v>46</v>
      </c>
      <c r="D4394" t="s">
        <v>37046</v>
      </c>
      <c r="E4394" t="s">
        <v>36697</v>
      </c>
      <c r="F4394" t="s">
        <v>37047</v>
      </c>
      <c r="G4394" t="s">
        <v>37048</v>
      </c>
      <c r="H4394" t="s">
        <v>37049</v>
      </c>
      <c r="I4394" t="s">
        <v>2364</v>
      </c>
      <c r="J4394" t="s">
        <v>7408</v>
      </c>
      <c r="K4394" t="s">
        <v>7409</v>
      </c>
      <c r="L4394" t="s">
        <v>146</v>
      </c>
      <c r="M4394" t="s">
        <v>5188</v>
      </c>
      <c r="N4394" t="s">
        <v>37050</v>
      </c>
      <c r="O4394" t="s">
        <v>7410</v>
      </c>
      <c r="P4394" t="s">
        <v>37051</v>
      </c>
      <c r="Q4394" t="s">
        <v>37052</v>
      </c>
      <c r="R4394" t="str">
        <f t="shared" si="136"/>
        <v>临朐</v>
      </c>
      <c r="S4394" t="str">
        <f t="shared" si="137"/>
        <v>0709</v>
      </c>
    </row>
    <row r="4395" spans="1:19">
      <c r="A4395" t="s">
        <v>37053</v>
      </c>
      <c r="B4395" t="s">
        <v>37054</v>
      </c>
      <c r="C4395" t="s">
        <v>46</v>
      </c>
      <c r="D4395" t="s">
        <v>37055</v>
      </c>
      <c r="E4395" t="s">
        <v>36697</v>
      </c>
      <c r="F4395" t="s">
        <v>37056</v>
      </c>
      <c r="G4395" t="s">
        <v>37057</v>
      </c>
      <c r="H4395" t="s">
        <v>37058</v>
      </c>
      <c r="I4395" t="s">
        <v>2392</v>
      </c>
      <c r="J4395" t="s">
        <v>3905</v>
      </c>
      <c r="K4395" t="s">
        <v>3906</v>
      </c>
      <c r="L4395" t="s">
        <v>67</v>
      </c>
      <c r="M4395" t="s">
        <v>2958</v>
      </c>
      <c r="N4395" t="s">
        <v>2421</v>
      </c>
      <c r="O4395" t="s">
        <v>3908</v>
      </c>
      <c r="P4395" t="s">
        <v>37059</v>
      </c>
      <c r="R4395" t="str">
        <f t="shared" si="136"/>
        <v>昌邑</v>
      </c>
      <c r="S4395" t="str">
        <f t="shared" si="137"/>
        <v>0709</v>
      </c>
    </row>
    <row r="4396" spans="1:19">
      <c r="A4396" t="s">
        <v>37060</v>
      </c>
      <c r="B4396" t="s">
        <v>37061</v>
      </c>
      <c r="C4396" t="s">
        <v>46</v>
      </c>
      <c r="D4396" t="s">
        <v>37062</v>
      </c>
      <c r="E4396" t="s">
        <v>37063</v>
      </c>
      <c r="F4396" t="s">
        <v>37064</v>
      </c>
      <c r="G4396" t="s">
        <v>37065</v>
      </c>
      <c r="H4396" t="s">
        <v>37066</v>
      </c>
      <c r="I4396" t="s">
        <v>2364</v>
      </c>
      <c r="J4396" t="s">
        <v>9637</v>
      </c>
      <c r="K4396" t="s">
        <v>9638</v>
      </c>
      <c r="L4396" t="s">
        <v>137</v>
      </c>
      <c r="M4396" t="s">
        <v>2395</v>
      </c>
      <c r="N4396" t="s">
        <v>3017</v>
      </c>
      <c r="O4396" t="s">
        <v>9639</v>
      </c>
      <c r="P4396" t="s">
        <v>37067</v>
      </c>
      <c r="R4396" t="str">
        <f t="shared" si="136"/>
        <v>青州</v>
      </c>
      <c r="S4396" t="str">
        <f t="shared" si="137"/>
        <v>0709</v>
      </c>
    </row>
    <row r="4397" spans="1:19">
      <c r="A4397" t="s">
        <v>37068</v>
      </c>
      <c r="B4397" t="s">
        <v>37069</v>
      </c>
      <c r="C4397" t="s">
        <v>46</v>
      </c>
      <c r="D4397" t="s">
        <v>37070</v>
      </c>
      <c r="E4397" t="s">
        <v>37071</v>
      </c>
      <c r="F4397" t="s">
        <v>37072</v>
      </c>
      <c r="G4397" t="s">
        <v>37073</v>
      </c>
      <c r="H4397" t="s">
        <v>37074</v>
      </c>
      <c r="I4397" t="s">
        <v>2645</v>
      </c>
      <c r="J4397" t="s">
        <v>9696</v>
      </c>
      <c r="K4397" t="s">
        <v>9697</v>
      </c>
      <c r="L4397" t="s">
        <v>137</v>
      </c>
      <c r="M4397" t="s">
        <v>5175</v>
      </c>
      <c r="N4397" t="s">
        <v>3994</v>
      </c>
      <c r="O4397" t="s">
        <v>9698</v>
      </c>
      <c r="P4397" t="s">
        <v>37075</v>
      </c>
      <c r="R4397" t="str">
        <f t="shared" si="136"/>
        <v>青州</v>
      </c>
      <c r="S4397" t="str">
        <f t="shared" si="137"/>
        <v>0709</v>
      </c>
    </row>
    <row r="4398" spans="1:19">
      <c r="A4398" t="s">
        <v>37076</v>
      </c>
      <c r="B4398" t="s">
        <v>37077</v>
      </c>
      <c r="C4398" t="s">
        <v>46</v>
      </c>
      <c r="D4398" t="s">
        <v>37078</v>
      </c>
      <c r="E4398" t="s">
        <v>36697</v>
      </c>
      <c r="F4398" t="s">
        <v>37079</v>
      </c>
      <c r="G4398" t="s">
        <v>37080</v>
      </c>
      <c r="H4398" t="s">
        <v>37081</v>
      </c>
      <c r="I4398" t="s">
        <v>5826</v>
      </c>
      <c r="J4398" t="s">
        <v>4069</v>
      </c>
      <c r="K4398" t="s">
        <v>4070</v>
      </c>
      <c r="L4398" t="s">
        <v>119</v>
      </c>
      <c r="M4398" t="s">
        <v>4071</v>
      </c>
      <c r="N4398" t="s">
        <v>2340</v>
      </c>
      <c r="O4398" t="s">
        <v>4072</v>
      </c>
      <c r="P4398" t="s">
        <v>37082</v>
      </c>
      <c r="Q4398" t="s">
        <v>37083</v>
      </c>
      <c r="R4398" t="str">
        <f t="shared" si="136"/>
        <v>寒亭</v>
      </c>
      <c r="S4398" t="str">
        <f t="shared" si="137"/>
        <v>0709</v>
      </c>
    </row>
    <row r="4399" spans="1:19">
      <c r="A4399" t="s">
        <v>37084</v>
      </c>
      <c r="B4399" t="s">
        <v>37085</v>
      </c>
      <c r="C4399" t="s">
        <v>46</v>
      </c>
      <c r="D4399" t="s">
        <v>37086</v>
      </c>
      <c r="E4399" t="s">
        <v>36697</v>
      </c>
      <c r="F4399" t="s">
        <v>37087</v>
      </c>
      <c r="G4399" t="s">
        <v>37088</v>
      </c>
      <c r="H4399" t="s">
        <v>37089</v>
      </c>
      <c r="I4399" t="s">
        <v>2364</v>
      </c>
      <c r="J4399" t="s">
        <v>3425</v>
      </c>
      <c r="K4399" t="s">
        <v>3426</v>
      </c>
      <c r="L4399" t="s">
        <v>137</v>
      </c>
      <c r="M4399" t="s">
        <v>2395</v>
      </c>
      <c r="N4399" t="s">
        <v>3122</v>
      </c>
      <c r="O4399" t="s">
        <v>3427</v>
      </c>
      <c r="P4399" t="s">
        <v>37090</v>
      </c>
      <c r="Q4399" t="s">
        <v>37091</v>
      </c>
      <c r="R4399" t="str">
        <f t="shared" si="136"/>
        <v>青州</v>
      </c>
      <c r="S4399" t="str">
        <f t="shared" si="137"/>
        <v>0709</v>
      </c>
    </row>
    <row r="4400" spans="1:19">
      <c r="A4400" t="s">
        <v>37092</v>
      </c>
      <c r="B4400" t="s">
        <v>37093</v>
      </c>
      <c r="C4400" t="s">
        <v>46</v>
      </c>
      <c r="D4400" t="s">
        <v>37094</v>
      </c>
      <c r="E4400" t="s">
        <v>37095</v>
      </c>
      <c r="F4400" t="s">
        <v>37096</v>
      </c>
      <c r="G4400" t="s">
        <v>37097</v>
      </c>
      <c r="H4400" t="s">
        <v>37098</v>
      </c>
      <c r="I4400" t="s">
        <v>3436</v>
      </c>
      <c r="J4400" t="s">
        <v>9436</v>
      </c>
      <c r="K4400" t="s">
        <v>9437</v>
      </c>
      <c r="L4400" t="s">
        <v>110</v>
      </c>
      <c r="M4400" t="s">
        <v>2381</v>
      </c>
      <c r="N4400" t="s">
        <v>2721</v>
      </c>
      <c r="O4400" t="s">
        <v>9438</v>
      </c>
      <c r="P4400" t="s">
        <v>37099</v>
      </c>
      <c r="Q4400" t="s">
        <v>37100</v>
      </c>
      <c r="R4400" t="str">
        <f t="shared" si="136"/>
        <v>高密</v>
      </c>
      <c r="S4400" t="str">
        <f t="shared" si="137"/>
        <v>0709</v>
      </c>
    </row>
    <row r="4401" spans="1:19">
      <c r="A4401" t="s">
        <v>37101</v>
      </c>
      <c r="B4401" t="s">
        <v>37102</v>
      </c>
      <c r="C4401" t="s">
        <v>46</v>
      </c>
      <c r="D4401" t="s">
        <v>37103</v>
      </c>
      <c r="E4401" t="s">
        <v>36697</v>
      </c>
      <c r="F4401" t="s">
        <v>37104</v>
      </c>
      <c r="G4401" t="s">
        <v>37105</v>
      </c>
      <c r="H4401" t="s">
        <v>37106</v>
      </c>
      <c r="I4401" t="s">
        <v>2451</v>
      </c>
      <c r="J4401" t="s">
        <v>7398</v>
      </c>
      <c r="K4401" t="s">
        <v>7399</v>
      </c>
      <c r="L4401" t="s">
        <v>110</v>
      </c>
      <c r="M4401" t="s">
        <v>4059</v>
      </c>
      <c r="N4401" t="s">
        <v>4614</v>
      </c>
      <c r="O4401" t="s">
        <v>7400</v>
      </c>
      <c r="P4401" t="s">
        <v>37107</v>
      </c>
      <c r="R4401" t="str">
        <f t="shared" si="136"/>
        <v>高密</v>
      </c>
      <c r="S4401" t="str">
        <f t="shared" si="137"/>
        <v>0709</v>
      </c>
    </row>
    <row r="4402" spans="1:19">
      <c r="A4402" t="s">
        <v>37108</v>
      </c>
      <c r="B4402" t="s">
        <v>37109</v>
      </c>
      <c r="C4402" t="s">
        <v>46</v>
      </c>
      <c r="D4402" t="s">
        <v>37110</v>
      </c>
      <c r="E4402" t="s">
        <v>36697</v>
      </c>
      <c r="F4402" t="s">
        <v>37111</v>
      </c>
      <c r="G4402" t="s">
        <v>37112</v>
      </c>
      <c r="H4402" t="s">
        <v>37113</v>
      </c>
      <c r="I4402" t="s">
        <v>2378</v>
      </c>
      <c r="J4402" t="s">
        <v>4457</v>
      </c>
      <c r="K4402" t="s">
        <v>4458</v>
      </c>
      <c r="L4402" t="s">
        <v>101</v>
      </c>
      <c r="M4402" t="s">
        <v>4459</v>
      </c>
      <c r="N4402" t="s">
        <v>3907</v>
      </c>
      <c r="O4402" t="s">
        <v>4460</v>
      </c>
      <c r="P4402" t="s">
        <v>37114</v>
      </c>
      <c r="R4402" t="str">
        <f t="shared" si="136"/>
        <v>潍城</v>
      </c>
      <c r="S4402" t="str">
        <f t="shared" si="137"/>
        <v>0709</v>
      </c>
    </row>
    <row r="4403" spans="1:19">
      <c r="A4403" t="s">
        <v>37115</v>
      </c>
      <c r="B4403" t="s">
        <v>37116</v>
      </c>
      <c r="C4403" t="s">
        <v>46</v>
      </c>
      <c r="D4403" t="s">
        <v>37117</v>
      </c>
      <c r="E4403" t="s">
        <v>37118</v>
      </c>
      <c r="F4403" t="s">
        <v>37119</v>
      </c>
      <c r="G4403" t="s">
        <v>37120</v>
      </c>
      <c r="H4403" t="s">
        <v>37121</v>
      </c>
      <c r="I4403" t="s">
        <v>2350</v>
      </c>
      <c r="J4403" t="s">
        <v>12664</v>
      </c>
      <c r="K4403" t="s">
        <v>12665</v>
      </c>
      <c r="L4403" t="s">
        <v>128</v>
      </c>
      <c r="M4403" t="s">
        <v>3952</v>
      </c>
      <c r="O4403" t="s">
        <v>12666</v>
      </c>
      <c r="P4403" t="s">
        <v>37122</v>
      </c>
      <c r="Q4403" t="s">
        <v>37123</v>
      </c>
      <c r="R4403" t="str">
        <f t="shared" si="136"/>
        <v>寿光</v>
      </c>
      <c r="S4403" t="str">
        <f t="shared" si="137"/>
        <v>0709</v>
      </c>
    </row>
    <row r="4404" spans="1:19">
      <c r="A4404" t="s">
        <v>37124</v>
      </c>
      <c r="B4404" t="s">
        <v>37125</v>
      </c>
      <c r="C4404" t="s">
        <v>46</v>
      </c>
      <c r="D4404" t="s">
        <v>37126</v>
      </c>
      <c r="E4404" t="s">
        <v>36738</v>
      </c>
      <c r="F4404" t="s">
        <v>37127</v>
      </c>
      <c r="G4404" t="s">
        <v>37128</v>
      </c>
      <c r="H4404" t="s">
        <v>37129</v>
      </c>
      <c r="I4404" t="s">
        <v>2465</v>
      </c>
      <c r="J4404" t="s">
        <v>5894</v>
      </c>
      <c r="K4404" t="s">
        <v>5895</v>
      </c>
      <c r="L4404" t="s">
        <v>101</v>
      </c>
      <c r="M4404" t="s">
        <v>3130</v>
      </c>
      <c r="N4404" t="s">
        <v>2340</v>
      </c>
      <c r="O4404" t="s">
        <v>5896</v>
      </c>
      <c r="P4404" t="s">
        <v>37130</v>
      </c>
      <c r="Q4404" t="s">
        <v>37131</v>
      </c>
      <c r="R4404" t="str">
        <f t="shared" si="136"/>
        <v>潍城</v>
      </c>
      <c r="S4404" t="str">
        <f t="shared" si="137"/>
        <v>0709</v>
      </c>
    </row>
    <row r="4405" spans="1:19">
      <c r="A4405" t="s">
        <v>37132</v>
      </c>
      <c r="B4405" t="s">
        <v>37133</v>
      </c>
      <c r="C4405" t="s">
        <v>46</v>
      </c>
      <c r="D4405" t="s">
        <v>37134</v>
      </c>
      <c r="E4405" t="s">
        <v>36738</v>
      </c>
      <c r="F4405" t="s">
        <v>37135</v>
      </c>
      <c r="G4405" t="s">
        <v>37136</v>
      </c>
      <c r="H4405" t="s">
        <v>37137</v>
      </c>
      <c r="I4405" t="s">
        <v>2350</v>
      </c>
      <c r="J4405" t="s">
        <v>3200</v>
      </c>
      <c r="K4405" t="s">
        <v>3201</v>
      </c>
      <c r="L4405" t="s">
        <v>76</v>
      </c>
      <c r="M4405" t="s">
        <v>2528</v>
      </c>
      <c r="N4405" t="s">
        <v>2859</v>
      </c>
      <c r="O4405" t="s">
        <v>3202</v>
      </c>
      <c r="P4405" t="s">
        <v>37138</v>
      </c>
      <c r="R4405" t="str">
        <f t="shared" si="136"/>
        <v>奎文</v>
      </c>
      <c r="S4405" t="str">
        <f t="shared" si="137"/>
        <v>0709</v>
      </c>
    </row>
    <row r="4406" spans="1:19">
      <c r="A4406" t="s">
        <v>37139</v>
      </c>
      <c r="B4406" t="s">
        <v>37140</v>
      </c>
      <c r="C4406" t="s">
        <v>46</v>
      </c>
      <c r="D4406" t="s">
        <v>37141</v>
      </c>
      <c r="E4406" t="s">
        <v>36738</v>
      </c>
      <c r="F4406" t="s">
        <v>37142</v>
      </c>
      <c r="G4406" t="s">
        <v>37143</v>
      </c>
      <c r="H4406" t="s">
        <v>37144</v>
      </c>
      <c r="I4406" t="s">
        <v>2378</v>
      </c>
      <c r="J4406" t="s">
        <v>8347</v>
      </c>
      <c r="K4406" t="s">
        <v>8348</v>
      </c>
      <c r="L4406" t="s">
        <v>101</v>
      </c>
      <c r="M4406" t="s">
        <v>2982</v>
      </c>
      <c r="N4406" t="s">
        <v>2674</v>
      </c>
      <c r="O4406" t="s">
        <v>8349</v>
      </c>
      <c r="P4406" t="s">
        <v>37145</v>
      </c>
      <c r="R4406" t="str">
        <f t="shared" si="136"/>
        <v>潍城</v>
      </c>
      <c r="S4406" t="str">
        <f t="shared" si="137"/>
        <v>0709</v>
      </c>
    </row>
    <row r="4407" spans="1:19">
      <c r="A4407" t="s">
        <v>37146</v>
      </c>
      <c r="B4407" t="s">
        <v>37147</v>
      </c>
      <c r="C4407" t="s">
        <v>46</v>
      </c>
      <c r="D4407" t="s">
        <v>37148</v>
      </c>
      <c r="E4407" t="s">
        <v>36738</v>
      </c>
      <c r="F4407" t="s">
        <v>37149</v>
      </c>
      <c r="G4407" t="s">
        <v>37150</v>
      </c>
      <c r="H4407" t="s">
        <v>37151</v>
      </c>
      <c r="I4407" t="s">
        <v>6637</v>
      </c>
      <c r="J4407" t="s">
        <v>3950</v>
      </c>
      <c r="K4407" t="s">
        <v>3951</v>
      </c>
      <c r="L4407" t="s">
        <v>128</v>
      </c>
      <c r="M4407" t="s">
        <v>3952</v>
      </c>
      <c r="N4407" t="s">
        <v>2674</v>
      </c>
      <c r="O4407" t="s">
        <v>3953</v>
      </c>
      <c r="P4407" t="s">
        <v>37152</v>
      </c>
      <c r="R4407" t="str">
        <f t="shared" si="136"/>
        <v>寿光</v>
      </c>
      <c r="S4407" t="str">
        <f t="shared" si="137"/>
        <v>0709</v>
      </c>
    </row>
    <row r="4408" spans="1:19">
      <c r="A4408" t="s">
        <v>37153</v>
      </c>
      <c r="B4408" t="s">
        <v>37154</v>
      </c>
      <c r="C4408" t="s">
        <v>46</v>
      </c>
      <c r="D4408" t="s">
        <v>37155</v>
      </c>
      <c r="E4408" t="s">
        <v>36697</v>
      </c>
      <c r="F4408" t="s">
        <v>37156</v>
      </c>
      <c r="G4408" t="s">
        <v>37157</v>
      </c>
      <c r="H4408" t="s">
        <v>37158</v>
      </c>
      <c r="I4408" t="s">
        <v>2378</v>
      </c>
      <c r="J4408" t="s">
        <v>7999</v>
      </c>
      <c r="K4408" t="s">
        <v>8000</v>
      </c>
      <c r="L4408" t="s">
        <v>47</v>
      </c>
      <c r="M4408" t="s">
        <v>8001</v>
      </c>
      <c r="N4408" t="s">
        <v>3499</v>
      </c>
      <c r="O4408" t="s">
        <v>8002</v>
      </c>
      <c r="P4408" t="s">
        <v>37159</v>
      </c>
      <c r="R4408" t="str">
        <f t="shared" si="136"/>
        <v>诸城</v>
      </c>
      <c r="S4408" t="str">
        <f t="shared" si="137"/>
        <v>0709</v>
      </c>
    </row>
    <row r="4409" spans="1:19">
      <c r="A4409" t="s">
        <v>37160</v>
      </c>
      <c r="B4409" t="s">
        <v>37161</v>
      </c>
      <c r="C4409" t="s">
        <v>46</v>
      </c>
      <c r="D4409" t="s">
        <v>37162</v>
      </c>
      <c r="E4409" t="s">
        <v>33345</v>
      </c>
      <c r="F4409" t="s">
        <v>37163</v>
      </c>
      <c r="G4409" t="s">
        <v>37164</v>
      </c>
      <c r="H4409" t="s">
        <v>37165</v>
      </c>
      <c r="I4409" t="s">
        <v>2392</v>
      </c>
      <c r="J4409" t="s">
        <v>30738</v>
      </c>
      <c r="K4409" t="s">
        <v>30739</v>
      </c>
      <c r="L4409" t="s">
        <v>110</v>
      </c>
      <c r="M4409" t="s">
        <v>2575</v>
      </c>
      <c r="N4409" t="s">
        <v>2421</v>
      </c>
      <c r="O4409" t="s">
        <v>36755</v>
      </c>
      <c r="P4409" t="s">
        <v>37166</v>
      </c>
      <c r="R4409" t="str">
        <f t="shared" si="136"/>
        <v>高密</v>
      </c>
      <c r="S4409" t="str">
        <f t="shared" si="137"/>
        <v>0709</v>
      </c>
    </row>
    <row r="4410" spans="1:19">
      <c r="A4410" t="s">
        <v>37167</v>
      </c>
      <c r="B4410" t="s">
        <v>37168</v>
      </c>
      <c r="C4410" t="s">
        <v>46</v>
      </c>
      <c r="D4410" t="s">
        <v>37169</v>
      </c>
      <c r="E4410" t="s">
        <v>37170</v>
      </c>
      <c r="F4410" t="s">
        <v>37171</v>
      </c>
      <c r="G4410" t="s">
        <v>37172</v>
      </c>
      <c r="H4410" t="s">
        <v>37173</v>
      </c>
      <c r="I4410" t="s">
        <v>3969</v>
      </c>
      <c r="J4410" t="s">
        <v>5254</v>
      </c>
      <c r="K4410" t="s">
        <v>5255</v>
      </c>
      <c r="L4410" t="s">
        <v>101</v>
      </c>
      <c r="M4410" t="s">
        <v>2982</v>
      </c>
      <c r="O4410" t="s">
        <v>5256</v>
      </c>
      <c r="P4410" t="s">
        <v>37174</v>
      </c>
      <c r="Q4410" t="s">
        <v>37175</v>
      </c>
      <c r="R4410" t="str">
        <f t="shared" si="136"/>
        <v>潍城</v>
      </c>
      <c r="S4410" t="str">
        <f t="shared" si="137"/>
        <v>0709</v>
      </c>
    </row>
    <row r="4411" spans="1:19">
      <c r="A4411" t="s">
        <v>37176</v>
      </c>
      <c r="B4411" t="s">
        <v>37177</v>
      </c>
      <c r="C4411" t="s">
        <v>46</v>
      </c>
      <c r="D4411" t="s">
        <v>37178</v>
      </c>
      <c r="E4411" t="s">
        <v>36697</v>
      </c>
      <c r="F4411" t="s">
        <v>37179</v>
      </c>
      <c r="G4411" t="s">
        <v>37180</v>
      </c>
      <c r="H4411" t="s">
        <v>37181</v>
      </c>
      <c r="I4411" t="s">
        <v>6637</v>
      </c>
      <c r="J4411" t="s">
        <v>23275</v>
      </c>
      <c r="K4411" t="s">
        <v>23276</v>
      </c>
      <c r="L4411" t="s">
        <v>137</v>
      </c>
      <c r="M4411" t="s">
        <v>3040</v>
      </c>
      <c r="N4411" t="s">
        <v>2480</v>
      </c>
      <c r="O4411" t="s">
        <v>23277</v>
      </c>
      <c r="P4411" t="s">
        <v>37182</v>
      </c>
      <c r="Q4411" t="s">
        <v>37183</v>
      </c>
      <c r="R4411" t="str">
        <f t="shared" si="136"/>
        <v>青州</v>
      </c>
      <c r="S4411" t="str">
        <f t="shared" si="137"/>
        <v>0709</v>
      </c>
    </row>
    <row r="4412" spans="1:19">
      <c r="A4412" t="s">
        <v>37184</v>
      </c>
      <c r="B4412" t="s">
        <v>37185</v>
      </c>
      <c r="C4412" t="s">
        <v>46</v>
      </c>
      <c r="D4412" t="s">
        <v>37186</v>
      </c>
      <c r="E4412" t="s">
        <v>36697</v>
      </c>
      <c r="F4412" t="s">
        <v>37187</v>
      </c>
      <c r="G4412" t="s">
        <v>37188</v>
      </c>
      <c r="H4412" t="s">
        <v>37189</v>
      </c>
      <c r="I4412" t="s">
        <v>2364</v>
      </c>
      <c r="J4412" t="s">
        <v>3325</v>
      </c>
      <c r="K4412" t="s">
        <v>3326</v>
      </c>
      <c r="L4412" t="s">
        <v>47</v>
      </c>
      <c r="M4412" t="s">
        <v>3327</v>
      </c>
      <c r="N4412" t="s">
        <v>2368</v>
      </c>
      <c r="O4412" t="s">
        <v>3328</v>
      </c>
      <c r="P4412" t="s">
        <v>37190</v>
      </c>
      <c r="R4412" t="str">
        <f t="shared" si="136"/>
        <v>诸城</v>
      </c>
      <c r="S4412" t="str">
        <f t="shared" si="137"/>
        <v>0709</v>
      </c>
    </row>
    <row r="4413" spans="1:19">
      <c r="A4413" t="s">
        <v>37191</v>
      </c>
      <c r="B4413" t="s">
        <v>37192</v>
      </c>
      <c r="C4413" t="s">
        <v>46</v>
      </c>
      <c r="D4413" t="s">
        <v>37193</v>
      </c>
      <c r="E4413" t="s">
        <v>36697</v>
      </c>
      <c r="F4413" t="s">
        <v>37194</v>
      </c>
      <c r="G4413" t="s">
        <v>37195</v>
      </c>
      <c r="H4413" t="s">
        <v>37196</v>
      </c>
      <c r="I4413" t="s">
        <v>2350</v>
      </c>
      <c r="J4413" t="s">
        <v>8683</v>
      </c>
      <c r="K4413" t="s">
        <v>8684</v>
      </c>
      <c r="L4413" t="s">
        <v>76</v>
      </c>
      <c r="M4413" t="s">
        <v>2827</v>
      </c>
      <c r="N4413" t="s">
        <v>2396</v>
      </c>
      <c r="O4413" t="s">
        <v>8685</v>
      </c>
      <c r="P4413" t="s">
        <v>37197</v>
      </c>
      <c r="R4413" t="str">
        <f t="shared" si="136"/>
        <v>奎文</v>
      </c>
      <c r="S4413" t="str">
        <f t="shared" si="137"/>
        <v>0709</v>
      </c>
    </row>
    <row r="4414" spans="1:19">
      <c r="A4414" t="s">
        <v>37198</v>
      </c>
      <c r="B4414" t="s">
        <v>37199</v>
      </c>
      <c r="C4414" t="s">
        <v>46</v>
      </c>
      <c r="D4414" t="s">
        <v>37200</v>
      </c>
      <c r="E4414" t="s">
        <v>36697</v>
      </c>
      <c r="F4414" t="s">
        <v>37201</v>
      </c>
      <c r="G4414" t="s">
        <v>37202</v>
      </c>
      <c r="H4414" t="s">
        <v>37203</v>
      </c>
      <c r="I4414" t="s">
        <v>3376</v>
      </c>
      <c r="J4414" t="s">
        <v>10901</v>
      </c>
      <c r="K4414" t="s">
        <v>10902</v>
      </c>
      <c r="L4414" t="s">
        <v>187</v>
      </c>
      <c r="M4414" t="s">
        <v>2468</v>
      </c>
      <c r="N4414" t="s">
        <v>2480</v>
      </c>
      <c r="O4414" t="s">
        <v>10903</v>
      </c>
      <c r="P4414" t="s">
        <v>37204</v>
      </c>
      <c r="Q4414" t="s">
        <v>37205</v>
      </c>
      <c r="R4414" t="str">
        <f t="shared" si="136"/>
        <v>坊子</v>
      </c>
      <c r="S4414" t="str">
        <f t="shared" si="137"/>
        <v>0709</v>
      </c>
    </row>
    <row r="4415" spans="1:19">
      <c r="A4415" t="s">
        <v>37206</v>
      </c>
      <c r="B4415" t="s">
        <v>37207</v>
      </c>
      <c r="C4415" t="s">
        <v>46</v>
      </c>
      <c r="D4415" t="s">
        <v>37208</v>
      </c>
      <c r="E4415" t="s">
        <v>36697</v>
      </c>
      <c r="F4415" t="s">
        <v>37209</v>
      </c>
      <c r="G4415" t="s">
        <v>37210</v>
      </c>
      <c r="H4415" t="s">
        <v>37211</v>
      </c>
      <c r="I4415" t="s">
        <v>12983</v>
      </c>
      <c r="J4415" t="s">
        <v>23106</v>
      </c>
      <c r="K4415" t="s">
        <v>23107</v>
      </c>
      <c r="L4415" t="s">
        <v>110</v>
      </c>
      <c r="M4415" t="s">
        <v>7112</v>
      </c>
      <c r="N4415" t="s">
        <v>4647</v>
      </c>
      <c r="O4415" t="s">
        <v>23108</v>
      </c>
      <c r="P4415" t="s">
        <v>37212</v>
      </c>
      <c r="R4415" t="str">
        <f t="shared" si="136"/>
        <v>高密</v>
      </c>
      <c r="S4415" t="str">
        <f t="shared" si="137"/>
        <v>0709</v>
      </c>
    </row>
    <row r="4416" spans="1:19">
      <c r="A4416" t="s">
        <v>37213</v>
      </c>
      <c r="B4416" t="s">
        <v>37214</v>
      </c>
      <c r="C4416" t="s">
        <v>46</v>
      </c>
      <c r="D4416" t="s">
        <v>37215</v>
      </c>
      <c r="E4416" t="s">
        <v>37216</v>
      </c>
      <c r="F4416" t="s">
        <v>37217</v>
      </c>
      <c r="G4416" t="s">
        <v>37218</v>
      </c>
      <c r="H4416" t="s">
        <v>37219</v>
      </c>
      <c r="I4416" t="s">
        <v>2350</v>
      </c>
      <c r="J4416" t="s">
        <v>6273</v>
      </c>
      <c r="K4416" t="s">
        <v>6274</v>
      </c>
      <c r="L4416" t="s">
        <v>101</v>
      </c>
      <c r="M4416" t="s">
        <v>5737</v>
      </c>
      <c r="N4416" t="s">
        <v>3270</v>
      </c>
      <c r="O4416" t="s">
        <v>6275</v>
      </c>
      <c r="P4416" t="s">
        <v>37220</v>
      </c>
      <c r="Q4416" t="s">
        <v>37221</v>
      </c>
      <c r="R4416" t="str">
        <f t="shared" si="136"/>
        <v>潍城</v>
      </c>
      <c r="S4416" t="str">
        <f t="shared" si="137"/>
        <v>0709</v>
      </c>
    </row>
    <row r="4417" spans="1:19">
      <c r="A4417" t="s">
        <v>37222</v>
      </c>
      <c r="B4417" t="s">
        <v>37223</v>
      </c>
      <c r="C4417" t="s">
        <v>46</v>
      </c>
      <c r="D4417" t="s">
        <v>37224</v>
      </c>
      <c r="E4417" t="s">
        <v>36738</v>
      </c>
      <c r="F4417" t="s">
        <v>37225</v>
      </c>
      <c r="G4417" t="s">
        <v>37226</v>
      </c>
      <c r="H4417" t="s">
        <v>37227</v>
      </c>
      <c r="I4417" t="s">
        <v>2503</v>
      </c>
      <c r="J4417" t="s">
        <v>5620</v>
      </c>
      <c r="K4417" t="s">
        <v>5621</v>
      </c>
      <c r="L4417" t="s">
        <v>76</v>
      </c>
      <c r="M4417" t="s">
        <v>2661</v>
      </c>
      <c r="N4417" t="s">
        <v>2785</v>
      </c>
      <c r="O4417" t="s">
        <v>5622</v>
      </c>
      <c r="P4417" t="s">
        <v>37228</v>
      </c>
      <c r="Q4417" t="s">
        <v>37229</v>
      </c>
      <c r="R4417" t="str">
        <f t="shared" ref="R4417:R4480" si="138">IF(OR(LEFT(L4417,2)="高新"),"奎文",IF(LEFT(L4417,2)="峡山","坊子",IF(LEFT(L4417,2)="滨海","寒亭",LEFT(L4417,2))))</f>
        <v>奎文</v>
      </c>
      <c r="S4417" t="str">
        <f t="shared" ref="S4417:S4480" si="139">TEXT(B4417,"mmdd")</f>
        <v>0709</v>
      </c>
    </row>
    <row r="4418" spans="1:19">
      <c r="A4418" t="s">
        <v>37230</v>
      </c>
      <c r="B4418" t="s">
        <v>37231</v>
      </c>
      <c r="C4418" t="s">
        <v>46</v>
      </c>
      <c r="D4418" t="s">
        <v>37232</v>
      </c>
      <c r="E4418" t="s">
        <v>36738</v>
      </c>
      <c r="F4418" t="s">
        <v>37233</v>
      </c>
      <c r="G4418" t="s">
        <v>37234</v>
      </c>
      <c r="H4418" t="s">
        <v>37235</v>
      </c>
      <c r="I4418" t="s">
        <v>2350</v>
      </c>
      <c r="J4418" t="s">
        <v>2646</v>
      </c>
      <c r="K4418" t="s">
        <v>2647</v>
      </c>
      <c r="L4418" t="s">
        <v>128</v>
      </c>
      <c r="M4418" t="s">
        <v>2648</v>
      </c>
      <c r="N4418" t="s">
        <v>2649</v>
      </c>
      <c r="O4418" t="s">
        <v>2650</v>
      </c>
      <c r="P4418" t="s">
        <v>37236</v>
      </c>
      <c r="Q4418" t="s">
        <v>37237</v>
      </c>
      <c r="R4418" t="str">
        <f t="shared" si="138"/>
        <v>寿光</v>
      </c>
      <c r="S4418" t="str">
        <f t="shared" si="139"/>
        <v>0709</v>
      </c>
    </row>
    <row r="4419" spans="1:19">
      <c r="A4419" t="s">
        <v>37238</v>
      </c>
      <c r="B4419" t="s">
        <v>37239</v>
      </c>
      <c r="C4419" t="s">
        <v>46</v>
      </c>
      <c r="D4419" t="s">
        <v>37240</v>
      </c>
      <c r="E4419" t="s">
        <v>36697</v>
      </c>
      <c r="F4419" t="s">
        <v>37241</v>
      </c>
      <c r="G4419" t="s">
        <v>37242</v>
      </c>
      <c r="H4419" t="s">
        <v>37243</v>
      </c>
      <c r="I4419" t="s">
        <v>2350</v>
      </c>
      <c r="J4419" t="s">
        <v>3682</v>
      </c>
      <c r="K4419" t="s">
        <v>3683</v>
      </c>
      <c r="L4419" t="s">
        <v>110</v>
      </c>
      <c r="M4419" t="s">
        <v>3621</v>
      </c>
      <c r="N4419" t="s">
        <v>2602</v>
      </c>
      <c r="O4419" t="s">
        <v>3684</v>
      </c>
      <c r="P4419" t="s">
        <v>37244</v>
      </c>
      <c r="R4419" t="str">
        <f t="shared" si="138"/>
        <v>高密</v>
      </c>
      <c r="S4419" t="str">
        <f t="shared" si="139"/>
        <v>0709</v>
      </c>
    </row>
    <row r="4420" spans="1:19">
      <c r="A4420" t="s">
        <v>37245</v>
      </c>
      <c r="B4420" t="s">
        <v>37246</v>
      </c>
      <c r="C4420" t="s">
        <v>46</v>
      </c>
      <c r="D4420" t="s">
        <v>37247</v>
      </c>
      <c r="E4420" t="s">
        <v>37248</v>
      </c>
      <c r="F4420" t="s">
        <v>37249</v>
      </c>
      <c r="G4420" t="s">
        <v>37250</v>
      </c>
      <c r="H4420" t="s">
        <v>37251</v>
      </c>
      <c r="I4420" t="s">
        <v>3608</v>
      </c>
      <c r="J4420" t="s">
        <v>3224</v>
      </c>
      <c r="K4420" t="s">
        <v>3225</v>
      </c>
      <c r="L4420" t="s">
        <v>110</v>
      </c>
      <c r="M4420" t="s">
        <v>2381</v>
      </c>
      <c r="N4420" t="s">
        <v>5839</v>
      </c>
      <c r="O4420" t="s">
        <v>3226</v>
      </c>
      <c r="P4420" t="s">
        <v>37252</v>
      </c>
      <c r="R4420" t="str">
        <f t="shared" si="138"/>
        <v>高密</v>
      </c>
      <c r="S4420" t="str">
        <f t="shared" si="139"/>
        <v>0709</v>
      </c>
    </row>
    <row r="4421" spans="1:19">
      <c r="A4421" t="s">
        <v>37253</v>
      </c>
      <c r="B4421" t="s">
        <v>37045</v>
      </c>
      <c r="C4421" t="s">
        <v>46</v>
      </c>
      <c r="D4421" t="s">
        <v>37254</v>
      </c>
      <c r="E4421" t="s">
        <v>36697</v>
      </c>
      <c r="F4421" t="s">
        <v>37255</v>
      </c>
      <c r="G4421" t="s">
        <v>37256</v>
      </c>
      <c r="H4421" t="s">
        <v>37257</v>
      </c>
      <c r="I4421" t="s">
        <v>14335</v>
      </c>
      <c r="J4421" t="s">
        <v>14092</v>
      </c>
      <c r="K4421" t="s">
        <v>14093</v>
      </c>
      <c r="L4421" t="s">
        <v>146</v>
      </c>
      <c r="M4421" t="s">
        <v>14094</v>
      </c>
      <c r="N4421" t="s">
        <v>2421</v>
      </c>
      <c r="O4421" t="s">
        <v>14095</v>
      </c>
      <c r="P4421" t="s">
        <v>37258</v>
      </c>
      <c r="Q4421" t="s">
        <v>37259</v>
      </c>
      <c r="R4421" t="str">
        <f t="shared" si="138"/>
        <v>临朐</v>
      </c>
      <c r="S4421" t="str">
        <f t="shared" si="139"/>
        <v>0709</v>
      </c>
    </row>
    <row r="4422" spans="1:19">
      <c r="A4422" t="s">
        <v>37260</v>
      </c>
      <c r="B4422" t="s">
        <v>37261</v>
      </c>
      <c r="C4422" t="s">
        <v>46</v>
      </c>
      <c r="D4422" t="s">
        <v>37262</v>
      </c>
      <c r="E4422" t="s">
        <v>36697</v>
      </c>
      <c r="F4422" t="s">
        <v>37263</v>
      </c>
      <c r="G4422" t="s">
        <v>37264</v>
      </c>
      <c r="H4422" t="s">
        <v>37265</v>
      </c>
      <c r="I4422" t="s">
        <v>2503</v>
      </c>
      <c r="J4422" t="s">
        <v>12372</v>
      </c>
      <c r="K4422" t="s">
        <v>12373</v>
      </c>
      <c r="L4422" t="s">
        <v>101</v>
      </c>
      <c r="M4422" t="s">
        <v>3130</v>
      </c>
      <c r="N4422" t="s">
        <v>2983</v>
      </c>
      <c r="O4422" t="s">
        <v>12374</v>
      </c>
      <c r="P4422" t="s">
        <v>37266</v>
      </c>
      <c r="R4422" t="str">
        <f t="shared" si="138"/>
        <v>潍城</v>
      </c>
      <c r="S4422" t="str">
        <f t="shared" si="139"/>
        <v>0709</v>
      </c>
    </row>
    <row r="4423" spans="1:19">
      <c r="A4423" t="s">
        <v>37267</v>
      </c>
      <c r="B4423" t="s">
        <v>37268</v>
      </c>
      <c r="C4423" t="s">
        <v>46</v>
      </c>
      <c r="D4423" t="s">
        <v>37269</v>
      </c>
      <c r="E4423" t="s">
        <v>37270</v>
      </c>
      <c r="F4423" t="s">
        <v>37271</v>
      </c>
      <c r="G4423" t="s">
        <v>37272</v>
      </c>
      <c r="H4423" t="s">
        <v>37273</v>
      </c>
      <c r="I4423" t="s">
        <v>2350</v>
      </c>
      <c r="J4423" t="s">
        <v>4437</v>
      </c>
      <c r="K4423" t="s">
        <v>4438</v>
      </c>
      <c r="L4423" t="s">
        <v>37274</v>
      </c>
      <c r="N4423" t="s">
        <v>2785</v>
      </c>
      <c r="O4423" t="s">
        <v>4440</v>
      </c>
      <c r="R4423" t="str">
        <f t="shared" si="138"/>
        <v>坊子</v>
      </c>
      <c r="S4423" t="str">
        <f t="shared" si="139"/>
        <v>0709</v>
      </c>
    </row>
    <row r="4424" spans="1:19">
      <c r="A4424" t="s">
        <v>37275</v>
      </c>
      <c r="B4424" t="s">
        <v>37276</v>
      </c>
      <c r="C4424" t="s">
        <v>46</v>
      </c>
      <c r="D4424" t="s">
        <v>37277</v>
      </c>
      <c r="E4424" t="s">
        <v>37278</v>
      </c>
      <c r="F4424" t="s">
        <v>37279</v>
      </c>
      <c r="G4424" t="s">
        <v>37280</v>
      </c>
      <c r="H4424" t="s">
        <v>37281</v>
      </c>
      <c r="I4424" t="s">
        <v>2378</v>
      </c>
      <c r="J4424" t="s">
        <v>4957</v>
      </c>
      <c r="K4424" t="s">
        <v>2742</v>
      </c>
      <c r="L4424" t="s">
        <v>137</v>
      </c>
      <c r="M4424" t="s">
        <v>2395</v>
      </c>
      <c r="N4424" t="s">
        <v>2421</v>
      </c>
      <c r="O4424" t="s">
        <v>4960</v>
      </c>
      <c r="P4424" t="s">
        <v>37282</v>
      </c>
      <c r="R4424" t="str">
        <f t="shared" si="138"/>
        <v>青州</v>
      </c>
      <c r="S4424" t="str">
        <f t="shared" si="139"/>
        <v>0709</v>
      </c>
    </row>
    <row r="4425" spans="1:19">
      <c r="A4425" t="s">
        <v>37283</v>
      </c>
      <c r="B4425" t="s">
        <v>37284</v>
      </c>
      <c r="C4425" t="s">
        <v>46</v>
      </c>
      <c r="D4425" t="s">
        <v>37285</v>
      </c>
      <c r="E4425" t="s">
        <v>36697</v>
      </c>
      <c r="F4425" t="s">
        <v>37286</v>
      </c>
      <c r="G4425" t="s">
        <v>37287</v>
      </c>
      <c r="H4425" t="s">
        <v>37288</v>
      </c>
      <c r="I4425" t="s">
        <v>3336</v>
      </c>
      <c r="J4425" t="s">
        <v>7259</v>
      </c>
      <c r="K4425" t="s">
        <v>7260</v>
      </c>
      <c r="L4425" t="s">
        <v>67</v>
      </c>
      <c r="M4425" t="s">
        <v>3706</v>
      </c>
      <c r="N4425" t="s">
        <v>2959</v>
      </c>
      <c r="O4425" t="s">
        <v>13827</v>
      </c>
      <c r="P4425" t="s">
        <v>37289</v>
      </c>
      <c r="Q4425" t="s">
        <v>37290</v>
      </c>
      <c r="R4425" t="str">
        <f t="shared" si="138"/>
        <v>昌邑</v>
      </c>
      <c r="S4425" t="str">
        <f t="shared" si="139"/>
        <v>0709</v>
      </c>
    </row>
    <row r="4426" spans="1:19">
      <c r="A4426" t="s">
        <v>37291</v>
      </c>
      <c r="B4426" t="s">
        <v>37292</v>
      </c>
      <c r="C4426" t="s">
        <v>46</v>
      </c>
      <c r="D4426" t="s">
        <v>37293</v>
      </c>
      <c r="E4426" t="s">
        <v>37118</v>
      </c>
      <c r="F4426" t="s">
        <v>37294</v>
      </c>
      <c r="G4426" t="s">
        <v>37295</v>
      </c>
      <c r="H4426" t="s">
        <v>37296</v>
      </c>
      <c r="I4426" t="s">
        <v>2350</v>
      </c>
      <c r="J4426" t="s">
        <v>3469</v>
      </c>
      <c r="K4426" t="s">
        <v>3470</v>
      </c>
      <c r="L4426" t="s">
        <v>676</v>
      </c>
      <c r="M4426" t="s">
        <v>3471</v>
      </c>
      <c r="N4426" t="s">
        <v>2382</v>
      </c>
      <c r="O4426" t="s">
        <v>3472</v>
      </c>
      <c r="P4426" t="s">
        <v>37297</v>
      </c>
      <c r="R4426" t="str">
        <f t="shared" si="138"/>
        <v>昌乐</v>
      </c>
      <c r="S4426" t="str">
        <f t="shared" si="139"/>
        <v>0709</v>
      </c>
    </row>
    <row r="4427" spans="1:19">
      <c r="A4427" t="s">
        <v>37298</v>
      </c>
      <c r="B4427" t="s">
        <v>37299</v>
      </c>
      <c r="C4427" t="s">
        <v>46</v>
      </c>
      <c r="D4427" t="s">
        <v>37300</v>
      </c>
      <c r="E4427" t="s">
        <v>36738</v>
      </c>
      <c r="F4427" t="s">
        <v>37301</v>
      </c>
      <c r="G4427" t="s">
        <v>37302</v>
      </c>
      <c r="H4427" t="s">
        <v>37303</v>
      </c>
      <c r="I4427" t="s">
        <v>2645</v>
      </c>
      <c r="J4427" t="s">
        <v>3305</v>
      </c>
      <c r="K4427" t="s">
        <v>3306</v>
      </c>
      <c r="L4427" t="s">
        <v>47</v>
      </c>
      <c r="M4427" t="s">
        <v>3159</v>
      </c>
      <c r="N4427" t="s">
        <v>2368</v>
      </c>
      <c r="O4427" t="s">
        <v>3308</v>
      </c>
      <c r="P4427" t="s">
        <v>37304</v>
      </c>
      <c r="R4427" t="str">
        <f t="shared" si="138"/>
        <v>诸城</v>
      </c>
      <c r="S4427" t="str">
        <f t="shared" si="139"/>
        <v>0709</v>
      </c>
    </row>
    <row r="4428" spans="1:19">
      <c r="A4428" t="s">
        <v>37305</v>
      </c>
      <c r="B4428" t="s">
        <v>37306</v>
      </c>
      <c r="C4428" t="s">
        <v>46</v>
      </c>
      <c r="D4428" t="s">
        <v>37307</v>
      </c>
      <c r="E4428" t="s">
        <v>36738</v>
      </c>
      <c r="F4428" t="s">
        <v>37308</v>
      </c>
      <c r="G4428" t="s">
        <v>37309</v>
      </c>
      <c r="H4428" t="s">
        <v>37310</v>
      </c>
      <c r="I4428" t="s">
        <v>2364</v>
      </c>
      <c r="J4428" t="s">
        <v>7368</v>
      </c>
      <c r="K4428" t="s">
        <v>7369</v>
      </c>
      <c r="L4428" t="s">
        <v>110</v>
      </c>
      <c r="M4428" t="s">
        <v>2575</v>
      </c>
      <c r="N4428" t="s">
        <v>2859</v>
      </c>
      <c r="O4428" t="s">
        <v>7370</v>
      </c>
      <c r="P4428" t="s">
        <v>37311</v>
      </c>
      <c r="R4428" t="str">
        <f t="shared" si="138"/>
        <v>高密</v>
      </c>
      <c r="S4428" t="str">
        <f t="shared" si="139"/>
        <v>0709</v>
      </c>
    </row>
    <row r="4429" spans="1:19">
      <c r="A4429" t="s">
        <v>37312</v>
      </c>
      <c r="B4429" t="s">
        <v>37313</v>
      </c>
      <c r="C4429" t="s">
        <v>46</v>
      </c>
      <c r="D4429" t="s">
        <v>37314</v>
      </c>
      <c r="E4429" t="s">
        <v>36697</v>
      </c>
      <c r="F4429" t="s">
        <v>37315</v>
      </c>
      <c r="G4429" t="s">
        <v>37316</v>
      </c>
      <c r="H4429" t="s">
        <v>37317</v>
      </c>
      <c r="I4429" t="s">
        <v>2350</v>
      </c>
      <c r="J4429" t="s">
        <v>6414</v>
      </c>
      <c r="K4429" t="s">
        <v>6415</v>
      </c>
      <c r="L4429" t="s">
        <v>137</v>
      </c>
      <c r="M4429" t="s">
        <v>2339</v>
      </c>
      <c r="N4429" t="s">
        <v>2354</v>
      </c>
      <c r="O4429" t="s">
        <v>6416</v>
      </c>
      <c r="P4429" t="s">
        <v>37318</v>
      </c>
      <c r="Q4429" t="s">
        <v>37319</v>
      </c>
      <c r="R4429" t="str">
        <f t="shared" si="138"/>
        <v>青州</v>
      </c>
      <c r="S4429" t="str">
        <f t="shared" si="139"/>
        <v>0709</v>
      </c>
    </row>
    <row r="4430" spans="1:19">
      <c r="A4430" t="s">
        <v>37320</v>
      </c>
      <c r="B4430" t="s">
        <v>37321</v>
      </c>
      <c r="C4430" t="s">
        <v>46</v>
      </c>
      <c r="D4430" t="s">
        <v>37322</v>
      </c>
      <c r="E4430" t="s">
        <v>36697</v>
      </c>
      <c r="F4430" t="s">
        <v>37323</v>
      </c>
      <c r="G4430" t="s">
        <v>37324</v>
      </c>
      <c r="H4430" t="s">
        <v>37325</v>
      </c>
      <c r="I4430" t="s">
        <v>2645</v>
      </c>
      <c r="J4430" t="s">
        <v>4774</v>
      </c>
      <c r="K4430" t="s">
        <v>4775</v>
      </c>
      <c r="L4430" t="s">
        <v>67</v>
      </c>
      <c r="M4430" t="s">
        <v>3706</v>
      </c>
      <c r="N4430" t="s">
        <v>2816</v>
      </c>
      <c r="O4430" t="s">
        <v>4776</v>
      </c>
      <c r="P4430" t="s">
        <v>37326</v>
      </c>
      <c r="R4430" t="str">
        <f t="shared" si="138"/>
        <v>昌邑</v>
      </c>
      <c r="S4430" t="str">
        <f t="shared" si="139"/>
        <v>0709</v>
      </c>
    </row>
    <row r="4431" spans="1:19">
      <c r="A4431" t="s">
        <v>37327</v>
      </c>
      <c r="B4431" t="s">
        <v>37328</v>
      </c>
      <c r="C4431" t="s">
        <v>46</v>
      </c>
      <c r="D4431" t="s">
        <v>37329</v>
      </c>
      <c r="E4431" t="s">
        <v>36697</v>
      </c>
      <c r="F4431" t="s">
        <v>37330</v>
      </c>
      <c r="G4431" t="s">
        <v>37331</v>
      </c>
      <c r="H4431" t="s">
        <v>37332</v>
      </c>
      <c r="I4431" t="s">
        <v>2350</v>
      </c>
      <c r="J4431" t="s">
        <v>4253</v>
      </c>
      <c r="K4431" t="s">
        <v>4254</v>
      </c>
      <c r="L4431" t="s">
        <v>57</v>
      </c>
      <c r="M4431" t="s">
        <v>2492</v>
      </c>
      <c r="N4431" t="s">
        <v>4525</v>
      </c>
      <c r="O4431" t="s">
        <v>4256</v>
      </c>
      <c r="P4431" t="s">
        <v>37333</v>
      </c>
      <c r="Q4431" t="s">
        <v>37334</v>
      </c>
      <c r="R4431" t="str">
        <f t="shared" si="138"/>
        <v>安丘</v>
      </c>
      <c r="S4431" t="str">
        <f t="shared" si="139"/>
        <v>0709</v>
      </c>
    </row>
    <row r="4432" spans="1:19">
      <c r="A4432" t="s">
        <v>37335</v>
      </c>
      <c r="B4432" t="s">
        <v>37336</v>
      </c>
      <c r="C4432" t="s">
        <v>46</v>
      </c>
      <c r="D4432" t="s">
        <v>37337</v>
      </c>
      <c r="E4432" t="s">
        <v>36738</v>
      </c>
      <c r="F4432" t="s">
        <v>37338</v>
      </c>
      <c r="G4432" t="s">
        <v>37339</v>
      </c>
      <c r="H4432" t="s">
        <v>37340</v>
      </c>
      <c r="I4432" t="s">
        <v>2364</v>
      </c>
      <c r="J4432" t="s">
        <v>12541</v>
      </c>
      <c r="K4432" t="s">
        <v>12542</v>
      </c>
      <c r="L4432" t="s">
        <v>128</v>
      </c>
      <c r="M4432" t="s">
        <v>4047</v>
      </c>
      <c r="N4432" t="s">
        <v>2340</v>
      </c>
      <c r="O4432" t="s">
        <v>12543</v>
      </c>
      <c r="P4432" t="s">
        <v>37341</v>
      </c>
      <c r="R4432" t="str">
        <f t="shared" si="138"/>
        <v>寿光</v>
      </c>
      <c r="S4432" t="str">
        <f t="shared" si="139"/>
        <v>0709</v>
      </c>
    </row>
    <row r="4433" spans="1:19">
      <c r="A4433" t="s">
        <v>37342</v>
      </c>
      <c r="B4433" t="s">
        <v>37343</v>
      </c>
      <c r="C4433" t="s">
        <v>46</v>
      </c>
      <c r="D4433" t="s">
        <v>37344</v>
      </c>
      <c r="E4433" t="s">
        <v>36738</v>
      </c>
      <c r="F4433" t="s">
        <v>37345</v>
      </c>
      <c r="G4433" t="s">
        <v>37346</v>
      </c>
      <c r="H4433" t="s">
        <v>37347</v>
      </c>
      <c r="I4433" t="s">
        <v>2451</v>
      </c>
      <c r="J4433" t="s">
        <v>4877</v>
      </c>
      <c r="K4433" t="s">
        <v>4878</v>
      </c>
      <c r="L4433" t="s">
        <v>76</v>
      </c>
      <c r="M4433" t="s">
        <v>2661</v>
      </c>
      <c r="N4433" t="s">
        <v>15612</v>
      </c>
      <c r="O4433" t="s">
        <v>4879</v>
      </c>
      <c r="P4433" t="s">
        <v>37348</v>
      </c>
      <c r="Q4433" t="s">
        <v>37349</v>
      </c>
      <c r="R4433" t="str">
        <f t="shared" si="138"/>
        <v>奎文</v>
      </c>
      <c r="S4433" t="str">
        <f t="shared" si="139"/>
        <v>0709</v>
      </c>
    </row>
    <row r="4434" spans="1:19">
      <c r="A4434" t="s">
        <v>37350</v>
      </c>
      <c r="B4434" t="s">
        <v>37351</v>
      </c>
      <c r="C4434" t="s">
        <v>46</v>
      </c>
      <c r="D4434" t="s">
        <v>37352</v>
      </c>
      <c r="E4434" t="s">
        <v>36738</v>
      </c>
      <c r="F4434" t="s">
        <v>37353</v>
      </c>
      <c r="G4434" t="s">
        <v>37354</v>
      </c>
      <c r="H4434" t="s">
        <v>37355</v>
      </c>
      <c r="I4434" t="s">
        <v>2378</v>
      </c>
      <c r="J4434" t="s">
        <v>6396</v>
      </c>
      <c r="K4434" t="s">
        <v>6397</v>
      </c>
      <c r="L4434" t="s">
        <v>110</v>
      </c>
      <c r="M4434" t="s">
        <v>2381</v>
      </c>
      <c r="N4434" t="s">
        <v>2859</v>
      </c>
      <c r="O4434" t="s">
        <v>6399</v>
      </c>
      <c r="P4434" t="s">
        <v>37356</v>
      </c>
      <c r="Q4434" t="s">
        <v>37357</v>
      </c>
      <c r="R4434" t="str">
        <f t="shared" si="138"/>
        <v>高密</v>
      </c>
      <c r="S4434" t="str">
        <f t="shared" si="139"/>
        <v>0709</v>
      </c>
    </row>
    <row r="4435" spans="1:19">
      <c r="A4435" t="s">
        <v>37358</v>
      </c>
      <c r="B4435" t="s">
        <v>37359</v>
      </c>
      <c r="C4435" t="s">
        <v>46</v>
      </c>
      <c r="D4435" t="s">
        <v>37360</v>
      </c>
      <c r="E4435" t="s">
        <v>37361</v>
      </c>
      <c r="F4435" t="s">
        <v>37362</v>
      </c>
      <c r="G4435" t="s">
        <v>37363</v>
      </c>
      <c r="H4435" t="s">
        <v>37364</v>
      </c>
      <c r="I4435" t="s">
        <v>2364</v>
      </c>
      <c r="J4435" t="s">
        <v>6131</v>
      </c>
      <c r="K4435" t="s">
        <v>6132</v>
      </c>
      <c r="L4435" t="s">
        <v>57</v>
      </c>
      <c r="M4435" t="s">
        <v>2552</v>
      </c>
      <c r="N4435" t="s">
        <v>2674</v>
      </c>
      <c r="O4435" t="s">
        <v>6133</v>
      </c>
      <c r="P4435" t="s">
        <v>37365</v>
      </c>
      <c r="R4435" t="str">
        <f t="shared" si="138"/>
        <v>安丘</v>
      </c>
      <c r="S4435" t="str">
        <f t="shared" si="139"/>
        <v>0709</v>
      </c>
    </row>
    <row r="4436" spans="1:19">
      <c r="A4436" t="s">
        <v>37366</v>
      </c>
      <c r="B4436" t="s">
        <v>37367</v>
      </c>
      <c r="C4436" t="s">
        <v>46</v>
      </c>
      <c r="D4436" t="s">
        <v>37368</v>
      </c>
      <c r="E4436" t="s">
        <v>36738</v>
      </c>
      <c r="F4436" t="s">
        <v>37369</v>
      </c>
      <c r="G4436" t="s">
        <v>37370</v>
      </c>
      <c r="H4436" t="s">
        <v>37371</v>
      </c>
      <c r="I4436" t="s">
        <v>2364</v>
      </c>
      <c r="J4436" t="s">
        <v>9696</v>
      </c>
      <c r="K4436" t="s">
        <v>9697</v>
      </c>
      <c r="L4436" t="s">
        <v>137</v>
      </c>
      <c r="M4436" t="s">
        <v>5175</v>
      </c>
      <c r="N4436" t="s">
        <v>3994</v>
      </c>
      <c r="O4436" t="s">
        <v>9698</v>
      </c>
      <c r="P4436" t="s">
        <v>37372</v>
      </c>
      <c r="R4436" t="str">
        <f t="shared" si="138"/>
        <v>青州</v>
      </c>
      <c r="S4436" t="str">
        <f t="shared" si="139"/>
        <v>0709</v>
      </c>
    </row>
    <row r="4437" spans="1:19">
      <c r="A4437" t="s">
        <v>37373</v>
      </c>
      <c r="B4437" t="s">
        <v>37374</v>
      </c>
      <c r="C4437" t="s">
        <v>46</v>
      </c>
      <c r="D4437" t="s">
        <v>37375</v>
      </c>
      <c r="E4437" t="s">
        <v>37376</v>
      </c>
      <c r="F4437" t="s">
        <v>37377</v>
      </c>
      <c r="G4437" t="s">
        <v>37378</v>
      </c>
      <c r="H4437" t="s">
        <v>37379</v>
      </c>
      <c r="I4437" t="s">
        <v>2645</v>
      </c>
      <c r="J4437" t="s">
        <v>9867</v>
      </c>
      <c r="K4437" t="s">
        <v>9868</v>
      </c>
      <c r="L4437" t="s">
        <v>47</v>
      </c>
      <c r="M4437" t="s">
        <v>2454</v>
      </c>
      <c r="N4437" t="s">
        <v>2480</v>
      </c>
      <c r="O4437" t="s">
        <v>9869</v>
      </c>
      <c r="P4437" t="s">
        <v>37380</v>
      </c>
      <c r="R4437" t="str">
        <f t="shared" si="138"/>
        <v>诸城</v>
      </c>
      <c r="S4437" t="str">
        <f t="shared" si="139"/>
        <v>0709</v>
      </c>
    </row>
    <row r="4438" spans="1:19">
      <c r="A4438" t="s">
        <v>37381</v>
      </c>
      <c r="B4438" t="s">
        <v>37382</v>
      </c>
      <c r="C4438" t="s">
        <v>46</v>
      </c>
      <c r="D4438" t="s">
        <v>37383</v>
      </c>
      <c r="E4438" t="s">
        <v>36697</v>
      </c>
      <c r="F4438" t="s">
        <v>37384</v>
      </c>
      <c r="G4438" t="s">
        <v>37385</v>
      </c>
      <c r="H4438" t="s">
        <v>37386</v>
      </c>
      <c r="I4438" t="s">
        <v>2465</v>
      </c>
      <c r="J4438" t="s">
        <v>3128</v>
      </c>
      <c r="K4438" t="s">
        <v>3129</v>
      </c>
      <c r="L4438" t="s">
        <v>101</v>
      </c>
      <c r="M4438" t="s">
        <v>3130</v>
      </c>
      <c r="N4438" t="s">
        <v>2340</v>
      </c>
      <c r="O4438" t="s">
        <v>3131</v>
      </c>
      <c r="P4438" t="s">
        <v>37387</v>
      </c>
      <c r="Q4438" t="s">
        <v>37388</v>
      </c>
      <c r="R4438" t="str">
        <f t="shared" si="138"/>
        <v>潍城</v>
      </c>
      <c r="S4438" t="str">
        <f t="shared" si="139"/>
        <v>0709</v>
      </c>
    </row>
    <row r="4439" spans="1:19">
      <c r="A4439" t="s">
        <v>37389</v>
      </c>
      <c r="B4439" t="s">
        <v>37390</v>
      </c>
      <c r="C4439" t="s">
        <v>46</v>
      </c>
      <c r="D4439" t="s">
        <v>37391</v>
      </c>
      <c r="E4439" t="s">
        <v>36697</v>
      </c>
      <c r="F4439" t="s">
        <v>37392</v>
      </c>
      <c r="G4439" t="s">
        <v>37393</v>
      </c>
      <c r="H4439" t="s">
        <v>37394</v>
      </c>
      <c r="I4439" t="s">
        <v>2350</v>
      </c>
      <c r="J4439" t="s">
        <v>5938</v>
      </c>
      <c r="K4439" t="s">
        <v>5939</v>
      </c>
      <c r="L4439" t="s">
        <v>76</v>
      </c>
      <c r="M4439" t="s">
        <v>4374</v>
      </c>
      <c r="N4439" t="s">
        <v>2602</v>
      </c>
      <c r="O4439" t="s">
        <v>5940</v>
      </c>
      <c r="P4439" t="s">
        <v>37395</v>
      </c>
      <c r="R4439" t="str">
        <f t="shared" si="138"/>
        <v>奎文</v>
      </c>
      <c r="S4439" t="str">
        <f t="shared" si="139"/>
        <v>0709</v>
      </c>
    </row>
    <row r="4440" spans="1:19">
      <c r="A4440" t="s">
        <v>37396</v>
      </c>
      <c r="B4440" t="s">
        <v>37397</v>
      </c>
      <c r="C4440" t="s">
        <v>46</v>
      </c>
      <c r="D4440" t="s">
        <v>37398</v>
      </c>
      <c r="E4440" t="s">
        <v>36697</v>
      </c>
      <c r="F4440" t="s">
        <v>37399</v>
      </c>
      <c r="G4440" t="s">
        <v>37400</v>
      </c>
      <c r="H4440" t="s">
        <v>37401</v>
      </c>
      <c r="I4440" t="s">
        <v>3376</v>
      </c>
      <c r="J4440" t="s">
        <v>3868</v>
      </c>
      <c r="K4440" t="s">
        <v>3869</v>
      </c>
      <c r="L4440" t="s">
        <v>57</v>
      </c>
      <c r="M4440" t="s">
        <v>2367</v>
      </c>
      <c r="N4440" t="s">
        <v>3277</v>
      </c>
      <c r="O4440" t="s">
        <v>3870</v>
      </c>
      <c r="P4440" t="s">
        <v>37402</v>
      </c>
      <c r="R4440" t="str">
        <f t="shared" si="138"/>
        <v>安丘</v>
      </c>
      <c r="S4440" t="str">
        <f t="shared" si="139"/>
        <v>0709</v>
      </c>
    </row>
    <row r="4441" spans="1:19">
      <c r="A4441" t="s">
        <v>37403</v>
      </c>
      <c r="B4441" t="s">
        <v>37404</v>
      </c>
      <c r="C4441" t="s">
        <v>46</v>
      </c>
      <c r="D4441" t="s">
        <v>37405</v>
      </c>
      <c r="E4441" t="s">
        <v>37406</v>
      </c>
      <c r="F4441" t="s">
        <v>37407</v>
      </c>
      <c r="G4441" t="s">
        <v>37408</v>
      </c>
      <c r="H4441" t="s">
        <v>37409</v>
      </c>
      <c r="I4441" t="s">
        <v>2350</v>
      </c>
      <c r="J4441" t="s">
        <v>9756</v>
      </c>
      <c r="K4441" t="s">
        <v>9757</v>
      </c>
      <c r="L4441" t="s">
        <v>47</v>
      </c>
      <c r="M4441" t="s">
        <v>2784</v>
      </c>
      <c r="N4441" t="s">
        <v>2421</v>
      </c>
      <c r="O4441" t="s">
        <v>9758</v>
      </c>
      <c r="P4441" t="s">
        <v>37410</v>
      </c>
      <c r="Q4441" t="s">
        <v>37411</v>
      </c>
      <c r="R4441" t="str">
        <f t="shared" si="138"/>
        <v>诸城</v>
      </c>
      <c r="S4441" t="str">
        <f t="shared" si="139"/>
        <v>0709</v>
      </c>
    </row>
    <row r="4442" spans="1:19">
      <c r="A4442" t="s">
        <v>37412</v>
      </c>
      <c r="B4442" t="s">
        <v>37413</v>
      </c>
      <c r="C4442" t="s">
        <v>46</v>
      </c>
      <c r="D4442" t="s">
        <v>37414</v>
      </c>
      <c r="E4442" t="s">
        <v>37415</v>
      </c>
      <c r="F4442" t="s">
        <v>37416</v>
      </c>
      <c r="G4442" t="s">
        <v>37417</v>
      </c>
      <c r="H4442" t="s">
        <v>37418</v>
      </c>
      <c r="I4442" t="s">
        <v>2364</v>
      </c>
      <c r="J4442" t="s">
        <v>3586</v>
      </c>
      <c r="K4442" t="s">
        <v>3587</v>
      </c>
      <c r="L4442" t="s">
        <v>47</v>
      </c>
      <c r="M4442" t="s">
        <v>3159</v>
      </c>
      <c r="N4442" t="s">
        <v>4007</v>
      </c>
      <c r="O4442" t="s">
        <v>3588</v>
      </c>
      <c r="P4442" t="s">
        <v>37419</v>
      </c>
      <c r="R4442" t="str">
        <f t="shared" si="138"/>
        <v>诸城</v>
      </c>
      <c r="S4442" t="str">
        <f t="shared" si="139"/>
        <v>0709</v>
      </c>
    </row>
    <row r="4443" spans="1:19">
      <c r="A4443" t="s">
        <v>37420</v>
      </c>
      <c r="B4443" t="s">
        <v>37421</v>
      </c>
      <c r="C4443" t="s">
        <v>46</v>
      </c>
      <c r="D4443" t="s">
        <v>37422</v>
      </c>
      <c r="E4443" t="s">
        <v>37415</v>
      </c>
      <c r="F4443" t="s">
        <v>37423</v>
      </c>
      <c r="G4443" t="s">
        <v>37424</v>
      </c>
      <c r="H4443" t="s">
        <v>37425</v>
      </c>
      <c r="I4443" t="s">
        <v>2465</v>
      </c>
      <c r="J4443" t="s">
        <v>3651</v>
      </c>
      <c r="K4443" t="s">
        <v>3652</v>
      </c>
      <c r="L4443" t="s">
        <v>128</v>
      </c>
      <c r="M4443" t="s">
        <v>3653</v>
      </c>
      <c r="N4443" t="s">
        <v>4255</v>
      </c>
      <c r="O4443" t="s">
        <v>3654</v>
      </c>
      <c r="P4443" t="s">
        <v>37426</v>
      </c>
      <c r="R4443" t="str">
        <f t="shared" si="138"/>
        <v>寿光</v>
      </c>
      <c r="S4443" t="str">
        <f t="shared" si="139"/>
        <v>0709</v>
      </c>
    </row>
    <row r="4444" spans="1:19">
      <c r="A4444" t="s">
        <v>37427</v>
      </c>
      <c r="B4444" t="s">
        <v>37428</v>
      </c>
      <c r="C4444" t="s">
        <v>46</v>
      </c>
      <c r="D4444" t="s">
        <v>37429</v>
      </c>
      <c r="E4444" t="s">
        <v>37406</v>
      </c>
      <c r="F4444" t="s">
        <v>37430</v>
      </c>
      <c r="G4444" t="s">
        <v>37431</v>
      </c>
      <c r="H4444" t="s">
        <v>37432</v>
      </c>
      <c r="I4444" t="s">
        <v>2364</v>
      </c>
      <c r="J4444" t="s">
        <v>8067</v>
      </c>
      <c r="K4444" t="s">
        <v>8068</v>
      </c>
      <c r="L4444" t="s">
        <v>187</v>
      </c>
      <c r="M4444" t="s">
        <v>3510</v>
      </c>
      <c r="N4444" t="s">
        <v>2480</v>
      </c>
      <c r="O4444" t="s">
        <v>8069</v>
      </c>
      <c r="P4444" t="s">
        <v>37433</v>
      </c>
      <c r="R4444" t="str">
        <f t="shared" si="138"/>
        <v>坊子</v>
      </c>
      <c r="S4444" t="str">
        <f t="shared" si="139"/>
        <v>0709</v>
      </c>
    </row>
    <row r="4445" spans="1:19">
      <c r="A4445" t="s">
        <v>37434</v>
      </c>
      <c r="B4445" t="s">
        <v>37435</v>
      </c>
      <c r="C4445" t="s">
        <v>46</v>
      </c>
      <c r="D4445" t="s">
        <v>37436</v>
      </c>
      <c r="E4445" t="s">
        <v>37415</v>
      </c>
      <c r="F4445" t="s">
        <v>37437</v>
      </c>
      <c r="G4445" t="s">
        <v>37438</v>
      </c>
      <c r="H4445" t="s">
        <v>37439</v>
      </c>
      <c r="I4445" t="s">
        <v>2364</v>
      </c>
      <c r="J4445" t="s">
        <v>9022</v>
      </c>
      <c r="K4445" t="s">
        <v>9023</v>
      </c>
      <c r="L4445" t="s">
        <v>101</v>
      </c>
      <c r="M4445" t="s">
        <v>4459</v>
      </c>
      <c r="N4445" t="s">
        <v>2480</v>
      </c>
      <c r="O4445" t="s">
        <v>9024</v>
      </c>
      <c r="P4445" t="s">
        <v>37440</v>
      </c>
      <c r="R4445" t="str">
        <f t="shared" si="138"/>
        <v>潍城</v>
      </c>
      <c r="S4445" t="str">
        <f t="shared" si="139"/>
        <v>0709</v>
      </c>
    </row>
    <row r="4446" spans="1:19">
      <c r="A4446" t="s">
        <v>37441</v>
      </c>
      <c r="B4446" t="s">
        <v>37442</v>
      </c>
      <c r="C4446" t="s">
        <v>46</v>
      </c>
      <c r="D4446" t="s">
        <v>37443</v>
      </c>
      <c r="E4446" t="s">
        <v>36697</v>
      </c>
      <c r="F4446" t="s">
        <v>37444</v>
      </c>
      <c r="G4446" t="s">
        <v>37445</v>
      </c>
      <c r="H4446" t="s">
        <v>37446</v>
      </c>
      <c r="I4446" t="s">
        <v>2350</v>
      </c>
      <c r="J4446" t="s">
        <v>5573</v>
      </c>
      <c r="K4446" t="s">
        <v>5574</v>
      </c>
      <c r="L4446" t="s">
        <v>57</v>
      </c>
      <c r="M4446" t="s">
        <v>2492</v>
      </c>
      <c r="N4446" t="s">
        <v>3339</v>
      </c>
      <c r="O4446" t="s">
        <v>5575</v>
      </c>
      <c r="P4446" t="s">
        <v>37447</v>
      </c>
      <c r="Q4446" t="s">
        <v>37448</v>
      </c>
      <c r="R4446" t="str">
        <f t="shared" si="138"/>
        <v>安丘</v>
      </c>
      <c r="S4446" t="str">
        <f t="shared" si="139"/>
        <v>0709</v>
      </c>
    </row>
    <row r="4447" spans="1:19">
      <c r="A4447" t="s">
        <v>37449</v>
      </c>
      <c r="B4447" t="s">
        <v>37450</v>
      </c>
      <c r="C4447" t="s">
        <v>46</v>
      </c>
      <c r="D4447" t="s">
        <v>37451</v>
      </c>
      <c r="E4447" t="s">
        <v>36697</v>
      </c>
      <c r="F4447" t="s">
        <v>37452</v>
      </c>
      <c r="G4447" t="s">
        <v>37453</v>
      </c>
      <c r="H4447" t="s">
        <v>37454</v>
      </c>
      <c r="I4447" t="s">
        <v>3482</v>
      </c>
      <c r="J4447" t="s">
        <v>3918</v>
      </c>
      <c r="K4447" t="s">
        <v>3919</v>
      </c>
      <c r="L4447" t="s">
        <v>47</v>
      </c>
      <c r="M4447" t="s">
        <v>2454</v>
      </c>
      <c r="N4447" t="s">
        <v>5839</v>
      </c>
      <c r="O4447" t="s">
        <v>3920</v>
      </c>
      <c r="P4447" t="s">
        <v>37455</v>
      </c>
      <c r="Q4447" t="s">
        <v>37456</v>
      </c>
      <c r="R4447" t="str">
        <f t="shared" si="138"/>
        <v>诸城</v>
      </c>
      <c r="S4447" t="str">
        <f t="shared" si="139"/>
        <v>0709</v>
      </c>
    </row>
    <row r="4448" spans="1:19">
      <c r="A4448" t="s">
        <v>37457</v>
      </c>
      <c r="B4448" t="s">
        <v>37458</v>
      </c>
      <c r="C4448" t="s">
        <v>46</v>
      </c>
      <c r="D4448" t="s">
        <v>37459</v>
      </c>
      <c r="E4448" t="s">
        <v>36697</v>
      </c>
      <c r="F4448" t="s">
        <v>37460</v>
      </c>
      <c r="G4448" t="s">
        <v>37461</v>
      </c>
      <c r="H4448" t="s">
        <v>37462</v>
      </c>
      <c r="I4448" t="s">
        <v>2465</v>
      </c>
      <c r="J4448" t="s">
        <v>3791</v>
      </c>
      <c r="K4448" t="s">
        <v>3792</v>
      </c>
      <c r="L4448" t="s">
        <v>67</v>
      </c>
      <c r="M4448" t="s">
        <v>3008</v>
      </c>
      <c r="N4448" t="s">
        <v>4614</v>
      </c>
      <c r="O4448" t="s">
        <v>3793</v>
      </c>
      <c r="P4448" t="s">
        <v>37463</v>
      </c>
      <c r="Q4448" t="s">
        <v>37464</v>
      </c>
      <c r="R4448" t="str">
        <f t="shared" si="138"/>
        <v>昌邑</v>
      </c>
      <c r="S4448" t="str">
        <f t="shared" si="139"/>
        <v>0709</v>
      </c>
    </row>
    <row r="4449" spans="1:19">
      <c r="A4449" t="s">
        <v>37465</v>
      </c>
      <c r="B4449" t="s">
        <v>37466</v>
      </c>
      <c r="C4449" t="s">
        <v>46</v>
      </c>
      <c r="D4449" t="s">
        <v>37467</v>
      </c>
      <c r="E4449" t="s">
        <v>36697</v>
      </c>
      <c r="F4449" t="s">
        <v>37468</v>
      </c>
      <c r="G4449" t="s">
        <v>37469</v>
      </c>
      <c r="H4449" t="s">
        <v>37470</v>
      </c>
      <c r="I4449" t="s">
        <v>2350</v>
      </c>
      <c r="J4449" t="s">
        <v>4468</v>
      </c>
      <c r="K4449" t="s">
        <v>4469</v>
      </c>
      <c r="L4449" t="s">
        <v>146</v>
      </c>
      <c r="M4449" t="s">
        <v>4470</v>
      </c>
      <c r="N4449" t="s">
        <v>2340</v>
      </c>
      <c r="O4449" t="s">
        <v>4471</v>
      </c>
      <c r="P4449" t="s">
        <v>37471</v>
      </c>
      <c r="R4449" t="str">
        <f t="shared" si="138"/>
        <v>临朐</v>
      </c>
      <c r="S4449" t="str">
        <f t="shared" si="139"/>
        <v>0709</v>
      </c>
    </row>
    <row r="4450" spans="1:19">
      <c r="A4450" t="s">
        <v>37472</v>
      </c>
      <c r="B4450" t="s">
        <v>37473</v>
      </c>
      <c r="C4450" t="s">
        <v>46</v>
      </c>
      <c r="D4450" t="s">
        <v>37474</v>
      </c>
      <c r="E4450" t="s">
        <v>37475</v>
      </c>
      <c r="F4450" t="s">
        <v>37476</v>
      </c>
      <c r="G4450" t="s">
        <v>37477</v>
      </c>
      <c r="H4450" t="s">
        <v>37478</v>
      </c>
      <c r="I4450" t="s">
        <v>2350</v>
      </c>
      <c r="J4450" t="s">
        <v>2730</v>
      </c>
      <c r="K4450" t="s">
        <v>2731</v>
      </c>
      <c r="L4450" t="s">
        <v>57</v>
      </c>
      <c r="M4450" t="s">
        <v>2492</v>
      </c>
      <c r="N4450" t="s">
        <v>2859</v>
      </c>
      <c r="O4450" t="s">
        <v>2732</v>
      </c>
      <c r="P4450" t="s">
        <v>37479</v>
      </c>
      <c r="R4450" t="str">
        <f t="shared" si="138"/>
        <v>安丘</v>
      </c>
      <c r="S4450" t="str">
        <f t="shared" si="139"/>
        <v>0709</v>
      </c>
    </row>
    <row r="4451" spans="1:19">
      <c r="A4451" t="s">
        <v>37480</v>
      </c>
      <c r="B4451" t="s">
        <v>37481</v>
      </c>
      <c r="C4451" t="s">
        <v>46</v>
      </c>
      <c r="D4451" t="s">
        <v>37482</v>
      </c>
      <c r="E4451" t="s">
        <v>37406</v>
      </c>
      <c r="F4451" t="s">
        <v>37483</v>
      </c>
      <c r="G4451" t="s">
        <v>37484</v>
      </c>
      <c r="H4451" t="s">
        <v>37485</v>
      </c>
      <c r="I4451" t="s">
        <v>2350</v>
      </c>
      <c r="J4451" t="s">
        <v>4601</v>
      </c>
      <c r="K4451" t="s">
        <v>4602</v>
      </c>
      <c r="L4451" t="s">
        <v>137</v>
      </c>
      <c r="M4451" t="s">
        <v>3729</v>
      </c>
      <c r="N4451" t="s">
        <v>2354</v>
      </c>
      <c r="O4451" t="s">
        <v>4603</v>
      </c>
      <c r="P4451" t="s">
        <v>37433</v>
      </c>
      <c r="R4451" t="str">
        <f t="shared" si="138"/>
        <v>青州</v>
      </c>
      <c r="S4451" t="str">
        <f t="shared" si="139"/>
        <v>0709</v>
      </c>
    </row>
    <row r="4452" spans="1:19">
      <c r="A4452" t="s">
        <v>37486</v>
      </c>
      <c r="B4452" t="s">
        <v>37487</v>
      </c>
      <c r="C4452" t="s">
        <v>46</v>
      </c>
      <c r="D4452" t="s">
        <v>37488</v>
      </c>
      <c r="E4452" t="s">
        <v>36697</v>
      </c>
      <c r="F4452" t="s">
        <v>37489</v>
      </c>
      <c r="G4452" t="s">
        <v>37490</v>
      </c>
      <c r="H4452" t="s">
        <v>37491</v>
      </c>
      <c r="I4452" t="s">
        <v>2465</v>
      </c>
      <c r="J4452" t="s">
        <v>6016</v>
      </c>
      <c r="K4452" t="s">
        <v>6017</v>
      </c>
      <c r="L4452" t="s">
        <v>57</v>
      </c>
      <c r="M4452" t="s">
        <v>2353</v>
      </c>
      <c r="N4452" t="s">
        <v>2340</v>
      </c>
      <c r="O4452" t="s">
        <v>6018</v>
      </c>
      <c r="P4452" t="s">
        <v>37492</v>
      </c>
      <c r="Q4452" t="s">
        <v>37493</v>
      </c>
      <c r="R4452" t="str">
        <f t="shared" si="138"/>
        <v>安丘</v>
      </c>
      <c r="S4452" t="str">
        <f t="shared" si="139"/>
        <v>0709</v>
      </c>
    </row>
    <row r="4453" spans="1:19">
      <c r="A4453" t="s">
        <v>37494</v>
      </c>
      <c r="B4453" t="s">
        <v>37495</v>
      </c>
      <c r="C4453" t="s">
        <v>46</v>
      </c>
      <c r="D4453" t="s">
        <v>37496</v>
      </c>
      <c r="E4453" t="s">
        <v>37497</v>
      </c>
      <c r="F4453" t="s">
        <v>37498</v>
      </c>
      <c r="G4453" t="s">
        <v>37499</v>
      </c>
      <c r="H4453" t="s">
        <v>37500</v>
      </c>
      <c r="I4453" t="s">
        <v>2503</v>
      </c>
      <c r="J4453" t="s">
        <v>3950</v>
      </c>
      <c r="K4453" t="s">
        <v>3951</v>
      </c>
      <c r="L4453" t="s">
        <v>128</v>
      </c>
      <c r="M4453" t="s">
        <v>3952</v>
      </c>
      <c r="N4453" t="s">
        <v>2421</v>
      </c>
      <c r="O4453" t="s">
        <v>3953</v>
      </c>
      <c r="P4453" t="s">
        <v>37501</v>
      </c>
      <c r="R4453" t="str">
        <f t="shared" si="138"/>
        <v>寿光</v>
      </c>
      <c r="S4453" t="str">
        <f t="shared" si="139"/>
        <v>0709</v>
      </c>
    </row>
    <row r="4454" spans="1:19">
      <c r="A4454" t="s">
        <v>37502</v>
      </c>
      <c r="B4454" t="s">
        <v>37503</v>
      </c>
      <c r="C4454" t="s">
        <v>46</v>
      </c>
      <c r="D4454" t="s">
        <v>37504</v>
      </c>
      <c r="E4454" t="s">
        <v>37505</v>
      </c>
      <c r="F4454" t="s">
        <v>37506</v>
      </c>
      <c r="G4454" t="s">
        <v>37507</v>
      </c>
      <c r="H4454" t="s">
        <v>37508</v>
      </c>
      <c r="I4454" t="s">
        <v>2503</v>
      </c>
      <c r="J4454" t="s">
        <v>3096</v>
      </c>
      <c r="K4454" t="s">
        <v>3097</v>
      </c>
      <c r="L4454" t="s">
        <v>110</v>
      </c>
      <c r="M4454" t="s">
        <v>3098</v>
      </c>
      <c r="N4454" t="s">
        <v>2785</v>
      </c>
      <c r="O4454" t="s">
        <v>3099</v>
      </c>
      <c r="P4454" t="s">
        <v>37509</v>
      </c>
      <c r="Q4454" t="s">
        <v>37510</v>
      </c>
      <c r="R4454" t="str">
        <f t="shared" si="138"/>
        <v>高密</v>
      </c>
      <c r="S4454" t="str">
        <f t="shared" si="139"/>
        <v>0709</v>
      </c>
    </row>
    <row r="4455" spans="1:19">
      <c r="A4455" t="s">
        <v>37511</v>
      </c>
      <c r="B4455" t="s">
        <v>37512</v>
      </c>
      <c r="C4455" t="s">
        <v>46</v>
      </c>
      <c r="D4455" t="s">
        <v>37513</v>
      </c>
      <c r="E4455" t="s">
        <v>36697</v>
      </c>
      <c r="F4455" t="s">
        <v>37514</v>
      </c>
      <c r="G4455" t="s">
        <v>37515</v>
      </c>
      <c r="H4455" t="s">
        <v>37516</v>
      </c>
      <c r="I4455" t="s">
        <v>3376</v>
      </c>
      <c r="J4455" t="s">
        <v>36951</v>
      </c>
      <c r="K4455" t="s">
        <v>36952</v>
      </c>
      <c r="L4455" t="s">
        <v>47</v>
      </c>
      <c r="M4455" t="s">
        <v>3159</v>
      </c>
      <c r="N4455" t="s">
        <v>3339</v>
      </c>
      <c r="O4455" t="s">
        <v>36953</v>
      </c>
      <c r="P4455" t="s">
        <v>37517</v>
      </c>
      <c r="Q4455" t="s">
        <v>37518</v>
      </c>
      <c r="R4455" t="str">
        <f t="shared" si="138"/>
        <v>诸城</v>
      </c>
      <c r="S4455" t="str">
        <f t="shared" si="139"/>
        <v>0709</v>
      </c>
    </row>
    <row r="4456" spans="1:19">
      <c r="A4456" t="s">
        <v>37519</v>
      </c>
      <c r="B4456" t="s">
        <v>37520</v>
      </c>
      <c r="C4456" t="s">
        <v>46</v>
      </c>
      <c r="D4456" t="s">
        <v>37521</v>
      </c>
      <c r="E4456" t="s">
        <v>37406</v>
      </c>
      <c r="F4456" t="s">
        <v>37522</v>
      </c>
      <c r="G4456" t="s">
        <v>37523</v>
      </c>
      <c r="H4456" t="s">
        <v>37524</v>
      </c>
      <c r="I4456" t="s">
        <v>2503</v>
      </c>
      <c r="J4456" t="s">
        <v>2646</v>
      </c>
      <c r="K4456" t="s">
        <v>6371</v>
      </c>
      <c r="L4456" t="s">
        <v>137</v>
      </c>
      <c r="M4456" t="s">
        <v>5803</v>
      </c>
      <c r="N4456" t="s">
        <v>2529</v>
      </c>
      <c r="O4456" t="s">
        <v>6372</v>
      </c>
      <c r="P4456" t="s">
        <v>37525</v>
      </c>
      <c r="Q4456" t="s">
        <v>37526</v>
      </c>
      <c r="R4456" t="str">
        <f t="shared" si="138"/>
        <v>青州</v>
      </c>
      <c r="S4456" t="str">
        <f t="shared" si="139"/>
        <v>0709</v>
      </c>
    </row>
    <row r="4457" spans="1:19">
      <c r="A4457" t="s">
        <v>37527</v>
      </c>
      <c r="B4457" t="s">
        <v>37528</v>
      </c>
      <c r="C4457" t="s">
        <v>46</v>
      </c>
      <c r="D4457" t="s">
        <v>37529</v>
      </c>
      <c r="E4457" t="s">
        <v>36697</v>
      </c>
      <c r="F4457" t="s">
        <v>37530</v>
      </c>
      <c r="G4457" t="s">
        <v>37531</v>
      </c>
      <c r="H4457" t="s">
        <v>37532</v>
      </c>
      <c r="I4457" t="s">
        <v>2364</v>
      </c>
      <c r="J4457" t="s">
        <v>8683</v>
      </c>
      <c r="K4457" t="s">
        <v>8684</v>
      </c>
      <c r="L4457" t="s">
        <v>76</v>
      </c>
      <c r="M4457" t="s">
        <v>2827</v>
      </c>
      <c r="N4457" t="s">
        <v>2816</v>
      </c>
      <c r="O4457" t="s">
        <v>8685</v>
      </c>
      <c r="P4457" t="s">
        <v>37533</v>
      </c>
      <c r="R4457" t="str">
        <f t="shared" si="138"/>
        <v>奎文</v>
      </c>
      <c r="S4457" t="str">
        <f t="shared" si="139"/>
        <v>0709</v>
      </c>
    </row>
    <row r="4458" spans="1:19">
      <c r="A4458" t="s">
        <v>37534</v>
      </c>
      <c r="B4458" t="s">
        <v>37535</v>
      </c>
      <c r="C4458" t="s">
        <v>46</v>
      </c>
      <c r="D4458" t="s">
        <v>37536</v>
      </c>
      <c r="E4458" t="s">
        <v>37537</v>
      </c>
      <c r="F4458" t="s">
        <v>37538</v>
      </c>
      <c r="G4458" t="s">
        <v>37539</v>
      </c>
      <c r="H4458" t="s">
        <v>37540</v>
      </c>
      <c r="I4458" t="s">
        <v>3856</v>
      </c>
      <c r="J4458" t="s">
        <v>3651</v>
      </c>
      <c r="K4458" t="s">
        <v>3652</v>
      </c>
      <c r="L4458" t="s">
        <v>128</v>
      </c>
      <c r="M4458" t="s">
        <v>3653</v>
      </c>
      <c r="N4458" t="s">
        <v>2674</v>
      </c>
      <c r="O4458" t="s">
        <v>3654</v>
      </c>
      <c r="P4458" t="s">
        <v>37541</v>
      </c>
      <c r="Q4458" t="s">
        <v>37542</v>
      </c>
      <c r="R4458" t="str">
        <f t="shared" si="138"/>
        <v>寿光</v>
      </c>
      <c r="S4458" t="str">
        <f t="shared" si="139"/>
        <v>0709</v>
      </c>
    </row>
    <row r="4459" spans="1:19">
      <c r="A4459" t="s">
        <v>37543</v>
      </c>
      <c r="B4459" t="s">
        <v>37544</v>
      </c>
      <c r="C4459" t="s">
        <v>46</v>
      </c>
      <c r="D4459" t="s">
        <v>37545</v>
      </c>
      <c r="E4459" t="s">
        <v>37546</v>
      </c>
      <c r="F4459" t="s">
        <v>37547</v>
      </c>
      <c r="G4459" t="s">
        <v>37548</v>
      </c>
      <c r="H4459" t="s">
        <v>37549</v>
      </c>
      <c r="I4459" t="s">
        <v>2451</v>
      </c>
      <c r="J4459" t="s">
        <v>2634</v>
      </c>
      <c r="K4459" t="s">
        <v>2635</v>
      </c>
      <c r="L4459" t="s">
        <v>76</v>
      </c>
      <c r="M4459" t="s">
        <v>2408</v>
      </c>
      <c r="N4459" t="s">
        <v>3017</v>
      </c>
      <c r="O4459" t="s">
        <v>2636</v>
      </c>
      <c r="P4459" t="s">
        <v>37550</v>
      </c>
      <c r="R4459" t="str">
        <f t="shared" si="138"/>
        <v>奎文</v>
      </c>
      <c r="S4459" t="str">
        <f t="shared" si="139"/>
        <v>0709</v>
      </c>
    </row>
    <row r="4460" spans="1:19">
      <c r="A4460" t="s">
        <v>37551</v>
      </c>
      <c r="B4460" t="s">
        <v>37552</v>
      </c>
      <c r="C4460" t="s">
        <v>46</v>
      </c>
      <c r="D4460" t="s">
        <v>37553</v>
      </c>
      <c r="E4460" t="s">
        <v>37554</v>
      </c>
      <c r="F4460" t="s">
        <v>37555</v>
      </c>
      <c r="G4460" t="s">
        <v>37556</v>
      </c>
      <c r="H4460" t="s">
        <v>37557</v>
      </c>
      <c r="I4460" t="s">
        <v>2350</v>
      </c>
      <c r="J4460" t="s">
        <v>6192</v>
      </c>
      <c r="K4460" t="s">
        <v>6193</v>
      </c>
      <c r="L4460" t="s">
        <v>57</v>
      </c>
      <c r="M4460" t="s">
        <v>2353</v>
      </c>
      <c r="N4460" t="s">
        <v>2382</v>
      </c>
      <c r="O4460" t="s">
        <v>6194</v>
      </c>
      <c r="P4460" t="s">
        <v>37558</v>
      </c>
      <c r="R4460" t="str">
        <f t="shared" si="138"/>
        <v>安丘</v>
      </c>
      <c r="S4460" t="str">
        <f t="shared" si="139"/>
        <v>0709</v>
      </c>
    </row>
    <row r="4461" spans="1:19">
      <c r="A4461" t="s">
        <v>37559</v>
      </c>
      <c r="B4461" t="s">
        <v>37560</v>
      </c>
      <c r="C4461" t="s">
        <v>46</v>
      </c>
      <c r="D4461" t="s">
        <v>37561</v>
      </c>
      <c r="E4461" t="s">
        <v>37562</v>
      </c>
      <c r="F4461" t="s">
        <v>37563</v>
      </c>
      <c r="G4461" t="s">
        <v>37564</v>
      </c>
      <c r="H4461" t="s">
        <v>37565</v>
      </c>
      <c r="I4461" t="s">
        <v>2350</v>
      </c>
      <c r="J4461" t="s">
        <v>2490</v>
      </c>
      <c r="K4461" t="s">
        <v>2491</v>
      </c>
      <c r="L4461" t="s">
        <v>57</v>
      </c>
      <c r="M4461" t="s">
        <v>2492</v>
      </c>
      <c r="N4461" t="s">
        <v>2859</v>
      </c>
      <c r="O4461" t="s">
        <v>2493</v>
      </c>
      <c r="P4461" t="s">
        <v>37566</v>
      </c>
      <c r="R4461" t="str">
        <f t="shared" si="138"/>
        <v>安丘</v>
      </c>
      <c r="S4461" t="str">
        <f t="shared" si="139"/>
        <v>0709</v>
      </c>
    </row>
    <row r="4462" spans="1:19">
      <c r="A4462" t="s">
        <v>1110</v>
      </c>
      <c r="B4462" t="s">
        <v>37567</v>
      </c>
      <c r="C4462" t="s">
        <v>46</v>
      </c>
      <c r="D4462" t="s">
        <v>37568</v>
      </c>
      <c r="E4462" t="s">
        <v>37569</v>
      </c>
      <c r="F4462" t="s">
        <v>37570</v>
      </c>
      <c r="G4462" t="s">
        <v>1108</v>
      </c>
      <c r="H4462" t="s">
        <v>37571</v>
      </c>
      <c r="I4462" t="s">
        <v>2465</v>
      </c>
      <c r="J4462" t="s">
        <v>3950</v>
      </c>
      <c r="K4462" t="s">
        <v>3951</v>
      </c>
      <c r="L4462" t="s">
        <v>128</v>
      </c>
      <c r="M4462" t="s">
        <v>3952</v>
      </c>
      <c r="N4462" t="s">
        <v>5839</v>
      </c>
      <c r="O4462" t="s">
        <v>3953</v>
      </c>
      <c r="P4462" t="s">
        <v>37572</v>
      </c>
      <c r="Q4462" t="s">
        <v>37573</v>
      </c>
      <c r="R4462" t="str">
        <f t="shared" si="138"/>
        <v>寿光</v>
      </c>
      <c r="S4462" t="str">
        <f t="shared" si="139"/>
        <v>0709</v>
      </c>
    </row>
    <row r="4463" spans="1:19">
      <c r="A4463" t="s">
        <v>37574</v>
      </c>
      <c r="B4463" t="s">
        <v>37575</v>
      </c>
      <c r="C4463" t="s">
        <v>46</v>
      </c>
      <c r="D4463" t="s">
        <v>37576</v>
      </c>
      <c r="E4463" t="s">
        <v>37569</v>
      </c>
      <c r="F4463" t="s">
        <v>37577</v>
      </c>
      <c r="G4463" t="s">
        <v>37578</v>
      </c>
      <c r="H4463" t="s">
        <v>37579</v>
      </c>
      <c r="I4463" t="s">
        <v>2350</v>
      </c>
      <c r="J4463" t="s">
        <v>9339</v>
      </c>
      <c r="K4463" t="s">
        <v>9340</v>
      </c>
      <c r="L4463" t="s">
        <v>47</v>
      </c>
      <c r="M4463" t="s">
        <v>2454</v>
      </c>
      <c r="N4463" t="s">
        <v>2455</v>
      </c>
      <c r="O4463" t="s">
        <v>9341</v>
      </c>
      <c r="P4463" t="s">
        <v>37580</v>
      </c>
      <c r="Q4463" t="s">
        <v>37581</v>
      </c>
      <c r="R4463" t="str">
        <f t="shared" si="138"/>
        <v>诸城</v>
      </c>
      <c r="S4463" t="str">
        <f t="shared" si="139"/>
        <v>0709</v>
      </c>
    </row>
    <row r="4464" spans="1:19">
      <c r="A4464" t="s">
        <v>37582</v>
      </c>
      <c r="B4464" t="s">
        <v>37583</v>
      </c>
      <c r="C4464" t="s">
        <v>46</v>
      </c>
      <c r="D4464" t="s">
        <v>37584</v>
      </c>
      <c r="E4464" t="s">
        <v>37569</v>
      </c>
      <c r="F4464" t="s">
        <v>37585</v>
      </c>
      <c r="G4464" t="s">
        <v>37586</v>
      </c>
      <c r="H4464" t="s">
        <v>37587</v>
      </c>
      <c r="I4464" t="s">
        <v>2350</v>
      </c>
      <c r="J4464" t="s">
        <v>3295</v>
      </c>
      <c r="K4464" t="s">
        <v>3296</v>
      </c>
      <c r="L4464" t="s">
        <v>47</v>
      </c>
      <c r="M4464" t="s">
        <v>3159</v>
      </c>
      <c r="N4464" t="s">
        <v>3718</v>
      </c>
      <c r="O4464" t="s">
        <v>3297</v>
      </c>
      <c r="P4464" t="s">
        <v>37588</v>
      </c>
      <c r="Q4464" t="s">
        <v>37589</v>
      </c>
      <c r="R4464" t="str">
        <f t="shared" si="138"/>
        <v>诸城</v>
      </c>
      <c r="S4464" t="str">
        <f t="shared" si="139"/>
        <v>0709</v>
      </c>
    </row>
    <row r="4465" spans="1:19">
      <c r="A4465" t="s">
        <v>37590</v>
      </c>
      <c r="B4465" t="s">
        <v>37591</v>
      </c>
      <c r="C4465" t="s">
        <v>46</v>
      </c>
      <c r="D4465" t="s">
        <v>37592</v>
      </c>
      <c r="E4465" t="s">
        <v>36697</v>
      </c>
      <c r="F4465" t="s">
        <v>37593</v>
      </c>
      <c r="G4465" t="s">
        <v>37594</v>
      </c>
      <c r="H4465" t="s">
        <v>37595</v>
      </c>
      <c r="I4465" t="s">
        <v>2364</v>
      </c>
      <c r="J4465" t="s">
        <v>4166</v>
      </c>
      <c r="K4465" t="s">
        <v>4167</v>
      </c>
      <c r="L4465" t="s">
        <v>119</v>
      </c>
      <c r="M4465" t="s">
        <v>4168</v>
      </c>
      <c r="N4465" t="s">
        <v>3252</v>
      </c>
      <c r="O4465" t="s">
        <v>4169</v>
      </c>
      <c r="P4465" t="s">
        <v>37596</v>
      </c>
      <c r="R4465" t="str">
        <f t="shared" si="138"/>
        <v>寒亭</v>
      </c>
      <c r="S4465" t="str">
        <f t="shared" si="139"/>
        <v>0709</v>
      </c>
    </row>
    <row r="4466" spans="1:19">
      <c r="A4466" t="s">
        <v>37597</v>
      </c>
      <c r="B4466" t="s">
        <v>37598</v>
      </c>
      <c r="C4466" t="s">
        <v>46</v>
      </c>
      <c r="D4466" t="s">
        <v>37599</v>
      </c>
      <c r="E4466" t="s">
        <v>36738</v>
      </c>
      <c r="F4466" t="s">
        <v>37600</v>
      </c>
      <c r="G4466" t="s">
        <v>37601</v>
      </c>
      <c r="H4466" t="s">
        <v>37602</v>
      </c>
      <c r="I4466" t="s">
        <v>2645</v>
      </c>
      <c r="J4466" t="s">
        <v>5894</v>
      </c>
      <c r="K4466" t="s">
        <v>5895</v>
      </c>
      <c r="L4466" t="s">
        <v>101</v>
      </c>
      <c r="M4466" t="s">
        <v>3130</v>
      </c>
      <c r="N4466" t="s">
        <v>2340</v>
      </c>
      <c r="O4466" t="s">
        <v>5896</v>
      </c>
      <c r="P4466" t="s">
        <v>37603</v>
      </c>
      <c r="R4466" t="str">
        <f t="shared" si="138"/>
        <v>潍城</v>
      </c>
      <c r="S4466" t="str">
        <f t="shared" si="139"/>
        <v>0709</v>
      </c>
    </row>
    <row r="4467" spans="1:19">
      <c r="A4467" t="s">
        <v>37604</v>
      </c>
      <c r="B4467" t="s">
        <v>37605</v>
      </c>
      <c r="C4467" t="s">
        <v>46</v>
      </c>
      <c r="D4467" t="s">
        <v>37606</v>
      </c>
      <c r="E4467" t="s">
        <v>37607</v>
      </c>
      <c r="F4467" t="s">
        <v>37608</v>
      </c>
      <c r="G4467" t="s">
        <v>37609</v>
      </c>
      <c r="H4467" t="s">
        <v>37610</v>
      </c>
      <c r="I4467" t="s">
        <v>3336</v>
      </c>
      <c r="J4467" t="s">
        <v>5976</v>
      </c>
      <c r="K4467" t="s">
        <v>5977</v>
      </c>
      <c r="L4467" t="s">
        <v>128</v>
      </c>
      <c r="M4467" t="s">
        <v>5602</v>
      </c>
      <c r="N4467" t="s">
        <v>3179</v>
      </c>
      <c r="O4467" t="s">
        <v>5978</v>
      </c>
      <c r="P4467" t="s">
        <v>37611</v>
      </c>
      <c r="R4467" t="str">
        <f t="shared" si="138"/>
        <v>寿光</v>
      </c>
      <c r="S4467" t="str">
        <f t="shared" si="139"/>
        <v>0709</v>
      </c>
    </row>
    <row r="4468" spans="1:19">
      <c r="A4468" t="s">
        <v>37612</v>
      </c>
      <c r="B4468" t="s">
        <v>37613</v>
      </c>
      <c r="C4468" t="s">
        <v>46</v>
      </c>
      <c r="D4468" t="s">
        <v>37614</v>
      </c>
      <c r="E4468" t="s">
        <v>36697</v>
      </c>
      <c r="F4468" t="s">
        <v>37615</v>
      </c>
      <c r="G4468" t="s">
        <v>37616</v>
      </c>
      <c r="H4468" t="s">
        <v>37617</v>
      </c>
      <c r="I4468" t="s">
        <v>21939</v>
      </c>
      <c r="J4468" t="s">
        <v>6005</v>
      </c>
      <c r="K4468" t="s">
        <v>6006</v>
      </c>
      <c r="L4468" t="s">
        <v>110</v>
      </c>
      <c r="M4468" t="s">
        <v>3098</v>
      </c>
      <c r="N4468" t="s">
        <v>4255</v>
      </c>
      <c r="O4468" t="s">
        <v>6007</v>
      </c>
      <c r="P4468" t="s">
        <v>37618</v>
      </c>
      <c r="Q4468" t="s">
        <v>37619</v>
      </c>
      <c r="R4468" t="str">
        <f t="shared" si="138"/>
        <v>高密</v>
      </c>
      <c r="S4468" t="str">
        <f t="shared" si="139"/>
        <v>0709</v>
      </c>
    </row>
    <row r="4469" spans="1:19">
      <c r="A4469" t="s">
        <v>37620</v>
      </c>
      <c r="B4469" t="s">
        <v>37621</v>
      </c>
      <c r="C4469" t="s">
        <v>46</v>
      </c>
      <c r="D4469" t="s">
        <v>37622</v>
      </c>
      <c r="E4469" t="s">
        <v>36697</v>
      </c>
      <c r="F4469" t="s">
        <v>37623</v>
      </c>
      <c r="G4469" t="s">
        <v>37624</v>
      </c>
      <c r="H4469" t="s">
        <v>37625</v>
      </c>
      <c r="I4469" t="s">
        <v>6637</v>
      </c>
      <c r="J4469" t="s">
        <v>3224</v>
      </c>
      <c r="K4469" t="s">
        <v>3225</v>
      </c>
      <c r="L4469" t="s">
        <v>110</v>
      </c>
      <c r="M4469" t="s">
        <v>2381</v>
      </c>
      <c r="N4469" t="s">
        <v>3017</v>
      </c>
      <c r="O4469" t="s">
        <v>3226</v>
      </c>
      <c r="P4469" t="s">
        <v>37626</v>
      </c>
      <c r="R4469" t="str">
        <f t="shared" si="138"/>
        <v>高密</v>
      </c>
      <c r="S4469" t="str">
        <f t="shared" si="139"/>
        <v>0709</v>
      </c>
    </row>
    <row r="4470" spans="1:19">
      <c r="A4470" t="s">
        <v>37627</v>
      </c>
      <c r="B4470" t="s">
        <v>37628</v>
      </c>
      <c r="C4470" t="s">
        <v>46</v>
      </c>
      <c r="D4470" t="s">
        <v>37629</v>
      </c>
      <c r="E4470" t="s">
        <v>36697</v>
      </c>
      <c r="F4470" t="s">
        <v>37630</v>
      </c>
      <c r="G4470" t="s">
        <v>37631</v>
      </c>
      <c r="H4470" t="s">
        <v>37632</v>
      </c>
      <c r="I4470" t="s">
        <v>2364</v>
      </c>
      <c r="J4470" t="s">
        <v>2793</v>
      </c>
      <c r="K4470" t="s">
        <v>2794</v>
      </c>
      <c r="L4470" t="s">
        <v>57</v>
      </c>
      <c r="M4470" t="s">
        <v>2367</v>
      </c>
      <c r="N4470" t="s">
        <v>2816</v>
      </c>
      <c r="O4470" t="s">
        <v>2795</v>
      </c>
      <c r="P4470" t="s">
        <v>37633</v>
      </c>
      <c r="Q4470" t="s">
        <v>37634</v>
      </c>
      <c r="R4470" t="str">
        <f t="shared" si="138"/>
        <v>安丘</v>
      </c>
      <c r="S4470" t="str">
        <f t="shared" si="139"/>
        <v>0709</v>
      </c>
    </row>
    <row r="4471" spans="1:19">
      <c r="A4471" t="s">
        <v>37635</v>
      </c>
      <c r="B4471" t="s">
        <v>37636</v>
      </c>
      <c r="C4471" t="s">
        <v>46</v>
      </c>
      <c r="D4471" t="s">
        <v>37637</v>
      </c>
      <c r="E4471" t="s">
        <v>36697</v>
      </c>
      <c r="F4471" t="s">
        <v>37638</v>
      </c>
      <c r="G4471" t="s">
        <v>37639</v>
      </c>
      <c r="H4471" t="s">
        <v>37640</v>
      </c>
      <c r="I4471" t="s">
        <v>2350</v>
      </c>
      <c r="J4471" t="s">
        <v>6863</v>
      </c>
      <c r="K4471" t="s">
        <v>6864</v>
      </c>
      <c r="L4471" t="s">
        <v>128</v>
      </c>
      <c r="M4471" t="s">
        <v>3952</v>
      </c>
      <c r="N4471" t="s">
        <v>2421</v>
      </c>
      <c r="O4471" t="s">
        <v>6865</v>
      </c>
      <c r="P4471" t="s">
        <v>37641</v>
      </c>
      <c r="Q4471" t="s">
        <v>37642</v>
      </c>
      <c r="R4471" t="str">
        <f t="shared" si="138"/>
        <v>寿光</v>
      </c>
      <c r="S4471" t="str">
        <f t="shared" si="139"/>
        <v>0709</v>
      </c>
    </row>
    <row r="4472" spans="1:19">
      <c r="A4472" t="s">
        <v>37643</v>
      </c>
      <c r="B4472" t="s">
        <v>37644</v>
      </c>
      <c r="C4472" t="s">
        <v>46</v>
      </c>
      <c r="D4472" t="s">
        <v>37645</v>
      </c>
      <c r="E4472" t="s">
        <v>36738</v>
      </c>
      <c r="F4472" t="s">
        <v>37646</v>
      </c>
      <c r="G4472" t="s">
        <v>37647</v>
      </c>
      <c r="H4472" t="s">
        <v>37648</v>
      </c>
      <c r="I4472" t="s">
        <v>2350</v>
      </c>
      <c r="J4472" t="s">
        <v>8710</v>
      </c>
      <c r="K4472" t="s">
        <v>8711</v>
      </c>
      <c r="L4472" t="s">
        <v>47</v>
      </c>
      <c r="M4472" t="s">
        <v>3327</v>
      </c>
      <c r="N4472" t="s">
        <v>3907</v>
      </c>
      <c r="O4472" t="s">
        <v>8712</v>
      </c>
      <c r="P4472" t="s">
        <v>37649</v>
      </c>
      <c r="R4472" t="str">
        <f t="shared" si="138"/>
        <v>诸城</v>
      </c>
      <c r="S4472" t="str">
        <f t="shared" si="139"/>
        <v>0709</v>
      </c>
    </row>
    <row r="4473" spans="1:19">
      <c r="A4473" t="s">
        <v>37650</v>
      </c>
      <c r="B4473" t="s">
        <v>37651</v>
      </c>
      <c r="C4473" t="s">
        <v>46</v>
      </c>
      <c r="D4473" t="s">
        <v>37652</v>
      </c>
      <c r="E4473" t="s">
        <v>36769</v>
      </c>
      <c r="F4473" t="s">
        <v>37653</v>
      </c>
      <c r="G4473" t="s">
        <v>37654</v>
      </c>
      <c r="H4473" t="s">
        <v>37655</v>
      </c>
      <c r="I4473" t="s">
        <v>2645</v>
      </c>
      <c r="J4473" t="s">
        <v>4705</v>
      </c>
      <c r="K4473" t="s">
        <v>4706</v>
      </c>
      <c r="L4473" t="s">
        <v>101</v>
      </c>
      <c r="M4473" t="s">
        <v>4459</v>
      </c>
      <c r="N4473" t="s">
        <v>3339</v>
      </c>
      <c r="O4473" t="s">
        <v>4707</v>
      </c>
      <c r="P4473" t="s">
        <v>37656</v>
      </c>
      <c r="R4473" t="str">
        <f t="shared" si="138"/>
        <v>潍城</v>
      </c>
      <c r="S4473" t="str">
        <f t="shared" si="139"/>
        <v>0709</v>
      </c>
    </row>
    <row r="4474" spans="1:19">
      <c r="A4474" t="s">
        <v>37657</v>
      </c>
      <c r="B4474" t="s">
        <v>37658</v>
      </c>
      <c r="C4474" t="s">
        <v>46</v>
      </c>
      <c r="D4474" t="s">
        <v>37659</v>
      </c>
      <c r="E4474" t="s">
        <v>36738</v>
      </c>
      <c r="F4474" t="s">
        <v>37660</v>
      </c>
      <c r="G4474" t="s">
        <v>37661</v>
      </c>
      <c r="H4474" t="s">
        <v>37662</v>
      </c>
      <c r="I4474" t="s">
        <v>4165</v>
      </c>
      <c r="J4474" t="s">
        <v>6766</v>
      </c>
      <c r="K4474" t="s">
        <v>6767</v>
      </c>
      <c r="L4474" t="s">
        <v>137</v>
      </c>
      <c r="M4474" t="s">
        <v>2686</v>
      </c>
      <c r="N4474" t="s">
        <v>2816</v>
      </c>
      <c r="O4474" t="s">
        <v>6768</v>
      </c>
      <c r="P4474" t="s">
        <v>37663</v>
      </c>
      <c r="R4474" t="str">
        <f t="shared" si="138"/>
        <v>青州</v>
      </c>
      <c r="S4474" t="str">
        <f t="shared" si="139"/>
        <v>0709</v>
      </c>
    </row>
    <row r="4475" spans="1:19">
      <c r="A4475" t="s">
        <v>37664</v>
      </c>
      <c r="B4475" t="s">
        <v>37665</v>
      </c>
      <c r="C4475" t="s">
        <v>46</v>
      </c>
      <c r="D4475" t="s">
        <v>37666</v>
      </c>
      <c r="E4475" t="s">
        <v>36738</v>
      </c>
      <c r="F4475" t="s">
        <v>37667</v>
      </c>
      <c r="G4475" t="s">
        <v>37668</v>
      </c>
      <c r="H4475" t="s">
        <v>37669</v>
      </c>
      <c r="I4475" t="s">
        <v>2451</v>
      </c>
      <c r="J4475" t="s">
        <v>2646</v>
      </c>
      <c r="K4475" t="s">
        <v>6371</v>
      </c>
      <c r="L4475" t="s">
        <v>137</v>
      </c>
      <c r="M4475" t="s">
        <v>5803</v>
      </c>
      <c r="N4475" t="s">
        <v>3017</v>
      </c>
      <c r="O4475" t="s">
        <v>6372</v>
      </c>
      <c r="P4475" t="s">
        <v>37670</v>
      </c>
      <c r="R4475" t="str">
        <f t="shared" si="138"/>
        <v>青州</v>
      </c>
      <c r="S4475" t="str">
        <f t="shared" si="139"/>
        <v>0709</v>
      </c>
    </row>
    <row r="4476" spans="1:19">
      <c r="A4476" t="s">
        <v>37671</v>
      </c>
      <c r="B4476" t="s">
        <v>37672</v>
      </c>
      <c r="C4476" t="s">
        <v>46</v>
      </c>
      <c r="D4476" t="s">
        <v>37673</v>
      </c>
      <c r="E4476" t="s">
        <v>36738</v>
      </c>
      <c r="F4476" t="s">
        <v>37674</v>
      </c>
      <c r="G4476" t="s">
        <v>37675</v>
      </c>
      <c r="H4476" t="s">
        <v>37676</v>
      </c>
      <c r="I4476" t="s">
        <v>2451</v>
      </c>
      <c r="J4476" t="s">
        <v>8264</v>
      </c>
      <c r="K4476" t="s">
        <v>8265</v>
      </c>
      <c r="L4476" t="s">
        <v>76</v>
      </c>
      <c r="M4476" t="s">
        <v>2408</v>
      </c>
      <c r="N4476" t="s">
        <v>4255</v>
      </c>
      <c r="O4476" t="s">
        <v>8266</v>
      </c>
      <c r="P4476" t="s">
        <v>37677</v>
      </c>
      <c r="R4476" t="str">
        <f t="shared" si="138"/>
        <v>奎文</v>
      </c>
      <c r="S4476" t="str">
        <f t="shared" si="139"/>
        <v>0709</v>
      </c>
    </row>
    <row r="4477" spans="1:19">
      <c r="A4477" t="s">
        <v>37678</v>
      </c>
      <c r="B4477" t="s">
        <v>37679</v>
      </c>
      <c r="C4477" t="s">
        <v>46</v>
      </c>
      <c r="D4477" t="s">
        <v>37680</v>
      </c>
      <c r="E4477" t="s">
        <v>36769</v>
      </c>
      <c r="F4477" t="s">
        <v>37681</v>
      </c>
      <c r="G4477" t="s">
        <v>37682</v>
      </c>
      <c r="H4477" t="s">
        <v>37683</v>
      </c>
      <c r="I4477" t="s">
        <v>6637</v>
      </c>
      <c r="J4477" t="s">
        <v>6889</v>
      </c>
      <c r="K4477" t="s">
        <v>6890</v>
      </c>
      <c r="L4477" t="s">
        <v>146</v>
      </c>
      <c r="M4477" t="s">
        <v>3532</v>
      </c>
      <c r="N4477" t="s">
        <v>2674</v>
      </c>
      <c r="O4477" t="s">
        <v>6891</v>
      </c>
      <c r="P4477" t="s">
        <v>37684</v>
      </c>
      <c r="R4477" t="str">
        <f t="shared" si="138"/>
        <v>临朐</v>
      </c>
      <c r="S4477" t="str">
        <f t="shared" si="139"/>
        <v>0709</v>
      </c>
    </row>
    <row r="4478" spans="1:19">
      <c r="A4478" t="s">
        <v>37685</v>
      </c>
      <c r="B4478" t="s">
        <v>37686</v>
      </c>
      <c r="C4478" t="s">
        <v>46</v>
      </c>
      <c r="D4478" t="s">
        <v>37687</v>
      </c>
      <c r="E4478" t="s">
        <v>36738</v>
      </c>
      <c r="F4478" t="s">
        <v>37688</v>
      </c>
      <c r="G4478" t="s">
        <v>37689</v>
      </c>
      <c r="H4478" t="s">
        <v>37690</v>
      </c>
      <c r="I4478" t="s">
        <v>2364</v>
      </c>
      <c r="J4478" t="s">
        <v>4069</v>
      </c>
      <c r="K4478" t="s">
        <v>4070</v>
      </c>
      <c r="L4478" t="s">
        <v>119</v>
      </c>
      <c r="M4478" t="s">
        <v>4071</v>
      </c>
      <c r="N4478" t="s">
        <v>6934</v>
      </c>
      <c r="O4478" t="s">
        <v>4072</v>
      </c>
      <c r="P4478" t="s">
        <v>37691</v>
      </c>
      <c r="Q4478" t="s">
        <v>37692</v>
      </c>
      <c r="R4478" t="str">
        <f t="shared" si="138"/>
        <v>寒亭</v>
      </c>
      <c r="S4478" t="str">
        <f t="shared" si="139"/>
        <v>0709</v>
      </c>
    </row>
    <row r="4479" spans="1:19">
      <c r="A4479" t="s">
        <v>37693</v>
      </c>
      <c r="B4479" t="s">
        <v>37694</v>
      </c>
      <c r="C4479" t="s">
        <v>46</v>
      </c>
      <c r="D4479" t="s">
        <v>37695</v>
      </c>
      <c r="E4479" t="s">
        <v>36697</v>
      </c>
      <c r="F4479" t="s">
        <v>35202</v>
      </c>
      <c r="G4479" t="s">
        <v>35203</v>
      </c>
      <c r="H4479" t="s">
        <v>37696</v>
      </c>
      <c r="I4479" t="s">
        <v>2364</v>
      </c>
      <c r="J4479" t="s">
        <v>7099</v>
      </c>
      <c r="K4479" t="s">
        <v>7100</v>
      </c>
      <c r="L4479" t="s">
        <v>146</v>
      </c>
      <c r="M4479" t="s">
        <v>4470</v>
      </c>
      <c r="N4479" t="s">
        <v>2721</v>
      </c>
      <c r="O4479" t="s">
        <v>7101</v>
      </c>
      <c r="P4479" t="s">
        <v>37697</v>
      </c>
      <c r="Q4479" t="s">
        <v>35206</v>
      </c>
      <c r="R4479" t="str">
        <f t="shared" si="138"/>
        <v>临朐</v>
      </c>
      <c r="S4479" t="str">
        <f t="shared" si="139"/>
        <v>0709</v>
      </c>
    </row>
    <row r="4480" spans="1:19">
      <c r="A4480" t="s">
        <v>1086</v>
      </c>
      <c r="B4480" t="s">
        <v>37698</v>
      </c>
      <c r="C4480" t="s">
        <v>46</v>
      </c>
      <c r="D4480" t="s">
        <v>37699</v>
      </c>
      <c r="E4480" t="s">
        <v>36697</v>
      </c>
      <c r="F4480" t="s">
        <v>37700</v>
      </c>
      <c r="G4480" t="s">
        <v>1084</v>
      </c>
      <c r="H4480" t="s">
        <v>37701</v>
      </c>
      <c r="I4480" t="s">
        <v>2364</v>
      </c>
      <c r="J4480" t="s">
        <v>7408</v>
      </c>
      <c r="K4480" t="s">
        <v>7409</v>
      </c>
      <c r="L4480" t="s">
        <v>146</v>
      </c>
      <c r="M4480" t="s">
        <v>5188</v>
      </c>
      <c r="N4480" t="s">
        <v>2859</v>
      </c>
      <c r="O4480" t="s">
        <v>7410</v>
      </c>
      <c r="P4480" t="s">
        <v>37702</v>
      </c>
      <c r="Q4480" t="s">
        <v>37703</v>
      </c>
      <c r="R4480" t="str">
        <f t="shared" si="138"/>
        <v>临朐</v>
      </c>
      <c r="S4480" t="str">
        <f t="shared" si="139"/>
        <v>0709</v>
      </c>
    </row>
    <row r="4481" spans="1:19">
      <c r="A4481" t="s">
        <v>37704</v>
      </c>
      <c r="B4481" t="s">
        <v>37705</v>
      </c>
      <c r="C4481" t="s">
        <v>46</v>
      </c>
      <c r="D4481" t="s">
        <v>37706</v>
      </c>
      <c r="E4481" t="s">
        <v>37707</v>
      </c>
      <c r="F4481" t="s">
        <v>37708</v>
      </c>
      <c r="G4481" t="s">
        <v>37709</v>
      </c>
      <c r="H4481" t="s">
        <v>37710</v>
      </c>
      <c r="I4481" t="s">
        <v>2645</v>
      </c>
      <c r="J4481" t="s">
        <v>7951</v>
      </c>
      <c r="K4481" t="s">
        <v>7952</v>
      </c>
      <c r="L4481" t="s">
        <v>128</v>
      </c>
      <c r="M4481" t="s">
        <v>2913</v>
      </c>
      <c r="N4481" t="s">
        <v>5839</v>
      </c>
      <c r="O4481" t="s">
        <v>7953</v>
      </c>
      <c r="P4481" t="s">
        <v>37711</v>
      </c>
      <c r="R4481" t="str">
        <f t="shared" ref="R4481:R4544" si="140">IF(OR(LEFT(L4481,2)="高新"),"奎文",IF(LEFT(L4481,2)="峡山","坊子",IF(LEFT(L4481,2)="滨海","寒亭",LEFT(L4481,2))))</f>
        <v>寿光</v>
      </c>
      <c r="S4481" t="str">
        <f t="shared" ref="S4481:S4544" si="141">TEXT(B4481,"mmdd")</f>
        <v>0709</v>
      </c>
    </row>
    <row r="4482" spans="1:19">
      <c r="A4482" t="s">
        <v>37712</v>
      </c>
      <c r="B4482" t="s">
        <v>37713</v>
      </c>
      <c r="C4482" t="s">
        <v>46</v>
      </c>
      <c r="D4482" t="s">
        <v>37714</v>
      </c>
      <c r="E4482" t="s">
        <v>37715</v>
      </c>
      <c r="F4482" t="s">
        <v>37716</v>
      </c>
      <c r="G4482" t="s">
        <v>37717</v>
      </c>
      <c r="H4482" t="s">
        <v>37718</v>
      </c>
      <c r="I4482" t="s">
        <v>2645</v>
      </c>
      <c r="J4482" t="s">
        <v>2418</v>
      </c>
      <c r="K4482" t="s">
        <v>2419</v>
      </c>
      <c r="L4482" t="s">
        <v>146</v>
      </c>
      <c r="M4482" t="s">
        <v>2420</v>
      </c>
      <c r="N4482" t="s">
        <v>5839</v>
      </c>
      <c r="O4482" t="s">
        <v>2422</v>
      </c>
      <c r="P4482" t="s">
        <v>37719</v>
      </c>
      <c r="R4482" t="str">
        <f t="shared" si="140"/>
        <v>临朐</v>
      </c>
      <c r="S4482" t="str">
        <f t="shared" si="141"/>
        <v>0709</v>
      </c>
    </row>
    <row r="4483" spans="1:19">
      <c r="A4483" t="s">
        <v>37720</v>
      </c>
      <c r="B4483" t="s">
        <v>37721</v>
      </c>
      <c r="C4483" t="s">
        <v>46</v>
      </c>
      <c r="D4483" t="s">
        <v>37722</v>
      </c>
      <c r="E4483" t="s">
        <v>36738</v>
      </c>
      <c r="F4483" t="s">
        <v>37723</v>
      </c>
      <c r="G4483" t="s">
        <v>37724</v>
      </c>
      <c r="H4483" t="s">
        <v>37725</v>
      </c>
      <c r="I4483" t="s">
        <v>2503</v>
      </c>
      <c r="J4483" t="s">
        <v>8024</v>
      </c>
      <c r="K4483" t="s">
        <v>8025</v>
      </c>
      <c r="L4483" t="s">
        <v>76</v>
      </c>
      <c r="M4483" t="s">
        <v>2516</v>
      </c>
      <c r="N4483" t="s">
        <v>11397</v>
      </c>
      <c r="O4483" t="s">
        <v>8026</v>
      </c>
      <c r="P4483" t="s">
        <v>37726</v>
      </c>
      <c r="R4483" t="str">
        <f t="shared" si="140"/>
        <v>奎文</v>
      </c>
      <c r="S4483" t="str">
        <f t="shared" si="141"/>
        <v>0709</v>
      </c>
    </row>
    <row r="4484" spans="1:19">
      <c r="A4484" t="s">
        <v>37727</v>
      </c>
      <c r="B4484" t="s">
        <v>37728</v>
      </c>
      <c r="C4484" t="s">
        <v>46</v>
      </c>
      <c r="D4484" t="s">
        <v>37729</v>
      </c>
      <c r="E4484" t="s">
        <v>37554</v>
      </c>
      <c r="F4484" t="s">
        <v>37730</v>
      </c>
      <c r="G4484" t="s">
        <v>37731</v>
      </c>
      <c r="H4484" t="s">
        <v>37732</v>
      </c>
      <c r="I4484" t="s">
        <v>2465</v>
      </c>
      <c r="J4484" t="s">
        <v>4186</v>
      </c>
      <c r="K4484" t="s">
        <v>4187</v>
      </c>
      <c r="L4484" t="s">
        <v>128</v>
      </c>
      <c r="M4484" t="s">
        <v>2890</v>
      </c>
      <c r="N4484" t="s">
        <v>3017</v>
      </c>
      <c r="O4484" t="s">
        <v>4188</v>
      </c>
      <c r="P4484" t="s">
        <v>37733</v>
      </c>
      <c r="Q4484" t="s">
        <v>37734</v>
      </c>
      <c r="R4484" t="str">
        <f t="shared" si="140"/>
        <v>寿光</v>
      </c>
      <c r="S4484" t="str">
        <f t="shared" si="141"/>
        <v>0709</v>
      </c>
    </row>
    <row r="4485" spans="1:19">
      <c r="A4485" t="s">
        <v>37735</v>
      </c>
      <c r="B4485" t="s">
        <v>37736</v>
      </c>
      <c r="C4485" t="s">
        <v>46</v>
      </c>
      <c r="D4485" t="s">
        <v>37737</v>
      </c>
      <c r="E4485" t="s">
        <v>36697</v>
      </c>
      <c r="F4485" t="s">
        <v>37738</v>
      </c>
      <c r="G4485" t="s">
        <v>37739</v>
      </c>
      <c r="H4485" t="s">
        <v>37740</v>
      </c>
      <c r="I4485" t="s">
        <v>2465</v>
      </c>
      <c r="J4485" t="s">
        <v>9436</v>
      </c>
      <c r="K4485" t="s">
        <v>9437</v>
      </c>
      <c r="L4485" t="s">
        <v>110</v>
      </c>
      <c r="M4485" t="s">
        <v>2381</v>
      </c>
      <c r="N4485" t="s">
        <v>2340</v>
      </c>
      <c r="O4485" t="s">
        <v>9438</v>
      </c>
      <c r="P4485" t="s">
        <v>37741</v>
      </c>
      <c r="Q4485" t="s">
        <v>37742</v>
      </c>
      <c r="R4485" t="str">
        <f t="shared" si="140"/>
        <v>高密</v>
      </c>
      <c r="S4485" t="str">
        <f t="shared" si="141"/>
        <v>0709</v>
      </c>
    </row>
    <row r="4486" spans="1:19">
      <c r="A4486" t="s">
        <v>37743</v>
      </c>
      <c r="B4486" t="s">
        <v>37744</v>
      </c>
      <c r="C4486" t="s">
        <v>46</v>
      </c>
      <c r="D4486" t="s">
        <v>37745</v>
      </c>
      <c r="E4486" t="s">
        <v>36697</v>
      </c>
      <c r="F4486" t="s">
        <v>37746</v>
      </c>
      <c r="G4486" t="s">
        <v>37747</v>
      </c>
      <c r="H4486" t="s">
        <v>37748</v>
      </c>
      <c r="I4486" t="s">
        <v>2364</v>
      </c>
      <c r="J4486" t="s">
        <v>3188</v>
      </c>
      <c r="K4486" t="s">
        <v>3189</v>
      </c>
      <c r="L4486" t="s">
        <v>146</v>
      </c>
      <c r="M4486" t="s">
        <v>2420</v>
      </c>
      <c r="N4486" t="s">
        <v>4563</v>
      </c>
      <c r="O4486" t="s">
        <v>3191</v>
      </c>
      <c r="P4486" t="s">
        <v>37749</v>
      </c>
      <c r="R4486" t="str">
        <f t="shared" si="140"/>
        <v>临朐</v>
      </c>
      <c r="S4486" t="str">
        <f t="shared" si="141"/>
        <v>0709</v>
      </c>
    </row>
    <row r="4487" spans="1:19">
      <c r="A4487" t="s">
        <v>37750</v>
      </c>
      <c r="B4487" t="s">
        <v>37751</v>
      </c>
      <c r="C4487" t="s">
        <v>46</v>
      </c>
      <c r="D4487" t="s">
        <v>37752</v>
      </c>
      <c r="E4487" t="s">
        <v>37753</v>
      </c>
      <c r="F4487" t="s">
        <v>37754</v>
      </c>
      <c r="G4487" t="s">
        <v>37755</v>
      </c>
      <c r="H4487" t="s">
        <v>37756</v>
      </c>
      <c r="I4487" t="s">
        <v>2364</v>
      </c>
      <c r="J4487" t="s">
        <v>5095</v>
      </c>
      <c r="K4487" t="s">
        <v>5096</v>
      </c>
      <c r="L4487" t="s">
        <v>676</v>
      </c>
      <c r="M4487" t="s">
        <v>3471</v>
      </c>
      <c r="N4487" t="s">
        <v>5839</v>
      </c>
      <c r="O4487" t="s">
        <v>5097</v>
      </c>
      <c r="P4487" t="s">
        <v>37757</v>
      </c>
      <c r="Q4487" t="s">
        <v>37758</v>
      </c>
      <c r="R4487" t="str">
        <f t="shared" si="140"/>
        <v>昌乐</v>
      </c>
      <c r="S4487" t="str">
        <f t="shared" si="141"/>
        <v>0709</v>
      </c>
    </row>
    <row r="4488" spans="1:19">
      <c r="A4488" t="s">
        <v>37759</v>
      </c>
      <c r="B4488" t="s">
        <v>37760</v>
      </c>
      <c r="C4488" t="s">
        <v>46</v>
      </c>
      <c r="D4488" t="s">
        <v>37761</v>
      </c>
      <c r="E4488" t="s">
        <v>36738</v>
      </c>
      <c r="F4488" t="s">
        <v>37762</v>
      </c>
      <c r="G4488" t="s">
        <v>37763</v>
      </c>
      <c r="H4488" t="s">
        <v>37764</v>
      </c>
      <c r="I4488" t="s">
        <v>3376</v>
      </c>
      <c r="J4488" t="s">
        <v>8963</v>
      </c>
      <c r="K4488" t="s">
        <v>8964</v>
      </c>
      <c r="L4488" t="s">
        <v>676</v>
      </c>
      <c r="M4488" t="s">
        <v>5995</v>
      </c>
      <c r="N4488" t="s">
        <v>4614</v>
      </c>
      <c r="O4488" t="s">
        <v>8965</v>
      </c>
      <c r="P4488" t="s">
        <v>37765</v>
      </c>
      <c r="R4488" t="str">
        <f t="shared" si="140"/>
        <v>昌乐</v>
      </c>
      <c r="S4488" t="str">
        <f t="shared" si="141"/>
        <v>0709</v>
      </c>
    </row>
    <row r="4489" spans="1:19">
      <c r="A4489" t="s">
        <v>37766</v>
      </c>
      <c r="B4489" t="s">
        <v>37767</v>
      </c>
      <c r="C4489" t="s">
        <v>46</v>
      </c>
      <c r="D4489" t="s">
        <v>37768</v>
      </c>
      <c r="E4489" t="s">
        <v>36697</v>
      </c>
      <c r="F4489" t="s">
        <v>37769</v>
      </c>
      <c r="G4489" t="s">
        <v>37770</v>
      </c>
      <c r="H4489" t="s">
        <v>37771</v>
      </c>
      <c r="I4489" t="s">
        <v>2364</v>
      </c>
      <c r="J4489" t="s">
        <v>2539</v>
      </c>
      <c r="K4489" t="s">
        <v>2540</v>
      </c>
      <c r="L4489" t="s">
        <v>76</v>
      </c>
      <c r="M4489" t="s">
        <v>2528</v>
      </c>
      <c r="N4489" t="s">
        <v>10065</v>
      </c>
      <c r="O4489" t="s">
        <v>2541</v>
      </c>
      <c r="P4489" t="s">
        <v>37772</v>
      </c>
      <c r="Q4489" t="s">
        <v>37773</v>
      </c>
      <c r="R4489" t="str">
        <f t="shared" si="140"/>
        <v>奎文</v>
      </c>
      <c r="S4489" t="str">
        <f t="shared" si="141"/>
        <v>0709</v>
      </c>
    </row>
    <row r="4490" spans="1:19">
      <c r="A4490" t="s">
        <v>37774</v>
      </c>
      <c r="B4490" t="s">
        <v>37775</v>
      </c>
      <c r="C4490" t="s">
        <v>46</v>
      </c>
      <c r="D4490" t="s">
        <v>37776</v>
      </c>
      <c r="E4490" t="s">
        <v>37777</v>
      </c>
      <c r="F4490" t="s">
        <v>37778</v>
      </c>
      <c r="G4490" t="s">
        <v>37779</v>
      </c>
      <c r="H4490" t="s">
        <v>37780</v>
      </c>
      <c r="I4490" t="s">
        <v>2503</v>
      </c>
      <c r="J4490" t="s">
        <v>4243</v>
      </c>
      <c r="K4490" t="s">
        <v>4244</v>
      </c>
      <c r="L4490" t="s">
        <v>137</v>
      </c>
      <c r="M4490" t="s">
        <v>3040</v>
      </c>
      <c r="N4490" t="s">
        <v>2602</v>
      </c>
      <c r="O4490" t="s">
        <v>4245</v>
      </c>
      <c r="P4490" t="s">
        <v>37781</v>
      </c>
      <c r="R4490" t="str">
        <f t="shared" si="140"/>
        <v>青州</v>
      </c>
      <c r="S4490" t="str">
        <f t="shared" si="141"/>
        <v>0709</v>
      </c>
    </row>
    <row r="4491" spans="1:19">
      <c r="A4491" t="s">
        <v>37782</v>
      </c>
      <c r="B4491" t="s">
        <v>37783</v>
      </c>
      <c r="C4491" t="s">
        <v>46</v>
      </c>
      <c r="D4491" t="s">
        <v>37784</v>
      </c>
      <c r="E4491" t="s">
        <v>36738</v>
      </c>
      <c r="F4491" t="s">
        <v>37785</v>
      </c>
      <c r="G4491" t="s">
        <v>37786</v>
      </c>
      <c r="H4491" t="s">
        <v>37787</v>
      </c>
      <c r="I4491" t="s">
        <v>2364</v>
      </c>
      <c r="J4491" t="s">
        <v>2539</v>
      </c>
      <c r="K4491" t="s">
        <v>2540</v>
      </c>
      <c r="L4491" t="s">
        <v>76</v>
      </c>
      <c r="M4491" t="s">
        <v>2528</v>
      </c>
      <c r="N4491" t="s">
        <v>3339</v>
      </c>
      <c r="O4491" t="s">
        <v>2541</v>
      </c>
      <c r="P4491" t="s">
        <v>37788</v>
      </c>
      <c r="R4491" t="str">
        <f t="shared" si="140"/>
        <v>奎文</v>
      </c>
      <c r="S4491" t="str">
        <f t="shared" si="141"/>
        <v>0709</v>
      </c>
    </row>
    <row r="4492" spans="1:19">
      <c r="A4492" t="s">
        <v>37789</v>
      </c>
      <c r="B4492" t="s">
        <v>37790</v>
      </c>
      <c r="C4492" t="s">
        <v>46</v>
      </c>
      <c r="D4492" t="s">
        <v>37791</v>
      </c>
      <c r="E4492" t="s">
        <v>37792</v>
      </c>
      <c r="F4492" t="s">
        <v>37793</v>
      </c>
      <c r="G4492" t="s">
        <v>37794</v>
      </c>
      <c r="H4492" t="s">
        <v>37795</v>
      </c>
      <c r="I4492" t="s">
        <v>2645</v>
      </c>
      <c r="J4492" t="s">
        <v>5254</v>
      </c>
      <c r="K4492" t="s">
        <v>5255</v>
      </c>
      <c r="L4492" t="s">
        <v>101</v>
      </c>
      <c r="M4492" t="s">
        <v>2982</v>
      </c>
      <c r="N4492" t="s">
        <v>2421</v>
      </c>
      <c r="O4492" t="s">
        <v>5256</v>
      </c>
      <c r="P4492" t="s">
        <v>37796</v>
      </c>
      <c r="R4492" t="str">
        <f t="shared" si="140"/>
        <v>潍城</v>
      </c>
      <c r="S4492" t="str">
        <f t="shared" si="141"/>
        <v>0709</v>
      </c>
    </row>
    <row r="4493" spans="1:19">
      <c r="A4493" t="s">
        <v>37797</v>
      </c>
      <c r="B4493" t="s">
        <v>37798</v>
      </c>
      <c r="C4493" t="s">
        <v>46</v>
      </c>
      <c r="D4493" t="s">
        <v>37799</v>
      </c>
      <c r="E4493" t="s">
        <v>36769</v>
      </c>
      <c r="F4493" t="s">
        <v>37800</v>
      </c>
      <c r="G4493" t="s">
        <v>37801</v>
      </c>
      <c r="H4493" t="s">
        <v>37802</v>
      </c>
      <c r="I4493" t="s">
        <v>2350</v>
      </c>
      <c r="J4493" t="s">
        <v>4089</v>
      </c>
      <c r="K4493" t="s">
        <v>4090</v>
      </c>
      <c r="L4493" t="s">
        <v>110</v>
      </c>
      <c r="M4493" t="s">
        <v>2575</v>
      </c>
      <c r="N4493" t="s">
        <v>6308</v>
      </c>
      <c r="O4493" t="s">
        <v>4091</v>
      </c>
      <c r="P4493" t="s">
        <v>37803</v>
      </c>
      <c r="R4493" t="str">
        <f t="shared" si="140"/>
        <v>高密</v>
      </c>
      <c r="S4493" t="str">
        <f t="shared" si="141"/>
        <v>0709</v>
      </c>
    </row>
    <row r="4494" spans="1:19">
      <c r="A4494" t="s">
        <v>37804</v>
      </c>
      <c r="B4494" t="s">
        <v>37805</v>
      </c>
      <c r="C4494" t="s">
        <v>46</v>
      </c>
      <c r="D4494" t="s">
        <v>37806</v>
      </c>
      <c r="E4494" t="s">
        <v>36697</v>
      </c>
      <c r="F4494" t="s">
        <v>37807</v>
      </c>
      <c r="G4494" t="s">
        <v>37808</v>
      </c>
      <c r="H4494" t="s">
        <v>37809</v>
      </c>
      <c r="I4494" t="s">
        <v>2350</v>
      </c>
      <c r="J4494" t="s">
        <v>8683</v>
      </c>
      <c r="K4494" t="s">
        <v>8684</v>
      </c>
      <c r="L4494" t="s">
        <v>76</v>
      </c>
      <c r="M4494" t="s">
        <v>2827</v>
      </c>
      <c r="N4494" t="s">
        <v>2816</v>
      </c>
      <c r="O4494" t="s">
        <v>8685</v>
      </c>
      <c r="P4494" t="s">
        <v>37810</v>
      </c>
      <c r="R4494" t="str">
        <f t="shared" si="140"/>
        <v>奎文</v>
      </c>
      <c r="S4494" t="str">
        <f t="shared" si="141"/>
        <v>0709</v>
      </c>
    </row>
    <row r="4495" spans="1:19">
      <c r="A4495" t="s">
        <v>37811</v>
      </c>
      <c r="B4495" t="s">
        <v>37812</v>
      </c>
      <c r="C4495" t="s">
        <v>46</v>
      </c>
      <c r="D4495" t="s">
        <v>37813</v>
      </c>
      <c r="E4495" t="s">
        <v>36738</v>
      </c>
      <c r="F4495" t="s">
        <v>37814</v>
      </c>
      <c r="G4495" t="s">
        <v>37815</v>
      </c>
      <c r="H4495" t="s">
        <v>37816</v>
      </c>
      <c r="I4495" t="s">
        <v>2364</v>
      </c>
      <c r="J4495" t="s">
        <v>3575</v>
      </c>
      <c r="K4495" t="s">
        <v>3576</v>
      </c>
      <c r="L4495" t="s">
        <v>676</v>
      </c>
      <c r="M4495" t="s">
        <v>3471</v>
      </c>
      <c r="N4495" t="s">
        <v>2816</v>
      </c>
      <c r="O4495" t="s">
        <v>3578</v>
      </c>
      <c r="P4495" t="s">
        <v>37817</v>
      </c>
      <c r="Q4495" t="s">
        <v>37818</v>
      </c>
      <c r="R4495" t="str">
        <f t="shared" si="140"/>
        <v>昌乐</v>
      </c>
      <c r="S4495" t="str">
        <f t="shared" si="141"/>
        <v>0709</v>
      </c>
    </row>
    <row r="4496" spans="1:19">
      <c r="A4496" t="s">
        <v>37819</v>
      </c>
      <c r="B4496" t="s">
        <v>37820</v>
      </c>
      <c r="C4496" t="s">
        <v>46</v>
      </c>
      <c r="D4496" t="s">
        <v>37821</v>
      </c>
      <c r="E4496" t="s">
        <v>36738</v>
      </c>
      <c r="F4496" t="s">
        <v>37822</v>
      </c>
      <c r="G4496" t="s">
        <v>37823</v>
      </c>
      <c r="H4496" t="s">
        <v>37824</v>
      </c>
      <c r="I4496" t="s">
        <v>2350</v>
      </c>
      <c r="J4496" t="s">
        <v>2793</v>
      </c>
      <c r="K4496" t="s">
        <v>2794</v>
      </c>
      <c r="L4496" t="s">
        <v>57</v>
      </c>
      <c r="M4496" t="s">
        <v>2367</v>
      </c>
      <c r="O4496" t="s">
        <v>2795</v>
      </c>
      <c r="P4496" t="s">
        <v>37825</v>
      </c>
      <c r="Q4496" t="s">
        <v>37826</v>
      </c>
      <c r="R4496" t="str">
        <f t="shared" si="140"/>
        <v>安丘</v>
      </c>
      <c r="S4496" t="str">
        <f t="shared" si="141"/>
        <v>0709</v>
      </c>
    </row>
    <row r="4497" spans="1:19">
      <c r="A4497" t="s">
        <v>37827</v>
      </c>
      <c r="B4497" t="s">
        <v>37828</v>
      </c>
      <c r="C4497" t="s">
        <v>46</v>
      </c>
      <c r="D4497" t="s">
        <v>37829</v>
      </c>
      <c r="E4497" t="s">
        <v>36697</v>
      </c>
      <c r="F4497" t="s">
        <v>37830</v>
      </c>
      <c r="G4497" t="s">
        <v>37831</v>
      </c>
      <c r="H4497" t="s">
        <v>37832</v>
      </c>
      <c r="I4497" t="s">
        <v>2350</v>
      </c>
      <c r="J4497" t="s">
        <v>8683</v>
      </c>
      <c r="K4497" t="s">
        <v>8684</v>
      </c>
      <c r="L4497" t="s">
        <v>76</v>
      </c>
      <c r="M4497" t="s">
        <v>2827</v>
      </c>
      <c r="N4497" t="s">
        <v>2872</v>
      </c>
      <c r="O4497" t="s">
        <v>8685</v>
      </c>
      <c r="P4497" t="s">
        <v>37833</v>
      </c>
      <c r="R4497" t="str">
        <f t="shared" si="140"/>
        <v>奎文</v>
      </c>
      <c r="S4497" t="str">
        <f t="shared" si="141"/>
        <v>0709</v>
      </c>
    </row>
    <row r="4498" spans="1:19">
      <c r="A4498" t="s">
        <v>37834</v>
      </c>
      <c r="B4498" t="s">
        <v>37835</v>
      </c>
      <c r="C4498" t="s">
        <v>46</v>
      </c>
      <c r="D4498" t="s">
        <v>37836</v>
      </c>
      <c r="E4498" t="s">
        <v>37837</v>
      </c>
      <c r="F4498" t="s">
        <v>37838</v>
      </c>
      <c r="G4498" t="s">
        <v>37839</v>
      </c>
      <c r="H4498" t="s">
        <v>37840</v>
      </c>
      <c r="I4498" t="s">
        <v>2350</v>
      </c>
      <c r="J4498" t="s">
        <v>4186</v>
      </c>
      <c r="K4498" t="s">
        <v>4187</v>
      </c>
      <c r="L4498" t="s">
        <v>128</v>
      </c>
      <c r="M4498" t="s">
        <v>2890</v>
      </c>
      <c r="N4498" t="s">
        <v>2602</v>
      </c>
      <c r="O4498" t="s">
        <v>4188</v>
      </c>
      <c r="P4498" t="s">
        <v>37841</v>
      </c>
      <c r="Q4498" t="s">
        <v>37842</v>
      </c>
      <c r="R4498" t="str">
        <f t="shared" si="140"/>
        <v>寿光</v>
      </c>
      <c r="S4498" t="str">
        <f t="shared" si="141"/>
        <v>0709</v>
      </c>
    </row>
    <row r="4499" spans="1:19">
      <c r="A4499" t="s">
        <v>37843</v>
      </c>
      <c r="B4499" t="s">
        <v>37844</v>
      </c>
      <c r="C4499" t="s">
        <v>46</v>
      </c>
      <c r="D4499" t="s">
        <v>37845</v>
      </c>
      <c r="E4499" t="s">
        <v>37569</v>
      </c>
      <c r="F4499" t="s">
        <v>37846</v>
      </c>
      <c r="G4499" t="s">
        <v>37847</v>
      </c>
      <c r="H4499" t="s">
        <v>37848</v>
      </c>
      <c r="I4499" t="s">
        <v>2350</v>
      </c>
      <c r="J4499" t="s">
        <v>4457</v>
      </c>
      <c r="K4499" t="s">
        <v>4458</v>
      </c>
      <c r="L4499" t="s">
        <v>101</v>
      </c>
      <c r="M4499" t="s">
        <v>4459</v>
      </c>
      <c r="N4499" t="s">
        <v>2368</v>
      </c>
      <c r="O4499" t="s">
        <v>4460</v>
      </c>
      <c r="P4499" t="s">
        <v>37849</v>
      </c>
      <c r="Q4499" t="s">
        <v>37850</v>
      </c>
      <c r="R4499" t="str">
        <f t="shared" si="140"/>
        <v>潍城</v>
      </c>
      <c r="S4499" t="str">
        <f t="shared" si="141"/>
        <v>0709</v>
      </c>
    </row>
    <row r="4500" spans="1:19">
      <c r="A4500" t="s">
        <v>37851</v>
      </c>
      <c r="B4500" t="s">
        <v>37852</v>
      </c>
      <c r="C4500" t="s">
        <v>46</v>
      </c>
      <c r="D4500" t="s">
        <v>37853</v>
      </c>
      <c r="E4500" t="s">
        <v>37854</v>
      </c>
      <c r="F4500" t="s">
        <v>37855</v>
      </c>
      <c r="G4500" t="s">
        <v>37856</v>
      </c>
      <c r="H4500" t="s">
        <v>37857</v>
      </c>
      <c r="I4500" t="s">
        <v>2364</v>
      </c>
      <c r="J4500" t="s">
        <v>12348</v>
      </c>
      <c r="K4500" t="s">
        <v>12349</v>
      </c>
      <c r="L4500" t="s">
        <v>47</v>
      </c>
      <c r="M4500" t="s">
        <v>8001</v>
      </c>
      <c r="N4500" t="s">
        <v>2674</v>
      </c>
      <c r="O4500" t="s">
        <v>12350</v>
      </c>
      <c r="P4500" t="s">
        <v>37858</v>
      </c>
      <c r="R4500" t="str">
        <f t="shared" si="140"/>
        <v>诸城</v>
      </c>
      <c r="S4500" t="str">
        <f t="shared" si="141"/>
        <v>0709</v>
      </c>
    </row>
    <row r="4501" spans="1:19">
      <c r="A4501" t="s">
        <v>37859</v>
      </c>
      <c r="B4501" t="s">
        <v>37860</v>
      </c>
      <c r="C4501" t="s">
        <v>46</v>
      </c>
      <c r="D4501" t="s">
        <v>37861</v>
      </c>
      <c r="E4501" t="s">
        <v>36738</v>
      </c>
      <c r="F4501" t="s">
        <v>37862</v>
      </c>
      <c r="G4501" t="s">
        <v>37863</v>
      </c>
      <c r="H4501" t="s">
        <v>37864</v>
      </c>
      <c r="I4501" t="s">
        <v>3608</v>
      </c>
      <c r="J4501" t="s">
        <v>5095</v>
      </c>
      <c r="K4501" t="s">
        <v>5096</v>
      </c>
      <c r="L4501" t="s">
        <v>676</v>
      </c>
      <c r="M4501" t="s">
        <v>3471</v>
      </c>
      <c r="N4501" t="s">
        <v>2340</v>
      </c>
      <c r="O4501" t="s">
        <v>5097</v>
      </c>
      <c r="P4501" t="s">
        <v>37865</v>
      </c>
      <c r="R4501" t="str">
        <f t="shared" si="140"/>
        <v>昌乐</v>
      </c>
      <c r="S4501" t="str">
        <f t="shared" si="141"/>
        <v>0709</v>
      </c>
    </row>
    <row r="4502" spans="1:19">
      <c r="A4502" t="s">
        <v>37866</v>
      </c>
      <c r="B4502" t="s">
        <v>37867</v>
      </c>
      <c r="C4502" t="s">
        <v>46</v>
      </c>
      <c r="D4502" t="s">
        <v>37868</v>
      </c>
      <c r="E4502" t="s">
        <v>36697</v>
      </c>
      <c r="F4502" t="s">
        <v>37869</v>
      </c>
      <c r="G4502" t="s">
        <v>37870</v>
      </c>
      <c r="H4502" t="s">
        <v>37871</v>
      </c>
      <c r="I4502" t="s">
        <v>2350</v>
      </c>
      <c r="J4502" t="s">
        <v>3355</v>
      </c>
      <c r="K4502" t="s">
        <v>3356</v>
      </c>
      <c r="L4502" t="s">
        <v>101</v>
      </c>
      <c r="M4502" t="s">
        <v>2982</v>
      </c>
      <c r="N4502" t="s">
        <v>2382</v>
      </c>
      <c r="O4502" t="s">
        <v>3357</v>
      </c>
      <c r="P4502" t="s">
        <v>37872</v>
      </c>
      <c r="Q4502" t="s">
        <v>37873</v>
      </c>
      <c r="R4502" t="str">
        <f t="shared" si="140"/>
        <v>潍城</v>
      </c>
      <c r="S4502" t="str">
        <f t="shared" si="141"/>
        <v>0709</v>
      </c>
    </row>
    <row r="4503" spans="1:19">
      <c r="A4503" t="s">
        <v>37874</v>
      </c>
      <c r="B4503" t="s">
        <v>37875</v>
      </c>
      <c r="C4503" t="s">
        <v>46</v>
      </c>
      <c r="D4503" t="s">
        <v>37876</v>
      </c>
      <c r="E4503" t="s">
        <v>36697</v>
      </c>
      <c r="F4503" t="s">
        <v>37877</v>
      </c>
      <c r="G4503" t="s">
        <v>37878</v>
      </c>
      <c r="H4503" t="s">
        <v>37879</v>
      </c>
      <c r="I4503" t="s">
        <v>2392</v>
      </c>
      <c r="J4503" t="s">
        <v>8484</v>
      </c>
      <c r="K4503" t="s">
        <v>8485</v>
      </c>
      <c r="L4503" t="s">
        <v>76</v>
      </c>
      <c r="M4503" t="s">
        <v>4374</v>
      </c>
      <c r="N4503" t="s">
        <v>2421</v>
      </c>
      <c r="O4503" t="s">
        <v>8486</v>
      </c>
      <c r="P4503" t="s">
        <v>37880</v>
      </c>
      <c r="R4503" t="str">
        <f t="shared" si="140"/>
        <v>奎文</v>
      </c>
      <c r="S4503" t="str">
        <f t="shared" si="141"/>
        <v>0709</v>
      </c>
    </row>
    <row r="4504" spans="1:19">
      <c r="A4504" t="s">
        <v>37881</v>
      </c>
      <c r="B4504" t="s">
        <v>37882</v>
      </c>
      <c r="C4504" t="s">
        <v>46</v>
      </c>
      <c r="D4504" t="s">
        <v>37883</v>
      </c>
      <c r="E4504" t="s">
        <v>36738</v>
      </c>
      <c r="F4504" t="s">
        <v>37884</v>
      </c>
      <c r="G4504" t="s">
        <v>37885</v>
      </c>
      <c r="H4504" t="s">
        <v>37886</v>
      </c>
      <c r="I4504" t="s">
        <v>5922</v>
      </c>
      <c r="J4504" t="s">
        <v>12664</v>
      </c>
      <c r="K4504" t="s">
        <v>12665</v>
      </c>
      <c r="L4504" t="s">
        <v>128</v>
      </c>
      <c r="M4504" t="s">
        <v>3952</v>
      </c>
      <c r="N4504" t="s">
        <v>2602</v>
      </c>
      <c r="O4504" t="s">
        <v>12666</v>
      </c>
      <c r="P4504" t="s">
        <v>37887</v>
      </c>
      <c r="R4504" t="str">
        <f t="shared" si="140"/>
        <v>寿光</v>
      </c>
      <c r="S4504" t="str">
        <f t="shared" si="141"/>
        <v>0709</v>
      </c>
    </row>
    <row r="4505" spans="1:19">
      <c r="A4505" t="s">
        <v>37888</v>
      </c>
      <c r="B4505" t="s">
        <v>37889</v>
      </c>
      <c r="C4505" t="s">
        <v>46</v>
      </c>
      <c r="D4505" t="s">
        <v>37890</v>
      </c>
      <c r="E4505" t="s">
        <v>36697</v>
      </c>
      <c r="F4505" t="s">
        <v>37891</v>
      </c>
      <c r="G4505" t="s">
        <v>37892</v>
      </c>
      <c r="H4505" t="s">
        <v>37893</v>
      </c>
      <c r="I4505" t="s">
        <v>2350</v>
      </c>
      <c r="J4505" t="s">
        <v>12818</v>
      </c>
      <c r="K4505" t="s">
        <v>12819</v>
      </c>
      <c r="L4505" t="s">
        <v>47</v>
      </c>
      <c r="M4505" t="s">
        <v>2784</v>
      </c>
      <c r="N4505" t="s">
        <v>3252</v>
      </c>
      <c r="O4505" t="s">
        <v>12820</v>
      </c>
      <c r="P4505" t="s">
        <v>37894</v>
      </c>
      <c r="Q4505" t="s">
        <v>37895</v>
      </c>
      <c r="R4505" t="str">
        <f t="shared" si="140"/>
        <v>诸城</v>
      </c>
      <c r="S4505" t="str">
        <f t="shared" si="141"/>
        <v>0709</v>
      </c>
    </row>
    <row r="4506" spans="1:19">
      <c r="A4506" t="s">
        <v>37896</v>
      </c>
      <c r="B4506" t="s">
        <v>37897</v>
      </c>
      <c r="C4506" t="s">
        <v>46</v>
      </c>
      <c r="D4506" t="s">
        <v>37898</v>
      </c>
      <c r="E4506" t="s">
        <v>36697</v>
      </c>
      <c r="F4506" t="s">
        <v>37899</v>
      </c>
      <c r="G4506" t="s">
        <v>37900</v>
      </c>
      <c r="H4506" t="s">
        <v>37901</v>
      </c>
      <c r="I4506" t="s">
        <v>2364</v>
      </c>
      <c r="J4506" t="s">
        <v>2379</v>
      </c>
      <c r="K4506" t="s">
        <v>2380</v>
      </c>
      <c r="L4506" t="s">
        <v>110</v>
      </c>
      <c r="M4506" t="s">
        <v>2381</v>
      </c>
      <c r="N4506" t="s">
        <v>2785</v>
      </c>
      <c r="O4506" t="s">
        <v>2383</v>
      </c>
      <c r="P4506" t="s">
        <v>37902</v>
      </c>
      <c r="Q4506" t="s">
        <v>37903</v>
      </c>
      <c r="R4506" t="str">
        <f t="shared" si="140"/>
        <v>高密</v>
      </c>
      <c r="S4506" t="str">
        <f t="shared" si="141"/>
        <v>0709</v>
      </c>
    </row>
    <row r="4507" spans="1:19">
      <c r="A4507" t="s">
        <v>37904</v>
      </c>
      <c r="B4507" t="s">
        <v>37905</v>
      </c>
      <c r="C4507" t="s">
        <v>46</v>
      </c>
      <c r="D4507" t="s">
        <v>37906</v>
      </c>
      <c r="E4507" t="s">
        <v>37907</v>
      </c>
      <c r="F4507" t="s">
        <v>37908</v>
      </c>
      <c r="G4507" t="s">
        <v>37909</v>
      </c>
      <c r="H4507" t="s">
        <v>37910</v>
      </c>
      <c r="I4507" t="s">
        <v>2754</v>
      </c>
      <c r="J4507" t="s">
        <v>3188</v>
      </c>
      <c r="K4507" t="s">
        <v>3189</v>
      </c>
      <c r="L4507" t="s">
        <v>146</v>
      </c>
      <c r="M4507" t="s">
        <v>2420</v>
      </c>
      <c r="N4507" t="s">
        <v>2755</v>
      </c>
      <c r="O4507" t="s">
        <v>3191</v>
      </c>
      <c r="P4507" t="s">
        <v>37911</v>
      </c>
      <c r="Q4507" t="s">
        <v>37912</v>
      </c>
      <c r="R4507" t="str">
        <f t="shared" si="140"/>
        <v>临朐</v>
      </c>
      <c r="S4507" t="str">
        <f t="shared" si="141"/>
        <v>0709</v>
      </c>
    </row>
    <row r="4508" spans="1:19">
      <c r="A4508" t="s">
        <v>37913</v>
      </c>
      <c r="B4508" t="s">
        <v>37914</v>
      </c>
      <c r="C4508" t="s">
        <v>46</v>
      </c>
      <c r="D4508" t="s">
        <v>37915</v>
      </c>
      <c r="E4508" t="s">
        <v>36697</v>
      </c>
      <c r="F4508" t="s">
        <v>37916</v>
      </c>
      <c r="G4508" t="s">
        <v>37917</v>
      </c>
      <c r="H4508" t="s">
        <v>37918</v>
      </c>
      <c r="I4508" t="s">
        <v>2364</v>
      </c>
      <c r="J4508" t="s">
        <v>13329</v>
      </c>
      <c r="K4508" t="s">
        <v>13330</v>
      </c>
      <c r="L4508" t="s">
        <v>110</v>
      </c>
      <c r="M4508" t="s">
        <v>2849</v>
      </c>
      <c r="N4508" t="s">
        <v>2674</v>
      </c>
      <c r="O4508" t="s">
        <v>13331</v>
      </c>
      <c r="P4508" t="s">
        <v>37919</v>
      </c>
      <c r="R4508" t="str">
        <f t="shared" si="140"/>
        <v>高密</v>
      </c>
      <c r="S4508" t="str">
        <f t="shared" si="141"/>
        <v>0709</v>
      </c>
    </row>
    <row r="4509" spans="1:19">
      <c r="A4509" t="s">
        <v>37920</v>
      </c>
      <c r="B4509" t="s">
        <v>37921</v>
      </c>
      <c r="C4509" t="s">
        <v>46</v>
      </c>
      <c r="D4509" t="s">
        <v>37922</v>
      </c>
      <c r="E4509" t="s">
        <v>36697</v>
      </c>
      <c r="F4509" t="s">
        <v>37923</v>
      </c>
      <c r="G4509" t="s">
        <v>37924</v>
      </c>
      <c r="H4509" t="s">
        <v>37925</v>
      </c>
      <c r="I4509" t="s">
        <v>2392</v>
      </c>
      <c r="J4509" t="s">
        <v>11287</v>
      </c>
      <c r="K4509" t="s">
        <v>11288</v>
      </c>
      <c r="L4509" t="s">
        <v>676</v>
      </c>
      <c r="M4509" t="s">
        <v>2613</v>
      </c>
      <c r="N4509" t="s">
        <v>2421</v>
      </c>
      <c r="O4509" t="s">
        <v>11289</v>
      </c>
      <c r="P4509" t="s">
        <v>37926</v>
      </c>
      <c r="Q4509" t="s">
        <v>37927</v>
      </c>
      <c r="R4509" t="str">
        <f t="shared" si="140"/>
        <v>昌乐</v>
      </c>
      <c r="S4509" t="str">
        <f t="shared" si="141"/>
        <v>0709</v>
      </c>
    </row>
    <row r="4510" spans="1:19">
      <c r="A4510" t="s">
        <v>37928</v>
      </c>
      <c r="B4510" t="s">
        <v>37929</v>
      </c>
      <c r="C4510" t="s">
        <v>46</v>
      </c>
      <c r="D4510" t="s">
        <v>37930</v>
      </c>
      <c r="E4510" t="s">
        <v>37931</v>
      </c>
      <c r="F4510" t="s">
        <v>37932</v>
      </c>
      <c r="G4510" t="s">
        <v>37933</v>
      </c>
      <c r="H4510" t="s">
        <v>37934</v>
      </c>
      <c r="I4510" t="s">
        <v>2350</v>
      </c>
      <c r="J4510" t="s">
        <v>7585</v>
      </c>
      <c r="K4510" t="s">
        <v>7586</v>
      </c>
      <c r="L4510" t="s">
        <v>101</v>
      </c>
      <c r="M4510" t="s">
        <v>5737</v>
      </c>
      <c r="N4510" t="s">
        <v>2480</v>
      </c>
      <c r="O4510" t="s">
        <v>7587</v>
      </c>
      <c r="P4510" t="s">
        <v>37935</v>
      </c>
      <c r="R4510" t="str">
        <f t="shared" si="140"/>
        <v>潍城</v>
      </c>
      <c r="S4510" t="str">
        <f t="shared" si="141"/>
        <v>0709</v>
      </c>
    </row>
    <row r="4511" spans="1:19">
      <c r="A4511" t="s">
        <v>37936</v>
      </c>
      <c r="B4511" t="s">
        <v>37937</v>
      </c>
      <c r="C4511" t="s">
        <v>46</v>
      </c>
      <c r="D4511" t="s">
        <v>37938</v>
      </c>
      <c r="E4511" t="s">
        <v>36738</v>
      </c>
      <c r="F4511" t="s">
        <v>37939</v>
      </c>
      <c r="G4511" t="s">
        <v>37940</v>
      </c>
      <c r="H4511" t="s">
        <v>37941</v>
      </c>
      <c r="I4511" t="s">
        <v>2350</v>
      </c>
      <c r="J4511" t="s">
        <v>7860</v>
      </c>
      <c r="K4511" t="s">
        <v>7861</v>
      </c>
      <c r="L4511" t="s">
        <v>128</v>
      </c>
      <c r="M4511" t="s">
        <v>4047</v>
      </c>
      <c r="N4511" t="s">
        <v>3961</v>
      </c>
      <c r="O4511" t="s">
        <v>7862</v>
      </c>
      <c r="P4511" t="s">
        <v>37942</v>
      </c>
      <c r="Q4511" t="s">
        <v>37943</v>
      </c>
      <c r="R4511" t="str">
        <f t="shared" si="140"/>
        <v>寿光</v>
      </c>
      <c r="S4511" t="str">
        <f t="shared" si="141"/>
        <v>0709</v>
      </c>
    </row>
    <row r="4512" spans="1:19">
      <c r="A4512" t="s">
        <v>37944</v>
      </c>
      <c r="B4512" t="s">
        <v>37945</v>
      </c>
      <c r="C4512" t="s">
        <v>46</v>
      </c>
      <c r="D4512" t="s">
        <v>37946</v>
      </c>
      <c r="E4512" t="s">
        <v>36697</v>
      </c>
      <c r="F4512" t="s">
        <v>37947</v>
      </c>
      <c r="G4512" t="s">
        <v>37948</v>
      </c>
      <c r="H4512" t="s">
        <v>37949</v>
      </c>
      <c r="I4512" t="s">
        <v>2350</v>
      </c>
      <c r="J4512" t="s">
        <v>2671</v>
      </c>
      <c r="K4512" t="s">
        <v>2672</v>
      </c>
      <c r="L4512" t="s">
        <v>67</v>
      </c>
      <c r="M4512" t="s">
        <v>2673</v>
      </c>
      <c r="N4512" t="s">
        <v>2674</v>
      </c>
      <c r="O4512" t="s">
        <v>2675</v>
      </c>
      <c r="P4512" t="s">
        <v>37950</v>
      </c>
      <c r="Q4512" t="s">
        <v>37951</v>
      </c>
      <c r="R4512" t="str">
        <f t="shared" si="140"/>
        <v>昌邑</v>
      </c>
      <c r="S4512" t="str">
        <f t="shared" si="141"/>
        <v>0709</v>
      </c>
    </row>
    <row r="4513" spans="1:19">
      <c r="A4513" t="s">
        <v>37952</v>
      </c>
      <c r="B4513" t="s">
        <v>37953</v>
      </c>
      <c r="C4513" t="s">
        <v>46</v>
      </c>
      <c r="D4513" t="s">
        <v>37954</v>
      </c>
      <c r="E4513" t="s">
        <v>37955</v>
      </c>
      <c r="F4513" t="s">
        <v>37956</v>
      </c>
      <c r="G4513" t="s">
        <v>37957</v>
      </c>
      <c r="H4513" t="s">
        <v>37958</v>
      </c>
      <c r="I4513" t="s">
        <v>2645</v>
      </c>
      <c r="J4513" t="s">
        <v>2365</v>
      </c>
      <c r="K4513" t="s">
        <v>2366</v>
      </c>
      <c r="L4513" t="s">
        <v>57</v>
      </c>
      <c r="M4513" t="s">
        <v>2367</v>
      </c>
      <c r="N4513" t="s">
        <v>2421</v>
      </c>
      <c r="O4513" t="s">
        <v>2369</v>
      </c>
      <c r="P4513" t="s">
        <v>37852</v>
      </c>
      <c r="R4513" t="str">
        <f t="shared" si="140"/>
        <v>安丘</v>
      </c>
      <c r="S4513" t="str">
        <f t="shared" si="141"/>
        <v>0709</v>
      </c>
    </row>
    <row r="4514" spans="1:19">
      <c r="A4514" t="s">
        <v>37959</v>
      </c>
      <c r="B4514" t="s">
        <v>37960</v>
      </c>
      <c r="C4514" t="s">
        <v>46</v>
      </c>
      <c r="D4514" t="s">
        <v>37961</v>
      </c>
      <c r="E4514" t="s">
        <v>37962</v>
      </c>
      <c r="F4514" t="s">
        <v>37963</v>
      </c>
      <c r="G4514" t="s">
        <v>37964</v>
      </c>
      <c r="H4514" t="s">
        <v>37965</v>
      </c>
      <c r="I4514" t="s">
        <v>2645</v>
      </c>
      <c r="J4514" t="s">
        <v>7723</v>
      </c>
      <c r="K4514" t="s">
        <v>7724</v>
      </c>
      <c r="L4514" t="s">
        <v>676</v>
      </c>
      <c r="M4514" t="s">
        <v>3471</v>
      </c>
      <c r="N4514" t="s">
        <v>2340</v>
      </c>
      <c r="O4514" t="s">
        <v>12490</v>
      </c>
      <c r="P4514" t="s">
        <v>37966</v>
      </c>
      <c r="R4514" t="str">
        <f t="shared" si="140"/>
        <v>昌乐</v>
      </c>
      <c r="S4514" t="str">
        <f t="shared" si="141"/>
        <v>0709</v>
      </c>
    </row>
    <row r="4515" spans="1:19">
      <c r="A4515" t="s">
        <v>37967</v>
      </c>
      <c r="B4515" t="s">
        <v>37968</v>
      </c>
      <c r="C4515" t="s">
        <v>46</v>
      </c>
      <c r="D4515" t="s">
        <v>37969</v>
      </c>
      <c r="E4515" t="s">
        <v>36697</v>
      </c>
      <c r="F4515" t="s">
        <v>37970</v>
      </c>
      <c r="G4515" t="s">
        <v>37971</v>
      </c>
      <c r="H4515" t="s">
        <v>37972</v>
      </c>
      <c r="I4515" t="s">
        <v>2465</v>
      </c>
      <c r="J4515" t="s">
        <v>3738</v>
      </c>
      <c r="K4515" t="s">
        <v>3739</v>
      </c>
      <c r="L4515" t="s">
        <v>187</v>
      </c>
      <c r="M4515" t="s">
        <v>3510</v>
      </c>
      <c r="N4515" t="s">
        <v>2340</v>
      </c>
      <c r="O4515" t="s">
        <v>3740</v>
      </c>
      <c r="P4515" t="s">
        <v>37973</v>
      </c>
      <c r="Q4515" t="s">
        <v>37974</v>
      </c>
      <c r="R4515" t="str">
        <f t="shared" si="140"/>
        <v>坊子</v>
      </c>
      <c r="S4515" t="str">
        <f t="shared" si="141"/>
        <v>0709</v>
      </c>
    </row>
    <row r="4516" spans="1:19">
      <c r="A4516" t="s">
        <v>37975</v>
      </c>
      <c r="B4516" t="s">
        <v>37976</v>
      </c>
      <c r="C4516" t="s">
        <v>46</v>
      </c>
      <c r="D4516" t="s">
        <v>37977</v>
      </c>
      <c r="E4516" t="s">
        <v>36738</v>
      </c>
      <c r="F4516" t="s">
        <v>37978</v>
      </c>
      <c r="G4516" t="s">
        <v>37979</v>
      </c>
      <c r="H4516" t="s">
        <v>37980</v>
      </c>
      <c r="I4516" t="s">
        <v>2350</v>
      </c>
      <c r="J4516" t="s">
        <v>3565</v>
      </c>
      <c r="K4516" t="s">
        <v>3566</v>
      </c>
      <c r="L4516" t="s">
        <v>110</v>
      </c>
      <c r="M4516" t="s">
        <v>2575</v>
      </c>
      <c r="N4516" t="s">
        <v>2421</v>
      </c>
      <c r="O4516" t="s">
        <v>3567</v>
      </c>
      <c r="P4516" t="s">
        <v>37981</v>
      </c>
      <c r="Q4516" t="s">
        <v>37982</v>
      </c>
      <c r="R4516" t="str">
        <f t="shared" si="140"/>
        <v>高密</v>
      </c>
      <c r="S4516" t="str">
        <f t="shared" si="141"/>
        <v>0709</v>
      </c>
    </row>
    <row r="4517" spans="1:19">
      <c r="A4517" t="s">
        <v>37983</v>
      </c>
      <c r="B4517" t="s">
        <v>37984</v>
      </c>
      <c r="C4517" t="s">
        <v>46</v>
      </c>
      <c r="D4517" t="s">
        <v>37985</v>
      </c>
      <c r="E4517" t="s">
        <v>36697</v>
      </c>
      <c r="F4517" t="s">
        <v>37986</v>
      </c>
      <c r="G4517" t="s">
        <v>37987</v>
      </c>
      <c r="H4517" t="s">
        <v>37988</v>
      </c>
      <c r="I4517" t="s">
        <v>2503</v>
      </c>
      <c r="J4517" t="s">
        <v>10054</v>
      </c>
      <c r="K4517" t="s">
        <v>10055</v>
      </c>
      <c r="L4517" t="s">
        <v>137</v>
      </c>
      <c r="M4517" t="s">
        <v>5803</v>
      </c>
      <c r="N4517" t="s">
        <v>2859</v>
      </c>
      <c r="O4517" t="s">
        <v>10056</v>
      </c>
      <c r="P4517" t="s">
        <v>37989</v>
      </c>
      <c r="R4517" t="str">
        <f t="shared" si="140"/>
        <v>青州</v>
      </c>
      <c r="S4517" t="str">
        <f t="shared" si="141"/>
        <v>0709</v>
      </c>
    </row>
    <row r="4518" spans="1:19">
      <c r="A4518" t="s">
        <v>37990</v>
      </c>
      <c r="B4518" t="s">
        <v>37991</v>
      </c>
      <c r="C4518" t="s">
        <v>46</v>
      </c>
      <c r="D4518" t="s">
        <v>37992</v>
      </c>
      <c r="E4518" t="s">
        <v>37993</v>
      </c>
      <c r="F4518" t="s">
        <v>37994</v>
      </c>
      <c r="G4518" t="s">
        <v>37995</v>
      </c>
      <c r="H4518" t="s">
        <v>37996</v>
      </c>
      <c r="I4518" t="s">
        <v>2350</v>
      </c>
      <c r="J4518" t="s">
        <v>5547</v>
      </c>
      <c r="K4518" t="s">
        <v>5548</v>
      </c>
      <c r="L4518" t="s">
        <v>128</v>
      </c>
      <c r="M4518" t="s">
        <v>3895</v>
      </c>
      <c r="N4518" t="s">
        <v>2421</v>
      </c>
      <c r="O4518" t="s">
        <v>5549</v>
      </c>
      <c r="P4518" t="s">
        <v>37997</v>
      </c>
      <c r="R4518" t="str">
        <f t="shared" si="140"/>
        <v>寿光</v>
      </c>
      <c r="S4518" t="str">
        <f t="shared" si="141"/>
        <v>0709</v>
      </c>
    </row>
    <row r="4519" spans="1:19">
      <c r="A4519" t="s">
        <v>37998</v>
      </c>
      <c r="B4519" t="s">
        <v>37999</v>
      </c>
      <c r="C4519" t="s">
        <v>46</v>
      </c>
      <c r="D4519" t="s">
        <v>38000</v>
      </c>
      <c r="E4519" t="s">
        <v>36697</v>
      </c>
      <c r="F4519" t="s">
        <v>38001</v>
      </c>
      <c r="G4519" t="s">
        <v>38002</v>
      </c>
      <c r="H4519" t="s">
        <v>38003</v>
      </c>
      <c r="I4519" t="s">
        <v>2378</v>
      </c>
      <c r="J4519" t="s">
        <v>6863</v>
      </c>
      <c r="K4519" t="s">
        <v>6864</v>
      </c>
      <c r="L4519" t="s">
        <v>128</v>
      </c>
      <c r="M4519" t="s">
        <v>3952</v>
      </c>
      <c r="N4519" t="s">
        <v>2421</v>
      </c>
      <c r="O4519" t="s">
        <v>6865</v>
      </c>
      <c r="P4519" t="s">
        <v>38004</v>
      </c>
      <c r="Q4519" t="s">
        <v>38005</v>
      </c>
      <c r="R4519" t="str">
        <f t="shared" si="140"/>
        <v>寿光</v>
      </c>
      <c r="S4519" t="str">
        <f t="shared" si="141"/>
        <v>0709</v>
      </c>
    </row>
    <row r="4520" spans="1:19">
      <c r="A4520" t="s">
        <v>38006</v>
      </c>
      <c r="B4520" t="s">
        <v>38007</v>
      </c>
      <c r="C4520" t="s">
        <v>46</v>
      </c>
      <c r="D4520" t="s">
        <v>38008</v>
      </c>
      <c r="E4520" t="s">
        <v>36738</v>
      </c>
      <c r="F4520" t="s">
        <v>38009</v>
      </c>
      <c r="G4520" t="s">
        <v>38010</v>
      </c>
      <c r="H4520" t="s">
        <v>38011</v>
      </c>
      <c r="I4520" t="s">
        <v>2364</v>
      </c>
      <c r="J4520" t="s">
        <v>7337</v>
      </c>
      <c r="K4520" t="s">
        <v>7338</v>
      </c>
      <c r="L4520" t="s">
        <v>128</v>
      </c>
      <c r="M4520" t="s">
        <v>2890</v>
      </c>
      <c r="N4520" t="s">
        <v>3017</v>
      </c>
      <c r="O4520" t="s">
        <v>7339</v>
      </c>
      <c r="P4520" t="s">
        <v>38012</v>
      </c>
      <c r="Q4520" t="s">
        <v>38013</v>
      </c>
      <c r="R4520" t="str">
        <f t="shared" si="140"/>
        <v>寿光</v>
      </c>
      <c r="S4520" t="str">
        <f t="shared" si="141"/>
        <v>0709</v>
      </c>
    </row>
    <row r="4521" spans="1:19">
      <c r="A4521" t="s">
        <v>38014</v>
      </c>
      <c r="B4521" t="s">
        <v>38015</v>
      </c>
      <c r="C4521" t="s">
        <v>46</v>
      </c>
      <c r="D4521" t="s">
        <v>38016</v>
      </c>
      <c r="E4521" t="s">
        <v>36697</v>
      </c>
      <c r="F4521" t="s">
        <v>38017</v>
      </c>
      <c r="G4521" t="s">
        <v>38018</v>
      </c>
      <c r="H4521" t="s">
        <v>38019</v>
      </c>
      <c r="I4521" t="s">
        <v>3969</v>
      </c>
      <c r="J4521" t="s">
        <v>10721</v>
      </c>
      <c r="K4521" t="s">
        <v>10722</v>
      </c>
      <c r="L4521" t="s">
        <v>76</v>
      </c>
      <c r="M4521" t="s">
        <v>4374</v>
      </c>
      <c r="N4521" t="s">
        <v>2721</v>
      </c>
      <c r="O4521" t="s">
        <v>10723</v>
      </c>
      <c r="P4521" t="s">
        <v>38020</v>
      </c>
      <c r="Q4521" t="s">
        <v>38021</v>
      </c>
      <c r="R4521" t="str">
        <f t="shared" si="140"/>
        <v>奎文</v>
      </c>
      <c r="S4521" t="str">
        <f t="shared" si="141"/>
        <v>0709</v>
      </c>
    </row>
    <row r="4522" spans="1:19">
      <c r="A4522" t="s">
        <v>38022</v>
      </c>
      <c r="B4522" t="s">
        <v>38023</v>
      </c>
      <c r="C4522" t="s">
        <v>46</v>
      </c>
      <c r="D4522" t="s">
        <v>38024</v>
      </c>
      <c r="E4522" t="s">
        <v>38025</v>
      </c>
      <c r="F4522" t="s">
        <v>38026</v>
      </c>
      <c r="G4522" t="s">
        <v>38027</v>
      </c>
      <c r="H4522" t="s">
        <v>38028</v>
      </c>
      <c r="I4522" t="s">
        <v>2392</v>
      </c>
      <c r="J4522" t="s">
        <v>22345</v>
      </c>
      <c r="K4522" t="s">
        <v>22346</v>
      </c>
      <c r="L4522" t="s">
        <v>119</v>
      </c>
      <c r="M4522" t="s">
        <v>4071</v>
      </c>
      <c r="N4522" t="s">
        <v>7359</v>
      </c>
      <c r="O4522" t="s">
        <v>22347</v>
      </c>
      <c r="P4522" t="s">
        <v>38029</v>
      </c>
      <c r="R4522" t="str">
        <f t="shared" si="140"/>
        <v>寒亭</v>
      </c>
      <c r="S4522" t="str">
        <f t="shared" si="141"/>
        <v>0709</v>
      </c>
    </row>
    <row r="4523" spans="1:19">
      <c r="A4523" t="s">
        <v>38030</v>
      </c>
      <c r="B4523" t="s">
        <v>38031</v>
      </c>
      <c r="C4523" t="s">
        <v>46</v>
      </c>
      <c r="D4523" t="s">
        <v>38032</v>
      </c>
      <c r="E4523" t="s">
        <v>37931</v>
      </c>
      <c r="F4523" t="s">
        <v>38033</v>
      </c>
      <c r="G4523" t="s">
        <v>38034</v>
      </c>
      <c r="H4523" t="s">
        <v>38035</v>
      </c>
      <c r="I4523" t="s">
        <v>2350</v>
      </c>
      <c r="J4523" t="s">
        <v>3096</v>
      </c>
      <c r="K4523" t="s">
        <v>3097</v>
      </c>
      <c r="L4523" t="s">
        <v>110</v>
      </c>
      <c r="M4523" t="s">
        <v>3098</v>
      </c>
      <c r="N4523" t="s">
        <v>2785</v>
      </c>
      <c r="O4523" t="s">
        <v>3099</v>
      </c>
      <c r="P4523" t="s">
        <v>38036</v>
      </c>
      <c r="Q4523" t="s">
        <v>38037</v>
      </c>
      <c r="R4523" t="str">
        <f t="shared" si="140"/>
        <v>高密</v>
      </c>
      <c r="S4523" t="str">
        <f t="shared" si="141"/>
        <v>0709</v>
      </c>
    </row>
    <row r="4524" spans="1:19">
      <c r="A4524" t="s">
        <v>38038</v>
      </c>
      <c r="B4524" t="s">
        <v>38039</v>
      </c>
      <c r="C4524" t="s">
        <v>46</v>
      </c>
      <c r="D4524" t="s">
        <v>38040</v>
      </c>
      <c r="E4524" t="s">
        <v>36738</v>
      </c>
      <c r="F4524" t="s">
        <v>38041</v>
      </c>
      <c r="G4524" t="s">
        <v>38042</v>
      </c>
      <c r="H4524" t="s">
        <v>38043</v>
      </c>
      <c r="I4524" t="s">
        <v>4165</v>
      </c>
      <c r="J4524" t="s">
        <v>4303</v>
      </c>
      <c r="K4524" t="s">
        <v>4304</v>
      </c>
      <c r="L4524" t="s">
        <v>3458</v>
      </c>
      <c r="M4524" t="s">
        <v>3459</v>
      </c>
      <c r="N4524" t="s">
        <v>2589</v>
      </c>
      <c r="O4524" t="s">
        <v>4305</v>
      </c>
      <c r="P4524" t="s">
        <v>38044</v>
      </c>
      <c r="R4524" t="str">
        <f t="shared" si="140"/>
        <v>寒亭</v>
      </c>
      <c r="S4524" t="str">
        <f t="shared" si="141"/>
        <v>0709</v>
      </c>
    </row>
    <row r="4525" spans="1:19">
      <c r="A4525" t="s">
        <v>38045</v>
      </c>
      <c r="B4525" t="s">
        <v>38046</v>
      </c>
      <c r="C4525" t="s">
        <v>46</v>
      </c>
      <c r="D4525" t="s">
        <v>38047</v>
      </c>
      <c r="E4525" t="s">
        <v>36738</v>
      </c>
      <c r="F4525" t="s">
        <v>38048</v>
      </c>
      <c r="G4525" t="s">
        <v>38049</v>
      </c>
      <c r="H4525" t="s">
        <v>38050</v>
      </c>
      <c r="I4525" t="s">
        <v>2350</v>
      </c>
      <c r="J4525" t="s">
        <v>3565</v>
      </c>
      <c r="K4525" t="s">
        <v>3566</v>
      </c>
      <c r="L4525" t="s">
        <v>110</v>
      </c>
      <c r="M4525" t="s">
        <v>2575</v>
      </c>
      <c r="N4525" t="s">
        <v>2421</v>
      </c>
      <c r="O4525" t="s">
        <v>3567</v>
      </c>
      <c r="P4525" t="s">
        <v>38051</v>
      </c>
      <c r="Q4525" t="s">
        <v>38052</v>
      </c>
      <c r="R4525" t="str">
        <f t="shared" si="140"/>
        <v>高密</v>
      </c>
      <c r="S4525" t="str">
        <f t="shared" si="141"/>
        <v>0709</v>
      </c>
    </row>
    <row r="4526" spans="1:19">
      <c r="A4526" t="s">
        <v>38053</v>
      </c>
      <c r="B4526" t="s">
        <v>38054</v>
      </c>
      <c r="C4526" t="s">
        <v>46</v>
      </c>
      <c r="D4526" t="s">
        <v>38055</v>
      </c>
      <c r="E4526" t="s">
        <v>36738</v>
      </c>
      <c r="F4526" t="s">
        <v>38056</v>
      </c>
      <c r="G4526" t="s">
        <v>38057</v>
      </c>
      <c r="H4526" t="s">
        <v>38058</v>
      </c>
      <c r="I4526" t="s">
        <v>2465</v>
      </c>
      <c r="J4526" t="s">
        <v>4372</v>
      </c>
      <c r="K4526" t="s">
        <v>4373</v>
      </c>
      <c r="L4526" t="s">
        <v>76</v>
      </c>
      <c r="M4526" t="s">
        <v>4374</v>
      </c>
      <c r="N4526" t="s">
        <v>3017</v>
      </c>
      <c r="O4526" t="s">
        <v>4375</v>
      </c>
      <c r="P4526" t="s">
        <v>38059</v>
      </c>
      <c r="Q4526" t="s">
        <v>38060</v>
      </c>
      <c r="R4526" t="str">
        <f t="shared" si="140"/>
        <v>奎文</v>
      </c>
      <c r="S4526" t="str">
        <f t="shared" si="141"/>
        <v>0709</v>
      </c>
    </row>
    <row r="4527" spans="1:19">
      <c r="A4527" t="s">
        <v>38061</v>
      </c>
      <c r="B4527" t="s">
        <v>38062</v>
      </c>
      <c r="C4527" t="s">
        <v>46</v>
      </c>
      <c r="D4527" t="s">
        <v>38063</v>
      </c>
      <c r="E4527" t="s">
        <v>36738</v>
      </c>
      <c r="F4527" t="s">
        <v>38064</v>
      </c>
      <c r="G4527" t="s">
        <v>38065</v>
      </c>
      <c r="H4527" t="s">
        <v>38066</v>
      </c>
      <c r="I4527" t="s">
        <v>2465</v>
      </c>
      <c r="J4527" t="s">
        <v>3337</v>
      </c>
      <c r="K4527" t="s">
        <v>3338</v>
      </c>
      <c r="L4527" t="s">
        <v>76</v>
      </c>
      <c r="M4527" t="s">
        <v>2408</v>
      </c>
      <c r="N4527" t="s">
        <v>2480</v>
      </c>
      <c r="O4527" t="s">
        <v>3340</v>
      </c>
      <c r="P4527" t="s">
        <v>38067</v>
      </c>
      <c r="R4527" t="str">
        <f t="shared" si="140"/>
        <v>奎文</v>
      </c>
      <c r="S4527" t="str">
        <f t="shared" si="141"/>
        <v>0709</v>
      </c>
    </row>
    <row r="4528" spans="1:19">
      <c r="A4528" t="s">
        <v>38068</v>
      </c>
      <c r="B4528" t="s">
        <v>38069</v>
      </c>
      <c r="C4528" t="s">
        <v>46</v>
      </c>
      <c r="D4528" t="s">
        <v>38070</v>
      </c>
      <c r="E4528" t="s">
        <v>38071</v>
      </c>
      <c r="F4528" t="s">
        <v>38072</v>
      </c>
      <c r="G4528" t="s">
        <v>38073</v>
      </c>
      <c r="H4528" t="s">
        <v>38074</v>
      </c>
      <c r="I4528" t="s">
        <v>7931</v>
      </c>
      <c r="J4528" t="s">
        <v>4437</v>
      </c>
      <c r="K4528" t="s">
        <v>4438</v>
      </c>
      <c r="L4528" t="s">
        <v>101</v>
      </c>
      <c r="N4528" t="s">
        <v>14866</v>
      </c>
      <c r="O4528" t="s">
        <v>4440</v>
      </c>
      <c r="R4528" t="str">
        <f t="shared" si="140"/>
        <v>潍城</v>
      </c>
      <c r="S4528" t="str">
        <f t="shared" si="141"/>
        <v>0709</v>
      </c>
    </row>
    <row r="4529" spans="1:19">
      <c r="A4529" t="s">
        <v>38075</v>
      </c>
      <c r="B4529" t="s">
        <v>38076</v>
      </c>
      <c r="C4529" t="s">
        <v>46</v>
      </c>
      <c r="D4529" t="s">
        <v>38077</v>
      </c>
      <c r="E4529" t="s">
        <v>36738</v>
      </c>
      <c r="F4529" t="s">
        <v>38078</v>
      </c>
      <c r="G4529" t="s">
        <v>38079</v>
      </c>
      <c r="H4529" t="s">
        <v>38080</v>
      </c>
      <c r="I4529" t="s">
        <v>2350</v>
      </c>
      <c r="J4529" t="s">
        <v>4166</v>
      </c>
      <c r="K4529" t="s">
        <v>4167</v>
      </c>
      <c r="L4529" t="s">
        <v>119</v>
      </c>
      <c r="M4529" t="s">
        <v>4168</v>
      </c>
      <c r="N4529" t="s">
        <v>6934</v>
      </c>
      <c r="O4529" t="s">
        <v>4169</v>
      </c>
      <c r="P4529" t="s">
        <v>38081</v>
      </c>
      <c r="Q4529" t="s">
        <v>38082</v>
      </c>
      <c r="R4529" t="str">
        <f t="shared" si="140"/>
        <v>寒亭</v>
      </c>
      <c r="S4529" t="str">
        <f t="shared" si="141"/>
        <v>0709</v>
      </c>
    </row>
    <row r="4530" spans="1:19">
      <c r="A4530" t="s">
        <v>38083</v>
      </c>
      <c r="B4530" t="s">
        <v>38084</v>
      </c>
      <c r="C4530" t="s">
        <v>46</v>
      </c>
      <c r="D4530" t="s">
        <v>38085</v>
      </c>
      <c r="E4530" t="s">
        <v>36738</v>
      </c>
      <c r="F4530" t="s">
        <v>38086</v>
      </c>
      <c r="G4530" t="s">
        <v>38087</v>
      </c>
      <c r="H4530" t="s">
        <v>38080</v>
      </c>
      <c r="I4530" t="s">
        <v>2350</v>
      </c>
      <c r="J4530" t="s">
        <v>4220</v>
      </c>
      <c r="K4530" t="s">
        <v>4221</v>
      </c>
      <c r="L4530" t="s">
        <v>47</v>
      </c>
      <c r="M4530" t="s">
        <v>3159</v>
      </c>
      <c r="N4530" t="s">
        <v>2564</v>
      </c>
      <c r="O4530" t="s">
        <v>4223</v>
      </c>
      <c r="P4530" t="s">
        <v>38088</v>
      </c>
      <c r="Q4530" t="s">
        <v>38089</v>
      </c>
      <c r="R4530" t="str">
        <f t="shared" si="140"/>
        <v>诸城</v>
      </c>
      <c r="S4530" t="str">
        <f t="shared" si="141"/>
        <v>0709</v>
      </c>
    </row>
    <row r="4531" spans="1:19">
      <c r="A4531" t="s">
        <v>38090</v>
      </c>
      <c r="B4531" t="s">
        <v>38091</v>
      </c>
      <c r="C4531" t="s">
        <v>46</v>
      </c>
      <c r="D4531" t="s">
        <v>38092</v>
      </c>
      <c r="E4531" t="s">
        <v>36697</v>
      </c>
      <c r="F4531" t="s">
        <v>38093</v>
      </c>
      <c r="G4531" t="s">
        <v>38094</v>
      </c>
      <c r="H4531" t="s">
        <v>38095</v>
      </c>
      <c r="I4531" t="s">
        <v>3564</v>
      </c>
      <c r="J4531" t="s">
        <v>8264</v>
      </c>
      <c r="K4531" t="s">
        <v>8265</v>
      </c>
      <c r="L4531" t="s">
        <v>76</v>
      </c>
      <c r="M4531" t="s">
        <v>2408</v>
      </c>
      <c r="N4531" t="s">
        <v>3522</v>
      </c>
      <c r="O4531" t="s">
        <v>8266</v>
      </c>
      <c r="P4531" t="s">
        <v>38096</v>
      </c>
      <c r="Q4531" t="s">
        <v>38097</v>
      </c>
      <c r="R4531" t="str">
        <f t="shared" si="140"/>
        <v>奎文</v>
      </c>
      <c r="S4531" t="str">
        <f t="shared" si="141"/>
        <v>0709</v>
      </c>
    </row>
    <row r="4532" spans="1:19">
      <c r="A4532" t="s">
        <v>38098</v>
      </c>
      <c r="B4532" t="s">
        <v>38099</v>
      </c>
      <c r="C4532" t="s">
        <v>46</v>
      </c>
      <c r="D4532" t="s">
        <v>38100</v>
      </c>
      <c r="E4532" t="s">
        <v>36697</v>
      </c>
      <c r="F4532" t="s">
        <v>38101</v>
      </c>
      <c r="G4532" t="s">
        <v>38102</v>
      </c>
      <c r="H4532" t="s">
        <v>38103</v>
      </c>
      <c r="I4532" t="s">
        <v>3564</v>
      </c>
      <c r="J4532" t="s">
        <v>4303</v>
      </c>
      <c r="K4532" t="s">
        <v>4304</v>
      </c>
      <c r="L4532" t="s">
        <v>3458</v>
      </c>
      <c r="M4532" t="s">
        <v>3459</v>
      </c>
      <c r="N4532" t="s">
        <v>2721</v>
      </c>
      <c r="O4532" t="s">
        <v>4305</v>
      </c>
      <c r="P4532" t="s">
        <v>38104</v>
      </c>
      <c r="Q4532" t="s">
        <v>38105</v>
      </c>
      <c r="R4532" t="str">
        <f t="shared" si="140"/>
        <v>寒亭</v>
      </c>
      <c r="S4532" t="str">
        <f t="shared" si="141"/>
        <v>0709</v>
      </c>
    </row>
    <row r="4533" spans="1:19">
      <c r="A4533" t="s">
        <v>38106</v>
      </c>
      <c r="B4533" t="s">
        <v>38107</v>
      </c>
      <c r="C4533" t="s">
        <v>46</v>
      </c>
      <c r="D4533" t="s">
        <v>38108</v>
      </c>
      <c r="E4533" t="s">
        <v>36697</v>
      </c>
      <c r="F4533" t="s">
        <v>38109</v>
      </c>
      <c r="G4533" t="s">
        <v>38110</v>
      </c>
      <c r="H4533" t="s">
        <v>38111</v>
      </c>
      <c r="I4533" t="s">
        <v>5112</v>
      </c>
      <c r="J4533" t="s">
        <v>5254</v>
      </c>
      <c r="K4533" t="s">
        <v>5255</v>
      </c>
      <c r="L4533" t="s">
        <v>101</v>
      </c>
      <c r="M4533" t="s">
        <v>2982</v>
      </c>
      <c r="N4533" t="s">
        <v>2421</v>
      </c>
      <c r="O4533" t="s">
        <v>5256</v>
      </c>
      <c r="P4533" t="s">
        <v>38112</v>
      </c>
      <c r="Q4533" t="s">
        <v>38113</v>
      </c>
      <c r="R4533" t="str">
        <f t="shared" si="140"/>
        <v>潍城</v>
      </c>
      <c r="S4533" t="str">
        <f t="shared" si="141"/>
        <v>0709</v>
      </c>
    </row>
    <row r="4534" spans="1:19">
      <c r="A4534" t="s">
        <v>38114</v>
      </c>
      <c r="B4534" t="s">
        <v>38115</v>
      </c>
      <c r="C4534" t="s">
        <v>46</v>
      </c>
      <c r="D4534" t="s">
        <v>38116</v>
      </c>
      <c r="E4534" t="s">
        <v>36738</v>
      </c>
      <c r="F4534" t="s">
        <v>38117</v>
      </c>
      <c r="G4534" t="s">
        <v>38118</v>
      </c>
      <c r="H4534" t="s">
        <v>38119</v>
      </c>
      <c r="I4534" t="s">
        <v>2645</v>
      </c>
      <c r="J4534" t="s">
        <v>10532</v>
      </c>
      <c r="K4534" t="s">
        <v>10533</v>
      </c>
      <c r="L4534" t="s">
        <v>137</v>
      </c>
      <c r="M4534" t="s">
        <v>3729</v>
      </c>
      <c r="N4534" t="s">
        <v>2382</v>
      </c>
      <c r="O4534" t="s">
        <v>10534</v>
      </c>
      <c r="P4534" t="s">
        <v>38120</v>
      </c>
      <c r="R4534" t="str">
        <f t="shared" si="140"/>
        <v>青州</v>
      </c>
      <c r="S4534" t="str">
        <f t="shared" si="141"/>
        <v>0709</v>
      </c>
    </row>
    <row r="4535" spans="1:19">
      <c r="A4535" t="s">
        <v>38121</v>
      </c>
      <c r="B4535" t="s">
        <v>38122</v>
      </c>
      <c r="C4535" t="s">
        <v>46</v>
      </c>
      <c r="D4535" t="s">
        <v>38123</v>
      </c>
      <c r="E4535" t="s">
        <v>36697</v>
      </c>
      <c r="F4535" t="s">
        <v>38124</v>
      </c>
      <c r="G4535" t="s">
        <v>38125</v>
      </c>
      <c r="H4535" t="s">
        <v>38126</v>
      </c>
      <c r="I4535" t="s">
        <v>2465</v>
      </c>
      <c r="J4535" t="s">
        <v>4844</v>
      </c>
      <c r="K4535" t="s">
        <v>4845</v>
      </c>
      <c r="L4535" t="s">
        <v>76</v>
      </c>
      <c r="M4535" t="s">
        <v>2528</v>
      </c>
      <c r="N4535" t="s">
        <v>2340</v>
      </c>
      <c r="O4535" t="s">
        <v>4846</v>
      </c>
      <c r="P4535" t="s">
        <v>38127</v>
      </c>
      <c r="Q4535" t="s">
        <v>38128</v>
      </c>
      <c r="R4535" t="str">
        <f t="shared" si="140"/>
        <v>奎文</v>
      </c>
      <c r="S4535" t="str">
        <f t="shared" si="141"/>
        <v>0709</v>
      </c>
    </row>
    <row r="4536" spans="1:19">
      <c r="A4536" t="s">
        <v>38129</v>
      </c>
      <c r="B4536" t="s">
        <v>38130</v>
      </c>
      <c r="C4536" t="s">
        <v>46</v>
      </c>
      <c r="D4536" t="s">
        <v>38131</v>
      </c>
      <c r="E4536" t="s">
        <v>36738</v>
      </c>
      <c r="F4536" t="s">
        <v>38132</v>
      </c>
      <c r="G4536" t="s">
        <v>38133</v>
      </c>
      <c r="H4536" t="s">
        <v>38134</v>
      </c>
      <c r="I4536" t="s">
        <v>2364</v>
      </c>
      <c r="J4536" t="s">
        <v>3200</v>
      </c>
      <c r="K4536" t="s">
        <v>3201</v>
      </c>
      <c r="L4536" t="s">
        <v>76</v>
      </c>
      <c r="M4536" t="s">
        <v>2528</v>
      </c>
      <c r="N4536" t="s">
        <v>2721</v>
      </c>
      <c r="O4536" t="s">
        <v>3202</v>
      </c>
      <c r="P4536" t="s">
        <v>38135</v>
      </c>
      <c r="Q4536" t="s">
        <v>38136</v>
      </c>
      <c r="R4536" t="str">
        <f t="shared" si="140"/>
        <v>奎文</v>
      </c>
      <c r="S4536" t="str">
        <f t="shared" si="141"/>
        <v>0709</v>
      </c>
    </row>
    <row r="4537" spans="1:19">
      <c r="A4537" t="s">
        <v>38137</v>
      </c>
      <c r="B4537" t="s">
        <v>38138</v>
      </c>
      <c r="C4537" t="s">
        <v>46</v>
      </c>
      <c r="D4537" t="s">
        <v>38139</v>
      </c>
      <c r="E4537" t="s">
        <v>36738</v>
      </c>
      <c r="F4537" t="s">
        <v>38140</v>
      </c>
      <c r="G4537" t="s">
        <v>38141</v>
      </c>
      <c r="H4537" t="s">
        <v>38142</v>
      </c>
      <c r="I4537" t="s">
        <v>11041</v>
      </c>
      <c r="J4537" t="s">
        <v>14840</v>
      </c>
      <c r="K4537" t="s">
        <v>14841</v>
      </c>
      <c r="L4537" t="s">
        <v>146</v>
      </c>
      <c r="M4537" t="s">
        <v>3051</v>
      </c>
      <c r="N4537" t="s">
        <v>2368</v>
      </c>
      <c r="O4537" t="s">
        <v>14842</v>
      </c>
      <c r="P4537" t="s">
        <v>38143</v>
      </c>
      <c r="Q4537" t="s">
        <v>38144</v>
      </c>
      <c r="R4537" t="str">
        <f t="shared" si="140"/>
        <v>临朐</v>
      </c>
      <c r="S4537" t="str">
        <f t="shared" si="141"/>
        <v>0709</v>
      </c>
    </row>
    <row r="4538" spans="1:19">
      <c r="A4538" t="s">
        <v>38145</v>
      </c>
      <c r="B4538" t="s">
        <v>38146</v>
      </c>
      <c r="C4538" t="s">
        <v>46</v>
      </c>
      <c r="D4538" t="s">
        <v>38147</v>
      </c>
      <c r="E4538" t="s">
        <v>38148</v>
      </c>
      <c r="F4538" t="s">
        <v>38149</v>
      </c>
      <c r="G4538" t="s">
        <v>38150</v>
      </c>
      <c r="H4538" t="s">
        <v>38151</v>
      </c>
      <c r="I4538" t="s">
        <v>2350</v>
      </c>
      <c r="J4538" t="s">
        <v>4705</v>
      </c>
      <c r="K4538" t="s">
        <v>4706</v>
      </c>
      <c r="L4538" t="s">
        <v>101</v>
      </c>
      <c r="M4538" t="s">
        <v>4459</v>
      </c>
      <c r="N4538" t="s">
        <v>3907</v>
      </c>
      <c r="O4538" t="s">
        <v>4707</v>
      </c>
      <c r="P4538" t="s">
        <v>38152</v>
      </c>
      <c r="R4538" t="str">
        <f t="shared" si="140"/>
        <v>潍城</v>
      </c>
      <c r="S4538" t="str">
        <f t="shared" si="141"/>
        <v>0709</v>
      </c>
    </row>
    <row r="4539" spans="1:19">
      <c r="A4539" t="s">
        <v>38153</v>
      </c>
      <c r="B4539" t="s">
        <v>38154</v>
      </c>
      <c r="C4539" t="s">
        <v>46</v>
      </c>
      <c r="D4539" t="s">
        <v>38155</v>
      </c>
      <c r="E4539" t="s">
        <v>36697</v>
      </c>
      <c r="F4539" t="s">
        <v>38156</v>
      </c>
      <c r="G4539" t="s">
        <v>38157</v>
      </c>
      <c r="H4539" t="s">
        <v>38158</v>
      </c>
      <c r="I4539" t="s">
        <v>2645</v>
      </c>
      <c r="J4539" t="s">
        <v>6077</v>
      </c>
      <c r="K4539" t="s">
        <v>6078</v>
      </c>
      <c r="L4539" t="s">
        <v>128</v>
      </c>
      <c r="M4539" t="s">
        <v>6079</v>
      </c>
      <c r="N4539" t="s">
        <v>4563</v>
      </c>
      <c r="O4539" t="s">
        <v>6080</v>
      </c>
      <c r="P4539" t="s">
        <v>38159</v>
      </c>
      <c r="R4539" t="str">
        <f t="shared" si="140"/>
        <v>寿光</v>
      </c>
      <c r="S4539" t="str">
        <f t="shared" si="141"/>
        <v>0709</v>
      </c>
    </row>
    <row r="4540" spans="1:19">
      <c r="A4540" t="s">
        <v>38160</v>
      </c>
      <c r="B4540" t="s">
        <v>38161</v>
      </c>
      <c r="C4540" t="s">
        <v>46</v>
      </c>
      <c r="D4540" t="s">
        <v>38162</v>
      </c>
      <c r="E4540" t="s">
        <v>38163</v>
      </c>
      <c r="F4540" t="s">
        <v>38164</v>
      </c>
      <c r="G4540" t="s">
        <v>38165</v>
      </c>
      <c r="H4540" t="s">
        <v>38166</v>
      </c>
      <c r="I4540" t="s">
        <v>2364</v>
      </c>
      <c r="J4540" t="s">
        <v>16736</v>
      </c>
      <c r="K4540" t="s">
        <v>16737</v>
      </c>
      <c r="L4540" t="s">
        <v>101</v>
      </c>
      <c r="M4540" t="s">
        <v>4459</v>
      </c>
      <c r="N4540" t="s">
        <v>2421</v>
      </c>
      <c r="O4540" t="s">
        <v>16738</v>
      </c>
      <c r="P4540" t="s">
        <v>38167</v>
      </c>
      <c r="R4540" t="str">
        <f t="shared" si="140"/>
        <v>潍城</v>
      </c>
      <c r="S4540" t="str">
        <f t="shared" si="141"/>
        <v>0709</v>
      </c>
    </row>
    <row r="4541" spans="1:19">
      <c r="A4541" t="s">
        <v>38168</v>
      </c>
      <c r="B4541" t="s">
        <v>38169</v>
      </c>
      <c r="C4541" t="s">
        <v>46</v>
      </c>
      <c r="D4541" t="s">
        <v>38170</v>
      </c>
      <c r="E4541" t="s">
        <v>36697</v>
      </c>
      <c r="F4541" t="s">
        <v>38171</v>
      </c>
      <c r="G4541" t="s">
        <v>38172</v>
      </c>
      <c r="H4541" t="s">
        <v>38173</v>
      </c>
      <c r="I4541" t="s">
        <v>2350</v>
      </c>
      <c r="J4541" t="s">
        <v>3167</v>
      </c>
      <c r="K4541" t="s">
        <v>3168</v>
      </c>
      <c r="L4541" t="s">
        <v>110</v>
      </c>
      <c r="M4541" t="s">
        <v>3098</v>
      </c>
      <c r="N4541" t="s">
        <v>2354</v>
      </c>
      <c r="O4541" t="s">
        <v>3169</v>
      </c>
      <c r="P4541" t="s">
        <v>38174</v>
      </c>
      <c r="Q4541" t="s">
        <v>38175</v>
      </c>
      <c r="R4541" t="str">
        <f t="shared" si="140"/>
        <v>高密</v>
      </c>
      <c r="S4541" t="str">
        <f t="shared" si="141"/>
        <v>0709</v>
      </c>
    </row>
    <row r="4542" spans="1:19">
      <c r="A4542" t="s">
        <v>38176</v>
      </c>
      <c r="B4542" t="s">
        <v>38177</v>
      </c>
      <c r="C4542" t="s">
        <v>46</v>
      </c>
      <c r="D4542" t="s">
        <v>38178</v>
      </c>
      <c r="E4542" t="s">
        <v>36697</v>
      </c>
      <c r="F4542" t="s">
        <v>38179</v>
      </c>
      <c r="G4542" t="s">
        <v>38180</v>
      </c>
      <c r="H4542" t="s">
        <v>38181</v>
      </c>
      <c r="I4542" t="s">
        <v>2350</v>
      </c>
      <c r="J4542" t="s">
        <v>9092</v>
      </c>
      <c r="K4542" t="s">
        <v>9093</v>
      </c>
      <c r="L4542" t="s">
        <v>146</v>
      </c>
      <c r="M4542" t="s">
        <v>5188</v>
      </c>
      <c r="N4542" t="s">
        <v>2421</v>
      </c>
      <c r="O4542" t="s">
        <v>9094</v>
      </c>
      <c r="P4542" t="s">
        <v>38182</v>
      </c>
      <c r="Q4542" t="s">
        <v>38183</v>
      </c>
      <c r="R4542" t="str">
        <f t="shared" si="140"/>
        <v>临朐</v>
      </c>
      <c r="S4542" t="str">
        <f t="shared" si="141"/>
        <v>0709</v>
      </c>
    </row>
    <row r="4543" spans="1:19">
      <c r="A4543" t="s">
        <v>38184</v>
      </c>
      <c r="B4543" t="s">
        <v>38185</v>
      </c>
      <c r="C4543" t="s">
        <v>46</v>
      </c>
      <c r="D4543" t="s">
        <v>38186</v>
      </c>
      <c r="E4543" t="s">
        <v>36697</v>
      </c>
      <c r="F4543" t="s">
        <v>38187</v>
      </c>
      <c r="G4543" t="s">
        <v>38188</v>
      </c>
      <c r="H4543" t="s">
        <v>38189</v>
      </c>
      <c r="I4543" t="s">
        <v>5112</v>
      </c>
      <c r="J4543" t="s">
        <v>7368</v>
      </c>
      <c r="K4543" t="s">
        <v>7369</v>
      </c>
      <c r="L4543" t="s">
        <v>110</v>
      </c>
      <c r="M4543" t="s">
        <v>2575</v>
      </c>
      <c r="N4543" t="s">
        <v>5013</v>
      </c>
      <c r="O4543" t="s">
        <v>7370</v>
      </c>
      <c r="P4543" t="s">
        <v>38190</v>
      </c>
      <c r="Q4543" t="s">
        <v>38191</v>
      </c>
      <c r="R4543" t="str">
        <f t="shared" si="140"/>
        <v>高密</v>
      </c>
      <c r="S4543" t="str">
        <f t="shared" si="141"/>
        <v>0709</v>
      </c>
    </row>
    <row r="4544" spans="1:19">
      <c r="A4544" t="s">
        <v>38192</v>
      </c>
      <c r="B4544" t="s">
        <v>38193</v>
      </c>
      <c r="C4544" t="s">
        <v>46</v>
      </c>
      <c r="D4544" t="s">
        <v>38194</v>
      </c>
      <c r="E4544" t="s">
        <v>36697</v>
      </c>
      <c r="F4544" t="s">
        <v>38195</v>
      </c>
      <c r="G4544" t="s">
        <v>38196</v>
      </c>
      <c r="H4544" t="s">
        <v>38197</v>
      </c>
      <c r="I4544" t="s">
        <v>2350</v>
      </c>
      <c r="J4544" t="s">
        <v>4089</v>
      </c>
      <c r="K4544" t="s">
        <v>4090</v>
      </c>
      <c r="L4544" t="s">
        <v>110</v>
      </c>
      <c r="M4544" t="s">
        <v>2575</v>
      </c>
      <c r="N4544" t="s">
        <v>6308</v>
      </c>
      <c r="O4544" t="s">
        <v>4091</v>
      </c>
      <c r="P4544" t="s">
        <v>38198</v>
      </c>
      <c r="R4544" t="str">
        <f t="shared" si="140"/>
        <v>高密</v>
      </c>
      <c r="S4544" t="str">
        <f t="shared" si="141"/>
        <v>0709</v>
      </c>
    </row>
    <row r="4545" spans="1:19">
      <c r="A4545" t="s">
        <v>38199</v>
      </c>
      <c r="B4545" t="s">
        <v>38200</v>
      </c>
      <c r="C4545" t="s">
        <v>46</v>
      </c>
      <c r="D4545" t="s">
        <v>38201</v>
      </c>
      <c r="E4545" t="s">
        <v>38202</v>
      </c>
      <c r="F4545" t="s">
        <v>38203</v>
      </c>
      <c r="G4545" t="s">
        <v>38204</v>
      </c>
      <c r="H4545" t="s">
        <v>38205</v>
      </c>
      <c r="I4545" t="s">
        <v>2350</v>
      </c>
      <c r="J4545" t="s">
        <v>3364</v>
      </c>
      <c r="K4545" t="s">
        <v>3365</v>
      </c>
      <c r="L4545" t="s">
        <v>67</v>
      </c>
      <c r="M4545" t="s">
        <v>3366</v>
      </c>
      <c r="N4545" t="s">
        <v>2674</v>
      </c>
      <c r="O4545" t="s">
        <v>3367</v>
      </c>
      <c r="P4545" t="s">
        <v>38206</v>
      </c>
      <c r="Q4545" t="s">
        <v>38207</v>
      </c>
      <c r="R4545" t="str">
        <f t="shared" ref="R4545:R4608" si="142">IF(OR(LEFT(L4545,2)="高新"),"奎文",IF(LEFT(L4545,2)="峡山","坊子",IF(LEFT(L4545,2)="滨海","寒亭",LEFT(L4545,2))))</f>
        <v>昌邑</v>
      </c>
      <c r="S4545" t="str">
        <f t="shared" ref="S4545:S4608" si="143">TEXT(B4545,"mmdd")</f>
        <v>0709</v>
      </c>
    </row>
    <row r="4546" spans="1:19">
      <c r="A4546" t="s">
        <v>38208</v>
      </c>
      <c r="B4546" t="s">
        <v>38209</v>
      </c>
      <c r="C4546" t="s">
        <v>46</v>
      </c>
      <c r="D4546" t="s">
        <v>38210</v>
      </c>
      <c r="E4546" t="s">
        <v>33345</v>
      </c>
      <c r="F4546" t="s">
        <v>38211</v>
      </c>
      <c r="G4546" t="s">
        <v>38212</v>
      </c>
      <c r="H4546" t="s">
        <v>38213</v>
      </c>
      <c r="I4546" t="s">
        <v>2392</v>
      </c>
      <c r="J4546" t="s">
        <v>3609</v>
      </c>
      <c r="K4546" t="s">
        <v>3610</v>
      </c>
      <c r="L4546" t="s">
        <v>110</v>
      </c>
      <c r="M4546" t="s">
        <v>2381</v>
      </c>
      <c r="N4546" t="s">
        <v>15612</v>
      </c>
      <c r="O4546" t="s">
        <v>3611</v>
      </c>
      <c r="P4546" t="s">
        <v>38214</v>
      </c>
      <c r="Q4546" t="s">
        <v>38215</v>
      </c>
      <c r="R4546" t="str">
        <f t="shared" si="142"/>
        <v>高密</v>
      </c>
      <c r="S4546" t="str">
        <f t="shared" si="143"/>
        <v>0709</v>
      </c>
    </row>
    <row r="4547" spans="1:19">
      <c r="A4547" t="s">
        <v>38216</v>
      </c>
      <c r="B4547" t="s">
        <v>38217</v>
      </c>
      <c r="C4547" t="s">
        <v>46</v>
      </c>
      <c r="D4547" t="s">
        <v>38218</v>
      </c>
      <c r="E4547" t="s">
        <v>38219</v>
      </c>
      <c r="F4547" t="s">
        <v>38220</v>
      </c>
      <c r="G4547" t="s">
        <v>38221</v>
      </c>
      <c r="H4547" t="s">
        <v>38222</v>
      </c>
      <c r="I4547" t="s">
        <v>2645</v>
      </c>
      <c r="J4547" t="s">
        <v>2573</v>
      </c>
      <c r="K4547" t="s">
        <v>2574</v>
      </c>
      <c r="L4547" t="s">
        <v>110</v>
      </c>
      <c r="M4547" t="s">
        <v>2575</v>
      </c>
      <c r="N4547" t="s">
        <v>2564</v>
      </c>
      <c r="O4547" t="s">
        <v>2576</v>
      </c>
      <c r="P4547" t="s">
        <v>38223</v>
      </c>
      <c r="R4547" t="str">
        <f t="shared" si="142"/>
        <v>高密</v>
      </c>
      <c r="S4547" t="str">
        <f t="shared" si="143"/>
        <v>0709</v>
      </c>
    </row>
    <row r="4548" spans="1:19">
      <c r="A4548" t="s">
        <v>38224</v>
      </c>
      <c r="B4548" t="s">
        <v>38225</v>
      </c>
      <c r="C4548" t="s">
        <v>46</v>
      </c>
      <c r="D4548" t="s">
        <v>38226</v>
      </c>
      <c r="E4548" t="s">
        <v>36697</v>
      </c>
      <c r="F4548" t="s">
        <v>38227</v>
      </c>
      <c r="G4548" t="s">
        <v>38228</v>
      </c>
      <c r="H4548" t="s">
        <v>38229</v>
      </c>
      <c r="I4548" t="s">
        <v>2770</v>
      </c>
      <c r="J4548" t="s">
        <v>3128</v>
      </c>
      <c r="K4548" t="s">
        <v>3129</v>
      </c>
      <c r="L4548" t="s">
        <v>101</v>
      </c>
      <c r="M4548" t="s">
        <v>3130</v>
      </c>
      <c r="N4548" t="s">
        <v>3554</v>
      </c>
      <c r="O4548" t="s">
        <v>3131</v>
      </c>
      <c r="P4548" t="s">
        <v>38230</v>
      </c>
      <c r="R4548" t="str">
        <f t="shared" si="142"/>
        <v>潍城</v>
      </c>
      <c r="S4548" t="str">
        <f t="shared" si="143"/>
        <v>0709</v>
      </c>
    </row>
    <row r="4549" spans="1:19">
      <c r="A4549" t="s">
        <v>38231</v>
      </c>
      <c r="B4549" t="s">
        <v>38232</v>
      </c>
      <c r="C4549" t="s">
        <v>46</v>
      </c>
      <c r="D4549" t="s">
        <v>38233</v>
      </c>
      <c r="E4549" t="s">
        <v>38234</v>
      </c>
      <c r="F4549" t="s">
        <v>38235</v>
      </c>
      <c r="G4549" t="s">
        <v>38236</v>
      </c>
      <c r="H4549" t="s">
        <v>38237</v>
      </c>
      <c r="I4549" t="s">
        <v>2364</v>
      </c>
      <c r="J4549" t="s">
        <v>3704</v>
      </c>
      <c r="K4549" t="s">
        <v>3705</v>
      </c>
      <c r="L4549" t="s">
        <v>67</v>
      </c>
      <c r="M4549" t="s">
        <v>3706</v>
      </c>
      <c r="N4549" t="s">
        <v>2785</v>
      </c>
      <c r="O4549" t="s">
        <v>3707</v>
      </c>
      <c r="P4549" t="s">
        <v>38238</v>
      </c>
      <c r="R4549" t="str">
        <f t="shared" si="142"/>
        <v>昌邑</v>
      </c>
      <c r="S4549" t="str">
        <f t="shared" si="143"/>
        <v>0709</v>
      </c>
    </row>
    <row r="4550" spans="1:19">
      <c r="A4550" t="s">
        <v>38239</v>
      </c>
      <c r="B4550" t="s">
        <v>38240</v>
      </c>
      <c r="C4550" t="s">
        <v>46</v>
      </c>
      <c r="D4550" t="s">
        <v>38241</v>
      </c>
      <c r="E4550" t="s">
        <v>36697</v>
      </c>
      <c r="F4550" t="s">
        <v>38242</v>
      </c>
      <c r="G4550" t="s">
        <v>38243</v>
      </c>
      <c r="H4550" t="s">
        <v>38244</v>
      </c>
      <c r="I4550" t="s">
        <v>2503</v>
      </c>
      <c r="J4550" t="s">
        <v>8105</v>
      </c>
      <c r="K4550" t="s">
        <v>8106</v>
      </c>
      <c r="L4550" t="s">
        <v>101</v>
      </c>
      <c r="M4550" t="s">
        <v>4459</v>
      </c>
      <c r="N4550" t="s">
        <v>3339</v>
      </c>
      <c r="O4550" t="s">
        <v>8107</v>
      </c>
      <c r="P4550" t="s">
        <v>38245</v>
      </c>
      <c r="Q4550" t="s">
        <v>38246</v>
      </c>
      <c r="R4550" t="str">
        <f t="shared" si="142"/>
        <v>潍城</v>
      </c>
      <c r="S4550" t="str">
        <f t="shared" si="143"/>
        <v>0709</v>
      </c>
    </row>
    <row r="4551" spans="1:19">
      <c r="A4551" t="s">
        <v>38247</v>
      </c>
      <c r="B4551" t="s">
        <v>38248</v>
      </c>
      <c r="C4551" t="s">
        <v>46</v>
      </c>
      <c r="D4551" t="s">
        <v>38249</v>
      </c>
      <c r="E4551" t="s">
        <v>36697</v>
      </c>
      <c r="F4551" t="s">
        <v>38250</v>
      </c>
      <c r="G4551" t="s">
        <v>38251</v>
      </c>
      <c r="H4551" t="s">
        <v>38252</v>
      </c>
      <c r="I4551" t="s">
        <v>6637</v>
      </c>
      <c r="J4551" t="s">
        <v>5661</v>
      </c>
      <c r="K4551" t="s">
        <v>5662</v>
      </c>
      <c r="L4551" t="s">
        <v>47</v>
      </c>
      <c r="M4551" t="s">
        <v>4266</v>
      </c>
      <c r="N4551" t="s">
        <v>2480</v>
      </c>
      <c r="O4551" t="s">
        <v>5663</v>
      </c>
      <c r="P4551" t="s">
        <v>38253</v>
      </c>
      <c r="R4551" t="str">
        <f t="shared" si="142"/>
        <v>诸城</v>
      </c>
      <c r="S4551" t="str">
        <f t="shared" si="143"/>
        <v>0709</v>
      </c>
    </row>
    <row r="4552" spans="1:19">
      <c r="A4552" t="s">
        <v>38254</v>
      </c>
      <c r="B4552" t="s">
        <v>38255</v>
      </c>
      <c r="C4552" t="s">
        <v>46</v>
      </c>
      <c r="D4552" t="s">
        <v>38256</v>
      </c>
      <c r="E4552" t="s">
        <v>36769</v>
      </c>
      <c r="F4552" t="s">
        <v>38257</v>
      </c>
      <c r="G4552" t="s">
        <v>38258</v>
      </c>
      <c r="H4552" t="s">
        <v>38259</v>
      </c>
      <c r="I4552" t="s">
        <v>3969</v>
      </c>
      <c r="J4552" t="s">
        <v>4141</v>
      </c>
      <c r="K4552" t="s">
        <v>4142</v>
      </c>
      <c r="L4552" t="s">
        <v>137</v>
      </c>
      <c r="M4552" t="s">
        <v>2339</v>
      </c>
      <c r="N4552" t="s">
        <v>5855</v>
      </c>
      <c r="O4552" t="s">
        <v>4143</v>
      </c>
      <c r="P4552" t="s">
        <v>38260</v>
      </c>
      <c r="R4552" t="str">
        <f t="shared" si="142"/>
        <v>青州</v>
      </c>
      <c r="S4552" t="str">
        <f t="shared" si="143"/>
        <v>0709</v>
      </c>
    </row>
    <row r="4553" spans="1:19">
      <c r="A4553" t="s">
        <v>38261</v>
      </c>
      <c r="B4553" t="s">
        <v>38262</v>
      </c>
      <c r="C4553" t="s">
        <v>46</v>
      </c>
      <c r="D4553" t="s">
        <v>38263</v>
      </c>
      <c r="E4553" t="s">
        <v>36697</v>
      </c>
      <c r="F4553" t="s">
        <v>38264</v>
      </c>
      <c r="G4553" t="s">
        <v>38265</v>
      </c>
      <c r="H4553" t="s">
        <v>38266</v>
      </c>
      <c r="I4553" t="s">
        <v>4165</v>
      </c>
      <c r="J4553" t="s">
        <v>6485</v>
      </c>
      <c r="K4553" t="s">
        <v>6486</v>
      </c>
      <c r="L4553" t="s">
        <v>128</v>
      </c>
      <c r="M4553" t="s">
        <v>3653</v>
      </c>
      <c r="N4553" t="s">
        <v>4222</v>
      </c>
      <c r="O4553" t="s">
        <v>6487</v>
      </c>
      <c r="P4553" t="s">
        <v>38267</v>
      </c>
      <c r="Q4553" t="s">
        <v>38268</v>
      </c>
      <c r="R4553" t="str">
        <f t="shared" si="142"/>
        <v>寿光</v>
      </c>
      <c r="S4553" t="str">
        <f t="shared" si="143"/>
        <v>0709</v>
      </c>
    </row>
    <row r="4554" spans="1:19">
      <c r="A4554" t="s">
        <v>38269</v>
      </c>
      <c r="B4554" t="s">
        <v>38270</v>
      </c>
      <c r="C4554" t="s">
        <v>46</v>
      </c>
      <c r="D4554" t="s">
        <v>38271</v>
      </c>
      <c r="E4554" t="s">
        <v>36697</v>
      </c>
      <c r="F4554" t="s">
        <v>38272</v>
      </c>
      <c r="G4554" t="s">
        <v>38273</v>
      </c>
      <c r="H4554" t="s">
        <v>38274</v>
      </c>
      <c r="I4554" t="s">
        <v>3436</v>
      </c>
      <c r="J4554" t="s">
        <v>4089</v>
      </c>
      <c r="K4554" t="s">
        <v>4090</v>
      </c>
      <c r="L4554" t="s">
        <v>110</v>
      </c>
      <c r="M4554" t="s">
        <v>2575</v>
      </c>
      <c r="N4554" t="s">
        <v>6308</v>
      </c>
      <c r="O4554" t="s">
        <v>4091</v>
      </c>
      <c r="P4554" t="s">
        <v>38275</v>
      </c>
      <c r="R4554" t="str">
        <f t="shared" si="142"/>
        <v>高密</v>
      </c>
      <c r="S4554" t="str">
        <f t="shared" si="143"/>
        <v>0709</v>
      </c>
    </row>
    <row r="4555" spans="1:19">
      <c r="A4555" t="s">
        <v>38276</v>
      </c>
      <c r="B4555" t="s">
        <v>38277</v>
      </c>
      <c r="C4555" t="s">
        <v>46</v>
      </c>
      <c r="D4555" t="s">
        <v>38278</v>
      </c>
      <c r="E4555" t="s">
        <v>36697</v>
      </c>
      <c r="F4555" t="s">
        <v>38279</v>
      </c>
      <c r="G4555" t="s">
        <v>38280</v>
      </c>
      <c r="H4555" t="s">
        <v>38281</v>
      </c>
      <c r="I4555" t="s">
        <v>2364</v>
      </c>
      <c r="J4555" t="s">
        <v>6485</v>
      </c>
      <c r="K4555" t="s">
        <v>6486</v>
      </c>
      <c r="L4555" t="s">
        <v>128</v>
      </c>
      <c r="M4555" t="s">
        <v>3653</v>
      </c>
      <c r="N4555" t="s">
        <v>2368</v>
      </c>
      <c r="O4555" t="s">
        <v>6487</v>
      </c>
      <c r="P4555" t="s">
        <v>38282</v>
      </c>
      <c r="R4555" t="str">
        <f t="shared" si="142"/>
        <v>寿光</v>
      </c>
      <c r="S4555" t="str">
        <f t="shared" si="143"/>
        <v>0709</v>
      </c>
    </row>
    <row r="4556" spans="1:19">
      <c r="A4556" t="s">
        <v>38283</v>
      </c>
      <c r="B4556" t="s">
        <v>38284</v>
      </c>
      <c r="C4556" t="s">
        <v>46</v>
      </c>
      <c r="D4556" t="s">
        <v>38285</v>
      </c>
      <c r="E4556" t="s">
        <v>36738</v>
      </c>
      <c r="F4556" t="s">
        <v>38286</v>
      </c>
      <c r="G4556" t="s">
        <v>38287</v>
      </c>
      <c r="H4556" t="s">
        <v>38288</v>
      </c>
      <c r="I4556" t="s">
        <v>2364</v>
      </c>
      <c r="J4556" t="s">
        <v>12383</v>
      </c>
      <c r="K4556" t="s">
        <v>12384</v>
      </c>
      <c r="L4556" t="s">
        <v>128</v>
      </c>
      <c r="M4556" t="s">
        <v>3028</v>
      </c>
      <c r="N4556" t="s">
        <v>3277</v>
      </c>
      <c r="O4556" t="s">
        <v>12385</v>
      </c>
      <c r="P4556" t="s">
        <v>38289</v>
      </c>
      <c r="Q4556" t="s">
        <v>38290</v>
      </c>
      <c r="R4556" t="str">
        <f t="shared" si="142"/>
        <v>寿光</v>
      </c>
      <c r="S4556" t="str">
        <f t="shared" si="143"/>
        <v>0709</v>
      </c>
    </row>
    <row r="4557" spans="1:19">
      <c r="A4557" t="s">
        <v>38291</v>
      </c>
      <c r="B4557" t="s">
        <v>38292</v>
      </c>
      <c r="C4557" t="s">
        <v>46</v>
      </c>
      <c r="D4557" t="s">
        <v>38293</v>
      </c>
      <c r="E4557" t="s">
        <v>38202</v>
      </c>
      <c r="F4557" t="s">
        <v>38294</v>
      </c>
      <c r="G4557" t="s">
        <v>38295</v>
      </c>
      <c r="H4557" t="s">
        <v>38296</v>
      </c>
      <c r="I4557" t="s">
        <v>2378</v>
      </c>
      <c r="J4557" t="s">
        <v>12383</v>
      </c>
      <c r="K4557" t="s">
        <v>12384</v>
      </c>
      <c r="L4557" t="s">
        <v>128</v>
      </c>
      <c r="M4557" t="s">
        <v>3028</v>
      </c>
      <c r="N4557" t="s">
        <v>2421</v>
      </c>
      <c r="O4557" t="s">
        <v>12385</v>
      </c>
      <c r="P4557" t="s">
        <v>38297</v>
      </c>
      <c r="R4557" t="str">
        <f t="shared" si="142"/>
        <v>寿光</v>
      </c>
      <c r="S4557" t="str">
        <f t="shared" si="143"/>
        <v>0709</v>
      </c>
    </row>
    <row r="4558" spans="1:19">
      <c r="A4558" t="s">
        <v>38298</v>
      </c>
      <c r="B4558" t="s">
        <v>38299</v>
      </c>
      <c r="C4558" t="s">
        <v>46</v>
      </c>
      <c r="D4558" t="s">
        <v>38300</v>
      </c>
      <c r="E4558" t="s">
        <v>36738</v>
      </c>
      <c r="F4558" t="s">
        <v>38301</v>
      </c>
      <c r="G4558" t="s">
        <v>38302</v>
      </c>
      <c r="H4558" t="s">
        <v>38303</v>
      </c>
      <c r="I4558" t="s">
        <v>2364</v>
      </c>
      <c r="J4558" t="s">
        <v>12383</v>
      </c>
      <c r="K4558" t="s">
        <v>12384</v>
      </c>
      <c r="L4558" t="s">
        <v>128</v>
      </c>
      <c r="M4558" t="s">
        <v>3028</v>
      </c>
      <c r="N4558" t="s">
        <v>3277</v>
      </c>
      <c r="O4558" t="s">
        <v>12385</v>
      </c>
      <c r="P4558" t="s">
        <v>38304</v>
      </c>
      <c r="Q4558" t="s">
        <v>38305</v>
      </c>
      <c r="R4558" t="str">
        <f t="shared" si="142"/>
        <v>寿光</v>
      </c>
      <c r="S4558" t="str">
        <f t="shared" si="143"/>
        <v>0709</v>
      </c>
    </row>
    <row r="4559" spans="1:19">
      <c r="A4559" t="s">
        <v>38306</v>
      </c>
      <c r="B4559" t="s">
        <v>38307</v>
      </c>
      <c r="C4559" t="s">
        <v>46</v>
      </c>
      <c r="D4559" t="s">
        <v>38308</v>
      </c>
      <c r="E4559" t="s">
        <v>36738</v>
      </c>
      <c r="F4559" t="s">
        <v>38309</v>
      </c>
      <c r="G4559" t="s">
        <v>38310</v>
      </c>
      <c r="H4559" t="s">
        <v>38311</v>
      </c>
      <c r="I4559" t="s">
        <v>2350</v>
      </c>
      <c r="J4559" t="s">
        <v>5473</v>
      </c>
      <c r="K4559" t="s">
        <v>5474</v>
      </c>
      <c r="L4559" t="s">
        <v>128</v>
      </c>
      <c r="M4559" t="s">
        <v>2890</v>
      </c>
      <c r="N4559" t="s">
        <v>2816</v>
      </c>
      <c r="O4559" t="s">
        <v>5475</v>
      </c>
      <c r="P4559" t="s">
        <v>38312</v>
      </c>
      <c r="Q4559" t="s">
        <v>38313</v>
      </c>
      <c r="R4559" t="str">
        <f t="shared" si="142"/>
        <v>寿光</v>
      </c>
      <c r="S4559" t="str">
        <f t="shared" si="143"/>
        <v>0709</v>
      </c>
    </row>
    <row r="4560" spans="1:19">
      <c r="A4560" t="s">
        <v>38314</v>
      </c>
      <c r="B4560" t="s">
        <v>38315</v>
      </c>
      <c r="C4560" t="s">
        <v>46</v>
      </c>
      <c r="D4560" t="s">
        <v>38316</v>
      </c>
      <c r="E4560" t="s">
        <v>38317</v>
      </c>
      <c r="F4560" t="s">
        <v>38318</v>
      </c>
      <c r="G4560" t="s">
        <v>38319</v>
      </c>
      <c r="H4560" t="s">
        <v>38320</v>
      </c>
      <c r="I4560" t="s">
        <v>6637</v>
      </c>
      <c r="J4560" t="s">
        <v>4447</v>
      </c>
      <c r="K4560" t="s">
        <v>4448</v>
      </c>
      <c r="L4560" t="s">
        <v>128</v>
      </c>
      <c r="M4560" t="s">
        <v>3952</v>
      </c>
      <c r="N4560" t="s">
        <v>2340</v>
      </c>
      <c r="O4560" t="s">
        <v>4449</v>
      </c>
      <c r="P4560" t="s">
        <v>38321</v>
      </c>
      <c r="R4560" t="str">
        <f t="shared" si="142"/>
        <v>寿光</v>
      </c>
      <c r="S4560" t="str">
        <f t="shared" si="143"/>
        <v>0709</v>
      </c>
    </row>
    <row r="4561" spans="1:19">
      <c r="A4561" t="s">
        <v>38322</v>
      </c>
      <c r="B4561" t="s">
        <v>38323</v>
      </c>
      <c r="C4561" t="s">
        <v>46</v>
      </c>
      <c r="D4561" t="s">
        <v>38324</v>
      </c>
      <c r="E4561" t="s">
        <v>36738</v>
      </c>
      <c r="F4561" t="s">
        <v>38325</v>
      </c>
      <c r="G4561" t="s">
        <v>38326</v>
      </c>
      <c r="H4561" t="s">
        <v>38327</v>
      </c>
      <c r="I4561" t="s">
        <v>4165</v>
      </c>
      <c r="J4561" t="s">
        <v>38328</v>
      </c>
      <c r="K4561" t="s">
        <v>38329</v>
      </c>
      <c r="L4561" t="s">
        <v>57</v>
      </c>
      <c r="M4561" t="s">
        <v>2367</v>
      </c>
      <c r="N4561" t="s">
        <v>3179</v>
      </c>
      <c r="O4561" t="s">
        <v>38330</v>
      </c>
      <c r="P4561" t="s">
        <v>38331</v>
      </c>
      <c r="R4561" t="str">
        <f t="shared" si="142"/>
        <v>安丘</v>
      </c>
      <c r="S4561" t="str">
        <f t="shared" si="143"/>
        <v>0709</v>
      </c>
    </row>
    <row r="4562" spans="1:19">
      <c r="A4562" t="s">
        <v>38332</v>
      </c>
      <c r="B4562" t="s">
        <v>38333</v>
      </c>
      <c r="C4562" t="s">
        <v>46</v>
      </c>
      <c r="D4562" t="s">
        <v>38334</v>
      </c>
      <c r="E4562" t="s">
        <v>36697</v>
      </c>
      <c r="F4562" t="s">
        <v>38335</v>
      </c>
      <c r="G4562" t="s">
        <v>38336</v>
      </c>
      <c r="H4562" t="s">
        <v>38337</v>
      </c>
      <c r="I4562" t="s">
        <v>2350</v>
      </c>
      <c r="J4562" t="s">
        <v>2671</v>
      </c>
      <c r="K4562" t="s">
        <v>2672</v>
      </c>
      <c r="L4562" t="s">
        <v>67</v>
      </c>
      <c r="M4562" t="s">
        <v>2673</v>
      </c>
      <c r="N4562" t="s">
        <v>3017</v>
      </c>
      <c r="O4562" t="s">
        <v>2675</v>
      </c>
      <c r="P4562" t="s">
        <v>38338</v>
      </c>
      <c r="R4562" t="str">
        <f t="shared" si="142"/>
        <v>昌邑</v>
      </c>
      <c r="S4562" t="str">
        <f t="shared" si="143"/>
        <v>0709</v>
      </c>
    </row>
    <row r="4563" spans="1:19">
      <c r="A4563" t="s">
        <v>38339</v>
      </c>
      <c r="B4563" t="s">
        <v>38340</v>
      </c>
      <c r="C4563" t="s">
        <v>46</v>
      </c>
      <c r="D4563" t="s">
        <v>38341</v>
      </c>
      <c r="E4563" t="s">
        <v>36738</v>
      </c>
      <c r="F4563" t="s">
        <v>38342</v>
      </c>
      <c r="G4563" t="s">
        <v>38343</v>
      </c>
      <c r="H4563" t="s">
        <v>38344</v>
      </c>
      <c r="I4563" t="s">
        <v>2364</v>
      </c>
      <c r="J4563" t="s">
        <v>4177</v>
      </c>
      <c r="K4563" t="s">
        <v>4178</v>
      </c>
      <c r="L4563" t="s">
        <v>76</v>
      </c>
      <c r="M4563" t="s">
        <v>2516</v>
      </c>
      <c r="N4563" t="s">
        <v>3554</v>
      </c>
      <c r="O4563" t="s">
        <v>4179</v>
      </c>
      <c r="P4563" t="s">
        <v>38345</v>
      </c>
      <c r="R4563" t="str">
        <f t="shared" si="142"/>
        <v>奎文</v>
      </c>
      <c r="S4563" t="str">
        <f t="shared" si="143"/>
        <v>0709</v>
      </c>
    </row>
    <row r="4564" spans="1:19">
      <c r="A4564" t="s">
        <v>38346</v>
      </c>
      <c r="B4564" t="s">
        <v>38347</v>
      </c>
      <c r="C4564" t="s">
        <v>46</v>
      </c>
      <c r="D4564" t="s">
        <v>38348</v>
      </c>
      <c r="E4564" t="s">
        <v>36697</v>
      </c>
      <c r="F4564" t="s">
        <v>38349</v>
      </c>
      <c r="G4564" t="s">
        <v>38350</v>
      </c>
      <c r="H4564" t="s">
        <v>38351</v>
      </c>
      <c r="I4564" t="s">
        <v>38352</v>
      </c>
      <c r="J4564" t="s">
        <v>3905</v>
      </c>
      <c r="K4564" t="s">
        <v>3906</v>
      </c>
      <c r="L4564" t="s">
        <v>67</v>
      </c>
      <c r="M4564" t="s">
        <v>2958</v>
      </c>
      <c r="N4564" t="s">
        <v>3907</v>
      </c>
      <c r="O4564" t="s">
        <v>3908</v>
      </c>
      <c r="P4564" t="s">
        <v>38353</v>
      </c>
      <c r="R4564" t="str">
        <f t="shared" si="142"/>
        <v>昌邑</v>
      </c>
      <c r="S4564" t="str">
        <f t="shared" si="143"/>
        <v>0709</v>
      </c>
    </row>
    <row r="4565" spans="1:19">
      <c r="A4565" t="s">
        <v>38354</v>
      </c>
      <c r="B4565" t="s">
        <v>38355</v>
      </c>
      <c r="C4565" t="s">
        <v>46</v>
      </c>
      <c r="D4565" t="s">
        <v>38356</v>
      </c>
      <c r="E4565" t="s">
        <v>38357</v>
      </c>
      <c r="F4565" t="s">
        <v>38358</v>
      </c>
      <c r="G4565" t="s">
        <v>38359</v>
      </c>
      <c r="H4565" t="s">
        <v>38360</v>
      </c>
      <c r="I4565" t="s">
        <v>2378</v>
      </c>
      <c r="J4565" t="s">
        <v>9867</v>
      </c>
      <c r="K4565" t="s">
        <v>9868</v>
      </c>
      <c r="L4565" t="s">
        <v>47</v>
      </c>
      <c r="M4565" t="s">
        <v>2454</v>
      </c>
      <c r="N4565" t="s">
        <v>3499</v>
      </c>
      <c r="O4565" t="s">
        <v>9869</v>
      </c>
      <c r="P4565" t="s">
        <v>38361</v>
      </c>
      <c r="Q4565" t="s">
        <v>38362</v>
      </c>
      <c r="R4565" t="str">
        <f t="shared" si="142"/>
        <v>诸城</v>
      </c>
      <c r="S4565" t="str">
        <f t="shared" si="143"/>
        <v>0709</v>
      </c>
    </row>
    <row r="4566" spans="1:19">
      <c r="A4566" t="s">
        <v>38363</v>
      </c>
      <c r="B4566" t="s">
        <v>38364</v>
      </c>
      <c r="C4566" t="s">
        <v>46</v>
      </c>
      <c r="D4566" t="s">
        <v>38365</v>
      </c>
      <c r="E4566" t="s">
        <v>36738</v>
      </c>
      <c r="F4566" t="s">
        <v>38366</v>
      </c>
      <c r="G4566" t="s">
        <v>38367</v>
      </c>
      <c r="H4566" t="s">
        <v>38368</v>
      </c>
      <c r="I4566" t="s">
        <v>2392</v>
      </c>
      <c r="J4566" t="s">
        <v>3355</v>
      </c>
      <c r="K4566" t="s">
        <v>3356</v>
      </c>
      <c r="L4566" t="s">
        <v>101</v>
      </c>
      <c r="M4566" t="s">
        <v>2982</v>
      </c>
      <c r="N4566" t="s">
        <v>2421</v>
      </c>
      <c r="O4566" t="s">
        <v>3357</v>
      </c>
      <c r="P4566" t="s">
        <v>38369</v>
      </c>
      <c r="R4566" t="str">
        <f t="shared" si="142"/>
        <v>潍城</v>
      </c>
      <c r="S4566" t="str">
        <f t="shared" si="143"/>
        <v>0709</v>
      </c>
    </row>
    <row r="4567" spans="1:19">
      <c r="A4567" t="s">
        <v>38370</v>
      </c>
      <c r="B4567" t="s">
        <v>38371</v>
      </c>
      <c r="C4567" t="s">
        <v>46</v>
      </c>
      <c r="D4567" t="s">
        <v>38372</v>
      </c>
      <c r="E4567" t="s">
        <v>36697</v>
      </c>
      <c r="F4567" t="s">
        <v>38373</v>
      </c>
      <c r="G4567" t="s">
        <v>38374</v>
      </c>
      <c r="H4567" t="s">
        <v>38375</v>
      </c>
      <c r="I4567" t="s">
        <v>2364</v>
      </c>
      <c r="J4567" t="s">
        <v>6131</v>
      </c>
      <c r="K4567" t="s">
        <v>6132</v>
      </c>
      <c r="L4567" t="s">
        <v>57</v>
      </c>
      <c r="M4567" t="s">
        <v>2552</v>
      </c>
      <c r="N4567" t="s">
        <v>2649</v>
      </c>
      <c r="O4567" t="s">
        <v>6133</v>
      </c>
      <c r="P4567" t="s">
        <v>38376</v>
      </c>
      <c r="Q4567" t="s">
        <v>38377</v>
      </c>
      <c r="R4567" t="str">
        <f t="shared" si="142"/>
        <v>安丘</v>
      </c>
      <c r="S4567" t="str">
        <f t="shared" si="143"/>
        <v>0709</v>
      </c>
    </row>
    <row r="4568" spans="1:19">
      <c r="A4568" t="s">
        <v>38378</v>
      </c>
      <c r="B4568" t="s">
        <v>38379</v>
      </c>
      <c r="C4568" t="s">
        <v>46</v>
      </c>
      <c r="D4568" t="s">
        <v>38380</v>
      </c>
      <c r="E4568" t="s">
        <v>38381</v>
      </c>
      <c r="F4568" t="s">
        <v>38382</v>
      </c>
      <c r="G4568" t="s">
        <v>38383</v>
      </c>
      <c r="H4568" t="s">
        <v>38384</v>
      </c>
      <c r="I4568" t="s">
        <v>2364</v>
      </c>
      <c r="J4568" t="s">
        <v>4938</v>
      </c>
      <c r="K4568" t="s">
        <v>4939</v>
      </c>
      <c r="L4568" t="s">
        <v>128</v>
      </c>
      <c r="M4568" t="s">
        <v>2720</v>
      </c>
      <c r="N4568" t="s">
        <v>2354</v>
      </c>
      <c r="O4568" t="s">
        <v>4940</v>
      </c>
      <c r="P4568" t="s">
        <v>38385</v>
      </c>
      <c r="R4568" t="str">
        <f t="shared" si="142"/>
        <v>寿光</v>
      </c>
      <c r="S4568" t="str">
        <f t="shared" si="143"/>
        <v>0709</v>
      </c>
    </row>
    <row r="4569" spans="1:19">
      <c r="A4569" t="s">
        <v>38386</v>
      </c>
      <c r="B4569" t="s">
        <v>38387</v>
      </c>
      <c r="C4569" t="s">
        <v>46</v>
      </c>
      <c r="D4569" t="s">
        <v>38388</v>
      </c>
      <c r="E4569" t="s">
        <v>38357</v>
      </c>
      <c r="F4569" t="s">
        <v>38389</v>
      </c>
      <c r="G4569" t="s">
        <v>38390</v>
      </c>
      <c r="H4569" t="s">
        <v>38391</v>
      </c>
      <c r="I4569" t="s">
        <v>2364</v>
      </c>
      <c r="J4569" t="s">
        <v>3738</v>
      </c>
      <c r="K4569" t="s">
        <v>3739</v>
      </c>
      <c r="L4569" t="s">
        <v>187</v>
      </c>
      <c r="M4569" t="s">
        <v>3510</v>
      </c>
      <c r="N4569" t="s">
        <v>2368</v>
      </c>
      <c r="O4569" t="s">
        <v>3740</v>
      </c>
      <c r="R4569" t="str">
        <f t="shared" si="142"/>
        <v>坊子</v>
      </c>
      <c r="S4569" t="str">
        <f t="shared" si="143"/>
        <v>0709</v>
      </c>
    </row>
    <row r="4570" spans="1:19">
      <c r="A4570" t="s">
        <v>38392</v>
      </c>
      <c r="B4570" t="s">
        <v>38393</v>
      </c>
      <c r="C4570" t="s">
        <v>46</v>
      </c>
      <c r="D4570" t="s">
        <v>38394</v>
      </c>
      <c r="E4570" t="s">
        <v>38357</v>
      </c>
      <c r="F4570" t="s">
        <v>38395</v>
      </c>
      <c r="G4570" t="s">
        <v>38396</v>
      </c>
      <c r="H4570" t="s">
        <v>38397</v>
      </c>
      <c r="I4570" t="s">
        <v>3336</v>
      </c>
      <c r="J4570" t="s">
        <v>9169</v>
      </c>
      <c r="K4570" t="s">
        <v>9170</v>
      </c>
      <c r="L4570" t="s">
        <v>47</v>
      </c>
      <c r="M4570" t="s">
        <v>2784</v>
      </c>
      <c r="N4570" t="s">
        <v>3718</v>
      </c>
      <c r="O4570" t="s">
        <v>9171</v>
      </c>
      <c r="P4570" t="s">
        <v>38398</v>
      </c>
      <c r="Q4570" t="s">
        <v>38399</v>
      </c>
      <c r="R4570" t="str">
        <f t="shared" si="142"/>
        <v>诸城</v>
      </c>
      <c r="S4570" t="str">
        <f t="shared" si="143"/>
        <v>0709</v>
      </c>
    </row>
    <row r="4571" spans="1:19">
      <c r="A4571" t="s">
        <v>38400</v>
      </c>
      <c r="B4571" t="s">
        <v>38401</v>
      </c>
      <c r="C4571" t="s">
        <v>46</v>
      </c>
      <c r="D4571" t="s">
        <v>38402</v>
      </c>
      <c r="E4571" t="s">
        <v>38403</v>
      </c>
      <c r="F4571" t="s">
        <v>38404</v>
      </c>
      <c r="G4571" t="s">
        <v>38405</v>
      </c>
      <c r="H4571" t="s">
        <v>38406</v>
      </c>
      <c r="I4571" t="s">
        <v>4165</v>
      </c>
      <c r="J4571" t="s">
        <v>6645</v>
      </c>
      <c r="K4571" t="s">
        <v>6646</v>
      </c>
      <c r="L4571" t="s">
        <v>47</v>
      </c>
      <c r="M4571" t="s">
        <v>2784</v>
      </c>
      <c r="N4571" t="s">
        <v>2602</v>
      </c>
      <c r="O4571" t="s">
        <v>6647</v>
      </c>
      <c r="P4571" t="s">
        <v>38407</v>
      </c>
      <c r="R4571" t="str">
        <f t="shared" si="142"/>
        <v>诸城</v>
      </c>
      <c r="S4571" t="str">
        <f t="shared" si="143"/>
        <v>0709</v>
      </c>
    </row>
    <row r="4572" spans="1:19">
      <c r="A4572" t="s">
        <v>38408</v>
      </c>
      <c r="B4572" t="s">
        <v>38409</v>
      </c>
      <c r="C4572" t="s">
        <v>46</v>
      </c>
      <c r="D4572" t="s">
        <v>38410</v>
      </c>
      <c r="E4572" t="s">
        <v>36738</v>
      </c>
      <c r="F4572" t="s">
        <v>38411</v>
      </c>
      <c r="G4572" t="s">
        <v>38412</v>
      </c>
      <c r="H4572" t="s">
        <v>38413</v>
      </c>
      <c r="I4572" t="s">
        <v>2378</v>
      </c>
      <c r="J4572" t="s">
        <v>3038</v>
      </c>
      <c r="K4572" t="s">
        <v>3039</v>
      </c>
      <c r="L4572" t="s">
        <v>137</v>
      </c>
      <c r="M4572" t="s">
        <v>3040</v>
      </c>
      <c r="N4572" t="s">
        <v>2816</v>
      </c>
      <c r="O4572" t="s">
        <v>3041</v>
      </c>
      <c r="P4572" t="s">
        <v>38414</v>
      </c>
      <c r="R4572" t="str">
        <f t="shared" si="142"/>
        <v>青州</v>
      </c>
      <c r="S4572" t="str">
        <f t="shared" si="143"/>
        <v>0709</v>
      </c>
    </row>
    <row r="4573" spans="1:19">
      <c r="A4573" t="s">
        <v>38415</v>
      </c>
      <c r="B4573" t="s">
        <v>38416</v>
      </c>
      <c r="C4573" t="s">
        <v>46</v>
      </c>
      <c r="D4573" t="s">
        <v>38417</v>
      </c>
      <c r="E4573" t="s">
        <v>36697</v>
      </c>
      <c r="F4573" t="s">
        <v>38418</v>
      </c>
      <c r="G4573" t="s">
        <v>38419</v>
      </c>
      <c r="H4573" t="s">
        <v>38420</v>
      </c>
      <c r="I4573" t="s">
        <v>6637</v>
      </c>
      <c r="J4573" t="s">
        <v>9821</v>
      </c>
      <c r="K4573" t="s">
        <v>22546</v>
      </c>
      <c r="L4573" t="s">
        <v>119</v>
      </c>
      <c r="M4573" t="s">
        <v>3695</v>
      </c>
      <c r="N4573" t="s">
        <v>3554</v>
      </c>
      <c r="O4573" t="s">
        <v>9823</v>
      </c>
      <c r="P4573" t="s">
        <v>38421</v>
      </c>
      <c r="Q4573" t="s">
        <v>38422</v>
      </c>
      <c r="R4573" t="str">
        <f t="shared" si="142"/>
        <v>寒亭</v>
      </c>
      <c r="S4573" t="str">
        <f t="shared" si="143"/>
        <v>0709</v>
      </c>
    </row>
    <row r="4574" spans="1:19">
      <c r="A4574" t="s">
        <v>38423</v>
      </c>
      <c r="B4574" t="s">
        <v>38424</v>
      </c>
      <c r="C4574" t="s">
        <v>46</v>
      </c>
      <c r="D4574" t="s">
        <v>38425</v>
      </c>
      <c r="E4574" t="s">
        <v>38426</v>
      </c>
      <c r="F4574" t="s">
        <v>38427</v>
      </c>
      <c r="G4574" t="s">
        <v>38428</v>
      </c>
      <c r="H4574" t="s">
        <v>38429</v>
      </c>
      <c r="I4574" t="s">
        <v>2364</v>
      </c>
      <c r="J4574" t="s">
        <v>6059</v>
      </c>
      <c r="K4574" t="s">
        <v>6060</v>
      </c>
      <c r="L4574" t="s">
        <v>128</v>
      </c>
      <c r="M4574" t="s">
        <v>3028</v>
      </c>
      <c r="N4574" t="s">
        <v>2368</v>
      </c>
      <c r="O4574" t="s">
        <v>6061</v>
      </c>
      <c r="P4574" t="s">
        <v>38430</v>
      </c>
      <c r="R4574" t="str">
        <f t="shared" si="142"/>
        <v>寿光</v>
      </c>
      <c r="S4574" t="str">
        <f t="shared" si="143"/>
        <v>0709</v>
      </c>
    </row>
    <row r="4575" spans="1:19">
      <c r="A4575" t="s">
        <v>38431</v>
      </c>
      <c r="B4575" t="s">
        <v>38432</v>
      </c>
      <c r="C4575" t="s">
        <v>46</v>
      </c>
      <c r="D4575" t="s">
        <v>38433</v>
      </c>
      <c r="E4575" t="s">
        <v>38434</v>
      </c>
      <c r="F4575" t="s">
        <v>38435</v>
      </c>
      <c r="G4575" t="s">
        <v>38436</v>
      </c>
      <c r="H4575" t="s">
        <v>38437</v>
      </c>
      <c r="I4575" t="s">
        <v>2350</v>
      </c>
      <c r="J4575" t="s">
        <v>14092</v>
      </c>
      <c r="K4575" t="s">
        <v>14093</v>
      </c>
      <c r="L4575" t="s">
        <v>146</v>
      </c>
      <c r="M4575" t="s">
        <v>14094</v>
      </c>
      <c r="N4575" t="s">
        <v>2421</v>
      </c>
      <c r="O4575" t="s">
        <v>14095</v>
      </c>
      <c r="P4575" t="s">
        <v>38438</v>
      </c>
      <c r="Q4575" t="s">
        <v>38439</v>
      </c>
      <c r="R4575" t="str">
        <f t="shared" si="142"/>
        <v>临朐</v>
      </c>
      <c r="S4575" t="str">
        <f t="shared" si="143"/>
        <v>0709</v>
      </c>
    </row>
    <row r="4576" spans="1:19">
      <c r="A4576" t="s">
        <v>38440</v>
      </c>
      <c r="B4576" t="s">
        <v>38441</v>
      </c>
      <c r="C4576" t="s">
        <v>46</v>
      </c>
      <c r="D4576" t="s">
        <v>38442</v>
      </c>
      <c r="E4576" t="s">
        <v>38443</v>
      </c>
      <c r="F4576" t="s">
        <v>38444</v>
      </c>
      <c r="G4576" t="s">
        <v>38445</v>
      </c>
      <c r="H4576" t="s">
        <v>38446</v>
      </c>
      <c r="I4576" t="s">
        <v>2392</v>
      </c>
      <c r="J4576" t="s">
        <v>5156</v>
      </c>
      <c r="K4576" t="s">
        <v>5157</v>
      </c>
      <c r="L4576" t="s">
        <v>67</v>
      </c>
      <c r="M4576" t="s">
        <v>3706</v>
      </c>
      <c r="N4576" t="s">
        <v>6308</v>
      </c>
      <c r="O4576" t="s">
        <v>5158</v>
      </c>
      <c r="P4576" t="s">
        <v>38447</v>
      </c>
      <c r="Q4576" t="s">
        <v>38448</v>
      </c>
      <c r="R4576" t="str">
        <f t="shared" si="142"/>
        <v>昌邑</v>
      </c>
      <c r="S4576" t="str">
        <f t="shared" si="143"/>
        <v>0709</v>
      </c>
    </row>
    <row r="4577" spans="1:19">
      <c r="A4577" t="s">
        <v>38449</v>
      </c>
      <c r="B4577" t="s">
        <v>38450</v>
      </c>
      <c r="C4577" t="s">
        <v>46</v>
      </c>
      <c r="D4577" t="s">
        <v>38451</v>
      </c>
      <c r="E4577" t="s">
        <v>38452</v>
      </c>
      <c r="F4577" t="s">
        <v>38453</v>
      </c>
      <c r="G4577" t="s">
        <v>38454</v>
      </c>
      <c r="H4577" t="s">
        <v>38455</v>
      </c>
      <c r="I4577" t="s">
        <v>2645</v>
      </c>
      <c r="J4577" t="s">
        <v>3565</v>
      </c>
      <c r="K4577" t="s">
        <v>3566</v>
      </c>
      <c r="L4577" t="s">
        <v>110</v>
      </c>
      <c r="M4577" t="s">
        <v>2575</v>
      </c>
      <c r="N4577" t="s">
        <v>3252</v>
      </c>
      <c r="O4577" t="s">
        <v>3567</v>
      </c>
      <c r="P4577" t="s">
        <v>38456</v>
      </c>
      <c r="R4577" t="str">
        <f t="shared" si="142"/>
        <v>高密</v>
      </c>
      <c r="S4577" t="str">
        <f t="shared" si="143"/>
        <v>0709</v>
      </c>
    </row>
    <row r="4578" spans="1:19">
      <c r="A4578" t="s">
        <v>38457</v>
      </c>
      <c r="B4578" t="s">
        <v>38458</v>
      </c>
      <c r="C4578" t="s">
        <v>46</v>
      </c>
      <c r="D4578" t="s">
        <v>38459</v>
      </c>
      <c r="E4578" t="s">
        <v>38452</v>
      </c>
      <c r="F4578" t="s">
        <v>38460</v>
      </c>
      <c r="G4578" t="s">
        <v>38461</v>
      </c>
      <c r="H4578" t="s">
        <v>38462</v>
      </c>
      <c r="I4578" t="s">
        <v>2350</v>
      </c>
      <c r="J4578" t="s">
        <v>8710</v>
      </c>
      <c r="K4578" t="s">
        <v>8711</v>
      </c>
      <c r="L4578" t="s">
        <v>47</v>
      </c>
      <c r="M4578" t="s">
        <v>3327</v>
      </c>
      <c r="N4578" t="s">
        <v>2421</v>
      </c>
      <c r="O4578" t="s">
        <v>8712</v>
      </c>
      <c r="P4578" t="s">
        <v>38463</v>
      </c>
      <c r="Q4578" t="s">
        <v>38464</v>
      </c>
      <c r="R4578" t="str">
        <f t="shared" si="142"/>
        <v>诸城</v>
      </c>
      <c r="S4578" t="str">
        <f t="shared" si="143"/>
        <v>0709</v>
      </c>
    </row>
    <row r="4579" spans="1:19">
      <c r="A4579" t="s">
        <v>38465</v>
      </c>
      <c r="B4579" t="s">
        <v>38466</v>
      </c>
      <c r="C4579" t="s">
        <v>46</v>
      </c>
      <c r="D4579" t="s">
        <v>38467</v>
      </c>
      <c r="E4579" t="s">
        <v>38468</v>
      </c>
      <c r="F4579" t="s">
        <v>38469</v>
      </c>
      <c r="G4579" t="s">
        <v>38470</v>
      </c>
      <c r="H4579" t="s">
        <v>38471</v>
      </c>
      <c r="I4579" t="s">
        <v>5826</v>
      </c>
      <c r="J4579" t="s">
        <v>3738</v>
      </c>
      <c r="K4579" t="s">
        <v>3739</v>
      </c>
      <c r="L4579" t="s">
        <v>187</v>
      </c>
      <c r="M4579" t="s">
        <v>3510</v>
      </c>
      <c r="N4579" t="s">
        <v>3907</v>
      </c>
      <c r="O4579" t="s">
        <v>3740</v>
      </c>
      <c r="P4579" t="s">
        <v>38472</v>
      </c>
      <c r="Q4579" t="s">
        <v>38473</v>
      </c>
      <c r="R4579" t="str">
        <f t="shared" si="142"/>
        <v>坊子</v>
      </c>
      <c r="S4579" t="str">
        <f t="shared" si="143"/>
        <v>0709</v>
      </c>
    </row>
    <row r="4580" spans="1:19">
      <c r="A4580" t="s">
        <v>38474</v>
      </c>
      <c r="B4580" t="s">
        <v>38475</v>
      </c>
      <c r="C4580" t="s">
        <v>46</v>
      </c>
      <c r="D4580" t="s">
        <v>38476</v>
      </c>
      <c r="E4580" t="s">
        <v>36738</v>
      </c>
      <c r="F4580" t="s">
        <v>38477</v>
      </c>
      <c r="G4580" t="s">
        <v>38478</v>
      </c>
      <c r="H4580" t="s">
        <v>38479</v>
      </c>
      <c r="I4580" t="s">
        <v>2350</v>
      </c>
      <c r="J4580" t="s">
        <v>5473</v>
      </c>
      <c r="K4580" t="s">
        <v>5474</v>
      </c>
      <c r="L4580" t="s">
        <v>128</v>
      </c>
      <c r="M4580" t="s">
        <v>2890</v>
      </c>
      <c r="N4580" t="s">
        <v>2816</v>
      </c>
      <c r="O4580" t="s">
        <v>5475</v>
      </c>
      <c r="P4580" t="s">
        <v>38480</v>
      </c>
      <c r="Q4580" t="s">
        <v>38481</v>
      </c>
      <c r="R4580" t="str">
        <f t="shared" si="142"/>
        <v>寿光</v>
      </c>
      <c r="S4580" t="str">
        <f t="shared" si="143"/>
        <v>0709</v>
      </c>
    </row>
    <row r="4581" spans="1:19">
      <c r="A4581" t="s">
        <v>38482</v>
      </c>
      <c r="B4581" t="s">
        <v>38483</v>
      </c>
      <c r="C4581" t="s">
        <v>46</v>
      </c>
      <c r="D4581" t="s">
        <v>38484</v>
      </c>
      <c r="E4581" t="s">
        <v>38381</v>
      </c>
      <c r="F4581" t="s">
        <v>38485</v>
      </c>
      <c r="G4581" t="s">
        <v>38486</v>
      </c>
      <c r="H4581" t="s">
        <v>38487</v>
      </c>
      <c r="I4581" t="s">
        <v>2364</v>
      </c>
      <c r="J4581" t="s">
        <v>6113</v>
      </c>
      <c r="K4581" t="s">
        <v>6114</v>
      </c>
      <c r="L4581" t="s">
        <v>57</v>
      </c>
      <c r="M4581" t="s">
        <v>2353</v>
      </c>
      <c r="N4581" t="s">
        <v>2674</v>
      </c>
      <c r="O4581" t="s">
        <v>6115</v>
      </c>
      <c r="P4581" t="s">
        <v>38488</v>
      </c>
      <c r="Q4581" t="s">
        <v>38489</v>
      </c>
      <c r="R4581" t="str">
        <f t="shared" si="142"/>
        <v>安丘</v>
      </c>
      <c r="S4581" t="str">
        <f t="shared" si="143"/>
        <v>0709</v>
      </c>
    </row>
    <row r="4582" spans="1:19">
      <c r="A4582" t="s">
        <v>38490</v>
      </c>
      <c r="B4582" t="s">
        <v>38491</v>
      </c>
      <c r="C4582" t="s">
        <v>46</v>
      </c>
      <c r="D4582" t="s">
        <v>38492</v>
      </c>
      <c r="E4582" t="s">
        <v>36697</v>
      </c>
      <c r="F4582" t="s">
        <v>38493</v>
      </c>
      <c r="G4582" t="s">
        <v>38494</v>
      </c>
      <c r="H4582" t="s">
        <v>38495</v>
      </c>
      <c r="I4582" t="s">
        <v>2350</v>
      </c>
      <c r="J4582" t="s">
        <v>10011</v>
      </c>
      <c r="K4582" t="s">
        <v>10012</v>
      </c>
      <c r="L4582" t="s">
        <v>76</v>
      </c>
      <c r="M4582" t="s">
        <v>4374</v>
      </c>
      <c r="N4582" t="s">
        <v>2785</v>
      </c>
      <c r="O4582" t="s">
        <v>10013</v>
      </c>
      <c r="P4582" t="s">
        <v>38496</v>
      </c>
      <c r="Q4582" t="s">
        <v>38497</v>
      </c>
      <c r="R4582" t="str">
        <f t="shared" si="142"/>
        <v>奎文</v>
      </c>
      <c r="S4582" t="str">
        <f t="shared" si="143"/>
        <v>0709</v>
      </c>
    </row>
    <row r="4583" spans="1:19">
      <c r="A4583" t="s">
        <v>38498</v>
      </c>
      <c r="B4583" t="s">
        <v>38499</v>
      </c>
      <c r="C4583" t="s">
        <v>46</v>
      </c>
      <c r="D4583" t="s">
        <v>38500</v>
      </c>
      <c r="E4583" t="s">
        <v>36697</v>
      </c>
      <c r="F4583" t="s">
        <v>38501</v>
      </c>
      <c r="G4583" t="s">
        <v>38502</v>
      </c>
      <c r="H4583" t="s">
        <v>38503</v>
      </c>
      <c r="I4583" t="s">
        <v>6637</v>
      </c>
      <c r="J4583" t="s">
        <v>2888</v>
      </c>
      <c r="K4583" t="s">
        <v>2889</v>
      </c>
      <c r="L4583" t="s">
        <v>128</v>
      </c>
      <c r="M4583" t="s">
        <v>2890</v>
      </c>
      <c r="N4583" t="s">
        <v>3017</v>
      </c>
      <c r="O4583" t="s">
        <v>2891</v>
      </c>
      <c r="P4583" t="s">
        <v>38504</v>
      </c>
      <c r="R4583" t="str">
        <f t="shared" si="142"/>
        <v>寿光</v>
      </c>
      <c r="S4583" t="str">
        <f t="shared" si="143"/>
        <v>0709</v>
      </c>
    </row>
    <row r="4584" spans="1:19">
      <c r="A4584" t="s">
        <v>38505</v>
      </c>
      <c r="B4584" t="s">
        <v>38506</v>
      </c>
      <c r="C4584" t="s">
        <v>46</v>
      </c>
      <c r="D4584" t="s">
        <v>38507</v>
      </c>
      <c r="E4584" t="s">
        <v>36697</v>
      </c>
      <c r="F4584" t="s">
        <v>38508</v>
      </c>
      <c r="G4584" t="s">
        <v>38509</v>
      </c>
      <c r="H4584" t="s">
        <v>38510</v>
      </c>
      <c r="I4584" t="s">
        <v>2350</v>
      </c>
      <c r="J4584" t="s">
        <v>6923</v>
      </c>
      <c r="K4584" t="s">
        <v>6924</v>
      </c>
      <c r="L4584" t="s">
        <v>128</v>
      </c>
      <c r="M4584" t="s">
        <v>6079</v>
      </c>
      <c r="P4584" t="s">
        <v>38511</v>
      </c>
      <c r="Q4584" t="s">
        <v>38512</v>
      </c>
      <c r="R4584" t="str">
        <f t="shared" si="142"/>
        <v>寿光</v>
      </c>
      <c r="S4584" t="str">
        <f t="shared" si="143"/>
        <v>0709</v>
      </c>
    </row>
    <row r="4585" spans="1:19">
      <c r="A4585" t="s">
        <v>38513</v>
      </c>
      <c r="B4585" t="s">
        <v>37058</v>
      </c>
      <c r="C4585" t="s">
        <v>46</v>
      </c>
      <c r="D4585" t="s">
        <v>38514</v>
      </c>
      <c r="E4585" t="s">
        <v>36697</v>
      </c>
      <c r="F4585" t="s">
        <v>38515</v>
      </c>
      <c r="G4585" t="s">
        <v>38516</v>
      </c>
      <c r="H4585" t="s">
        <v>38517</v>
      </c>
      <c r="I4585" t="s">
        <v>2378</v>
      </c>
      <c r="J4585" t="s">
        <v>5236</v>
      </c>
      <c r="K4585" t="s">
        <v>5237</v>
      </c>
      <c r="L4585" t="s">
        <v>119</v>
      </c>
      <c r="M4585" t="s">
        <v>5238</v>
      </c>
      <c r="N4585" t="s">
        <v>3994</v>
      </c>
      <c r="O4585" t="s">
        <v>5239</v>
      </c>
      <c r="P4585" t="s">
        <v>38518</v>
      </c>
      <c r="R4585" t="str">
        <f t="shared" si="142"/>
        <v>寒亭</v>
      </c>
      <c r="S4585" t="str">
        <f t="shared" si="143"/>
        <v>0709</v>
      </c>
    </row>
    <row r="4586" spans="1:19">
      <c r="A4586" t="s">
        <v>38519</v>
      </c>
      <c r="B4586" t="s">
        <v>38520</v>
      </c>
      <c r="C4586" t="s">
        <v>46</v>
      </c>
      <c r="D4586" t="s">
        <v>38521</v>
      </c>
      <c r="E4586" t="s">
        <v>36697</v>
      </c>
      <c r="F4586" t="s">
        <v>38522</v>
      </c>
      <c r="G4586" t="s">
        <v>38523</v>
      </c>
      <c r="H4586" t="s">
        <v>38524</v>
      </c>
      <c r="I4586" t="s">
        <v>2350</v>
      </c>
      <c r="J4586" t="s">
        <v>2599</v>
      </c>
      <c r="K4586" t="s">
        <v>2600</v>
      </c>
      <c r="L4586" t="s">
        <v>119</v>
      </c>
      <c r="M4586" t="s">
        <v>2601</v>
      </c>
      <c r="N4586" t="s">
        <v>2816</v>
      </c>
      <c r="O4586" t="s">
        <v>2603</v>
      </c>
      <c r="P4586" t="s">
        <v>38525</v>
      </c>
      <c r="Q4586" t="s">
        <v>38526</v>
      </c>
      <c r="R4586" t="str">
        <f t="shared" si="142"/>
        <v>寒亭</v>
      </c>
      <c r="S4586" t="str">
        <f t="shared" si="143"/>
        <v>0709</v>
      </c>
    </row>
    <row r="4587" spans="1:19">
      <c r="A4587" t="s">
        <v>38527</v>
      </c>
      <c r="B4587" t="s">
        <v>38528</v>
      </c>
      <c r="C4587" t="s">
        <v>46</v>
      </c>
      <c r="D4587" t="s">
        <v>38529</v>
      </c>
      <c r="E4587" t="s">
        <v>38530</v>
      </c>
      <c r="F4587" t="s">
        <v>38531</v>
      </c>
      <c r="G4587" t="s">
        <v>38532</v>
      </c>
      <c r="H4587" t="s">
        <v>38525</v>
      </c>
      <c r="I4587" t="s">
        <v>2350</v>
      </c>
      <c r="J4587" t="s">
        <v>4903</v>
      </c>
      <c r="K4587" t="s">
        <v>4904</v>
      </c>
      <c r="L4587" t="s">
        <v>47</v>
      </c>
      <c r="M4587" t="s">
        <v>4905</v>
      </c>
      <c r="N4587" t="s">
        <v>2674</v>
      </c>
      <c r="O4587" t="s">
        <v>4906</v>
      </c>
      <c r="P4587" t="s">
        <v>38533</v>
      </c>
      <c r="R4587" t="str">
        <f t="shared" si="142"/>
        <v>诸城</v>
      </c>
      <c r="S4587" t="str">
        <f t="shared" si="143"/>
        <v>0709</v>
      </c>
    </row>
    <row r="4588" spans="1:19">
      <c r="A4588" t="s">
        <v>38534</v>
      </c>
      <c r="B4588" t="s">
        <v>38535</v>
      </c>
      <c r="C4588" t="s">
        <v>46</v>
      </c>
      <c r="D4588" t="s">
        <v>38536</v>
      </c>
      <c r="E4588" t="s">
        <v>36697</v>
      </c>
      <c r="F4588" t="s">
        <v>38537</v>
      </c>
      <c r="G4588" t="s">
        <v>38538</v>
      </c>
      <c r="H4588" t="s">
        <v>38539</v>
      </c>
      <c r="I4588" t="s">
        <v>2350</v>
      </c>
      <c r="J4588" t="s">
        <v>25215</v>
      </c>
      <c r="K4588" t="s">
        <v>25216</v>
      </c>
      <c r="L4588" t="s">
        <v>119</v>
      </c>
      <c r="M4588" t="s">
        <v>5238</v>
      </c>
      <c r="O4588" t="s">
        <v>25217</v>
      </c>
      <c r="P4588" t="s">
        <v>38540</v>
      </c>
      <c r="Q4588" t="s">
        <v>38541</v>
      </c>
      <c r="R4588" t="str">
        <f t="shared" si="142"/>
        <v>寒亭</v>
      </c>
      <c r="S4588" t="str">
        <f t="shared" si="143"/>
        <v>0709</v>
      </c>
    </row>
    <row r="4589" spans="1:19">
      <c r="A4589" t="s">
        <v>38542</v>
      </c>
      <c r="B4589" t="s">
        <v>38543</v>
      </c>
      <c r="C4589" t="s">
        <v>46</v>
      </c>
      <c r="D4589" t="s">
        <v>38544</v>
      </c>
      <c r="E4589" t="s">
        <v>38545</v>
      </c>
      <c r="F4589" t="s">
        <v>38546</v>
      </c>
      <c r="G4589" t="s">
        <v>38547</v>
      </c>
      <c r="H4589" t="s">
        <v>38548</v>
      </c>
      <c r="I4589" t="s">
        <v>2364</v>
      </c>
      <c r="J4589" t="s">
        <v>11691</v>
      </c>
      <c r="K4589" t="s">
        <v>11692</v>
      </c>
      <c r="L4589" t="s">
        <v>146</v>
      </c>
      <c r="M4589" t="s">
        <v>2420</v>
      </c>
      <c r="N4589" t="s">
        <v>3499</v>
      </c>
      <c r="O4589" t="s">
        <v>11693</v>
      </c>
      <c r="R4589" t="str">
        <f t="shared" si="142"/>
        <v>临朐</v>
      </c>
      <c r="S4589" t="str">
        <f t="shared" si="143"/>
        <v>0709</v>
      </c>
    </row>
    <row r="4590" spans="1:19">
      <c r="A4590" t="s">
        <v>38549</v>
      </c>
      <c r="B4590" t="s">
        <v>38550</v>
      </c>
      <c r="C4590" t="s">
        <v>46</v>
      </c>
      <c r="D4590" t="s">
        <v>38551</v>
      </c>
      <c r="E4590" t="s">
        <v>36697</v>
      </c>
      <c r="F4590" t="s">
        <v>38552</v>
      </c>
      <c r="G4590" t="s">
        <v>38553</v>
      </c>
      <c r="H4590" t="s">
        <v>38554</v>
      </c>
      <c r="I4590" t="s">
        <v>2350</v>
      </c>
      <c r="J4590" t="s">
        <v>4844</v>
      </c>
      <c r="K4590" t="s">
        <v>4845</v>
      </c>
      <c r="L4590" t="s">
        <v>76</v>
      </c>
      <c r="M4590" t="s">
        <v>2528</v>
      </c>
      <c r="N4590" t="s">
        <v>2480</v>
      </c>
      <c r="O4590" t="s">
        <v>4846</v>
      </c>
      <c r="P4590" t="s">
        <v>38555</v>
      </c>
      <c r="R4590" t="str">
        <f t="shared" si="142"/>
        <v>奎文</v>
      </c>
      <c r="S4590" t="str">
        <f t="shared" si="143"/>
        <v>0709</v>
      </c>
    </row>
    <row r="4591" spans="1:19">
      <c r="A4591" t="s">
        <v>38556</v>
      </c>
      <c r="B4591" t="s">
        <v>38557</v>
      </c>
      <c r="C4591" t="s">
        <v>46</v>
      </c>
      <c r="D4591" t="s">
        <v>38558</v>
      </c>
      <c r="E4591" t="s">
        <v>36697</v>
      </c>
      <c r="F4591" t="s">
        <v>38559</v>
      </c>
      <c r="G4591" t="s">
        <v>38560</v>
      </c>
      <c r="H4591" t="s">
        <v>38561</v>
      </c>
      <c r="I4591" t="s">
        <v>2658</v>
      </c>
      <c r="J4591" t="s">
        <v>9821</v>
      </c>
      <c r="K4591" t="s">
        <v>22546</v>
      </c>
      <c r="L4591" t="s">
        <v>119</v>
      </c>
      <c r="M4591" t="s">
        <v>3695</v>
      </c>
      <c r="N4591" t="s">
        <v>3277</v>
      </c>
      <c r="O4591" t="s">
        <v>9823</v>
      </c>
      <c r="P4591" t="s">
        <v>38562</v>
      </c>
      <c r="R4591" t="str">
        <f t="shared" si="142"/>
        <v>寒亭</v>
      </c>
      <c r="S4591" t="str">
        <f t="shared" si="143"/>
        <v>0709</v>
      </c>
    </row>
    <row r="4592" spans="1:19">
      <c r="A4592" t="s">
        <v>38563</v>
      </c>
      <c r="B4592" t="s">
        <v>38564</v>
      </c>
      <c r="C4592" t="s">
        <v>46</v>
      </c>
      <c r="D4592" t="s">
        <v>38565</v>
      </c>
      <c r="E4592" t="s">
        <v>38566</v>
      </c>
      <c r="F4592" t="s">
        <v>38567</v>
      </c>
      <c r="G4592" t="s">
        <v>38568</v>
      </c>
      <c r="H4592" t="s">
        <v>36860</v>
      </c>
      <c r="I4592" t="s">
        <v>2465</v>
      </c>
      <c r="J4592" t="s">
        <v>6332</v>
      </c>
      <c r="K4592" t="s">
        <v>6333</v>
      </c>
      <c r="L4592" t="s">
        <v>187</v>
      </c>
      <c r="M4592" t="s">
        <v>3510</v>
      </c>
      <c r="N4592" t="s">
        <v>3270</v>
      </c>
      <c r="O4592" t="s">
        <v>6334</v>
      </c>
      <c r="P4592" t="s">
        <v>38569</v>
      </c>
      <c r="R4592" t="str">
        <f t="shared" si="142"/>
        <v>坊子</v>
      </c>
      <c r="S4592" t="str">
        <f t="shared" si="143"/>
        <v>0709</v>
      </c>
    </row>
    <row r="4593" spans="1:19">
      <c r="A4593" t="s">
        <v>38570</v>
      </c>
      <c r="B4593" t="s">
        <v>38571</v>
      </c>
      <c r="C4593" t="s">
        <v>46</v>
      </c>
      <c r="D4593" t="s">
        <v>38572</v>
      </c>
      <c r="E4593" t="s">
        <v>38573</v>
      </c>
      <c r="F4593" t="s">
        <v>38574</v>
      </c>
      <c r="G4593" t="s">
        <v>38575</v>
      </c>
      <c r="H4593" t="s">
        <v>38533</v>
      </c>
      <c r="I4593" t="s">
        <v>2350</v>
      </c>
      <c r="J4593" t="s">
        <v>2706</v>
      </c>
      <c r="K4593" t="s">
        <v>2707</v>
      </c>
      <c r="L4593" t="s">
        <v>128</v>
      </c>
      <c r="M4593" t="s">
        <v>2708</v>
      </c>
      <c r="N4593" t="s">
        <v>2674</v>
      </c>
      <c r="O4593" t="s">
        <v>2709</v>
      </c>
      <c r="P4593" t="s">
        <v>38576</v>
      </c>
      <c r="R4593" t="str">
        <f t="shared" si="142"/>
        <v>寿光</v>
      </c>
      <c r="S4593" t="str">
        <f t="shared" si="143"/>
        <v>0709</v>
      </c>
    </row>
    <row r="4594" spans="1:19">
      <c r="A4594" t="s">
        <v>38577</v>
      </c>
      <c r="B4594" t="s">
        <v>38578</v>
      </c>
      <c r="C4594" t="s">
        <v>46</v>
      </c>
      <c r="D4594" t="s">
        <v>38579</v>
      </c>
      <c r="E4594" t="s">
        <v>38580</v>
      </c>
      <c r="F4594" t="s">
        <v>38581</v>
      </c>
      <c r="G4594" t="s">
        <v>38582</v>
      </c>
      <c r="H4594" t="s">
        <v>38583</v>
      </c>
      <c r="I4594" t="s">
        <v>2645</v>
      </c>
      <c r="J4594" t="s">
        <v>8012</v>
      </c>
      <c r="K4594" t="s">
        <v>8013</v>
      </c>
      <c r="L4594" t="s">
        <v>187</v>
      </c>
      <c r="M4594" t="s">
        <v>8014</v>
      </c>
      <c r="N4594" t="s">
        <v>2872</v>
      </c>
      <c r="O4594" t="s">
        <v>8015</v>
      </c>
      <c r="P4594" t="s">
        <v>38584</v>
      </c>
      <c r="R4594" t="str">
        <f t="shared" si="142"/>
        <v>坊子</v>
      </c>
      <c r="S4594" t="str">
        <f t="shared" si="143"/>
        <v>0709</v>
      </c>
    </row>
    <row r="4595" spans="1:19">
      <c r="A4595" t="s">
        <v>1070</v>
      </c>
      <c r="B4595" t="s">
        <v>38585</v>
      </c>
      <c r="C4595" t="s">
        <v>46</v>
      </c>
      <c r="D4595" t="s">
        <v>38586</v>
      </c>
      <c r="E4595" t="s">
        <v>36697</v>
      </c>
      <c r="F4595" t="s">
        <v>38587</v>
      </c>
      <c r="G4595" t="s">
        <v>1068</v>
      </c>
      <c r="H4595" t="s">
        <v>38588</v>
      </c>
      <c r="I4595" t="s">
        <v>2350</v>
      </c>
      <c r="J4595" t="s">
        <v>4177</v>
      </c>
      <c r="K4595" t="s">
        <v>4178</v>
      </c>
      <c r="L4595" t="s">
        <v>76</v>
      </c>
      <c r="M4595" t="s">
        <v>2516</v>
      </c>
      <c r="N4595" t="s">
        <v>2721</v>
      </c>
      <c r="O4595" t="s">
        <v>4179</v>
      </c>
      <c r="P4595" t="s">
        <v>38589</v>
      </c>
      <c r="Q4595" t="s">
        <v>38590</v>
      </c>
      <c r="R4595" t="str">
        <f t="shared" si="142"/>
        <v>奎文</v>
      </c>
      <c r="S4595" t="str">
        <f t="shared" si="143"/>
        <v>0709</v>
      </c>
    </row>
    <row r="4596" spans="1:19">
      <c r="A4596" t="s">
        <v>38591</v>
      </c>
      <c r="B4596" t="s">
        <v>38592</v>
      </c>
      <c r="C4596" t="s">
        <v>46</v>
      </c>
      <c r="D4596" t="s">
        <v>38593</v>
      </c>
      <c r="E4596" t="s">
        <v>36697</v>
      </c>
      <c r="F4596" t="s">
        <v>38594</v>
      </c>
      <c r="G4596" t="s">
        <v>38595</v>
      </c>
      <c r="H4596" t="s">
        <v>38596</v>
      </c>
      <c r="I4596" t="s">
        <v>2378</v>
      </c>
      <c r="J4596" t="s">
        <v>36951</v>
      </c>
      <c r="K4596" t="s">
        <v>36952</v>
      </c>
      <c r="L4596" t="s">
        <v>47</v>
      </c>
      <c r="M4596" t="s">
        <v>3159</v>
      </c>
      <c r="N4596" t="s">
        <v>2649</v>
      </c>
      <c r="O4596" t="s">
        <v>36953</v>
      </c>
      <c r="P4596" t="s">
        <v>38597</v>
      </c>
      <c r="Q4596" t="s">
        <v>38598</v>
      </c>
      <c r="R4596" t="str">
        <f t="shared" si="142"/>
        <v>诸城</v>
      </c>
      <c r="S4596" t="str">
        <f t="shared" si="143"/>
        <v>0709</v>
      </c>
    </row>
    <row r="4597" spans="1:19">
      <c r="A4597" t="s">
        <v>38599</v>
      </c>
      <c r="B4597" t="s">
        <v>38600</v>
      </c>
      <c r="C4597" t="s">
        <v>46</v>
      </c>
      <c r="D4597" t="s">
        <v>38601</v>
      </c>
      <c r="E4597" t="s">
        <v>33345</v>
      </c>
      <c r="F4597" t="s">
        <v>38602</v>
      </c>
      <c r="G4597" t="s">
        <v>38603</v>
      </c>
      <c r="H4597" t="s">
        <v>38604</v>
      </c>
      <c r="I4597" t="s">
        <v>2378</v>
      </c>
      <c r="J4597" t="s">
        <v>11128</v>
      </c>
      <c r="K4597" t="s">
        <v>11129</v>
      </c>
      <c r="L4597" t="s">
        <v>187</v>
      </c>
      <c r="M4597" t="s">
        <v>4346</v>
      </c>
      <c r="N4597" t="s">
        <v>7359</v>
      </c>
      <c r="O4597" t="s">
        <v>11130</v>
      </c>
      <c r="P4597" t="s">
        <v>38605</v>
      </c>
      <c r="Q4597" t="s">
        <v>38606</v>
      </c>
      <c r="R4597" t="str">
        <f t="shared" si="142"/>
        <v>坊子</v>
      </c>
      <c r="S4597" t="str">
        <f t="shared" si="143"/>
        <v>0709</v>
      </c>
    </row>
    <row r="4598" spans="1:19">
      <c r="A4598" t="s">
        <v>38607</v>
      </c>
      <c r="B4598" t="s">
        <v>38608</v>
      </c>
      <c r="C4598" t="s">
        <v>46</v>
      </c>
      <c r="D4598" t="s">
        <v>38609</v>
      </c>
      <c r="E4598" t="s">
        <v>36697</v>
      </c>
      <c r="F4598" t="s">
        <v>38610</v>
      </c>
      <c r="G4598" t="s">
        <v>38611</v>
      </c>
      <c r="H4598" t="s">
        <v>38612</v>
      </c>
      <c r="I4598" t="s">
        <v>2364</v>
      </c>
      <c r="J4598" t="s">
        <v>2646</v>
      </c>
      <c r="K4598" t="s">
        <v>2647</v>
      </c>
      <c r="L4598" t="s">
        <v>128</v>
      </c>
      <c r="M4598" t="s">
        <v>2648</v>
      </c>
      <c r="N4598" t="s">
        <v>2649</v>
      </c>
      <c r="O4598" t="s">
        <v>2650</v>
      </c>
      <c r="P4598" t="s">
        <v>38613</v>
      </c>
      <c r="Q4598" t="s">
        <v>38614</v>
      </c>
      <c r="R4598" t="str">
        <f t="shared" si="142"/>
        <v>寿光</v>
      </c>
      <c r="S4598" t="str">
        <f t="shared" si="143"/>
        <v>0709</v>
      </c>
    </row>
    <row r="4599" spans="1:19">
      <c r="A4599" t="s">
        <v>38615</v>
      </c>
      <c r="B4599" t="s">
        <v>38616</v>
      </c>
      <c r="C4599" t="s">
        <v>46</v>
      </c>
      <c r="D4599" t="s">
        <v>38617</v>
      </c>
      <c r="E4599" t="s">
        <v>36697</v>
      </c>
      <c r="F4599" t="s">
        <v>38618</v>
      </c>
      <c r="G4599" t="s">
        <v>38619</v>
      </c>
      <c r="H4599" t="s">
        <v>38543</v>
      </c>
      <c r="I4599" t="s">
        <v>2350</v>
      </c>
      <c r="J4599" t="s">
        <v>16433</v>
      </c>
      <c r="K4599" t="s">
        <v>16434</v>
      </c>
      <c r="L4599" t="s">
        <v>676</v>
      </c>
      <c r="M4599" t="s">
        <v>2815</v>
      </c>
      <c r="N4599" t="s">
        <v>2421</v>
      </c>
      <c r="O4599" t="s">
        <v>16435</v>
      </c>
      <c r="P4599" t="s">
        <v>38620</v>
      </c>
      <c r="Q4599" t="s">
        <v>38621</v>
      </c>
      <c r="R4599" t="str">
        <f t="shared" si="142"/>
        <v>昌乐</v>
      </c>
      <c r="S4599" t="str">
        <f t="shared" si="143"/>
        <v>0709</v>
      </c>
    </row>
    <row r="4600" spans="1:19">
      <c r="A4600" t="s">
        <v>38622</v>
      </c>
      <c r="B4600" t="s">
        <v>38623</v>
      </c>
      <c r="C4600" t="s">
        <v>46</v>
      </c>
      <c r="D4600" t="s">
        <v>38624</v>
      </c>
      <c r="E4600" t="s">
        <v>36697</v>
      </c>
      <c r="F4600" t="s">
        <v>38625</v>
      </c>
      <c r="G4600" t="s">
        <v>38626</v>
      </c>
      <c r="H4600" t="s">
        <v>38627</v>
      </c>
      <c r="I4600" t="s">
        <v>2350</v>
      </c>
      <c r="J4600" t="s">
        <v>17678</v>
      </c>
      <c r="K4600" t="s">
        <v>17679</v>
      </c>
      <c r="L4600" t="s">
        <v>110</v>
      </c>
      <c r="M4600" t="s">
        <v>2575</v>
      </c>
      <c r="N4600" t="s">
        <v>2983</v>
      </c>
      <c r="O4600" t="s">
        <v>17680</v>
      </c>
      <c r="P4600" t="s">
        <v>38628</v>
      </c>
      <c r="Q4600" t="s">
        <v>38629</v>
      </c>
      <c r="R4600" t="str">
        <f t="shared" si="142"/>
        <v>高密</v>
      </c>
      <c r="S4600" t="str">
        <f t="shared" si="143"/>
        <v>0709</v>
      </c>
    </row>
    <row r="4601" spans="1:19">
      <c r="A4601" t="s">
        <v>38630</v>
      </c>
      <c r="B4601" t="s">
        <v>38631</v>
      </c>
      <c r="C4601" t="s">
        <v>46</v>
      </c>
      <c r="D4601" t="s">
        <v>38632</v>
      </c>
      <c r="E4601" t="s">
        <v>36697</v>
      </c>
      <c r="F4601" t="s">
        <v>38633</v>
      </c>
      <c r="G4601" t="s">
        <v>38634</v>
      </c>
      <c r="H4601" t="s">
        <v>38635</v>
      </c>
      <c r="I4601" t="s">
        <v>4165</v>
      </c>
      <c r="J4601" t="s">
        <v>3305</v>
      </c>
      <c r="K4601" t="s">
        <v>3306</v>
      </c>
      <c r="L4601" t="s">
        <v>47</v>
      </c>
      <c r="M4601" t="s">
        <v>3159</v>
      </c>
      <c r="N4601" t="s">
        <v>2455</v>
      </c>
      <c r="O4601" t="s">
        <v>3308</v>
      </c>
      <c r="P4601" t="s">
        <v>38636</v>
      </c>
      <c r="Q4601" t="s">
        <v>38637</v>
      </c>
      <c r="R4601" t="str">
        <f t="shared" si="142"/>
        <v>诸城</v>
      </c>
      <c r="S4601" t="str">
        <f t="shared" si="143"/>
        <v>0709</v>
      </c>
    </row>
    <row r="4602" spans="1:19">
      <c r="A4602" t="s">
        <v>38638</v>
      </c>
      <c r="B4602" t="s">
        <v>38639</v>
      </c>
      <c r="C4602" t="s">
        <v>46</v>
      </c>
      <c r="D4602" t="s">
        <v>38640</v>
      </c>
      <c r="E4602" t="s">
        <v>36697</v>
      </c>
      <c r="F4602" t="s">
        <v>38641</v>
      </c>
      <c r="G4602" t="s">
        <v>38642</v>
      </c>
      <c r="H4602" t="s">
        <v>38643</v>
      </c>
      <c r="I4602" t="s">
        <v>2378</v>
      </c>
      <c r="J4602" t="s">
        <v>8124</v>
      </c>
      <c r="K4602" t="s">
        <v>8125</v>
      </c>
      <c r="L4602" t="s">
        <v>146</v>
      </c>
      <c r="M4602" t="s">
        <v>8126</v>
      </c>
      <c r="N4602" t="s">
        <v>2421</v>
      </c>
      <c r="O4602" t="s">
        <v>8127</v>
      </c>
      <c r="P4602" t="s">
        <v>38644</v>
      </c>
      <c r="Q4602" t="s">
        <v>38645</v>
      </c>
      <c r="R4602" t="str">
        <f t="shared" si="142"/>
        <v>临朐</v>
      </c>
      <c r="S4602" t="str">
        <f t="shared" si="143"/>
        <v>0709</v>
      </c>
    </row>
    <row r="4603" spans="1:19">
      <c r="A4603" t="s">
        <v>38646</v>
      </c>
      <c r="B4603" t="s">
        <v>38647</v>
      </c>
      <c r="C4603" t="s">
        <v>46</v>
      </c>
      <c r="D4603" t="s">
        <v>38648</v>
      </c>
      <c r="E4603" t="s">
        <v>36697</v>
      </c>
      <c r="F4603" t="s">
        <v>38649</v>
      </c>
      <c r="G4603" t="s">
        <v>38650</v>
      </c>
      <c r="H4603" t="s">
        <v>38651</v>
      </c>
      <c r="I4603" t="s">
        <v>2364</v>
      </c>
      <c r="J4603" t="s">
        <v>3167</v>
      </c>
      <c r="K4603" t="s">
        <v>3168</v>
      </c>
      <c r="L4603" t="s">
        <v>110</v>
      </c>
      <c r="M4603" t="s">
        <v>3098</v>
      </c>
      <c r="N4603" t="s">
        <v>2354</v>
      </c>
      <c r="O4603" t="s">
        <v>3169</v>
      </c>
      <c r="P4603" t="s">
        <v>38652</v>
      </c>
      <c r="Q4603" t="s">
        <v>38653</v>
      </c>
      <c r="R4603" t="str">
        <f t="shared" si="142"/>
        <v>高密</v>
      </c>
      <c r="S4603" t="str">
        <f t="shared" si="143"/>
        <v>0709</v>
      </c>
    </row>
    <row r="4604" spans="1:19">
      <c r="A4604" t="s">
        <v>38654</v>
      </c>
      <c r="B4604" t="s">
        <v>38647</v>
      </c>
      <c r="C4604" t="s">
        <v>46</v>
      </c>
      <c r="D4604" t="s">
        <v>38655</v>
      </c>
      <c r="E4604" t="s">
        <v>36697</v>
      </c>
      <c r="F4604" t="s">
        <v>38656</v>
      </c>
      <c r="G4604" t="s">
        <v>38657</v>
      </c>
      <c r="H4604" t="s">
        <v>38658</v>
      </c>
      <c r="I4604" t="s">
        <v>2364</v>
      </c>
      <c r="J4604" t="s">
        <v>2504</v>
      </c>
      <c r="K4604" t="s">
        <v>2505</v>
      </c>
      <c r="L4604" t="s">
        <v>146</v>
      </c>
      <c r="M4604" t="s">
        <v>2420</v>
      </c>
      <c r="N4604" t="s">
        <v>3339</v>
      </c>
      <c r="O4604" t="s">
        <v>2506</v>
      </c>
      <c r="P4604" t="s">
        <v>38659</v>
      </c>
      <c r="R4604" t="str">
        <f t="shared" si="142"/>
        <v>临朐</v>
      </c>
      <c r="S4604" t="str">
        <f t="shared" si="143"/>
        <v>0709</v>
      </c>
    </row>
    <row r="4605" spans="1:19">
      <c r="A4605" t="s">
        <v>38660</v>
      </c>
      <c r="B4605" t="s">
        <v>38661</v>
      </c>
      <c r="C4605" t="s">
        <v>46</v>
      </c>
      <c r="D4605" t="s">
        <v>38662</v>
      </c>
      <c r="E4605" t="s">
        <v>38663</v>
      </c>
      <c r="F4605" t="s">
        <v>38664</v>
      </c>
      <c r="G4605" t="s">
        <v>38665</v>
      </c>
      <c r="H4605" t="s">
        <v>38666</v>
      </c>
      <c r="I4605" t="s">
        <v>2350</v>
      </c>
      <c r="J4605" t="s">
        <v>4089</v>
      </c>
      <c r="K4605" t="s">
        <v>4090</v>
      </c>
      <c r="L4605" t="s">
        <v>110</v>
      </c>
      <c r="M4605" t="s">
        <v>2575</v>
      </c>
      <c r="N4605" t="s">
        <v>6308</v>
      </c>
      <c r="O4605" t="s">
        <v>4091</v>
      </c>
      <c r="P4605" t="s">
        <v>38667</v>
      </c>
      <c r="R4605" t="str">
        <f t="shared" si="142"/>
        <v>高密</v>
      </c>
      <c r="S4605" t="str">
        <f t="shared" si="143"/>
        <v>0709</v>
      </c>
    </row>
    <row r="4606" spans="1:19">
      <c r="A4606" t="s">
        <v>38668</v>
      </c>
      <c r="B4606" t="s">
        <v>38669</v>
      </c>
      <c r="C4606" t="s">
        <v>46</v>
      </c>
      <c r="D4606" t="s">
        <v>38670</v>
      </c>
      <c r="E4606" t="s">
        <v>38671</v>
      </c>
      <c r="F4606" t="s">
        <v>38672</v>
      </c>
      <c r="G4606" t="s">
        <v>38673</v>
      </c>
      <c r="H4606" t="s">
        <v>38674</v>
      </c>
      <c r="I4606" t="s">
        <v>3969</v>
      </c>
      <c r="J4606" t="s">
        <v>3651</v>
      </c>
      <c r="K4606" t="s">
        <v>3652</v>
      </c>
      <c r="L4606" t="s">
        <v>128</v>
      </c>
      <c r="M4606" t="s">
        <v>3653</v>
      </c>
      <c r="N4606" t="s">
        <v>2674</v>
      </c>
      <c r="O4606" t="s">
        <v>3654</v>
      </c>
      <c r="Q4606" t="s">
        <v>38675</v>
      </c>
      <c r="R4606" t="str">
        <f t="shared" si="142"/>
        <v>寿光</v>
      </c>
      <c r="S4606" t="str">
        <f t="shared" si="143"/>
        <v>0709</v>
      </c>
    </row>
    <row r="4607" spans="1:19">
      <c r="A4607" t="s">
        <v>38676</v>
      </c>
      <c r="B4607" t="s">
        <v>38677</v>
      </c>
      <c r="C4607" t="s">
        <v>46</v>
      </c>
      <c r="D4607" t="s">
        <v>38678</v>
      </c>
      <c r="E4607" t="s">
        <v>36697</v>
      </c>
      <c r="F4607" t="s">
        <v>38679</v>
      </c>
      <c r="G4607" t="s">
        <v>38680</v>
      </c>
      <c r="H4607" t="s">
        <v>38681</v>
      </c>
      <c r="I4607" t="s">
        <v>2364</v>
      </c>
      <c r="J4607" t="s">
        <v>10011</v>
      </c>
      <c r="K4607" t="s">
        <v>10012</v>
      </c>
      <c r="L4607" t="s">
        <v>76</v>
      </c>
      <c r="M4607" t="s">
        <v>4374</v>
      </c>
      <c r="N4607" t="s">
        <v>2983</v>
      </c>
      <c r="O4607" t="s">
        <v>10013</v>
      </c>
      <c r="P4607" t="s">
        <v>38682</v>
      </c>
      <c r="Q4607" t="s">
        <v>38683</v>
      </c>
      <c r="R4607" t="str">
        <f t="shared" si="142"/>
        <v>奎文</v>
      </c>
      <c r="S4607" t="str">
        <f t="shared" si="143"/>
        <v>0709</v>
      </c>
    </row>
    <row r="4608" spans="1:19">
      <c r="A4608" t="s">
        <v>38684</v>
      </c>
      <c r="B4608" t="s">
        <v>38685</v>
      </c>
      <c r="C4608" t="s">
        <v>46</v>
      </c>
      <c r="D4608" t="s">
        <v>38686</v>
      </c>
      <c r="E4608" t="s">
        <v>38671</v>
      </c>
      <c r="F4608" t="s">
        <v>38687</v>
      </c>
      <c r="G4608" t="s">
        <v>38688</v>
      </c>
      <c r="H4608" t="s">
        <v>38689</v>
      </c>
      <c r="I4608" t="s">
        <v>2364</v>
      </c>
      <c r="J4608" t="s">
        <v>9889</v>
      </c>
      <c r="K4608" t="s">
        <v>9890</v>
      </c>
      <c r="L4608" t="s">
        <v>47</v>
      </c>
      <c r="M4608" t="s">
        <v>4154</v>
      </c>
      <c r="N4608" t="s">
        <v>2602</v>
      </c>
      <c r="O4608" t="s">
        <v>9891</v>
      </c>
      <c r="P4608" t="s">
        <v>38690</v>
      </c>
      <c r="R4608" t="str">
        <f t="shared" si="142"/>
        <v>诸城</v>
      </c>
      <c r="S4608" t="str">
        <f t="shared" si="143"/>
        <v>0709</v>
      </c>
    </row>
    <row r="4609" spans="1:19">
      <c r="A4609" t="s">
        <v>38691</v>
      </c>
      <c r="B4609" t="s">
        <v>38692</v>
      </c>
      <c r="C4609" t="s">
        <v>46</v>
      </c>
      <c r="D4609" t="s">
        <v>38693</v>
      </c>
      <c r="E4609" t="s">
        <v>38694</v>
      </c>
      <c r="F4609" t="s">
        <v>38695</v>
      </c>
      <c r="G4609" t="s">
        <v>38696</v>
      </c>
      <c r="H4609" t="s">
        <v>38697</v>
      </c>
      <c r="I4609" t="s">
        <v>2364</v>
      </c>
      <c r="J4609" t="s">
        <v>3771</v>
      </c>
      <c r="K4609" t="s">
        <v>3772</v>
      </c>
      <c r="L4609" t="s">
        <v>187</v>
      </c>
      <c r="M4609" t="s">
        <v>3773</v>
      </c>
      <c r="N4609" t="s">
        <v>2721</v>
      </c>
      <c r="O4609" t="s">
        <v>3775</v>
      </c>
      <c r="P4609" t="s">
        <v>38698</v>
      </c>
      <c r="R4609" t="str">
        <f t="shared" ref="R4609:R4672" si="144">IF(OR(LEFT(L4609,2)="高新"),"奎文",IF(LEFT(L4609,2)="峡山","坊子",IF(LEFT(L4609,2)="滨海","寒亭",LEFT(L4609,2))))</f>
        <v>坊子</v>
      </c>
      <c r="S4609" t="str">
        <f t="shared" ref="S4609:S4672" si="145">TEXT(B4609,"mmdd")</f>
        <v>0709</v>
      </c>
    </row>
    <row r="4610" spans="1:19">
      <c r="A4610" t="s">
        <v>38699</v>
      </c>
      <c r="B4610" t="s">
        <v>38700</v>
      </c>
      <c r="C4610" t="s">
        <v>46</v>
      </c>
      <c r="D4610" t="s">
        <v>38701</v>
      </c>
      <c r="E4610" t="s">
        <v>38702</v>
      </c>
      <c r="F4610" t="s">
        <v>38703</v>
      </c>
      <c r="G4610" t="s">
        <v>38704</v>
      </c>
      <c r="H4610" t="s">
        <v>38705</v>
      </c>
      <c r="I4610" t="s">
        <v>2645</v>
      </c>
      <c r="J4610" t="s">
        <v>2994</v>
      </c>
      <c r="K4610" t="s">
        <v>2995</v>
      </c>
      <c r="L4610" t="s">
        <v>128</v>
      </c>
      <c r="M4610" t="s">
        <v>2996</v>
      </c>
      <c r="N4610" t="s">
        <v>5839</v>
      </c>
      <c r="O4610" t="s">
        <v>2997</v>
      </c>
      <c r="P4610" t="s">
        <v>38706</v>
      </c>
      <c r="Q4610" t="s">
        <v>38707</v>
      </c>
      <c r="R4610" t="str">
        <f t="shared" si="144"/>
        <v>寿光</v>
      </c>
      <c r="S4610" t="str">
        <f t="shared" si="145"/>
        <v>0709</v>
      </c>
    </row>
    <row r="4611" spans="1:19">
      <c r="A4611" t="s">
        <v>38708</v>
      </c>
      <c r="B4611" t="s">
        <v>38709</v>
      </c>
      <c r="C4611" t="s">
        <v>46</v>
      </c>
      <c r="D4611" t="s">
        <v>38710</v>
      </c>
      <c r="E4611" t="s">
        <v>36697</v>
      </c>
      <c r="F4611" t="s">
        <v>38711</v>
      </c>
      <c r="G4611" t="s">
        <v>38712</v>
      </c>
      <c r="H4611" t="s">
        <v>38713</v>
      </c>
      <c r="I4611" t="s">
        <v>2364</v>
      </c>
      <c r="J4611" t="s">
        <v>4186</v>
      </c>
      <c r="K4611" t="s">
        <v>4187</v>
      </c>
      <c r="L4611" t="s">
        <v>128</v>
      </c>
      <c r="M4611" t="s">
        <v>2890</v>
      </c>
      <c r="N4611" t="s">
        <v>2721</v>
      </c>
      <c r="O4611" t="s">
        <v>4188</v>
      </c>
      <c r="P4611" t="s">
        <v>38714</v>
      </c>
      <c r="R4611" t="str">
        <f t="shared" si="144"/>
        <v>寿光</v>
      </c>
      <c r="S4611" t="str">
        <f t="shared" si="145"/>
        <v>0709</v>
      </c>
    </row>
    <row r="4612" spans="1:19">
      <c r="A4612" t="s">
        <v>38715</v>
      </c>
      <c r="B4612" t="s">
        <v>38716</v>
      </c>
      <c r="C4612" t="s">
        <v>46</v>
      </c>
      <c r="D4612" t="s">
        <v>38717</v>
      </c>
      <c r="E4612" t="s">
        <v>36697</v>
      </c>
      <c r="F4612" t="s">
        <v>38718</v>
      </c>
      <c r="G4612" t="s">
        <v>38719</v>
      </c>
      <c r="H4612" t="s">
        <v>38720</v>
      </c>
      <c r="I4612" t="s">
        <v>2645</v>
      </c>
      <c r="J4612" t="s">
        <v>23275</v>
      </c>
      <c r="K4612" t="s">
        <v>23276</v>
      </c>
      <c r="L4612" t="s">
        <v>137</v>
      </c>
      <c r="M4612" t="s">
        <v>3040</v>
      </c>
      <c r="N4612" t="s">
        <v>5712</v>
      </c>
      <c r="O4612" t="s">
        <v>23277</v>
      </c>
      <c r="P4612" t="s">
        <v>38721</v>
      </c>
      <c r="Q4612" t="s">
        <v>38722</v>
      </c>
      <c r="R4612" t="str">
        <f t="shared" si="144"/>
        <v>青州</v>
      </c>
      <c r="S4612" t="str">
        <f t="shared" si="145"/>
        <v>0709</v>
      </c>
    </row>
    <row r="4613" spans="1:19">
      <c r="A4613" t="s">
        <v>38723</v>
      </c>
      <c r="B4613" t="s">
        <v>38724</v>
      </c>
      <c r="C4613" t="s">
        <v>46</v>
      </c>
      <c r="D4613" t="s">
        <v>38725</v>
      </c>
      <c r="E4613" t="s">
        <v>36697</v>
      </c>
      <c r="F4613" t="s">
        <v>38726</v>
      </c>
      <c r="G4613" t="s">
        <v>38727</v>
      </c>
      <c r="H4613" t="s">
        <v>38728</v>
      </c>
      <c r="I4613" t="s">
        <v>2465</v>
      </c>
      <c r="J4613" t="s">
        <v>9221</v>
      </c>
      <c r="K4613" t="s">
        <v>9222</v>
      </c>
      <c r="L4613" t="s">
        <v>57</v>
      </c>
      <c r="M4613" t="s">
        <v>2838</v>
      </c>
      <c r="N4613" t="s">
        <v>3252</v>
      </c>
      <c r="O4613" t="s">
        <v>9223</v>
      </c>
      <c r="P4613" t="s">
        <v>38729</v>
      </c>
      <c r="Q4613" t="s">
        <v>38730</v>
      </c>
      <c r="R4613" t="str">
        <f t="shared" si="144"/>
        <v>安丘</v>
      </c>
      <c r="S4613" t="str">
        <f t="shared" si="145"/>
        <v>0709</v>
      </c>
    </row>
    <row r="4614" spans="1:19">
      <c r="A4614" t="s">
        <v>38731</v>
      </c>
      <c r="B4614" t="s">
        <v>38732</v>
      </c>
      <c r="C4614" t="s">
        <v>46</v>
      </c>
      <c r="D4614" t="s">
        <v>38733</v>
      </c>
      <c r="E4614" t="s">
        <v>38671</v>
      </c>
      <c r="F4614" t="s">
        <v>38734</v>
      </c>
      <c r="G4614" t="s">
        <v>38735</v>
      </c>
      <c r="H4614" t="s">
        <v>38736</v>
      </c>
      <c r="I4614" t="s">
        <v>2503</v>
      </c>
      <c r="J4614" t="s">
        <v>8465</v>
      </c>
      <c r="K4614" t="s">
        <v>8466</v>
      </c>
      <c r="L4614" t="s">
        <v>47</v>
      </c>
      <c r="M4614" t="s">
        <v>3159</v>
      </c>
      <c r="N4614" t="s">
        <v>2816</v>
      </c>
      <c r="O4614" t="s">
        <v>8467</v>
      </c>
      <c r="P4614" t="s">
        <v>38737</v>
      </c>
      <c r="R4614" t="str">
        <f t="shared" si="144"/>
        <v>诸城</v>
      </c>
      <c r="S4614" t="str">
        <f t="shared" si="145"/>
        <v>0709</v>
      </c>
    </row>
    <row r="4615" spans="1:19">
      <c r="A4615" t="s">
        <v>38738</v>
      </c>
      <c r="B4615" t="s">
        <v>38739</v>
      </c>
      <c r="C4615" t="s">
        <v>46</v>
      </c>
      <c r="D4615" t="s">
        <v>38740</v>
      </c>
      <c r="E4615" t="s">
        <v>38741</v>
      </c>
      <c r="F4615" t="s">
        <v>38742</v>
      </c>
      <c r="G4615" t="s">
        <v>38743</v>
      </c>
      <c r="H4615" t="s">
        <v>38744</v>
      </c>
      <c r="I4615" t="s">
        <v>2364</v>
      </c>
      <c r="J4615" t="s">
        <v>3651</v>
      </c>
      <c r="K4615" t="s">
        <v>3652</v>
      </c>
      <c r="L4615" t="s">
        <v>128</v>
      </c>
      <c r="M4615" t="s">
        <v>3653</v>
      </c>
      <c r="N4615" t="s">
        <v>4255</v>
      </c>
      <c r="O4615" t="s">
        <v>3654</v>
      </c>
      <c r="P4615" t="s">
        <v>38745</v>
      </c>
      <c r="Q4615" t="s">
        <v>38746</v>
      </c>
      <c r="R4615" t="str">
        <f t="shared" si="144"/>
        <v>寿光</v>
      </c>
      <c r="S4615" t="str">
        <f t="shared" si="145"/>
        <v>0709</v>
      </c>
    </row>
    <row r="4616" spans="1:19">
      <c r="A4616" t="s">
        <v>38747</v>
      </c>
      <c r="B4616" t="s">
        <v>38748</v>
      </c>
      <c r="C4616" t="s">
        <v>46</v>
      </c>
      <c r="D4616" t="s">
        <v>38749</v>
      </c>
      <c r="E4616" t="s">
        <v>36697</v>
      </c>
      <c r="F4616" t="s">
        <v>38750</v>
      </c>
      <c r="G4616" t="s">
        <v>38751</v>
      </c>
      <c r="H4616" t="s">
        <v>38752</v>
      </c>
      <c r="I4616" t="s">
        <v>2350</v>
      </c>
      <c r="J4616" t="s">
        <v>9867</v>
      </c>
      <c r="K4616" t="s">
        <v>9868</v>
      </c>
      <c r="L4616" t="s">
        <v>47</v>
      </c>
      <c r="M4616" t="s">
        <v>2454</v>
      </c>
      <c r="N4616" t="s">
        <v>3499</v>
      </c>
      <c r="O4616" t="s">
        <v>9869</v>
      </c>
      <c r="P4616" t="s">
        <v>38753</v>
      </c>
      <c r="Q4616" t="s">
        <v>38754</v>
      </c>
      <c r="R4616" t="str">
        <f t="shared" si="144"/>
        <v>诸城</v>
      </c>
      <c r="S4616" t="str">
        <f t="shared" si="145"/>
        <v>0709</v>
      </c>
    </row>
    <row r="4617" spans="1:19">
      <c r="A4617" t="s">
        <v>38755</v>
      </c>
      <c r="B4617" t="s">
        <v>38756</v>
      </c>
      <c r="C4617" t="s">
        <v>46</v>
      </c>
      <c r="D4617" t="s">
        <v>38757</v>
      </c>
      <c r="E4617" t="s">
        <v>36697</v>
      </c>
      <c r="F4617" t="s">
        <v>38758</v>
      </c>
      <c r="G4617" t="s">
        <v>38759</v>
      </c>
      <c r="H4617" t="s">
        <v>38760</v>
      </c>
      <c r="I4617" t="s">
        <v>2350</v>
      </c>
      <c r="J4617" t="s">
        <v>8683</v>
      </c>
      <c r="K4617" t="s">
        <v>8684</v>
      </c>
      <c r="L4617" t="s">
        <v>76</v>
      </c>
      <c r="M4617" t="s">
        <v>2827</v>
      </c>
      <c r="N4617" t="s">
        <v>2421</v>
      </c>
      <c r="O4617" t="s">
        <v>8685</v>
      </c>
      <c r="P4617" t="s">
        <v>38761</v>
      </c>
      <c r="Q4617" t="s">
        <v>38762</v>
      </c>
      <c r="R4617" t="str">
        <f t="shared" si="144"/>
        <v>奎文</v>
      </c>
      <c r="S4617" t="str">
        <f t="shared" si="145"/>
        <v>0709</v>
      </c>
    </row>
    <row r="4618" spans="1:19">
      <c r="A4618" t="s">
        <v>38763</v>
      </c>
      <c r="B4618" t="s">
        <v>38764</v>
      </c>
      <c r="C4618" t="s">
        <v>46</v>
      </c>
      <c r="D4618" t="s">
        <v>38765</v>
      </c>
      <c r="E4618" t="s">
        <v>36769</v>
      </c>
      <c r="F4618" t="s">
        <v>38766</v>
      </c>
      <c r="G4618" t="s">
        <v>38767</v>
      </c>
      <c r="H4618" t="s">
        <v>38768</v>
      </c>
      <c r="I4618" t="s">
        <v>2350</v>
      </c>
      <c r="J4618" t="s">
        <v>4177</v>
      </c>
      <c r="K4618" t="s">
        <v>4178</v>
      </c>
      <c r="L4618" t="s">
        <v>76</v>
      </c>
      <c r="M4618" t="s">
        <v>2516</v>
      </c>
      <c r="N4618" t="s">
        <v>11928</v>
      </c>
      <c r="O4618" t="s">
        <v>4179</v>
      </c>
      <c r="P4618" t="s">
        <v>38769</v>
      </c>
      <c r="Q4618" t="s">
        <v>38770</v>
      </c>
      <c r="R4618" t="str">
        <f t="shared" si="144"/>
        <v>奎文</v>
      </c>
      <c r="S4618" t="str">
        <f t="shared" si="145"/>
        <v>0709</v>
      </c>
    </row>
    <row r="4619" spans="1:19">
      <c r="A4619" t="s">
        <v>38771</v>
      </c>
      <c r="B4619" t="s">
        <v>38772</v>
      </c>
      <c r="C4619" t="s">
        <v>46</v>
      </c>
      <c r="D4619" t="s">
        <v>38773</v>
      </c>
      <c r="E4619" t="s">
        <v>36697</v>
      </c>
      <c r="F4619" t="s">
        <v>38774</v>
      </c>
      <c r="G4619" t="s">
        <v>38775</v>
      </c>
      <c r="H4619" t="s">
        <v>38776</v>
      </c>
      <c r="I4619" t="s">
        <v>2645</v>
      </c>
      <c r="J4619" t="s">
        <v>4220</v>
      </c>
      <c r="K4619" t="s">
        <v>4221</v>
      </c>
      <c r="L4619" t="s">
        <v>47</v>
      </c>
      <c r="M4619" t="s">
        <v>3159</v>
      </c>
      <c r="N4619" t="s">
        <v>4688</v>
      </c>
      <c r="O4619" t="s">
        <v>4223</v>
      </c>
      <c r="P4619" t="s">
        <v>38777</v>
      </c>
      <c r="R4619" t="str">
        <f t="shared" si="144"/>
        <v>诸城</v>
      </c>
      <c r="S4619" t="str">
        <f t="shared" si="145"/>
        <v>0709</v>
      </c>
    </row>
    <row r="4620" spans="1:19">
      <c r="A4620" t="s">
        <v>38778</v>
      </c>
      <c r="B4620" t="s">
        <v>38779</v>
      </c>
      <c r="C4620" t="s">
        <v>46</v>
      </c>
      <c r="D4620" t="s">
        <v>38780</v>
      </c>
      <c r="E4620" t="s">
        <v>36697</v>
      </c>
      <c r="F4620" t="s">
        <v>38781</v>
      </c>
      <c r="G4620" t="s">
        <v>38782</v>
      </c>
      <c r="H4620" t="s">
        <v>38783</v>
      </c>
      <c r="I4620" t="s">
        <v>5211</v>
      </c>
      <c r="J4620" t="s">
        <v>18429</v>
      </c>
      <c r="K4620" t="s">
        <v>18430</v>
      </c>
      <c r="L4620" t="s">
        <v>57</v>
      </c>
      <c r="M4620" t="s">
        <v>2492</v>
      </c>
      <c r="N4620" t="s">
        <v>3577</v>
      </c>
      <c r="O4620" t="s">
        <v>18431</v>
      </c>
      <c r="P4620" t="s">
        <v>38784</v>
      </c>
      <c r="Q4620" t="s">
        <v>38785</v>
      </c>
      <c r="R4620" t="str">
        <f t="shared" si="144"/>
        <v>安丘</v>
      </c>
      <c r="S4620" t="str">
        <f t="shared" si="145"/>
        <v>0709</v>
      </c>
    </row>
    <row r="4621" spans="1:19">
      <c r="A4621" t="s">
        <v>38786</v>
      </c>
      <c r="B4621" t="s">
        <v>38787</v>
      </c>
      <c r="C4621" t="s">
        <v>46</v>
      </c>
      <c r="D4621" t="s">
        <v>38788</v>
      </c>
      <c r="E4621" t="s">
        <v>38789</v>
      </c>
      <c r="F4621" t="s">
        <v>38790</v>
      </c>
      <c r="G4621" t="s">
        <v>38791</v>
      </c>
      <c r="H4621" t="s">
        <v>38792</v>
      </c>
      <c r="I4621" t="s">
        <v>2645</v>
      </c>
      <c r="J4621" t="s">
        <v>3857</v>
      </c>
      <c r="K4621" t="s">
        <v>3858</v>
      </c>
      <c r="L4621" t="s">
        <v>119</v>
      </c>
      <c r="M4621" t="s">
        <v>2601</v>
      </c>
      <c r="N4621" t="s">
        <v>2859</v>
      </c>
      <c r="O4621" t="s">
        <v>3859</v>
      </c>
      <c r="P4621" t="s">
        <v>38793</v>
      </c>
      <c r="R4621" t="str">
        <f t="shared" si="144"/>
        <v>寒亭</v>
      </c>
      <c r="S4621" t="str">
        <f t="shared" si="145"/>
        <v>0709</v>
      </c>
    </row>
    <row r="4622" spans="1:19">
      <c r="A4622" t="s">
        <v>38794</v>
      </c>
      <c r="B4622" t="s">
        <v>38795</v>
      </c>
      <c r="C4622" t="s">
        <v>46</v>
      </c>
      <c r="D4622" t="s">
        <v>38796</v>
      </c>
      <c r="E4622" t="s">
        <v>36697</v>
      </c>
      <c r="F4622" t="s">
        <v>38797</v>
      </c>
      <c r="G4622" t="s">
        <v>38798</v>
      </c>
      <c r="H4622" t="s">
        <v>38015</v>
      </c>
      <c r="I4622" t="s">
        <v>2378</v>
      </c>
      <c r="J4622" t="s">
        <v>7015</v>
      </c>
      <c r="K4622" t="s">
        <v>7016</v>
      </c>
      <c r="L4622" t="s">
        <v>67</v>
      </c>
      <c r="M4622" t="s">
        <v>3366</v>
      </c>
      <c r="O4622" t="s">
        <v>7017</v>
      </c>
      <c r="P4622" t="s">
        <v>38799</v>
      </c>
      <c r="Q4622" t="s">
        <v>38800</v>
      </c>
      <c r="R4622" t="str">
        <f t="shared" si="144"/>
        <v>昌邑</v>
      </c>
      <c r="S4622" t="str">
        <f t="shared" si="145"/>
        <v>0709</v>
      </c>
    </row>
    <row r="4623" spans="1:19">
      <c r="A4623" t="s">
        <v>38801</v>
      </c>
      <c r="B4623" t="s">
        <v>38802</v>
      </c>
      <c r="C4623" t="s">
        <v>46</v>
      </c>
      <c r="D4623" t="s">
        <v>38803</v>
      </c>
      <c r="E4623" t="s">
        <v>38804</v>
      </c>
      <c r="F4623" t="s">
        <v>38805</v>
      </c>
      <c r="G4623" t="s">
        <v>38806</v>
      </c>
      <c r="H4623" t="s">
        <v>38807</v>
      </c>
      <c r="I4623" t="s">
        <v>2364</v>
      </c>
      <c r="J4623" t="s">
        <v>38808</v>
      </c>
      <c r="K4623" t="s">
        <v>38809</v>
      </c>
      <c r="L4623" t="s">
        <v>676</v>
      </c>
      <c r="M4623" t="s">
        <v>3471</v>
      </c>
      <c r="N4623" t="s">
        <v>4614</v>
      </c>
      <c r="O4623" t="s">
        <v>38810</v>
      </c>
      <c r="P4623" t="s">
        <v>38811</v>
      </c>
      <c r="Q4623" t="s">
        <v>38812</v>
      </c>
      <c r="R4623" t="str">
        <f t="shared" si="144"/>
        <v>昌乐</v>
      </c>
      <c r="S4623" t="str">
        <f t="shared" si="145"/>
        <v>0709</v>
      </c>
    </row>
    <row r="4624" spans="1:19">
      <c r="A4624" t="s">
        <v>38813</v>
      </c>
      <c r="B4624" t="s">
        <v>38814</v>
      </c>
      <c r="C4624" t="s">
        <v>46</v>
      </c>
      <c r="D4624" t="s">
        <v>38815</v>
      </c>
      <c r="E4624" t="s">
        <v>36697</v>
      </c>
      <c r="F4624" t="s">
        <v>38816</v>
      </c>
      <c r="G4624" t="s">
        <v>38817</v>
      </c>
      <c r="H4624" t="s">
        <v>38818</v>
      </c>
      <c r="I4624" t="s">
        <v>14335</v>
      </c>
      <c r="J4624" t="s">
        <v>3981</v>
      </c>
      <c r="K4624" t="s">
        <v>3982</v>
      </c>
      <c r="L4624" t="s">
        <v>146</v>
      </c>
      <c r="M4624" t="s">
        <v>3532</v>
      </c>
      <c r="N4624" t="s">
        <v>2674</v>
      </c>
      <c r="O4624" t="s">
        <v>3983</v>
      </c>
      <c r="P4624" t="s">
        <v>38819</v>
      </c>
      <c r="Q4624" t="s">
        <v>38820</v>
      </c>
      <c r="R4624" t="str">
        <f t="shared" si="144"/>
        <v>临朐</v>
      </c>
      <c r="S4624" t="str">
        <f t="shared" si="145"/>
        <v>0709</v>
      </c>
    </row>
    <row r="4625" spans="1:19">
      <c r="A4625" t="s">
        <v>38821</v>
      </c>
      <c r="B4625" t="s">
        <v>38822</v>
      </c>
      <c r="C4625" t="s">
        <v>46</v>
      </c>
      <c r="D4625" t="s">
        <v>38823</v>
      </c>
      <c r="E4625" t="s">
        <v>36697</v>
      </c>
      <c r="F4625" t="s">
        <v>38824</v>
      </c>
      <c r="G4625" t="s">
        <v>38825</v>
      </c>
      <c r="H4625" t="s">
        <v>38826</v>
      </c>
      <c r="I4625" t="s">
        <v>2645</v>
      </c>
      <c r="J4625" t="s">
        <v>17172</v>
      </c>
      <c r="K4625" t="s">
        <v>17173</v>
      </c>
      <c r="L4625" t="s">
        <v>57</v>
      </c>
      <c r="M4625" t="s">
        <v>2492</v>
      </c>
      <c r="N4625" t="s">
        <v>2382</v>
      </c>
      <c r="O4625" t="s">
        <v>17174</v>
      </c>
      <c r="P4625" t="s">
        <v>38827</v>
      </c>
      <c r="R4625" t="str">
        <f t="shared" si="144"/>
        <v>安丘</v>
      </c>
      <c r="S4625" t="str">
        <f t="shared" si="145"/>
        <v>0709</v>
      </c>
    </row>
    <row r="4626" spans="1:19">
      <c r="A4626" t="s">
        <v>38828</v>
      </c>
      <c r="B4626" t="s">
        <v>38829</v>
      </c>
      <c r="C4626" t="s">
        <v>46</v>
      </c>
      <c r="D4626" t="s">
        <v>38830</v>
      </c>
      <c r="E4626" t="s">
        <v>36697</v>
      </c>
      <c r="F4626" t="s">
        <v>38831</v>
      </c>
      <c r="G4626" t="s">
        <v>38832</v>
      </c>
      <c r="H4626" t="s">
        <v>38833</v>
      </c>
      <c r="I4626" t="s">
        <v>2364</v>
      </c>
      <c r="J4626" t="s">
        <v>9022</v>
      </c>
      <c r="K4626" t="s">
        <v>9023</v>
      </c>
      <c r="L4626" t="s">
        <v>101</v>
      </c>
      <c r="M4626" t="s">
        <v>4459</v>
      </c>
      <c r="N4626" t="s">
        <v>2480</v>
      </c>
      <c r="O4626" t="s">
        <v>9024</v>
      </c>
      <c r="P4626" t="s">
        <v>38834</v>
      </c>
      <c r="R4626" t="str">
        <f t="shared" si="144"/>
        <v>潍城</v>
      </c>
      <c r="S4626" t="str">
        <f t="shared" si="145"/>
        <v>0709</v>
      </c>
    </row>
    <row r="4627" spans="1:19">
      <c r="A4627" t="s">
        <v>38835</v>
      </c>
      <c r="B4627" t="s">
        <v>38836</v>
      </c>
      <c r="C4627" t="s">
        <v>46</v>
      </c>
      <c r="D4627" t="s">
        <v>38837</v>
      </c>
      <c r="E4627" t="s">
        <v>36697</v>
      </c>
      <c r="F4627" t="s">
        <v>38838</v>
      </c>
      <c r="G4627" t="s">
        <v>38839</v>
      </c>
      <c r="H4627" t="s">
        <v>38840</v>
      </c>
      <c r="I4627" t="s">
        <v>27772</v>
      </c>
      <c r="J4627" t="s">
        <v>5347</v>
      </c>
      <c r="K4627" t="s">
        <v>5348</v>
      </c>
      <c r="L4627" t="s">
        <v>187</v>
      </c>
      <c r="M4627" t="s">
        <v>3510</v>
      </c>
      <c r="N4627" t="s">
        <v>2340</v>
      </c>
      <c r="O4627" t="s">
        <v>5349</v>
      </c>
      <c r="P4627" t="s">
        <v>38841</v>
      </c>
      <c r="R4627" t="str">
        <f t="shared" si="144"/>
        <v>坊子</v>
      </c>
      <c r="S4627" t="str">
        <f t="shared" si="145"/>
        <v>0709</v>
      </c>
    </row>
    <row r="4628" spans="1:19">
      <c r="A4628" t="s">
        <v>38842</v>
      </c>
      <c r="B4628" t="s">
        <v>38843</v>
      </c>
      <c r="C4628" t="s">
        <v>46</v>
      </c>
      <c r="D4628" t="s">
        <v>38844</v>
      </c>
      <c r="E4628" t="s">
        <v>36697</v>
      </c>
      <c r="F4628" t="s">
        <v>38845</v>
      </c>
      <c r="G4628" t="s">
        <v>38846</v>
      </c>
      <c r="H4628" t="s">
        <v>38847</v>
      </c>
      <c r="I4628" t="s">
        <v>2645</v>
      </c>
      <c r="J4628" t="s">
        <v>5573</v>
      </c>
      <c r="K4628" t="s">
        <v>5574</v>
      </c>
      <c r="L4628" t="s">
        <v>57</v>
      </c>
      <c r="M4628" t="s">
        <v>2492</v>
      </c>
      <c r="N4628" t="s">
        <v>2382</v>
      </c>
      <c r="O4628" t="s">
        <v>5575</v>
      </c>
      <c r="P4628" t="s">
        <v>34111</v>
      </c>
      <c r="R4628" t="str">
        <f t="shared" si="144"/>
        <v>安丘</v>
      </c>
      <c r="S4628" t="str">
        <f t="shared" si="145"/>
        <v>0709</v>
      </c>
    </row>
    <row r="4629" spans="1:19">
      <c r="A4629" t="s">
        <v>38848</v>
      </c>
      <c r="B4629" t="s">
        <v>38849</v>
      </c>
      <c r="C4629" t="s">
        <v>46</v>
      </c>
      <c r="D4629" t="s">
        <v>38850</v>
      </c>
      <c r="E4629" t="s">
        <v>38851</v>
      </c>
      <c r="F4629" t="s">
        <v>38852</v>
      </c>
      <c r="G4629" t="s">
        <v>38853</v>
      </c>
      <c r="H4629" t="s">
        <v>38854</v>
      </c>
      <c r="I4629" t="s">
        <v>2645</v>
      </c>
      <c r="J4629" t="s">
        <v>2706</v>
      </c>
      <c r="K4629" t="s">
        <v>2707</v>
      </c>
      <c r="L4629" t="s">
        <v>128</v>
      </c>
      <c r="M4629" t="s">
        <v>2708</v>
      </c>
      <c r="N4629" t="s">
        <v>2480</v>
      </c>
      <c r="O4629" t="s">
        <v>2709</v>
      </c>
      <c r="P4629" t="s">
        <v>38855</v>
      </c>
      <c r="R4629" t="str">
        <f t="shared" si="144"/>
        <v>寿光</v>
      </c>
      <c r="S4629" t="str">
        <f t="shared" si="145"/>
        <v>0709</v>
      </c>
    </row>
    <row r="4630" spans="1:19">
      <c r="A4630" t="s">
        <v>38856</v>
      </c>
      <c r="B4630" t="s">
        <v>38857</v>
      </c>
      <c r="C4630" t="s">
        <v>46</v>
      </c>
      <c r="D4630" t="s">
        <v>38858</v>
      </c>
      <c r="E4630" t="s">
        <v>36697</v>
      </c>
      <c r="F4630" t="s">
        <v>38859</v>
      </c>
      <c r="G4630" t="s">
        <v>38860</v>
      </c>
      <c r="H4630" t="s">
        <v>38861</v>
      </c>
      <c r="I4630" t="s">
        <v>2378</v>
      </c>
      <c r="J4630" t="s">
        <v>9221</v>
      </c>
      <c r="K4630" t="s">
        <v>9222</v>
      </c>
      <c r="L4630" t="s">
        <v>57</v>
      </c>
      <c r="M4630" t="s">
        <v>2838</v>
      </c>
      <c r="N4630" t="s">
        <v>3499</v>
      </c>
      <c r="O4630" t="s">
        <v>9223</v>
      </c>
      <c r="P4630" t="s">
        <v>38862</v>
      </c>
      <c r="R4630" t="str">
        <f t="shared" si="144"/>
        <v>安丘</v>
      </c>
      <c r="S4630" t="str">
        <f t="shared" si="145"/>
        <v>0709</v>
      </c>
    </row>
    <row r="4631" spans="1:19">
      <c r="A4631" t="s">
        <v>38863</v>
      </c>
      <c r="B4631" t="s">
        <v>38864</v>
      </c>
      <c r="C4631" t="s">
        <v>46</v>
      </c>
      <c r="D4631" t="s">
        <v>38865</v>
      </c>
      <c r="E4631" t="s">
        <v>36697</v>
      </c>
      <c r="F4631" t="s">
        <v>38866</v>
      </c>
      <c r="G4631" t="s">
        <v>38867</v>
      </c>
      <c r="H4631" t="s">
        <v>38868</v>
      </c>
      <c r="I4631" t="s">
        <v>2465</v>
      </c>
      <c r="J4631" t="s">
        <v>2379</v>
      </c>
      <c r="K4631" t="s">
        <v>2380</v>
      </c>
      <c r="L4631" t="s">
        <v>110</v>
      </c>
      <c r="M4631" t="s">
        <v>2381</v>
      </c>
      <c r="N4631" t="s">
        <v>2382</v>
      </c>
      <c r="O4631" t="s">
        <v>2383</v>
      </c>
      <c r="P4631" t="s">
        <v>38869</v>
      </c>
      <c r="Q4631" t="s">
        <v>38870</v>
      </c>
      <c r="R4631" t="str">
        <f t="shared" si="144"/>
        <v>高密</v>
      </c>
      <c r="S4631" t="str">
        <f t="shared" si="145"/>
        <v>0709</v>
      </c>
    </row>
    <row r="4632" spans="1:19">
      <c r="A4632" t="s">
        <v>38871</v>
      </c>
      <c r="B4632" t="s">
        <v>38872</v>
      </c>
      <c r="C4632" t="s">
        <v>46</v>
      </c>
      <c r="D4632" t="s">
        <v>38873</v>
      </c>
      <c r="E4632" t="s">
        <v>36697</v>
      </c>
      <c r="F4632" t="s">
        <v>38874</v>
      </c>
      <c r="G4632" t="s">
        <v>38875</v>
      </c>
      <c r="H4632" t="s">
        <v>38876</v>
      </c>
      <c r="I4632" t="s">
        <v>2350</v>
      </c>
      <c r="J4632" t="s">
        <v>3651</v>
      </c>
      <c r="K4632" t="s">
        <v>3652</v>
      </c>
      <c r="L4632" t="s">
        <v>128</v>
      </c>
      <c r="M4632" t="s">
        <v>3653</v>
      </c>
      <c r="N4632" t="s">
        <v>4255</v>
      </c>
      <c r="O4632" t="s">
        <v>3654</v>
      </c>
      <c r="P4632" t="s">
        <v>38877</v>
      </c>
      <c r="Q4632" t="s">
        <v>38878</v>
      </c>
      <c r="R4632" t="str">
        <f t="shared" si="144"/>
        <v>寿光</v>
      </c>
      <c r="S4632" t="str">
        <f t="shared" si="145"/>
        <v>0709</v>
      </c>
    </row>
    <row r="4633" spans="1:19">
      <c r="A4633" t="s">
        <v>38879</v>
      </c>
      <c r="B4633" t="s">
        <v>38880</v>
      </c>
      <c r="C4633" t="s">
        <v>46</v>
      </c>
      <c r="D4633" t="s">
        <v>38881</v>
      </c>
      <c r="E4633" t="s">
        <v>36697</v>
      </c>
      <c r="F4633" t="s">
        <v>38882</v>
      </c>
      <c r="G4633" t="s">
        <v>38883</v>
      </c>
      <c r="H4633" t="s">
        <v>38884</v>
      </c>
      <c r="I4633" t="s">
        <v>2503</v>
      </c>
      <c r="J4633" t="s">
        <v>4253</v>
      </c>
      <c r="K4633" t="s">
        <v>4254</v>
      </c>
      <c r="L4633" t="s">
        <v>57</v>
      </c>
      <c r="M4633" t="s">
        <v>2492</v>
      </c>
      <c r="N4633" t="s">
        <v>2421</v>
      </c>
      <c r="O4633" t="s">
        <v>4256</v>
      </c>
      <c r="P4633" t="s">
        <v>38885</v>
      </c>
      <c r="Q4633" t="s">
        <v>38886</v>
      </c>
      <c r="R4633" t="str">
        <f t="shared" si="144"/>
        <v>安丘</v>
      </c>
      <c r="S4633" t="str">
        <f t="shared" si="145"/>
        <v>0709</v>
      </c>
    </row>
    <row r="4634" spans="1:19">
      <c r="A4634" t="s">
        <v>38887</v>
      </c>
      <c r="B4634" t="s">
        <v>38888</v>
      </c>
      <c r="C4634" t="s">
        <v>46</v>
      </c>
      <c r="D4634" t="s">
        <v>38889</v>
      </c>
      <c r="E4634" t="s">
        <v>38890</v>
      </c>
      <c r="F4634" t="s">
        <v>38891</v>
      </c>
      <c r="G4634" t="s">
        <v>38892</v>
      </c>
      <c r="H4634" t="s">
        <v>38893</v>
      </c>
      <c r="I4634" t="s">
        <v>2350</v>
      </c>
      <c r="J4634" t="s">
        <v>4938</v>
      </c>
      <c r="K4634" t="s">
        <v>4939</v>
      </c>
      <c r="L4634" t="s">
        <v>128</v>
      </c>
      <c r="M4634" t="s">
        <v>2720</v>
      </c>
      <c r="N4634" t="s">
        <v>2354</v>
      </c>
      <c r="O4634" t="s">
        <v>4940</v>
      </c>
      <c r="P4634" t="s">
        <v>38894</v>
      </c>
      <c r="R4634" t="str">
        <f t="shared" si="144"/>
        <v>寿光</v>
      </c>
      <c r="S4634" t="str">
        <f t="shared" si="145"/>
        <v>0709</v>
      </c>
    </row>
    <row r="4635" spans="1:19">
      <c r="A4635" t="s">
        <v>38895</v>
      </c>
      <c r="B4635" t="s">
        <v>38896</v>
      </c>
      <c r="C4635" t="s">
        <v>46</v>
      </c>
      <c r="D4635" t="s">
        <v>38897</v>
      </c>
      <c r="E4635" t="s">
        <v>36697</v>
      </c>
      <c r="F4635" t="s">
        <v>38898</v>
      </c>
      <c r="G4635" t="s">
        <v>38899</v>
      </c>
      <c r="H4635" t="s">
        <v>38900</v>
      </c>
      <c r="I4635" t="s">
        <v>2350</v>
      </c>
      <c r="J4635" t="s">
        <v>6039</v>
      </c>
      <c r="K4635" t="s">
        <v>6040</v>
      </c>
      <c r="L4635" t="s">
        <v>187</v>
      </c>
      <c r="M4635" t="s">
        <v>3075</v>
      </c>
      <c r="N4635" t="s">
        <v>2983</v>
      </c>
      <c r="O4635" t="s">
        <v>6041</v>
      </c>
      <c r="P4635" t="s">
        <v>38901</v>
      </c>
      <c r="R4635" t="str">
        <f t="shared" si="144"/>
        <v>坊子</v>
      </c>
      <c r="S4635" t="str">
        <f t="shared" si="145"/>
        <v>0709</v>
      </c>
    </row>
    <row r="4636" spans="1:19">
      <c r="A4636" t="s">
        <v>38902</v>
      </c>
      <c r="B4636" t="s">
        <v>38903</v>
      </c>
      <c r="C4636" t="s">
        <v>46</v>
      </c>
      <c r="D4636" t="s">
        <v>38904</v>
      </c>
      <c r="E4636" t="s">
        <v>36697</v>
      </c>
      <c r="F4636" t="s">
        <v>38905</v>
      </c>
      <c r="G4636" t="s">
        <v>38906</v>
      </c>
      <c r="H4636" t="s">
        <v>38907</v>
      </c>
      <c r="I4636" t="s">
        <v>2364</v>
      </c>
      <c r="J4636" t="s">
        <v>8380</v>
      </c>
      <c r="K4636" t="s">
        <v>8381</v>
      </c>
      <c r="L4636" t="s">
        <v>187</v>
      </c>
      <c r="M4636" t="s">
        <v>8014</v>
      </c>
      <c r="N4636" t="s">
        <v>3252</v>
      </c>
      <c r="O4636" t="s">
        <v>8382</v>
      </c>
      <c r="P4636" t="s">
        <v>36728</v>
      </c>
      <c r="Q4636" t="s">
        <v>38908</v>
      </c>
      <c r="R4636" t="str">
        <f t="shared" si="144"/>
        <v>坊子</v>
      </c>
      <c r="S4636" t="str">
        <f t="shared" si="145"/>
        <v>0709</v>
      </c>
    </row>
    <row r="4637" spans="1:19">
      <c r="A4637" t="s">
        <v>38909</v>
      </c>
      <c r="B4637" t="s">
        <v>38910</v>
      </c>
      <c r="C4637" t="s">
        <v>46</v>
      </c>
      <c r="D4637" t="s">
        <v>38911</v>
      </c>
      <c r="E4637" t="s">
        <v>36697</v>
      </c>
      <c r="F4637" t="s">
        <v>38912</v>
      </c>
      <c r="G4637" t="s">
        <v>38913</v>
      </c>
      <c r="H4637" t="s">
        <v>38914</v>
      </c>
      <c r="I4637" t="s">
        <v>2392</v>
      </c>
      <c r="J4637" t="s">
        <v>9656</v>
      </c>
      <c r="K4637" t="s">
        <v>9657</v>
      </c>
      <c r="L4637" t="s">
        <v>119</v>
      </c>
      <c r="M4637" t="s">
        <v>2601</v>
      </c>
      <c r="N4637" t="s">
        <v>6934</v>
      </c>
      <c r="O4637" t="s">
        <v>9658</v>
      </c>
      <c r="P4637" t="s">
        <v>38915</v>
      </c>
      <c r="Q4637" t="s">
        <v>38916</v>
      </c>
      <c r="R4637" t="str">
        <f t="shared" si="144"/>
        <v>寒亭</v>
      </c>
      <c r="S4637" t="str">
        <f t="shared" si="145"/>
        <v>0709</v>
      </c>
    </row>
    <row r="4638" spans="1:19">
      <c r="A4638" t="s">
        <v>38917</v>
      </c>
      <c r="B4638" t="s">
        <v>38918</v>
      </c>
      <c r="C4638" t="s">
        <v>46</v>
      </c>
      <c r="D4638" t="s">
        <v>38919</v>
      </c>
      <c r="E4638" t="s">
        <v>36697</v>
      </c>
      <c r="F4638" t="s">
        <v>38920</v>
      </c>
      <c r="G4638" t="s">
        <v>38921</v>
      </c>
      <c r="H4638" t="s">
        <v>38922</v>
      </c>
      <c r="I4638" t="s">
        <v>2364</v>
      </c>
      <c r="J4638" t="s">
        <v>3838</v>
      </c>
      <c r="K4638" t="s">
        <v>3839</v>
      </c>
      <c r="L4638" t="s">
        <v>676</v>
      </c>
      <c r="M4638" t="s">
        <v>3840</v>
      </c>
      <c r="N4638" t="s">
        <v>2368</v>
      </c>
      <c r="O4638" t="s">
        <v>3841</v>
      </c>
      <c r="P4638" t="s">
        <v>38923</v>
      </c>
      <c r="R4638" t="str">
        <f t="shared" si="144"/>
        <v>昌乐</v>
      </c>
      <c r="S4638" t="str">
        <f t="shared" si="145"/>
        <v>0709</v>
      </c>
    </row>
    <row r="4639" spans="1:19">
      <c r="A4639" t="s">
        <v>38924</v>
      </c>
      <c r="B4639" t="s">
        <v>38925</v>
      </c>
      <c r="C4639" t="s">
        <v>46</v>
      </c>
      <c r="D4639" t="s">
        <v>38926</v>
      </c>
      <c r="E4639" t="s">
        <v>36697</v>
      </c>
      <c r="F4639" t="s">
        <v>38927</v>
      </c>
      <c r="G4639" t="s">
        <v>38928</v>
      </c>
      <c r="H4639" t="s">
        <v>38929</v>
      </c>
      <c r="I4639" t="s">
        <v>2350</v>
      </c>
      <c r="J4639" t="s">
        <v>3938</v>
      </c>
      <c r="K4639" t="s">
        <v>3939</v>
      </c>
      <c r="L4639" t="s">
        <v>137</v>
      </c>
      <c r="M4639" t="s">
        <v>3940</v>
      </c>
      <c r="N4639" t="s">
        <v>2421</v>
      </c>
      <c r="O4639" t="s">
        <v>3941</v>
      </c>
      <c r="P4639" t="s">
        <v>38930</v>
      </c>
      <c r="R4639" t="str">
        <f t="shared" si="144"/>
        <v>青州</v>
      </c>
      <c r="S4639" t="str">
        <f t="shared" si="145"/>
        <v>0709</v>
      </c>
    </row>
    <row r="4640" spans="1:19">
      <c r="A4640" t="s">
        <v>38931</v>
      </c>
      <c r="B4640" t="s">
        <v>38932</v>
      </c>
      <c r="C4640" t="s">
        <v>46</v>
      </c>
      <c r="D4640" t="s">
        <v>38933</v>
      </c>
      <c r="E4640" t="s">
        <v>38934</v>
      </c>
      <c r="F4640" t="s">
        <v>38935</v>
      </c>
      <c r="G4640" t="s">
        <v>38936</v>
      </c>
      <c r="H4640" t="s">
        <v>38937</v>
      </c>
      <c r="I4640" t="s">
        <v>3376</v>
      </c>
      <c r="J4640" t="s">
        <v>5564</v>
      </c>
      <c r="K4640" t="s">
        <v>5565</v>
      </c>
      <c r="L4640" t="s">
        <v>137</v>
      </c>
      <c r="M4640" t="s">
        <v>2625</v>
      </c>
      <c r="N4640" t="s">
        <v>2602</v>
      </c>
      <c r="O4640" t="s">
        <v>2626</v>
      </c>
      <c r="P4640" t="s">
        <v>38938</v>
      </c>
      <c r="R4640" t="str">
        <f t="shared" si="144"/>
        <v>青州</v>
      </c>
      <c r="S4640" t="str">
        <f t="shared" si="145"/>
        <v>0709</v>
      </c>
    </row>
    <row r="4641" spans="1:19">
      <c r="A4641" t="s">
        <v>38939</v>
      </c>
      <c r="B4641" t="s">
        <v>38940</v>
      </c>
      <c r="C4641" t="s">
        <v>46</v>
      </c>
      <c r="D4641" t="s">
        <v>38941</v>
      </c>
      <c r="E4641" t="s">
        <v>36697</v>
      </c>
      <c r="F4641" t="s">
        <v>38942</v>
      </c>
      <c r="G4641" t="s">
        <v>38943</v>
      </c>
      <c r="H4641" t="s">
        <v>38944</v>
      </c>
      <c r="I4641" t="s">
        <v>2350</v>
      </c>
      <c r="J4641" t="s">
        <v>3565</v>
      </c>
      <c r="K4641" t="s">
        <v>3566</v>
      </c>
      <c r="L4641" t="s">
        <v>110</v>
      </c>
      <c r="M4641" t="s">
        <v>2575</v>
      </c>
      <c r="N4641" t="s">
        <v>2368</v>
      </c>
      <c r="O4641" t="s">
        <v>3567</v>
      </c>
      <c r="P4641" t="s">
        <v>38945</v>
      </c>
      <c r="Q4641" t="s">
        <v>38946</v>
      </c>
      <c r="R4641" t="str">
        <f t="shared" si="144"/>
        <v>高密</v>
      </c>
      <c r="S4641" t="str">
        <f t="shared" si="145"/>
        <v>0709</v>
      </c>
    </row>
    <row r="4642" spans="1:19">
      <c r="A4642" t="s">
        <v>38947</v>
      </c>
      <c r="B4642" t="s">
        <v>38948</v>
      </c>
      <c r="C4642" t="s">
        <v>46</v>
      </c>
      <c r="D4642" t="s">
        <v>38949</v>
      </c>
      <c r="E4642" t="s">
        <v>36697</v>
      </c>
      <c r="F4642" t="s">
        <v>38950</v>
      </c>
      <c r="G4642" t="s">
        <v>38951</v>
      </c>
      <c r="H4642" t="s">
        <v>38952</v>
      </c>
      <c r="I4642" t="s">
        <v>2350</v>
      </c>
      <c r="J4642" t="s">
        <v>5876</v>
      </c>
      <c r="K4642" t="s">
        <v>5877</v>
      </c>
      <c r="L4642" t="s">
        <v>76</v>
      </c>
      <c r="M4642" t="s">
        <v>2827</v>
      </c>
      <c r="N4642" t="s">
        <v>7446</v>
      </c>
      <c r="O4642" t="s">
        <v>5878</v>
      </c>
      <c r="P4642" t="s">
        <v>38953</v>
      </c>
      <c r="R4642" t="str">
        <f t="shared" si="144"/>
        <v>奎文</v>
      </c>
      <c r="S4642" t="str">
        <f t="shared" si="145"/>
        <v>0709</v>
      </c>
    </row>
    <row r="4643" spans="1:19">
      <c r="A4643" t="s">
        <v>38954</v>
      </c>
      <c r="B4643" t="s">
        <v>38955</v>
      </c>
      <c r="C4643" t="s">
        <v>46</v>
      </c>
      <c r="D4643" t="s">
        <v>38956</v>
      </c>
      <c r="E4643" t="s">
        <v>33345</v>
      </c>
      <c r="F4643" t="s">
        <v>38957</v>
      </c>
      <c r="G4643" t="s">
        <v>38958</v>
      </c>
      <c r="H4643" t="s">
        <v>38959</v>
      </c>
      <c r="I4643" t="s">
        <v>2645</v>
      </c>
      <c r="J4643" t="s">
        <v>4735</v>
      </c>
      <c r="K4643" t="s">
        <v>4736</v>
      </c>
      <c r="L4643" t="s">
        <v>101</v>
      </c>
      <c r="M4643" t="s">
        <v>3130</v>
      </c>
      <c r="N4643" t="s">
        <v>7359</v>
      </c>
      <c r="P4643" t="s">
        <v>38960</v>
      </c>
      <c r="Q4643" t="s">
        <v>38961</v>
      </c>
      <c r="R4643" t="str">
        <f t="shared" si="144"/>
        <v>潍城</v>
      </c>
      <c r="S4643" t="str">
        <f t="shared" si="145"/>
        <v>0709</v>
      </c>
    </row>
    <row r="4644" spans="1:19">
      <c r="A4644" t="s">
        <v>38962</v>
      </c>
      <c r="B4644" t="s">
        <v>38963</v>
      </c>
      <c r="C4644" t="s">
        <v>46</v>
      </c>
      <c r="D4644" t="s">
        <v>38964</v>
      </c>
      <c r="E4644" t="s">
        <v>33345</v>
      </c>
      <c r="F4644" t="s">
        <v>38965</v>
      </c>
      <c r="G4644" t="s">
        <v>38966</v>
      </c>
      <c r="H4644" t="s">
        <v>38967</v>
      </c>
      <c r="I4644" t="s">
        <v>2645</v>
      </c>
      <c r="J4644" t="s">
        <v>7561</v>
      </c>
      <c r="K4644" t="s">
        <v>7562</v>
      </c>
      <c r="L4644" t="s">
        <v>101</v>
      </c>
      <c r="M4644" t="s">
        <v>3130</v>
      </c>
      <c r="N4644" t="s">
        <v>2743</v>
      </c>
      <c r="O4644" t="s">
        <v>7563</v>
      </c>
      <c r="P4644" t="s">
        <v>38968</v>
      </c>
      <c r="R4644" t="str">
        <f t="shared" si="144"/>
        <v>潍城</v>
      </c>
      <c r="S4644" t="str">
        <f t="shared" si="145"/>
        <v>0709</v>
      </c>
    </row>
    <row r="4645" spans="1:19">
      <c r="A4645" t="s">
        <v>38969</v>
      </c>
      <c r="B4645" t="s">
        <v>38970</v>
      </c>
      <c r="C4645" t="s">
        <v>46</v>
      </c>
      <c r="D4645" t="s">
        <v>38971</v>
      </c>
      <c r="E4645" t="s">
        <v>38972</v>
      </c>
      <c r="F4645" t="s">
        <v>38973</v>
      </c>
      <c r="G4645" t="s">
        <v>38974</v>
      </c>
      <c r="H4645" t="s">
        <v>38975</v>
      </c>
      <c r="I4645" t="s">
        <v>2364</v>
      </c>
      <c r="J4645" t="s">
        <v>29658</v>
      </c>
      <c r="K4645" t="s">
        <v>29659</v>
      </c>
      <c r="L4645" t="s">
        <v>128</v>
      </c>
      <c r="M4645" t="s">
        <v>2913</v>
      </c>
      <c r="N4645" t="s">
        <v>2674</v>
      </c>
      <c r="O4645" t="s">
        <v>29660</v>
      </c>
      <c r="P4645" t="s">
        <v>38976</v>
      </c>
      <c r="R4645" t="str">
        <f t="shared" si="144"/>
        <v>寿光</v>
      </c>
      <c r="S4645" t="str">
        <f t="shared" si="145"/>
        <v>0709</v>
      </c>
    </row>
    <row r="4646" spans="1:19">
      <c r="A4646" t="s">
        <v>38977</v>
      </c>
      <c r="B4646" t="s">
        <v>38978</v>
      </c>
      <c r="C4646" t="s">
        <v>46</v>
      </c>
      <c r="D4646" t="s">
        <v>38979</v>
      </c>
      <c r="E4646" t="s">
        <v>36697</v>
      </c>
      <c r="F4646" t="s">
        <v>38980</v>
      </c>
      <c r="G4646" t="s">
        <v>38981</v>
      </c>
      <c r="H4646" t="s">
        <v>38982</v>
      </c>
      <c r="I4646" t="s">
        <v>2350</v>
      </c>
      <c r="J4646" t="s">
        <v>4303</v>
      </c>
      <c r="K4646" t="s">
        <v>4304</v>
      </c>
      <c r="L4646" t="s">
        <v>3458</v>
      </c>
      <c r="M4646" t="s">
        <v>3459</v>
      </c>
      <c r="N4646" t="s">
        <v>2421</v>
      </c>
      <c r="O4646" t="s">
        <v>4305</v>
      </c>
      <c r="P4646" t="s">
        <v>38983</v>
      </c>
      <c r="R4646" t="str">
        <f t="shared" si="144"/>
        <v>寒亭</v>
      </c>
      <c r="S4646" t="str">
        <f t="shared" si="145"/>
        <v>0709</v>
      </c>
    </row>
    <row r="4647" spans="1:19">
      <c r="A4647" t="s">
        <v>38984</v>
      </c>
      <c r="B4647" t="s">
        <v>38985</v>
      </c>
      <c r="C4647" t="s">
        <v>46</v>
      </c>
      <c r="D4647" t="s">
        <v>38986</v>
      </c>
      <c r="E4647" t="s">
        <v>38987</v>
      </c>
      <c r="F4647" t="s">
        <v>38988</v>
      </c>
      <c r="G4647" t="s">
        <v>38989</v>
      </c>
      <c r="H4647" t="s">
        <v>38990</v>
      </c>
      <c r="I4647" t="s">
        <v>2364</v>
      </c>
      <c r="J4647" t="s">
        <v>9656</v>
      </c>
      <c r="K4647" t="s">
        <v>9657</v>
      </c>
      <c r="L4647" t="s">
        <v>119</v>
      </c>
      <c r="M4647" t="s">
        <v>2601</v>
      </c>
      <c r="N4647" t="s">
        <v>3252</v>
      </c>
      <c r="O4647" t="s">
        <v>9658</v>
      </c>
      <c r="P4647" t="s">
        <v>38991</v>
      </c>
      <c r="R4647" t="str">
        <f t="shared" si="144"/>
        <v>寒亭</v>
      </c>
      <c r="S4647" t="str">
        <f t="shared" si="145"/>
        <v>0709</v>
      </c>
    </row>
    <row r="4648" spans="1:19">
      <c r="A4648" t="s">
        <v>38992</v>
      </c>
      <c r="B4648" t="s">
        <v>38993</v>
      </c>
      <c r="C4648" t="s">
        <v>46</v>
      </c>
      <c r="D4648" t="s">
        <v>38994</v>
      </c>
      <c r="E4648" t="s">
        <v>36697</v>
      </c>
      <c r="F4648" t="s">
        <v>38995</v>
      </c>
      <c r="G4648" t="s">
        <v>38996</v>
      </c>
      <c r="H4648" t="s">
        <v>38997</v>
      </c>
      <c r="I4648" t="s">
        <v>2350</v>
      </c>
      <c r="J4648" t="s">
        <v>4220</v>
      </c>
      <c r="K4648" t="s">
        <v>4221</v>
      </c>
      <c r="L4648" t="s">
        <v>47</v>
      </c>
      <c r="M4648" t="s">
        <v>3159</v>
      </c>
      <c r="N4648" t="s">
        <v>2354</v>
      </c>
      <c r="O4648" t="s">
        <v>4223</v>
      </c>
      <c r="P4648" t="s">
        <v>38998</v>
      </c>
      <c r="R4648" t="str">
        <f t="shared" si="144"/>
        <v>诸城</v>
      </c>
      <c r="S4648" t="str">
        <f t="shared" si="145"/>
        <v>0709</v>
      </c>
    </row>
    <row r="4649" spans="1:19">
      <c r="A4649" t="s">
        <v>38999</v>
      </c>
      <c r="B4649" t="s">
        <v>39000</v>
      </c>
      <c r="C4649" t="s">
        <v>46</v>
      </c>
      <c r="D4649" t="s">
        <v>39001</v>
      </c>
      <c r="E4649" t="s">
        <v>36697</v>
      </c>
      <c r="F4649" t="s">
        <v>39002</v>
      </c>
      <c r="G4649" t="s">
        <v>39003</v>
      </c>
      <c r="H4649" t="s">
        <v>39004</v>
      </c>
      <c r="I4649" t="s">
        <v>2350</v>
      </c>
      <c r="J4649" t="s">
        <v>3670</v>
      </c>
      <c r="K4649" t="s">
        <v>3671</v>
      </c>
      <c r="L4649" t="s">
        <v>3458</v>
      </c>
      <c r="M4649" t="s">
        <v>3672</v>
      </c>
      <c r="N4649" t="s">
        <v>2354</v>
      </c>
      <c r="O4649" t="s">
        <v>3673</v>
      </c>
      <c r="P4649" t="s">
        <v>39005</v>
      </c>
      <c r="R4649" t="str">
        <f t="shared" si="144"/>
        <v>寒亭</v>
      </c>
      <c r="S4649" t="str">
        <f t="shared" si="145"/>
        <v>0709</v>
      </c>
    </row>
    <row r="4650" spans="1:19">
      <c r="A4650" t="s">
        <v>39006</v>
      </c>
      <c r="B4650" t="s">
        <v>38628</v>
      </c>
      <c r="C4650" t="s">
        <v>46</v>
      </c>
      <c r="D4650" t="s">
        <v>39007</v>
      </c>
      <c r="E4650" t="s">
        <v>39008</v>
      </c>
      <c r="F4650" t="s">
        <v>39009</v>
      </c>
      <c r="G4650" t="s">
        <v>39010</v>
      </c>
      <c r="H4650" t="s">
        <v>39011</v>
      </c>
      <c r="I4650" t="s">
        <v>2364</v>
      </c>
      <c r="J4650" t="s">
        <v>6923</v>
      </c>
      <c r="K4650" t="s">
        <v>6924</v>
      </c>
      <c r="L4650" t="s">
        <v>128</v>
      </c>
      <c r="M4650" t="s">
        <v>6079</v>
      </c>
      <c r="N4650" t="s">
        <v>2674</v>
      </c>
      <c r="O4650" t="s">
        <v>6925</v>
      </c>
      <c r="P4650" t="s">
        <v>39012</v>
      </c>
      <c r="Q4650" t="s">
        <v>39013</v>
      </c>
      <c r="R4650" t="str">
        <f t="shared" si="144"/>
        <v>寿光</v>
      </c>
      <c r="S4650" t="str">
        <f t="shared" si="145"/>
        <v>0709</v>
      </c>
    </row>
    <row r="4651" spans="1:19">
      <c r="A4651" t="s">
        <v>39014</v>
      </c>
      <c r="B4651" t="s">
        <v>39015</v>
      </c>
      <c r="C4651" t="s">
        <v>46</v>
      </c>
      <c r="D4651" t="s">
        <v>39016</v>
      </c>
      <c r="E4651" t="s">
        <v>33345</v>
      </c>
      <c r="F4651" t="s">
        <v>39017</v>
      </c>
      <c r="G4651" t="s">
        <v>39018</v>
      </c>
      <c r="H4651" t="s">
        <v>39019</v>
      </c>
      <c r="I4651" t="s">
        <v>2503</v>
      </c>
      <c r="J4651" t="s">
        <v>9889</v>
      </c>
      <c r="K4651" t="s">
        <v>9890</v>
      </c>
      <c r="L4651" t="s">
        <v>47</v>
      </c>
      <c r="M4651" t="s">
        <v>4154</v>
      </c>
      <c r="N4651" t="s">
        <v>2602</v>
      </c>
      <c r="O4651" t="s">
        <v>9891</v>
      </c>
      <c r="P4651" t="s">
        <v>39020</v>
      </c>
      <c r="R4651" t="str">
        <f t="shared" si="144"/>
        <v>诸城</v>
      </c>
      <c r="S4651" t="str">
        <f t="shared" si="145"/>
        <v>0709</v>
      </c>
    </row>
    <row r="4652" spans="1:19">
      <c r="A4652" t="s">
        <v>39021</v>
      </c>
      <c r="B4652" t="s">
        <v>39022</v>
      </c>
      <c r="C4652" t="s">
        <v>46</v>
      </c>
      <c r="D4652" t="s">
        <v>39023</v>
      </c>
      <c r="E4652" t="s">
        <v>39024</v>
      </c>
      <c r="F4652" t="s">
        <v>39025</v>
      </c>
      <c r="G4652" t="s">
        <v>39026</v>
      </c>
      <c r="H4652" t="s">
        <v>39027</v>
      </c>
      <c r="I4652" t="s">
        <v>2350</v>
      </c>
      <c r="J4652" t="s">
        <v>11118</v>
      </c>
      <c r="K4652" t="s">
        <v>11119</v>
      </c>
      <c r="L4652" t="s">
        <v>137</v>
      </c>
      <c r="M4652" t="s">
        <v>3040</v>
      </c>
      <c r="N4652" t="s">
        <v>7446</v>
      </c>
      <c r="O4652" t="s">
        <v>11120</v>
      </c>
      <c r="P4652" t="s">
        <v>39028</v>
      </c>
      <c r="R4652" t="str">
        <f t="shared" si="144"/>
        <v>青州</v>
      </c>
      <c r="S4652" t="str">
        <f t="shared" si="145"/>
        <v>0709</v>
      </c>
    </row>
    <row r="4653" spans="1:19">
      <c r="A4653" t="s">
        <v>39029</v>
      </c>
      <c r="B4653" t="s">
        <v>39030</v>
      </c>
      <c r="C4653" t="s">
        <v>46</v>
      </c>
      <c r="D4653" t="s">
        <v>39031</v>
      </c>
      <c r="E4653" t="s">
        <v>36697</v>
      </c>
      <c r="F4653" t="s">
        <v>39032</v>
      </c>
      <c r="G4653" t="s">
        <v>39033</v>
      </c>
      <c r="H4653" t="s">
        <v>39034</v>
      </c>
      <c r="I4653" t="s">
        <v>2465</v>
      </c>
      <c r="J4653" t="s">
        <v>3224</v>
      </c>
      <c r="K4653" t="s">
        <v>3225</v>
      </c>
      <c r="L4653" t="s">
        <v>110</v>
      </c>
      <c r="M4653" t="s">
        <v>2381</v>
      </c>
      <c r="N4653" t="s">
        <v>3994</v>
      </c>
      <c r="O4653" t="s">
        <v>3226</v>
      </c>
      <c r="P4653" t="s">
        <v>39035</v>
      </c>
      <c r="Q4653" t="s">
        <v>39036</v>
      </c>
      <c r="R4653" t="str">
        <f t="shared" si="144"/>
        <v>高密</v>
      </c>
      <c r="S4653" t="str">
        <f t="shared" si="145"/>
        <v>0709</v>
      </c>
    </row>
    <row r="4654" spans="1:19">
      <c r="A4654" t="s">
        <v>39037</v>
      </c>
      <c r="B4654" t="s">
        <v>39038</v>
      </c>
      <c r="C4654" t="s">
        <v>46</v>
      </c>
      <c r="D4654" t="s">
        <v>39039</v>
      </c>
      <c r="E4654" t="s">
        <v>36697</v>
      </c>
      <c r="F4654" t="s">
        <v>39040</v>
      </c>
      <c r="G4654" t="s">
        <v>39041</v>
      </c>
      <c r="H4654" t="s">
        <v>39042</v>
      </c>
      <c r="I4654" t="s">
        <v>2350</v>
      </c>
      <c r="J4654" t="s">
        <v>18804</v>
      </c>
      <c r="K4654" t="s">
        <v>18805</v>
      </c>
      <c r="L4654" t="s">
        <v>76</v>
      </c>
      <c r="M4654" t="s">
        <v>4374</v>
      </c>
      <c r="N4654" t="s">
        <v>3339</v>
      </c>
      <c r="O4654" t="s">
        <v>18806</v>
      </c>
      <c r="P4654" t="s">
        <v>39043</v>
      </c>
      <c r="Q4654" t="s">
        <v>39044</v>
      </c>
      <c r="R4654" t="str">
        <f t="shared" si="144"/>
        <v>奎文</v>
      </c>
      <c r="S4654" t="str">
        <f t="shared" si="145"/>
        <v>0709</v>
      </c>
    </row>
    <row r="4655" spans="1:19">
      <c r="A4655" t="s">
        <v>39045</v>
      </c>
      <c r="B4655" t="s">
        <v>39046</v>
      </c>
      <c r="C4655" t="s">
        <v>46</v>
      </c>
      <c r="D4655" t="s">
        <v>39047</v>
      </c>
      <c r="E4655" t="s">
        <v>36697</v>
      </c>
      <c r="F4655" t="s">
        <v>39048</v>
      </c>
      <c r="G4655" t="s">
        <v>39049</v>
      </c>
      <c r="H4655" t="s">
        <v>39050</v>
      </c>
      <c r="I4655" t="s">
        <v>2350</v>
      </c>
      <c r="J4655" t="s">
        <v>16771</v>
      </c>
      <c r="K4655" t="s">
        <v>16772</v>
      </c>
      <c r="L4655" t="s">
        <v>146</v>
      </c>
      <c r="M4655" t="s">
        <v>5188</v>
      </c>
      <c r="N4655" t="s">
        <v>2859</v>
      </c>
      <c r="O4655" t="s">
        <v>16773</v>
      </c>
      <c r="P4655" t="s">
        <v>39051</v>
      </c>
      <c r="R4655" t="str">
        <f t="shared" si="144"/>
        <v>临朐</v>
      </c>
      <c r="S4655" t="str">
        <f t="shared" si="145"/>
        <v>0709</v>
      </c>
    </row>
    <row r="4656" spans="1:19">
      <c r="A4656" t="s">
        <v>39052</v>
      </c>
      <c r="B4656" t="s">
        <v>39053</v>
      </c>
      <c r="C4656" t="s">
        <v>46</v>
      </c>
      <c r="D4656" t="s">
        <v>39054</v>
      </c>
      <c r="E4656" t="s">
        <v>36697</v>
      </c>
      <c r="F4656" t="s">
        <v>39055</v>
      </c>
      <c r="G4656" t="s">
        <v>39056</v>
      </c>
      <c r="H4656" t="s">
        <v>39057</v>
      </c>
      <c r="I4656" t="s">
        <v>2350</v>
      </c>
      <c r="J4656" t="s">
        <v>4844</v>
      </c>
      <c r="K4656" t="s">
        <v>4845</v>
      </c>
      <c r="L4656" t="s">
        <v>76</v>
      </c>
      <c r="M4656" t="s">
        <v>2528</v>
      </c>
      <c r="N4656" t="s">
        <v>2480</v>
      </c>
      <c r="O4656" t="s">
        <v>4846</v>
      </c>
      <c r="P4656" t="s">
        <v>39058</v>
      </c>
      <c r="Q4656" t="s">
        <v>39059</v>
      </c>
      <c r="R4656" t="str">
        <f t="shared" si="144"/>
        <v>奎文</v>
      </c>
      <c r="S4656" t="str">
        <f t="shared" si="145"/>
        <v>0709</v>
      </c>
    </row>
    <row r="4657" spans="1:19">
      <c r="A4657" t="s">
        <v>39060</v>
      </c>
      <c r="B4657" t="s">
        <v>39061</v>
      </c>
      <c r="C4657" t="s">
        <v>46</v>
      </c>
      <c r="D4657" t="s">
        <v>39062</v>
      </c>
      <c r="E4657" t="s">
        <v>36697</v>
      </c>
      <c r="F4657" t="s">
        <v>39063</v>
      </c>
      <c r="G4657" t="s">
        <v>39064</v>
      </c>
      <c r="H4657" t="s">
        <v>39065</v>
      </c>
      <c r="I4657" t="s">
        <v>2364</v>
      </c>
      <c r="J4657" t="s">
        <v>5473</v>
      </c>
      <c r="K4657" t="s">
        <v>5474</v>
      </c>
      <c r="L4657" t="s">
        <v>128</v>
      </c>
      <c r="M4657" t="s">
        <v>2890</v>
      </c>
      <c r="N4657" t="s">
        <v>3017</v>
      </c>
      <c r="O4657" t="s">
        <v>5475</v>
      </c>
      <c r="P4657" t="s">
        <v>39066</v>
      </c>
      <c r="Q4657" t="s">
        <v>39067</v>
      </c>
      <c r="R4657" t="str">
        <f t="shared" si="144"/>
        <v>寿光</v>
      </c>
      <c r="S4657" t="str">
        <f t="shared" si="145"/>
        <v>0709</v>
      </c>
    </row>
    <row r="4658" spans="1:19">
      <c r="A4658" t="s">
        <v>39068</v>
      </c>
      <c r="B4658" t="s">
        <v>39069</v>
      </c>
      <c r="C4658" t="s">
        <v>46</v>
      </c>
      <c r="D4658" t="s">
        <v>39070</v>
      </c>
      <c r="E4658" t="s">
        <v>38789</v>
      </c>
      <c r="F4658" t="s">
        <v>39071</v>
      </c>
      <c r="G4658" t="s">
        <v>39072</v>
      </c>
      <c r="H4658" t="s">
        <v>39073</v>
      </c>
      <c r="I4658" t="s">
        <v>2378</v>
      </c>
      <c r="J4658" t="s">
        <v>3096</v>
      </c>
      <c r="K4658" t="s">
        <v>3097</v>
      </c>
      <c r="L4658" t="s">
        <v>110</v>
      </c>
      <c r="M4658" t="s">
        <v>3098</v>
      </c>
      <c r="N4658" t="s">
        <v>2785</v>
      </c>
      <c r="O4658" t="s">
        <v>3099</v>
      </c>
      <c r="P4658" t="s">
        <v>39074</v>
      </c>
      <c r="R4658" t="str">
        <f t="shared" si="144"/>
        <v>高密</v>
      </c>
      <c r="S4658" t="str">
        <f t="shared" si="145"/>
        <v>0709</v>
      </c>
    </row>
    <row r="4659" spans="1:19">
      <c r="A4659" t="s">
        <v>39075</v>
      </c>
      <c r="B4659" t="s">
        <v>39076</v>
      </c>
      <c r="C4659" t="s">
        <v>46</v>
      </c>
      <c r="D4659" t="s">
        <v>39077</v>
      </c>
      <c r="E4659" t="s">
        <v>39078</v>
      </c>
      <c r="F4659" t="s">
        <v>39079</v>
      </c>
      <c r="G4659" t="s">
        <v>39080</v>
      </c>
      <c r="H4659" t="s">
        <v>39081</v>
      </c>
      <c r="I4659" t="s">
        <v>2364</v>
      </c>
      <c r="J4659" t="s">
        <v>8509</v>
      </c>
      <c r="K4659" t="s">
        <v>8510</v>
      </c>
      <c r="L4659" t="s">
        <v>137</v>
      </c>
      <c r="M4659" t="s">
        <v>2625</v>
      </c>
      <c r="N4659" t="s">
        <v>3622</v>
      </c>
      <c r="O4659" t="s">
        <v>8511</v>
      </c>
      <c r="P4659" t="s">
        <v>39082</v>
      </c>
      <c r="R4659" t="str">
        <f t="shared" si="144"/>
        <v>青州</v>
      </c>
      <c r="S4659" t="str">
        <f t="shared" si="145"/>
        <v>0709</v>
      </c>
    </row>
    <row r="4660" spans="1:19">
      <c r="A4660" t="s">
        <v>39083</v>
      </c>
      <c r="B4660" t="s">
        <v>39084</v>
      </c>
      <c r="C4660" t="s">
        <v>46</v>
      </c>
      <c r="D4660" t="s">
        <v>39085</v>
      </c>
      <c r="E4660" t="s">
        <v>36697</v>
      </c>
      <c r="F4660" t="s">
        <v>39086</v>
      </c>
      <c r="G4660" t="s">
        <v>39087</v>
      </c>
      <c r="H4660" t="s">
        <v>39088</v>
      </c>
      <c r="I4660" t="s">
        <v>2350</v>
      </c>
      <c r="J4660" t="s">
        <v>3006</v>
      </c>
      <c r="K4660" t="s">
        <v>3007</v>
      </c>
      <c r="L4660" t="s">
        <v>67</v>
      </c>
      <c r="M4660" t="s">
        <v>3008</v>
      </c>
      <c r="N4660" t="s">
        <v>2340</v>
      </c>
      <c r="O4660" t="s">
        <v>3009</v>
      </c>
      <c r="P4660" t="s">
        <v>39089</v>
      </c>
      <c r="R4660" t="str">
        <f t="shared" si="144"/>
        <v>昌邑</v>
      </c>
      <c r="S4660" t="str">
        <f t="shared" si="145"/>
        <v>0709</v>
      </c>
    </row>
    <row r="4661" spans="1:19">
      <c r="A4661" t="s">
        <v>39090</v>
      </c>
      <c r="B4661" t="s">
        <v>39091</v>
      </c>
      <c r="C4661" t="s">
        <v>46</v>
      </c>
      <c r="D4661" t="s">
        <v>39092</v>
      </c>
      <c r="E4661" t="s">
        <v>39093</v>
      </c>
      <c r="F4661" t="s">
        <v>39094</v>
      </c>
      <c r="G4661" t="s">
        <v>39095</v>
      </c>
      <c r="H4661" t="s">
        <v>39096</v>
      </c>
      <c r="I4661" t="s">
        <v>2350</v>
      </c>
      <c r="J4661" t="s">
        <v>4877</v>
      </c>
      <c r="K4661" t="s">
        <v>4878</v>
      </c>
      <c r="L4661" t="s">
        <v>76</v>
      </c>
      <c r="M4661" t="s">
        <v>2661</v>
      </c>
      <c r="N4661" t="s">
        <v>2816</v>
      </c>
      <c r="O4661" t="s">
        <v>4879</v>
      </c>
      <c r="P4661" t="s">
        <v>39097</v>
      </c>
      <c r="R4661" t="str">
        <f t="shared" si="144"/>
        <v>奎文</v>
      </c>
      <c r="S4661" t="str">
        <f t="shared" si="145"/>
        <v>0709</v>
      </c>
    </row>
    <row r="4662" spans="1:19">
      <c r="A4662" t="s">
        <v>39098</v>
      </c>
      <c r="B4662" t="s">
        <v>39099</v>
      </c>
      <c r="C4662" t="s">
        <v>46</v>
      </c>
      <c r="D4662" t="s">
        <v>39100</v>
      </c>
      <c r="E4662" t="s">
        <v>39101</v>
      </c>
      <c r="F4662" t="s">
        <v>39102</v>
      </c>
      <c r="G4662" t="s">
        <v>39103</v>
      </c>
      <c r="H4662" t="s">
        <v>39104</v>
      </c>
      <c r="I4662" t="s">
        <v>2364</v>
      </c>
      <c r="J4662" t="s">
        <v>15797</v>
      </c>
      <c r="K4662" t="s">
        <v>15798</v>
      </c>
      <c r="L4662" t="s">
        <v>47</v>
      </c>
      <c r="M4662" t="s">
        <v>2784</v>
      </c>
      <c r="N4662" t="s">
        <v>5839</v>
      </c>
      <c r="O4662" t="s">
        <v>15799</v>
      </c>
      <c r="P4662" t="s">
        <v>39105</v>
      </c>
      <c r="Q4662" t="s">
        <v>39106</v>
      </c>
      <c r="R4662" t="str">
        <f t="shared" si="144"/>
        <v>诸城</v>
      </c>
      <c r="S4662" t="str">
        <f t="shared" si="145"/>
        <v>0709</v>
      </c>
    </row>
    <row r="4663" spans="1:19">
      <c r="A4663" t="s">
        <v>39107</v>
      </c>
      <c r="B4663" t="s">
        <v>39108</v>
      </c>
      <c r="C4663" t="s">
        <v>46</v>
      </c>
      <c r="D4663" t="s">
        <v>39109</v>
      </c>
      <c r="E4663" t="s">
        <v>36697</v>
      </c>
      <c r="F4663" t="s">
        <v>39110</v>
      </c>
      <c r="G4663" t="s">
        <v>39111</v>
      </c>
      <c r="H4663" t="s">
        <v>39112</v>
      </c>
      <c r="I4663" t="s">
        <v>2364</v>
      </c>
      <c r="J4663" t="s">
        <v>4016</v>
      </c>
      <c r="K4663" t="s">
        <v>4017</v>
      </c>
      <c r="L4663" t="s">
        <v>47</v>
      </c>
      <c r="M4663" t="s">
        <v>2454</v>
      </c>
      <c r="N4663" t="s">
        <v>2872</v>
      </c>
      <c r="O4663" t="s">
        <v>4018</v>
      </c>
      <c r="P4663" t="s">
        <v>39113</v>
      </c>
      <c r="Q4663" t="s">
        <v>39114</v>
      </c>
      <c r="R4663" t="str">
        <f t="shared" si="144"/>
        <v>诸城</v>
      </c>
      <c r="S4663" t="str">
        <f t="shared" si="145"/>
        <v>0709</v>
      </c>
    </row>
    <row r="4664" spans="1:19">
      <c r="A4664" t="s">
        <v>39115</v>
      </c>
      <c r="B4664" t="s">
        <v>39116</v>
      </c>
      <c r="C4664" t="s">
        <v>46</v>
      </c>
      <c r="D4664" t="s">
        <v>39117</v>
      </c>
      <c r="E4664" t="s">
        <v>39118</v>
      </c>
      <c r="F4664" t="s">
        <v>39119</v>
      </c>
      <c r="G4664" t="s">
        <v>39120</v>
      </c>
      <c r="H4664" t="s">
        <v>39121</v>
      </c>
      <c r="I4664" t="s">
        <v>2350</v>
      </c>
      <c r="J4664" t="s">
        <v>8264</v>
      </c>
      <c r="K4664" t="s">
        <v>8265</v>
      </c>
      <c r="L4664" t="s">
        <v>76</v>
      </c>
      <c r="M4664" t="s">
        <v>2408</v>
      </c>
      <c r="N4664" t="s">
        <v>2480</v>
      </c>
      <c r="O4664" t="s">
        <v>8266</v>
      </c>
      <c r="P4664" t="s">
        <v>39122</v>
      </c>
      <c r="R4664" t="str">
        <f t="shared" si="144"/>
        <v>奎文</v>
      </c>
      <c r="S4664" t="str">
        <f t="shared" si="145"/>
        <v>0709</v>
      </c>
    </row>
    <row r="4665" spans="1:19">
      <c r="A4665" t="s">
        <v>39123</v>
      </c>
      <c r="B4665" t="s">
        <v>38849</v>
      </c>
      <c r="C4665" t="s">
        <v>46</v>
      </c>
      <c r="D4665" t="s">
        <v>39124</v>
      </c>
      <c r="E4665" t="s">
        <v>36697</v>
      </c>
      <c r="F4665" t="s">
        <v>39125</v>
      </c>
      <c r="G4665" t="s">
        <v>39126</v>
      </c>
      <c r="H4665" t="s">
        <v>39127</v>
      </c>
      <c r="I4665" t="s">
        <v>5211</v>
      </c>
      <c r="J4665" t="s">
        <v>4264</v>
      </c>
      <c r="K4665" t="s">
        <v>4265</v>
      </c>
      <c r="L4665" t="s">
        <v>47</v>
      </c>
      <c r="M4665" t="s">
        <v>4266</v>
      </c>
      <c r="N4665" t="s">
        <v>2354</v>
      </c>
      <c r="O4665" t="s">
        <v>4267</v>
      </c>
      <c r="P4665" t="s">
        <v>39128</v>
      </c>
      <c r="Q4665" t="s">
        <v>39129</v>
      </c>
      <c r="R4665" t="str">
        <f t="shared" si="144"/>
        <v>诸城</v>
      </c>
      <c r="S4665" t="str">
        <f t="shared" si="145"/>
        <v>0709</v>
      </c>
    </row>
    <row r="4666" spans="1:19">
      <c r="A4666" t="s">
        <v>39130</v>
      </c>
      <c r="B4666" t="s">
        <v>39131</v>
      </c>
      <c r="C4666" t="s">
        <v>46</v>
      </c>
      <c r="D4666" t="s">
        <v>39132</v>
      </c>
      <c r="E4666" t="s">
        <v>39133</v>
      </c>
      <c r="F4666" t="s">
        <v>39134</v>
      </c>
      <c r="G4666" t="s">
        <v>39135</v>
      </c>
      <c r="H4666" t="s">
        <v>39136</v>
      </c>
      <c r="I4666" t="s">
        <v>2503</v>
      </c>
      <c r="J4666" t="s">
        <v>3950</v>
      </c>
      <c r="K4666" t="s">
        <v>3951</v>
      </c>
      <c r="L4666" t="s">
        <v>128</v>
      </c>
      <c r="M4666" t="s">
        <v>3952</v>
      </c>
      <c r="N4666" t="s">
        <v>2743</v>
      </c>
      <c r="O4666" t="s">
        <v>3953</v>
      </c>
      <c r="P4666" t="s">
        <v>39137</v>
      </c>
      <c r="R4666" t="str">
        <f t="shared" si="144"/>
        <v>寿光</v>
      </c>
      <c r="S4666" t="str">
        <f t="shared" si="145"/>
        <v>0709</v>
      </c>
    </row>
    <row r="4667" spans="1:19">
      <c r="A4667" t="s">
        <v>39138</v>
      </c>
      <c r="B4667" t="s">
        <v>39139</v>
      </c>
      <c r="C4667" t="s">
        <v>46</v>
      </c>
      <c r="D4667" t="s">
        <v>39140</v>
      </c>
      <c r="E4667" t="s">
        <v>39141</v>
      </c>
      <c r="F4667" t="s">
        <v>39142</v>
      </c>
      <c r="G4667" t="s">
        <v>39143</v>
      </c>
      <c r="H4667" t="s">
        <v>39144</v>
      </c>
      <c r="I4667" t="s">
        <v>6637</v>
      </c>
      <c r="J4667" t="s">
        <v>3857</v>
      </c>
      <c r="K4667" t="s">
        <v>3858</v>
      </c>
      <c r="L4667" t="s">
        <v>119</v>
      </c>
      <c r="M4667" t="s">
        <v>2601</v>
      </c>
      <c r="N4667" t="s">
        <v>2602</v>
      </c>
      <c r="O4667" t="s">
        <v>3859</v>
      </c>
      <c r="P4667" t="s">
        <v>39145</v>
      </c>
      <c r="R4667" t="str">
        <f t="shared" si="144"/>
        <v>寒亭</v>
      </c>
      <c r="S4667" t="str">
        <f t="shared" si="145"/>
        <v>0709</v>
      </c>
    </row>
    <row r="4668" spans="1:19">
      <c r="A4668" t="s">
        <v>39146</v>
      </c>
      <c r="B4668" t="s">
        <v>39147</v>
      </c>
      <c r="C4668" t="s">
        <v>46</v>
      </c>
      <c r="D4668" t="s">
        <v>39148</v>
      </c>
      <c r="E4668" t="s">
        <v>36697</v>
      </c>
      <c r="F4668" t="s">
        <v>39149</v>
      </c>
      <c r="G4668" t="s">
        <v>39150</v>
      </c>
      <c r="H4668" t="s">
        <v>39151</v>
      </c>
      <c r="I4668" t="s">
        <v>6637</v>
      </c>
      <c r="J4668" t="s">
        <v>5864</v>
      </c>
      <c r="K4668" t="s">
        <v>5865</v>
      </c>
      <c r="L4668" t="s">
        <v>676</v>
      </c>
      <c r="M4668" t="s">
        <v>2815</v>
      </c>
      <c r="N4668" t="s">
        <v>2959</v>
      </c>
      <c r="O4668" t="s">
        <v>5866</v>
      </c>
      <c r="P4668" t="s">
        <v>39152</v>
      </c>
      <c r="R4668" t="str">
        <f t="shared" si="144"/>
        <v>昌乐</v>
      </c>
      <c r="S4668" t="str">
        <f t="shared" si="145"/>
        <v>0709</v>
      </c>
    </row>
    <row r="4669" spans="1:19">
      <c r="A4669" t="s">
        <v>39153</v>
      </c>
      <c r="B4669" t="s">
        <v>39154</v>
      </c>
      <c r="C4669" t="s">
        <v>46</v>
      </c>
      <c r="D4669" t="s">
        <v>39155</v>
      </c>
      <c r="E4669" t="s">
        <v>38851</v>
      </c>
      <c r="F4669" t="s">
        <v>39156</v>
      </c>
      <c r="G4669" t="s">
        <v>39157</v>
      </c>
      <c r="H4669" t="s">
        <v>39158</v>
      </c>
      <c r="I4669" t="s">
        <v>2645</v>
      </c>
      <c r="J4669" t="s">
        <v>2684</v>
      </c>
      <c r="K4669" t="s">
        <v>2685</v>
      </c>
      <c r="L4669" t="s">
        <v>137</v>
      </c>
      <c r="M4669" t="s">
        <v>2686</v>
      </c>
      <c r="N4669" t="s">
        <v>2368</v>
      </c>
      <c r="O4669" t="s">
        <v>2688</v>
      </c>
      <c r="P4669" t="s">
        <v>39159</v>
      </c>
      <c r="R4669" t="str">
        <f t="shared" si="144"/>
        <v>青州</v>
      </c>
      <c r="S4669" t="str">
        <f t="shared" si="145"/>
        <v>0709</v>
      </c>
    </row>
    <row r="4670" spans="1:19">
      <c r="A4670" t="s">
        <v>39160</v>
      </c>
      <c r="B4670" t="s">
        <v>39161</v>
      </c>
      <c r="C4670" t="s">
        <v>46</v>
      </c>
      <c r="D4670" t="s">
        <v>39162</v>
      </c>
      <c r="E4670" t="s">
        <v>39163</v>
      </c>
      <c r="F4670" t="s">
        <v>39164</v>
      </c>
      <c r="G4670" t="s">
        <v>39165</v>
      </c>
      <c r="H4670" t="s">
        <v>39166</v>
      </c>
      <c r="I4670" t="s">
        <v>2364</v>
      </c>
      <c r="J4670" t="s">
        <v>9787</v>
      </c>
      <c r="K4670" t="s">
        <v>9788</v>
      </c>
      <c r="L4670" t="s">
        <v>146</v>
      </c>
      <c r="M4670" t="s">
        <v>4470</v>
      </c>
      <c r="N4670" t="s">
        <v>2480</v>
      </c>
      <c r="O4670" t="s">
        <v>9789</v>
      </c>
      <c r="P4670" t="s">
        <v>39167</v>
      </c>
      <c r="R4670" t="str">
        <f t="shared" si="144"/>
        <v>临朐</v>
      </c>
      <c r="S4670" t="str">
        <f t="shared" si="145"/>
        <v>0709</v>
      </c>
    </row>
    <row r="4671" spans="1:19">
      <c r="A4671" t="s">
        <v>39168</v>
      </c>
      <c r="B4671" t="s">
        <v>39169</v>
      </c>
      <c r="C4671" t="s">
        <v>46</v>
      </c>
      <c r="D4671" t="s">
        <v>39170</v>
      </c>
      <c r="E4671" t="s">
        <v>36697</v>
      </c>
      <c r="F4671" t="s">
        <v>39171</v>
      </c>
      <c r="G4671" t="s">
        <v>39172</v>
      </c>
      <c r="H4671" t="s">
        <v>39173</v>
      </c>
      <c r="I4671" t="s">
        <v>2350</v>
      </c>
      <c r="J4671" t="s">
        <v>5710</v>
      </c>
      <c r="K4671" t="s">
        <v>5711</v>
      </c>
      <c r="L4671" t="s">
        <v>128</v>
      </c>
      <c r="M4671" t="s">
        <v>2708</v>
      </c>
      <c r="N4671" t="s">
        <v>2674</v>
      </c>
      <c r="O4671" t="s">
        <v>5713</v>
      </c>
      <c r="P4671" t="s">
        <v>39174</v>
      </c>
      <c r="Q4671" t="s">
        <v>39175</v>
      </c>
      <c r="R4671" t="str">
        <f t="shared" si="144"/>
        <v>寿光</v>
      </c>
      <c r="S4671" t="str">
        <f t="shared" si="145"/>
        <v>0709</v>
      </c>
    </row>
    <row r="4672" spans="1:19">
      <c r="A4672" t="s">
        <v>39176</v>
      </c>
      <c r="B4672" t="s">
        <v>39177</v>
      </c>
      <c r="C4672" t="s">
        <v>46</v>
      </c>
      <c r="D4672" t="s">
        <v>39178</v>
      </c>
      <c r="E4672" t="s">
        <v>36697</v>
      </c>
      <c r="F4672" t="s">
        <v>39179</v>
      </c>
      <c r="G4672" t="s">
        <v>39180</v>
      </c>
      <c r="H4672" t="s">
        <v>39181</v>
      </c>
      <c r="I4672" t="s">
        <v>2378</v>
      </c>
      <c r="J4672" t="s">
        <v>18429</v>
      </c>
      <c r="K4672" t="s">
        <v>18430</v>
      </c>
      <c r="L4672" t="s">
        <v>57</v>
      </c>
      <c r="M4672" t="s">
        <v>2492</v>
      </c>
      <c r="N4672" t="s">
        <v>2421</v>
      </c>
      <c r="O4672" t="s">
        <v>18431</v>
      </c>
      <c r="P4672" t="s">
        <v>39182</v>
      </c>
      <c r="Q4672" t="s">
        <v>39183</v>
      </c>
      <c r="R4672" t="str">
        <f t="shared" si="144"/>
        <v>安丘</v>
      </c>
      <c r="S4672" t="str">
        <f t="shared" si="145"/>
        <v>0709</v>
      </c>
    </row>
    <row r="4673" spans="1:19">
      <c r="A4673" t="s">
        <v>39184</v>
      </c>
      <c r="B4673" t="s">
        <v>39185</v>
      </c>
      <c r="C4673" t="s">
        <v>46</v>
      </c>
      <c r="D4673" t="s">
        <v>39186</v>
      </c>
      <c r="E4673" t="s">
        <v>36697</v>
      </c>
      <c r="F4673" t="s">
        <v>39187</v>
      </c>
      <c r="G4673" t="s">
        <v>39188</v>
      </c>
      <c r="H4673" t="s">
        <v>39088</v>
      </c>
      <c r="I4673" t="s">
        <v>3336</v>
      </c>
      <c r="J4673" t="s">
        <v>5392</v>
      </c>
      <c r="K4673" t="s">
        <v>5393</v>
      </c>
      <c r="L4673" t="s">
        <v>128</v>
      </c>
      <c r="M4673" t="s">
        <v>2720</v>
      </c>
      <c r="N4673" t="s">
        <v>2368</v>
      </c>
      <c r="O4673" t="s">
        <v>5394</v>
      </c>
      <c r="P4673" t="s">
        <v>39189</v>
      </c>
      <c r="R4673" t="str">
        <f t="shared" ref="R4673:R4736" si="146">IF(OR(LEFT(L4673,2)="高新"),"奎文",IF(LEFT(L4673,2)="峡山","坊子",IF(LEFT(L4673,2)="滨海","寒亭",LEFT(L4673,2))))</f>
        <v>寿光</v>
      </c>
      <c r="S4673" t="str">
        <f t="shared" ref="S4673:S4736" si="147">TEXT(B4673,"mmdd")</f>
        <v>0709</v>
      </c>
    </row>
    <row r="4674" spans="1:19">
      <c r="A4674" t="s">
        <v>39190</v>
      </c>
      <c r="B4674" t="s">
        <v>39191</v>
      </c>
      <c r="C4674" t="s">
        <v>46</v>
      </c>
      <c r="D4674" t="s">
        <v>39192</v>
      </c>
      <c r="E4674" t="s">
        <v>39193</v>
      </c>
      <c r="F4674" t="s">
        <v>39194</v>
      </c>
      <c r="G4674" t="s">
        <v>39195</v>
      </c>
      <c r="H4674" t="s">
        <v>39196</v>
      </c>
      <c r="I4674" t="s">
        <v>2364</v>
      </c>
      <c r="J4674" t="s">
        <v>8753</v>
      </c>
      <c r="K4674" t="s">
        <v>8754</v>
      </c>
      <c r="L4674" t="s">
        <v>101</v>
      </c>
      <c r="M4674" t="s">
        <v>4459</v>
      </c>
      <c r="N4674" t="s">
        <v>4122</v>
      </c>
      <c r="O4674" t="s">
        <v>8755</v>
      </c>
      <c r="P4674" t="s">
        <v>39197</v>
      </c>
      <c r="R4674" t="str">
        <f t="shared" si="146"/>
        <v>潍城</v>
      </c>
      <c r="S4674" t="str">
        <f t="shared" si="147"/>
        <v>0709</v>
      </c>
    </row>
    <row r="4675" spans="1:19">
      <c r="A4675" t="s">
        <v>39198</v>
      </c>
      <c r="B4675" t="s">
        <v>39199</v>
      </c>
      <c r="C4675" t="s">
        <v>46</v>
      </c>
      <c r="D4675" t="s">
        <v>39200</v>
      </c>
      <c r="E4675" t="s">
        <v>39201</v>
      </c>
      <c r="F4675" t="s">
        <v>39202</v>
      </c>
      <c r="G4675" t="s">
        <v>39203</v>
      </c>
      <c r="H4675" t="s">
        <v>39204</v>
      </c>
      <c r="I4675" t="s">
        <v>14361</v>
      </c>
      <c r="J4675" t="s">
        <v>4437</v>
      </c>
      <c r="K4675" t="s">
        <v>4438</v>
      </c>
      <c r="N4675" t="s">
        <v>2649</v>
      </c>
      <c r="O4675" t="s">
        <v>4440</v>
      </c>
      <c r="R4675" t="str">
        <f t="shared" si="146"/>
        <v/>
      </c>
      <c r="S4675" t="str">
        <f t="shared" si="147"/>
        <v>0709</v>
      </c>
    </row>
    <row r="4676" spans="1:19">
      <c r="A4676" t="s">
        <v>39205</v>
      </c>
      <c r="B4676" t="s">
        <v>39206</v>
      </c>
      <c r="C4676" t="s">
        <v>46</v>
      </c>
      <c r="D4676" t="s">
        <v>39207</v>
      </c>
      <c r="E4676" t="s">
        <v>36697</v>
      </c>
      <c r="F4676" t="s">
        <v>39208</v>
      </c>
      <c r="G4676" t="s">
        <v>39209</v>
      </c>
      <c r="H4676" t="s">
        <v>39210</v>
      </c>
      <c r="I4676" t="s">
        <v>2378</v>
      </c>
      <c r="J4676" t="s">
        <v>2539</v>
      </c>
      <c r="K4676" t="s">
        <v>2540</v>
      </c>
      <c r="L4676" t="s">
        <v>76</v>
      </c>
      <c r="M4676" t="s">
        <v>2528</v>
      </c>
      <c r="N4676" t="s">
        <v>2602</v>
      </c>
      <c r="O4676" t="s">
        <v>2541</v>
      </c>
      <c r="P4676" t="s">
        <v>39211</v>
      </c>
      <c r="Q4676" t="s">
        <v>37773</v>
      </c>
      <c r="R4676" t="str">
        <f t="shared" si="146"/>
        <v>奎文</v>
      </c>
      <c r="S4676" t="str">
        <f t="shared" si="147"/>
        <v>0709</v>
      </c>
    </row>
    <row r="4677" spans="1:19">
      <c r="A4677" t="s">
        <v>39212</v>
      </c>
      <c r="B4677" t="s">
        <v>39213</v>
      </c>
      <c r="C4677" t="s">
        <v>46</v>
      </c>
      <c r="D4677" t="s">
        <v>39214</v>
      </c>
      <c r="E4677" t="s">
        <v>36697</v>
      </c>
      <c r="F4677" t="s">
        <v>39215</v>
      </c>
      <c r="G4677" t="s">
        <v>39216</v>
      </c>
      <c r="H4677" t="s">
        <v>39217</v>
      </c>
      <c r="I4677" t="s">
        <v>2350</v>
      </c>
      <c r="J4677" t="s">
        <v>9092</v>
      </c>
      <c r="K4677" t="s">
        <v>9093</v>
      </c>
      <c r="L4677" t="s">
        <v>146</v>
      </c>
      <c r="M4677" t="s">
        <v>5188</v>
      </c>
      <c r="N4677" t="s">
        <v>6308</v>
      </c>
      <c r="O4677" t="s">
        <v>9094</v>
      </c>
      <c r="P4677" t="s">
        <v>39218</v>
      </c>
      <c r="R4677" t="str">
        <f t="shared" si="146"/>
        <v>临朐</v>
      </c>
      <c r="S4677" t="str">
        <f t="shared" si="147"/>
        <v>0709</v>
      </c>
    </row>
    <row r="4678" spans="1:19">
      <c r="A4678" t="s">
        <v>39219</v>
      </c>
      <c r="B4678" t="s">
        <v>39220</v>
      </c>
      <c r="C4678" t="s">
        <v>46</v>
      </c>
      <c r="D4678" t="s">
        <v>39221</v>
      </c>
      <c r="E4678" t="s">
        <v>36697</v>
      </c>
      <c r="F4678" t="s">
        <v>39222</v>
      </c>
      <c r="G4678" t="s">
        <v>39223</v>
      </c>
      <c r="H4678" t="s">
        <v>39224</v>
      </c>
      <c r="I4678" t="s">
        <v>2465</v>
      </c>
      <c r="J4678" t="s">
        <v>4152</v>
      </c>
      <c r="K4678" t="s">
        <v>4153</v>
      </c>
      <c r="L4678" t="s">
        <v>47</v>
      </c>
      <c r="M4678" t="s">
        <v>4154</v>
      </c>
      <c r="N4678" t="s">
        <v>2983</v>
      </c>
      <c r="O4678" t="s">
        <v>4155</v>
      </c>
      <c r="P4678" t="s">
        <v>39225</v>
      </c>
      <c r="Q4678" t="s">
        <v>39226</v>
      </c>
      <c r="R4678" t="str">
        <f t="shared" si="146"/>
        <v>诸城</v>
      </c>
      <c r="S4678" t="str">
        <f t="shared" si="147"/>
        <v>0709</v>
      </c>
    </row>
    <row r="4679" spans="1:19">
      <c r="A4679" t="s">
        <v>39227</v>
      </c>
      <c r="B4679" t="s">
        <v>39228</v>
      </c>
      <c r="C4679" t="s">
        <v>46</v>
      </c>
      <c r="D4679" t="s">
        <v>39229</v>
      </c>
      <c r="E4679" t="s">
        <v>39230</v>
      </c>
      <c r="F4679" t="s">
        <v>33180</v>
      </c>
      <c r="G4679" t="s">
        <v>33181</v>
      </c>
      <c r="H4679" t="s">
        <v>39231</v>
      </c>
      <c r="I4679" t="s">
        <v>7789</v>
      </c>
      <c r="J4679" t="s">
        <v>4437</v>
      </c>
      <c r="K4679" t="s">
        <v>4438</v>
      </c>
      <c r="N4679" t="s">
        <v>3907</v>
      </c>
      <c r="O4679" t="s">
        <v>4440</v>
      </c>
      <c r="R4679" t="str">
        <f t="shared" si="146"/>
        <v/>
      </c>
      <c r="S4679" t="str">
        <f t="shared" si="147"/>
        <v>0709</v>
      </c>
    </row>
    <row r="4680" spans="1:19">
      <c r="A4680" t="s">
        <v>1078</v>
      </c>
      <c r="B4680" t="s">
        <v>39232</v>
      </c>
      <c r="C4680" t="s">
        <v>46</v>
      </c>
      <c r="D4680" t="s">
        <v>39233</v>
      </c>
      <c r="E4680" t="s">
        <v>36697</v>
      </c>
      <c r="F4680" t="s">
        <v>39234</v>
      </c>
      <c r="G4680" t="s">
        <v>1076</v>
      </c>
      <c r="H4680" t="s">
        <v>39235</v>
      </c>
      <c r="I4680" t="s">
        <v>2364</v>
      </c>
      <c r="J4680" t="s">
        <v>4069</v>
      </c>
      <c r="K4680" t="s">
        <v>4070</v>
      </c>
      <c r="L4680" t="s">
        <v>119</v>
      </c>
      <c r="M4680" t="s">
        <v>4071</v>
      </c>
      <c r="N4680" t="s">
        <v>6934</v>
      </c>
      <c r="O4680" t="s">
        <v>4072</v>
      </c>
      <c r="P4680" t="s">
        <v>39236</v>
      </c>
      <c r="Q4680" t="s">
        <v>39237</v>
      </c>
      <c r="R4680" t="str">
        <f t="shared" si="146"/>
        <v>寒亭</v>
      </c>
      <c r="S4680" t="str">
        <f t="shared" si="147"/>
        <v>0709</v>
      </c>
    </row>
    <row r="4681" spans="1:19">
      <c r="A4681" t="s">
        <v>39238</v>
      </c>
      <c r="B4681" t="s">
        <v>39239</v>
      </c>
      <c r="C4681" t="s">
        <v>46</v>
      </c>
      <c r="D4681" t="s">
        <v>39240</v>
      </c>
      <c r="E4681" t="s">
        <v>39241</v>
      </c>
      <c r="F4681" t="s">
        <v>39242</v>
      </c>
      <c r="G4681" t="s">
        <v>39243</v>
      </c>
      <c r="H4681" t="s">
        <v>39244</v>
      </c>
      <c r="I4681" t="s">
        <v>2350</v>
      </c>
      <c r="J4681" t="s">
        <v>8264</v>
      </c>
      <c r="K4681" t="s">
        <v>8265</v>
      </c>
      <c r="L4681" t="s">
        <v>76</v>
      </c>
      <c r="M4681" t="s">
        <v>2408</v>
      </c>
      <c r="N4681" t="s">
        <v>5712</v>
      </c>
      <c r="O4681" t="s">
        <v>8266</v>
      </c>
      <c r="P4681" t="s">
        <v>39245</v>
      </c>
      <c r="R4681" t="str">
        <f t="shared" si="146"/>
        <v>奎文</v>
      </c>
      <c r="S4681" t="str">
        <f t="shared" si="147"/>
        <v>0709</v>
      </c>
    </row>
    <row r="4682" spans="1:19">
      <c r="A4682" t="s">
        <v>39246</v>
      </c>
      <c r="B4682" t="s">
        <v>39247</v>
      </c>
      <c r="C4682" t="s">
        <v>46</v>
      </c>
      <c r="D4682" t="s">
        <v>39248</v>
      </c>
      <c r="E4682" t="s">
        <v>36697</v>
      </c>
      <c r="F4682" t="s">
        <v>39249</v>
      </c>
      <c r="G4682" t="s">
        <v>39250</v>
      </c>
      <c r="H4682" t="s">
        <v>39251</v>
      </c>
      <c r="I4682" t="s">
        <v>2364</v>
      </c>
      <c r="J4682" t="s">
        <v>9169</v>
      </c>
      <c r="K4682" t="s">
        <v>9170</v>
      </c>
      <c r="L4682" t="s">
        <v>47</v>
      </c>
      <c r="M4682" t="s">
        <v>2784</v>
      </c>
      <c r="N4682" t="s">
        <v>3907</v>
      </c>
      <c r="O4682" t="s">
        <v>9171</v>
      </c>
      <c r="P4682" t="s">
        <v>39252</v>
      </c>
      <c r="Q4682" t="s">
        <v>39253</v>
      </c>
      <c r="R4682" t="str">
        <f t="shared" si="146"/>
        <v>诸城</v>
      </c>
      <c r="S4682" t="str">
        <f t="shared" si="147"/>
        <v>0709</v>
      </c>
    </row>
    <row r="4683" spans="1:19">
      <c r="A4683" t="s">
        <v>39254</v>
      </c>
      <c r="B4683" t="s">
        <v>39255</v>
      </c>
      <c r="C4683" t="s">
        <v>46</v>
      </c>
      <c r="D4683" t="s">
        <v>39256</v>
      </c>
      <c r="E4683" t="s">
        <v>36697</v>
      </c>
      <c r="F4683" t="s">
        <v>39257</v>
      </c>
      <c r="G4683" t="s">
        <v>39258</v>
      </c>
      <c r="H4683" t="s">
        <v>39259</v>
      </c>
      <c r="I4683" t="s">
        <v>2645</v>
      </c>
      <c r="J4683" t="s">
        <v>4220</v>
      </c>
      <c r="K4683" t="s">
        <v>4221</v>
      </c>
      <c r="L4683" t="s">
        <v>47</v>
      </c>
      <c r="M4683" t="s">
        <v>3159</v>
      </c>
      <c r="N4683" t="s">
        <v>3907</v>
      </c>
      <c r="O4683" t="s">
        <v>4223</v>
      </c>
      <c r="R4683" t="str">
        <f t="shared" si="146"/>
        <v>诸城</v>
      </c>
      <c r="S4683" t="str">
        <f t="shared" si="147"/>
        <v>0709</v>
      </c>
    </row>
    <row r="4684" spans="1:19">
      <c r="A4684" t="s">
        <v>39260</v>
      </c>
      <c r="B4684" t="s">
        <v>39261</v>
      </c>
      <c r="C4684" t="s">
        <v>46</v>
      </c>
      <c r="D4684" t="s">
        <v>39262</v>
      </c>
      <c r="E4684" t="s">
        <v>36697</v>
      </c>
      <c r="F4684" t="s">
        <v>39263</v>
      </c>
      <c r="G4684" t="s">
        <v>39264</v>
      </c>
      <c r="H4684" t="s">
        <v>39265</v>
      </c>
      <c r="I4684" t="s">
        <v>2364</v>
      </c>
      <c r="J4684" t="s">
        <v>3693</v>
      </c>
      <c r="K4684" t="s">
        <v>3694</v>
      </c>
      <c r="L4684" t="s">
        <v>119</v>
      </c>
      <c r="M4684" t="s">
        <v>3695</v>
      </c>
      <c r="N4684" t="s">
        <v>3270</v>
      </c>
      <c r="O4684" t="s">
        <v>3696</v>
      </c>
      <c r="P4684" t="s">
        <v>39266</v>
      </c>
      <c r="Q4684" t="s">
        <v>39267</v>
      </c>
      <c r="R4684" t="str">
        <f t="shared" si="146"/>
        <v>寒亭</v>
      </c>
      <c r="S4684" t="str">
        <f t="shared" si="147"/>
        <v>0709</v>
      </c>
    </row>
    <row r="4685" spans="1:19">
      <c r="A4685" t="s">
        <v>39268</v>
      </c>
      <c r="B4685" t="s">
        <v>39269</v>
      </c>
      <c r="C4685" t="s">
        <v>46</v>
      </c>
      <c r="D4685" t="s">
        <v>39270</v>
      </c>
      <c r="E4685" t="s">
        <v>36697</v>
      </c>
      <c r="F4685" t="s">
        <v>39271</v>
      </c>
      <c r="G4685" t="s">
        <v>39272</v>
      </c>
      <c r="H4685" t="s">
        <v>39273</v>
      </c>
      <c r="I4685" t="s">
        <v>2364</v>
      </c>
      <c r="J4685" t="s">
        <v>16771</v>
      </c>
      <c r="K4685" t="s">
        <v>16772</v>
      </c>
      <c r="L4685" t="s">
        <v>146</v>
      </c>
      <c r="M4685" t="s">
        <v>5188</v>
      </c>
      <c r="N4685" t="s">
        <v>3252</v>
      </c>
      <c r="O4685" t="s">
        <v>16773</v>
      </c>
      <c r="P4685" t="s">
        <v>39274</v>
      </c>
      <c r="R4685" t="str">
        <f t="shared" si="146"/>
        <v>临朐</v>
      </c>
      <c r="S4685" t="str">
        <f t="shared" si="147"/>
        <v>0709</v>
      </c>
    </row>
    <row r="4686" spans="1:19">
      <c r="A4686" t="s">
        <v>39275</v>
      </c>
      <c r="B4686" t="s">
        <v>39276</v>
      </c>
      <c r="C4686" t="s">
        <v>46</v>
      </c>
      <c r="D4686" t="s">
        <v>39277</v>
      </c>
      <c r="E4686" t="s">
        <v>36697</v>
      </c>
      <c r="F4686" t="s">
        <v>39278</v>
      </c>
      <c r="G4686" t="s">
        <v>39279</v>
      </c>
      <c r="H4686" t="s">
        <v>39280</v>
      </c>
      <c r="I4686" t="s">
        <v>2350</v>
      </c>
      <c r="J4686" t="s">
        <v>5661</v>
      </c>
      <c r="K4686" t="s">
        <v>5662</v>
      </c>
      <c r="L4686" t="s">
        <v>47</v>
      </c>
      <c r="M4686" t="s">
        <v>4266</v>
      </c>
      <c r="N4686" t="s">
        <v>3307</v>
      </c>
      <c r="O4686" t="s">
        <v>5663</v>
      </c>
      <c r="P4686" t="s">
        <v>39281</v>
      </c>
      <c r="R4686" t="str">
        <f t="shared" si="146"/>
        <v>诸城</v>
      </c>
      <c r="S4686" t="str">
        <f t="shared" si="147"/>
        <v>0709</v>
      </c>
    </row>
    <row r="4687" spans="1:19">
      <c r="A4687" t="s">
        <v>39282</v>
      </c>
      <c r="B4687" t="s">
        <v>39283</v>
      </c>
      <c r="C4687" t="s">
        <v>46</v>
      </c>
      <c r="D4687" t="s">
        <v>39284</v>
      </c>
      <c r="E4687" t="s">
        <v>36697</v>
      </c>
      <c r="F4687" t="s">
        <v>39285</v>
      </c>
      <c r="G4687" t="s">
        <v>39286</v>
      </c>
      <c r="H4687" t="s">
        <v>39287</v>
      </c>
      <c r="I4687" t="s">
        <v>6637</v>
      </c>
      <c r="J4687" t="s">
        <v>6273</v>
      </c>
      <c r="K4687" t="s">
        <v>6274</v>
      </c>
      <c r="L4687" t="s">
        <v>101</v>
      </c>
      <c r="M4687" t="s">
        <v>5737</v>
      </c>
      <c r="N4687" t="s">
        <v>2354</v>
      </c>
      <c r="O4687" t="s">
        <v>6275</v>
      </c>
      <c r="P4687" t="s">
        <v>39288</v>
      </c>
      <c r="Q4687" t="s">
        <v>39289</v>
      </c>
      <c r="R4687" t="str">
        <f t="shared" si="146"/>
        <v>潍城</v>
      </c>
      <c r="S4687" t="str">
        <f t="shared" si="147"/>
        <v>0709</v>
      </c>
    </row>
    <row r="4688" spans="1:19">
      <c r="A4688" t="s">
        <v>39290</v>
      </c>
      <c r="B4688" t="s">
        <v>39291</v>
      </c>
      <c r="C4688" t="s">
        <v>46</v>
      </c>
      <c r="D4688" t="s">
        <v>39292</v>
      </c>
      <c r="E4688" t="s">
        <v>39293</v>
      </c>
      <c r="F4688" t="s">
        <v>39294</v>
      </c>
      <c r="G4688" t="s">
        <v>39295</v>
      </c>
      <c r="H4688" t="s">
        <v>39296</v>
      </c>
      <c r="I4688" t="s">
        <v>2350</v>
      </c>
      <c r="J4688" t="s">
        <v>7654</v>
      </c>
      <c r="K4688" t="s">
        <v>7655</v>
      </c>
      <c r="L4688" t="s">
        <v>47</v>
      </c>
      <c r="M4688" t="s">
        <v>4905</v>
      </c>
      <c r="N4688" t="s">
        <v>2785</v>
      </c>
      <c r="O4688" t="s">
        <v>7656</v>
      </c>
      <c r="P4688" t="s">
        <v>39297</v>
      </c>
      <c r="R4688" t="str">
        <f t="shared" si="146"/>
        <v>诸城</v>
      </c>
      <c r="S4688" t="str">
        <f t="shared" si="147"/>
        <v>0709</v>
      </c>
    </row>
    <row r="4689" spans="1:19">
      <c r="A4689" t="s">
        <v>39298</v>
      </c>
      <c r="B4689" t="s">
        <v>39299</v>
      </c>
      <c r="C4689" t="s">
        <v>46</v>
      </c>
      <c r="D4689" t="s">
        <v>39300</v>
      </c>
      <c r="E4689" t="s">
        <v>39141</v>
      </c>
      <c r="F4689" t="s">
        <v>39301</v>
      </c>
      <c r="G4689" t="s">
        <v>39302</v>
      </c>
      <c r="H4689" t="s">
        <v>39303</v>
      </c>
      <c r="I4689" t="s">
        <v>2770</v>
      </c>
      <c r="J4689" t="s">
        <v>3026</v>
      </c>
      <c r="K4689" t="s">
        <v>3027</v>
      </c>
      <c r="L4689" t="s">
        <v>128</v>
      </c>
      <c r="M4689" t="s">
        <v>3028</v>
      </c>
      <c r="N4689" t="s">
        <v>2816</v>
      </c>
      <c r="O4689" t="s">
        <v>3029</v>
      </c>
      <c r="P4689" t="s">
        <v>39304</v>
      </c>
      <c r="Q4689" t="s">
        <v>39305</v>
      </c>
      <c r="R4689" t="str">
        <f t="shared" si="146"/>
        <v>寿光</v>
      </c>
      <c r="S4689" t="str">
        <f t="shared" si="147"/>
        <v>0709</v>
      </c>
    </row>
    <row r="4690" spans="1:19">
      <c r="A4690" t="s">
        <v>39306</v>
      </c>
      <c r="B4690" t="s">
        <v>39307</v>
      </c>
      <c r="C4690" t="s">
        <v>46</v>
      </c>
      <c r="D4690" t="s">
        <v>39308</v>
      </c>
      <c r="E4690" t="s">
        <v>36697</v>
      </c>
      <c r="F4690" t="s">
        <v>39309</v>
      </c>
      <c r="G4690" t="s">
        <v>39310</v>
      </c>
      <c r="H4690" t="s">
        <v>39311</v>
      </c>
      <c r="I4690" t="s">
        <v>3849</v>
      </c>
      <c r="J4690" t="s">
        <v>7259</v>
      </c>
      <c r="K4690" t="s">
        <v>7260</v>
      </c>
      <c r="L4690" t="s">
        <v>67</v>
      </c>
      <c r="M4690" t="s">
        <v>3706</v>
      </c>
      <c r="N4690" t="s">
        <v>2959</v>
      </c>
      <c r="O4690" t="s">
        <v>13827</v>
      </c>
      <c r="P4690" t="s">
        <v>39312</v>
      </c>
      <c r="Q4690" t="s">
        <v>39313</v>
      </c>
      <c r="R4690" t="str">
        <f t="shared" si="146"/>
        <v>昌邑</v>
      </c>
      <c r="S4690" t="str">
        <f t="shared" si="147"/>
        <v>0709</v>
      </c>
    </row>
    <row r="4691" spans="1:19">
      <c r="A4691" t="s">
        <v>39314</v>
      </c>
      <c r="B4691" t="s">
        <v>39315</v>
      </c>
      <c r="C4691" t="s">
        <v>46</v>
      </c>
      <c r="D4691" t="s">
        <v>39316</v>
      </c>
      <c r="E4691" t="s">
        <v>36697</v>
      </c>
      <c r="F4691" t="s">
        <v>39317</v>
      </c>
      <c r="G4691" t="s">
        <v>39318</v>
      </c>
      <c r="H4691" t="s">
        <v>39319</v>
      </c>
      <c r="I4691" t="s">
        <v>2364</v>
      </c>
      <c r="J4691" t="s">
        <v>5564</v>
      </c>
      <c r="K4691" t="s">
        <v>5565</v>
      </c>
      <c r="L4691" t="s">
        <v>137</v>
      </c>
      <c r="M4691" t="s">
        <v>2625</v>
      </c>
      <c r="N4691" t="s">
        <v>2674</v>
      </c>
      <c r="O4691" t="s">
        <v>2626</v>
      </c>
      <c r="P4691" t="s">
        <v>39320</v>
      </c>
      <c r="R4691" t="str">
        <f t="shared" si="146"/>
        <v>青州</v>
      </c>
      <c r="S4691" t="str">
        <f t="shared" si="147"/>
        <v>0709</v>
      </c>
    </row>
    <row r="4692" spans="1:19">
      <c r="A4692" t="s">
        <v>39321</v>
      </c>
      <c r="B4692" t="s">
        <v>39322</v>
      </c>
      <c r="C4692" t="s">
        <v>46</v>
      </c>
      <c r="D4692" t="s">
        <v>39323</v>
      </c>
      <c r="E4692" t="s">
        <v>39141</v>
      </c>
      <c r="F4692" t="s">
        <v>39324</v>
      </c>
      <c r="G4692" t="s">
        <v>39325</v>
      </c>
      <c r="H4692" t="s">
        <v>39326</v>
      </c>
      <c r="I4692" t="s">
        <v>2364</v>
      </c>
      <c r="J4692" t="s">
        <v>9787</v>
      </c>
      <c r="K4692" t="s">
        <v>9788</v>
      </c>
      <c r="L4692" t="s">
        <v>146</v>
      </c>
      <c r="M4692" t="s">
        <v>4470</v>
      </c>
      <c r="N4692" t="s">
        <v>2480</v>
      </c>
      <c r="O4692" t="s">
        <v>9789</v>
      </c>
      <c r="P4692" t="s">
        <v>39327</v>
      </c>
      <c r="R4692" t="str">
        <f t="shared" si="146"/>
        <v>临朐</v>
      </c>
      <c r="S4692" t="str">
        <f t="shared" si="147"/>
        <v>0709</v>
      </c>
    </row>
    <row r="4693" spans="1:19">
      <c r="A4693" t="s">
        <v>39328</v>
      </c>
      <c r="B4693" t="s">
        <v>39329</v>
      </c>
      <c r="C4693" t="s">
        <v>46</v>
      </c>
      <c r="D4693" t="s">
        <v>39330</v>
      </c>
      <c r="E4693" t="s">
        <v>36697</v>
      </c>
      <c r="F4693" t="s">
        <v>39331</v>
      </c>
      <c r="G4693" t="s">
        <v>39332</v>
      </c>
      <c r="H4693" t="s">
        <v>39333</v>
      </c>
      <c r="I4693" t="s">
        <v>2465</v>
      </c>
      <c r="J4693" t="s">
        <v>9169</v>
      </c>
      <c r="K4693" t="s">
        <v>9170</v>
      </c>
      <c r="L4693" t="s">
        <v>47</v>
      </c>
      <c r="M4693" t="s">
        <v>2784</v>
      </c>
      <c r="N4693" t="s">
        <v>3718</v>
      </c>
      <c r="O4693" t="s">
        <v>9171</v>
      </c>
      <c r="P4693" t="s">
        <v>39334</v>
      </c>
      <c r="R4693" t="str">
        <f t="shared" si="146"/>
        <v>诸城</v>
      </c>
      <c r="S4693" t="str">
        <f t="shared" si="147"/>
        <v>0709</v>
      </c>
    </row>
    <row r="4694" spans="1:19">
      <c r="A4694" t="s">
        <v>39335</v>
      </c>
      <c r="B4694" t="s">
        <v>39336</v>
      </c>
      <c r="C4694" t="s">
        <v>46</v>
      </c>
      <c r="D4694" t="s">
        <v>39337</v>
      </c>
      <c r="E4694" t="s">
        <v>36697</v>
      </c>
      <c r="F4694" t="s">
        <v>39338</v>
      </c>
      <c r="G4694" t="s">
        <v>39339</v>
      </c>
      <c r="H4694" t="s">
        <v>39340</v>
      </c>
      <c r="I4694" t="s">
        <v>2350</v>
      </c>
      <c r="J4694" t="s">
        <v>7387</v>
      </c>
      <c r="K4694" t="s">
        <v>7388</v>
      </c>
      <c r="L4694" t="s">
        <v>128</v>
      </c>
      <c r="M4694" t="s">
        <v>5602</v>
      </c>
      <c r="N4694" t="s">
        <v>2674</v>
      </c>
      <c r="O4694" t="s">
        <v>7389</v>
      </c>
      <c r="P4694" t="s">
        <v>39341</v>
      </c>
      <c r="Q4694" t="s">
        <v>39342</v>
      </c>
      <c r="R4694" t="str">
        <f t="shared" si="146"/>
        <v>寿光</v>
      </c>
      <c r="S4694" t="str">
        <f t="shared" si="147"/>
        <v>0709</v>
      </c>
    </row>
    <row r="4695" spans="1:19">
      <c r="A4695" t="s">
        <v>39343</v>
      </c>
      <c r="B4695" t="s">
        <v>38843</v>
      </c>
      <c r="C4695" t="s">
        <v>46</v>
      </c>
      <c r="D4695" t="s">
        <v>39344</v>
      </c>
      <c r="E4695" t="s">
        <v>36697</v>
      </c>
      <c r="F4695" t="s">
        <v>39345</v>
      </c>
      <c r="G4695" t="s">
        <v>39346</v>
      </c>
      <c r="H4695" t="s">
        <v>39347</v>
      </c>
      <c r="I4695" t="s">
        <v>39348</v>
      </c>
      <c r="J4695" t="s">
        <v>13884</v>
      </c>
      <c r="K4695" t="s">
        <v>13885</v>
      </c>
      <c r="L4695" t="s">
        <v>119</v>
      </c>
      <c r="M4695" t="s">
        <v>2601</v>
      </c>
      <c r="N4695" t="s">
        <v>2872</v>
      </c>
      <c r="O4695" t="s">
        <v>13886</v>
      </c>
      <c r="P4695" t="s">
        <v>39349</v>
      </c>
      <c r="Q4695" t="s">
        <v>39350</v>
      </c>
      <c r="R4695" t="str">
        <f t="shared" si="146"/>
        <v>寒亭</v>
      </c>
      <c r="S4695" t="str">
        <f t="shared" si="147"/>
        <v>0709</v>
      </c>
    </row>
    <row r="4696" spans="1:19">
      <c r="A4696" t="s">
        <v>39351</v>
      </c>
      <c r="B4696" t="s">
        <v>39352</v>
      </c>
      <c r="C4696" t="s">
        <v>46</v>
      </c>
      <c r="D4696" t="s">
        <v>39353</v>
      </c>
      <c r="E4696" t="s">
        <v>36697</v>
      </c>
      <c r="F4696" t="s">
        <v>39354</v>
      </c>
      <c r="G4696" t="s">
        <v>39355</v>
      </c>
      <c r="H4696" t="s">
        <v>39356</v>
      </c>
      <c r="I4696" t="s">
        <v>2378</v>
      </c>
      <c r="J4696" t="s">
        <v>7914</v>
      </c>
      <c r="K4696" t="s">
        <v>7915</v>
      </c>
      <c r="L4696" t="s">
        <v>146</v>
      </c>
      <c r="M4696" t="s">
        <v>5188</v>
      </c>
      <c r="N4696" t="s">
        <v>2480</v>
      </c>
      <c r="O4696" t="s">
        <v>7916</v>
      </c>
      <c r="P4696" t="s">
        <v>39357</v>
      </c>
      <c r="R4696" t="str">
        <f t="shared" si="146"/>
        <v>临朐</v>
      </c>
      <c r="S4696" t="str">
        <f t="shared" si="147"/>
        <v>0709</v>
      </c>
    </row>
    <row r="4697" spans="1:19">
      <c r="A4697" t="s">
        <v>39358</v>
      </c>
      <c r="B4697" t="s">
        <v>39359</v>
      </c>
      <c r="C4697" t="s">
        <v>46</v>
      </c>
      <c r="D4697" t="s">
        <v>39360</v>
      </c>
      <c r="E4697" t="s">
        <v>36738</v>
      </c>
      <c r="F4697" t="s">
        <v>39361</v>
      </c>
      <c r="G4697" t="s">
        <v>39362</v>
      </c>
      <c r="H4697" t="s">
        <v>39363</v>
      </c>
      <c r="I4697" t="s">
        <v>2364</v>
      </c>
      <c r="J4697" t="s">
        <v>7398</v>
      </c>
      <c r="K4697" t="s">
        <v>7399</v>
      </c>
      <c r="L4697" t="s">
        <v>110</v>
      </c>
      <c r="M4697" t="s">
        <v>4059</v>
      </c>
      <c r="N4697" t="s">
        <v>4255</v>
      </c>
      <c r="O4697" t="s">
        <v>7400</v>
      </c>
      <c r="P4697" t="s">
        <v>39364</v>
      </c>
      <c r="Q4697" t="s">
        <v>39365</v>
      </c>
      <c r="R4697" t="str">
        <f t="shared" si="146"/>
        <v>高密</v>
      </c>
      <c r="S4697" t="str">
        <f t="shared" si="147"/>
        <v>0709</v>
      </c>
    </row>
    <row r="4698" spans="1:19">
      <c r="A4698" t="s">
        <v>39366</v>
      </c>
      <c r="B4698" t="s">
        <v>39367</v>
      </c>
      <c r="C4698" t="s">
        <v>46</v>
      </c>
      <c r="D4698" t="s">
        <v>39368</v>
      </c>
      <c r="E4698" t="s">
        <v>36738</v>
      </c>
      <c r="F4698" t="s">
        <v>39369</v>
      </c>
      <c r="G4698" t="s">
        <v>39370</v>
      </c>
      <c r="H4698" t="s">
        <v>39371</v>
      </c>
      <c r="I4698" t="s">
        <v>2364</v>
      </c>
      <c r="J4698" t="s">
        <v>7561</v>
      </c>
      <c r="K4698" t="s">
        <v>7562</v>
      </c>
      <c r="L4698" t="s">
        <v>101</v>
      </c>
      <c r="M4698" t="s">
        <v>3130</v>
      </c>
      <c r="N4698" t="s">
        <v>3622</v>
      </c>
      <c r="O4698" t="s">
        <v>7563</v>
      </c>
      <c r="P4698" t="s">
        <v>39372</v>
      </c>
      <c r="Q4698" t="s">
        <v>39373</v>
      </c>
      <c r="R4698" t="str">
        <f t="shared" si="146"/>
        <v>潍城</v>
      </c>
      <c r="S4698" t="str">
        <f t="shared" si="147"/>
        <v>0709</v>
      </c>
    </row>
    <row r="4699" spans="1:19">
      <c r="A4699" t="s">
        <v>39374</v>
      </c>
      <c r="B4699" t="s">
        <v>39375</v>
      </c>
      <c r="C4699" t="s">
        <v>46</v>
      </c>
      <c r="D4699" t="s">
        <v>39376</v>
      </c>
      <c r="E4699" t="s">
        <v>36738</v>
      </c>
      <c r="F4699" t="s">
        <v>39377</v>
      </c>
      <c r="G4699" t="s">
        <v>39378</v>
      </c>
      <c r="H4699" t="s">
        <v>39379</v>
      </c>
      <c r="I4699" t="s">
        <v>2364</v>
      </c>
      <c r="J4699" t="s">
        <v>3552</v>
      </c>
      <c r="K4699" t="s">
        <v>3553</v>
      </c>
      <c r="L4699" t="s">
        <v>101</v>
      </c>
      <c r="M4699" t="s">
        <v>2982</v>
      </c>
      <c r="N4699" t="s">
        <v>3307</v>
      </c>
      <c r="O4699" t="s">
        <v>3555</v>
      </c>
      <c r="P4699" t="s">
        <v>39380</v>
      </c>
      <c r="Q4699" t="s">
        <v>39381</v>
      </c>
      <c r="R4699" t="str">
        <f t="shared" si="146"/>
        <v>潍城</v>
      </c>
      <c r="S4699" t="str">
        <f t="shared" si="147"/>
        <v>0709</v>
      </c>
    </row>
    <row r="4700" spans="1:19">
      <c r="A4700" t="s">
        <v>39382</v>
      </c>
      <c r="B4700" t="s">
        <v>39383</v>
      </c>
      <c r="C4700" t="s">
        <v>46</v>
      </c>
      <c r="D4700" t="s">
        <v>39384</v>
      </c>
      <c r="E4700" t="s">
        <v>39385</v>
      </c>
      <c r="F4700" t="s">
        <v>39386</v>
      </c>
      <c r="G4700" t="s">
        <v>39387</v>
      </c>
      <c r="H4700" t="s">
        <v>39388</v>
      </c>
      <c r="I4700" t="s">
        <v>2350</v>
      </c>
      <c r="J4700" t="s">
        <v>6396</v>
      </c>
      <c r="K4700" t="s">
        <v>6397</v>
      </c>
      <c r="L4700" t="s">
        <v>110</v>
      </c>
      <c r="M4700" t="s">
        <v>2381</v>
      </c>
      <c r="N4700" t="s">
        <v>2983</v>
      </c>
      <c r="O4700" t="s">
        <v>6399</v>
      </c>
      <c r="P4700" t="s">
        <v>39389</v>
      </c>
      <c r="R4700" t="str">
        <f t="shared" si="146"/>
        <v>高密</v>
      </c>
      <c r="S4700" t="str">
        <f t="shared" si="147"/>
        <v>0709</v>
      </c>
    </row>
    <row r="4701" spans="1:19">
      <c r="A4701" t="s">
        <v>39390</v>
      </c>
      <c r="B4701" t="s">
        <v>39391</v>
      </c>
      <c r="C4701" t="s">
        <v>46</v>
      </c>
      <c r="D4701" t="s">
        <v>39392</v>
      </c>
      <c r="E4701" t="s">
        <v>36738</v>
      </c>
      <c r="F4701" t="s">
        <v>39393</v>
      </c>
      <c r="G4701" t="s">
        <v>39394</v>
      </c>
      <c r="H4701" t="s">
        <v>39395</v>
      </c>
      <c r="I4701" t="s">
        <v>2350</v>
      </c>
      <c r="J4701" t="s">
        <v>36951</v>
      </c>
      <c r="K4701" t="s">
        <v>36952</v>
      </c>
      <c r="L4701" t="s">
        <v>47</v>
      </c>
      <c r="M4701" t="s">
        <v>3159</v>
      </c>
      <c r="N4701" t="s">
        <v>2674</v>
      </c>
      <c r="O4701" t="s">
        <v>36953</v>
      </c>
      <c r="P4701" t="s">
        <v>39396</v>
      </c>
      <c r="Q4701" t="s">
        <v>39397</v>
      </c>
      <c r="R4701" t="str">
        <f t="shared" si="146"/>
        <v>诸城</v>
      </c>
      <c r="S4701" t="str">
        <f t="shared" si="147"/>
        <v>0709</v>
      </c>
    </row>
    <row r="4702" spans="1:19">
      <c r="A4702" t="s">
        <v>39398</v>
      </c>
      <c r="B4702" t="s">
        <v>37173</v>
      </c>
      <c r="C4702" t="s">
        <v>46</v>
      </c>
      <c r="D4702" t="s">
        <v>39399</v>
      </c>
      <c r="E4702" t="s">
        <v>38804</v>
      </c>
      <c r="F4702" t="s">
        <v>39400</v>
      </c>
      <c r="G4702" t="s">
        <v>39401</v>
      </c>
      <c r="H4702" t="s">
        <v>39402</v>
      </c>
      <c r="I4702" t="s">
        <v>2645</v>
      </c>
      <c r="J4702" t="s">
        <v>8683</v>
      </c>
      <c r="K4702" t="s">
        <v>8684</v>
      </c>
      <c r="L4702" t="s">
        <v>76</v>
      </c>
      <c r="M4702" t="s">
        <v>2827</v>
      </c>
      <c r="N4702" t="s">
        <v>2816</v>
      </c>
      <c r="O4702" t="s">
        <v>8685</v>
      </c>
      <c r="P4702" t="s">
        <v>39403</v>
      </c>
      <c r="R4702" t="str">
        <f t="shared" si="146"/>
        <v>奎文</v>
      </c>
      <c r="S4702" t="str">
        <f t="shared" si="147"/>
        <v>0709</v>
      </c>
    </row>
    <row r="4703" spans="1:19">
      <c r="A4703" t="s">
        <v>39404</v>
      </c>
      <c r="B4703" t="s">
        <v>39405</v>
      </c>
      <c r="C4703" t="s">
        <v>46</v>
      </c>
      <c r="D4703" t="s">
        <v>39406</v>
      </c>
      <c r="E4703" t="s">
        <v>36738</v>
      </c>
      <c r="F4703" t="s">
        <v>39407</v>
      </c>
      <c r="G4703" t="s">
        <v>39408</v>
      </c>
      <c r="H4703" t="s">
        <v>39409</v>
      </c>
      <c r="I4703" t="s">
        <v>2350</v>
      </c>
      <c r="J4703" t="s">
        <v>16806</v>
      </c>
      <c r="K4703" t="s">
        <v>16807</v>
      </c>
      <c r="L4703" t="s">
        <v>47</v>
      </c>
      <c r="M4703" t="s">
        <v>11108</v>
      </c>
      <c r="N4703" t="s">
        <v>3307</v>
      </c>
      <c r="O4703" t="s">
        <v>16808</v>
      </c>
      <c r="P4703" t="s">
        <v>39410</v>
      </c>
      <c r="R4703" t="str">
        <f t="shared" si="146"/>
        <v>诸城</v>
      </c>
      <c r="S4703" t="str">
        <f t="shared" si="147"/>
        <v>0709</v>
      </c>
    </row>
    <row r="4704" spans="1:19">
      <c r="A4704" t="s">
        <v>39411</v>
      </c>
      <c r="B4704" t="s">
        <v>39412</v>
      </c>
      <c r="C4704" t="s">
        <v>46</v>
      </c>
      <c r="D4704" t="s">
        <v>39413</v>
      </c>
      <c r="E4704" t="s">
        <v>39193</v>
      </c>
      <c r="F4704" t="s">
        <v>39414</v>
      </c>
      <c r="G4704" t="s">
        <v>39415</v>
      </c>
      <c r="H4704" t="s">
        <v>39416</v>
      </c>
      <c r="I4704" t="s">
        <v>4165</v>
      </c>
      <c r="J4704" t="s">
        <v>23275</v>
      </c>
      <c r="K4704" t="s">
        <v>23276</v>
      </c>
      <c r="L4704" t="s">
        <v>137</v>
      </c>
      <c r="M4704" t="s">
        <v>3040</v>
      </c>
      <c r="N4704" t="s">
        <v>4439</v>
      </c>
      <c r="O4704" t="s">
        <v>23277</v>
      </c>
      <c r="P4704" t="s">
        <v>39417</v>
      </c>
      <c r="Q4704" t="s">
        <v>39418</v>
      </c>
      <c r="R4704" t="str">
        <f t="shared" si="146"/>
        <v>青州</v>
      </c>
      <c r="S4704" t="str">
        <f t="shared" si="147"/>
        <v>0709</v>
      </c>
    </row>
    <row r="4705" spans="1:19">
      <c r="A4705" t="s">
        <v>39419</v>
      </c>
      <c r="B4705" t="s">
        <v>39420</v>
      </c>
      <c r="C4705" t="s">
        <v>46</v>
      </c>
      <c r="D4705" t="s">
        <v>39421</v>
      </c>
      <c r="E4705" t="s">
        <v>36697</v>
      </c>
      <c r="F4705" t="s">
        <v>39422</v>
      </c>
      <c r="G4705" t="s">
        <v>39423</v>
      </c>
      <c r="H4705" t="s">
        <v>39424</v>
      </c>
      <c r="I4705" t="s">
        <v>2645</v>
      </c>
      <c r="J4705" t="s">
        <v>5236</v>
      </c>
      <c r="K4705" t="s">
        <v>5237</v>
      </c>
      <c r="L4705" t="s">
        <v>119</v>
      </c>
      <c r="M4705" t="s">
        <v>5238</v>
      </c>
      <c r="N4705" t="s">
        <v>2785</v>
      </c>
      <c r="O4705" t="s">
        <v>5239</v>
      </c>
      <c r="P4705" t="s">
        <v>39425</v>
      </c>
      <c r="Q4705" t="s">
        <v>39426</v>
      </c>
      <c r="R4705" t="str">
        <f t="shared" si="146"/>
        <v>寒亭</v>
      </c>
      <c r="S4705" t="str">
        <f t="shared" si="147"/>
        <v>0709</v>
      </c>
    </row>
    <row r="4706" spans="1:19">
      <c r="A4706" t="s">
        <v>39427</v>
      </c>
      <c r="B4706" t="s">
        <v>39428</v>
      </c>
      <c r="C4706" t="s">
        <v>46</v>
      </c>
      <c r="D4706" t="s">
        <v>39429</v>
      </c>
      <c r="E4706" t="s">
        <v>36697</v>
      </c>
      <c r="F4706" t="s">
        <v>39430</v>
      </c>
      <c r="G4706" t="s">
        <v>39431</v>
      </c>
      <c r="H4706" t="s">
        <v>39432</v>
      </c>
      <c r="I4706" t="s">
        <v>2364</v>
      </c>
      <c r="J4706" t="s">
        <v>4635</v>
      </c>
      <c r="K4706" t="s">
        <v>4636</v>
      </c>
      <c r="L4706" t="s">
        <v>137</v>
      </c>
      <c r="M4706" t="s">
        <v>3729</v>
      </c>
      <c r="N4706" t="s">
        <v>5855</v>
      </c>
      <c r="O4706" t="s">
        <v>4637</v>
      </c>
      <c r="P4706" t="s">
        <v>39433</v>
      </c>
      <c r="Q4706" t="s">
        <v>39434</v>
      </c>
      <c r="R4706" t="str">
        <f t="shared" si="146"/>
        <v>青州</v>
      </c>
      <c r="S4706" t="str">
        <f t="shared" si="147"/>
        <v>0709</v>
      </c>
    </row>
    <row r="4707" spans="1:19">
      <c r="A4707" t="s">
        <v>39435</v>
      </c>
      <c r="B4707" t="s">
        <v>39436</v>
      </c>
      <c r="C4707" t="s">
        <v>46</v>
      </c>
      <c r="D4707" t="s">
        <v>39437</v>
      </c>
      <c r="E4707" t="s">
        <v>36697</v>
      </c>
      <c r="F4707" t="s">
        <v>39438</v>
      </c>
      <c r="G4707" t="s">
        <v>39439</v>
      </c>
      <c r="H4707" t="s">
        <v>39440</v>
      </c>
      <c r="I4707" t="s">
        <v>39441</v>
      </c>
      <c r="J4707" t="s">
        <v>6005</v>
      </c>
      <c r="K4707" t="s">
        <v>6006</v>
      </c>
      <c r="L4707" t="s">
        <v>110</v>
      </c>
      <c r="M4707" t="s">
        <v>3098</v>
      </c>
      <c r="N4707" t="s">
        <v>2721</v>
      </c>
      <c r="O4707" t="s">
        <v>6007</v>
      </c>
      <c r="P4707" t="s">
        <v>39442</v>
      </c>
      <c r="R4707" t="str">
        <f t="shared" si="146"/>
        <v>高密</v>
      </c>
      <c r="S4707" t="str">
        <f t="shared" si="147"/>
        <v>0709</v>
      </c>
    </row>
    <row r="4708" spans="1:19">
      <c r="A4708" t="s">
        <v>39443</v>
      </c>
      <c r="B4708" t="s">
        <v>39444</v>
      </c>
      <c r="C4708" t="s">
        <v>46</v>
      </c>
      <c r="D4708" t="s">
        <v>39445</v>
      </c>
      <c r="E4708" t="s">
        <v>39446</v>
      </c>
      <c r="F4708" t="s">
        <v>39447</v>
      </c>
      <c r="G4708" t="s">
        <v>39448</v>
      </c>
      <c r="H4708" t="s">
        <v>39449</v>
      </c>
      <c r="I4708" t="s">
        <v>2350</v>
      </c>
      <c r="J4708" t="s">
        <v>6842</v>
      </c>
      <c r="K4708" t="s">
        <v>6843</v>
      </c>
      <c r="L4708" t="s">
        <v>67</v>
      </c>
      <c r="M4708" t="s">
        <v>6844</v>
      </c>
      <c r="N4708" t="s">
        <v>3907</v>
      </c>
      <c r="O4708" t="s">
        <v>6845</v>
      </c>
      <c r="P4708" t="s">
        <v>39450</v>
      </c>
      <c r="R4708" t="str">
        <f t="shared" si="146"/>
        <v>昌邑</v>
      </c>
      <c r="S4708" t="str">
        <f t="shared" si="147"/>
        <v>0709</v>
      </c>
    </row>
    <row r="4709" spans="1:19">
      <c r="A4709" t="s">
        <v>39451</v>
      </c>
      <c r="B4709" t="s">
        <v>39452</v>
      </c>
      <c r="C4709" t="s">
        <v>46</v>
      </c>
      <c r="D4709" t="s">
        <v>39453</v>
      </c>
      <c r="E4709" t="s">
        <v>39454</v>
      </c>
      <c r="F4709" t="s">
        <v>39455</v>
      </c>
      <c r="G4709" t="s">
        <v>39456</v>
      </c>
      <c r="H4709" t="s">
        <v>39457</v>
      </c>
      <c r="I4709" t="s">
        <v>2645</v>
      </c>
      <c r="J4709" t="s">
        <v>8264</v>
      </c>
      <c r="K4709" t="s">
        <v>8265</v>
      </c>
      <c r="L4709" t="s">
        <v>76</v>
      </c>
      <c r="M4709" t="s">
        <v>2408</v>
      </c>
      <c r="N4709" t="s">
        <v>7446</v>
      </c>
      <c r="O4709" t="s">
        <v>8266</v>
      </c>
      <c r="P4709" t="s">
        <v>39458</v>
      </c>
      <c r="Q4709" t="s">
        <v>39459</v>
      </c>
      <c r="R4709" t="str">
        <f t="shared" si="146"/>
        <v>奎文</v>
      </c>
      <c r="S4709" t="str">
        <f t="shared" si="147"/>
        <v>0709</v>
      </c>
    </row>
    <row r="4710" spans="1:19">
      <c r="A4710" t="s">
        <v>39460</v>
      </c>
      <c r="B4710" t="s">
        <v>39461</v>
      </c>
      <c r="C4710" t="s">
        <v>46</v>
      </c>
      <c r="D4710" t="s">
        <v>39462</v>
      </c>
      <c r="E4710" t="s">
        <v>39463</v>
      </c>
      <c r="F4710" t="s">
        <v>3818</v>
      </c>
      <c r="G4710" t="s">
        <v>3819</v>
      </c>
      <c r="H4710" t="s">
        <v>39464</v>
      </c>
      <c r="I4710" t="s">
        <v>7537</v>
      </c>
      <c r="J4710" t="s">
        <v>12383</v>
      </c>
      <c r="K4710" t="s">
        <v>12384</v>
      </c>
      <c r="L4710" t="s">
        <v>128</v>
      </c>
      <c r="M4710" t="s">
        <v>3028</v>
      </c>
      <c r="N4710" t="s">
        <v>4563</v>
      </c>
      <c r="O4710" t="s">
        <v>12385</v>
      </c>
      <c r="P4710" t="s">
        <v>39465</v>
      </c>
      <c r="R4710" t="str">
        <f t="shared" si="146"/>
        <v>寿光</v>
      </c>
      <c r="S4710" t="str">
        <f t="shared" si="147"/>
        <v>0709</v>
      </c>
    </row>
    <row r="4711" spans="1:19">
      <c r="A4711" t="s">
        <v>1102</v>
      </c>
      <c r="B4711" t="s">
        <v>39466</v>
      </c>
      <c r="C4711" t="s">
        <v>46</v>
      </c>
      <c r="D4711" t="s">
        <v>39467</v>
      </c>
      <c r="E4711" t="s">
        <v>36697</v>
      </c>
      <c r="F4711" t="s">
        <v>39468</v>
      </c>
      <c r="G4711" t="s">
        <v>1100</v>
      </c>
      <c r="H4711" t="s">
        <v>39469</v>
      </c>
      <c r="I4711" t="s">
        <v>2350</v>
      </c>
      <c r="J4711" t="s">
        <v>6131</v>
      </c>
      <c r="K4711" t="s">
        <v>6132</v>
      </c>
      <c r="L4711" t="s">
        <v>57</v>
      </c>
      <c r="M4711" t="s">
        <v>2552</v>
      </c>
      <c r="N4711" t="s">
        <v>2480</v>
      </c>
      <c r="O4711" t="s">
        <v>6133</v>
      </c>
      <c r="P4711" t="s">
        <v>39470</v>
      </c>
      <c r="Q4711" t="s">
        <v>39471</v>
      </c>
      <c r="R4711" t="str">
        <f t="shared" si="146"/>
        <v>安丘</v>
      </c>
      <c r="S4711" t="str">
        <f t="shared" si="147"/>
        <v>0709</v>
      </c>
    </row>
    <row r="4712" spans="1:19">
      <c r="A4712" t="s">
        <v>39472</v>
      </c>
      <c r="B4712" t="s">
        <v>39473</v>
      </c>
      <c r="C4712" t="s">
        <v>46</v>
      </c>
      <c r="D4712" t="s">
        <v>39474</v>
      </c>
      <c r="E4712" t="s">
        <v>36738</v>
      </c>
      <c r="F4712" t="s">
        <v>39475</v>
      </c>
      <c r="G4712" t="s">
        <v>39476</v>
      </c>
      <c r="H4712" t="s">
        <v>39477</v>
      </c>
      <c r="I4712" t="s">
        <v>3436</v>
      </c>
      <c r="J4712" t="s">
        <v>10811</v>
      </c>
      <c r="K4712" t="s">
        <v>10812</v>
      </c>
      <c r="L4712" t="s">
        <v>128</v>
      </c>
      <c r="M4712" t="s">
        <v>4047</v>
      </c>
      <c r="N4712" t="s">
        <v>3554</v>
      </c>
      <c r="O4712" t="s">
        <v>10813</v>
      </c>
      <c r="P4712" t="s">
        <v>39478</v>
      </c>
      <c r="R4712" t="str">
        <f t="shared" si="146"/>
        <v>寿光</v>
      </c>
      <c r="S4712" t="str">
        <f t="shared" si="147"/>
        <v>0709</v>
      </c>
    </row>
    <row r="4713" spans="1:19">
      <c r="A4713" t="s">
        <v>39479</v>
      </c>
      <c r="B4713" t="s">
        <v>39480</v>
      </c>
      <c r="C4713" t="s">
        <v>46</v>
      </c>
      <c r="D4713" t="s">
        <v>39481</v>
      </c>
      <c r="E4713" t="s">
        <v>36738</v>
      </c>
      <c r="F4713" t="s">
        <v>39482</v>
      </c>
      <c r="G4713" t="s">
        <v>39483</v>
      </c>
      <c r="H4713" t="s">
        <v>39484</v>
      </c>
      <c r="I4713" t="s">
        <v>2645</v>
      </c>
      <c r="J4713" t="s">
        <v>6496</v>
      </c>
      <c r="K4713" t="s">
        <v>6497</v>
      </c>
      <c r="L4713" t="s">
        <v>187</v>
      </c>
      <c r="M4713" t="s">
        <v>3510</v>
      </c>
      <c r="N4713" t="s">
        <v>3270</v>
      </c>
      <c r="O4713" t="s">
        <v>6498</v>
      </c>
      <c r="P4713" t="s">
        <v>39485</v>
      </c>
      <c r="R4713" t="str">
        <f t="shared" si="146"/>
        <v>坊子</v>
      </c>
      <c r="S4713" t="str">
        <f t="shared" si="147"/>
        <v>0709</v>
      </c>
    </row>
    <row r="4714" spans="1:19">
      <c r="A4714" t="s">
        <v>39486</v>
      </c>
      <c r="B4714" t="s">
        <v>39487</v>
      </c>
      <c r="C4714" t="s">
        <v>46</v>
      </c>
      <c r="D4714" t="s">
        <v>39488</v>
      </c>
      <c r="E4714" t="s">
        <v>36697</v>
      </c>
      <c r="F4714" t="s">
        <v>39489</v>
      </c>
      <c r="G4714" t="s">
        <v>39490</v>
      </c>
      <c r="H4714" t="s">
        <v>39442</v>
      </c>
      <c r="I4714" t="s">
        <v>2350</v>
      </c>
      <c r="J4714" t="s">
        <v>8124</v>
      </c>
      <c r="K4714" t="s">
        <v>8125</v>
      </c>
      <c r="L4714" t="s">
        <v>146</v>
      </c>
      <c r="M4714" t="s">
        <v>8126</v>
      </c>
      <c r="N4714" t="s">
        <v>2859</v>
      </c>
      <c r="O4714" t="s">
        <v>8127</v>
      </c>
      <c r="P4714" t="s">
        <v>39491</v>
      </c>
      <c r="Q4714" t="s">
        <v>39492</v>
      </c>
      <c r="R4714" t="str">
        <f t="shared" si="146"/>
        <v>临朐</v>
      </c>
      <c r="S4714" t="str">
        <f t="shared" si="147"/>
        <v>0709</v>
      </c>
    </row>
    <row r="4715" spans="1:19">
      <c r="A4715" t="s">
        <v>39493</v>
      </c>
      <c r="B4715" t="s">
        <v>39494</v>
      </c>
      <c r="C4715" t="s">
        <v>46</v>
      </c>
      <c r="D4715" t="s">
        <v>39495</v>
      </c>
      <c r="E4715" t="s">
        <v>36738</v>
      </c>
      <c r="F4715" t="s">
        <v>39496</v>
      </c>
      <c r="G4715" t="s">
        <v>39497</v>
      </c>
      <c r="H4715" t="s">
        <v>39498</v>
      </c>
      <c r="I4715" t="s">
        <v>2350</v>
      </c>
      <c r="J4715" t="s">
        <v>2911</v>
      </c>
      <c r="K4715" t="s">
        <v>2912</v>
      </c>
      <c r="L4715" t="s">
        <v>128</v>
      </c>
      <c r="M4715" t="s">
        <v>2913</v>
      </c>
      <c r="N4715" t="s">
        <v>2674</v>
      </c>
      <c r="O4715" t="s">
        <v>2914</v>
      </c>
      <c r="P4715" t="s">
        <v>39499</v>
      </c>
      <c r="R4715" t="str">
        <f t="shared" si="146"/>
        <v>寿光</v>
      </c>
      <c r="S4715" t="str">
        <f t="shared" si="147"/>
        <v>0709</v>
      </c>
    </row>
    <row r="4716" spans="1:19">
      <c r="A4716" t="s">
        <v>39500</v>
      </c>
      <c r="B4716" t="s">
        <v>39501</v>
      </c>
      <c r="C4716" t="s">
        <v>46</v>
      </c>
      <c r="D4716" t="s">
        <v>39502</v>
      </c>
      <c r="E4716" t="s">
        <v>36738</v>
      </c>
      <c r="F4716" t="s">
        <v>39503</v>
      </c>
      <c r="G4716" t="s">
        <v>39504</v>
      </c>
      <c r="H4716" t="s">
        <v>39505</v>
      </c>
      <c r="I4716" t="s">
        <v>2645</v>
      </c>
      <c r="J4716" t="s">
        <v>7860</v>
      </c>
      <c r="K4716" t="s">
        <v>7861</v>
      </c>
      <c r="L4716" t="s">
        <v>128</v>
      </c>
      <c r="M4716" t="s">
        <v>4047</v>
      </c>
      <c r="N4716" t="s">
        <v>3961</v>
      </c>
      <c r="O4716" t="s">
        <v>7862</v>
      </c>
      <c r="P4716" t="s">
        <v>39506</v>
      </c>
      <c r="Q4716" t="s">
        <v>39507</v>
      </c>
      <c r="R4716" t="str">
        <f t="shared" si="146"/>
        <v>寿光</v>
      </c>
      <c r="S4716" t="str">
        <f t="shared" si="147"/>
        <v>0709</v>
      </c>
    </row>
    <row r="4717" spans="1:19">
      <c r="A4717" t="s">
        <v>39508</v>
      </c>
      <c r="B4717" t="s">
        <v>39509</v>
      </c>
      <c r="C4717" t="s">
        <v>46</v>
      </c>
      <c r="D4717" t="s">
        <v>39510</v>
      </c>
      <c r="E4717" t="s">
        <v>36697</v>
      </c>
      <c r="F4717" t="s">
        <v>39511</v>
      </c>
      <c r="G4717" t="s">
        <v>39512</v>
      </c>
      <c r="H4717" t="s">
        <v>39513</v>
      </c>
      <c r="I4717" t="s">
        <v>2503</v>
      </c>
      <c r="J4717" t="s">
        <v>2490</v>
      </c>
      <c r="K4717" t="s">
        <v>2491</v>
      </c>
      <c r="L4717" t="s">
        <v>57</v>
      </c>
      <c r="M4717" t="s">
        <v>2492</v>
      </c>
      <c r="N4717" t="s">
        <v>2421</v>
      </c>
      <c r="O4717" t="s">
        <v>2493</v>
      </c>
      <c r="P4717" t="s">
        <v>39514</v>
      </c>
      <c r="R4717" t="str">
        <f t="shared" si="146"/>
        <v>安丘</v>
      </c>
      <c r="S4717" t="str">
        <f t="shared" si="147"/>
        <v>0709</v>
      </c>
    </row>
    <row r="4718" spans="1:19">
      <c r="A4718" t="s">
        <v>39515</v>
      </c>
      <c r="B4718" t="s">
        <v>39516</v>
      </c>
      <c r="C4718" t="s">
        <v>46</v>
      </c>
      <c r="D4718" t="s">
        <v>39517</v>
      </c>
      <c r="E4718" t="s">
        <v>36738</v>
      </c>
      <c r="F4718" t="s">
        <v>39518</v>
      </c>
      <c r="G4718" t="s">
        <v>39519</v>
      </c>
      <c r="H4718" t="s">
        <v>39520</v>
      </c>
      <c r="I4718" t="s">
        <v>2364</v>
      </c>
      <c r="J4718" t="s">
        <v>9696</v>
      </c>
      <c r="K4718" t="s">
        <v>9697</v>
      </c>
      <c r="L4718" t="s">
        <v>137</v>
      </c>
      <c r="M4718" t="s">
        <v>5175</v>
      </c>
      <c r="N4718" t="s">
        <v>3994</v>
      </c>
      <c r="O4718" t="s">
        <v>9698</v>
      </c>
      <c r="P4718" t="s">
        <v>39521</v>
      </c>
      <c r="R4718" t="str">
        <f t="shared" si="146"/>
        <v>青州</v>
      </c>
      <c r="S4718" t="str">
        <f t="shared" si="147"/>
        <v>0709</v>
      </c>
    </row>
    <row r="4719" spans="1:19">
      <c r="A4719" t="s">
        <v>39522</v>
      </c>
      <c r="B4719" t="s">
        <v>39523</v>
      </c>
      <c r="C4719" t="s">
        <v>46</v>
      </c>
      <c r="D4719" t="s">
        <v>39524</v>
      </c>
      <c r="E4719" t="s">
        <v>36697</v>
      </c>
      <c r="F4719" t="s">
        <v>39525</v>
      </c>
      <c r="G4719" t="s">
        <v>39526</v>
      </c>
      <c r="H4719" t="s">
        <v>37516</v>
      </c>
      <c r="I4719" t="s">
        <v>2503</v>
      </c>
      <c r="J4719" t="s">
        <v>6485</v>
      </c>
      <c r="K4719" t="s">
        <v>6486</v>
      </c>
      <c r="L4719" t="s">
        <v>128</v>
      </c>
      <c r="M4719" t="s">
        <v>3653</v>
      </c>
      <c r="N4719" t="s">
        <v>2421</v>
      </c>
      <c r="O4719" t="s">
        <v>6487</v>
      </c>
      <c r="P4719" t="s">
        <v>39527</v>
      </c>
      <c r="R4719" t="str">
        <f t="shared" si="146"/>
        <v>寿光</v>
      </c>
      <c r="S4719" t="str">
        <f t="shared" si="147"/>
        <v>0709</v>
      </c>
    </row>
    <row r="4720" spans="1:19">
      <c r="A4720" t="s">
        <v>39528</v>
      </c>
      <c r="B4720" t="s">
        <v>39529</v>
      </c>
      <c r="C4720" t="s">
        <v>46</v>
      </c>
      <c r="D4720" t="s">
        <v>39530</v>
      </c>
      <c r="E4720" t="s">
        <v>36738</v>
      </c>
      <c r="F4720" t="s">
        <v>39531</v>
      </c>
      <c r="G4720" t="s">
        <v>39532</v>
      </c>
      <c r="H4720" t="s">
        <v>39533</v>
      </c>
      <c r="I4720" t="s">
        <v>2364</v>
      </c>
      <c r="J4720" t="s">
        <v>4533</v>
      </c>
      <c r="K4720" t="s">
        <v>4534</v>
      </c>
      <c r="L4720" t="s">
        <v>76</v>
      </c>
      <c r="M4720" t="s">
        <v>2528</v>
      </c>
      <c r="N4720" t="s">
        <v>18142</v>
      </c>
      <c r="O4720" t="s">
        <v>4535</v>
      </c>
      <c r="P4720" t="s">
        <v>39534</v>
      </c>
      <c r="R4720" t="str">
        <f t="shared" si="146"/>
        <v>奎文</v>
      </c>
      <c r="S4720" t="str">
        <f t="shared" si="147"/>
        <v>0709</v>
      </c>
    </row>
    <row r="4721" spans="1:19">
      <c r="A4721" t="s">
        <v>39535</v>
      </c>
      <c r="B4721" t="s">
        <v>39536</v>
      </c>
      <c r="C4721" t="s">
        <v>46</v>
      </c>
      <c r="D4721" t="s">
        <v>39537</v>
      </c>
      <c r="E4721" t="s">
        <v>36738</v>
      </c>
      <c r="F4721" t="s">
        <v>39538</v>
      </c>
      <c r="G4721" t="s">
        <v>39539</v>
      </c>
      <c r="H4721" t="s">
        <v>39540</v>
      </c>
      <c r="I4721" t="s">
        <v>6440</v>
      </c>
      <c r="J4721" t="s">
        <v>3096</v>
      </c>
      <c r="K4721" t="s">
        <v>3097</v>
      </c>
      <c r="L4721" t="s">
        <v>110</v>
      </c>
      <c r="M4721" t="s">
        <v>3098</v>
      </c>
      <c r="N4721" t="s">
        <v>4222</v>
      </c>
      <c r="O4721" t="s">
        <v>3099</v>
      </c>
      <c r="P4721" t="s">
        <v>39541</v>
      </c>
      <c r="R4721" t="str">
        <f t="shared" si="146"/>
        <v>高密</v>
      </c>
      <c r="S4721" t="str">
        <f t="shared" si="147"/>
        <v>0709</v>
      </c>
    </row>
    <row r="4722" spans="1:19">
      <c r="A4722" t="s">
        <v>39542</v>
      </c>
      <c r="B4722" t="s">
        <v>39543</v>
      </c>
      <c r="C4722" t="s">
        <v>46</v>
      </c>
      <c r="D4722" t="s">
        <v>39544</v>
      </c>
      <c r="E4722" t="s">
        <v>39545</v>
      </c>
      <c r="F4722" t="s">
        <v>39546</v>
      </c>
      <c r="G4722" t="s">
        <v>39547</v>
      </c>
      <c r="H4722" t="s">
        <v>39548</v>
      </c>
      <c r="I4722" t="s">
        <v>2378</v>
      </c>
      <c r="J4722" t="s">
        <v>5791</v>
      </c>
      <c r="K4722" t="s">
        <v>5792</v>
      </c>
      <c r="L4722" t="s">
        <v>101</v>
      </c>
      <c r="M4722" t="s">
        <v>3130</v>
      </c>
      <c r="N4722" t="s">
        <v>2354</v>
      </c>
      <c r="O4722" t="s">
        <v>5793</v>
      </c>
      <c r="P4722" t="s">
        <v>39549</v>
      </c>
      <c r="Q4722" t="s">
        <v>39550</v>
      </c>
      <c r="R4722" t="str">
        <f t="shared" si="146"/>
        <v>潍城</v>
      </c>
      <c r="S4722" t="str">
        <f t="shared" si="147"/>
        <v>0709</v>
      </c>
    </row>
    <row r="4723" spans="1:19">
      <c r="A4723" t="s">
        <v>39551</v>
      </c>
      <c r="B4723" t="s">
        <v>39552</v>
      </c>
      <c r="C4723" t="s">
        <v>46</v>
      </c>
      <c r="D4723" t="s">
        <v>39553</v>
      </c>
      <c r="E4723" t="s">
        <v>36697</v>
      </c>
      <c r="F4723" t="s">
        <v>39554</v>
      </c>
      <c r="G4723" t="s">
        <v>39555</v>
      </c>
      <c r="H4723" t="s">
        <v>39556</v>
      </c>
      <c r="I4723" t="s">
        <v>2645</v>
      </c>
      <c r="J4723" t="s">
        <v>3682</v>
      </c>
      <c r="K4723" t="s">
        <v>3683</v>
      </c>
      <c r="L4723" t="s">
        <v>110</v>
      </c>
      <c r="M4723" t="s">
        <v>3621</v>
      </c>
      <c r="N4723" t="s">
        <v>2816</v>
      </c>
      <c r="O4723" t="s">
        <v>3684</v>
      </c>
      <c r="P4723" t="s">
        <v>39557</v>
      </c>
      <c r="Q4723" t="s">
        <v>39558</v>
      </c>
      <c r="R4723" t="str">
        <f t="shared" si="146"/>
        <v>高密</v>
      </c>
      <c r="S4723" t="str">
        <f t="shared" si="147"/>
        <v>0709</v>
      </c>
    </row>
    <row r="4724" spans="1:19">
      <c r="A4724" t="s">
        <v>39559</v>
      </c>
      <c r="B4724" t="s">
        <v>39560</v>
      </c>
      <c r="C4724" t="s">
        <v>46</v>
      </c>
      <c r="D4724" t="s">
        <v>39561</v>
      </c>
      <c r="E4724" t="s">
        <v>36769</v>
      </c>
      <c r="F4724" t="s">
        <v>39562</v>
      </c>
      <c r="G4724" t="s">
        <v>39563</v>
      </c>
      <c r="H4724" t="s">
        <v>39564</v>
      </c>
      <c r="I4724" t="s">
        <v>2645</v>
      </c>
      <c r="J4724" t="s">
        <v>10054</v>
      </c>
      <c r="K4724" t="s">
        <v>10055</v>
      </c>
      <c r="L4724" t="s">
        <v>137</v>
      </c>
      <c r="M4724" t="s">
        <v>5803</v>
      </c>
      <c r="N4724" t="s">
        <v>2859</v>
      </c>
      <c r="O4724" t="s">
        <v>10056</v>
      </c>
      <c r="P4724" t="s">
        <v>39565</v>
      </c>
      <c r="R4724" t="str">
        <f t="shared" si="146"/>
        <v>青州</v>
      </c>
      <c r="S4724" t="str">
        <f t="shared" si="147"/>
        <v>0709</v>
      </c>
    </row>
    <row r="4725" spans="1:19">
      <c r="A4725" t="s">
        <v>39566</v>
      </c>
      <c r="B4725" t="s">
        <v>39567</v>
      </c>
      <c r="C4725" t="s">
        <v>46</v>
      </c>
      <c r="D4725" t="s">
        <v>39568</v>
      </c>
      <c r="E4725" t="s">
        <v>36697</v>
      </c>
      <c r="F4725" t="s">
        <v>39569</v>
      </c>
      <c r="G4725" t="s">
        <v>39570</v>
      </c>
      <c r="H4725" t="s">
        <v>39571</v>
      </c>
      <c r="I4725" t="s">
        <v>2350</v>
      </c>
      <c r="J4725" t="s">
        <v>12042</v>
      </c>
      <c r="K4725" t="s">
        <v>12043</v>
      </c>
      <c r="L4725" t="s">
        <v>128</v>
      </c>
      <c r="M4725" t="s">
        <v>2708</v>
      </c>
      <c r="N4725" t="s">
        <v>2859</v>
      </c>
      <c r="O4725" t="s">
        <v>12044</v>
      </c>
      <c r="P4725" t="s">
        <v>39572</v>
      </c>
      <c r="Q4725" t="s">
        <v>39573</v>
      </c>
      <c r="R4725" t="str">
        <f t="shared" si="146"/>
        <v>寿光</v>
      </c>
      <c r="S4725" t="str">
        <f t="shared" si="147"/>
        <v>0709</v>
      </c>
    </row>
    <row r="4726" spans="1:19">
      <c r="A4726" t="s">
        <v>39574</v>
      </c>
      <c r="B4726" t="s">
        <v>39575</v>
      </c>
      <c r="C4726" t="s">
        <v>46</v>
      </c>
      <c r="D4726" t="s">
        <v>39576</v>
      </c>
      <c r="E4726" t="s">
        <v>36738</v>
      </c>
      <c r="F4726" t="s">
        <v>39577</v>
      </c>
      <c r="G4726" t="s">
        <v>39578</v>
      </c>
      <c r="H4726" t="s">
        <v>39579</v>
      </c>
      <c r="I4726" t="s">
        <v>2645</v>
      </c>
      <c r="J4726" t="s">
        <v>8672</v>
      </c>
      <c r="K4726" t="s">
        <v>8673</v>
      </c>
      <c r="L4726" t="s">
        <v>128</v>
      </c>
      <c r="M4726" t="s">
        <v>2913</v>
      </c>
      <c r="N4726" t="s">
        <v>3190</v>
      </c>
      <c r="O4726" t="s">
        <v>8674</v>
      </c>
      <c r="P4726" t="s">
        <v>39580</v>
      </c>
      <c r="R4726" t="str">
        <f t="shared" si="146"/>
        <v>寿光</v>
      </c>
      <c r="S4726" t="str">
        <f t="shared" si="147"/>
        <v>0709</v>
      </c>
    </row>
    <row r="4727" spans="1:19">
      <c r="A4727" t="s">
        <v>39581</v>
      </c>
      <c r="B4727" t="s">
        <v>39582</v>
      </c>
      <c r="C4727" t="s">
        <v>46</v>
      </c>
      <c r="D4727" t="s">
        <v>39583</v>
      </c>
      <c r="E4727" t="s">
        <v>36738</v>
      </c>
      <c r="F4727" t="s">
        <v>39584</v>
      </c>
      <c r="G4727" t="s">
        <v>39585</v>
      </c>
      <c r="H4727" t="s">
        <v>39586</v>
      </c>
      <c r="I4727" t="s">
        <v>2364</v>
      </c>
      <c r="J4727" t="s">
        <v>16408</v>
      </c>
      <c r="K4727" t="s">
        <v>16409</v>
      </c>
      <c r="L4727" t="s">
        <v>146</v>
      </c>
      <c r="M4727" t="s">
        <v>3051</v>
      </c>
      <c r="N4727" t="s">
        <v>2872</v>
      </c>
      <c r="O4727" t="s">
        <v>16410</v>
      </c>
      <c r="P4727" t="s">
        <v>39587</v>
      </c>
      <c r="R4727" t="str">
        <f t="shared" si="146"/>
        <v>临朐</v>
      </c>
      <c r="S4727" t="str">
        <f t="shared" si="147"/>
        <v>0709</v>
      </c>
    </row>
    <row r="4728" spans="1:19">
      <c r="A4728" t="s">
        <v>39588</v>
      </c>
      <c r="B4728" t="s">
        <v>39589</v>
      </c>
      <c r="C4728" t="s">
        <v>46</v>
      </c>
      <c r="D4728" t="s">
        <v>39590</v>
      </c>
      <c r="E4728" t="s">
        <v>36697</v>
      </c>
      <c r="F4728" t="s">
        <v>39591</v>
      </c>
      <c r="G4728" t="s">
        <v>39592</v>
      </c>
      <c r="H4728" t="s">
        <v>39593</v>
      </c>
      <c r="I4728" t="s">
        <v>2364</v>
      </c>
      <c r="J4728" t="s">
        <v>12682</v>
      </c>
      <c r="K4728" t="s">
        <v>12683</v>
      </c>
      <c r="L4728" t="s">
        <v>187</v>
      </c>
      <c r="M4728" t="s">
        <v>2468</v>
      </c>
      <c r="N4728" t="s">
        <v>2368</v>
      </c>
      <c r="O4728" t="s">
        <v>12684</v>
      </c>
      <c r="P4728" t="s">
        <v>39594</v>
      </c>
      <c r="Q4728" t="s">
        <v>39595</v>
      </c>
      <c r="R4728" t="str">
        <f t="shared" si="146"/>
        <v>坊子</v>
      </c>
      <c r="S4728" t="str">
        <f t="shared" si="147"/>
        <v>0709</v>
      </c>
    </row>
    <row r="4729" spans="1:19">
      <c r="A4729" t="s">
        <v>39596</v>
      </c>
      <c r="B4729" t="s">
        <v>39597</v>
      </c>
      <c r="C4729" t="s">
        <v>46</v>
      </c>
      <c r="D4729" t="s">
        <v>39598</v>
      </c>
      <c r="E4729" t="s">
        <v>36738</v>
      </c>
      <c r="F4729" t="s">
        <v>39599</v>
      </c>
      <c r="G4729" t="s">
        <v>39600</v>
      </c>
      <c r="H4729" t="s">
        <v>39601</v>
      </c>
      <c r="I4729" t="s">
        <v>2364</v>
      </c>
      <c r="J4729" t="s">
        <v>9821</v>
      </c>
      <c r="K4729" t="s">
        <v>22546</v>
      </c>
      <c r="L4729" t="s">
        <v>119</v>
      </c>
      <c r="M4729" t="s">
        <v>3695</v>
      </c>
      <c r="N4729" t="s">
        <v>2480</v>
      </c>
      <c r="O4729" t="s">
        <v>9823</v>
      </c>
      <c r="P4729" t="s">
        <v>39602</v>
      </c>
      <c r="R4729" t="str">
        <f t="shared" si="146"/>
        <v>寒亭</v>
      </c>
      <c r="S4729" t="str">
        <f t="shared" si="147"/>
        <v>0709</v>
      </c>
    </row>
    <row r="4730" spans="1:19">
      <c r="A4730" t="s">
        <v>39603</v>
      </c>
      <c r="B4730" t="s">
        <v>39604</v>
      </c>
      <c r="C4730" t="s">
        <v>46</v>
      </c>
      <c r="D4730" t="s">
        <v>39605</v>
      </c>
      <c r="E4730" t="s">
        <v>36697</v>
      </c>
      <c r="F4730" t="s">
        <v>39606</v>
      </c>
      <c r="G4730" t="s">
        <v>39607</v>
      </c>
      <c r="H4730" t="s">
        <v>39608</v>
      </c>
      <c r="I4730" t="s">
        <v>3856</v>
      </c>
      <c r="J4730" t="s">
        <v>13373</v>
      </c>
      <c r="K4730" t="s">
        <v>13374</v>
      </c>
      <c r="L4730" t="s">
        <v>187</v>
      </c>
      <c r="M4730" t="s">
        <v>8014</v>
      </c>
      <c r="O4730" t="s">
        <v>13375</v>
      </c>
      <c r="P4730" t="s">
        <v>39609</v>
      </c>
      <c r="Q4730" t="s">
        <v>39610</v>
      </c>
      <c r="R4730" t="str">
        <f t="shared" si="146"/>
        <v>坊子</v>
      </c>
      <c r="S4730" t="str">
        <f t="shared" si="147"/>
        <v>0709</v>
      </c>
    </row>
    <row r="4731" spans="1:19">
      <c r="A4731" t="s">
        <v>39611</v>
      </c>
      <c r="B4731" t="s">
        <v>39612</v>
      </c>
      <c r="C4731" t="s">
        <v>46</v>
      </c>
      <c r="D4731" t="s">
        <v>39613</v>
      </c>
      <c r="E4731" t="s">
        <v>36738</v>
      </c>
      <c r="F4731" t="s">
        <v>39614</v>
      </c>
      <c r="G4731" t="s">
        <v>39615</v>
      </c>
      <c r="H4731" t="s">
        <v>39616</v>
      </c>
      <c r="I4731" t="s">
        <v>2586</v>
      </c>
      <c r="J4731" t="s">
        <v>9445</v>
      </c>
      <c r="K4731" t="s">
        <v>9446</v>
      </c>
      <c r="L4731" t="s">
        <v>119</v>
      </c>
      <c r="M4731" t="s">
        <v>3695</v>
      </c>
      <c r="N4731" t="s">
        <v>3277</v>
      </c>
      <c r="O4731" t="s">
        <v>9447</v>
      </c>
      <c r="P4731" t="s">
        <v>39617</v>
      </c>
      <c r="Q4731" t="s">
        <v>39618</v>
      </c>
      <c r="R4731" t="str">
        <f t="shared" si="146"/>
        <v>寒亭</v>
      </c>
      <c r="S4731" t="str">
        <f t="shared" si="147"/>
        <v>0709</v>
      </c>
    </row>
    <row r="4732" spans="1:19">
      <c r="A4732" t="s">
        <v>39619</v>
      </c>
      <c r="B4732" t="s">
        <v>39620</v>
      </c>
      <c r="C4732" t="s">
        <v>46</v>
      </c>
      <c r="D4732" t="s">
        <v>39621</v>
      </c>
      <c r="E4732" t="s">
        <v>39622</v>
      </c>
      <c r="F4732" t="s">
        <v>39623</v>
      </c>
      <c r="G4732" t="s">
        <v>39624</v>
      </c>
      <c r="H4732" t="s">
        <v>39625</v>
      </c>
      <c r="I4732" t="s">
        <v>2645</v>
      </c>
      <c r="J4732" t="s">
        <v>3542</v>
      </c>
      <c r="K4732" t="s">
        <v>3543</v>
      </c>
      <c r="L4732" t="s">
        <v>76</v>
      </c>
      <c r="M4732" t="s">
        <v>2827</v>
      </c>
      <c r="N4732" t="s">
        <v>2859</v>
      </c>
      <c r="O4732" t="s">
        <v>3544</v>
      </c>
      <c r="P4732" t="s">
        <v>39626</v>
      </c>
      <c r="Q4732" t="s">
        <v>39627</v>
      </c>
      <c r="R4732" t="str">
        <f t="shared" si="146"/>
        <v>奎文</v>
      </c>
      <c r="S4732" t="str">
        <f t="shared" si="147"/>
        <v>0709</v>
      </c>
    </row>
    <row r="4733" spans="1:19">
      <c r="A4733" t="s">
        <v>39628</v>
      </c>
      <c r="B4733" t="s">
        <v>39629</v>
      </c>
      <c r="C4733" t="s">
        <v>46</v>
      </c>
      <c r="D4733" t="s">
        <v>39630</v>
      </c>
      <c r="E4733" t="s">
        <v>36738</v>
      </c>
      <c r="F4733" t="s">
        <v>39631</v>
      </c>
      <c r="G4733" t="s">
        <v>39632</v>
      </c>
      <c r="H4733" t="s">
        <v>39633</v>
      </c>
      <c r="I4733" t="s">
        <v>2350</v>
      </c>
      <c r="J4733" t="s">
        <v>8710</v>
      </c>
      <c r="K4733" t="s">
        <v>8711</v>
      </c>
      <c r="L4733" t="s">
        <v>47</v>
      </c>
      <c r="M4733" t="s">
        <v>3327</v>
      </c>
      <c r="N4733" t="s">
        <v>2421</v>
      </c>
      <c r="O4733" t="s">
        <v>8712</v>
      </c>
      <c r="P4733" t="s">
        <v>39634</v>
      </c>
      <c r="Q4733" t="s">
        <v>39635</v>
      </c>
      <c r="R4733" t="str">
        <f t="shared" si="146"/>
        <v>诸城</v>
      </c>
      <c r="S4733" t="str">
        <f t="shared" si="147"/>
        <v>0709</v>
      </c>
    </row>
    <row r="4734" spans="1:19">
      <c r="A4734" t="s">
        <v>39636</v>
      </c>
      <c r="B4734" t="s">
        <v>39637</v>
      </c>
      <c r="C4734" t="s">
        <v>46</v>
      </c>
      <c r="D4734" t="s">
        <v>39638</v>
      </c>
      <c r="E4734" t="s">
        <v>36738</v>
      </c>
      <c r="F4734" t="s">
        <v>39639</v>
      </c>
      <c r="G4734" t="s">
        <v>39640</v>
      </c>
      <c r="H4734" t="s">
        <v>39641</v>
      </c>
      <c r="I4734" t="s">
        <v>2586</v>
      </c>
      <c r="J4734" t="s">
        <v>2646</v>
      </c>
      <c r="K4734" t="s">
        <v>6371</v>
      </c>
      <c r="L4734" t="s">
        <v>137</v>
      </c>
      <c r="M4734" t="s">
        <v>5803</v>
      </c>
      <c r="N4734" t="s">
        <v>2368</v>
      </c>
      <c r="O4734" t="s">
        <v>6372</v>
      </c>
      <c r="P4734" t="s">
        <v>39642</v>
      </c>
      <c r="R4734" t="str">
        <f t="shared" si="146"/>
        <v>青州</v>
      </c>
      <c r="S4734" t="str">
        <f t="shared" si="147"/>
        <v>0709</v>
      </c>
    </row>
    <row r="4735" spans="1:19">
      <c r="A4735" t="s">
        <v>39643</v>
      </c>
      <c r="B4735" t="s">
        <v>39644</v>
      </c>
      <c r="C4735" t="s">
        <v>46</v>
      </c>
      <c r="D4735" t="s">
        <v>39645</v>
      </c>
      <c r="E4735" t="s">
        <v>36738</v>
      </c>
      <c r="F4735" t="s">
        <v>39646</v>
      </c>
      <c r="G4735" t="s">
        <v>39647</v>
      </c>
      <c r="H4735" t="s">
        <v>39648</v>
      </c>
      <c r="I4735" t="s">
        <v>2451</v>
      </c>
      <c r="J4735" t="s">
        <v>7860</v>
      </c>
      <c r="K4735" t="s">
        <v>7861</v>
      </c>
      <c r="L4735" t="s">
        <v>128</v>
      </c>
      <c r="M4735" t="s">
        <v>4047</v>
      </c>
      <c r="N4735" t="s">
        <v>3961</v>
      </c>
      <c r="O4735" t="s">
        <v>7862</v>
      </c>
      <c r="P4735" t="s">
        <v>39649</v>
      </c>
      <c r="Q4735" t="s">
        <v>39650</v>
      </c>
      <c r="R4735" t="str">
        <f t="shared" si="146"/>
        <v>寿光</v>
      </c>
      <c r="S4735" t="str">
        <f t="shared" si="147"/>
        <v>0709</v>
      </c>
    </row>
    <row r="4736" spans="1:19">
      <c r="A4736" t="s">
        <v>39651</v>
      </c>
      <c r="B4736" t="s">
        <v>39652</v>
      </c>
      <c r="C4736" t="s">
        <v>46</v>
      </c>
      <c r="D4736" t="s">
        <v>39653</v>
      </c>
      <c r="E4736" t="s">
        <v>36738</v>
      </c>
      <c r="F4736" t="s">
        <v>39654</v>
      </c>
      <c r="G4736" t="s">
        <v>39655</v>
      </c>
      <c r="H4736" t="s">
        <v>39656</v>
      </c>
      <c r="I4736" t="s">
        <v>6637</v>
      </c>
      <c r="J4736" t="s">
        <v>4792</v>
      </c>
      <c r="K4736" t="s">
        <v>4793</v>
      </c>
      <c r="L4736" t="s">
        <v>57</v>
      </c>
      <c r="M4736" t="s">
        <v>2433</v>
      </c>
      <c r="N4736" t="s">
        <v>4233</v>
      </c>
      <c r="O4736" t="s">
        <v>4794</v>
      </c>
      <c r="R4736" t="str">
        <f t="shared" si="146"/>
        <v>安丘</v>
      </c>
      <c r="S4736" t="str">
        <f t="shared" si="147"/>
        <v>0709</v>
      </c>
    </row>
    <row r="4737" spans="1:19">
      <c r="A4737" t="s">
        <v>1118</v>
      </c>
      <c r="B4737" t="s">
        <v>39657</v>
      </c>
      <c r="C4737" t="s">
        <v>46</v>
      </c>
      <c r="D4737" t="s">
        <v>39658</v>
      </c>
      <c r="E4737" t="s">
        <v>36738</v>
      </c>
      <c r="F4737" t="s">
        <v>39659</v>
      </c>
      <c r="G4737" t="s">
        <v>1116</v>
      </c>
      <c r="H4737" t="s">
        <v>39660</v>
      </c>
      <c r="I4737" t="s">
        <v>2350</v>
      </c>
      <c r="J4737" t="s">
        <v>9221</v>
      </c>
      <c r="K4737" t="s">
        <v>9222</v>
      </c>
      <c r="L4737" t="s">
        <v>57</v>
      </c>
      <c r="M4737" t="s">
        <v>2838</v>
      </c>
      <c r="N4737" t="s">
        <v>7359</v>
      </c>
      <c r="O4737" t="s">
        <v>9223</v>
      </c>
      <c r="P4737" t="s">
        <v>39661</v>
      </c>
      <c r="Q4737" t="s">
        <v>39662</v>
      </c>
      <c r="R4737" t="str">
        <f t="shared" ref="R4737:R4800" si="148">IF(OR(LEFT(L4737,2)="高新"),"奎文",IF(LEFT(L4737,2)="峡山","坊子",IF(LEFT(L4737,2)="滨海","寒亭",LEFT(L4737,2))))</f>
        <v>安丘</v>
      </c>
      <c r="S4737" t="str">
        <f t="shared" ref="S4737:S4800" si="149">TEXT(B4737,"mmdd")</f>
        <v>0709</v>
      </c>
    </row>
    <row r="4738" spans="1:19">
      <c r="A4738" t="s">
        <v>39663</v>
      </c>
      <c r="B4738" t="s">
        <v>39664</v>
      </c>
      <c r="C4738" t="s">
        <v>46</v>
      </c>
      <c r="D4738" t="s">
        <v>39665</v>
      </c>
      <c r="E4738" t="s">
        <v>36738</v>
      </c>
      <c r="F4738" t="s">
        <v>39666</v>
      </c>
      <c r="G4738" t="s">
        <v>39667</v>
      </c>
      <c r="H4738" t="s">
        <v>39668</v>
      </c>
      <c r="I4738" t="s">
        <v>3436</v>
      </c>
      <c r="J4738" t="s">
        <v>4220</v>
      </c>
      <c r="K4738" t="s">
        <v>4221</v>
      </c>
      <c r="L4738" t="s">
        <v>47</v>
      </c>
      <c r="M4738" t="s">
        <v>3159</v>
      </c>
      <c r="N4738" t="s">
        <v>2816</v>
      </c>
      <c r="O4738" t="s">
        <v>4223</v>
      </c>
      <c r="P4738" t="s">
        <v>39669</v>
      </c>
      <c r="R4738" t="str">
        <f t="shared" si="148"/>
        <v>诸城</v>
      </c>
      <c r="S4738" t="str">
        <f t="shared" si="149"/>
        <v>0709</v>
      </c>
    </row>
    <row r="4739" spans="1:19">
      <c r="A4739" t="s">
        <v>39670</v>
      </c>
      <c r="B4739" t="s">
        <v>39671</v>
      </c>
      <c r="C4739" t="s">
        <v>46</v>
      </c>
      <c r="D4739" t="s">
        <v>39672</v>
      </c>
      <c r="E4739" t="s">
        <v>36738</v>
      </c>
      <c r="F4739" t="s">
        <v>39673</v>
      </c>
      <c r="G4739" t="s">
        <v>39674</v>
      </c>
      <c r="H4739" t="s">
        <v>39675</v>
      </c>
      <c r="I4739" t="s">
        <v>2503</v>
      </c>
      <c r="J4739" t="s">
        <v>3552</v>
      </c>
      <c r="K4739" t="s">
        <v>3553</v>
      </c>
      <c r="L4739" t="s">
        <v>101</v>
      </c>
      <c r="M4739" t="s">
        <v>2982</v>
      </c>
      <c r="N4739" t="s">
        <v>2421</v>
      </c>
      <c r="O4739" t="s">
        <v>3555</v>
      </c>
      <c r="P4739" t="s">
        <v>39676</v>
      </c>
      <c r="Q4739" t="s">
        <v>39677</v>
      </c>
      <c r="R4739" t="str">
        <f t="shared" si="148"/>
        <v>潍城</v>
      </c>
      <c r="S4739" t="str">
        <f t="shared" si="149"/>
        <v>0709</v>
      </c>
    </row>
    <row r="4740" spans="1:19">
      <c r="A4740" t="s">
        <v>1126</v>
      </c>
      <c r="B4740" t="s">
        <v>39678</v>
      </c>
      <c r="C4740" t="s">
        <v>46</v>
      </c>
      <c r="D4740" t="s">
        <v>39679</v>
      </c>
      <c r="E4740" t="s">
        <v>36738</v>
      </c>
      <c r="F4740" t="s">
        <v>39680</v>
      </c>
      <c r="G4740" t="s">
        <v>1124</v>
      </c>
      <c r="H4740" t="s">
        <v>39681</v>
      </c>
      <c r="I4740" t="s">
        <v>2364</v>
      </c>
      <c r="J4740" t="s">
        <v>3241</v>
      </c>
      <c r="K4740" t="s">
        <v>3242</v>
      </c>
      <c r="L4740" t="s">
        <v>101</v>
      </c>
      <c r="M4740" t="s">
        <v>3130</v>
      </c>
      <c r="N4740" t="s">
        <v>2368</v>
      </c>
      <c r="O4740" t="s">
        <v>3243</v>
      </c>
      <c r="P4740" t="s">
        <v>39682</v>
      </c>
      <c r="Q4740" t="s">
        <v>39683</v>
      </c>
      <c r="R4740" t="str">
        <f t="shared" si="148"/>
        <v>潍城</v>
      </c>
      <c r="S4740" t="str">
        <f t="shared" si="149"/>
        <v>0709</v>
      </c>
    </row>
    <row r="4741" spans="1:19">
      <c r="A4741" t="s">
        <v>39684</v>
      </c>
      <c r="B4741" t="s">
        <v>39685</v>
      </c>
      <c r="C4741" t="s">
        <v>46</v>
      </c>
      <c r="D4741" t="s">
        <v>39686</v>
      </c>
      <c r="E4741" t="s">
        <v>36738</v>
      </c>
      <c r="F4741" t="s">
        <v>39687</v>
      </c>
      <c r="G4741" t="s">
        <v>39688</v>
      </c>
      <c r="H4741" t="s">
        <v>39689</v>
      </c>
      <c r="I4741" t="s">
        <v>2364</v>
      </c>
      <c r="J4741" t="s">
        <v>3838</v>
      </c>
      <c r="K4741" t="s">
        <v>3839</v>
      </c>
      <c r="L4741" t="s">
        <v>676</v>
      </c>
      <c r="M4741" t="s">
        <v>3840</v>
      </c>
      <c r="N4741" t="s">
        <v>2421</v>
      </c>
      <c r="O4741" t="s">
        <v>3841</v>
      </c>
      <c r="P4741" t="s">
        <v>39690</v>
      </c>
      <c r="R4741" t="str">
        <f t="shared" si="148"/>
        <v>昌乐</v>
      </c>
      <c r="S4741" t="str">
        <f t="shared" si="149"/>
        <v>0709</v>
      </c>
    </row>
    <row r="4742" spans="1:19">
      <c r="A4742" t="s">
        <v>39691</v>
      </c>
      <c r="B4742" t="s">
        <v>39692</v>
      </c>
      <c r="C4742" t="s">
        <v>46</v>
      </c>
      <c r="D4742" t="s">
        <v>39693</v>
      </c>
      <c r="E4742" t="s">
        <v>36738</v>
      </c>
      <c r="F4742" t="s">
        <v>39694</v>
      </c>
      <c r="G4742" t="s">
        <v>39695</v>
      </c>
      <c r="H4742" t="s">
        <v>39696</v>
      </c>
      <c r="I4742" t="s">
        <v>2503</v>
      </c>
      <c r="J4742" t="s">
        <v>5976</v>
      </c>
      <c r="K4742" t="s">
        <v>5977</v>
      </c>
      <c r="L4742" t="s">
        <v>128</v>
      </c>
      <c r="M4742" t="s">
        <v>5602</v>
      </c>
      <c r="N4742" t="s">
        <v>2649</v>
      </c>
      <c r="O4742" t="s">
        <v>5978</v>
      </c>
      <c r="P4742" t="s">
        <v>39697</v>
      </c>
      <c r="R4742" t="str">
        <f t="shared" si="148"/>
        <v>寿光</v>
      </c>
      <c r="S4742" t="str">
        <f t="shared" si="149"/>
        <v>0709</v>
      </c>
    </row>
    <row r="4743" spans="1:19">
      <c r="A4743" t="s">
        <v>39698</v>
      </c>
      <c r="B4743" t="s">
        <v>39699</v>
      </c>
      <c r="C4743" t="s">
        <v>46</v>
      </c>
      <c r="D4743" t="s">
        <v>39700</v>
      </c>
      <c r="E4743" t="s">
        <v>36738</v>
      </c>
      <c r="F4743" t="s">
        <v>39701</v>
      </c>
      <c r="G4743" t="s">
        <v>39702</v>
      </c>
      <c r="H4743" t="s">
        <v>39703</v>
      </c>
      <c r="I4743" t="s">
        <v>2378</v>
      </c>
      <c r="J4743" t="s">
        <v>16771</v>
      </c>
      <c r="K4743" t="s">
        <v>16772</v>
      </c>
      <c r="L4743" t="s">
        <v>146</v>
      </c>
      <c r="M4743" t="s">
        <v>5188</v>
      </c>
      <c r="N4743" t="s">
        <v>2421</v>
      </c>
      <c r="O4743" t="s">
        <v>16773</v>
      </c>
      <c r="P4743" t="s">
        <v>39704</v>
      </c>
      <c r="Q4743" t="s">
        <v>39705</v>
      </c>
      <c r="R4743" t="str">
        <f t="shared" si="148"/>
        <v>临朐</v>
      </c>
      <c r="S4743" t="str">
        <f t="shared" si="149"/>
        <v>0709</v>
      </c>
    </row>
    <row r="4744" spans="1:19">
      <c r="A4744" t="s">
        <v>39706</v>
      </c>
      <c r="B4744" t="s">
        <v>39707</v>
      </c>
      <c r="C4744" t="s">
        <v>46</v>
      </c>
      <c r="D4744" t="s">
        <v>39708</v>
      </c>
      <c r="E4744" t="s">
        <v>36738</v>
      </c>
      <c r="F4744" t="s">
        <v>39709</v>
      </c>
      <c r="G4744" t="s">
        <v>39710</v>
      </c>
      <c r="H4744" t="s">
        <v>39711</v>
      </c>
      <c r="I4744" t="s">
        <v>2503</v>
      </c>
      <c r="J4744" t="s">
        <v>39712</v>
      </c>
      <c r="K4744" t="s">
        <v>39713</v>
      </c>
      <c r="L4744" t="s">
        <v>187</v>
      </c>
      <c r="M4744" t="s">
        <v>8014</v>
      </c>
      <c r="N4744" t="s">
        <v>6308</v>
      </c>
      <c r="O4744" t="s">
        <v>39714</v>
      </c>
      <c r="Q4744" t="s">
        <v>39715</v>
      </c>
      <c r="R4744" t="str">
        <f t="shared" si="148"/>
        <v>坊子</v>
      </c>
      <c r="S4744" t="str">
        <f t="shared" si="149"/>
        <v>0709</v>
      </c>
    </row>
    <row r="4745" spans="1:19">
      <c r="A4745" t="s">
        <v>39716</v>
      </c>
      <c r="B4745" t="s">
        <v>39717</v>
      </c>
      <c r="C4745" t="s">
        <v>46</v>
      </c>
      <c r="D4745" t="s">
        <v>39718</v>
      </c>
      <c r="E4745" t="s">
        <v>36738</v>
      </c>
      <c r="F4745" t="s">
        <v>39719</v>
      </c>
      <c r="G4745" t="s">
        <v>39720</v>
      </c>
      <c r="H4745" t="s">
        <v>39721</v>
      </c>
      <c r="I4745" t="s">
        <v>4165</v>
      </c>
      <c r="J4745" t="s">
        <v>33860</v>
      </c>
      <c r="K4745" t="s">
        <v>8235</v>
      </c>
      <c r="L4745" t="s">
        <v>57</v>
      </c>
      <c r="M4745" t="s">
        <v>4029</v>
      </c>
      <c r="N4745" t="s">
        <v>2421</v>
      </c>
      <c r="O4745" t="s">
        <v>33861</v>
      </c>
      <c r="P4745" t="s">
        <v>38115</v>
      </c>
      <c r="Q4745" t="s">
        <v>39722</v>
      </c>
      <c r="R4745" t="str">
        <f t="shared" si="148"/>
        <v>安丘</v>
      </c>
      <c r="S4745" t="str">
        <f t="shared" si="149"/>
        <v>0709</v>
      </c>
    </row>
    <row r="4746" spans="1:19">
      <c r="A4746" t="s">
        <v>39723</v>
      </c>
      <c r="B4746" t="s">
        <v>39724</v>
      </c>
      <c r="C4746" t="s">
        <v>46</v>
      </c>
      <c r="D4746" t="s">
        <v>39725</v>
      </c>
      <c r="E4746" t="s">
        <v>36738</v>
      </c>
      <c r="F4746" t="s">
        <v>39726</v>
      </c>
      <c r="G4746" t="s">
        <v>39727</v>
      </c>
      <c r="H4746" t="s">
        <v>39728</v>
      </c>
      <c r="I4746" t="s">
        <v>2645</v>
      </c>
      <c r="J4746" t="s">
        <v>8067</v>
      </c>
      <c r="K4746" t="s">
        <v>8068</v>
      </c>
      <c r="L4746" t="s">
        <v>187</v>
      </c>
      <c r="M4746" t="s">
        <v>3510</v>
      </c>
      <c r="N4746" t="s">
        <v>3277</v>
      </c>
      <c r="O4746" t="s">
        <v>8069</v>
      </c>
      <c r="P4746" t="s">
        <v>39729</v>
      </c>
      <c r="R4746" t="str">
        <f t="shared" si="148"/>
        <v>坊子</v>
      </c>
      <c r="S4746" t="str">
        <f t="shared" si="149"/>
        <v>0709</v>
      </c>
    </row>
    <row r="4747" spans="1:19">
      <c r="A4747" t="s">
        <v>39730</v>
      </c>
      <c r="B4747" t="s">
        <v>39731</v>
      </c>
      <c r="C4747" t="s">
        <v>46</v>
      </c>
      <c r="D4747" t="s">
        <v>39732</v>
      </c>
      <c r="E4747" t="s">
        <v>36738</v>
      </c>
      <c r="F4747" t="s">
        <v>39733</v>
      </c>
      <c r="G4747" t="s">
        <v>39734</v>
      </c>
      <c r="H4747" t="s">
        <v>39735</v>
      </c>
      <c r="I4747" t="s">
        <v>2350</v>
      </c>
      <c r="J4747" t="s">
        <v>7888</v>
      </c>
      <c r="K4747" t="s">
        <v>7889</v>
      </c>
      <c r="L4747" t="s">
        <v>76</v>
      </c>
      <c r="M4747" t="s">
        <v>2827</v>
      </c>
      <c r="O4747" t="s">
        <v>7890</v>
      </c>
      <c r="P4747" t="s">
        <v>39736</v>
      </c>
      <c r="Q4747" t="s">
        <v>39737</v>
      </c>
      <c r="R4747" t="str">
        <f t="shared" si="148"/>
        <v>奎文</v>
      </c>
      <c r="S4747" t="str">
        <f t="shared" si="149"/>
        <v>0709</v>
      </c>
    </row>
    <row r="4748" spans="1:19">
      <c r="A4748" t="s">
        <v>39738</v>
      </c>
      <c r="B4748" t="s">
        <v>39739</v>
      </c>
      <c r="C4748" t="s">
        <v>46</v>
      </c>
      <c r="D4748" t="s">
        <v>39740</v>
      </c>
      <c r="E4748" t="s">
        <v>36738</v>
      </c>
      <c r="F4748" t="s">
        <v>39741</v>
      </c>
      <c r="G4748" t="s">
        <v>39742</v>
      </c>
      <c r="H4748" t="s">
        <v>39743</v>
      </c>
      <c r="I4748" t="s">
        <v>2979</v>
      </c>
      <c r="J4748" t="s">
        <v>4844</v>
      </c>
      <c r="K4748" t="s">
        <v>4845</v>
      </c>
      <c r="L4748" t="s">
        <v>76</v>
      </c>
      <c r="M4748" t="s">
        <v>2528</v>
      </c>
      <c r="N4748" t="s">
        <v>2421</v>
      </c>
      <c r="O4748" t="s">
        <v>4846</v>
      </c>
      <c r="P4748" t="s">
        <v>39744</v>
      </c>
      <c r="Q4748" t="s">
        <v>39745</v>
      </c>
      <c r="R4748" t="str">
        <f t="shared" si="148"/>
        <v>奎文</v>
      </c>
      <c r="S4748" t="str">
        <f t="shared" si="149"/>
        <v>0709</v>
      </c>
    </row>
    <row r="4749" spans="1:19">
      <c r="A4749" t="s">
        <v>39746</v>
      </c>
      <c r="B4749" t="s">
        <v>39747</v>
      </c>
      <c r="C4749" t="s">
        <v>46</v>
      </c>
      <c r="D4749" t="s">
        <v>39748</v>
      </c>
      <c r="E4749" t="s">
        <v>36738</v>
      </c>
      <c r="F4749" t="s">
        <v>39749</v>
      </c>
      <c r="G4749" t="s">
        <v>39750</v>
      </c>
      <c r="H4749" t="s">
        <v>39751</v>
      </c>
      <c r="I4749" t="s">
        <v>2364</v>
      </c>
      <c r="J4749" t="s">
        <v>4938</v>
      </c>
      <c r="K4749" t="s">
        <v>4939</v>
      </c>
      <c r="L4749" t="s">
        <v>128</v>
      </c>
      <c r="M4749" t="s">
        <v>2720</v>
      </c>
      <c r="N4749" t="s">
        <v>2859</v>
      </c>
      <c r="O4749" t="s">
        <v>4940</v>
      </c>
      <c r="P4749" t="s">
        <v>39752</v>
      </c>
      <c r="Q4749" t="s">
        <v>39753</v>
      </c>
      <c r="R4749" t="str">
        <f t="shared" si="148"/>
        <v>寿光</v>
      </c>
      <c r="S4749" t="str">
        <f t="shared" si="149"/>
        <v>0709</v>
      </c>
    </row>
    <row r="4750" spans="1:19">
      <c r="A4750" t="s">
        <v>39754</v>
      </c>
      <c r="B4750" t="s">
        <v>39755</v>
      </c>
      <c r="C4750" t="s">
        <v>46</v>
      </c>
      <c r="D4750" t="s">
        <v>39756</v>
      </c>
      <c r="E4750" t="s">
        <v>36738</v>
      </c>
      <c r="F4750" t="s">
        <v>39757</v>
      </c>
      <c r="G4750" t="s">
        <v>39758</v>
      </c>
      <c r="H4750" t="s">
        <v>39759</v>
      </c>
      <c r="I4750" t="s">
        <v>2350</v>
      </c>
      <c r="J4750" t="s">
        <v>2646</v>
      </c>
      <c r="K4750" t="s">
        <v>6371</v>
      </c>
      <c r="L4750" t="s">
        <v>137</v>
      </c>
      <c r="M4750" t="s">
        <v>5803</v>
      </c>
      <c r="N4750" t="s">
        <v>2480</v>
      </c>
      <c r="O4750" t="s">
        <v>6372</v>
      </c>
      <c r="P4750" t="s">
        <v>39760</v>
      </c>
      <c r="R4750" t="str">
        <f t="shared" si="148"/>
        <v>青州</v>
      </c>
      <c r="S4750" t="str">
        <f t="shared" si="149"/>
        <v>0709</v>
      </c>
    </row>
    <row r="4751" spans="1:19">
      <c r="A4751" t="s">
        <v>39761</v>
      </c>
      <c r="B4751" t="s">
        <v>39762</v>
      </c>
      <c r="C4751" t="s">
        <v>46</v>
      </c>
      <c r="D4751" t="s">
        <v>39763</v>
      </c>
      <c r="E4751" t="s">
        <v>36738</v>
      </c>
      <c r="F4751" t="s">
        <v>39764</v>
      </c>
      <c r="G4751" t="s">
        <v>39765</v>
      </c>
      <c r="H4751" t="s">
        <v>39766</v>
      </c>
      <c r="I4751" t="s">
        <v>2364</v>
      </c>
      <c r="J4751" t="s">
        <v>7368</v>
      </c>
      <c r="K4751" t="s">
        <v>7369</v>
      </c>
      <c r="L4751" t="s">
        <v>110</v>
      </c>
      <c r="M4751" t="s">
        <v>2575</v>
      </c>
      <c r="N4751" t="s">
        <v>3252</v>
      </c>
      <c r="O4751" t="s">
        <v>7370</v>
      </c>
      <c r="Q4751" t="s">
        <v>39767</v>
      </c>
      <c r="R4751" t="str">
        <f t="shared" si="148"/>
        <v>高密</v>
      </c>
      <c r="S4751" t="str">
        <f t="shared" si="149"/>
        <v>0709</v>
      </c>
    </row>
    <row r="4752" spans="1:19">
      <c r="A4752" t="s">
        <v>39768</v>
      </c>
      <c r="B4752" t="s">
        <v>39769</v>
      </c>
      <c r="C4752" t="s">
        <v>46</v>
      </c>
      <c r="D4752" t="s">
        <v>39770</v>
      </c>
      <c r="E4752" t="s">
        <v>36738</v>
      </c>
      <c r="F4752" t="s">
        <v>39771</v>
      </c>
      <c r="G4752" t="s">
        <v>39772</v>
      </c>
      <c r="H4752" t="s">
        <v>39773</v>
      </c>
      <c r="I4752" t="s">
        <v>2350</v>
      </c>
      <c r="J4752" t="s">
        <v>3200</v>
      </c>
      <c r="K4752" t="s">
        <v>3201</v>
      </c>
      <c r="L4752" t="s">
        <v>76</v>
      </c>
      <c r="M4752" t="s">
        <v>2528</v>
      </c>
      <c r="N4752" t="s">
        <v>2859</v>
      </c>
      <c r="O4752" t="s">
        <v>3202</v>
      </c>
      <c r="P4752" t="s">
        <v>39774</v>
      </c>
      <c r="R4752" t="str">
        <f t="shared" si="148"/>
        <v>奎文</v>
      </c>
      <c r="S4752" t="str">
        <f t="shared" si="149"/>
        <v>0709</v>
      </c>
    </row>
    <row r="4753" spans="1:19">
      <c r="A4753" t="s">
        <v>39775</v>
      </c>
      <c r="B4753" t="s">
        <v>39776</v>
      </c>
      <c r="C4753" t="s">
        <v>46</v>
      </c>
      <c r="D4753" t="s">
        <v>39777</v>
      </c>
      <c r="E4753" t="s">
        <v>36738</v>
      </c>
      <c r="F4753" t="s">
        <v>39778</v>
      </c>
      <c r="G4753" t="s">
        <v>39779</v>
      </c>
      <c r="H4753" t="s">
        <v>39780</v>
      </c>
      <c r="I4753" t="s">
        <v>2645</v>
      </c>
      <c r="J4753" t="s">
        <v>7368</v>
      </c>
      <c r="K4753" t="s">
        <v>7369</v>
      </c>
      <c r="L4753" t="s">
        <v>110</v>
      </c>
      <c r="M4753" t="s">
        <v>2575</v>
      </c>
      <c r="N4753" t="s">
        <v>2602</v>
      </c>
      <c r="O4753" t="s">
        <v>7370</v>
      </c>
      <c r="P4753" t="s">
        <v>39781</v>
      </c>
      <c r="R4753" t="str">
        <f t="shared" si="148"/>
        <v>高密</v>
      </c>
      <c r="S4753" t="str">
        <f t="shared" si="149"/>
        <v>0709</v>
      </c>
    </row>
    <row r="4754" spans="1:19">
      <c r="A4754" t="s">
        <v>39782</v>
      </c>
      <c r="B4754" t="s">
        <v>39783</v>
      </c>
      <c r="C4754" t="s">
        <v>46</v>
      </c>
      <c r="D4754" t="s">
        <v>39784</v>
      </c>
      <c r="E4754" t="s">
        <v>36738</v>
      </c>
      <c r="F4754" t="s">
        <v>39785</v>
      </c>
      <c r="G4754" t="s">
        <v>39786</v>
      </c>
      <c r="H4754" t="s">
        <v>39787</v>
      </c>
      <c r="I4754" t="s">
        <v>2378</v>
      </c>
      <c r="J4754" t="s">
        <v>3200</v>
      </c>
      <c r="K4754" t="s">
        <v>3201</v>
      </c>
      <c r="L4754" t="s">
        <v>76</v>
      </c>
      <c r="M4754" t="s">
        <v>2528</v>
      </c>
      <c r="N4754" t="s">
        <v>2859</v>
      </c>
      <c r="O4754" t="s">
        <v>3202</v>
      </c>
      <c r="P4754" t="s">
        <v>39788</v>
      </c>
      <c r="Q4754" t="s">
        <v>39789</v>
      </c>
      <c r="R4754" t="str">
        <f t="shared" si="148"/>
        <v>奎文</v>
      </c>
      <c r="S4754" t="str">
        <f t="shared" si="149"/>
        <v>0709</v>
      </c>
    </row>
    <row r="4755" spans="1:19">
      <c r="A4755" t="s">
        <v>39790</v>
      </c>
      <c r="B4755" t="s">
        <v>39791</v>
      </c>
      <c r="C4755" t="s">
        <v>46</v>
      </c>
      <c r="D4755" t="s">
        <v>39792</v>
      </c>
      <c r="E4755" t="s">
        <v>36738</v>
      </c>
      <c r="F4755" t="s">
        <v>39793</v>
      </c>
      <c r="G4755" t="s">
        <v>39794</v>
      </c>
      <c r="H4755" t="s">
        <v>39795</v>
      </c>
      <c r="I4755" t="s">
        <v>2378</v>
      </c>
      <c r="J4755" t="s">
        <v>3750</v>
      </c>
      <c r="K4755" t="s">
        <v>3751</v>
      </c>
      <c r="L4755" t="s">
        <v>137</v>
      </c>
      <c r="M4755" t="s">
        <v>3729</v>
      </c>
      <c r="N4755" t="s">
        <v>2602</v>
      </c>
      <c r="O4755" t="s">
        <v>3752</v>
      </c>
      <c r="P4755" t="s">
        <v>39796</v>
      </c>
      <c r="R4755" t="str">
        <f t="shared" si="148"/>
        <v>青州</v>
      </c>
      <c r="S4755" t="str">
        <f t="shared" si="149"/>
        <v>0709</v>
      </c>
    </row>
    <row r="4756" spans="1:19">
      <c r="A4756" t="s">
        <v>39797</v>
      </c>
      <c r="B4756" t="s">
        <v>39798</v>
      </c>
      <c r="C4756" t="s">
        <v>46</v>
      </c>
      <c r="D4756" t="s">
        <v>39799</v>
      </c>
      <c r="E4756" t="s">
        <v>36738</v>
      </c>
      <c r="F4756" t="s">
        <v>39800</v>
      </c>
      <c r="G4756" t="s">
        <v>39801</v>
      </c>
      <c r="H4756" t="s">
        <v>39802</v>
      </c>
      <c r="I4756" t="s">
        <v>2350</v>
      </c>
      <c r="J4756" t="s">
        <v>6441</v>
      </c>
      <c r="K4756" t="s">
        <v>6442</v>
      </c>
      <c r="L4756" t="s">
        <v>76</v>
      </c>
      <c r="M4756" t="s">
        <v>4374</v>
      </c>
      <c r="N4756" t="s">
        <v>3577</v>
      </c>
      <c r="O4756" t="s">
        <v>6443</v>
      </c>
      <c r="P4756" t="s">
        <v>39803</v>
      </c>
      <c r="R4756" t="str">
        <f t="shared" si="148"/>
        <v>奎文</v>
      </c>
      <c r="S4756" t="str">
        <f t="shared" si="149"/>
        <v>0709</v>
      </c>
    </row>
    <row r="4757" spans="1:19">
      <c r="A4757" t="s">
        <v>39804</v>
      </c>
      <c r="B4757" t="s">
        <v>39805</v>
      </c>
      <c r="C4757" t="s">
        <v>46</v>
      </c>
      <c r="D4757" t="s">
        <v>39806</v>
      </c>
      <c r="E4757" t="s">
        <v>36738</v>
      </c>
      <c r="F4757" t="s">
        <v>39807</v>
      </c>
      <c r="G4757" t="s">
        <v>39808</v>
      </c>
      <c r="H4757" t="s">
        <v>39809</v>
      </c>
      <c r="I4757" t="s">
        <v>2451</v>
      </c>
      <c r="J4757" t="s">
        <v>5021</v>
      </c>
      <c r="K4757" t="s">
        <v>5022</v>
      </c>
      <c r="L4757" t="s">
        <v>119</v>
      </c>
      <c r="M4757" t="s">
        <v>4071</v>
      </c>
      <c r="N4757" t="s">
        <v>3017</v>
      </c>
      <c r="O4757" t="s">
        <v>5023</v>
      </c>
      <c r="P4757" t="s">
        <v>39810</v>
      </c>
      <c r="R4757" t="str">
        <f t="shared" si="148"/>
        <v>寒亭</v>
      </c>
      <c r="S4757" t="str">
        <f t="shared" si="149"/>
        <v>0709</v>
      </c>
    </row>
    <row r="4758" spans="1:19">
      <c r="A4758" t="s">
        <v>39811</v>
      </c>
      <c r="B4758" t="s">
        <v>39812</v>
      </c>
      <c r="C4758" t="s">
        <v>46</v>
      </c>
      <c r="D4758" t="s">
        <v>39813</v>
      </c>
      <c r="E4758" t="s">
        <v>36738</v>
      </c>
      <c r="F4758" t="s">
        <v>39814</v>
      </c>
      <c r="G4758" t="s">
        <v>39815</v>
      </c>
      <c r="H4758" t="s">
        <v>39816</v>
      </c>
      <c r="I4758" t="s">
        <v>2645</v>
      </c>
      <c r="J4758" t="s">
        <v>3200</v>
      </c>
      <c r="K4758" t="s">
        <v>3201</v>
      </c>
      <c r="L4758" t="s">
        <v>76</v>
      </c>
      <c r="M4758" t="s">
        <v>2528</v>
      </c>
      <c r="N4758" t="s">
        <v>2859</v>
      </c>
      <c r="O4758" t="s">
        <v>3202</v>
      </c>
      <c r="P4758" t="s">
        <v>39817</v>
      </c>
      <c r="R4758" t="str">
        <f t="shared" si="148"/>
        <v>奎文</v>
      </c>
      <c r="S4758" t="str">
        <f t="shared" si="149"/>
        <v>0709</v>
      </c>
    </row>
    <row r="4759" spans="1:19">
      <c r="A4759" t="s">
        <v>39818</v>
      </c>
      <c r="B4759" t="s">
        <v>39819</v>
      </c>
      <c r="C4759" t="s">
        <v>46</v>
      </c>
      <c r="D4759" t="s">
        <v>39820</v>
      </c>
      <c r="E4759" t="s">
        <v>36738</v>
      </c>
      <c r="F4759" t="s">
        <v>39821</v>
      </c>
      <c r="G4759" t="s">
        <v>39822</v>
      </c>
      <c r="H4759" t="s">
        <v>39823</v>
      </c>
      <c r="I4759" t="s">
        <v>2364</v>
      </c>
      <c r="J4759" t="s">
        <v>5564</v>
      </c>
      <c r="K4759" t="s">
        <v>5565</v>
      </c>
      <c r="L4759" t="s">
        <v>137</v>
      </c>
      <c r="M4759" t="s">
        <v>2625</v>
      </c>
      <c r="N4759" t="s">
        <v>2816</v>
      </c>
      <c r="O4759" t="s">
        <v>2626</v>
      </c>
      <c r="P4759" t="s">
        <v>39824</v>
      </c>
      <c r="R4759" t="str">
        <f t="shared" si="148"/>
        <v>青州</v>
      </c>
      <c r="S4759" t="str">
        <f t="shared" si="149"/>
        <v>0709</v>
      </c>
    </row>
    <row r="4760" spans="1:19">
      <c r="A4760" t="s">
        <v>39825</v>
      </c>
      <c r="B4760" t="s">
        <v>39826</v>
      </c>
      <c r="C4760" t="s">
        <v>46</v>
      </c>
      <c r="D4760" t="s">
        <v>39827</v>
      </c>
      <c r="E4760" t="s">
        <v>36738</v>
      </c>
      <c r="F4760" t="s">
        <v>39828</v>
      </c>
      <c r="G4760" t="s">
        <v>39829</v>
      </c>
      <c r="H4760" t="s">
        <v>39830</v>
      </c>
      <c r="I4760" t="s">
        <v>2364</v>
      </c>
      <c r="J4760" t="s">
        <v>2684</v>
      </c>
      <c r="K4760" t="s">
        <v>2685</v>
      </c>
      <c r="L4760" t="s">
        <v>137</v>
      </c>
      <c r="M4760" t="s">
        <v>2686</v>
      </c>
      <c r="N4760" t="s">
        <v>2687</v>
      </c>
      <c r="O4760" t="s">
        <v>2688</v>
      </c>
      <c r="P4760" t="s">
        <v>39831</v>
      </c>
      <c r="R4760" t="str">
        <f t="shared" si="148"/>
        <v>青州</v>
      </c>
      <c r="S4760" t="str">
        <f t="shared" si="149"/>
        <v>0709</v>
      </c>
    </row>
    <row r="4761" spans="1:19">
      <c r="A4761" t="s">
        <v>39832</v>
      </c>
      <c r="B4761" t="s">
        <v>39833</v>
      </c>
      <c r="C4761" t="s">
        <v>46</v>
      </c>
      <c r="D4761" t="s">
        <v>39834</v>
      </c>
      <c r="E4761" t="s">
        <v>36738</v>
      </c>
      <c r="F4761" t="s">
        <v>39835</v>
      </c>
      <c r="G4761" t="s">
        <v>39836</v>
      </c>
      <c r="H4761" t="s">
        <v>39837</v>
      </c>
      <c r="I4761" t="s">
        <v>2364</v>
      </c>
      <c r="J4761" t="s">
        <v>6016</v>
      </c>
      <c r="K4761" t="s">
        <v>6017</v>
      </c>
      <c r="L4761" t="s">
        <v>57</v>
      </c>
      <c r="M4761" t="s">
        <v>2353</v>
      </c>
      <c r="N4761" t="s">
        <v>2340</v>
      </c>
      <c r="O4761" t="s">
        <v>6018</v>
      </c>
      <c r="P4761" t="s">
        <v>39838</v>
      </c>
      <c r="R4761" t="str">
        <f t="shared" si="148"/>
        <v>安丘</v>
      </c>
      <c r="S4761" t="str">
        <f t="shared" si="149"/>
        <v>0709</v>
      </c>
    </row>
    <row r="4762" spans="1:19">
      <c r="A4762" t="s">
        <v>39839</v>
      </c>
      <c r="B4762" t="s">
        <v>39840</v>
      </c>
      <c r="C4762" t="s">
        <v>46</v>
      </c>
      <c r="D4762" t="s">
        <v>39841</v>
      </c>
      <c r="E4762" t="s">
        <v>36738</v>
      </c>
      <c r="F4762" t="s">
        <v>39842</v>
      </c>
      <c r="G4762" t="s">
        <v>39843</v>
      </c>
      <c r="H4762" t="s">
        <v>39844</v>
      </c>
      <c r="I4762" t="s">
        <v>2350</v>
      </c>
      <c r="J4762" t="s">
        <v>2836</v>
      </c>
      <c r="K4762" t="s">
        <v>24991</v>
      </c>
      <c r="L4762" t="s">
        <v>57</v>
      </c>
      <c r="M4762" t="s">
        <v>2838</v>
      </c>
      <c r="N4762" t="s">
        <v>2421</v>
      </c>
      <c r="O4762" t="s">
        <v>2839</v>
      </c>
      <c r="P4762" t="s">
        <v>39845</v>
      </c>
      <c r="R4762" t="str">
        <f t="shared" si="148"/>
        <v>安丘</v>
      </c>
      <c r="S4762" t="str">
        <f t="shared" si="149"/>
        <v>0709</v>
      </c>
    </row>
    <row r="4763" spans="1:19">
      <c r="A4763" t="s">
        <v>39846</v>
      </c>
      <c r="B4763" t="s">
        <v>39847</v>
      </c>
      <c r="C4763" t="s">
        <v>46</v>
      </c>
      <c r="D4763" t="s">
        <v>39848</v>
      </c>
      <c r="E4763" t="s">
        <v>36738</v>
      </c>
      <c r="F4763" t="s">
        <v>39849</v>
      </c>
      <c r="G4763" t="s">
        <v>39850</v>
      </c>
      <c r="H4763" t="s">
        <v>39851</v>
      </c>
      <c r="I4763" t="s">
        <v>3436</v>
      </c>
      <c r="J4763" t="s">
        <v>7951</v>
      </c>
      <c r="K4763" t="s">
        <v>7952</v>
      </c>
      <c r="L4763" t="s">
        <v>128</v>
      </c>
      <c r="M4763" t="s">
        <v>2913</v>
      </c>
      <c r="N4763" t="s">
        <v>2983</v>
      </c>
      <c r="O4763" t="s">
        <v>7953</v>
      </c>
      <c r="P4763" t="s">
        <v>39852</v>
      </c>
      <c r="Q4763" t="s">
        <v>39853</v>
      </c>
      <c r="R4763" t="str">
        <f t="shared" si="148"/>
        <v>寿光</v>
      </c>
      <c r="S4763" t="str">
        <f t="shared" si="149"/>
        <v>0709</v>
      </c>
    </row>
    <row r="4764" spans="1:19">
      <c r="A4764" t="s">
        <v>39854</v>
      </c>
      <c r="B4764" t="s">
        <v>39855</v>
      </c>
      <c r="C4764" t="s">
        <v>46</v>
      </c>
      <c r="D4764" t="s">
        <v>39856</v>
      </c>
      <c r="E4764" t="s">
        <v>36738</v>
      </c>
      <c r="F4764" t="s">
        <v>39857</v>
      </c>
      <c r="G4764" t="s">
        <v>39858</v>
      </c>
      <c r="H4764" t="s">
        <v>39859</v>
      </c>
      <c r="I4764" t="s">
        <v>2350</v>
      </c>
      <c r="J4764" t="s">
        <v>8146</v>
      </c>
      <c r="K4764" t="s">
        <v>8147</v>
      </c>
      <c r="L4764" t="s">
        <v>137</v>
      </c>
      <c r="M4764" t="s">
        <v>3729</v>
      </c>
      <c r="N4764" t="s">
        <v>2480</v>
      </c>
      <c r="O4764" t="s">
        <v>8148</v>
      </c>
      <c r="P4764" t="s">
        <v>39860</v>
      </c>
      <c r="Q4764" t="s">
        <v>39861</v>
      </c>
      <c r="R4764" t="str">
        <f t="shared" si="148"/>
        <v>青州</v>
      </c>
      <c r="S4764" t="str">
        <f t="shared" si="149"/>
        <v>0709</v>
      </c>
    </row>
    <row r="4765" spans="1:19">
      <c r="A4765" t="s">
        <v>39862</v>
      </c>
      <c r="B4765" t="s">
        <v>39863</v>
      </c>
      <c r="C4765" t="s">
        <v>46</v>
      </c>
      <c r="D4765" t="s">
        <v>39864</v>
      </c>
      <c r="E4765" t="s">
        <v>36738</v>
      </c>
      <c r="F4765" t="s">
        <v>39865</v>
      </c>
      <c r="G4765" t="s">
        <v>39866</v>
      </c>
      <c r="H4765" t="s">
        <v>39867</v>
      </c>
      <c r="I4765" t="s">
        <v>2350</v>
      </c>
      <c r="J4765" t="s">
        <v>3938</v>
      </c>
      <c r="K4765" t="s">
        <v>3939</v>
      </c>
      <c r="L4765" t="s">
        <v>137</v>
      </c>
      <c r="M4765" t="s">
        <v>3940</v>
      </c>
      <c r="N4765" t="s">
        <v>2480</v>
      </c>
      <c r="O4765" t="s">
        <v>3941</v>
      </c>
      <c r="P4765" t="s">
        <v>39868</v>
      </c>
      <c r="Q4765" t="s">
        <v>39869</v>
      </c>
      <c r="R4765" t="str">
        <f t="shared" si="148"/>
        <v>青州</v>
      </c>
      <c r="S4765" t="str">
        <f t="shared" si="149"/>
        <v>0709</v>
      </c>
    </row>
    <row r="4766" spans="1:19">
      <c r="A4766" t="s">
        <v>39870</v>
      </c>
      <c r="B4766" t="s">
        <v>39871</v>
      </c>
      <c r="C4766" t="s">
        <v>46</v>
      </c>
      <c r="D4766" t="s">
        <v>39872</v>
      </c>
      <c r="E4766" t="s">
        <v>36738</v>
      </c>
      <c r="F4766" t="s">
        <v>39873</v>
      </c>
      <c r="G4766" t="s">
        <v>39874</v>
      </c>
      <c r="H4766" t="s">
        <v>39875</v>
      </c>
      <c r="I4766" t="s">
        <v>2364</v>
      </c>
      <c r="J4766" t="s">
        <v>3096</v>
      </c>
      <c r="K4766" t="s">
        <v>3097</v>
      </c>
      <c r="L4766" t="s">
        <v>110</v>
      </c>
      <c r="M4766" t="s">
        <v>3098</v>
      </c>
      <c r="N4766" t="s">
        <v>2785</v>
      </c>
      <c r="O4766" t="s">
        <v>3099</v>
      </c>
      <c r="P4766" t="s">
        <v>39876</v>
      </c>
      <c r="Q4766" t="s">
        <v>39877</v>
      </c>
      <c r="R4766" t="str">
        <f t="shared" si="148"/>
        <v>高密</v>
      </c>
      <c r="S4766" t="str">
        <f t="shared" si="149"/>
        <v>0709</v>
      </c>
    </row>
    <row r="4767" spans="1:19">
      <c r="A4767" t="s">
        <v>39878</v>
      </c>
      <c r="B4767" t="s">
        <v>39879</v>
      </c>
      <c r="C4767" t="s">
        <v>46</v>
      </c>
      <c r="D4767" t="s">
        <v>39880</v>
      </c>
      <c r="E4767" t="s">
        <v>36738</v>
      </c>
      <c r="F4767" t="s">
        <v>39881</v>
      </c>
      <c r="G4767" t="s">
        <v>39882</v>
      </c>
      <c r="H4767" t="s">
        <v>39883</v>
      </c>
      <c r="I4767" t="s">
        <v>2364</v>
      </c>
      <c r="J4767" t="s">
        <v>7348</v>
      </c>
      <c r="K4767" t="s">
        <v>7349</v>
      </c>
      <c r="L4767" t="s">
        <v>76</v>
      </c>
      <c r="M4767" t="s">
        <v>2528</v>
      </c>
      <c r="N4767" t="s">
        <v>3017</v>
      </c>
      <c r="O4767" t="s">
        <v>7350</v>
      </c>
      <c r="P4767" t="s">
        <v>39884</v>
      </c>
      <c r="R4767" t="str">
        <f t="shared" si="148"/>
        <v>奎文</v>
      </c>
      <c r="S4767" t="str">
        <f t="shared" si="149"/>
        <v>0709</v>
      </c>
    </row>
    <row r="4768" spans="1:19">
      <c r="A4768" t="s">
        <v>39885</v>
      </c>
      <c r="B4768" t="s">
        <v>39886</v>
      </c>
      <c r="C4768" t="s">
        <v>46</v>
      </c>
      <c r="D4768" t="s">
        <v>39887</v>
      </c>
      <c r="E4768" t="s">
        <v>36738</v>
      </c>
      <c r="F4768" t="s">
        <v>39888</v>
      </c>
      <c r="G4768" t="s">
        <v>39889</v>
      </c>
      <c r="H4768" t="s">
        <v>39890</v>
      </c>
      <c r="I4768" t="s">
        <v>3336</v>
      </c>
      <c r="J4768" t="s">
        <v>7185</v>
      </c>
      <c r="K4768" t="s">
        <v>7186</v>
      </c>
      <c r="L4768" t="s">
        <v>137</v>
      </c>
      <c r="M4768" t="s">
        <v>4959</v>
      </c>
      <c r="N4768" t="s">
        <v>3554</v>
      </c>
      <c r="O4768" t="s">
        <v>7187</v>
      </c>
      <c r="Q4768" t="s">
        <v>39891</v>
      </c>
      <c r="R4768" t="str">
        <f t="shared" si="148"/>
        <v>青州</v>
      </c>
      <c r="S4768" t="str">
        <f t="shared" si="149"/>
        <v>0709</v>
      </c>
    </row>
    <row r="4769" spans="1:19">
      <c r="A4769" t="s">
        <v>39892</v>
      </c>
      <c r="B4769" t="s">
        <v>39893</v>
      </c>
      <c r="C4769" t="s">
        <v>46</v>
      </c>
      <c r="D4769" t="s">
        <v>39894</v>
      </c>
      <c r="E4769" t="s">
        <v>36738</v>
      </c>
      <c r="F4769" t="s">
        <v>39895</v>
      </c>
      <c r="G4769" t="s">
        <v>39896</v>
      </c>
      <c r="H4769" t="s">
        <v>39897</v>
      </c>
      <c r="I4769" t="s">
        <v>2350</v>
      </c>
      <c r="J4769" t="s">
        <v>12348</v>
      </c>
      <c r="K4769" t="s">
        <v>12349</v>
      </c>
      <c r="L4769" t="s">
        <v>47</v>
      </c>
      <c r="M4769" t="s">
        <v>8001</v>
      </c>
      <c r="N4769" t="s">
        <v>2674</v>
      </c>
      <c r="O4769" t="s">
        <v>12350</v>
      </c>
      <c r="P4769" t="s">
        <v>39898</v>
      </c>
      <c r="R4769" t="str">
        <f t="shared" si="148"/>
        <v>诸城</v>
      </c>
      <c r="S4769" t="str">
        <f t="shared" si="149"/>
        <v>0709</v>
      </c>
    </row>
    <row r="4770" spans="1:19">
      <c r="A4770" t="s">
        <v>39899</v>
      </c>
      <c r="B4770" t="s">
        <v>39900</v>
      </c>
      <c r="C4770" t="s">
        <v>46</v>
      </c>
      <c r="D4770" t="s">
        <v>39901</v>
      </c>
      <c r="E4770" t="s">
        <v>36738</v>
      </c>
      <c r="F4770" t="s">
        <v>39902</v>
      </c>
      <c r="G4770" t="s">
        <v>39903</v>
      </c>
      <c r="H4770" t="s">
        <v>39904</v>
      </c>
      <c r="I4770" t="s">
        <v>2364</v>
      </c>
      <c r="J4770" t="s">
        <v>33535</v>
      </c>
      <c r="K4770" t="s">
        <v>33536</v>
      </c>
      <c r="L4770" t="s">
        <v>67</v>
      </c>
      <c r="M4770" t="s">
        <v>2871</v>
      </c>
      <c r="N4770" t="s">
        <v>2872</v>
      </c>
      <c r="O4770" t="s">
        <v>33537</v>
      </c>
      <c r="P4770" t="s">
        <v>39905</v>
      </c>
      <c r="Q4770" t="s">
        <v>39906</v>
      </c>
      <c r="R4770" t="str">
        <f t="shared" si="148"/>
        <v>昌邑</v>
      </c>
      <c r="S4770" t="str">
        <f t="shared" si="149"/>
        <v>0709</v>
      </c>
    </row>
    <row r="4771" spans="1:19">
      <c r="A4771" t="s">
        <v>39907</v>
      </c>
      <c r="B4771" t="s">
        <v>39908</v>
      </c>
      <c r="C4771" t="s">
        <v>46</v>
      </c>
      <c r="D4771" t="s">
        <v>39909</v>
      </c>
      <c r="E4771" t="s">
        <v>36738</v>
      </c>
      <c r="F4771" t="s">
        <v>39910</v>
      </c>
      <c r="G4771" t="s">
        <v>39911</v>
      </c>
      <c r="H4771" t="s">
        <v>39912</v>
      </c>
      <c r="I4771" t="s">
        <v>2503</v>
      </c>
      <c r="J4771" t="s">
        <v>23275</v>
      </c>
      <c r="K4771" t="s">
        <v>23276</v>
      </c>
      <c r="L4771" t="s">
        <v>137</v>
      </c>
      <c r="M4771" t="s">
        <v>3040</v>
      </c>
      <c r="N4771" t="s">
        <v>2859</v>
      </c>
      <c r="O4771" t="s">
        <v>23277</v>
      </c>
      <c r="P4771" t="s">
        <v>39913</v>
      </c>
      <c r="R4771" t="str">
        <f t="shared" si="148"/>
        <v>青州</v>
      </c>
      <c r="S4771" t="str">
        <f t="shared" si="149"/>
        <v>0709</v>
      </c>
    </row>
    <row r="4772" spans="1:19">
      <c r="A4772" t="s">
        <v>39914</v>
      </c>
      <c r="B4772" t="s">
        <v>39915</v>
      </c>
      <c r="C4772" t="s">
        <v>46</v>
      </c>
      <c r="D4772" t="s">
        <v>39916</v>
      </c>
      <c r="E4772" t="s">
        <v>36738</v>
      </c>
      <c r="F4772" t="s">
        <v>39917</v>
      </c>
      <c r="G4772" t="s">
        <v>39918</v>
      </c>
      <c r="H4772" t="s">
        <v>39919</v>
      </c>
      <c r="I4772" t="s">
        <v>2645</v>
      </c>
      <c r="J4772" t="s">
        <v>8067</v>
      </c>
      <c r="K4772" t="s">
        <v>8068</v>
      </c>
      <c r="L4772" t="s">
        <v>187</v>
      </c>
      <c r="M4772" t="s">
        <v>3510</v>
      </c>
      <c r="N4772" t="s">
        <v>3277</v>
      </c>
      <c r="O4772" t="s">
        <v>8069</v>
      </c>
      <c r="P4772" t="s">
        <v>38312</v>
      </c>
      <c r="Q4772" t="s">
        <v>39920</v>
      </c>
      <c r="R4772" t="str">
        <f t="shared" si="148"/>
        <v>坊子</v>
      </c>
      <c r="S4772" t="str">
        <f t="shared" si="149"/>
        <v>0709</v>
      </c>
    </row>
    <row r="4773" spans="1:19">
      <c r="A4773" t="s">
        <v>39921</v>
      </c>
      <c r="B4773" t="s">
        <v>39922</v>
      </c>
      <c r="C4773" t="s">
        <v>46</v>
      </c>
      <c r="D4773" t="s">
        <v>39923</v>
      </c>
      <c r="E4773" t="s">
        <v>36738</v>
      </c>
      <c r="F4773" t="s">
        <v>39924</v>
      </c>
      <c r="G4773" t="s">
        <v>39925</v>
      </c>
      <c r="H4773" t="s">
        <v>39926</v>
      </c>
      <c r="I4773" t="s">
        <v>5826</v>
      </c>
      <c r="J4773" t="s">
        <v>6332</v>
      </c>
      <c r="K4773" t="s">
        <v>6333</v>
      </c>
      <c r="L4773" t="s">
        <v>187</v>
      </c>
      <c r="M4773" t="s">
        <v>3510</v>
      </c>
      <c r="N4773" t="s">
        <v>2340</v>
      </c>
      <c r="O4773" t="s">
        <v>6334</v>
      </c>
      <c r="Q4773" t="s">
        <v>39927</v>
      </c>
      <c r="R4773" t="str">
        <f t="shared" si="148"/>
        <v>坊子</v>
      </c>
      <c r="S4773" t="str">
        <f t="shared" si="149"/>
        <v>0709</v>
      </c>
    </row>
    <row r="4774" spans="1:19">
      <c r="A4774" t="s">
        <v>39928</v>
      </c>
      <c r="B4774" t="s">
        <v>39929</v>
      </c>
      <c r="C4774" t="s">
        <v>46</v>
      </c>
      <c r="D4774" t="s">
        <v>39930</v>
      </c>
      <c r="E4774" t="s">
        <v>36738</v>
      </c>
      <c r="F4774" t="s">
        <v>39931</v>
      </c>
      <c r="G4774" t="s">
        <v>39932</v>
      </c>
      <c r="H4774" t="s">
        <v>39933</v>
      </c>
      <c r="I4774" t="s">
        <v>2586</v>
      </c>
      <c r="J4774" t="s">
        <v>8465</v>
      </c>
      <c r="K4774" t="s">
        <v>8466</v>
      </c>
      <c r="L4774" t="s">
        <v>47</v>
      </c>
      <c r="M4774" t="s">
        <v>3159</v>
      </c>
      <c r="N4774" t="s">
        <v>2455</v>
      </c>
      <c r="O4774" t="s">
        <v>8467</v>
      </c>
      <c r="P4774" t="s">
        <v>39934</v>
      </c>
      <c r="R4774" t="str">
        <f t="shared" si="148"/>
        <v>诸城</v>
      </c>
      <c r="S4774" t="str">
        <f t="shared" si="149"/>
        <v>0709</v>
      </c>
    </row>
    <row r="4775" spans="1:19">
      <c r="A4775" t="s">
        <v>39935</v>
      </c>
      <c r="B4775" t="s">
        <v>39936</v>
      </c>
      <c r="C4775" t="s">
        <v>46</v>
      </c>
      <c r="D4775" t="s">
        <v>39937</v>
      </c>
      <c r="E4775" t="s">
        <v>36738</v>
      </c>
      <c r="F4775" t="s">
        <v>39938</v>
      </c>
      <c r="G4775" t="s">
        <v>39939</v>
      </c>
      <c r="H4775" t="s">
        <v>39940</v>
      </c>
      <c r="I4775" t="s">
        <v>2350</v>
      </c>
      <c r="J4775" t="s">
        <v>2994</v>
      </c>
      <c r="K4775" t="s">
        <v>2995</v>
      </c>
      <c r="L4775" t="s">
        <v>128</v>
      </c>
      <c r="M4775" t="s">
        <v>2996</v>
      </c>
      <c r="N4775" t="s">
        <v>6308</v>
      </c>
      <c r="O4775" t="s">
        <v>2997</v>
      </c>
      <c r="P4775" t="s">
        <v>39941</v>
      </c>
      <c r="R4775" t="str">
        <f t="shared" si="148"/>
        <v>寿光</v>
      </c>
      <c r="S4775" t="str">
        <f t="shared" si="149"/>
        <v>0709</v>
      </c>
    </row>
    <row r="4776" spans="1:19">
      <c r="A4776" t="s">
        <v>39942</v>
      </c>
      <c r="B4776" t="s">
        <v>39943</v>
      </c>
      <c r="C4776" t="s">
        <v>46</v>
      </c>
      <c r="D4776" t="s">
        <v>39944</v>
      </c>
      <c r="E4776" t="s">
        <v>36738</v>
      </c>
      <c r="F4776" t="s">
        <v>39945</v>
      </c>
      <c r="G4776" t="s">
        <v>39946</v>
      </c>
      <c r="H4776" t="s">
        <v>39947</v>
      </c>
      <c r="I4776" t="s">
        <v>2451</v>
      </c>
      <c r="J4776" t="s">
        <v>9195</v>
      </c>
      <c r="K4776" t="s">
        <v>9196</v>
      </c>
      <c r="L4776" t="s">
        <v>128</v>
      </c>
      <c r="M4776" t="s">
        <v>4047</v>
      </c>
      <c r="N4776" t="s">
        <v>2872</v>
      </c>
      <c r="O4776" t="s">
        <v>9197</v>
      </c>
      <c r="P4776" t="s">
        <v>39948</v>
      </c>
      <c r="Q4776" t="s">
        <v>39949</v>
      </c>
      <c r="R4776" t="str">
        <f t="shared" si="148"/>
        <v>寿光</v>
      </c>
      <c r="S4776" t="str">
        <f t="shared" si="149"/>
        <v>0709</v>
      </c>
    </row>
    <row r="4777" spans="1:19">
      <c r="A4777" t="s">
        <v>39950</v>
      </c>
      <c r="B4777" t="s">
        <v>39951</v>
      </c>
      <c r="C4777" t="s">
        <v>46</v>
      </c>
      <c r="D4777" t="s">
        <v>39952</v>
      </c>
      <c r="E4777" t="s">
        <v>36738</v>
      </c>
      <c r="F4777" t="s">
        <v>39953</v>
      </c>
      <c r="G4777" t="s">
        <v>39954</v>
      </c>
      <c r="H4777" t="s">
        <v>39955</v>
      </c>
      <c r="I4777" t="s">
        <v>2350</v>
      </c>
      <c r="J4777" t="s">
        <v>7185</v>
      </c>
      <c r="K4777" t="s">
        <v>7186</v>
      </c>
      <c r="L4777" t="s">
        <v>137</v>
      </c>
      <c r="M4777" t="s">
        <v>4959</v>
      </c>
      <c r="N4777" t="s">
        <v>2368</v>
      </c>
      <c r="O4777" t="s">
        <v>7187</v>
      </c>
      <c r="P4777" t="s">
        <v>39956</v>
      </c>
      <c r="Q4777" t="s">
        <v>39957</v>
      </c>
      <c r="R4777" t="str">
        <f t="shared" si="148"/>
        <v>青州</v>
      </c>
      <c r="S4777" t="str">
        <f t="shared" si="149"/>
        <v>0709</v>
      </c>
    </row>
    <row r="4778" spans="1:19">
      <c r="A4778" t="s">
        <v>39958</v>
      </c>
      <c r="B4778" t="s">
        <v>39959</v>
      </c>
      <c r="C4778" t="s">
        <v>46</v>
      </c>
      <c r="D4778" t="s">
        <v>39960</v>
      </c>
      <c r="E4778" t="s">
        <v>36738</v>
      </c>
      <c r="F4778" t="s">
        <v>39961</v>
      </c>
      <c r="G4778" t="s">
        <v>39962</v>
      </c>
      <c r="H4778" t="s">
        <v>39963</v>
      </c>
      <c r="I4778" t="s">
        <v>2364</v>
      </c>
      <c r="J4778" t="s">
        <v>8753</v>
      </c>
      <c r="K4778" t="s">
        <v>8754</v>
      </c>
      <c r="L4778" t="s">
        <v>101</v>
      </c>
      <c r="M4778" t="s">
        <v>4459</v>
      </c>
      <c r="N4778" t="s">
        <v>5855</v>
      </c>
      <c r="O4778" t="s">
        <v>8755</v>
      </c>
      <c r="P4778" t="s">
        <v>39964</v>
      </c>
      <c r="R4778" t="str">
        <f t="shared" si="148"/>
        <v>潍城</v>
      </c>
      <c r="S4778" t="str">
        <f t="shared" si="149"/>
        <v>0709</v>
      </c>
    </row>
    <row r="4779" spans="1:19">
      <c r="A4779" t="s">
        <v>39965</v>
      </c>
      <c r="B4779" t="s">
        <v>39966</v>
      </c>
      <c r="C4779" t="s">
        <v>46</v>
      </c>
      <c r="D4779" t="s">
        <v>39967</v>
      </c>
      <c r="E4779" t="s">
        <v>36738</v>
      </c>
      <c r="F4779" t="s">
        <v>39968</v>
      </c>
      <c r="G4779" t="s">
        <v>39969</v>
      </c>
      <c r="H4779" t="s">
        <v>39970</v>
      </c>
      <c r="I4779" t="s">
        <v>2364</v>
      </c>
      <c r="J4779" t="s">
        <v>23275</v>
      </c>
      <c r="K4779" t="s">
        <v>23276</v>
      </c>
      <c r="L4779" t="s">
        <v>137</v>
      </c>
      <c r="M4779" t="s">
        <v>3040</v>
      </c>
      <c r="N4779" t="s">
        <v>2743</v>
      </c>
      <c r="O4779" t="s">
        <v>23277</v>
      </c>
      <c r="P4779" t="s">
        <v>39971</v>
      </c>
      <c r="Q4779" t="s">
        <v>39972</v>
      </c>
      <c r="R4779" t="str">
        <f t="shared" si="148"/>
        <v>青州</v>
      </c>
      <c r="S4779" t="str">
        <f t="shared" si="149"/>
        <v>0709</v>
      </c>
    </row>
    <row r="4780" spans="1:19">
      <c r="A4780" t="s">
        <v>39973</v>
      </c>
      <c r="B4780" t="s">
        <v>39974</v>
      </c>
      <c r="C4780" t="s">
        <v>46</v>
      </c>
      <c r="D4780" t="s">
        <v>39975</v>
      </c>
      <c r="E4780" t="s">
        <v>36738</v>
      </c>
      <c r="F4780" t="s">
        <v>39976</v>
      </c>
      <c r="G4780" t="s">
        <v>39977</v>
      </c>
      <c r="H4780" t="s">
        <v>39978</v>
      </c>
      <c r="I4780" t="s">
        <v>4165</v>
      </c>
      <c r="J4780" t="s">
        <v>3096</v>
      </c>
      <c r="K4780" t="s">
        <v>3097</v>
      </c>
      <c r="L4780" t="s">
        <v>110</v>
      </c>
      <c r="M4780" t="s">
        <v>3098</v>
      </c>
      <c r="N4780" t="s">
        <v>2785</v>
      </c>
      <c r="O4780" t="s">
        <v>3099</v>
      </c>
      <c r="P4780" t="s">
        <v>39979</v>
      </c>
      <c r="Q4780" t="s">
        <v>39980</v>
      </c>
      <c r="R4780" t="str">
        <f t="shared" si="148"/>
        <v>高密</v>
      </c>
      <c r="S4780" t="str">
        <f t="shared" si="149"/>
        <v>0709</v>
      </c>
    </row>
    <row r="4781" spans="1:19">
      <c r="A4781" t="s">
        <v>39981</v>
      </c>
      <c r="B4781" t="s">
        <v>39982</v>
      </c>
      <c r="C4781" t="s">
        <v>46</v>
      </c>
      <c r="D4781" t="s">
        <v>39983</v>
      </c>
      <c r="E4781" t="s">
        <v>36738</v>
      </c>
      <c r="F4781" t="s">
        <v>37700</v>
      </c>
      <c r="G4781" t="s">
        <v>1084</v>
      </c>
      <c r="H4781" t="s">
        <v>39984</v>
      </c>
      <c r="I4781" t="s">
        <v>2364</v>
      </c>
      <c r="J4781" t="s">
        <v>7408</v>
      </c>
      <c r="K4781" t="s">
        <v>7409</v>
      </c>
      <c r="L4781" t="s">
        <v>146</v>
      </c>
      <c r="M4781" t="s">
        <v>5188</v>
      </c>
      <c r="N4781" t="s">
        <v>2859</v>
      </c>
      <c r="O4781" t="s">
        <v>7410</v>
      </c>
      <c r="P4781" t="s">
        <v>39985</v>
      </c>
      <c r="Q4781" t="s">
        <v>37703</v>
      </c>
      <c r="R4781" t="str">
        <f t="shared" si="148"/>
        <v>临朐</v>
      </c>
      <c r="S4781" t="str">
        <f t="shared" si="149"/>
        <v>0709</v>
      </c>
    </row>
    <row r="4782" spans="1:19">
      <c r="A4782" t="s">
        <v>39986</v>
      </c>
      <c r="B4782" t="s">
        <v>39987</v>
      </c>
      <c r="C4782" t="s">
        <v>46</v>
      </c>
      <c r="D4782" t="s">
        <v>39988</v>
      </c>
      <c r="E4782" t="s">
        <v>36697</v>
      </c>
      <c r="F4782" t="s">
        <v>39989</v>
      </c>
      <c r="G4782" t="s">
        <v>39990</v>
      </c>
      <c r="H4782" t="s">
        <v>39991</v>
      </c>
      <c r="I4782" t="s">
        <v>2350</v>
      </c>
      <c r="J4782" t="s">
        <v>3651</v>
      </c>
      <c r="K4782" t="s">
        <v>3652</v>
      </c>
      <c r="L4782" t="s">
        <v>128</v>
      </c>
      <c r="M4782" t="s">
        <v>3653</v>
      </c>
      <c r="N4782" t="s">
        <v>2674</v>
      </c>
      <c r="O4782" t="s">
        <v>3654</v>
      </c>
      <c r="P4782" t="s">
        <v>39992</v>
      </c>
      <c r="Q4782" t="s">
        <v>39993</v>
      </c>
      <c r="R4782" t="str">
        <f t="shared" si="148"/>
        <v>寿光</v>
      </c>
      <c r="S4782" t="str">
        <f t="shared" si="149"/>
        <v>0709</v>
      </c>
    </row>
    <row r="4783" spans="1:19">
      <c r="A4783" t="s">
        <v>39994</v>
      </c>
      <c r="B4783" t="s">
        <v>37304</v>
      </c>
      <c r="C4783" t="s">
        <v>46</v>
      </c>
      <c r="D4783" t="s">
        <v>39995</v>
      </c>
      <c r="E4783" t="s">
        <v>36738</v>
      </c>
      <c r="F4783" t="s">
        <v>39996</v>
      </c>
      <c r="G4783" t="s">
        <v>39997</v>
      </c>
      <c r="H4783" t="s">
        <v>39998</v>
      </c>
      <c r="I4783" t="s">
        <v>2378</v>
      </c>
      <c r="J4783" t="s">
        <v>3200</v>
      </c>
      <c r="K4783" t="s">
        <v>3201</v>
      </c>
      <c r="L4783" t="s">
        <v>76</v>
      </c>
      <c r="M4783" t="s">
        <v>2528</v>
      </c>
      <c r="N4783" t="s">
        <v>2859</v>
      </c>
      <c r="O4783" t="s">
        <v>3202</v>
      </c>
      <c r="P4783" t="s">
        <v>39999</v>
      </c>
      <c r="Q4783" t="s">
        <v>40000</v>
      </c>
      <c r="R4783" t="str">
        <f t="shared" si="148"/>
        <v>奎文</v>
      </c>
      <c r="S4783" t="str">
        <f t="shared" si="149"/>
        <v>0709</v>
      </c>
    </row>
    <row r="4784" spans="1:19">
      <c r="A4784" t="s">
        <v>40001</v>
      </c>
      <c r="B4784" t="s">
        <v>40002</v>
      </c>
      <c r="C4784" t="s">
        <v>46</v>
      </c>
      <c r="D4784" t="s">
        <v>40003</v>
      </c>
      <c r="E4784" t="s">
        <v>36738</v>
      </c>
      <c r="F4784" t="s">
        <v>40004</v>
      </c>
      <c r="G4784" t="s">
        <v>40005</v>
      </c>
      <c r="H4784" t="s">
        <v>40006</v>
      </c>
      <c r="I4784" t="s">
        <v>2350</v>
      </c>
      <c r="J4784" t="s">
        <v>6414</v>
      </c>
      <c r="K4784" t="s">
        <v>6415</v>
      </c>
      <c r="L4784" t="s">
        <v>137</v>
      </c>
      <c r="M4784" t="s">
        <v>2339</v>
      </c>
      <c r="N4784" t="s">
        <v>2480</v>
      </c>
      <c r="O4784" t="s">
        <v>6416</v>
      </c>
      <c r="P4784" t="s">
        <v>40007</v>
      </c>
      <c r="R4784" t="str">
        <f t="shared" si="148"/>
        <v>青州</v>
      </c>
      <c r="S4784" t="str">
        <f t="shared" si="149"/>
        <v>0709</v>
      </c>
    </row>
    <row r="4785" spans="1:19">
      <c r="A4785" t="s">
        <v>40008</v>
      </c>
      <c r="B4785" t="s">
        <v>40009</v>
      </c>
      <c r="C4785" t="s">
        <v>46</v>
      </c>
      <c r="D4785" t="s">
        <v>40010</v>
      </c>
      <c r="E4785" t="s">
        <v>36738</v>
      </c>
      <c r="F4785" t="s">
        <v>40011</v>
      </c>
      <c r="G4785" t="s">
        <v>40012</v>
      </c>
      <c r="H4785" t="s">
        <v>40013</v>
      </c>
      <c r="I4785" t="s">
        <v>2364</v>
      </c>
      <c r="J4785" t="s">
        <v>4877</v>
      </c>
      <c r="K4785" t="s">
        <v>4878</v>
      </c>
      <c r="L4785" t="s">
        <v>76</v>
      </c>
      <c r="M4785" t="s">
        <v>2661</v>
      </c>
      <c r="N4785" t="s">
        <v>15612</v>
      </c>
      <c r="O4785" t="s">
        <v>4879</v>
      </c>
      <c r="P4785" t="s">
        <v>40014</v>
      </c>
      <c r="Q4785" t="s">
        <v>40015</v>
      </c>
      <c r="R4785" t="str">
        <f t="shared" si="148"/>
        <v>奎文</v>
      </c>
      <c r="S4785" t="str">
        <f t="shared" si="149"/>
        <v>0709</v>
      </c>
    </row>
    <row r="4786" spans="1:19">
      <c r="A4786" t="s">
        <v>40016</v>
      </c>
      <c r="B4786" t="s">
        <v>40017</v>
      </c>
      <c r="C4786" t="s">
        <v>46</v>
      </c>
      <c r="D4786" t="s">
        <v>40018</v>
      </c>
      <c r="E4786" t="s">
        <v>36738</v>
      </c>
      <c r="F4786" t="s">
        <v>40019</v>
      </c>
      <c r="G4786" t="s">
        <v>40020</v>
      </c>
      <c r="H4786" t="s">
        <v>40021</v>
      </c>
      <c r="I4786" t="s">
        <v>4165</v>
      </c>
      <c r="J4786" t="s">
        <v>8105</v>
      </c>
      <c r="K4786" t="s">
        <v>8106</v>
      </c>
      <c r="L4786" t="s">
        <v>101</v>
      </c>
      <c r="M4786" t="s">
        <v>4459</v>
      </c>
      <c r="N4786" t="s">
        <v>2721</v>
      </c>
      <c r="O4786" t="s">
        <v>8107</v>
      </c>
      <c r="P4786" t="s">
        <v>40022</v>
      </c>
      <c r="R4786" t="str">
        <f t="shared" si="148"/>
        <v>潍城</v>
      </c>
      <c r="S4786" t="str">
        <f t="shared" si="149"/>
        <v>0709</v>
      </c>
    </row>
    <row r="4787" spans="1:19">
      <c r="A4787" t="s">
        <v>40023</v>
      </c>
      <c r="B4787" t="s">
        <v>40024</v>
      </c>
      <c r="C4787" t="s">
        <v>46</v>
      </c>
      <c r="D4787" t="s">
        <v>40025</v>
      </c>
      <c r="E4787" t="s">
        <v>36738</v>
      </c>
      <c r="F4787" t="s">
        <v>40026</v>
      </c>
      <c r="G4787" t="s">
        <v>40027</v>
      </c>
      <c r="H4787" t="s">
        <v>40028</v>
      </c>
      <c r="I4787" t="s">
        <v>5112</v>
      </c>
      <c r="J4787" t="s">
        <v>2379</v>
      </c>
      <c r="K4787" t="s">
        <v>2380</v>
      </c>
      <c r="L4787" t="s">
        <v>110</v>
      </c>
      <c r="M4787" t="s">
        <v>2381</v>
      </c>
      <c r="N4787" t="s">
        <v>4122</v>
      </c>
      <c r="O4787" t="s">
        <v>2383</v>
      </c>
      <c r="P4787" t="s">
        <v>40029</v>
      </c>
      <c r="Q4787" t="s">
        <v>40030</v>
      </c>
      <c r="R4787" t="str">
        <f t="shared" si="148"/>
        <v>高密</v>
      </c>
      <c r="S4787" t="str">
        <f t="shared" si="149"/>
        <v>0709</v>
      </c>
    </row>
    <row r="4788" spans="1:19">
      <c r="A4788" t="s">
        <v>40031</v>
      </c>
      <c r="B4788" t="s">
        <v>40032</v>
      </c>
      <c r="C4788" t="s">
        <v>46</v>
      </c>
      <c r="D4788" t="s">
        <v>40033</v>
      </c>
      <c r="E4788" t="s">
        <v>36738</v>
      </c>
      <c r="F4788" t="s">
        <v>40034</v>
      </c>
      <c r="G4788" t="s">
        <v>40035</v>
      </c>
      <c r="H4788" t="s">
        <v>40036</v>
      </c>
      <c r="I4788" t="s">
        <v>2586</v>
      </c>
      <c r="J4788" t="s">
        <v>5173</v>
      </c>
      <c r="K4788" t="s">
        <v>5174</v>
      </c>
      <c r="L4788" t="s">
        <v>137</v>
      </c>
      <c r="M4788" t="s">
        <v>5175</v>
      </c>
      <c r="N4788" t="s">
        <v>3622</v>
      </c>
      <c r="O4788" t="s">
        <v>5176</v>
      </c>
      <c r="R4788" t="str">
        <f t="shared" si="148"/>
        <v>青州</v>
      </c>
      <c r="S4788" t="str">
        <f t="shared" si="149"/>
        <v>0709</v>
      </c>
    </row>
    <row r="4789" spans="1:19">
      <c r="A4789" t="s">
        <v>40037</v>
      </c>
      <c r="B4789" t="s">
        <v>40038</v>
      </c>
      <c r="C4789" t="s">
        <v>46</v>
      </c>
      <c r="D4789" t="s">
        <v>40039</v>
      </c>
      <c r="E4789" t="s">
        <v>36738</v>
      </c>
      <c r="F4789" t="s">
        <v>40040</v>
      </c>
      <c r="G4789" t="s">
        <v>40041</v>
      </c>
      <c r="H4789" t="s">
        <v>40042</v>
      </c>
      <c r="I4789" t="s">
        <v>2378</v>
      </c>
      <c r="J4789" t="s">
        <v>3200</v>
      </c>
      <c r="K4789" t="s">
        <v>3201</v>
      </c>
      <c r="L4789" t="s">
        <v>76</v>
      </c>
      <c r="M4789" t="s">
        <v>2528</v>
      </c>
      <c r="N4789" t="s">
        <v>2859</v>
      </c>
      <c r="O4789" t="s">
        <v>3202</v>
      </c>
      <c r="P4789" t="s">
        <v>40043</v>
      </c>
      <c r="Q4789" t="s">
        <v>40044</v>
      </c>
      <c r="R4789" t="str">
        <f t="shared" si="148"/>
        <v>奎文</v>
      </c>
      <c r="S4789" t="str">
        <f t="shared" si="149"/>
        <v>0709</v>
      </c>
    </row>
    <row r="4790" spans="1:19">
      <c r="A4790" t="s">
        <v>40045</v>
      </c>
      <c r="B4790" t="s">
        <v>40046</v>
      </c>
      <c r="C4790" t="s">
        <v>46</v>
      </c>
      <c r="D4790" t="s">
        <v>40047</v>
      </c>
      <c r="E4790" t="s">
        <v>36738</v>
      </c>
      <c r="F4790" t="s">
        <v>40048</v>
      </c>
      <c r="G4790" t="s">
        <v>40049</v>
      </c>
      <c r="H4790" t="s">
        <v>40050</v>
      </c>
      <c r="I4790" t="s">
        <v>2364</v>
      </c>
      <c r="J4790" t="s">
        <v>2526</v>
      </c>
      <c r="K4790" t="s">
        <v>7503</v>
      </c>
      <c r="L4790" t="s">
        <v>187</v>
      </c>
      <c r="M4790" t="s">
        <v>3773</v>
      </c>
      <c r="N4790" t="s">
        <v>2340</v>
      </c>
      <c r="O4790" t="s">
        <v>7504</v>
      </c>
      <c r="P4790" t="s">
        <v>40051</v>
      </c>
      <c r="R4790" t="str">
        <f t="shared" si="148"/>
        <v>坊子</v>
      </c>
      <c r="S4790" t="str">
        <f t="shared" si="149"/>
        <v>0709</v>
      </c>
    </row>
    <row r="4791" spans="1:19">
      <c r="A4791" t="s">
        <v>1142</v>
      </c>
      <c r="B4791" t="s">
        <v>40052</v>
      </c>
      <c r="C4791" t="s">
        <v>46</v>
      </c>
      <c r="D4791" t="s">
        <v>40053</v>
      </c>
      <c r="E4791" t="s">
        <v>36738</v>
      </c>
      <c r="F4791" t="s">
        <v>40054</v>
      </c>
      <c r="G4791" t="s">
        <v>1140</v>
      </c>
      <c r="H4791" t="s">
        <v>40055</v>
      </c>
      <c r="I4791" t="s">
        <v>2503</v>
      </c>
      <c r="J4791" t="s">
        <v>8067</v>
      </c>
      <c r="K4791" t="s">
        <v>8068</v>
      </c>
      <c r="L4791" t="s">
        <v>187</v>
      </c>
      <c r="M4791" t="s">
        <v>3510</v>
      </c>
      <c r="N4791" t="s">
        <v>4647</v>
      </c>
      <c r="O4791" t="s">
        <v>8069</v>
      </c>
      <c r="P4791" t="s">
        <v>40056</v>
      </c>
      <c r="Q4791" t="s">
        <v>40057</v>
      </c>
      <c r="R4791" t="str">
        <f t="shared" si="148"/>
        <v>坊子</v>
      </c>
      <c r="S4791" t="str">
        <f t="shared" si="149"/>
        <v>0709</v>
      </c>
    </row>
    <row r="4792" spans="1:19">
      <c r="A4792" t="s">
        <v>40058</v>
      </c>
      <c r="B4792" t="s">
        <v>40059</v>
      </c>
      <c r="C4792" t="s">
        <v>46</v>
      </c>
      <c r="D4792" t="s">
        <v>40060</v>
      </c>
      <c r="E4792" t="s">
        <v>36697</v>
      </c>
      <c r="F4792" t="s">
        <v>40061</v>
      </c>
      <c r="G4792" t="s">
        <v>40062</v>
      </c>
      <c r="H4792" t="s">
        <v>40063</v>
      </c>
      <c r="I4792" t="s">
        <v>2465</v>
      </c>
      <c r="J4792" t="s">
        <v>9445</v>
      </c>
      <c r="K4792" t="s">
        <v>9446</v>
      </c>
      <c r="L4792" t="s">
        <v>119</v>
      </c>
      <c r="M4792" t="s">
        <v>3695</v>
      </c>
      <c r="N4792" t="s">
        <v>2480</v>
      </c>
      <c r="O4792" t="s">
        <v>9447</v>
      </c>
      <c r="P4792" t="s">
        <v>40064</v>
      </c>
      <c r="Q4792" t="s">
        <v>40065</v>
      </c>
      <c r="R4792" t="str">
        <f t="shared" si="148"/>
        <v>寒亭</v>
      </c>
      <c r="S4792" t="str">
        <f t="shared" si="149"/>
        <v>0709</v>
      </c>
    </row>
    <row r="4793" spans="1:19">
      <c r="A4793" t="s">
        <v>40066</v>
      </c>
      <c r="B4793" t="s">
        <v>40067</v>
      </c>
      <c r="C4793" t="s">
        <v>46</v>
      </c>
      <c r="D4793" t="s">
        <v>40068</v>
      </c>
      <c r="E4793" t="s">
        <v>36738</v>
      </c>
      <c r="F4793" t="s">
        <v>40069</v>
      </c>
      <c r="G4793" t="s">
        <v>40070</v>
      </c>
      <c r="H4793" t="s">
        <v>40071</v>
      </c>
      <c r="I4793" t="s">
        <v>2378</v>
      </c>
      <c r="J4793" t="s">
        <v>6192</v>
      </c>
      <c r="K4793" t="s">
        <v>6193</v>
      </c>
      <c r="L4793" t="s">
        <v>57</v>
      </c>
      <c r="M4793" t="s">
        <v>2353</v>
      </c>
      <c r="N4793" t="s">
        <v>2674</v>
      </c>
      <c r="O4793" t="s">
        <v>6194</v>
      </c>
      <c r="P4793" t="s">
        <v>40072</v>
      </c>
      <c r="R4793" t="str">
        <f t="shared" si="148"/>
        <v>安丘</v>
      </c>
      <c r="S4793" t="str">
        <f t="shared" si="149"/>
        <v>0709</v>
      </c>
    </row>
    <row r="4794" spans="1:19">
      <c r="A4794" t="s">
        <v>40073</v>
      </c>
      <c r="B4794" t="s">
        <v>40074</v>
      </c>
      <c r="C4794" t="s">
        <v>46</v>
      </c>
      <c r="D4794" t="s">
        <v>40075</v>
      </c>
      <c r="E4794" t="s">
        <v>36738</v>
      </c>
      <c r="F4794" t="s">
        <v>40076</v>
      </c>
      <c r="G4794" t="s">
        <v>40077</v>
      </c>
      <c r="H4794" t="s">
        <v>40078</v>
      </c>
      <c r="I4794" t="s">
        <v>2586</v>
      </c>
      <c r="J4794" t="s">
        <v>3305</v>
      </c>
      <c r="K4794" t="s">
        <v>3306</v>
      </c>
      <c r="L4794" t="s">
        <v>47</v>
      </c>
      <c r="M4794" t="s">
        <v>3159</v>
      </c>
      <c r="N4794" t="s">
        <v>2687</v>
      </c>
      <c r="O4794" t="s">
        <v>3308</v>
      </c>
      <c r="P4794" t="s">
        <v>40079</v>
      </c>
      <c r="Q4794" t="s">
        <v>40080</v>
      </c>
      <c r="R4794" t="str">
        <f t="shared" si="148"/>
        <v>诸城</v>
      </c>
      <c r="S4794" t="str">
        <f t="shared" si="149"/>
        <v>0709</v>
      </c>
    </row>
    <row r="4795" spans="1:19">
      <c r="A4795" t="s">
        <v>40081</v>
      </c>
      <c r="B4795" t="s">
        <v>40082</v>
      </c>
      <c r="C4795" t="s">
        <v>46</v>
      </c>
      <c r="D4795" t="s">
        <v>40083</v>
      </c>
      <c r="E4795" t="s">
        <v>36769</v>
      </c>
      <c r="F4795" t="s">
        <v>40084</v>
      </c>
      <c r="G4795" t="s">
        <v>40085</v>
      </c>
      <c r="H4795" t="s">
        <v>40086</v>
      </c>
      <c r="I4795" t="s">
        <v>3336</v>
      </c>
      <c r="J4795" t="s">
        <v>3542</v>
      </c>
      <c r="K4795" t="s">
        <v>3543</v>
      </c>
      <c r="L4795" t="s">
        <v>76</v>
      </c>
      <c r="M4795" t="s">
        <v>2827</v>
      </c>
      <c r="N4795" t="s">
        <v>2602</v>
      </c>
      <c r="O4795" t="s">
        <v>3544</v>
      </c>
      <c r="P4795" t="s">
        <v>40087</v>
      </c>
      <c r="R4795" t="str">
        <f t="shared" si="148"/>
        <v>奎文</v>
      </c>
      <c r="S4795" t="str">
        <f t="shared" si="149"/>
        <v>0709</v>
      </c>
    </row>
    <row r="4796" spans="1:19">
      <c r="A4796" t="s">
        <v>40088</v>
      </c>
      <c r="B4796" t="s">
        <v>40089</v>
      </c>
      <c r="C4796" t="s">
        <v>46</v>
      </c>
      <c r="D4796" t="s">
        <v>40090</v>
      </c>
      <c r="E4796" t="s">
        <v>36738</v>
      </c>
      <c r="F4796" t="s">
        <v>40091</v>
      </c>
      <c r="G4796" t="s">
        <v>40092</v>
      </c>
      <c r="H4796" t="s">
        <v>40093</v>
      </c>
      <c r="I4796" t="s">
        <v>2364</v>
      </c>
      <c r="J4796" t="s">
        <v>9867</v>
      </c>
      <c r="K4796" t="s">
        <v>9868</v>
      </c>
      <c r="L4796" t="s">
        <v>47</v>
      </c>
      <c r="M4796" t="s">
        <v>2454</v>
      </c>
      <c r="N4796" t="s">
        <v>2785</v>
      </c>
      <c r="O4796" t="s">
        <v>9869</v>
      </c>
      <c r="P4796" t="s">
        <v>40094</v>
      </c>
      <c r="Q4796" t="s">
        <v>40095</v>
      </c>
      <c r="R4796" t="str">
        <f t="shared" si="148"/>
        <v>诸城</v>
      </c>
      <c r="S4796" t="str">
        <f t="shared" si="149"/>
        <v>0709</v>
      </c>
    </row>
    <row r="4797" spans="1:19">
      <c r="A4797" t="s">
        <v>40096</v>
      </c>
      <c r="B4797" t="s">
        <v>40097</v>
      </c>
      <c r="C4797" t="s">
        <v>46</v>
      </c>
      <c r="D4797" t="s">
        <v>40098</v>
      </c>
      <c r="E4797" t="s">
        <v>40099</v>
      </c>
      <c r="F4797" t="s">
        <v>40100</v>
      </c>
      <c r="G4797" t="s">
        <v>40101</v>
      </c>
      <c r="H4797" t="s">
        <v>40102</v>
      </c>
      <c r="I4797" t="s">
        <v>2350</v>
      </c>
      <c r="J4797" t="s">
        <v>7408</v>
      </c>
      <c r="K4797" t="s">
        <v>7409</v>
      </c>
      <c r="L4797" t="s">
        <v>146</v>
      </c>
      <c r="M4797" t="s">
        <v>5188</v>
      </c>
      <c r="N4797" t="s">
        <v>3554</v>
      </c>
      <c r="O4797" t="s">
        <v>7410</v>
      </c>
      <c r="P4797" t="s">
        <v>40103</v>
      </c>
      <c r="Q4797" t="s">
        <v>40104</v>
      </c>
      <c r="R4797" t="str">
        <f t="shared" si="148"/>
        <v>临朐</v>
      </c>
      <c r="S4797" t="str">
        <f t="shared" si="149"/>
        <v>0710</v>
      </c>
    </row>
    <row r="4798" spans="1:19">
      <c r="A4798" t="s">
        <v>40105</v>
      </c>
      <c r="B4798" t="s">
        <v>40106</v>
      </c>
      <c r="C4798" t="s">
        <v>46</v>
      </c>
      <c r="D4798" t="s">
        <v>40107</v>
      </c>
      <c r="E4798" t="s">
        <v>40108</v>
      </c>
      <c r="F4798" t="s">
        <v>40109</v>
      </c>
      <c r="G4798" t="s">
        <v>40110</v>
      </c>
      <c r="H4798" t="s">
        <v>40111</v>
      </c>
      <c r="I4798" t="s">
        <v>2350</v>
      </c>
      <c r="J4798" t="s">
        <v>7185</v>
      </c>
      <c r="K4798" t="s">
        <v>7186</v>
      </c>
      <c r="L4798" t="s">
        <v>137</v>
      </c>
      <c r="M4798" t="s">
        <v>4959</v>
      </c>
      <c r="N4798" t="s">
        <v>2480</v>
      </c>
      <c r="O4798" t="s">
        <v>7187</v>
      </c>
      <c r="P4798" t="s">
        <v>40112</v>
      </c>
      <c r="R4798" t="str">
        <f t="shared" si="148"/>
        <v>青州</v>
      </c>
      <c r="S4798" t="str">
        <f t="shared" si="149"/>
        <v>0710</v>
      </c>
    </row>
    <row r="4799" spans="1:19">
      <c r="A4799" t="s">
        <v>40113</v>
      </c>
      <c r="B4799" t="s">
        <v>40114</v>
      </c>
      <c r="C4799" t="s">
        <v>46</v>
      </c>
      <c r="D4799" t="s">
        <v>40115</v>
      </c>
      <c r="E4799" t="s">
        <v>40099</v>
      </c>
      <c r="F4799" t="s">
        <v>40116</v>
      </c>
      <c r="G4799" t="s">
        <v>40117</v>
      </c>
      <c r="H4799" t="s">
        <v>40118</v>
      </c>
      <c r="I4799" t="s">
        <v>2350</v>
      </c>
      <c r="J4799" t="s">
        <v>6016</v>
      </c>
      <c r="K4799" t="s">
        <v>6017</v>
      </c>
      <c r="L4799" t="s">
        <v>57</v>
      </c>
      <c r="M4799" t="s">
        <v>2353</v>
      </c>
      <c r="N4799" t="s">
        <v>6398</v>
      </c>
      <c r="O4799" t="s">
        <v>6018</v>
      </c>
      <c r="P4799" t="s">
        <v>40119</v>
      </c>
      <c r="R4799" t="str">
        <f t="shared" si="148"/>
        <v>安丘</v>
      </c>
      <c r="S4799" t="str">
        <f t="shared" si="149"/>
        <v>0710</v>
      </c>
    </row>
    <row r="4800" spans="1:19">
      <c r="A4800" t="s">
        <v>40120</v>
      </c>
      <c r="B4800" t="s">
        <v>40121</v>
      </c>
      <c r="C4800" t="s">
        <v>46</v>
      </c>
      <c r="D4800" t="s">
        <v>40122</v>
      </c>
      <c r="E4800" t="s">
        <v>40123</v>
      </c>
      <c r="F4800" t="s">
        <v>40124</v>
      </c>
      <c r="G4800" t="s">
        <v>40125</v>
      </c>
      <c r="H4800" t="s">
        <v>40126</v>
      </c>
      <c r="I4800" t="s">
        <v>3336</v>
      </c>
      <c r="J4800" t="s">
        <v>16066</v>
      </c>
      <c r="K4800" t="s">
        <v>16067</v>
      </c>
      <c r="L4800" t="s">
        <v>47</v>
      </c>
      <c r="M4800" t="s">
        <v>12006</v>
      </c>
      <c r="N4800" t="s">
        <v>2721</v>
      </c>
      <c r="O4800" t="s">
        <v>16068</v>
      </c>
      <c r="P4800" t="s">
        <v>40127</v>
      </c>
      <c r="Q4800" t="s">
        <v>40128</v>
      </c>
      <c r="R4800" t="str">
        <f t="shared" si="148"/>
        <v>诸城</v>
      </c>
      <c r="S4800" t="str">
        <f t="shared" si="149"/>
        <v>0710</v>
      </c>
    </row>
    <row r="4801" spans="1:19">
      <c r="A4801" t="s">
        <v>40129</v>
      </c>
      <c r="B4801" t="s">
        <v>40130</v>
      </c>
      <c r="C4801" t="s">
        <v>46</v>
      </c>
      <c r="D4801" t="s">
        <v>40131</v>
      </c>
      <c r="E4801" t="s">
        <v>40132</v>
      </c>
      <c r="F4801" t="s">
        <v>40133</v>
      </c>
      <c r="G4801" t="s">
        <v>40134</v>
      </c>
      <c r="H4801" t="s">
        <v>40135</v>
      </c>
      <c r="I4801" t="s">
        <v>2979</v>
      </c>
      <c r="J4801" t="s">
        <v>6296</v>
      </c>
      <c r="K4801" t="s">
        <v>6297</v>
      </c>
      <c r="L4801" t="s">
        <v>76</v>
      </c>
      <c r="M4801" t="s">
        <v>4374</v>
      </c>
      <c r="N4801" t="s">
        <v>3277</v>
      </c>
      <c r="O4801" t="s">
        <v>6298</v>
      </c>
      <c r="P4801" t="s">
        <v>40136</v>
      </c>
      <c r="R4801" t="str">
        <f t="shared" ref="R4801:R4864" si="150">IF(OR(LEFT(L4801,2)="高新"),"奎文",IF(LEFT(L4801,2)="峡山","坊子",IF(LEFT(L4801,2)="滨海","寒亭",LEFT(L4801,2))))</f>
        <v>奎文</v>
      </c>
      <c r="S4801" t="str">
        <f t="shared" ref="S4801:S4864" si="151">TEXT(B4801,"mmdd")</f>
        <v>0710</v>
      </c>
    </row>
    <row r="4802" spans="1:19">
      <c r="A4802" t="s">
        <v>40137</v>
      </c>
      <c r="B4802" t="s">
        <v>40138</v>
      </c>
      <c r="C4802" t="s">
        <v>46</v>
      </c>
      <c r="D4802" t="s">
        <v>40139</v>
      </c>
      <c r="E4802" t="s">
        <v>40140</v>
      </c>
      <c r="F4802" t="s">
        <v>40141</v>
      </c>
      <c r="G4802" t="s">
        <v>40142</v>
      </c>
      <c r="H4802" t="s">
        <v>40143</v>
      </c>
      <c r="I4802" t="s">
        <v>2586</v>
      </c>
      <c r="J4802" t="s">
        <v>9081</v>
      </c>
      <c r="K4802" t="s">
        <v>9082</v>
      </c>
      <c r="L4802" t="s">
        <v>110</v>
      </c>
      <c r="M4802" t="s">
        <v>3098</v>
      </c>
      <c r="N4802" t="s">
        <v>3718</v>
      </c>
      <c r="O4802" t="s">
        <v>9083</v>
      </c>
      <c r="P4802" t="s">
        <v>40144</v>
      </c>
      <c r="Q4802" t="s">
        <v>40145</v>
      </c>
      <c r="R4802" t="str">
        <f t="shared" si="150"/>
        <v>高密</v>
      </c>
      <c r="S4802" t="str">
        <f t="shared" si="151"/>
        <v>0710</v>
      </c>
    </row>
    <row r="4803" spans="1:19">
      <c r="A4803" t="s">
        <v>40146</v>
      </c>
      <c r="B4803" t="s">
        <v>40147</v>
      </c>
      <c r="C4803" t="s">
        <v>46</v>
      </c>
      <c r="D4803" t="s">
        <v>40148</v>
      </c>
      <c r="E4803" t="s">
        <v>40099</v>
      </c>
      <c r="F4803" t="s">
        <v>40149</v>
      </c>
      <c r="G4803" t="s">
        <v>40150</v>
      </c>
      <c r="H4803" t="s">
        <v>40151</v>
      </c>
      <c r="I4803" t="s">
        <v>2350</v>
      </c>
      <c r="J4803" t="s">
        <v>4735</v>
      </c>
      <c r="K4803" t="s">
        <v>4736</v>
      </c>
      <c r="L4803" t="s">
        <v>101</v>
      </c>
      <c r="M4803" t="s">
        <v>3130</v>
      </c>
      <c r="N4803" t="s">
        <v>7359</v>
      </c>
      <c r="O4803" t="s">
        <v>13383</v>
      </c>
      <c r="P4803" t="s">
        <v>40152</v>
      </c>
      <c r="Q4803" t="s">
        <v>40153</v>
      </c>
      <c r="R4803" t="str">
        <f t="shared" si="150"/>
        <v>潍城</v>
      </c>
      <c r="S4803" t="str">
        <f t="shared" si="151"/>
        <v>0710</v>
      </c>
    </row>
    <row r="4804" spans="1:19">
      <c r="A4804" t="s">
        <v>40154</v>
      </c>
      <c r="B4804" t="s">
        <v>40155</v>
      </c>
      <c r="C4804" t="s">
        <v>46</v>
      </c>
      <c r="D4804" t="s">
        <v>40156</v>
      </c>
      <c r="E4804" t="s">
        <v>40157</v>
      </c>
      <c r="F4804" t="s">
        <v>40158</v>
      </c>
      <c r="G4804" t="s">
        <v>40159</v>
      </c>
      <c r="H4804" t="s">
        <v>40160</v>
      </c>
      <c r="I4804" t="s">
        <v>2364</v>
      </c>
      <c r="J4804" t="s">
        <v>3211</v>
      </c>
      <c r="K4804" t="s">
        <v>40161</v>
      </c>
      <c r="L4804" t="s">
        <v>676</v>
      </c>
      <c r="M4804" t="s">
        <v>3840</v>
      </c>
      <c r="N4804" t="s">
        <v>2421</v>
      </c>
      <c r="O4804" t="s">
        <v>40162</v>
      </c>
      <c r="P4804" t="s">
        <v>40163</v>
      </c>
      <c r="R4804" t="str">
        <f t="shared" si="150"/>
        <v>昌乐</v>
      </c>
      <c r="S4804" t="str">
        <f t="shared" si="151"/>
        <v>0710</v>
      </c>
    </row>
    <row r="4805" spans="1:19">
      <c r="A4805" t="s">
        <v>40164</v>
      </c>
      <c r="B4805" t="s">
        <v>40165</v>
      </c>
      <c r="C4805" t="s">
        <v>46</v>
      </c>
      <c r="D4805" t="s">
        <v>40166</v>
      </c>
      <c r="E4805" t="s">
        <v>40167</v>
      </c>
      <c r="F4805" t="s">
        <v>40168</v>
      </c>
      <c r="G4805" t="s">
        <v>40169</v>
      </c>
      <c r="H4805" t="s">
        <v>40170</v>
      </c>
      <c r="I4805" t="s">
        <v>4038</v>
      </c>
      <c r="J4805" t="s">
        <v>4437</v>
      </c>
      <c r="K4805" t="s">
        <v>4438</v>
      </c>
      <c r="N4805" t="s">
        <v>4647</v>
      </c>
      <c r="O4805" t="s">
        <v>4440</v>
      </c>
      <c r="R4805" t="str">
        <f t="shared" si="150"/>
        <v/>
      </c>
      <c r="S4805" t="str">
        <f t="shared" si="151"/>
        <v>0710</v>
      </c>
    </row>
    <row r="4806" spans="1:19">
      <c r="A4806" t="s">
        <v>40171</v>
      </c>
      <c r="B4806" t="s">
        <v>40172</v>
      </c>
      <c r="C4806" t="s">
        <v>46</v>
      </c>
      <c r="D4806" t="s">
        <v>40173</v>
      </c>
      <c r="E4806" t="s">
        <v>40099</v>
      </c>
      <c r="F4806" t="s">
        <v>40174</v>
      </c>
      <c r="G4806" t="s">
        <v>40175</v>
      </c>
      <c r="H4806" t="s">
        <v>40176</v>
      </c>
      <c r="I4806" t="s">
        <v>6307</v>
      </c>
      <c r="J4806" t="s">
        <v>4101</v>
      </c>
      <c r="K4806" t="s">
        <v>4102</v>
      </c>
      <c r="L4806" t="s">
        <v>67</v>
      </c>
      <c r="M4806" t="s">
        <v>3366</v>
      </c>
      <c r="N4806" t="s">
        <v>3214</v>
      </c>
      <c r="O4806" t="s">
        <v>4103</v>
      </c>
      <c r="P4806" t="s">
        <v>40177</v>
      </c>
      <c r="Q4806" t="s">
        <v>40178</v>
      </c>
      <c r="R4806" t="str">
        <f t="shared" si="150"/>
        <v>昌邑</v>
      </c>
      <c r="S4806" t="str">
        <f t="shared" si="151"/>
        <v>0710</v>
      </c>
    </row>
    <row r="4807" spans="1:19">
      <c r="A4807" t="s">
        <v>40179</v>
      </c>
      <c r="B4807" t="s">
        <v>40180</v>
      </c>
      <c r="C4807" t="s">
        <v>46</v>
      </c>
      <c r="D4807" t="s">
        <v>40181</v>
      </c>
      <c r="E4807" t="s">
        <v>40099</v>
      </c>
      <c r="F4807" t="s">
        <v>40182</v>
      </c>
      <c r="G4807" t="s">
        <v>40183</v>
      </c>
      <c r="H4807" t="s">
        <v>40184</v>
      </c>
      <c r="I4807" t="s">
        <v>2350</v>
      </c>
      <c r="J4807" t="s">
        <v>5993</v>
      </c>
      <c r="K4807" t="s">
        <v>5994</v>
      </c>
      <c r="L4807" t="s">
        <v>676</v>
      </c>
      <c r="M4807" t="s">
        <v>5995</v>
      </c>
      <c r="N4807" t="s">
        <v>2674</v>
      </c>
      <c r="O4807" t="s">
        <v>5996</v>
      </c>
      <c r="P4807" t="s">
        <v>40185</v>
      </c>
      <c r="R4807" t="str">
        <f t="shared" si="150"/>
        <v>昌乐</v>
      </c>
      <c r="S4807" t="str">
        <f t="shared" si="151"/>
        <v>0710</v>
      </c>
    </row>
    <row r="4808" spans="1:19">
      <c r="A4808" t="s">
        <v>40186</v>
      </c>
      <c r="B4808" t="s">
        <v>40187</v>
      </c>
      <c r="C4808" t="s">
        <v>46</v>
      </c>
      <c r="D4808" t="s">
        <v>40188</v>
      </c>
      <c r="E4808" t="s">
        <v>40140</v>
      </c>
      <c r="F4808" t="s">
        <v>40189</v>
      </c>
      <c r="G4808" t="s">
        <v>40190</v>
      </c>
      <c r="H4808" t="s">
        <v>40191</v>
      </c>
      <c r="I4808" t="s">
        <v>3336</v>
      </c>
      <c r="J4808" t="s">
        <v>3716</v>
      </c>
      <c r="K4808" t="s">
        <v>3717</v>
      </c>
      <c r="L4808" t="s">
        <v>76</v>
      </c>
      <c r="M4808" t="s">
        <v>2408</v>
      </c>
      <c r="N4808" t="s">
        <v>2602</v>
      </c>
      <c r="O4808" t="s">
        <v>3719</v>
      </c>
      <c r="P4808" t="s">
        <v>40192</v>
      </c>
      <c r="R4808" t="str">
        <f t="shared" si="150"/>
        <v>奎文</v>
      </c>
      <c r="S4808" t="str">
        <f t="shared" si="151"/>
        <v>0710</v>
      </c>
    </row>
    <row r="4809" spans="1:19">
      <c r="A4809" t="s">
        <v>40193</v>
      </c>
      <c r="B4809" t="s">
        <v>40194</v>
      </c>
      <c r="C4809" t="s">
        <v>46</v>
      </c>
      <c r="D4809" t="s">
        <v>40195</v>
      </c>
      <c r="E4809" t="s">
        <v>40140</v>
      </c>
      <c r="F4809" t="s">
        <v>40196</v>
      </c>
      <c r="G4809" t="s">
        <v>40197</v>
      </c>
      <c r="H4809" t="s">
        <v>40198</v>
      </c>
      <c r="I4809" t="s">
        <v>2350</v>
      </c>
      <c r="J4809" t="s">
        <v>12383</v>
      </c>
      <c r="K4809" t="s">
        <v>12384</v>
      </c>
      <c r="L4809" t="s">
        <v>128</v>
      </c>
      <c r="M4809" t="s">
        <v>3028</v>
      </c>
      <c r="N4809" t="s">
        <v>5839</v>
      </c>
      <c r="O4809" t="s">
        <v>12385</v>
      </c>
      <c r="P4809" t="s">
        <v>40199</v>
      </c>
      <c r="R4809" t="str">
        <f t="shared" si="150"/>
        <v>寿光</v>
      </c>
      <c r="S4809" t="str">
        <f t="shared" si="151"/>
        <v>0710</v>
      </c>
    </row>
    <row r="4810" spans="1:19">
      <c r="A4810" t="s">
        <v>1270</v>
      </c>
      <c r="B4810" t="s">
        <v>40200</v>
      </c>
      <c r="C4810" t="s">
        <v>46</v>
      </c>
      <c r="D4810" t="s">
        <v>40201</v>
      </c>
      <c r="E4810" t="s">
        <v>40099</v>
      </c>
      <c r="F4810" t="s">
        <v>40202</v>
      </c>
      <c r="G4810" t="s">
        <v>1268</v>
      </c>
      <c r="H4810" t="s">
        <v>40203</v>
      </c>
      <c r="I4810" t="s">
        <v>2465</v>
      </c>
      <c r="J4810" t="s">
        <v>2825</v>
      </c>
      <c r="K4810" t="s">
        <v>2826</v>
      </c>
      <c r="L4810" t="s">
        <v>76</v>
      </c>
      <c r="M4810" t="s">
        <v>2827</v>
      </c>
      <c r="N4810" t="s">
        <v>2340</v>
      </c>
      <c r="O4810" t="s">
        <v>2828</v>
      </c>
      <c r="P4810" t="s">
        <v>40204</v>
      </c>
      <c r="Q4810" t="s">
        <v>19673</v>
      </c>
      <c r="R4810" t="str">
        <f t="shared" si="150"/>
        <v>奎文</v>
      </c>
      <c r="S4810" t="str">
        <f t="shared" si="151"/>
        <v>0710</v>
      </c>
    </row>
    <row r="4811" spans="1:19">
      <c r="A4811" t="s">
        <v>40205</v>
      </c>
      <c r="B4811" t="s">
        <v>40206</v>
      </c>
      <c r="C4811" t="s">
        <v>46</v>
      </c>
      <c r="D4811" t="s">
        <v>40207</v>
      </c>
      <c r="E4811" t="s">
        <v>40099</v>
      </c>
      <c r="F4811" t="s">
        <v>40208</v>
      </c>
      <c r="G4811" t="s">
        <v>40209</v>
      </c>
      <c r="H4811" t="s">
        <v>40210</v>
      </c>
      <c r="I4811" t="s">
        <v>3336</v>
      </c>
      <c r="J4811" t="s">
        <v>7627</v>
      </c>
      <c r="K4811" t="s">
        <v>7628</v>
      </c>
      <c r="L4811" t="s">
        <v>128</v>
      </c>
      <c r="M4811" t="s">
        <v>6079</v>
      </c>
      <c r="N4811" t="s">
        <v>3252</v>
      </c>
      <c r="O4811" t="s">
        <v>7629</v>
      </c>
      <c r="P4811" t="s">
        <v>40211</v>
      </c>
      <c r="R4811" t="str">
        <f t="shared" si="150"/>
        <v>寿光</v>
      </c>
      <c r="S4811" t="str">
        <f t="shared" si="151"/>
        <v>0710</v>
      </c>
    </row>
    <row r="4812" spans="1:19">
      <c r="A4812" t="s">
        <v>40212</v>
      </c>
      <c r="B4812" t="s">
        <v>40213</v>
      </c>
      <c r="C4812" t="s">
        <v>46</v>
      </c>
      <c r="D4812" t="s">
        <v>40214</v>
      </c>
      <c r="E4812" t="s">
        <v>40099</v>
      </c>
      <c r="F4812" t="s">
        <v>40215</v>
      </c>
      <c r="G4812" t="s">
        <v>40216</v>
      </c>
      <c r="H4812" t="s">
        <v>40217</v>
      </c>
      <c r="I4812" t="s">
        <v>2645</v>
      </c>
      <c r="J4812" t="s">
        <v>6863</v>
      </c>
      <c r="K4812" t="s">
        <v>6864</v>
      </c>
      <c r="L4812" t="s">
        <v>128</v>
      </c>
      <c r="M4812" t="s">
        <v>3952</v>
      </c>
      <c r="N4812" t="s">
        <v>11397</v>
      </c>
      <c r="O4812" t="s">
        <v>6865</v>
      </c>
      <c r="P4812" t="s">
        <v>40218</v>
      </c>
      <c r="R4812" t="str">
        <f t="shared" si="150"/>
        <v>寿光</v>
      </c>
      <c r="S4812" t="str">
        <f t="shared" si="151"/>
        <v>0710</v>
      </c>
    </row>
    <row r="4813" spans="1:19">
      <c r="A4813" t="s">
        <v>40219</v>
      </c>
      <c r="B4813" t="s">
        <v>40220</v>
      </c>
      <c r="C4813" t="s">
        <v>46</v>
      </c>
      <c r="D4813" t="s">
        <v>40221</v>
      </c>
      <c r="E4813" t="s">
        <v>40099</v>
      </c>
      <c r="F4813" t="s">
        <v>40222</v>
      </c>
      <c r="G4813" t="s">
        <v>40223</v>
      </c>
      <c r="H4813" t="s">
        <v>40224</v>
      </c>
      <c r="I4813" t="s">
        <v>4165</v>
      </c>
      <c r="J4813" t="s">
        <v>11519</v>
      </c>
      <c r="K4813" t="s">
        <v>11520</v>
      </c>
      <c r="L4813" t="s">
        <v>47</v>
      </c>
      <c r="M4813" t="s">
        <v>2454</v>
      </c>
      <c r="N4813" t="s">
        <v>4222</v>
      </c>
      <c r="O4813" t="s">
        <v>11521</v>
      </c>
      <c r="P4813" t="s">
        <v>40225</v>
      </c>
      <c r="R4813" t="str">
        <f t="shared" si="150"/>
        <v>诸城</v>
      </c>
      <c r="S4813" t="str">
        <f t="shared" si="151"/>
        <v>0710</v>
      </c>
    </row>
    <row r="4814" spans="1:19">
      <c r="A4814" t="s">
        <v>40226</v>
      </c>
      <c r="B4814" t="s">
        <v>40227</v>
      </c>
      <c r="C4814" t="s">
        <v>46</v>
      </c>
      <c r="D4814" t="s">
        <v>40228</v>
      </c>
      <c r="E4814" t="s">
        <v>40099</v>
      </c>
      <c r="F4814" t="s">
        <v>40229</v>
      </c>
      <c r="G4814" t="s">
        <v>40230</v>
      </c>
      <c r="H4814" t="s">
        <v>40231</v>
      </c>
      <c r="I4814" t="s">
        <v>2503</v>
      </c>
      <c r="J4814" t="s">
        <v>5236</v>
      </c>
      <c r="K4814" t="s">
        <v>5237</v>
      </c>
      <c r="L4814" t="s">
        <v>119</v>
      </c>
      <c r="M4814" t="s">
        <v>5238</v>
      </c>
      <c r="N4814" t="s">
        <v>2602</v>
      </c>
      <c r="O4814" t="s">
        <v>5239</v>
      </c>
      <c r="P4814" t="s">
        <v>40232</v>
      </c>
      <c r="R4814" t="str">
        <f t="shared" si="150"/>
        <v>寒亭</v>
      </c>
      <c r="S4814" t="str">
        <f t="shared" si="151"/>
        <v>0710</v>
      </c>
    </row>
    <row r="4815" spans="1:19">
      <c r="A4815" t="s">
        <v>40233</v>
      </c>
      <c r="B4815" t="s">
        <v>40234</v>
      </c>
      <c r="C4815" t="s">
        <v>46</v>
      </c>
      <c r="D4815" t="s">
        <v>40235</v>
      </c>
      <c r="E4815" t="s">
        <v>40099</v>
      </c>
      <c r="F4815" t="s">
        <v>40236</v>
      </c>
      <c r="G4815" t="s">
        <v>40237</v>
      </c>
      <c r="H4815" t="s">
        <v>40238</v>
      </c>
      <c r="I4815" t="s">
        <v>2465</v>
      </c>
      <c r="J4815" t="s">
        <v>11311</v>
      </c>
      <c r="K4815" t="s">
        <v>11312</v>
      </c>
      <c r="L4815" t="s">
        <v>119</v>
      </c>
      <c r="M4815" t="s">
        <v>2601</v>
      </c>
      <c r="N4815" t="s">
        <v>5839</v>
      </c>
      <c r="O4815" t="s">
        <v>11313</v>
      </c>
      <c r="P4815" t="s">
        <v>40239</v>
      </c>
      <c r="R4815" t="str">
        <f t="shared" si="150"/>
        <v>寒亭</v>
      </c>
      <c r="S4815" t="str">
        <f t="shared" si="151"/>
        <v>0710</v>
      </c>
    </row>
    <row r="4816" spans="1:19">
      <c r="A4816" t="s">
        <v>40240</v>
      </c>
      <c r="B4816" t="s">
        <v>40241</v>
      </c>
      <c r="C4816" t="s">
        <v>46</v>
      </c>
      <c r="D4816" t="s">
        <v>40242</v>
      </c>
      <c r="E4816" t="s">
        <v>40099</v>
      </c>
      <c r="F4816" t="s">
        <v>40243</v>
      </c>
      <c r="G4816" t="s">
        <v>40244</v>
      </c>
      <c r="H4816" t="s">
        <v>40245</v>
      </c>
      <c r="I4816" t="s">
        <v>2364</v>
      </c>
      <c r="J4816" t="s">
        <v>7099</v>
      </c>
      <c r="K4816" t="s">
        <v>7100</v>
      </c>
      <c r="L4816" t="s">
        <v>146</v>
      </c>
      <c r="M4816" t="s">
        <v>4470</v>
      </c>
      <c r="N4816" t="s">
        <v>6308</v>
      </c>
      <c r="O4816" t="s">
        <v>7101</v>
      </c>
      <c r="P4816" t="s">
        <v>40246</v>
      </c>
      <c r="R4816" t="str">
        <f t="shared" si="150"/>
        <v>临朐</v>
      </c>
      <c r="S4816" t="str">
        <f t="shared" si="151"/>
        <v>0710</v>
      </c>
    </row>
    <row r="4817" spans="1:19">
      <c r="A4817" t="s">
        <v>40247</v>
      </c>
      <c r="B4817" t="s">
        <v>40248</v>
      </c>
      <c r="C4817" t="s">
        <v>46</v>
      </c>
      <c r="D4817" t="s">
        <v>40249</v>
      </c>
      <c r="E4817" t="s">
        <v>40250</v>
      </c>
      <c r="F4817" t="s">
        <v>40251</v>
      </c>
      <c r="G4817" t="s">
        <v>40252</v>
      </c>
      <c r="H4817" t="s">
        <v>40253</v>
      </c>
      <c r="I4817" t="s">
        <v>2465</v>
      </c>
      <c r="J4817" t="s">
        <v>9381</v>
      </c>
      <c r="K4817" t="s">
        <v>9382</v>
      </c>
      <c r="L4817" t="s">
        <v>76</v>
      </c>
      <c r="M4817" t="s">
        <v>2408</v>
      </c>
      <c r="N4817" t="s">
        <v>2340</v>
      </c>
      <c r="O4817" t="s">
        <v>9383</v>
      </c>
      <c r="P4817" t="s">
        <v>40254</v>
      </c>
      <c r="R4817" t="str">
        <f t="shared" si="150"/>
        <v>奎文</v>
      </c>
      <c r="S4817" t="str">
        <f t="shared" si="151"/>
        <v>0710</v>
      </c>
    </row>
    <row r="4818" spans="1:19">
      <c r="A4818" t="s">
        <v>40255</v>
      </c>
      <c r="B4818" t="s">
        <v>40256</v>
      </c>
      <c r="C4818" t="s">
        <v>46</v>
      </c>
      <c r="D4818" t="s">
        <v>40257</v>
      </c>
      <c r="E4818" t="s">
        <v>40258</v>
      </c>
      <c r="F4818" t="s">
        <v>40259</v>
      </c>
      <c r="G4818" t="s">
        <v>40260</v>
      </c>
      <c r="H4818" t="s">
        <v>40261</v>
      </c>
      <c r="I4818" t="s">
        <v>2350</v>
      </c>
      <c r="J4818" t="s">
        <v>2900</v>
      </c>
      <c r="K4818" t="s">
        <v>2901</v>
      </c>
      <c r="L4818" t="s">
        <v>110</v>
      </c>
      <c r="M4818" t="s">
        <v>2575</v>
      </c>
      <c r="N4818" t="s">
        <v>2816</v>
      </c>
      <c r="O4818" t="s">
        <v>2902</v>
      </c>
      <c r="P4818" t="s">
        <v>40262</v>
      </c>
      <c r="R4818" t="str">
        <f t="shared" si="150"/>
        <v>高密</v>
      </c>
      <c r="S4818" t="str">
        <f t="shared" si="151"/>
        <v>0710</v>
      </c>
    </row>
    <row r="4819" spans="1:19">
      <c r="A4819" t="s">
        <v>40263</v>
      </c>
      <c r="B4819" t="s">
        <v>40264</v>
      </c>
      <c r="C4819" t="s">
        <v>46</v>
      </c>
      <c r="D4819" t="s">
        <v>40265</v>
      </c>
      <c r="E4819" t="s">
        <v>40099</v>
      </c>
      <c r="F4819" t="s">
        <v>40266</v>
      </c>
      <c r="G4819" t="s">
        <v>40267</v>
      </c>
      <c r="H4819" t="s">
        <v>40268</v>
      </c>
      <c r="I4819" t="s">
        <v>3336</v>
      </c>
      <c r="J4819" t="s">
        <v>5495</v>
      </c>
      <c r="K4819" t="s">
        <v>5496</v>
      </c>
      <c r="L4819" t="s">
        <v>137</v>
      </c>
      <c r="M4819" t="s">
        <v>2686</v>
      </c>
      <c r="N4819" t="s">
        <v>2368</v>
      </c>
      <c r="O4819" t="s">
        <v>5497</v>
      </c>
      <c r="P4819" t="s">
        <v>40269</v>
      </c>
      <c r="Q4819" t="s">
        <v>40270</v>
      </c>
      <c r="R4819" t="str">
        <f t="shared" si="150"/>
        <v>青州</v>
      </c>
      <c r="S4819" t="str">
        <f t="shared" si="151"/>
        <v>0710</v>
      </c>
    </row>
    <row r="4820" spans="1:19">
      <c r="A4820" t="s">
        <v>40271</v>
      </c>
      <c r="B4820" t="s">
        <v>40272</v>
      </c>
      <c r="C4820" t="s">
        <v>46</v>
      </c>
      <c r="D4820" t="s">
        <v>40273</v>
      </c>
      <c r="E4820" t="s">
        <v>40099</v>
      </c>
      <c r="F4820" t="s">
        <v>40274</v>
      </c>
      <c r="G4820" t="s">
        <v>40275</v>
      </c>
      <c r="H4820" t="s">
        <v>40276</v>
      </c>
      <c r="I4820" t="s">
        <v>2503</v>
      </c>
      <c r="J4820" t="s">
        <v>2490</v>
      </c>
      <c r="K4820" t="s">
        <v>2491</v>
      </c>
      <c r="L4820" t="s">
        <v>57</v>
      </c>
      <c r="M4820" t="s">
        <v>2492</v>
      </c>
      <c r="N4820" t="s">
        <v>3270</v>
      </c>
      <c r="O4820" t="s">
        <v>2493</v>
      </c>
      <c r="P4820" t="s">
        <v>40277</v>
      </c>
      <c r="R4820" t="str">
        <f t="shared" si="150"/>
        <v>安丘</v>
      </c>
      <c r="S4820" t="str">
        <f t="shared" si="151"/>
        <v>0710</v>
      </c>
    </row>
    <row r="4821" spans="1:19">
      <c r="A4821" t="s">
        <v>40278</v>
      </c>
      <c r="B4821" t="s">
        <v>40279</v>
      </c>
      <c r="C4821" t="s">
        <v>46</v>
      </c>
      <c r="D4821" t="s">
        <v>40280</v>
      </c>
      <c r="E4821" t="s">
        <v>40281</v>
      </c>
      <c r="F4821" t="s">
        <v>40282</v>
      </c>
      <c r="G4821" t="s">
        <v>40283</v>
      </c>
      <c r="H4821" t="s">
        <v>40284</v>
      </c>
      <c r="I4821" t="s">
        <v>2364</v>
      </c>
      <c r="J4821" t="s">
        <v>2514</v>
      </c>
      <c r="K4821" t="s">
        <v>2515</v>
      </c>
      <c r="L4821" t="s">
        <v>76</v>
      </c>
      <c r="M4821" t="s">
        <v>2516</v>
      </c>
      <c r="N4821" t="s">
        <v>2480</v>
      </c>
      <c r="O4821" t="s">
        <v>2517</v>
      </c>
      <c r="P4821" t="s">
        <v>40285</v>
      </c>
      <c r="R4821" t="str">
        <f t="shared" si="150"/>
        <v>奎文</v>
      </c>
      <c r="S4821" t="str">
        <f t="shared" si="151"/>
        <v>0710</v>
      </c>
    </row>
    <row r="4822" spans="1:19">
      <c r="A4822" t="s">
        <v>40286</v>
      </c>
      <c r="B4822" t="s">
        <v>40218</v>
      </c>
      <c r="C4822" t="s">
        <v>46</v>
      </c>
      <c r="D4822" t="s">
        <v>40287</v>
      </c>
      <c r="E4822" t="s">
        <v>40288</v>
      </c>
      <c r="F4822" t="s">
        <v>40289</v>
      </c>
      <c r="G4822" t="s">
        <v>40290</v>
      </c>
      <c r="H4822" t="s">
        <v>40291</v>
      </c>
      <c r="I4822" t="s">
        <v>2350</v>
      </c>
      <c r="J4822" t="s">
        <v>9696</v>
      </c>
      <c r="K4822" t="s">
        <v>9697</v>
      </c>
      <c r="L4822" t="s">
        <v>137</v>
      </c>
      <c r="M4822" t="s">
        <v>5175</v>
      </c>
      <c r="N4822" t="s">
        <v>3179</v>
      </c>
      <c r="O4822" t="s">
        <v>9698</v>
      </c>
      <c r="P4822" t="s">
        <v>40292</v>
      </c>
      <c r="R4822" t="str">
        <f t="shared" si="150"/>
        <v>青州</v>
      </c>
      <c r="S4822" t="str">
        <f t="shared" si="151"/>
        <v>0710</v>
      </c>
    </row>
    <row r="4823" spans="1:19">
      <c r="A4823" t="s">
        <v>40293</v>
      </c>
      <c r="B4823" t="s">
        <v>40294</v>
      </c>
      <c r="C4823" t="s">
        <v>46</v>
      </c>
      <c r="D4823" t="s">
        <v>40295</v>
      </c>
      <c r="E4823" t="s">
        <v>40296</v>
      </c>
      <c r="F4823" t="s">
        <v>40297</v>
      </c>
      <c r="G4823" t="s">
        <v>40298</v>
      </c>
      <c r="H4823" t="s">
        <v>40299</v>
      </c>
      <c r="I4823" t="s">
        <v>2378</v>
      </c>
      <c r="J4823" t="s">
        <v>5507</v>
      </c>
      <c r="K4823" t="s">
        <v>5508</v>
      </c>
      <c r="L4823" t="s">
        <v>137</v>
      </c>
      <c r="M4823" t="s">
        <v>4959</v>
      </c>
      <c r="N4823" t="s">
        <v>3499</v>
      </c>
      <c r="O4823" t="s">
        <v>5509</v>
      </c>
      <c r="P4823" t="s">
        <v>40300</v>
      </c>
      <c r="R4823" t="str">
        <f t="shared" si="150"/>
        <v>青州</v>
      </c>
      <c r="S4823" t="str">
        <f t="shared" si="151"/>
        <v>0710</v>
      </c>
    </row>
    <row r="4824" spans="1:19">
      <c r="A4824" t="s">
        <v>40301</v>
      </c>
      <c r="B4824" t="s">
        <v>40302</v>
      </c>
      <c r="C4824" t="s">
        <v>46</v>
      </c>
      <c r="D4824" t="s">
        <v>40303</v>
      </c>
      <c r="E4824" t="s">
        <v>40099</v>
      </c>
      <c r="F4824" t="s">
        <v>40304</v>
      </c>
      <c r="G4824" t="s">
        <v>40305</v>
      </c>
      <c r="H4824" t="s">
        <v>40306</v>
      </c>
      <c r="I4824" t="s">
        <v>2378</v>
      </c>
      <c r="J4824" t="s">
        <v>6296</v>
      </c>
      <c r="K4824" t="s">
        <v>6297</v>
      </c>
      <c r="L4824" t="s">
        <v>76</v>
      </c>
      <c r="M4824" t="s">
        <v>4374</v>
      </c>
      <c r="N4824" t="s">
        <v>4614</v>
      </c>
      <c r="O4824" t="s">
        <v>6298</v>
      </c>
      <c r="P4824" t="s">
        <v>40307</v>
      </c>
      <c r="Q4824" t="s">
        <v>40308</v>
      </c>
      <c r="R4824" t="str">
        <f t="shared" si="150"/>
        <v>奎文</v>
      </c>
      <c r="S4824" t="str">
        <f t="shared" si="151"/>
        <v>0710</v>
      </c>
    </row>
    <row r="4825" spans="1:19">
      <c r="A4825" t="s">
        <v>40309</v>
      </c>
      <c r="B4825" t="s">
        <v>40310</v>
      </c>
      <c r="C4825" t="s">
        <v>46</v>
      </c>
      <c r="D4825" t="s">
        <v>40311</v>
      </c>
      <c r="E4825" t="s">
        <v>40099</v>
      </c>
      <c r="F4825" t="s">
        <v>40312</v>
      </c>
      <c r="G4825" t="s">
        <v>40313</v>
      </c>
      <c r="H4825" t="s">
        <v>40314</v>
      </c>
      <c r="I4825" t="s">
        <v>2350</v>
      </c>
      <c r="J4825" t="s">
        <v>3809</v>
      </c>
      <c r="K4825" t="s">
        <v>3810</v>
      </c>
      <c r="L4825" t="s">
        <v>57</v>
      </c>
      <c r="M4825" t="s">
        <v>3811</v>
      </c>
      <c r="N4825" t="s">
        <v>2674</v>
      </c>
      <c r="O4825" t="s">
        <v>3812</v>
      </c>
      <c r="P4825" t="s">
        <v>40315</v>
      </c>
      <c r="Q4825" t="s">
        <v>40316</v>
      </c>
      <c r="R4825" t="str">
        <f t="shared" si="150"/>
        <v>安丘</v>
      </c>
      <c r="S4825" t="str">
        <f t="shared" si="151"/>
        <v>0710</v>
      </c>
    </row>
    <row r="4826" spans="1:19">
      <c r="A4826" t="s">
        <v>40317</v>
      </c>
      <c r="B4826" t="s">
        <v>40318</v>
      </c>
      <c r="C4826" t="s">
        <v>46</v>
      </c>
      <c r="D4826" t="s">
        <v>40319</v>
      </c>
      <c r="E4826" t="s">
        <v>40140</v>
      </c>
      <c r="F4826" t="s">
        <v>40320</v>
      </c>
      <c r="G4826" t="s">
        <v>40321</v>
      </c>
      <c r="H4826" t="s">
        <v>40322</v>
      </c>
      <c r="I4826" t="s">
        <v>2645</v>
      </c>
      <c r="J4826" t="s">
        <v>12083</v>
      </c>
      <c r="K4826" t="s">
        <v>12084</v>
      </c>
      <c r="L4826" t="s">
        <v>101</v>
      </c>
      <c r="M4826" t="s">
        <v>5737</v>
      </c>
      <c r="N4826" t="s">
        <v>3122</v>
      </c>
      <c r="O4826" t="s">
        <v>12085</v>
      </c>
      <c r="P4826" t="s">
        <v>40323</v>
      </c>
      <c r="R4826" t="str">
        <f t="shared" si="150"/>
        <v>潍城</v>
      </c>
      <c r="S4826" t="str">
        <f t="shared" si="151"/>
        <v>0710</v>
      </c>
    </row>
    <row r="4827" spans="1:19">
      <c r="A4827" t="s">
        <v>40324</v>
      </c>
      <c r="B4827" t="s">
        <v>40325</v>
      </c>
      <c r="C4827" t="s">
        <v>46</v>
      </c>
      <c r="D4827" t="s">
        <v>40326</v>
      </c>
      <c r="E4827" t="s">
        <v>40140</v>
      </c>
      <c r="F4827" t="s">
        <v>40327</v>
      </c>
      <c r="G4827" t="s">
        <v>40328</v>
      </c>
      <c r="H4827" t="s">
        <v>40329</v>
      </c>
      <c r="I4827" t="s">
        <v>2350</v>
      </c>
      <c r="J4827" t="s">
        <v>8787</v>
      </c>
      <c r="K4827" t="s">
        <v>8788</v>
      </c>
      <c r="L4827" t="s">
        <v>128</v>
      </c>
      <c r="M4827" t="s">
        <v>2720</v>
      </c>
      <c r="N4827" t="s">
        <v>2480</v>
      </c>
      <c r="O4827" t="s">
        <v>8789</v>
      </c>
      <c r="Q4827" t="s">
        <v>40330</v>
      </c>
      <c r="R4827" t="str">
        <f t="shared" si="150"/>
        <v>寿光</v>
      </c>
      <c r="S4827" t="str">
        <f t="shared" si="151"/>
        <v>0710</v>
      </c>
    </row>
    <row r="4828" spans="1:19">
      <c r="A4828" t="s">
        <v>40331</v>
      </c>
      <c r="B4828" t="s">
        <v>40332</v>
      </c>
      <c r="C4828" t="s">
        <v>46</v>
      </c>
      <c r="D4828" t="s">
        <v>40333</v>
      </c>
      <c r="E4828" t="s">
        <v>40099</v>
      </c>
      <c r="F4828" t="s">
        <v>40334</v>
      </c>
      <c r="G4828" t="s">
        <v>40335</v>
      </c>
      <c r="H4828" t="s">
        <v>40336</v>
      </c>
      <c r="I4828" t="s">
        <v>2350</v>
      </c>
      <c r="J4828" t="s">
        <v>5392</v>
      </c>
      <c r="K4828" t="s">
        <v>5393</v>
      </c>
      <c r="L4828" t="s">
        <v>128</v>
      </c>
      <c r="M4828" t="s">
        <v>2720</v>
      </c>
      <c r="N4828" t="s">
        <v>2785</v>
      </c>
      <c r="O4828" t="s">
        <v>5394</v>
      </c>
      <c r="P4828" t="s">
        <v>40337</v>
      </c>
      <c r="R4828" t="str">
        <f t="shared" si="150"/>
        <v>寿光</v>
      </c>
      <c r="S4828" t="str">
        <f t="shared" si="151"/>
        <v>0710</v>
      </c>
    </row>
    <row r="4829" spans="1:19">
      <c r="A4829" t="s">
        <v>40338</v>
      </c>
      <c r="B4829" t="s">
        <v>40339</v>
      </c>
      <c r="C4829" t="s">
        <v>46</v>
      </c>
      <c r="D4829" t="s">
        <v>40340</v>
      </c>
      <c r="E4829" t="s">
        <v>40099</v>
      </c>
      <c r="F4829" t="s">
        <v>40341</v>
      </c>
      <c r="G4829" t="s">
        <v>40342</v>
      </c>
      <c r="H4829" t="s">
        <v>40343</v>
      </c>
      <c r="I4829" t="s">
        <v>2645</v>
      </c>
      <c r="J4829" t="s">
        <v>5021</v>
      </c>
      <c r="K4829" t="s">
        <v>5022</v>
      </c>
      <c r="L4829" t="s">
        <v>119</v>
      </c>
      <c r="M4829" t="s">
        <v>4071</v>
      </c>
      <c r="N4829" t="s">
        <v>3994</v>
      </c>
      <c r="O4829" t="s">
        <v>5023</v>
      </c>
      <c r="P4829" t="s">
        <v>40344</v>
      </c>
      <c r="R4829" t="str">
        <f t="shared" si="150"/>
        <v>寒亭</v>
      </c>
      <c r="S4829" t="str">
        <f t="shared" si="151"/>
        <v>0710</v>
      </c>
    </row>
    <row r="4830" spans="1:19">
      <c r="A4830" t="s">
        <v>40345</v>
      </c>
      <c r="B4830" t="s">
        <v>40346</v>
      </c>
      <c r="C4830" t="s">
        <v>46</v>
      </c>
      <c r="D4830" t="s">
        <v>40347</v>
      </c>
      <c r="E4830" t="s">
        <v>40140</v>
      </c>
      <c r="F4830" t="s">
        <v>40348</v>
      </c>
      <c r="G4830" t="s">
        <v>40349</v>
      </c>
      <c r="H4830" t="s">
        <v>40350</v>
      </c>
      <c r="I4830" t="s">
        <v>2645</v>
      </c>
      <c r="J4830" t="s">
        <v>3868</v>
      </c>
      <c r="K4830" t="s">
        <v>3869</v>
      </c>
      <c r="L4830" t="s">
        <v>57</v>
      </c>
      <c r="M4830" t="s">
        <v>2367</v>
      </c>
      <c r="N4830" t="s">
        <v>2421</v>
      </c>
      <c r="O4830" t="s">
        <v>3870</v>
      </c>
      <c r="P4830" t="s">
        <v>40351</v>
      </c>
      <c r="R4830" t="str">
        <f t="shared" si="150"/>
        <v>安丘</v>
      </c>
      <c r="S4830" t="str">
        <f t="shared" si="151"/>
        <v>0710</v>
      </c>
    </row>
    <row r="4831" spans="1:19">
      <c r="A4831" t="s">
        <v>40352</v>
      </c>
      <c r="B4831" t="s">
        <v>40353</v>
      </c>
      <c r="C4831" t="s">
        <v>46</v>
      </c>
      <c r="D4831" t="s">
        <v>40354</v>
      </c>
      <c r="E4831" t="s">
        <v>40296</v>
      </c>
      <c r="F4831" t="s">
        <v>40355</v>
      </c>
      <c r="G4831" t="s">
        <v>40356</v>
      </c>
      <c r="H4831" t="s">
        <v>40357</v>
      </c>
      <c r="I4831" t="s">
        <v>3108</v>
      </c>
      <c r="J4831" t="s">
        <v>2379</v>
      </c>
      <c r="K4831" t="s">
        <v>2380</v>
      </c>
      <c r="L4831" t="s">
        <v>110</v>
      </c>
      <c r="M4831" t="s">
        <v>2381</v>
      </c>
      <c r="N4831" t="s">
        <v>2755</v>
      </c>
      <c r="O4831" t="s">
        <v>2383</v>
      </c>
      <c r="P4831" t="s">
        <v>40358</v>
      </c>
      <c r="Q4831" t="s">
        <v>40359</v>
      </c>
      <c r="R4831" t="str">
        <f t="shared" si="150"/>
        <v>高密</v>
      </c>
      <c r="S4831" t="str">
        <f t="shared" si="151"/>
        <v>0710</v>
      </c>
    </row>
    <row r="4832" spans="1:19">
      <c r="A4832" t="s">
        <v>40360</v>
      </c>
      <c r="B4832" t="s">
        <v>40361</v>
      </c>
      <c r="C4832" t="s">
        <v>46</v>
      </c>
      <c r="D4832" t="s">
        <v>40362</v>
      </c>
      <c r="E4832" t="s">
        <v>40132</v>
      </c>
      <c r="F4832" t="s">
        <v>40363</v>
      </c>
      <c r="G4832" t="s">
        <v>40364</v>
      </c>
      <c r="H4832" t="s">
        <v>40365</v>
      </c>
      <c r="I4832" t="s">
        <v>2645</v>
      </c>
      <c r="J4832" t="s">
        <v>8903</v>
      </c>
      <c r="K4832" t="s">
        <v>8904</v>
      </c>
      <c r="L4832" t="s">
        <v>110</v>
      </c>
      <c r="M4832" t="s">
        <v>7112</v>
      </c>
      <c r="N4832" t="s">
        <v>2674</v>
      </c>
      <c r="O4832" t="s">
        <v>8905</v>
      </c>
      <c r="P4832" t="s">
        <v>40366</v>
      </c>
      <c r="R4832" t="str">
        <f t="shared" si="150"/>
        <v>高密</v>
      </c>
      <c r="S4832" t="str">
        <f t="shared" si="151"/>
        <v>0710</v>
      </c>
    </row>
    <row r="4833" spans="1:19">
      <c r="A4833" t="s">
        <v>1150</v>
      </c>
      <c r="B4833" t="s">
        <v>40367</v>
      </c>
      <c r="C4833" t="s">
        <v>46</v>
      </c>
      <c r="D4833" t="s">
        <v>40368</v>
      </c>
      <c r="E4833" t="s">
        <v>40369</v>
      </c>
      <c r="F4833" t="s">
        <v>40370</v>
      </c>
      <c r="G4833" t="s">
        <v>1148</v>
      </c>
      <c r="H4833" t="s">
        <v>40371</v>
      </c>
      <c r="I4833" t="s">
        <v>2645</v>
      </c>
      <c r="J4833" t="s">
        <v>3425</v>
      </c>
      <c r="K4833" t="s">
        <v>3426</v>
      </c>
      <c r="L4833" t="s">
        <v>137</v>
      </c>
      <c r="M4833" t="s">
        <v>2395</v>
      </c>
      <c r="N4833" t="s">
        <v>2480</v>
      </c>
      <c r="O4833" t="s">
        <v>3427</v>
      </c>
      <c r="P4833" t="s">
        <v>40372</v>
      </c>
      <c r="R4833" t="str">
        <f t="shared" si="150"/>
        <v>青州</v>
      </c>
      <c r="S4833" t="str">
        <f t="shared" si="151"/>
        <v>0710</v>
      </c>
    </row>
    <row r="4834" spans="1:19">
      <c r="A4834" t="s">
        <v>40373</v>
      </c>
      <c r="B4834" t="s">
        <v>40374</v>
      </c>
      <c r="C4834" t="s">
        <v>46</v>
      </c>
      <c r="D4834" t="s">
        <v>40375</v>
      </c>
      <c r="E4834" t="s">
        <v>40099</v>
      </c>
      <c r="F4834" t="s">
        <v>40376</v>
      </c>
      <c r="G4834" t="s">
        <v>40377</v>
      </c>
      <c r="H4834" t="s">
        <v>40378</v>
      </c>
      <c r="I4834" t="s">
        <v>2378</v>
      </c>
      <c r="J4834" t="s">
        <v>2718</v>
      </c>
      <c r="K4834" t="s">
        <v>2719</v>
      </c>
      <c r="L4834" t="s">
        <v>128</v>
      </c>
      <c r="M4834" t="s">
        <v>2720</v>
      </c>
      <c r="N4834" t="s">
        <v>2421</v>
      </c>
      <c r="O4834" t="s">
        <v>2722</v>
      </c>
      <c r="P4834" t="s">
        <v>40379</v>
      </c>
      <c r="Q4834" t="s">
        <v>40380</v>
      </c>
      <c r="R4834" t="str">
        <f t="shared" si="150"/>
        <v>寿光</v>
      </c>
      <c r="S4834" t="str">
        <f t="shared" si="151"/>
        <v>0710</v>
      </c>
    </row>
    <row r="4835" spans="1:19">
      <c r="A4835" t="s">
        <v>40381</v>
      </c>
      <c r="B4835" t="s">
        <v>40382</v>
      </c>
      <c r="C4835" t="s">
        <v>46</v>
      </c>
      <c r="D4835" t="s">
        <v>40383</v>
      </c>
      <c r="E4835" t="s">
        <v>40140</v>
      </c>
      <c r="F4835" t="s">
        <v>40384</v>
      </c>
      <c r="G4835" t="s">
        <v>40385</v>
      </c>
      <c r="H4835" t="s">
        <v>40386</v>
      </c>
      <c r="I4835" t="s">
        <v>2350</v>
      </c>
      <c r="J4835" t="s">
        <v>5735</v>
      </c>
      <c r="K4835" t="s">
        <v>5736</v>
      </c>
      <c r="L4835" t="s">
        <v>101</v>
      </c>
      <c r="M4835" t="s">
        <v>5737</v>
      </c>
      <c r="N4835" t="s">
        <v>2674</v>
      </c>
      <c r="O4835" t="s">
        <v>5738</v>
      </c>
      <c r="P4835" t="s">
        <v>40387</v>
      </c>
      <c r="R4835" t="str">
        <f t="shared" si="150"/>
        <v>潍城</v>
      </c>
      <c r="S4835" t="str">
        <f t="shared" si="151"/>
        <v>0710</v>
      </c>
    </row>
    <row r="4836" spans="1:19">
      <c r="A4836" t="s">
        <v>1230</v>
      </c>
      <c r="B4836" t="s">
        <v>40388</v>
      </c>
      <c r="C4836" t="s">
        <v>46</v>
      </c>
      <c r="D4836" t="s">
        <v>40389</v>
      </c>
      <c r="E4836" t="s">
        <v>40167</v>
      </c>
      <c r="F4836" t="s">
        <v>40390</v>
      </c>
      <c r="G4836" t="s">
        <v>1228</v>
      </c>
      <c r="H4836" t="s">
        <v>40391</v>
      </c>
      <c r="I4836" t="s">
        <v>2350</v>
      </c>
      <c r="J4836" t="s">
        <v>8672</v>
      </c>
      <c r="K4836" t="s">
        <v>8673</v>
      </c>
      <c r="L4836" t="s">
        <v>128</v>
      </c>
      <c r="M4836" t="s">
        <v>2913</v>
      </c>
      <c r="N4836" t="s">
        <v>3190</v>
      </c>
      <c r="O4836" t="s">
        <v>8674</v>
      </c>
      <c r="P4836" t="s">
        <v>40392</v>
      </c>
      <c r="R4836" t="str">
        <f t="shared" si="150"/>
        <v>寿光</v>
      </c>
      <c r="S4836" t="str">
        <f t="shared" si="151"/>
        <v>0710</v>
      </c>
    </row>
    <row r="4837" spans="1:19">
      <c r="A4837" t="s">
        <v>40393</v>
      </c>
      <c r="B4837" t="s">
        <v>40394</v>
      </c>
      <c r="C4837" t="s">
        <v>46</v>
      </c>
      <c r="D4837" t="s">
        <v>40395</v>
      </c>
      <c r="E4837" t="s">
        <v>40396</v>
      </c>
      <c r="F4837" t="s">
        <v>40397</v>
      </c>
      <c r="G4837" t="s">
        <v>40398</v>
      </c>
      <c r="H4837" t="s">
        <v>40399</v>
      </c>
      <c r="I4837" t="s">
        <v>35130</v>
      </c>
      <c r="J4837" t="s">
        <v>4437</v>
      </c>
      <c r="K4837" t="s">
        <v>4438</v>
      </c>
      <c r="N4837" t="s">
        <v>3907</v>
      </c>
      <c r="O4837" t="s">
        <v>4440</v>
      </c>
      <c r="R4837" t="str">
        <f t="shared" si="150"/>
        <v/>
      </c>
      <c r="S4837" t="str">
        <f t="shared" si="151"/>
        <v>0710</v>
      </c>
    </row>
    <row r="4838" spans="1:19">
      <c r="A4838" t="s">
        <v>40400</v>
      </c>
      <c r="B4838" t="s">
        <v>40401</v>
      </c>
      <c r="C4838" t="s">
        <v>46</v>
      </c>
      <c r="D4838" t="s">
        <v>40402</v>
      </c>
      <c r="E4838" t="s">
        <v>40099</v>
      </c>
      <c r="F4838" t="s">
        <v>40403</v>
      </c>
      <c r="G4838" t="s">
        <v>40404</v>
      </c>
      <c r="H4838" t="s">
        <v>40405</v>
      </c>
      <c r="I4838" t="s">
        <v>2392</v>
      </c>
      <c r="J4838" t="s">
        <v>4045</v>
      </c>
      <c r="K4838" t="s">
        <v>4046</v>
      </c>
      <c r="L4838" t="s">
        <v>128</v>
      </c>
      <c r="M4838" t="s">
        <v>4047</v>
      </c>
      <c r="N4838" t="s">
        <v>2480</v>
      </c>
      <c r="O4838" t="s">
        <v>4048</v>
      </c>
      <c r="P4838" t="s">
        <v>40406</v>
      </c>
      <c r="R4838" t="str">
        <f t="shared" si="150"/>
        <v>寿光</v>
      </c>
      <c r="S4838" t="str">
        <f t="shared" si="151"/>
        <v>0710</v>
      </c>
    </row>
    <row r="4839" spans="1:19">
      <c r="A4839" t="s">
        <v>40407</v>
      </c>
      <c r="B4839" t="s">
        <v>40408</v>
      </c>
      <c r="C4839" t="s">
        <v>46</v>
      </c>
      <c r="D4839" t="s">
        <v>40409</v>
      </c>
      <c r="E4839" t="s">
        <v>40250</v>
      </c>
      <c r="F4839" t="s">
        <v>40410</v>
      </c>
      <c r="G4839" t="s">
        <v>40411</v>
      </c>
      <c r="H4839" t="s">
        <v>40412</v>
      </c>
      <c r="I4839" t="s">
        <v>3336</v>
      </c>
      <c r="J4839" t="s">
        <v>5957</v>
      </c>
      <c r="K4839" t="s">
        <v>5958</v>
      </c>
      <c r="L4839" t="s">
        <v>67</v>
      </c>
      <c r="M4839" t="s">
        <v>2958</v>
      </c>
      <c r="N4839" t="s">
        <v>4122</v>
      </c>
      <c r="O4839" t="s">
        <v>5959</v>
      </c>
      <c r="P4839" t="s">
        <v>40413</v>
      </c>
      <c r="R4839" t="str">
        <f t="shared" si="150"/>
        <v>昌邑</v>
      </c>
      <c r="S4839" t="str">
        <f t="shared" si="151"/>
        <v>0710</v>
      </c>
    </row>
    <row r="4840" spans="1:19">
      <c r="A4840" t="s">
        <v>40414</v>
      </c>
      <c r="B4840" t="s">
        <v>40415</v>
      </c>
      <c r="C4840" t="s">
        <v>46</v>
      </c>
      <c r="D4840" t="s">
        <v>40416</v>
      </c>
      <c r="E4840" t="s">
        <v>40157</v>
      </c>
      <c r="F4840" t="s">
        <v>40417</v>
      </c>
      <c r="G4840" t="s">
        <v>40418</v>
      </c>
      <c r="H4840" t="s">
        <v>40419</v>
      </c>
      <c r="I4840" t="s">
        <v>2364</v>
      </c>
      <c r="J4840" t="s">
        <v>6273</v>
      </c>
      <c r="K4840" t="s">
        <v>6274</v>
      </c>
      <c r="L4840" t="s">
        <v>101</v>
      </c>
      <c r="M4840" t="s">
        <v>5737</v>
      </c>
      <c r="N4840" t="s">
        <v>3270</v>
      </c>
      <c r="O4840" t="s">
        <v>6275</v>
      </c>
      <c r="P4840" t="s">
        <v>40420</v>
      </c>
      <c r="Q4840" t="s">
        <v>40421</v>
      </c>
      <c r="R4840" t="str">
        <f t="shared" si="150"/>
        <v>潍城</v>
      </c>
      <c r="S4840" t="str">
        <f t="shared" si="151"/>
        <v>0710</v>
      </c>
    </row>
    <row r="4841" spans="1:19">
      <c r="A4841" t="s">
        <v>40422</v>
      </c>
      <c r="B4841" t="s">
        <v>40423</v>
      </c>
      <c r="C4841" t="s">
        <v>46</v>
      </c>
      <c r="D4841" t="s">
        <v>40424</v>
      </c>
      <c r="E4841" t="s">
        <v>40140</v>
      </c>
      <c r="F4841" t="s">
        <v>40425</v>
      </c>
      <c r="G4841" t="s">
        <v>40426</v>
      </c>
      <c r="H4841" t="s">
        <v>40427</v>
      </c>
      <c r="I4841" t="s">
        <v>4038</v>
      </c>
      <c r="J4841" t="s">
        <v>4437</v>
      </c>
      <c r="K4841" t="s">
        <v>4438</v>
      </c>
      <c r="N4841" t="s">
        <v>3214</v>
      </c>
      <c r="O4841" t="s">
        <v>4440</v>
      </c>
      <c r="R4841" t="str">
        <f t="shared" si="150"/>
        <v/>
      </c>
      <c r="S4841" t="str">
        <f t="shared" si="151"/>
        <v>0710</v>
      </c>
    </row>
    <row r="4842" spans="1:19">
      <c r="A4842" t="s">
        <v>40428</v>
      </c>
      <c r="B4842" t="s">
        <v>40429</v>
      </c>
      <c r="C4842" t="s">
        <v>46</v>
      </c>
      <c r="D4842" t="s">
        <v>40430</v>
      </c>
      <c r="E4842" t="s">
        <v>40167</v>
      </c>
      <c r="F4842" t="s">
        <v>40431</v>
      </c>
      <c r="G4842" t="s">
        <v>40432</v>
      </c>
      <c r="H4842" t="s">
        <v>40433</v>
      </c>
      <c r="I4842" t="s">
        <v>2378</v>
      </c>
      <c r="J4842" t="s">
        <v>6863</v>
      </c>
      <c r="K4842" t="s">
        <v>6864</v>
      </c>
      <c r="L4842" t="s">
        <v>128</v>
      </c>
      <c r="M4842" t="s">
        <v>3952</v>
      </c>
      <c r="N4842" t="s">
        <v>2382</v>
      </c>
      <c r="O4842" t="s">
        <v>6865</v>
      </c>
      <c r="P4842" t="s">
        <v>40434</v>
      </c>
      <c r="R4842" t="str">
        <f t="shared" si="150"/>
        <v>寿光</v>
      </c>
      <c r="S4842" t="str">
        <f t="shared" si="151"/>
        <v>0710</v>
      </c>
    </row>
    <row r="4843" spans="1:19">
      <c r="A4843" t="s">
        <v>40435</v>
      </c>
      <c r="B4843" t="s">
        <v>40436</v>
      </c>
      <c r="C4843" t="s">
        <v>46</v>
      </c>
      <c r="D4843" t="s">
        <v>40437</v>
      </c>
      <c r="E4843" t="s">
        <v>40099</v>
      </c>
      <c r="F4843" t="s">
        <v>40438</v>
      </c>
      <c r="G4843" t="s">
        <v>40439</v>
      </c>
      <c r="H4843" t="s">
        <v>40440</v>
      </c>
      <c r="I4843" t="s">
        <v>2350</v>
      </c>
      <c r="J4843" t="s">
        <v>3425</v>
      </c>
      <c r="K4843" t="s">
        <v>3426</v>
      </c>
      <c r="L4843" t="s">
        <v>137</v>
      </c>
      <c r="M4843" t="s">
        <v>2395</v>
      </c>
      <c r="N4843" t="s">
        <v>2421</v>
      </c>
      <c r="O4843" t="s">
        <v>3427</v>
      </c>
      <c r="P4843" t="s">
        <v>40441</v>
      </c>
      <c r="R4843" t="str">
        <f t="shared" si="150"/>
        <v>青州</v>
      </c>
      <c r="S4843" t="str">
        <f t="shared" si="151"/>
        <v>0710</v>
      </c>
    </row>
    <row r="4844" spans="1:19">
      <c r="A4844" t="s">
        <v>40442</v>
      </c>
      <c r="B4844" t="s">
        <v>40443</v>
      </c>
      <c r="C4844" t="s">
        <v>46</v>
      </c>
      <c r="D4844" t="s">
        <v>40444</v>
      </c>
      <c r="E4844" t="s">
        <v>40445</v>
      </c>
      <c r="F4844" t="s">
        <v>40446</v>
      </c>
      <c r="G4844" t="s">
        <v>40447</v>
      </c>
      <c r="H4844" t="s">
        <v>40448</v>
      </c>
      <c r="I4844" t="s">
        <v>2451</v>
      </c>
      <c r="J4844" t="s">
        <v>4344</v>
      </c>
      <c r="K4844" t="s">
        <v>4345</v>
      </c>
      <c r="L4844" t="s">
        <v>187</v>
      </c>
      <c r="M4844" t="s">
        <v>4346</v>
      </c>
      <c r="N4844" t="s">
        <v>3554</v>
      </c>
      <c r="O4844" t="s">
        <v>4347</v>
      </c>
      <c r="P4844" t="s">
        <v>40449</v>
      </c>
      <c r="R4844" t="str">
        <f t="shared" si="150"/>
        <v>坊子</v>
      </c>
      <c r="S4844" t="str">
        <f t="shared" si="151"/>
        <v>0710</v>
      </c>
    </row>
    <row r="4845" spans="1:19">
      <c r="A4845" t="s">
        <v>40450</v>
      </c>
      <c r="B4845" t="s">
        <v>40451</v>
      </c>
      <c r="C4845" t="s">
        <v>46</v>
      </c>
      <c r="D4845" t="s">
        <v>40452</v>
      </c>
      <c r="E4845" t="s">
        <v>40099</v>
      </c>
      <c r="F4845" t="s">
        <v>40453</v>
      </c>
      <c r="G4845" t="s">
        <v>40454</v>
      </c>
      <c r="H4845" t="s">
        <v>40455</v>
      </c>
      <c r="I4845" t="s">
        <v>2392</v>
      </c>
      <c r="J4845" t="s">
        <v>6863</v>
      </c>
      <c r="K4845" t="s">
        <v>6864</v>
      </c>
      <c r="L4845" t="s">
        <v>128</v>
      </c>
      <c r="M4845" t="s">
        <v>3952</v>
      </c>
      <c r="N4845" t="s">
        <v>2421</v>
      </c>
      <c r="O4845" t="s">
        <v>6865</v>
      </c>
      <c r="P4845" t="s">
        <v>40456</v>
      </c>
      <c r="R4845" t="str">
        <f t="shared" si="150"/>
        <v>寿光</v>
      </c>
      <c r="S4845" t="str">
        <f t="shared" si="151"/>
        <v>0710</v>
      </c>
    </row>
    <row r="4846" spans="1:19">
      <c r="A4846" t="s">
        <v>40457</v>
      </c>
      <c r="B4846" t="s">
        <v>40458</v>
      </c>
      <c r="C4846" t="s">
        <v>46</v>
      </c>
      <c r="D4846" t="s">
        <v>40459</v>
      </c>
      <c r="E4846" t="s">
        <v>40099</v>
      </c>
      <c r="F4846" t="s">
        <v>40460</v>
      </c>
      <c r="G4846" t="s">
        <v>40461</v>
      </c>
      <c r="H4846" t="s">
        <v>40462</v>
      </c>
      <c r="I4846" t="s">
        <v>2465</v>
      </c>
      <c r="J4846" t="s">
        <v>7083</v>
      </c>
      <c r="K4846" t="s">
        <v>7084</v>
      </c>
      <c r="L4846" t="s">
        <v>110</v>
      </c>
      <c r="M4846" t="s">
        <v>2575</v>
      </c>
      <c r="N4846" t="s">
        <v>2785</v>
      </c>
      <c r="O4846" t="s">
        <v>7085</v>
      </c>
      <c r="P4846" t="s">
        <v>40463</v>
      </c>
      <c r="R4846" t="str">
        <f t="shared" si="150"/>
        <v>高密</v>
      </c>
      <c r="S4846" t="str">
        <f t="shared" si="151"/>
        <v>0710</v>
      </c>
    </row>
    <row r="4847" spans="1:19">
      <c r="A4847" t="s">
        <v>40464</v>
      </c>
      <c r="B4847" t="s">
        <v>40465</v>
      </c>
      <c r="C4847" t="s">
        <v>46</v>
      </c>
      <c r="D4847" t="s">
        <v>40466</v>
      </c>
      <c r="E4847" t="s">
        <v>40140</v>
      </c>
      <c r="F4847" t="s">
        <v>40467</v>
      </c>
      <c r="G4847" t="s">
        <v>40468</v>
      </c>
      <c r="H4847" t="s">
        <v>40469</v>
      </c>
      <c r="I4847" t="s">
        <v>2364</v>
      </c>
      <c r="J4847" t="s">
        <v>2980</v>
      </c>
      <c r="K4847" t="s">
        <v>2981</v>
      </c>
      <c r="L4847" t="s">
        <v>101</v>
      </c>
      <c r="M4847" t="s">
        <v>2982</v>
      </c>
      <c r="N4847" t="s">
        <v>5839</v>
      </c>
      <c r="O4847" t="s">
        <v>2984</v>
      </c>
      <c r="P4847" t="s">
        <v>40470</v>
      </c>
      <c r="Q4847" t="s">
        <v>40471</v>
      </c>
      <c r="R4847" t="str">
        <f t="shared" si="150"/>
        <v>潍城</v>
      </c>
      <c r="S4847" t="str">
        <f t="shared" si="151"/>
        <v>0710</v>
      </c>
    </row>
    <row r="4848" spans="1:19">
      <c r="A4848" t="s">
        <v>40472</v>
      </c>
      <c r="B4848" t="s">
        <v>40473</v>
      </c>
      <c r="C4848" t="s">
        <v>46</v>
      </c>
      <c r="D4848" t="s">
        <v>40474</v>
      </c>
      <c r="E4848" t="s">
        <v>40099</v>
      </c>
      <c r="F4848" t="s">
        <v>40475</v>
      </c>
      <c r="G4848" t="s">
        <v>40476</v>
      </c>
      <c r="H4848" t="s">
        <v>40477</v>
      </c>
      <c r="I4848" t="s">
        <v>2465</v>
      </c>
      <c r="J4848" t="s">
        <v>5392</v>
      </c>
      <c r="K4848" t="s">
        <v>5393</v>
      </c>
      <c r="L4848" t="s">
        <v>128</v>
      </c>
      <c r="M4848" t="s">
        <v>2720</v>
      </c>
      <c r="N4848" t="s">
        <v>2340</v>
      </c>
      <c r="O4848" t="s">
        <v>5394</v>
      </c>
      <c r="P4848" t="s">
        <v>40478</v>
      </c>
      <c r="Q4848" t="s">
        <v>40479</v>
      </c>
      <c r="R4848" t="str">
        <f t="shared" si="150"/>
        <v>寿光</v>
      </c>
      <c r="S4848" t="str">
        <f t="shared" si="151"/>
        <v>0710</v>
      </c>
    </row>
    <row r="4849" spans="1:19">
      <c r="A4849" t="s">
        <v>40480</v>
      </c>
      <c r="B4849" t="s">
        <v>40481</v>
      </c>
      <c r="C4849" t="s">
        <v>46</v>
      </c>
      <c r="D4849" t="s">
        <v>40482</v>
      </c>
      <c r="E4849" t="s">
        <v>40483</v>
      </c>
      <c r="F4849" t="s">
        <v>40484</v>
      </c>
      <c r="G4849" t="s">
        <v>40485</v>
      </c>
      <c r="H4849" t="s">
        <v>40486</v>
      </c>
      <c r="I4849" t="s">
        <v>10479</v>
      </c>
      <c r="J4849" t="s">
        <v>4437</v>
      </c>
      <c r="K4849" t="s">
        <v>4438</v>
      </c>
      <c r="N4849" t="s">
        <v>3214</v>
      </c>
      <c r="O4849" t="s">
        <v>4440</v>
      </c>
      <c r="R4849" t="str">
        <f t="shared" si="150"/>
        <v/>
      </c>
      <c r="S4849" t="str">
        <f t="shared" si="151"/>
        <v>0710</v>
      </c>
    </row>
    <row r="4850" spans="1:19">
      <c r="A4850" t="s">
        <v>40487</v>
      </c>
      <c r="B4850" t="s">
        <v>40488</v>
      </c>
      <c r="C4850" t="s">
        <v>46</v>
      </c>
      <c r="D4850" t="s">
        <v>40489</v>
      </c>
      <c r="E4850" t="s">
        <v>40140</v>
      </c>
      <c r="F4850" t="s">
        <v>40490</v>
      </c>
      <c r="G4850" t="s">
        <v>40491</v>
      </c>
      <c r="H4850" t="s">
        <v>40492</v>
      </c>
      <c r="I4850" t="s">
        <v>4165</v>
      </c>
      <c r="J4850" t="s">
        <v>2696</v>
      </c>
      <c r="K4850" t="s">
        <v>2697</v>
      </c>
      <c r="L4850" t="s">
        <v>110</v>
      </c>
      <c r="M4850" t="s">
        <v>2575</v>
      </c>
      <c r="N4850" t="s">
        <v>2816</v>
      </c>
      <c r="O4850" t="s">
        <v>2698</v>
      </c>
      <c r="P4850" t="s">
        <v>40493</v>
      </c>
      <c r="Q4850" t="s">
        <v>40494</v>
      </c>
      <c r="R4850" t="str">
        <f t="shared" si="150"/>
        <v>高密</v>
      </c>
      <c r="S4850" t="str">
        <f t="shared" si="151"/>
        <v>0710</v>
      </c>
    </row>
    <row r="4851" spans="1:19">
      <c r="A4851" t="s">
        <v>40495</v>
      </c>
      <c r="B4851" t="s">
        <v>40496</v>
      </c>
      <c r="C4851" t="s">
        <v>46</v>
      </c>
      <c r="D4851" t="s">
        <v>40497</v>
      </c>
      <c r="E4851" t="s">
        <v>40498</v>
      </c>
      <c r="F4851" t="s">
        <v>40499</v>
      </c>
      <c r="G4851" t="s">
        <v>40500</v>
      </c>
      <c r="H4851" t="s">
        <v>40501</v>
      </c>
      <c r="I4851" t="s">
        <v>2378</v>
      </c>
      <c r="J4851" t="s">
        <v>30738</v>
      </c>
      <c r="K4851" t="s">
        <v>30739</v>
      </c>
      <c r="L4851" t="s">
        <v>110</v>
      </c>
      <c r="M4851" t="s">
        <v>2575</v>
      </c>
      <c r="N4851" t="s">
        <v>2421</v>
      </c>
      <c r="O4851" t="s">
        <v>36755</v>
      </c>
      <c r="P4851" t="s">
        <v>40502</v>
      </c>
      <c r="Q4851" t="s">
        <v>40503</v>
      </c>
      <c r="R4851" t="str">
        <f t="shared" si="150"/>
        <v>高密</v>
      </c>
      <c r="S4851" t="str">
        <f t="shared" si="151"/>
        <v>0710</v>
      </c>
    </row>
    <row r="4852" spans="1:19">
      <c r="A4852" t="s">
        <v>40504</v>
      </c>
      <c r="B4852" t="s">
        <v>40505</v>
      </c>
      <c r="C4852" t="s">
        <v>46</v>
      </c>
      <c r="D4852" t="s">
        <v>40506</v>
      </c>
      <c r="E4852" t="s">
        <v>40507</v>
      </c>
      <c r="F4852" t="s">
        <v>40508</v>
      </c>
      <c r="G4852" t="s">
        <v>40509</v>
      </c>
      <c r="H4852" t="s">
        <v>40510</v>
      </c>
      <c r="I4852" t="s">
        <v>2364</v>
      </c>
      <c r="J4852" t="s">
        <v>2696</v>
      </c>
      <c r="K4852" t="s">
        <v>2697</v>
      </c>
      <c r="L4852" t="s">
        <v>110</v>
      </c>
      <c r="M4852" t="s">
        <v>2575</v>
      </c>
      <c r="N4852" t="s">
        <v>2368</v>
      </c>
      <c r="O4852" t="s">
        <v>2698</v>
      </c>
      <c r="P4852" t="s">
        <v>40511</v>
      </c>
      <c r="R4852" t="str">
        <f t="shared" si="150"/>
        <v>高密</v>
      </c>
      <c r="S4852" t="str">
        <f t="shared" si="151"/>
        <v>0710</v>
      </c>
    </row>
    <row r="4853" spans="1:19">
      <c r="A4853" t="s">
        <v>40512</v>
      </c>
      <c r="B4853" t="s">
        <v>40513</v>
      </c>
      <c r="C4853" t="s">
        <v>46</v>
      </c>
      <c r="D4853" t="s">
        <v>40514</v>
      </c>
      <c r="E4853" t="s">
        <v>40515</v>
      </c>
      <c r="F4853" t="s">
        <v>40516</v>
      </c>
      <c r="G4853" t="s">
        <v>40517</v>
      </c>
      <c r="H4853" t="s">
        <v>40518</v>
      </c>
      <c r="I4853" t="s">
        <v>2364</v>
      </c>
      <c r="J4853" t="s">
        <v>2573</v>
      </c>
      <c r="K4853" t="s">
        <v>2574</v>
      </c>
      <c r="L4853" t="s">
        <v>110</v>
      </c>
      <c r="M4853" t="s">
        <v>2575</v>
      </c>
      <c r="N4853" t="s">
        <v>19868</v>
      </c>
      <c r="O4853" t="s">
        <v>2576</v>
      </c>
      <c r="P4853" t="s">
        <v>40519</v>
      </c>
      <c r="Q4853" t="s">
        <v>40520</v>
      </c>
      <c r="R4853" t="str">
        <f t="shared" si="150"/>
        <v>高密</v>
      </c>
      <c r="S4853" t="str">
        <f t="shared" si="151"/>
        <v>0710</v>
      </c>
    </row>
    <row r="4854" spans="1:19">
      <c r="A4854" t="s">
        <v>40521</v>
      </c>
      <c r="B4854" t="s">
        <v>40522</v>
      </c>
      <c r="C4854" t="s">
        <v>46</v>
      </c>
      <c r="D4854" t="s">
        <v>40523</v>
      </c>
      <c r="E4854" t="s">
        <v>40140</v>
      </c>
      <c r="F4854" t="s">
        <v>40524</v>
      </c>
      <c r="G4854" t="s">
        <v>40525</v>
      </c>
      <c r="H4854" t="s">
        <v>40526</v>
      </c>
      <c r="I4854" t="s">
        <v>4165</v>
      </c>
      <c r="J4854" t="s">
        <v>15563</v>
      </c>
      <c r="K4854" t="s">
        <v>15564</v>
      </c>
      <c r="L4854" t="s">
        <v>57</v>
      </c>
      <c r="M4854" t="s">
        <v>2563</v>
      </c>
      <c r="N4854" t="s">
        <v>2721</v>
      </c>
      <c r="O4854" t="s">
        <v>15565</v>
      </c>
      <c r="P4854" t="s">
        <v>40527</v>
      </c>
      <c r="R4854" t="str">
        <f t="shared" si="150"/>
        <v>安丘</v>
      </c>
      <c r="S4854" t="str">
        <f t="shared" si="151"/>
        <v>0710</v>
      </c>
    </row>
    <row r="4855" spans="1:19">
      <c r="A4855" t="s">
        <v>40528</v>
      </c>
      <c r="B4855" t="s">
        <v>40529</v>
      </c>
      <c r="C4855" t="s">
        <v>46</v>
      </c>
      <c r="D4855" t="s">
        <v>40530</v>
      </c>
      <c r="E4855" t="s">
        <v>40140</v>
      </c>
      <c r="F4855" t="s">
        <v>40531</v>
      </c>
      <c r="G4855" t="s">
        <v>40532</v>
      </c>
      <c r="H4855" t="s">
        <v>40533</v>
      </c>
      <c r="I4855" t="s">
        <v>3210</v>
      </c>
      <c r="J4855" t="s">
        <v>4877</v>
      </c>
      <c r="K4855" t="s">
        <v>4878</v>
      </c>
      <c r="L4855" t="s">
        <v>76</v>
      </c>
      <c r="M4855" t="s">
        <v>2661</v>
      </c>
      <c r="N4855" t="s">
        <v>40534</v>
      </c>
      <c r="O4855" t="s">
        <v>4879</v>
      </c>
      <c r="P4855" t="s">
        <v>40535</v>
      </c>
      <c r="Q4855" t="s">
        <v>40536</v>
      </c>
      <c r="R4855" t="str">
        <f t="shared" si="150"/>
        <v>奎文</v>
      </c>
      <c r="S4855" t="str">
        <f t="shared" si="151"/>
        <v>0710</v>
      </c>
    </row>
    <row r="4856" spans="1:19">
      <c r="A4856" t="s">
        <v>40537</v>
      </c>
      <c r="B4856" t="s">
        <v>40538</v>
      </c>
      <c r="C4856" t="s">
        <v>46</v>
      </c>
      <c r="D4856" t="s">
        <v>40539</v>
      </c>
      <c r="E4856" t="s">
        <v>40140</v>
      </c>
      <c r="F4856" t="s">
        <v>40540</v>
      </c>
      <c r="G4856" t="s">
        <v>40541</v>
      </c>
      <c r="H4856" t="s">
        <v>40542</v>
      </c>
      <c r="I4856" t="s">
        <v>2350</v>
      </c>
      <c r="J4856" t="s">
        <v>7408</v>
      </c>
      <c r="K4856" t="s">
        <v>7409</v>
      </c>
      <c r="L4856" t="s">
        <v>146</v>
      </c>
      <c r="M4856" t="s">
        <v>5188</v>
      </c>
      <c r="N4856" t="s">
        <v>2421</v>
      </c>
      <c r="O4856" t="s">
        <v>7410</v>
      </c>
      <c r="P4856" t="s">
        <v>40543</v>
      </c>
      <c r="R4856" t="str">
        <f t="shared" si="150"/>
        <v>临朐</v>
      </c>
      <c r="S4856" t="str">
        <f t="shared" si="151"/>
        <v>0710</v>
      </c>
    </row>
    <row r="4857" spans="1:19">
      <c r="A4857" t="s">
        <v>40544</v>
      </c>
      <c r="B4857" t="s">
        <v>40272</v>
      </c>
      <c r="C4857" t="s">
        <v>46</v>
      </c>
      <c r="D4857" t="s">
        <v>40545</v>
      </c>
      <c r="E4857" t="s">
        <v>40167</v>
      </c>
      <c r="F4857" t="s">
        <v>40546</v>
      </c>
      <c r="G4857" t="s">
        <v>40547</v>
      </c>
      <c r="H4857" t="s">
        <v>40548</v>
      </c>
      <c r="I4857" t="s">
        <v>2645</v>
      </c>
      <c r="J4857" t="s">
        <v>4069</v>
      </c>
      <c r="K4857" t="s">
        <v>4070</v>
      </c>
      <c r="L4857" t="s">
        <v>119</v>
      </c>
      <c r="M4857" t="s">
        <v>4071</v>
      </c>
      <c r="N4857" t="s">
        <v>3270</v>
      </c>
      <c r="O4857" t="s">
        <v>4072</v>
      </c>
      <c r="P4857" t="s">
        <v>40549</v>
      </c>
      <c r="R4857" t="str">
        <f t="shared" si="150"/>
        <v>寒亭</v>
      </c>
      <c r="S4857" t="str">
        <f t="shared" si="151"/>
        <v>0710</v>
      </c>
    </row>
    <row r="4858" spans="1:19">
      <c r="A4858" t="s">
        <v>40550</v>
      </c>
      <c r="B4858" t="s">
        <v>40551</v>
      </c>
      <c r="C4858" t="s">
        <v>46</v>
      </c>
      <c r="D4858" t="s">
        <v>40552</v>
      </c>
      <c r="E4858" t="s">
        <v>40553</v>
      </c>
      <c r="F4858" t="s">
        <v>40554</v>
      </c>
      <c r="G4858" t="s">
        <v>40555</v>
      </c>
      <c r="H4858" t="s">
        <v>40556</v>
      </c>
      <c r="I4858" t="s">
        <v>6637</v>
      </c>
      <c r="J4858" t="s">
        <v>8347</v>
      </c>
      <c r="K4858" t="s">
        <v>8348</v>
      </c>
      <c r="L4858" t="s">
        <v>101</v>
      </c>
      <c r="M4858" t="s">
        <v>2982</v>
      </c>
      <c r="N4858" t="s">
        <v>2674</v>
      </c>
      <c r="O4858" t="s">
        <v>8349</v>
      </c>
      <c r="P4858" t="s">
        <v>40557</v>
      </c>
      <c r="R4858" t="str">
        <f t="shared" si="150"/>
        <v>潍城</v>
      </c>
      <c r="S4858" t="str">
        <f t="shared" si="151"/>
        <v>0710</v>
      </c>
    </row>
    <row r="4859" spans="1:19">
      <c r="A4859" t="s">
        <v>40558</v>
      </c>
      <c r="B4859" t="s">
        <v>40559</v>
      </c>
      <c r="C4859" t="s">
        <v>46</v>
      </c>
      <c r="D4859" t="s">
        <v>40560</v>
      </c>
      <c r="E4859" t="s">
        <v>40099</v>
      </c>
      <c r="F4859" t="s">
        <v>40561</v>
      </c>
      <c r="G4859" t="s">
        <v>40562</v>
      </c>
      <c r="H4859" t="s">
        <v>40563</v>
      </c>
      <c r="I4859" t="s">
        <v>4165</v>
      </c>
      <c r="J4859" t="s">
        <v>2900</v>
      </c>
      <c r="K4859" t="s">
        <v>2901</v>
      </c>
      <c r="L4859" t="s">
        <v>110</v>
      </c>
      <c r="M4859" t="s">
        <v>2575</v>
      </c>
      <c r="N4859" t="s">
        <v>2368</v>
      </c>
      <c r="O4859" t="s">
        <v>2902</v>
      </c>
      <c r="P4859" t="s">
        <v>40564</v>
      </c>
      <c r="Q4859" t="s">
        <v>40565</v>
      </c>
      <c r="R4859" t="str">
        <f t="shared" si="150"/>
        <v>高密</v>
      </c>
      <c r="S4859" t="str">
        <f t="shared" si="151"/>
        <v>0710</v>
      </c>
    </row>
    <row r="4860" spans="1:19">
      <c r="A4860" t="s">
        <v>40566</v>
      </c>
      <c r="B4860" t="s">
        <v>40567</v>
      </c>
      <c r="C4860" t="s">
        <v>46</v>
      </c>
      <c r="D4860" t="s">
        <v>40568</v>
      </c>
      <c r="E4860" t="s">
        <v>40569</v>
      </c>
      <c r="F4860" t="s">
        <v>40570</v>
      </c>
      <c r="G4860" t="s">
        <v>40571</v>
      </c>
      <c r="H4860" t="s">
        <v>40572</v>
      </c>
      <c r="I4860" t="s">
        <v>2586</v>
      </c>
      <c r="J4860" t="s">
        <v>3337</v>
      </c>
      <c r="K4860" t="s">
        <v>3338</v>
      </c>
      <c r="L4860" t="s">
        <v>76</v>
      </c>
      <c r="M4860" t="s">
        <v>2408</v>
      </c>
      <c r="N4860" t="s">
        <v>2455</v>
      </c>
      <c r="O4860" t="s">
        <v>3340</v>
      </c>
      <c r="P4860" t="s">
        <v>40573</v>
      </c>
      <c r="R4860" t="str">
        <f t="shared" si="150"/>
        <v>奎文</v>
      </c>
      <c r="S4860" t="str">
        <f t="shared" si="151"/>
        <v>0710</v>
      </c>
    </row>
    <row r="4861" spans="1:19">
      <c r="A4861" t="s">
        <v>40574</v>
      </c>
      <c r="B4861" t="s">
        <v>40575</v>
      </c>
      <c r="C4861" t="s">
        <v>46</v>
      </c>
      <c r="D4861" t="s">
        <v>40576</v>
      </c>
      <c r="E4861" t="s">
        <v>36738</v>
      </c>
      <c r="F4861" t="s">
        <v>40577</v>
      </c>
      <c r="G4861" t="s">
        <v>40578</v>
      </c>
      <c r="H4861" t="s">
        <v>40579</v>
      </c>
      <c r="I4861" t="s">
        <v>2451</v>
      </c>
      <c r="J4861" t="s">
        <v>4045</v>
      </c>
      <c r="K4861" t="s">
        <v>4046</v>
      </c>
      <c r="L4861" t="s">
        <v>128</v>
      </c>
      <c r="M4861" t="s">
        <v>4047</v>
      </c>
      <c r="N4861" t="s">
        <v>2480</v>
      </c>
      <c r="O4861" t="s">
        <v>4048</v>
      </c>
      <c r="P4861" t="s">
        <v>40580</v>
      </c>
      <c r="Q4861" t="s">
        <v>40581</v>
      </c>
      <c r="R4861" t="str">
        <f t="shared" si="150"/>
        <v>寿光</v>
      </c>
      <c r="S4861" t="str">
        <f t="shared" si="151"/>
        <v>0710</v>
      </c>
    </row>
    <row r="4862" spans="1:19">
      <c r="A4862" t="s">
        <v>1278</v>
      </c>
      <c r="B4862" t="s">
        <v>40582</v>
      </c>
      <c r="C4862" t="s">
        <v>46</v>
      </c>
      <c r="D4862" t="s">
        <v>40583</v>
      </c>
      <c r="E4862" t="s">
        <v>40099</v>
      </c>
      <c r="F4862" t="s">
        <v>40584</v>
      </c>
      <c r="G4862" t="s">
        <v>1276</v>
      </c>
      <c r="H4862" t="s">
        <v>40585</v>
      </c>
      <c r="I4862" t="s">
        <v>2364</v>
      </c>
      <c r="J4862" t="s">
        <v>3355</v>
      </c>
      <c r="K4862" t="s">
        <v>3356</v>
      </c>
      <c r="L4862" t="s">
        <v>101</v>
      </c>
      <c r="M4862" t="s">
        <v>2982</v>
      </c>
      <c r="N4862" t="s">
        <v>2589</v>
      </c>
      <c r="O4862" t="s">
        <v>3357</v>
      </c>
      <c r="P4862" t="s">
        <v>40586</v>
      </c>
      <c r="Q4862" t="s">
        <v>40587</v>
      </c>
      <c r="R4862" t="str">
        <f t="shared" si="150"/>
        <v>潍城</v>
      </c>
      <c r="S4862" t="str">
        <f t="shared" si="151"/>
        <v>0710</v>
      </c>
    </row>
    <row r="4863" spans="1:19">
      <c r="A4863" t="s">
        <v>40588</v>
      </c>
      <c r="B4863" t="s">
        <v>40589</v>
      </c>
      <c r="C4863" t="s">
        <v>46</v>
      </c>
      <c r="D4863" t="s">
        <v>40590</v>
      </c>
      <c r="E4863" t="s">
        <v>40099</v>
      </c>
      <c r="F4863" t="s">
        <v>40591</v>
      </c>
      <c r="G4863" t="s">
        <v>40592</v>
      </c>
      <c r="H4863" t="s">
        <v>40593</v>
      </c>
      <c r="I4863" t="s">
        <v>2586</v>
      </c>
      <c r="J4863" t="s">
        <v>2911</v>
      </c>
      <c r="K4863" t="s">
        <v>2912</v>
      </c>
      <c r="L4863" t="s">
        <v>128</v>
      </c>
      <c r="M4863" t="s">
        <v>2913</v>
      </c>
      <c r="N4863" t="s">
        <v>5013</v>
      </c>
      <c r="O4863" t="s">
        <v>2914</v>
      </c>
      <c r="P4863" t="s">
        <v>40594</v>
      </c>
      <c r="R4863" t="str">
        <f t="shared" si="150"/>
        <v>寿光</v>
      </c>
      <c r="S4863" t="str">
        <f t="shared" si="151"/>
        <v>0710</v>
      </c>
    </row>
    <row r="4864" spans="1:19">
      <c r="A4864" t="s">
        <v>40595</v>
      </c>
      <c r="B4864" t="s">
        <v>40596</v>
      </c>
      <c r="C4864" t="s">
        <v>46</v>
      </c>
      <c r="D4864" t="s">
        <v>40597</v>
      </c>
      <c r="E4864" t="s">
        <v>40099</v>
      </c>
      <c r="F4864" t="s">
        <v>40598</v>
      </c>
      <c r="G4864" t="s">
        <v>40599</v>
      </c>
      <c r="H4864" t="s">
        <v>40600</v>
      </c>
      <c r="I4864" t="s">
        <v>6637</v>
      </c>
      <c r="J4864" t="s">
        <v>2946</v>
      </c>
      <c r="K4864" t="s">
        <v>2947</v>
      </c>
      <c r="L4864" t="s">
        <v>57</v>
      </c>
      <c r="M4864" t="s">
        <v>2552</v>
      </c>
      <c r="N4864" t="s">
        <v>2480</v>
      </c>
      <c r="O4864" t="s">
        <v>2948</v>
      </c>
      <c r="P4864" t="s">
        <v>40601</v>
      </c>
      <c r="R4864" t="str">
        <f t="shared" si="150"/>
        <v>安丘</v>
      </c>
      <c r="S4864" t="str">
        <f t="shared" si="151"/>
        <v>0710</v>
      </c>
    </row>
    <row r="4865" spans="1:19">
      <c r="A4865" t="s">
        <v>40602</v>
      </c>
      <c r="B4865" t="s">
        <v>40603</v>
      </c>
      <c r="C4865" t="s">
        <v>46</v>
      </c>
      <c r="D4865" t="s">
        <v>40604</v>
      </c>
      <c r="E4865" t="s">
        <v>40099</v>
      </c>
      <c r="F4865" t="s">
        <v>40605</v>
      </c>
      <c r="G4865" t="s">
        <v>40606</v>
      </c>
      <c r="H4865" t="s">
        <v>40607</v>
      </c>
      <c r="I4865" t="s">
        <v>2392</v>
      </c>
      <c r="J4865" t="s">
        <v>4005</v>
      </c>
      <c r="K4865" t="s">
        <v>4006</v>
      </c>
      <c r="L4865" t="s">
        <v>47</v>
      </c>
      <c r="M4865" t="s">
        <v>3141</v>
      </c>
      <c r="N4865" t="s">
        <v>40608</v>
      </c>
      <c r="O4865" t="s">
        <v>4008</v>
      </c>
      <c r="P4865" t="s">
        <v>40609</v>
      </c>
      <c r="Q4865" t="s">
        <v>40610</v>
      </c>
      <c r="R4865" t="str">
        <f t="shared" ref="R4865:R4928" si="152">IF(OR(LEFT(L4865,2)="高新"),"奎文",IF(LEFT(L4865,2)="峡山","坊子",IF(LEFT(L4865,2)="滨海","寒亭",LEFT(L4865,2))))</f>
        <v>诸城</v>
      </c>
      <c r="S4865" t="str">
        <f t="shared" ref="S4865:S4928" si="153">TEXT(B4865,"mmdd")</f>
        <v>0710</v>
      </c>
    </row>
    <row r="4866" spans="1:19">
      <c r="A4866" t="s">
        <v>40611</v>
      </c>
      <c r="B4866" t="s">
        <v>40612</v>
      </c>
      <c r="C4866" t="s">
        <v>46</v>
      </c>
      <c r="D4866" t="s">
        <v>40613</v>
      </c>
      <c r="E4866" t="s">
        <v>40614</v>
      </c>
      <c r="F4866" t="s">
        <v>40615</v>
      </c>
      <c r="G4866" t="s">
        <v>40616</v>
      </c>
      <c r="H4866" t="s">
        <v>40617</v>
      </c>
      <c r="I4866" t="s">
        <v>2350</v>
      </c>
      <c r="J4866" t="s">
        <v>7654</v>
      </c>
      <c r="K4866" t="s">
        <v>7655</v>
      </c>
      <c r="L4866" t="s">
        <v>47</v>
      </c>
      <c r="M4866" t="s">
        <v>4905</v>
      </c>
      <c r="N4866" t="s">
        <v>4614</v>
      </c>
      <c r="O4866" t="s">
        <v>7656</v>
      </c>
      <c r="P4866" t="s">
        <v>40618</v>
      </c>
      <c r="Q4866" t="s">
        <v>40619</v>
      </c>
      <c r="R4866" t="str">
        <f t="shared" si="152"/>
        <v>诸城</v>
      </c>
      <c r="S4866" t="str">
        <f t="shared" si="153"/>
        <v>0710</v>
      </c>
    </row>
    <row r="4867" spans="1:19">
      <c r="A4867" t="s">
        <v>40620</v>
      </c>
      <c r="B4867" t="s">
        <v>40621</v>
      </c>
      <c r="C4867" t="s">
        <v>46</v>
      </c>
      <c r="D4867" t="s">
        <v>40622</v>
      </c>
      <c r="E4867" t="s">
        <v>40099</v>
      </c>
      <c r="F4867" t="s">
        <v>40623</v>
      </c>
      <c r="G4867" t="s">
        <v>40624</v>
      </c>
      <c r="H4867" t="s">
        <v>40625</v>
      </c>
      <c r="I4867" t="s">
        <v>2364</v>
      </c>
      <c r="J4867" t="s">
        <v>9070</v>
      </c>
      <c r="K4867" t="s">
        <v>9071</v>
      </c>
      <c r="L4867" t="s">
        <v>47</v>
      </c>
      <c r="M4867" t="s">
        <v>2784</v>
      </c>
      <c r="N4867" t="s">
        <v>2340</v>
      </c>
      <c r="O4867" t="s">
        <v>9072</v>
      </c>
      <c r="P4867" t="s">
        <v>40626</v>
      </c>
      <c r="R4867" t="str">
        <f t="shared" si="152"/>
        <v>诸城</v>
      </c>
      <c r="S4867" t="str">
        <f t="shared" si="153"/>
        <v>0710</v>
      </c>
    </row>
    <row r="4868" spans="1:19">
      <c r="A4868" t="s">
        <v>40627</v>
      </c>
      <c r="B4868" t="s">
        <v>40628</v>
      </c>
      <c r="C4868" t="s">
        <v>46</v>
      </c>
      <c r="D4868" t="s">
        <v>40629</v>
      </c>
      <c r="E4868" t="s">
        <v>40140</v>
      </c>
      <c r="F4868" t="s">
        <v>40630</v>
      </c>
      <c r="G4868" t="s">
        <v>40631</v>
      </c>
      <c r="H4868" t="s">
        <v>40632</v>
      </c>
      <c r="I4868" t="s">
        <v>2465</v>
      </c>
      <c r="J4868" t="s">
        <v>5495</v>
      </c>
      <c r="K4868" t="s">
        <v>5496</v>
      </c>
      <c r="L4868" t="s">
        <v>137</v>
      </c>
      <c r="M4868" t="s">
        <v>2686</v>
      </c>
      <c r="N4868" t="s">
        <v>2674</v>
      </c>
      <c r="O4868" t="s">
        <v>5497</v>
      </c>
      <c r="P4868" t="s">
        <v>40633</v>
      </c>
      <c r="R4868" t="str">
        <f t="shared" si="152"/>
        <v>青州</v>
      </c>
      <c r="S4868" t="str">
        <f t="shared" si="153"/>
        <v>0710</v>
      </c>
    </row>
    <row r="4869" spans="1:19">
      <c r="A4869" t="s">
        <v>40634</v>
      </c>
      <c r="B4869" t="s">
        <v>40635</v>
      </c>
      <c r="C4869" t="s">
        <v>46</v>
      </c>
      <c r="D4869" t="s">
        <v>40636</v>
      </c>
      <c r="E4869" t="s">
        <v>40099</v>
      </c>
      <c r="F4869" t="s">
        <v>40637</v>
      </c>
      <c r="G4869" t="s">
        <v>40638</v>
      </c>
      <c r="H4869" t="s">
        <v>40639</v>
      </c>
      <c r="I4869" t="s">
        <v>2364</v>
      </c>
      <c r="J4869" t="s">
        <v>11128</v>
      </c>
      <c r="K4869" t="s">
        <v>11129</v>
      </c>
      <c r="L4869" t="s">
        <v>187</v>
      </c>
      <c r="M4869" t="s">
        <v>4346</v>
      </c>
      <c r="N4869" t="s">
        <v>5013</v>
      </c>
      <c r="O4869" t="s">
        <v>11130</v>
      </c>
      <c r="P4869" t="s">
        <v>40640</v>
      </c>
      <c r="R4869" t="str">
        <f t="shared" si="152"/>
        <v>坊子</v>
      </c>
      <c r="S4869" t="str">
        <f t="shared" si="153"/>
        <v>0710</v>
      </c>
    </row>
    <row r="4870" spans="1:19">
      <c r="A4870" t="s">
        <v>1246</v>
      </c>
      <c r="B4870" t="s">
        <v>40641</v>
      </c>
      <c r="C4870" t="s">
        <v>46</v>
      </c>
      <c r="D4870" t="s">
        <v>40642</v>
      </c>
      <c r="E4870" t="s">
        <v>40099</v>
      </c>
      <c r="F4870" t="s">
        <v>40643</v>
      </c>
      <c r="G4870" t="s">
        <v>1244</v>
      </c>
      <c r="H4870" t="s">
        <v>40644</v>
      </c>
      <c r="I4870" t="s">
        <v>2503</v>
      </c>
      <c r="J4870" t="s">
        <v>6889</v>
      </c>
      <c r="K4870" t="s">
        <v>6890</v>
      </c>
      <c r="L4870" t="s">
        <v>146</v>
      </c>
      <c r="M4870" t="s">
        <v>3532</v>
      </c>
      <c r="N4870" t="s">
        <v>2602</v>
      </c>
      <c r="O4870" t="s">
        <v>6891</v>
      </c>
      <c r="P4870" t="s">
        <v>40645</v>
      </c>
      <c r="Q4870" t="s">
        <v>40646</v>
      </c>
      <c r="R4870" t="str">
        <f t="shared" si="152"/>
        <v>临朐</v>
      </c>
      <c r="S4870" t="str">
        <f t="shared" si="153"/>
        <v>0710</v>
      </c>
    </row>
    <row r="4871" spans="1:19">
      <c r="A4871" t="s">
        <v>40647</v>
      </c>
      <c r="B4871" t="s">
        <v>40648</v>
      </c>
      <c r="C4871" t="s">
        <v>46</v>
      </c>
      <c r="D4871" t="s">
        <v>40649</v>
      </c>
      <c r="E4871" t="s">
        <v>40650</v>
      </c>
      <c r="F4871" t="s">
        <v>40651</v>
      </c>
      <c r="G4871" t="s">
        <v>40652</v>
      </c>
      <c r="H4871" t="s">
        <v>40653</v>
      </c>
      <c r="I4871" t="s">
        <v>2350</v>
      </c>
      <c r="J4871" t="s">
        <v>4978</v>
      </c>
      <c r="K4871" t="s">
        <v>4979</v>
      </c>
      <c r="L4871" t="s">
        <v>101</v>
      </c>
      <c r="M4871" t="s">
        <v>4459</v>
      </c>
      <c r="N4871" t="s">
        <v>2743</v>
      </c>
      <c r="O4871" t="s">
        <v>4980</v>
      </c>
      <c r="P4871" t="s">
        <v>40654</v>
      </c>
      <c r="R4871" t="str">
        <f t="shared" si="152"/>
        <v>潍城</v>
      </c>
      <c r="S4871" t="str">
        <f t="shared" si="153"/>
        <v>0710</v>
      </c>
    </row>
    <row r="4872" spans="1:19">
      <c r="A4872" t="s">
        <v>40655</v>
      </c>
      <c r="B4872" t="s">
        <v>40656</v>
      </c>
      <c r="C4872" t="s">
        <v>46</v>
      </c>
      <c r="D4872" t="s">
        <v>40657</v>
      </c>
      <c r="E4872" t="s">
        <v>40658</v>
      </c>
      <c r="F4872" t="s">
        <v>40659</v>
      </c>
      <c r="G4872" t="s">
        <v>40660</v>
      </c>
      <c r="H4872" t="s">
        <v>40661</v>
      </c>
      <c r="I4872" t="s">
        <v>2451</v>
      </c>
      <c r="J4872" t="s">
        <v>2946</v>
      </c>
      <c r="K4872" t="s">
        <v>2947</v>
      </c>
      <c r="L4872" t="s">
        <v>57</v>
      </c>
      <c r="M4872" t="s">
        <v>2552</v>
      </c>
      <c r="N4872" t="s">
        <v>3907</v>
      </c>
      <c r="O4872" t="s">
        <v>2948</v>
      </c>
      <c r="P4872" t="s">
        <v>40662</v>
      </c>
      <c r="R4872" t="str">
        <f t="shared" si="152"/>
        <v>安丘</v>
      </c>
      <c r="S4872" t="str">
        <f t="shared" si="153"/>
        <v>0710</v>
      </c>
    </row>
    <row r="4873" spans="1:19">
      <c r="A4873" t="s">
        <v>40663</v>
      </c>
      <c r="B4873" t="s">
        <v>40664</v>
      </c>
      <c r="C4873" t="s">
        <v>46</v>
      </c>
      <c r="D4873" t="s">
        <v>40665</v>
      </c>
      <c r="E4873" t="s">
        <v>40099</v>
      </c>
      <c r="F4873" t="s">
        <v>40666</v>
      </c>
      <c r="G4873" t="s">
        <v>40667</v>
      </c>
      <c r="H4873" t="s">
        <v>40668</v>
      </c>
      <c r="I4873" t="s">
        <v>3336</v>
      </c>
      <c r="J4873" t="s">
        <v>5347</v>
      </c>
      <c r="K4873" t="s">
        <v>5348</v>
      </c>
      <c r="L4873" t="s">
        <v>187</v>
      </c>
      <c r="M4873" t="s">
        <v>3510</v>
      </c>
      <c r="N4873" t="s">
        <v>2816</v>
      </c>
      <c r="O4873" t="s">
        <v>5349</v>
      </c>
      <c r="P4873" t="s">
        <v>40669</v>
      </c>
      <c r="Q4873" t="s">
        <v>40670</v>
      </c>
      <c r="R4873" t="str">
        <f t="shared" si="152"/>
        <v>坊子</v>
      </c>
      <c r="S4873" t="str">
        <f t="shared" si="153"/>
        <v>0710</v>
      </c>
    </row>
    <row r="4874" spans="1:19">
      <c r="A4874" t="s">
        <v>40671</v>
      </c>
      <c r="B4874" t="s">
        <v>40672</v>
      </c>
      <c r="C4874" t="s">
        <v>46</v>
      </c>
      <c r="D4874" t="s">
        <v>40673</v>
      </c>
      <c r="E4874" t="s">
        <v>40674</v>
      </c>
      <c r="F4874" t="s">
        <v>40675</v>
      </c>
      <c r="G4874" t="s">
        <v>40676</v>
      </c>
      <c r="H4874" t="s">
        <v>40677</v>
      </c>
      <c r="I4874" t="s">
        <v>2364</v>
      </c>
      <c r="J4874" t="s">
        <v>4141</v>
      </c>
      <c r="K4874" t="s">
        <v>4142</v>
      </c>
      <c r="L4874" t="s">
        <v>137</v>
      </c>
      <c r="M4874" t="s">
        <v>2339</v>
      </c>
      <c r="N4874" t="s">
        <v>2480</v>
      </c>
      <c r="O4874" t="s">
        <v>4143</v>
      </c>
      <c r="P4874" t="s">
        <v>40654</v>
      </c>
      <c r="R4874" t="str">
        <f t="shared" si="152"/>
        <v>青州</v>
      </c>
      <c r="S4874" t="str">
        <f t="shared" si="153"/>
        <v>0710</v>
      </c>
    </row>
    <row r="4875" spans="1:19">
      <c r="A4875" t="s">
        <v>40678</v>
      </c>
      <c r="B4875" t="s">
        <v>40679</v>
      </c>
      <c r="C4875" t="s">
        <v>46</v>
      </c>
      <c r="D4875" t="s">
        <v>40680</v>
      </c>
      <c r="E4875" t="s">
        <v>40681</v>
      </c>
      <c r="F4875" t="s">
        <v>40682</v>
      </c>
      <c r="G4875" t="s">
        <v>40683</v>
      </c>
      <c r="H4875" t="s">
        <v>40684</v>
      </c>
      <c r="I4875" t="s">
        <v>2364</v>
      </c>
      <c r="J4875" t="s">
        <v>2793</v>
      </c>
      <c r="K4875" t="s">
        <v>2794</v>
      </c>
      <c r="L4875" t="s">
        <v>57</v>
      </c>
      <c r="M4875" t="s">
        <v>2367</v>
      </c>
      <c r="N4875" t="s">
        <v>5839</v>
      </c>
      <c r="O4875" t="s">
        <v>2795</v>
      </c>
      <c r="P4875" t="s">
        <v>40685</v>
      </c>
      <c r="Q4875" t="s">
        <v>40686</v>
      </c>
      <c r="R4875" t="str">
        <f t="shared" si="152"/>
        <v>安丘</v>
      </c>
      <c r="S4875" t="str">
        <f t="shared" si="153"/>
        <v>0710</v>
      </c>
    </row>
    <row r="4876" spans="1:19">
      <c r="A4876" t="s">
        <v>40687</v>
      </c>
      <c r="B4876" t="s">
        <v>40688</v>
      </c>
      <c r="C4876" t="s">
        <v>46</v>
      </c>
      <c r="D4876" t="s">
        <v>40689</v>
      </c>
      <c r="E4876" t="s">
        <v>40690</v>
      </c>
      <c r="F4876" t="s">
        <v>40691</v>
      </c>
      <c r="G4876" t="s">
        <v>40692</v>
      </c>
      <c r="H4876" t="s">
        <v>40693</v>
      </c>
      <c r="I4876" t="s">
        <v>2350</v>
      </c>
      <c r="J4876" t="s">
        <v>2634</v>
      </c>
      <c r="K4876" t="s">
        <v>2635</v>
      </c>
      <c r="L4876" t="s">
        <v>76</v>
      </c>
      <c r="M4876" t="s">
        <v>2408</v>
      </c>
      <c r="N4876" t="s">
        <v>2743</v>
      </c>
      <c r="O4876" t="s">
        <v>2636</v>
      </c>
      <c r="P4876" t="s">
        <v>40694</v>
      </c>
      <c r="R4876" t="str">
        <f t="shared" si="152"/>
        <v>奎文</v>
      </c>
      <c r="S4876" t="str">
        <f t="shared" si="153"/>
        <v>0710</v>
      </c>
    </row>
    <row r="4877" spans="1:19">
      <c r="A4877" t="s">
        <v>40695</v>
      </c>
      <c r="B4877" t="s">
        <v>40696</v>
      </c>
      <c r="C4877" t="s">
        <v>46</v>
      </c>
      <c r="D4877" t="s">
        <v>40697</v>
      </c>
      <c r="E4877" t="s">
        <v>40099</v>
      </c>
      <c r="F4877" t="s">
        <v>40698</v>
      </c>
      <c r="G4877" t="s">
        <v>40699</v>
      </c>
      <c r="H4877" t="s">
        <v>40700</v>
      </c>
      <c r="I4877" t="s">
        <v>2350</v>
      </c>
      <c r="J4877" t="s">
        <v>3437</v>
      </c>
      <c r="K4877" t="s">
        <v>3438</v>
      </c>
      <c r="L4877" t="s">
        <v>47</v>
      </c>
      <c r="M4877" t="s">
        <v>3141</v>
      </c>
      <c r="N4877" t="s">
        <v>2421</v>
      </c>
      <c r="O4877" t="s">
        <v>3439</v>
      </c>
      <c r="P4877" t="s">
        <v>40701</v>
      </c>
      <c r="R4877" t="str">
        <f t="shared" si="152"/>
        <v>诸城</v>
      </c>
      <c r="S4877" t="str">
        <f t="shared" si="153"/>
        <v>0710</v>
      </c>
    </row>
    <row r="4878" spans="1:19">
      <c r="A4878" t="s">
        <v>40702</v>
      </c>
      <c r="B4878" t="s">
        <v>40703</v>
      </c>
      <c r="C4878" t="s">
        <v>46</v>
      </c>
      <c r="D4878" t="s">
        <v>40704</v>
      </c>
      <c r="E4878" t="s">
        <v>40705</v>
      </c>
      <c r="F4878" t="s">
        <v>40706</v>
      </c>
      <c r="G4878" t="s">
        <v>40707</v>
      </c>
      <c r="H4878" t="s">
        <v>40708</v>
      </c>
      <c r="I4878" t="s">
        <v>2350</v>
      </c>
      <c r="J4878" t="s">
        <v>4057</v>
      </c>
      <c r="K4878" t="s">
        <v>4058</v>
      </c>
      <c r="L4878" t="s">
        <v>110</v>
      </c>
      <c r="M4878" t="s">
        <v>4059</v>
      </c>
      <c r="N4878" t="s">
        <v>2421</v>
      </c>
      <c r="O4878" t="s">
        <v>4060</v>
      </c>
      <c r="P4878" t="s">
        <v>40709</v>
      </c>
      <c r="R4878" t="str">
        <f t="shared" si="152"/>
        <v>高密</v>
      </c>
      <c r="S4878" t="str">
        <f t="shared" si="153"/>
        <v>0710</v>
      </c>
    </row>
    <row r="4879" spans="1:19">
      <c r="A4879" t="s">
        <v>40710</v>
      </c>
      <c r="B4879" t="s">
        <v>40711</v>
      </c>
      <c r="C4879" t="s">
        <v>46</v>
      </c>
      <c r="D4879" t="s">
        <v>40712</v>
      </c>
      <c r="E4879" t="s">
        <v>40099</v>
      </c>
      <c r="F4879" t="s">
        <v>40713</v>
      </c>
      <c r="G4879" t="s">
        <v>40714</v>
      </c>
      <c r="H4879" t="s">
        <v>40715</v>
      </c>
      <c r="I4879" t="s">
        <v>2645</v>
      </c>
      <c r="J4879" t="s">
        <v>3337</v>
      </c>
      <c r="K4879" t="s">
        <v>3338</v>
      </c>
      <c r="L4879" t="s">
        <v>76</v>
      </c>
      <c r="M4879" t="s">
        <v>2408</v>
      </c>
      <c r="N4879" t="s">
        <v>2936</v>
      </c>
      <c r="O4879" t="s">
        <v>3340</v>
      </c>
      <c r="P4879" t="s">
        <v>40716</v>
      </c>
      <c r="R4879" t="str">
        <f t="shared" si="152"/>
        <v>奎文</v>
      </c>
      <c r="S4879" t="str">
        <f t="shared" si="153"/>
        <v>0710</v>
      </c>
    </row>
    <row r="4880" spans="1:19">
      <c r="A4880" t="s">
        <v>40717</v>
      </c>
      <c r="B4880" t="s">
        <v>40718</v>
      </c>
      <c r="C4880" t="s">
        <v>46</v>
      </c>
      <c r="D4880" t="s">
        <v>40719</v>
      </c>
      <c r="E4880" t="s">
        <v>40705</v>
      </c>
      <c r="F4880" t="s">
        <v>40720</v>
      </c>
      <c r="G4880" t="s">
        <v>40721</v>
      </c>
      <c r="H4880" t="s">
        <v>40722</v>
      </c>
      <c r="I4880" t="s">
        <v>5112</v>
      </c>
      <c r="J4880" t="s">
        <v>12004</v>
      </c>
      <c r="K4880" t="s">
        <v>12005</v>
      </c>
      <c r="L4880" t="s">
        <v>47</v>
      </c>
      <c r="M4880" t="s">
        <v>12006</v>
      </c>
      <c r="N4880" t="s">
        <v>2368</v>
      </c>
      <c r="O4880" t="s">
        <v>12007</v>
      </c>
      <c r="P4880" t="s">
        <v>40723</v>
      </c>
      <c r="R4880" t="str">
        <f t="shared" si="152"/>
        <v>诸城</v>
      </c>
      <c r="S4880" t="str">
        <f t="shared" si="153"/>
        <v>0710</v>
      </c>
    </row>
    <row r="4881" spans="1:19">
      <c r="A4881" t="s">
        <v>40724</v>
      </c>
      <c r="B4881" t="s">
        <v>40725</v>
      </c>
      <c r="C4881" t="s">
        <v>46</v>
      </c>
      <c r="D4881" t="s">
        <v>40726</v>
      </c>
      <c r="E4881" t="s">
        <v>40099</v>
      </c>
      <c r="F4881" t="s">
        <v>40727</v>
      </c>
      <c r="G4881" t="s">
        <v>40728</v>
      </c>
      <c r="H4881" t="s">
        <v>40729</v>
      </c>
      <c r="I4881" t="s">
        <v>2364</v>
      </c>
      <c r="J4881" t="s">
        <v>5735</v>
      </c>
      <c r="K4881" t="s">
        <v>5736</v>
      </c>
      <c r="L4881" t="s">
        <v>101</v>
      </c>
      <c r="M4881" t="s">
        <v>5737</v>
      </c>
      <c r="N4881" t="s">
        <v>2674</v>
      </c>
      <c r="O4881" t="s">
        <v>5738</v>
      </c>
      <c r="P4881" t="s">
        <v>40730</v>
      </c>
      <c r="R4881" t="str">
        <f t="shared" si="152"/>
        <v>潍城</v>
      </c>
      <c r="S4881" t="str">
        <f t="shared" si="153"/>
        <v>0710</v>
      </c>
    </row>
    <row r="4882" spans="1:19">
      <c r="A4882" t="s">
        <v>40731</v>
      </c>
      <c r="B4882" t="s">
        <v>40732</v>
      </c>
      <c r="C4882" t="s">
        <v>46</v>
      </c>
      <c r="D4882" t="s">
        <v>40733</v>
      </c>
      <c r="E4882" t="s">
        <v>40099</v>
      </c>
      <c r="F4882" t="s">
        <v>40734</v>
      </c>
      <c r="G4882" t="s">
        <v>40735</v>
      </c>
      <c r="H4882" t="s">
        <v>40736</v>
      </c>
      <c r="I4882" t="s">
        <v>2378</v>
      </c>
      <c r="J4882" t="s">
        <v>6332</v>
      </c>
      <c r="K4882" t="s">
        <v>6333</v>
      </c>
      <c r="L4882" t="s">
        <v>187</v>
      </c>
      <c r="M4882" t="s">
        <v>3510</v>
      </c>
      <c r="N4882" t="s">
        <v>2354</v>
      </c>
      <c r="O4882" t="s">
        <v>6334</v>
      </c>
      <c r="P4882" t="s">
        <v>40737</v>
      </c>
      <c r="Q4882" t="s">
        <v>40738</v>
      </c>
      <c r="R4882" t="str">
        <f t="shared" si="152"/>
        <v>坊子</v>
      </c>
      <c r="S4882" t="str">
        <f t="shared" si="153"/>
        <v>0710</v>
      </c>
    </row>
    <row r="4883" spans="1:19">
      <c r="A4883" t="s">
        <v>40739</v>
      </c>
      <c r="B4883" t="s">
        <v>40740</v>
      </c>
      <c r="C4883" t="s">
        <v>46</v>
      </c>
      <c r="D4883" t="s">
        <v>40741</v>
      </c>
      <c r="E4883" t="s">
        <v>40099</v>
      </c>
      <c r="F4883" t="s">
        <v>40742</v>
      </c>
      <c r="G4883" t="s">
        <v>40743</v>
      </c>
      <c r="H4883" t="s">
        <v>40744</v>
      </c>
      <c r="I4883" t="s">
        <v>2350</v>
      </c>
      <c r="J4883" t="s">
        <v>7337</v>
      </c>
      <c r="K4883" t="s">
        <v>7338</v>
      </c>
      <c r="L4883" t="s">
        <v>128</v>
      </c>
      <c r="M4883" t="s">
        <v>2890</v>
      </c>
      <c r="N4883" t="s">
        <v>3017</v>
      </c>
      <c r="O4883" t="s">
        <v>7339</v>
      </c>
      <c r="P4883" t="s">
        <v>40745</v>
      </c>
      <c r="Q4883" t="s">
        <v>40746</v>
      </c>
      <c r="R4883" t="str">
        <f t="shared" si="152"/>
        <v>寿光</v>
      </c>
      <c r="S4883" t="str">
        <f t="shared" si="153"/>
        <v>0710</v>
      </c>
    </row>
    <row r="4884" spans="1:19">
      <c r="A4884" t="s">
        <v>40747</v>
      </c>
      <c r="B4884" t="s">
        <v>40748</v>
      </c>
      <c r="C4884" t="s">
        <v>46</v>
      </c>
      <c r="D4884" t="s">
        <v>40749</v>
      </c>
      <c r="E4884" t="s">
        <v>40099</v>
      </c>
      <c r="F4884" t="s">
        <v>40750</v>
      </c>
      <c r="G4884" t="s">
        <v>40751</v>
      </c>
      <c r="H4884" t="s">
        <v>40752</v>
      </c>
      <c r="I4884" t="s">
        <v>2503</v>
      </c>
      <c r="J4884" t="s">
        <v>8347</v>
      </c>
      <c r="K4884" t="s">
        <v>8348</v>
      </c>
      <c r="L4884" t="s">
        <v>101</v>
      </c>
      <c r="M4884" t="s">
        <v>2982</v>
      </c>
      <c r="N4884" t="s">
        <v>40753</v>
      </c>
      <c r="O4884" t="s">
        <v>8349</v>
      </c>
      <c r="P4884" t="s">
        <v>40754</v>
      </c>
      <c r="Q4884" t="s">
        <v>40755</v>
      </c>
      <c r="R4884" t="str">
        <f t="shared" si="152"/>
        <v>潍城</v>
      </c>
      <c r="S4884" t="str">
        <f t="shared" si="153"/>
        <v>0710</v>
      </c>
    </row>
    <row r="4885" spans="1:19">
      <c r="A4885" t="s">
        <v>40756</v>
      </c>
      <c r="B4885" t="s">
        <v>40757</v>
      </c>
      <c r="C4885" t="s">
        <v>46</v>
      </c>
      <c r="D4885" t="s">
        <v>40758</v>
      </c>
      <c r="E4885" t="s">
        <v>40658</v>
      </c>
      <c r="F4885" t="s">
        <v>40759</v>
      </c>
      <c r="G4885" t="s">
        <v>40760</v>
      </c>
      <c r="H4885" t="s">
        <v>40761</v>
      </c>
      <c r="I4885" t="s">
        <v>2350</v>
      </c>
      <c r="J4885" t="s">
        <v>4141</v>
      </c>
      <c r="K4885" t="s">
        <v>4142</v>
      </c>
      <c r="L4885" t="s">
        <v>137</v>
      </c>
      <c r="M4885" t="s">
        <v>2339</v>
      </c>
      <c r="N4885" t="s">
        <v>2480</v>
      </c>
      <c r="O4885" t="s">
        <v>4143</v>
      </c>
      <c r="P4885" t="s">
        <v>40762</v>
      </c>
      <c r="Q4885" t="s">
        <v>40763</v>
      </c>
      <c r="R4885" t="str">
        <f t="shared" si="152"/>
        <v>青州</v>
      </c>
      <c r="S4885" t="str">
        <f t="shared" si="153"/>
        <v>0710</v>
      </c>
    </row>
    <row r="4886" spans="1:19">
      <c r="A4886" t="s">
        <v>40764</v>
      </c>
      <c r="B4886" t="s">
        <v>40765</v>
      </c>
      <c r="C4886" t="s">
        <v>46</v>
      </c>
      <c r="D4886" t="s">
        <v>40766</v>
      </c>
      <c r="E4886" t="s">
        <v>40650</v>
      </c>
      <c r="F4886" t="s">
        <v>40767</v>
      </c>
      <c r="G4886" t="s">
        <v>40768</v>
      </c>
      <c r="H4886" t="s">
        <v>40769</v>
      </c>
      <c r="I4886" t="s">
        <v>2350</v>
      </c>
      <c r="J4886" t="s">
        <v>3325</v>
      </c>
      <c r="K4886" t="s">
        <v>3326</v>
      </c>
      <c r="L4886" t="s">
        <v>47</v>
      </c>
      <c r="M4886" t="s">
        <v>3327</v>
      </c>
      <c r="N4886" t="s">
        <v>2421</v>
      </c>
      <c r="O4886" t="s">
        <v>3328</v>
      </c>
      <c r="P4886" t="s">
        <v>40770</v>
      </c>
      <c r="R4886" t="str">
        <f t="shared" si="152"/>
        <v>诸城</v>
      </c>
      <c r="S4886" t="str">
        <f t="shared" si="153"/>
        <v>0710</v>
      </c>
    </row>
    <row r="4887" spans="1:19">
      <c r="A4887" t="s">
        <v>40771</v>
      </c>
      <c r="B4887" t="s">
        <v>40772</v>
      </c>
      <c r="C4887" t="s">
        <v>46</v>
      </c>
      <c r="D4887" t="s">
        <v>40773</v>
      </c>
      <c r="E4887" t="s">
        <v>40650</v>
      </c>
      <c r="F4887" t="s">
        <v>40774</v>
      </c>
      <c r="G4887" t="s">
        <v>40775</v>
      </c>
      <c r="H4887" t="s">
        <v>40776</v>
      </c>
      <c r="I4887" t="s">
        <v>2364</v>
      </c>
      <c r="J4887" t="s">
        <v>2696</v>
      </c>
      <c r="K4887" t="s">
        <v>2697</v>
      </c>
      <c r="L4887" t="s">
        <v>110</v>
      </c>
      <c r="M4887" t="s">
        <v>2575</v>
      </c>
      <c r="N4887" t="s">
        <v>2368</v>
      </c>
      <c r="O4887" t="s">
        <v>2698</v>
      </c>
      <c r="P4887" t="s">
        <v>40777</v>
      </c>
      <c r="Q4887" t="s">
        <v>40778</v>
      </c>
      <c r="R4887" t="str">
        <f t="shared" si="152"/>
        <v>高密</v>
      </c>
      <c r="S4887" t="str">
        <f t="shared" si="153"/>
        <v>0710</v>
      </c>
    </row>
    <row r="4888" spans="1:19">
      <c r="A4888" t="s">
        <v>40779</v>
      </c>
      <c r="B4888" t="s">
        <v>40780</v>
      </c>
      <c r="C4888" t="s">
        <v>46</v>
      </c>
      <c r="D4888" t="s">
        <v>40781</v>
      </c>
      <c r="E4888" t="s">
        <v>40782</v>
      </c>
      <c r="F4888" t="s">
        <v>40783</v>
      </c>
      <c r="G4888" t="s">
        <v>40784</v>
      </c>
      <c r="H4888" t="s">
        <v>40785</v>
      </c>
      <c r="I4888" t="s">
        <v>2350</v>
      </c>
      <c r="J4888" t="s">
        <v>6296</v>
      </c>
      <c r="K4888" t="s">
        <v>6297</v>
      </c>
      <c r="L4888" t="s">
        <v>76</v>
      </c>
      <c r="M4888" t="s">
        <v>4374</v>
      </c>
      <c r="N4888" t="s">
        <v>2816</v>
      </c>
      <c r="O4888" t="s">
        <v>6298</v>
      </c>
      <c r="P4888" t="s">
        <v>40786</v>
      </c>
      <c r="Q4888" t="s">
        <v>40787</v>
      </c>
      <c r="R4888" t="str">
        <f t="shared" si="152"/>
        <v>奎文</v>
      </c>
      <c r="S4888" t="str">
        <f t="shared" si="153"/>
        <v>0710</v>
      </c>
    </row>
    <row r="4889" spans="1:19">
      <c r="A4889" t="s">
        <v>40788</v>
      </c>
      <c r="B4889" t="s">
        <v>40789</v>
      </c>
      <c r="C4889" t="s">
        <v>46</v>
      </c>
      <c r="D4889" t="s">
        <v>40790</v>
      </c>
      <c r="E4889" t="s">
        <v>40791</v>
      </c>
      <c r="F4889" t="s">
        <v>40792</v>
      </c>
      <c r="G4889" t="s">
        <v>40793</v>
      </c>
      <c r="H4889" t="s">
        <v>40794</v>
      </c>
      <c r="I4889" t="s">
        <v>2350</v>
      </c>
      <c r="J4889" t="s">
        <v>10011</v>
      </c>
      <c r="K4889" t="s">
        <v>10012</v>
      </c>
      <c r="L4889" t="s">
        <v>76</v>
      </c>
      <c r="M4889" t="s">
        <v>4374</v>
      </c>
      <c r="N4889" t="s">
        <v>2687</v>
      </c>
      <c r="O4889" t="s">
        <v>10013</v>
      </c>
      <c r="P4889" t="s">
        <v>40795</v>
      </c>
      <c r="Q4889" t="s">
        <v>40796</v>
      </c>
      <c r="R4889" t="str">
        <f t="shared" si="152"/>
        <v>奎文</v>
      </c>
      <c r="S4889" t="str">
        <f t="shared" si="153"/>
        <v>0710</v>
      </c>
    </row>
    <row r="4890" spans="1:19">
      <c r="A4890" t="s">
        <v>40797</v>
      </c>
      <c r="B4890" t="s">
        <v>40798</v>
      </c>
      <c r="C4890" t="s">
        <v>46</v>
      </c>
      <c r="D4890" t="s">
        <v>40799</v>
      </c>
      <c r="E4890" t="s">
        <v>40099</v>
      </c>
      <c r="F4890" t="s">
        <v>40800</v>
      </c>
      <c r="G4890" t="s">
        <v>40801</v>
      </c>
      <c r="H4890" t="s">
        <v>40802</v>
      </c>
      <c r="I4890" t="s">
        <v>2645</v>
      </c>
      <c r="J4890" t="s">
        <v>6823</v>
      </c>
      <c r="K4890" t="s">
        <v>6824</v>
      </c>
      <c r="L4890" t="s">
        <v>137</v>
      </c>
      <c r="M4890" t="s">
        <v>5175</v>
      </c>
      <c r="N4890" t="s">
        <v>2354</v>
      </c>
      <c r="O4890" t="s">
        <v>6825</v>
      </c>
      <c r="P4890" t="s">
        <v>40803</v>
      </c>
      <c r="R4890" t="str">
        <f t="shared" si="152"/>
        <v>青州</v>
      </c>
      <c r="S4890" t="str">
        <f t="shared" si="153"/>
        <v>0710</v>
      </c>
    </row>
    <row r="4891" spans="1:19">
      <c r="A4891" t="s">
        <v>40804</v>
      </c>
      <c r="B4891" t="s">
        <v>40805</v>
      </c>
      <c r="C4891" t="s">
        <v>46</v>
      </c>
      <c r="D4891" t="s">
        <v>40806</v>
      </c>
      <c r="E4891" t="s">
        <v>40099</v>
      </c>
      <c r="F4891" t="s">
        <v>40807</v>
      </c>
      <c r="G4891" t="s">
        <v>40808</v>
      </c>
      <c r="H4891" t="s">
        <v>40809</v>
      </c>
      <c r="I4891" t="s">
        <v>2350</v>
      </c>
      <c r="J4891" t="s">
        <v>2706</v>
      </c>
      <c r="K4891" t="s">
        <v>2707</v>
      </c>
      <c r="L4891" t="s">
        <v>128</v>
      </c>
      <c r="M4891" t="s">
        <v>2708</v>
      </c>
      <c r="N4891" t="s">
        <v>3907</v>
      </c>
      <c r="O4891" t="s">
        <v>2709</v>
      </c>
      <c r="P4891" t="s">
        <v>40810</v>
      </c>
      <c r="Q4891" t="s">
        <v>40811</v>
      </c>
      <c r="R4891" t="str">
        <f t="shared" si="152"/>
        <v>寿光</v>
      </c>
      <c r="S4891" t="str">
        <f t="shared" si="153"/>
        <v>0710</v>
      </c>
    </row>
    <row r="4892" spans="1:19">
      <c r="A4892" t="s">
        <v>40812</v>
      </c>
      <c r="B4892" t="s">
        <v>40813</v>
      </c>
      <c r="C4892" t="s">
        <v>46</v>
      </c>
      <c r="D4892" t="s">
        <v>40814</v>
      </c>
      <c r="E4892" t="s">
        <v>40815</v>
      </c>
      <c r="F4892" t="s">
        <v>40816</v>
      </c>
      <c r="G4892" t="s">
        <v>40817</v>
      </c>
      <c r="H4892" t="s">
        <v>40818</v>
      </c>
      <c r="I4892" t="s">
        <v>2350</v>
      </c>
      <c r="J4892" t="s">
        <v>2671</v>
      </c>
      <c r="K4892" t="s">
        <v>2672</v>
      </c>
      <c r="L4892" t="s">
        <v>67</v>
      </c>
      <c r="M4892" t="s">
        <v>2673</v>
      </c>
      <c r="N4892" t="s">
        <v>2674</v>
      </c>
      <c r="O4892" t="s">
        <v>2675</v>
      </c>
      <c r="P4892" t="s">
        <v>40819</v>
      </c>
      <c r="Q4892" t="s">
        <v>40820</v>
      </c>
      <c r="R4892" t="str">
        <f t="shared" si="152"/>
        <v>昌邑</v>
      </c>
      <c r="S4892" t="str">
        <f t="shared" si="153"/>
        <v>0710</v>
      </c>
    </row>
    <row r="4893" spans="1:19">
      <c r="A4893" t="s">
        <v>40821</v>
      </c>
      <c r="B4893" t="s">
        <v>40822</v>
      </c>
      <c r="C4893" t="s">
        <v>46</v>
      </c>
      <c r="D4893" t="s">
        <v>40823</v>
      </c>
      <c r="E4893" t="s">
        <v>40824</v>
      </c>
      <c r="F4893" t="s">
        <v>40825</v>
      </c>
      <c r="G4893" t="s">
        <v>40826</v>
      </c>
      <c r="H4893" t="s">
        <v>40827</v>
      </c>
      <c r="I4893" t="s">
        <v>2645</v>
      </c>
      <c r="J4893" t="s">
        <v>6049</v>
      </c>
      <c r="K4893" t="s">
        <v>6050</v>
      </c>
      <c r="L4893" t="s">
        <v>128</v>
      </c>
      <c r="M4893" t="s">
        <v>2913</v>
      </c>
      <c r="N4893" t="s">
        <v>2649</v>
      </c>
      <c r="O4893" t="s">
        <v>6051</v>
      </c>
      <c r="P4893" t="s">
        <v>40828</v>
      </c>
      <c r="R4893" t="str">
        <f t="shared" si="152"/>
        <v>寿光</v>
      </c>
      <c r="S4893" t="str">
        <f t="shared" si="153"/>
        <v>0710</v>
      </c>
    </row>
    <row r="4894" spans="1:19">
      <c r="A4894" t="s">
        <v>40829</v>
      </c>
      <c r="B4894" t="s">
        <v>40830</v>
      </c>
      <c r="C4894" t="s">
        <v>46</v>
      </c>
      <c r="D4894" t="s">
        <v>40831</v>
      </c>
      <c r="E4894" t="s">
        <v>40832</v>
      </c>
      <c r="F4894" t="s">
        <v>40833</v>
      </c>
      <c r="G4894" t="s">
        <v>40834</v>
      </c>
      <c r="H4894" t="s">
        <v>40835</v>
      </c>
      <c r="I4894" t="s">
        <v>2364</v>
      </c>
      <c r="J4894" t="s">
        <v>18164</v>
      </c>
      <c r="K4894" t="s">
        <v>18165</v>
      </c>
      <c r="L4894" t="s">
        <v>137</v>
      </c>
      <c r="M4894" t="s">
        <v>2625</v>
      </c>
      <c r="N4894" t="s">
        <v>2859</v>
      </c>
      <c r="O4894" t="s">
        <v>7154</v>
      </c>
      <c r="P4894" t="s">
        <v>40656</v>
      </c>
      <c r="Q4894" t="s">
        <v>40836</v>
      </c>
      <c r="R4894" t="str">
        <f t="shared" si="152"/>
        <v>青州</v>
      </c>
      <c r="S4894" t="str">
        <f t="shared" si="153"/>
        <v>0710</v>
      </c>
    </row>
    <row r="4895" spans="1:19">
      <c r="A4895" t="s">
        <v>40837</v>
      </c>
      <c r="B4895" t="s">
        <v>40838</v>
      </c>
      <c r="C4895" t="s">
        <v>46</v>
      </c>
      <c r="D4895" t="s">
        <v>40839</v>
      </c>
      <c r="E4895" t="s">
        <v>40099</v>
      </c>
      <c r="F4895" t="s">
        <v>40840</v>
      </c>
      <c r="G4895" t="s">
        <v>40841</v>
      </c>
      <c r="H4895" t="s">
        <v>40842</v>
      </c>
      <c r="I4895" t="s">
        <v>2350</v>
      </c>
      <c r="J4895" t="s">
        <v>2793</v>
      </c>
      <c r="K4895" t="s">
        <v>2794</v>
      </c>
      <c r="L4895" t="s">
        <v>57</v>
      </c>
      <c r="M4895" t="s">
        <v>2367</v>
      </c>
      <c r="N4895" t="s">
        <v>3252</v>
      </c>
      <c r="O4895" t="s">
        <v>2795</v>
      </c>
      <c r="P4895" t="s">
        <v>40843</v>
      </c>
      <c r="Q4895" t="s">
        <v>40844</v>
      </c>
      <c r="R4895" t="str">
        <f t="shared" si="152"/>
        <v>安丘</v>
      </c>
      <c r="S4895" t="str">
        <f t="shared" si="153"/>
        <v>0710</v>
      </c>
    </row>
    <row r="4896" spans="1:19">
      <c r="A4896" t="s">
        <v>40845</v>
      </c>
      <c r="B4896" t="s">
        <v>40846</v>
      </c>
      <c r="C4896" t="s">
        <v>46</v>
      </c>
      <c r="D4896" t="s">
        <v>40847</v>
      </c>
      <c r="E4896" t="s">
        <v>40848</v>
      </c>
      <c r="F4896" t="s">
        <v>40849</v>
      </c>
      <c r="G4896" t="s">
        <v>40850</v>
      </c>
      <c r="H4896" t="s">
        <v>40851</v>
      </c>
      <c r="I4896" t="s">
        <v>2364</v>
      </c>
      <c r="J4896" t="s">
        <v>12383</v>
      </c>
      <c r="K4896" t="s">
        <v>12384</v>
      </c>
      <c r="L4896" t="s">
        <v>128</v>
      </c>
      <c r="M4896" t="s">
        <v>3028</v>
      </c>
      <c r="N4896" t="s">
        <v>15808</v>
      </c>
      <c r="O4896" t="s">
        <v>12385</v>
      </c>
      <c r="P4896" t="s">
        <v>40852</v>
      </c>
      <c r="Q4896" t="s">
        <v>40853</v>
      </c>
      <c r="R4896" t="str">
        <f t="shared" si="152"/>
        <v>寿光</v>
      </c>
      <c r="S4896" t="str">
        <f t="shared" si="153"/>
        <v>0710</v>
      </c>
    </row>
    <row r="4897" spans="1:19">
      <c r="A4897" t="s">
        <v>40854</v>
      </c>
      <c r="B4897" t="s">
        <v>40855</v>
      </c>
      <c r="C4897" t="s">
        <v>46</v>
      </c>
      <c r="D4897" t="s">
        <v>40856</v>
      </c>
      <c r="E4897" t="s">
        <v>40782</v>
      </c>
      <c r="F4897" t="s">
        <v>40857</v>
      </c>
      <c r="G4897" t="s">
        <v>40858</v>
      </c>
      <c r="H4897" t="s">
        <v>40859</v>
      </c>
      <c r="I4897" t="s">
        <v>2350</v>
      </c>
      <c r="J4897" t="s">
        <v>9787</v>
      </c>
      <c r="K4897" t="s">
        <v>9788</v>
      </c>
      <c r="L4897" t="s">
        <v>146</v>
      </c>
      <c r="M4897" t="s">
        <v>4470</v>
      </c>
      <c r="N4897" t="s">
        <v>2480</v>
      </c>
      <c r="O4897" t="s">
        <v>9789</v>
      </c>
      <c r="P4897" t="s">
        <v>40860</v>
      </c>
      <c r="R4897" t="str">
        <f t="shared" si="152"/>
        <v>临朐</v>
      </c>
      <c r="S4897" t="str">
        <f t="shared" si="153"/>
        <v>0710</v>
      </c>
    </row>
    <row r="4898" spans="1:19">
      <c r="A4898" t="s">
        <v>40861</v>
      </c>
      <c r="B4898" t="s">
        <v>40862</v>
      </c>
      <c r="C4898" t="s">
        <v>46</v>
      </c>
      <c r="D4898" t="s">
        <v>40863</v>
      </c>
      <c r="E4898" t="s">
        <v>36738</v>
      </c>
      <c r="F4898" t="s">
        <v>40864</v>
      </c>
      <c r="G4898" t="s">
        <v>40865</v>
      </c>
      <c r="H4898" t="s">
        <v>40866</v>
      </c>
      <c r="I4898" t="s">
        <v>2392</v>
      </c>
      <c r="J4898" t="s">
        <v>3738</v>
      </c>
      <c r="K4898" t="s">
        <v>3739</v>
      </c>
      <c r="L4898" t="s">
        <v>187</v>
      </c>
      <c r="M4898" t="s">
        <v>3510</v>
      </c>
      <c r="N4898" t="s">
        <v>2859</v>
      </c>
      <c r="O4898" t="s">
        <v>3740</v>
      </c>
      <c r="P4898" t="s">
        <v>40867</v>
      </c>
      <c r="Q4898" t="s">
        <v>40868</v>
      </c>
      <c r="R4898" t="str">
        <f t="shared" si="152"/>
        <v>坊子</v>
      </c>
      <c r="S4898" t="str">
        <f t="shared" si="153"/>
        <v>0710</v>
      </c>
    </row>
    <row r="4899" spans="1:19">
      <c r="A4899" t="s">
        <v>40869</v>
      </c>
      <c r="B4899" t="s">
        <v>40870</v>
      </c>
      <c r="C4899" t="s">
        <v>46</v>
      </c>
      <c r="D4899" t="s">
        <v>40871</v>
      </c>
      <c r="E4899" t="s">
        <v>40099</v>
      </c>
      <c r="F4899" t="s">
        <v>40872</v>
      </c>
      <c r="G4899" t="s">
        <v>40873</v>
      </c>
      <c r="H4899" t="s">
        <v>40874</v>
      </c>
      <c r="I4899" t="s">
        <v>2645</v>
      </c>
      <c r="J4899" t="s">
        <v>2379</v>
      </c>
      <c r="K4899" t="s">
        <v>2380</v>
      </c>
      <c r="L4899" t="s">
        <v>110</v>
      </c>
      <c r="M4899" t="s">
        <v>2381</v>
      </c>
      <c r="N4899" t="s">
        <v>2480</v>
      </c>
      <c r="O4899" t="s">
        <v>2383</v>
      </c>
      <c r="P4899" t="s">
        <v>40875</v>
      </c>
      <c r="R4899" t="str">
        <f t="shared" si="152"/>
        <v>高密</v>
      </c>
      <c r="S4899" t="str">
        <f t="shared" si="153"/>
        <v>0710</v>
      </c>
    </row>
    <row r="4900" spans="1:19">
      <c r="A4900" t="s">
        <v>40876</v>
      </c>
      <c r="B4900" t="s">
        <v>40877</v>
      </c>
      <c r="C4900" t="s">
        <v>46</v>
      </c>
      <c r="D4900" t="s">
        <v>40878</v>
      </c>
      <c r="E4900" t="s">
        <v>40140</v>
      </c>
      <c r="F4900" t="s">
        <v>40879</v>
      </c>
      <c r="G4900" t="s">
        <v>40880</v>
      </c>
      <c r="H4900" t="s">
        <v>40881</v>
      </c>
      <c r="I4900" t="s">
        <v>2350</v>
      </c>
      <c r="J4900" t="s">
        <v>14092</v>
      </c>
      <c r="K4900" t="s">
        <v>14093</v>
      </c>
      <c r="L4900" t="s">
        <v>146</v>
      </c>
      <c r="M4900" t="s">
        <v>14094</v>
      </c>
      <c r="N4900" t="s">
        <v>2529</v>
      </c>
      <c r="O4900" t="s">
        <v>14095</v>
      </c>
      <c r="P4900" t="s">
        <v>40882</v>
      </c>
      <c r="Q4900" t="s">
        <v>40883</v>
      </c>
      <c r="R4900" t="str">
        <f t="shared" si="152"/>
        <v>临朐</v>
      </c>
      <c r="S4900" t="str">
        <f t="shared" si="153"/>
        <v>0710</v>
      </c>
    </row>
    <row r="4901" spans="1:19">
      <c r="A4901" t="s">
        <v>40884</v>
      </c>
      <c r="B4901" t="s">
        <v>40885</v>
      </c>
      <c r="C4901" t="s">
        <v>46</v>
      </c>
      <c r="D4901" t="s">
        <v>40886</v>
      </c>
      <c r="E4901" t="s">
        <v>40887</v>
      </c>
      <c r="F4901" t="s">
        <v>40888</v>
      </c>
      <c r="G4901" t="s">
        <v>40889</v>
      </c>
      <c r="H4901" t="s">
        <v>40890</v>
      </c>
      <c r="I4901" t="s">
        <v>2645</v>
      </c>
      <c r="J4901" t="s">
        <v>5392</v>
      </c>
      <c r="K4901" t="s">
        <v>5393</v>
      </c>
      <c r="L4901" t="s">
        <v>128</v>
      </c>
      <c r="M4901" t="s">
        <v>2720</v>
      </c>
      <c r="N4901" t="s">
        <v>2785</v>
      </c>
      <c r="O4901" t="s">
        <v>5394</v>
      </c>
      <c r="P4901" t="s">
        <v>40891</v>
      </c>
      <c r="R4901" t="str">
        <f t="shared" si="152"/>
        <v>寿光</v>
      </c>
      <c r="S4901" t="str">
        <f t="shared" si="153"/>
        <v>0710</v>
      </c>
    </row>
    <row r="4902" spans="1:19">
      <c r="A4902" t="s">
        <v>1302</v>
      </c>
      <c r="B4902" t="s">
        <v>40892</v>
      </c>
      <c r="C4902" t="s">
        <v>46</v>
      </c>
      <c r="D4902" t="s">
        <v>40893</v>
      </c>
      <c r="E4902" t="s">
        <v>40650</v>
      </c>
      <c r="F4902" t="s">
        <v>40894</v>
      </c>
      <c r="G4902" t="s">
        <v>40895</v>
      </c>
      <c r="H4902" t="s">
        <v>40896</v>
      </c>
      <c r="I4902" t="s">
        <v>2350</v>
      </c>
      <c r="J4902" t="s">
        <v>34664</v>
      </c>
      <c r="K4902" t="s">
        <v>34665</v>
      </c>
      <c r="L4902" t="s">
        <v>146</v>
      </c>
      <c r="M4902" t="s">
        <v>4470</v>
      </c>
      <c r="N4902" t="s">
        <v>2480</v>
      </c>
      <c r="O4902" t="s">
        <v>34666</v>
      </c>
      <c r="P4902" t="s">
        <v>40897</v>
      </c>
      <c r="Q4902" t="s">
        <v>40898</v>
      </c>
      <c r="R4902" t="str">
        <f t="shared" si="152"/>
        <v>临朐</v>
      </c>
      <c r="S4902" t="str">
        <f t="shared" si="153"/>
        <v>0710</v>
      </c>
    </row>
    <row r="4903" spans="1:19">
      <c r="A4903" t="s">
        <v>40899</v>
      </c>
      <c r="B4903" t="s">
        <v>40900</v>
      </c>
      <c r="C4903" t="s">
        <v>46</v>
      </c>
      <c r="D4903" t="s">
        <v>40901</v>
      </c>
      <c r="E4903" t="s">
        <v>40832</v>
      </c>
      <c r="F4903" t="s">
        <v>40902</v>
      </c>
      <c r="G4903" t="s">
        <v>40903</v>
      </c>
      <c r="H4903" t="s">
        <v>40904</v>
      </c>
      <c r="I4903" t="s">
        <v>2503</v>
      </c>
      <c r="J4903" t="s">
        <v>4957</v>
      </c>
      <c r="K4903" t="s">
        <v>2742</v>
      </c>
      <c r="L4903" t="s">
        <v>137</v>
      </c>
      <c r="M4903" t="s">
        <v>2395</v>
      </c>
      <c r="N4903" t="s">
        <v>2421</v>
      </c>
      <c r="O4903" t="s">
        <v>4960</v>
      </c>
      <c r="P4903" t="s">
        <v>40905</v>
      </c>
      <c r="Q4903" t="s">
        <v>40906</v>
      </c>
      <c r="R4903" t="str">
        <f t="shared" si="152"/>
        <v>青州</v>
      </c>
      <c r="S4903" t="str">
        <f t="shared" si="153"/>
        <v>0710</v>
      </c>
    </row>
    <row r="4904" spans="1:19">
      <c r="A4904" t="s">
        <v>40907</v>
      </c>
      <c r="B4904" t="s">
        <v>40908</v>
      </c>
      <c r="C4904" t="s">
        <v>46</v>
      </c>
      <c r="D4904" t="s">
        <v>40909</v>
      </c>
      <c r="E4904" t="s">
        <v>40140</v>
      </c>
      <c r="F4904" t="s">
        <v>40910</v>
      </c>
      <c r="G4904" t="s">
        <v>40911</v>
      </c>
      <c r="H4904" t="s">
        <v>40912</v>
      </c>
      <c r="I4904" t="s">
        <v>2451</v>
      </c>
      <c r="J4904" t="s">
        <v>18429</v>
      </c>
      <c r="K4904" t="s">
        <v>18430</v>
      </c>
      <c r="L4904" t="s">
        <v>57</v>
      </c>
      <c r="M4904" t="s">
        <v>2492</v>
      </c>
      <c r="N4904" t="s">
        <v>5839</v>
      </c>
      <c r="O4904" t="s">
        <v>18431</v>
      </c>
      <c r="P4904" t="s">
        <v>40913</v>
      </c>
      <c r="R4904" t="str">
        <f t="shared" si="152"/>
        <v>安丘</v>
      </c>
      <c r="S4904" t="str">
        <f t="shared" si="153"/>
        <v>0710</v>
      </c>
    </row>
    <row r="4905" spans="1:19">
      <c r="A4905" t="s">
        <v>40914</v>
      </c>
      <c r="B4905" t="s">
        <v>40915</v>
      </c>
      <c r="C4905" t="s">
        <v>46</v>
      </c>
      <c r="D4905" t="s">
        <v>40916</v>
      </c>
      <c r="E4905" t="s">
        <v>40099</v>
      </c>
      <c r="F4905" t="s">
        <v>40917</v>
      </c>
      <c r="G4905" t="s">
        <v>40918</v>
      </c>
      <c r="H4905" t="s">
        <v>40919</v>
      </c>
      <c r="I4905" t="s">
        <v>2465</v>
      </c>
      <c r="J4905" t="s">
        <v>6506</v>
      </c>
      <c r="K4905" t="s">
        <v>6507</v>
      </c>
      <c r="L4905" t="s">
        <v>76</v>
      </c>
      <c r="M4905" t="s">
        <v>4374</v>
      </c>
      <c r="N4905" t="s">
        <v>10065</v>
      </c>
      <c r="O4905" t="s">
        <v>6508</v>
      </c>
      <c r="P4905" t="s">
        <v>40920</v>
      </c>
      <c r="Q4905" t="s">
        <v>40921</v>
      </c>
      <c r="R4905" t="str">
        <f t="shared" si="152"/>
        <v>奎文</v>
      </c>
      <c r="S4905" t="str">
        <f t="shared" si="153"/>
        <v>0710</v>
      </c>
    </row>
    <row r="4906" spans="1:19">
      <c r="A4906" t="s">
        <v>40922</v>
      </c>
      <c r="B4906" t="s">
        <v>40923</v>
      </c>
      <c r="C4906" t="s">
        <v>46</v>
      </c>
      <c r="D4906" t="s">
        <v>40924</v>
      </c>
      <c r="E4906" t="s">
        <v>40099</v>
      </c>
      <c r="F4906" t="s">
        <v>40925</v>
      </c>
      <c r="G4906" t="s">
        <v>40926</v>
      </c>
      <c r="H4906" t="s">
        <v>40927</v>
      </c>
      <c r="I4906" t="s">
        <v>2378</v>
      </c>
      <c r="J4906" t="s">
        <v>5173</v>
      </c>
      <c r="K4906" t="s">
        <v>5174</v>
      </c>
      <c r="L4906" t="s">
        <v>137</v>
      </c>
      <c r="M4906" t="s">
        <v>5175</v>
      </c>
      <c r="N4906" t="s">
        <v>2354</v>
      </c>
      <c r="O4906" t="s">
        <v>5176</v>
      </c>
      <c r="P4906" t="s">
        <v>40928</v>
      </c>
      <c r="Q4906" t="s">
        <v>40929</v>
      </c>
      <c r="R4906" t="str">
        <f t="shared" si="152"/>
        <v>青州</v>
      </c>
      <c r="S4906" t="str">
        <f t="shared" si="153"/>
        <v>0710</v>
      </c>
    </row>
    <row r="4907" spans="1:19">
      <c r="A4907" t="s">
        <v>40930</v>
      </c>
      <c r="B4907" t="s">
        <v>40931</v>
      </c>
      <c r="C4907" t="s">
        <v>46</v>
      </c>
      <c r="D4907" t="s">
        <v>40932</v>
      </c>
      <c r="E4907" t="s">
        <v>40140</v>
      </c>
      <c r="F4907" t="s">
        <v>40933</v>
      </c>
      <c r="G4907" t="s">
        <v>40934</v>
      </c>
      <c r="H4907" t="s">
        <v>40935</v>
      </c>
      <c r="I4907" t="s">
        <v>2364</v>
      </c>
      <c r="J4907" t="s">
        <v>6889</v>
      </c>
      <c r="K4907" t="s">
        <v>6890</v>
      </c>
      <c r="L4907" t="s">
        <v>146</v>
      </c>
      <c r="M4907" t="s">
        <v>3532</v>
      </c>
      <c r="N4907" t="s">
        <v>2816</v>
      </c>
      <c r="O4907" t="s">
        <v>6891</v>
      </c>
      <c r="P4907" t="s">
        <v>40936</v>
      </c>
      <c r="R4907" t="str">
        <f t="shared" si="152"/>
        <v>临朐</v>
      </c>
      <c r="S4907" t="str">
        <f t="shared" si="153"/>
        <v>0710</v>
      </c>
    </row>
    <row r="4908" spans="1:19">
      <c r="A4908" t="s">
        <v>40937</v>
      </c>
      <c r="B4908" t="s">
        <v>40938</v>
      </c>
      <c r="C4908" t="s">
        <v>46</v>
      </c>
      <c r="D4908" t="s">
        <v>40939</v>
      </c>
      <c r="E4908" t="s">
        <v>40140</v>
      </c>
      <c r="F4908" t="s">
        <v>40940</v>
      </c>
      <c r="G4908" t="s">
        <v>40941</v>
      </c>
      <c r="H4908" t="s">
        <v>40942</v>
      </c>
      <c r="I4908" t="s">
        <v>2350</v>
      </c>
      <c r="J4908" t="s">
        <v>5139</v>
      </c>
      <c r="K4908" t="s">
        <v>5140</v>
      </c>
      <c r="L4908" t="s">
        <v>128</v>
      </c>
      <c r="M4908" t="s">
        <v>2890</v>
      </c>
      <c r="N4908" t="s">
        <v>2816</v>
      </c>
      <c r="O4908" t="s">
        <v>5141</v>
      </c>
      <c r="P4908" t="s">
        <v>40943</v>
      </c>
      <c r="Q4908" t="s">
        <v>40944</v>
      </c>
      <c r="R4908" t="str">
        <f t="shared" si="152"/>
        <v>寿光</v>
      </c>
      <c r="S4908" t="str">
        <f t="shared" si="153"/>
        <v>0710</v>
      </c>
    </row>
    <row r="4909" spans="1:19">
      <c r="A4909" t="s">
        <v>1358</v>
      </c>
      <c r="B4909" t="s">
        <v>40945</v>
      </c>
      <c r="C4909" t="s">
        <v>46</v>
      </c>
      <c r="D4909" t="s">
        <v>40946</v>
      </c>
      <c r="E4909" t="s">
        <v>40140</v>
      </c>
      <c r="F4909" t="s">
        <v>40947</v>
      </c>
      <c r="G4909" t="s">
        <v>1356</v>
      </c>
      <c r="H4909" t="s">
        <v>40948</v>
      </c>
      <c r="I4909" t="s">
        <v>2465</v>
      </c>
      <c r="J4909" t="s">
        <v>3364</v>
      </c>
      <c r="K4909" t="s">
        <v>3365</v>
      </c>
      <c r="L4909" t="s">
        <v>67</v>
      </c>
      <c r="M4909" t="s">
        <v>3366</v>
      </c>
      <c r="N4909" t="s">
        <v>2674</v>
      </c>
      <c r="O4909" t="s">
        <v>3367</v>
      </c>
      <c r="P4909" t="s">
        <v>40949</v>
      </c>
      <c r="Q4909" t="s">
        <v>40950</v>
      </c>
      <c r="R4909" t="str">
        <f t="shared" si="152"/>
        <v>昌邑</v>
      </c>
      <c r="S4909" t="str">
        <f t="shared" si="153"/>
        <v>0710</v>
      </c>
    </row>
    <row r="4910" spans="1:19">
      <c r="A4910" t="s">
        <v>40951</v>
      </c>
      <c r="B4910" t="s">
        <v>40952</v>
      </c>
      <c r="C4910" t="s">
        <v>46</v>
      </c>
      <c r="D4910" t="s">
        <v>40953</v>
      </c>
      <c r="E4910" t="s">
        <v>40954</v>
      </c>
      <c r="F4910" t="s">
        <v>40955</v>
      </c>
      <c r="G4910" t="s">
        <v>40956</v>
      </c>
      <c r="H4910" t="s">
        <v>40957</v>
      </c>
      <c r="I4910" t="s">
        <v>3564</v>
      </c>
      <c r="J4910" t="s">
        <v>3395</v>
      </c>
      <c r="K4910" t="s">
        <v>3396</v>
      </c>
      <c r="L4910" t="s">
        <v>187</v>
      </c>
      <c r="M4910" t="s">
        <v>2468</v>
      </c>
      <c r="N4910" t="s">
        <v>2529</v>
      </c>
      <c r="O4910" t="s">
        <v>3397</v>
      </c>
      <c r="P4910" t="s">
        <v>40958</v>
      </c>
      <c r="R4910" t="str">
        <f t="shared" si="152"/>
        <v>坊子</v>
      </c>
      <c r="S4910" t="str">
        <f t="shared" si="153"/>
        <v>0710</v>
      </c>
    </row>
    <row r="4911" spans="1:19">
      <c r="A4911" t="s">
        <v>40959</v>
      </c>
      <c r="B4911" t="s">
        <v>40960</v>
      </c>
      <c r="C4911" t="s">
        <v>46</v>
      </c>
      <c r="D4911" t="s">
        <v>40961</v>
      </c>
      <c r="E4911" t="s">
        <v>40099</v>
      </c>
      <c r="F4911" t="s">
        <v>40962</v>
      </c>
      <c r="G4911" t="s">
        <v>40963</v>
      </c>
      <c r="H4911" t="s">
        <v>40964</v>
      </c>
      <c r="I4911" t="s">
        <v>2350</v>
      </c>
      <c r="J4911" t="s">
        <v>2623</v>
      </c>
      <c r="K4911" t="s">
        <v>2624</v>
      </c>
      <c r="L4911" t="s">
        <v>137</v>
      </c>
      <c r="M4911" t="s">
        <v>2625</v>
      </c>
      <c r="N4911" t="s">
        <v>2368</v>
      </c>
      <c r="O4911" t="s">
        <v>7154</v>
      </c>
      <c r="P4911" t="s">
        <v>40965</v>
      </c>
      <c r="R4911" t="str">
        <f t="shared" si="152"/>
        <v>青州</v>
      </c>
      <c r="S4911" t="str">
        <f t="shared" si="153"/>
        <v>0710</v>
      </c>
    </row>
    <row r="4912" spans="1:19">
      <c r="A4912" t="s">
        <v>40966</v>
      </c>
      <c r="B4912" t="s">
        <v>40967</v>
      </c>
      <c r="C4912" t="s">
        <v>46</v>
      </c>
      <c r="D4912" t="s">
        <v>40968</v>
      </c>
      <c r="E4912" t="s">
        <v>40140</v>
      </c>
      <c r="F4912" t="s">
        <v>40969</v>
      </c>
      <c r="G4912" t="s">
        <v>40970</v>
      </c>
      <c r="H4912" t="s">
        <v>40971</v>
      </c>
      <c r="I4912" t="s">
        <v>2503</v>
      </c>
      <c r="J4912" t="s">
        <v>5347</v>
      </c>
      <c r="K4912" t="s">
        <v>5348</v>
      </c>
      <c r="L4912" t="s">
        <v>187</v>
      </c>
      <c r="M4912" t="s">
        <v>3510</v>
      </c>
      <c r="N4912" t="s">
        <v>2816</v>
      </c>
      <c r="O4912" t="s">
        <v>5349</v>
      </c>
      <c r="P4912" t="s">
        <v>40972</v>
      </c>
      <c r="R4912" t="str">
        <f t="shared" si="152"/>
        <v>坊子</v>
      </c>
      <c r="S4912" t="str">
        <f t="shared" si="153"/>
        <v>0710</v>
      </c>
    </row>
    <row r="4913" spans="1:19">
      <c r="A4913" t="s">
        <v>40973</v>
      </c>
      <c r="B4913" t="s">
        <v>40974</v>
      </c>
      <c r="C4913" t="s">
        <v>46</v>
      </c>
      <c r="D4913" t="s">
        <v>40975</v>
      </c>
      <c r="E4913" t="s">
        <v>40167</v>
      </c>
      <c r="F4913" t="s">
        <v>40976</v>
      </c>
      <c r="G4913" t="s">
        <v>40977</v>
      </c>
      <c r="H4913" t="s">
        <v>40978</v>
      </c>
      <c r="I4913" t="s">
        <v>2350</v>
      </c>
      <c r="J4913" t="s">
        <v>5128</v>
      </c>
      <c r="K4913" t="s">
        <v>5129</v>
      </c>
      <c r="L4913" t="s">
        <v>67</v>
      </c>
      <c r="M4913" t="s">
        <v>3706</v>
      </c>
      <c r="N4913" t="s">
        <v>3277</v>
      </c>
      <c r="O4913" t="s">
        <v>5130</v>
      </c>
      <c r="P4913" t="s">
        <v>40979</v>
      </c>
      <c r="R4913" t="str">
        <f t="shared" si="152"/>
        <v>昌邑</v>
      </c>
      <c r="S4913" t="str">
        <f t="shared" si="153"/>
        <v>0710</v>
      </c>
    </row>
    <row r="4914" spans="1:19">
      <c r="A4914" t="s">
        <v>40980</v>
      </c>
      <c r="B4914" t="s">
        <v>40981</v>
      </c>
      <c r="C4914" t="s">
        <v>46</v>
      </c>
      <c r="D4914" t="s">
        <v>40982</v>
      </c>
      <c r="E4914" t="s">
        <v>40140</v>
      </c>
      <c r="F4914" t="s">
        <v>40983</v>
      </c>
      <c r="G4914" t="s">
        <v>40984</v>
      </c>
      <c r="H4914" t="s">
        <v>40985</v>
      </c>
      <c r="I4914" t="s">
        <v>2503</v>
      </c>
      <c r="J4914" t="s">
        <v>3157</v>
      </c>
      <c r="K4914" t="s">
        <v>3158</v>
      </c>
      <c r="L4914" t="s">
        <v>47</v>
      </c>
      <c r="M4914" t="s">
        <v>3159</v>
      </c>
      <c r="N4914" t="s">
        <v>2674</v>
      </c>
      <c r="O4914" t="s">
        <v>3160</v>
      </c>
      <c r="P4914" t="s">
        <v>40986</v>
      </c>
      <c r="R4914" t="str">
        <f t="shared" si="152"/>
        <v>诸城</v>
      </c>
      <c r="S4914" t="str">
        <f t="shared" si="153"/>
        <v>0710</v>
      </c>
    </row>
    <row r="4915" spans="1:19">
      <c r="A4915" t="s">
        <v>40987</v>
      </c>
      <c r="B4915" t="s">
        <v>40988</v>
      </c>
      <c r="C4915" t="s">
        <v>46</v>
      </c>
      <c r="D4915" t="s">
        <v>40989</v>
      </c>
      <c r="E4915" t="s">
        <v>40099</v>
      </c>
      <c r="F4915" t="s">
        <v>40990</v>
      </c>
      <c r="G4915" t="s">
        <v>40991</v>
      </c>
      <c r="H4915" t="s">
        <v>40992</v>
      </c>
      <c r="I4915" t="s">
        <v>2378</v>
      </c>
      <c r="J4915" t="s">
        <v>2900</v>
      </c>
      <c r="K4915" t="s">
        <v>2901</v>
      </c>
      <c r="L4915" t="s">
        <v>110</v>
      </c>
      <c r="M4915" t="s">
        <v>2575</v>
      </c>
      <c r="N4915" t="s">
        <v>2816</v>
      </c>
      <c r="O4915" t="s">
        <v>2902</v>
      </c>
      <c r="P4915" t="s">
        <v>40993</v>
      </c>
      <c r="R4915" t="str">
        <f t="shared" si="152"/>
        <v>高密</v>
      </c>
      <c r="S4915" t="str">
        <f t="shared" si="153"/>
        <v>0710</v>
      </c>
    </row>
    <row r="4916" spans="1:19">
      <c r="A4916" t="s">
        <v>40994</v>
      </c>
      <c r="B4916" t="s">
        <v>40995</v>
      </c>
      <c r="C4916" t="s">
        <v>46</v>
      </c>
      <c r="D4916" t="s">
        <v>40996</v>
      </c>
      <c r="E4916" t="s">
        <v>40099</v>
      </c>
      <c r="F4916" t="s">
        <v>40997</v>
      </c>
      <c r="G4916" t="s">
        <v>40998</v>
      </c>
      <c r="H4916" t="s">
        <v>40999</v>
      </c>
      <c r="I4916" t="s">
        <v>2378</v>
      </c>
      <c r="J4916" t="s">
        <v>5649</v>
      </c>
      <c r="K4916" t="s">
        <v>5650</v>
      </c>
      <c r="L4916" t="s">
        <v>76</v>
      </c>
      <c r="M4916" t="s">
        <v>4374</v>
      </c>
      <c r="N4916" t="s">
        <v>6308</v>
      </c>
      <c r="O4916" t="s">
        <v>5651</v>
      </c>
      <c r="P4916" t="s">
        <v>41000</v>
      </c>
      <c r="R4916" t="str">
        <f t="shared" si="152"/>
        <v>奎文</v>
      </c>
      <c r="S4916" t="str">
        <f t="shared" si="153"/>
        <v>0710</v>
      </c>
    </row>
    <row r="4917" spans="1:19">
      <c r="A4917" t="s">
        <v>41001</v>
      </c>
      <c r="B4917" t="s">
        <v>41002</v>
      </c>
      <c r="C4917" t="s">
        <v>46</v>
      </c>
      <c r="D4917" t="s">
        <v>41003</v>
      </c>
      <c r="E4917" t="s">
        <v>40099</v>
      </c>
      <c r="F4917" t="s">
        <v>41004</v>
      </c>
      <c r="G4917" t="s">
        <v>41005</v>
      </c>
      <c r="H4917" t="s">
        <v>41006</v>
      </c>
      <c r="I4917" t="s">
        <v>2350</v>
      </c>
      <c r="J4917" t="s">
        <v>2836</v>
      </c>
      <c r="K4917" t="s">
        <v>24991</v>
      </c>
      <c r="L4917" t="s">
        <v>57</v>
      </c>
      <c r="M4917" t="s">
        <v>2838</v>
      </c>
      <c r="N4917" t="s">
        <v>2421</v>
      </c>
      <c r="O4917" t="s">
        <v>2839</v>
      </c>
      <c r="P4917" t="s">
        <v>41007</v>
      </c>
      <c r="Q4917" t="s">
        <v>41008</v>
      </c>
      <c r="R4917" t="str">
        <f t="shared" si="152"/>
        <v>安丘</v>
      </c>
      <c r="S4917" t="str">
        <f t="shared" si="153"/>
        <v>0710</v>
      </c>
    </row>
    <row r="4918" spans="1:19">
      <c r="A4918" t="s">
        <v>41009</v>
      </c>
      <c r="B4918" t="s">
        <v>41010</v>
      </c>
      <c r="C4918" t="s">
        <v>46</v>
      </c>
      <c r="D4918" t="s">
        <v>41011</v>
      </c>
      <c r="E4918" t="s">
        <v>36738</v>
      </c>
      <c r="F4918" t="s">
        <v>41012</v>
      </c>
      <c r="G4918" t="s">
        <v>41013</v>
      </c>
      <c r="H4918" t="s">
        <v>41014</v>
      </c>
      <c r="I4918" t="s">
        <v>2392</v>
      </c>
      <c r="J4918" t="s">
        <v>7099</v>
      </c>
      <c r="K4918" t="s">
        <v>7100</v>
      </c>
      <c r="L4918" t="s">
        <v>146</v>
      </c>
      <c r="M4918" t="s">
        <v>4470</v>
      </c>
      <c r="N4918" t="s">
        <v>6308</v>
      </c>
      <c r="O4918" t="s">
        <v>7101</v>
      </c>
      <c r="P4918" t="s">
        <v>41015</v>
      </c>
      <c r="Q4918" t="s">
        <v>41016</v>
      </c>
      <c r="R4918" t="str">
        <f t="shared" si="152"/>
        <v>临朐</v>
      </c>
      <c r="S4918" t="str">
        <f t="shared" si="153"/>
        <v>0710</v>
      </c>
    </row>
    <row r="4919" spans="1:19">
      <c r="A4919" t="s">
        <v>41017</v>
      </c>
      <c r="B4919" t="s">
        <v>41018</v>
      </c>
      <c r="C4919" t="s">
        <v>46</v>
      </c>
      <c r="D4919" t="s">
        <v>41019</v>
      </c>
      <c r="E4919" t="s">
        <v>40099</v>
      </c>
      <c r="F4919" t="s">
        <v>41020</v>
      </c>
      <c r="G4919" t="s">
        <v>41021</v>
      </c>
      <c r="H4919" t="s">
        <v>41022</v>
      </c>
      <c r="I4919" t="s">
        <v>2350</v>
      </c>
      <c r="J4919" t="s">
        <v>5649</v>
      </c>
      <c r="K4919" t="s">
        <v>5650</v>
      </c>
      <c r="L4919" t="s">
        <v>76</v>
      </c>
      <c r="M4919" t="s">
        <v>4374</v>
      </c>
      <c r="N4919" t="s">
        <v>2743</v>
      </c>
      <c r="O4919" t="s">
        <v>5651</v>
      </c>
      <c r="P4919" t="s">
        <v>41023</v>
      </c>
      <c r="R4919" t="str">
        <f t="shared" si="152"/>
        <v>奎文</v>
      </c>
      <c r="S4919" t="str">
        <f t="shared" si="153"/>
        <v>0710</v>
      </c>
    </row>
    <row r="4920" spans="1:19">
      <c r="A4920" t="s">
        <v>41024</v>
      </c>
      <c r="B4920" t="s">
        <v>41025</v>
      </c>
      <c r="C4920" t="s">
        <v>46</v>
      </c>
      <c r="D4920" t="s">
        <v>41026</v>
      </c>
      <c r="E4920" t="s">
        <v>40140</v>
      </c>
      <c r="F4920" t="s">
        <v>41027</v>
      </c>
      <c r="G4920" t="s">
        <v>41028</v>
      </c>
      <c r="H4920" t="s">
        <v>41029</v>
      </c>
      <c r="I4920" t="s">
        <v>3564</v>
      </c>
      <c r="J4920" t="s">
        <v>3096</v>
      </c>
      <c r="K4920" t="s">
        <v>3097</v>
      </c>
      <c r="L4920" t="s">
        <v>110</v>
      </c>
      <c r="M4920" t="s">
        <v>3098</v>
      </c>
      <c r="N4920" t="s">
        <v>2368</v>
      </c>
      <c r="O4920" t="s">
        <v>3099</v>
      </c>
      <c r="P4920" t="s">
        <v>41030</v>
      </c>
      <c r="R4920" t="str">
        <f t="shared" si="152"/>
        <v>高密</v>
      </c>
      <c r="S4920" t="str">
        <f t="shared" si="153"/>
        <v>0710</v>
      </c>
    </row>
    <row r="4921" spans="1:19">
      <c r="A4921" t="s">
        <v>41031</v>
      </c>
      <c r="B4921" t="s">
        <v>41032</v>
      </c>
      <c r="C4921" t="s">
        <v>46</v>
      </c>
      <c r="D4921" t="s">
        <v>41033</v>
      </c>
      <c r="E4921" t="s">
        <v>40140</v>
      </c>
      <c r="F4921" t="s">
        <v>41034</v>
      </c>
      <c r="G4921" t="s">
        <v>41035</v>
      </c>
      <c r="H4921" t="s">
        <v>41036</v>
      </c>
      <c r="I4921" t="s">
        <v>2350</v>
      </c>
      <c r="J4921" t="s">
        <v>4487</v>
      </c>
      <c r="K4921" t="s">
        <v>4488</v>
      </c>
      <c r="L4921" t="s">
        <v>137</v>
      </c>
      <c r="M4921" t="s">
        <v>2686</v>
      </c>
      <c r="N4921" t="s">
        <v>3179</v>
      </c>
      <c r="O4921" t="s">
        <v>4489</v>
      </c>
      <c r="P4921" t="s">
        <v>41037</v>
      </c>
      <c r="R4921" t="str">
        <f t="shared" si="152"/>
        <v>青州</v>
      </c>
      <c r="S4921" t="str">
        <f t="shared" si="153"/>
        <v>0710</v>
      </c>
    </row>
    <row r="4922" spans="1:19">
      <c r="A4922" t="s">
        <v>41038</v>
      </c>
      <c r="B4922" t="s">
        <v>41039</v>
      </c>
      <c r="C4922" t="s">
        <v>46</v>
      </c>
      <c r="D4922" t="s">
        <v>41040</v>
      </c>
      <c r="E4922" t="s">
        <v>41041</v>
      </c>
      <c r="F4922" t="s">
        <v>41042</v>
      </c>
      <c r="G4922" t="s">
        <v>41043</v>
      </c>
      <c r="H4922" t="s">
        <v>41044</v>
      </c>
      <c r="I4922" t="s">
        <v>2350</v>
      </c>
      <c r="J4922" t="s">
        <v>6077</v>
      </c>
      <c r="K4922" t="s">
        <v>6078</v>
      </c>
      <c r="L4922" t="s">
        <v>128</v>
      </c>
      <c r="M4922" t="s">
        <v>6079</v>
      </c>
      <c r="N4922" t="s">
        <v>3554</v>
      </c>
      <c r="O4922" t="s">
        <v>6080</v>
      </c>
      <c r="P4922" t="s">
        <v>41045</v>
      </c>
      <c r="R4922" t="str">
        <f t="shared" si="152"/>
        <v>寿光</v>
      </c>
      <c r="S4922" t="str">
        <f t="shared" si="153"/>
        <v>0710</v>
      </c>
    </row>
    <row r="4923" spans="1:19">
      <c r="A4923" t="s">
        <v>41046</v>
      </c>
      <c r="B4923" t="s">
        <v>41047</v>
      </c>
      <c r="C4923" t="s">
        <v>46</v>
      </c>
      <c r="D4923" t="s">
        <v>41048</v>
      </c>
      <c r="E4923" t="s">
        <v>40099</v>
      </c>
      <c r="F4923" t="s">
        <v>41049</v>
      </c>
      <c r="G4923" t="s">
        <v>41050</v>
      </c>
      <c r="H4923" t="s">
        <v>41051</v>
      </c>
      <c r="I4923" t="s">
        <v>2465</v>
      </c>
      <c r="J4923" t="s">
        <v>6506</v>
      </c>
      <c r="K4923" t="s">
        <v>6507</v>
      </c>
      <c r="L4923" t="s">
        <v>76</v>
      </c>
      <c r="M4923" t="s">
        <v>4374</v>
      </c>
      <c r="N4923" t="s">
        <v>2340</v>
      </c>
      <c r="O4923" t="s">
        <v>6508</v>
      </c>
      <c r="P4923" t="s">
        <v>41022</v>
      </c>
      <c r="Q4923" t="s">
        <v>40921</v>
      </c>
      <c r="R4923" t="str">
        <f t="shared" si="152"/>
        <v>奎文</v>
      </c>
      <c r="S4923" t="str">
        <f t="shared" si="153"/>
        <v>0710</v>
      </c>
    </row>
    <row r="4924" spans="1:19">
      <c r="A4924" t="s">
        <v>41052</v>
      </c>
      <c r="B4924" t="s">
        <v>41053</v>
      </c>
      <c r="C4924" t="s">
        <v>46</v>
      </c>
      <c r="D4924" t="s">
        <v>41054</v>
      </c>
      <c r="E4924" t="s">
        <v>41055</v>
      </c>
      <c r="F4924" t="s">
        <v>41056</v>
      </c>
      <c r="G4924" t="s">
        <v>41057</v>
      </c>
      <c r="H4924" t="s">
        <v>41058</v>
      </c>
      <c r="I4924" t="s">
        <v>2350</v>
      </c>
      <c r="J4924" t="s">
        <v>4468</v>
      </c>
      <c r="K4924" t="s">
        <v>4469</v>
      </c>
      <c r="L4924" t="s">
        <v>146</v>
      </c>
      <c r="M4924" t="s">
        <v>4470</v>
      </c>
      <c r="N4924" t="s">
        <v>2421</v>
      </c>
      <c r="O4924" t="s">
        <v>4471</v>
      </c>
      <c r="P4924" t="s">
        <v>41059</v>
      </c>
      <c r="R4924" t="str">
        <f t="shared" si="152"/>
        <v>临朐</v>
      </c>
      <c r="S4924" t="str">
        <f t="shared" si="153"/>
        <v>0710</v>
      </c>
    </row>
    <row r="4925" spans="1:19">
      <c r="A4925" t="s">
        <v>41060</v>
      </c>
      <c r="B4925" t="s">
        <v>41061</v>
      </c>
      <c r="C4925" t="s">
        <v>46</v>
      </c>
      <c r="D4925" t="s">
        <v>41062</v>
      </c>
      <c r="E4925" t="s">
        <v>40099</v>
      </c>
      <c r="F4925" t="s">
        <v>41063</v>
      </c>
      <c r="G4925" t="s">
        <v>41064</v>
      </c>
      <c r="H4925" t="s">
        <v>41065</v>
      </c>
      <c r="I4925" t="s">
        <v>2364</v>
      </c>
      <c r="J4925" t="s">
        <v>2490</v>
      </c>
      <c r="K4925" t="s">
        <v>2491</v>
      </c>
      <c r="L4925" t="s">
        <v>57</v>
      </c>
      <c r="M4925" t="s">
        <v>2492</v>
      </c>
      <c r="N4925" t="s">
        <v>2421</v>
      </c>
      <c r="O4925" t="s">
        <v>2493</v>
      </c>
      <c r="P4925" t="s">
        <v>41066</v>
      </c>
      <c r="Q4925" t="s">
        <v>41067</v>
      </c>
      <c r="R4925" t="str">
        <f t="shared" si="152"/>
        <v>安丘</v>
      </c>
      <c r="S4925" t="str">
        <f t="shared" si="153"/>
        <v>0710</v>
      </c>
    </row>
    <row r="4926" spans="1:19">
      <c r="A4926" t="s">
        <v>41068</v>
      </c>
      <c r="B4926" t="s">
        <v>41069</v>
      </c>
      <c r="C4926" t="s">
        <v>46</v>
      </c>
      <c r="D4926" t="s">
        <v>41070</v>
      </c>
      <c r="E4926" t="s">
        <v>41071</v>
      </c>
      <c r="F4926" t="s">
        <v>41072</v>
      </c>
      <c r="G4926" t="s">
        <v>41073</v>
      </c>
      <c r="H4926" t="s">
        <v>41074</v>
      </c>
      <c r="I4926" t="s">
        <v>2645</v>
      </c>
      <c r="J4926" t="s">
        <v>5392</v>
      </c>
      <c r="K4926" t="s">
        <v>5393</v>
      </c>
      <c r="L4926" t="s">
        <v>128</v>
      </c>
      <c r="M4926" t="s">
        <v>2720</v>
      </c>
      <c r="N4926" t="s">
        <v>2785</v>
      </c>
      <c r="O4926" t="s">
        <v>5394</v>
      </c>
      <c r="P4926" t="s">
        <v>41075</v>
      </c>
      <c r="R4926" t="str">
        <f t="shared" si="152"/>
        <v>寿光</v>
      </c>
      <c r="S4926" t="str">
        <f t="shared" si="153"/>
        <v>0710</v>
      </c>
    </row>
    <row r="4927" spans="1:19">
      <c r="A4927" t="s">
        <v>41076</v>
      </c>
      <c r="B4927" t="s">
        <v>41077</v>
      </c>
      <c r="C4927" t="s">
        <v>46</v>
      </c>
      <c r="D4927" t="s">
        <v>41078</v>
      </c>
      <c r="E4927" t="s">
        <v>40099</v>
      </c>
      <c r="F4927" t="s">
        <v>41079</v>
      </c>
      <c r="G4927" t="s">
        <v>41080</v>
      </c>
      <c r="H4927" t="s">
        <v>41081</v>
      </c>
      <c r="I4927" t="s">
        <v>2364</v>
      </c>
      <c r="J4927" t="s">
        <v>5139</v>
      </c>
      <c r="K4927" t="s">
        <v>5140</v>
      </c>
      <c r="L4927" t="s">
        <v>128</v>
      </c>
      <c r="M4927" t="s">
        <v>2890</v>
      </c>
      <c r="N4927" t="s">
        <v>2602</v>
      </c>
      <c r="O4927" t="s">
        <v>5141</v>
      </c>
      <c r="P4927" t="s">
        <v>41082</v>
      </c>
      <c r="R4927" t="str">
        <f t="shared" si="152"/>
        <v>寿光</v>
      </c>
      <c r="S4927" t="str">
        <f t="shared" si="153"/>
        <v>0710</v>
      </c>
    </row>
    <row r="4928" spans="1:19">
      <c r="A4928" t="s">
        <v>41083</v>
      </c>
      <c r="B4928" t="s">
        <v>41084</v>
      </c>
      <c r="C4928" t="s">
        <v>46</v>
      </c>
      <c r="D4928" t="s">
        <v>41085</v>
      </c>
      <c r="E4928" t="s">
        <v>40140</v>
      </c>
      <c r="F4928" t="s">
        <v>41086</v>
      </c>
      <c r="G4928" t="s">
        <v>41087</v>
      </c>
      <c r="H4928" t="s">
        <v>41088</v>
      </c>
      <c r="I4928" t="s">
        <v>2378</v>
      </c>
      <c r="J4928" t="s">
        <v>5156</v>
      </c>
      <c r="K4928" t="s">
        <v>5157</v>
      </c>
      <c r="L4928" t="s">
        <v>67</v>
      </c>
      <c r="M4928" t="s">
        <v>3706</v>
      </c>
      <c r="N4928" t="s">
        <v>2480</v>
      </c>
      <c r="O4928" t="s">
        <v>5158</v>
      </c>
      <c r="P4928" t="s">
        <v>41089</v>
      </c>
      <c r="Q4928" t="s">
        <v>41090</v>
      </c>
      <c r="R4928" t="str">
        <f t="shared" si="152"/>
        <v>昌邑</v>
      </c>
      <c r="S4928" t="str">
        <f t="shared" si="153"/>
        <v>0710</v>
      </c>
    </row>
    <row r="4929" spans="1:19">
      <c r="A4929" t="s">
        <v>41091</v>
      </c>
      <c r="B4929" t="s">
        <v>41092</v>
      </c>
      <c r="C4929" t="s">
        <v>46</v>
      </c>
      <c r="D4929" t="s">
        <v>41093</v>
      </c>
      <c r="E4929" t="s">
        <v>40140</v>
      </c>
      <c r="F4929" t="s">
        <v>41094</v>
      </c>
      <c r="G4929" t="s">
        <v>41095</v>
      </c>
      <c r="H4929" t="s">
        <v>41096</v>
      </c>
      <c r="I4929" t="s">
        <v>2350</v>
      </c>
      <c r="J4929" t="s">
        <v>7387</v>
      </c>
      <c r="K4929" t="s">
        <v>7388</v>
      </c>
      <c r="L4929" t="s">
        <v>128</v>
      </c>
      <c r="M4929" t="s">
        <v>5602</v>
      </c>
      <c r="N4929" t="s">
        <v>2421</v>
      </c>
      <c r="O4929" t="s">
        <v>7389</v>
      </c>
      <c r="P4929" t="s">
        <v>41097</v>
      </c>
      <c r="Q4929" t="s">
        <v>41098</v>
      </c>
      <c r="R4929" t="str">
        <f t="shared" ref="R4929:R4992" si="154">IF(OR(LEFT(L4929,2)="高新"),"奎文",IF(LEFT(L4929,2)="峡山","坊子",IF(LEFT(L4929,2)="滨海","寒亭",LEFT(L4929,2))))</f>
        <v>寿光</v>
      </c>
      <c r="S4929" t="str">
        <f t="shared" ref="S4929:S4992" si="155">TEXT(B4929,"mmdd")</f>
        <v>0710</v>
      </c>
    </row>
    <row r="4930" spans="1:19">
      <c r="A4930" t="s">
        <v>41099</v>
      </c>
      <c r="B4930" t="s">
        <v>41100</v>
      </c>
      <c r="C4930" t="s">
        <v>46</v>
      </c>
      <c r="D4930" t="s">
        <v>41101</v>
      </c>
      <c r="E4930" t="s">
        <v>40140</v>
      </c>
      <c r="F4930" t="s">
        <v>41102</v>
      </c>
      <c r="G4930" t="s">
        <v>41103</v>
      </c>
      <c r="H4930" t="s">
        <v>41104</v>
      </c>
      <c r="I4930" t="s">
        <v>2350</v>
      </c>
      <c r="J4930" t="s">
        <v>7337</v>
      </c>
      <c r="K4930" t="s">
        <v>7338</v>
      </c>
      <c r="L4930" t="s">
        <v>128</v>
      </c>
      <c r="M4930" t="s">
        <v>2890</v>
      </c>
      <c r="N4930" t="s">
        <v>2340</v>
      </c>
      <c r="O4930" t="s">
        <v>7339</v>
      </c>
      <c r="P4930" t="s">
        <v>41105</v>
      </c>
      <c r="R4930" t="str">
        <f t="shared" si="154"/>
        <v>寿光</v>
      </c>
      <c r="S4930" t="str">
        <f t="shared" si="155"/>
        <v>0710</v>
      </c>
    </row>
    <row r="4931" spans="1:19">
      <c r="A4931" t="s">
        <v>41106</v>
      </c>
      <c r="B4931" t="s">
        <v>41107</v>
      </c>
      <c r="C4931" t="s">
        <v>46</v>
      </c>
      <c r="D4931" t="s">
        <v>41108</v>
      </c>
      <c r="E4931" t="s">
        <v>40140</v>
      </c>
      <c r="F4931" t="s">
        <v>41109</v>
      </c>
      <c r="G4931" t="s">
        <v>41110</v>
      </c>
      <c r="H4931" t="s">
        <v>41111</v>
      </c>
      <c r="I4931" t="s">
        <v>2350</v>
      </c>
      <c r="J4931" t="s">
        <v>9169</v>
      </c>
      <c r="K4931" t="s">
        <v>9170</v>
      </c>
      <c r="L4931" t="s">
        <v>47</v>
      </c>
      <c r="M4931" t="s">
        <v>2784</v>
      </c>
      <c r="N4931" t="s">
        <v>3718</v>
      </c>
      <c r="O4931" t="s">
        <v>9171</v>
      </c>
      <c r="P4931" t="s">
        <v>41112</v>
      </c>
      <c r="Q4931" t="s">
        <v>41113</v>
      </c>
      <c r="R4931" t="str">
        <f t="shared" si="154"/>
        <v>诸城</v>
      </c>
      <c r="S4931" t="str">
        <f t="shared" si="155"/>
        <v>0710</v>
      </c>
    </row>
    <row r="4932" spans="1:19">
      <c r="A4932" t="s">
        <v>41114</v>
      </c>
      <c r="B4932" t="s">
        <v>41115</v>
      </c>
      <c r="C4932" t="s">
        <v>46</v>
      </c>
      <c r="D4932" t="s">
        <v>41116</v>
      </c>
      <c r="E4932" t="s">
        <v>40099</v>
      </c>
      <c r="F4932" t="s">
        <v>41117</v>
      </c>
      <c r="G4932" t="s">
        <v>41118</v>
      </c>
      <c r="H4932" t="s">
        <v>41119</v>
      </c>
      <c r="I4932" t="s">
        <v>2645</v>
      </c>
      <c r="J4932" t="s">
        <v>2599</v>
      </c>
      <c r="K4932" t="s">
        <v>2600</v>
      </c>
      <c r="L4932" t="s">
        <v>119</v>
      </c>
      <c r="M4932" t="s">
        <v>2601</v>
      </c>
      <c r="N4932" t="s">
        <v>2602</v>
      </c>
      <c r="O4932" t="s">
        <v>2603</v>
      </c>
      <c r="P4932" t="s">
        <v>41120</v>
      </c>
      <c r="R4932" t="str">
        <f t="shared" si="154"/>
        <v>寒亭</v>
      </c>
      <c r="S4932" t="str">
        <f t="shared" si="155"/>
        <v>0710</v>
      </c>
    </row>
    <row r="4933" spans="1:19">
      <c r="A4933" t="s">
        <v>41121</v>
      </c>
      <c r="B4933" t="s">
        <v>41122</v>
      </c>
      <c r="C4933" t="s">
        <v>46</v>
      </c>
      <c r="D4933" t="s">
        <v>41123</v>
      </c>
      <c r="E4933" t="s">
        <v>41124</v>
      </c>
      <c r="F4933" t="s">
        <v>41125</v>
      </c>
      <c r="G4933" t="s">
        <v>41126</v>
      </c>
      <c r="H4933" t="s">
        <v>41127</v>
      </c>
      <c r="I4933" t="s">
        <v>6637</v>
      </c>
      <c r="J4933" t="s">
        <v>29658</v>
      </c>
      <c r="K4933" t="s">
        <v>29659</v>
      </c>
      <c r="L4933" t="s">
        <v>128</v>
      </c>
      <c r="M4933" t="s">
        <v>2913</v>
      </c>
      <c r="N4933" t="s">
        <v>4563</v>
      </c>
      <c r="O4933" t="s">
        <v>29660</v>
      </c>
      <c r="P4933" t="s">
        <v>41128</v>
      </c>
      <c r="Q4933" t="s">
        <v>41129</v>
      </c>
      <c r="R4933" t="str">
        <f t="shared" si="154"/>
        <v>寿光</v>
      </c>
      <c r="S4933" t="str">
        <f t="shared" si="155"/>
        <v>0710</v>
      </c>
    </row>
    <row r="4934" spans="1:19">
      <c r="A4934" t="s">
        <v>41130</v>
      </c>
      <c r="B4934" t="s">
        <v>41131</v>
      </c>
      <c r="C4934" t="s">
        <v>46</v>
      </c>
      <c r="D4934" t="s">
        <v>41132</v>
      </c>
      <c r="E4934" t="s">
        <v>40140</v>
      </c>
      <c r="F4934" t="s">
        <v>41133</v>
      </c>
      <c r="G4934" t="s">
        <v>41134</v>
      </c>
      <c r="H4934" t="s">
        <v>41135</v>
      </c>
      <c r="I4934" t="s">
        <v>5826</v>
      </c>
      <c r="J4934" t="s">
        <v>8710</v>
      </c>
      <c r="K4934" t="s">
        <v>8711</v>
      </c>
      <c r="L4934" t="s">
        <v>47</v>
      </c>
      <c r="M4934" t="s">
        <v>3327</v>
      </c>
      <c r="N4934" t="s">
        <v>3907</v>
      </c>
      <c r="O4934" t="s">
        <v>8712</v>
      </c>
      <c r="P4934" t="s">
        <v>41136</v>
      </c>
      <c r="Q4934" t="s">
        <v>41137</v>
      </c>
      <c r="R4934" t="str">
        <f t="shared" si="154"/>
        <v>诸城</v>
      </c>
      <c r="S4934" t="str">
        <f t="shared" si="155"/>
        <v>0710</v>
      </c>
    </row>
    <row r="4935" spans="1:19">
      <c r="A4935" t="s">
        <v>41138</v>
      </c>
      <c r="B4935" t="s">
        <v>41139</v>
      </c>
      <c r="C4935" t="s">
        <v>46</v>
      </c>
      <c r="D4935" t="s">
        <v>41140</v>
      </c>
      <c r="E4935" t="s">
        <v>40140</v>
      </c>
      <c r="F4935" t="s">
        <v>41141</v>
      </c>
      <c r="G4935" t="s">
        <v>41142</v>
      </c>
      <c r="H4935" t="s">
        <v>41143</v>
      </c>
      <c r="I4935" t="s">
        <v>5112</v>
      </c>
      <c r="J4935" t="s">
        <v>3905</v>
      </c>
      <c r="K4935" t="s">
        <v>3906</v>
      </c>
      <c r="L4935" t="s">
        <v>67</v>
      </c>
      <c r="M4935" t="s">
        <v>2958</v>
      </c>
      <c r="N4935" t="s">
        <v>2368</v>
      </c>
      <c r="O4935" t="s">
        <v>3908</v>
      </c>
      <c r="Q4935" t="s">
        <v>41144</v>
      </c>
      <c r="R4935" t="str">
        <f t="shared" si="154"/>
        <v>昌邑</v>
      </c>
      <c r="S4935" t="str">
        <f t="shared" si="155"/>
        <v>0710</v>
      </c>
    </row>
    <row r="4936" spans="1:19">
      <c r="A4936" t="s">
        <v>41145</v>
      </c>
      <c r="B4936" t="s">
        <v>41146</v>
      </c>
      <c r="C4936" t="s">
        <v>46</v>
      </c>
      <c r="D4936" t="s">
        <v>41147</v>
      </c>
      <c r="E4936" t="s">
        <v>40099</v>
      </c>
      <c r="F4936" t="s">
        <v>41148</v>
      </c>
      <c r="G4936" t="s">
        <v>41149</v>
      </c>
      <c r="H4936" t="s">
        <v>41150</v>
      </c>
      <c r="I4936" t="s">
        <v>2586</v>
      </c>
      <c r="J4936" t="s">
        <v>5976</v>
      </c>
      <c r="K4936" t="s">
        <v>5977</v>
      </c>
      <c r="L4936" t="s">
        <v>128</v>
      </c>
      <c r="M4936" t="s">
        <v>5602</v>
      </c>
      <c r="N4936" t="s">
        <v>2421</v>
      </c>
      <c r="O4936" t="s">
        <v>5978</v>
      </c>
      <c r="P4936" t="s">
        <v>41151</v>
      </c>
      <c r="Q4936" t="s">
        <v>41152</v>
      </c>
      <c r="R4936" t="str">
        <f t="shared" si="154"/>
        <v>寿光</v>
      </c>
      <c r="S4936" t="str">
        <f t="shared" si="155"/>
        <v>0710</v>
      </c>
    </row>
    <row r="4937" spans="1:19">
      <c r="A4937" t="s">
        <v>41153</v>
      </c>
      <c r="B4937" t="s">
        <v>41154</v>
      </c>
      <c r="C4937" t="s">
        <v>46</v>
      </c>
      <c r="D4937" t="s">
        <v>41155</v>
      </c>
      <c r="E4937" t="s">
        <v>40140</v>
      </c>
      <c r="F4937" t="s">
        <v>41156</v>
      </c>
      <c r="G4937" t="s">
        <v>41157</v>
      </c>
      <c r="H4937" t="s">
        <v>41158</v>
      </c>
      <c r="I4937" t="s">
        <v>2586</v>
      </c>
      <c r="J4937" t="s">
        <v>3670</v>
      </c>
      <c r="K4937" t="s">
        <v>3671</v>
      </c>
      <c r="L4937" t="s">
        <v>3458</v>
      </c>
      <c r="M4937" t="s">
        <v>3672</v>
      </c>
      <c r="N4937" t="s">
        <v>3270</v>
      </c>
      <c r="O4937" t="s">
        <v>3673</v>
      </c>
      <c r="P4937" t="s">
        <v>41159</v>
      </c>
      <c r="R4937" t="str">
        <f t="shared" si="154"/>
        <v>寒亭</v>
      </c>
      <c r="S4937" t="str">
        <f t="shared" si="155"/>
        <v>0710</v>
      </c>
    </row>
    <row r="4938" spans="1:19">
      <c r="A4938" t="s">
        <v>41160</v>
      </c>
      <c r="B4938" t="s">
        <v>41161</v>
      </c>
      <c r="C4938" t="s">
        <v>46</v>
      </c>
      <c r="D4938" t="s">
        <v>41162</v>
      </c>
      <c r="E4938" t="s">
        <v>40140</v>
      </c>
      <c r="F4938" t="s">
        <v>41163</v>
      </c>
      <c r="G4938" t="s">
        <v>41164</v>
      </c>
      <c r="H4938" t="s">
        <v>41165</v>
      </c>
      <c r="I4938" t="s">
        <v>5211</v>
      </c>
      <c r="J4938" t="s">
        <v>3938</v>
      </c>
      <c r="K4938" t="s">
        <v>3939</v>
      </c>
      <c r="L4938" t="s">
        <v>137</v>
      </c>
      <c r="M4938" t="s">
        <v>3940</v>
      </c>
      <c r="N4938" t="s">
        <v>7446</v>
      </c>
      <c r="O4938" t="s">
        <v>3941</v>
      </c>
      <c r="P4938" t="s">
        <v>41166</v>
      </c>
      <c r="Q4938" t="s">
        <v>41167</v>
      </c>
      <c r="R4938" t="str">
        <f t="shared" si="154"/>
        <v>青州</v>
      </c>
      <c r="S4938" t="str">
        <f t="shared" si="155"/>
        <v>0710</v>
      </c>
    </row>
    <row r="4939" spans="1:19">
      <c r="A4939" t="s">
        <v>41168</v>
      </c>
      <c r="B4939" t="s">
        <v>41169</v>
      </c>
      <c r="C4939" t="s">
        <v>46</v>
      </c>
      <c r="D4939" t="s">
        <v>41170</v>
      </c>
      <c r="E4939" t="s">
        <v>40140</v>
      </c>
      <c r="F4939" t="s">
        <v>41171</v>
      </c>
      <c r="G4939" t="s">
        <v>41172</v>
      </c>
      <c r="H4939" t="s">
        <v>41173</v>
      </c>
      <c r="I4939" t="s">
        <v>2364</v>
      </c>
      <c r="J4939" t="s">
        <v>2836</v>
      </c>
      <c r="K4939" t="s">
        <v>24991</v>
      </c>
      <c r="L4939" t="s">
        <v>57</v>
      </c>
      <c r="M4939" t="s">
        <v>2838</v>
      </c>
      <c r="N4939" t="s">
        <v>2421</v>
      </c>
      <c r="O4939" t="s">
        <v>2839</v>
      </c>
      <c r="P4939" t="s">
        <v>41174</v>
      </c>
      <c r="R4939" t="str">
        <f t="shared" si="154"/>
        <v>安丘</v>
      </c>
      <c r="S4939" t="str">
        <f t="shared" si="155"/>
        <v>0710</v>
      </c>
    </row>
    <row r="4940" spans="1:19">
      <c r="A4940" t="s">
        <v>41175</v>
      </c>
      <c r="B4940" t="s">
        <v>41176</v>
      </c>
      <c r="C4940" t="s">
        <v>46</v>
      </c>
      <c r="D4940" t="s">
        <v>41177</v>
      </c>
      <c r="E4940" t="s">
        <v>40140</v>
      </c>
      <c r="F4940" t="s">
        <v>38790</v>
      </c>
      <c r="G4940" t="s">
        <v>38791</v>
      </c>
      <c r="H4940" t="s">
        <v>41178</v>
      </c>
      <c r="I4940" t="s">
        <v>2645</v>
      </c>
      <c r="J4940" t="s">
        <v>3857</v>
      </c>
      <c r="K4940" t="s">
        <v>3858</v>
      </c>
      <c r="L4940" t="s">
        <v>119</v>
      </c>
      <c r="M4940" t="s">
        <v>2601</v>
      </c>
      <c r="N4940" t="s">
        <v>2859</v>
      </c>
      <c r="O4940" t="s">
        <v>3859</v>
      </c>
      <c r="R4940" t="str">
        <f t="shared" si="154"/>
        <v>寒亭</v>
      </c>
      <c r="S4940" t="str">
        <f t="shared" si="155"/>
        <v>0710</v>
      </c>
    </row>
    <row r="4941" spans="1:19">
      <c r="A4941" t="s">
        <v>41179</v>
      </c>
      <c r="B4941" t="s">
        <v>41180</v>
      </c>
      <c r="C4941" t="s">
        <v>46</v>
      </c>
      <c r="D4941" t="s">
        <v>41181</v>
      </c>
      <c r="E4941" t="s">
        <v>40140</v>
      </c>
      <c r="F4941" t="s">
        <v>41182</v>
      </c>
      <c r="G4941" t="s">
        <v>41183</v>
      </c>
      <c r="H4941" t="s">
        <v>41184</v>
      </c>
      <c r="I4941" t="s">
        <v>41185</v>
      </c>
      <c r="J4941" t="s">
        <v>4437</v>
      </c>
      <c r="K4941" t="s">
        <v>4438</v>
      </c>
      <c r="N4941" t="s">
        <v>3214</v>
      </c>
      <c r="O4941" t="s">
        <v>4440</v>
      </c>
      <c r="R4941" t="str">
        <f t="shared" si="154"/>
        <v/>
      </c>
      <c r="S4941" t="str">
        <f t="shared" si="155"/>
        <v>0710</v>
      </c>
    </row>
    <row r="4942" spans="1:19">
      <c r="A4942" t="s">
        <v>41186</v>
      </c>
      <c r="B4942" t="s">
        <v>41187</v>
      </c>
      <c r="C4942" t="s">
        <v>46</v>
      </c>
      <c r="D4942" t="s">
        <v>41188</v>
      </c>
      <c r="E4942" t="s">
        <v>40099</v>
      </c>
      <c r="F4942" t="s">
        <v>41189</v>
      </c>
      <c r="G4942" t="s">
        <v>41190</v>
      </c>
      <c r="H4942" t="s">
        <v>41191</v>
      </c>
      <c r="I4942" t="s">
        <v>2350</v>
      </c>
      <c r="J4942" t="s">
        <v>2337</v>
      </c>
      <c r="K4942" t="s">
        <v>2338</v>
      </c>
      <c r="L4942" t="s">
        <v>137</v>
      </c>
      <c r="M4942" t="s">
        <v>2339</v>
      </c>
      <c r="N4942" t="s">
        <v>2340</v>
      </c>
      <c r="O4942" t="s">
        <v>2341</v>
      </c>
      <c r="P4942" t="s">
        <v>41192</v>
      </c>
      <c r="Q4942" t="s">
        <v>41193</v>
      </c>
      <c r="R4942" t="str">
        <f t="shared" si="154"/>
        <v>青州</v>
      </c>
      <c r="S4942" t="str">
        <f t="shared" si="155"/>
        <v>0710</v>
      </c>
    </row>
    <row r="4943" spans="1:19">
      <c r="A4943" t="s">
        <v>41194</v>
      </c>
      <c r="B4943" t="s">
        <v>41195</v>
      </c>
      <c r="C4943" t="s">
        <v>46</v>
      </c>
      <c r="D4943" t="s">
        <v>41196</v>
      </c>
      <c r="E4943" t="s">
        <v>40140</v>
      </c>
      <c r="F4943" t="s">
        <v>41197</v>
      </c>
      <c r="G4943" t="s">
        <v>41198</v>
      </c>
      <c r="H4943" t="s">
        <v>41199</v>
      </c>
      <c r="I4943" t="s">
        <v>2350</v>
      </c>
      <c r="J4943" t="s">
        <v>7999</v>
      </c>
      <c r="K4943" t="s">
        <v>8000</v>
      </c>
      <c r="L4943" t="s">
        <v>47</v>
      </c>
      <c r="M4943" t="s">
        <v>8001</v>
      </c>
      <c r="N4943" t="s">
        <v>2859</v>
      </c>
      <c r="O4943" t="s">
        <v>8002</v>
      </c>
      <c r="P4943" t="s">
        <v>41200</v>
      </c>
      <c r="R4943" t="str">
        <f t="shared" si="154"/>
        <v>诸城</v>
      </c>
      <c r="S4943" t="str">
        <f t="shared" si="155"/>
        <v>0710</v>
      </c>
    </row>
    <row r="4944" spans="1:19">
      <c r="A4944" t="s">
        <v>41201</v>
      </c>
      <c r="B4944" t="s">
        <v>41202</v>
      </c>
      <c r="C4944" t="s">
        <v>46</v>
      </c>
      <c r="D4944" t="s">
        <v>41203</v>
      </c>
      <c r="E4944" t="s">
        <v>41204</v>
      </c>
      <c r="F4944" t="s">
        <v>41205</v>
      </c>
      <c r="G4944" t="s">
        <v>41206</v>
      </c>
      <c r="H4944" t="s">
        <v>41207</v>
      </c>
      <c r="I4944" t="s">
        <v>2378</v>
      </c>
      <c r="J4944" t="s">
        <v>7015</v>
      </c>
      <c r="K4944" t="s">
        <v>7016</v>
      </c>
      <c r="L4944" t="s">
        <v>67</v>
      </c>
      <c r="M4944" t="s">
        <v>3366</v>
      </c>
      <c r="N4944" t="s">
        <v>2421</v>
      </c>
      <c r="O4944" t="s">
        <v>7017</v>
      </c>
      <c r="P4944" t="s">
        <v>41208</v>
      </c>
      <c r="R4944" t="str">
        <f t="shared" si="154"/>
        <v>昌邑</v>
      </c>
      <c r="S4944" t="str">
        <f t="shared" si="155"/>
        <v>0710</v>
      </c>
    </row>
    <row r="4945" spans="1:19">
      <c r="A4945" t="s">
        <v>41209</v>
      </c>
      <c r="B4945" t="s">
        <v>41210</v>
      </c>
      <c r="C4945" t="s">
        <v>46</v>
      </c>
      <c r="D4945" t="s">
        <v>41211</v>
      </c>
      <c r="E4945" t="s">
        <v>40099</v>
      </c>
      <c r="F4945" t="s">
        <v>41212</v>
      </c>
      <c r="G4945" t="s">
        <v>41213</v>
      </c>
      <c r="H4945" t="s">
        <v>41214</v>
      </c>
      <c r="I4945" t="s">
        <v>2378</v>
      </c>
      <c r="J4945" t="s">
        <v>7337</v>
      </c>
      <c r="K4945" t="s">
        <v>7338</v>
      </c>
      <c r="L4945" t="s">
        <v>128</v>
      </c>
      <c r="M4945" t="s">
        <v>2890</v>
      </c>
      <c r="N4945" t="s">
        <v>2480</v>
      </c>
      <c r="O4945" t="s">
        <v>7339</v>
      </c>
      <c r="P4945" t="s">
        <v>41215</v>
      </c>
      <c r="R4945" t="str">
        <f t="shared" si="154"/>
        <v>寿光</v>
      </c>
      <c r="S4945" t="str">
        <f t="shared" si="155"/>
        <v>0710</v>
      </c>
    </row>
    <row r="4946" spans="1:19">
      <c r="A4946" t="s">
        <v>41216</v>
      </c>
      <c r="B4946" t="s">
        <v>41217</v>
      </c>
      <c r="C4946" t="s">
        <v>46</v>
      </c>
      <c r="D4946" t="s">
        <v>41218</v>
      </c>
      <c r="E4946" t="s">
        <v>40099</v>
      </c>
      <c r="F4946" t="s">
        <v>41219</v>
      </c>
      <c r="G4946" t="s">
        <v>41220</v>
      </c>
      <c r="H4946" t="s">
        <v>41221</v>
      </c>
      <c r="I4946" t="s">
        <v>2364</v>
      </c>
      <c r="J4946" t="s">
        <v>3200</v>
      </c>
      <c r="K4946" t="s">
        <v>3201</v>
      </c>
      <c r="L4946" t="s">
        <v>76</v>
      </c>
      <c r="M4946" t="s">
        <v>2528</v>
      </c>
      <c r="N4946" t="s">
        <v>2859</v>
      </c>
      <c r="O4946" t="s">
        <v>3202</v>
      </c>
      <c r="P4946" t="s">
        <v>41222</v>
      </c>
      <c r="Q4946" t="s">
        <v>41223</v>
      </c>
      <c r="R4946" t="str">
        <f t="shared" si="154"/>
        <v>奎文</v>
      </c>
      <c r="S4946" t="str">
        <f t="shared" si="155"/>
        <v>0710</v>
      </c>
    </row>
    <row r="4947" spans="1:19">
      <c r="A4947" t="s">
        <v>41224</v>
      </c>
      <c r="B4947" t="s">
        <v>41225</v>
      </c>
      <c r="C4947" t="s">
        <v>46</v>
      </c>
      <c r="D4947" t="s">
        <v>41226</v>
      </c>
      <c r="E4947" t="s">
        <v>40099</v>
      </c>
      <c r="F4947" t="s">
        <v>41227</v>
      </c>
      <c r="G4947" t="s">
        <v>41228</v>
      </c>
      <c r="H4947" t="s">
        <v>41229</v>
      </c>
      <c r="I4947" t="s">
        <v>2350</v>
      </c>
      <c r="J4947" t="s">
        <v>2406</v>
      </c>
      <c r="K4947" t="s">
        <v>2407</v>
      </c>
      <c r="L4947" t="s">
        <v>76</v>
      </c>
      <c r="M4947" t="s">
        <v>2408</v>
      </c>
      <c r="N4947" t="s">
        <v>3017</v>
      </c>
      <c r="O4947" t="s">
        <v>2409</v>
      </c>
      <c r="R4947" t="str">
        <f t="shared" si="154"/>
        <v>奎文</v>
      </c>
      <c r="S4947" t="str">
        <f t="shared" si="155"/>
        <v>0710</v>
      </c>
    </row>
    <row r="4948" spans="1:19">
      <c r="A4948" t="s">
        <v>1286</v>
      </c>
      <c r="B4948" t="s">
        <v>41230</v>
      </c>
      <c r="C4948" t="s">
        <v>46</v>
      </c>
      <c r="D4948" t="s">
        <v>41231</v>
      </c>
      <c r="E4948" t="s">
        <v>41232</v>
      </c>
      <c r="F4948" t="s">
        <v>41233</v>
      </c>
      <c r="G4948" t="s">
        <v>1284</v>
      </c>
      <c r="H4948" t="s">
        <v>41234</v>
      </c>
      <c r="I4948" t="s">
        <v>3849</v>
      </c>
      <c r="J4948" t="s">
        <v>7259</v>
      </c>
      <c r="K4948" t="s">
        <v>7260</v>
      </c>
      <c r="L4948" t="s">
        <v>67</v>
      </c>
      <c r="M4948" t="s">
        <v>3706</v>
      </c>
      <c r="N4948" t="s">
        <v>2959</v>
      </c>
      <c r="O4948" t="s">
        <v>13827</v>
      </c>
      <c r="P4948" t="s">
        <v>41235</v>
      </c>
      <c r="Q4948" t="s">
        <v>39313</v>
      </c>
      <c r="R4948" t="str">
        <f t="shared" si="154"/>
        <v>昌邑</v>
      </c>
      <c r="S4948" t="str">
        <f t="shared" si="155"/>
        <v>0710</v>
      </c>
    </row>
    <row r="4949" spans="1:19">
      <c r="A4949" t="s">
        <v>41236</v>
      </c>
      <c r="B4949" t="s">
        <v>41237</v>
      </c>
      <c r="C4949" t="s">
        <v>46</v>
      </c>
      <c r="D4949" t="s">
        <v>41238</v>
      </c>
      <c r="E4949" t="s">
        <v>40099</v>
      </c>
      <c r="F4949" t="s">
        <v>41239</v>
      </c>
      <c r="G4949" t="s">
        <v>41240</v>
      </c>
      <c r="H4949" t="s">
        <v>41241</v>
      </c>
      <c r="I4949" t="s">
        <v>2645</v>
      </c>
      <c r="J4949" t="s">
        <v>4177</v>
      </c>
      <c r="K4949" t="s">
        <v>4178</v>
      </c>
      <c r="L4949" t="s">
        <v>76</v>
      </c>
      <c r="M4949" t="s">
        <v>2516</v>
      </c>
      <c r="N4949" t="s">
        <v>3718</v>
      </c>
      <c r="O4949" t="s">
        <v>4179</v>
      </c>
      <c r="P4949" t="s">
        <v>41242</v>
      </c>
      <c r="R4949" t="str">
        <f t="shared" si="154"/>
        <v>奎文</v>
      </c>
      <c r="S4949" t="str">
        <f t="shared" si="155"/>
        <v>0710</v>
      </c>
    </row>
    <row r="4950" spans="1:19">
      <c r="A4950" t="s">
        <v>1174</v>
      </c>
      <c r="B4950" t="s">
        <v>41243</v>
      </c>
      <c r="C4950" t="s">
        <v>46</v>
      </c>
      <c r="D4950" t="s">
        <v>41244</v>
      </c>
      <c r="E4950" t="s">
        <v>41245</v>
      </c>
      <c r="F4950" t="s">
        <v>41246</v>
      </c>
      <c r="G4950" t="s">
        <v>1172</v>
      </c>
      <c r="H4950" t="s">
        <v>41247</v>
      </c>
      <c r="I4950" t="s">
        <v>2350</v>
      </c>
      <c r="J4950" t="s">
        <v>16736</v>
      </c>
      <c r="K4950" t="s">
        <v>16737</v>
      </c>
      <c r="L4950" t="s">
        <v>101</v>
      </c>
      <c r="M4950" t="s">
        <v>4459</v>
      </c>
      <c r="N4950" t="s">
        <v>2674</v>
      </c>
      <c r="O4950" t="s">
        <v>16738</v>
      </c>
      <c r="P4950" t="s">
        <v>41248</v>
      </c>
      <c r="R4950" t="str">
        <f t="shared" si="154"/>
        <v>潍城</v>
      </c>
      <c r="S4950" t="str">
        <f t="shared" si="155"/>
        <v>0710</v>
      </c>
    </row>
    <row r="4951" spans="1:19">
      <c r="A4951" t="s">
        <v>41249</v>
      </c>
      <c r="B4951" t="s">
        <v>41225</v>
      </c>
      <c r="C4951" t="s">
        <v>46</v>
      </c>
      <c r="D4951" t="s">
        <v>41250</v>
      </c>
      <c r="E4951" t="s">
        <v>40099</v>
      </c>
      <c r="F4951" t="s">
        <v>41251</v>
      </c>
      <c r="G4951" t="s">
        <v>41252</v>
      </c>
      <c r="H4951" t="s">
        <v>41253</v>
      </c>
      <c r="I4951" t="s">
        <v>2364</v>
      </c>
      <c r="J4951" t="s">
        <v>2646</v>
      </c>
      <c r="K4951" t="s">
        <v>2647</v>
      </c>
      <c r="L4951" t="s">
        <v>128</v>
      </c>
      <c r="M4951" t="s">
        <v>2648</v>
      </c>
      <c r="N4951" t="s">
        <v>2649</v>
      </c>
      <c r="O4951" t="s">
        <v>2650</v>
      </c>
      <c r="P4951" t="s">
        <v>41254</v>
      </c>
      <c r="R4951" t="str">
        <f t="shared" si="154"/>
        <v>寿光</v>
      </c>
      <c r="S4951" t="str">
        <f t="shared" si="155"/>
        <v>0710</v>
      </c>
    </row>
    <row r="4952" spans="1:19">
      <c r="A4952" t="s">
        <v>41255</v>
      </c>
      <c r="B4952" t="s">
        <v>41256</v>
      </c>
      <c r="C4952" t="s">
        <v>46</v>
      </c>
      <c r="D4952" t="s">
        <v>41257</v>
      </c>
      <c r="E4952" t="s">
        <v>40099</v>
      </c>
      <c r="F4952" t="s">
        <v>41258</v>
      </c>
      <c r="G4952" t="s">
        <v>41259</v>
      </c>
      <c r="H4952" t="s">
        <v>41260</v>
      </c>
      <c r="I4952" t="s">
        <v>2350</v>
      </c>
      <c r="J4952" t="s">
        <v>3305</v>
      </c>
      <c r="K4952" t="s">
        <v>3306</v>
      </c>
      <c r="L4952" t="s">
        <v>47</v>
      </c>
      <c r="M4952" t="s">
        <v>3159</v>
      </c>
      <c r="N4952" t="s">
        <v>3277</v>
      </c>
      <c r="O4952" t="s">
        <v>3308</v>
      </c>
      <c r="P4952" t="s">
        <v>41261</v>
      </c>
      <c r="R4952" t="str">
        <f t="shared" si="154"/>
        <v>诸城</v>
      </c>
      <c r="S4952" t="str">
        <f t="shared" si="155"/>
        <v>0710</v>
      </c>
    </row>
    <row r="4953" spans="1:19">
      <c r="A4953" t="s">
        <v>41262</v>
      </c>
      <c r="B4953" t="s">
        <v>41263</v>
      </c>
      <c r="C4953" t="s">
        <v>46</v>
      </c>
      <c r="D4953" t="s">
        <v>41264</v>
      </c>
      <c r="E4953" t="s">
        <v>40099</v>
      </c>
      <c r="F4953" t="s">
        <v>41265</v>
      </c>
      <c r="G4953" t="s">
        <v>41266</v>
      </c>
      <c r="H4953" t="s">
        <v>41267</v>
      </c>
      <c r="I4953" t="s">
        <v>2364</v>
      </c>
      <c r="J4953" t="s">
        <v>3026</v>
      </c>
      <c r="K4953" t="s">
        <v>3027</v>
      </c>
      <c r="L4953" t="s">
        <v>128</v>
      </c>
      <c r="M4953" t="s">
        <v>3028</v>
      </c>
      <c r="N4953" t="s">
        <v>2602</v>
      </c>
      <c r="O4953" t="s">
        <v>3029</v>
      </c>
      <c r="P4953" t="s">
        <v>41268</v>
      </c>
      <c r="R4953" t="str">
        <f t="shared" si="154"/>
        <v>寿光</v>
      </c>
      <c r="S4953" t="str">
        <f t="shared" si="155"/>
        <v>0710</v>
      </c>
    </row>
    <row r="4954" spans="1:19">
      <c r="A4954" t="s">
        <v>41269</v>
      </c>
      <c r="B4954" t="s">
        <v>41270</v>
      </c>
      <c r="C4954" t="s">
        <v>46</v>
      </c>
      <c r="D4954" t="s">
        <v>41271</v>
      </c>
      <c r="E4954" t="s">
        <v>40167</v>
      </c>
      <c r="F4954" t="s">
        <v>41272</v>
      </c>
      <c r="G4954" t="s">
        <v>41273</v>
      </c>
      <c r="H4954" t="s">
        <v>41274</v>
      </c>
      <c r="I4954" t="s">
        <v>2350</v>
      </c>
      <c r="J4954" t="s">
        <v>3337</v>
      </c>
      <c r="K4954" t="s">
        <v>3338</v>
      </c>
      <c r="L4954" t="s">
        <v>76</v>
      </c>
      <c r="M4954" t="s">
        <v>2408</v>
      </c>
      <c r="N4954" t="s">
        <v>4525</v>
      </c>
      <c r="O4954" t="s">
        <v>3340</v>
      </c>
      <c r="P4954" t="s">
        <v>41275</v>
      </c>
      <c r="R4954" t="str">
        <f t="shared" si="154"/>
        <v>奎文</v>
      </c>
      <c r="S4954" t="str">
        <f t="shared" si="155"/>
        <v>0710</v>
      </c>
    </row>
    <row r="4955" spans="1:19">
      <c r="A4955" t="s">
        <v>41276</v>
      </c>
      <c r="B4955" t="s">
        <v>41277</v>
      </c>
      <c r="C4955" t="s">
        <v>46</v>
      </c>
      <c r="D4955" t="s">
        <v>41278</v>
      </c>
      <c r="E4955" t="s">
        <v>40099</v>
      </c>
      <c r="F4955" t="s">
        <v>37538</v>
      </c>
      <c r="G4955" t="s">
        <v>37539</v>
      </c>
      <c r="H4955" t="s">
        <v>41279</v>
      </c>
      <c r="I4955" t="s">
        <v>3856</v>
      </c>
      <c r="J4955" t="s">
        <v>3651</v>
      </c>
      <c r="K4955" t="s">
        <v>3652</v>
      </c>
      <c r="L4955" t="s">
        <v>128</v>
      </c>
      <c r="M4955" t="s">
        <v>3653</v>
      </c>
      <c r="N4955" t="s">
        <v>2674</v>
      </c>
      <c r="O4955" t="s">
        <v>3654</v>
      </c>
      <c r="P4955" t="s">
        <v>41280</v>
      </c>
      <c r="Q4955" t="s">
        <v>37542</v>
      </c>
      <c r="R4955" t="str">
        <f t="shared" si="154"/>
        <v>寿光</v>
      </c>
      <c r="S4955" t="str">
        <f t="shared" si="155"/>
        <v>0710</v>
      </c>
    </row>
    <row r="4956" spans="1:19">
      <c r="A4956" t="s">
        <v>1318</v>
      </c>
      <c r="B4956" t="s">
        <v>41281</v>
      </c>
      <c r="C4956" t="s">
        <v>46</v>
      </c>
      <c r="D4956" t="s">
        <v>41282</v>
      </c>
      <c r="E4956" t="s">
        <v>40140</v>
      </c>
      <c r="F4956" t="s">
        <v>41283</v>
      </c>
      <c r="G4956" t="s">
        <v>1316</v>
      </c>
      <c r="H4956" t="s">
        <v>41284</v>
      </c>
      <c r="I4956" t="s">
        <v>5826</v>
      </c>
      <c r="J4956" t="s">
        <v>5347</v>
      </c>
      <c r="K4956" t="s">
        <v>5348</v>
      </c>
      <c r="L4956" t="s">
        <v>187</v>
      </c>
      <c r="M4956" t="s">
        <v>3510</v>
      </c>
      <c r="N4956" t="s">
        <v>2340</v>
      </c>
      <c r="O4956" t="s">
        <v>5349</v>
      </c>
      <c r="P4956" t="s">
        <v>41285</v>
      </c>
      <c r="Q4956" t="s">
        <v>32042</v>
      </c>
      <c r="R4956" t="str">
        <f t="shared" si="154"/>
        <v>坊子</v>
      </c>
      <c r="S4956" t="str">
        <f t="shared" si="155"/>
        <v>0710</v>
      </c>
    </row>
    <row r="4957" spans="1:19">
      <c r="A4957" t="s">
        <v>41286</v>
      </c>
      <c r="B4957" t="s">
        <v>41287</v>
      </c>
      <c r="C4957" t="s">
        <v>46</v>
      </c>
      <c r="D4957" t="s">
        <v>41288</v>
      </c>
      <c r="E4957" t="s">
        <v>41245</v>
      </c>
      <c r="F4957" t="s">
        <v>41289</v>
      </c>
      <c r="G4957" t="s">
        <v>41290</v>
      </c>
      <c r="H4957" t="s">
        <v>41291</v>
      </c>
      <c r="I4957" t="s">
        <v>2350</v>
      </c>
      <c r="J4957" t="s">
        <v>10054</v>
      </c>
      <c r="K4957" t="s">
        <v>10055</v>
      </c>
      <c r="L4957" t="s">
        <v>137</v>
      </c>
      <c r="M4957" t="s">
        <v>5803</v>
      </c>
      <c r="N4957" t="s">
        <v>5839</v>
      </c>
      <c r="O4957" t="s">
        <v>10056</v>
      </c>
      <c r="P4957" t="s">
        <v>41292</v>
      </c>
      <c r="R4957" t="str">
        <f t="shared" si="154"/>
        <v>青州</v>
      </c>
      <c r="S4957" t="str">
        <f t="shared" si="155"/>
        <v>0710</v>
      </c>
    </row>
    <row r="4958" spans="1:19">
      <c r="A4958" t="s">
        <v>41293</v>
      </c>
      <c r="B4958" t="s">
        <v>41294</v>
      </c>
      <c r="C4958" t="s">
        <v>46</v>
      </c>
      <c r="D4958" t="s">
        <v>41295</v>
      </c>
      <c r="E4958" t="s">
        <v>40099</v>
      </c>
      <c r="F4958" t="s">
        <v>41296</v>
      </c>
      <c r="G4958" t="s">
        <v>41297</v>
      </c>
      <c r="H4958" t="s">
        <v>41298</v>
      </c>
      <c r="I4958" t="s">
        <v>2350</v>
      </c>
      <c r="J4958" t="s">
        <v>12348</v>
      </c>
      <c r="K4958" t="s">
        <v>12349</v>
      </c>
      <c r="L4958" t="s">
        <v>47</v>
      </c>
      <c r="M4958" t="s">
        <v>8001</v>
      </c>
      <c r="N4958" t="s">
        <v>2674</v>
      </c>
      <c r="O4958" t="s">
        <v>12350</v>
      </c>
      <c r="P4958" t="s">
        <v>41299</v>
      </c>
      <c r="Q4958" t="s">
        <v>41300</v>
      </c>
      <c r="R4958" t="str">
        <f t="shared" si="154"/>
        <v>诸城</v>
      </c>
      <c r="S4958" t="str">
        <f t="shared" si="155"/>
        <v>0710</v>
      </c>
    </row>
    <row r="4959" spans="1:19">
      <c r="A4959" t="s">
        <v>41301</v>
      </c>
      <c r="B4959" t="s">
        <v>41302</v>
      </c>
      <c r="C4959" t="s">
        <v>46</v>
      </c>
      <c r="D4959" t="s">
        <v>41303</v>
      </c>
      <c r="E4959" t="s">
        <v>40099</v>
      </c>
      <c r="F4959" t="s">
        <v>41304</v>
      </c>
      <c r="G4959" t="s">
        <v>41305</v>
      </c>
      <c r="H4959" t="s">
        <v>41306</v>
      </c>
      <c r="I4959" t="s">
        <v>2645</v>
      </c>
      <c r="J4959" t="s">
        <v>7561</v>
      </c>
      <c r="K4959" t="s">
        <v>7562</v>
      </c>
      <c r="L4959" t="s">
        <v>101</v>
      </c>
      <c r="M4959" t="s">
        <v>3130</v>
      </c>
      <c r="N4959" t="s">
        <v>2674</v>
      </c>
      <c r="O4959" t="s">
        <v>7563</v>
      </c>
      <c r="P4959" t="s">
        <v>41307</v>
      </c>
      <c r="Q4959" t="s">
        <v>41308</v>
      </c>
      <c r="R4959" t="str">
        <f t="shared" si="154"/>
        <v>潍城</v>
      </c>
      <c r="S4959" t="str">
        <f t="shared" si="155"/>
        <v>0710</v>
      </c>
    </row>
    <row r="4960" spans="1:19">
      <c r="A4960" t="s">
        <v>41309</v>
      </c>
      <c r="B4960" t="s">
        <v>41310</v>
      </c>
      <c r="C4960" t="s">
        <v>46</v>
      </c>
      <c r="D4960" t="s">
        <v>41311</v>
      </c>
      <c r="E4960" t="s">
        <v>41312</v>
      </c>
      <c r="F4960" t="s">
        <v>41313</v>
      </c>
      <c r="G4960" t="s">
        <v>41314</v>
      </c>
      <c r="H4960" t="s">
        <v>41315</v>
      </c>
      <c r="I4960" t="s">
        <v>2350</v>
      </c>
      <c r="J4960" t="s">
        <v>12664</v>
      </c>
      <c r="K4960" t="s">
        <v>12665</v>
      </c>
      <c r="L4960" t="s">
        <v>128</v>
      </c>
      <c r="M4960" t="s">
        <v>3952</v>
      </c>
      <c r="N4960" t="s">
        <v>4222</v>
      </c>
      <c r="O4960" t="s">
        <v>12666</v>
      </c>
      <c r="P4960" t="s">
        <v>41316</v>
      </c>
      <c r="R4960" t="str">
        <f t="shared" si="154"/>
        <v>寿光</v>
      </c>
      <c r="S4960" t="str">
        <f t="shared" si="155"/>
        <v>0710</v>
      </c>
    </row>
    <row r="4961" spans="1:19">
      <c r="A4961" t="s">
        <v>41317</v>
      </c>
      <c r="B4961" t="s">
        <v>41318</v>
      </c>
      <c r="C4961" t="s">
        <v>46</v>
      </c>
      <c r="D4961" t="s">
        <v>41319</v>
      </c>
      <c r="E4961" t="s">
        <v>40099</v>
      </c>
      <c r="F4961" t="s">
        <v>41320</v>
      </c>
      <c r="G4961" t="s">
        <v>41321</v>
      </c>
      <c r="H4961" t="s">
        <v>41322</v>
      </c>
      <c r="I4961" t="s">
        <v>2350</v>
      </c>
      <c r="J4961" t="s">
        <v>2911</v>
      </c>
      <c r="K4961" t="s">
        <v>2912</v>
      </c>
      <c r="L4961" t="s">
        <v>128</v>
      </c>
      <c r="M4961" t="s">
        <v>2913</v>
      </c>
      <c r="N4961" t="s">
        <v>2674</v>
      </c>
      <c r="O4961" t="s">
        <v>2914</v>
      </c>
      <c r="P4961" t="s">
        <v>41323</v>
      </c>
      <c r="R4961" t="str">
        <f t="shared" si="154"/>
        <v>寿光</v>
      </c>
      <c r="S4961" t="str">
        <f t="shared" si="155"/>
        <v>0710</v>
      </c>
    </row>
    <row r="4962" spans="1:19">
      <c r="A4962" t="s">
        <v>41324</v>
      </c>
      <c r="B4962" t="s">
        <v>41325</v>
      </c>
      <c r="C4962" t="s">
        <v>46</v>
      </c>
      <c r="D4962" t="s">
        <v>41326</v>
      </c>
      <c r="E4962" t="s">
        <v>40099</v>
      </c>
      <c r="F4962" t="s">
        <v>41327</v>
      </c>
      <c r="G4962" t="s">
        <v>41328</v>
      </c>
      <c r="H4962" t="s">
        <v>41302</v>
      </c>
      <c r="I4962" t="s">
        <v>2364</v>
      </c>
      <c r="J4962" t="s">
        <v>3651</v>
      </c>
      <c r="K4962" t="s">
        <v>3652</v>
      </c>
      <c r="L4962" t="s">
        <v>128</v>
      </c>
      <c r="M4962" t="s">
        <v>3653</v>
      </c>
      <c r="N4962" t="s">
        <v>2674</v>
      </c>
      <c r="O4962" t="s">
        <v>3654</v>
      </c>
      <c r="P4962" t="s">
        <v>41329</v>
      </c>
      <c r="Q4962" t="s">
        <v>41330</v>
      </c>
      <c r="R4962" t="str">
        <f t="shared" si="154"/>
        <v>寿光</v>
      </c>
      <c r="S4962" t="str">
        <f t="shared" si="155"/>
        <v>0710</v>
      </c>
    </row>
    <row r="4963" spans="1:19">
      <c r="A4963" t="s">
        <v>41331</v>
      </c>
      <c r="B4963" t="s">
        <v>41332</v>
      </c>
      <c r="C4963" t="s">
        <v>46</v>
      </c>
      <c r="D4963" t="s">
        <v>41333</v>
      </c>
      <c r="E4963" t="s">
        <v>41245</v>
      </c>
      <c r="F4963" t="s">
        <v>41334</v>
      </c>
      <c r="G4963" t="s">
        <v>41335</v>
      </c>
      <c r="H4963" t="s">
        <v>41336</v>
      </c>
      <c r="I4963" t="s">
        <v>5211</v>
      </c>
      <c r="J4963" t="s">
        <v>4437</v>
      </c>
      <c r="K4963" t="s">
        <v>4438</v>
      </c>
      <c r="N4963" t="s">
        <v>3907</v>
      </c>
      <c r="O4963" t="s">
        <v>4440</v>
      </c>
      <c r="R4963" t="str">
        <f t="shared" si="154"/>
        <v/>
      </c>
      <c r="S4963" t="str">
        <f t="shared" si="155"/>
        <v>0710</v>
      </c>
    </row>
    <row r="4964" spans="1:19">
      <c r="A4964" t="s">
        <v>41337</v>
      </c>
      <c r="B4964" t="s">
        <v>41338</v>
      </c>
      <c r="C4964" t="s">
        <v>46</v>
      </c>
      <c r="D4964" t="s">
        <v>41339</v>
      </c>
      <c r="E4964" t="s">
        <v>40099</v>
      </c>
      <c r="F4964" t="s">
        <v>41340</v>
      </c>
      <c r="G4964" t="s">
        <v>41341</v>
      </c>
      <c r="H4964" t="s">
        <v>41342</v>
      </c>
      <c r="I4964" t="s">
        <v>3336</v>
      </c>
      <c r="J4964" t="s">
        <v>5040</v>
      </c>
      <c r="K4964" t="s">
        <v>5041</v>
      </c>
      <c r="L4964" t="s">
        <v>146</v>
      </c>
      <c r="M4964" t="s">
        <v>2420</v>
      </c>
      <c r="N4964" t="s">
        <v>2721</v>
      </c>
      <c r="O4964" t="s">
        <v>5042</v>
      </c>
      <c r="P4964" t="s">
        <v>41343</v>
      </c>
      <c r="R4964" t="str">
        <f t="shared" si="154"/>
        <v>临朐</v>
      </c>
      <c r="S4964" t="str">
        <f t="shared" si="155"/>
        <v>0710</v>
      </c>
    </row>
    <row r="4965" spans="1:19">
      <c r="A4965" t="s">
        <v>41344</v>
      </c>
      <c r="B4965" t="s">
        <v>41345</v>
      </c>
      <c r="C4965" t="s">
        <v>46</v>
      </c>
      <c r="D4965" t="s">
        <v>41346</v>
      </c>
      <c r="E4965" t="s">
        <v>40099</v>
      </c>
      <c r="F4965" t="s">
        <v>41347</v>
      </c>
      <c r="G4965" t="s">
        <v>41348</v>
      </c>
      <c r="H4965" t="s">
        <v>41349</v>
      </c>
      <c r="I4965" t="s">
        <v>2378</v>
      </c>
      <c r="J4965" t="s">
        <v>2379</v>
      </c>
      <c r="K4965" t="s">
        <v>2380</v>
      </c>
      <c r="L4965" t="s">
        <v>110</v>
      </c>
      <c r="M4965" t="s">
        <v>2381</v>
      </c>
      <c r="N4965" t="s">
        <v>2421</v>
      </c>
      <c r="O4965" t="s">
        <v>2383</v>
      </c>
      <c r="P4965" t="s">
        <v>41350</v>
      </c>
      <c r="Q4965" t="s">
        <v>41351</v>
      </c>
      <c r="R4965" t="str">
        <f t="shared" si="154"/>
        <v>高密</v>
      </c>
      <c r="S4965" t="str">
        <f t="shared" si="155"/>
        <v>0710</v>
      </c>
    </row>
    <row r="4966" spans="1:19">
      <c r="A4966" t="s">
        <v>41352</v>
      </c>
      <c r="B4966" t="s">
        <v>41353</v>
      </c>
      <c r="C4966" t="s">
        <v>46</v>
      </c>
      <c r="D4966" t="s">
        <v>41354</v>
      </c>
      <c r="E4966" t="s">
        <v>40099</v>
      </c>
      <c r="F4966" t="s">
        <v>41355</v>
      </c>
      <c r="G4966" t="s">
        <v>41356</v>
      </c>
      <c r="H4966" t="s">
        <v>41357</v>
      </c>
      <c r="I4966" t="s">
        <v>2465</v>
      </c>
      <c r="J4966" t="s">
        <v>4141</v>
      </c>
      <c r="K4966" t="s">
        <v>4142</v>
      </c>
      <c r="L4966" t="s">
        <v>137</v>
      </c>
      <c r="M4966" t="s">
        <v>2339</v>
      </c>
      <c r="O4966" t="s">
        <v>4143</v>
      </c>
      <c r="P4966" t="s">
        <v>41358</v>
      </c>
      <c r="Q4966" t="s">
        <v>41359</v>
      </c>
      <c r="R4966" t="str">
        <f t="shared" si="154"/>
        <v>青州</v>
      </c>
      <c r="S4966" t="str">
        <f t="shared" si="155"/>
        <v>0710</v>
      </c>
    </row>
    <row r="4967" spans="1:19">
      <c r="A4967" t="s">
        <v>1238</v>
      </c>
      <c r="B4967" t="s">
        <v>41360</v>
      </c>
      <c r="C4967" t="s">
        <v>46</v>
      </c>
      <c r="D4967" t="s">
        <v>41361</v>
      </c>
      <c r="E4967" t="s">
        <v>40099</v>
      </c>
      <c r="F4967" t="s">
        <v>41362</v>
      </c>
      <c r="G4967" t="s">
        <v>41363</v>
      </c>
      <c r="H4967" t="s">
        <v>41364</v>
      </c>
      <c r="I4967" t="s">
        <v>2350</v>
      </c>
      <c r="J4967" t="s">
        <v>3651</v>
      </c>
      <c r="K4967" t="s">
        <v>3652</v>
      </c>
      <c r="L4967" t="s">
        <v>128</v>
      </c>
      <c r="M4967" t="s">
        <v>3653</v>
      </c>
      <c r="N4967" t="s">
        <v>4255</v>
      </c>
      <c r="O4967" t="s">
        <v>3654</v>
      </c>
      <c r="P4967" t="s">
        <v>41365</v>
      </c>
      <c r="R4967" t="str">
        <f t="shared" si="154"/>
        <v>寿光</v>
      </c>
      <c r="S4967" t="str">
        <f t="shared" si="155"/>
        <v>0710</v>
      </c>
    </row>
    <row r="4968" spans="1:19">
      <c r="A4968" t="s">
        <v>41366</v>
      </c>
      <c r="B4968" t="s">
        <v>41367</v>
      </c>
      <c r="C4968" t="s">
        <v>46</v>
      </c>
      <c r="D4968" t="s">
        <v>41368</v>
      </c>
      <c r="E4968" t="s">
        <v>40099</v>
      </c>
      <c r="F4968" t="s">
        <v>41369</v>
      </c>
      <c r="G4968" t="s">
        <v>41370</v>
      </c>
      <c r="H4968" t="s">
        <v>41371</v>
      </c>
      <c r="I4968" t="s">
        <v>2364</v>
      </c>
      <c r="J4968" t="s">
        <v>8683</v>
      </c>
      <c r="K4968" t="s">
        <v>8684</v>
      </c>
      <c r="L4968" t="s">
        <v>76</v>
      </c>
      <c r="M4968" t="s">
        <v>2827</v>
      </c>
      <c r="N4968" t="s">
        <v>2816</v>
      </c>
      <c r="O4968" t="s">
        <v>8685</v>
      </c>
      <c r="P4968" t="s">
        <v>41372</v>
      </c>
      <c r="R4968" t="str">
        <f t="shared" si="154"/>
        <v>奎文</v>
      </c>
      <c r="S4968" t="str">
        <f t="shared" si="155"/>
        <v>0710</v>
      </c>
    </row>
    <row r="4969" spans="1:19">
      <c r="A4969" t="s">
        <v>41373</v>
      </c>
      <c r="B4969" t="s">
        <v>41374</v>
      </c>
      <c r="C4969" t="s">
        <v>46</v>
      </c>
      <c r="D4969" t="s">
        <v>41375</v>
      </c>
      <c r="E4969" t="s">
        <v>36738</v>
      </c>
      <c r="F4969" t="s">
        <v>41376</v>
      </c>
      <c r="G4969" t="s">
        <v>41377</v>
      </c>
      <c r="H4969" t="s">
        <v>41378</v>
      </c>
      <c r="I4969" t="s">
        <v>2645</v>
      </c>
      <c r="J4969" t="s">
        <v>2634</v>
      </c>
      <c r="K4969" t="s">
        <v>2635</v>
      </c>
      <c r="L4969" t="s">
        <v>76</v>
      </c>
      <c r="M4969" t="s">
        <v>2408</v>
      </c>
      <c r="N4969" t="s">
        <v>3277</v>
      </c>
      <c r="O4969" t="s">
        <v>2636</v>
      </c>
      <c r="Q4969" t="s">
        <v>41379</v>
      </c>
      <c r="R4969" t="str">
        <f t="shared" si="154"/>
        <v>奎文</v>
      </c>
      <c r="S4969" t="str">
        <f t="shared" si="155"/>
        <v>0710</v>
      </c>
    </row>
    <row r="4970" spans="1:19">
      <c r="A4970" t="s">
        <v>41380</v>
      </c>
      <c r="B4970" t="s">
        <v>41381</v>
      </c>
      <c r="C4970" t="s">
        <v>46</v>
      </c>
      <c r="D4970" t="s">
        <v>41382</v>
      </c>
      <c r="E4970" t="s">
        <v>41383</v>
      </c>
      <c r="F4970" t="s">
        <v>41384</v>
      </c>
      <c r="G4970" t="s">
        <v>41385</v>
      </c>
      <c r="H4970" t="s">
        <v>41386</v>
      </c>
      <c r="I4970" t="s">
        <v>2350</v>
      </c>
      <c r="J4970" t="s">
        <v>11200</v>
      </c>
      <c r="K4970" t="s">
        <v>11201</v>
      </c>
      <c r="L4970" t="s">
        <v>146</v>
      </c>
      <c r="M4970" t="s">
        <v>3051</v>
      </c>
      <c r="N4970" t="s">
        <v>2421</v>
      </c>
      <c r="O4970" t="s">
        <v>11202</v>
      </c>
      <c r="R4970" t="str">
        <f t="shared" si="154"/>
        <v>临朐</v>
      </c>
      <c r="S4970" t="str">
        <f t="shared" si="155"/>
        <v>0710</v>
      </c>
    </row>
    <row r="4971" spans="1:19">
      <c r="A4971" t="s">
        <v>41387</v>
      </c>
      <c r="B4971" t="s">
        <v>41388</v>
      </c>
      <c r="C4971" t="s">
        <v>46</v>
      </c>
      <c r="D4971" t="s">
        <v>41389</v>
      </c>
      <c r="E4971" t="s">
        <v>41390</v>
      </c>
      <c r="F4971" t="s">
        <v>41391</v>
      </c>
      <c r="G4971" t="s">
        <v>41392</v>
      </c>
      <c r="H4971" t="s">
        <v>41393</v>
      </c>
      <c r="I4971" t="s">
        <v>4165</v>
      </c>
      <c r="J4971" t="s">
        <v>4166</v>
      </c>
      <c r="K4971" t="s">
        <v>4167</v>
      </c>
      <c r="L4971" t="s">
        <v>119</v>
      </c>
      <c r="M4971" t="s">
        <v>4168</v>
      </c>
      <c r="N4971" t="s">
        <v>3994</v>
      </c>
      <c r="O4971" t="s">
        <v>4169</v>
      </c>
      <c r="P4971" t="s">
        <v>41394</v>
      </c>
      <c r="Q4971" t="s">
        <v>41395</v>
      </c>
      <c r="R4971" t="str">
        <f t="shared" si="154"/>
        <v>寒亭</v>
      </c>
      <c r="S4971" t="str">
        <f t="shared" si="155"/>
        <v>0710</v>
      </c>
    </row>
    <row r="4972" spans="1:19">
      <c r="A4972" t="s">
        <v>41396</v>
      </c>
      <c r="B4972" t="s">
        <v>41397</v>
      </c>
      <c r="C4972" t="s">
        <v>46</v>
      </c>
      <c r="D4972" t="s">
        <v>41398</v>
      </c>
      <c r="E4972" t="s">
        <v>40099</v>
      </c>
      <c r="F4972" t="s">
        <v>41399</v>
      </c>
      <c r="G4972" t="s">
        <v>41400</v>
      </c>
      <c r="H4972" t="s">
        <v>41401</v>
      </c>
      <c r="I4972" t="s">
        <v>2350</v>
      </c>
      <c r="J4972" t="s">
        <v>8787</v>
      </c>
      <c r="K4972" t="s">
        <v>8788</v>
      </c>
      <c r="L4972" t="s">
        <v>128</v>
      </c>
      <c r="M4972" t="s">
        <v>2720</v>
      </c>
      <c r="N4972" t="s">
        <v>2421</v>
      </c>
      <c r="O4972" t="s">
        <v>8789</v>
      </c>
      <c r="P4972" t="s">
        <v>41402</v>
      </c>
      <c r="R4972" t="str">
        <f t="shared" si="154"/>
        <v>寿光</v>
      </c>
      <c r="S4972" t="str">
        <f t="shared" si="155"/>
        <v>0710</v>
      </c>
    </row>
    <row r="4973" spans="1:19">
      <c r="A4973" t="s">
        <v>41403</v>
      </c>
      <c r="B4973" t="s">
        <v>41404</v>
      </c>
      <c r="C4973" t="s">
        <v>46</v>
      </c>
      <c r="D4973" t="s">
        <v>41405</v>
      </c>
      <c r="E4973" t="s">
        <v>40099</v>
      </c>
      <c r="F4973" t="s">
        <v>41406</v>
      </c>
      <c r="G4973" t="s">
        <v>41407</v>
      </c>
      <c r="H4973" t="s">
        <v>41408</v>
      </c>
      <c r="I4973" t="s">
        <v>2350</v>
      </c>
      <c r="J4973" t="s">
        <v>2550</v>
      </c>
      <c r="K4973" t="s">
        <v>2551</v>
      </c>
      <c r="L4973" t="s">
        <v>57</v>
      </c>
      <c r="M4973" t="s">
        <v>2552</v>
      </c>
      <c r="N4973" t="s">
        <v>2421</v>
      </c>
      <c r="O4973" t="s">
        <v>2553</v>
      </c>
      <c r="P4973" t="s">
        <v>41409</v>
      </c>
      <c r="Q4973" t="s">
        <v>41410</v>
      </c>
      <c r="R4973" t="str">
        <f t="shared" si="154"/>
        <v>安丘</v>
      </c>
      <c r="S4973" t="str">
        <f t="shared" si="155"/>
        <v>0710</v>
      </c>
    </row>
    <row r="4974" spans="1:19">
      <c r="A4974" t="s">
        <v>41411</v>
      </c>
      <c r="B4974" t="s">
        <v>41412</v>
      </c>
      <c r="C4974" t="s">
        <v>46</v>
      </c>
      <c r="D4974" t="s">
        <v>41413</v>
      </c>
      <c r="E4974" t="s">
        <v>40099</v>
      </c>
      <c r="F4974" t="s">
        <v>41414</v>
      </c>
      <c r="G4974" t="s">
        <v>41415</v>
      </c>
      <c r="H4974" t="s">
        <v>41416</v>
      </c>
      <c r="I4974" t="s">
        <v>2364</v>
      </c>
      <c r="J4974" t="s">
        <v>9553</v>
      </c>
      <c r="K4974" t="s">
        <v>9554</v>
      </c>
      <c r="L4974" t="s">
        <v>676</v>
      </c>
      <c r="M4974" t="s">
        <v>9555</v>
      </c>
      <c r="N4974" t="s">
        <v>2421</v>
      </c>
      <c r="O4974" t="s">
        <v>9556</v>
      </c>
      <c r="P4974" t="s">
        <v>41417</v>
      </c>
      <c r="R4974" t="str">
        <f t="shared" si="154"/>
        <v>昌乐</v>
      </c>
      <c r="S4974" t="str">
        <f t="shared" si="155"/>
        <v>0710</v>
      </c>
    </row>
    <row r="4975" spans="1:19">
      <c r="A4975" t="s">
        <v>41418</v>
      </c>
      <c r="B4975" t="s">
        <v>41419</v>
      </c>
      <c r="C4975" t="s">
        <v>46</v>
      </c>
      <c r="D4975" t="s">
        <v>41420</v>
      </c>
      <c r="E4975" t="s">
        <v>41421</v>
      </c>
      <c r="F4975" t="s">
        <v>41422</v>
      </c>
      <c r="G4975" t="s">
        <v>41423</v>
      </c>
      <c r="H4975" t="s">
        <v>41424</v>
      </c>
      <c r="I4975" t="s">
        <v>41425</v>
      </c>
      <c r="J4975" t="s">
        <v>4437</v>
      </c>
      <c r="K4975" t="s">
        <v>4438</v>
      </c>
      <c r="N4975" t="s">
        <v>3214</v>
      </c>
      <c r="O4975" t="s">
        <v>4440</v>
      </c>
      <c r="R4975" t="str">
        <f t="shared" si="154"/>
        <v/>
      </c>
      <c r="S4975" t="str">
        <f t="shared" si="155"/>
        <v>0710</v>
      </c>
    </row>
    <row r="4976" spans="1:19">
      <c r="A4976" t="s">
        <v>41426</v>
      </c>
      <c r="B4976" t="s">
        <v>41427</v>
      </c>
      <c r="C4976" t="s">
        <v>46</v>
      </c>
      <c r="D4976" t="s">
        <v>41428</v>
      </c>
      <c r="E4976" t="s">
        <v>40099</v>
      </c>
      <c r="F4976" t="s">
        <v>41429</v>
      </c>
      <c r="G4976" t="s">
        <v>41430</v>
      </c>
      <c r="H4976" t="s">
        <v>41431</v>
      </c>
      <c r="I4976" t="s">
        <v>2364</v>
      </c>
      <c r="J4976" t="s">
        <v>3395</v>
      </c>
      <c r="K4976" t="s">
        <v>3396</v>
      </c>
      <c r="L4976" t="s">
        <v>187</v>
      </c>
      <c r="M4976" t="s">
        <v>2468</v>
      </c>
      <c r="N4976" t="s">
        <v>2529</v>
      </c>
      <c r="O4976" t="s">
        <v>3397</v>
      </c>
      <c r="P4976" t="s">
        <v>41432</v>
      </c>
      <c r="Q4976" t="s">
        <v>41433</v>
      </c>
      <c r="R4976" t="str">
        <f t="shared" si="154"/>
        <v>坊子</v>
      </c>
      <c r="S4976" t="str">
        <f t="shared" si="155"/>
        <v>0710</v>
      </c>
    </row>
    <row r="4977" spans="1:19">
      <c r="A4977" t="s">
        <v>41434</v>
      </c>
      <c r="B4977" t="s">
        <v>41435</v>
      </c>
      <c r="C4977" t="s">
        <v>46</v>
      </c>
      <c r="D4977" t="s">
        <v>41436</v>
      </c>
      <c r="E4977" t="s">
        <v>41437</v>
      </c>
      <c r="F4977" t="s">
        <v>41438</v>
      </c>
      <c r="G4977" t="s">
        <v>41439</v>
      </c>
      <c r="H4977" t="s">
        <v>41440</v>
      </c>
      <c r="I4977" t="s">
        <v>2364</v>
      </c>
      <c r="J4977" t="s">
        <v>5284</v>
      </c>
      <c r="K4977" t="s">
        <v>5285</v>
      </c>
      <c r="L4977" t="s">
        <v>76</v>
      </c>
      <c r="M4977" t="s">
        <v>2408</v>
      </c>
      <c r="N4977" t="s">
        <v>2816</v>
      </c>
      <c r="O4977" t="s">
        <v>5287</v>
      </c>
      <c r="P4977" t="s">
        <v>41441</v>
      </c>
      <c r="R4977" t="str">
        <f t="shared" si="154"/>
        <v>奎文</v>
      </c>
      <c r="S4977" t="str">
        <f t="shared" si="155"/>
        <v>0710</v>
      </c>
    </row>
    <row r="4978" spans="1:19">
      <c r="A4978" t="s">
        <v>41442</v>
      </c>
      <c r="B4978" t="s">
        <v>41443</v>
      </c>
      <c r="C4978" t="s">
        <v>46</v>
      </c>
      <c r="D4978" t="s">
        <v>41444</v>
      </c>
      <c r="E4978" t="s">
        <v>40099</v>
      </c>
      <c r="F4978" t="s">
        <v>41445</v>
      </c>
      <c r="G4978" t="s">
        <v>41446</v>
      </c>
      <c r="H4978" t="s">
        <v>41447</v>
      </c>
      <c r="I4978" t="s">
        <v>2465</v>
      </c>
      <c r="J4978" t="s">
        <v>3305</v>
      </c>
      <c r="K4978" t="s">
        <v>3306</v>
      </c>
      <c r="L4978" t="s">
        <v>47</v>
      </c>
      <c r="M4978" t="s">
        <v>3159</v>
      </c>
      <c r="N4978" t="s">
        <v>2340</v>
      </c>
      <c r="O4978" t="s">
        <v>3308</v>
      </c>
      <c r="P4978" t="s">
        <v>41448</v>
      </c>
      <c r="Q4978" t="s">
        <v>41449</v>
      </c>
      <c r="R4978" t="str">
        <f t="shared" si="154"/>
        <v>诸城</v>
      </c>
      <c r="S4978" t="str">
        <f t="shared" si="155"/>
        <v>0710</v>
      </c>
    </row>
    <row r="4979" spans="1:19">
      <c r="A4979" t="s">
        <v>41450</v>
      </c>
      <c r="B4979" t="s">
        <v>41451</v>
      </c>
      <c r="C4979" t="s">
        <v>46</v>
      </c>
      <c r="D4979" t="s">
        <v>41452</v>
      </c>
      <c r="E4979" t="s">
        <v>40167</v>
      </c>
      <c r="F4979" t="s">
        <v>41453</v>
      </c>
      <c r="G4979" t="s">
        <v>41454</v>
      </c>
      <c r="H4979" t="s">
        <v>41455</v>
      </c>
      <c r="I4979" t="s">
        <v>2350</v>
      </c>
      <c r="J4979" t="s">
        <v>4186</v>
      </c>
      <c r="K4979" t="s">
        <v>4187</v>
      </c>
      <c r="L4979" t="s">
        <v>128</v>
      </c>
      <c r="M4979" t="s">
        <v>2890</v>
      </c>
      <c r="N4979" t="s">
        <v>2480</v>
      </c>
      <c r="O4979" t="s">
        <v>4188</v>
      </c>
      <c r="P4979" t="s">
        <v>41456</v>
      </c>
      <c r="R4979" t="str">
        <f t="shared" si="154"/>
        <v>寿光</v>
      </c>
      <c r="S4979" t="str">
        <f t="shared" si="155"/>
        <v>0710</v>
      </c>
    </row>
    <row r="4980" spans="1:19">
      <c r="A4980" t="s">
        <v>41457</v>
      </c>
      <c r="B4980" t="s">
        <v>41458</v>
      </c>
      <c r="C4980" t="s">
        <v>46</v>
      </c>
      <c r="D4980" t="s">
        <v>41459</v>
      </c>
      <c r="E4980" t="s">
        <v>40099</v>
      </c>
      <c r="F4980" t="s">
        <v>41460</v>
      </c>
      <c r="G4980" t="s">
        <v>41461</v>
      </c>
      <c r="H4980" t="s">
        <v>41462</v>
      </c>
      <c r="I4980" t="s">
        <v>4165</v>
      </c>
      <c r="J4980" t="s">
        <v>25215</v>
      </c>
      <c r="K4980" t="s">
        <v>25216</v>
      </c>
      <c r="L4980" t="s">
        <v>119</v>
      </c>
      <c r="M4980" t="s">
        <v>5238</v>
      </c>
      <c r="N4980" t="s">
        <v>4222</v>
      </c>
      <c r="O4980" t="s">
        <v>25217</v>
      </c>
      <c r="P4980" t="s">
        <v>41463</v>
      </c>
      <c r="Q4980" t="s">
        <v>41464</v>
      </c>
      <c r="R4980" t="str">
        <f t="shared" si="154"/>
        <v>寒亭</v>
      </c>
      <c r="S4980" t="str">
        <f t="shared" si="155"/>
        <v>0710</v>
      </c>
    </row>
    <row r="4981" spans="1:19">
      <c r="A4981" t="s">
        <v>41465</v>
      </c>
      <c r="B4981" t="s">
        <v>41466</v>
      </c>
      <c r="C4981" t="s">
        <v>46</v>
      </c>
      <c r="D4981" t="s">
        <v>41467</v>
      </c>
      <c r="E4981" t="s">
        <v>40099</v>
      </c>
      <c r="F4981" t="s">
        <v>41468</v>
      </c>
      <c r="G4981" t="s">
        <v>41469</v>
      </c>
      <c r="H4981" t="s">
        <v>41470</v>
      </c>
      <c r="I4981" t="s">
        <v>2350</v>
      </c>
      <c r="J4981" t="s">
        <v>3651</v>
      </c>
      <c r="K4981" t="s">
        <v>3652</v>
      </c>
      <c r="L4981" t="s">
        <v>128</v>
      </c>
      <c r="M4981" t="s">
        <v>3653</v>
      </c>
      <c r="N4981" t="s">
        <v>2674</v>
      </c>
      <c r="O4981" t="s">
        <v>3654</v>
      </c>
      <c r="P4981" t="s">
        <v>41471</v>
      </c>
      <c r="R4981" t="str">
        <f t="shared" si="154"/>
        <v>寿光</v>
      </c>
      <c r="S4981" t="str">
        <f t="shared" si="155"/>
        <v>0710</v>
      </c>
    </row>
    <row r="4982" spans="1:19">
      <c r="A4982" t="s">
        <v>41472</v>
      </c>
      <c r="B4982" t="s">
        <v>41473</v>
      </c>
      <c r="C4982" t="s">
        <v>46</v>
      </c>
      <c r="D4982" t="s">
        <v>41474</v>
      </c>
      <c r="E4982" t="s">
        <v>41475</v>
      </c>
      <c r="F4982" t="s">
        <v>41476</v>
      </c>
      <c r="G4982" t="s">
        <v>41477</v>
      </c>
      <c r="H4982" t="s">
        <v>41478</v>
      </c>
      <c r="I4982" t="s">
        <v>2350</v>
      </c>
      <c r="J4982" t="s">
        <v>3597</v>
      </c>
      <c r="K4982" t="s">
        <v>3598</v>
      </c>
      <c r="L4982" t="s">
        <v>128</v>
      </c>
      <c r="M4982" t="s">
        <v>2708</v>
      </c>
      <c r="N4982" t="s">
        <v>3554</v>
      </c>
      <c r="O4982" t="s">
        <v>3599</v>
      </c>
      <c r="P4982" t="s">
        <v>41479</v>
      </c>
      <c r="Q4982" t="s">
        <v>41480</v>
      </c>
      <c r="R4982" t="str">
        <f t="shared" si="154"/>
        <v>寿光</v>
      </c>
      <c r="S4982" t="str">
        <f t="shared" si="155"/>
        <v>0710</v>
      </c>
    </row>
    <row r="4983" spans="1:19">
      <c r="A4983" t="s">
        <v>41481</v>
      </c>
      <c r="B4983" t="s">
        <v>41482</v>
      </c>
      <c r="C4983" t="s">
        <v>46</v>
      </c>
      <c r="D4983" t="s">
        <v>41483</v>
      </c>
      <c r="E4983" t="s">
        <v>40099</v>
      </c>
      <c r="F4983" t="s">
        <v>41484</v>
      </c>
      <c r="G4983" t="s">
        <v>41485</v>
      </c>
      <c r="H4983" t="s">
        <v>41486</v>
      </c>
      <c r="I4983" t="s">
        <v>2364</v>
      </c>
      <c r="J4983" t="s">
        <v>3704</v>
      </c>
      <c r="K4983" t="s">
        <v>3705</v>
      </c>
      <c r="L4983" t="s">
        <v>67</v>
      </c>
      <c r="M4983" t="s">
        <v>3706</v>
      </c>
      <c r="N4983" t="s">
        <v>2602</v>
      </c>
      <c r="O4983" t="s">
        <v>3707</v>
      </c>
      <c r="P4983" t="s">
        <v>41487</v>
      </c>
      <c r="Q4983" t="s">
        <v>41488</v>
      </c>
      <c r="R4983" t="str">
        <f t="shared" si="154"/>
        <v>昌邑</v>
      </c>
      <c r="S4983" t="str">
        <f t="shared" si="155"/>
        <v>0710</v>
      </c>
    </row>
    <row r="4984" spans="1:19">
      <c r="A4984" t="s">
        <v>41489</v>
      </c>
      <c r="B4984" t="s">
        <v>41490</v>
      </c>
      <c r="C4984" t="s">
        <v>46</v>
      </c>
      <c r="D4984" t="s">
        <v>41491</v>
      </c>
      <c r="E4984" t="s">
        <v>40099</v>
      </c>
      <c r="F4984" t="s">
        <v>41492</v>
      </c>
      <c r="G4984" t="s">
        <v>41493</v>
      </c>
      <c r="H4984" t="s">
        <v>41494</v>
      </c>
      <c r="I4984" t="s">
        <v>2378</v>
      </c>
      <c r="J4984" t="s">
        <v>4903</v>
      </c>
      <c r="K4984" t="s">
        <v>4904</v>
      </c>
      <c r="L4984" t="s">
        <v>47</v>
      </c>
      <c r="M4984" t="s">
        <v>4905</v>
      </c>
      <c r="N4984" t="s">
        <v>2674</v>
      </c>
      <c r="O4984" t="s">
        <v>4906</v>
      </c>
      <c r="P4984" t="s">
        <v>41495</v>
      </c>
      <c r="R4984" t="str">
        <f t="shared" si="154"/>
        <v>诸城</v>
      </c>
      <c r="S4984" t="str">
        <f t="shared" si="155"/>
        <v>0710</v>
      </c>
    </row>
    <row r="4985" spans="1:19">
      <c r="A4985" t="s">
        <v>41496</v>
      </c>
      <c r="B4985" t="s">
        <v>41497</v>
      </c>
      <c r="C4985" t="s">
        <v>46</v>
      </c>
      <c r="D4985" t="s">
        <v>41498</v>
      </c>
      <c r="E4985" t="s">
        <v>40099</v>
      </c>
      <c r="F4985" t="s">
        <v>41499</v>
      </c>
      <c r="G4985" t="s">
        <v>41500</v>
      </c>
      <c r="H4985" t="s">
        <v>41501</v>
      </c>
      <c r="I4985" t="s">
        <v>2645</v>
      </c>
      <c r="J4985" t="s">
        <v>3377</v>
      </c>
      <c r="K4985" t="s">
        <v>3378</v>
      </c>
      <c r="L4985" t="s">
        <v>76</v>
      </c>
      <c r="M4985" t="s">
        <v>2528</v>
      </c>
      <c r="N4985" t="s">
        <v>3577</v>
      </c>
      <c r="O4985" t="s">
        <v>3379</v>
      </c>
      <c r="P4985" t="s">
        <v>41502</v>
      </c>
      <c r="Q4985" t="s">
        <v>41503</v>
      </c>
      <c r="R4985" t="str">
        <f t="shared" si="154"/>
        <v>奎文</v>
      </c>
      <c r="S4985" t="str">
        <f t="shared" si="155"/>
        <v>0710</v>
      </c>
    </row>
    <row r="4986" spans="1:19">
      <c r="A4986" t="s">
        <v>41504</v>
      </c>
      <c r="B4986" t="s">
        <v>41505</v>
      </c>
      <c r="C4986" t="s">
        <v>46</v>
      </c>
      <c r="D4986" t="s">
        <v>41506</v>
      </c>
      <c r="E4986" t="s">
        <v>40099</v>
      </c>
      <c r="F4986" t="s">
        <v>41507</v>
      </c>
      <c r="G4986" t="s">
        <v>41508</v>
      </c>
      <c r="H4986" t="s">
        <v>40292</v>
      </c>
      <c r="I4986" t="s">
        <v>2364</v>
      </c>
      <c r="J4986" t="s">
        <v>6485</v>
      </c>
      <c r="K4986" t="s">
        <v>6486</v>
      </c>
      <c r="L4986" t="s">
        <v>128</v>
      </c>
      <c r="M4986" t="s">
        <v>3653</v>
      </c>
      <c r="N4986" t="s">
        <v>2368</v>
      </c>
      <c r="O4986" t="s">
        <v>6487</v>
      </c>
      <c r="P4986" t="s">
        <v>41509</v>
      </c>
      <c r="Q4986" t="s">
        <v>41510</v>
      </c>
      <c r="R4986" t="str">
        <f t="shared" si="154"/>
        <v>寿光</v>
      </c>
      <c r="S4986" t="str">
        <f t="shared" si="155"/>
        <v>0710</v>
      </c>
    </row>
    <row r="4987" spans="1:19">
      <c r="A4987" t="s">
        <v>41511</v>
      </c>
      <c r="B4987" t="s">
        <v>41512</v>
      </c>
      <c r="C4987" t="s">
        <v>46</v>
      </c>
      <c r="D4987" t="s">
        <v>41513</v>
      </c>
      <c r="E4987" t="s">
        <v>41514</v>
      </c>
      <c r="F4987" t="s">
        <v>41515</v>
      </c>
      <c r="G4987" t="s">
        <v>41516</v>
      </c>
      <c r="H4987" t="s">
        <v>41517</v>
      </c>
      <c r="I4987" t="s">
        <v>2645</v>
      </c>
      <c r="J4987" t="s">
        <v>3542</v>
      </c>
      <c r="K4987" t="s">
        <v>3543</v>
      </c>
      <c r="L4987" t="s">
        <v>76</v>
      </c>
      <c r="M4987" t="s">
        <v>2827</v>
      </c>
      <c r="N4987" t="s">
        <v>3554</v>
      </c>
      <c r="O4987" t="s">
        <v>3544</v>
      </c>
      <c r="P4987" t="s">
        <v>41518</v>
      </c>
      <c r="R4987" t="str">
        <f t="shared" si="154"/>
        <v>奎文</v>
      </c>
      <c r="S4987" t="str">
        <f t="shared" si="155"/>
        <v>0710</v>
      </c>
    </row>
    <row r="4988" spans="1:19">
      <c r="A4988" t="s">
        <v>41519</v>
      </c>
      <c r="B4988" t="s">
        <v>41520</v>
      </c>
      <c r="C4988" t="s">
        <v>46</v>
      </c>
      <c r="D4988" t="s">
        <v>41521</v>
      </c>
      <c r="E4988" t="s">
        <v>40099</v>
      </c>
      <c r="F4988" t="s">
        <v>41522</v>
      </c>
      <c r="G4988" t="s">
        <v>41523</v>
      </c>
      <c r="H4988" t="s">
        <v>41524</v>
      </c>
      <c r="I4988" t="s">
        <v>6637</v>
      </c>
      <c r="J4988" t="s">
        <v>3211</v>
      </c>
      <c r="K4988" t="s">
        <v>3212</v>
      </c>
      <c r="L4988" t="s">
        <v>137</v>
      </c>
      <c r="M4988" t="s">
        <v>3213</v>
      </c>
      <c r="N4988" t="s">
        <v>2382</v>
      </c>
      <c r="O4988" t="s">
        <v>3215</v>
      </c>
      <c r="P4988" t="s">
        <v>41525</v>
      </c>
      <c r="R4988" t="str">
        <f t="shared" si="154"/>
        <v>青州</v>
      </c>
      <c r="S4988" t="str">
        <f t="shared" si="155"/>
        <v>0710</v>
      </c>
    </row>
    <row r="4989" spans="1:19">
      <c r="A4989" t="s">
        <v>41526</v>
      </c>
      <c r="B4989" t="s">
        <v>41527</v>
      </c>
      <c r="C4989" t="s">
        <v>46</v>
      </c>
      <c r="D4989" t="s">
        <v>41528</v>
      </c>
      <c r="E4989" t="s">
        <v>41529</v>
      </c>
      <c r="F4989" t="s">
        <v>41530</v>
      </c>
      <c r="G4989" t="s">
        <v>41531</v>
      </c>
      <c r="H4989" t="s">
        <v>41532</v>
      </c>
      <c r="I4989" t="s">
        <v>2645</v>
      </c>
      <c r="J4989" t="s">
        <v>2900</v>
      </c>
      <c r="K4989" t="s">
        <v>2901</v>
      </c>
      <c r="L4989" t="s">
        <v>110</v>
      </c>
      <c r="M4989" t="s">
        <v>2575</v>
      </c>
      <c r="N4989" t="s">
        <v>2421</v>
      </c>
      <c r="O4989" t="s">
        <v>2902</v>
      </c>
      <c r="P4989" t="s">
        <v>41533</v>
      </c>
      <c r="R4989" t="str">
        <f t="shared" si="154"/>
        <v>高密</v>
      </c>
      <c r="S4989" t="str">
        <f t="shared" si="155"/>
        <v>0710</v>
      </c>
    </row>
    <row r="4990" spans="1:19">
      <c r="A4990" t="s">
        <v>41534</v>
      </c>
      <c r="B4990" t="s">
        <v>41535</v>
      </c>
      <c r="C4990" t="s">
        <v>46</v>
      </c>
      <c r="D4990" t="s">
        <v>41536</v>
      </c>
      <c r="E4990" t="s">
        <v>41537</v>
      </c>
      <c r="F4990" t="s">
        <v>41538</v>
      </c>
      <c r="G4990" t="s">
        <v>41539</v>
      </c>
      <c r="H4990" t="s">
        <v>41540</v>
      </c>
      <c r="I4990" t="s">
        <v>2392</v>
      </c>
      <c r="J4990" t="s">
        <v>9991</v>
      </c>
      <c r="K4990" t="s">
        <v>9992</v>
      </c>
      <c r="L4990" t="s">
        <v>146</v>
      </c>
      <c r="M4990" t="s">
        <v>3532</v>
      </c>
      <c r="N4990" t="s">
        <v>2674</v>
      </c>
      <c r="O4990" t="s">
        <v>9993</v>
      </c>
      <c r="P4990" t="s">
        <v>41541</v>
      </c>
      <c r="Q4990" t="s">
        <v>41542</v>
      </c>
      <c r="R4990" t="str">
        <f t="shared" si="154"/>
        <v>临朐</v>
      </c>
      <c r="S4990" t="str">
        <f t="shared" si="155"/>
        <v>0710</v>
      </c>
    </row>
    <row r="4991" spans="1:19">
      <c r="A4991" t="s">
        <v>41543</v>
      </c>
      <c r="B4991" t="s">
        <v>41544</v>
      </c>
      <c r="C4991" t="s">
        <v>46</v>
      </c>
      <c r="D4991" t="s">
        <v>41545</v>
      </c>
      <c r="E4991" t="s">
        <v>41546</v>
      </c>
      <c r="F4991" t="s">
        <v>41547</v>
      </c>
      <c r="G4991" t="s">
        <v>41548</v>
      </c>
      <c r="H4991" t="s">
        <v>41549</v>
      </c>
      <c r="I4991" t="s">
        <v>2378</v>
      </c>
      <c r="J4991" t="s">
        <v>9221</v>
      </c>
      <c r="K4991" t="s">
        <v>9222</v>
      </c>
      <c r="L4991" t="s">
        <v>57</v>
      </c>
      <c r="M4991" t="s">
        <v>2838</v>
      </c>
      <c r="N4991" t="s">
        <v>7359</v>
      </c>
      <c r="O4991" t="s">
        <v>9223</v>
      </c>
      <c r="P4991" t="s">
        <v>41550</v>
      </c>
      <c r="R4991" t="str">
        <f t="shared" si="154"/>
        <v>安丘</v>
      </c>
      <c r="S4991" t="str">
        <f t="shared" si="155"/>
        <v>0710</v>
      </c>
    </row>
    <row r="4992" spans="1:19">
      <c r="A4992" t="s">
        <v>41551</v>
      </c>
      <c r="B4992" t="s">
        <v>41552</v>
      </c>
      <c r="C4992" t="s">
        <v>46</v>
      </c>
      <c r="D4992" t="s">
        <v>41553</v>
      </c>
      <c r="E4992" t="s">
        <v>40099</v>
      </c>
      <c r="F4992" t="s">
        <v>41554</v>
      </c>
      <c r="G4992" t="s">
        <v>41555</v>
      </c>
      <c r="H4992" t="s">
        <v>41556</v>
      </c>
      <c r="I4992" t="s">
        <v>3376</v>
      </c>
      <c r="J4992" t="s">
        <v>2351</v>
      </c>
      <c r="K4992" t="s">
        <v>2352</v>
      </c>
      <c r="L4992" t="s">
        <v>57</v>
      </c>
      <c r="M4992" t="s">
        <v>2353</v>
      </c>
      <c r="N4992" t="s">
        <v>2480</v>
      </c>
      <c r="O4992" t="s">
        <v>2355</v>
      </c>
      <c r="P4992" t="s">
        <v>41557</v>
      </c>
      <c r="R4992" t="str">
        <f t="shared" si="154"/>
        <v>安丘</v>
      </c>
      <c r="S4992" t="str">
        <f t="shared" si="155"/>
        <v>0710</v>
      </c>
    </row>
    <row r="4993" spans="1:19">
      <c r="A4993" t="s">
        <v>41558</v>
      </c>
      <c r="B4993" t="s">
        <v>41559</v>
      </c>
      <c r="C4993" t="s">
        <v>46</v>
      </c>
      <c r="D4993" t="s">
        <v>41560</v>
      </c>
      <c r="E4993" t="s">
        <v>36738</v>
      </c>
      <c r="F4993" t="s">
        <v>41561</v>
      </c>
      <c r="G4993" t="s">
        <v>41562</v>
      </c>
      <c r="H4993" t="s">
        <v>41563</v>
      </c>
      <c r="I4993" t="s">
        <v>2503</v>
      </c>
      <c r="J4993" t="s">
        <v>7860</v>
      </c>
      <c r="K4993" t="s">
        <v>7861</v>
      </c>
      <c r="L4993" t="s">
        <v>128</v>
      </c>
      <c r="M4993" t="s">
        <v>4047</v>
      </c>
      <c r="N4993" t="s">
        <v>2674</v>
      </c>
      <c r="O4993" t="s">
        <v>12543</v>
      </c>
      <c r="P4993" t="s">
        <v>41564</v>
      </c>
      <c r="Q4993" t="s">
        <v>41565</v>
      </c>
      <c r="R4993" t="str">
        <f t="shared" ref="R4993:R5056" si="156">IF(OR(LEFT(L4993,2)="高新"),"奎文",IF(LEFT(L4993,2)="峡山","坊子",IF(LEFT(L4993,2)="滨海","寒亭",LEFT(L4993,2))))</f>
        <v>寿光</v>
      </c>
      <c r="S4993" t="str">
        <f t="shared" ref="S4993:S5056" si="157">TEXT(B4993,"mmdd")</f>
        <v>0710</v>
      </c>
    </row>
    <row r="4994" spans="1:19">
      <c r="A4994" t="s">
        <v>41566</v>
      </c>
      <c r="B4994" t="s">
        <v>41567</v>
      </c>
      <c r="C4994" t="s">
        <v>46</v>
      </c>
      <c r="D4994" t="s">
        <v>41568</v>
      </c>
      <c r="E4994" t="s">
        <v>40099</v>
      </c>
      <c r="F4994" t="s">
        <v>41569</v>
      </c>
      <c r="G4994" t="s">
        <v>41570</v>
      </c>
      <c r="H4994" t="s">
        <v>41571</v>
      </c>
      <c r="I4994" t="s">
        <v>2392</v>
      </c>
      <c r="J4994" t="s">
        <v>30738</v>
      </c>
      <c r="K4994" t="s">
        <v>30739</v>
      </c>
      <c r="L4994" t="s">
        <v>110</v>
      </c>
      <c r="M4994" t="s">
        <v>2575</v>
      </c>
      <c r="N4994" t="s">
        <v>2421</v>
      </c>
      <c r="O4994" t="s">
        <v>36755</v>
      </c>
      <c r="P4994" t="s">
        <v>41572</v>
      </c>
      <c r="Q4994" t="s">
        <v>41573</v>
      </c>
      <c r="R4994" t="str">
        <f t="shared" si="156"/>
        <v>高密</v>
      </c>
      <c r="S4994" t="str">
        <f t="shared" si="157"/>
        <v>0710</v>
      </c>
    </row>
    <row r="4995" spans="1:19">
      <c r="A4995" t="s">
        <v>41574</v>
      </c>
      <c r="B4995" t="s">
        <v>41575</v>
      </c>
      <c r="C4995" t="s">
        <v>46</v>
      </c>
      <c r="D4995" t="s">
        <v>41576</v>
      </c>
      <c r="E4995" t="s">
        <v>41577</v>
      </c>
      <c r="F4995" t="s">
        <v>41578</v>
      </c>
      <c r="G4995" t="s">
        <v>41579</v>
      </c>
      <c r="H4995" t="s">
        <v>41580</v>
      </c>
      <c r="I4995" t="s">
        <v>2350</v>
      </c>
      <c r="J4995" t="s">
        <v>9022</v>
      </c>
      <c r="K4995" t="s">
        <v>9023</v>
      </c>
      <c r="L4995" t="s">
        <v>101</v>
      </c>
      <c r="M4995" t="s">
        <v>4459</v>
      </c>
      <c r="N4995" t="s">
        <v>2354</v>
      </c>
      <c r="O4995" t="s">
        <v>9024</v>
      </c>
      <c r="P4995" t="s">
        <v>41581</v>
      </c>
      <c r="Q4995" t="s">
        <v>41582</v>
      </c>
      <c r="R4995" t="str">
        <f t="shared" si="156"/>
        <v>潍城</v>
      </c>
      <c r="S4995" t="str">
        <f t="shared" si="157"/>
        <v>0710</v>
      </c>
    </row>
    <row r="4996" spans="1:19">
      <c r="A4996" t="s">
        <v>41583</v>
      </c>
      <c r="B4996" t="s">
        <v>41584</v>
      </c>
      <c r="C4996" t="s">
        <v>46</v>
      </c>
      <c r="D4996" t="s">
        <v>41585</v>
      </c>
      <c r="E4996" t="s">
        <v>41586</v>
      </c>
      <c r="F4996" t="s">
        <v>41587</v>
      </c>
      <c r="G4996" t="s">
        <v>41588</v>
      </c>
      <c r="H4996" t="s">
        <v>41589</v>
      </c>
      <c r="I4996" t="s">
        <v>2350</v>
      </c>
      <c r="J4996" t="s">
        <v>6863</v>
      </c>
      <c r="K4996" t="s">
        <v>6864</v>
      </c>
      <c r="L4996" t="s">
        <v>128</v>
      </c>
      <c r="M4996" t="s">
        <v>3952</v>
      </c>
      <c r="N4996" t="s">
        <v>3017</v>
      </c>
      <c r="O4996" t="s">
        <v>6865</v>
      </c>
      <c r="P4996" t="s">
        <v>41590</v>
      </c>
      <c r="R4996" t="str">
        <f t="shared" si="156"/>
        <v>寿光</v>
      </c>
      <c r="S4996" t="str">
        <f t="shared" si="157"/>
        <v>0710</v>
      </c>
    </row>
    <row r="4997" spans="1:19">
      <c r="A4997" t="s">
        <v>41591</v>
      </c>
      <c r="B4997" t="s">
        <v>41497</v>
      </c>
      <c r="C4997" t="s">
        <v>46</v>
      </c>
      <c r="D4997" t="s">
        <v>41592</v>
      </c>
      <c r="E4997" t="s">
        <v>41593</v>
      </c>
      <c r="F4997" t="s">
        <v>41594</v>
      </c>
      <c r="G4997" t="s">
        <v>41595</v>
      </c>
      <c r="H4997" t="s">
        <v>41596</v>
      </c>
      <c r="I4997" t="s">
        <v>2350</v>
      </c>
      <c r="J4997" t="s">
        <v>11657</v>
      </c>
      <c r="K4997" t="s">
        <v>11658</v>
      </c>
      <c r="L4997" t="s">
        <v>676</v>
      </c>
      <c r="M4997" t="s">
        <v>3471</v>
      </c>
      <c r="N4997" t="s">
        <v>2674</v>
      </c>
      <c r="O4997" t="s">
        <v>11659</v>
      </c>
      <c r="P4997" t="s">
        <v>41597</v>
      </c>
      <c r="R4997" t="str">
        <f t="shared" si="156"/>
        <v>昌乐</v>
      </c>
      <c r="S4997" t="str">
        <f t="shared" si="157"/>
        <v>0710</v>
      </c>
    </row>
    <row r="4998" spans="1:19">
      <c r="A4998" t="s">
        <v>41598</v>
      </c>
      <c r="B4998" t="s">
        <v>41599</v>
      </c>
      <c r="C4998" t="s">
        <v>46</v>
      </c>
      <c r="D4998" t="s">
        <v>41600</v>
      </c>
      <c r="E4998" t="s">
        <v>40099</v>
      </c>
      <c r="F4998" t="s">
        <v>41601</v>
      </c>
      <c r="G4998" t="s">
        <v>41602</v>
      </c>
      <c r="H4998" t="s">
        <v>41603</v>
      </c>
      <c r="I4998" t="s">
        <v>2350</v>
      </c>
      <c r="J4998" t="s">
        <v>5095</v>
      </c>
      <c r="K4998" t="s">
        <v>5096</v>
      </c>
      <c r="L4998" t="s">
        <v>676</v>
      </c>
      <c r="M4998" t="s">
        <v>3471</v>
      </c>
      <c r="N4998" t="s">
        <v>2354</v>
      </c>
      <c r="O4998" t="s">
        <v>5097</v>
      </c>
      <c r="P4998" t="s">
        <v>41604</v>
      </c>
      <c r="R4998" t="str">
        <f t="shared" si="156"/>
        <v>昌乐</v>
      </c>
      <c r="S4998" t="str">
        <f t="shared" si="157"/>
        <v>0710</v>
      </c>
    </row>
    <row r="4999" spans="1:19">
      <c r="A4999" t="s">
        <v>1214</v>
      </c>
      <c r="B4999" t="s">
        <v>41605</v>
      </c>
      <c r="C4999" t="s">
        <v>46</v>
      </c>
      <c r="D4999" t="s">
        <v>41606</v>
      </c>
      <c r="E4999" t="s">
        <v>40099</v>
      </c>
      <c r="F4999" t="s">
        <v>41607</v>
      </c>
      <c r="G4999" t="s">
        <v>1212</v>
      </c>
      <c r="H4999" t="s">
        <v>41608</v>
      </c>
      <c r="I4999" t="s">
        <v>2350</v>
      </c>
      <c r="J4999" t="s">
        <v>4141</v>
      </c>
      <c r="K4999" t="s">
        <v>4142</v>
      </c>
      <c r="L4999" t="s">
        <v>137</v>
      </c>
      <c r="M4999" t="s">
        <v>2339</v>
      </c>
      <c r="N4999" t="s">
        <v>4525</v>
      </c>
      <c r="O4999" t="s">
        <v>4143</v>
      </c>
      <c r="P4999" t="s">
        <v>41609</v>
      </c>
      <c r="Q4999" t="s">
        <v>41610</v>
      </c>
      <c r="R4999" t="str">
        <f t="shared" si="156"/>
        <v>青州</v>
      </c>
      <c r="S4999" t="str">
        <f t="shared" si="157"/>
        <v>0710</v>
      </c>
    </row>
    <row r="5000" spans="1:19">
      <c r="A5000" t="s">
        <v>41611</v>
      </c>
      <c r="B5000" t="s">
        <v>41612</v>
      </c>
      <c r="C5000" t="s">
        <v>46</v>
      </c>
      <c r="D5000" t="s">
        <v>41613</v>
      </c>
      <c r="E5000" t="s">
        <v>41614</v>
      </c>
      <c r="F5000" t="s">
        <v>41615</v>
      </c>
      <c r="G5000" t="s">
        <v>41616</v>
      </c>
      <c r="H5000" t="s">
        <v>41617</v>
      </c>
      <c r="I5000" t="s">
        <v>2503</v>
      </c>
      <c r="J5000" t="s">
        <v>11311</v>
      </c>
      <c r="K5000" t="s">
        <v>11312</v>
      </c>
      <c r="L5000" t="s">
        <v>119</v>
      </c>
      <c r="M5000" t="s">
        <v>2601</v>
      </c>
      <c r="N5000" t="s">
        <v>2480</v>
      </c>
      <c r="O5000" t="s">
        <v>11313</v>
      </c>
      <c r="P5000" t="s">
        <v>41618</v>
      </c>
      <c r="R5000" t="str">
        <f t="shared" si="156"/>
        <v>寒亭</v>
      </c>
      <c r="S5000" t="str">
        <f t="shared" si="157"/>
        <v>0710</v>
      </c>
    </row>
    <row r="5001" spans="1:19">
      <c r="A5001" t="s">
        <v>41619</v>
      </c>
      <c r="B5001" t="s">
        <v>41620</v>
      </c>
      <c r="C5001" t="s">
        <v>46</v>
      </c>
      <c r="D5001" t="s">
        <v>41621</v>
      </c>
      <c r="E5001" t="s">
        <v>40099</v>
      </c>
      <c r="F5001" t="s">
        <v>41622</v>
      </c>
      <c r="G5001" t="s">
        <v>41623</v>
      </c>
      <c r="H5001" t="s">
        <v>41624</v>
      </c>
      <c r="I5001" t="s">
        <v>2350</v>
      </c>
      <c r="J5001" t="s">
        <v>3670</v>
      </c>
      <c r="K5001" t="s">
        <v>3671</v>
      </c>
      <c r="L5001" t="s">
        <v>3458</v>
      </c>
      <c r="M5001" t="s">
        <v>3672</v>
      </c>
      <c r="N5001" t="s">
        <v>2354</v>
      </c>
      <c r="O5001" t="s">
        <v>3673</v>
      </c>
      <c r="P5001" t="s">
        <v>41625</v>
      </c>
      <c r="Q5001" t="s">
        <v>41626</v>
      </c>
      <c r="R5001" t="str">
        <f t="shared" si="156"/>
        <v>寒亭</v>
      </c>
      <c r="S5001" t="str">
        <f t="shared" si="157"/>
        <v>0710</v>
      </c>
    </row>
    <row r="5002" spans="1:19">
      <c r="A5002" t="s">
        <v>41627</v>
      </c>
      <c r="B5002" t="s">
        <v>41628</v>
      </c>
      <c r="C5002" t="s">
        <v>46</v>
      </c>
      <c r="D5002" t="s">
        <v>41629</v>
      </c>
      <c r="E5002" t="s">
        <v>41630</v>
      </c>
      <c r="F5002" t="s">
        <v>41631</v>
      </c>
      <c r="G5002" t="s">
        <v>41632</v>
      </c>
      <c r="H5002" t="s">
        <v>41633</v>
      </c>
      <c r="I5002" t="s">
        <v>2378</v>
      </c>
      <c r="J5002" t="s">
        <v>9637</v>
      </c>
      <c r="K5002" t="s">
        <v>9638</v>
      </c>
      <c r="L5002" t="s">
        <v>137</v>
      </c>
      <c r="M5002" t="s">
        <v>2395</v>
      </c>
      <c r="N5002" t="s">
        <v>2859</v>
      </c>
      <c r="O5002" t="s">
        <v>9639</v>
      </c>
      <c r="P5002" t="s">
        <v>41634</v>
      </c>
      <c r="R5002" t="str">
        <f t="shared" si="156"/>
        <v>青州</v>
      </c>
      <c r="S5002" t="str">
        <f t="shared" si="157"/>
        <v>0710</v>
      </c>
    </row>
    <row r="5003" spans="1:19">
      <c r="A5003" t="s">
        <v>41635</v>
      </c>
      <c r="B5003" t="s">
        <v>41636</v>
      </c>
      <c r="C5003" t="s">
        <v>46</v>
      </c>
      <c r="D5003" t="s">
        <v>41637</v>
      </c>
      <c r="E5003" t="s">
        <v>40099</v>
      </c>
      <c r="F5003" t="s">
        <v>41638</v>
      </c>
      <c r="G5003" t="s">
        <v>41639</v>
      </c>
      <c r="H5003" t="s">
        <v>41640</v>
      </c>
      <c r="I5003" t="s">
        <v>2364</v>
      </c>
      <c r="J5003" t="s">
        <v>5284</v>
      </c>
      <c r="K5003" t="s">
        <v>5285</v>
      </c>
      <c r="L5003" t="s">
        <v>76</v>
      </c>
      <c r="M5003" t="s">
        <v>2408</v>
      </c>
      <c r="N5003" t="s">
        <v>2816</v>
      </c>
      <c r="O5003" t="s">
        <v>5287</v>
      </c>
      <c r="P5003" t="s">
        <v>41641</v>
      </c>
      <c r="Q5003" t="s">
        <v>41642</v>
      </c>
      <c r="R5003" t="str">
        <f t="shared" si="156"/>
        <v>奎文</v>
      </c>
      <c r="S5003" t="str">
        <f t="shared" si="157"/>
        <v>0710</v>
      </c>
    </row>
    <row r="5004" spans="1:19">
      <c r="A5004" t="s">
        <v>41643</v>
      </c>
      <c r="B5004" t="s">
        <v>41644</v>
      </c>
      <c r="C5004" t="s">
        <v>46</v>
      </c>
      <c r="D5004" t="s">
        <v>41645</v>
      </c>
      <c r="E5004" t="s">
        <v>40099</v>
      </c>
      <c r="F5004" t="s">
        <v>41646</v>
      </c>
      <c r="G5004" t="s">
        <v>41647</v>
      </c>
      <c r="H5004" t="s">
        <v>41648</v>
      </c>
      <c r="I5004" t="s">
        <v>3376</v>
      </c>
      <c r="J5004" t="s">
        <v>38328</v>
      </c>
      <c r="K5004" t="s">
        <v>38329</v>
      </c>
      <c r="L5004" t="s">
        <v>57</v>
      </c>
      <c r="M5004" t="s">
        <v>2367</v>
      </c>
      <c r="N5004" t="s">
        <v>2340</v>
      </c>
      <c r="O5004" t="s">
        <v>38330</v>
      </c>
      <c r="P5004" t="s">
        <v>41649</v>
      </c>
      <c r="R5004" t="str">
        <f t="shared" si="156"/>
        <v>安丘</v>
      </c>
      <c r="S5004" t="str">
        <f t="shared" si="157"/>
        <v>0710</v>
      </c>
    </row>
    <row r="5005" spans="1:19">
      <c r="A5005" t="s">
        <v>41650</v>
      </c>
      <c r="B5005" t="s">
        <v>41651</v>
      </c>
      <c r="C5005" t="s">
        <v>46</v>
      </c>
      <c r="D5005" t="s">
        <v>41652</v>
      </c>
      <c r="E5005" t="s">
        <v>40099</v>
      </c>
      <c r="F5005" t="s">
        <v>41653</v>
      </c>
      <c r="G5005" t="s">
        <v>41654</v>
      </c>
      <c r="H5005" t="s">
        <v>41655</v>
      </c>
      <c r="I5005" t="s">
        <v>2364</v>
      </c>
      <c r="J5005" t="s">
        <v>3791</v>
      </c>
      <c r="K5005" t="s">
        <v>3792</v>
      </c>
      <c r="L5005" t="s">
        <v>67</v>
      </c>
      <c r="M5005" t="s">
        <v>3008</v>
      </c>
      <c r="N5005" t="s">
        <v>2421</v>
      </c>
      <c r="O5005" t="s">
        <v>3793</v>
      </c>
      <c r="P5005" t="s">
        <v>41656</v>
      </c>
      <c r="R5005" t="str">
        <f t="shared" si="156"/>
        <v>昌邑</v>
      </c>
      <c r="S5005" t="str">
        <f t="shared" si="157"/>
        <v>0710</v>
      </c>
    </row>
    <row r="5006" spans="1:19">
      <c r="A5006" t="s">
        <v>41657</v>
      </c>
      <c r="B5006" t="s">
        <v>41658</v>
      </c>
      <c r="C5006" t="s">
        <v>46</v>
      </c>
      <c r="D5006" t="s">
        <v>41659</v>
      </c>
      <c r="E5006" t="s">
        <v>40099</v>
      </c>
      <c r="F5006" t="s">
        <v>41660</v>
      </c>
      <c r="G5006" t="s">
        <v>41661</v>
      </c>
      <c r="H5006" t="s">
        <v>41662</v>
      </c>
      <c r="I5006" t="s">
        <v>2645</v>
      </c>
      <c r="J5006" t="s">
        <v>6296</v>
      </c>
      <c r="K5006" t="s">
        <v>6297</v>
      </c>
      <c r="L5006" t="s">
        <v>76</v>
      </c>
      <c r="M5006" t="s">
        <v>4374</v>
      </c>
      <c r="N5006" t="s">
        <v>3277</v>
      </c>
      <c r="O5006" t="s">
        <v>6298</v>
      </c>
      <c r="P5006" t="s">
        <v>41525</v>
      </c>
      <c r="R5006" t="str">
        <f t="shared" si="156"/>
        <v>奎文</v>
      </c>
      <c r="S5006" t="str">
        <f t="shared" si="157"/>
        <v>0710</v>
      </c>
    </row>
    <row r="5007" spans="1:19">
      <c r="A5007" t="s">
        <v>41663</v>
      </c>
      <c r="B5007" t="s">
        <v>41664</v>
      </c>
      <c r="C5007" t="s">
        <v>46</v>
      </c>
      <c r="D5007" t="s">
        <v>41665</v>
      </c>
      <c r="E5007" t="s">
        <v>41666</v>
      </c>
      <c r="F5007" t="s">
        <v>41667</v>
      </c>
      <c r="G5007" t="s">
        <v>41668</v>
      </c>
      <c r="H5007" t="s">
        <v>41669</v>
      </c>
      <c r="I5007" t="s">
        <v>2503</v>
      </c>
      <c r="J5007" t="s">
        <v>6296</v>
      </c>
      <c r="K5007" t="s">
        <v>6297</v>
      </c>
      <c r="L5007" t="s">
        <v>76</v>
      </c>
      <c r="M5007" t="s">
        <v>4374</v>
      </c>
      <c r="N5007" t="s">
        <v>3179</v>
      </c>
      <c r="O5007" t="s">
        <v>6298</v>
      </c>
      <c r="P5007" t="s">
        <v>41670</v>
      </c>
      <c r="R5007" t="str">
        <f t="shared" si="156"/>
        <v>奎文</v>
      </c>
      <c r="S5007" t="str">
        <f t="shared" si="157"/>
        <v>0710</v>
      </c>
    </row>
    <row r="5008" spans="1:19">
      <c r="A5008" t="s">
        <v>41671</v>
      </c>
      <c r="B5008" t="s">
        <v>41672</v>
      </c>
      <c r="C5008" t="s">
        <v>46</v>
      </c>
      <c r="D5008" t="s">
        <v>41673</v>
      </c>
      <c r="E5008" t="s">
        <v>40099</v>
      </c>
      <c r="F5008" t="s">
        <v>41674</v>
      </c>
      <c r="G5008" t="s">
        <v>41675</v>
      </c>
      <c r="H5008" t="s">
        <v>41676</v>
      </c>
      <c r="I5008" t="s">
        <v>2364</v>
      </c>
      <c r="J5008" t="s">
        <v>3096</v>
      </c>
      <c r="K5008" t="s">
        <v>3097</v>
      </c>
      <c r="L5008" t="s">
        <v>110</v>
      </c>
      <c r="M5008" t="s">
        <v>3098</v>
      </c>
      <c r="N5008" t="s">
        <v>2340</v>
      </c>
      <c r="O5008" t="s">
        <v>3099</v>
      </c>
      <c r="P5008" t="s">
        <v>41677</v>
      </c>
      <c r="Q5008" t="s">
        <v>41678</v>
      </c>
      <c r="R5008" t="str">
        <f t="shared" si="156"/>
        <v>高密</v>
      </c>
      <c r="S5008" t="str">
        <f t="shared" si="157"/>
        <v>0710</v>
      </c>
    </row>
    <row r="5009" spans="1:19">
      <c r="A5009" t="s">
        <v>41679</v>
      </c>
      <c r="B5009" t="s">
        <v>41680</v>
      </c>
      <c r="C5009" t="s">
        <v>46</v>
      </c>
      <c r="D5009" t="s">
        <v>41681</v>
      </c>
      <c r="E5009" t="s">
        <v>41682</v>
      </c>
      <c r="F5009" t="s">
        <v>41683</v>
      </c>
      <c r="G5009" t="s">
        <v>41684</v>
      </c>
      <c r="H5009" t="s">
        <v>41685</v>
      </c>
      <c r="I5009" t="s">
        <v>2378</v>
      </c>
      <c r="J5009" t="s">
        <v>9637</v>
      </c>
      <c r="K5009" t="s">
        <v>9638</v>
      </c>
      <c r="L5009" t="s">
        <v>137</v>
      </c>
      <c r="M5009" t="s">
        <v>2395</v>
      </c>
      <c r="N5009" t="s">
        <v>2859</v>
      </c>
      <c r="O5009" t="s">
        <v>9639</v>
      </c>
      <c r="P5009" t="s">
        <v>41686</v>
      </c>
      <c r="R5009" t="str">
        <f t="shared" si="156"/>
        <v>青州</v>
      </c>
      <c r="S5009" t="str">
        <f t="shared" si="157"/>
        <v>0710</v>
      </c>
    </row>
    <row r="5010" spans="1:19">
      <c r="A5010" t="s">
        <v>41687</v>
      </c>
      <c r="B5010" t="s">
        <v>41688</v>
      </c>
      <c r="C5010" t="s">
        <v>46</v>
      </c>
      <c r="D5010" t="s">
        <v>41689</v>
      </c>
      <c r="E5010" t="s">
        <v>40099</v>
      </c>
      <c r="F5010" t="s">
        <v>41690</v>
      </c>
      <c r="G5010" t="s">
        <v>41691</v>
      </c>
      <c r="H5010" t="s">
        <v>41692</v>
      </c>
      <c r="I5010" t="s">
        <v>2378</v>
      </c>
      <c r="J5010" t="s">
        <v>9637</v>
      </c>
      <c r="K5010" t="s">
        <v>9638</v>
      </c>
      <c r="L5010" t="s">
        <v>137</v>
      </c>
      <c r="M5010" t="s">
        <v>2395</v>
      </c>
      <c r="N5010" t="s">
        <v>2859</v>
      </c>
      <c r="O5010" t="s">
        <v>9639</v>
      </c>
      <c r="P5010" t="s">
        <v>41693</v>
      </c>
      <c r="R5010" t="str">
        <f t="shared" si="156"/>
        <v>青州</v>
      </c>
      <c r="S5010" t="str">
        <f t="shared" si="157"/>
        <v>0710</v>
      </c>
    </row>
    <row r="5011" spans="1:19">
      <c r="A5011" t="s">
        <v>41694</v>
      </c>
      <c r="B5011" t="s">
        <v>41695</v>
      </c>
      <c r="C5011" t="s">
        <v>46</v>
      </c>
      <c r="D5011" t="s">
        <v>41696</v>
      </c>
      <c r="E5011" t="s">
        <v>40099</v>
      </c>
      <c r="F5011" t="s">
        <v>41697</v>
      </c>
      <c r="G5011" t="s">
        <v>41698</v>
      </c>
      <c r="H5011" t="s">
        <v>41699</v>
      </c>
      <c r="I5011" t="s">
        <v>2350</v>
      </c>
      <c r="J5011" t="s">
        <v>8067</v>
      </c>
      <c r="K5011" t="s">
        <v>8068</v>
      </c>
      <c r="L5011" t="s">
        <v>187</v>
      </c>
      <c r="M5011" t="s">
        <v>3510</v>
      </c>
      <c r="N5011" t="s">
        <v>2421</v>
      </c>
      <c r="O5011" t="s">
        <v>8069</v>
      </c>
      <c r="P5011" t="s">
        <v>41700</v>
      </c>
      <c r="Q5011" t="s">
        <v>41701</v>
      </c>
      <c r="R5011" t="str">
        <f t="shared" si="156"/>
        <v>坊子</v>
      </c>
      <c r="S5011" t="str">
        <f t="shared" si="157"/>
        <v>0710</v>
      </c>
    </row>
    <row r="5012" spans="1:19">
      <c r="A5012" t="s">
        <v>41702</v>
      </c>
      <c r="B5012" t="s">
        <v>41703</v>
      </c>
      <c r="C5012" t="s">
        <v>46</v>
      </c>
      <c r="D5012" t="s">
        <v>41704</v>
      </c>
      <c r="E5012" t="s">
        <v>40099</v>
      </c>
      <c r="F5012" t="s">
        <v>41705</v>
      </c>
      <c r="G5012" t="s">
        <v>41706</v>
      </c>
      <c r="H5012" t="s">
        <v>41707</v>
      </c>
      <c r="I5012" t="s">
        <v>2350</v>
      </c>
      <c r="J5012" t="s">
        <v>17395</v>
      </c>
      <c r="K5012" t="s">
        <v>17396</v>
      </c>
      <c r="L5012" t="s">
        <v>110</v>
      </c>
      <c r="M5012" t="s">
        <v>7112</v>
      </c>
      <c r="N5012" t="s">
        <v>2354</v>
      </c>
      <c r="O5012" t="s">
        <v>17397</v>
      </c>
      <c r="P5012" t="s">
        <v>41708</v>
      </c>
      <c r="R5012" t="str">
        <f t="shared" si="156"/>
        <v>高密</v>
      </c>
      <c r="S5012" t="str">
        <f t="shared" si="157"/>
        <v>0710</v>
      </c>
    </row>
    <row r="5013" spans="1:19">
      <c r="A5013" t="s">
        <v>41709</v>
      </c>
      <c r="B5013" t="s">
        <v>41710</v>
      </c>
      <c r="C5013" t="s">
        <v>46</v>
      </c>
      <c r="D5013" t="s">
        <v>41711</v>
      </c>
      <c r="E5013" t="s">
        <v>40099</v>
      </c>
      <c r="F5013" t="s">
        <v>41712</v>
      </c>
      <c r="G5013" t="s">
        <v>41713</v>
      </c>
      <c r="H5013" t="s">
        <v>41714</v>
      </c>
      <c r="I5013" t="s">
        <v>2645</v>
      </c>
      <c r="J5013" t="s">
        <v>10901</v>
      </c>
      <c r="K5013" t="s">
        <v>10902</v>
      </c>
      <c r="L5013" t="s">
        <v>187</v>
      </c>
      <c r="M5013" t="s">
        <v>2468</v>
      </c>
      <c r="N5013" t="s">
        <v>3017</v>
      </c>
      <c r="O5013" t="s">
        <v>10903</v>
      </c>
      <c r="P5013" t="s">
        <v>41715</v>
      </c>
      <c r="R5013" t="str">
        <f t="shared" si="156"/>
        <v>坊子</v>
      </c>
      <c r="S5013" t="str">
        <f t="shared" si="157"/>
        <v>0710</v>
      </c>
    </row>
    <row r="5014" spans="1:19">
      <c r="A5014" t="s">
        <v>41716</v>
      </c>
      <c r="B5014" t="s">
        <v>41717</v>
      </c>
      <c r="C5014" t="s">
        <v>46</v>
      </c>
      <c r="D5014" t="s">
        <v>41718</v>
      </c>
      <c r="E5014" t="s">
        <v>40099</v>
      </c>
      <c r="F5014" t="s">
        <v>41719</v>
      </c>
      <c r="G5014" t="s">
        <v>41720</v>
      </c>
      <c r="H5014" t="s">
        <v>41721</v>
      </c>
      <c r="I5014" t="s">
        <v>2586</v>
      </c>
      <c r="J5014" t="s">
        <v>3241</v>
      </c>
      <c r="K5014" t="s">
        <v>3242</v>
      </c>
      <c r="L5014" t="s">
        <v>101</v>
      </c>
      <c r="M5014" t="s">
        <v>3130</v>
      </c>
      <c r="N5014" t="s">
        <v>2368</v>
      </c>
      <c r="O5014" t="s">
        <v>3243</v>
      </c>
      <c r="P5014" t="s">
        <v>41722</v>
      </c>
      <c r="R5014" t="str">
        <f t="shared" si="156"/>
        <v>潍城</v>
      </c>
      <c r="S5014" t="str">
        <f t="shared" si="157"/>
        <v>0710</v>
      </c>
    </row>
    <row r="5015" spans="1:19">
      <c r="A5015" t="s">
        <v>41723</v>
      </c>
      <c r="B5015" t="s">
        <v>41724</v>
      </c>
      <c r="C5015" t="s">
        <v>46</v>
      </c>
      <c r="D5015" t="s">
        <v>41725</v>
      </c>
      <c r="E5015" t="s">
        <v>41726</v>
      </c>
      <c r="F5015" t="s">
        <v>41727</v>
      </c>
      <c r="G5015" t="s">
        <v>41728</v>
      </c>
      <c r="H5015" t="s">
        <v>41729</v>
      </c>
      <c r="I5015" t="s">
        <v>6637</v>
      </c>
      <c r="J5015" t="s">
        <v>6077</v>
      </c>
      <c r="K5015" t="s">
        <v>6078</v>
      </c>
      <c r="L5015" t="s">
        <v>128</v>
      </c>
      <c r="M5015" t="s">
        <v>6079</v>
      </c>
      <c r="N5015" t="s">
        <v>3554</v>
      </c>
      <c r="O5015" t="s">
        <v>6080</v>
      </c>
      <c r="P5015" t="s">
        <v>41730</v>
      </c>
      <c r="R5015" t="str">
        <f t="shared" si="156"/>
        <v>寿光</v>
      </c>
      <c r="S5015" t="str">
        <f t="shared" si="157"/>
        <v>0710</v>
      </c>
    </row>
    <row r="5016" spans="1:19">
      <c r="A5016" t="s">
        <v>41731</v>
      </c>
      <c r="B5016" t="s">
        <v>41732</v>
      </c>
      <c r="C5016" t="s">
        <v>46</v>
      </c>
      <c r="D5016" t="s">
        <v>41733</v>
      </c>
      <c r="E5016" t="s">
        <v>41734</v>
      </c>
      <c r="F5016" t="s">
        <v>41735</v>
      </c>
      <c r="G5016" t="s">
        <v>41736</v>
      </c>
      <c r="H5016" t="s">
        <v>41737</v>
      </c>
      <c r="I5016" t="s">
        <v>3856</v>
      </c>
      <c r="J5016" t="s">
        <v>3542</v>
      </c>
      <c r="K5016" t="s">
        <v>3543</v>
      </c>
      <c r="L5016" t="s">
        <v>76</v>
      </c>
      <c r="M5016" t="s">
        <v>2827</v>
      </c>
      <c r="N5016" t="s">
        <v>3017</v>
      </c>
      <c r="O5016" t="s">
        <v>3544</v>
      </c>
      <c r="P5016" t="s">
        <v>41738</v>
      </c>
      <c r="R5016" t="str">
        <f t="shared" si="156"/>
        <v>奎文</v>
      </c>
      <c r="S5016" t="str">
        <f t="shared" si="157"/>
        <v>0710</v>
      </c>
    </row>
    <row r="5017" spans="1:19">
      <c r="A5017" t="s">
        <v>41739</v>
      </c>
      <c r="B5017" t="s">
        <v>41740</v>
      </c>
      <c r="C5017" t="s">
        <v>46</v>
      </c>
      <c r="D5017" t="s">
        <v>41741</v>
      </c>
      <c r="E5017" t="s">
        <v>41742</v>
      </c>
      <c r="F5017" t="s">
        <v>41743</v>
      </c>
      <c r="G5017" t="s">
        <v>41744</v>
      </c>
      <c r="H5017" t="s">
        <v>41745</v>
      </c>
      <c r="I5017" t="s">
        <v>2645</v>
      </c>
      <c r="J5017" t="s">
        <v>2706</v>
      </c>
      <c r="K5017" t="s">
        <v>2707</v>
      </c>
      <c r="L5017" t="s">
        <v>128</v>
      </c>
      <c r="M5017" t="s">
        <v>2708</v>
      </c>
      <c r="N5017" t="s">
        <v>2674</v>
      </c>
      <c r="O5017" t="s">
        <v>2709</v>
      </c>
      <c r="P5017" t="s">
        <v>41746</v>
      </c>
      <c r="R5017" t="str">
        <f t="shared" si="156"/>
        <v>寿光</v>
      </c>
      <c r="S5017" t="str">
        <f t="shared" si="157"/>
        <v>0710</v>
      </c>
    </row>
    <row r="5018" spans="1:19">
      <c r="A5018" t="s">
        <v>41747</v>
      </c>
      <c r="B5018" t="s">
        <v>41748</v>
      </c>
      <c r="C5018" t="s">
        <v>46</v>
      </c>
      <c r="D5018" t="s">
        <v>41749</v>
      </c>
      <c r="E5018" t="s">
        <v>40099</v>
      </c>
      <c r="F5018" t="s">
        <v>41750</v>
      </c>
      <c r="G5018" t="s">
        <v>41751</v>
      </c>
      <c r="H5018" t="s">
        <v>41752</v>
      </c>
      <c r="I5018" t="s">
        <v>2350</v>
      </c>
      <c r="J5018" t="s">
        <v>3809</v>
      </c>
      <c r="K5018" t="s">
        <v>3810</v>
      </c>
      <c r="L5018" t="s">
        <v>57</v>
      </c>
      <c r="M5018" t="s">
        <v>3811</v>
      </c>
      <c r="N5018" t="s">
        <v>2674</v>
      </c>
      <c r="O5018" t="s">
        <v>3812</v>
      </c>
      <c r="P5018" t="s">
        <v>41753</v>
      </c>
      <c r="R5018" t="str">
        <f t="shared" si="156"/>
        <v>安丘</v>
      </c>
      <c r="S5018" t="str">
        <f t="shared" si="157"/>
        <v>0710</v>
      </c>
    </row>
    <row r="5019" spans="1:19">
      <c r="A5019" t="s">
        <v>41754</v>
      </c>
      <c r="B5019" t="s">
        <v>41755</v>
      </c>
      <c r="C5019" t="s">
        <v>46</v>
      </c>
      <c r="D5019" t="s">
        <v>41756</v>
      </c>
      <c r="E5019" t="s">
        <v>41757</v>
      </c>
      <c r="F5019" t="s">
        <v>41369</v>
      </c>
      <c r="G5019" t="s">
        <v>41370</v>
      </c>
      <c r="H5019" t="s">
        <v>41758</v>
      </c>
      <c r="I5019" t="s">
        <v>2364</v>
      </c>
      <c r="J5019" t="s">
        <v>8683</v>
      </c>
      <c r="K5019" t="s">
        <v>8684</v>
      </c>
      <c r="L5019" t="s">
        <v>76</v>
      </c>
      <c r="M5019" t="s">
        <v>2827</v>
      </c>
      <c r="N5019" t="s">
        <v>2816</v>
      </c>
      <c r="O5019" t="s">
        <v>8685</v>
      </c>
      <c r="P5019" t="s">
        <v>41759</v>
      </c>
      <c r="R5019" t="str">
        <f t="shared" si="156"/>
        <v>奎文</v>
      </c>
      <c r="S5019" t="str">
        <f t="shared" si="157"/>
        <v>0710</v>
      </c>
    </row>
    <row r="5020" spans="1:19">
      <c r="A5020" t="s">
        <v>1158</v>
      </c>
      <c r="B5020" t="s">
        <v>41760</v>
      </c>
      <c r="C5020" t="s">
        <v>46</v>
      </c>
      <c r="D5020" t="s">
        <v>41761</v>
      </c>
      <c r="E5020" t="s">
        <v>40099</v>
      </c>
      <c r="F5020" t="s">
        <v>41762</v>
      </c>
      <c r="G5020" t="s">
        <v>1156</v>
      </c>
      <c r="H5020" t="s">
        <v>41763</v>
      </c>
      <c r="I5020" t="s">
        <v>2364</v>
      </c>
      <c r="J5020" t="s">
        <v>2813</v>
      </c>
      <c r="K5020" t="s">
        <v>2814</v>
      </c>
      <c r="L5020" t="s">
        <v>676</v>
      </c>
      <c r="M5020" t="s">
        <v>2815</v>
      </c>
      <c r="N5020" t="s">
        <v>2340</v>
      </c>
      <c r="O5020" t="s">
        <v>2817</v>
      </c>
      <c r="P5020" t="s">
        <v>41764</v>
      </c>
      <c r="R5020" t="str">
        <f t="shared" si="156"/>
        <v>昌乐</v>
      </c>
      <c r="S5020" t="str">
        <f t="shared" si="157"/>
        <v>0710</v>
      </c>
    </row>
    <row r="5021" spans="1:19">
      <c r="A5021" t="s">
        <v>41765</v>
      </c>
      <c r="B5021" t="s">
        <v>41766</v>
      </c>
      <c r="C5021" t="s">
        <v>46</v>
      </c>
      <c r="D5021" t="s">
        <v>41767</v>
      </c>
      <c r="E5021" t="s">
        <v>40099</v>
      </c>
      <c r="F5021" t="s">
        <v>41768</v>
      </c>
      <c r="G5021" t="s">
        <v>41769</v>
      </c>
      <c r="H5021" t="s">
        <v>41770</v>
      </c>
      <c r="I5021" t="s">
        <v>2350</v>
      </c>
      <c r="J5021" t="s">
        <v>4723</v>
      </c>
      <c r="K5021" t="s">
        <v>4724</v>
      </c>
      <c r="L5021" t="s">
        <v>119</v>
      </c>
      <c r="M5021" t="s">
        <v>4071</v>
      </c>
      <c r="N5021" t="s">
        <v>2382</v>
      </c>
      <c r="O5021" t="s">
        <v>4725</v>
      </c>
      <c r="P5021" t="s">
        <v>41771</v>
      </c>
      <c r="R5021" t="str">
        <f t="shared" si="156"/>
        <v>寒亭</v>
      </c>
      <c r="S5021" t="str">
        <f t="shared" si="157"/>
        <v>0710</v>
      </c>
    </row>
    <row r="5022" spans="1:19">
      <c r="A5022" t="s">
        <v>41772</v>
      </c>
      <c r="B5022" t="s">
        <v>41773</v>
      </c>
      <c r="C5022" t="s">
        <v>46</v>
      </c>
      <c r="D5022" t="s">
        <v>41774</v>
      </c>
      <c r="E5022" t="s">
        <v>40099</v>
      </c>
      <c r="F5022" t="s">
        <v>41775</v>
      </c>
      <c r="G5022" t="s">
        <v>41776</v>
      </c>
      <c r="H5022" t="s">
        <v>41777</v>
      </c>
      <c r="I5022" t="s">
        <v>2645</v>
      </c>
      <c r="J5022" t="s">
        <v>6988</v>
      </c>
      <c r="K5022" t="s">
        <v>6989</v>
      </c>
      <c r="L5022" t="s">
        <v>76</v>
      </c>
      <c r="M5022" t="s">
        <v>2528</v>
      </c>
      <c r="N5022" t="s">
        <v>3277</v>
      </c>
      <c r="O5022" t="s">
        <v>6990</v>
      </c>
      <c r="P5022" t="s">
        <v>41778</v>
      </c>
      <c r="Q5022" t="s">
        <v>41779</v>
      </c>
      <c r="R5022" t="str">
        <f t="shared" si="156"/>
        <v>奎文</v>
      </c>
      <c r="S5022" t="str">
        <f t="shared" si="157"/>
        <v>0710</v>
      </c>
    </row>
    <row r="5023" spans="1:19">
      <c r="A5023" t="s">
        <v>41780</v>
      </c>
      <c r="B5023" t="s">
        <v>41781</v>
      </c>
      <c r="C5023" t="s">
        <v>46</v>
      </c>
      <c r="D5023" t="s">
        <v>41782</v>
      </c>
      <c r="E5023" t="s">
        <v>36738</v>
      </c>
      <c r="F5023" t="s">
        <v>41783</v>
      </c>
      <c r="G5023" t="s">
        <v>41784</v>
      </c>
      <c r="H5023" t="s">
        <v>41785</v>
      </c>
      <c r="I5023" t="s">
        <v>2645</v>
      </c>
      <c r="J5023" t="s">
        <v>4457</v>
      </c>
      <c r="K5023" t="s">
        <v>4458</v>
      </c>
      <c r="L5023" t="s">
        <v>101</v>
      </c>
      <c r="M5023" t="s">
        <v>4459</v>
      </c>
      <c r="N5023" t="s">
        <v>2859</v>
      </c>
      <c r="O5023" t="s">
        <v>4460</v>
      </c>
      <c r="P5023" t="s">
        <v>41786</v>
      </c>
      <c r="R5023" t="str">
        <f t="shared" si="156"/>
        <v>潍城</v>
      </c>
      <c r="S5023" t="str">
        <f t="shared" si="157"/>
        <v>0710</v>
      </c>
    </row>
    <row r="5024" spans="1:19">
      <c r="A5024" t="s">
        <v>41787</v>
      </c>
      <c r="B5024" t="s">
        <v>41788</v>
      </c>
      <c r="C5024" t="s">
        <v>46</v>
      </c>
      <c r="D5024" t="s">
        <v>41789</v>
      </c>
      <c r="E5024" t="s">
        <v>40099</v>
      </c>
      <c r="F5024" t="s">
        <v>41790</v>
      </c>
      <c r="G5024" t="s">
        <v>41791</v>
      </c>
      <c r="H5024" t="s">
        <v>41792</v>
      </c>
      <c r="I5024" t="s">
        <v>2364</v>
      </c>
      <c r="J5024" t="s">
        <v>14840</v>
      </c>
      <c r="K5024" t="s">
        <v>14841</v>
      </c>
      <c r="L5024" t="s">
        <v>146</v>
      </c>
      <c r="M5024" t="s">
        <v>3051</v>
      </c>
      <c r="N5024" t="s">
        <v>4614</v>
      </c>
      <c r="O5024" t="s">
        <v>14842</v>
      </c>
      <c r="P5024" t="s">
        <v>41793</v>
      </c>
      <c r="Q5024" t="s">
        <v>41794</v>
      </c>
      <c r="R5024" t="str">
        <f t="shared" si="156"/>
        <v>临朐</v>
      </c>
      <c r="S5024" t="str">
        <f t="shared" si="157"/>
        <v>0710</v>
      </c>
    </row>
    <row r="5025" spans="1:19">
      <c r="A5025" t="s">
        <v>41795</v>
      </c>
      <c r="B5025" t="s">
        <v>41796</v>
      </c>
      <c r="C5025" t="s">
        <v>46</v>
      </c>
      <c r="D5025" t="s">
        <v>41797</v>
      </c>
      <c r="E5025" t="s">
        <v>40140</v>
      </c>
      <c r="F5025" t="s">
        <v>41798</v>
      </c>
      <c r="G5025" t="s">
        <v>41799</v>
      </c>
      <c r="H5025" t="s">
        <v>41800</v>
      </c>
      <c r="I5025" t="s">
        <v>2350</v>
      </c>
      <c r="J5025" t="s">
        <v>5128</v>
      </c>
      <c r="K5025" t="s">
        <v>5129</v>
      </c>
      <c r="L5025" t="s">
        <v>67</v>
      </c>
      <c r="M5025" t="s">
        <v>3706</v>
      </c>
      <c r="N5025" t="s">
        <v>2785</v>
      </c>
      <c r="O5025" t="s">
        <v>5130</v>
      </c>
      <c r="P5025" t="s">
        <v>41801</v>
      </c>
      <c r="Q5025" t="s">
        <v>41802</v>
      </c>
      <c r="R5025" t="str">
        <f t="shared" si="156"/>
        <v>昌邑</v>
      </c>
      <c r="S5025" t="str">
        <f t="shared" si="157"/>
        <v>0710</v>
      </c>
    </row>
    <row r="5026" spans="1:19">
      <c r="A5026" t="s">
        <v>41803</v>
      </c>
      <c r="B5026" t="s">
        <v>41804</v>
      </c>
      <c r="C5026" t="s">
        <v>46</v>
      </c>
      <c r="D5026" t="s">
        <v>41805</v>
      </c>
      <c r="E5026" t="s">
        <v>41806</v>
      </c>
      <c r="F5026" t="s">
        <v>41807</v>
      </c>
      <c r="G5026" t="s">
        <v>41808</v>
      </c>
      <c r="H5026" t="s">
        <v>41809</v>
      </c>
      <c r="I5026" t="s">
        <v>2364</v>
      </c>
      <c r="J5026" t="s">
        <v>2337</v>
      </c>
      <c r="K5026" t="s">
        <v>2338</v>
      </c>
      <c r="L5026" t="s">
        <v>137</v>
      </c>
      <c r="M5026" t="s">
        <v>2339</v>
      </c>
      <c r="N5026" t="s">
        <v>2340</v>
      </c>
      <c r="O5026" t="s">
        <v>2341</v>
      </c>
      <c r="P5026" t="s">
        <v>41810</v>
      </c>
      <c r="R5026" t="str">
        <f t="shared" si="156"/>
        <v>青州</v>
      </c>
      <c r="S5026" t="str">
        <f t="shared" si="157"/>
        <v>0710</v>
      </c>
    </row>
    <row r="5027" spans="1:19">
      <c r="A5027" t="s">
        <v>41811</v>
      </c>
      <c r="B5027" t="s">
        <v>41812</v>
      </c>
      <c r="C5027" t="s">
        <v>46</v>
      </c>
      <c r="D5027" t="s">
        <v>41813</v>
      </c>
      <c r="E5027" t="s">
        <v>41814</v>
      </c>
      <c r="F5027" t="s">
        <v>41815</v>
      </c>
      <c r="G5027" t="s">
        <v>41816</v>
      </c>
      <c r="H5027" t="s">
        <v>41817</v>
      </c>
      <c r="I5027" t="s">
        <v>2378</v>
      </c>
      <c r="J5027" t="s">
        <v>8347</v>
      </c>
      <c r="K5027" t="s">
        <v>8348</v>
      </c>
      <c r="L5027" t="s">
        <v>101</v>
      </c>
      <c r="M5027" t="s">
        <v>2982</v>
      </c>
      <c r="N5027" t="s">
        <v>4525</v>
      </c>
      <c r="O5027" t="s">
        <v>8349</v>
      </c>
      <c r="P5027" t="s">
        <v>41818</v>
      </c>
      <c r="R5027" t="str">
        <f t="shared" si="156"/>
        <v>潍城</v>
      </c>
      <c r="S5027" t="str">
        <f t="shared" si="157"/>
        <v>0710</v>
      </c>
    </row>
    <row r="5028" spans="1:19">
      <c r="A5028" t="s">
        <v>41819</v>
      </c>
      <c r="B5028" t="s">
        <v>41820</v>
      </c>
      <c r="C5028" t="s">
        <v>46</v>
      </c>
      <c r="D5028" t="s">
        <v>41821</v>
      </c>
      <c r="E5028" t="s">
        <v>41822</v>
      </c>
      <c r="F5028" t="s">
        <v>41823</v>
      </c>
      <c r="G5028" t="s">
        <v>41824</v>
      </c>
      <c r="H5028" t="s">
        <v>41825</v>
      </c>
      <c r="I5028" t="s">
        <v>2645</v>
      </c>
      <c r="J5028" t="s">
        <v>8179</v>
      </c>
      <c r="K5028" t="s">
        <v>8180</v>
      </c>
      <c r="L5028" t="s">
        <v>47</v>
      </c>
      <c r="M5028" t="s">
        <v>3159</v>
      </c>
      <c r="N5028" t="s">
        <v>4255</v>
      </c>
      <c r="O5028" t="s">
        <v>8181</v>
      </c>
      <c r="P5028" t="s">
        <v>41826</v>
      </c>
      <c r="Q5028" t="s">
        <v>41827</v>
      </c>
      <c r="R5028" t="str">
        <f t="shared" si="156"/>
        <v>诸城</v>
      </c>
      <c r="S5028" t="str">
        <f t="shared" si="157"/>
        <v>0710</v>
      </c>
    </row>
    <row r="5029" spans="1:19">
      <c r="A5029" t="s">
        <v>41828</v>
      </c>
      <c r="B5029" t="s">
        <v>41829</v>
      </c>
      <c r="C5029" t="s">
        <v>46</v>
      </c>
      <c r="D5029" t="s">
        <v>41830</v>
      </c>
      <c r="E5029" t="s">
        <v>40099</v>
      </c>
      <c r="F5029" t="s">
        <v>41831</v>
      </c>
      <c r="G5029" t="s">
        <v>41832</v>
      </c>
      <c r="H5029" t="s">
        <v>41833</v>
      </c>
      <c r="I5029" t="s">
        <v>2364</v>
      </c>
      <c r="J5029" t="s">
        <v>6156</v>
      </c>
      <c r="K5029" t="s">
        <v>6157</v>
      </c>
      <c r="L5029" t="s">
        <v>57</v>
      </c>
      <c r="M5029" t="s">
        <v>3811</v>
      </c>
      <c r="N5029" t="s">
        <v>3277</v>
      </c>
      <c r="O5029" t="s">
        <v>6158</v>
      </c>
      <c r="P5029" t="s">
        <v>41834</v>
      </c>
      <c r="R5029" t="str">
        <f t="shared" si="156"/>
        <v>安丘</v>
      </c>
      <c r="S5029" t="str">
        <f t="shared" si="157"/>
        <v>0710</v>
      </c>
    </row>
    <row r="5030" spans="1:19">
      <c r="A5030" t="s">
        <v>41835</v>
      </c>
      <c r="B5030" t="s">
        <v>41836</v>
      </c>
      <c r="C5030" t="s">
        <v>46</v>
      </c>
      <c r="D5030" t="s">
        <v>41837</v>
      </c>
      <c r="E5030" t="s">
        <v>40167</v>
      </c>
      <c r="F5030" t="s">
        <v>41838</v>
      </c>
      <c r="G5030" t="s">
        <v>41839</v>
      </c>
      <c r="H5030" t="s">
        <v>41840</v>
      </c>
      <c r="I5030" t="s">
        <v>3436</v>
      </c>
      <c r="J5030" t="s">
        <v>6970</v>
      </c>
      <c r="K5030" t="s">
        <v>6971</v>
      </c>
      <c r="L5030" t="s">
        <v>119</v>
      </c>
      <c r="M5030" t="s">
        <v>5238</v>
      </c>
      <c r="N5030" t="s">
        <v>2721</v>
      </c>
      <c r="O5030" t="s">
        <v>6972</v>
      </c>
      <c r="P5030" t="s">
        <v>41841</v>
      </c>
      <c r="Q5030" t="s">
        <v>41842</v>
      </c>
      <c r="R5030" t="str">
        <f t="shared" si="156"/>
        <v>寒亭</v>
      </c>
      <c r="S5030" t="str">
        <f t="shared" si="157"/>
        <v>0710</v>
      </c>
    </row>
    <row r="5031" spans="1:19">
      <c r="A5031" t="s">
        <v>41843</v>
      </c>
      <c r="B5031" t="s">
        <v>41844</v>
      </c>
      <c r="C5031" t="s">
        <v>46</v>
      </c>
      <c r="D5031" t="s">
        <v>41845</v>
      </c>
      <c r="E5031" t="s">
        <v>40099</v>
      </c>
      <c r="F5031" t="s">
        <v>41846</v>
      </c>
      <c r="G5031" t="s">
        <v>41847</v>
      </c>
      <c r="H5031" t="s">
        <v>41848</v>
      </c>
      <c r="I5031" t="s">
        <v>3210</v>
      </c>
      <c r="J5031" t="s">
        <v>3918</v>
      </c>
      <c r="K5031" t="s">
        <v>3919</v>
      </c>
      <c r="L5031" t="s">
        <v>47</v>
      </c>
      <c r="M5031" t="s">
        <v>2454</v>
      </c>
      <c r="N5031" t="s">
        <v>2959</v>
      </c>
      <c r="O5031" t="s">
        <v>3920</v>
      </c>
      <c r="P5031" t="s">
        <v>41849</v>
      </c>
      <c r="Q5031" t="s">
        <v>41850</v>
      </c>
      <c r="R5031" t="str">
        <f t="shared" si="156"/>
        <v>诸城</v>
      </c>
      <c r="S5031" t="str">
        <f t="shared" si="157"/>
        <v>0710</v>
      </c>
    </row>
    <row r="5032" spans="1:19">
      <c r="A5032" t="s">
        <v>41851</v>
      </c>
      <c r="B5032" t="s">
        <v>41852</v>
      </c>
      <c r="C5032" t="s">
        <v>46</v>
      </c>
      <c r="D5032" t="s">
        <v>41853</v>
      </c>
      <c r="E5032" t="s">
        <v>41814</v>
      </c>
      <c r="F5032" t="s">
        <v>41854</v>
      </c>
      <c r="G5032" t="s">
        <v>41855</v>
      </c>
      <c r="H5032" t="s">
        <v>41856</v>
      </c>
      <c r="I5032" t="s">
        <v>2350</v>
      </c>
      <c r="J5032" t="s">
        <v>2671</v>
      </c>
      <c r="K5032" t="s">
        <v>2672</v>
      </c>
      <c r="L5032" t="s">
        <v>67</v>
      </c>
      <c r="M5032" t="s">
        <v>2673</v>
      </c>
      <c r="N5032" t="s">
        <v>2721</v>
      </c>
      <c r="O5032" t="s">
        <v>2675</v>
      </c>
      <c r="P5032" t="s">
        <v>41857</v>
      </c>
      <c r="R5032" t="str">
        <f t="shared" si="156"/>
        <v>昌邑</v>
      </c>
      <c r="S5032" t="str">
        <f t="shared" si="157"/>
        <v>0710</v>
      </c>
    </row>
    <row r="5033" spans="1:19">
      <c r="A5033" t="s">
        <v>41858</v>
      </c>
      <c r="B5033" t="s">
        <v>41859</v>
      </c>
      <c r="C5033" t="s">
        <v>46</v>
      </c>
      <c r="D5033" t="s">
        <v>41860</v>
      </c>
      <c r="E5033" t="s">
        <v>41861</v>
      </c>
      <c r="F5033" t="s">
        <v>41862</v>
      </c>
      <c r="G5033" t="s">
        <v>41863</v>
      </c>
      <c r="H5033" t="s">
        <v>41864</v>
      </c>
      <c r="I5033" t="s">
        <v>2350</v>
      </c>
      <c r="J5033" t="s">
        <v>6485</v>
      </c>
      <c r="K5033" t="s">
        <v>6486</v>
      </c>
      <c r="L5033" t="s">
        <v>128</v>
      </c>
      <c r="M5033" t="s">
        <v>3653</v>
      </c>
      <c r="N5033" t="s">
        <v>2421</v>
      </c>
      <c r="O5033" t="s">
        <v>6487</v>
      </c>
      <c r="P5033" t="s">
        <v>41865</v>
      </c>
      <c r="R5033" t="str">
        <f t="shared" si="156"/>
        <v>寿光</v>
      </c>
      <c r="S5033" t="str">
        <f t="shared" si="157"/>
        <v>0710</v>
      </c>
    </row>
    <row r="5034" spans="1:19">
      <c r="A5034" t="s">
        <v>1254</v>
      </c>
      <c r="B5034" t="s">
        <v>41866</v>
      </c>
      <c r="C5034" t="s">
        <v>46</v>
      </c>
      <c r="D5034" t="s">
        <v>41867</v>
      </c>
      <c r="E5034" t="s">
        <v>40167</v>
      </c>
      <c r="F5034" t="s">
        <v>41868</v>
      </c>
      <c r="G5034" t="s">
        <v>1252</v>
      </c>
      <c r="H5034" t="s">
        <v>41869</v>
      </c>
      <c r="I5034" t="s">
        <v>2645</v>
      </c>
      <c r="J5034" t="s">
        <v>7099</v>
      </c>
      <c r="K5034" t="s">
        <v>7100</v>
      </c>
      <c r="L5034" t="s">
        <v>146</v>
      </c>
      <c r="M5034" t="s">
        <v>4470</v>
      </c>
      <c r="N5034" t="s">
        <v>2816</v>
      </c>
      <c r="O5034" t="s">
        <v>7101</v>
      </c>
      <c r="P5034" t="s">
        <v>41870</v>
      </c>
      <c r="R5034" t="str">
        <f t="shared" si="156"/>
        <v>临朐</v>
      </c>
      <c r="S5034" t="str">
        <f t="shared" si="157"/>
        <v>0710</v>
      </c>
    </row>
    <row r="5035" spans="1:19">
      <c r="A5035" t="s">
        <v>41871</v>
      </c>
      <c r="B5035" t="s">
        <v>41872</v>
      </c>
      <c r="C5035" t="s">
        <v>46</v>
      </c>
      <c r="D5035" t="s">
        <v>41873</v>
      </c>
      <c r="E5035" t="s">
        <v>40167</v>
      </c>
      <c r="F5035" t="s">
        <v>41874</v>
      </c>
      <c r="G5035" t="s">
        <v>41875</v>
      </c>
      <c r="H5035" t="s">
        <v>41876</v>
      </c>
      <c r="I5035" t="s">
        <v>2465</v>
      </c>
      <c r="J5035" t="s">
        <v>10532</v>
      </c>
      <c r="K5035" t="s">
        <v>10533</v>
      </c>
      <c r="L5035" t="s">
        <v>137</v>
      </c>
      <c r="M5035" t="s">
        <v>3729</v>
      </c>
      <c r="N5035" t="s">
        <v>2340</v>
      </c>
      <c r="O5035" t="s">
        <v>10534</v>
      </c>
      <c r="P5035" t="s">
        <v>41877</v>
      </c>
      <c r="Q5035" t="s">
        <v>41878</v>
      </c>
      <c r="R5035" t="str">
        <f t="shared" si="156"/>
        <v>青州</v>
      </c>
      <c r="S5035" t="str">
        <f t="shared" si="157"/>
        <v>0710</v>
      </c>
    </row>
    <row r="5036" spans="1:19">
      <c r="A5036" t="s">
        <v>41879</v>
      </c>
      <c r="B5036" t="s">
        <v>41880</v>
      </c>
      <c r="C5036" t="s">
        <v>46</v>
      </c>
      <c r="D5036" t="s">
        <v>41881</v>
      </c>
      <c r="E5036" t="s">
        <v>40140</v>
      </c>
      <c r="F5036" t="s">
        <v>41882</v>
      </c>
      <c r="G5036" t="s">
        <v>41883</v>
      </c>
      <c r="H5036" t="s">
        <v>41884</v>
      </c>
      <c r="I5036" t="s">
        <v>2378</v>
      </c>
      <c r="J5036" t="s">
        <v>3565</v>
      </c>
      <c r="K5036" t="s">
        <v>3566</v>
      </c>
      <c r="L5036" t="s">
        <v>110</v>
      </c>
      <c r="M5036" t="s">
        <v>2575</v>
      </c>
      <c r="N5036" t="s">
        <v>2649</v>
      </c>
      <c r="O5036" t="s">
        <v>3567</v>
      </c>
      <c r="P5036" t="s">
        <v>41885</v>
      </c>
      <c r="Q5036" t="s">
        <v>41886</v>
      </c>
      <c r="R5036" t="str">
        <f t="shared" si="156"/>
        <v>高密</v>
      </c>
      <c r="S5036" t="str">
        <f t="shared" si="157"/>
        <v>0710</v>
      </c>
    </row>
    <row r="5037" spans="1:19">
      <c r="A5037" t="s">
        <v>41887</v>
      </c>
      <c r="B5037" t="s">
        <v>41888</v>
      </c>
      <c r="C5037" t="s">
        <v>46</v>
      </c>
      <c r="D5037" t="s">
        <v>41889</v>
      </c>
      <c r="E5037" t="s">
        <v>40099</v>
      </c>
      <c r="F5037" t="s">
        <v>41890</v>
      </c>
      <c r="G5037" t="s">
        <v>41891</v>
      </c>
      <c r="H5037" t="s">
        <v>41892</v>
      </c>
      <c r="I5037" t="s">
        <v>2350</v>
      </c>
      <c r="J5037" t="s">
        <v>12957</v>
      </c>
      <c r="K5037" t="s">
        <v>12958</v>
      </c>
      <c r="L5037" t="s">
        <v>676</v>
      </c>
      <c r="M5037" t="s">
        <v>5995</v>
      </c>
      <c r="N5037" t="s">
        <v>2480</v>
      </c>
      <c r="O5037" t="s">
        <v>12959</v>
      </c>
      <c r="P5037" t="s">
        <v>41893</v>
      </c>
      <c r="R5037" t="str">
        <f t="shared" si="156"/>
        <v>昌乐</v>
      </c>
      <c r="S5037" t="str">
        <f t="shared" si="157"/>
        <v>0710</v>
      </c>
    </row>
    <row r="5038" spans="1:19">
      <c r="A5038" t="s">
        <v>41894</v>
      </c>
      <c r="B5038" t="s">
        <v>41895</v>
      </c>
      <c r="C5038" t="s">
        <v>46</v>
      </c>
      <c r="D5038" t="s">
        <v>41896</v>
      </c>
      <c r="E5038" t="s">
        <v>41897</v>
      </c>
      <c r="F5038" t="s">
        <v>41898</v>
      </c>
      <c r="G5038" t="s">
        <v>41899</v>
      </c>
      <c r="H5038" t="s">
        <v>41900</v>
      </c>
      <c r="I5038" t="s">
        <v>2645</v>
      </c>
      <c r="J5038" t="s">
        <v>13501</v>
      </c>
      <c r="K5038" t="s">
        <v>13502</v>
      </c>
      <c r="L5038" t="s">
        <v>676</v>
      </c>
      <c r="M5038" t="s">
        <v>3840</v>
      </c>
      <c r="N5038" t="s">
        <v>2382</v>
      </c>
      <c r="O5038" t="s">
        <v>13503</v>
      </c>
      <c r="P5038" t="s">
        <v>41901</v>
      </c>
      <c r="Q5038" t="s">
        <v>41902</v>
      </c>
      <c r="R5038" t="str">
        <f t="shared" si="156"/>
        <v>昌乐</v>
      </c>
      <c r="S5038" t="str">
        <f t="shared" si="157"/>
        <v>0710</v>
      </c>
    </row>
    <row r="5039" spans="1:19">
      <c r="A5039" t="s">
        <v>41903</v>
      </c>
      <c r="B5039" t="s">
        <v>41904</v>
      </c>
      <c r="C5039" t="s">
        <v>46</v>
      </c>
      <c r="D5039" t="s">
        <v>41905</v>
      </c>
      <c r="E5039" t="s">
        <v>41906</v>
      </c>
      <c r="F5039" t="s">
        <v>41907</v>
      </c>
      <c r="G5039" t="s">
        <v>41908</v>
      </c>
      <c r="H5039" t="s">
        <v>41909</v>
      </c>
      <c r="I5039" t="s">
        <v>4165</v>
      </c>
      <c r="J5039" t="s">
        <v>2696</v>
      </c>
      <c r="K5039" t="s">
        <v>2697</v>
      </c>
      <c r="L5039" t="s">
        <v>110</v>
      </c>
      <c r="M5039" t="s">
        <v>2575</v>
      </c>
      <c r="N5039" t="s">
        <v>4222</v>
      </c>
      <c r="O5039" t="s">
        <v>2698</v>
      </c>
      <c r="P5039" t="s">
        <v>41910</v>
      </c>
      <c r="Q5039" t="s">
        <v>41911</v>
      </c>
      <c r="R5039" t="str">
        <f t="shared" si="156"/>
        <v>高密</v>
      </c>
      <c r="S5039" t="str">
        <f t="shared" si="157"/>
        <v>0710</v>
      </c>
    </row>
    <row r="5040" spans="1:19">
      <c r="A5040" t="s">
        <v>41912</v>
      </c>
      <c r="B5040" t="s">
        <v>41913</v>
      </c>
      <c r="C5040" t="s">
        <v>46</v>
      </c>
      <c r="D5040" t="s">
        <v>41914</v>
      </c>
      <c r="E5040" t="s">
        <v>40099</v>
      </c>
      <c r="F5040" t="s">
        <v>41915</v>
      </c>
      <c r="G5040" t="s">
        <v>41916</v>
      </c>
      <c r="H5040" t="s">
        <v>41917</v>
      </c>
      <c r="I5040" t="s">
        <v>2350</v>
      </c>
      <c r="J5040" t="s">
        <v>12124</v>
      </c>
      <c r="K5040" t="s">
        <v>12125</v>
      </c>
      <c r="L5040" t="s">
        <v>67</v>
      </c>
      <c r="M5040" t="s">
        <v>6844</v>
      </c>
      <c r="N5040" t="s">
        <v>3554</v>
      </c>
      <c r="O5040" t="s">
        <v>12126</v>
      </c>
      <c r="P5040" t="s">
        <v>41918</v>
      </c>
      <c r="R5040" t="str">
        <f t="shared" si="156"/>
        <v>昌邑</v>
      </c>
      <c r="S5040" t="str">
        <f t="shared" si="157"/>
        <v>0710</v>
      </c>
    </row>
    <row r="5041" spans="1:19">
      <c r="A5041" t="s">
        <v>41919</v>
      </c>
      <c r="B5041" t="s">
        <v>41920</v>
      </c>
      <c r="C5041" t="s">
        <v>46</v>
      </c>
      <c r="D5041" t="s">
        <v>41921</v>
      </c>
      <c r="E5041" t="s">
        <v>36738</v>
      </c>
      <c r="F5041" t="s">
        <v>41922</v>
      </c>
      <c r="G5041" t="s">
        <v>41923</v>
      </c>
      <c r="H5041" t="s">
        <v>41924</v>
      </c>
      <c r="I5041" t="s">
        <v>2503</v>
      </c>
      <c r="J5041" t="s">
        <v>2539</v>
      </c>
      <c r="K5041" t="s">
        <v>2540</v>
      </c>
      <c r="L5041" t="s">
        <v>76</v>
      </c>
      <c r="M5041" t="s">
        <v>2528</v>
      </c>
      <c r="N5041" t="s">
        <v>4614</v>
      </c>
      <c r="O5041" t="s">
        <v>2541</v>
      </c>
      <c r="P5041" t="s">
        <v>41925</v>
      </c>
      <c r="R5041" t="str">
        <f t="shared" si="156"/>
        <v>奎文</v>
      </c>
      <c r="S5041" t="str">
        <f t="shared" si="157"/>
        <v>0710</v>
      </c>
    </row>
    <row r="5042" spans="1:19">
      <c r="A5042" t="s">
        <v>41926</v>
      </c>
      <c r="B5042" t="s">
        <v>41927</v>
      </c>
      <c r="C5042" t="s">
        <v>46</v>
      </c>
      <c r="D5042" t="s">
        <v>41928</v>
      </c>
      <c r="E5042" t="s">
        <v>40167</v>
      </c>
      <c r="F5042" t="s">
        <v>41929</v>
      </c>
      <c r="G5042" t="s">
        <v>41930</v>
      </c>
      <c r="H5042" t="s">
        <v>41931</v>
      </c>
      <c r="I5042" t="s">
        <v>2645</v>
      </c>
      <c r="J5042" t="s">
        <v>16066</v>
      </c>
      <c r="K5042" t="s">
        <v>16067</v>
      </c>
      <c r="L5042" t="s">
        <v>47</v>
      </c>
      <c r="M5042" t="s">
        <v>12006</v>
      </c>
      <c r="N5042" t="s">
        <v>2368</v>
      </c>
      <c r="O5042" t="s">
        <v>16068</v>
      </c>
      <c r="P5042" t="s">
        <v>41932</v>
      </c>
      <c r="R5042" t="str">
        <f t="shared" si="156"/>
        <v>诸城</v>
      </c>
      <c r="S5042" t="str">
        <f t="shared" si="157"/>
        <v>0710</v>
      </c>
    </row>
    <row r="5043" spans="1:19">
      <c r="A5043" t="s">
        <v>41933</v>
      </c>
      <c r="B5043" t="s">
        <v>41934</v>
      </c>
      <c r="C5043" t="s">
        <v>46</v>
      </c>
      <c r="D5043" t="s">
        <v>41935</v>
      </c>
      <c r="E5043" t="s">
        <v>40099</v>
      </c>
      <c r="F5043" t="s">
        <v>41936</v>
      </c>
      <c r="G5043" t="s">
        <v>41937</v>
      </c>
      <c r="H5043" t="s">
        <v>41938</v>
      </c>
      <c r="I5043" t="s">
        <v>2350</v>
      </c>
      <c r="J5043" t="s">
        <v>3597</v>
      </c>
      <c r="K5043" t="s">
        <v>3598</v>
      </c>
      <c r="L5043" t="s">
        <v>128</v>
      </c>
      <c r="M5043" t="s">
        <v>2708</v>
      </c>
      <c r="N5043" t="s">
        <v>2816</v>
      </c>
      <c r="O5043" t="s">
        <v>3599</v>
      </c>
      <c r="P5043" t="s">
        <v>41939</v>
      </c>
      <c r="R5043" t="str">
        <f t="shared" si="156"/>
        <v>寿光</v>
      </c>
      <c r="S5043" t="str">
        <f t="shared" si="157"/>
        <v>0710</v>
      </c>
    </row>
    <row r="5044" spans="1:19">
      <c r="A5044" t="s">
        <v>41940</v>
      </c>
      <c r="B5044" t="s">
        <v>37962</v>
      </c>
      <c r="C5044" t="s">
        <v>46</v>
      </c>
      <c r="D5044" t="s">
        <v>41941</v>
      </c>
      <c r="E5044" t="s">
        <v>40099</v>
      </c>
      <c r="F5044" t="s">
        <v>41942</v>
      </c>
      <c r="G5044" t="s">
        <v>41943</v>
      </c>
      <c r="H5044" t="s">
        <v>41944</v>
      </c>
      <c r="I5044" t="s">
        <v>2350</v>
      </c>
      <c r="J5044" t="s">
        <v>7072</v>
      </c>
      <c r="K5044" t="s">
        <v>7073</v>
      </c>
      <c r="L5044" t="s">
        <v>128</v>
      </c>
      <c r="M5044" t="s">
        <v>2708</v>
      </c>
      <c r="N5044" t="s">
        <v>2421</v>
      </c>
      <c r="O5044" t="s">
        <v>7074</v>
      </c>
      <c r="P5044" t="s">
        <v>41945</v>
      </c>
      <c r="Q5044" t="s">
        <v>41946</v>
      </c>
      <c r="R5044" t="str">
        <f t="shared" si="156"/>
        <v>寿光</v>
      </c>
      <c r="S5044" t="str">
        <f t="shared" si="157"/>
        <v>0710</v>
      </c>
    </row>
    <row r="5045" spans="1:19">
      <c r="A5045" t="s">
        <v>41947</v>
      </c>
      <c r="B5045" t="s">
        <v>41948</v>
      </c>
      <c r="C5045" t="s">
        <v>46</v>
      </c>
      <c r="D5045" t="s">
        <v>41949</v>
      </c>
      <c r="E5045" t="s">
        <v>40140</v>
      </c>
      <c r="F5045" t="s">
        <v>41950</v>
      </c>
      <c r="G5045" t="s">
        <v>41951</v>
      </c>
      <c r="H5045" t="s">
        <v>41952</v>
      </c>
      <c r="I5045" t="s">
        <v>2350</v>
      </c>
      <c r="J5045" t="s">
        <v>8787</v>
      </c>
      <c r="K5045" t="s">
        <v>8788</v>
      </c>
      <c r="L5045" t="s">
        <v>128</v>
      </c>
      <c r="M5045" t="s">
        <v>2720</v>
      </c>
      <c r="N5045" t="s">
        <v>2382</v>
      </c>
      <c r="O5045" t="s">
        <v>8789</v>
      </c>
      <c r="P5045" t="s">
        <v>41857</v>
      </c>
      <c r="Q5045" t="s">
        <v>41953</v>
      </c>
      <c r="R5045" t="str">
        <f t="shared" si="156"/>
        <v>寿光</v>
      </c>
      <c r="S5045" t="str">
        <f t="shared" si="157"/>
        <v>0710</v>
      </c>
    </row>
    <row r="5046" spans="1:19">
      <c r="A5046" t="s">
        <v>41954</v>
      </c>
      <c r="B5046" t="s">
        <v>41955</v>
      </c>
      <c r="C5046" t="s">
        <v>46</v>
      </c>
      <c r="D5046" t="s">
        <v>41956</v>
      </c>
      <c r="E5046" t="s">
        <v>40099</v>
      </c>
      <c r="F5046" t="s">
        <v>41957</v>
      </c>
      <c r="G5046" t="s">
        <v>41958</v>
      </c>
      <c r="H5046" t="s">
        <v>41959</v>
      </c>
      <c r="I5046" t="s">
        <v>2364</v>
      </c>
      <c r="J5046" t="s">
        <v>6131</v>
      </c>
      <c r="K5046" t="s">
        <v>6132</v>
      </c>
      <c r="L5046" t="s">
        <v>57</v>
      </c>
      <c r="M5046" t="s">
        <v>2552</v>
      </c>
      <c r="N5046" t="s">
        <v>6030</v>
      </c>
      <c r="O5046" t="s">
        <v>6133</v>
      </c>
      <c r="P5046" t="s">
        <v>41960</v>
      </c>
      <c r="R5046" t="str">
        <f t="shared" si="156"/>
        <v>安丘</v>
      </c>
      <c r="S5046" t="str">
        <f t="shared" si="157"/>
        <v>0710</v>
      </c>
    </row>
    <row r="5047" spans="1:19">
      <c r="A5047" t="s">
        <v>41961</v>
      </c>
      <c r="B5047" t="s">
        <v>41962</v>
      </c>
      <c r="C5047" t="s">
        <v>46</v>
      </c>
      <c r="D5047" t="s">
        <v>41963</v>
      </c>
      <c r="E5047" t="s">
        <v>41964</v>
      </c>
      <c r="F5047" t="s">
        <v>41965</v>
      </c>
      <c r="G5047" t="s">
        <v>41966</v>
      </c>
      <c r="H5047" t="s">
        <v>41967</v>
      </c>
      <c r="I5047" t="s">
        <v>2645</v>
      </c>
      <c r="J5047" t="s">
        <v>3241</v>
      </c>
      <c r="K5047" t="s">
        <v>3242</v>
      </c>
      <c r="L5047" t="s">
        <v>101</v>
      </c>
      <c r="M5047" t="s">
        <v>3130</v>
      </c>
      <c r="N5047" t="s">
        <v>2480</v>
      </c>
      <c r="O5047" t="s">
        <v>3243</v>
      </c>
      <c r="P5047" t="s">
        <v>41968</v>
      </c>
      <c r="R5047" t="str">
        <f t="shared" si="156"/>
        <v>潍城</v>
      </c>
      <c r="S5047" t="str">
        <f t="shared" si="157"/>
        <v>0710</v>
      </c>
    </row>
    <row r="5048" spans="1:19">
      <c r="A5048" t="s">
        <v>1198</v>
      </c>
      <c r="B5048" t="s">
        <v>41969</v>
      </c>
      <c r="C5048" t="s">
        <v>46</v>
      </c>
      <c r="D5048" t="s">
        <v>41970</v>
      </c>
      <c r="E5048" t="s">
        <v>40099</v>
      </c>
      <c r="F5048" t="s">
        <v>41971</v>
      </c>
      <c r="G5048" t="s">
        <v>1196</v>
      </c>
      <c r="H5048" t="s">
        <v>41972</v>
      </c>
      <c r="I5048" t="s">
        <v>2465</v>
      </c>
      <c r="J5048" t="s">
        <v>14840</v>
      </c>
      <c r="K5048" t="s">
        <v>14841</v>
      </c>
      <c r="L5048" t="s">
        <v>146</v>
      </c>
      <c r="M5048" t="s">
        <v>3051</v>
      </c>
      <c r="N5048" t="s">
        <v>16523</v>
      </c>
      <c r="O5048" t="s">
        <v>14842</v>
      </c>
      <c r="P5048" t="s">
        <v>41973</v>
      </c>
      <c r="Q5048" t="s">
        <v>41974</v>
      </c>
      <c r="R5048" t="str">
        <f t="shared" si="156"/>
        <v>临朐</v>
      </c>
      <c r="S5048" t="str">
        <f t="shared" si="157"/>
        <v>0710</v>
      </c>
    </row>
    <row r="5049" spans="1:19">
      <c r="A5049" t="s">
        <v>41975</v>
      </c>
      <c r="B5049" t="s">
        <v>41976</v>
      </c>
      <c r="C5049" t="s">
        <v>46</v>
      </c>
      <c r="D5049" t="s">
        <v>41977</v>
      </c>
      <c r="E5049" t="s">
        <v>41978</v>
      </c>
      <c r="F5049" t="s">
        <v>41979</v>
      </c>
      <c r="G5049" t="s">
        <v>41980</v>
      </c>
      <c r="H5049" t="s">
        <v>41981</v>
      </c>
      <c r="I5049" t="s">
        <v>3210</v>
      </c>
      <c r="J5049" t="s">
        <v>4437</v>
      </c>
      <c r="K5049" t="s">
        <v>4438</v>
      </c>
      <c r="N5049" t="s">
        <v>4647</v>
      </c>
      <c r="O5049" t="s">
        <v>4440</v>
      </c>
      <c r="R5049" t="str">
        <f t="shared" si="156"/>
        <v/>
      </c>
      <c r="S5049" t="str">
        <f t="shared" si="157"/>
        <v>0710</v>
      </c>
    </row>
    <row r="5050" spans="1:19">
      <c r="A5050" t="s">
        <v>41982</v>
      </c>
      <c r="B5050" t="s">
        <v>41983</v>
      </c>
      <c r="C5050" t="s">
        <v>46</v>
      </c>
      <c r="D5050" t="s">
        <v>41984</v>
      </c>
      <c r="E5050" t="s">
        <v>36738</v>
      </c>
      <c r="F5050" t="s">
        <v>41985</v>
      </c>
      <c r="G5050" t="s">
        <v>41986</v>
      </c>
      <c r="H5050" t="s">
        <v>41987</v>
      </c>
      <c r="I5050" t="s">
        <v>2392</v>
      </c>
      <c r="J5050" t="s">
        <v>3096</v>
      </c>
      <c r="K5050" t="s">
        <v>3097</v>
      </c>
      <c r="L5050" t="s">
        <v>110</v>
      </c>
      <c r="M5050" t="s">
        <v>3098</v>
      </c>
      <c r="N5050" t="s">
        <v>2785</v>
      </c>
      <c r="O5050" t="s">
        <v>3099</v>
      </c>
      <c r="P5050" t="s">
        <v>41988</v>
      </c>
      <c r="R5050" t="str">
        <f t="shared" si="156"/>
        <v>高密</v>
      </c>
      <c r="S5050" t="str">
        <f t="shared" si="157"/>
        <v>0710</v>
      </c>
    </row>
    <row r="5051" spans="1:19">
      <c r="A5051" t="s">
        <v>41989</v>
      </c>
      <c r="B5051" t="s">
        <v>41990</v>
      </c>
      <c r="C5051" t="s">
        <v>46</v>
      </c>
      <c r="D5051" t="s">
        <v>41991</v>
      </c>
      <c r="E5051" t="s">
        <v>36738</v>
      </c>
      <c r="F5051" t="s">
        <v>41992</v>
      </c>
      <c r="G5051" t="s">
        <v>41993</v>
      </c>
      <c r="H5051" t="s">
        <v>41994</v>
      </c>
      <c r="I5051" t="s">
        <v>2645</v>
      </c>
      <c r="J5051" t="s">
        <v>2646</v>
      </c>
      <c r="K5051" t="s">
        <v>2647</v>
      </c>
      <c r="L5051" t="s">
        <v>128</v>
      </c>
      <c r="M5051" t="s">
        <v>2648</v>
      </c>
      <c r="N5051" t="s">
        <v>2674</v>
      </c>
      <c r="O5051" t="s">
        <v>2650</v>
      </c>
      <c r="P5051" t="s">
        <v>41995</v>
      </c>
      <c r="R5051" t="str">
        <f t="shared" si="156"/>
        <v>寿光</v>
      </c>
      <c r="S5051" t="str">
        <f t="shared" si="157"/>
        <v>0710</v>
      </c>
    </row>
    <row r="5052" spans="1:19">
      <c r="A5052" t="s">
        <v>41996</v>
      </c>
      <c r="B5052" t="s">
        <v>41997</v>
      </c>
      <c r="C5052" t="s">
        <v>46</v>
      </c>
      <c r="D5052" t="s">
        <v>41998</v>
      </c>
      <c r="E5052" t="s">
        <v>41999</v>
      </c>
      <c r="F5052" t="s">
        <v>42000</v>
      </c>
      <c r="G5052" t="s">
        <v>42001</v>
      </c>
      <c r="H5052" t="s">
        <v>42002</v>
      </c>
      <c r="I5052" t="s">
        <v>4165</v>
      </c>
      <c r="J5052" t="s">
        <v>3337</v>
      </c>
      <c r="K5052" t="s">
        <v>3338</v>
      </c>
      <c r="L5052" t="s">
        <v>76</v>
      </c>
      <c r="M5052" t="s">
        <v>2408</v>
      </c>
      <c r="N5052" t="s">
        <v>4222</v>
      </c>
      <c r="O5052" t="s">
        <v>3340</v>
      </c>
      <c r="P5052" t="s">
        <v>42003</v>
      </c>
      <c r="Q5052" t="s">
        <v>42004</v>
      </c>
      <c r="R5052" t="str">
        <f t="shared" si="156"/>
        <v>奎文</v>
      </c>
      <c r="S5052" t="str">
        <f t="shared" si="157"/>
        <v>0710</v>
      </c>
    </row>
    <row r="5053" spans="1:19">
      <c r="A5053" t="s">
        <v>42005</v>
      </c>
      <c r="B5053" t="s">
        <v>42006</v>
      </c>
      <c r="C5053" t="s">
        <v>46</v>
      </c>
      <c r="D5053" t="s">
        <v>42007</v>
      </c>
      <c r="E5053" t="s">
        <v>40167</v>
      </c>
      <c r="F5053" t="s">
        <v>42008</v>
      </c>
      <c r="G5053" t="s">
        <v>42009</v>
      </c>
      <c r="H5053" t="s">
        <v>42010</v>
      </c>
      <c r="I5053" t="s">
        <v>2378</v>
      </c>
      <c r="J5053" t="s">
        <v>3651</v>
      </c>
      <c r="K5053" t="s">
        <v>3652</v>
      </c>
      <c r="L5053" t="s">
        <v>128</v>
      </c>
      <c r="M5053" t="s">
        <v>3653</v>
      </c>
      <c r="N5053" t="s">
        <v>2674</v>
      </c>
      <c r="O5053" t="s">
        <v>3654</v>
      </c>
      <c r="P5053" t="s">
        <v>42011</v>
      </c>
      <c r="R5053" t="str">
        <f t="shared" si="156"/>
        <v>寿光</v>
      </c>
      <c r="S5053" t="str">
        <f t="shared" si="157"/>
        <v>0710</v>
      </c>
    </row>
    <row r="5054" spans="1:19">
      <c r="A5054" t="s">
        <v>42012</v>
      </c>
      <c r="B5054" t="s">
        <v>42013</v>
      </c>
      <c r="C5054" t="s">
        <v>46</v>
      </c>
      <c r="D5054" t="s">
        <v>42014</v>
      </c>
      <c r="E5054" t="s">
        <v>36738</v>
      </c>
      <c r="F5054" t="s">
        <v>42015</v>
      </c>
      <c r="G5054" t="s">
        <v>42016</v>
      </c>
      <c r="H5054" t="s">
        <v>42017</v>
      </c>
      <c r="I5054" t="s">
        <v>2645</v>
      </c>
      <c r="J5054" t="s">
        <v>4968</v>
      </c>
      <c r="K5054" t="s">
        <v>4969</v>
      </c>
      <c r="L5054" t="s">
        <v>76</v>
      </c>
      <c r="M5054" t="s">
        <v>2528</v>
      </c>
      <c r="N5054" t="s">
        <v>3554</v>
      </c>
      <c r="O5054" t="s">
        <v>4970</v>
      </c>
      <c r="P5054" t="s">
        <v>42018</v>
      </c>
      <c r="Q5054" t="s">
        <v>42019</v>
      </c>
      <c r="R5054" t="str">
        <f t="shared" si="156"/>
        <v>奎文</v>
      </c>
      <c r="S5054" t="str">
        <f t="shared" si="157"/>
        <v>0710</v>
      </c>
    </row>
    <row r="5055" spans="1:19">
      <c r="A5055" t="s">
        <v>42020</v>
      </c>
      <c r="B5055" t="s">
        <v>42021</v>
      </c>
      <c r="C5055" t="s">
        <v>46</v>
      </c>
      <c r="D5055" t="s">
        <v>42022</v>
      </c>
      <c r="E5055" t="s">
        <v>42023</v>
      </c>
      <c r="F5055" t="s">
        <v>42024</v>
      </c>
      <c r="G5055" t="s">
        <v>42025</v>
      </c>
      <c r="H5055" t="s">
        <v>39204</v>
      </c>
      <c r="I5055" t="s">
        <v>2465</v>
      </c>
      <c r="J5055" t="s">
        <v>2452</v>
      </c>
      <c r="K5055" t="s">
        <v>2453</v>
      </c>
      <c r="L5055" t="s">
        <v>47</v>
      </c>
      <c r="M5055" t="s">
        <v>2454</v>
      </c>
      <c r="N5055" t="s">
        <v>2785</v>
      </c>
      <c r="O5055" t="s">
        <v>2456</v>
      </c>
      <c r="P5055" t="s">
        <v>42026</v>
      </c>
      <c r="R5055" t="str">
        <f t="shared" si="156"/>
        <v>诸城</v>
      </c>
      <c r="S5055" t="str">
        <f t="shared" si="157"/>
        <v>0710</v>
      </c>
    </row>
    <row r="5056" spans="1:19">
      <c r="A5056" t="s">
        <v>42027</v>
      </c>
      <c r="B5056" t="s">
        <v>42028</v>
      </c>
      <c r="C5056" t="s">
        <v>46</v>
      </c>
      <c r="D5056" t="s">
        <v>42029</v>
      </c>
      <c r="E5056" t="s">
        <v>40140</v>
      </c>
      <c r="F5056" t="s">
        <v>42030</v>
      </c>
      <c r="G5056" t="s">
        <v>42031</v>
      </c>
      <c r="H5056" t="s">
        <v>42032</v>
      </c>
      <c r="I5056" t="s">
        <v>2364</v>
      </c>
      <c r="J5056" t="s">
        <v>8146</v>
      </c>
      <c r="K5056" t="s">
        <v>8147</v>
      </c>
      <c r="L5056" t="s">
        <v>137</v>
      </c>
      <c r="M5056" t="s">
        <v>3729</v>
      </c>
      <c r="N5056" t="s">
        <v>2480</v>
      </c>
      <c r="O5056" t="s">
        <v>8148</v>
      </c>
      <c r="P5056" t="s">
        <v>42033</v>
      </c>
      <c r="Q5056" t="s">
        <v>42034</v>
      </c>
      <c r="R5056" t="str">
        <f t="shared" si="156"/>
        <v>青州</v>
      </c>
      <c r="S5056" t="str">
        <f t="shared" si="157"/>
        <v>0710</v>
      </c>
    </row>
    <row r="5057" spans="1:19">
      <c r="A5057" t="s">
        <v>42035</v>
      </c>
      <c r="B5057" t="s">
        <v>42036</v>
      </c>
      <c r="C5057" t="s">
        <v>46</v>
      </c>
      <c r="D5057" t="s">
        <v>42037</v>
      </c>
      <c r="E5057" t="s">
        <v>42038</v>
      </c>
      <c r="F5057" t="s">
        <v>42039</v>
      </c>
      <c r="G5057" t="s">
        <v>42040</v>
      </c>
      <c r="H5057" t="s">
        <v>42041</v>
      </c>
      <c r="I5057" t="s">
        <v>2364</v>
      </c>
      <c r="J5057" t="s">
        <v>2911</v>
      </c>
      <c r="K5057" t="s">
        <v>2912</v>
      </c>
      <c r="L5057" t="s">
        <v>128</v>
      </c>
      <c r="M5057" t="s">
        <v>2913</v>
      </c>
      <c r="N5057" t="s">
        <v>2674</v>
      </c>
      <c r="O5057" t="s">
        <v>2914</v>
      </c>
      <c r="P5057" t="s">
        <v>42042</v>
      </c>
      <c r="R5057" t="str">
        <f t="shared" ref="R5057:R5120" si="158">IF(OR(LEFT(L5057,2)="高新"),"奎文",IF(LEFT(L5057,2)="峡山","坊子",IF(LEFT(L5057,2)="滨海","寒亭",LEFT(L5057,2))))</f>
        <v>寿光</v>
      </c>
      <c r="S5057" t="str">
        <f t="shared" ref="S5057:S5120" si="159">TEXT(B5057,"mmdd")</f>
        <v>0710</v>
      </c>
    </row>
    <row r="5058" spans="1:19">
      <c r="A5058" t="s">
        <v>42043</v>
      </c>
      <c r="B5058" t="s">
        <v>42044</v>
      </c>
      <c r="C5058" t="s">
        <v>46</v>
      </c>
      <c r="D5058" t="s">
        <v>42045</v>
      </c>
      <c r="E5058" t="s">
        <v>36738</v>
      </c>
      <c r="F5058" t="s">
        <v>42046</v>
      </c>
      <c r="G5058" t="s">
        <v>42047</v>
      </c>
      <c r="H5058" t="s">
        <v>42048</v>
      </c>
      <c r="I5058" t="s">
        <v>2645</v>
      </c>
      <c r="J5058" t="s">
        <v>8079</v>
      </c>
      <c r="K5058" t="s">
        <v>8080</v>
      </c>
      <c r="L5058" t="s">
        <v>676</v>
      </c>
      <c r="M5058" t="s">
        <v>2815</v>
      </c>
      <c r="N5058" t="s">
        <v>2529</v>
      </c>
      <c r="O5058" t="s">
        <v>8081</v>
      </c>
      <c r="P5058" t="s">
        <v>42049</v>
      </c>
      <c r="R5058" t="str">
        <f t="shared" si="158"/>
        <v>昌乐</v>
      </c>
      <c r="S5058" t="str">
        <f t="shared" si="159"/>
        <v>0710</v>
      </c>
    </row>
    <row r="5059" spans="1:19">
      <c r="A5059" t="s">
        <v>42050</v>
      </c>
      <c r="B5059" t="s">
        <v>42051</v>
      </c>
      <c r="C5059" t="s">
        <v>46</v>
      </c>
      <c r="D5059" t="s">
        <v>42052</v>
      </c>
      <c r="E5059" t="s">
        <v>40099</v>
      </c>
      <c r="F5059" t="s">
        <v>42053</v>
      </c>
      <c r="G5059" t="s">
        <v>42054</v>
      </c>
      <c r="H5059" t="s">
        <v>42055</v>
      </c>
      <c r="I5059" t="s">
        <v>2350</v>
      </c>
      <c r="J5059" t="s">
        <v>5495</v>
      </c>
      <c r="K5059" t="s">
        <v>5496</v>
      </c>
      <c r="L5059" t="s">
        <v>137</v>
      </c>
      <c r="M5059" t="s">
        <v>2686</v>
      </c>
      <c r="N5059" t="s">
        <v>2480</v>
      </c>
      <c r="O5059" t="s">
        <v>5497</v>
      </c>
      <c r="P5059" t="s">
        <v>42056</v>
      </c>
      <c r="Q5059" t="s">
        <v>42057</v>
      </c>
      <c r="R5059" t="str">
        <f t="shared" si="158"/>
        <v>青州</v>
      </c>
      <c r="S5059" t="str">
        <f t="shared" si="159"/>
        <v>0710</v>
      </c>
    </row>
    <row r="5060" spans="1:19">
      <c r="A5060" t="s">
        <v>42058</v>
      </c>
      <c r="B5060" t="s">
        <v>42059</v>
      </c>
      <c r="C5060" t="s">
        <v>46</v>
      </c>
      <c r="D5060" t="s">
        <v>42060</v>
      </c>
      <c r="E5060" t="s">
        <v>42061</v>
      </c>
      <c r="F5060" t="s">
        <v>42062</v>
      </c>
      <c r="G5060" t="s">
        <v>42063</v>
      </c>
      <c r="H5060" t="s">
        <v>42064</v>
      </c>
      <c r="I5060" t="s">
        <v>2465</v>
      </c>
      <c r="J5060" t="s">
        <v>9436</v>
      </c>
      <c r="K5060" t="s">
        <v>9437</v>
      </c>
      <c r="L5060" t="s">
        <v>110</v>
      </c>
      <c r="M5060" t="s">
        <v>2381</v>
      </c>
      <c r="N5060" t="s">
        <v>2340</v>
      </c>
      <c r="O5060" t="s">
        <v>9438</v>
      </c>
      <c r="P5060" t="s">
        <v>42065</v>
      </c>
      <c r="Q5060" t="s">
        <v>42066</v>
      </c>
      <c r="R5060" t="str">
        <f t="shared" si="158"/>
        <v>高密</v>
      </c>
      <c r="S5060" t="str">
        <f t="shared" si="159"/>
        <v>0710</v>
      </c>
    </row>
    <row r="5061" spans="1:19">
      <c r="A5061" t="s">
        <v>42067</v>
      </c>
      <c r="B5061" t="s">
        <v>42068</v>
      </c>
      <c r="C5061" t="s">
        <v>46</v>
      </c>
      <c r="D5061" t="s">
        <v>42069</v>
      </c>
      <c r="E5061" t="s">
        <v>41814</v>
      </c>
      <c r="F5061" t="s">
        <v>42070</v>
      </c>
      <c r="G5061" t="s">
        <v>42071</v>
      </c>
      <c r="H5061" t="s">
        <v>42072</v>
      </c>
      <c r="I5061" t="s">
        <v>2350</v>
      </c>
      <c r="J5061" t="s">
        <v>3425</v>
      </c>
      <c r="K5061" t="s">
        <v>3426</v>
      </c>
      <c r="L5061" t="s">
        <v>137</v>
      </c>
      <c r="M5061" t="s">
        <v>2395</v>
      </c>
      <c r="N5061" t="s">
        <v>5712</v>
      </c>
      <c r="O5061" t="s">
        <v>3427</v>
      </c>
      <c r="P5061" t="s">
        <v>42073</v>
      </c>
      <c r="Q5061" t="s">
        <v>42074</v>
      </c>
      <c r="R5061" t="str">
        <f t="shared" si="158"/>
        <v>青州</v>
      </c>
      <c r="S5061" t="str">
        <f t="shared" si="159"/>
        <v>0710</v>
      </c>
    </row>
    <row r="5062" spans="1:19">
      <c r="A5062" t="s">
        <v>42075</v>
      </c>
      <c r="B5062" t="s">
        <v>42076</v>
      </c>
      <c r="C5062" t="s">
        <v>46</v>
      </c>
      <c r="D5062" t="s">
        <v>42077</v>
      </c>
      <c r="E5062" t="s">
        <v>40140</v>
      </c>
      <c r="F5062" t="s">
        <v>42078</v>
      </c>
      <c r="G5062" t="s">
        <v>42079</v>
      </c>
      <c r="H5062" t="s">
        <v>42080</v>
      </c>
      <c r="I5062" t="s">
        <v>2350</v>
      </c>
      <c r="J5062" t="s">
        <v>38808</v>
      </c>
      <c r="K5062" t="s">
        <v>38809</v>
      </c>
      <c r="L5062" t="s">
        <v>676</v>
      </c>
      <c r="M5062" t="s">
        <v>3471</v>
      </c>
      <c r="N5062" t="s">
        <v>2480</v>
      </c>
      <c r="O5062" t="s">
        <v>38810</v>
      </c>
      <c r="P5062" t="s">
        <v>42081</v>
      </c>
      <c r="Q5062" t="s">
        <v>42082</v>
      </c>
      <c r="R5062" t="str">
        <f t="shared" si="158"/>
        <v>昌乐</v>
      </c>
      <c r="S5062" t="str">
        <f t="shared" si="159"/>
        <v>0710</v>
      </c>
    </row>
    <row r="5063" spans="1:19">
      <c r="A5063" t="s">
        <v>42083</v>
      </c>
      <c r="B5063" t="s">
        <v>42084</v>
      </c>
      <c r="C5063" t="s">
        <v>46</v>
      </c>
      <c r="D5063" t="s">
        <v>42085</v>
      </c>
      <c r="E5063" t="s">
        <v>40099</v>
      </c>
      <c r="F5063" t="s">
        <v>42086</v>
      </c>
      <c r="G5063" t="s">
        <v>42087</v>
      </c>
      <c r="H5063" t="s">
        <v>42088</v>
      </c>
      <c r="I5063" t="s">
        <v>2350</v>
      </c>
      <c r="J5063" t="s">
        <v>3809</v>
      </c>
      <c r="K5063" t="s">
        <v>3810</v>
      </c>
      <c r="L5063" t="s">
        <v>57</v>
      </c>
      <c r="M5063" t="s">
        <v>3811</v>
      </c>
      <c r="N5063" t="s">
        <v>2421</v>
      </c>
      <c r="O5063" t="s">
        <v>3812</v>
      </c>
      <c r="P5063" t="s">
        <v>42089</v>
      </c>
      <c r="Q5063" t="s">
        <v>42090</v>
      </c>
      <c r="R5063" t="str">
        <f t="shared" si="158"/>
        <v>安丘</v>
      </c>
      <c r="S5063" t="str">
        <f t="shared" si="159"/>
        <v>0710</v>
      </c>
    </row>
    <row r="5064" spans="1:19">
      <c r="A5064" t="s">
        <v>42091</v>
      </c>
      <c r="B5064" t="s">
        <v>42092</v>
      </c>
      <c r="C5064" t="s">
        <v>46</v>
      </c>
      <c r="D5064" t="s">
        <v>42093</v>
      </c>
      <c r="E5064" t="s">
        <v>42094</v>
      </c>
      <c r="F5064" t="s">
        <v>42095</v>
      </c>
      <c r="G5064" t="s">
        <v>42096</v>
      </c>
      <c r="H5064" t="s">
        <v>42097</v>
      </c>
      <c r="I5064" t="s">
        <v>2364</v>
      </c>
      <c r="J5064" t="s">
        <v>3565</v>
      </c>
      <c r="K5064" t="s">
        <v>3566</v>
      </c>
      <c r="L5064" t="s">
        <v>110</v>
      </c>
      <c r="M5064" t="s">
        <v>2575</v>
      </c>
      <c r="N5064" t="s">
        <v>3554</v>
      </c>
      <c r="O5064" t="s">
        <v>3567</v>
      </c>
      <c r="P5064" t="s">
        <v>42098</v>
      </c>
      <c r="Q5064" t="s">
        <v>42099</v>
      </c>
      <c r="R5064" t="str">
        <f t="shared" si="158"/>
        <v>高密</v>
      </c>
      <c r="S5064" t="str">
        <f t="shared" si="159"/>
        <v>0710</v>
      </c>
    </row>
    <row r="5065" spans="1:19">
      <c r="A5065" t="s">
        <v>42100</v>
      </c>
      <c r="B5065" t="s">
        <v>42101</v>
      </c>
      <c r="C5065" t="s">
        <v>46</v>
      </c>
      <c r="D5065" t="s">
        <v>42102</v>
      </c>
      <c r="E5065" t="s">
        <v>40140</v>
      </c>
      <c r="F5065" t="s">
        <v>42103</v>
      </c>
      <c r="G5065" t="s">
        <v>42104</v>
      </c>
      <c r="H5065" t="s">
        <v>42105</v>
      </c>
      <c r="I5065" t="s">
        <v>2350</v>
      </c>
      <c r="J5065" t="s">
        <v>5710</v>
      </c>
      <c r="K5065" t="s">
        <v>5711</v>
      </c>
      <c r="L5065" t="s">
        <v>128</v>
      </c>
      <c r="M5065" t="s">
        <v>2708</v>
      </c>
      <c r="N5065" t="s">
        <v>2872</v>
      </c>
      <c r="O5065" t="s">
        <v>3599</v>
      </c>
      <c r="P5065" t="s">
        <v>42106</v>
      </c>
      <c r="Q5065" t="s">
        <v>42107</v>
      </c>
      <c r="R5065" t="str">
        <f t="shared" si="158"/>
        <v>寿光</v>
      </c>
      <c r="S5065" t="str">
        <f t="shared" si="159"/>
        <v>0710</v>
      </c>
    </row>
    <row r="5066" spans="1:19">
      <c r="A5066" t="s">
        <v>42108</v>
      </c>
      <c r="B5066" t="s">
        <v>42109</v>
      </c>
      <c r="C5066" t="s">
        <v>46</v>
      </c>
      <c r="D5066" t="s">
        <v>42110</v>
      </c>
      <c r="E5066" t="s">
        <v>42111</v>
      </c>
      <c r="F5066" t="s">
        <v>42112</v>
      </c>
      <c r="G5066" t="s">
        <v>42113</v>
      </c>
      <c r="H5066" t="s">
        <v>42114</v>
      </c>
      <c r="I5066" t="s">
        <v>2378</v>
      </c>
      <c r="J5066" t="s">
        <v>14092</v>
      </c>
      <c r="K5066" t="s">
        <v>14093</v>
      </c>
      <c r="L5066" t="s">
        <v>146</v>
      </c>
      <c r="M5066" t="s">
        <v>14094</v>
      </c>
      <c r="N5066" t="s">
        <v>2421</v>
      </c>
      <c r="O5066" t="s">
        <v>14095</v>
      </c>
      <c r="P5066" t="s">
        <v>42115</v>
      </c>
      <c r="Q5066" t="s">
        <v>42116</v>
      </c>
      <c r="R5066" t="str">
        <f t="shared" si="158"/>
        <v>临朐</v>
      </c>
      <c r="S5066" t="str">
        <f t="shared" si="159"/>
        <v>0710</v>
      </c>
    </row>
    <row r="5067" spans="1:19">
      <c r="A5067" t="s">
        <v>42117</v>
      </c>
      <c r="B5067" t="s">
        <v>42118</v>
      </c>
      <c r="C5067" t="s">
        <v>46</v>
      </c>
      <c r="D5067" t="s">
        <v>42119</v>
      </c>
      <c r="E5067" t="s">
        <v>40140</v>
      </c>
      <c r="F5067" t="s">
        <v>42120</v>
      </c>
      <c r="G5067" t="s">
        <v>42121</v>
      </c>
      <c r="H5067" t="s">
        <v>42122</v>
      </c>
      <c r="I5067" t="s">
        <v>2586</v>
      </c>
      <c r="J5067" t="s">
        <v>9436</v>
      </c>
      <c r="K5067" t="s">
        <v>9437</v>
      </c>
      <c r="L5067" t="s">
        <v>110</v>
      </c>
      <c r="M5067" t="s">
        <v>2381</v>
      </c>
      <c r="N5067" t="s">
        <v>2721</v>
      </c>
      <c r="O5067" t="s">
        <v>9438</v>
      </c>
      <c r="P5067" t="s">
        <v>42123</v>
      </c>
      <c r="R5067" t="str">
        <f t="shared" si="158"/>
        <v>高密</v>
      </c>
      <c r="S5067" t="str">
        <f t="shared" si="159"/>
        <v>0710</v>
      </c>
    </row>
    <row r="5068" spans="1:19">
      <c r="A5068" t="s">
        <v>42124</v>
      </c>
      <c r="B5068" t="s">
        <v>42125</v>
      </c>
      <c r="C5068" t="s">
        <v>46</v>
      </c>
      <c r="D5068" t="s">
        <v>42126</v>
      </c>
      <c r="E5068" t="s">
        <v>40140</v>
      </c>
      <c r="F5068" t="s">
        <v>42127</v>
      </c>
      <c r="G5068" t="s">
        <v>42128</v>
      </c>
      <c r="H5068" t="s">
        <v>42129</v>
      </c>
      <c r="I5068" t="s">
        <v>2364</v>
      </c>
      <c r="J5068" t="s">
        <v>3200</v>
      </c>
      <c r="K5068" t="s">
        <v>3201</v>
      </c>
      <c r="L5068" t="s">
        <v>76</v>
      </c>
      <c r="M5068" t="s">
        <v>2528</v>
      </c>
      <c r="N5068" t="s">
        <v>8990</v>
      </c>
      <c r="O5068" t="s">
        <v>3202</v>
      </c>
      <c r="P5068" t="s">
        <v>42130</v>
      </c>
      <c r="R5068" t="str">
        <f t="shared" si="158"/>
        <v>奎文</v>
      </c>
      <c r="S5068" t="str">
        <f t="shared" si="159"/>
        <v>0710</v>
      </c>
    </row>
    <row r="5069" spans="1:19">
      <c r="A5069" t="s">
        <v>42131</v>
      </c>
      <c r="B5069" t="s">
        <v>42132</v>
      </c>
      <c r="C5069" t="s">
        <v>46</v>
      </c>
      <c r="D5069" t="s">
        <v>42133</v>
      </c>
      <c r="E5069" t="s">
        <v>40099</v>
      </c>
      <c r="F5069" t="s">
        <v>42134</v>
      </c>
      <c r="G5069" t="s">
        <v>42135</v>
      </c>
      <c r="H5069" t="s">
        <v>42136</v>
      </c>
      <c r="I5069" t="s">
        <v>2503</v>
      </c>
      <c r="J5069" t="s">
        <v>8533</v>
      </c>
      <c r="K5069" t="s">
        <v>8534</v>
      </c>
      <c r="L5069" t="s">
        <v>146</v>
      </c>
      <c r="M5069" t="s">
        <v>3051</v>
      </c>
      <c r="N5069" t="s">
        <v>2785</v>
      </c>
      <c r="O5069" t="s">
        <v>8535</v>
      </c>
      <c r="P5069" t="s">
        <v>42137</v>
      </c>
      <c r="R5069" t="str">
        <f t="shared" si="158"/>
        <v>临朐</v>
      </c>
      <c r="S5069" t="str">
        <f t="shared" si="159"/>
        <v>0710</v>
      </c>
    </row>
    <row r="5070" spans="1:19">
      <c r="A5070" t="s">
        <v>42138</v>
      </c>
      <c r="B5070" t="s">
        <v>42139</v>
      </c>
      <c r="C5070" t="s">
        <v>46</v>
      </c>
      <c r="D5070" t="s">
        <v>42140</v>
      </c>
      <c r="E5070" t="s">
        <v>42141</v>
      </c>
      <c r="F5070" t="s">
        <v>42142</v>
      </c>
      <c r="G5070" t="s">
        <v>42143</v>
      </c>
      <c r="H5070" t="s">
        <v>42144</v>
      </c>
      <c r="I5070" t="s">
        <v>2350</v>
      </c>
      <c r="J5070" t="s">
        <v>2466</v>
      </c>
      <c r="K5070" t="s">
        <v>2467</v>
      </c>
      <c r="L5070" t="s">
        <v>187</v>
      </c>
      <c r="M5070" t="s">
        <v>2468</v>
      </c>
      <c r="N5070" t="s">
        <v>6308</v>
      </c>
      <c r="O5070" t="s">
        <v>2469</v>
      </c>
      <c r="P5070" t="s">
        <v>42145</v>
      </c>
      <c r="R5070" t="str">
        <f t="shared" si="158"/>
        <v>坊子</v>
      </c>
      <c r="S5070" t="str">
        <f t="shared" si="159"/>
        <v>0710</v>
      </c>
    </row>
    <row r="5071" spans="1:19">
      <c r="A5071" t="s">
        <v>42146</v>
      </c>
      <c r="B5071" t="s">
        <v>42147</v>
      </c>
      <c r="C5071" t="s">
        <v>46</v>
      </c>
      <c r="D5071" t="s">
        <v>42148</v>
      </c>
      <c r="E5071" t="s">
        <v>40140</v>
      </c>
      <c r="F5071" t="s">
        <v>42149</v>
      </c>
      <c r="G5071" t="s">
        <v>42150</v>
      </c>
      <c r="H5071" t="s">
        <v>42151</v>
      </c>
      <c r="I5071" t="s">
        <v>2645</v>
      </c>
      <c r="J5071" t="s">
        <v>7348</v>
      </c>
      <c r="K5071" t="s">
        <v>7349</v>
      </c>
      <c r="L5071" t="s">
        <v>76</v>
      </c>
      <c r="M5071" t="s">
        <v>2528</v>
      </c>
      <c r="N5071" t="s">
        <v>3307</v>
      </c>
      <c r="O5071" t="s">
        <v>7350</v>
      </c>
      <c r="P5071" t="s">
        <v>42152</v>
      </c>
      <c r="R5071" t="str">
        <f t="shared" si="158"/>
        <v>奎文</v>
      </c>
      <c r="S5071" t="str">
        <f t="shared" si="159"/>
        <v>0710</v>
      </c>
    </row>
    <row r="5072" spans="1:19">
      <c r="A5072" t="s">
        <v>42153</v>
      </c>
      <c r="B5072" t="s">
        <v>42154</v>
      </c>
      <c r="C5072" t="s">
        <v>46</v>
      </c>
      <c r="D5072" t="s">
        <v>42155</v>
      </c>
      <c r="E5072" t="s">
        <v>40140</v>
      </c>
      <c r="F5072" t="s">
        <v>42156</v>
      </c>
      <c r="G5072" t="s">
        <v>42157</v>
      </c>
      <c r="H5072" t="s">
        <v>42158</v>
      </c>
      <c r="I5072" t="s">
        <v>2350</v>
      </c>
      <c r="J5072" t="s">
        <v>3738</v>
      </c>
      <c r="K5072" t="s">
        <v>3739</v>
      </c>
      <c r="L5072" t="s">
        <v>187</v>
      </c>
      <c r="M5072" t="s">
        <v>3510</v>
      </c>
      <c r="N5072" t="s">
        <v>2859</v>
      </c>
      <c r="O5072" t="s">
        <v>3740</v>
      </c>
      <c r="P5072" t="s">
        <v>42159</v>
      </c>
      <c r="Q5072" t="s">
        <v>42160</v>
      </c>
      <c r="R5072" t="str">
        <f t="shared" si="158"/>
        <v>坊子</v>
      </c>
      <c r="S5072" t="str">
        <f t="shared" si="159"/>
        <v>0710</v>
      </c>
    </row>
    <row r="5073" spans="1:19">
      <c r="A5073" t="s">
        <v>42161</v>
      </c>
      <c r="B5073" t="s">
        <v>42162</v>
      </c>
      <c r="C5073" t="s">
        <v>46</v>
      </c>
      <c r="D5073" t="s">
        <v>42163</v>
      </c>
      <c r="E5073" t="s">
        <v>40099</v>
      </c>
      <c r="F5073" t="s">
        <v>42164</v>
      </c>
      <c r="G5073" t="s">
        <v>42165</v>
      </c>
      <c r="H5073" t="s">
        <v>42166</v>
      </c>
      <c r="I5073" t="s">
        <v>2465</v>
      </c>
      <c r="J5073" t="s">
        <v>9756</v>
      </c>
      <c r="K5073" t="s">
        <v>9757</v>
      </c>
      <c r="L5073" t="s">
        <v>47</v>
      </c>
      <c r="M5073" t="s">
        <v>2784</v>
      </c>
      <c r="N5073" t="s">
        <v>3017</v>
      </c>
      <c r="O5073" t="s">
        <v>9758</v>
      </c>
      <c r="P5073" t="s">
        <v>42167</v>
      </c>
      <c r="Q5073" t="s">
        <v>42168</v>
      </c>
      <c r="R5073" t="str">
        <f t="shared" si="158"/>
        <v>诸城</v>
      </c>
      <c r="S5073" t="str">
        <f t="shared" si="159"/>
        <v>0710</v>
      </c>
    </row>
    <row r="5074" spans="1:19">
      <c r="A5074" t="s">
        <v>42169</v>
      </c>
      <c r="B5074" t="s">
        <v>42170</v>
      </c>
      <c r="C5074" t="s">
        <v>46</v>
      </c>
      <c r="D5074" t="s">
        <v>42171</v>
      </c>
      <c r="E5074" t="s">
        <v>40099</v>
      </c>
      <c r="F5074" t="s">
        <v>42172</v>
      </c>
      <c r="G5074" t="s">
        <v>42173</v>
      </c>
      <c r="H5074" t="s">
        <v>42174</v>
      </c>
      <c r="I5074" t="s">
        <v>2378</v>
      </c>
      <c r="J5074" t="s">
        <v>9381</v>
      </c>
      <c r="K5074" t="s">
        <v>9382</v>
      </c>
      <c r="L5074" t="s">
        <v>76</v>
      </c>
      <c r="M5074" t="s">
        <v>2408</v>
      </c>
      <c r="N5074" t="s">
        <v>2354</v>
      </c>
      <c r="O5074" t="s">
        <v>9383</v>
      </c>
      <c r="P5074" t="s">
        <v>42175</v>
      </c>
      <c r="Q5074" t="s">
        <v>42176</v>
      </c>
      <c r="R5074" t="str">
        <f t="shared" si="158"/>
        <v>奎文</v>
      </c>
      <c r="S5074" t="str">
        <f t="shared" si="159"/>
        <v>0710</v>
      </c>
    </row>
    <row r="5075" spans="1:19">
      <c r="A5075" t="s">
        <v>42177</v>
      </c>
      <c r="B5075" t="s">
        <v>42178</v>
      </c>
      <c r="C5075" t="s">
        <v>46</v>
      </c>
      <c r="D5075" t="s">
        <v>42179</v>
      </c>
      <c r="E5075" t="s">
        <v>40140</v>
      </c>
      <c r="F5075" t="s">
        <v>42180</v>
      </c>
      <c r="G5075" t="s">
        <v>42181</v>
      </c>
      <c r="H5075" t="s">
        <v>42182</v>
      </c>
      <c r="I5075" t="s">
        <v>42183</v>
      </c>
      <c r="J5075" t="s">
        <v>6332</v>
      </c>
      <c r="K5075" t="s">
        <v>6333</v>
      </c>
      <c r="L5075" t="s">
        <v>187</v>
      </c>
      <c r="M5075" t="s">
        <v>3510</v>
      </c>
      <c r="N5075" t="s">
        <v>2354</v>
      </c>
      <c r="O5075" t="s">
        <v>6334</v>
      </c>
      <c r="P5075" t="s">
        <v>42184</v>
      </c>
      <c r="Q5075" t="s">
        <v>42185</v>
      </c>
      <c r="R5075" t="str">
        <f t="shared" si="158"/>
        <v>坊子</v>
      </c>
      <c r="S5075" t="str">
        <f t="shared" si="159"/>
        <v>0710</v>
      </c>
    </row>
    <row r="5076" spans="1:19">
      <c r="A5076" t="s">
        <v>42186</v>
      </c>
      <c r="B5076" t="s">
        <v>42187</v>
      </c>
      <c r="C5076" t="s">
        <v>46</v>
      </c>
      <c r="D5076" t="s">
        <v>42188</v>
      </c>
      <c r="E5076" t="s">
        <v>40099</v>
      </c>
      <c r="F5076" t="s">
        <v>42189</v>
      </c>
      <c r="G5076" t="s">
        <v>42190</v>
      </c>
      <c r="H5076" t="s">
        <v>42191</v>
      </c>
      <c r="I5076" t="s">
        <v>3336</v>
      </c>
      <c r="J5076" t="s">
        <v>2504</v>
      </c>
      <c r="K5076" t="s">
        <v>2505</v>
      </c>
      <c r="L5076" t="s">
        <v>146</v>
      </c>
      <c r="M5076" t="s">
        <v>2420</v>
      </c>
      <c r="N5076" t="s">
        <v>2721</v>
      </c>
      <c r="O5076" t="s">
        <v>2506</v>
      </c>
      <c r="P5076" t="s">
        <v>42192</v>
      </c>
      <c r="Q5076" t="s">
        <v>42193</v>
      </c>
      <c r="R5076" t="str">
        <f t="shared" si="158"/>
        <v>临朐</v>
      </c>
      <c r="S5076" t="str">
        <f t="shared" si="159"/>
        <v>0710</v>
      </c>
    </row>
    <row r="5077" spans="1:19">
      <c r="A5077" t="s">
        <v>42194</v>
      </c>
      <c r="B5077" t="s">
        <v>42195</v>
      </c>
      <c r="C5077" t="s">
        <v>46</v>
      </c>
      <c r="D5077" t="s">
        <v>42196</v>
      </c>
      <c r="E5077" t="s">
        <v>40167</v>
      </c>
      <c r="F5077" t="s">
        <v>42197</v>
      </c>
      <c r="G5077" t="s">
        <v>42198</v>
      </c>
      <c r="H5077" t="s">
        <v>42199</v>
      </c>
      <c r="I5077" t="s">
        <v>2350</v>
      </c>
      <c r="J5077" t="s">
        <v>9553</v>
      </c>
      <c r="K5077" t="s">
        <v>9554</v>
      </c>
      <c r="L5077" t="s">
        <v>676</v>
      </c>
      <c r="M5077" t="s">
        <v>9555</v>
      </c>
      <c r="N5077" t="s">
        <v>40753</v>
      </c>
      <c r="O5077" t="s">
        <v>9556</v>
      </c>
      <c r="P5077" t="s">
        <v>42192</v>
      </c>
      <c r="Q5077" t="s">
        <v>42200</v>
      </c>
      <c r="R5077" t="str">
        <f t="shared" si="158"/>
        <v>昌乐</v>
      </c>
      <c r="S5077" t="str">
        <f t="shared" si="159"/>
        <v>0710</v>
      </c>
    </row>
    <row r="5078" spans="1:19">
      <c r="A5078" t="s">
        <v>42201</v>
      </c>
      <c r="B5078" t="s">
        <v>42202</v>
      </c>
      <c r="C5078" t="s">
        <v>46</v>
      </c>
      <c r="D5078" t="s">
        <v>42203</v>
      </c>
      <c r="E5078" t="s">
        <v>42111</v>
      </c>
      <c r="F5078" t="s">
        <v>42204</v>
      </c>
      <c r="G5078" t="s">
        <v>42205</v>
      </c>
      <c r="H5078" t="s">
        <v>42206</v>
      </c>
      <c r="I5078" t="s">
        <v>2378</v>
      </c>
      <c r="J5078" t="s">
        <v>9637</v>
      </c>
      <c r="K5078" t="s">
        <v>9638</v>
      </c>
      <c r="L5078" t="s">
        <v>137</v>
      </c>
      <c r="M5078" t="s">
        <v>2395</v>
      </c>
      <c r="N5078" t="s">
        <v>2859</v>
      </c>
      <c r="O5078" t="s">
        <v>9639</v>
      </c>
      <c r="P5078" t="s">
        <v>42207</v>
      </c>
      <c r="Q5078" t="s">
        <v>42208</v>
      </c>
      <c r="R5078" t="str">
        <f t="shared" si="158"/>
        <v>青州</v>
      </c>
      <c r="S5078" t="str">
        <f t="shared" si="159"/>
        <v>0710</v>
      </c>
    </row>
    <row r="5079" spans="1:19">
      <c r="A5079" t="s">
        <v>1294</v>
      </c>
      <c r="B5079" t="s">
        <v>42209</v>
      </c>
      <c r="C5079" t="s">
        <v>46</v>
      </c>
      <c r="D5079" t="s">
        <v>42210</v>
      </c>
      <c r="E5079" t="s">
        <v>42094</v>
      </c>
      <c r="F5079" t="s">
        <v>42211</v>
      </c>
      <c r="G5079" t="s">
        <v>1292</v>
      </c>
      <c r="H5079" t="s">
        <v>42212</v>
      </c>
      <c r="I5079" t="s">
        <v>3564</v>
      </c>
      <c r="J5079" t="s">
        <v>3857</v>
      </c>
      <c r="K5079" t="s">
        <v>3858</v>
      </c>
      <c r="L5079" t="s">
        <v>119</v>
      </c>
      <c r="M5079" t="s">
        <v>2601</v>
      </c>
      <c r="N5079" t="s">
        <v>2816</v>
      </c>
      <c r="O5079" t="s">
        <v>3859</v>
      </c>
      <c r="P5079" t="s">
        <v>42213</v>
      </c>
      <c r="Q5079" t="s">
        <v>42214</v>
      </c>
      <c r="R5079" t="str">
        <f t="shared" si="158"/>
        <v>寒亭</v>
      </c>
      <c r="S5079" t="str">
        <f t="shared" si="159"/>
        <v>0710</v>
      </c>
    </row>
    <row r="5080" spans="1:19">
      <c r="A5080" t="s">
        <v>42215</v>
      </c>
      <c r="B5080" t="s">
        <v>42216</v>
      </c>
      <c r="C5080" t="s">
        <v>46</v>
      </c>
      <c r="D5080" t="s">
        <v>42217</v>
      </c>
      <c r="E5080" t="s">
        <v>40099</v>
      </c>
      <c r="F5080" t="s">
        <v>42218</v>
      </c>
      <c r="G5080" t="s">
        <v>42219</v>
      </c>
      <c r="H5080" t="s">
        <v>42220</v>
      </c>
      <c r="I5080" t="s">
        <v>2364</v>
      </c>
      <c r="J5080" t="s">
        <v>10811</v>
      </c>
      <c r="K5080" t="s">
        <v>10812</v>
      </c>
      <c r="L5080" t="s">
        <v>128</v>
      </c>
      <c r="M5080" t="s">
        <v>4047</v>
      </c>
      <c r="N5080" t="s">
        <v>4614</v>
      </c>
      <c r="O5080" t="s">
        <v>10813</v>
      </c>
      <c r="P5080" t="s">
        <v>42221</v>
      </c>
      <c r="Q5080" t="s">
        <v>42222</v>
      </c>
      <c r="R5080" t="str">
        <f t="shared" si="158"/>
        <v>寿光</v>
      </c>
      <c r="S5080" t="str">
        <f t="shared" si="159"/>
        <v>0710</v>
      </c>
    </row>
    <row r="5081" spans="1:19">
      <c r="A5081" t="s">
        <v>42223</v>
      </c>
      <c r="B5081" t="s">
        <v>42224</v>
      </c>
      <c r="C5081" t="s">
        <v>46</v>
      </c>
      <c r="D5081" t="s">
        <v>42225</v>
      </c>
      <c r="E5081" t="s">
        <v>40140</v>
      </c>
      <c r="F5081" t="s">
        <v>42226</v>
      </c>
      <c r="G5081" t="s">
        <v>42227</v>
      </c>
      <c r="H5081" t="s">
        <v>42228</v>
      </c>
      <c r="I5081" t="s">
        <v>2364</v>
      </c>
      <c r="J5081" t="s">
        <v>6296</v>
      </c>
      <c r="K5081" t="s">
        <v>6297</v>
      </c>
      <c r="L5081" t="s">
        <v>76</v>
      </c>
      <c r="M5081" t="s">
        <v>4374</v>
      </c>
      <c r="N5081" t="s">
        <v>2589</v>
      </c>
      <c r="O5081" t="s">
        <v>6298</v>
      </c>
      <c r="P5081" t="s">
        <v>42229</v>
      </c>
      <c r="R5081" t="str">
        <f t="shared" si="158"/>
        <v>奎文</v>
      </c>
      <c r="S5081" t="str">
        <f t="shared" si="159"/>
        <v>0710</v>
      </c>
    </row>
    <row r="5082" spans="1:19">
      <c r="A5082" t="s">
        <v>42230</v>
      </c>
      <c r="B5082" t="s">
        <v>42231</v>
      </c>
      <c r="C5082" t="s">
        <v>46</v>
      </c>
      <c r="D5082" t="s">
        <v>42232</v>
      </c>
      <c r="E5082" t="s">
        <v>40099</v>
      </c>
      <c r="F5082" t="s">
        <v>42233</v>
      </c>
      <c r="G5082" t="s">
        <v>42234</v>
      </c>
      <c r="H5082" t="s">
        <v>42235</v>
      </c>
      <c r="I5082" t="s">
        <v>2645</v>
      </c>
      <c r="J5082" t="s">
        <v>4186</v>
      </c>
      <c r="K5082" t="s">
        <v>4187</v>
      </c>
      <c r="L5082" t="s">
        <v>128</v>
      </c>
      <c r="M5082" t="s">
        <v>2890</v>
      </c>
      <c r="N5082" t="s">
        <v>3907</v>
      </c>
      <c r="O5082" t="s">
        <v>4188</v>
      </c>
      <c r="P5082" t="s">
        <v>42236</v>
      </c>
      <c r="Q5082" t="s">
        <v>42237</v>
      </c>
      <c r="R5082" t="str">
        <f t="shared" si="158"/>
        <v>寿光</v>
      </c>
      <c r="S5082" t="str">
        <f t="shared" si="159"/>
        <v>0710</v>
      </c>
    </row>
    <row r="5083" spans="1:19">
      <c r="A5083" t="s">
        <v>42238</v>
      </c>
      <c r="B5083" t="s">
        <v>42239</v>
      </c>
      <c r="C5083" t="s">
        <v>46</v>
      </c>
      <c r="D5083" t="s">
        <v>42240</v>
      </c>
      <c r="E5083" t="s">
        <v>42241</v>
      </c>
      <c r="F5083" t="s">
        <v>42242</v>
      </c>
      <c r="G5083" t="s">
        <v>42243</v>
      </c>
      <c r="H5083" t="s">
        <v>42244</v>
      </c>
      <c r="I5083" t="s">
        <v>2364</v>
      </c>
      <c r="J5083" t="s">
        <v>6238</v>
      </c>
      <c r="K5083" t="s">
        <v>6239</v>
      </c>
      <c r="L5083" t="s">
        <v>101</v>
      </c>
      <c r="M5083" t="s">
        <v>5737</v>
      </c>
      <c r="N5083" t="s">
        <v>4255</v>
      </c>
      <c r="O5083" t="s">
        <v>6240</v>
      </c>
      <c r="P5083" t="s">
        <v>42245</v>
      </c>
      <c r="Q5083" t="s">
        <v>42246</v>
      </c>
      <c r="R5083" t="str">
        <f t="shared" si="158"/>
        <v>潍城</v>
      </c>
      <c r="S5083" t="str">
        <f t="shared" si="159"/>
        <v>0710</v>
      </c>
    </row>
    <row r="5084" spans="1:19">
      <c r="A5084" t="s">
        <v>42247</v>
      </c>
      <c r="B5084" t="s">
        <v>42248</v>
      </c>
      <c r="C5084" t="s">
        <v>46</v>
      </c>
      <c r="D5084" t="s">
        <v>42249</v>
      </c>
      <c r="E5084" t="s">
        <v>40099</v>
      </c>
      <c r="F5084" t="s">
        <v>42250</v>
      </c>
      <c r="G5084" t="s">
        <v>42251</v>
      </c>
      <c r="H5084" t="s">
        <v>42252</v>
      </c>
      <c r="I5084" t="s">
        <v>2364</v>
      </c>
      <c r="J5084" t="s">
        <v>5473</v>
      </c>
      <c r="K5084" t="s">
        <v>5474</v>
      </c>
      <c r="L5084" t="s">
        <v>128</v>
      </c>
      <c r="M5084" t="s">
        <v>2890</v>
      </c>
      <c r="N5084" t="s">
        <v>3554</v>
      </c>
      <c r="O5084" t="s">
        <v>5475</v>
      </c>
      <c r="P5084" t="s">
        <v>42253</v>
      </c>
      <c r="Q5084" t="s">
        <v>42254</v>
      </c>
      <c r="R5084" t="str">
        <f t="shared" si="158"/>
        <v>寿光</v>
      </c>
      <c r="S5084" t="str">
        <f t="shared" si="159"/>
        <v>0710</v>
      </c>
    </row>
    <row r="5085" spans="1:19">
      <c r="A5085" t="s">
        <v>42255</v>
      </c>
      <c r="B5085" t="s">
        <v>42256</v>
      </c>
      <c r="C5085" t="s">
        <v>46</v>
      </c>
      <c r="D5085" t="s">
        <v>42257</v>
      </c>
      <c r="E5085" t="s">
        <v>40099</v>
      </c>
      <c r="F5085" t="s">
        <v>42258</v>
      </c>
      <c r="G5085" t="s">
        <v>42259</v>
      </c>
      <c r="H5085" t="s">
        <v>42260</v>
      </c>
      <c r="I5085" t="s">
        <v>38352</v>
      </c>
      <c r="J5085" t="s">
        <v>15797</v>
      </c>
      <c r="K5085" t="s">
        <v>15798</v>
      </c>
      <c r="L5085" t="s">
        <v>47</v>
      </c>
      <c r="M5085" t="s">
        <v>2784</v>
      </c>
      <c r="N5085" t="s">
        <v>2340</v>
      </c>
      <c r="O5085" t="s">
        <v>15799</v>
      </c>
      <c r="P5085" t="s">
        <v>42261</v>
      </c>
      <c r="Q5085" t="s">
        <v>42262</v>
      </c>
      <c r="R5085" t="str">
        <f t="shared" si="158"/>
        <v>诸城</v>
      </c>
      <c r="S5085" t="str">
        <f t="shared" si="159"/>
        <v>0710</v>
      </c>
    </row>
    <row r="5086" spans="1:19">
      <c r="A5086" t="s">
        <v>42263</v>
      </c>
      <c r="B5086" t="s">
        <v>42264</v>
      </c>
      <c r="C5086" t="s">
        <v>46</v>
      </c>
      <c r="D5086" t="s">
        <v>42265</v>
      </c>
      <c r="E5086" t="s">
        <v>42266</v>
      </c>
      <c r="F5086" t="s">
        <v>42267</v>
      </c>
      <c r="G5086" t="s">
        <v>42268</v>
      </c>
      <c r="H5086" t="s">
        <v>42269</v>
      </c>
      <c r="I5086" t="s">
        <v>2378</v>
      </c>
      <c r="J5086" t="s">
        <v>6156</v>
      </c>
      <c r="K5086" t="s">
        <v>6157</v>
      </c>
      <c r="L5086" t="s">
        <v>57</v>
      </c>
      <c r="M5086" t="s">
        <v>3811</v>
      </c>
      <c r="N5086" t="s">
        <v>2859</v>
      </c>
      <c r="O5086" t="s">
        <v>6158</v>
      </c>
      <c r="P5086" t="s">
        <v>42270</v>
      </c>
      <c r="R5086" t="str">
        <f t="shared" si="158"/>
        <v>安丘</v>
      </c>
      <c r="S5086" t="str">
        <f t="shared" si="159"/>
        <v>0710</v>
      </c>
    </row>
    <row r="5087" spans="1:19">
      <c r="A5087" t="s">
        <v>42271</v>
      </c>
      <c r="B5087" t="s">
        <v>42272</v>
      </c>
      <c r="C5087" t="s">
        <v>46</v>
      </c>
      <c r="D5087" t="s">
        <v>42273</v>
      </c>
      <c r="E5087" t="s">
        <v>40099</v>
      </c>
      <c r="F5087" t="s">
        <v>42274</v>
      </c>
      <c r="G5087" t="s">
        <v>42275</v>
      </c>
      <c r="H5087" t="s">
        <v>42276</v>
      </c>
      <c r="I5087" t="s">
        <v>2378</v>
      </c>
      <c r="J5087" t="s">
        <v>5495</v>
      </c>
      <c r="K5087" t="s">
        <v>5496</v>
      </c>
      <c r="L5087" t="s">
        <v>137</v>
      </c>
      <c r="M5087" t="s">
        <v>2686</v>
      </c>
      <c r="N5087" t="s">
        <v>2674</v>
      </c>
      <c r="O5087" t="s">
        <v>5497</v>
      </c>
      <c r="P5087" t="s">
        <v>42277</v>
      </c>
      <c r="R5087" t="str">
        <f t="shared" si="158"/>
        <v>青州</v>
      </c>
      <c r="S5087" t="str">
        <f t="shared" si="159"/>
        <v>0710</v>
      </c>
    </row>
    <row r="5088" spans="1:19">
      <c r="A5088" t="s">
        <v>1222</v>
      </c>
      <c r="B5088" t="s">
        <v>42278</v>
      </c>
      <c r="C5088" t="s">
        <v>46</v>
      </c>
      <c r="D5088" t="s">
        <v>42279</v>
      </c>
      <c r="E5088" t="s">
        <v>40099</v>
      </c>
      <c r="F5088" t="s">
        <v>42280</v>
      </c>
      <c r="G5088" t="s">
        <v>42281</v>
      </c>
      <c r="H5088" t="s">
        <v>42282</v>
      </c>
      <c r="I5088" t="s">
        <v>2503</v>
      </c>
      <c r="J5088" t="s">
        <v>3918</v>
      </c>
      <c r="K5088" t="s">
        <v>3919</v>
      </c>
      <c r="L5088" t="s">
        <v>47</v>
      </c>
      <c r="M5088" t="s">
        <v>2454</v>
      </c>
      <c r="N5088" t="s">
        <v>2421</v>
      </c>
      <c r="O5088" t="s">
        <v>3920</v>
      </c>
      <c r="P5088" t="s">
        <v>42283</v>
      </c>
      <c r="R5088" t="str">
        <f t="shared" si="158"/>
        <v>诸城</v>
      </c>
      <c r="S5088" t="str">
        <f t="shared" si="159"/>
        <v>0710</v>
      </c>
    </row>
    <row r="5089" spans="1:19">
      <c r="A5089" t="s">
        <v>42284</v>
      </c>
      <c r="B5089" t="s">
        <v>42285</v>
      </c>
      <c r="C5089" t="s">
        <v>46</v>
      </c>
      <c r="D5089" t="s">
        <v>42286</v>
      </c>
      <c r="E5089" t="s">
        <v>40140</v>
      </c>
      <c r="F5089" t="s">
        <v>42287</v>
      </c>
      <c r="G5089" t="s">
        <v>42288</v>
      </c>
      <c r="H5089" t="s">
        <v>42289</v>
      </c>
      <c r="I5089" t="s">
        <v>2364</v>
      </c>
      <c r="J5089" t="s">
        <v>8146</v>
      </c>
      <c r="K5089" t="s">
        <v>8147</v>
      </c>
      <c r="L5089" t="s">
        <v>137</v>
      </c>
      <c r="M5089" t="s">
        <v>3729</v>
      </c>
      <c r="N5089" t="s">
        <v>2480</v>
      </c>
      <c r="O5089" t="s">
        <v>8148</v>
      </c>
      <c r="P5089" t="s">
        <v>42290</v>
      </c>
      <c r="R5089" t="str">
        <f t="shared" si="158"/>
        <v>青州</v>
      </c>
      <c r="S5089" t="str">
        <f t="shared" si="159"/>
        <v>0710</v>
      </c>
    </row>
    <row r="5090" spans="1:19">
      <c r="A5090" t="s">
        <v>42291</v>
      </c>
      <c r="B5090" t="s">
        <v>42292</v>
      </c>
      <c r="C5090" t="s">
        <v>46</v>
      </c>
      <c r="D5090" t="s">
        <v>42293</v>
      </c>
      <c r="E5090" t="s">
        <v>40140</v>
      </c>
      <c r="F5090" t="s">
        <v>42294</v>
      </c>
      <c r="G5090" t="s">
        <v>42295</v>
      </c>
      <c r="H5090" t="s">
        <v>42296</v>
      </c>
      <c r="I5090" t="s">
        <v>2364</v>
      </c>
      <c r="J5090" t="s">
        <v>3355</v>
      </c>
      <c r="K5090" t="s">
        <v>3356</v>
      </c>
      <c r="L5090" t="s">
        <v>101</v>
      </c>
      <c r="M5090" t="s">
        <v>2982</v>
      </c>
      <c r="N5090" t="s">
        <v>2421</v>
      </c>
      <c r="O5090" t="s">
        <v>3357</v>
      </c>
      <c r="P5090" t="s">
        <v>42297</v>
      </c>
      <c r="R5090" t="str">
        <f t="shared" si="158"/>
        <v>潍城</v>
      </c>
      <c r="S5090" t="str">
        <f t="shared" si="159"/>
        <v>0710</v>
      </c>
    </row>
    <row r="5091" spans="1:19">
      <c r="A5091" t="s">
        <v>42298</v>
      </c>
      <c r="B5091" t="s">
        <v>42032</v>
      </c>
      <c r="C5091" t="s">
        <v>46</v>
      </c>
      <c r="D5091" t="s">
        <v>42299</v>
      </c>
      <c r="E5091" t="s">
        <v>40140</v>
      </c>
      <c r="F5091" t="s">
        <v>42300</v>
      </c>
      <c r="G5091" t="s">
        <v>42301</v>
      </c>
      <c r="H5091" t="s">
        <v>42302</v>
      </c>
      <c r="I5091" t="s">
        <v>3336</v>
      </c>
      <c r="J5091" t="s">
        <v>9022</v>
      </c>
      <c r="K5091" t="s">
        <v>9023</v>
      </c>
      <c r="L5091" t="s">
        <v>101</v>
      </c>
      <c r="M5091" t="s">
        <v>4459</v>
      </c>
      <c r="N5091" t="s">
        <v>3994</v>
      </c>
      <c r="O5091" t="s">
        <v>9024</v>
      </c>
      <c r="P5091" t="s">
        <v>42152</v>
      </c>
      <c r="Q5091" t="s">
        <v>42303</v>
      </c>
      <c r="R5091" t="str">
        <f t="shared" si="158"/>
        <v>潍城</v>
      </c>
      <c r="S5091" t="str">
        <f t="shared" si="159"/>
        <v>0710</v>
      </c>
    </row>
    <row r="5092" spans="1:19">
      <c r="A5092" t="s">
        <v>42304</v>
      </c>
      <c r="B5092" t="s">
        <v>42305</v>
      </c>
      <c r="C5092" t="s">
        <v>46</v>
      </c>
      <c r="D5092" t="s">
        <v>42306</v>
      </c>
      <c r="E5092" t="s">
        <v>40099</v>
      </c>
      <c r="F5092" t="s">
        <v>42307</v>
      </c>
      <c r="G5092" t="s">
        <v>42308</v>
      </c>
      <c r="H5092" t="s">
        <v>42309</v>
      </c>
      <c r="I5092" t="s">
        <v>3376</v>
      </c>
      <c r="J5092" t="s">
        <v>4400</v>
      </c>
      <c r="K5092" t="s">
        <v>4401</v>
      </c>
      <c r="L5092" t="s">
        <v>76</v>
      </c>
      <c r="M5092" t="s">
        <v>2827</v>
      </c>
      <c r="N5092" t="s">
        <v>2721</v>
      </c>
      <c r="O5092" t="s">
        <v>4402</v>
      </c>
      <c r="P5092" t="s">
        <v>42310</v>
      </c>
      <c r="R5092" t="str">
        <f t="shared" si="158"/>
        <v>奎文</v>
      </c>
      <c r="S5092" t="str">
        <f t="shared" si="159"/>
        <v>0710</v>
      </c>
    </row>
    <row r="5093" spans="1:19">
      <c r="A5093" t="s">
        <v>42311</v>
      </c>
      <c r="B5093" t="s">
        <v>42312</v>
      </c>
      <c r="C5093" t="s">
        <v>46</v>
      </c>
      <c r="D5093" t="s">
        <v>42313</v>
      </c>
      <c r="E5093" t="s">
        <v>40140</v>
      </c>
      <c r="F5093" t="s">
        <v>42314</v>
      </c>
      <c r="G5093" t="s">
        <v>42315</v>
      </c>
      <c r="H5093" t="s">
        <v>42316</v>
      </c>
      <c r="I5093" t="s">
        <v>2364</v>
      </c>
      <c r="J5093" t="s">
        <v>6028</v>
      </c>
      <c r="K5093" t="s">
        <v>6029</v>
      </c>
      <c r="L5093" t="s">
        <v>76</v>
      </c>
      <c r="M5093" t="s">
        <v>2827</v>
      </c>
      <c r="N5093" t="s">
        <v>2340</v>
      </c>
      <c r="O5093" t="s">
        <v>2828</v>
      </c>
      <c r="P5093" t="s">
        <v>42317</v>
      </c>
      <c r="Q5093" t="s">
        <v>42318</v>
      </c>
      <c r="R5093" t="str">
        <f t="shared" si="158"/>
        <v>奎文</v>
      </c>
      <c r="S5093" t="str">
        <f t="shared" si="159"/>
        <v>0710</v>
      </c>
    </row>
    <row r="5094" spans="1:19">
      <c r="A5094" t="s">
        <v>42319</v>
      </c>
      <c r="B5094" t="s">
        <v>42320</v>
      </c>
      <c r="C5094" t="s">
        <v>46</v>
      </c>
      <c r="D5094" t="s">
        <v>42321</v>
      </c>
      <c r="E5094" t="s">
        <v>40099</v>
      </c>
      <c r="F5094" t="s">
        <v>42322</v>
      </c>
      <c r="G5094" t="s">
        <v>42323</v>
      </c>
      <c r="H5094" t="s">
        <v>42324</v>
      </c>
      <c r="I5094" t="s">
        <v>2364</v>
      </c>
      <c r="J5094" t="s">
        <v>9022</v>
      </c>
      <c r="K5094" t="s">
        <v>9023</v>
      </c>
      <c r="L5094" t="s">
        <v>101</v>
      </c>
      <c r="M5094" t="s">
        <v>4459</v>
      </c>
      <c r="N5094" t="s">
        <v>2480</v>
      </c>
      <c r="O5094" t="s">
        <v>9024</v>
      </c>
      <c r="P5094" t="s">
        <v>42325</v>
      </c>
      <c r="R5094" t="str">
        <f t="shared" si="158"/>
        <v>潍城</v>
      </c>
      <c r="S5094" t="str">
        <f t="shared" si="159"/>
        <v>0710</v>
      </c>
    </row>
    <row r="5095" spans="1:19">
      <c r="A5095" t="s">
        <v>42326</v>
      </c>
      <c r="B5095" t="s">
        <v>42327</v>
      </c>
      <c r="C5095" t="s">
        <v>46</v>
      </c>
      <c r="D5095" t="s">
        <v>42328</v>
      </c>
      <c r="E5095" t="s">
        <v>42329</v>
      </c>
      <c r="F5095" t="s">
        <v>42330</v>
      </c>
      <c r="G5095" t="s">
        <v>42331</v>
      </c>
      <c r="H5095" t="s">
        <v>42332</v>
      </c>
      <c r="I5095" t="s">
        <v>2364</v>
      </c>
      <c r="J5095" t="s">
        <v>9022</v>
      </c>
      <c r="K5095" t="s">
        <v>9023</v>
      </c>
      <c r="L5095" t="s">
        <v>101</v>
      </c>
      <c r="M5095" t="s">
        <v>4459</v>
      </c>
      <c r="N5095" t="s">
        <v>3339</v>
      </c>
      <c r="O5095" t="s">
        <v>9024</v>
      </c>
      <c r="P5095" t="s">
        <v>42333</v>
      </c>
      <c r="Q5095" t="s">
        <v>42334</v>
      </c>
      <c r="R5095" t="str">
        <f t="shared" si="158"/>
        <v>潍城</v>
      </c>
      <c r="S5095" t="str">
        <f t="shared" si="159"/>
        <v>0710</v>
      </c>
    </row>
    <row r="5096" spans="1:19">
      <c r="A5096" t="s">
        <v>42335</v>
      </c>
      <c r="B5096" t="s">
        <v>42336</v>
      </c>
      <c r="C5096" t="s">
        <v>46</v>
      </c>
      <c r="D5096" t="s">
        <v>42337</v>
      </c>
      <c r="E5096" t="s">
        <v>40140</v>
      </c>
      <c r="F5096" t="s">
        <v>42338</v>
      </c>
      <c r="G5096" t="s">
        <v>42339</v>
      </c>
      <c r="H5096" t="s">
        <v>42340</v>
      </c>
      <c r="I5096" t="s">
        <v>42341</v>
      </c>
      <c r="J5096" t="s">
        <v>4437</v>
      </c>
      <c r="K5096" t="s">
        <v>4438</v>
      </c>
      <c r="N5096" t="s">
        <v>3214</v>
      </c>
      <c r="O5096" t="s">
        <v>4440</v>
      </c>
      <c r="R5096" t="str">
        <f t="shared" si="158"/>
        <v/>
      </c>
      <c r="S5096" t="str">
        <f t="shared" si="159"/>
        <v>0710</v>
      </c>
    </row>
    <row r="5097" spans="1:19">
      <c r="A5097" t="s">
        <v>42342</v>
      </c>
      <c r="B5097" t="s">
        <v>42343</v>
      </c>
      <c r="C5097" t="s">
        <v>46</v>
      </c>
      <c r="D5097" t="s">
        <v>42344</v>
      </c>
      <c r="E5097" t="s">
        <v>40099</v>
      </c>
      <c r="F5097" t="s">
        <v>42345</v>
      </c>
      <c r="G5097" t="s">
        <v>42346</v>
      </c>
      <c r="H5097" t="s">
        <v>42347</v>
      </c>
      <c r="I5097" t="s">
        <v>2350</v>
      </c>
      <c r="J5097" t="s">
        <v>5410</v>
      </c>
      <c r="K5097" t="s">
        <v>5411</v>
      </c>
      <c r="L5097" t="s">
        <v>137</v>
      </c>
      <c r="M5097" t="s">
        <v>3940</v>
      </c>
      <c r="N5097" t="s">
        <v>2421</v>
      </c>
      <c r="O5097" t="s">
        <v>5412</v>
      </c>
      <c r="P5097" t="s">
        <v>42348</v>
      </c>
      <c r="Q5097" t="s">
        <v>42349</v>
      </c>
      <c r="R5097" t="str">
        <f t="shared" si="158"/>
        <v>青州</v>
      </c>
      <c r="S5097" t="str">
        <f t="shared" si="159"/>
        <v>0710</v>
      </c>
    </row>
    <row r="5098" spans="1:19">
      <c r="A5098" t="s">
        <v>42350</v>
      </c>
      <c r="B5098" t="s">
        <v>42351</v>
      </c>
      <c r="C5098" t="s">
        <v>46</v>
      </c>
      <c r="D5098" t="s">
        <v>42352</v>
      </c>
      <c r="E5098" t="s">
        <v>40099</v>
      </c>
      <c r="F5098" t="s">
        <v>42353</v>
      </c>
      <c r="G5098" t="s">
        <v>42354</v>
      </c>
      <c r="H5098" t="s">
        <v>42355</v>
      </c>
      <c r="I5098" t="s">
        <v>2350</v>
      </c>
      <c r="J5098" t="s">
        <v>9637</v>
      </c>
      <c r="K5098" t="s">
        <v>9638</v>
      </c>
      <c r="L5098" t="s">
        <v>137</v>
      </c>
      <c r="M5098" t="s">
        <v>2395</v>
      </c>
      <c r="N5098" t="s">
        <v>2354</v>
      </c>
      <c r="O5098" t="s">
        <v>9639</v>
      </c>
      <c r="P5098" t="s">
        <v>42356</v>
      </c>
      <c r="R5098" t="str">
        <f t="shared" si="158"/>
        <v>青州</v>
      </c>
      <c r="S5098" t="str">
        <f t="shared" si="159"/>
        <v>0710</v>
      </c>
    </row>
    <row r="5099" spans="1:19">
      <c r="A5099" t="s">
        <v>1310</v>
      </c>
      <c r="B5099" t="s">
        <v>42357</v>
      </c>
      <c r="C5099" t="s">
        <v>46</v>
      </c>
      <c r="D5099" t="s">
        <v>42358</v>
      </c>
      <c r="E5099" t="s">
        <v>40140</v>
      </c>
      <c r="F5099" t="s">
        <v>42359</v>
      </c>
      <c r="G5099" t="s">
        <v>1308</v>
      </c>
      <c r="H5099" t="s">
        <v>42360</v>
      </c>
      <c r="I5099" t="s">
        <v>2364</v>
      </c>
      <c r="J5099" t="s">
        <v>9070</v>
      </c>
      <c r="K5099" t="s">
        <v>9071</v>
      </c>
      <c r="L5099" t="s">
        <v>47</v>
      </c>
      <c r="M5099" t="s">
        <v>2784</v>
      </c>
      <c r="N5099" t="s">
        <v>2340</v>
      </c>
      <c r="O5099" t="s">
        <v>9072</v>
      </c>
      <c r="P5099" t="s">
        <v>42361</v>
      </c>
      <c r="R5099" t="str">
        <f t="shared" si="158"/>
        <v>诸城</v>
      </c>
      <c r="S5099" t="str">
        <f t="shared" si="159"/>
        <v>0710</v>
      </c>
    </row>
    <row r="5100" spans="1:19">
      <c r="A5100" t="s">
        <v>42362</v>
      </c>
      <c r="B5100" t="s">
        <v>42363</v>
      </c>
      <c r="C5100" t="s">
        <v>46</v>
      </c>
      <c r="D5100" t="s">
        <v>42364</v>
      </c>
      <c r="E5100" t="s">
        <v>40167</v>
      </c>
      <c r="F5100" t="s">
        <v>42365</v>
      </c>
      <c r="G5100" t="s">
        <v>42366</v>
      </c>
      <c r="H5100" t="s">
        <v>42367</v>
      </c>
      <c r="I5100" t="s">
        <v>2645</v>
      </c>
      <c r="J5100" t="s">
        <v>7099</v>
      </c>
      <c r="K5100" t="s">
        <v>7100</v>
      </c>
      <c r="L5100" t="s">
        <v>146</v>
      </c>
      <c r="M5100" t="s">
        <v>4470</v>
      </c>
      <c r="N5100" t="s">
        <v>2340</v>
      </c>
      <c r="O5100" t="s">
        <v>7101</v>
      </c>
      <c r="P5100" t="s">
        <v>42368</v>
      </c>
      <c r="R5100" t="str">
        <f t="shared" si="158"/>
        <v>临朐</v>
      </c>
      <c r="S5100" t="str">
        <f t="shared" si="159"/>
        <v>0710</v>
      </c>
    </row>
    <row r="5101" spans="1:19">
      <c r="A5101" t="s">
        <v>42369</v>
      </c>
      <c r="B5101" t="s">
        <v>42370</v>
      </c>
      <c r="C5101" t="s">
        <v>46</v>
      </c>
      <c r="D5101" t="s">
        <v>42371</v>
      </c>
      <c r="E5101" t="s">
        <v>40140</v>
      </c>
      <c r="F5101" t="s">
        <v>42372</v>
      </c>
      <c r="G5101" t="s">
        <v>42373</v>
      </c>
      <c r="H5101" t="s">
        <v>42374</v>
      </c>
      <c r="I5101" t="s">
        <v>2350</v>
      </c>
      <c r="J5101" t="s">
        <v>12383</v>
      </c>
      <c r="K5101" t="s">
        <v>12384</v>
      </c>
      <c r="L5101" t="s">
        <v>128</v>
      </c>
      <c r="M5101" t="s">
        <v>3028</v>
      </c>
      <c r="N5101" t="s">
        <v>2674</v>
      </c>
      <c r="O5101" t="s">
        <v>12385</v>
      </c>
      <c r="P5101" t="s">
        <v>42375</v>
      </c>
      <c r="Q5101" t="s">
        <v>42376</v>
      </c>
      <c r="R5101" t="str">
        <f t="shared" si="158"/>
        <v>寿光</v>
      </c>
      <c r="S5101" t="str">
        <f t="shared" si="159"/>
        <v>0710</v>
      </c>
    </row>
    <row r="5102" spans="1:19">
      <c r="A5102" t="s">
        <v>42377</v>
      </c>
      <c r="B5102" t="s">
        <v>42378</v>
      </c>
      <c r="C5102" t="s">
        <v>46</v>
      </c>
      <c r="D5102" t="s">
        <v>42379</v>
      </c>
      <c r="E5102" t="s">
        <v>40099</v>
      </c>
      <c r="F5102" t="s">
        <v>42380</v>
      </c>
      <c r="G5102" t="s">
        <v>42381</v>
      </c>
      <c r="H5102" t="s">
        <v>42382</v>
      </c>
      <c r="I5102" t="s">
        <v>2645</v>
      </c>
      <c r="J5102" t="s">
        <v>3425</v>
      </c>
      <c r="K5102" t="s">
        <v>3426</v>
      </c>
      <c r="L5102" t="s">
        <v>137</v>
      </c>
      <c r="M5102" t="s">
        <v>2395</v>
      </c>
      <c r="N5102" t="s">
        <v>4222</v>
      </c>
      <c r="O5102" t="s">
        <v>3427</v>
      </c>
      <c r="P5102" t="s">
        <v>42383</v>
      </c>
      <c r="Q5102" t="s">
        <v>42384</v>
      </c>
      <c r="R5102" t="str">
        <f t="shared" si="158"/>
        <v>青州</v>
      </c>
      <c r="S5102" t="str">
        <f t="shared" si="159"/>
        <v>0710</v>
      </c>
    </row>
    <row r="5103" spans="1:19">
      <c r="A5103" t="s">
        <v>42385</v>
      </c>
      <c r="B5103" t="s">
        <v>42386</v>
      </c>
      <c r="C5103" t="s">
        <v>46</v>
      </c>
      <c r="D5103" t="s">
        <v>42387</v>
      </c>
      <c r="E5103" t="s">
        <v>40099</v>
      </c>
      <c r="F5103" t="s">
        <v>42388</v>
      </c>
      <c r="G5103" t="s">
        <v>42389</v>
      </c>
      <c r="H5103" t="s">
        <v>42390</v>
      </c>
      <c r="I5103" t="s">
        <v>2350</v>
      </c>
      <c r="J5103" t="s">
        <v>9339</v>
      </c>
      <c r="K5103" t="s">
        <v>9340</v>
      </c>
      <c r="L5103" t="s">
        <v>47</v>
      </c>
      <c r="M5103" t="s">
        <v>2454</v>
      </c>
      <c r="N5103" t="s">
        <v>5712</v>
      </c>
      <c r="O5103" t="s">
        <v>9341</v>
      </c>
      <c r="P5103" t="s">
        <v>42391</v>
      </c>
      <c r="Q5103" t="s">
        <v>42392</v>
      </c>
      <c r="R5103" t="str">
        <f t="shared" si="158"/>
        <v>诸城</v>
      </c>
      <c r="S5103" t="str">
        <f t="shared" si="159"/>
        <v>0710</v>
      </c>
    </row>
    <row r="5104" spans="1:19">
      <c r="A5104" t="s">
        <v>42393</v>
      </c>
      <c r="B5104" t="s">
        <v>42394</v>
      </c>
      <c r="C5104" t="s">
        <v>46</v>
      </c>
      <c r="D5104" t="s">
        <v>42395</v>
      </c>
      <c r="E5104" t="s">
        <v>40099</v>
      </c>
      <c r="F5104" t="s">
        <v>42396</v>
      </c>
      <c r="G5104" t="s">
        <v>42397</v>
      </c>
      <c r="H5104" t="s">
        <v>42398</v>
      </c>
      <c r="I5104" t="s">
        <v>2350</v>
      </c>
      <c r="J5104" t="s">
        <v>4487</v>
      </c>
      <c r="K5104" t="s">
        <v>4488</v>
      </c>
      <c r="L5104" t="s">
        <v>137</v>
      </c>
      <c r="M5104" t="s">
        <v>2686</v>
      </c>
      <c r="N5104" t="s">
        <v>3179</v>
      </c>
      <c r="O5104" t="s">
        <v>4489</v>
      </c>
      <c r="P5104" t="s">
        <v>42399</v>
      </c>
      <c r="Q5104" t="s">
        <v>42400</v>
      </c>
      <c r="R5104" t="str">
        <f t="shared" si="158"/>
        <v>青州</v>
      </c>
      <c r="S5104" t="str">
        <f t="shared" si="159"/>
        <v>0710</v>
      </c>
    </row>
    <row r="5105" spans="1:19">
      <c r="A5105" t="s">
        <v>42401</v>
      </c>
      <c r="B5105" t="s">
        <v>42402</v>
      </c>
      <c r="C5105" t="s">
        <v>46</v>
      </c>
      <c r="D5105" t="s">
        <v>42403</v>
      </c>
      <c r="E5105" t="s">
        <v>40140</v>
      </c>
      <c r="F5105" t="s">
        <v>42404</v>
      </c>
      <c r="G5105" t="s">
        <v>42405</v>
      </c>
      <c r="H5105" t="s">
        <v>42406</v>
      </c>
      <c r="I5105" t="s">
        <v>2364</v>
      </c>
      <c r="J5105" t="s">
        <v>8710</v>
      </c>
      <c r="K5105" t="s">
        <v>8711</v>
      </c>
      <c r="L5105" t="s">
        <v>47</v>
      </c>
      <c r="M5105" t="s">
        <v>3327</v>
      </c>
      <c r="N5105" t="s">
        <v>2455</v>
      </c>
      <c r="O5105" t="s">
        <v>8712</v>
      </c>
      <c r="P5105" t="s">
        <v>42407</v>
      </c>
      <c r="R5105" t="str">
        <f t="shared" si="158"/>
        <v>诸城</v>
      </c>
      <c r="S5105" t="str">
        <f t="shared" si="159"/>
        <v>0710</v>
      </c>
    </row>
    <row r="5106" spans="1:19">
      <c r="A5106" t="s">
        <v>42408</v>
      </c>
      <c r="B5106" t="s">
        <v>42409</v>
      </c>
      <c r="C5106" t="s">
        <v>46</v>
      </c>
      <c r="D5106" t="s">
        <v>42410</v>
      </c>
      <c r="E5106" t="s">
        <v>40140</v>
      </c>
      <c r="F5106" t="s">
        <v>42411</v>
      </c>
      <c r="G5106" t="s">
        <v>42412</v>
      </c>
      <c r="H5106" t="s">
        <v>42413</v>
      </c>
      <c r="I5106" t="s">
        <v>2378</v>
      </c>
      <c r="J5106" t="s">
        <v>36951</v>
      </c>
      <c r="K5106" t="s">
        <v>36952</v>
      </c>
      <c r="L5106" t="s">
        <v>47</v>
      </c>
      <c r="M5106" t="s">
        <v>3159</v>
      </c>
      <c r="N5106" t="s">
        <v>2480</v>
      </c>
      <c r="O5106" t="s">
        <v>36953</v>
      </c>
      <c r="P5106" t="s">
        <v>42414</v>
      </c>
      <c r="R5106" t="str">
        <f t="shared" si="158"/>
        <v>诸城</v>
      </c>
      <c r="S5106" t="str">
        <f t="shared" si="159"/>
        <v>0710</v>
      </c>
    </row>
    <row r="5107" spans="1:19">
      <c r="A5107" t="s">
        <v>42415</v>
      </c>
      <c r="B5107" t="s">
        <v>42416</v>
      </c>
      <c r="C5107" t="s">
        <v>46</v>
      </c>
      <c r="D5107" t="s">
        <v>42417</v>
      </c>
      <c r="E5107" t="s">
        <v>40099</v>
      </c>
      <c r="F5107" t="s">
        <v>42418</v>
      </c>
      <c r="G5107" t="s">
        <v>42419</v>
      </c>
      <c r="H5107" t="s">
        <v>42420</v>
      </c>
      <c r="I5107" t="s">
        <v>2378</v>
      </c>
      <c r="J5107" t="s">
        <v>9637</v>
      </c>
      <c r="K5107" t="s">
        <v>9638</v>
      </c>
      <c r="L5107" t="s">
        <v>137</v>
      </c>
      <c r="M5107" t="s">
        <v>2395</v>
      </c>
      <c r="N5107" t="s">
        <v>2859</v>
      </c>
      <c r="O5107" t="s">
        <v>9639</v>
      </c>
      <c r="P5107" t="s">
        <v>42421</v>
      </c>
      <c r="Q5107" t="s">
        <v>42422</v>
      </c>
      <c r="R5107" t="str">
        <f t="shared" si="158"/>
        <v>青州</v>
      </c>
      <c r="S5107" t="str">
        <f t="shared" si="159"/>
        <v>0710</v>
      </c>
    </row>
    <row r="5108" spans="1:19">
      <c r="A5108" t="s">
        <v>42423</v>
      </c>
      <c r="B5108" t="s">
        <v>42424</v>
      </c>
      <c r="C5108" t="s">
        <v>46</v>
      </c>
      <c r="D5108" t="s">
        <v>42425</v>
      </c>
      <c r="E5108" t="s">
        <v>40140</v>
      </c>
      <c r="F5108" t="s">
        <v>42426</v>
      </c>
      <c r="G5108" t="s">
        <v>42427</v>
      </c>
      <c r="H5108" t="s">
        <v>42428</v>
      </c>
      <c r="I5108" t="s">
        <v>2364</v>
      </c>
      <c r="J5108" t="s">
        <v>4533</v>
      </c>
      <c r="K5108" t="s">
        <v>4534</v>
      </c>
      <c r="L5108" t="s">
        <v>76</v>
      </c>
      <c r="M5108" t="s">
        <v>2528</v>
      </c>
      <c r="N5108" t="s">
        <v>11397</v>
      </c>
      <c r="O5108" t="s">
        <v>4535</v>
      </c>
      <c r="P5108" t="s">
        <v>42429</v>
      </c>
      <c r="R5108" t="str">
        <f t="shared" si="158"/>
        <v>奎文</v>
      </c>
      <c r="S5108" t="str">
        <f t="shared" si="159"/>
        <v>0710</v>
      </c>
    </row>
    <row r="5109" spans="1:19">
      <c r="A5109" t="s">
        <v>42430</v>
      </c>
      <c r="B5109" t="s">
        <v>42431</v>
      </c>
      <c r="C5109" t="s">
        <v>46</v>
      </c>
      <c r="D5109" t="s">
        <v>42432</v>
      </c>
      <c r="E5109" t="s">
        <v>40140</v>
      </c>
      <c r="F5109" t="s">
        <v>42433</v>
      </c>
      <c r="G5109" t="s">
        <v>42434</v>
      </c>
      <c r="H5109" t="s">
        <v>42435</v>
      </c>
      <c r="I5109" t="s">
        <v>3969</v>
      </c>
      <c r="J5109" t="s">
        <v>6077</v>
      </c>
      <c r="K5109" t="s">
        <v>6078</v>
      </c>
      <c r="L5109" t="s">
        <v>128</v>
      </c>
      <c r="M5109" t="s">
        <v>6079</v>
      </c>
      <c r="N5109" t="s">
        <v>4222</v>
      </c>
      <c r="O5109" t="s">
        <v>6080</v>
      </c>
      <c r="P5109" t="s">
        <v>42436</v>
      </c>
      <c r="Q5109" t="s">
        <v>42437</v>
      </c>
      <c r="R5109" t="str">
        <f t="shared" si="158"/>
        <v>寿光</v>
      </c>
      <c r="S5109" t="str">
        <f t="shared" si="159"/>
        <v>0710</v>
      </c>
    </row>
    <row r="5110" spans="1:19">
      <c r="A5110" t="s">
        <v>42438</v>
      </c>
      <c r="B5110" t="s">
        <v>42439</v>
      </c>
      <c r="C5110" t="s">
        <v>46</v>
      </c>
      <c r="D5110" t="s">
        <v>42440</v>
      </c>
      <c r="E5110" t="s">
        <v>42441</v>
      </c>
      <c r="F5110" t="s">
        <v>42442</v>
      </c>
      <c r="G5110" t="s">
        <v>42443</v>
      </c>
      <c r="H5110" t="s">
        <v>42444</v>
      </c>
      <c r="I5110" t="s">
        <v>2364</v>
      </c>
      <c r="J5110" t="s">
        <v>6296</v>
      </c>
      <c r="K5110" t="s">
        <v>6297</v>
      </c>
      <c r="L5110" t="s">
        <v>76</v>
      </c>
      <c r="M5110" t="s">
        <v>4374</v>
      </c>
      <c r="N5110" t="s">
        <v>2687</v>
      </c>
      <c r="O5110" t="s">
        <v>6298</v>
      </c>
      <c r="P5110" t="s">
        <v>42445</v>
      </c>
      <c r="R5110" t="str">
        <f t="shared" si="158"/>
        <v>奎文</v>
      </c>
      <c r="S5110" t="str">
        <f t="shared" si="159"/>
        <v>0710</v>
      </c>
    </row>
    <row r="5111" spans="1:19">
      <c r="A5111" t="s">
        <v>42446</v>
      </c>
      <c r="B5111" t="s">
        <v>42447</v>
      </c>
      <c r="C5111" t="s">
        <v>46</v>
      </c>
      <c r="D5111" t="s">
        <v>42448</v>
      </c>
      <c r="E5111" t="s">
        <v>40140</v>
      </c>
      <c r="F5111" t="s">
        <v>42449</v>
      </c>
      <c r="G5111" t="s">
        <v>42450</v>
      </c>
      <c r="H5111" t="s">
        <v>42451</v>
      </c>
      <c r="I5111" t="s">
        <v>2364</v>
      </c>
      <c r="J5111" t="s">
        <v>6988</v>
      </c>
      <c r="K5111" t="s">
        <v>6989</v>
      </c>
      <c r="L5111" t="s">
        <v>76</v>
      </c>
      <c r="M5111" t="s">
        <v>2528</v>
      </c>
      <c r="N5111" t="s">
        <v>2340</v>
      </c>
      <c r="O5111" t="s">
        <v>6990</v>
      </c>
      <c r="P5111" t="s">
        <v>42452</v>
      </c>
      <c r="R5111" t="str">
        <f t="shared" si="158"/>
        <v>奎文</v>
      </c>
      <c r="S5111" t="str">
        <f t="shared" si="159"/>
        <v>0710</v>
      </c>
    </row>
    <row r="5112" spans="1:19">
      <c r="A5112" t="s">
        <v>42453</v>
      </c>
      <c r="B5112" t="s">
        <v>42454</v>
      </c>
      <c r="C5112" t="s">
        <v>46</v>
      </c>
      <c r="D5112" t="s">
        <v>42455</v>
      </c>
      <c r="E5112" t="s">
        <v>40140</v>
      </c>
      <c r="F5112" t="s">
        <v>42456</v>
      </c>
      <c r="G5112" t="s">
        <v>42457</v>
      </c>
      <c r="H5112" t="s">
        <v>42458</v>
      </c>
      <c r="I5112" t="s">
        <v>2350</v>
      </c>
      <c r="J5112" t="s">
        <v>6547</v>
      </c>
      <c r="K5112" t="s">
        <v>6548</v>
      </c>
      <c r="L5112" t="s">
        <v>110</v>
      </c>
      <c r="M5112" t="s">
        <v>2381</v>
      </c>
      <c r="N5112" t="s">
        <v>2354</v>
      </c>
      <c r="O5112" t="s">
        <v>6549</v>
      </c>
      <c r="Q5112" t="s">
        <v>42459</v>
      </c>
      <c r="R5112" t="str">
        <f t="shared" si="158"/>
        <v>高密</v>
      </c>
      <c r="S5112" t="str">
        <f t="shared" si="159"/>
        <v>0710</v>
      </c>
    </row>
    <row r="5113" spans="1:19">
      <c r="A5113" t="s">
        <v>42460</v>
      </c>
      <c r="B5113" t="s">
        <v>42461</v>
      </c>
      <c r="C5113" t="s">
        <v>46</v>
      </c>
      <c r="D5113" t="s">
        <v>42462</v>
      </c>
      <c r="E5113" t="s">
        <v>40140</v>
      </c>
      <c r="F5113" t="s">
        <v>42463</v>
      </c>
      <c r="G5113" t="s">
        <v>42464</v>
      </c>
      <c r="H5113" t="s">
        <v>42465</v>
      </c>
      <c r="I5113" t="s">
        <v>2350</v>
      </c>
      <c r="J5113" t="s">
        <v>7685</v>
      </c>
      <c r="K5113" t="s">
        <v>7686</v>
      </c>
      <c r="L5113" t="s">
        <v>110</v>
      </c>
      <c r="M5113" t="s">
        <v>7687</v>
      </c>
      <c r="N5113" t="s">
        <v>3017</v>
      </c>
      <c r="O5113" t="s">
        <v>7688</v>
      </c>
      <c r="P5113" t="s">
        <v>42466</v>
      </c>
      <c r="R5113" t="str">
        <f t="shared" si="158"/>
        <v>高密</v>
      </c>
      <c r="S5113" t="str">
        <f t="shared" si="159"/>
        <v>0710</v>
      </c>
    </row>
    <row r="5114" spans="1:19">
      <c r="A5114" t="s">
        <v>42467</v>
      </c>
      <c r="B5114" t="s">
        <v>42468</v>
      </c>
      <c r="C5114" t="s">
        <v>46</v>
      </c>
      <c r="D5114" t="s">
        <v>42469</v>
      </c>
      <c r="E5114" t="s">
        <v>40099</v>
      </c>
      <c r="F5114" t="s">
        <v>42470</v>
      </c>
      <c r="G5114" t="s">
        <v>42471</v>
      </c>
      <c r="H5114" t="s">
        <v>42472</v>
      </c>
      <c r="I5114" t="s">
        <v>2378</v>
      </c>
      <c r="J5114" t="s">
        <v>15563</v>
      </c>
      <c r="K5114" t="s">
        <v>15564</v>
      </c>
      <c r="L5114" t="s">
        <v>57</v>
      </c>
      <c r="M5114" t="s">
        <v>2563</v>
      </c>
      <c r="N5114" t="s">
        <v>3252</v>
      </c>
      <c r="O5114" t="s">
        <v>15565</v>
      </c>
      <c r="P5114" t="s">
        <v>42473</v>
      </c>
      <c r="R5114" t="str">
        <f t="shared" si="158"/>
        <v>安丘</v>
      </c>
      <c r="S5114" t="str">
        <f t="shared" si="159"/>
        <v>0710</v>
      </c>
    </row>
    <row r="5115" spans="1:19">
      <c r="A5115" t="s">
        <v>42474</v>
      </c>
      <c r="B5115" t="s">
        <v>42475</v>
      </c>
      <c r="C5115" t="s">
        <v>46</v>
      </c>
      <c r="D5115" t="s">
        <v>42476</v>
      </c>
      <c r="E5115" t="s">
        <v>42477</v>
      </c>
      <c r="F5115" t="s">
        <v>42478</v>
      </c>
      <c r="G5115" t="s">
        <v>42479</v>
      </c>
      <c r="H5115" t="s">
        <v>42480</v>
      </c>
      <c r="I5115" t="s">
        <v>2364</v>
      </c>
      <c r="J5115" t="s">
        <v>7368</v>
      </c>
      <c r="K5115" t="s">
        <v>7369</v>
      </c>
      <c r="L5115" t="s">
        <v>110</v>
      </c>
      <c r="M5115" t="s">
        <v>2575</v>
      </c>
      <c r="N5115" t="s">
        <v>3252</v>
      </c>
      <c r="O5115" t="s">
        <v>7370</v>
      </c>
      <c r="P5115" t="s">
        <v>42481</v>
      </c>
      <c r="Q5115" t="s">
        <v>39767</v>
      </c>
      <c r="R5115" t="str">
        <f t="shared" si="158"/>
        <v>高密</v>
      </c>
      <c r="S5115" t="str">
        <f t="shared" si="159"/>
        <v>0710</v>
      </c>
    </row>
    <row r="5116" spans="1:19">
      <c r="A5116" t="s">
        <v>42482</v>
      </c>
      <c r="B5116" t="s">
        <v>42483</v>
      </c>
      <c r="C5116" t="s">
        <v>46</v>
      </c>
      <c r="D5116" t="s">
        <v>42484</v>
      </c>
      <c r="E5116" t="s">
        <v>40099</v>
      </c>
      <c r="F5116" t="s">
        <v>42485</v>
      </c>
      <c r="G5116" t="s">
        <v>42486</v>
      </c>
      <c r="H5116" t="s">
        <v>42487</v>
      </c>
      <c r="I5116" t="s">
        <v>2364</v>
      </c>
      <c r="J5116" t="s">
        <v>5410</v>
      </c>
      <c r="K5116" t="s">
        <v>5411</v>
      </c>
      <c r="L5116" t="s">
        <v>137</v>
      </c>
      <c r="M5116" t="s">
        <v>3940</v>
      </c>
      <c r="N5116" t="s">
        <v>2872</v>
      </c>
      <c r="O5116" t="s">
        <v>5412</v>
      </c>
      <c r="P5116" t="s">
        <v>42488</v>
      </c>
      <c r="Q5116" t="s">
        <v>42489</v>
      </c>
      <c r="R5116" t="str">
        <f t="shared" si="158"/>
        <v>青州</v>
      </c>
      <c r="S5116" t="str">
        <f t="shared" si="159"/>
        <v>0710</v>
      </c>
    </row>
    <row r="5117" spans="1:19">
      <c r="A5117" t="s">
        <v>42490</v>
      </c>
      <c r="B5117" t="s">
        <v>42491</v>
      </c>
      <c r="C5117" t="s">
        <v>46</v>
      </c>
      <c r="D5117" t="s">
        <v>42492</v>
      </c>
      <c r="E5117" t="s">
        <v>40140</v>
      </c>
      <c r="F5117" t="s">
        <v>42493</v>
      </c>
      <c r="G5117" t="s">
        <v>42494</v>
      </c>
      <c r="H5117" t="s">
        <v>42495</v>
      </c>
      <c r="I5117" t="s">
        <v>5826</v>
      </c>
      <c r="J5117" t="s">
        <v>7348</v>
      </c>
      <c r="K5117" t="s">
        <v>7349</v>
      </c>
      <c r="L5117" t="s">
        <v>76</v>
      </c>
      <c r="M5117" t="s">
        <v>2528</v>
      </c>
      <c r="N5117" t="s">
        <v>3554</v>
      </c>
      <c r="O5117" t="s">
        <v>7350</v>
      </c>
      <c r="P5117" t="s">
        <v>42496</v>
      </c>
      <c r="R5117" t="str">
        <f t="shared" si="158"/>
        <v>奎文</v>
      </c>
      <c r="S5117" t="str">
        <f t="shared" si="159"/>
        <v>0710</v>
      </c>
    </row>
    <row r="5118" spans="1:19">
      <c r="A5118" t="s">
        <v>42497</v>
      </c>
      <c r="B5118" t="s">
        <v>42498</v>
      </c>
      <c r="C5118" t="s">
        <v>46</v>
      </c>
      <c r="D5118" t="s">
        <v>42499</v>
      </c>
      <c r="E5118" t="s">
        <v>40140</v>
      </c>
      <c r="F5118" t="s">
        <v>42500</v>
      </c>
      <c r="G5118" t="s">
        <v>42501</v>
      </c>
      <c r="H5118" t="s">
        <v>42502</v>
      </c>
      <c r="I5118" t="s">
        <v>2645</v>
      </c>
      <c r="J5118" t="s">
        <v>4372</v>
      </c>
      <c r="K5118" t="s">
        <v>4373</v>
      </c>
      <c r="L5118" t="s">
        <v>76</v>
      </c>
      <c r="M5118" t="s">
        <v>4374</v>
      </c>
      <c r="N5118" t="s">
        <v>3277</v>
      </c>
      <c r="O5118" t="s">
        <v>4375</v>
      </c>
      <c r="P5118" t="s">
        <v>42503</v>
      </c>
      <c r="Q5118" t="s">
        <v>42504</v>
      </c>
      <c r="R5118" t="str">
        <f t="shared" si="158"/>
        <v>奎文</v>
      </c>
      <c r="S5118" t="str">
        <f t="shared" si="159"/>
        <v>0710</v>
      </c>
    </row>
    <row r="5119" spans="1:19">
      <c r="A5119" t="s">
        <v>42505</v>
      </c>
      <c r="B5119" t="s">
        <v>42506</v>
      </c>
      <c r="C5119" t="s">
        <v>46</v>
      </c>
      <c r="D5119" t="s">
        <v>42507</v>
      </c>
      <c r="E5119" t="s">
        <v>40099</v>
      </c>
      <c r="F5119" t="s">
        <v>42508</v>
      </c>
      <c r="G5119" t="s">
        <v>42509</v>
      </c>
      <c r="H5119" t="s">
        <v>42510</v>
      </c>
      <c r="I5119" t="s">
        <v>21979</v>
      </c>
      <c r="J5119" t="s">
        <v>6049</v>
      </c>
      <c r="K5119" t="s">
        <v>6050</v>
      </c>
      <c r="L5119" t="s">
        <v>128</v>
      </c>
      <c r="M5119" t="s">
        <v>2913</v>
      </c>
      <c r="N5119" t="s">
        <v>2816</v>
      </c>
      <c r="O5119" t="s">
        <v>6051</v>
      </c>
      <c r="P5119" t="s">
        <v>42511</v>
      </c>
      <c r="Q5119" t="s">
        <v>42512</v>
      </c>
      <c r="R5119" t="str">
        <f t="shared" si="158"/>
        <v>寿光</v>
      </c>
      <c r="S5119" t="str">
        <f t="shared" si="159"/>
        <v>0710</v>
      </c>
    </row>
    <row r="5120" spans="1:19">
      <c r="A5120" t="s">
        <v>42513</v>
      </c>
      <c r="B5120" t="s">
        <v>42514</v>
      </c>
      <c r="C5120" t="s">
        <v>46</v>
      </c>
      <c r="D5120" t="s">
        <v>42515</v>
      </c>
      <c r="E5120" t="s">
        <v>42441</v>
      </c>
      <c r="F5120" t="s">
        <v>42516</v>
      </c>
      <c r="G5120" t="s">
        <v>42517</v>
      </c>
      <c r="H5120" t="s">
        <v>42518</v>
      </c>
      <c r="I5120" t="s">
        <v>2364</v>
      </c>
      <c r="J5120" t="s">
        <v>3938</v>
      </c>
      <c r="K5120" t="s">
        <v>3939</v>
      </c>
      <c r="L5120" t="s">
        <v>137</v>
      </c>
      <c r="M5120" t="s">
        <v>3940</v>
      </c>
      <c r="N5120" t="s">
        <v>4007</v>
      </c>
      <c r="O5120" t="s">
        <v>3941</v>
      </c>
      <c r="P5120" t="s">
        <v>42519</v>
      </c>
      <c r="Q5120" t="s">
        <v>42520</v>
      </c>
      <c r="R5120" t="str">
        <f t="shared" si="158"/>
        <v>青州</v>
      </c>
      <c r="S5120" t="str">
        <f t="shared" si="159"/>
        <v>0710</v>
      </c>
    </row>
    <row r="5121" spans="1:19">
      <c r="A5121" t="s">
        <v>42521</v>
      </c>
      <c r="B5121" t="s">
        <v>42522</v>
      </c>
      <c r="C5121" t="s">
        <v>46</v>
      </c>
      <c r="D5121" t="s">
        <v>42523</v>
      </c>
      <c r="E5121" t="s">
        <v>40099</v>
      </c>
      <c r="F5121" t="s">
        <v>42524</v>
      </c>
      <c r="G5121" t="s">
        <v>42525</v>
      </c>
      <c r="H5121" t="s">
        <v>42526</v>
      </c>
      <c r="I5121" t="s">
        <v>2378</v>
      </c>
      <c r="J5121" t="s">
        <v>6923</v>
      </c>
      <c r="K5121" t="s">
        <v>6924</v>
      </c>
      <c r="L5121" t="s">
        <v>128</v>
      </c>
      <c r="M5121" t="s">
        <v>6079</v>
      </c>
      <c r="N5121" t="s">
        <v>2674</v>
      </c>
      <c r="O5121" t="s">
        <v>6925</v>
      </c>
      <c r="P5121" t="s">
        <v>42527</v>
      </c>
      <c r="Q5121" t="s">
        <v>42528</v>
      </c>
      <c r="R5121" t="str">
        <f t="shared" ref="R5121:R5184" si="160">IF(OR(LEFT(L5121,2)="高新"),"奎文",IF(LEFT(L5121,2)="峡山","坊子",IF(LEFT(L5121,2)="滨海","寒亭",LEFT(L5121,2))))</f>
        <v>寿光</v>
      </c>
      <c r="S5121" t="str">
        <f t="shared" ref="S5121:S5184" si="161">TEXT(B5121,"mmdd")</f>
        <v>0710</v>
      </c>
    </row>
    <row r="5122" spans="1:19">
      <c r="A5122" t="s">
        <v>42529</v>
      </c>
      <c r="B5122" t="s">
        <v>42530</v>
      </c>
      <c r="C5122" t="s">
        <v>46</v>
      </c>
      <c r="D5122" t="s">
        <v>42531</v>
      </c>
      <c r="E5122" t="s">
        <v>42532</v>
      </c>
      <c r="F5122" t="s">
        <v>42533</v>
      </c>
      <c r="G5122" t="s">
        <v>42534</v>
      </c>
      <c r="H5122" t="s">
        <v>42535</v>
      </c>
      <c r="I5122" t="s">
        <v>2364</v>
      </c>
      <c r="J5122" t="s">
        <v>2365</v>
      </c>
      <c r="K5122" t="s">
        <v>2366</v>
      </c>
      <c r="L5122" t="s">
        <v>57</v>
      </c>
      <c r="M5122" t="s">
        <v>2492</v>
      </c>
      <c r="N5122" t="s">
        <v>2721</v>
      </c>
      <c r="O5122" t="s">
        <v>2369</v>
      </c>
      <c r="P5122" t="s">
        <v>42536</v>
      </c>
      <c r="R5122" t="str">
        <f t="shared" si="160"/>
        <v>安丘</v>
      </c>
      <c r="S5122" t="str">
        <f t="shared" si="161"/>
        <v>0710</v>
      </c>
    </row>
    <row r="5123" spans="1:19">
      <c r="A5123" t="s">
        <v>42537</v>
      </c>
      <c r="B5123" t="s">
        <v>42538</v>
      </c>
      <c r="C5123" t="s">
        <v>46</v>
      </c>
      <c r="D5123" t="s">
        <v>42539</v>
      </c>
      <c r="E5123" t="s">
        <v>40099</v>
      </c>
      <c r="F5123" t="s">
        <v>42540</v>
      </c>
      <c r="G5123" t="s">
        <v>42541</v>
      </c>
      <c r="H5123" t="s">
        <v>42542</v>
      </c>
      <c r="I5123" t="s">
        <v>2364</v>
      </c>
      <c r="J5123" t="s">
        <v>11128</v>
      </c>
      <c r="K5123" t="s">
        <v>11129</v>
      </c>
      <c r="L5123" t="s">
        <v>187</v>
      </c>
      <c r="M5123" t="s">
        <v>4346</v>
      </c>
      <c r="N5123" t="s">
        <v>3017</v>
      </c>
      <c r="O5123" t="s">
        <v>11130</v>
      </c>
      <c r="P5123" t="s">
        <v>42543</v>
      </c>
      <c r="Q5123" t="s">
        <v>42544</v>
      </c>
      <c r="R5123" t="str">
        <f t="shared" si="160"/>
        <v>坊子</v>
      </c>
      <c r="S5123" t="str">
        <f t="shared" si="161"/>
        <v>0710</v>
      </c>
    </row>
    <row r="5124" spans="1:19">
      <c r="A5124" t="s">
        <v>42545</v>
      </c>
      <c r="B5124" t="s">
        <v>42546</v>
      </c>
      <c r="C5124" t="s">
        <v>46</v>
      </c>
      <c r="D5124" t="s">
        <v>42547</v>
      </c>
      <c r="E5124" t="s">
        <v>42548</v>
      </c>
      <c r="F5124" t="s">
        <v>42549</v>
      </c>
      <c r="G5124" t="s">
        <v>42550</v>
      </c>
      <c r="H5124" t="s">
        <v>42551</v>
      </c>
      <c r="I5124" t="s">
        <v>2350</v>
      </c>
      <c r="J5124" t="s">
        <v>7914</v>
      </c>
      <c r="K5124" t="s">
        <v>7915</v>
      </c>
      <c r="L5124" t="s">
        <v>146</v>
      </c>
      <c r="M5124" t="s">
        <v>5188</v>
      </c>
      <c r="N5124" t="s">
        <v>2480</v>
      </c>
      <c r="O5124" t="s">
        <v>7916</v>
      </c>
      <c r="P5124" t="s">
        <v>42552</v>
      </c>
      <c r="R5124" t="str">
        <f t="shared" si="160"/>
        <v>临朐</v>
      </c>
      <c r="S5124" t="str">
        <f t="shared" si="161"/>
        <v>0710</v>
      </c>
    </row>
    <row r="5125" spans="1:19">
      <c r="A5125" t="s">
        <v>42553</v>
      </c>
      <c r="B5125" t="s">
        <v>42554</v>
      </c>
      <c r="C5125" t="s">
        <v>46</v>
      </c>
      <c r="D5125" t="s">
        <v>42555</v>
      </c>
      <c r="E5125" t="s">
        <v>42441</v>
      </c>
      <c r="F5125" t="s">
        <v>42556</v>
      </c>
      <c r="G5125" t="s">
        <v>42557</v>
      </c>
      <c r="H5125" t="s">
        <v>42558</v>
      </c>
      <c r="I5125" t="s">
        <v>2378</v>
      </c>
      <c r="J5125" t="s">
        <v>5173</v>
      </c>
      <c r="K5125" t="s">
        <v>5174</v>
      </c>
      <c r="L5125" t="s">
        <v>137</v>
      </c>
      <c r="M5125" t="s">
        <v>5175</v>
      </c>
      <c r="N5125" t="s">
        <v>3622</v>
      </c>
      <c r="O5125" t="s">
        <v>5176</v>
      </c>
      <c r="P5125" t="s">
        <v>42559</v>
      </c>
      <c r="Q5125" t="s">
        <v>42560</v>
      </c>
      <c r="R5125" t="str">
        <f t="shared" si="160"/>
        <v>青州</v>
      </c>
      <c r="S5125" t="str">
        <f t="shared" si="161"/>
        <v>0710</v>
      </c>
    </row>
    <row r="5126" spans="1:19">
      <c r="A5126" t="s">
        <v>42561</v>
      </c>
      <c r="B5126" t="s">
        <v>42562</v>
      </c>
      <c r="C5126" t="s">
        <v>46</v>
      </c>
      <c r="D5126" t="s">
        <v>42563</v>
      </c>
      <c r="E5126" t="s">
        <v>40140</v>
      </c>
      <c r="F5126" t="s">
        <v>42564</v>
      </c>
      <c r="G5126" t="s">
        <v>42565</v>
      </c>
      <c r="H5126" t="s">
        <v>42566</v>
      </c>
      <c r="I5126" t="s">
        <v>2465</v>
      </c>
      <c r="J5126" t="s">
        <v>8024</v>
      </c>
      <c r="K5126" t="s">
        <v>8025</v>
      </c>
      <c r="L5126" t="s">
        <v>76</v>
      </c>
      <c r="M5126" t="s">
        <v>2516</v>
      </c>
      <c r="N5126" t="s">
        <v>3017</v>
      </c>
      <c r="O5126" t="s">
        <v>8026</v>
      </c>
      <c r="P5126" t="s">
        <v>42567</v>
      </c>
      <c r="Q5126" t="s">
        <v>42568</v>
      </c>
      <c r="R5126" t="str">
        <f t="shared" si="160"/>
        <v>奎文</v>
      </c>
      <c r="S5126" t="str">
        <f t="shared" si="161"/>
        <v>0710</v>
      </c>
    </row>
    <row r="5127" spans="1:19">
      <c r="A5127" t="s">
        <v>42569</v>
      </c>
      <c r="B5127" t="s">
        <v>42570</v>
      </c>
      <c r="C5127" t="s">
        <v>46</v>
      </c>
      <c r="D5127" t="s">
        <v>42571</v>
      </c>
      <c r="E5127" t="s">
        <v>40140</v>
      </c>
      <c r="F5127" t="s">
        <v>42572</v>
      </c>
      <c r="G5127" t="s">
        <v>42573</v>
      </c>
      <c r="H5127" t="s">
        <v>42574</v>
      </c>
      <c r="I5127" t="s">
        <v>2645</v>
      </c>
      <c r="J5127" t="s">
        <v>12541</v>
      </c>
      <c r="K5127" t="s">
        <v>12542</v>
      </c>
      <c r="L5127" t="s">
        <v>128</v>
      </c>
      <c r="M5127" t="s">
        <v>4047</v>
      </c>
      <c r="N5127" t="s">
        <v>2674</v>
      </c>
      <c r="O5127" t="s">
        <v>12543</v>
      </c>
      <c r="P5127" t="s">
        <v>42575</v>
      </c>
      <c r="R5127" t="str">
        <f t="shared" si="160"/>
        <v>寿光</v>
      </c>
      <c r="S5127" t="str">
        <f t="shared" si="161"/>
        <v>0710</v>
      </c>
    </row>
    <row r="5128" spans="1:19">
      <c r="A5128" t="s">
        <v>42576</v>
      </c>
      <c r="B5128" t="s">
        <v>42577</v>
      </c>
      <c r="C5128" t="s">
        <v>46</v>
      </c>
      <c r="D5128" t="s">
        <v>42578</v>
      </c>
      <c r="E5128" t="s">
        <v>40099</v>
      </c>
      <c r="F5128" t="s">
        <v>42579</v>
      </c>
      <c r="G5128" t="s">
        <v>42580</v>
      </c>
      <c r="H5128" t="s">
        <v>42581</v>
      </c>
      <c r="I5128" t="s">
        <v>3608</v>
      </c>
      <c r="J5128" t="s">
        <v>38328</v>
      </c>
      <c r="K5128" t="s">
        <v>38329</v>
      </c>
      <c r="L5128" t="s">
        <v>57</v>
      </c>
      <c r="M5128" t="s">
        <v>2367</v>
      </c>
      <c r="N5128" t="s">
        <v>2340</v>
      </c>
      <c r="O5128" t="s">
        <v>38330</v>
      </c>
      <c r="P5128" t="s">
        <v>42582</v>
      </c>
      <c r="Q5128" t="s">
        <v>42583</v>
      </c>
      <c r="R5128" t="str">
        <f t="shared" si="160"/>
        <v>安丘</v>
      </c>
      <c r="S5128" t="str">
        <f t="shared" si="161"/>
        <v>0710</v>
      </c>
    </row>
    <row r="5129" spans="1:19">
      <c r="A5129" t="s">
        <v>42584</v>
      </c>
      <c r="B5129" t="s">
        <v>42585</v>
      </c>
      <c r="C5129" t="s">
        <v>46</v>
      </c>
      <c r="D5129" t="s">
        <v>42586</v>
      </c>
      <c r="E5129" t="s">
        <v>42587</v>
      </c>
      <c r="F5129" t="s">
        <v>42588</v>
      </c>
      <c r="G5129" t="s">
        <v>42589</v>
      </c>
      <c r="H5129" t="s">
        <v>42590</v>
      </c>
      <c r="I5129" t="s">
        <v>2350</v>
      </c>
      <c r="J5129" t="s">
        <v>2365</v>
      </c>
      <c r="K5129" t="s">
        <v>2366</v>
      </c>
      <c r="L5129" t="s">
        <v>57</v>
      </c>
      <c r="M5129" t="s">
        <v>2492</v>
      </c>
      <c r="N5129" t="s">
        <v>2421</v>
      </c>
      <c r="O5129" t="s">
        <v>2369</v>
      </c>
      <c r="P5129" t="s">
        <v>42591</v>
      </c>
      <c r="R5129" t="str">
        <f t="shared" si="160"/>
        <v>安丘</v>
      </c>
      <c r="S5129" t="str">
        <f t="shared" si="161"/>
        <v>0710</v>
      </c>
    </row>
    <row r="5130" spans="1:19">
      <c r="A5130" t="s">
        <v>42592</v>
      </c>
      <c r="B5130" t="s">
        <v>42593</v>
      </c>
      <c r="C5130" t="s">
        <v>46</v>
      </c>
      <c r="D5130" t="s">
        <v>42594</v>
      </c>
      <c r="E5130" t="s">
        <v>40099</v>
      </c>
      <c r="F5130" t="s">
        <v>42595</v>
      </c>
      <c r="G5130" t="s">
        <v>42596</v>
      </c>
      <c r="H5130" t="s">
        <v>42597</v>
      </c>
      <c r="I5130" t="s">
        <v>2364</v>
      </c>
      <c r="J5130" t="s">
        <v>9867</v>
      </c>
      <c r="K5130" t="s">
        <v>9868</v>
      </c>
      <c r="L5130" t="s">
        <v>47</v>
      </c>
      <c r="M5130" t="s">
        <v>2454</v>
      </c>
      <c r="N5130" t="s">
        <v>3499</v>
      </c>
      <c r="O5130" t="s">
        <v>9869</v>
      </c>
      <c r="P5130" t="s">
        <v>42598</v>
      </c>
      <c r="R5130" t="str">
        <f t="shared" si="160"/>
        <v>诸城</v>
      </c>
      <c r="S5130" t="str">
        <f t="shared" si="161"/>
        <v>0710</v>
      </c>
    </row>
    <row r="5131" spans="1:19">
      <c r="A5131" t="s">
        <v>42599</v>
      </c>
      <c r="B5131" t="s">
        <v>42600</v>
      </c>
      <c r="C5131" t="s">
        <v>46</v>
      </c>
      <c r="D5131" t="s">
        <v>42601</v>
      </c>
      <c r="E5131" t="s">
        <v>40140</v>
      </c>
      <c r="F5131" t="s">
        <v>42602</v>
      </c>
      <c r="G5131" t="s">
        <v>42603</v>
      </c>
      <c r="H5131" t="s">
        <v>42604</v>
      </c>
      <c r="I5131" t="s">
        <v>2364</v>
      </c>
      <c r="J5131" t="s">
        <v>4344</v>
      </c>
      <c r="K5131" t="s">
        <v>4345</v>
      </c>
      <c r="L5131" t="s">
        <v>187</v>
      </c>
      <c r="M5131" t="s">
        <v>4346</v>
      </c>
      <c r="N5131" t="s">
        <v>2368</v>
      </c>
      <c r="O5131" t="s">
        <v>4347</v>
      </c>
      <c r="P5131" t="s">
        <v>42605</v>
      </c>
      <c r="Q5131" t="s">
        <v>42606</v>
      </c>
      <c r="R5131" t="str">
        <f t="shared" si="160"/>
        <v>坊子</v>
      </c>
      <c r="S5131" t="str">
        <f t="shared" si="161"/>
        <v>0710</v>
      </c>
    </row>
    <row r="5132" spans="1:19">
      <c r="A5132" t="s">
        <v>42607</v>
      </c>
      <c r="B5132" t="s">
        <v>42608</v>
      </c>
      <c r="C5132" t="s">
        <v>46</v>
      </c>
      <c r="D5132" t="s">
        <v>42609</v>
      </c>
      <c r="E5132" t="s">
        <v>40099</v>
      </c>
      <c r="F5132" t="s">
        <v>42610</v>
      </c>
      <c r="G5132" t="s">
        <v>42611</v>
      </c>
      <c r="H5132" t="s">
        <v>42612</v>
      </c>
      <c r="I5132" t="s">
        <v>3969</v>
      </c>
      <c r="J5132" t="s">
        <v>5564</v>
      </c>
      <c r="K5132" t="s">
        <v>5565</v>
      </c>
      <c r="L5132" t="s">
        <v>137</v>
      </c>
      <c r="M5132" t="s">
        <v>2625</v>
      </c>
      <c r="N5132" t="s">
        <v>4007</v>
      </c>
      <c r="O5132" t="s">
        <v>2626</v>
      </c>
      <c r="P5132" t="s">
        <v>42613</v>
      </c>
      <c r="Q5132" t="s">
        <v>42614</v>
      </c>
      <c r="R5132" t="str">
        <f t="shared" si="160"/>
        <v>青州</v>
      </c>
      <c r="S5132" t="str">
        <f t="shared" si="161"/>
        <v>0710</v>
      </c>
    </row>
    <row r="5133" spans="1:19">
      <c r="A5133" t="s">
        <v>42615</v>
      </c>
      <c r="B5133" t="s">
        <v>42616</v>
      </c>
      <c r="C5133" t="s">
        <v>46</v>
      </c>
      <c r="D5133" t="s">
        <v>42617</v>
      </c>
      <c r="E5133" t="s">
        <v>40140</v>
      </c>
      <c r="F5133" t="s">
        <v>42618</v>
      </c>
      <c r="G5133" t="s">
        <v>42619</v>
      </c>
      <c r="H5133" t="s">
        <v>42620</v>
      </c>
      <c r="I5133" t="s">
        <v>2645</v>
      </c>
      <c r="J5133" t="s">
        <v>4264</v>
      </c>
      <c r="K5133" t="s">
        <v>4265</v>
      </c>
      <c r="L5133" t="s">
        <v>47</v>
      </c>
      <c r="M5133" t="s">
        <v>4266</v>
      </c>
      <c r="N5133" t="s">
        <v>7446</v>
      </c>
      <c r="O5133" t="s">
        <v>4357</v>
      </c>
      <c r="P5133" t="s">
        <v>42621</v>
      </c>
      <c r="R5133" t="str">
        <f t="shared" si="160"/>
        <v>诸城</v>
      </c>
      <c r="S5133" t="str">
        <f t="shared" si="161"/>
        <v>0710</v>
      </c>
    </row>
    <row r="5134" spans="1:19">
      <c r="A5134" t="s">
        <v>42622</v>
      </c>
      <c r="B5134" t="s">
        <v>42623</v>
      </c>
      <c r="C5134" t="s">
        <v>46</v>
      </c>
      <c r="D5134" t="s">
        <v>42624</v>
      </c>
      <c r="E5134" t="s">
        <v>40140</v>
      </c>
      <c r="F5134" t="s">
        <v>42625</v>
      </c>
      <c r="G5134" t="s">
        <v>42626</v>
      </c>
      <c r="H5134" t="s">
        <v>42627</v>
      </c>
      <c r="I5134" t="s">
        <v>3564</v>
      </c>
      <c r="J5134" t="s">
        <v>3821</v>
      </c>
      <c r="K5134" t="s">
        <v>3822</v>
      </c>
      <c r="L5134" t="s">
        <v>128</v>
      </c>
      <c r="M5134" t="s">
        <v>3028</v>
      </c>
      <c r="N5134" t="s">
        <v>5855</v>
      </c>
      <c r="O5134" t="s">
        <v>3823</v>
      </c>
      <c r="P5134" t="s">
        <v>42628</v>
      </c>
      <c r="Q5134" t="s">
        <v>42629</v>
      </c>
      <c r="R5134" t="str">
        <f t="shared" si="160"/>
        <v>寿光</v>
      </c>
      <c r="S5134" t="str">
        <f t="shared" si="161"/>
        <v>0710</v>
      </c>
    </row>
    <row r="5135" spans="1:19">
      <c r="A5135" t="s">
        <v>42630</v>
      </c>
      <c r="B5135" t="s">
        <v>42631</v>
      </c>
      <c r="C5135" t="s">
        <v>46</v>
      </c>
      <c r="D5135" t="s">
        <v>42632</v>
      </c>
      <c r="E5135" t="s">
        <v>42633</v>
      </c>
      <c r="F5135" t="s">
        <v>42634</v>
      </c>
      <c r="G5135" t="s">
        <v>42635</v>
      </c>
      <c r="H5135" t="s">
        <v>42636</v>
      </c>
      <c r="I5135" t="s">
        <v>6637</v>
      </c>
      <c r="J5135" t="s">
        <v>7110</v>
      </c>
      <c r="K5135" t="s">
        <v>7111</v>
      </c>
      <c r="L5135" t="s">
        <v>110</v>
      </c>
      <c r="M5135" t="s">
        <v>7112</v>
      </c>
      <c r="N5135" t="s">
        <v>3499</v>
      </c>
      <c r="O5135" t="s">
        <v>7113</v>
      </c>
      <c r="P5135" t="s">
        <v>42637</v>
      </c>
      <c r="R5135" t="str">
        <f t="shared" si="160"/>
        <v>高密</v>
      </c>
      <c r="S5135" t="str">
        <f t="shared" si="161"/>
        <v>0710</v>
      </c>
    </row>
    <row r="5136" spans="1:19">
      <c r="A5136" t="s">
        <v>42638</v>
      </c>
      <c r="B5136" t="s">
        <v>42639</v>
      </c>
      <c r="C5136" t="s">
        <v>46</v>
      </c>
      <c r="D5136" t="s">
        <v>42640</v>
      </c>
      <c r="E5136" t="s">
        <v>40140</v>
      </c>
      <c r="F5136" t="s">
        <v>42641</v>
      </c>
      <c r="G5136" t="s">
        <v>42642</v>
      </c>
      <c r="H5136" t="s">
        <v>42643</v>
      </c>
      <c r="I5136" t="s">
        <v>3608</v>
      </c>
      <c r="J5136" t="s">
        <v>4723</v>
      </c>
      <c r="K5136" t="s">
        <v>4724</v>
      </c>
      <c r="L5136" t="s">
        <v>119</v>
      </c>
      <c r="M5136" t="s">
        <v>4071</v>
      </c>
      <c r="N5136" t="s">
        <v>3554</v>
      </c>
      <c r="O5136" t="s">
        <v>4725</v>
      </c>
      <c r="P5136" t="s">
        <v>42644</v>
      </c>
      <c r="R5136" t="str">
        <f t="shared" si="160"/>
        <v>寒亭</v>
      </c>
      <c r="S5136" t="str">
        <f t="shared" si="161"/>
        <v>0710</v>
      </c>
    </row>
    <row r="5137" spans="1:19">
      <c r="A5137" t="s">
        <v>42645</v>
      </c>
      <c r="B5137" t="s">
        <v>42646</v>
      </c>
      <c r="C5137" t="s">
        <v>46</v>
      </c>
      <c r="D5137" t="s">
        <v>42647</v>
      </c>
      <c r="E5137" t="s">
        <v>40140</v>
      </c>
      <c r="F5137" t="s">
        <v>42648</v>
      </c>
      <c r="G5137" t="s">
        <v>42649</v>
      </c>
      <c r="H5137" t="s">
        <v>42650</v>
      </c>
      <c r="I5137" t="s">
        <v>2350</v>
      </c>
      <c r="J5137" t="s">
        <v>4533</v>
      </c>
      <c r="K5137" t="s">
        <v>4534</v>
      </c>
      <c r="L5137" t="s">
        <v>76</v>
      </c>
      <c r="M5137" t="s">
        <v>2528</v>
      </c>
      <c r="N5137" t="s">
        <v>2368</v>
      </c>
      <c r="O5137" t="s">
        <v>4535</v>
      </c>
      <c r="P5137" t="s">
        <v>42651</v>
      </c>
      <c r="R5137" t="str">
        <f t="shared" si="160"/>
        <v>奎文</v>
      </c>
      <c r="S5137" t="str">
        <f t="shared" si="161"/>
        <v>0710</v>
      </c>
    </row>
    <row r="5138" spans="1:19">
      <c r="A5138" t="s">
        <v>42652</v>
      </c>
      <c r="B5138" t="s">
        <v>42653</v>
      </c>
      <c r="C5138" t="s">
        <v>46</v>
      </c>
      <c r="D5138" t="s">
        <v>42654</v>
      </c>
      <c r="E5138" t="s">
        <v>40140</v>
      </c>
      <c r="F5138" t="s">
        <v>42655</v>
      </c>
      <c r="G5138" t="s">
        <v>42656</v>
      </c>
      <c r="H5138" t="s">
        <v>42657</v>
      </c>
      <c r="I5138" t="s">
        <v>2378</v>
      </c>
      <c r="J5138" t="s">
        <v>8710</v>
      </c>
      <c r="K5138" t="s">
        <v>8711</v>
      </c>
      <c r="L5138" t="s">
        <v>47</v>
      </c>
      <c r="M5138" t="s">
        <v>3327</v>
      </c>
      <c r="N5138" t="s">
        <v>2340</v>
      </c>
      <c r="O5138" t="s">
        <v>8712</v>
      </c>
      <c r="P5138" t="s">
        <v>42658</v>
      </c>
      <c r="Q5138" t="s">
        <v>42659</v>
      </c>
      <c r="R5138" t="str">
        <f t="shared" si="160"/>
        <v>诸城</v>
      </c>
      <c r="S5138" t="str">
        <f t="shared" si="161"/>
        <v>0710</v>
      </c>
    </row>
    <row r="5139" spans="1:19">
      <c r="A5139" t="s">
        <v>42660</v>
      </c>
      <c r="B5139" t="s">
        <v>42661</v>
      </c>
      <c r="C5139" t="s">
        <v>46</v>
      </c>
      <c r="D5139" t="s">
        <v>42662</v>
      </c>
      <c r="E5139" t="s">
        <v>40140</v>
      </c>
      <c r="F5139" t="s">
        <v>42663</v>
      </c>
      <c r="G5139" t="s">
        <v>42664</v>
      </c>
      <c r="H5139" t="s">
        <v>42665</v>
      </c>
      <c r="I5139" t="s">
        <v>2350</v>
      </c>
      <c r="J5139" t="s">
        <v>8067</v>
      </c>
      <c r="K5139" t="s">
        <v>8068</v>
      </c>
      <c r="L5139" t="s">
        <v>187</v>
      </c>
      <c r="M5139" t="s">
        <v>3510</v>
      </c>
      <c r="N5139" t="s">
        <v>2421</v>
      </c>
      <c r="O5139" t="s">
        <v>8069</v>
      </c>
      <c r="P5139" t="s">
        <v>42666</v>
      </c>
      <c r="Q5139" t="s">
        <v>42667</v>
      </c>
      <c r="R5139" t="str">
        <f t="shared" si="160"/>
        <v>坊子</v>
      </c>
      <c r="S5139" t="str">
        <f t="shared" si="161"/>
        <v>0710</v>
      </c>
    </row>
    <row r="5140" spans="1:19">
      <c r="A5140" t="s">
        <v>42668</v>
      </c>
      <c r="B5140" t="s">
        <v>42444</v>
      </c>
      <c r="C5140" t="s">
        <v>46</v>
      </c>
      <c r="D5140" t="s">
        <v>42669</v>
      </c>
      <c r="E5140" t="s">
        <v>42670</v>
      </c>
      <c r="F5140" t="s">
        <v>42671</v>
      </c>
      <c r="G5140" t="s">
        <v>42672</v>
      </c>
      <c r="H5140" t="s">
        <v>42673</v>
      </c>
      <c r="I5140" t="s">
        <v>2364</v>
      </c>
      <c r="J5140" t="s">
        <v>3575</v>
      </c>
      <c r="K5140" t="s">
        <v>3576</v>
      </c>
      <c r="L5140" t="s">
        <v>676</v>
      </c>
      <c r="M5140" t="s">
        <v>3471</v>
      </c>
      <c r="N5140" t="s">
        <v>2816</v>
      </c>
      <c r="O5140" t="s">
        <v>3578</v>
      </c>
      <c r="P5140" t="s">
        <v>42674</v>
      </c>
      <c r="Q5140" t="s">
        <v>42675</v>
      </c>
      <c r="R5140" t="str">
        <f t="shared" si="160"/>
        <v>昌乐</v>
      </c>
      <c r="S5140" t="str">
        <f t="shared" si="161"/>
        <v>0710</v>
      </c>
    </row>
    <row r="5141" spans="1:19">
      <c r="A5141" t="s">
        <v>42676</v>
      </c>
      <c r="B5141" t="s">
        <v>42677</v>
      </c>
      <c r="C5141" t="s">
        <v>46</v>
      </c>
      <c r="D5141" t="s">
        <v>42678</v>
      </c>
      <c r="E5141" t="s">
        <v>40167</v>
      </c>
      <c r="F5141" t="s">
        <v>42679</v>
      </c>
      <c r="G5141" t="s">
        <v>42680</v>
      </c>
      <c r="H5141" t="s">
        <v>39024</v>
      </c>
      <c r="I5141" t="s">
        <v>2645</v>
      </c>
      <c r="J5141" t="s">
        <v>6766</v>
      </c>
      <c r="K5141" t="s">
        <v>6767</v>
      </c>
      <c r="L5141" t="s">
        <v>137</v>
      </c>
      <c r="M5141" t="s">
        <v>2686</v>
      </c>
      <c r="N5141" t="s">
        <v>2816</v>
      </c>
      <c r="O5141" t="s">
        <v>6768</v>
      </c>
      <c r="P5141" t="s">
        <v>42681</v>
      </c>
      <c r="R5141" t="str">
        <f t="shared" si="160"/>
        <v>青州</v>
      </c>
      <c r="S5141" t="str">
        <f t="shared" si="161"/>
        <v>0710</v>
      </c>
    </row>
    <row r="5142" spans="1:19">
      <c r="A5142" t="s">
        <v>42682</v>
      </c>
      <c r="B5142" t="s">
        <v>42683</v>
      </c>
      <c r="C5142" t="s">
        <v>46</v>
      </c>
      <c r="D5142" t="s">
        <v>42684</v>
      </c>
      <c r="E5142" t="s">
        <v>40099</v>
      </c>
      <c r="F5142" t="s">
        <v>42685</v>
      </c>
      <c r="G5142" t="s">
        <v>42686</v>
      </c>
      <c r="H5142" t="s">
        <v>42687</v>
      </c>
      <c r="I5142" t="s">
        <v>2350</v>
      </c>
      <c r="J5142" t="s">
        <v>5139</v>
      </c>
      <c r="K5142" t="s">
        <v>5140</v>
      </c>
      <c r="L5142" t="s">
        <v>128</v>
      </c>
      <c r="M5142" t="s">
        <v>2890</v>
      </c>
      <c r="O5142" t="s">
        <v>5141</v>
      </c>
      <c r="P5142" t="s">
        <v>42688</v>
      </c>
      <c r="Q5142" t="s">
        <v>42689</v>
      </c>
      <c r="R5142" t="str">
        <f t="shared" si="160"/>
        <v>寿光</v>
      </c>
      <c r="S5142" t="str">
        <f t="shared" si="161"/>
        <v>0710</v>
      </c>
    </row>
    <row r="5143" spans="1:19">
      <c r="A5143" t="s">
        <v>42690</v>
      </c>
      <c r="B5143" t="s">
        <v>42691</v>
      </c>
      <c r="C5143" t="s">
        <v>46</v>
      </c>
      <c r="D5143" t="s">
        <v>42692</v>
      </c>
      <c r="E5143" t="s">
        <v>40099</v>
      </c>
      <c r="F5143" t="s">
        <v>42693</v>
      </c>
      <c r="G5143" t="s">
        <v>42694</v>
      </c>
      <c r="H5143" t="s">
        <v>42695</v>
      </c>
      <c r="I5143" t="s">
        <v>5211</v>
      </c>
      <c r="J5143" t="s">
        <v>2825</v>
      </c>
      <c r="K5143" t="s">
        <v>2826</v>
      </c>
      <c r="L5143" t="s">
        <v>76</v>
      </c>
      <c r="M5143" t="s">
        <v>2827</v>
      </c>
      <c r="N5143" t="s">
        <v>40534</v>
      </c>
      <c r="O5143" t="s">
        <v>2828</v>
      </c>
      <c r="Q5143" t="s">
        <v>42696</v>
      </c>
      <c r="R5143" t="str">
        <f t="shared" si="160"/>
        <v>奎文</v>
      </c>
      <c r="S5143" t="str">
        <f t="shared" si="161"/>
        <v>0710</v>
      </c>
    </row>
    <row r="5144" spans="1:19">
      <c r="A5144" t="s">
        <v>42697</v>
      </c>
      <c r="B5144" t="s">
        <v>42698</v>
      </c>
      <c r="C5144" t="s">
        <v>46</v>
      </c>
      <c r="D5144" t="s">
        <v>42699</v>
      </c>
      <c r="E5144" t="s">
        <v>40099</v>
      </c>
      <c r="F5144" t="s">
        <v>42700</v>
      </c>
      <c r="G5144" t="s">
        <v>42701</v>
      </c>
      <c r="H5144" t="s">
        <v>42702</v>
      </c>
      <c r="I5144" t="s">
        <v>2350</v>
      </c>
      <c r="J5144" t="s">
        <v>2646</v>
      </c>
      <c r="K5144" t="s">
        <v>2647</v>
      </c>
      <c r="L5144" t="s">
        <v>128</v>
      </c>
      <c r="M5144" t="s">
        <v>2648</v>
      </c>
      <c r="N5144" t="s">
        <v>2649</v>
      </c>
      <c r="O5144" t="s">
        <v>2650</v>
      </c>
      <c r="P5144" t="s">
        <v>42703</v>
      </c>
      <c r="R5144" t="str">
        <f t="shared" si="160"/>
        <v>寿光</v>
      </c>
      <c r="S5144" t="str">
        <f t="shared" si="161"/>
        <v>0710</v>
      </c>
    </row>
    <row r="5145" spans="1:19">
      <c r="A5145" t="s">
        <v>42704</v>
      </c>
      <c r="B5145" t="s">
        <v>42705</v>
      </c>
      <c r="C5145" t="s">
        <v>46</v>
      </c>
      <c r="D5145" t="s">
        <v>42706</v>
      </c>
      <c r="E5145" t="s">
        <v>42707</v>
      </c>
      <c r="F5145" t="s">
        <v>42708</v>
      </c>
      <c r="G5145" t="s">
        <v>42709</v>
      </c>
      <c r="H5145" t="s">
        <v>42710</v>
      </c>
      <c r="I5145" t="s">
        <v>2350</v>
      </c>
      <c r="J5145" t="s">
        <v>7408</v>
      </c>
      <c r="K5145" t="s">
        <v>7409</v>
      </c>
      <c r="L5145" t="s">
        <v>146</v>
      </c>
      <c r="M5145" t="s">
        <v>5188</v>
      </c>
      <c r="N5145" t="s">
        <v>2721</v>
      </c>
      <c r="O5145" t="s">
        <v>7410</v>
      </c>
      <c r="P5145" t="s">
        <v>42711</v>
      </c>
      <c r="R5145" t="str">
        <f t="shared" si="160"/>
        <v>临朐</v>
      </c>
      <c r="S5145" t="str">
        <f t="shared" si="161"/>
        <v>0710</v>
      </c>
    </row>
    <row r="5146" spans="1:19">
      <c r="A5146" t="s">
        <v>42712</v>
      </c>
      <c r="B5146" t="s">
        <v>42713</v>
      </c>
      <c r="C5146" t="s">
        <v>46</v>
      </c>
      <c r="D5146" t="s">
        <v>42714</v>
      </c>
      <c r="E5146" t="s">
        <v>40140</v>
      </c>
      <c r="F5146" t="s">
        <v>42715</v>
      </c>
      <c r="G5146" t="s">
        <v>42716</v>
      </c>
      <c r="H5146" t="s">
        <v>42717</v>
      </c>
      <c r="I5146" t="s">
        <v>2645</v>
      </c>
      <c r="J5146" t="s">
        <v>4514</v>
      </c>
      <c r="K5146" t="s">
        <v>4515</v>
      </c>
      <c r="L5146" t="s">
        <v>146</v>
      </c>
      <c r="M5146" t="s">
        <v>3532</v>
      </c>
      <c r="N5146" t="s">
        <v>2382</v>
      </c>
      <c r="O5146" t="s">
        <v>4516</v>
      </c>
      <c r="P5146" t="s">
        <v>42718</v>
      </c>
      <c r="R5146" t="str">
        <f t="shared" si="160"/>
        <v>临朐</v>
      </c>
      <c r="S5146" t="str">
        <f t="shared" si="161"/>
        <v>0710</v>
      </c>
    </row>
    <row r="5147" spans="1:19">
      <c r="A5147" t="s">
        <v>42719</v>
      </c>
      <c r="B5147" t="s">
        <v>42370</v>
      </c>
      <c r="C5147" t="s">
        <v>46</v>
      </c>
      <c r="D5147" t="s">
        <v>42720</v>
      </c>
      <c r="E5147" t="s">
        <v>40140</v>
      </c>
      <c r="F5147" t="s">
        <v>42721</v>
      </c>
      <c r="G5147" t="s">
        <v>42722</v>
      </c>
      <c r="H5147" t="s">
        <v>42723</v>
      </c>
      <c r="I5147" t="s">
        <v>2364</v>
      </c>
      <c r="J5147" t="s">
        <v>6059</v>
      </c>
      <c r="K5147" t="s">
        <v>6060</v>
      </c>
      <c r="L5147" t="s">
        <v>128</v>
      </c>
      <c r="M5147" t="s">
        <v>3028</v>
      </c>
      <c r="N5147" t="s">
        <v>5839</v>
      </c>
      <c r="O5147" t="s">
        <v>6061</v>
      </c>
      <c r="P5147" t="s">
        <v>42724</v>
      </c>
      <c r="Q5147" t="s">
        <v>42725</v>
      </c>
      <c r="R5147" t="str">
        <f t="shared" si="160"/>
        <v>寿光</v>
      </c>
      <c r="S5147" t="str">
        <f t="shared" si="161"/>
        <v>0710</v>
      </c>
    </row>
    <row r="5148" spans="1:19">
      <c r="A5148" t="s">
        <v>42726</v>
      </c>
      <c r="B5148" t="s">
        <v>42727</v>
      </c>
      <c r="C5148" t="s">
        <v>46</v>
      </c>
      <c r="D5148" t="s">
        <v>42728</v>
      </c>
      <c r="E5148" t="s">
        <v>40140</v>
      </c>
      <c r="F5148" t="s">
        <v>42729</v>
      </c>
      <c r="G5148" t="s">
        <v>42730</v>
      </c>
      <c r="H5148" t="s">
        <v>42731</v>
      </c>
      <c r="I5148" t="s">
        <v>2350</v>
      </c>
      <c r="J5148" t="s">
        <v>5392</v>
      </c>
      <c r="K5148" t="s">
        <v>5393</v>
      </c>
      <c r="L5148" t="s">
        <v>128</v>
      </c>
      <c r="M5148" t="s">
        <v>2720</v>
      </c>
      <c r="N5148" t="s">
        <v>2785</v>
      </c>
      <c r="O5148" t="s">
        <v>5394</v>
      </c>
      <c r="P5148" t="s">
        <v>42732</v>
      </c>
      <c r="R5148" t="str">
        <f t="shared" si="160"/>
        <v>寿光</v>
      </c>
      <c r="S5148" t="str">
        <f t="shared" si="161"/>
        <v>0710</v>
      </c>
    </row>
    <row r="5149" spans="1:19">
      <c r="A5149" t="s">
        <v>42733</v>
      </c>
      <c r="B5149" t="s">
        <v>42734</v>
      </c>
      <c r="C5149" t="s">
        <v>46</v>
      </c>
      <c r="D5149" t="s">
        <v>42735</v>
      </c>
      <c r="E5149" t="s">
        <v>40140</v>
      </c>
      <c r="F5149" t="s">
        <v>42736</v>
      </c>
      <c r="G5149" t="s">
        <v>42737</v>
      </c>
      <c r="H5149" t="s">
        <v>42738</v>
      </c>
      <c r="I5149" t="s">
        <v>2364</v>
      </c>
      <c r="J5149" t="s">
        <v>5791</v>
      </c>
      <c r="K5149" t="s">
        <v>5792</v>
      </c>
      <c r="L5149" t="s">
        <v>101</v>
      </c>
      <c r="M5149" t="s">
        <v>3130</v>
      </c>
      <c r="N5149" t="s">
        <v>2354</v>
      </c>
      <c r="O5149" t="s">
        <v>5793</v>
      </c>
      <c r="P5149" t="s">
        <v>42739</v>
      </c>
      <c r="Q5149" t="s">
        <v>42740</v>
      </c>
      <c r="R5149" t="str">
        <f t="shared" si="160"/>
        <v>潍城</v>
      </c>
      <c r="S5149" t="str">
        <f t="shared" si="161"/>
        <v>0710</v>
      </c>
    </row>
    <row r="5150" spans="1:19">
      <c r="A5150" t="s">
        <v>42741</v>
      </c>
      <c r="B5150" t="s">
        <v>42742</v>
      </c>
      <c r="C5150" t="s">
        <v>46</v>
      </c>
      <c r="D5150" t="s">
        <v>42743</v>
      </c>
      <c r="E5150" t="s">
        <v>40099</v>
      </c>
      <c r="F5150" t="s">
        <v>42744</v>
      </c>
      <c r="G5150" t="s">
        <v>42745</v>
      </c>
      <c r="H5150" t="s">
        <v>42746</v>
      </c>
      <c r="I5150" t="s">
        <v>2350</v>
      </c>
      <c r="J5150" t="s">
        <v>5347</v>
      </c>
      <c r="K5150" t="s">
        <v>5348</v>
      </c>
      <c r="L5150" t="s">
        <v>187</v>
      </c>
      <c r="M5150" t="s">
        <v>3510</v>
      </c>
      <c r="N5150" t="s">
        <v>2816</v>
      </c>
      <c r="O5150" t="s">
        <v>5349</v>
      </c>
      <c r="P5150" t="s">
        <v>42747</v>
      </c>
      <c r="Q5150" t="s">
        <v>42748</v>
      </c>
      <c r="R5150" t="str">
        <f t="shared" si="160"/>
        <v>坊子</v>
      </c>
      <c r="S5150" t="str">
        <f t="shared" si="161"/>
        <v>0710</v>
      </c>
    </row>
    <row r="5151" spans="1:19">
      <c r="A5151" t="s">
        <v>42749</v>
      </c>
      <c r="B5151" t="s">
        <v>42750</v>
      </c>
      <c r="C5151" t="s">
        <v>46</v>
      </c>
      <c r="D5151" t="s">
        <v>42751</v>
      </c>
      <c r="E5151" t="s">
        <v>40099</v>
      </c>
      <c r="F5151" t="s">
        <v>42752</v>
      </c>
      <c r="G5151" t="s">
        <v>42753</v>
      </c>
      <c r="H5151" t="s">
        <v>42754</v>
      </c>
      <c r="I5151" t="s">
        <v>6637</v>
      </c>
      <c r="J5151" t="s">
        <v>7368</v>
      </c>
      <c r="K5151" t="s">
        <v>7369</v>
      </c>
      <c r="L5151" t="s">
        <v>110</v>
      </c>
      <c r="M5151" t="s">
        <v>2575</v>
      </c>
      <c r="N5151" t="s">
        <v>2602</v>
      </c>
      <c r="O5151" t="s">
        <v>7370</v>
      </c>
      <c r="P5151" t="s">
        <v>42755</v>
      </c>
      <c r="Q5151" t="s">
        <v>42756</v>
      </c>
      <c r="R5151" t="str">
        <f t="shared" si="160"/>
        <v>高密</v>
      </c>
      <c r="S5151" t="str">
        <f t="shared" si="161"/>
        <v>0710</v>
      </c>
    </row>
    <row r="5152" spans="1:19">
      <c r="A5152" t="s">
        <v>42757</v>
      </c>
      <c r="B5152" t="s">
        <v>42758</v>
      </c>
      <c r="C5152" t="s">
        <v>46</v>
      </c>
      <c r="D5152" t="s">
        <v>42759</v>
      </c>
      <c r="E5152" t="s">
        <v>40099</v>
      </c>
      <c r="F5152" t="s">
        <v>42760</v>
      </c>
      <c r="G5152" t="s">
        <v>42761</v>
      </c>
      <c r="H5152" t="s">
        <v>42762</v>
      </c>
      <c r="I5152" t="s">
        <v>2350</v>
      </c>
      <c r="J5152" t="s">
        <v>8105</v>
      </c>
      <c r="K5152" t="s">
        <v>8106</v>
      </c>
      <c r="L5152" t="s">
        <v>101</v>
      </c>
      <c r="M5152" t="s">
        <v>4459</v>
      </c>
      <c r="N5152" t="s">
        <v>2421</v>
      </c>
      <c r="O5152" t="s">
        <v>8107</v>
      </c>
      <c r="P5152" t="s">
        <v>42763</v>
      </c>
      <c r="R5152" t="str">
        <f t="shared" si="160"/>
        <v>潍城</v>
      </c>
      <c r="S5152" t="str">
        <f t="shared" si="161"/>
        <v>0710</v>
      </c>
    </row>
    <row r="5153" spans="1:19">
      <c r="A5153" t="s">
        <v>42764</v>
      </c>
      <c r="B5153" t="s">
        <v>42765</v>
      </c>
      <c r="C5153" t="s">
        <v>46</v>
      </c>
      <c r="D5153" t="s">
        <v>42766</v>
      </c>
      <c r="E5153" t="s">
        <v>42767</v>
      </c>
      <c r="F5153" t="s">
        <v>42768</v>
      </c>
      <c r="G5153" t="s">
        <v>42769</v>
      </c>
      <c r="H5153" t="s">
        <v>42770</v>
      </c>
      <c r="I5153" t="s">
        <v>2350</v>
      </c>
      <c r="J5153" t="s">
        <v>5735</v>
      </c>
      <c r="K5153" t="s">
        <v>5736</v>
      </c>
      <c r="L5153" t="s">
        <v>101</v>
      </c>
      <c r="M5153" t="s">
        <v>5737</v>
      </c>
      <c r="N5153" t="s">
        <v>2674</v>
      </c>
      <c r="O5153" t="s">
        <v>5738</v>
      </c>
      <c r="P5153" t="s">
        <v>42771</v>
      </c>
      <c r="R5153" t="str">
        <f t="shared" si="160"/>
        <v>潍城</v>
      </c>
      <c r="S5153" t="str">
        <f t="shared" si="161"/>
        <v>0710</v>
      </c>
    </row>
    <row r="5154" spans="1:19">
      <c r="A5154" t="s">
        <v>42772</v>
      </c>
      <c r="B5154" t="s">
        <v>42773</v>
      </c>
      <c r="C5154" t="s">
        <v>46</v>
      </c>
      <c r="D5154" t="s">
        <v>42774</v>
      </c>
      <c r="E5154" t="s">
        <v>40099</v>
      </c>
      <c r="F5154" t="s">
        <v>42775</v>
      </c>
      <c r="G5154" t="s">
        <v>42776</v>
      </c>
      <c r="H5154" t="s">
        <v>42777</v>
      </c>
      <c r="I5154" t="s">
        <v>2503</v>
      </c>
      <c r="J5154" t="s">
        <v>3425</v>
      </c>
      <c r="K5154" t="s">
        <v>3426</v>
      </c>
      <c r="L5154" t="s">
        <v>137</v>
      </c>
      <c r="M5154" t="s">
        <v>2395</v>
      </c>
      <c r="N5154" t="s">
        <v>2743</v>
      </c>
      <c r="O5154" t="s">
        <v>3427</v>
      </c>
      <c r="P5154" t="s">
        <v>42778</v>
      </c>
      <c r="Q5154" t="s">
        <v>42779</v>
      </c>
      <c r="R5154" t="str">
        <f t="shared" si="160"/>
        <v>青州</v>
      </c>
      <c r="S5154" t="str">
        <f t="shared" si="161"/>
        <v>0710</v>
      </c>
    </row>
    <row r="5155" spans="1:19">
      <c r="A5155" t="s">
        <v>42780</v>
      </c>
      <c r="B5155" t="s">
        <v>42781</v>
      </c>
      <c r="C5155" t="s">
        <v>46</v>
      </c>
      <c r="D5155" t="s">
        <v>42782</v>
      </c>
      <c r="E5155" t="s">
        <v>40099</v>
      </c>
      <c r="F5155" t="s">
        <v>42783</v>
      </c>
      <c r="G5155" t="s">
        <v>42784</v>
      </c>
      <c r="H5155" t="s">
        <v>42785</v>
      </c>
      <c r="I5155" t="s">
        <v>2364</v>
      </c>
      <c r="J5155" t="s">
        <v>23275</v>
      </c>
      <c r="K5155" t="s">
        <v>23276</v>
      </c>
      <c r="L5155" t="s">
        <v>137</v>
      </c>
      <c r="M5155" t="s">
        <v>3040</v>
      </c>
      <c r="N5155" t="s">
        <v>2480</v>
      </c>
      <c r="O5155" t="s">
        <v>23277</v>
      </c>
      <c r="P5155" t="s">
        <v>42786</v>
      </c>
      <c r="R5155" t="str">
        <f t="shared" si="160"/>
        <v>青州</v>
      </c>
      <c r="S5155" t="str">
        <f t="shared" si="161"/>
        <v>0710</v>
      </c>
    </row>
    <row r="5156" spans="1:19">
      <c r="A5156" t="s">
        <v>1166</v>
      </c>
      <c r="B5156" t="s">
        <v>42787</v>
      </c>
      <c r="C5156" t="s">
        <v>46</v>
      </c>
      <c r="D5156" t="s">
        <v>42788</v>
      </c>
      <c r="E5156" t="s">
        <v>40099</v>
      </c>
      <c r="F5156" t="s">
        <v>42789</v>
      </c>
      <c r="G5156" t="s">
        <v>1164</v>
      </c>
      <c r="H5156" t="s">
        <v>42790</v>
      </c>
      <c r="I5156" t="s">
        <v>14335</v>
      </c>
      <c r="J5156" t="s">
        <v>3609</v>
      </c>
      <c r="K5156" t="s">
        <v>3610</v>
      </c>
      <c r="L5156" t="s">
        <v>110</v>
      </c>
      <c r="M5156" t="s">
        <v>2381</v>
      </c>
      <c r="N5156" t="s">
        <v>3214</v>
      </c>
      <c r="O5156" t="s">
        <v>3611</v>
      </c>
      <c r="P5156" t="s">
        <v>42791</v>
      </c>
      <c r="Q5156" t="s">
        <v>32303</v>
      </c>
      <c r="R5156" t="str">
        <f t="shared" si="160"/>
        <v>高密</v>
      </c>
      <c r="S5156" t="str">
        <f t="shared" si="161"/>
        <v>0710</v>
      </c>
    </row>
    <row r="5157" spans="1:19">
      <c r="A5157" t="s">
        <v>42792</v>
      </c>
      <c r="B5157" t="s">
        <v>42793</v>
      </c>
      <c r="C5157" t="s">
        <v>46</v>
      </c>
      <c r="D5157" t="s">
        <v>42794</v>
      </c>
      <c r="E5157" t="s">
        <v>40099</v>
      </c>
      <c r="F5157" t="s">
        <v>42795</v>
      </c>
      <c r="G5157" t="s">
        <v>42796</v>
      </c>
      <c r="H5157" t="s">
        <v>42797</v>
      </c>
      <c r="I5157" t="s">
        <v>2350</v>
      </c>
      <c r="J5157" t="s">
        <v>5473</v>
      </c>
      <c r="K5157" t="s">
        <v>5474</v>
      </c>
      <c r="L5157" t="s">
        <v>128</v>
      </c>
      <c r="M5157" t="s">
        <v>2890</v>
      </c>
      <c r="N5157" t="s">
        <v>2602</v>
      </c>
      <c r="O5157" t="s">
        <v>5475</v>
      </c>
      <c r="P5157" t="s">
        <v>42798</v>
      </c>
      <c r="Q5157" t="s">
        <v>42799</v>
      </c>
      <c r="R5157" t="str">
        <f t="shared" si="160"/>
        <v>寿光</v>
      </c>
      <c r="S5157" t="str">
        <f t="shared" si="161"/>
        <v>0710</v>
      </c>
    </row>
    <row r="5158" spans="1:19">
      <c r="A5158" t="s">
        <v>42800</v>
      </c>
      <c r="B5158" t="s">
        <v>42801</v>
      </c>
      <c r="C5158" t="s">
        <v>46</v>
      </c>
      <c r="D5158" t="s">
        <v>42802</v>
      </c>
      <c r="E5158" t="s">
        <v>42803</v>
      </c>
      <c r="F5158" t="s">
        <v>42804</v>
      </c>
      <c r="G5158" t="s">
        <v>42805</v>
      </c>
      <c r="H5158" t="s">
        <v>42806</v>
      </c>
      <c r="I5158" t="s">
        <v>2364</v>
      </c>
      <c r="J5158" t="s">
        <v>22621</v>
      </c>
      <c r="K5158" t="s">
        <v>22622</v>
      </c>
      <c r="L5158" t="s">
        <v>137</v>
      </c>
      <c r="M5158" t="s">
        <v>4959</v>
      </c>
      <c r="N5158" t="s">
        <v>2721</v>
      </c>
      <c r="O5158" t="s">
        <v>22623</v>
      </c>
      <c r="P5158" t="s">
        <v>42807</v>
      </c>
      <c r="R5158" t="str">
        <f t="shared" si="160"/>
        <v>青州</v>
      </c>
      <c r="S5158" t="str">
        <f t="shared" si="161"/>
        <v>0710</v>
      </c>
    </row>
    <row r="5159" spans="1:19">
      <c r="A5159" t="s">
        <v>42808</v>
      </c>
      <c r="B5159" t="s">
        <v>42809</v>
      </c>
      <c r="C5159" t="s">
        <v>46</v>
      </c>
      <c r="D5159" t="s">
        <v>42810</v>
      </c>
      <c r="E5159" t="s">
        <v>42811</v>
      </c>
      <c r="F5159" t="s">
        <v>42812</v>
      </c>
      <c r="G5159" t="s">
        <v>42813</v>
      </c>
      <c r="H5159" t="s">
        <v>42814</v>
      </c>
      <c r="I5159" t="s">
        <v>2364</v>
      </c>
      <c r="J5159" t="s">
        <v>7327</v>
      </c>
      <c r="K5159" t="s">
        <v>7328</v>
      </c>
      <c r="L5159" t="s">
        <v>101</v>
      </c>
      <c r="M5159" t="s">
        <v>5737</v>
      </c>
      <c r="N5159" t="s">
        <v>2480</v>
      </c>
      <c r="O5159" t="s">
        <v>7329</v>
      </c>
      <c r="P5159" t="s">
        <v>42815</v>
      </c>
      <c r="R5159" t="str">
        <f t="shared" si="160"/>
        <v>潍城</v>
      </c>
      <c r="S5159" t="str">
        <f t="shared" si="161"/>
        <v>0710</v>
      </c>
    </row>
    <row r="5160" spans="1:19">
      <c r="A5160" t="s">
        <v>42816</v>
      </c>
      <c r="B5160" t="s">
        <v>42817</v>
      </c>
      <c r="C5160" t="s">
        <v>46</v>
      </c>
      <c r="D5160" t="s">
        <v>42818</v>
      </c>
      <c r="E5160" t="s">
        <v>40099</v>
      </c>
      <c r="F5160" t="s">
        <v>42819</v>
      </c>
      <c r="G5160" t="s">
        <v>42820</v>
      </c>
      <c r="H5160" t="s">
        <v>42821</v>
      </c>
      <c r="I5160" t="s">
        <v>2350</v>
      </c>
      <c r="J5160" t="s">
        <v>2550</v>
      </c>
      <c r="K5160" t="s">
        <v>2551</v>
      </c>
      <c r="L5160" t="s">
        <v>57</v>
      </c>
      <c r="M5160" t="s">
        <v>2552</v>
      </c>
      <c r="N5160" t="s">
        <v>2674</v>
      </c>
      <c r="O5160" t="s">
        <v>2553</v>
      </c>
      <c r="P5160" t="s">
        <v>42822</v>
      </c>
      <c r="Q5160" t="s">
        <v>42823</v>
      </c>
      <c r="R5160" t="str">
        <f t="shared" si="160"/>
        <v>安丘</v>
      </c>
      <c r="S5160" t="str">
        <f t="shared" si="161"/>
        <v>0710</v>
      </c>
    </row>
    <row r="5161" spans="1:19">
      <c r="A5161" t="s">
        <v>42824</v>
      </c>
      <c r="B5161" t="s">
        <v>42825</v>
      </c>
      <c r="C5161" t="s">
        <v>46</v>
      </c>
      <c r="D5161" t="s">
        <v>42826</v>
      </c>
      <c r="E5161" t="s">
        <v>42827</v>
      </c>
      <c r="F5161" t="s">
        <v>42828</v>
      </c>
      <c r="G5161" t="s">
        <v>42829</v>
      </c>
      <c r="H5161" t="s">
        <v>42830</v>
      </c>
      <c r="I5161" t="s">
        <v>2364</v>
      </c>
      <c r="J5161" t="s">
        <v>9169</v>
      </c>
      <c r="K5161" t="s">
        <v>9170</v>
      </c>
      <c r="L5161" t="s">
        <v>47</v>
      </c>
      <c r="M5161" t="s">
        <v>2784</v>
      </c>
      <c r="N5161" t="s">
        <v>3718</v>
      </c>
      <c r="O5161" t="s">
        <v>9171</v>
      </c>
      <c r="P5161" t="s">
        <v>42831</v>
      </c>
      <c r="R5161" t="str">
        <f t="shared" si="160"/>
        <v>诸城</v>
      </c>
      <c r="S5161" t="str">
        <f t="shared" si="161"/>
        <v>0710</v>
      </c>
    </row>
    <row r="5162" spans="1:19">
      <c r="A5162" t="s">
        <v>42832</v>
      </c>
      <c r="B5162" t="s">
        <v>42833</v>
      </c>
      <c r="C5162" t="s">
        <v>46</v>
      </c>
      <c r="D5162" t="s">
        <v>42834</v>
      </c>
      <c r="E5162" t="s">
        <v>40099</v>
      </c>
      <c r="F5162" t="s">
        <v>42835</v>
      </c>
      <c r="G5162" t="s">
        <v>42836</v>
      </c>
      <c r="H5162" t="s">
        <v>42837</v>
      </c>
      <c r="I5162" t="s">
        <v>2350</v>
      </c>
      <c r="J5162" t="s">
        <v>7561</v>
      </c>
      <c r="K5162" t="s">
        <v>7562</v>
      </c>
      <c r="L5162" t="s">
        <v>101</v>
      </c>
      <c r="M5162" t="s">
        <v>3130</v>
      </c>
      <c r="N5162" t="s">
        <v>3052</v>
      </c>
      <c r="O5162" t="s">
        <v>7563</v>
      </c>
      <c r="P5162" t="s">
        <v>42838</v>
      </c>
      <c r="R5162" t="str">
        <f t="shared" si="160"/>
        <v>潍城</v>
      </c>
      <c r="S5162" t="str">
        <f t="shared" si="161"/>
        <v>0710</v>
      </c>
    </row>
    <row r="5163" spans="1:19">
      <c r="A5163" t="s">
        <v>42839</v>
      </c>
      <c r="B5163" t="s">
        <v>42840</v>
      </c>
      <c r="C5163" t="s">
        <v>46</v>
      </c>
      <c r="D5163" t="s">
        <v>42841</v>
      </c>
      <c r="E5163" t="s">
        <v>40099</v>
      </c>
      <c r="F5163" t="s">
        <v>42842</v>
      </c>
      <c r="G5163" t="s">
        <v>42843</v>
      </c>
      <c r="H5163" t="s">
        <v>42844</v>
      </c>
      <c r="I5163" t="s">
        <v>3376</v>
      </c>
      <c r="J5163" t="s">
        <v>6113</v>
      </c>
      <c r="K5163" t="s">
        <v>6114</v>
      </c>
      <c r="L5163" t="s">
        <v>57</v>
      </c>
      <c r="M5163" t="s">
        <v>2353</v>
      </c>
      <c r="N5163" t="s">
        <v>6308</v>
      </c>
      <c r="O5163" t="s">
        <v>6115</v>
      </c>
      <c r="P5163" t="s">
        <v>42845</v>
      </c>
      <c r="R5163" t="str">
        <f t="shared" si="160"/>
        <v>安丘</v>
      </c>
      <c r="S5163" t="str">
        <f t="shared" si="161"/>
        <v>0710</v>
      </c>
    </row>
    <row r="5164" spans="1:19">
      <c r="A5164" t="s">
        <v>42846</v>
      </c>
      <c r="B5164" t="s">
        <v>42847</v>
      </c>
      <c r="C5164" t="s">
        <v>46</v>
      </c>
      <c r="D5164" t="s">
        <v>42848</v>
      </c>
      <c r="E5164" t="s">
        <v>40099</v>
      </c>
      <c r="F5164" t="s">
        <v>42849</v>
      </c>
      <c r="G5164" t="s">
        <v>42850</v>
      </c>
      <c r="H5164" t="s">
        <v>42851</v>
      </c>
      <c r="I5164" t="s">
        <v>3856</v>
      </c>
      <c r="J5164" t="s">
        <v>2659</v>
      </c>
      <c r="K5164" t="s">
        <v>2660</v>
      </c>
      <c r="L5164" t="s">
        <v>76</v>
      </c>
      <c r="M5164" t="s">
        <v>2661</v>
      </c>
      <c r="N5164" t="s">
        <v>2816</v>
      </c>
      <c r="O5164" t="s">
        <v>2662</v>
      </c>
      <c r="P5164" t="s">
        <v>42852</v>
      </c>
      <c r="Q5164" t="s">
        <v>42853</v>
      </c>
      <c r="R5164" t="str">
        <f t="shared" si="160"/>
        <v>奎文</v>
      </c>
      <c r="S5164" t="str">
        <f t="shared" si="161"/>
        <v>0710</v>
      </c>
    </row>
    <row r="5165" spans="1:19">
      <c r="A5165" t="s">
        <v>42854</v>
      </c>
      <c r="B5165" t="s">
        <v>42855</v>
      </c>
      <c r="C5165" t="s">
        <v>46</v>
      </c>
      <c r="D5165" t="s">
        <v>42856</v>
      </c>
      <c r="E5165" t="s">
        <v>40099</v>
      </c>
      <c r="F5165" t="s">
        <v>42857</v>
      </c>
      <c r="G5165" t="s">
        <v>42858</v>
      </c>
      <c r="H5165" t="s">
        <v>42859</v>
      </c>
      <c r="I5165" t="s">
        <v>2350</v>
      </c>
      <c r="J5165" t="s">
        <v>4957</v>
      </c>
      <c r="K5165" t="s">
        <v>2742</v>
      </c>
      <c r="L5165" t="s">
        <v>137</v>
      </c>
      <c r="M5165" t="s">
        <v>2395</v>
      </c>
      <c r="N5165" t="s">
        <v>2421</v>
      </c>
      <c r="O5165" t="s">
        <v>4960</v>
      </c>
      <c r="P5165" t="s">
        <v>42860</v>
      </c>
      <c r="Q5165" t="s">
        <v>42861</v>
      </c>
      <c r="R5165" t="str">
        <f t="shared" si="160"/>
        <v>青州</v>
      </c>
      <c r="S5165" t="str">
        <f t="shared" si="161"/>
        <v>0710</v>
      </c>
    </row>
    <row r="5166" spans="1:19">
      <c r="A5166" t="s">
        <v>42862</v>
      </c>
      <c r="B5166" t="s">
        <v>42863</v>
      </c>
      <c r="C5166" t="s">
        <v>46</v>
      </c>
      <c r="D5166" t="s">
        <v>42864</v>
      </c>
      <c r="E5166" t="s">
        <v>42865</v>
      </c>
      <c r="F5166" t="s">
        <v>42866</v>
      </c>
      <c r="G5166" t="s">
        <v>42867</v>
      </c>
      <c r="H5166" t="s">
        <v>42868</v>
      </c>
      <c r="I5166" t="s">
        <v>2645</v>
      </c>
      <c r="J5166" t="s">
        <v>6016</v>
      </c>
      <c r="K5166" t="s">
        <v>6017</v>
      </c>
      <c r="L5166" t="s">
        <v>57</v>
      </c>
      <c r="M5166" t="s">
        <v>2353</v>
      </c>
      <c r="N5166" t="s">
        <v>3270</v>
      </c>
      <c r="O5166" t="s">
        <v>6018</v>
      </c>
      <c r="R5166" t="str">
        <f t="shared" si="160"/>
        <v>安丘</v>
      </c>
      <c r="S5166" t="str">
        <f t="shared" si="161"/>
        <v>0710</v>
      </c>
    </row>
    <row r="5167" spans="1:19">
      <c r="A5167" t="s">
        <v>42869</v>
      </c>
      <c r="B5167" t="s">
        <v>42870</v>
      </c>
      <c r="C5167" t="s">
        <v>46</v>
      </c>
      <c r="D5167" t="s">
        <v>42871</v>
      </c>
      <c r="E5167" t="s">
        <v>40099</v>
      </c>
      <c r="F5167" t="s">
        <v>42872</v>
      </c>
      <c r="G5167" t="s">
        <v>42873</v>
      </c>
      <c r="H5167" t="s">
        <v>42874</v>
      </c>
      <c r="I5167" t="s">
        <v>2350</v>
      </c>
      <c r="J5167" t="s">
        <v>8963</v>
      </c>
      <c r="K5167" t="s">
        <v>8964</v>
      </c>
      <c r="L5167" t="s">
        <v>676</v>
      </c>
      <c r="M5167" t="s">
        <v>5995</v>
      </c>
      <c r="N5167" t="s">
        <v>4614</v>
      </c>
      <c r="O5167" t="s">
        <v>8965</v>
      </c>
      <c r="P5167" t="s">
        <v>42875</v>
      </c>
      <c r="Q5167" t="s">
        <v>42876</v>
      </c>
      <c r="R5167" t="str">
        <f t="shared" si="160"/>
        <v>昌乐</v>
      </c>
      <c r="S5167" t="str">
        <f t="shared" si="161"/>
        <v>0710</v>
      </c>
    </row>
    <row r="5168" spans="1:19">
      <c r="A5168" t="s">
        <v>42877</v>
      </c>
      <c r="B5168" t="s">
        <v>42878</v>
      </c>
      <c r="C5168" t="s">
        <v>46</v>
      </c>
      <c r="D5168" t="s">
        <v>42879</v>
      </c>
      <c r="E5168" t="s">
        <v>40099</v>
      </c>
      <c r="F5168" t="s">
        <v>42880</v>
      </c>
      <c r="G5168" t="s">
        <v>42881</v>
      </c>
      <c r="H5168" t="s">
        <v>42882</v>
      </c>
      <c r="I5168" t="s">
        <v>2350</v>
      </c>
      <c r="J5168" t="s">
        <v>3809</v>
      </c>
      <c r="K5168" t="s">
        <v>3810</v>
      </c>
      <c r="L5168" t="s">
        <v>57</v>
      </c>
      <c r="M5168" t="s">
        <v>3811</v>
      </c>
      <c r="N5168" t="s">
        <v>3252</v>
      </c>
      <c r="O5168" t="s">
        <v>3812</v>
      </c>
      <c r="P5168" t="s">
        <v>42883</v>
      </c>
      <c r="Q5168" t="s">
        <v>42884</v>
      </c>
      <c r="R5168" t="str">
        <f t="shared" si="160"/>
        <v>安丘</v>
      </c>
      <c r="S5168" t="str">
        <f t="shared" si="161"/>
        <v>0710</v>
      </c>
    </row>
    <row r="5169" spans="1:19">
      <c r="A5169" t="s">
        <v>1190</v>
      </c>
      <c r="B5169" t="s">
        <v>42885</v>
      </c>
      <c r="C5169" t="s">
        <v>46</v>
      </c>
      <c r="D5169" t="s">
        <v>42886</v>
      </c>
      <c r="E5169" t="s">
        <v>40099</v>
      </c>
      <c r="F5169" t="s">
        <v>42887</v>
      </c>
      <c r="G5169" t="s">
        <v>1188</v>
      </c>
      <c r="H5169" t="s">
        <v>42888</v>
      </c>
      <c r="I5169" t="s">
        <v>2979</v>
      </c>
      <c r="J5169" t="s">
        <v>5156</v>
      </c>
      <c r="K5169" t="s">
        <v>5157</v>
      </c>
      <c r="L5169" t="s">
        <v>67</v>
      </c>
      <c r="M5169" t="s">
        <v>3706</v>
      </c>
      <c r="N5169" t="s">
        <v>2859</v>
      </c>
      <c r="O5169" t="s">
        <v>5158</v>
      </c>
      <c r="P5169" t="s">
        <v>42889</v>
      </c>
      <c r="Q5169" t="s">
        <v>38448</v>
      </c>
      <c r="R5169" t="str">
        <f t="shared" si="160"/>
        <v>昌邑</v>
      </c>
      <c r="S5169" t="str">
        <f t="shared" si="161"/>
        <v>0710</v>
      </c>
    </row>
    <row r="5170" spans="1:19">
      <c r="A5170" t="s">
        <v>1262</v>
      </c>
      <c r="B5170" t="s">
        <v>42890</v>
      </c>
      <c r="C5170" t="s">
        <v>46</v>
      </c>
      <c r="D5170" t="s">
        <v>42891</v>
      </c>
      <c r="E5170" t="s">
        <v>40099</v>
      </c>
      <c r="F5170" t="s">
        <v>42892</v>
      </c>
      <c r="G5170" t="s">
        <v>1260</v>
      </c>
      <c r="H5170" t="s">
        <v>42893</v>
      </c>
      <c r="I5170" t="s">
        <v>3608</v>
      </c>
      <c r="J5170" t="s">
        <v>38328</v>
      </c>
      <c r="K5170" t="s">
        <v>38329</v>
      </c>
      <c r="L5170" t="s">
        <v>57</v>
      </c>
      <c r="M5170" t="s">
        <v>2367</v>
      </c>
      <c r="N5170" t="s">
        <v>2340</v>
      </c>
      <c r="O5170" t="s">
        <v>38330</v>
      </c>
      <c r="P5170" t="s">
        <v>42894</v>
      </c>
      <c r="R5170" t="str">
        <f t="shared" si="160"/>
        <v>安丘</v>
      </c>
      <c r="S5170" t="str">
        <f t="shared" si="161"/>
        <v>0710</v>
      </c>
    </row>
    <row r="5171" spans="1:19">
      <c r="A5171" t="s">
        <v>42895</v>
      </c>
      <c r="B5171" t="s">
        <v>42896</v>
      </c>
      <c r="C5171" t="s">
        <v>46</v>
      </c>
      <c r="D5171" t="s">
        <v>42897</v>
      </c>
      <c r="E5171" t="s">
        <v>42898</v>
      </c>
      <c r="F5171" t="s">
        <v>42899</v>
      </c>
      <c r="G5171" t="s">
        <v>42900</v>
      </c>
      <c r="H5171" t="s">
        <v>42901</v>
      </c>
      <c r="I5171" t="s">
        <v>2503</v>
      </c>
      <c r="J5171" t="s">
        <v>6823</v>
      </c>
      <c r="K5171" t="s">
        <v>6824</v>
      </c>
      <c r="L5171" t="s">
        <v>137</v>
      </c>
      <c r="M5171" t="s">
        <v>5175</v>
      </c>
      <c r="N5171" t="s">
        <v>2354</v>
      </c>
      <c r="O5171" t="s">
        <v>6825</v>
      </c>
      <c r="P5171" t="s">
        <v>42902</v>
      </c>
      <c r="R5171" t="str">
        <f t="shared" si="160"/>
        <v>青州</v>
      </c>
      <c r="S5171" t="str">
        <f t="shared" si="161"/>
        <v>0710</v>
      </c>
    </row>
    <row r="5172" spans="1:19">
      <c r="A5172" t="s">
        <v>42903</v>
      </c>
      <c r="B5172" t="s">
        <v>42904</v>
      </c>
      <c r="C5172" t="s">
        <v>46</v>
      </c>
      <c r="D5172" t="s">
        <v>42905</v>
      </c>
      <c r="E5172" t="s">
        <v>40099</v>
      </c>
      <c r="F5172" t="s">
        <v>38301</v>
      </c>
      <c r="G5172" t="s">
        <v>38302</v>
      </c>
      <c r="H5172" t="s">
        <v>42906</v>
      </c>
      <c r="I5172" t="s">
        <v>2364</v>
      </c>
      <c r="J5172" t="s">
        <v>12383</v>
      </c>
      <c r="K5172" t="s">
        <v>12384</v>
      </c>
      <c r="L5172" t="s">
        <v>128</v>
      </c>
      <c r="M5172" t="s">
        <v>3028</v>
      </c>
      <c r="N5172" t="s">
        <v>3277</v>
      </c>
      <c r="O5172" t="s">
        <v>12385</v>
      </c>
      <c r="P5172" t="s">
        <v>42907</v>
      </c>
      <c r="Q5172" t="s">
        <v>38305</v>
      </c>
      <c r="R5172" t="str">
        <f t="shared" si="160"/>
        <v>寿光</v>
      </c>
      <c r="S5172" t="str">
        <f t="shared" si="161"/>
        <v>0710</v>
      </c>
    </row>
    <row r="5173" spans="1:19">
      <c r="A5173" t="s">
        <v>42908</v>
      </c>
      <c r="B5173" t="s">
        <v>42909</v>
      </c>
      <c r="C5173" t="s">
        <v>46</v>
      </c>
      <c r="D5173" t="s">
        <v>42910</v>
      </c>
      <c r="E5173" t="s">
        <v>40099</v>
      </c>
      <c r="F5173" t="s">
        <v>42911</v>
      </c>
      <c r="G5173" t="s">
        <v>42912</v>
      </c>
      <c r="H5173" t="s">
        <v>42913</v>
      </c>
      <c r="I5173" t="s">
        <v>2364</v>
      </c>
      <c r="J5173" t="s">
        <v>5347</v>
      </c>
      <c r="K5173" t="s">
        <v>5348</v>
      </c>
      <c r="L5173" t="s">
        <v>187</v>
      </c>
      <c r="M5173" t="s">
        <v>3510</v>
      </c>
      <c r="N5173" t="s">
        <v>3277</v>
      </c>
      <c r="O5173" t="s">
        <v>5349</v>
      </c>
      <c r="P5173" t="s">
        <v>42914</v>
      </c>
      <c r="Q5173" t="s">
        <v>42915</v>
      </c>
      <c r="R5173" t="str">
        <f t="shared" si="160"/>
        <v>坊子</v>
      </c>
      <c r="S5173" t="str">
        <f t="shared" si="161"/>
        <v>0710</v>
      </c>
    </row>
    <row r="5174" spans="1:19">
      <c r="A5174" t="s">
        <v>42916</v>
      </c>
      <c r="B5174" t="s">
        <v>42917</v>
      </c>
      <c r="C5174" t="s">
        <v>46</v>
      </c>
      <c r="D5174" t="s">
        <v>42918</v>
      </c>
      <c r="E5174" t="s">
        <v>40167</v>
      </c>
      <c r="F5174" t="s">
        <v>42919</v>
      </c>
      <c r="G5174" t="s">
        <v>42920</v>
      </c>
      <c r="H5174" t="s">
        <v>42921</v>
      </c>
      <c r="I5174" t="s">
        <v>2350</v>
      </c>
      <c r="J5174" t="s">
        <v>3200</v>
      </c>
      <c r="K5174" t="s">
        <v>3201</v>
      </c>
      <c r="L5174" t="s">
        <v>76</v>
      </c>
      <c r="M5174" t="s">
        <v>2528</v>
      </c>
      <c r="N5174" t="s">
        <v>2859</v>
      </c>
      <c r="O5174" t="s">
        <v>3202</v>
      </c>
      <c r="P5174" t="s">
        <v>42922</v>
      </c>
      <c r="R5174" t="str">
        <f t="shared" si="160"/>
        <v>奎文</v>
      </c>
      <c r="S5174" t="str">
        <f t="shared" si="161"/>
        <v>0710</v>
      </c>
    </row>
    <row r="5175" spans="1:19">
      <c r="A5175" t="s">
        <v>42923</v>
      </c>
      <c r="B5175" t="s">
        <v>42924</v>
      </c>
      <c r="C5175" t="s">
        <v>46</v>
      </c>
      <c r="D5175" t="s">
        <v>42925</v>
      </c>
      <c r="E5175" t="s">
        <v>42926</v>
      </c>
      <c r="F5175" t="s">
        <v>42927</v>
      </c>
      <c r="G5175" t="s">
        <v>42928</v>
      </c>
      <c r="H5175" t="s">
        <v>42929</v>
      </c>
      <c r="I5175" t="s">
        <v>12983</v>
      </c>
      <c r="J5175" t="s">
        <v>4437</v>
      </c>
      <c r="K5175" t="s">
        <v>4438</v>
      </c>
      <c r="N5175" t="s">
        <v>2859</v>
      </c>
      <c r="O5175" t="s">
        <v>4440</v>
      </c>
      <c r="R5175" t="str">
        <f t="shared" si="160"/>
        <v/>
      </c>
      <c r="S5175" t="str">
        <f t="shared" si="161"/>
        <v>0710</v>
      </c>
    </row>
    <row r="5176" spans="1:19">
      <c r="A5176" t="s">
        <v>42930</v>
      </c>
      <c r="B5176" t="s">
        <v>42931</v>
      </c>
      <c r="C5176" t="s">
        <v>46</v>
      </c>
      <c r="D5176" t="s">
        <v>42932</v>
      </c>
      <c r="E5176" t="s">
        <v>42933</v>
      </c>
      <c r="F5176" t="s">
        <v>42934</v>
      </c>
      <c r="G5176" t="s">
        <v>42935</v>
      </c>
      <c r="H5176" t="s">
        <v>42936</v>
      </c>
      <c r="I5176" t="s">
        <v>42937</v>
      </c>
      <c r="J5176" t="s">
        <v>4437</v>
      </c>
      <c r="K5176" t="s">
        <v>4438</v>
      </c>
      <c r="N5176" t="s">
        <v>3214</v>
      </c>
      <c r="O5176" t="s">
        <v>4440</v>
      </c>
      <c r="R5176" t="str">
        <f t="shared" si="160"/>
        <v/>
      </c>
      <c r="S5176" t="str">
        <f t="shared" si="161"/>
        <v>0710</v>
      </c>
    </row>
    <row r="5177" spans="1:19">
      <c r="A5177" t="s">
        <v>42938</v>
      </c>
      <c r="B5177" t="s">
        <v>42939</v>
      </c>
      <c r="C5177" t="s">
        <v>46</v>
      </c>
      <c r="D5177" t="s">
        <v>42940</v>
      </c>
      <c r="E5177" t="s">
        <v>42941</v>
      </c>
      <c r="F5177" t="s">
        <v>42942</v>
      </c>
      <c r="G5177" t="s">
        <v>42943</v>
      </c>
      <c r="H5177" t="s">
        <v>42944</v>
      </c>
      <c r="I5177" t="s">
        <v>2770</v>
      </c>
      <c r="J5177" t="s">
        <v>34664</v>
      </c>
      <c r="K5177" t="s">
        <v>34665</v>
      </c>
      <c r="L5177" t="s">
        <v>146</v>
      </c>
      <c r="M5177" t="s">
        <v>4470</v>
      </c>
      <c r="N5177" t="s">
        <v>2421</v>
      </c>
      <c r="O5177" t="s">
        <v>34666</v>
      </c>
      <c r="P5177" t="s">
        <v>42945</v>
      </c>
      <c r="Q5177" t="s">
        <v>42946</v>
      </c>
      <c r="R5177" t="str">
        <f t="shared" si="160"/>
        <v>临朐</v>
      </c>
      <c r="S5177" t="str">
        <f t="shared" si="161"/>
        <v>0710</v>
      </c>
    </row>
    <row r="5178" spans="1:19">
      <c r="A5178" t="s">
        <v>42947</v>
      </c>
      <c r="B5178" t="s">
        <v>42948</v>
      </c>
      <c r="C5178" t="s">
        <v>46</v>
      </c>
      <c r="D5178" t="s">
        <v>42949</v>
      </c>
      <c r="E5178" t="s">
        <v>36738</v>
      </c>
      <c r="F5178" t="s">
        <v>42950</v>
      </c>
      <c r="G5178" t="s">
        <v>42951</v>
      </c>
      <c r="H5178" t="s">
        <v>42952</v>
      </c>
      <c r="I5178" t="s">
        <v>2392</v>
      </c>
      <c r="J5178" t="s">
        <v>6430</v>
      </c>
      <c r="K5178" t="s">
        <v>6431</v>
      </c>
      <c r="L5178" t="s">
        <v>137</v>
      </c>
      <c r="M5178" t="s">
        <v>3729</v>
      </c>
      <c r="N5178" t="s">
        <v>2421</v>
      </c>
      <c r="O5178" t="s">
        <v>6432</v>
      </c>
      <c r="P5178" t="s">
        <v>42953</v>
      </c>
      <c r="R5178" t="str">
        <f t="shared" si="160"/>
        <v>青州</v>
      </c>
      <c r="S5178" t="str">
        <f t="shared" si="161"/>
        <v>0710</v>
      </c>
    </row>
    <row r="5179" spans="1:19">
      <c r="A5179" t="s">
        <v>42954</v>
      </c>
      <c r="B5179" t="s">
        <v>42955</v>
      </c>
      <c r="C5179" t="s">
        <v>46</v>
      </c>
      <c r="D5179" t="s">
        <v>42956</v>
      </c>
      <c r="E5179" t="s">
        <v>40099</v>
      </c>
      <c r="F5179" t="s">
        <v>42957</v>
      </c>
      <c r="G5179" t="s">
        <v>42958</v>
      </c>
      <c r="H5179" t="s">
        <v>42959</v>
      </c>
      <c r="I5179" t="s">
        <v>2350</v>
      </c>
      <c r="J5179" t="s">
        <v>6506</v>
      </c>
      <c r="K5179" t="s">
        <v>6507</v>
      </c>
      <c r="L5179" t="s">
        <v>76</v>
      </c>
      <c r="M5179" t="s">
        <v>4374</v>
      </c>
      <c r="N5179" t="s">
        <v>2816</v>
      </c>
      <c r="O5179" t="s">
        <v>6508</v>
      </c>
      <c r="P5179" t="s">
        <v>42960</v>
      </c>
      <c r="R5179" t="str">
        <f t="shared" si="160"/>
        <v>奎文</v>
      </c>
      <c r="S5179" t="str">
        <f t="shared" si="161"/>
        <v>0710</v>
      </c>
    </row>
    <row r="5180" spans="1:19">
      <c r="A5180" t="s">
        <v>42961</v>
      </c>
      <c r="B5180" t="s">
        <v>42962</v>
      </c>
      <c r="C5180" t="s">
        <v>46</v>
      </c>
      <c r="D5180" t="s">
        <v>42963</v>
      </c>
      <c r="E5180" t="s">
        <v>40099</v>
      </c>
      <c r="F5180" t="s">
        <v>42964</v>
      </c>
      <c r="G5180" t="s">
        <v>42965</v>
      </c>
      <c r="H5180" t="s">
        <v>42966</v>
      </c>
      <c r="I5180" t="s">
        <v>2465</v>
      </c>
      <c r="J5180" t="s">
        <v>3609</v>
      </c>
      <c r="K5180" t="s">
        <v>3610</v>
      </c>
      <c r="L5180" t="s">
        <v>110</v>
      </c>
      <c r="M5180" t="s">
        <v>2381</v>
      </c>
      <c r="N5180" t="s">
        <v>2480</v>
      </c>
      <c r="O5180" t="s">
        <v>3611</v>
      </c>
      <c r="P5180" t="s">
        <v>42967</v>
      </c>
      <c r="R5180" t="str">
        <f t="shared" si="160"/>
        <v>高密</v>
      </c>
      <c r="S5180" t="str">
        <f t="shared" si="161"/>
        <v>0710</v>
      </c>
    </row>
    <row r="5181" spans="1:19">
      <c r="A5181" t="s">
        <v>1182</v>
      </c>
      <c r="B5181" t="s">
        <v>42968</v>
      </c>
      <c r="C5181" t="s">
        <v>46</v>
      </c>
      <c r="D5181" t="s">
        <v>42969</v>
      </c>
      <c r="E5181" t="s">
        <v>40099</v>
      </c>
      <c r="F5181" t="s">
        <v>42970</v>
      </c>
      <c r="G5181" t="s">
        <v>1180</v>
      </c>
      <c r="H5181" t="s">
        <v>42971</v>
      </c>
      <c r="I5181" t="s">
        <v>2350</v>
      </c>
      <c r="J5181" t="s">
        <v>11128</v>
      </c>
      <c r="K5181" t="s">
        <v>11129</v>
      </c>
      <c r="L5181" t="s">
        <v>187</v>
      </c>
      <c r="M5181" t="s">
        <v>4346</v>
      </c>
      <c r="N5181" t="s">
        <v>2816</v>
      </c>
      <c r="O5181" t="s">
        <v>11130</v>
      </c>
      <c r="P5181" t="s">
        <v>42972</v>
      </c>
      <c r="R5181" t="str">
        <f t="shared" si="160"/>
        <v>坊子</v>
      </c>
      <c r="S5181" t="str">
        <f t="shared" si="161"/>
        <v>0710</v>
      </c>
    </row>
    <row r="5182" spans="1:19">
      <c r="A5182" t="s">
        <v>42973</v>
      </c>
      <c r="B5182" t="s">
        <v>42974</v>
      </c>
      <c r="C5182" t="s">
        <v>46</v>
      </c>
      <c r="D5182" t="s">
        <v>42975</v>
      </c>
      <c r="E5182" t="s">
        <v>40167</v>
      </c>
      <c r="F5182" t="s">
        <v>42976</v>
      </c>
      <c r="G5182" t="s">
        <v>42977</v>
      </c>
      <c r="H5182" t="s">
        <v>42978</v>
      </c>
      <c r="I5182" t="s">
        <v>2364</v>
      </c>
      <c r="J5182" t="s">
        <v>4987</v>
      </c>
      <c r="K5182" t="s">
        <v>4988</v>
      </c>
      <c r="L5182" t="s">
        <v>57</v>
      </c>
      <c r="M5182" t="s">
        <v>2838</v>
      </c>
      <c r="N5182" t="s">
        <v>2480</v>
      </c>
      <c r="O5182" t="s">
        <v>4989</v>
      </c>
      <c r="P5182" t="s">
        <v>42979</v>
      </c>
      <c r="R5182" t="str">
        <f t="shared" si="160"/>
        <v>安丘</v>
      </c>
      <c r="S5182" t="str">
        <f t="shared" si="161"/>
        <v>0710</v>
      </c>
    </row>
    <row r="5183" spans="1:19">
      <c r="A5183" t="s">
        <v>42980</v>
      </c>
      <c r="B5183" t="s">
        <v>42981</v>
      </c>
      <c r="C5183" t="s">
        <v>46</v>
      </c>
      <c r="D5183" t="s">
        <v>42982</v>
      </c>
      <c r="E5183" t="s">
        <v>40099</v>
      </c>
      <c r="F5183" t="s">
        <v>42983</v>
      </c>
      <c r="G5183" t="s">
        <v>42984</v>
      </c>
      <c r="H5183" t="s">
        <v>42985</v>
      </c>
      <c r="I5183" t="s">
        <v>2350</v>
      </c>
      <c r="J5183" t="s">
        <v>2980</v>
      </c>
      <c r="K5183" t="s">
        <v>2981</v>
      </c>
      <c r="L5183" t="s">
        <v>101</v>
      </c>
      <c r="M5183" t="s">
        <v>2982</v>
      </c>
      <c r="N5183" t="s">
        <v>2480</v>
      </c>
      <c r="O5183" t="s">
        <v>2984</v>
      </c>
      <c r="P5183" t="s">
        <v>42986</v>
      </c>
      <c r="Q5183" t="s">
        <v>42987</v>
      </c>
      <c r="R5183" t="str">
        <f t="shared" si="160"/>
        <v>潍城</v>
      </c>
      <c r="S5183" t="str">
        <f t="shared" si="161"/>
        <v>0710</v>
      </c>
    </row>
    <row r="5184" spans="1:19">
      <c r="A5184" t="s">
        <v>42988</v>
      </c>
      <c r="B5184" t="s">
        <v>42989</v>
      </c>
      <c r="C5184" t="s">
        <v>46</v>
      </c>
      <c r="D5184" t="s">
        <v>42990</v>
      </c>
      <c r="E5184" t="s">
        <v>40099</v>
      </c>
      <c r="F5184" t="s">
        <v>42991</v>
      </c>
      <c r="G5184" t="s">
        <v>42992</v>
      </c>
      <c r="H5184" t="s">
        <v>42993</v>
      </c>
      <c r="I5184" t="s">
        <v>2350</v>
      </c>
      <c r="J5184" t="s">
        <v>6113</v>
      </c>
      <c r="K5184" t="s">
        <v>6114</v>
      </c>
      <c r="L5184" t="s">
        <v>57</v>
      </c>
      <c r="M5184" t="s">
        <v>2353</v>
      </c>
      <c r="N5184" t="s">
        <v>3907</v>
      </c>
      <c r="O5184" t="s">
        <v>6115</v>
      </c>
      <c r="P5184" t="s">
        <v>42994</v>
      </c>
      <c r="R5184" t="str">
        <f t="shared" si="160"/>
        <v>安丘</v>
      </c>
      <c r="S5184" t="str">
        <f t="shared" si="161"/>
        <v>0710</v>
      </c>
    </row>
    <row r="5185" spans="1:19">
      <c r="A5185" t="s">
        <v>42995</v>
      </c>
      <c r="B5185" t="s">
        <v>42996</v>
      </c>
      <c r="C5185" t="s">
        <v>46</v>
      </c>
      <c r="D5185" t="s">
        <v>42997</v>
      </c>
      <c r="E5185" t="s">
        <v>40099</v>
      </c>
      <c r="F5185" t="s">
        <v>42998</v>
      </c>
      <c r="G5185" t="s">
        <v>42999</v>
      </c>
      <c r="H5185" t="s">
        <v>43000</v>
      </c>
      <c r="I5185" t="s">
        <v>5346</v>
      </c>
      <c r="J5185" t="s">
        <v>4141</v>
      </c>
      <c r="K5185" t="s">
        <v>4142</v>
      </c>
      <c r="L5185" t="s">
        <v>137</v>
      </c>
      <c r="M5185" t="s">
        <v>2339</v>
      </c>
      <c r="N5185" t="s">
        <v>2480</v>
      </c>
      <c r="O5185" t="s">
        <v>4143</v>
      </c>
      <c r="P5185" t="s">
        <v>43001</v>
      </c>
      <c r="Q5185" t="s">
        <v>43002</v>
      </c>
      <c r="R5185" t="str">
        <f t="shared" ref="R5185:R5248" si="162">IF(OR(LEFT(L5185,2)="高新"),"奎文",IF(LEFT(L5185,2)="峡山","坊子",IF(LEFT(L5185,2)="滨海","寒亭",LEFT(L5185,2))))</f>
        <v>青州</v>
      </c>
      <c r="S5185" t="str">
        <f t="shared" ref="S5185:S5248" si="163">TEXT(B5185,"mmdd")</f>
        <v>0710</v>
      </c>
    </row>
    <row r="5186" spans="1:19">
      <c r="A5186" t="s">
        <v>43003</v>
      </c>
      <c r="B5186" t="s">
        <v>43004</v>
      </c>
      <c r="C5186" t="s">
        <v>46</v>
      </c>
      <c r="D5186" t="s">
        <v>43005</v>
      </c>
      <c r="E5186" t="s">
        <v>40099</v>
      </c>
      <c r="F5186" t="s">
        <v>43006</v>
      </c>
      <c r="G5186" t="s">
        <v>43007</v>
      </c>
      <c r="H5186" t="s">
        <v>43008</v>
      </c>
      <c r="I5186" t="s">
        <v>2364</v>
      </c>
      <c r="J5186" t="s">
        <v>3575</v>
      </c>
      <c r="K5186" t="s">
        <v>3576</v>
      </c>
      <c r="L5186" t="s">
        <v>676</v>
      </c>
      <c r="M5186" t="s">
        <v>3471</v>
      </c>
      <c r="N5186" t="s">
        <v>2816</v>
      </c>
      <c r="O5186" t="s">
        <v>3578</v>
      </c>
      <c r="P5186" t="s">
        <v>43009</v>
      </c>
      <c r="Q5186" t="s">
        <v>43010</v>
      </c>
      <c r="R5186" t="str">
        <f t="shared" si="162"/>
        <v>昌乐</v>
      </c>
      <c r="S5186" t="str">
        <f t="shared" si="163"/>
        <v>0710</v>
      </c>
    </row>
    <row r="5187" spans="1:19">
      <c r="A5187" t="s">
        <v>43011</v>
      </c>
      <c r="B5187" t="s">
        <v>43012</v>
      </c>
      <c r="C5187" t="s">
        <v>46</v>
      </c>
      <c r="D5187" t="s">
        <v>43013</v>
      </c>
      <c r="E5187" t="s">
        <v>40099</v>
      </c>
      <c r="F5187" t="s">
        <v>43014</v>
      </c>
      <c r="G5187" t="s">
        <v>43015</v>
      </c>
      <c r="H5187" t="s">
        <v>43016</v>
      </c>
      <c r="I5187" t="s">
        <v>2378</v>
      </c>
      <c r="J5187" t="s">
        <v>6430</v>
      </c>
      <c r="K5187" t="s">
        <v>6431</v>
      </c>
      <c r="L5187" t="s">
        <v>137</v>
      </c>
      <c r="M5187" t="s">
        <v>3729</v>
      </c>
      <c r="N5187" t="s">
        <v>2421</v>
      </c>
      <c r="O5187" t="s">
        <v>6432</v>
      </c>
      <c r="P5187" t="s">
        <v>43017</v>
      </c>
      <c r="R5187" t="str">
        <f t="shared" si="162"/>
        <v>青州</v>
      </c>
      <c r="S5187" t="str">
        <f t="shared" si="163"/>
        <v>0710</v>
      </c>
    </row>
    <row r="5188" spans="1:19">
      <c r="A5188" t="s">
        <v>43018</v>
      </c>
      <c r="B5188" t="s">
        <v>43019</v>
      </c>
      <c r="C5188" t="s">
        <v>46</v>
      </c>
      <c r="D5188" t="s">
        <v>43020</v>
      </c>
      <c r="E5188" t="s">
        <v>43021</v>
      </c>
      <c r="F5188" t="s">
        <v>43022</v>
      </c>
      <c r="G5188" t="s">
        <v>43023</v>
      </c>
      <c r="H5188" t="s">
        <v>41952</v>
      </c>
      <c r="I5188" t="s">
        <v>42937</v>
      </c>
      <c r="J5188" t="s">
        <v>4437</v>
      </c>
      <c r="K5188" t="s">
        <v>4438</v>
      </c>
      <c r="N5188" t="s">
        <v>3214</v>
      </c>
      <c r="O5188" t="s">
        <v>4440</v>
      </c>
      <c r="R5188" t="str">
        <f t="shared" si="162"/>
        <v/>
      </c>
      <c r="S5188" t="str">
        <f t="shared" si="163"/>
        <v>0710</v>
      </c>
    </row>
    <row r="5189" spans="1:19">
      <c r="A5189" t="s">
        <v>43024</v>
      </c>
      <c r="B5189" t="s">
        <v>43025</v>
      </c>
      <c r="C5189" t="s">
        <v>46</v>
      </c>
      <c r="D5189" t="s">
        <v>43026</v>
      </c>
      <c r="E5189" t="s">
        <v>43027</v>
      </c>
      <c r="F5189" t="s">
        <v>43028</v>
      </c>
      <c r="G5189" t="s">
        <v>43029</v>
      </c>
      <c r="H5189" t="s">
        <v>43030</v>
      </c>
      <c r="I5189" t="s">
        <v>2364</v>
      </c>
      <c r="J5189" t="s">
        <v>22621</v>
      </c>
      <c r="K5189" t="s">
        <v>22622</v>
      </c>
      <c r="L5189" t="s">
        <v>137</v>
      </c>
      <c r="M5189" t="s">
        <v>4959</v>
      </c>
      <c r="N5189" t="s">
        <v>2421</v>
      </c>
      <c r="O5189" t="s">
        <v>22623</v>
      </c>
      <c r="P5189" t="s">
        <v>43031</v>
      </c>
      <c r="Q5189" t="s">
        <v>43032</v>
      </c>
      <c r="R5189" t="str">
        <f t="shared" si="162"/>
        <v>青州</v>
      </c>
      <c r="S5189" t="str">
        <f t="shared" si="163"/>
        <v>0710</v>
      </c>
    </row>
    <row r="5190" spans="1:19">
      <c r="A5190" t="s">
        <v>43033</v>
      </c>
      <c r="B5190" t="s">
        <v>43034</v>
      </c>
      <c r="C5190" t="s">
        <v>46</v>
      </c>
      <c r="D5190" t="s">
        <v>43035</v>
      </c>
      <c r="E5190" t="s">
        <v>40099</v>
      </c>
      <c r="F5190" t="s">
        <v>43036</v>
      </c>
      <c r="G5190" t="s">
        <v>43037</v>
      </c>
      <c r="H5190" t="s">
        <v>43038</v>
      </c>
      <c r="I5190" t="s">
        <v>2350</v>
      </c>
      <c r="J5190" t="s">
        <v>6823</v>
      </c>
      <c r="K5190" t="s">
        <v>6824</v>
      </c>
      <c r="L5190" t="s">
        <v>137</v>
      </c>
      <c r="M5190" t="s">
        <v>5175</v>
      </c>
      <c r="N5190" t="s">
        <v>2480</v>
      </c>
      <c r="O5190" t="s">
        <v>6825</v>
      </c>
      <c r="P5190" t="s">
        <v>43039</v>
      </c>
      <c r="Q5190" t="s">
        <v>43040</v>
      </c>
      <c r="R5190" t="str">
        <f t="shared" si="162"/>
        <v>青州</v>
      </c>
      <c r="S5190" t="str">
        <f t="shared" si="163"/>
        <v>0710</v>
      </c>
    </row>
    <row r="5191" spans="1:19">
      <c r="A5191" t="s">
        <v>43041</v>
      </c>
      <c r="B5191" t="s">
        <v>43042</v>
      </c>
      <c r="C5191" t="s">
        <v>46</v>
      </c>
      <c r="D5191" t="s">
        <v>43043</v>
      </c>
      <c r="E5191" t="s">
        <v>40167</v>
      </c>
      <c r="F5191" t="s">
        <v>43044</v>
      </c>
      <c r="G5191" t="s">
        <v>43045</v>
      </c>
      <c r="H5191" t="s">
        <v>43046</v>
      </c>
      <c r="I5191" t="s">
        <v>2378</v>
      </c>
      <c r="J5191" t="s">
        <v>3437</v>
      </c>
      <c r="K5191" t="s">
        <v>3438</v>
      </c>
      <c r="L5191" t="s">
        <v>47</v>
      </c>
      <c r="M5191" t="s">
        <v>3141</v>
      </c>
      <c r="N5191" t="s">
        <v>2421</v>
      </c>
      <c r="O5191" t="s">
        <v>3439</v>
      </c>
      <c r="P5191" t="s">
        <v>43047</v>
      </c>
      <c r="R5191" t="str">
        <f t="shared" si="162"/>
        <v>诸城</v>
      </c>
      <c r="S5191" t="str">
        <f t="shared" si="163"/>
        <v>0710</v>
      </c>
    </row>
    <row r="5192" spans="1:19">
      <c r="A5192" t="s">
        <v>43048</v>
      </c>
      <c r="B5192" t="s">
        <v>43049</v>
      </c>
      <c r="C5192" t="s">
        <v>46</v>
      </c>
      <c r="D5192" t="s">
        <v>43050</v>
      </c>
      <c r="E5192" t="s">
        <v>43051</v>
      </c>
      <c r="F5192" t="s">
        <v>43052</v>
      </c>
      <c r="G5192" t="s">
        <v>43053</v>
      </c>
      <c r="H5192" t="s">
        <v>43054</v>
      </c>
      <c r="I5192" t="s">
        <v>10333</v>
      </c>
      <c r="J5192" t="s">
        <v>2526</v>
      </c>
      <c r="K5192" t="s">
        <v>7503</v>
      </c>
      <c r="L5192" t="s">
        <v>187</v>
      </c>
      <c r="M5192" t="s">
        <v>3773</v>
      </c>
      <c r="N5192" t="s">
        <v>2649</v>
      </c>
      <c r="O5192" t="s">
        <v>7504</v>
      </c>
      <c r="P5192" t="s">
        <v>43055</v>
      </c>
      <c r="Q5192" t="s">
        <v>43056</v>
      </c>
      <c r="R5192" t="str">
        <f t="shared" si="162"/>
        <v>坊子</v>
      </c>
      <c r="S5192" t="str">
        <f t="shared" si="163"/>
        <v>0710</v>
      </c>
    </row>
    <row r="5193" spans="1:19">
      <c r="A5193" t="s">
        <v>43057</v>
      </c>
      <c r="B5193" t="s">
        <v>43058</v>
      </c>
      <c r="C5193" t="s">
        <v>46</v>
      </c>
      <c r="D5193" t="s">
        <v>43059</v>
      </c>
      <c r="E5193" t="s">
        <v>40099</v>
      </c>
      <c r="F5193" t="s">
        <v>43060</v>
      </c>
      <c r="G5193" t="s">
        <v>43061</v>
      </c>
      <c r="H5193" t="s">
        <v>43062</v>
      </c>
      <c r="I5193" t="s">
        <v>2503</v>
      </c>
      <c r="J5193" t="s">
        <v>2980</v>
      </c>
      <c r="K5193" t="s">
        <v>2981</v>
      </c>
      <c r="L5193" t="s">
        <v>101</v>
      </c>
      <c r="M5193" t="s">
        <v>2982</v>
      </c>
      <c r="N5193" t="s">
        <v>2421</v>
      </c>
      <c r="O5193" t="s">
        <v>2984</v>
      </c>
      <c r="P5193" t="s">
        <v>43063</v>
      </c>
      <c r="R5193" t="str">
        <f t="shared" si="162"/>
        <v>潍城</v>
      </c>
      <c r="S5193" t="str">
        <f t="shared" si="163"/>
        <v>0710</v>
      </c>
    </row>
    <row r="5194" spans="1:19">
      <c r="A5194" t="s">
        <v>43064</v>
      </c>
      <c r="B5194" t="s">
        <v>43065</v>
      </c>
      <c r="C5194" t="s">
        <v>46</v>
      </c>
      <c r="D5194" t="s">
        <v>43066</v>
      </c>
      <c r="E5194" t="s">
        <v>40099</v>
      </c>
      <c r="F5194" t="s">
        <v>43067</v>
      </c>
      <c r="G5194" t="s">
        <v>43068</v>
      </c>
      <c r="H5194" t="s">
        <v>43069</v>
      </c>
      <c r="I5194" t="s">
        <v>2378</v>
      </c>
      <c r="J5194" t="s">
        <v>9637</v>
      </c>
      <c r="K5194" t="s">
        <v>9638</v>
      </c>
      <c r="L5194" t="s">
        <v>137</v>
      </c>
      <c r="M5194" t="s">
        <v>2395</v>
      </c>
      <c r="N5194" t="s">
        <v>2859</v>
      </c>
      <c r="O5194" t="s">
        <v>9639</v>
      </c>
      <c r="P5194" t="s">
        <v>43070</v>
      </c>
      <c r="Q5194" t="s">
        <v>43071</v>
      </c>
      <c r="R5194" t="str">
        <f t="shared" si="162"/>
        <v>青州</v>
      </c>
      <c r="S5194" t="str">
        <f t="shared" si="163"/>
        <v>0710</v>
      </c>
    </row>
    <row r="5195" spans="1:19">
      <c r="A5195" t="s">
        <v>43072</v>
      </c>
      <c r="B5195" t="s">
        <v>43073</v>
      </c>
      <c r="C5195" t="s">
        <v>46</v>
      </c>
      <c r="D5195" t="s">
        <v>43074</v>
      </c>
      <c r="E5195" t="s">
        <v>40099</v>
      </c>
      <c r="F5195" t="s">
        <v>43075</v>
      </c>
      <c r="G5195" t="s">
        <v>43076</v>
      </c>
      <c r="H5195" t="s">
        <v>43077</v>
      </c>
      <c r="I5195" t="s">
        <v>2350</v>
      </c>
      <c r="J5195" t="s">
        <v>4186</v>
      </c>
      <c r="K5195" t="s">
        <v>4187</v>
      </c>
      <c r="L5195" t="s">
        <v>128</v>
      </c>
      <c r="M5195" t="s">
        <v>2890</v>
      </c>
      <c r="N5195" t="s">
        <v>2602</v>
      </c>
      <c r="O5195" t="s">
        <v>4188</v>
      </c>
      <c r="P5195" t="s">
        <v>43078</v>
      </c>
      <c r="Q5195" t="s">
        <v>43079</v>
      </c>
      <c r="R5195" t="str">
        <f t="shared" si="162"/>
        <v>寿光</v>
      </c>
      <c r="S5195" t="str">
        <f t="shared" si="163"/>
        <v>0710</v>
      </c>
    </row>
    <row r="5196" spans="1:19">
      <c r="A5196" t="s">
        <v>43080</v>
      </c>
      <c r="B5196" t="s">
        <v>43081</v>
      </c>
      <c r="C5196" t="s">
        <v>46</v>
      </c>
      <c r="D5196" t="s">
        <v>43082</v>
      </c>
      <c r="E5196" t="s">
        <v>40099</v>
      </c>
      <c r="F5196" t="s">
        <v>43083</v>
      </c>
      <c r="G5196" t="s">
        <v>43084</v>
      </c>
      <c r="H5196" t="s">
        <v>43085</v>
      </c>
      <c r="I5196" t="s">
        <v>2364</v>
      </c>
      <c r="J5196" t="s">
        <v>3200</v>
      </c>
      <c r="K5196" t="s">
        <v>3201</v>
      </c>
      <c r="L5196" t="s">
        <v>76</v>
      </c>
      <c r="M5196" t="s">
        <v>2528</v>
      </c>
      <c r="N5196" t="s">
        <v>2859</v>
      </c>
      <c r="O5196" t="s">
        <v>3202</v>
      </c>
      <c r="P5196" t="s">
        <v>43086</v>
      </c>
      <c r="Q5196" t="s">
        <v>43087</v>
      </c>
      <c r="R5196" t="str">
        <f t="shared" si="162"/>
        <v>奎文</v>
      </c>
      <c r="S5196" t="str">
        <f t="shared" si="163"/>
        <v>0710</v>
      </c>
    </row>
    <row r="5197" spans="1:19">
      <c r="A5197" t="s">
        <v>43088</v>
      </c>
      <c r="B5197" t="s">
        <v>43089</v>
      </c>
      <c r="C5197" t="s">
        <v>46</v>
      </c>
      <c r="D5197" t="s">
        <v>43090</v>
      </c>
      <c r="E5197" t="s">
        <v>40099</v>
      </c>
      <c r="F5197" t="s">
        <v>43091</v>
      </c>
      <c r="G5197" t="s">
        <v>43092</v>
      </c>
      <c r="H5197" t="s">
        <v>43093</v>
      </c>
      <c r="I5197" t="s">
        <v>2350</v>
      </c>
      <c r="J5197" t="s">
        <v>6049</v>
      </c>
      <c r="K5197" t="s">
        <v>6050</v>
      </c>
      <c r="L5197" t="s">
        <v>128</v>
      </c>
      <c r="M5197" t="s">
        <v>2913</v>
      </c>
      <c r="N5197" t="s">
        <v>2564</v>
      </c>
      <c r="O5197" t="s">
        <v>6051</v>
      </c>
      <c r="P5197" t="s">
        <v>43094</v>
      </c>
      <c r="R5197" t="str">
        <f t="shared" si="162"/>
        <v>寿光</v>
      </c>
      <c r="S5197" t="str">
        <f t="shared" si="163"/>
        <v>0710</v>
      </c>
    </row>
    <row r="5198" spans="1:19">
      <c r="A5198" t="s">
        <v>43095</v>
      </c>
      <c r="B5198" t="s">
        <v>43096</v>
      </c>
      <c r="C5198" t="s">
        <v>46</v>
      </c>
      <c r="D5198" t="s">
        <v>43097</v>
      </c>
      <c r="E5198" t="s">
        <v>40099</v>
      </c>
      <c r="F5198" t="s">
        <v>43098</v>
      </c>
      <c r="G5198" t="s">
        <v>43099</v>
      </c>
      <c r="H5198" t="s">
        <v>43100</v>
      </c>
      <c r="I5198" t="s">
        <v>2645</v>
      </c>
      <c r="J5198" t="s">
        <v>3597</v>
      </c>
      <c r="K5198" t="s">
        <v>3598</v>
      </c>
      <c r="L5198" t="s">
        <v>128</v>
      </c>
      <c r="M5198" t="s">
        <v>2708</v>
      </c>
      <c r="N5198" t="s">
        <v>2816</v>
      </c>
      <c r="O5198" t="s">
        <v>3599</v>
      </c>
      <c r="P5198" t="s">
        <v>43101</v>
      </c>
      <c r="R5198" t="str">
        <f t="shared" si="162"/>
        <v>寿光</v>
      </c>
      <c r="S5198" t="str">
        <f t="shared" si="163"/>
        <v>0710</v>
      </c>
    </row>
    <row r="5199" spans="1:19">
      <c r="A5199" t="s">
        <v>43102</v>
      </c>
      <c r="B5199" t="s">
        <v>43103</v>
      </c>
      <c r="C5199" t="s">
        <v>46</v>
      </c>
      <c r="D5199" t="s">
        <v>43104</v>
      </c>
      <c r="E5199" t="s">
        <v>40099</v>
      </c>
      <c r="F5199" t="s">
        <v>43105</v>
      </c>
      <c r="G5199" t="s">
        <v>43106</v>
      </c>
      <c r="H5199" t="s">
        <v>43107</v>
      </c>
      <c r="I5199" t="s">
        <v>2465</v>
      </c>
      <c r="J5199" t="s">
        <v>3364</v>
      </c>
      <c r="K5199" t="s">
        <v>3365</v>
      </c>
      <c r="L5199" t="s">
        <v>67</v>
      </c>
      <c r="M5199" t="s">
        <v>3366</v>
      </c>
      <c r="N5199" t="s">
        <v>2340</v>
      </c>
      <c r="O5199" t="s">
        <v>3367</v>
      </c>
      <c r="P5199" t="s">
        <v>43108</v>
      </c>
      <c r="Q5199" t="s">
        <v>43109</v>
      </c>
      <c r="R5199" t="str">
        <f t="shared" si="162"/>
        <v>昌邑</v>
      </c>
      <c r="S5199" t="str">
        <f t="shared" si="163"/>
        <v>0710</v>
      </c>
    </row>
    <row r="5200" spans="1:19">
      <c r="A5200" t="s">
        <v>43110</v>
      </c>
      <c r="B5200" t="s">
        <v>43111</v>
      </c>
      <c r="C5200" t="s">
        <v>46</v>
      </c>
      <c r="D5200" t="s">
        <v>43112</v>
      </c>
      <c r="E5200" t="s">
        <v>43113</v>
      </c>
      <c r="F5200" t="s">
        <v>43114</v>
      </c>
      <c r="G5200" t="s">
        <v>43115</v>
      </c>
      <c r="H5200" t="s">
        <v>43116</v>
      </c>
      <c r="I5200" t="s">
        <v>2350</v>
      </c>
      <c r="J5200" t="s">
        <v>3857</v>
      </c>
      <c r="K5200" t="s">
        <v>3858</v>
      </c>
      <c r="L5200" t="s">
        <v>119</v>
      </c>
      <c r="M5200" t="s">
        <v>2601</v>
      </c>
      <c r="N5200" t="s">
        <v>2816</v>
      </c>
      <c r="O5200" t="s">
        <v>3859</v>
      </c>
      <c r="P5200" t="s">
        <v>43117</v>
      </c>
      <c r="Q5200" t="s">
        <v>43118</v>
      </c>
      <c r="R5200" t="str">
        <f t="shared" si="162"/>
        <v>寒亭</v>
      </c>
      <c r="S5200" t="str">
        <f t="shared" si="163"/>
        <v>0710</v>
      </c>
    </row>
    <row r="5201" spans="1:19">
      <c r="A5201" t="s">
        <v>43119</v>
      </c>
      <c r="B5201" t="s">
        <v>43120</v>
      </c>
      <c r="C5201" t="s">
        <v>46</v>
      </c>
      <c r="D5201" t="s">
        <v>43121</v>
      </c>
      <c r="E5201" t="s">
        <v>40099</v>
      </c>
      <c r="F5201" t="s">
        <v>43122</v>
      </c>
      <c r="G5201" t="s">
        <v>43123</v>
      </c>
      <c r="H5201" t="s">
        <v>43124</v>
      </c>
      <c r="I5201" t="s">
        <v>2350</v>
      </c>
      <c r="J5201" t="s">
        <v>2813</v>
      </c>
      <c r="K5201" t="s">
        <v>2814</v>
      </c>
      <c r="L5201" t="s">
        <v>676</v>
      </c>
      <c r="M5201" t="s">
        <v>2815</v>
      </c>
      <c r="N5201" t="s">
        <v>2859</v>
      </c>
      <c r="O5201" t="s">
        <v>2817</v>
      </c>
      <c r="P5201" t="s">
        <v>43125</v>
      </c>
      <c r="Q5201" t="s">
        <v>43126</v>
      </c>
      <c r="R5201" t="str">
        <f t="shared" si="162"/>
        <v>昌乐</v>
      </c>
      <c r="S5201" t="str">
        <f t="shared" si="163"/>
        <v>0710</v>
      </c>
    </row>
    <row r="5202" spans="1:19">
      <c r="A5202" t="s">
        <v>43127</v>
      </c>
      <c r="B5202" t="s">
        <v>43128</v>
      </c>
      <c r="C5202" t="s">
        <v>46</v>
      </c>
      <c r="D5202" t="s">
        <v>43129</v>
      </c>
      <c r="E5202" t="s">
        <v>40099</v>
      </c>
      <c r="F5202" t="s">
        <v>43130</v>
      </c>
      <c r="G5202" t="s">
        <v>43131</v>
      </c>
      <c r="H5202" t="s">
        <v>43132</v>
      </c>
      <c r="I5202" t="s">
        <v>4165</v>
      </c>
      <c r="J5202" t="s">
        <v>4220</v>
      </c>
      <c r="K5202" t="s">
        <v>4221</v>
      </c>
      <c r="L5202" t="s">
        <v>47</v>
      </c>
      <c r="M5202" t="s">
        <v>3159</v>
      </c>
      <c r="N5202" t="s">
        <v>2455</v>
      </c>
      <c r="O5202" t="s">
        <v>4223</v>
      </c>
      <c r="P5202" t="s">
        <v>43133</v>
      </c>
      <c r="Q5202" t="s">
        <v>43134</v>
      </c>
      <c r="R5202" t="str">
        <f t="shared" si="162"/>
        <v>诸城</v>
      </c>
      <c r="S5202" t="str">
        <f t="shared" si="163"/>
        <v>0710</v>
      </c>
    </row>
    <row r="5203" spans="1:19">
      <c r="A5203" t="s">
        <v>43135</v>
      </c>
      <c r="B5203" t="s">
        <v>43136</v>
      </c>
      <c r="C5203" t="s">
        <v>46</v>
      </c>
      <c r="D5203" t="s">
        <v>43137</v>
      </c>
      <c r="E5203" t="s">
        <v>42865</v>
      </c>
      <c r="F5203" t="s">
        <v>43138</v>
      </c>
      <c r="G5203" t="s">
        <v>43139</v>
      </c>
      <c r="H5203" t="s">
        <v>43140</v>
      </c>
      <c r="I5203" t="s">
        <v>2350</v>
      </c>
      <c r="J5203" t="s">
        <v>4437</v>
      </c>
      <c r="K5203" t="s">
        <v>4438</v>
      </c>
      <c r="L5203" t="s">
        <v>37274</v>
      </c>
      <c r="N5203" t="s">
        <v>3907</v>
      </c>
      <c r="O5203" t="s">
        <v>4440</v>
      </c>
      <c r="R5203" t="str">
        <f t="shared" si="162"/>
        <v>坊子</v>
      </c>
      <c r="S5203" t="str">
        <f t="shared" si="163"/>
        <v>0710</v>
      </c>
    </row>
    <row r="5204" spans="1:19">
      <c r="A5204" t="s">
        <v>43141</v>
      </c>
      <c r="B5204" t="s">
        <v>43142</v>
      </c>
      <c r="C5204" t="s">
        <v>46</v>
      </c>
      <c r="D5204" t="s">
        <v>43143</v>
      </c>
      <c r="E5204" t="s">
        <v>40099</v>
      </c>
      <c r="F5204" t="s">
        <v>43144</v>
      </c>
      <c r="G5204" t="s">
        <v>43145</v>
      </c>
      <c r="H5204" t="s">
        <v>43146</v>
      </c>
      <c r="I5204" t="s">
        <v>2364</v>
      </c>
      <c r="J5204" t="s">
        <v>23053</v>
      </c>
      <c r="K5204" t="s">
        <v>23054</v>
      </c>
      <c r="L5204" t="s">
        <v>128</v>
      </c>
      <c r="M5204" t="s">
        <v>2720</v>
      </c>
      <c r="N5204" t="s">
        <v>2455</v>
      </c>
      <c r="O5204" t="s">
        <v>23055</v>
      </c>
      <c r="P5204" t="s">
        <v>43147</v>
      </c>
      <c r="R5204" t="str">
        <f t="shared" si="162"/>
        <v>寿光</v>
      </c>
      <c r="S5204" t="str">
        <f t="shared" si="163"/>
        <v>0710</v>
      </c>
    </row>
    <row r="5205" spans="1:19">
      <c r="A5205" t="s">
        <v>43148</v>
      </c>
      <c r="B5205" t="s">
        <v>1201</v>
      </c>
      <c r="C5205" t="s">
        <v>46</v>
      </c>
      <c r="D5205" t="s">
        <v>43149</v>
      </c>
      <c r="E5205" t="s">
        <v>40099</v>
      </c>
      <c r="F5205" t="s">
        <v>43150</v>
      </c>
      <c r="G5205" t="s">
        <v>43151</v>
      </c>
      <c r="H5205" t="s">
        <v>43152</v>
      </c>
      <c r="I5205" t="s">
        <v>2586</v>
      </c>
      <c r="J5205" t="s">
        <v>3241</v>
      </c>
      <c r="K5205" t="s">
        <v>3242</v>
      </c>
      <c r="L5205" t="s">
        <v>101</v>
      </c>
      <c r="M5205" t="s">
        <v>3130</v>
      </c>
      <c r="N5205" t="s">
        <v>4222</v>
      </c>
      <c r="O5205" t="s">
        <v>3243</v>
      </c>
      <c r="P5205" t="s">
        <v>43153</v>
      </c>
      <c r="R5205" t="str">
        <f t="shared" si="162"/>
        <v>潍城</v>
      </c>
      <c r="S5205" t="str">
        <f t="shared" si="163"/>
        <v>0710</v>
      </c>
    </row>
    <row r="5206" spans="1:19">
      <c r="A5206" t="s">
        <v>1206</v>
      </c>
      <c r="B5206" t="s">
        <v>43154</v>
      </c>
      <c r="C5206" t="s">
        <v>46</v>
      </c>
      <c r="D5206" t="s">
        <v>43155</v>
      </c>
      <c r="E5206" t="s">
        <v>43156</v>
      </c>
      <c r="F5206" t="s">
        <v>43157</v>
      </c>
      <c r="G5206" t="s">
        <v>1204</v>
      </c>
      <c r="H5206" t="s">
        <v>43158</v>
      </c>
      <c r="I5206" t="s">
        <v>2645</v>
      </c>
      <c r="J5206" t="s">
        <v>5021</v>
      </c>
      <c r="K5206" t="s">
        <v>5022</v>
      </c>
      <c r="L5206" t="s">
        <v>119</v>
      </c>
      <c r="M5206" t="s">
        <v>4071</v>
      </c>
      <c r="N5206" t="s">
        <v>10065</v>
      </c>
      <c r="O5206" t="s">
        <v>5023</v>
      </c>
      <c r="P5206" t="s">
        <v>43159</v>
      </c>
      <c r="R5206" t="str">
        <f t="shared" si="162"/>
        <v>寒亭</v>
      </c>
      <c r="S5206" t="str">
        <f t="shared" si="163"/>
        <v>0710</v>
      </c>
    </row>
    <row r="5207" spans="1:19">
      <c r="A5207" t="s">
        <v>43160</v>
      </c>
      <c r="B5207" t="s">
        <v>43161</v>
      </c>
      <c r="C5207" t="s">
        <v>46</v>
      </c>
      <c r="D5207" t="s">
        <v>43162</v>
      </c>
      <c r="E5207" t="s">
        <v>40099</v>
      </c>
      <c r="F5207" t="s">
        <v>43163</v>
      </c>
      <c r="G5207" t="s">
        <v>43164</v>
      </c>
      <c r="H5207" t="s">
        <v>43165</v>
      </c>
      <c r="I5207" t="s">
        <v>2364</v>
      </c>
      <c r="J5207" t="s">
        <v>6506</v>
      </c>
      <c r="K5207" t="s">
        <v>6507</v>
      </c>
      <c r="L5207" t="s">
        <v>76</v>
      </c>
      <c r="M5207" t="s">
        <v>4374</v>
      </c>
      <c r="N5207" t="s">
        <v>2368</v>
      </c>
      <c r="O5207" t="s">
        <v>6508</v>
      </c>
      <c r="P5207" t="s">
        <v>43166</v>
      </c>
      <c r="R5207" t="str">
        <f t="shared" si="162"/>
        <v>奎文</v>
      </c>
      <c r="S5207" t="str">
        <f t="shared" si="163"/>
        <v>0710</v>
      </c>
    </row>
    <row r="5208" spans="1:19">
      <c r="A5208" t="s">
        <v>43167</v>
      </c>
      <c r="B5208" t="s">
        <v>43168</v>
      </c>
      <c r="C5208" t="s">
        <v>46</v>
      </c>
      <c r="D5208" t="s">
        <v>43169</v>
      </c>
      <c r="E5208" t="s">
        <v>40099</v>
      </c>
      <c r="F5208" t="s">
        <v>43170</v>
      </c>
      <c r="G5208" t="s">
        <v>43171</v>
      </c>
      <c r="H5208" t="s">
        <v>43172</v>
      </c>
      <c r="I5208" t="s">
        <v>2364</v>
      </c>
      <c r="J5208" t="s">
        <v>9821</v>
      </c>
      <c r="K5208" t="s">
        <v>22546</v>
      </c>
      <c r="L5208" t="s">
        <v>119</v>
      </c>
      <c r="M5208" t="s">
        <v>3695</v>
      </c>
      <c r="N5208" t="s">
        <v>3270</v>
      </c>
      <c r="O5208" t="s">
        <v>9823</v>
      </c>
      <c r="P5208" t="s">
        <v>43173</v>
      </c>
      <c r="Q5208" t="s">
        <v>43174</v>
      </c>
      <c r="R5208" t="str">
        <f t="shared" si="162"/>
        <v>寒亭</v>
      </c>
      <c r="S5208" t="str">
        <f t="shared" si="163"/>
        <v>0710</v>
      </c>
    </row>
    <row r="5209" spans="1:19">
      <c r="A5209" t="s">
        <v>43175</v>
      </c>
      <c r="B5209" t="s">
        <v>43176</v>
      </c>
      <c r="C5209" t="s">
        <v>46</v>
      </c>
      <c r="D5209" t="s">
        <v>43177</v>
      </c>
      <c r="E5209" t="s">
        <v>43178</v>
      </c>
      <c r="F5209" t="s">
        <v>43179</v>
      </c>
      <c r="G5209" t="s">
        <v>43180</v>
      </c>
      <c r="H5209" t="s">
        <v>43181</v>
      </c>
      <c r="I5209" t="s">
        <v>2350</v>
      </c>
      <c r="J5209" t="s">
        <v>5173</v>
      </c>
      <c r="K5209" t="s">
        <v>5174</v>
      </c>
      <c r="L5209" t="s">
        <v>137</v>
      </c>
      <c r="M5209" t="s">
        <v>5175</v>
      </c>
      <c r="N5209" t="s">
        <v>2354</v>
      </c>
      <c r="O5209" t="s">
        <v>5176</v>
      </c>
      <c r="P5209" t="s">
        <v>43182</v>
      </c>
      <c r="R5209" t="str">
        <f t="shared" si="162"/>
        <v>青州</v>
      </c>
      <c r="S5209" t="str">
        <f t="shared" si="163"/>
        <v>0710</v>
      </c>
    </row>
    <row r="5210" spans="1:19">
      <c r="A5210" t="s">
        <v>43183</v>
      </c>
      <c r="B5210" t="s">
        <v>43184</v>
      </c>
      <c r="C5210" t="s">
        <v>46</v>
      </c>
      <c r="D5210" t="s">
        <v>43185</v>
      </c>
      <c r="E5210" t="s">
        <v>40099</v>
      </c>
      <c r="F5210" t="s">
        <v>43186</v>
      </c>
      <c r="G5210" t="s">
        <v>43187</v>
      </c>
      <c r="H5210" t="s">
        <v>43188</v>
      </c>
      <c r="I5210" t="s">
        <v>2350</v>
      </c>
      <c r="J5210" t="s">
        <v>2365</v>
      </c>
      <c r="K5210" t="s">
        <v>2366</v>
      </c>
      <c r="L5210" t="s">
        <v>57</v>
      </c>
      <c r="M5210" t="s">
        <v>2492</v>
      </c>
      <c r="N5210" t="s">
        <v>3052</v>
      </c>
      <c r="O5210" t="s">
        <v>2369</v>
      </c>
      <c r="P5210" t="s">
        <v>43189</v>
      </c>
      <c r="Q5210" t="s">
        <v>43190</v>
      </c>
      <c r="R5210" t="str">
        <f t="shared" si="162"/>
        <v>安丘</v>
      </c>
      <c r="S5210" t="str">
        <f t="shared" si="163"/>
        <v>0710</v>
      </c>
    </row>
    <row r="5211" spans="1:19">
      <c r="A5211" t="s">
        <v>43191</v>
      </c>
      <c r="B5211" t="s">
        <v>43192</v>
      </c>
      <c r="C5211" t="s">
        <v>46</v>
      </c>
      <c r="D5211" t="s">
        <v>43193</v>
      </c>
      <c r="E5211" t="s">
        <v>40167</v>
      </c>
      <c r="F5211" t="s">
        <v>43194</v>
      </c>
      <c r="G5211" t="s">
        <v>43195</v>
      </c>
      <c r="H5211" t="s">
        <v>43196</v>
      </c>
      <c r="I5211" t="s">
        <v>2645</v>
      </c>
      <c r="J5211" t="s">
        <v>3414</v>
      </c>
      <c r="K5211" t="s">
        <v>3415</v>
      </c>
      <c r="L5211" t="s">
        <v>128</v>
      </c>
      <c r="M5211" t="s">
        <v>2890</v>
      </c>
      <c r="N5211" t="s">
        <v>2382</v>
      </c>
      <c r="O5211" t="s">
        <v>3416</v>
      </c>
      <c r="P5211" t="s">
        <v>43197</v>
      </c>
      <c r="R5211" t="str">
        <f t="shared" si="162"/>
        <v>寿光</v>
      </c>
      <c r="S5211" t="str">
        <f t="shared" si="163"/>
        <v>0710</v>
      </c>
    </row>
    <row r="5212" spans="1:19">
      <c r="A5212" t="s">
        <v>43198</v>
      </c>
      <c r="B5212" t="s">
        <v>43199</v>
      </c>
      <c r="C5212" t="s">
        <v>46</v>
      </c>
      <c r="D5212" t="s">
        <v>43200</v>
      </c>
      <c r="E5212" t="s">
        <v>40099</v>
      </c>
      <c r="F5212" t="s">
        <v>43201</v>
      </c>
      <c r="G5212" t="s">
        <v>43202</v>
      </c>
      <c r="H5212" t="s">
        <v>43203</v>
      </c>
      <c r="I5212" t="s">
        <v>2364</v>
      </c>
      <c r="J5212" t="s">
        <v>3609</v>
      </c>
      <c r="K5212" t="s">
        <v>3610</v>
      </c>
      <c r="L5212" t="s">
        <v>110</v>
      </c>
      <c r="M5212" t="s">
        <v>2381</v>
      </c>
      <c r="N5212" t="s">
        <v>3277</v>
      </c>
      <c r="O5212" t="s">
        <v>3611</v>
      </c>
      <c r="P5212" t="s">
        <v>43204</v>
      </c>
      <c r="R5212" t="str">
        <f t="shared" si="162"/>
        <v>高密</v>
      </c>
      <c r="S5212" t="str">
        <f t="shared" si="163"/>
        <v>0710</v>
      </c>
    </row>
    <row r="5213" spans="1:19">
      <c r="A5213" t="s">
        <v>43205</v>
      </c>
      <c r="B5213" t="s">
        <v>43206</v>
      </c>
      <c r="C5213" t="s">
        <v>46</v>
      </c>
      <c r="D5213" t="s">
        <v>43207</v>
      </c>
      <c r="E5213" t="s">
        <v>40099</v>
      </c>
      <c r="F5213" t="s">
        <v>43208</v>
      </c>
      <c r="G5213" t="s">
        <v>43209</v>
      </c>
      <c r="H5213" t="s">
        <v>43210</v>
      </c>
      <c r="I5213" t="s">
        <v>2364</v>
      </c>
      <c r="J5213" t="s">
        <v>4582</v>
      </c>
      <c r="K5213" t="s">
        <v>4583</v>
      </c>
      <c r="L5213" t="s">
        <v>110</v>
      </c>
      <c r="M5213" t="s">
        <v>2849</v>
      </c>
      <c r="N5213" t="s">
        <v>7359</v>
      </c>
      <c r="O5213" t="s">
        <v>4584</v>
      </c>
      <c r="P5213" t="s">
        <v>43211</v>
      </c>
      <c r="Q5213" t="s">
        <v>43212</v>
      </c>
      <c r="R5213" t="str">
        <f t="shared" si="162"/>
        <v>高密</v>
      </c>
      <c r="S5213" t="str">
        <f t="shared" si="163"/>
        <v>0710</v>
      </c>
    </row>
    <row r="5214" spans="1:19">
      <c r="A5214" t="s">
        <v>43213</v>
      </c>
      <c r="B5214" t="s">
        <v>43214</v>
      </c>
      <c r="C5214" t="s">
        <v>46</v>
      </c>
      <c r="D5214" t="s">
        <v>43215</v>
      </c>
      <c r="E5214" t="s">
        <v>40099</v>
      </c>
      <c r="F5214" t="s">
        <v>43216</v>
      </c>
      <c r="G5214" t="s">
        <v>43217</v>
      </c>
      <c r="H5214" t="s">
        <v>43218</v>
      </c>
      <c r="I5214" t="s">
        <v>2364</v>
      </c>
      <c r="J5214" t="s">
        <v>2900</v>
      </c>
      <c r="K5214" t="s">
        <v>2901</v>
      </c>
      <c r="L5214" t="s">
        <v>110</v>
      </c>
      <c r="M5214" t="s">
        <v>2575</v>
      </c>
      <c r="N5214" t="s">
        <v>2816</v>
      </c>
      <c r="O5214" t="s">
        <v>2902</v>
      </c>
      <c r="P5214" t="s">
        <v>43219</v>
      </c>
      <c r="Q5214" t="s">
        <v>43220</v>
      </c>
      <c r="R5214" t="str">
        <f t="shared" si="162"/>
        <v>高密</v>
      </c>
      <c r="S5214" t="str">
        <f t="shared" si="163"/>
        <v>0710</v>
      </c>
    </row>
    <row r="5215" spans="1:19">
      <c r="A5215" t="s">
        <v>43221</v>
      </c>
      <c r="B5215" t="s">
        <v>43222</v>
      </c>
      <c r="C5215" t="s">
        <v>46</v>
      </c>
      <c r="D5215" t="s">
        <v>43223</v>
      </c>
      <c r="E5215" t="s">
        <v>40099</v>
      </c>
      <c r="F5215" t="s">
        <v>43224</v>
      </c>
      <c r="G5215" t="s">
        <v>43225</v>
      </c>
      <c r="H5215" t="s">
        <v>43226</v>
      </c>
      <c r="I5215" t="s">
        <v>2350</v>
      </c>
      <c r="J5215" t="s">
        <v>3364</v>
      </c>
      <c r="K5215" t="s">
        <v>3365</v>
      </c>
      <c r="L5215" t="s">
        <v>67</v>
      </c>
      <c r="M5215" t="s">
        <v>3366</v>
      </c>
      <c r="N5215" t="s">
        <v>2674</v>
      </c>
      <c r="O5215" t="s">
        <v>3367</v>
      </c>
      <c r="P5215" t="s">
        <v>43227</v>
      </c>
      <c r="Q5215" t="s">
        <v>43228</v>
      </c>
      <c r="R5215" t="str">
        <f t="shared" si="162"/>
        <v>昌邑</v>
      </c>
      <c r="S5215" t="str">
        <f t="shared" si="163"/>
        <v>0710</v>
      </c>
    </row>
    <row r="5216" spans="1:19">
      <c r="A5216" t="s">
        <v>43229</v>
      </c>
      <c r="B5216" t="s">
        <v>43230</v>
      </c>
      <c r="C5216" t="s">
        <v>46</v>
      </c>
      <c r="D5216" t="s">
        <v>43231</v>
      </c>
      <c r="E5216" t="s">
        <v>43232</v>
      </c>
      <c r="F5216" t="s">
        <v>43233</v>
      </c>
      <c r="G5216" t="s">
        <v>43234</v>
      </c>
      <c r="H5216" t="s">
        <v>43235</v>
      </c>
      <c r="I5216" t="s">
        <v>2645</v>
      </c>
      <c r="J5216" t="s">
        <v>2980</v>
      </c>
      <c r="K5216" t="s">
        <v>2981</v>
      </c>
      <c r="L5216" t="s">
        <v>101</v>
      </c>
      <c r="M5216" t="s">
        <v>2982</v>
      </c>
      <c r="N5216" t="s">
        <v>2421</v>
      </c>
      <c r="O5216" t="s">
        <v>2984</v>
      </c>
      <c r="P5216" t="s">
        <v>43236</v>
      </c>
      <c r="Q5216" t="s">
        <v>43237</v>
      </c>
      <c r="R5216" t="str">
        <f t="shared" si="162"/>
        <v>潍城</v>
      </c>
      <c r="S5216" t="str">
        <f t="shared" si="163"/>
        <v>0710</v>
      </c>
    </row>
    <row r="5217" spans="1:19">
      <c r="A5217" t="s">
        <v>43238</v>
      </c>
      <c r="B5217" t="s">
        <v>43239</v>
      </c>
      <c r="C5217" t="s">
        <v>46</v>
      </c>
      <c r="D5217" t="s">
        <v>43240</v>
      </c>
      <c r="E5217" t="s">
        <v>43232</v>
      </c>
      <c r="F5217" t="s">
        <v>43241</v>
      </c>
      <c r="G5217" t="s">
        <v>43242</v>
      </c>
      <c r="H5217" t="s">
        <v>43243</v>
      </c>
      <c r="I5217" t="s">
        <v>2364</v>
      </c>
      <c r="J5217" t="s">
        <v>3325</v>
      </c>
      <c r="K5217" t="s">
        <v>3326</v>
      </c>
      <c r="L5217" t="s">
        <v>47</v>
      </c>
      <c r="M5217" t="s">
        <v>3327</v>
      </c>
      <c r="N5217" t="s">
        <v>2340</v>
      </c>
      <c r="O5217" t="s">
        <v>3328</v>
      </c>
      <c r="P5217" t="s">
        <v>43244</v>
      </c>
      <c r="Q5217" t="s">
        <v>43245</v>
      </c>
      <c r="R5217" t="str">
        <f t="shared" si="162"/>
        <v>诸城</v>
      </c>
      <c r="S5217" t="str">
        <f t="shared" si="163"/>
        <v>0710</v>
      </c>
    </row>
    <row r="5218" spans="1:19">
      <c r="A5218" t="s">
        <v>43246</v>
      </c>
      <c r="B5218" t="s">
        <v>43247</v>
      </c>
      <c r="C5218" t="s">
        <v>46</v>
      </c>
      <c r="D5218" t="s">
        <v>43248</v>
      </c>
      <c r="E5218" t="s">
        <v>43249</v>
      </c>
      <c r="F5218" t="s">
        <v>43250</v>
      </c>
      <c r="G5218" t="s">
        <v>43251</v>
      </c>
      <c r="H5218" t="s">
        <v>43252</v>
      </c>
      <c r="I5218" t="s">
        <v>2645</v>
      </c>
      <c r="J5218" t="s">
        <v>5021</v>
      </c>
      <c r="K5218" t="s">
        <v>5022</v>
      </c>
      <c r="L5218" t="s">
        <v>119</v>
      </c>
      <c r="M5218" t="s">
        <v>4071</v>
      </c>
      <c r="N5218" t="s">
        <v>3017</v>
      </c>
      <c r="O5218" t="s">
        <v>5023</v>
      </c>
      <c r="P5218" t="s">
        <v>43253</v>
      </c>
      <c r="R5218" t="str">
        <f t="shared" si="162"/>
        <v>寒亭</v>
      </c>
      <c r="S5218" t="str">
        <f t="shared" si="163"/>
        <v>0710</v>
      </c>
    </row>
    <row r="5219" spans="1:19">
      <c r="A5219" t="s">
        <v>43254</v>
      </c>
      <c r="B5219" t="s">
        <v>43255</v>
      </c>
      <c r="C5219" t="s">
        <v>46</v>
      </c>
      <c r="D5219" t="s">
        <v>43256</v>
      </c>
      <c r="E5219" t="s">
        <v>40099</v>
      </c>
      <c r="F5219" t="s">
        <v>43257</v>
      </c>
      <c r="G5219" t="s">
        <v>43258</v>
      </c>
      <c r="H5219" t="s">
        <v>43259</v>
      </c>
      <c r="I5219" t="s">
        <v>2378</v>
      </c>
      <c r="J5219" t="s">
        <v>2900</v>
      </c>
      <c r="K5219" t="s">
        <v>2901</v>
      </c>
      <c r="L5219" t="s">
        <v>110</v>
      </c>
      <c r="M5219" t="s">
        <v>2575</v>
      </c>
      <c r="N5219" t="s">
        <v>2421</v>
      </c>
      <c r="O5219" t="s">
        <v>2902</v>
      </c>
      <c r="P5219" t="s">
        <v>43260</v>
      </c>
      <c r="Q5219" t="s">
        <v>43261</v>
      </c>
      <c r="R5219" t="str">
        <f t="shared" si="162"/>
        <v>高密</v>
      </c>
      <c r="S5219" t="str">
        <f t="shared" si="163"/>
        <v>0710</v>
      </c>
    </row>
    <row r="5220" spans="1:19">
      <c r="A5220" t="s">
        <v>43262</v>
      </c>
      <c r="B5220" t="s">
        <v>43263</v>
      </c>
      <c r="C5220" t="s">
        <v>46</v>
      </c>
      <c r="D5220" t="s">
        <v>43264</v>
      </c>
      <c r="E5220" t="s">
        <v>43265</v>
      </c>
      <c r="F5220" t="s">
        <v>43266</v>
      </c>
      <c r="G5220" t="s">
        <v>43267</v>
      </c>
      <c r="H5220" t="s">
        <v>43268</v>
      </c>
      <c r="I5220" t="s">
        <v>3436</v>
      </c>
      <c r="J5220" t="s">
        <v>9221</v>
      </c>
      <c r="K5220" t="s">
        <v>9222</v>
      </c>
      <c r="L5220" t="s">
        <v>57</v>
      </c>
      <c r="M5220" t="s">
        <v>2838</v>
      </c>
      <c r="N5220" t="s">
        <v>2687</v>
      </c>
      <c r="O5220" t="s">
        <v>9223</v>
      </c>
      <c r="P5220" t="s">
        <v>43269</v>
      </c>
      <c r="R5220" t="str">
        <f t="shared" si="162"/>
        <v>安丘</v>
      </c>
      <c r="S5220" t="str">
        <f t="shared" si="163"/>
        <v>0710</v>
      </c>
    </row>
    <row r="5221" spans="1:19">
      <c r="A5221" t="s">
        <v>43270</v>
      </c>
      <c r="B5221" t="s">
        <v>43271</v>
      </c>
      <c r="C5221" t="s">
        <v>46</v>
      </c>
      <c r="D5221" t="s">
        <v>43272</v>
      </c>
      <c r="E5221" t="s">
        <v>40099</v>
      </c>
      <c r="F5221" t="s">
        <v>43273</v>
      </c>
      <c r="G5221" t="s">
        <v>43274</v>
      </c>
      <c r="H5221" t="s">
        <v>43275</v>
      </c>
      <c r="I5221" t="s">
        <v>2364</v>
      </c>
      <c r="J5221" t="s">
        <v>3337</v>
      </c>
      <c r="K5221" t="s">
        <v>3338</v>
      </c>
      <c r="L5221" t="s">
        <v>76</v>
      </c>
      <c r="M5221" t="s">
        <v>2408</v>
      </c>
      <c r="N5221" t="s">
        <v>2480</v>
      </c>
      <c r="O5221" t="s">
        <v>3340</v>
      </c>
      <c r="P5221" t="s">
        <v>43276</v>
      </c>
      <c r="R5221" t="str">
        <f t="shared" si="162"/>
        <v>奎文</v>
      </c>
      <c r="S5221" t="str">
        <f t="shared" si="163"/>
        <v>0710</v>
      </c>
    </row>
    <row r="5222" spans="1:19">
      <c r="A5222" t="s">
        <v>43277</v>
      </c>
      <c r="B5222" t="s">
        <v>43278</v>
      </c>
      <c r="C5222" t="s">
        <v>46</v>
      </c>
      <c r="D5222" t="s">
        <v>43279</v>
      </c>
      <c r="E5222" t="s">
        <v>40099</v>
      </c>
      <c r="F5222" t="s">
        <v>43280</v>
      </c>
      <c r="G5222" t="s">
        <v>43281</v>
      </c>
      <c r="H5222" t="s">
        <v>43282</v>
      </c>
      <c r="I5222" t="s">
        <v>2350</v>
      </c>
      <c r="J5222" t="s">
        <v>2406</v>
      </c>
      <c r="K5222" t="s">
        <v>2407</v>
      </c>
      <c r="L5222" t="s">
        <v>76</v>
      </c>
      <c r="M5222" t="s">
        <v>2408</v>
      </c>
      <c r="N5222" t="s">
        <v>4563</v>
      </c>
      <c r="O5222" t="s">
        <v>2409</v>
      </c>
      <c r="P5222" t="s">
        <v>43283</v>
      </c>
      <c r="R5222" t="str">
        <f t="shared" si="162"/>
        <v>奎文</v>
      </c>
      <c r="S5222" t="str">
        <f t="shared" si="163"/>
        <v>0710</v>
      </c>
    </row>
    <row r="5223" spans="1:19">
      <c r="A5223" t="s">
        <v>43284</v>
      </c>
      <c r="B5223" t="s">
        <v>43285</v>
      </c>
      <c r="C5223" t="s">
        <v>46</v>
      </c>
      <c r="D5223" t="s">
        <v>43286</v>
      </c>
      <c r="E5223" t="s">
        <v>40099</v>
      </c>
      <c r="F5223" t="s">
        <v>43287</v>
      </c>
      <c r="G5223" t="s">
        <v>43288</v>
      </c>
      <c r="H5223" t="s">
        <v>43289</v>
      </c>
      <c r="I5223" t="s">
        <v>2364</v>
      </c>
      <c r="J5223" t="s">
        <v>12383</v>
      </c>
      <c r="K5223" t="s">
        <v>12384</v>
      </c>
      <c r="L5223" t="s">
        <v>128</v>
      </c>
      <c r="M5223" t="s">
        <v>3028</v>
      </c>
      <c r="N5223" t="s">
        <v>2480</v>
      </c>
      <c r="O5223" t="s">
        <v>12385</v>
      </c>
      <c r="P5223" t="s">
        <v>43290</v>
      </c>
      <c r="Q5223" t="s">
        <v>43291</v>
      </c>
      <c r="R5223" t="str">
        <f t="shared" si="162"/>
        <v>寿光</v>
      </c>
      <c r="S5223" t="str">
        <f t="shared" si="163"/>
        <v>0710</v>
      </c>
    </row>
    <row r="5224" spans="1:19">
      <c r="A5224" t="s">
        <v>43292</v>
      </c>
      <c r="B5224" t="s">
        <v>43293</v>
      </c>
      <c r="C5224" t="s">
        <v>46</v>
      </c>
      <c r="D5224" t="s">
        <v>43294</v>
      </c>
      <c r="E5224" t="s">
        <v>40167</v>
      </c>
      <c r="F5224" t="s">
        <v>43295</v>
      </c>
      <c r="G5224" t="s">
        <v>43296</v>
      </c>
      <c r="H5224" t="s">
        <v>43297</v>
      </c>
      <c r="I5224" t="s">
        <v>2378</v>
      </c>
      <c r="J5224" t="s">
        <v>33535</v>
      </c>
      <c r="K5224" t="s">
        <v>33536</v>
      </c>
      <c r="L5224" t="s">
        <v>67</v>
      </c>
      <c r="M5224" t="s">
        <v>2871</v>
      </c>
      <c r="N5224" t="s">
        <v>2674</v>
      </c>
      <c r="O5224" t="s">
        <v>33537</v>
      </c>
      <c r="P5224" t="s">
        <v>43298</v>
      </c>
      <c r="R5224" t="str">
        <f t="shared" si="162"/>
        <v>昌邑</v>
      </c>
      <c r="S5224" t="str">
        <f t="shared" si="163"/>
        <v>0710</v>
      </c>
    </row>
    <row r="5225" spans="1:19">
      <c r="A5225" t="s">
        <v>43299</v>
      </c>
      <c r="B5225" t="s">
        <v>43300</v>
      </c>
      <c r="C5225" t="s">
        <v>46</v>
      </c>
      <c r="D5225" t="s">
        <v>43301</v>
      </c>
      <c r="E5225" t="s">
        <v>43302</v>
      </c>
      <c r="F5225" t="s">
        <v>43303</v>
      </c>
      <c r="G5225" t="s">
        <v>43304</v>
      </c>
      <c r="H5225" t="s">
        <v>43305</v>
      </c>
      <c r="I5225" t="s">
        <v>2503</v>
      </c>
      <c r="J5225" t="s">
        <v>2587</v>
      </c>
      <c r="K5225" t="s">
        <v>2588</v>
      </c>
      <c r="L5225" t="s">
        <v>57</v>
      </c>
      <c r="M5225" t="s">
        <v>2433</v>
      </c>
      <c r="N5225" t="s">
        <v>6398</v>
      </c>
      <c r="O5225" t="s">
        <v>2590</v>
      </c>
      <c r="P5225" t="s">
        <v>43306</v>
      </c>
      <c r="Q5225" t="s">
        <v>43307</v>
      </c>
      <c r="R5225" t="str">
        <f t="shared" si="162"/>
        <v>安丘</v>
      </c>
      <c r="S5225" t="str">
        <f t="shared" si="163"/>
        <v>0710</v>
      </c>
    </row>
    <row r="5226" spans="1:19">
      <c r="A5226" t="s">
        <v>43308</v>
      </c>
      <c r="B5226" t="s">
        <v>43309</v>
      </c>
      <c r="C5226" t="s">
        <v>46</v>
      </c>
      <c r="D5226" t="s">
        <v>43310</v>
      </c>
      <c r="E5226" t="s">
        <v>43311</v>
      </c>
      <c r="F5226" t="s">
        <v>43312</v>
      </c>
      <c r="G5226" t="s">
        <v>43313</v>
      </c>
      <c r="H5226" t="s">
        <v>43314</v>
      </c>
      <c r="I5226" t="s">
        <v>2350</v>
      </c>
      <c r="J5226" t="s">
        <v>8105</v>
      </c>
      <c r="K5226" t="s">
        <v>8106</v>
      </c>
      <c r="L5226" t="s">
        <v>101</v>
      </c>
      <c r="M5226" t="s">
        <v>4459</v>
      </c>
      <c r="N5226" t="s">
        <v>2421</v>
      </c>
      <c r="O5226" t="s">
        <v>8107</v>
      </c>
      <c r="P5226" t="s">
        <v>43315</v>
      </c>
      <c r="Q5226" t="s">
        <v>43316</v>
      </c>
      <c r="R5226" t="str">
        <f t="shared" si="162"/>
        <v>潍城</v>
      </c>
      <c r="S5226" t="str">
        <f t="shared" si="163"/>
        <v>0710</v>
      </c>
    </row>
    <row r="5227" spans="1:19">
      <c r="A5227" t="s">
        <v>43317</v>
      </c>
      <c r="B5227" t="s">
        <v>43318</v>
      </c>
      <c r="C5227" t="s">
        <v>46</v>
      </c>
      <c r="D5227" t="s">
        <v>43319</v>
      </c>
      <c r="E5227" t="s">
        <v>40099</v>
      </c>
      <c r="F5227" t="s">
        <v>43320</v>
      </c>
      <c r="G5227" t="s">
        <v>43321</v>
      </c>
      <c r="H5227" t="s">
        <v>43322</v>
      </c>
      <c r="I5227" t="s">
        <v>2350</v>
      </c>
      <c r="J5227" t="s">
        <v>13884</v>
      </c>
      <c r="K5227" t="s">
        <v>13885</v>
      </c>
      <c r="L5227" t="s">
        <v>119</v>
      </c>
      <c r="M5227" t="s">
        <v>2601</v>
      </c>
      <c r="N5227" t="s">
        <v>3907</v>
      </c>
      <c r="O5227" t="s">
        <v>13886</v>
      </c>
      <c r="P5227" t="s">
        <v>43323</v>
      </c>
      <c r="R5227" t="str">
        <f t="shared" si="162"/>
        <v>寒亭</v>
      </c>
      <c r="S5227" t="str">
        <f t="shared" si="163"/>
        <v>0710</v>
      </c>
    </row>
    <row r="5228" spans="1:19">
      <c r="A5228" t="s">
        <v>43324</v>
      </c>
      <c r="B5228" t="s">
        <v>43325</v>
      </c>
      <c r="C5228" t="s">
        <v>46</v>
      </c>
      <c r="D5228" t="s">
        <v>43326</v>
      </c>
      <c r="E5228" t="s">
        <v>40099</v>
      </c>
      <c r="F5228" t="s">
        <v>43327</v>
      </c>
      <c r="G5228" t="s">
        <v>43328</v>
      </c>
      <c r="H5228" t="s">
        <v>43329</v>
      </c>
      <c r="I5228" t="s">
        <v>2378</v>
      </c>
      <c r="J5228" t="s">
        <v>6131</v>
      </c>
      <c r="K5228" t="s">
        <v>6132</v>
      </c>
      <c r="L5228" t="s">
        <v>57</v>
      </c>
      <c r="M5228" t="s">
        <v>2552</v>
      </c>
      <c r="N5228" t="s">
        <v>2674</v>
      </c>
      <c r="O5228" t="s">
        <v>6133</v>
      </c>
      <c r="P5228" t="s">
        <v>43330</v>
      </c>
      <c r="R5228" t="str">
        <f t="shared" si="162"/>
        <v>安丘</v>
      </c>
      <c r="S5228" t="str">
        <f t="shared" si="163"/>
        <v>0710</v>
      </c>
    </row>
    <row r="5229" spans="1:19">
      <c r="A5229" t="s">
        <v>43331</v>
      </c>
      <c r="B5229" t="s">
        <v>43332</v>
      </c>
      <c r="C5229" t="s">
        <v>46</v>
      </c>
      <c r="D5229" t="s">
        <v>43333</v>
      </c>
      <c r="E5229" t="s">
        <v>40099</v>
      </c>
      <c r="F5229" t="s">
        <v>43334</v>
      </c>
      <c r="G5229" t="s">
        <v>43335</v>
      </c>
      <c r="H5229" t="s">
        <v>43336</v>
      </c>
      <c r="I5229" t="s">
        <v>2645</v>
      </c>
      <c r="J5229" t="s">
        <v>8254</v>
      </c>
      <c r="K5229" t="s">
        <v>8255</v>
      </c>
      <c r="L5229" t="s">
        <v>110</v>
      </c>
      <c r="M5229" t="s">
        <v>3098</v>
      </c>
      <c r="N5229" t="s">
        <v>3017</v>
      </c>
      <c r="O5229" t="s">
        <v>8256</v>
      </c>
      <c r="P5229" t="s">
        <v>43337</v>
      </c>
      <c r="R5229" t="str">
        <f t="shared" si="162"/>
        <v>高密</v>
      </c>
      <c r="S5229" t="str">
        <f t="shared" si="163"/>
        <v>0710</v>
      </c>
    </row>
    <row r="5230" spans="1:19">
      <c r="A5230" t="s">
        <v>43338</v>
      </c>
      <c r="B5230" t="s">
        <v>43339</v>
      </c>
      <c r="C5230" t="s">
        <v>46</v>
      </c>
      <c r="D5230" t="s">
        <v>43340</v>
      </c>
      <c r="E5230" t="s">
        <v>40099</v>
      </c>
      <c r="F5230" t="s">
        <v>43341</v>
      </c>
      <c r="G5230" t="s">
        <v>43342</v>
      </c>
      <c r="H5230" t="s">
        <v>43343</v>
      </c>
      <c r="I5230" t="s">
        <v>2364</v>
      </c>
      <c r="J5230" t="s">
        <v>33860</v>
      </c>
      <c r="K5230" t="s">
        <v>8235</v>
      </c>
      <c r="L5230" t="s">
        <v>57</v>
      </c>
      <c r="M5230" t="s">
        <v>4029</v>
      </c>
      <c r="N5230" t="s">
        <v>2421</v>
      </c>
      <c r="O5230" t="s">
        <v>33861</v>
      </c>
      <c r="P5230" t="s">
        <v>43344</v>
      </c>
      <c r="Q5230" t="s">
        <v>43345</v>
      </c>
      <c r="R5230" t="str">
        <f t="shared" si="162"/>
        <v>安丘</v>
      </c>
      <c r="S5230" t="str">
        <f t="shared" si="163"/>
        <v>0710</v>
      </c>
    </row>
    <row r="5231" spans="1:19">
      <c r="A5231" t="s">
        <v>43346</v>
      </c>
      <c r="B5231" t="s">
        <v>43347</v>
      </c>
      <c r="C5231" t="s">
        <v>46</v>
      </c>
      <c r="D5231" t="s">
        <v>43348</v>
      </c>
      <c r="E5231" t="s">
        <v>43349</v>
      </c>
      <c r="F5231" t="s">
        <v>43350</v>
      </c>
      <c r="G5231" t="s">
        <v>43351</v>
      </c>
      <c r="H5231" t="s">
        <v>43352</v>
      </c>
      <c r="I5231" t="s">
        <v>4165</v>
      </c>
      <c r="J5231" t="s">
        <v>30738</v>
      </c>
      <c r="K5231" t="s">
        <v>30739</v>
      </c>
      <c r="L5231" t="s">
        <v>110</v>
      </c>
      <c r="M5231" t="s">
        <v>2575</v>
      </c>
      <c r="N5231" t="s">
        <v>2674</v>
      </c>
      <c r="O5231" t="s">
        <v>36755</v>
      </c>
      <c r="P5231" t="s">
        <v>43353</v>
      </c>
      <c r="Q5231" t="s">
        <v>43354</v>
      </c>
      <c r="R5231" t="str">
        <f t="shared" si="162"/>
        <v>高密</v>
      </c>
      <c r="S5231" t="str">
        <f t="shared" si="163"/>
        <v>0710</v>
      </c>
    </row>
    <row r="5232" spans="1:19">
      <c r="A5232" t="s">
        <v>43355</v>
      </c>
      <c r="B5232" t="s">
        <v>43356</v>
      </c>
      <c r="C5232" t="s">
        <v>46</v>
      </c>
      <c r="D5232" t="s">
        <v>43357</v>
      </c>
      <c r="E5232" t="s">
        <v>43349</v>
      </c>
      <c r="F5232" t="s">
        <v>43358</v>
      </c>
      <c r="G5232" t="s">
        <v>43359</v>
      </c>
      <c r="H5232" t="s">
        <v>43360</v>
      </c>
      <c r="I5232" t="s">
        <v>2364</v>
      </c>
      <c r="J5232" t="s">
        <v>2696</v>
      </c>
      <c r="K5232" t="s">
        <v>2697</v>
      </c>
      <c r="L5232" t="s">
        <v>110</v>
      </c>
      <c r="M5232" t="s">
        <v>2575</v>
      </c>
      <c r="N5232" t="s">
        <v>2721</v>
      </c>
      <c r="O5232" t="s">
        <v>7370</v>
      </c>
      <c r="P5232" t="s">
        <v>43361</v>
      </c>
      <c r="R5232" t="str">
        <f t="shared" si="162"/>
        <v>高密</v>
      </c>
      <c r="S5232" t="str">
        <f t="shared" si="163"/>
        <v>0710</v>
      </c>
    </row>
    <row r="5233" spans="1:19">
      <c r="A5233" t="s">
        <v>43362</v>
      </c>
      <c r="B5233" t="s">
        <v>43363</v>
      </c>
      <c r="C5233" t="s">
        <v>46</v>
      </c>
      <c r="D5233" t="s">
        <v>43364</v>
      </c>
      <c r="E5233" t="s">
        <v>43365</v>
      </c>
      <c r="F5233" t="s">
        <v>43366</v>
      </c>
      <c r="G5233" t="s">
        <v>43367</v>
      </c>
      <c r="H5233" t="s">
        <v>43368</v>
      </c>
      <c r="I5233" t="s">
        <v>2364</v>
      </c>
      <c r="J5233" t="s">
        <v>4166</v>
      </c>
      <c r="K5233" t="s">
        <v>4167</v>
      </c>
      <c r="L5233" t="s">
        <v>119</v>
      </c>
      <c r="M5233" t="s">
        <v>4168</v>
      </c>
      <c r="N5233" t="s">
        <v>3774</v>
      </c>
      <c r="O5233" t="s">
        <v>4169</v>
      </c>
      <c r="P5233" t="s">
        <v>43369</v>
      </c>
      <c r="R5233" t="str">
        <f t="shared" si="162"/>
        <v>寒亭</v>
      </c>
      <c r="S5233" t="str">
        <f t="shared" si="163"/>
        <v>0710</v>
      </c>
    </row>
    <row r="5234" spans="1:19">
      <c r="A5234" t="s">
        <v>43370</v>
      </c>
      <c r="B5234" t="s">
        <v>43371</v>
      </c>
      <c r="C5234" t="s">
        <v>46</v>
      </c>
      <c r="D5234" t="s">
        <v>43372</v>
      </c>
      <c r="E5234" t="s">
        <v>40099</v>
      </c>
      <c r="F5234" t="s">
        <v>43373</v>
      </c>
      <c r="G5234" t="s">
        <v>43374</v>
      </c>
      <c r="H5234" t="s">
        <v>43375</v>
      </c>
      <c r="I5234" t="s">
        <v>5211</v>
      </c>
      <c r="J5234" t="s">
        <v>5173</v>
      </c>
      <c r="K5234" t="s">
        <v>5174</v>
      </c>
      <c r="L5234" t="s">
        <v>137</v>
      </c>
      <c r="M5234" t="s">
        <v>5175</v>
      </c>
      <c r="N5234" t="s">
        <v>3622</v>
      </c>
      <c r="O5234" t="s">
        <v>5176</v>
      </c>
      <c r="P5234" t="s">
        <v>43376</v>
      </c>
      <c r="Q5234" t="s">
        <v>43377</v>
      </c>
      <c r="R5234" t="str">
        <f t="shared" si="162"/>
        <v>青州</v>
      </c>
      <c r="S5234" t="str">
        <f t="shared" si="163"/>
        <v>0710</v>
      </c>
    </row>
    <row r="5235" spans="1:19">
      <c r="A5235" t="s">
        <v>43378</v>
      </c>
      <c r="B5235" t="s">
        <v>43379</v>
      </c>
      <c r="C5235" t="s">
        <v>46</v>
      </c>
      <c r="D5235" t="s">
        <v>43380</v>
      </c>
      <c r="E5235" t="s">
        <v>40099</v>
      </c>
      <c r="F5235" t="s">
        <v>43381</v>
      </c>
      <c r="G5235" t="s">
        <v>43382</v>
      </c>
      <c r="H5235" t="s">
        <v>43383</v>
      </c>
      <c r="I5235" t="s">
        <v>2364</v>
      </c>
      <c r="J5235" t="s">
        <v>8787</v>
      </c>
      <c r="K5235" t="s">
        <v>8788</v>
      </c>
      <c r="L5235" t="s">
        <v>128</v>
      </c>
      <c r="M5235" t="s">
        <v>2720</v>
      </c>
      <c r="N5235" t="s">
        <v>2421</v>
      </c>
      <c r="O5235" t="s">
        <v>8789</v>
      </c>
      <c r="P5235" t="s">
        <v>43384</v>
      </c>
      <c r="R5235" t="str">
        <f t="shared" si="162"/>
        <v>寿光</v>
      </c>
      <c r="S5235" t="str">
        <f t="shared" si="163"/>
        <v>0710</v>
      </c>
    </row>
    <row r="5236" spans="1:19">
      <c r="A5236" t="s">
        <v>43385</v>
      </c>
      <c r="B5236" t="s">
        <v>43386</v>
      </c>
      <c r="C5236" t="s">
        <v>46</v>
      </c>
      <c r="D5236" t="s">
        <v>43387</v>
      </c>
      <c r="E5236" t="s">
        <v>40140</v>
      </c>
      <c r="F5236" t="s">
        <v>43388</v>
      </c>
      <c r="G5236" t="s">
        <v>43389</v>
      </c>
      <c r="H5236" t="s">
        <v>43390</v>
      </c>
      <c r="I5236" t="s">
        <v>2364</v>
      </c>
      <c r="J5236" t="s">
        <v>2956</v>
      </c>
      <c r="K5236" t="s">
        <v>2957</v>
      </c>
      <c r="L5236" t="s">
        <v>67</v>
      </c>
      <c r="M5236" t="s">
        <v>2958</v>
      </c>
      <c r="N5236" t="s">
        <v>2340</v>
      </c>
      <c r="O5236" t="s">
        <v>2960</v>
      </c>
      <c r="P5236" t="s">
        <v>43391</v>
      </c>
      <c r="Q5236" t="s">
        <v>43392</v>
      </c>
      <c r="R5236" t="str">
        <f t="shared" si="162"/>
        <v>昌邑</v>
      </c>
      <c r="S5236" t="str">
        <f t="shared" si="163"/>
        <v>0710</v>
      </c>
    </row>
    <row r="5237" spans="1:19">
      <c r="A5237" t="s">
        <v>43393</v>
      </c>
      <c r="B5237" t="s">
        <v>43394</v>
      </c>
      <c r="C5237" t="s">
        <v>46</v>
      </c>
      <c r="D5237" t="s">
        <v>43395</v>
      </c>
      <c r="E5237" t="s">
        <v>40140</v>
      </c>
      <c r="F5237" t="s">
        <v>43396</v>
      </c>
      <c r="G5237" t="s">
        <v>43397</v>
      </c>
      <c r="H5237" t="s">
        <v>43398</v>
      </c>
      <c r="I5237" t="s">
        <v>3336</v>
      </c>
      <c r="J5237" t="s">
        <v>6396</v>
      </c>
      <c r="K5237" t="s">
        <v>6397</v>
      </c>
      <c r="L5237" t="s">
        <v>110</v>
      </c>
      <c r="M5237" t="s">
        <v>2381</v>
      </c>
      <c r="N5237" t="s">
        <v>2721</v>
      </c>
      <c r="O5237" t="s">
        <v>6399</v>
      </c>
      <c r="P5237" t="s">
        <v>43399</v>
      </c>
      <c r="R5237" t="str">
        <f t="shared" si="162"/>
        <v>高密</v>
      </c>
      <c r="S5237" t="str">
        <f t="shared" si="163"/>
        <v>0710</v>
      </c>
    </row>
    <row r="5238" spans="1:19">
      <c r="A5238" t="s">
        <v>43400</v>
      </c>
      <c r="B5238" t="s">
        <v>43401</v>
      </c>
      <c r="C5238" t="s">
        <v>46</v>
      </c>
      <c r="D5238" t="s">
        <v>43402</v>
      </c>
      <c r="E5238" t="s">
        <v>40140</v>
      </c>
      <c r="F5238" t="s">
        <v>43403</v>
      </c>
      <c r="G5238" t="s">
        <v>43404</v>
      </c>
      <c r="H5238" t="s">
        <v>43405</v>
      </c>
      <c r="I5238" t="s">
        <v>2465</v>
      </c>
      <c r="J5238" t="s">
        <v>4978</v>
      </c>
      <c r="K5238" t="s">
        <v>4979</v>
      </c>
      <c r="L5238" t="s">
        <v>101</v>
      </c>
      <c r="M5238" t="s">
        <v>4459</v>
      </c>
      <c r="N5238" t="s">
        <v>3017</v>
      </c>
      <c r="O5238" t="s">
        <v>4980</v>
      </c>
      <c r="P5238" t="s">
        <v>43406</v>
      </c>
      <c r="Q5238" t="s">
        <v>43407</v>
      </c>
      <c r="R5238" t="str">
        <f t="shared" si="162"/>
        <v>潍城</v>
      </c>
      <c r="S5238" t="str">
        <f t="shared" si="163"/>
        <v>0710</v>
      </c>
    </row>
    <row r="5239" spans="1:19">
      <c r="A5239" t="s">
        <v>43408</v>
      </c>
      <c r="B5239" t="s">
        <v>43409</v>
      </c>
      <c r="C5239" t="s">
        <v>46</v>
      </c>
      <c r="D5239" t="s">
        <v>43410</v>
      </c>
      <c r="E5239" t="s">
        <v>40140</v>
      </c>
      <c r="F5239" t="s">
        <v>43411</v>
      </c>
      <c r="G5239" t="s">
        <v>43412</v>
      </c>
      <c r="H5239" t="s">
        <v>43413</v>
      </c>
      <c r="I5239" t="s">
        <v>2364</v>
      </c>
      <c r="J5239" t="s">
        <v>4978</v>
      </c>
      <c r="K5239" t="s">
        <v>4979</v>
      </c>
      <c r="L5239" t="s">
        <v>101</v>
      </c>
      <c r="M5239" t="s">
        <v>4459</v>
      </c>
      <c r="N5239" t="s">
        <v>2421</v>
      </c>
      <c r="O5239" t="s">
        <v>4980</v>
      </c>
      <c r="P5239" t="s">
        <v>43414</v>
      </c>
      <c r="Q5239" t="s">
        <v>43415</v>
      </c>
      <c r="R5239" t="str">
        <f t="shared" si="162"/>
        <v>潍城</v>
      </c>
      <c r="S5239" t="str">
        <f t="shared" si="163"/>
        <v>0710</v>
      </c>
    </row>
    <row r="5240" spans="1:19">
      <c r="A5240" t="s">
        <v>43416</v>
      </c>
      <c r="B5240" t="s">
        <v>43417</v>
      </c>
      <c r="C5240" t="s">
        <v>46</v>
      </c>
      <c r="D5240" t="s">
        <v>43418</v>
      </c>
      <c r="E5240" t="s">
        <v>40140</v>
      </c>
      <c r="F5240" t="s">
        <v>43419</v>
      </c>
      <c r="G5240" t="s">
        <v>43420</v>
      </c>
      <c r="H5240" t="s">
        <v>43421</v>
      </c>
      <c r="I5240" t="s">
        <v>14104</v>
      </c>
      <c r="J5240" t="s">
        <v>4253</v>
      </c>
      <c r="K5240" t="s">
        <v>43422</v>
      </c>
      <c r="L5240" t="s">
        <v>57</v>
      </c>
      <c r="M5240" t="s">
        <v>2367</v>
      </c>
      <c r="N5240" t="s">
        <v>2721</v>
      </c>
      <c r="O5240" t="s">
        <v>4256</v>
      </c>
      <c r="P5240" t="s">
        <v>43423</v>
      </c>
      <c r="R5240" t="str">
        <f t="shared" si="162"/>
        <v>安丘</v>
      </c>
      <c r="S5240" t="str">
        <f t="shared" si="163"/>
        <v>0710</v>
      </c>
    </row>
    <row r="5241" spans="1:19">
      <c r="A5241" t="s">
        <v>43424</v>
      </c>
      <c r="B5241" t="s">
        <v>43425</v>
      </c>
      <c r="C5241" t="s">
        <v>46</v>
      </c>
      <c r="D5241" t="s">
        <v>43426</v>
      </c>
      <c r="E5241" t="s">
        <v>40140</v>
      </c>
      <c r="F5241" t="s">
        <v>43427</v>
      </c>
      <c r="G5241" t="s">
        <v>43428</v>
      </c>
      <c r="H5241" t="s">
        <v>43429</v>
      </c>
      <c r="I5241" t="s">
        <v>2645</v>
      </c>
      <c r="J5241" t="s">
        <v>2922</v>
      </c>
      <c r="K5241" t="s">
        <v>2923</v>
      </c>
      <c r="L5241" t="s">
        <v>47</v>
      </c>
      <c r="M5241" t="s">
        <v>2924</v>
      </c>
      <c r="N5241" t="s">
        <v>2421</v>
      </c>
      <c r="O5241" t="s">
        <v>2925</v>
      </c>
      <c r="P5241" t="s">
        <v>43430</v>
      </c>
      <c r="R5241" t="str">
        <f t="shared" si="162"/>
        <v>诸城</v>
      </c>
      <c r="S5241" t="str">
        <f t="shared" si="163"/>
        <v>0710</v>
      </c>
    </row>
    <row r="5242" spans="1:19">
      <c r="A5242" t="s">
        <v>43431</v>
      </c>
      <c r="B5242" t="s">
        <v>43432</v>
      </c>
      <c r="C5242" t="s">
        <v>46</v>
      </c>
      <c r="D5242" t="s">
        <v>43433</v>
      </c>
      <c r="E5242" t="s">
        <v>40140</v>
      </c>
      <c r="F5242" t="s">
        <v>43434</v>
      </c>
      <c r="G5242" t="s">
        <v>43435</v>
      </c>
      <c r="H5242" t="s">
        <v>43436</v>
      </c>
      <c r="I5242" t="s">
        <v>2350</v>
      </c>
      <c r="J5242" t="s">
        <v>3761</v>
      </c>
      <c r="K5242" t="s">
        <v>3762</v>
      </c>
      <c r="L5242" t="s">
        <v>101</v>
      </c>
      <c r="M5242" t="s">
        <v>3130</v>
      </c>
      <c r="N5242" t="s">
        <v>3307</v>
      </c>
      <c r="O5242" t="s">
        <v>3763</v>
      </c>
      <c r="P5242" t="s">
        <v>43437</v>
      </c>
      <c r="R5242" t="str">
        <f t="shared" si="162"/>
        <v>潍城</v>
      </c>
      <c r="S5242" t="str">
        <f t="shared" si="163"/>
        <v>0710</v>
      </c>
    </row>
    <row r="5243" spans="1:19">
      <c r="A5243" t="s">
        <v>43438</v>
      </c>
      <c r="B5243" t="s">
        <v>43439</v>
      </c>
      <c r="C5243" t="s">
        <v>46</v>
      </c>
      <c r="D5243" t="s">
        <v>43440</v>
      </c>
      <c r="E5243" t="s">
        <v>40140</v>
      </c>
      <c r="F5243" t="s">
        <v>43441</v>
      </c>
      <c r="G5243" t="s">
        <v>43442</v>
      </c>
      <c r="H5243" t="s">
        <v>43443</v>
      </c>
      <c r="I5243" t="s">
        <v>2465</v>
      </c>
      <c r="J5243" t="s">
        <v>10830</v>
      </c>
      <c r="K5243" t="s">
        <v>10831</v>
      </c>
      <c r="L5243" t="s">
        <v>101</v>
      </c>
      <c r="M5243" t="s">
        <v>5737</v>
      </c>
      <c r="N5243" t="s">
        <v>5839</v>
      </c>
      <c r="O5243" t="s">
        <v>10832</v>
      </c>
      <c r="P5243" t="s">
        <v>43444</v>
      </c>
      <c r="Q5243" t="s">
        <v>43445</v>
      </c>
      <c r="R5243" t="str">
        <f t="shared" si="162"/>
        <v>潍城</v>
      </c>
      <c r="S5243" t="str">
        <f t="shared" si="163"/>
        <v>0710</v>
      </c>
    </row>
    <row r="5244" spans="1:19">
      <c r="A5244" t="s">
        <v>43446</v>
      </c>
      <c r="B5244" t="s">
        <v>43447</v>
      </c>
      <c r="C5244" t="s">
        <v>46</v>
      </c>
      <c r="D5244" t="s">
        <v>43448</v>
      </c>
      <c r="E5244" t="s">
        <v>40140</v>
      </c>
      <c r="F5244" t="s">
        <v>43449</v>
      </c>
      <c r="G5244" t="s">
        <v>43450</v>
      </c>
      <c r="H5244" t="s">
        <v>43451</v>
      </c>
      <c r="I5244" t="s">
        <v>2350</v>
      </c>
      <c r="J5244" t="s">
        <v>4819</v>
      </c>
      <c r="K5244" t="s">
        <v>4820</v>
      </c>
      <c r="L5244" t="s">
        <v>76</v>
      </c>
      <c r="M5244" t="s">
        <v>2408</v>
      </c>
      <c r="N5244" t="s">
        <v>2816</v>
      </c>
      <c r="O5244" t="s">
        <v>4821</v>
      </c>
      <c r="P5244" t="s">
        <v>43452</v>
      </c>
      <c r="R5244" t="str">
        <f t="shared" si="162"/>
        <v>奎文</v>
      </c>
      <c r="S5244" t="str">
        <f t="shared" si="163"/>
        <v>0710</v>
      </c>
    </row>
    <row r="5245" spans="1:19">
      <c r="A5245" t="s">
        <v>43453</v>
      </c>
      <c r="B5245" t="s">
        <v>43454</v>
      </c>
      <c r="C5245" t="s">
        <v>46</v>
      </c>
      <c r="D5245" t="s">
        <v>43455</v>
      </c>
      <c r="E5245" t="s">
        <v>40140</v>
      </c>
      <c r="F5245" t="s">
        <v>43456</v>
      </c>
      <c r="G5245" t="s">
        <v>43457</v>
      </c>
      <c r="H5245" t="s">
        <v>43458</v>
      </c>
      <c r="I5245" t="s">
        <v>2350</v>
      </c>
      <c r="J5245" t="s">
        <v>3565</v>
      </c>
      <c r="K5245" t="s">
        <v>3566</v>
      </c>
      <c r="L5245" t="s">
        <v>110</v>
      </c>
      <c r="M5245" t="s">
        <v>2575</v>
      </c>
      <c r="N5245" t="s">
        <v>2859</v>
      </c>
      <c r="O5245" t="s">
        <v>3567</v>
      </c>
      <c r="P5245" t="s">
        <v>43459</v>
      </c>
      <c r="R5245" t="str">
        <f t="shared" si="162"/>
        <v>高密</v>
      </c>
      <c r="S5245" t="str">
        <f t="shared" si="163"/>
        <v>0710</v>
      </c>
    </row>
    <row r="5246" spans="1:19">
      <c r="A5246" t="s">
        <v>43460</v>
      </c>
      <c r="B5246" t="s">
        <v>43461</v>
      </c>
      <c r="C5246" t="s">
        <v>46</v>
      </c>
      <c r="D5246" t="s">
        <v>43462</v>
      </c>
      <c r="E5246" t="s">
        <v>40140</v>
      </c>
      <c r="F5246" t="s">
        <v>43463</v>
      </c>
      <c r="G5246" t="s">
        <v>43464</v>
      </c>
      <c r="H5246" t="s">
        <v>43465</v>
      </c>
      <c r="I5246" t="s">
        <v>2350</v>
      </c>
      <c r="J5246" t="s">
        <v>3738</v>
      </c>
      <c r="K5246" t="s">
        <v>3739</v>
      </c>
      <c r="L5246" t="s">
        <v>187</v>
      </c>
      <c r="M5246" t="s">
        <v>3510</v>
      </c>
      <c r="N5246" t="s">
        <v>2859</v>
      </c>
      <c r="O5246" t="s">
        <v>3740</v>
      </c>
      <c r="P5246" t="s">
        <v>43466</v>
      </c>
      <c r="Q5246" t="s">
        <v>43467</v>
      </c>
      <c r="R5246" t="str">
        <f t="shared" si="162"/>
        <v>坊子</v>
      </c>
      <c r="S5246" t="str">
        <f t="shared" si="163"/>
        <v>0710</v>
      </c>
    </row>
    <row r="5247" spans="1:19">
      <c r="A5247" t="s">
        <v>43468</v>
      </c>
      <c r="B5247" t="s">
        <v>43469</v>
      </c>
      <c r="C5247" t="s">
        <v>46</v>
      </c>
      <c r="D5247" t="s">
        <v>43470</v>
      </c>
      <c r="E5247" t="s">
        <v>40140</v>
      </c>
      <c r="F5247" t="s">
        <v>43471</v>
      </c>
      <c r="G5247" t="s">
        <v>43472</v>
      </c>
      <c r="H5247" t="s">
        <v>43473</v>
      </c>
      <c r="I5247" t="s">
        <v>2392</v>
      </c>
      <c r="J5247" t="s">
        <v>4844</v>
      </c>
      <c r="K5247" t="s">
        <v>4845</v>
      </c>
      <c r="L5247" t="s">
        <v>76</v>
      </c>
      <c r="M5247" t="s">
        <v>2528</v>
      </c>
      <c r="N5247" t="s">
        <v>2674</v>
      </c>
      <c r="O5247" t="s">
        <v>4846</v>
      </c>
      <c r="P5247" t="s">
        <v>43474</v>
      </c>
      <c r="R5247" t="str">
        <f t="shared" si="162"/>
        <v>奎文</v>
      </c>
      <c r="S5247" t="str">
        <f t="shared" si="163"/>
        <v>0710</v>
      </c>
    </row>
    <row r="5248" spans="1:19">
      <c r="A5248" t="s">
        <v>43475</v>
      </c>
      <c r="B5248" t="s">
        <v>43476</v>
      </c>
      <c r="C5248" t="s">
        <v>46</v>
      </c>
      <c r="D5248" t="s">
        <v>43477</v>
      </c>
      <c r="E5248" t="s">
        <v>40140</v>
      </c>
      <c r="F5248" t="s">
        <v>43478</v>
      </c>
      <c r="G5248" t="s">
        <v>43479</v>
      </c>
      <c r="H5248" t="s">
        <v>43480</v>
      </c>
      <c r="I5248" t="s">
        <v>2350</v>
      </c>
      <c r="J5248" t="s">
        <v>3295</v>
      </c>
      <c r="K5248" t="s">
        <v>3296</v>
      </c>
      <c r="L5248" t="s">
        <v>47</v>
      </c>
      <c r="M5248" t="s">
        <v>3159</v>
      </c>
      <c r="N5248" t="s">
        <v>2674</v>
      </c>
      <c r="O5248" t="s">
        <v>3297</v>
      </c>
      <c r="P5248" t="s">
        <v>43481</v>
      </c>
      <c r="Q5248" t="s">
        <v>43482</v>
      </c>
      <c r="R5248" t="str">
        <f t="shared" si="162"/>
        <v>诸城</v>
      </c>
      <c r="S5248" t="str">
        <f t="shared" si="163"/>
        <v>0710</v>
      </c>
    </row>
    <row r="5249" spans="1:19">
      <c r="A5249" t="s">
        <v>43483</v>
      </c>
      <c r="B5249" t="s">
        <v>43484</v>
      </c>
      <c r="C5249" t="s">
        <v>46</v>
      </c>
      <c r="D5249" t="s">
        <v>43485</v>
      </c>
      <c r="E5249" t="s">
        <v>40140</v>
      </c>
      <c r="F5249" t="s">
        <v>43486</v>
      </c>
      <c r="G5249" t="s">
        <v>43487</v>
      </c>
      <c r="H5249" t="s">
        <v>43488</v>
      </c>
      <c r="I5249" t="s">
        <v>4165</v>
      </c>
      <c r="J5249" t="s">
        <v>16736</v>
      </c>
      <c r="K5249" t="s">
        <v>16737</v>
      </c>
      <c r="L5249" t="s">
        <v>101</v>
      </c>
      <c r="M5249" t="s">
        <v>4459</v>
      </c>
      <c r="N5249" t="s">
        <v>2589</v>
      </c>
      <c r="O5249" t="s">
        <v>16738</v>
      </c>
      <c r="P5249" t="s">
        <v>43489</v>
      </c>
      <c r="R5249" t="str">
        <f t="shared" ref="R5249:R5312" si="164">IF(OR(LEFT(L5249,2)="高新"),"奎文",IF(LEFT(L5249,2)="峡山","坊子",IF(LEFT(L5249,2)="滨海","寒亭",LEFT(L5249,2))))</f>
        <v>潍城</v>
      </c>
      <c r="S5249" t="str">
        <f t="shared" ref="S5249:S5312" si="165">TEXT(B5249,"mmdd")</f>
        <v>0710</v>
      </c>
    </row>
    <row r="5250" spans="1:19">
      <c r="A5250" t="s">
        <v>1350</v>
      </c>
      <c r="B5250" t="s">
        <v>43490</v>
      </c>
      <c r="C5250" t="s">
        <v>46</v>
      </c>
      <c r="D5250" t="s">
        <v>43491</v>
      </c>
      <c r="E5250" t="s">
        <v>40140</v>
      </c>
      <c r="F5250" t="s">
        <v>43492</v>
      </c>
      <c r="G5250" t="s">
        <v>1348</v>
      </c>
      <c r="H5250" t="s">
        <v>43493</v>
      </c>
      <c r="I5250" t="s">
        <v>2350</v>
      </c>
      <c r="J5250" t="s">
        <v>4372</v>
      </c>
      <c r="K5250" t="s">
        <v>4373</v>
      </c>
      <c r="L5250" t="s">
        <v>76</v>
      </c>
      <c r="M5250" t="s">
        <v>4374</v>
      </c>
      <c r="N5250" t="s">
        <v>2340</v>
      </c>
      <c r="O5250" t="s">
        <v>4375</v>
      </c>
      <c r="P5250" t="s">
        <v>43494</v>
      </c>
      <c r="Q5250" t="s">
        <v>43495</v>
      </c>
      <c r="R5250" t="str">
        <f t="shared" si="164"/>
        <v>奎文</v>
      </c>
      <c r="S5250" t="str">
        <f t="shared" si="165"/>
        <v>0710</v>
      </c>
    </row>
    <row r="5251" spans="1:19">
      <c r="A5251" t="s">
        <v>43496</v>
      </c>
      <c r="B5251" t="s">
        <v>43497</v>
      </c>
      <c r="C5251" t="s">
        <v>46</v>
      </c>
      <c r="D5251" t="s">
        <v>43498</v>
      </c>
      <c r="E5251" t="s">
        <v>40140</v>
      </c>
      <c r="F5251" t="s">
        <v>43499</v>
      </c>
      <c r="G5251" t="s">
        <v>43500</v>
      </c>
      <c r="H5251" t="s">
        <v>43501</v>
      </c>
      <c r="I5251" t="s">
        <v>2350</v>
      </c>
      <c r="J5251" t="s">
        <v>4231</v>
      </c>
      <c r="K5251" t="s">
        <v>4232</v>
      </c>
      <c r="L5251" t="s">
        <v>76</v>
      </c>
      <c r="M5251" t="s">
        <v>2827</v>
      </c>
      <c r="N5251" t="s">
        <v>2816</v>
      </c>
      <c r="O5251" t="s">
        <v>4234</v>
      </c>
      <c r="P5251" t="s">
        <v>43502</v>
      </c>
      <c r="R5251" t="str">
        <f t="shared" si="164"/>
        <v>奎文</v>
      </c>
      <c r="S5251" t="str">
        <f t="shared" si="165"/>
        <v>0710</v>
      </c>
    </row>
    <row r="5252" spans="1:19">
      <c r="A5252" t="s">
        <v>43503</v>
      </c>
      <c r="B5252" t="s">
        <v>43504</v>
      </c>
      <c r="C5252" t="s">
        <v>46</v>
      </c>
      <c r="D5252" t="s">
        <v>43505</v>
      </c>
      <c r="E5252" t="s">
        <v>40140</v>
      </c>
      <c r="F5252" t="s">
        <v>43506</v>
      </c>
      <c r="G5252" t="s">
        <v>43507</v>
      </c>
      <c r="H5252" t="s">
        <v>43508</v>
      </c>
      <c r="I5252" t="s">
        <v>2364</v>
      </c>
      <c r="J5252" t="s">
        <v>3139</v>
      </c>
      <c r="K5252" t="s">
        <v>3140</v>
      </c>
      <c r="L5252" t="s">
        <v>47</v>
      </c>
      <c r="M5252" t="s">
        <v>3141</v>
      </c>
      <c r="N5252" t="s">
        <v>2674</v>
      </c>
      <c r="O5252" t="s">
        <v>3142</v>
      </c>
      <c r="P5252" t="s">
        <v>43509</v>
      </c>
      <c r="Q5252" t="s">
        <v>43510</v>
      </c>
      <c r="R5252" t="str">
        <f t="shared" si="164"/>
        <v>诸城</v>
      </c>
      <c r="S5252" t="str">
        <f t="shared" si="165"/>
        <v>0710</v>
      </c>
    </row>
    <row r="5253" spans="1:19">
      <c r="A5253" t="s">
        <v>43511</v>
      </c>
      <c r="B5253" t="s">
        <v>43512</v>
      </c>
      <c r="C5253" t="s">
        <v>46</v>
      </c>
      <c r="D5253" t="s">
        <v>43513</v>
      </c>
      <c r="E5253" t="s">
        <v>40140</v>
      </c>
      <c r="F5253" t="s">
        <v>43514</v>
      </c>
      <c r="G5253" t="s">
        <v>43515</v>
      </c>
      <c r="H5253" t="s">
        <v>43516</v>
      </c>
      <c r="I5253" t="s">
        <v>2378</v>
      </c>
      <c r="J5253" t="s">
        <v>4355</v>
      </c>
      <c r="K5253" t="s">
        <v>4356</v>
      </c>
      <c r="L5253" t="s">
        <v>47</v>
      </c>
      <c r="M5253" t="s">
        <v>4266</v>
      </c>
      <c r="N5253" t="s">
        <v>2785</v>
      </c>
      <c r="O5253" t="s">
        <v>4357</v>
      </c>
      <c r="P5253" t="s">
        <v>43517</v>
      </c>
      <c r="Q5253" t="s">
        <v>43518</v>
      </c>
      <c r="R5253" t="str">
        <f t="shared" si="164"/>
        <v>诸城</v>
      </c>
      <c r="S5253" t="str">
        <f t="shared" si="165"/>
        <v>0710</v>
      </c>
    </row>
    <row r="5254" spans="1:19">
      <c r="A5254" t="s">
        <v>43519</v>
      </c>
      <c r="B5254" t="s">
        <v>43520</v>
      </c>
      <c r="C5254" t="s">
        <v>46</v>
      </c>
      <c r="D5254" t="s">
        <v>43521</v>
      </c>
      <c r="E5254" t="s">
        <v>40140</v>
      </c>
      <c r="F5254" t="s">
        <v>43522</v>
      </c>
      <c r="G5254" t="s">
        <v>43523</v>
      </c>
      <c r="H5254" t="s">
        <v>43524</v>
      </c>
      <c r="I5254" t="s">
        <v>2364</v>
      </c>
      <c r="J5254" t="s">
        <v>9867</v>
      </c>
      <c r="K5254" t="s">
        <v>9868</v>
      </c>
      <c r="L5254" t="s">
        <v>47</v>
      </c>
      <c r="M5254" t="s">
        <v>2454</v>
      </c>
      <c r="N5254" t="s">
        <v>3339</v>
      </c>
      <c r="O5254" t="s">
        <v>9869</v>
      </c>
      <c r="P5254" t="s">
        <v>43525</v>
      </c>
      <c r="R5254" t="str">
        <f t="shared" si="164"/>
        <v>诸城</v>
      </c>
      <c r="S5254" t="str">
        <f t="shared" si="165"/>
        <v>0710</v>
      </c>
    </row>
    <row r="5255" spans="1:19">
      <c r="A5255" t="s">
        <v>43526</v>
      </c>
      <c r="B5255" t="s">
        <v>43527</v>
      </c>
      <c r="C5255" t="s">
        <v>46</v>
      </c>
      <c r="D5255" t="s">
        <v>43528</v>
      </c>
      <c r="E5255" t="s">
        <v>40140</v>
      </c>
      <c r="F5255" t="s">
        <v>43529</v>
      </c>
      <c r="G5255" t="s">
        <v>43530</v>
      </c>
      <c r="H5255" t="s">
        <v>43531</v>
      </c>
      <c r="I5255" t="s">
        <v>6637</v>
      </c>
      <c r="J5255" t="s">
        <v>3981</v>
      </c>
      <c r="K5255" t="s">
        <v>3982</v>
      </c>
      <c r="L5255" t="s">
        <v>146</v>
      </c>
      <c r="M5255" t="s">
        <v>3532</v>
      </c>
      <c r="N5255" t="s">
        <v>2721</v>
      </c>
      <c r="O5255" t="s">
        <v>3983</v>
      </c>
      <c r="P5255" t="s">
        <v>43532</v>
      </c>
      <c r="Q5255" t="s">
        <v>43533</v>
      </c>
      <c r="R5255" t="str">
        <f t="shared" si="164"/>
        <v>临朐</v>
      </c>
      <c r="S5255" t="str">
        <f t="shared" si="165"/>
        <v>0710</v>
      </c>
    </row>
    <row r="5256" spans="1:19">
      <c r="A5256" t="s">
        <v>43534</v>
      </c>
      <c r="B5256" t="s">
        <v>43535</v>
      </c>
      <c r="C5256" t="s">
        <v>46</v>
      </c>
      <c r="D5256" t="s">
        <v>43536</v>
      </c>
      <c r="E5256" t="s">
        <v>40140</v>
      </c>
      <c r="F5256" t="s">
        <v>43537</v>
      </c>
      <c r="G5256" t="s">
        <v>43538</v>
      </c>
      <c r="H5256" t="s">
        <v>43539</v>
      </c>
      <c r="I5256" t="s">
        <v>2350</v>
      </c>
      <c r="J5256" t="s">
        <v>9637</v>
      </c>
      <c r="K5256" t="s">
        <v>9638</v>
      </c>
      <c r="L5256" t="s">
        <v>137</v>
      </c>
      <c r="M5256" t="s">
        <v>2395</v>
      </c>
      <c r="N5256" t="s">
        <v>2983</v>
      </c>
      <c r="O5256" t="s">
        <v>9639</v>
      </c>
      <c r="P5256" t="s">
        <v>43540</v>
      </c>
      <c r="R5256" t="str">
        <f t="shared" si="164"/>
        <v>青州</v>
      </c>
      <c r="S5256" t="str">
        <f t="shared" si="165"/>
        <v>0710</v>
      </c>
    </row>
    <row r="5257" spans="1:19">
      <c r="A5257" t="s">
        <v>1342</v>
      </c>
      <c r="B5257" t="s">
        <v>43541</v>
      </c>
      <c r="C5257" t="s">
        <v>46</v>
      </c>
      <c r="D5257" t="s">
        <v>43542</v>
      </c>
      <c r="E5257" t="s">
        <v>40140</v>
      </c>
      <c r="F5257" t="s">
        <v>43543</v>
      </c>
      <c r="G5257" t="s">
        <v>1340</v>
      </c>
      <c r="H5257" t="s">
        <v>43544</v>
      </c>
      <c r="I5257" t="s">
        <v>2364</v>
      </c>
      <c r="J5257" t="s">
        <v>2351</v>
      </c>
      <c r="K5257" t="s">
        <v>2352</v>
      </c>
      <c r="L5257" t="s">
        <v>57</v>
      </c>
      <c r="M5257" t="s">
        <v>2353</v>
      </c>
      <c r="N5257" t="s">
        <v>5839</v>
      </c>
      <c r="O5257" t="s">
        <v>2355</v>
      </c>
      <c r="P5257" t="s">
        <v>43545</v>
      </c>
      <c r="R5257" t="str">
        <f t="shared" si="164"/>
        <v>安丘</v>
      </c>
      <c r="S5257" t="str">
        <f t="shared" si="165"/>
        <v>0710</v>
      </c>
    </row>
    <row r="5258" spans="1:19">
      <c r="A5258" t="s">
        <v>43546</v>
      </c>
      <c r="B5258" t="s">
        <v>43547</v>
      </c>
      <c r="C5258" t="s">
        <v>46</v>
      </c>
      <c r="D5258" t="s">
        <v>43548</v>
      </c>
      <c r="E5258" t="s">
        <v>40140</v>
      </c>
      <c r="F5258" t="s">
        <v>43549</v>
      </c>
      <c r="G5258" t="s">
        <v>43550</v>
      </c>
      <c r="H5258" t="s">
        <v>43551</v>
      </c>
      <c r="I5258" t="s">
        <v>5826</v>
      </c>
      <c r="J5258" t="s">
        <v>2646</v>
      </c>
      <c r="K5258" t="s">
        <v>5336</v>
      </c>
      <c r="L5258" t="s">
        <v>146</v>
      </c>
      <c r="M5258" t="s">
        <v>3051</v>
      </c>
      <c r="N5258" t="s">
        <v>3907</v>
      </c>
      <c r="O5258" t="s">
        <v>5337</v>
      </c>
      <c r="P5258" t="s">
        <v>43552</v>
      </c>
      <c r="Q5258" t="s">
        <v>43553</v>
      </c>
      <c r="R5258" t="str">
        <f t="shared" si="164"/>
        <v>临朐</v>
      </c>
      <c r="S5258" t="str">
        <f t="shared" si="165"/>
        <v>0710</v>
      </c>
    </row>
    <row r="5259" spans="1:19">
      <c r="A5259" t="s">
        <v>43554</v>
      </c>
      <c r="B5259" t="s">
        <v>43555</v>
      </c>
      <c r="C5259" t="s">
        <v>46</v>
      </c>
      <c r="D5259" t="s">
        <v>43556</v>
      </c>
      <c r="E5259" t="s">
        <v>40140</v>
      </c>
      <c r="F5259" t="s">
        <v>43557</v>
      </c>
      <c r="G5259" t="s">
        <v>43558</v>
      </c>
      <c r="H5259" t="s">
        <v>43559</v>
      </c>
      <c r="I5259" t="s">
        <v>2465</v>
      </c>
      <c r="J5259" t="s">
        <v>9821</v>
      </c>
      <c r="K5259" t="s">
        <v>22546</v>
      </c>
      <c r="L5259" t="s">
        <v>119</v>
      </c>
      <c r="M5259" t="s">
        <v>3695</v>
      </c>
      <c r="N5259" t="s">
        <v>2340</v>
      </c>
      <c r="O5259" t="s">
        <v>9823</v>
      </c>
      <c r="P5259" t="s">
        <v>43560</v>
      </c>
      <c r="Q5259" t="s">
        <v>43561</v>
      </c>
      <c r="R5259" t="str">
        <f t="shared" si="164"/>
        <v>寒亭</v>
      </c>
      <c r="S5259" t="str">
        <f t="shared" si="165"/>
        <v>0710</v>
      </c>
    </row>
    <row r="5260" spans="1:19">
      <c r="A5260" t="s">
        <v>43562</v>
      </c>
      <c r="B5260" t="s">
        <v>43563</v>
      </c>
      <c r="C5260" t="s">
        <v>46</v>
      </c>
      <c r="D5260" t="s">
        <v>43564</v>
      </c>
      <c r="E5260" t="s">
        <v>40140</v>
      </c>
      <c r="F5260" t="s">
        <v>43565</v>
      </c>
      <c r="G5260" t="s">
        <v>43566</v>
      </c>
      <c r="H5260" t="s">
        <v>43567</v>
      </c>
      <c r="I5260" t="s">
        <v>2378</v>
      </c>
      <c r="J5260" t="s">
        <v>9436</v>
      </c>
      <c r="K5260" t="s">
        <v>9437</v>
      </c>
      <c r="L5260" t="s">
        <v>110</v>
      </c>
      <c r="M5260" t="s">
        <v>2381</v>
      </c>
      <c r="N5260" t="s">
        <v>2340</v>
      </c>
      <c r="O5260" t="s">
        <v>9438</v>
      </c>
      <c r="P5260" t="s">
        <v>43568</v>
      </c>
      <c r="Q5260" t="s">
        <v>43569</v>
      </c>
      <c r="R5260" t="str">
        <f t="shared" si="164"/>
        <v>高密</v>
      </c>
      <c r="S5260" t="str">
        <f t="shared" si="165"/>
        <v>0710</v>
      </c>
    </row>
    <row r="5261" spans="1:19">
      <c r="A5261" t="s">
        <v>1334</v>
      </c>
      <c r="B5261" t="s">
        <v>43570</v>
      </c>
      <c r="C5261" t="s">
        <v>46</v>
      </c>
      <c r="D5261" t="s">
        <v>43571</v>
      </c>
      <c r="E5261" t="s">
        <v>40140</v>
      </c>
      <c r="F5261" t="s">
        <v>43572</v>
      </c>
      <c r="G5261" t="s">
        <v>1332</v>
      </c>
      <c r="H5261" t="s">
        <v>43573</v>
      </c>
      <c r="I5261" t="s">
        <v>2350</v>
      </c>
      <c r="J5261" t="s">
        <v>11200</v>
      </c>
      <c r="K5261" t="s">
        <v>11201</v>
      </c>
      <c r="L5261" t="s">
        <v>146</v>
      </c>
      <c r="M5261" t="s">
        <v>3051</v>
      </c>
      <c r="N5261" t="s">
        <v>2480</v>
      </c>
      <c r="O5261" t="s">
        <v>11202</v>
      </c>
      <c r="P5261" t="s">
        <v>43574</v>
      </c>
      <c r="R5261" t="str">
        <f t="shared" si="164"/>
        <v>临朐</v>
      </c>
      <c r="S5261" t="str">
        <f t="shared" si="165"/>
        <v>0710</v>
      </c>
    </row>
    <row r="5262" spans="1:19">
      <c r="A5262" t="s">
        <v>43575</v>
      </c>
      <c r="B5262" t="s">
        <v>43576</v>
      </c>
      <c r="C5262" t="s">
        <v>46</v>
      </c>
      <c r="D5262" t="s">
        <v>43577</v>
      </c>
      <c r="E5262" t="s">
        <v>40140</v>
      </c>
      <c r="F5262" t="s">
        <v>43578</v>
      </c>
      <c r="G5262" t="s">
        <v>43579</v>
      </c>
      <c r="H5262" t="s">
        <v>43580</v>
      </c>
      <c r="I5262" t="s">
        <v>2350</v>
      </c>
      <c r="J5262" t="s">
        <v>3167</v>
      </c>
      <c r="K5262" t="s">
        <v>3168</v>
      </c>
      <c r="L5262" t="s">
        <v>110</v>
      </c>
      <c r="M5262" t="s">
        <v>3098</v>
      </c>
      <c r="N5262" t="s">
        <v>2354</v>
      </c>
      <c r="O5262" t="s">
        <v>3169</v>
      </c>
      <c r="P5262" t="s">
        <v>43581</v>
      </c>
      <c r="R5262" t="str">
        <f t="shared" si="164"/>
        <v>高密</v>
      </c>
      <c r="S5262" t="str">
        <f t="shared" si="165"/>
        <v>0710</v>
      </c>
    </row>
    <row r="5263" spans="1:19">
      <c r="A5263" t="s">
        <v>43582</v>
      </c>
      <c r="B5263" t="s">
        <v>43583</v>
      </c>
      <c r="C5263" t="s">
        <v>46</v>
      </c>
      <c r="D5263" t="s">
        <v>43584</v>
      </c>
      <c r="E5263" t="s">
        <v>40140</v>
      </c>
      <c r="F5263" t="s">
        <v>43585</v>
      </c>
      <c r="G5263" t="s">
        <v>43586</v>
      </c>
      <c r="H5263" t="s">
        <v>43587</v>
      </c>
      <c r="I5263" t="s">
        <v>6637</v>
      </c>
      <c r="J5263" t="s">
        <v>9445</v>
      </c>
      <c r="K5263" t="s">
        <v>9446</v>
      </c>
      <c r="L5263" t="s">
        <v>119</v>
      </c>
      <c r="M5263" t="s">
        <v>3695</v>
      </c>
      <c r="N5263" t="s">
        <v>2421</v>
      </c>
      <c r="O5263" t="s">
        <v>9447</v>
      </c>
      <c r="P5263" t="s">
        <v>43588</v>
      </c>
      <c r="R5263" t="str">
        <f t="shared" si="164"/>
        <v>寒亭</v>
      </c>
      <c r="S5263" t="str">
        <f t="shared" si="165"/>
        <v>0710</v>
      </c>
    </row>
    <row r="5264" spans="1:19">
      <c r="A5264" t="s">
        <v>43589</v>
      </c>
      <c r="B5264" t="s">
        <v>43590</v>
      </c>
      <c r="C5264" t="s">
        <v>46</v>
      </c>
      <c r="D5264" t="s">
        <v>43591</v>
      </c>
      <c r="E5264" t="s">
        <v>40140</v>
      </c>
      <c r="F5264" t="s">
        <v>43592</v>
      </c>
      <c r="G5264" t="s">
        <v>43593</v>
      </c>
      <c r="H5264" t="s">
        <v>43594</v>
      </c>
      <c r="I5264" t="s">
        <v>2465</v>
      </c>
      <c r="J5264" t="s">
        <v>3128</v>
      </c>
      <c r="K5264" t="s">
        <v>3129</v>
      </c>
      <c r="L5264" t="s">
        <v>101</v>
      </c>
      <c r="M5264" t="s">
        <v>3130</v>
      </c>
      <c r="N5264" t="s">
        <v>4525</v>
      </c>
      <c r="O5264" t="s">
        <v>3131</v>
      </c>
      <c r="P5264" t="s">
        <v>43595</v>
      </c>
      <c r="Q5264" t="s">
        <v>43596</v>
      </c>
      <c r="R5264" t="str">
        <f t="shared" si="164"/>
        <v>潍城</v>
      </c>
      <c r="S5264" t="str">
        <f t="shared" si="165"/>
        <v>0710</v>
      </c>
    </row>
    <row r="5265" spans="1:19">
      <c r="A5265" t="s">
        <v>43597</v>
      </c>
      <c r="B5265" t="s">
        <v>43598</v>
      </c>
      <c r="C5265" t="s">
        <v>46</v>
      </c>
      <c r="D5265" t="s">
        <v>43599</v>
      </c>
      <c r="E5265" t="s">
        <v>40140</v>
      </c>
      <c r="F5265" t="s">
        <v>43600</v>
      </c>
      <c r="G5265" t="s">
        <v>43601</v>
      </c>
      <c r="H5265" t="s">
        <v>43602</v>
      </c>
      <c r="I5265" t="s">
        <v>2364</v>
      </c>
      <c r="J5265" t="s">
        <v>2741</v>
      </c>
      <c r="K5265" t="s">
        <v>4958</v>
      </c>
      <c r="L5265" t="s">
        <v>137</v>
      </c>
      <c r="M5265" t="s">
        <v>4959</v>
      </c>
      <c r="N5265" t="s">
        <v>3179</v>
      </c>
      <c r="O5265" t="s">
        <v>2744</v>
      </c>
      <c r="P5265" t="s">
        <v>43603</v>
      </c>
      <c r="R5265" t="str">
        <f t="shared" si="164"/>
        <v>青州</v>
      </c>
      <c r="S5265" t="str">
        <f t="shared" si="165"/>
        <v>0710</v>
      </c>
    </row>
    <row r="5266" spans="1:19">
      <c r="A5266" t="s">
        <v>43604</v>
      </c>
      <c r="B5266" t="s">
        <v>43605</v>
      </c>
      <c r="C5266" t="s">
        <v>46</v>
      </c>
      <c r="D5266" t="s">
        <v>43606</v>
      </c>
      <c r="E5266" t="s">
        <v>40140</v>
      </c>
      <c r="F5266" t="s">
        <v>43607</v>
      </c>
      <c r="G5266" t="s">
        <v>43608</v>
      </c>
      <c r="H5266" t="s">
        <v>43609</v>
      </c>
      <c r="I5266" t="s">
        <v>17905</v>
      </c>
      <c r="J5266" t="s">
        <v>3157</v>
      </c>
      <c r="K5266" t="s">
        <v>3158</v>
      </c>
      <c r="L5266" t="s">
        <v>47</v>
      </c>
      <c r="M5266" t="s">
        <v>3159</v>
      </c>
      <c r="N5266" t="s">
        <v>5013</v>
      </c>
      <c r="O5266" t="s">
        <v>3160</v>
      </c>
      <c r="P5266" t="s">
        <v>43610</v>
      </c>
      <c r="Q5266" t="s">
        <v>43611</v>
      </c>
      <c r="R5266" t="str">
        <f t="shared" si="164"/>
        <v>诸城</v>
      </c>
      <c r="S5266" t="str">
        <f t="shared" si="165"/>
        <v>0710</v>
      </c>
    </row>
    <row r="5267" spans="1:19">
      <c r="A5267" t="s">
        <v>43612</v>
      </c>
      <c r="B5267" t="s">
        <v>43613</v>
      </c>
      <c r="C5267" t="s">
        <v>46</v>
      </c>
      <c r="D5267" t="s">
        <v>43614</v>
      </c>
      <c r="E5267" t="s">
        <v>40140</v>
      </c>
      <c r="F5267" t="s">
        <v>43615</v>
      </c>
      <c r="G5267" t="s">
        <v>43616</v>
      </c>
      <c r="H5267" t="s">
        <v>43617</v>
      </c>
      <c r="I5267" t="s">
        <v>2645</v>
      </c>
      <c r="J5267" t="s">
        <v>3026</v>
      </c>
      <c r="K5267" t="s">
        <v>3027</v>
      </c>
      <c r="L5267" t="s">
        <v>128</v>
      </c>
      <c r="M5267" t="s">
        <v>3028</v>
      </c>
      <c r="N5267" t="s">
        <v>2602</v>
      </c>
      <c r="O5267" t="s">
        <v>3029</v>
      </c>
      <c r="P5267" t="s">
        <v>43618</v>
      </c>
      <c r="R5267" t="str">
        <f t="shared" si="164"/>
        <v>寿光</v>
      </c>
      <c r="S5267" t="str">
        <f t="shared" si="165"/>
        <v>0710</v>
      </c>
    </row>
    <row r="5268" spans="1:19">
      <c r="A5268" t="s">
        <v>43619</v>
      </c>
      <c r="B5268" t="s">
        <v>43620</v>
      </c>
      <c r="C5268" t="s">
        <v>46</v>
      </c>
      <c r="D5268" t="s">
        <v>43621</v>
      </c>
      <c r="E5268" t="s">
        <v>40140</v>
      </c>
      <c r="F5268" t="s">
        <v>43622</v>
      </c>
      <c r="G5268" t="s">
        <v>43623</v>
      </c>
      <c r="H5268" t="s">
        <v>43624</v>
      </c>
      <c r="I5268" t="s">
        <v>2350</v>
      </c>
      <c r="J5268" t="s">
        <v>4253</v>
      </c>
      <c r="K5268" t="s">
        <v>43422</v>
      </c>
      <c r="L5268" t="s">
        <v>57</v>
      </c>
      <c r="M5268" t="s">
        <v>2367</v>
      </c>
      <c r="N5268" t="s">
        <v>3554</v>
      </c>
      <c r="O5268" t="s">
        <v>4256</v>
      </c>
      <c r="P5268" t="s">
        <v>43625</v>
      </c>
      <c r="R5268" t="str">
        <f t="shared" si="164"/>
        <v>安丘</v>
      </c>
      <c r="S5268" t="str">
        <f t="shared" si="165"/>
        <v>0710</v>
      </c>
    </row>
    <row r="5269" spans="1:19">
      <c r="A5269" t="s">
        <v>1326</v>
      </c>
      <c r="B5269" t="s">
        <v>43626</v>
      </c>
      <c r="C5269" t="s">
        <v>46</v>
      </c>
      <c r="D5269" t="s">
        <v>43627</v>
      </c>
      <c r="E5269" t="s">
        <v>40140</v>
      </c>
      <c r="F5269" t="s">
        <v>43628</v>
      </c>
      <c r="G5269" t="s">
        <v>1324</v>
      </c>
      <c r="H5269" t="s">
        <v>43629</v>
      </c>
      <c r="I5269" t="s">
        <v>2503</v>
      </c>
      <c r="J5269" t="s">
        <v>2706</v>
      </c>
      <c r="K5269" t="s">
        <v>2707</v>
      </c>
      <c r="L5269" t="s">
        <v>128</v>
      </c>
      <c r="M5269" t="s">
        <v>2708</v>
      </c>
      <c r="N5269" t="s">
        <v>2674</v>
      </c>
      <c r="O5269" t="s">
        <v>2709</v>
      </c>
      <c r="P5269" t="s">
        <v>43630</v>
      </c>
      <c r="R5269" t="str">
        <f t="shared" si="164"/>
        <v>寿光</v>
      </c>
      <c r="S5269" t="str">
        <f t="shared" si="165"/>
        <v>0710</v>
      </c>
    </row>
    <row r="5270" spans="1:19">
      <c r="A5270" t="s">
        <v>43631</v>
      </c>
      <c r="B5270" t="s">
        <v>43632</v>
      </c>
      <c r="C5270" t="s">
        <v>46</v>
      </c>
      <c r="D5270" t="s">
        <v>43633</v>
      </c>
      <c r="E5270" t="s">
        <v>40140</v>
      </c>
      <c r="F5270" t="s">
        <v>43634</v>
      </c>
      <c r="G5270" t="s">
        <v>43635</v>
      </c>
      <c r="H5270" t="s">
        <v>43636</v>
      </c>
      <c r="I5270" t="s">
        <v>2364</v>
      </c>
      <c r="J5270" t="s">
        <v>9081</v>
      </c>
      <c r="K5270" t="s">
        <v>9082</v>
      </c>
      <c r="L5270" t="s">
        <v>110</v>
      </c>
      <c r="M5270" t="s">
        <v>3098</v>
      </c>
      <c r="N5270" t="s">
        <v>2421</v>
      </c>
      <c r="O5270" t="s">
        <v>9083</v>
      </c>
      <c r="P5270" t="s">
        <v>43637</v>
      </c>
      <c r="Q5270" t="s">
        <v>43638</v>
      </c>
      <c r="R5270" t="str">
        <f t="shared" si="164"/>
        <v>高密</v>
      </c>
      <c r="S5270" t="str">
        <f t="shared" si="165"/>
        <v>0710</v>
      </c>
    </row>
    <row r="5271" spans="1:19">
      <c r="A5271" t="s">
        <v>43639</v>
      </c>
      <c r="B5271" t="s">
        <v>43640</v>
      </c>
      <c r="C5271" t="s">
        <v>46</v>
      </c>
      <c r="D5271" t="s">
        <v>43641</v>
      </c>
      <c r="E5271" t="s">
        <v>40140</v>
      </c>
      <c r="F5271" t="s">
        <v>43642</v>
      </c>
      <c r="G5271" t="s">
        <v>43643</v>
      </c>
      <c r="H5271" t="s">
        <v>43644</v>
      </c>
      <c r="I5271" t="s">
        <v>3376</v>
      </c>
      <c r="J5271" t="s">
        <v>2351</v>
      </c>
      <c r="K5271" t="s">
        <v>2352</v>
      </c>
      <c r="L5271" t="s">
        <v>57</v>
      </c>
      <c r="M5271" t="s">
        <v>2353</v>
      </c>
      <c r="N5271" t="s">
        <v>5839</v>
      </c>
      <c r="O5271" t="s">
        <v>2355</v>
      </c>
      <c r="P5271" t="s">
        <v>43645</v>
      </c>
      <c r="Q5271" t="s">
        <v>43646</v>
      </c>
      <c r="R5271" t="str">
        <f t="shared" si="164"/>
        <v>安丘</v>
      </c>
      <c r="S5271" t="str">
        <f t="shared" si="165"/>
        <v>0710</v>
      </c>
    </row>
    <row r="5272" spans="1:19">
      <c r="A5272" t="s">
        <v>43647</v>
      </c>
      <c r="B5272" t="s">
        <v>43648</v>
      </c>
      <c r="C5272" t="s">
        <v>46</v>
      </c>
      <c r="D5272" t="s">
        <v>43649</v>
      </c>
      <c r="E5272" t="s">
        <v>40140</v>
      </c>
      <c r="F5272" t="s">
        <v>43650</v>
      </c>
      <c r="G5272" t="s">
        <v>43651</v>
      </c>
      <c r="H5272" t="s">
        <v>43652</v>
      </c>
      <c r="I5272" t="s">
        <v>2645</v>
      </c>
      <c r="J5272" t="s">
        <v>7561</v>
      </c>
      <c r="K5272" t="s">
        <v>7562</v>
      </c>
      <c r="L5272" t="s">
        <v>101</v>
      </c>
      <c r="M5272" t="s">
        <v>3130</v>
      </c>
      <c r="N5272" t="s">
        <v>2721</v>
      </c>
      <c r="O5272" t="s">
        <v>7563</v>
      </c>
      <c r="P5272" t="s">
        <v>43653</v>
      </c>
      <c r="R5272" t="str">
        <f t="shared" si="164"/>
        <v>潍城</v>
      </c>
      <c r="S5272" t="str">
        <f t="shared" si="165"/>
        <v>0710</v>
      </c>
    </row>
    <row r="5273" spans="1:19">
      <c r="A5273" t="s">
        <v>43654</v>
      </c>
      <c r="B5273" t="s">
        <v>43655</v>
      </c>
      <c r="C5273" t="s">
        <v>46</v>
      </c>
      <c r="D5273" t="s">
        <v>43656</v>
      </c>
      <c r="E5273" t="s">
        <v>40140</v>
      </c>
      <c r="F5273" t="s">
        <v>43657</v>
      </c>
      <c r="G5273" t="s">
        <v>43658</v>
      </c>
      <c r="H5273" t="s">
        <v>43659</v>
      </c>
      <c r="I5273" t="s">
        <v>2392</v>
      </c>
      <c r="J5273" t="s">
        <v>8380</v>
      </c>
      <c r="K5273" t="s">
        <v>8381</v>
      </c>
      <c r="L5273" t="s">
        <v>187</v>
      </c>
      <c r="M5273" t="s">
        <v>8014</v>
      </c>
      <c r="N5273" t="s">
        <v>2421</v>
      </c>
      <c r="O5273" t="s">
        <v>8382</v>
      </c>
      <c r="P5273" t="s">
        <v>43465</v>
      </c>
      <c r="Q5273" t="s">
        <v>43660</v>
      </c>
      <c r="R5273" t="str">
        <f t="shared" si="164"/>
        <v>坊子</v>
      </c>
      <c r="S5273" t="str">
        <f t="shared" si="165"/>
        <v>0710</v>
      </c>
    </row>
    <row r="5274" spans="1:19">
      <c r="A5274" t="s">
        <v>1366</v>
      </c>
      <c r="B5274" t="s">
        <v>43661</v>
      </c>
      <c r="C5274" t="s">
        <v>46</v>
      </c>
      <c r="D5274" t="s">
        <v>43662</v>
      </c>
      <c r="E5274" t="s">
        <v>40140</v>
      </c>
      <c r="F5274" t="s">
        <v>43663</v>
      </c>
      <c r="G5274" t="s">
        <v>1364</v>
      </c>
      <c r="H5274" t="s">
        <v>43664</v>
      </c>
      <c r="I5274" t="s">
        <v>2392</v>
      </c>
      <c r="J5274" t="s">
        <v>2825</v>
      </c>
      <c r="K5274" t="s">
        <v>2826</v>
      </c>
      <c r="L5274" t="s">
        <v>76</v>
      </c>
      <c r="M5274" t="s">
        <v>2827</v>
      </c>
      <c r="N5274" t="s">
        <v>2983</v>
      </c>
      <c r="O5274" t="s">
        <v>2828</v>
      </c>
      <c r="P5274" t="s">
        <v>43665</v>
      </c>
      <c r="R5274" t="str">
        <f t="shared" si="164"/>
        <v>奎文</v>
      </c>
      <c r="S5274" t="str">
        <f t="shared" si="165"/>
        <v>0710</v>
      </c>
    </row>
    <row r="5275" spans="1:19">
      <c r="A5275" t="s">
        <v>43666</v>
      </c>
      <c r="B5275" t="s">
        <v>43667</v>
      </c>
      <c r="C5275" t="s">
        <v>46</v>
      </c>
      <c r="D5275" t="s">
        <v>43668</v>
      </c>
      <c r="E5275" t="s">
        <v>40140</v>
      </c>
      <c r="F5275" t="s">
        <v>43669</v>
      </c>
      <c r="G5275" t="s">
        <v>43670</v>
      </c>
      <c r="H5275" t="s">
        <v>43671</v>
      </c>
      <c r="I5275" t="s">
        <v>2645</v>
      </c>
      <c r="J5275" t="s">
        <v>43672</v>
      </c>
      <c r="K5275" t="s">
        <v>43673</v>
      </c>
      <c r="L5275" t="s">
        <v>110</v>
      </c>
      <c r="M5275" t="s">
        <v>2575</v>
      </c>
      <c r="N5275" t="s">
        <v>2816</v>
      </c>
      <c r="O5275" t="s">
        <v>43674</v>
      </c>
      <c r="P5275" t="s">
        <v>43675</v>
      </c>
      <c r="Q5275" t="s">
        <v>43676</v>
      </c>
      <c r="R5275" t="str">
        <f t="shared" si="164"/>
        <v>高密</v>
      </c>
      <c r="S5275" t="str">
        <f t="shared" si="165"/>
        <v>0710</v>
      </c>
    </row>
    <row r="5276" spans="1:19">
      <c r="A5276" t="s">
        <v>43677</v>
      </c>
      <c r="B5276" t="s">
        <v>43678</v>
      </c>
      <c r="C5276" t="s">
        <v>46</v>
      </c>
      <c r="D5276" t="s">
        <v>43679</v>
      </c>
      <c r="E5276" t="s">
        <v>40140</v>
      </c>
      <c r="F5276" t="s">
        <v>43680</v>
      </c>
      <c r="G5276" t="s">
        <v>43681</v>
      </c>
      <c r="H5276" t="s">
        <v>43682</v>
      </c>
      <c r="I5276" t="s">
        <v>2378</v>
      </c>
      <c r="J5276" t="s">
        <v>3738</v>
      </c>
      <c r="K5276" t="s">
        <v>3739</v>
      </c>
      <c r="L5276" t="s">
        <v>187</v>
      </c>
      <c r="M5276" t="s">
        <v>3510</v>
      </c>
      <c r="N5276" t="s">
        <v>2859</v>
      </c>
      <c r="O5276" t="s">
        <v>3740</v>
      </c>
      <c r="P5276" t="s">
        <v>43683</v>
      </c>
      <c r="Q5276" t="s">
        <v>43684</v>
      </c>
      <c r="R5276" t="str">
        <f t="shared" si="164"/>
        <v>坊子</v>
      </c>
      <c r="S5276" t="str">
        <f t="shared" si="165"/>
        <v>0710</v>
      </c>
    </row>
    <row r="5277" spans="1:19">
      <c r="A5277" t="s">
        <v>43685</v>
      </c>
      <c r="B5277" t="s">
        <v>43686</v>
      </c>
      <c r="C5277" t="s">
        <v>46</v>
      </c>
      <c r="D5277" t="s">
        <v>43687</v>
      </c>
      <c r="E5277" t="s">
        <v>40140</v>
      </c>
      <c r="F5277" t="s">
        <v>43688</v>
      </c>
      <c r="G5277" t="s">
        <v>43689</v>
      </c>
      <c r="H5277" t="s">
        <v>43690</v>
      </c>
      <c r="I5277" t="s">
        <v>2378</v>
      </c>
      <c r="J5277" t="s">
        <v>6296</v>
      </c>
      <c r="K5277" t="s">
        <v>6297</v>
      </c>
      <c r="L5277" t="s">
        <v>76</v>
      </c>
      <c r="M5277" t="s">
        <v>4374</v>
      </c>
      <c r="N5277" t="s">
        <v>3277</v>
      </c>
      <c r="O5277" t="s">
        <v>6298</v>
      </c>
      <c r="P5277" t="s">
        <v>43691</v>
      </c>
      <c r="R5277" t="str">
        <f t="shared" si="164"/>
        <v>奎文</v>
      </c>
      <c r="S5277" t="str">
        <f t="shared" si="165"/>
        <v>0710</v>
      </c>
    </row>
    <row r="5278" spans="1:19">
      <c r="A5278" t="s">
        <v>43692</v>
      </c>
      <c r="B5278" t="s">
        <v>43693</v>
      </c>
      <c r="C5278" t="s">
        <v>46</v>
      </c>
      <c r="D5278" t="s">
        <v>43694</v>
      </c>
      <c r="E5278" t="s">
        <v>40140</v>
      </c>
      <c r="F5278" t="s">
        <v>43695</v>
      </c>
      <c r="G5278" t="s">
        <v>43696</v>
      </c>
      <c r="H5278" t="s">
        <v>43697</v>
      </c>
      <c r="I5278" t="s">
        <v>2451</v>
      </c>
      <c r="J5278" t="s">
        <v>2418</v>
      </c>
      <c r="K5278" t="s">
        <v>2419</v>
      </c>
      <c r="L5278" t="s">
        <v>146</v>
      </c>
      <c r="M5278" t="s">
        <v>2420</v>
      </c>
      <c r="N5278" t="s">
        <v>2480</v>
      </c>
      <c r="O5278" t="s">
        <v>2422</v>
      </c>
      <c r="P5278" t="s">
        <v>43698</v>
      </c>
      <c r="Q5278" t="s">
        <v>43699</v>
      </c>
      <c r="R5278" t="str">
        <f t="shared" si="164"/>
        <v>临朐</v>
      </c>
      <c r="S5278" t="str">
        <f t="shared" si="165"/>
        <v>0710</v>
      </c>
    </row>
    <row r="5279" spans="1:19">
      <c r="A5279" t="s">
        <v>43700</v>
      </c>
      <c r="B5279" t="s">
        <v>43701</v>
      </c>
      <c r="C5279" t="s">
        <v>46</v>
      </c>
      <c r="D5279" t="s">
        <v>43702</v>
      </c>
      <c r="E5279" t="s">
        <v>40140</v>
      </c>
      <c r="F5279" t="s">
        <v>43703</v>
      </c>
      <c r="G5279" t="s">
        <v>43704</v>
      </c>
      <c r="H5279" t="s">
        <v>43705</v>
      </c>
      <c r="I5279" t="s">
        <v>2350</v>
      </c>
      <c r="J5279" t="s">
        <v>3651</v>
      </c>
      <c r="K5279" t="s">
        <v>3652</v>
      </c>
      <c r="L5279" t="s">
        <v>128</v>
      </c>
      <c r="M5279" t="s">
        <v>3653</v>
      </c>
      <c r="N5279" t="s">
        <v>4255</v>
      </c>
      <c r="O5279" t="s">
        <v>3654</v>
      </c>
      <c r="P5279" t="s">
        <v>43706</v>
      </c>
      <c r="Q5279" t="s">
        <v>43707</v>
      </c>
      <c r="R5279" t="str">
        <f t="shared" si="164"/>
        <v>寿光</v>
      </c>
      <c r="S5279" t="str">
        <f t="shared" si="165"/>
        <v>0710</v>
      </c>
    </row>
    <row r="5280" spans="1:19">
      <c r="A5280" t="s">
        <v>43708</v>
      </c>
      <c r="B5280" t="s">
        <v>43709</v>
      </c>
      <c r="C5280" t="s">
        <v>46</v>
      </c>
      <c r="D5280" t="s">
        <v>43710</v>
      </c>
      <c r="E5280" t="s">
        <v>43711</v>
      </c>
      <c r="F5280" t="s">
        <v>43712</v>
      </c>
      <c r="G5280" t="s">
        <v>43713</v>
      </c>
      <c r="H5280" t="s">
        <v>43714</v>
      </c>
      <c r="I5280" t="s">
        <v>2364</v>
      </c>
      <c r="J5280" t="s">
        <v>3542</v>
      </c>
      <c r="K5280" t="s">
        <v>3543</v>
      </c>
      <c r="L5280" t="s">
        <v>76</v>
      </c>
      <c r="M5280" t="s">
        <v>2827</v>
      </c>
      <c r="N5280" t="s">
        <v>2354</v>
      </c>
      <c r="O5280" t="s">
        <v>3544</v>
      </c>
      <c r="P5280" t="s">
        <v>43715</v>
      </c>
      <c r="R5280" t="str">
        <f t="shared" si="164"/>
        <v>奎文</v>
      </c>
      <c r="S5280" t="str">
        <f t="shared" si="165"/>
        <v>0711</v>
      </c>
    </row>
    <row r="5281" spans="1:19">
      <c r="A5281" t="s">
        <v>43716</v>
      </c>
      <c r="B5281" t="s">
        <v>43717</v>
      </c>
      <c r="C5281" t="s">
        <v>46</v>
      </c>
      <c r="D5281" t="s">
        <v>43718</v>
      </c>
      <c r="E5281" t="s">
        <v>43711</v>
      </c>
      <c r="F5281" t="s">
        <v>43719</v>
      </c>
      <c r="G5281" t="s">
        <v>43720</v>
      </c>
      <c r="H5281" t="s">
        <v>43721</v>
      </c>
      <c r="I5281" t="s">
        <v>2350</v>
      </c>
      <c r="J5281" t="s">
        <v>38328</v>
      </c>
      <c r="K5281" t="s">
        <v>38329</v>
      </c>
      <c r="L5281" t="s">
        <v>57</v>
      </c>
      <c r="M5281" t="s">
        <v>2367</v>
      </c>
      <c r="N5281" t="s">
        <v>2859</v>
      </c>
      <c r="O5281" t="s">
        <v>38330</v>
      </c>
      <c r="P5281" t="s">
        <v>43722</v>
      </c>
      <c r="R5281" t="str">
        <f t="shared" si="164"/>
        <v>安丘</v>
      </c>
      <c r="S5281" t="str">
        <f t="shared" si="165"/>
        <v>0711</v>
      </c>
    </row>
    <row r="5282" spans="1:19">
      <c r="A5282" t="s">
        <v>43723</v>
      </c>
      <c r="B5282" t="s">
        <v>43717</v>
      </c>
      <c r="C5282" t="s">
        <v>46</v>
      </c>
      <c r="D5282" t="s">
        <v>43724</v>
      </c>
      <c r="E5282" t="s">
        <v>43711</v>
      </c>
      <c r="F5282" t="s">
        <v>43725</v>
      </c>
      <c r="G5282" t="s">
        <v>43726</v>
      </c>
      <c r="H5282" t="s">
        <v>43727</v>
      </c>
      <c r="I5282" t="s">
        <v>6637</v>
      </c>
      <c r="J5282" t="s">
        <v>2452</v>
      </c>
      <c r="K5282" t="s">
        <v>2453</v>
      </c>
      <c r="L5282" t="s">
        <v>47</v>
      </c>
      <c r="M5282" t="s">
        <v>2454</v>
      </c>
      <c r="N5282" t="s">
        <v>2785</v>
      </c>
      <c r="O5282" t="s">
        <v>2456</v>
      </c>
      <c r="P5282" t="s">
        <v>43728</v>
      </c>
      <c r="Q5282" t="s">
        <v>43729</v>
      </c>
      <c r="R5282" t="str">
        <f t="shared" si="164"/>
        <v>诸城</v>
      </c>
      <c r="S5282" t="str">
        <f t="shared" si="165"/>
        <v>0711</v>
      </c>
    </row>
    <row r="5283" spans="1:19">
      <c r="A5283" t="s">
        <v>43730</v>
      </c>
      <c r="B5283" t="s">
        <v>43722</v>
      </c>
      <c r="C5283" t="s">
        <v>46</v>
      </c>
      <c r="D5283" t="s">
        <v>43731</v>
      </c>
      <c r="E5283" t="s">
        <v>43711</v>
      </c>
      <c r="F5283" t="s">
        <v>43732</v>
      </c>
      <c r="G5283" t="s">
        <v>43733</v>
      </c>
      <c r="H5283" t="s">
        <v>43734</v>
      </c>
      <c r="I5283" t="s">
        <v>2350</v>
      </c>
      <c r="J5283" t="s">
        <v>6077</v>
      </c>
      <c r="K5283" t="s">
        <v>6078</v>
      </c>
      <c r="L5283" t="s">
        <v>128</v>
      </c>
      <c r="M5283" t="s">
        <v>6079</v>
      </c>
      <c r="N5283" t="s">
        <v>2859</v>
      </c>
      <c r="O5283" t="s">
        <v>6080</v>
      </c>
      <c r="P5283" t="s">
        <v>43735</v>
      </c>
      <c r="R5283" t="str">
        <f t="shared" si="164"/>
        <v>寿光</v>
      </c>
      <c r="S5283" t="str">
        <f t="shared" si="165"/>
        <v>0711</v>
      </c>
    </row>
    <row r="5284" spans="1:19">
      <c r="A5284" t="s">
        <v>43736</v>
      </c>
      <c r="B5284" t="s">
        <v>43737</v>
      </c>
      <c r="C5284" t="s">
        <v>46</v>
      </c>
      <c r="D5284" t="s">
        <v>43738</v>
      </c>
      <c r="E5284" t="s">
        <v>43739</v>
      </c>
      <c r="F5284" t="s">
        <v>43740</v>
      </c>
      <c r="G5284" t="s">
        <v>43741</v>
      </c>
      <c r="H5284" t="s">
        <v>43742</v>
      </c>
      <c r="I5284" t="s">
        <v>2645</v>
      </c>
      <c r="J5284" t="s">
        <v>3586</v>
      </c>
      <c r="K5284" t="s">
        <v>3587</v>
      </c>
      <c r="L5284" t="s">
        <v>47</v>
      </c>
      <c r="M5284" t="s">
        <v>3159</v>
      </c>
      <c r="N5284" t="s">
        <v>2340</v>
      </c>
      <c r="O5284" t="s">
        <v>3588</v>
      </c>
      <c r="P5284" t="s">
        <v>43743</v>
      </c>
      <c r="R5284" t="str">
        <f t="shared" si="164"/>
        <v>诸城</v>
      </c>
      <c r="S5284" t="str">
        <f t="shared" si="165"/>
        <v>0711</v>
      </c>
    </row>
    <row r="5285" spans="1:19">
      <c r="A5285" t="s">
        <v>43744</v>
      </c>
      <c r="B5285" t="s">
        <v>43745</v>
      </c>
      <c r="C5285" t="s">
        <v>46</v>
      </c>
      <c r="D5285" t="s">
        <v>43746</v>
      </c>
      <c r="E5285" t="s">
        <v>43711</v>
      </c>
      <c r="F5285" t="s">
        <v>43747</v>
      </c>
      <c r="G5285" t="s">
        <v>43748</v>
      </c>
      <c r="H5285" t="s">
        <v>43749</v>
      </c>
      <c r="I5285" t="s">
        <v>2350</v>
      </c>
      <c r="J5285" t="s">
        <v>2684</v>
      </c>
      <c r="K5285" t="s">
        <v>2685</v>
      </c>
      <c r="L5285" t="s">
        <v>137</v>
      </c>
      <c r="M5285" t="s">
        <v>2686</v>
      </c>
      <c r="N5285" t="s">
        <v>2816</v>
      </c>
      <c r="O5285" t="s">
        <v>2688</v>
      </c>
      <c r="P5285" t="s">
        <v>43750</v>
      </c>
      <c r="Q5285" t="s">
        <v>43751</v>
      </c>
      <c r="R5285" t="str">
        <f t="shared" si="164"/>
        <v>青州</v>
      </c>
      <c r="S5285" t="str">
        <f t="shared" si="165"/>
        <v>0711</v>
      </c>
    </row>
    <row r="5286" spans="1:19">
      <c r="A5286" t="s">
        <v>43752</v>
      </c>
      <c r="B5286" t="s">
        <v>43753</v>
      </c>
      <c r="C5286" t="s">
        <v>46</v>
      </c>
      <c r="D5286" t="s">
        <v>43754</v>
      </c>
      <c r="E5286" t="s">
        <v>40140</v>
      </c>
      <c r="F5286" t="s">
        <v>43755</v>
      </c>
      <c r="G5286" t="s">
        <v>43756</v>
      </c>
      <c r="H5286" t="s">
        <v>43757</v>
      </c>
      <c r="I5286" t="s">
        <v>2503</v>
      </c>
      <c r="J5286" t="s">
        <v>6396</v>
      </c>
      <c r="K5286" t="s">
        <v>6397</v>
      </c>
      <c r="L5286" t="s">
        <v>110</v>
      </c>
      <c r="M5286" t="s">
        <v>2381</v>
      </c>
      <c r="N5286" t="s">
        <v>17035</v>
      </c>
      <c r="O5286" t="s">
        <v>6399</v>
      </c>
      <c r="P5286" t="s">
        <v>43758</v>
      </c>
      <c r="R5286" t="str">
        <f t="shared" si="164"/>
        <v>高密</v>
      </c>
      <c r="S5286" t="str">
        <f t="shared" si="165"/>
        <v>0711</v>
      </c>
    </row>
    <row r="5287" spans="1:19">
      <c r="A5287" t="s">
        <v>43759</v>
      </c>
      <c r="B5287" t="s">
        <v>43760</v>
      </c>
      <c r="C5287" t="s">
        <v>46</v>
      </c>
      <c r="D5287" t="s">
        <v>43761</v>
      </c>
      <c r="E5287" t="s">
        <v>40140</v>
      </c>
      <c r="F5287" t="s">
        <v>43762</v>
      </c>
      <c r="G5287" t="s">
        <v>43763</v>
      </c>
      <c r="H5287" t="s">
        <v>43764</v>
      </c>
      <c r="I5287" t="s">
        <v>2645</v>
      </c>
      <c r="J5287" t="s">
        <v>4186</v>
      </c>
      <c r="K5287" t="s">
        <v>4187</v>
      </c>
      <c r="L5287" t="s">
        <v>128</v>
      </c>
      <c r="M5287" t="s">
        <v>2890</v>
      </c>
      <c r="N5287" t="s">
        <v>2421</v>
      </c>
      <c r="O5287" t="s">
        <v>4188</v>
      </c>
      <c r="P5287" t="s">
        <v>43765</v>
      </c>
      <c r="R5287" t="str">
        <f t="shared" si="164"/>
        <v>寿光</v>
      </c>
      <c r="S5287" t="str">
        <f t="shared" si="165"/>
        <v>0711</v>
      </c>
    </row>
    <row r="5288" spans="1:19">
      <c r="A5288" t="s">
        <v>43766</v>
      </c>
      <c r="B5288" t="s">
        <v>43767</v>
      </c>
      <c r="C5288" t="s">
        <v>46</v>
      </c>
      <c r="D5288" t="s">
        <v>43768</v>
      </c>
      <c r="E5288" t="s">
        <v>43711</v>
      </c>
      <c r="F5288" t="s">
        <v>43769</v>
      </c>
      <c r="G5288" t="s">
        <v>43770</v>
      </c>
      <c r="H5288" t="s">
        <v>43771</v>
      </c>
      <c r="I5288" t="s">
        <v>2364</v>
      </c>
      <c r="J5288" t="s">
        <v>5507</v>
      </c>
      <c r="K5288" t="s">
        <v>5508</v>
      </c>
      <c r="L5288" t="s">
        <v>137</v>
      </c>
      <c r="M5288" t="s">
        <v>4959</v>
      </c>
      <c r="N5288" t="s">
        <v>2649</v>
      </c>
      <c r="O5288" t="s">
        <v>5509</v>
      </c>
      <c r="P5288" t="s">
        <v>43772</v>
      </c>
      <c r="R5288" t="str">
        <f t="shared" si="164"/>
        <v>青州</v>
      </c>
      <c r="S5288" t="str">
        <f t="shared" si="165"/>
        <v>0711</v>
      </c>
    </row>
    <row r="5289" spans="1:19">
      <c r="A5289" t="s">
        <v>43773</v>
      </c>
      <c r="B5289" t="s">
        <v>43774</v>
      </c>
      <c r="C5289" t="s">
        <v>46</v>
      </c>
      <c r="D5289" t="s">
        <v>43775</v>
      </c>
      <c r="E5289" t="s">
        <v>43711</v>
      </c>
      <c r="F5289" t="s">
        <v>43776</v>
      </c>
      <c r="G5289" t="s">
        <v>43777</v>
      </c>
      <c r="H5289" t="s">
        <v>43778</v>
      </c>
      <c r="I5289" t="s">
        <v>2465</v>
      </c>
      <c r="J5289" t="s">
        <v>6506</v>
      </c>
      <c r="K5289" t="s">
        <v>6507</v>
      </c>
      <c r="L5289" t="s">
        <v>76</v>
      </c>
      <c r="M5289" t="s">
        <v>4374</v>
      </c>
      <c r="N5289" t="s">
        <v>4233</v>
      </c>
      <c r="O5289" t="s">
        <v>6508</v>
      </c>
      <c r="P5289" t="s">
        <v>43779</v>
      </c>
      <c r="Q5289" t="s">
        <v>43780</v>
      </c>
      <c r="R5289" t="str">
        <f t="shared" si="164"/>
        <v>奎文</v>
      </c>
      <c r="S5289" t="str">
        <f t="shared" si="165"/>
        <v>0711</v>
      </c>
    </row>
    <row r="5290" spans="1:19">
      <c r="A5290" t="s">
        <v>43781</v>
      </c>
      <c r="B5290" t="s">
        <v>43782</v>
      </c>
      <c r="C5290" t="s">
        <v>46</v>
      </c>
      <c r="D5290" t="s">
        <v>43783</v>
      </c>
      <c r="E5290" t="s">
        <v>43711</v>
      </c>
      <c r="F5290" t="s">
        <v>43784</v>
      </c>
      <c r="G5290" t="s">
        <v>43785</v>
      </c>
      <c r="H5290" t="s">
        <v>43786</v>
      </c>
      <c r="I5290" t="s">
        <v>4165</v>
      </c>
      <c r="J5290" t="s">
        <v>3809</v>
      </c>
      <c r="K5290" t="s">
        <v>3810</v>
      </c>
      <c r="L5290" t="s">
        <v>57</v>
      </c>
      <c r="M5290" t="s">
        <v>3811</v>
      </c>
      <c r="N5290" t="s">
        <v>2674</v>
      </c>
      <c r="O5290" t="s">
        <v>3812</v>
      </c>
      <c r="P5290" t="s">
        <v>43787</v>
      </c>
      <c r="R5290" t="str">
        <f t="shared" si="164"/>
        <v>安丘</v>
      </c>
      <c r="S5290" t="str">
        <f t="shared" si="165"/>
        <v>0711</v>
      </c>
    </row>
    <row r="5291" spans="1:19">
      <c r="A5291" t="s">
        <v>43788</v>
      </c>
      <c r="B5291" t="s">
        <v>43789</v>
      </c>
      <c r="C5291" t="s">
        <v>46</v>
      </c>
      <c r="D5291" t="s">
        <v>43790</v>
      </c>
      <c r="E5291" t="s">
        <v>40140</v>
      </c>
      <c r="F5291" t="s">
        <v>43791</v>
      </c>
      <c r="G5291" t="s">
        <v>43792</v>
      </c>
      <c r="H5291" t="s">
        <v>43793</v>
      </c>
      <c r="I5291" t="s">
        <v>2503</v>
      </c>
      <c r="J5291" t="s">
        <v>2550</v>
      </c>
      <c r="K5291" t="s">
        <v>2551</v>
      </c>
      <c r="L5291" t="s">
        <v>57</v>
      </c>
      <c r="M5291" t="s">
        <v>2552</v>
      </c>
      <c r="N5291" t="s">
        <v>2859</v>
      </c>
      <c r="O5291" t="s">
        <v>2553</v>
      </c>
      <c r="P5291" t="s">
        <v>43794</v>
      </c>
      <c r="R5291" t="str">
        <f t="shared" si="164"/>
        <v>安丘</v>
      </c>
      <c r="S5291" t="str">
        <f t="shared" si="165"/>
        <v>0711</v>
      </c>
    </row>
    <row r="5292" spans="1:19">
      <c r="A5292" t="s">
        <v>43795</v>
      </c>
      <c r="B5292" t="s">
        <v>43796</v>
      </c>
      <c r="C5292" t="s">
        <v>46</v>
      </c>
      <c r="D5292" t="s">
        <v>43797</v>
      </c>
      <c r="E5292" t="s">
        <v>43711</v>
      </c>
      <c r="F5292" t="s">
        <v>43798</v>
      </c>
      <c r="G5292" t="s">
        <v>43799</v>
      </c>
      <c r="H5292" t="s">
        <v>43800</v>
      </c>
      <c r="I5292" t="s">
        <v>2645</v>
      </c>
      <c r="J5292" t="s">
        <v>4372</v>
      </c>
      <c r="K5292" t="s">
        <v>4373</v>
      </c>
      <c r="L5292" t="s">
        <v>76</v>
      </c>
      <c r="M5292" t="s">
        <v>4374</v>
      </c>
      <c r="N5292" t="s">
        <v>3907</v>
      </c>
      <c r="O5292" t="s">
        <v>4375</v>
      </c>
      <c r="P5292" t="s">
        <v>43801</v>
      </c>
      <c r="R5292" t="str">
        <f t="shared" si="164"/>
        <v>奎文</v>
      </c>
      <c r="S5292" t="str">
        <f t="shared" si="165"/>
        <v>0711</v>
      </c>
    </row>
    <row r="5293" spans="1:19">
      <c r="A5293" t="s">
        <v>43802</v>
      </c>
      <c r="B5293" t="s">
        <v>43803</v>
      </c>
      <c r="C5293" t="s">
        <v>46</v>
      </c>
      <c r="D5293" t="s">
        <v>43804</v>
      </c>
      <c r="E5293" t="s">
        <v>43805</v>
      </c>
      <c r="F5293" t="s">
        <v>43806</v>
      </c>
      <c r="G5293" t="s">
        <v>43807</v>
      </c>
      <c r="H5293" t="s">
        <v>43808</v>
      </c>
      <c r="I5293" t="s">
        <v>2645</v>
      </c>
      <c r="J5293" t="s">
        <v>5128</v>
      </c>
      <c r="K5293" t="s">
        <v>5129</v>
      </c>
      <c r="L5293" t="s">
        <v>67</v>
      </c>
      <c r="M5293" t="s">
        <v>3706</v>
      </c>
      <c r="N5293" t="s">
        <v>2785</v>
      </c>
      <c r="O5293" t="s">
        <v>5130</v>
      </c>
      <c r="P5293" t="s">
        <v>43809</v>
      </c>
      <c r="Q5293" t="s">
        <v>43810</v>
      </c>
      <c r="R5293" t="str">
        <f t="shared" si="164"/>
        <v>昌邑</v>
      </c>
      <c r="S5293" t="str">
        <f t="shared" si="165"/>
        <v>0711</v>
      </c>
    </row>
    <row r="5294" spans="1:19">
      <c r="A5294" t="s">
        <v>43811</v>
      </c>
      <c r="B5294" t="s">
        <v>43812</v>
      </c>
      <c r="C5294" t="s">
        <v>46</v>
      </c>
      <c r="D5294" t="s">
        <v>43813</v>
      </c>
      <c r="E5294" t="s">
        <v>43711</v>
      </c>
      <c r="F5294" t="s">
        <v>43814</v>
      </c>
      <c r="G5294" t="s">
        <v>43815</v>
      </c>
      <c r="H5294" t="s">
        <v>43816</v>
      </c>
      <c r="I5294" t="s">
        <v>2503</v>
      </c>
      <c r="J5294" t="s">
        <v>3716</v>
      </c>
      <c r="K5294" t="s">
        <v>3717</v>
      </c>
      <c r="L5294" t="s">
        <v>76</v>
      </c>
      <c r="M5294" t="s">
        <v>2408</v>
      </c>
      <c r="N5294" t="s">
        <v>4614</v>
      </c>
      <c r="O5294" t="s">
        <v>3719</v>
      </c>
      <c r="P5294" t="s">
        <v>43817</v>
      </c>
      <c r="R5294" t="str">
        <f t="shared" si="164"/>
        <v>奎文</v>
      </c>
      <c r="S5294" t="str">
        <f t="shared" si="165"/>
        <v>0711</v>
      </c>
    </row>
    <row r="5295" spans="1:19">
      <c r="A5295" t="s">
        <v>43818</v>
      </c>
      <c r="B5295" t="s">
        <v>43819</v>
      </c>
      <c r="C5295" t="s">
        <v>46</v>
      </c>
      <c r="D5295" t="s">
        <v>43820</v>
      </c>
      <c r="E5295" t="s">
        <v>40140</v>
      </c>
      <c r="F5295" t="s">
        <v>43821</v>
      </c>
      <c r="G5295" t="s">
        <v>43822</v>
      </c>
      <c r="H5295" t="s">
        <v>43823</v>
      </c>
      <c r="I5295" t="s">
        <v>2645</v>
      </c>
      <c r="J5295" t="s">
        <v>2730</v>
      </c>
      <c r="K5295" t="s">
        <v>2731</v>
      </c>
      <c r="L5295" t="s">
        <v>57</v>
      </c>
      <c r="M5295" t="s">
        <v>2492</v>
      </c>
      <c r="N5295" t="s">
        <v>2340</v>
      </c>
      <c r="O5295" t="s">
        <v>2732</v>
      </c>
      <c r="P5295" t="s">
        <v>43824</v>
      </c>
      <c r="Q5295" t="s">
        <v>43825</v>
      </c>
      <c r="R5295" t="str">
        <f t="shared" si="164"/>
        <v>安丘</v>
      </c>
      <c r="S5295" t="str">
        <f t="shared" si="165"/>
        <v>0711</v>
      </c>
    </row>
    <row r="5296" spans="1:19">
      <c r="A5296" t="s">
        <v>43826</v>
      </c>
      <c r="B5296" t="s">
        <v>43827</v>
      </c>
      <c r="C5296" t="s">
        <v>46</v>
      </c>
      <c r="D5296" t="s">
        <v>43828</v>
      </c>
      <c r="E5296" t="s">
        <v>43829</v>
      </c>
      <c r="F5296" t="s">
        <v>43830</v>
      </c>
      <c r="G5296" t="s">
        <v>43831</v>
      </c>
      <c r="H5296" t="s">
        <v>43832</v>
      </c>
      <c r="I5296" t="s">
        <v>2350</v>
      </c>
      <c r="J5296" t="s">
        <v>2393</v>
      </c>
      <c r="K5296" t="s">
        <v>2394</v>
      </c>
      <c r="L5296" t="s">
        <v>137</v>
      </c>
      <c r="M5296" t="s">
        <v>2395</v>
      </c>
      <c r="N5296" t="s">
        <v>3307</v>
      </c>
      <c r="O5296" t="s">
        <v>2397</v>
      </c>
      <c r="P5296" t="s">
        <v>43833</v>
      </c>
      <c r="Q5296" t="s">
        <v>43834</v>
      </c>
      <c r="R5296" t="str">
        <f t="shared" si="164"/>
        <v>青州</v>
      </c>
      <c r="S5296" t="str">
        <f t="shared" si="165"/>
        <v>0711</v>
      </c>
    </row>
    <row r="5297" spans="1:19">
      <c r="A5297" t="s">
        <v>43835</v>
      </c>
      <c r="B5297" t="s">
        <v>43836</v>
      </c>
      <c r="C5297" t="s">
        <v>46</v>
      </c>
      <c r="D5297" t="s">
        <v>43837</v>
      </c>
      <c r="E5297" t="s">
        <v>43711</v>
      </c>
      <c r="F5297" t="s">
        <v>43838</v>
      </c>
      <c r="G5297" t="s">
        <v>43839</v>
      </c>
      <c r="H5297" t="s">
        <v>43840</v>
      </c>
      <c r="I5297" t="s">
        <v>2350</v>
      </c>
      <c r="J5297" t="s">
        <v>7685</v>
      </c>
      <c r="K5297" t="s">
        <v>7686</v>
      </c>
      <c r="L5297" t="s">
        <v>110</v>
      </c>
      <c r="M5297" t="s">
        <v>7687</v>
      </c>
      <c r="N5297" t="s">
        <v>2564</v>
      </c>
      <c r="O5297" t="s">
        <v>7688</v>
      </c>
      <c r="P5297" t="s">
        <v>43841</v>
      </c>
      <c r="Q5297" t="s">
        <v>43842</v>
      </c>
      <c r="R5297" t="str">
        <f t="shared" si="164"/>
        <v>高密</v>
      </c>
      <c r="S5297" t="str">
        <f t="shared" si="165"/>
        <v>0711</v>
      </c>
    </row>
    <row r="5298" spans="1:19">
      <c r="A5298" t="s">
        <v>43843</v>
      </c>
      <c r="B5298" t="s">
        <v>43844</v>
      </c>
      <c r="C5298" t="s">
        <v>46</v>
      </c>
      <c r="D5298" t="s">
        <v>43845</v>
      </c>
      <c r="E5298" t="s">
        <v>43711</v>
      </c>
      <c r="F5298" t="s">
        <v>43846</v>
      </c>
      <c r="G5298" t="s">
        <v>43847</v>
      </c>
      <c r="H5298" t="s">
        <v>43848</v>
      </c>
      <c r="I5298" t="s">
        <v>10333</v>
      </c>
      <c r="J5298" t="s">
        <v>7099</v>
      </c>
      <c r="K5298" t="s">
        <v>7100</v>
      </c>
      <c r="L5298" t="s">
        <v>146</v>
      </c>
      <c r="M5298" t="s">
        <v>4470</v>
      </c>
      <c r="N5298" t="s">
        <v>3499</v>
      </c>
      <c r="O5298" t="s">
        <v>7101</v>
      </c>
      <c r="P5298" t="s">
        <v>43849</v>
      </c>
      <c r="Q5298" t="s">
        <v>43850</v>
      </c>
      <c r="R5298" t="str">
        <f t="shared" si="164"/>
        <v>临朐</v>
      </c>
      <c r="S5298" t="str">
        <f t="shared" si="165"/>
        <v>0711</v>
      </c>
    </row>
    <row r="5299" spans="1:19">
      <c r="A5299" t="s">
        <v>43851</v>
      </c>
      <c r="B5299" t="s">
        <v>43852</v>
      </c>
      <c r="C5299" t="s">
        <v>46</v>
      </c>
      <c r="D5299" t="s">
        <v>43853</v>
      </c>
      <c r="E5299" t="s">
        <v>43711</v>
      </c>
      <c r="F5299" t="s">
        <v>43854</v>
      </c>
      <c r="G5299" t="s">
        <v>43855</v>
      </c>
      <c r="H5299" t="s">
        <v>43856</v>
      </c>
      <c r="I5299" t="s">
        <v>14361</v>
      </c>
      <c r="J5299" t="s">
        <v>3651</v>
      </c>
      <c r="K5299" t="s">
        <v>3652</v>
      </c>
      <c r="L5299" t="s">
        <v>128</v>
      </c>
      <c r="M5299" t="s">
        <v>3653</v>
      </c>
      <c r="N5299" t="s">
        <v>4255</v>
      </c>
      <c r="O5299" t="s">
        <v>3654</v>
      </c>
      <c r="Q5299" t="s">
        <v>43857</v>
      </c>
      <c r="R5299" t="str">
        <f t="shared" si="164"/>
        <v>寿光</v>
      </c>
      <c r="S5299" t="str">
        <f t="shared" si="165"/>
        <v>0711</v>
      </c>
    </row>
    <row r="5300" spans="1:19">
      <c r="A5300" t="s">
        <v>43858</v>
      </c>
      <c r="B5300" t="s">
        <v>43859</v>
      </c>
      <c r="C5300" t="s">
        <v>46</v>
      </c>
      <c r="D5300" t="s">
        <v>43860</v>
      </c>
      <c r="E5300" t="s">
        <v>43711</v>
      </c>
      <c r="F5300" t="s">
        <v>43861</v>
      </c>
      <c r="G5300" t="s">
        <v>43862</v>
      </c>
      <c r="H5300" t="s">
        <v>43863</v>
      </c>
      <c r="I5300" t="s">
        <v>2350</v>
      </c>
      <c r="J5300" t="s">
        <v>9787</v>
      </c>
      <c r="K5300" t="s">
        <v>9788</v>
      </c>
      <c r="L5300" t="s">
        <v>146</v>
      </c>
      <c r="M5300" t="s">
        <v>4470</v>
      </c>
      <c r="N5300" t="s">
        <v>2480</v>
      </c>
      <c r="O5300" t="s">
        <v>9789</v>
      </c>
      <c r="P5300" t="s">
        <v>43864</v>
      </c>
      <c r="R5300" t="str">
        <f t="shared" si="164"/>
        <v>临朐</v>
      </c>
      <c r="S5300" t="str">
        <f t="shared" si="165"/>
        <v>0711</v>
      </c>
    </row>
    <row r="5301" spans="1:19">
      <c r="A5301" t="s">
        <v>43865</v>
      </c>
      <c r="B5301" t="s">
        <v>43866</v>
      </c>
      <c r="C5301" t="s">
        <v>46</v>
      </c>
      <c r="D5301" t="s">
        <v>43867</v>
      </c>
      <c r="E5301" t="s">
        <v>43868</v>
      </c>
      <c r="F5301" t="s">
        <v>43869</v>
      </c>
      <c r="G5301" t="s">
        <v>43870</v>
      </c>
      <c r="H5301" t="s">
        <v>43871</v>
      </c>
      <c r="I5301" t="s">
        <v>2392</v>
      </c>
      <c r="J5301" t="s">
        <v>14092</v>
      </c>
      <c r="K5301" t="s">
        <v>14093</v>
      </c>
      <c r="L5301" t="s">
        <v>146</v>
      </c>
      <c r="M5301" t="s">
        <v>14094</v>
      </c>
      <c r="N5301" t="s">
        <v>2421</v>
      </c>
      <c r="O5301" t="s">
        <v>14095</v>
      </c>
      <c r="P5301" t="s">
        <v>43872</v>
      </c>
      <c r="R5301" t="str">
        <f t="shared" si="164"/>
        <v>临朐</v>
      </c>
      <c r="S5301" t="str">
        <f t="shared" si="165"/>
        <v>0711</v>
      </c>
    </row>
    <row r="5302" spans="1:19">
      <c r="A5302" t="s">
        <v>43873</v>
      </c>
      <c r="B5302" t="s">
        <v>43874</v>
      </c>
      <c r="C5302" t="s">
        <v>46</v>
      </c>
      <c r="D5302" t="s">
        <v>43875</v>
      </c>
      <c r="E5302" t="s">
        <v>43711</v>
      </c>
      <c r="F5302" t="s">
        <v>43876</v>
      </c>
      <c r="G5302" t="s">
        <v>43877</v>
      </c>
      <c r="H5302" t="s">
        <v>43878</v>
      </c>
      <c r="I5302" t="s">
        <v>2350</v>
      </c>
      <c r="J5302" t="s">
        <v>7408</v>
      </c>
      <c r="K5302" t="s">
        <v>7409</v>
      </c>
      <c r="L5302" t="s">
        <v>146</v>
      </c>
      <c r="M5302" t="s">
        <v>5188</v>
      </c>
      <c r="N5302" t="s">
        <v>2674</v>
      </c>
      <c r="O5302" t="s">
        <v>7410</v>
      </c>
      <c r="P5302" t="s">
        <v>43879</v>
      </c>
      <c r="R5302" t="str">
        <f t="shared" si="164"/>
        <v>临朐</v>
      </c>
      <c r="S5302" t="str">
        <f t="shared" si="165"/>
        <v>0711</v>
      </c>
    </row>
    <row r="5303" spans="1:19">
      <c r="A5303" t="s">
        <v>43880</v>
      </c>
      <c r="B5303" t="s">
        <v>43881</v>
      </c>
      <c r="C5303" t="s">
        <v>46</v>
      </c>
      <c r="D5303" t="s">
        <v>43882</v>
      </c>
      <c r="E5303" t="s">
        <v>43711</v>
      </c>
      <c r="F5303" t="s">
        <v>43883</v>
      </c>
      <c r="G5303" t="s">
        <v>43884</v>
      </c>
      <c r="H5303" t="s">
        <v>43885</v>
      </c>
      <c r="I5303" t="s">
        <v>2392</v>
      </c>
      <c r="J5303" t="s">
        <v>3716</v>
      </c>
      <c r="K5303" t="s">
        <v>3717</v>
      </c>
      <c r="L5303" t="s">
        <v>76</v>
      </c>
      <c r="M5303" t="s">
        <v>2408</v>
      </c>
      <c r="N5303" t="s">
        <v>2602</v>
      </c>
      <c r="O5303" t="s">
        <v>3719</v>
      </c>
      <c r="P5303" t="s">
        <v>43886</v>
      </c>
      <c r="R5303" t="str">
        <f t="shared" si="164"/>
        <v>奎文</v>
      </c>
      <c r="S5303" t="str">
        <f t="shared" si="165"/>
        <v>0711</v>
      </c>
    </row>
    <row r="5304" spans="1:19">
      <c r="A5304" t="s">
        <v>43887</v>
      </c>
      <c r="B5304" t="s">
        <v>43888</v>
      </c>
      <c r="C5304" t="s">
        <v>46</v>
      </c>
      <c r="D5304" t="s">
        <v>43889</v>
      </c>
      <c r="E5304" t="s">
        <v>43711</v>
      </c>
      <c r="F5304" t="s">
        <v>43890</v>
      </c>
      <c r="G5304" t="s">
        <v>43891</v>
      </c>
      <c r="H5304" t="s">
        <v>43892</v>
      </c>
      <c r="I5304" t="s">
        <v>2770</v>
      </c>
      <c r="J5304" t="s">
        <v>3188</v>
      </c>
      <c r="K5304" t="s">
        <v>3189</v>
      </c>
      <c r="L5304" t="s">
        <v>146</v>
      </c>
      <c r="M5304" t="s">
        <v>2420</v>
      </c>
      <c r="N5304" t="s">
        <v>3907</v>
      </c>
      <c r="O5304" t="s">
        <v>3191</v>
      </c>
      <c r="P5304" t="s">
        <v>43893</v>
      </c>
      <c r="Q5304" t="s">
        <v>43894</v>
      </c>
      <c r="R5304" t="str">
        <f t="shared" si="164"/>
        <v>临朐</v>
      </c>
      <c r="S5304" t="str">
        <f t="shared" si="165"/>
        <v>0711</v>
      </c>
    </row>
    <row r="5305" spans="1:19">
      <c r="A5305" t="s">
        <v>43895</v>
      </c>
      <c r="B5305" t="s">
        <v>43896</v>
      </c>
      <c r="C5305" t="s">
        <v>46</v>
      </c>
      <c r="D5305" t="s">
        <v>43897</v>
      </c>
      <c r="E5305" t="s">
        <v>43711</v>
      </c>
      <c r="F5305" t="s">
        <v>43898</v>
      </c>
      <c r="G5305" t="s">
        <v>43899</v>
      </c>
      <c r="H5305" t="s">
        <v>43900</v>
      </c>
      <c r="I5305" t="s">
        <v>2503</v>
      </c>
      <c r="J5305" t="s">
        <v>10011</v>
      </c>
      <c r="K5305" t="s">
        <v>10012</v>
      </c>
      <c r="L5305" t="s">
        <v>76</v>
      </c>
      <c r="M5305" t="s">
        <v>4374</v>
      </c>
      <c r="N5305" t="s">
        <v>4614</v>
      </c>
      <c r="O5305" t="s">
        <v>10013</v>
      </c>
      <c r="P5305" t="s">
        <v>43901</v>
      </c>
      <c r="R5305" t="str">
        <f t="shared" si="164"/>
        <v>奎文</v>
      </c>
      <c r="S5305" t="str">
        <f t="shared" si="165"/>
        <v>0711</v>
      </c>
    </row>
    <row r="5306" spans="1:19">
      <c r="A5306" t="s">
        <v>43902</v>
      </c>
      <c r="B5306" t="s">
        <v>43903</v>
      </c>
      <c r="C5306" t="s">
        <v>46</v>
      </c>
      <c r="D5306" t="s">
        <v>43904</v>
      </c>
      <c r="E5306" t="s">
        <v>43905</v>
      </c>
      <c r="F5306" t="s">
        <v>43906</v>
      </c>
      <c r="G5306" t="s">
        <v>43907</v>
      </c>
      <c r="H5306" t="s">
        <v>43908</v>
      </c>
      <c r="I5306" t="s">
        <v>2645</v>
      </c>
      <c r="J5306" t="s">
        <v>4705</v>
      </c>
      <c r="K5306" t="s">
        <v>4706</v>
      </c>
      <c r="L5306" t="s">
        <v>101</v>
      </c>
      <c r="M5306" t="s">
        <v>4459</v>
      </c>
      <c r="N5306" t="s">
        <v>4007</v>
      </c>
      <c r="O5306" t="s">
        <v>4707</v>
      </c>
      <c r="P5306" t="s">
        <v>43909</v>
      </c>
      <c r="R5306" t="str">
        <f t="shared" si="164"/>
        <v>潍城</v>
      </c>
      <c r="S5306" t="str">
        <f t="shared" si="165"/>
        <v>0711</v>
      </c>
    </row>
    <row r="5307" spans="1:19">
      <c r="A5307" t="s">
        <v>43910</v>
      </c>
      <c r="B5307" t="s">
        <v>43911</v>
      </c>
      <c r="C5307" t="s">
        <v>46</v>
      </c>
      <c r="D5307" t="s">
        <v>43912</v>
      </c>
      <c r="E5307" t="s">
        <v>43711</v>
      </c>
      <c r="F5307" t="s">
        <v>43913</v>
      </c>
      <c r="G5307" t="s">
        <v>43914</v>
      </c>
      <c r="H5307" t="s">
        <v>43915</v>
      </c>
      <c r="I5307" t="s">
        <v>2503</v>
      </c>
      <c r="J5307" t="s">
        <v>4016</v>
      </c>
      <c r="K5307" t="s">
        <v>4017</v>
      </c>
      <c r="L5307" t="s">
        <v>47</v>
      </c>
      <c r="M5307" t="s">
        <v>2454</v>
      </c>
      <c r="N5307" t="s">
        <v>2480</v>
      </c>
      <c r="O5307" t="s">
        <v>4018</v>
      </c>
      <c r="P5307" t="s">
        <v>43916</v>
      </c>
      <c r="Q5307" t="s">
        <v>43917</v>
      </c>
      <c r="R5307" t="str">
        <f t="shared" si="164"/>
        <v>诸城</v>
      </c>
      <c r="S5307" t="str">
        <f t="shared" si="165"/>
        <v>0711</v>
      </c>
    </row>
    <row r="5308" spans="1:19">
      <c r="A5308" t="s">
        <v>43918</v>
      </c>
      <c r="B5308" t="s">
        <v>43919</v>
      </c>
      <c r="C5308" t="s">
        <v>46</v>
      </c>
      <c r="D5308" t="s">
        <v>43920</v>
      </c>
      <c r="E5308" t="s">
        <v>43711</v>
      </c>
      <c r="F5308" t="s">
        <v>43921</v>
      </c>
      <c r="G5308" t="s">
        <v>43922</v>
      </c>
      <c r="H5308" t="s">
        <v>43923</v>
      </c>
      <c r="I5308" t="s">
        <v>2503</v>
      </c>
      <c r="J5308" t="s">
        <v>5547</v>
      </c>
      <c r="K5308" t="s">
        <v>5548</v>
      </c>
      <c r="L5308" t="s">
        <v>128</v>
      </c>
      <c r="M5308" t="s">
        <v>3895</v>
      </c>
      <c r="N5308" t="s">
        <v>2421</v>
      </c>
      <c r="O5308" t="s">
        <v>5549</v>
      </c>
      <c r="P5308" t="s">
        <v>43924</v>
      </c>
      <c r="Q5308" t="s">
        <v>43925</v>
      </c>
      <c r="R5308" t="str">
        <f t="shared" si="164"/>
        <v>寿光</v>
      </c>
      <c r="S5308" t="str">
        <f t="shared" si="165"/>
        <v>0711</v>
      </c>
    </row>
    <row r="5309" spans="1:19">
      <c r="A5309" t="s">
        <v>43926</v>
      </c>
      <c r="B5309" t="s">
        <v>43927</v>
      </c>
      <c r="C5309" t="s">
        <v>46</v>
      </c>
      <c r="D5309" t="s">
        <v>43928</v>
      </c>
      <c r="E5309" t="s">
        <v>43711</v>
      </c>
      <c r="F5309" t="s">
        <v>43929</v>
      </c>
      <c r="G5309" t="s">
        <v>43930</v>
      </c>
      <c r="H5309" t="s">
        <v>43931</v>
      </c>
      <c r="I5309" t="s">
        <v>2364</v>
      </c>
      <c r="J5309" t="s">
        <v>6296</v>
      </c>
      <c r="K5309" t="s">
        <v>6297</v>
      </c>
      <c r="L5309" t="s">
        <v>76</v>
      </c>
      <c r="M5309" t="s">
        <v>4374</v>
      </c>
      <c r="N5309" t="s">
        <v>3277</v>
      </c>
      <c r="O5309" t="s">
        <v>6298</v>
      </c>
      <c r="P5309" t="s">
        <v>43932</v>
      </c>
      <c r="Q5309" t="s">
        <v>43933</v>
      </c>
      <c r="R5309" t="str">
        <f t="shared" si="164"/>
        <v>奎文</v>
      </c>
      <c r="S5309" t="str">
        <f t="shared" si="165"/>
        <v>0711</v>
      </c>
    </row>
    <row r="5310" spans="1:19">
      <c r="A5310" t="s">
        <v>43934</v>
      </c>
      <c r="B5310" t="s">
        <v>43935</v>
      </c>
      <c r="C5310" t="s">
        <v>46</v>
      </c>
      <c r="D5310" t="s">
        <v>43936</v>
      </c>
      <c r="E5310" t="s">
        <v>43937</v>
      </c>
      <c r="F5310" t="s">
        <v>43938</v>
      </c>
      <c r="G5310" t="s">
        <v>43939</v>
      </c>
      <c r="H5310" t="s">
        <v>43940</v>
      </c>
      <c r="I5310" t="s">
        <v>2364</v>
      </c>
      <c r="J5310" t="s">
        <v>38328</v>
      </c>
      <c r="K5310" t="s">
        <v>38329</v>
      </c>
      <c r="L5310" t="s">
        <v>57</v>
      </c>
      <c r="M5310" t="s">
        <v>2367</v>
      </c>
      <c r="N5310" t="s">
        <v>5013</v>
      </c>
      <c r="O5310" t="s">
        <v>38330</v>
      </c>
      <c r="P5310" t="s">
        <v>43786</v>
      </c>
      <c r="Q5310" t="s">
        <v>43941</v>
      </c>
      <c r="R5310" t="str">
        <f t="shared" si="164"/>
        <v>安丘</v>
      </c>
      <c r="S5310" t="str">
        <f t="shared" si="165"/>
        <v>0711</v>
      </c>
    </row>
    <row r="5311" spans="1:19">
      <c r="A5311" t="s">
        <v>43942</v>
      </c>
      <c r="B5311" t="s">
        <v>43943</v>
      </c>
      <c r="C5311" t="s">
        <v>46</v>
      </c>
      <c r="D5311" t="s">
        <v>43944</v>
      </c>
      <c r="E5311" t="s">
        <v>43945</v>
      </c>
      <c r="F5311" t="s">
        <v>43946</v>
      </c>
      <c r="G5311" t="s">
        <v>43947</v>
      </c>
      <c r="H5311" t="s">
        <v>43948</v>
      </c>
      <c r="I5311" t="s">
        <v>2364</v>
      </c>
      <c r="J5311" t="s">
        <v>2980</v>
      </c>
      <c r="K5311" t="s">
        <v>2981</v>
      </c>
      <c r="L5311" t="s">
        <v>101</v>
      </c>
      <c r="M5311" t="s">
        <v>2982</v>
      </c>
      <c r="N5311" t="s">
        <v>2480</v>
      </c>
      <c r="O5311" t="s">
        <v>2984</v>
      </c>
      <c r="P5311" t="s">
        <v>43949</v>
      </c>
      <c r="R5311" t="str">
        <f t="shared" si="164"/>
        <v>潍城</v>
      </c>
      <c r="S5311" t="str">
        <f t="shared" si="165"/>
        <v>0711</v>
      </c>
    </row>
    <row r="5312" spans="1:19">
      <c r="A5312" t="s">
        <v>43950</v>
      </c>
      <c r="B5312" t="s">
        <v>43951</v>
      </c>
      <c r="C5312" t="s">
        <v>46</v>
      </c>
      <c r="D5312" t="s">
        <v>43952</v>
      </c>
      <c r="E5312" t="s">
        <v>43711</v>
      </c>
      <c r="F5312" t="s">
        <v>43953</v>
      </c>
      <c r="G5312" t="s">
        <v>43954</v>
      </c>
      <c r="H5312" t="s">
        <v>43955</v>
      </c>
      <c r="I5312" t="s">
        <v>2350</v>
      </c>
      <c r="J5312" t="s">
        <v>6396</v>
      </c>
      <c r="K5312" t="s">
        <v>6397</v>
      </c>
      <c r="L5312" t="s">
        <v>110</v>
      </c>
      <c r="M5312" t="s">
        <v>2381</v>
      </c>
      <c r="N5312" t="s">
        <v>15612</v>
      </c>
      <c r="O5312" t="s">
        <v>6399</v>
      </c>
      <c r="P5312" t="s">
        <v>43956</v>
      </c>
      <c r="R5312" t="str">
        <f t="shared" si="164"/>
        <v>高密</v>
      </c>
      <c r="S5312" t="str">
        <f t="shared" si="165"/>
        <v>0711</v>
      </c>
    </row>
    <row r="5313" spans="1:19">
      <c r="A5313" t="s">
        <v>43957</v>
      </c>
      <c r="B5313" t="s">
        <v>43958</v>
      </c>
      <c r="C5313" t="s">
        <v>46</v>
      </c>
      <c r="D5313" t="s">
        <v>43959</v>
      </c>
      <c r="E5313" t="s">
        <v>43960</v>
      </c>
      <c r="F5313" t="s">
        <v>43961</v>
      </c>
      <c r="G5313" t="s">
        <v>43962</v>
      </c>
      <c r="H5313" t="s">
        <v>43963</v>
      </c>
      <c r="I5313" t="s">
        <v>2364</v>
      </c>
      <c r="J5313" t="s">
        <v>8672</v>
      </c>
      <c r="K5313" t="s">
        <v>8673</v>
      </c>
      <c r="L5313" t="s">
        <v>128</v>
      </c>
      <c r="M5313" t="s">
        <v>2913</v>
      </c>
      <c r="N5313" t="s">
        <v>2480</v>
      </c>
      <c r="O5313" t="s">
        <v>8674</v>
      </c>
      <c r="P5313" t="s">
        <v>43964</v>
      </c>
      <c r="Q5313" t="s">
        <v>43965</v>
      </c>
      <c r="R5313" t="str">
        <f t="shared" ref="R5313:R5376" si="166">IF(OR(LEFT(L5313,2)="高新"),"奎文",IF(LEFT(L5313,2)="峡山","坊子",IF(LEFT(L5313,2)="滨海","寒亭",LEFT(L5313,2))))</f>
        <v>寿光</v>
      </c>
      <c r="S5313" t="str">
        <f t="shared" ref="S5313:S5376" si="167">TEXT(B5313,"mmdd")</f>
        <v>0711</v>
      </c>
    </row>
    <row r="5314" spans="1:19">
      <c r="A5314" t="s">
        <v>43966</v>
      </c>
      <c r="B5314" t="s">
        <v>43967</v>
      </c>
      <c r="C5314" t="s">
        <v>46</v>
      </c>
      <c r="D5314" t="s">
        <v>43968</v>
      </c>
      <c r="E5314" t="s">
        <v>43711</v>
      </c>
      <c r="F5314" t="s">
        <v>43969</v>
      </c>
      <c r="G5314" t="s">
        <v>43970</v>
      </c>
      <c r="H5314" t="s">
        <v>43971</v>
      </c>
      <c r="I5314" t="s">
        <v>2364</v>
      </c>
      <c r="J5314" t="s">
        <v>8079</v>
      </c>
      <c r="K5314" t="s">
        <v>8080</v>
      </c>
      <c r="L5314" t="s">
        <v>676</v>
      </c>
      <c r="M5314" t="s">
        <v>2815</v>
      </c>
      <c r="N5314" t="s">
        <v>2529</v>
      </c>
      <c r="O5314" t="s">
        <v>8081</v>
      </c>
      <c r="P5314" t="s">
        <v>43972</v>
      </c>
      <c r="Q5314" t="s">
        <v>43973</v>
      </c>
      <c r="R5314" t="str">
        <f t="shared" si="166"/>
        <v>昌乐</v>
      </c>
      <c r="S5314" t="str">
        <f t="shared" si="167"/>
        <v>0711</v>
      </c>
    </row>
    <row r="5315" spans="1:19">
      <c r="A5315" t="s">
        <v>43974</v>
      </c>
      <c r="B5315" t="s">
        <v>43975</v>
      </c>
      <c r="C5315" t="s">
        <v>46</v>
      </c>
      <c r="D5315" t="s">
        <v>43976</v>
      </c>
      <c r="E5315" t="s">
        <v>43977</v>
      </c>
      <c r="F5315" t="s">
        <v>43978</v>
      </c>
      <c r="G5315" t="s">
        <v>43979</v>
      </c>
      <c r="H5315" t="s">
        <v>43980</v>
      </c>
      <c r="I5315" t="s">
        <v>2645</v>
      </c>
      <c r="J5315" t="s">
        <v>2393</v>
      </c>
      <c r="K5315" t="s">
        <v>2394</v>
      </c>
      <c r="L5315" t="s">
        <v>137</v>
      </c>
      <c r="M5315" t="s">
        <v>2395</v>
      </c>
      <c r="N5315" t="s">
        <v>2340</v>
      </c>
      <c r="O5315" t="s">
        <v>2397</v>
      </c>
      <c r="P5315" t="s">
        <v>43981</v>
      </c>
      <c r="R5315" t="str">
        <f t="shared" si="166"/>
        <v>青州</v>
      </c>
      <c r="S5315" t="str">
        <f t="shared" si="167"/>
        <v>0711</v>
      </c>
    </row>
    <row r="5316" spans="1:19">
      <c r="A5316" t="s">
        <v>43982</v>
      </c>
      <c r="B5316" t="s">
        <v>43983</v>
      </c>
      <c r="C5316" t="s">
        <v>46</v>
      </c>
      <c r="D5316" t="s">
        <v>43984</v>
      </c>
      <c r="E5316" t="s">
        <v>43985</v>
      </c>
      <c r="F5316" t="s">
        <v>43986</v>
      </c>
      <c r="G5316" t="s">
        <v>43987</v>
      </c>
      <c r="H5316" t="s">
        <v>43988</v>
      </c>
      <c r="I5316" t="s">
        <v>10461</v>
      </c>
      <c r="J5316" t="s">
        <v>3918</v>
      </c>
      <c r="K5316" t="s">
        <v>3919</v>
      </c>
      <c r="L5316" t="s">
        <v>47</v>
      </c>
      <c r="M5316" t="s">
        <v>2454</v>
      </c>
      <c r="O5316" t="s">
        <v>3920</v>
      </c>
      <c r="P5316" t="s">
        <v>43989</v>
      </c>
      <c r="R5316" t="str">
        <f t="shared" si="166"/>
        <v>诸城</v>
      </c>
      <c r="S5316" t="str">
        <f t="shared" si="167"/>
        <v>0711</v>
      </c>
    </row>
    <row r="5317" spans="1:19">
      <c r="A5317" t="s">
        <v>43990</v>
      </c>
      <c r="B5317" t="s">
        <v>43991</v>
      </c>
      <c r="C5317" t="s">
        <v>46</v>
      </c>
      <c r="D5317" t="s">
        <v>43992</v>
      </c>
      <c r="E5317" t="s">
        <v>43711</v>
      </c>
      <c r="F5317" t="s">
        <v>43993</v>
      </c>
      <c r="G5317" t="s">
        <v>43994</v>
      </c>
      <c r="H5317" t="s">
        <v>43995</v>
      </c>
      <c r="I5317" t="s">
        <v>2392</v>
      </c>
      <c r="J5317" t="s">
        <v>2696</v>
      </c>
      <c r="K5317" t="s">
        <v>2697</v>
      </c>
      <c r="L5317" t="s">
        <v>110</v>
      </c>
      <c r="M5317" t="s">
        <v>2575</v>
      </c>
      <c r="N5317" t="s">
        <v>2602</v>
      </c>
      <c r="O5317" t="s">
        <v>2698</v>
      </c>
      <c r="P5317" t="s">
        <v>43996</v>
      </c>
      <c r="Q5317" t="s">
        <v>43997</v>
      </c>
      <c r="R5317" t="str">
        <f t="shared" si="166"/>
        <v>高密</v>
      </c>
      <c r="S5317" t="str">
        <f t="shared" si="167"/>
        <v>0711</v>
      </c>
    </row>
    <row r="5318" spans="1:19">
      <c r="A5318" t="s">
        <v>43998</v>
      </c>
      <c r="B5318" t="s">
        <v>43999</v>
      </c>
      <c r="C5318" t="s">
        <v>46</v>
      </c>
      <c r="D5318" t="s">
        <v>44000</v>
      </c>
      <c r="E5318" t="s">
        <v>43711</v>
      </c>
      <c r="F5318" t="s">
        <v>44001</v>
      </c>
      <c r="G5318" t="s">
        <v>44002</v>
      </c>
      <c r="H5318" t="s">
        <v>44003</v>
      </c>
      <c r="I5318" t="s">
        <v>2350</v>
      </c>
      <c r="J5318" t="s">
        <v>6113</v>
      </c>
      <c r="K5318" t="s">
        <v>6114</v>
      </c>
      <c r="L5318" t="s">
        <v>57</v>
      </c>
      <c r="M5318" t="s">
        <v>2353</v>
      </c>
      <c r="N5318" t="s">
        <v>3179</v>
      </c>
      <c r="O5318" t="s">
        <v>6115</v>
      </c>
      <c r="P5318" t="s">
        <v>44004</v>
      </c>
      <c r="Q5318" t="s">
        <v>44005</v>
      </c>
      <c r="R5318" t="str">
        <f t="shared" si="166"/>
        <v>安丘</v>
      </c>
      <c r="S5318" t="str">
        <f t="shared" si="167"/>
        <v>0711</v>
      </c>
    </row>
    <row r="5319" spans="1:19">
      <c r="A5319" t="s">
        <v>44006</v>
      </c>
      <c r="B5319" t="s">
        <v>44007</v>
      </c>
      <c r="C5319" t="s">
        <v>46</v>
      </c>
      <c r="D5319" t="s">
        <v>44008</v>
      </c>
      <c r="E5319" t="s">
        <v>43711</v>
      </c>
      <c r="F5319" t="s">
        <v>44009</v>
      </c>
      <c r="G5319" t="s">
        <v>44010</v>
      </c>
      <c r="H5319" t="s">
        <v>44011</v>
      </c>
      <c r="I5319" t="s">
        <v>2350</v>
      </c>
      <c r="J5319" t="s">
        <v>3200</v>
      </c>
      <c r="K5319" t="s">
        <v>3201</v>
      </c>
      <c r="L5319" t="s">
        <v>76</v>
      </c>
      <c r="M5319" t="s">
        <v>2528</v>
      </c>
      <c r="N5319" t="s">
        <v>2421</v>
      </c>
      <c r="O5319" t="s">
        <v>3202</v>
      </c>
      <c r="P5319" t="s">
        <v>44012</v>
      </c>
      <c r="Q5319" t="s">
        <v>44013</v>
      </c>
      <c r="R5319" t="str">
        <f t="shared" si="166"/>
        <v>奎文</v>
      </c>
      <c r="S5319" t="str">
        <f t="shared" si="167"/>
        <v>0711</v>
      </c>
    </row>
    <row r="5320" spans="1:19">
      <c r="A5320" t="s">
        <v>1462</v>
      </c>
      <c r="B5320" t="s">
        <v>44014</v>
      </c>
      <c r="C5320" t="s">
        <v>46</v>
      </c>
      <c r="D5320" t="s">
        <v>44015</v>
      </c>
      <c r="E5320" t="s">
        <v>43711</v>
      </c>
      <c r="F5320" t="s">
        <v>44016</v>
      </c>
      <c r="G5320" t="s">
        <v>1460</v>
      </c>
      <c r="H5320" t="s">
        <v>44017</v>
      </c>
      <c r="I5320" t="s">
        <v>3210</v>
      </c>
      <c r="J5320" t="s">
        <v>6923</v>
      </c>
      <c r="K5320" t="s">
        <v>6924</v>
      </c>
      <c r="L5320" t="s">
        <v>128</v>
      </c>
      <c r="M5320" t="s">
        <v>6079</v>
      </c>
      <c r="N5320" t="s">
        <v>2382</v>
      </c>
      <c r="P5320" t="s">
        <v>44018</v>
      </c>
      <c r="Q5320" t="s">
        <v>6927</v>
      </c>
      <c r="R5320" t="str">
        <f t="shared" si="166"/>
        <v>寿光</v>
      </c>
      <c r="S5320" t="str">
        <f t="shared" si="167"/>
        <v>0711</v>
      </c>
    </row>
    <row r="5321" spans="1:19">
      <c r="A5321" t="s">
        <v>44019</v>
      </c>
      <c r="B5321" t="s">
        <v>44020</v>
      </c>
      <c r="C5321" t="s">
        <v>46</v>
      </c>
      <c r="D5321" t="s">
        <v>44021</v>
      </c>
      <c r="E5321" t="s">
        <v>44022</v>
      </c>
      <c r="F5321" t="s">
        <v>44023</v>
      </c>
      <c r="G5321" t="s">
        <v>44024</v>
      </c>
      <c r="H5321" t="s">
        <v>44025</v>
      </c>
      <c r="I5321" t="s">
        <v>2350</v>
      </c>
      <c r="J5321" t="s">
        <v>2671</v>
      </c>
      <c r="K5321" t="s">
        <v>2672</v>
      </c>
      <c r="L5321" t="s">
        <v>67</v>
      </c>
      <c r="M5321" t="s">
        <v>2673</v>
      </c>
      <c r="N5321" t="s">
        <v>2674</v>
      </c>
      <c r="O5321" t="s">
        <v>2675</v>
      </c>
      <c r="P5321" t="s">
        <v>44026</v>
      </c>
      <c r="R5321" t="str">
        <f t="shared" si="166"/>
        <v>昌邑</v>
      </c>
      <c r="S5321" t="str">
        <f t="shared" si="167"/>
        <v>0711</v>
      </c>
    </row>
    <row r="5322" spans="1:19">
      <c r="A5322" t="s">
        <v>44027</v>
      </c>
      <c r="B5322" t="s">
        <v>44028</v>
      </c>
      <c r="C5322" t="s">
        <v>46</v>
      </c>
      <c r="D5322" t="s">
        <v>44029</v>
      </c>
      <c r="E5322" t="s">
        <v>43711</v>
      </c>
      <c r="F5322" t="s">
        <v>44030</v>
      </c>
      <c r="G5322" t="s">
        <v>44031</v>
      </c>
      <c r="H5322" t="s">
        <v>44032</v>
      </c>
      <c r="I5322" t="s">
        <v>2503</v>
      </c>
      <c r="J5322" t="s">
        <v>4844</v>
      </c>
      <c r="K5322" t="s">
        <v>4845</v>
      </c>
      <c r="L5322" t="s">
        <v>76</v>
      </c>
      <c r="M5322" t="s">
        <v>2528</v>
      </c>
      <c r="N5322" t="s">
        <v>2340</v>
      </c>
      <c r="O5322" t="s">
        <v>4846</v>
      </c>
      <c r="P5322" t="s">
        <v>44033</v>
      </c>
      <c r="Q5322" t="s">
        <v>44034</v>
      </c>
      <c r="R5322" t="str">
        <f t="shared" si="166"/>
        <v>奎文</v>
      </c>
      <c r="S5322" t="str">
        <f t="shared" si="167"/>
        <v>0711</v>
      </c>
    </row>
    <row r="5323" spans="1:19">
      <c r="A5323" t="s">
        <v>44035</v>
      </c>
      <c r="B5323" t="s">
        <v>44036</v>
      </c>
      <c r="C5323" t="s">
        <v>46</v>
      </c>
      <c r="D5323" t="s">
        <v>44037</v>
      </c>
      <c r="E5323" t="s">
        <v>44038</v>
      </c>
      <c r="F5323" t="s">
        <v>44039</v>
      </c>
      <c r="G5323" t="s">
        <v>44040</v>
      </c>
      <c r="H5323" t="s">
        <v>44041</v>
      </c>
      <c r="I5323" t="s">
        <v>2350</v>
      </c>
      <c r="J5323" t="s">
        <v>2646</v>
      </c>
      <c r="K5323" t="s">
        <v>6371</v>
      </c>
      <c r="L5323" t="s">
        <v>137</v>
      </c>
      <c r="M5323" t="s">
        <v>5803</v>
      </c>
      <c r="N5323" t="s">
        <v>2529</v>
      </c>
      <c r="O5323" t="s">
        <v>6372</v>
      </c>
      <c r="P5323" t="s">
        <v>44042</v>
      </c>
      <c r="Q5323" t="s">
        <v>44043</v>
      </c>
      <c r="R5323" t="str">
        <f t="shared" si="166"/>
        <v>青州</v>
      </c>
      <c r="S5323" t="str">
        <f t="shared" si="167"/>
        <v>0711</v>
      </c>
    </row>
    <row r="5324" spans="1:19">
      <c r="A5324" t="s">
        <v>44044</v>
      </c>
      <c r="B5324" t="s">
        <v>44045</v>
      </c>
      <c r="C5324" t="s">
        <v>46</v>
      </c>
      <c r="D5324" t="s">
        <v>44046</v>
      </c>
      <c r="E5324" t="s">
        <v>44047</v>
      </c>
      <c r="F5324" t="s">
        <v>44048</v>
      </c>
      <c r="G5324" t="s">
        <v>44049</v>
      </c>
      <c r="H5324" t="s">
        <v>44050</v>
      </c>
      <c r="I5324" t="s">
        <v>2350</v>
      </c>
      <c r="J5324" t="s">
        <v>6766</v>
      </c>
      <c r="K5324" t="s">
        <v>6767</v>
      </c>
      <c r="L5324" t="s">
        <v>137</v>
      </c>
      <c r="M5324" t="s">
        <v>2686</v>
      </c>
      <c r="N5324" t="s">
        <v>2421</v>
      </c>
      <c r="O5324" t="s">
        <v>6768</v>
      </c>
      <c r="P5324" t="s">
        <v>44051</v>
      </c>
      <c r="R5324" t="str">
        <f t="shared" si="166"/>
        <v>青州</v>
      </c>
      <c r="S5324" t="str">
        <f t="shared" si="167"/>
        <v>0711</v>
      </c>
    </row>
    <row r="5325" spans="1:19">
      <c r="A5325" t="s">
        <v>44052</v>
      </c>
      <c r="B5325" t="s">
        <v>44053</v>
      </c>
      <c r="C5325" t="s">
        <v>46</v>
      </c>
      <c r="D5325" t="s">
        <v>44054</v>
      </c>
      <c r="E5325" t="s">
        <v>43711</v>
      </c>
      <c r="F5325" t="s">
        <v>44055</v>
      </c>
      <c r="G5325" t="s">
        <v>44056</v>
      </c>
      <c r="H5325" t="s">
        <v>44057</v>
      </c>
      <c r="I5325" t="s">
        <v>2350</v>
      </c>
      <c r="J5325" t="s">
        <v>4514</v>
      </c>
      <c r="K5325" t="s">
        <v>4515</v>
      </c>
      <c r="L5325" t="s">
        <v>146</v>
      </c>
      <c r="M5325" t="s">
        <v>3532</v>
      </c>
      <c r="N5325" t="s">
        <v>3179</v>
      </c>
      <c r="O5325" t="s">
        <v>4516</v>
      </c>
      <c r="P5325" t="s">
        <v>44058</v>
      </c>
      <c r="Q5325" t="s">
        <v>44059</v>
      </c>
      <c r="R5325" t="str">
        <f t="shared" si="166"/>
        <v>临朐</v>
      </c>
      <c r="S5325" t="str">
        <f t="shared" si="167"/>
        <v>0711</v>
      </c>
    </row>
    <row r="5326" spans="1:19">
      <c r="A5326" t="s">
        <v>44060</v>
      </c>
      <c r="B5326" t="s">
        <v>44061</v>
      </c>
      <c r="C5326" t="s">
        <v>46</v>
      </c>
      <c r="D5326" t="s">
        <v>44062</v>
      </c>
      <c r="E5326" t="s">
        <v>44063</v>
      </c>
      <c r="F5326" t="s">
        <v>44064</v>
      </c>
      <c r="G5326" t="s">
        <v>44065</v>
      </c>
      <c r="H5326" t="s">
        <v>44066</v>
      </c>
      <c r="I5326" t="s">
        <v>2350</v>
      </c>
      <c r="J5326" t="s">
        <v>5139</v>
      </c>
      <c r="K5326" t="s">
        <v>5140</v>
      </c>
      <c r="L5326" t="s">
        <v>128</v>
      </c>
      <c r="M5326" t="s">
        <v>2890</v>
      </c>
      <c r="N5326" t="s">
        <v>2674</v>
      </c>
      <c r="O5326" t="s">
        <v>5141</v>
      </c>
      <c r="P5326" t="s">
        <v>44067</v>
      </c>
      <c r="Q5326" t="s">
        <v>44068</v>
      </c>
      <c r="R5326" t="str">
        <f t="shared" si="166"/>
        <v>寿光</v>
      </c>
      <c r="S5326" t="str">
        <f t="shared" si="167"/>
        <v>0711</v>
      </c>
    </row>
    <row r="5327" spans="1:19">
      <c r="A5327" t="s">
        <v>1478</v>
      </c>
      <c r="B5327" t="s">
        <v>44069</v>
      </c>
      <c r="C5327" t="s">
        <v>46</v>
      </c>
      <c r="D5327" t="s">
        <v>44070</v>
      </c>
      <c r="E5327" t="s">
        <v>44071</v>
      </c>
      <c r="F5327" t="s">
        <v>44072</v>
      </c>
      <c r="G5327" t="s">
        <v>1476</v>
      </c>
      <c r="H5327" t="s">
        <v>44073</v>
      </c>
      <c r="I5327" t="s">
        <v>2645</v>
      </c>
      <c r="J5327" t="s">
        <v>2351</v>
      </c>
      <c r="K5327" t="s">
        <v>2352</v>
      </c>
      <c r="L5327" t="s">
        <v>57</v>
      </c>
      <c r="M5327" t="s">
        <v>2353</v>
      </c>
      <c r="N5327" t="s">
        <v>5839</v>
      </c>
      <c r="O5327" t="s">
        <v>2355</v>
      </c>
      <c r="P5327" t="s">
        <v>44074</v>
      </c>
      <c r="R5327" t="str">
        <f t="shared" si="166"/>
        <v>安丘</v>
      </c>
      <c r="S5327" t="str">
        <f t="shared" si="167"/>
        <v>0711</v>
      </c>
    </row>
    <row r="5328" spans="1:19">
      <c r="A5328" t="s">
        <v>44075</v>
      </c>
      <c r="B5328" t="s">
        <v>44076</v>
      </c>
      <c r="C5328" t="s">
        <v>46</v>
      </c>
      <c r="D5328" t="s">
        <v>44077</v>
      </c>
      <c r="E5328" t="s">
        <v>44078</v>
      </c>
      <c r="F5328" t="s">
        <v>44079</v>
      </c>
      <c r="G5328" t="s">
        <v>44080</v>
      </c>
      <c r="H5328" t="s">
        <v>44081</v>
      </c>
      <c r="I5328" t="s">
        <v>2645</v>
      </c>
      <c r="J5328" t="s">
        <v>3241</v>
      </c>
      <c r="K5328" t="s">
        <v>3242</v>
      </c>
      <c r="L5328" t="s">
        <v>101</v>
      </c>
      <c r="M5328" t="s">
        <v>3130</v>
      </c>
      <c r="N5328" t="s">
        <v>3307</v>
      </c>
      <c r="O5328" t="s">
        <v>3243</v>
      </c>
      <c r="P5328" t="s">
        <v>44082</v>
      </c>
      <c r="R5328" t="str">
        <f t="shared" si="166"/>
        <v>潍城</v>
      </c>
      <c r="S5328" t="str">
        <f t="shared" si="167"/>
        <v>0711</v>
      </c>
    </row>
    <row r="5329" spans="1:19">
      <c r="A5329" t="s">
        <v>44083</v>
      </c>
      <c r="B5329" t="s">
        <v>44084</v>
      </c>
      <c r="C5329" t="s">
        <v>46</v>
      </c>
      <c r="D5329" t="s">
        <v>44085</v>
      </c>
      <c r="E5329" t="s">
        <v>44047</v>
      </c>
      <c r="F5329" t="s">
        <v>44086</v>
      </c>
      <c r="G5329" t="s">
        <v>44087</v>
      </c>
      <c r="H5329" t="s">
        <v>44088</v>
      </c>
      <c r="I5329" t="s">
        <v>2350</v>
      </c>
      <c r="J5329" t="s">
        <v>4844</v>
      </c>
      <c r="K5329" t="s">
        <v>4845</v>
      </c>
      <c r="L5329" t="s">
        <v>76</v>
      </c>
      <c r="M5329" t="s">
        <v>2528</v>
      </c>
      <c r="N5329" t="s">
        <v>3907</v>
      </c>
      <c r="O5329" t="s">
        <v>4846</v>
      </c>
      <c r="P5329" t="s">
        <v>44089</v>
      </c>
      <c r="R5329" t="str">
        <f t="shared" si="166"/>
        <v>奎文</v>
      </c>
      <c r="S5329" t="str">
        <f t="shared" si="167"/>
        <v>0711</v>
      </c>
    </row>
    <row r="5330" spans="1:19">
      <c r="A5330" t="s">
        <v>44090</v>
      </c>
      <c r="B5330" t="s">
        <v>44091</v>
      </c>
      <c r="C5330" t="s">
        <v>46</v>
      </c>
      <c r="D5330" t="s">
        <v>44092</v>
      </c>
      <c r="E5330" t="s">
        <v>44047</v>
      </c>
      <c r="F5330" t="s">
        <v>44093</v>
      </c>
      <c r="G5330" t="s">
        <v>44094</v>
      </c>
      <c r="H5330" t="s">
        <v>44095</v>
      </c>
      <c r="I5330" t="s">
        <v>2350</v>
      </c>
      <c r="J5330" t="s">
        <v>6059</v>
      </c>
      <c r="K5330" t="s">
        <v>6060</v>
      </c>
      <c r="L5330" t="s">
        <v>128</v>
      </c>
      <c r="M5330" t="s">
        <v>3028</v>
      </c>
      <c r="N5330" t="s">
        <v>2421</v>
      </c>
      <c r="O5330" t="s">
        <v>6061</v>
      </c>
      <c r="P5330" t="s">
        <v>44096</v>
      </c>
      <c r="R5330" t="str">
        <f t="shared" si="166"/>
        <v>寿光</v>
      </c>
      <c r="S5330" t="str">
        <f t="shared" si="167"/>
        <v>0711</v>
      </c>
    </row>
    <row r="5331" spans="1:19">
      <c r="A5331" t="s">
        <v>44097</v>
      </c>
      <c r="B5331" t="s">
        <v>44098</v>
      </c>
      <c r="C5331" t="s">
        <v>46</v>
      </c>
      <c r="D5331" t="s">
        <v>44099</v>
      </c>
      <c r="E5331" t="s">
        <v>43711</v>
      </c>
      <c r="F5331" t="s">
        <v>44100</v>
      </c>
      <c r="G5331" t="s">
        <v>44101</v>
      </c>
      <c r="H5331" t="s">
        <v>44102</v>
      </c>
      <c r="I5331" t="s">
        <v>2350</v>
      </c>
      <c r="J5331" t="s">
        <v>11128</v>
      </c>
      <c r="K5331" t="s">
        <v>11129</v>
      </c>
      <c r="L5331" t="s">
        <v>187</v>
      </c>
      <c r="M5331" t="s">
        <v>4346</v>
      </c>
      <c r="N5331" t="s">
        <v>7359</v>
      </c>
      <c r="O5331" t="s">
        <v>11130</v>
      </c>
      <c r="P5331" t="s">
        <v>44103</v>
      </c>
      <c r="Q5331" t="s">
        <v>44104</v>
      </c>
      <c r="R5331" t="str">
        <f t="shared" si="166"/>
        <v>坊子</v>
      </c>
      <c r="S5331" t="str">
        <f t="shared" si="167"/>
        <v>0711</v>
      </c>
    </row>
    <row r="5332" spans="1:19">
      <c r="A5332" t="s">
        <v>44105</v>
      </c>
      <c r="B5332" t="s">
        <v>44106</v>
      </c>
      <c r="C5332" t="s">
        <v>46</v>
      </c>
      <c r="D5332" t="s">
        <v>44107</v>
      </c>
      <c r="E5332" t="s">
        <v>43960</v>
      </c>
      <c r="F5332" t="s">
        <v>44108</v>
      </c>
      <c r="G5332" t="s">
        <v>44109</v>
      </c>
      <c r="H5332" t="s">
        <v>44110</v>
      </c>
      <c r="I5332" t="s">
        <v>2350</v>
      </c>
      <c r="J5332" t="s">
        <v>9696</v>
      </c>
      <c r="K5332" t="s">
        <v>9697</v>
      </c>
      <c r="L5332" t="s">
        <v>137</v>
      </c>
      <c r="M5332" t="s">
        <v>5175</v>
      </c>
      <c r="N5332" t="s">
        <v>4007</v>
      </c>
      <c r="O5332" t="s">
        <v>9698</v>
      </c>
      <c r="P5332" t="s">
        <v>44111</v>
      </c>
      <c r="Q5332" t="s">
        <v>44112</v>
      </c>
      <c r="R5332" t="str">
        <f t="shared" si="166"/>
        <v>青州</v>
      </c>
      <c r="S5332" t="str">
        <f t="shared" si="167"/>
        <v>0711</v>
      </c>
    </row>
    <row r="5333" spans="1:19">
      <c r="A5333" t="s">
        <v>44113</v>
      </c>
      <c r="B5333" t="s">
        <v>44114</v>
      </c>
      <c r="C5333" t="s">
        <v>46</v>
      </c>
      <c r="D5333" t="s">
        <v>44115</v>
      </c>
      <c r="E5333" t="s">
        <v>44116</v>
      </c>
      <c r="F5333" t="s">
        <v>44117</v>
      </c>
      <c r="G5333" t="s">
        <v>44118</v>
      </c>
      <c r="H5333" t="s">
        <v>44119</v>
      </c>
      <c r="I5333" t="s">
        <v>2364</v>
      </c>
      <c r="J5333" t="s">
        <v>6923</v>
      </c>
      <c r="K5333" t="s">
        <v>6924</v>
      </c>
      <c r="L5333" t="s">
        <v>128</v>
      </c>
      <c r="M5333" t="s">
        <v>6079</v>
      </c>
      <c r="N5333" t="s">
        <v>2421</v>
      </c>
      <c r="P5333" t="s">
        <v>44120</v>
      </c>
      <c r="R5333" t="str">
        <f t="shared" si="166"/>
        <v>寿光</v>
      </c>
      <c r="S5333" t="str">
        <f t="shared" si="167"/>
        <v>0711</v>
      </c>
    </row>
    <row r="5334" spans="1:19">
      <c r="A5334" t="s">
        <v>44121</v>
      </c>
      <c r="B5334" t="s">
        <v>44122</v>
      </c>
      <c r="C5334" t="s">
        <v>46</v>
      </c>
      <c r="D5334" t="s">
        <v>44123</v>
      </c>
      <c r="E5334" t="s">
        <v>43711</v>
      </c>
      <c r="F5334" t="s">
        <v>44124</v>
      </c>
      <c r="G5334" t="s">
        <v>44125</v>
      </c>
      <c r="H5334" t="s">
        <v>44126</v>
      </c>
      <c r="I5334" t="s">
        <v>5112</v>
      </c>
      <c r="J5334" t="s">
        <v>6506</v>
      </c>
      <c r="K5334" t="s">
        <v>6507</v>
      </c>
      <c r="L5334" t="s">
        <v>76</v>
      </c>
      <c r="M5334" t="s">
        <v>4374</v>
      </c>
      <c r="N5334" t="s">
        <v>12159</v>
      </c>
      <c r="O5334" t="s">
        <v>6508</v>
      </c>
      <c r="P5334" t="s">
        <v>44127</v>
      </c>
      <c r="R5334" t="str">
        <f t="shared" si="166"/>
        <v>奎文</v>
      </c>
      <c r="S5334" t="str">
        <f t="shared" si="167"/>
        <v>0711</v>
      </c>
    </row>
    <row r="5335" spans="1:19">
      <c r="A5335" t="s">
        <v>44128</v>
      </c>
      <c r="B5335" t="s">
        <v>44129</v>
      </c>
      <c r="C5335" t="s">
        <v>46</v>
      </c>
      <c r="D5335" t="s">
        <v>44130</v>
      </c>
      <c r="E5335" t="s">
        <v>43711</v>
      </c>
      <c r="F5335" t="s">
        <v>44131</v>
      </c>
      <c r="G5335" t="s">
        <v>44132</v>
      </c>
      <c r="H5335" t="s">
        <v>44133</v>
      </c>
      <c r="I5335" t="s">
        <v>2364</v>
      </c>
      <c r="J5335" t="s">
        <v>3285</v>
      </c>
      <c r="K5335" t="s">
        <v>3286</v>
      </c>
      <c r="L5335" t="s">
        <v>76</v>
      </c>
      <c r="M5335" t="s">
        <v>2528</v>
      </c>
      <c r="N5335" t="s">
        <v>2674</v>
      </c>
      <c r="O5335" t="s">
        <v>3287</v>
      </c>
      <c r="P5335" t="s">
        <v>44134</v>
      </c>
      <c r="Q5335" t="s">
        <v>44135</v>
      </c>
      <c r="R5335" t="str">
        <f t="shared" si="166"/>
        <v>奎文</v>
      </c>
      <c r="S5335" t="str">
        <f t="shared" si="167"/>
        <v>0711</v>
      </c>
    </row>
    <row r="5336" spans="1:19">
      <c r="A5336" t="s">
        <v>44136</v>
      </c>
      <c r="B5336" t="s">
        <v>44137</v>
      </c>
      <c r="C5336" t="s">
        <v>46</v>
      </c>
      <c r="D5336" t="s">
        <v>44138</v>
      </c>
      <c r="E5336" t="s">
        <v>43711</v>
      </c>
      <c r="F5336" t="s">
        <v>44139</v>
      </c>
      <c r="G5336" t="s">
        <v>44140</v>
      </c>
      <c r="H5336" t="s">
        <v>44141</v>
      </c>
      <c r="I5336" t="s">
        <v>2350</v>
      </c>
      <c r="J5336" t="s">
        <v>5347</v>
      </c>
      <c r="K5336" t="s">
        <v>5348</v>
      </c>
      <c r="L5336" t="s">
        <v>187</v>
      </c>
      <c r="M5336" t="s">
        <v>3510</v>
      </c>
      <c r="N5336" t="s">
        <v>3017</v>
      </c>
      <c r="O5336" t="s">
        <v>5349</v>
      </c>
      <c r="P5336" t="s">
        <v>44142</v>
      </c>
      <c r="Q5336" t="s">
        <v>44143</v>
      </c>
      <c r="R5336" t="str">
        <f t="shared" si="166"/>
        <v>坊子</v>
      </c>
      <c r="S5336" t="str">
        <f t="shared" si="167"/>
        <v>0711</v>
      </c>
    </row>
    <row r="5337" spans="1:19">
      <c r="A5337" t="s">
        <v>44144</v>
      </c>
      <c r="B5337" t="s">
        <v>44145</v>
      </c>
      <c r="C5337" t="s">
        <v>46</v>
      </c>
      <c r="D5337" t="s">
        <v>44146</v>
      </c>
      <c r="E5337" t="s">
        <v>43711</v>
      </c>
      <c r="F5337" t="s">
        <v>44147</v>
      </c>
      <c r="G5337" t="s">
        <v>44148</v>
      </c>
      <c r="H5337" t="s">
        <v>44149</v>
      </c>
      <c r="I5337" t="s">
        <v>2350</v>
      </c>
      <c r="J5337" t="s">
        <v>9981</v>
      </c>
      <c r="K5337" t="s">
        <v>9982</v>
      </c>
      <c r="L5337" t="s">
        <v>57</v>
      </c>
      <c r="M5337" t="s">
        <v>3811</v>
      </c>
      <c r="N5337" t="s">
        <v>4525</v>
      </c>
      <c r="O5337" t="s">
        <v>9983</v>
      </c>
      <c r="P5337" t="s">
        <v>44150</v>
      </c>
      <c r="Q5337" t="s">
        <v>44151</v>
      </c>
      <c r="R5337" t="str">
        <f t="shared" si="166"/>
        <v>安丘</v>
      </c>
      <c r="S5337" t="str">
        <f t="shared" si="167"/>
        <v>0711</v>
      </c>
    </row>
    <row r="5338" spans="1:19">
      <c r="A5338" t="s">
        <v>44152</v>
      </c>
      <c r="B5338" t="s">
        <v>44153</v>
      </c>
      <c r="C5338" t="s">
        <v>46</v>
      </c>
      <c r="D5338" t="s">
        <v>44154</v>
      </c>
      <c r="E5338" t="s">
        <v>43711</v>
      </c>
      <c r="F5338" t="s">
        <v>44155</v>
      </c>
      <c r="G5338" t="s">
        <v>44156</v>
      </c>
      <c r="H5338" t="s">
        <v>44157</v>
      </c>
      <c r="I5338" t="s">
        <v>2645</v>
      </c>
      <c r="J5338" t="s">
        <v>6441</v>
      </c>
      <c r="K5338" t="s">
        <v>6442</v>
      </c>
      <c r="L5338" t="s">
        <v>76</v>
      </c>
      <c r="M5338" t="s">
        <v>4374</v>
      </c>
      <c r="N5338" t="s">
        <v>2382</v>
      </c>
      <c r="O5338" t="s">
        <v>6443</v>
      </c>
      <c r="P5338" t="s">
        <v>44158</v>
      </c>
      <c r="Q5338" t="s">
        <v>44159</v>
      </c>
      <c r="R5338" t="str">
        <f t="shared" si="166"/>
        <v>奎文</v>
      </c>
      <c r="S5338" t="str">
        <f t="shared" si="167"/>
        <v>0711</v>
      </c>
    </row>
    <row r="5339" spans="1:19">
      <c r="A5339" t="s">
        <v>1430</v>
      </c>
      <c r="B5339" t="s">
        <v>44160</v>
      </c>
      <c r="C5339" t="s">
        <v>46</v>
      </c>
      <c r="D5339" t="s">
        <v>44161</v>
      </c>
      <c r="E5339" t="s">
        <v>43711</v>
      </c>
      <c r="F5339" t="s">
        <v>44162</v>
      </c>
      <c r="G5339" t="s">
        <v>1428</v>
      </c>
      <c r="H5339" t="s">
        <v>44163</v>
      </c>
      <c r="I5339" t="s">
        <v>2350</v>
      </c>
      <c r="J5339" t="s">
        <v>3651</v>
      </c>
      <c r="K5339" t="s">
        <v>3652</v>
      </c>
      <c r="L5339" t="s">
        <v>128</v>
      </c>
      <c r="M5339" t="s">
        <v>3653</v>
      </c>
      <c r="N5339" t="s">
        <v>2674</v>
      </c>
      <c r="O5339" t="s">
        <v>3654</v>
      </c>
      <c r="P5339" t="s">
        <v>44164</v>
      </c>
      <c r="Q5339" t="s">
        <v>44165</v>
      </c>
      <c r="R5339" t="str">
        <f t="shared" si="166"/>
        <v>寿光</v>
      </c>
      <c r="S5339" t="str">
        <f t="shared" si="167"/>
        <v>0711</v>
      </c>
    </row>
    <row r="5340" spans="1:19">
      <c r="A5340" t="s">
        <v>44166</v>
      </c>
      <c r="B5340" t="s">
        <v>44167</v>
      </c>
      <c r="C5340" t="s">
        <v>46</v>
      </c>
      <c r="D5340" t="s">
        <v>44168</v>
      </c>
      <c r="E5340" t="s">
        <v>43711</v>
      </c>
      <c r="F5340" t="s">
        <v>44169</v>
      </c>
      <c r="G5340" t="s">
        <v>44170</v>
      </c>
      <c r="H5340" t="s">
        <v>44171</v>
      </c>
      <c r="I5340" t="s">
        <v>2350</v>
      </c>
      <c r="J5340" t="s">
        <v>2825</v>
      </c>
      <c r="K5340" t="s">
        <v>2826</v>
      </c>
      <c r="L5340" t="s">
        <v>76</v>
      </c>
      <c r="M5340" t="s">
        <v>2827</v>
      </c>
      <c r="N5340" t="s">
        <v>2674</v>
      </c>
      <c r="O5340" t="s">
        <v>2828</v>
      </c>
      <c r="P5340" t="s">
        <v>44172</v>
      </c>
      <c r="Q5340" t="s">
        <v>44173</v>
      </c>
      <c r="R5340" t="str">
        <f t="shared" si="166"/>
        <v>奎文</v>
      </c>
      <c r="S5340" t="str">
        <f t="shared" si="167"/>
        <v>0711</v>
      </c>
    </row>
    <row r="5341" spans="1:19">
      <c r="A5341" t="s">
        <v>44174</v>
      </c>
      <c r="B5341" t="s">
        <v>44175</v>
      </c>
      <c r="C5341" t="s">
        <v>46</v>
      </c>
      <c r="D5341" t="s">
        <v>44176</v>
      </c>
      <c r="E5341" t="s">
        <v>43711</v>
      </c>
      <c r="F5341" t="s">
        <v>44177</v>
      </c>
      <c r="G5341" t="s">
        <v>44178</v>
      </c>
      <c r="H5341" t="s">
        <v>44179</v>
      </c>
      <c r="I5341" t="s">
        <v>4165</v>
      </c>
      <c r="J5341" t="s">
        <v>6273</v>
      </c>
      <c r="K5341" t="s">
        <v>6274</v>
      </c>
      <c r="L5341" t="s">
        <v>101</v>
      </c>
      <c r="M5341" t="s">
        <v>5737</v>
      </c>
      <c r="N5341" t="s">
        <v>3907</v>
      </c>
      <c r="O5341" t="s">
        <v>6275</v>
      </c>
      <c r="P5341" t="s">
        <v>44180</v>
      </c>
      <c r="Q5341" t="s">
        <v>44181</v>
      </c>
      <c r="R5341" t="str">
        <f t="shared" si="166"/>
        <v>潍城</v>
      </c>
      <c r="S5341" t="str">
        <f t="shared" si="167"/>
        <v>0711</v>
      </c>
    </row>
    <row r="5342" spans="1:19">
      <c r="A5342" t="s">
        <v>44182</v>
      </c>
      <c r="B5342" t="s">
        <v>44183</v>
      </c>
      <c r="C5342" t="s">
        <v>46</v>
      </c>
      <c r="D5342" t="s">
        <v>44184</v>
      </c>
      <c r="E5342" t="s">
        <v>43960</v>
      </c>
      <c r="F5342" t="s">
        <v>44185</v>
      </c>
      <c r="G5342" t="s">
        <v>44186</v>
      </c>
      <c r="H5342" t="s">
        <v>44187</v>
      </c>
      <c r="I5342" t="s">
        <v>2364</v>
      </c>
      <c r="J5342" t="s">
        <v>3651</v>
      </c>
      <c r="K5342" t="s">
        <v>3652</v>
      </c>
      <c r="L5342" t="s">
        <v>128</v>
      </c>
      <c r="M5342" t="s">
        <v>3653</v>
      </c>
      <c r="N5342" t="s">
        <v>2529</v>
      </c>
      <c r="O5342" t="s">
        <v>3654</v>
      </c>
      <c r="P5342" t="s">
        <v>44188</v>
      </c>
      <c r="R5342" t="str">
        <f t="shared" si="166"/>
        <v>寿光</v>
      </c>
      <c r="S5342" t="str">
        <f t="shared" si="167"/>
        <v>0711</v>
      </c>
    </row>
    <row r="5343" spans="1:19">
      <c r="A5343" t="s">
        <v>44189</v>
      </c>
      <c r="B5343" t="s">
        <v>44190</v>
      </c>
      <c r="C5343" t="s">
        <v>46</v>
      </c>
      <c r="D5343" t="s">
        <v>44191</v>
      </c>
      <c r="E5343" t="s">
        <v>43711</v>
      </c>
      <c r="F5343" t="s">
        <v>44192</v>
      </c>
      <c r="G5343" t="s">
        <v>44193</v>
      </c>
      <c r="H5343" t="s">
        <v>44194</v>
      </c>
      <c r="I5343" t="s">
        <v>2378</v>
      </c>
      <c r="J5343" t="s">
        <v>6766</v>
      </c>
      <c r="K5343" t="s">
        <v>6767</v>
      </c>
      <c r="L5343" t="s">
        <v>137</v>
      </c>
      <c r="M5343" t="s">
        <v>2686</v>
      </c>
      <c r="N5343" t="s">
        <v>2421</v>
      </c>
      <c r="O5343" t="s">
        <v>6768</v>
      </c>
      <c r="P5343" t="s">
        <v>44195</v>
      </c>
      <c r="R5343" t="str">
        <f t="shared" si="166"/>
        <v>青州</v>
      </c>
      <c r="S5343" t="str">
        <f t="shared" si="167"/>
        <v>0711</v>
      </c>
    </row>
    <row r="5344" spans="1:19">
      <c r="A5344" t="s">
        <v>44196</v>
      </c>
      <c r="B5344" t="s">
        <v>44197</v>
      </c>
      <c r="C5344" t="s">
        <v>46</v>
      </c>
      <c r="D5344" t="s">
        <v>44198</v>
      </c>
      <c r="E5344" t="s">
        <v>43711</v>
      </c>
      <c r="F5344" t="s">
        <v>44199</v>
      </c>
      <c r="G5344" t="s">
        <v>44200</v>
      </c>
      <c r="H5344" t="s">
        <v>44201</v>
      </c>
      <c r="I5344" t="s">
        <v>2364</v>
      </c>
      <c r="J5344" t="s">
        <v>44202</v>
      </c>
      <c r="K5344" t="s">
        <v>44203</v>
      </c>
      <c r="L5344" t="s">
        <v>57</v>
      </c>
      <c r="M5344" t="s">
        <v>2552</v>
      </c>
      <c r="N5344" t="s">
        <v>2859</v>
      </c>
      <c r="O5344" t="s">
        <v>44204</v>
      </c>
      <c r="P5344" t="s">
        <v>44205</v>
      </c>
      <c r="R5344" t="str">
        <f t="shared" si="166"/>
        <v>安丘</v>
      </c>
      <c r="S5344" t="str">
        <f t="shared" si="167"/>
        <v>0711</v>
      </c>
    </row>
    <row r="5345" spans="1:19">
      <c r="A5345" t="s">
        <v>44206</v>
      </c>
      <c r="B5345" t="s">
        <v>44207</v>
      </c>
      <c r="C5345" t="s">
        <v>46</v>
      </c>
      <c r="D5345" t="s">
        <v>44208</v>
      </c>
      <c r="E5345" t="s">
        <v>43711</v>
      </c>
      <c r="F5345" t="s">
        <v>44209</v>
      </c>
      <c r="G5345" t="s">
        <v>44210</v>
      </c>
      <c r="H5345" t="s">
        <v>44211</v>
      </c>
      <c r="I5345" t="s">
        <v>5112</v>
      </c>
      <c r="J5345" t="s">
        <v>6285</v>
      </c>
      <c r="K5345" t="s">
        <v>6467</v>
      </c>
      <c r="L5345" t="s">
        <v>57</v>
      </c>
      <c r="M5345" t="s">
        <v>2563</v>
      </c>
      <c r="N5345" t="s">
        <v>2721</v>
      </c>
      <c r="O5345" t="s">
        <v>6468</v>
      </c>
      <c r="P5345" t="s">
        <v>44212</v>
      </c>
      <c r="Q5345" t="s">
        <v>44213</v>
      </c>
      <c r="R5345" t="str">
        <f t="shared" si="166"/>
        <v>安丘</v>
      </c>
      <c r="S5345" t="str">
        <f t="shared" si="167"/>
        <v>0711</v>
      </c>
    </row>
    <row r="5346" spans="1:19">
      <c r="A5346" t="s">
        <v>44214</v>
      </c>
      <c r="B5346" t="s">
        <v>44215</v>
      </c>
      <c r="C5346" t="s">
        <v>46</v>
      </c>
      <c r="D5346" t="s">
        <v>44216</v>
      </c>
      <c r="E5346" t="s">
        <v>44217</v>
      </c>
      <c r="F5346" t="s">
        <v>44218</v>
      </c>
      <c r="G5346" t="s">
        <v>44219</v>
      </c>
      <c r="H5346" t="s">
        <v>44220</v>
      </c>
      <c r="I5346" t="s">
        <v>2645</v>
      </c>
      <c r="J5346" t="s">
        <v>3224</v>
      </c>
      <c r="K5346" t="s">
        <v>10127</v>
      </c>
      <c r="L5346" t="s">
        <v>110</v>
      </c>
      <c r="M5346" t="s">
        <v>3087</v>
      </c>
      <c r="N5346" t="s">
        <v>3052</v>
      </c>
      <c r="O5346" t="s">
        <v>10128</v>
      </c>
      <c r="P5346" t="s">
        <v>44221</v>
      </c>
      <c r="R5346" t="str">
        <f t="shared" si="166"/>
        <v>高密</v>
      </c>
      <c r="S5346" t="str">
        <f t="shared" si="167"/>
        <v>0711</v>
      </c>
    </row>
    <row r="5347" spans="1:19">
      <c r="A5347" t="s">
        <v>44222</v>
      </c>
      <c r="B5347" t="s">
        <v>44223</v>
      </c>
      <c r="C5347" t="s">
        <v>46</v>
      </c>
      <c r="D5347" t="s">
        <v>44224</v>
      </c>
      <c r="E5347" t="s">
        <v>44225</v>
      </c>
      <c r="F5347" t="s">
        <v>44226</v>
      </c>
      <c r="G5347" t="s">
        <v>44227</v>
      </c>
      <c r="H5347" t="s">
        <v>44228</v>
      </c>
      <c r="I5347" t="s">
        <v>3108</v>
      </c>
      <c r="J5347" t="s">
        <v>4437</v>
      </c>
      <c r="K5347" t="s">
        <v>4438</v>
      </c>
      <c r="N5347" t="s">
        <v>3907</v>
      </c>
      <c r="O5347" t="s">
        <v>4440</v>
      </c>
      <c r="R5347" t="str">
        <f t="shared" si="166"/>
        <v/>
      </c>
      <c r="S5347" t="str">
        <f t="shared" si="167"/>
        <v>0711</v>
      </c>
    </row>
    <row r="5348" spans="1:19">
      <c r="A5348" t="s">
        <v>44229</v>
      </c>
      <c r="B5348" t="s">
        <v>44230</v>
      </c>
      <c r="C5348" t="s">
        <v>46</v>
      </c>
      <c r="D5348" t="s">
        <v>44231</v>
      </c>
      <c r="E5348" t="s">
        <v>44232</v>
      </c>
      <c r="F5348" t="s">
        <v>44233</v>
      </c>
      <c r="G5348" t="s">
        <v>44234</v>
      </c>
      <c r="H5348" t="s">
        <v>44235</v>
      </c>
      <c r="I5348" t="s">
        <v>2364</v>
      </c>
      <c r="J5348" t="s">
        <v>7951</v>
      </c>
      <c r="K5348" t="s">
        <v>7952</v>
      </c>
      <c r="L5348" t="s">
        <v>128</v>
      </c>
      <c r="M5348" t="s">
        <v>2913</v>
      </c>
      <c r="N5348" t="s">
        <v>2872</v>
      </c>
      <c r="O5348" t="s">
        <v>7953</v>
      </c>
      <c r="P5348" t="s">
        <v>44236</v>
      </c>
      <c r="Q5348" t="s">
        <v>44237</v>
      </c>
      <c r="R5348" t="str">
        <f t="shared" si="166"/>
        <v>寿光</v>
      </c>
      <c r="S5348" t="str">
        <f t="shared" si="167"/>
        <v>0711</v>
      </c>
    </row>
    <row r="5349" spans="1:19">
      <c r="A5349" t="s">
        <v>44238</v>
      </c>
      <c r="B5349" t="s">
        <v>44239</v>
      </c>
      <c r="C5349" t="s">
        <v>46</v>
      </c>
      <c r="D5349" t="s">
        <v>44240</v>
      </c>
      <c r="E5349" t="s">
        <v>44241</v>
      </c>
      <c r="F5349" t="s">
        <v>44242</v>
      </c>
      <c r="G5349" t="s">
        <v>44243</v>
      </c>
      <c r="H5349" t="s">
        <v>44244</v>
      </c>
      <c r="I5349" t="s">
        <v>2364</v>
      </c>
      <c r="J5349" t="s">
        <v>44245</v>
      </c>
      <c r="K5349" t="s">
        <v>44246</v>
      </c>
      <c r="L5349" t="s">
        <v>119</v>
      </c>
      <c r="M5349" t="s">
        <v>4071</v>
      </c>
      <c r="N5349" t="s">
        <v>2480</v>
      </c>
      <c r="O5349" t="s">
        <v>44247</v>
      </c>
      <c r="P5349" t="s">
        <v>44248</v>
      </c>
      <c r="Q5349" t="s">
        <v>44249</v>
      </c>
      <c r="R5349" t="str">
        <f t="shared" si="166"/>
        <v>寒亭</v>
      </c>
      <c r="S5349" t="str">
        <f t="shared" si="167"/>
        <v>0711</v>
      </c>
    </row>
    <row r="5350" spans="1:19">
      <c r="A5350" t="s">
        <v>44250</v>
      </c>
      <c r="B5350" t="s">
        <v>44251</v>
      </c>
      <c r="C5350" t="s">
        <v>46</v>
      </c>
      <c r="D5350" t="s">
        <v>44252</v>
      </c>
      <c r="E5350" t="s">
        <v>43711</v>
      </c>
      <c r="F5350" t="s">
        <v>44253</v>
      </c>
      <c r="G5350" t="s">
        <v>44254</v>
      </c>
      <c r="H5350" t="s">
        <v>44255</v>
      </c>
      <c r="I5350" t="s">
        <v>2364</v>
      </c>
      <c r="J5350" t="s">
        <v>6988</v>
      </c>
      <c r="K5350" t="s">
        <v>6989</v>
      </c>
      <c r="L5350" t="s">
        <v>76</v>
      </c>
      <c r="M5350" t="s">
        <v>2528</v>
      </c>
      <c r="N5350" t="s">
        <v>5839</v>
      </c>
      <c r="O5350" t="s">
        <v>6990</v>
      </c>
      <c r="P5350" t="s">
        <v>44256</v>
      </c>
      <c r="R5350" t="str">
        <f t="shared" si="166"/>
        <v>奎文</v>
      </c>
      <c r="S5350" t="str">
        <f t="shared" si="167"/>
        <v>0711</v>
      </c>
    </row>
    <row r="5351" spans="1:19">
      <c r="A5351" t="s">
        <v>44257</v>
      </c>
      <c r="B5351" t="s">
        <v>44258</v>
      </c>
      <c r="C5351" t="s">
        <v>46</v>
      </c>
      <c r="D5351" t="s">
        <v>44259</v>
      </c>
      <c r="E5351" t="s">
        <v>43711</v>
      </c>
      <c r="F5351" t="s">
        <v>44260</v>
      </c>
      <c r="G5351" t="s">
        <v>44261</v>
      </c>
      <c r="H5351" t="s">
        <v>44262</v>
      </c>
      <c r="I5351" t="s">
        <v>2364</v>
      </c>
      <c r="J5351" t="s">
        <v>3619</v>
      </c>
      <c r="K5351" t="s">
        <v>3620</v>
      </c>
      <c r="L5351" t="s">
        <v>110</v>
      </c>
      <c r="M5351" t="s">
        <v>3621</v>
      </c>
      <c r="N5351" t="s">
        <v>2368</v>
      </c>
      <c r="O5351" t="s">
        <v>3623</v>
      </c>
      <c r="P5351" t="s">
        <v>44263</v>
      </c>
      <c r="R5351" t="str">
        <f t="shared" si="166"/>
        <v>高密</v>
      </c>
      <c r="S5351" t="str">
        <f t="shared" si="167"/>
        <v>0711</v>
      </c>
    </row>
    <row r="5352" spans="1:19">
      <c r="A5352" t="s">
        <v>44264</v>
      </c>
      <c r="B5352" t="s">
        <v>44265</v>
      </c>
      <c r="C5352" t="s">
        <v>46</v>
      </c>
      <c r="D5352" t="s">
        <v>44266</v>
      </c>
      <c r="E5352" t="s">
        <v>43711</v>
      </c>
      <c r="F5352" t="s">
        <v>44267</v>
      </c>
      <c r="G5352" t="s">
        <v>44268</v>
      </c>
      <c r="H5352" t="s">
        <v>44269</v>
      </c>
      <c r="I5352" t="s">
        <v>2364</v>
      </c>
      <c r="J5352" t="s">
        <v>4447</v>
      </c>
      <c r="K5352" t="s">
        <v>4448</v>
      </c>
      <c r="L5352" t="s">
        <v>128</v>
      </c>
      <c r="M5352" t="s">
        <v>3952</v>
      </c>
      <c r="N5352" t="s">
        <v>2340</v>
      </c>
      <c r="O5352" t="s">
        <v>4449</v>
      </c>
      <c r="P5352" t="s">
        <v>44270</v>
      </c>
      <c r="Q5352" t="s">
        <v>44271</v>
      </c>
      <c r="R5352" t="str">
        <f t="shared" si="166"/>
        <v>寿光</v>
      </c>
      <c r="S5352" t="str">
        <f t="shared" si="167"/>
        <v>0711</v>
      </c>
    </row>
    <row r="5353" spans="1:19">
      <c r="A5353" t="s">
        <v>44272</v>
      </c>
      <c r="B5353" t="s">
        <v>44273</v>
      </c>
      <c r="C5353" t="s">
        <v>46</v>
      </c>
      <c r="D5353" t="s">
        <v>44274</v>
      </c>
      <c r="E5353" t="s">
        <v>43711</v>
      </c>
      <c r="F5353" t="s">
        <v>44275</v>
      </c>
      <c r="G5353" t="s">
        <v>44276</v>
      </c>
      <c r="H5353" t="s">
        <v>44277</v>
      </c>
      <c r="I5353" t="s">
        <v>2364</v>
      </c>
      <c r="J5353" t="s">
        <v>13675</v>
      </c>
      <c r="K5353" t="s">
        <v>13676</v>
      </c>
      <c r="L5353" t="s">
        <v>119</v>
      </c>
      <c r="M5353" t="s">
        <v>5238</v>
      </c>
      <c r="N5353" t="s">
        <v>2983</v>
      </c>
      <c r="O5353" t="s">
        <v>13677</v>
      </c>
      <c r="P5353" t="s">
        <v>44278</v>
      </c>
      <c r="R5353" t="str">
        <f t="shared" si="166"/>
        <v>寒亭</v>
      </c>
      <c r="S5353" t="str">
        <f t="shared" si="167"/>
        <v>0711</v>
      </c>
    </row>
    <row r="5354" spans="1:19">
      <c r="A5354" t="s">
        <v>44279</v>
      </c>
      <c r="B5354" t="s">
        <v>44280</v>
      </c>
      <c r="C5354" t="s">
        <v>46</v>
      </c>
      <c r="D5354" t="s">
        <v>44281</v>
      </c>
      <c r="E5354" t="s">
        <v>43711</v>
      </c>
      <c r="F5354" t="s">
        <v>44282</v>
      </c>
      <c r="G5354" t="s">
        <v>44283</v>
      </c>
      <c r="H5354" t="s">
        <v>44284</v>
      </c>
      <c r="I5354" t="s">
        <v>2364</v>
      </c>
      <c r="J5354" t="s">
        <v>6970</v>
      </c>
      <c r="K5354" t="s">
        <v>6971</v>
      </c>
      <c r="L5354" t="s">
        <v>119</v>
      </c>
      <c r="M5354" t="s">
        <v>5238</v>
      </c>
      <c r="N5354" t="s">
        <v>3252</v>
      </c>
      <c r="O5354" t="s">
        <v>6972</v>
      </c>
      <c r="P5354" t="s">
        <v>44285</v>
      </c>
      <c r="Q5354" t="s">
        <v>44286</v>
      </c>
      <c r="R5354" t="str">
        <f t="shared" si="166"/>
        <v>寒亭</v>
      </c>
      <c r="S5354" t="str">
        <f t="shared" si="167"/>
        <v>0711</v>
      </c>
    </row>
    <row r="5355" spans="1:19">
      <c r="A5355" t="s">
        <v>44287</v>
      </c>
      <c r="B5355" t="s">
        <v>44288</v>
      </c>
      <c r="C5355" t="s">
        <v>46</v>
      </c>
      <c r="D5355" t="s">
        <v>44289</v>
      </c>
      <c r="E5355" t="s">
        <v>43711</v>
      </c>
      <c r="F5355" t="s">
        <v>44290</v>
      </c>
      <c r="G5355" t="s">
        <v>44291</v>
      </c>
      <c r="H5355" t="s">
        <v>44292</v>
      </c>
      <c r="I5355" t="s">
        <v>2503</v>
      </c>
      <c r="J5355" t="s">
        <v>5173</v>
      </c>
      <c r="K5355" t="s">
        <v>5174</v>
      </c>
      <c r="L5355" t="s">
        <v>137</v>
      </c>
      <c r="M5355" t="s">
        <v>5175</v>
      </c>
      <c r="N5355" t="s">
        <v>2354</v>
      </c>
      <c r="O5355" t="s">
        <v>5176</v>
      </c>
      <c r="P5355" t="s">
        <v>44293</v>
      </c>
      <c r="Q5355" t="s">
        <v>44294</v>
      </c>
      <c r="R5355" t="str">
        <f t="shared" si="166"/>
        <v>青州</v>
      </c>
      <c r="S5355" t="str">
        <f t="shared" si="167"/>
        <v>0711</v>
      </c>
    </row>
    <row r="5356" spans="1:19">
      <c r="A5356" t="s">
        <v>44295</v>
      </c>
      <c r="B5356" t="s">
        <v>44296</v>
      </c>
      <c r="C5356" t="s">
        <v>46</v>
      </c>
      <c r="D5356" t="s">
        <v>44297</v>
      </c>
      <c r="E5356" t="s">
        <v>44298</v>
      </c>
      <c r="F5356" t="s">
        <v>44299</v>
      </c>
      <c r="G5356" t="s">
        <v>44300</v>
      </c>
      <c r="H5356" t="s">
        <v>44301</v>
      </c>
      <c r="I5356" t="s">
        <v>2350</v>
      </c>
      <c r="J5356" t="s">
        <v>25215</v>
      </c>
      <c r="K5356" t="s">
        <v>25216</v>
      </c>
      <c r="L5356" t="s">
        <v>119</v>
      </c>
      <c r="M5356" t="s">
        <v>5238</v>
      </c>
      <c r="N5356" t="s">
        <v>2421</v>
      </c>
      <c r="O5356" t="s">
        <v>25217</v>
      </c>
      <c r="P5356" t="s">
        <v>44302</v>
      </c>
      <c r="R5356" t="str">
        <f t="shared" si="166"/>
        <v>寒亭</v>
      </c>
      <c r="S5356" t="str">
        <f t="shared" si="167"/>
        <v>0711</v>
      </c>
    </row>
    <row r="5357" spans="1:19">
      <c r="A5357" t="s">
        <v>44303</v>
      </c>
      <c r="B5357" t="s">
        <v>44304</v>
      </c>
      <c r="C5357" t="s">
        <v>46</v>
      </c>
      <c r="D5357" t="s">
        <v>44305</v>
      </c>
      <c r="E5357" t="s">
        <v>43711</v>
      </c>
      <c r="F5357" t="s">
        <v>44306</v>
      </c>
      <c r="G5357" t="s">
        <v>44307</v>
      </c>
      <c r="H5357" t="s">
        <v>44308</v>
      </c>
      <c r="I5357" t="s">
        <v>2378</v>
      </c>
      <c r="J5357" t="s">
        <v>8533</v>
      </c>
      <c r="K5357" t="s">
        <v>8534</v>
      </c>
      <c r="L5357" t="s">
        <v>146</v>
      </c>
      <c r="M5357" t="s">
        <v>3051</v>
      </c>
      <c r="N5357" t="s">
        <v>2785</v>
      </c>
      <c r="O5357" t="s">
        <v>8535</v>
      </c>
      <c r="P5357" t="s">
        <v>44309</v>
      </c>
      <c r="Q5357" t="s">
        <v>44310</v>
      </c>
      <c r="R5357" t="str">
        <f t="shared" si="166"/>
        <v>临朐</v>
      </c>
      <c r="S5357" t="str">
        <f t="shared" si="167"/>
        <v>0711</v>
      </c>
    </row>
    <row r="5358" spans="1:19">
      <c r="A5358" t="s">
        <v>44311</v>
      </c>
      <c r="B5358" t="s">
        <v>44312</v>
      </c>
      <c r="C5358" t="s">
        <v>46</v>
      </c>
      <c r="D5358" t="s">
        <v>44313</v>
      </c>
      <c r="E5358" t="s">
        <v>44314</v>
      </c>
      <c r="F5358" t="s">
        <v>44315</v>
      </c>
      <c r="G5358" t="s">
        <v>44316</v>
      </c>
      <c r="H5358" t="s">
        <v>44317</v>
      </c>
      <c r="I5358" t="s">
        <v>2378</v>
      </c>
      <c r="J5358" t="s">
        <v>5173</v>
      </c>
      <c r="K5358" t="s">
        <v>5174</v>
      </c>
      <c r="L5358" t="s">
        <v>137</v>
      </c>
      <c r="M5358" t="s">
        <v>5175</v>
      </c>
      <c r="N5358" t="s">
        <v>3622</v>
      </c>
      <c r="O5358" t="s">
        <v>5176</v>
      </c>
      <c r="P5358" t="s">
        <v>44318</v>
      </c>
      <c r="Q5358" t="s">
        <v>44319</v>
      </c>
      <c r="R5358" t="str">
        <f t="shared" si="166"/>
        <v>青州</v>
      </c>
      <c r="S5358" t="str">
        <f t="shared" si="167"/>
        <v>0711</v>
      </c>
    </row>
    <row r="5359" spans="1:19">
      <c r="A5359" t="s">
        <v>44320</v>
      </c>
      <c r="B5359" t="s">
        <v>44321</v>
      </c>
      <c r="C5359" t="s">
        <v>46</v>
      </c>
      <c r="D5359" t="s">
        <v>44322</v>
      </c>
      <c r="E5359" t="s">
        <v>43711</v>
      </c>
      <c r="F5359" t="s">
        <v>44323</v>
      </c>
      <c r="G5359" t="s">
        <v>44324</v>
      </c>
      <c r="H5359" t="s">
        <v>44325</v>
      </c>
      <c r="I5359" t="s">
        <v>2364</v>
      </c>
      <c r="J5359" t="s">
        <v>4987</v>
      </c>
      <c r="K5359" t="s">
        <v>4988</v>
      </c>
      <c r="L5359" t="s">
        <v>57</v>
      </c>
      <c r="M5359" t="s">
        <v>2838</v>
      </c>
      <c r="N5359" t="s">
        <v>2480</v>
      </c>
      <c r="O5359" t="s">
        <v>4989</v>
      </c>
      <c r="P5359" t="s">
        <v>44326</v>
      </c>
      <c r="R5359" t="str">
        <f t="shared" si="166"/>
        <v>安丘</v>
      </c>
      <c r="S5359" t="str">
        <f t="shared" si="167"/>
        <v>0711</v>
      </c>
    </row>
    <row r="5360" spans="1:19">
      <c r="A5360" t="s">
        <v>44327</v>
      </c>
      <c r="B5360" t="s">
        <v>44328</v>
      </c>
      <c r="C5360" t="s">
        <v>46</v>
      </c>
      <c r="D5360" t="s">
        <v>44329</v>
      </c>
      <c r="E5360" t="s">
        <v>44022</v>
      </c>
      <c r="F5360" t="s">
        <v>44330</v>
      </c>
      <c r="G5360" t="s">
        <v>44331</v>
      </c>
      <c r="H5360" t="s">
        <v>44332</v>
      </c>
      <c r="I5360" t="s">
        <v>2350</v>
      </c>
      <c r="J5360" t="s">
        <v>16836</v>
      </c>
      <c r="K5360" t="s">
        <v>16837</v>
      </c>
      <c r="L5360" t="s">
        <v>676</v>
      </c>
      <c r="M5360" t="s">
        <v>6204</v>
      </c>
      <c r="N5360" t="s">
        <v>2872</v>
      </c>
      <c r="O5360" t="s">
        <v>16838</v>
      </c>
      <c r="P5360" t="s">
        <v>44333</v>
      </c>
      <c r="Q5360" t="s">
        <v>44334</v>
      </c>
      <c r="R5360" t="str">
        <f t="shared" si="166"/>
        <v>昌乐</v>
      </c>
      <c r="S5360" t="str">
        <f t="shared" si="167"/>
        <v>0711</v>
      </c>
    </row>
    <row r="5361" spans="1:19">
      <c r="A5361" t="s">
        <v>44335</v>
      </c>
      <c r="B5361" t="s">
        <v>44336</v>
      </c>
      <c r="C5361" t="s">
        <v>46</v>
      </c>
      <c r="D5361" t="s">
        <v>44337</v>
      </c>
      <c r="E5361" t="s">
        <v>43711</v>
      </c>
      <c r="F5361" t="s">
        <v>44338</v>
      </c>
      <c r="G5361" t="s">
        <v>44339</v>
      </c>
      <c r="H5361" t="s">
        <v>44340</v>
      </c>
      <c r="I5361" t="s">
        <v>2645</v>
      </c>
      <c r="J5361" t="s">
        <v>12042</v>
      </c>
      <c r="K5361" t="s">
        <v>12043</v>
      </c>
      <c r="L5361" t="s">
        <v>128</v>
      </c>
      <c r="M5361" t="s">
        <v>2708</v>
      </c>
      <c r="N5361" t="s">
        <v>3554</v>
      </c>
      <c r="O5361" t="s">
        <v>12044</v>
      </c>
      <c r="P5361" t="s">
        <v>44341</v>
      </c>
      <c r="Q5361" t="s">
        <v>44342</v>
      </c>
      <c r="R5361" t="str">
        <f t="shared" si="166"/>
        <v>寿光</v>
      </c>
      <c r="S5361" t="str">
        <f t="shared" si="167"/>
        <v>0711</v>
      </c>
    </row>
    <row r="5362" spans="1:19">
      <c r="A5362" t="s">
        <v>44343</v>
      </c>
      <c r="B5362" t="s">
        <v>44344</v>
      </c>
      <c r="C5362" t="s">
        <v>46</v>
      </c>
      <c r="D5362" t="s">
        <v>44345</v>
      </c>
      <c r="E5362" t="s">
        <v>43711</v>
      </c>
      <c r="F5362" t="s">
        <v>44346</v>
      </c>
      <c r="G5362" t="s">
        <v>44347</v>
      </c>
      <c r="H5362" t="s">
        <v>44348</v>
      </c>
      <c r="I5362" t="s">
        <v>2465</v>
      </c>
      <c r="J5362" t="s">
        <v>6039</v>
      </c>
      <c r="K5362" t="s">
        <v>6040</v>
      </c>
      <c r="L5362" t="s">
        <v>187</v>
      </c>
      <c r="M5362" t="s">
        <v>3075</v>
      </c>
      <c r="N5362" t="s">
        <v>2340</v>
      </c>
      <c r="O5362" t="s">
        <v>6041</v>
      </c>
      <c r="P5362" t="s">
        <v>44349</v>
      </c>
      <c r="R5362" t="str">
        <f t="shared" si="166"/>
        <v>坊子</v>
      </c>
      <c r="S5362" t="str">
        <f t="shared" si="167"/>
        <v>0711</v>
      </c>
    </row>
    <row r="5363" spans="1:19">
      <c r="A5363" t="s">
        <v>44350</v>
      </c>
      <c r="B5363" t="s">
        <v>44351</v>
      </c>
      <c r="C5363" t="s">
        <v>46</v>
      </c>
      <c r="D5363" t="s">
        <v>44352</v>
      </c>
      <c r="E5363" t="s">
        <v>43711</v>
      </c>
      <c r="F5363" t="s">
        <v>44353</v>
      </c>
      <c r="G5363" t="s">
        <v>44354</v>
      </c>
      <c r="H5363" t="s">
        <v>44355</v>
      </c>
      <c r="I5363" t="s">
        <v>3376</v>
      </c>
      <c r="J5363" t="s">
        <v>4447</v>
      </c>
      <c r="K5363" t="s">
        <v>4448</v>
      </c>
      <c r="L5363" t="s">
        <v>128</v>
      </c>
      <c r="M5363" t="s">
        <v>3952</v>
      </c>
      <c r="N5363" t="s">
        <v>2721</v>
      </c>
      <c r="O5363" t="s">
        <v>4449</v>
      </c>
      <c r="P5363" t="s">
        <v>44356</v>
      </c>
      <c r="R5363" t="str">
        <f t="shared" si="166"/>
        <v>寿光</v>
      </c>
      <c r="S5363" t="str">
        <f t="shared" si="167"/>
        <v>0711</v>
      </c>
    </row>
    <row r="5364" spans="1:19">
      <c r="A5364" t="s">
        <v>44357</v>
      </c>
      <c r="B5364" t="s">
        <v>44358</v>
      </c>
      <c r="C5364" t="s">
        <v>46</v>
      </c>
      <c r="D5364" t="s">
        <v>44359</v>
      </c>
      <c r="E5364" t="s">
        <v>44047</v>
      </c>
      <c r="F5364" t="s">
        <v>44360</v>
      </c>
      <c r="G5364" t="s">
        <v>44361</v>
      </c>
      <c r="H5364" t="s">
        <v>44362</v>
      </c>
      <c r="I5364" t="s">
        <v>2350</v>
      </c>
      <c r="J5364" t="s">
        <v>2646</v>
      </c>
      <c r="K5364" t="s">
        <v>2647</v>
      </c>
      <c r="L5364" t="s">
        <v>128</v>
      </c>
      <c r="M5364" t="s">
        <v>2648</v>
      </c>
      <c r="N5364" t="s">
        <v>2368</v>
      </c>
      <c r="O5364" t="s">
        <v>2650</v>
      </c>
      <c r="P5364" t="s">
        <v>44363</v>
      </c>
      <c r="R5364" t="str">
        <f t="shared" si="166"/>
        <v>寿光</v>
      </c>
      <c r="S5364" t="str">
        <f t="shared" si="167"/>
        <v>0711</v>
      </c>
    </row>
    <row r="5365" spans="1:19">
      <c r="A5365" t="s">
        <v>44364</v>
      </c>
      <c r="B5365" t="s">
        <v>44365</v>
      </c>
      <c r="C5365" t="s">
        <v>46</v>
      </c>
      <c r="D5365" t="s">
        <v>44366</v>
      </c>
      <c r="E5365" t="s">
        <v>44367</v>
      </c>
      <c r="F5365" t="s">
        <v>44368</v>
      </c>
      <c r="G5365" t="s">
        <v>44369</v>
      </c>
      <c r="H5365" t="s">
        <v>44370</v>
      </c>
      <c r="I5365" t="s">
        <v>2350</v>
      </c>
      <c r="J5365" t="s">
        <v>4957</v>
      </c>
      <c r="K5365" t="s">
        <v>2742</v>
      </c>
      <c r="L5365" t="s">
        <v>137</v>
      </c>
      <c r="M5365" t="s">
        <v>2395</v>
      </c>
      <c r="N5365" t="s">
        <v>3017</v>
      </c>
      <c r="O5365" t="s">
        <v>4960</v>
      </c>
      <c r="P5365" t="s">
        <v>44371</v>
      </c>
      <c r="R5365" t="str">
        <f t="shared" si="166"/>
        <v>青州</v>
      </c>
      <c r="S5365" t="str">
        <f t="shared" si="167"/>
        <v>0711</v>
      </c>
    </row>
    <row r="5366" spans="1:19">
      <c r="A5366" t="s">
        <v>44372</v>
      </c>
      <c r="B5366" t="s">
        <v>44373</v>
      </c>
      <c r="C5366" t="s">
        <v>46</v>
      </c>
      <c r="D5366" t="s">
        <v>44374</v>
      </c>
      <c r="E5366" t="s">
        <v>43711</v>
      </c>
      <c r="F5366" t="s">
        <v>44375</v>
      </c>
      <c r="G5366" t="s">
        <v>44376</v>
      </c>
      <c r="H5366" t="s">
        <v>44377</v>
      </c>
      <c r="I5366" t="s">
        <v>3564</v>
      </c>
      <c r="J5366" t="s">
        <v>5085</v>
      </c>
      <c r="K5366" t="s">
        <v>5086</v>
      </c>
      <c r="L5366" t="s">
        <v>119</v>
      </c>
      <c r="M5366" t="s">
        <v>4168</v>
      </c>
      <c r="N5366" t="s">
        <v>2859</v>
      </c>
      <c r="O5366" t="s">
        <v>5087</v>
      </c>
      <c r="P5366" t="s">
        <v>44378</v>
      </c>
      <c r="Q5366" t="s">
        <v>44379</v>
      </c>
      <c r="R5366" t="str">
        <f t="shared" si="166"/>
        <v>寒亭</v>
      </c>
      <c r="S5366" t="str">
        <f t="shared" si="167"/>
        <v>0711</v>
      </c>
    </row>
    <row r="5367" spans="1:19">
      <c r="A5367" t="s">
        <v>1454</v>
      </c>
      <c r="B5367" t="s">
        <v>44380</v>
      </c>
      <c r="C5367" t="s">
        <v>46</v>
      </c>
      <c r="D5367" t="s">
        <v>44381</v>
      </c>
      <c r="E5367" t="s">
        <v>43711</v>
      </c>
      <c r="F5367" t="s">
        <v>44382</v>
      </c>
      <c r="G5367" t="s">
        <v>44383</v>
      </c>
      <c r="H5367" t="s">
        <v>44384</v>
      </c>
      <c r="I5367" t="s">
        <v>2465</v>
      </c>
      <c r="J5367" t="s">
        <v>6028</v>
      </c>
      <c r="K5367" t="s">
        <v>6029</v>
      </c>
      <c r="L5367" t="s">
        <v>76</v>
      </c>
      <c r="M5367" t="s">
        <v>2827</v>
      </c>
      <c r="N5367" t="s">
        <v>3017</v>
      </c>
      <c r="O5367" t="s">
        <v>6031</v>
      </c>
      <c r="P5367" t="s">
        <v>44385</v>
      </c>
      <c r="Q5367" t="s">
        <v>44386</v>
      </c>
      <c r="R5367" t="str">
        <f t="shared" si="166"/>
        <v>奎文</v>
      </c>
      <c r="S5367" t="str">
        <f t="shared" si="167"/>
        <v>0711</v>
      </c>
    </row>
    <row r="5368" spans="1:19">
      <c r="A5368" t="s">
        <v>44387</v>
      </c>
      <c r="B5368" t="s">
        <v>44388</v>
      </c>
      <c r="C5368" t="s">
        <v>46</v>
      </c>
      <c r="D5368" t="s">
        <v>44389</v>
      </c>
      <c r="E5368" t="s">
        <v>43711</v>
      </c>
      <c r="F5368" t="s">
        <v>44390</v>
      </c>
      <c r="G5368" t="s">
        <v>44391</v>
      </c>
      <c r="H5368" t="s">
        <v>44392</v>
      </c>
      <c r="I5368" t="s">
        <v>2350</v>
      </c>
      <c r="J5368" t="s">
        <v>6039</v>
      </c>
      <c r="K5368" t="s">
        <v>6040</v>
      </c>
      <c r="L5368" t="s">
        <v>187</v>
      </c>
      <c r="M5368" t="s">
        <v>3075</v>
      </c>
      <c r="N5368" t="s">
        <v>4688</v>
      </c>
      <c r="O5368" t="s">
        <v>6041</v>
      </c>
      <c r="P5368" t="s">
        <v>44393</v>
      </c>
      <c r="R5368" t="str">
        <f t="shared" si="166"/>
        <v>坊子</v>
      </c>
      <c r="S5368" t="str">
        <f t="shared" si="167"/>
        <v>0711</v>
      </c>
    </row>
    <row r="5369" spans="1:19">
      <c r="A5369" t="s">
        <v>44394</v>
      </c>
      <c r="B5369" t="s">
        <v>44395</v>
      </c>
      <c r="C5369" t="s">
        <v>46</v>
      </c>
      <c r="D5369" t="s">
        <v>44396</v>
      </c>
      <c r="E5369" t="s">
        <v>44397</v>
      </c>
      <c r="F5369" t="s">
        <v>44398</v>
      </c>
      <c r="G5369" t="s">
        <v>44399</v>
      </c>
      <c r="H5369" t="s">
        <v>44400</v>
      </c>
      <c r="I5369" t="s">
        <v>2378</v>
      </c>
      <c r="J5369" t="s">
        <v>2611</v>
      </c>
      <c r="K5369" t="s">
        <v>2612</v>
      </c>
      <c r="L5369" t="s">
        <v>676</v>
      </c>
      <c r="M5369" t="s">
        <v>2613</v>
      </c>
      <c r="N5369" t="s">
        <v>2421</v>
      </c>
      <c r="O5369" t="s">
        <v>2614</v>
      </c>
      <c r="P5369" t="s">
        <v>44401</v>
      </c>
      <c r="R5369" t="str">
        <f t="shared" si="166"/>
        <v>昌乐</v>
      </c>
      <c r="S5369" t="str">
        <f t="shared" si="167"/>
        <v>0711</v>
      </c>
    </row>
    <row r="5370" spans="1:19">
      <c r="A5370" t="s">
        <v>44402</v>
      </c>
      <c r="B5370" t="s">
        <v>44403</v>
      </c>
      <c r="C5370" t="s">
        <v>46</v>
      </c>
      <c r="D5370" t="s">
        <v>44404</v>
      </c>
      <c r="E5370" t="s">
        <v>43711</v>
      </c>
      <c r="F5370" t="s">
        <v>44405</v>
      </c>
      <c r="G5370" t="s">
        <v>44406</v>
      </c>
      <c r="H5370" t="s">
        <v>44407</v>
      </c>
      <c r="I5370" t="s">
        <v>2350</v>
      </c>
      <c r="J5370" t="s">
        <v>8105</v>
      </c>
      <c r="K5370" t="s">
        <v>8106</v>
      </c>
      <c r="L5370" t="s">
        <v>101</v>
      </c>
      <c r="M5370" t="s">
        <v>4459</v>
      </c>
      <c r="N5370" t="s">
        <v>2816</v>
      </c>
      <c r="O5370" t="s">
        <v>8107</v>
      </c>
      <c r="P5370" t="s">
        <v>44408</v>
      </c>
      <c r="Q5370" t="s">
        <v>44409</v>
      </c>
      <c r="R5370" t="str">
        <f t="shared" si="166"/>
        <v>潍城</v>
      </c>
      <c r="S5370" t="str">
        <f t="shared" si="167"/>
        <v>0711</v>
      </c>
    </row>
    <row r="5371" spans="1:19">
      <c r="A5371" t="s">
        <v>1374</v>
      </c>
      <c r="B5371" t="s">
        <v>44410</v>
      </c>
      <c r="C5371" t="s">
        <v>46</v>
      </c>
      <c r="D5371" t="s">
        <v>44411</v>
      </c>
      <c r="E5371" t="s">
        <v>44412</v>
      </c>
      <c r="F5371" t="s">
        <v>44413</v>
      </c>
      <c r="G5371" t="s">
        <v>1372</v>
      </c>
      <c r="H5371" t="s">
        <v>44414</v>
      </c>
      <c r="I5371" t="s">
        <v>2378</v>
      </c>
      <c r="J5371" t="s">
        <v>8431</v>
      </c>
      <c r="K5371" t="s">
        <v>8432</v>
      </c>
      <c r="L5371" t="s">
        <v>146</v>
      </c>
      <c r="M5371" t="s">
        <v>2420</v>
      </c>
      <c r="N5371" t="s">
        <v>2674</v>
      </c>
      <c r="O5371" t="s">
        <v>8433</v>
      </c>
      <c r="P5371" t="s">
        <v>44415</v>
      </c>
      <c r="R5371" t="str">
        <f t="shared" si="166"/>
        <v>临朐</v>
      </c>
      <c r="S5371" t="str">
        <f t="shared" si="167"/>
        <v>0711</v>
      </c>
    </row>
    <row r="5372" spans="1:19">
      <c r="A5372" t="s">
        <v>44416</v>
      </c>
      <c r="B5372" t="s">
        <v>44417</v>
      </c>
      <c r="C5372" t="s">
        <v>46</v>
      </c>
      <c r="D5372" t="s">
        <v>44418</v>
      </c>
      <c r="E5372" t="s">
        <v>44419</v>
      </c>
      <c r="F5372" t="s">
        <v>44420</v>
      </c>
      <c r="G5372" t="s">
        <v>44421</v>
      </c>
      <c r="H5372" t="s">
        <v>44422</v>
      </c>
      <c r="I5372" t="s">
        <v>2503</v>
      </c>
      <c r="J5372" t="s">
        <v>3167</v>
      </c>
      <c r="K5372" t="s">
        <v>3168</v>
      </c>
      <c r="L5372" t="s">
        <v>110</v>
      </c>
      <c r="M5372" t="s">
        <v>3098</v>
      </c>
      <c r="N5372" t="s">
        <v>2354</v>
      </c>
      <c r="O5372" t="s">
        <v>3169</v>
      </c>
      <c r="P5372" t="s">
        <v>44423</v>
      </c>
      <c r="R5372" t="str">
        <f t="shared" si="166"/>
        <v>高密</v>
      </c>
      <c r="S5372" t="str">
        <f t="shared" si="167"/>
        <v>0711</v>
      </c>
    </row>
    <row r="5373" spans="1:19">
      <c r="A5373" t="s">
        <v>44424</v>
      </c>
      <c r="B5373" t="s">
        <v>44425</v>
      </c>
      <c r="C5373" t="s">
        <v>46</v>
      </c>
      <c r="D5373" t="s">
        <v>44426</v>
      </c>
      <c r="E5373" t="s">
        <v>44427</v>
      </c>
      <c r="F5373" t="s">
        <v>44428</v>
      </c>
      <c r="G5373" t="s">
        <v>44429</v>
      </c>
      <c r="H5373" t="s">
        <v>44430</v>
      </c>
      <c r="I5373" t="s">
        <v>2503</v>
      </c>
      <c r="J5373" t="s">
        <v>6645</v>
      </c>
      <c r="K5373" t="s">
        <v>6646</v>
      </c>
      <c r="L5373" t="s">
        <v>47</v>
      </c>
      <c r="M5373" t="s">
        <v>2784</v>
      </c>
      <c r="N5373" t="s">
        <v>3307</v>
      </c>
      <c r="O5373" t="s">
        <v>6647</v>
      </c>
      <c r="P5373" t="s">
        <v>44431</v>
      </c>
      <c r="R5373" t="str">
        <f t="shared" si="166"/>
        <v>诸城</v>
      </c>
      <c r="S5373" t="str">
        <f t="shared" si="167"/>
        <v>0711</v>
      </c>
    </row>
    <row r="5374" spans="1:19">
      <c r="A5374" t="s">
        <v>44432</v>
      </c>
      <c r="B5374" t="s">
        <v>44433</v>
      </c>
      <c r="C5374" t="s">
        <v>46</v>
      </c>
      <c r="D5374" t="s">
        <v>44434</v>
      </c>
      <c r="E5374" t="s">
        <v>43711</v>
      </c>
      <c r="F5374" t="s">
        <v>44435</v>
      </c>
      <c r="G5374" t="s">
        <v>44436</v>
      </c>
      <c r="H5374" t="s">
        <v>1377</v>
      </c>
      <c r="I5374" t="s">
        <v>5346</v>
      </c>
      <c r="J5374" t="s">
        <v>8380</v>
      </c>
      <c r="K5374" t="s">
        <v>8381</v>
      </c>
      <c r="L5374" t="s">
        <v>187</v>
      </c>
      <c r="M5374" t="s">
        <v>8014</v>
      </c>
      <c r="N5374" t="s">
        <v>2340</v>
      </c>
      <c r="O5374" t="s">
        <v>8382</v>
      </c>
      <c r="P5374" t="s">
        <v>44437</v>
      </c>
      <c r="Q5374" t="s">
        <v>44438</v>
      </c>
      <c r="R5374" t="str">
        <f t="shared" si="166"/>
        <v>坊子</v>
      </c>
      <c r="S5374" t="str">
        <f t="shared" si="167"/>
        <v>0711</v>
      </c>
    </row>
    <row r="5375" spans="1:19">
      <c r="A5375" t="s">
        <v>44439</v>
      </c>
      <c r="B5375" t="s">
        <v>44440</v>
      </c>
      <c r="C5375" t="s">
        <v>46</v>
      </c>
      <c r="D5375" t="s">
        <v>44441</v>
      </c>
      <c r="E5375" t="s">
        <v>43711</v>
      </c>
      <c r="F5375" t="s">
        <v>44442</v>
      </c>
      <c r="G5375" t="s">
        <v>44443</v>
      </c>
      <c r="H5375" t="s">
        <v>44444</v>
      </c>
      <c r="I5375" t="s">
        <v>2350</v>
      </c>
      <c r="J5375" t="s">
        <v>3250</v>
      </c>
      <c r="K5375" t="s">
        <v>3251</v>
      </c>
      <c r="L5375" t="s">
        <v>128</v>
      </c>
      <c r="M5375" t="s">
        <v>2708</v>
      </c>
      <c r="N5375" t="s">
        <v>2674</v>
      </c>
      <c r="O5375" t="s">
        <v>3253</v>
      </c>
      <c r="P5375" t="s">
        <v>44445</v>
      </c>
      <c r="Q5375" t="s">
        <v>44446</v>
      </c>
      <c r="R5375" t="str">
        <f t="shared" si="166"/>
        <v>寿光</v>
      </c>
      <c r="S5375" t="str">
        <f t="shared" si="167"/>
        <v>0711</v>
      </c>
    </row>
    <row r="5376" spans="1:19">
      <c r="A5376" t="s">
        <v>44447</v>
      </c>
      <c r="B5376" t="s">
        <v>44448</v>
      </c>
      <c r="C5376" t="s">
        <v>46</v>
      </c>
      <c r="D5376" t="s">
        <v>44449</v>
      </c>
      <c r="E5376" t="s">
        <v>43711</v>
      </c>
      <c r="F5376" t="s">
        <v>44450</v>
      </c>
      <c r="G5376" t="s">
        <v>44451</v>
      </c>
      <c r="H5376" t="s">
        <v>44452</v>
      </c>
      <c r="I5376" t="s">
        <v>2503</v>
      </c>
      <c r="J5376" t="s">
        <v>3704</v>
      </c>
      <c r="K5376" t="s">
        <v>3705</v>
      </c>
      <c r="L5376" t="s">
        <v>67</v>
      </c>
      <c r="M5376" t="s">
        <v>3706</v>
      </c>
      <c r="N5376" t="s">
        <v>2564</v>
      </c>
      <c r="O5376" t="s">
        <v>3707</v>
      </c>
      <c r="P5376" t="s">
        <v>44453</v>
      </c>
      <c r="R5376" t="str">
        <f t="shared" si="166"/>
        <v>昌邑</v>
      </c>
      <c r="S5376" t="str">
        <f t="shared" si="167"/>
        <v>0711</v>
      </c>
    </row>
    <row r="5377" spans="1:19">
      <c r="A5377" t="s">
        <v>44454</v>
      </c>
      <c r="B5377" t="s">
        <v>44455</v>
      </c>
      <c r="C5377" t="s">
        <v>46</v>
      </c>
      <c r="D5377" t="s">
        <v>44456</v>
      </c>
      <c r="E5377" t="s">
        <v>44457</v>
      </c>
      <c r="F5377" t="s">
        <v>44458</v>
      </c>
      <c r="G5377" t="s">
        <v>44459</v>
      </c>
      <c r="H5377" t="s">
        <v>44460</v>
      </c>
      <c r="I5377" t="s">
        <v>2350</v>
      </c>
      <c r="J5377" t="s">
        <v>9081</v>
      </c>
      <c r="K5377" t="s">
        <v>9082</v>
      </c>
      <c r="L5377" t="s">
        <v>110</v>
      </c>
      <c r="M5377" t="s">
        <v>3098</v>
      </c>
      <c r="N5377" t="s">
        <v>2721</v>
      </c>
      <c r="O5377" t="s">
        <v>9083</v>
      </c>
      <c r="P5377" t="s">
        <v>44461</v>
      </c>
      <c r="R5377" t="str">
        <f t="shared" ref="R5377:R5440" si="168">IF(OR(LEFT(L5377,2)="高新"),"奎文",IF(LEFT(L5377,2)="峡山","坊子",IF(LEFT(L5377,2)="滨海","寒亭",LEFT(L5377,2))))</f>
        <v>高密</v>
      </c>
      <c r="S5377" t="str">
        <f t="shared" ref="S5377:S5440" si="169">TEXT(B5377,"mmdd")</f>
        <v>0711</v>
      </c>
    </row>
    <row r="5378" spans="1:19">
      <c r="A5378" t="s">
        <v>44462</v>
      </c>
      <c r="B5378" t="s">
        <v>44463</v>
      </c>
      <c r="C5378" t="s">
        <v>46</v>
      </c>
      <c r="D5378" t="s">
        <v>44464</v>
      </c>
      <c r="E5378" t="s">
        <v>44457</v>
      </c>
      <c r="F5378" t="s">
        <v>44465</v>
      </c>
      <c r="G5378" t="s">
        <v>44466</v>
      </c>
      <c r="H5378" t="s">
        <v>44467</v>
      </c>
      <c r="I5378" t="s">
        <v>2392</v>
      </c>
      <c r="J5378" t="s">
        <v>44468</v>
      </c>
      <c r="K5378" t="s">
        <v>44469</v>
      </c>
      <c r="L5378" t="s">
        <v>3458</v>
      </c>
      <c r="M5378" t="s">
        <v>3459</v>
      </c>
      <c r="N5378" t="s">
        <v>2421</v>
      </c>
      <c r="O5378" t="s">
        <v>44470</v>
      </c>
      <c r="P5378" t="s">
        <v>44471</v>
      </c>
      <c r="Q5378" t="s">
        <v>44472</v>
      </c>
      <c r="R5378" t="str">
        <f t="shared" si="168"/>
        <v>寒亭</v>
      </c>
      <c r="S5378" t="str">
        <f t="shared" si="169"/>
        <v>0711</v>
      </c>
    </row>
    <row r="5379" spans="1:19">
      <c r="A5379" t="s">
        <v>44473</v>
      </c>
      <c r="B5379" t="s">
        <v>44474</v>
      </c>
      <c r="C5379" t="s">
        <v>46</v>
      </c>
      <c r="D5379" t="s">
        <v>44475</v>
      </c>
      <c r="E5379" t="s">
        <v>44476</v>
      </c>
      <c r="F5379" t="s">
        <v>44477</v>
      </c>
      <c r="G5379" t="s">
        <v>44478</v>
      </c>
      <c r="H5379" t="s">
        <v>44479</v>
      </c>
      <c r="I5379" t="s">
        <v>2645</v>
      </c>
      <c r="J5379" t="s">
        <v>3670</v>
      </c>
      <c r="K5379" t="s">
        <v>3671</v>
      </c>
      <c r="L5379" t="s">
        <v>3458</v>
      </c>
      <c r="M5379" t="s">
        <v>3672</v>
      </c>
      <c r="N5379" t="s">
        <v>2354</v>
      </c>
      <c r="O5379" t="s">
        <v>3673</v>
      </c>
      <c r="P5379" t="s">
        <v>44480</v>
      </c>
      <c r="R5379" t="str">
        <f t="shared" si="168"/>
        <v>寒亭</v>
      </c>
      <c r="S5379" t="str">
        <f t="shared" si="169"/>
        <v>0711</v>
      </c>
    </row>
    <row r="5380" spans="1:19">
      <c r="A5380" t="s">
        <v>44481</v>
      </c>
      <c r="B5380" t="s">
        <v>44482</v>
      </c>
      <c r="C5380" t="s">
        <v>46</v>
      </c>
      <c r="D5380" t="s">
        <v>44483</v>
      </c>
      <c r="E5380" t="s">
        <v>44047</v>
      </c>
      <c r="F5380" t="s">
        <v>44484</v>
      </c>
      <c r="G5380" t="s">
        <v>44485</v>
      </c>
      <c r="H5380" t="s">
        <v>44486</v>
      </c>
      <c r="I5380" t="s">
        <v>2645</v>
      </c>
      <c r="J5380" t="s">
        <v>8533</v>
      </c>
      <c r="K5380" t="s">
        <v>8534</v>
      </c>
      <c r="L5380" t="s">
        <v>146</v>
      </c>
      <c r="M5380" t="s">
        <v>3051</v>
      </c>
      <c r="N5380" t="s">
        <v>4563</v>
      </c>
      <c r="O5380" t="s">
        <v>8535</v>
      </c>
      <c r="P5380" t="s">
        <v>44487</v>
      </c>
      <c r="Q5380" t="s">
        <v>44488</v>
      </c>
      <c r="R5380" t="str">
        <f t="shared" si="168"/>
        <v>临朐</v>
      </c>
      <c r="S5380" t="str">
        <f t="shared" si="169"/>
        <v>0711</v>
      </c>
    </row>
    <row r="5381" spans="1:19">
      <c r="A5381" t="s">
        <v>44489</v>
      </c>
      <c r="B5381" t="s">
        <v>44490</v>
      </c>
      <c r="C5381" t="s">
        <v>46</v>
      </c>
      <c r="D5381" t="s">
        <v>44491</v>
      </c>
      <c r="E5381" t="s">
        <v>43711</v>
      </c>
      <c r="F5381" t="s">
        <v>44492</v>
      </c>
      <c r="G5381" t="s">
        <v>44493</v>
      </c>
      <c r="H5381" t="s">
        <v>44494</v>
      </c>
      <c r="I5381" t="s">
        <v>2378</v>
      </c>
      <c r="J5381" t="s">
        <v>7999</v>
      </c>
      <c r="K5381" t="s">
        <v>8000</v>
      </c>
      <c r="L5381" t="s">
        <v>47</v>
      </c>
      <c r="M5381" t="s">
        <v>8001</v>
      </c>
      <c r="N5381" t="s">
        <v>3499</v>
      </c>
      <c r="O5381" t="s">
        <v>8002</v>
      </c>
      <c r="P5381" t="s">
        <v>44495</v>
      </c>
      <c r="Q5381" t="s">
        <v>44496</v>
      </c>
      <c r="R5381" t="str">
        <f t="shared" si="168"/>
        <v>诸城</v>
      </c>
      <c r="S5381" t="str">
        <f t="shared" si="169"/>
        <v>0711</v>
      </c>
    </row>
    <row r="5382" spans="1:19">
      <c r="A5382" t="s">
        <v>44497</v>
      </c>
      <c r="B5382" t="s">
        <v>44498</v>
      </c>
      <c r="C5382" t="s">
        <v>46</v>
      </c>
      <c r="D5382" t="s">
        <v>44499</v>
      </c>
      <c r="E5382" t="s">
        <v>43711</v>
      </c>
      <c r="F5382" t="s">
        <v>44500</v>
      </c>
      <c r="G5382" t="s">
        <v>44501</v>
      </c>
      <c r="H5382" t="s">
        <v>44502</v>
      </c>
      <c r="I5382" t="s">
        <v>2378</v>
      </c>
      <c r="J5382" t="s">
        <v>3200</v>
      </c>
      <c r="K5382" t="s">
        <v>3201</v>
      </c>
      <c r="L5382" t="s">
        <v>76</v>
      </c>
      <c r="M5382" t="s">
        <v>2528</v>
      </c>
      <c r="N5382" t="s">
        <v>2421</v>
      </c>
      <c r="O5382" t="s">
        <v>3202</v>
      </c>
      <c r="P5382" t="s">
        <v>44503</v>
      </c>
      <c r="Q5382" t="s">
        <v>4385</v>
      </c>
      <c r="R5382" t="str">
        <f t="shared" si="168"/>
        <v>奎文</v>
      </c>
      <c r="S5382" t="str">
        <f t="shared" si="169"/>
        <v>0711</v>
      </c>
    </row>
    <row r="5383" spans="1:19">
      <c r="A5383" t="s">
        <v>44504</v>
      </c>
      <c r="B5383" t="s">
        <v>44505</v>
      </c>
      <c r="C5383" t="s">
        <v>46</v>
      </c>
      <c r="D5383" t="s">
        <v>44506</v>
      </c>
      <c r="E5383" t="s">
        <v>43711</v>
      </c>
      <c r="F5383" t="s">
        <v>44507</v>
      </c>
      <c r="G5383" t="s">
        <v>44508</v>
      </c>
      <c r="H5383" t="s">
        <v>44509</v>
      </c>
      <c r="I5383" t="s">
        <v>14335</v>
      </c>
      <c r="J5383" t="s">
        <v>3868</v>
      </c>
      <c r="K5383" t="s">
        <v>3869</v>
      </c>
      <c r="L5383" t="s">
        <v>57</v>
      </c>
      <c r="M5383" t="s">
        <v>2367</v>
      </c>
      <c r="N5383" t="s">
        <v>2421</v>
      </c>
      <c r="O5383" t="s">
        <v>3870</v>
      </c>
      <c r="P5383" t="s">
        <v>44510</v>
      </c>
      <c r="Q5383" t="s">
        <v>44511</v>
      </c>
      <c r="R5383" t="str">
        <f t="shared" si="168"/>
        <v>安丘</v>
      </c>
      <c r="S5383" t="str">
        <f t="shared" si="169"/>
        <v>0711</v>
      </c>
    </row>
    <row r="5384" spans="1:19">
      <c r="A5384" t="s">
        <v>44512</v>
      </c>
      <c r="B5384" t="s">
        <v>44513</v>
      </c>
      <c r="C5384" t="s">
        <v>46</v>
      </c>
      <c r="D5384" t="s">
        <v>44514</v>
      </c>
      <c r="E5384" t="s">
        <v>43711</v>
      </c>
      <c r="F5384" t="s">
        <v>44515</v>
      </c>
      <c r="G5384" t="s">
        <v>44516</v>
      </c>
      <c r="H5384" t="s">
        <v>44517</v>
      </c>
      <c r="I5384" t="s">
        <v>2364</v>
      </c>
      <c r="J5384" t="s">
        <v>6049</v>
      </c>
      <c r="K5384" t="s">
        <v>6050</v>
      </c>
      <c r="L5384" t="s">
        <v>128</v>
      </c>
      <c r="M5384" t="s">
        <v>2913</v>
      </c>
      <c r="N5384" t="s">
        <v>2816</v>
      </c>
      <c r="O5384" t="s">
        <v>6051</v>
      </c>
      <c r="P5384" t="s">
        <v>44518</v>
      </c>
      <c r="R5384" t="str">
        <f t="shared" si="168"/>
        <v>寿光</v>
      </c>
      <c r="S5384" t="str">
        <f t="shared" si="169"/>
        <v>0711</v>
      </c>
    </row>
    <row r="5385" spans="1:19">
      <c r="A5385" t="s">
        <v>44519</v>
      </c>
      <c r="B5385" t="s">
        <v>44520</v>
      </c>
      <c r="C5385" t="s">
        <v>46</v>
      </c>
      <c r="D5385" t="s">
        <v>44521</v>
      </c>
      <c r="E5385" t="s">
        <v>44047</v>
      </c>
      <c r="F5385" t="s">
        <v>44522</v>
      </c>
      <c r="G5385" t="s">
        <v>44523</v>
      </c>
      <c r="H5385" t="s">
        <v>44524</v>
      </c>
      <c r="I5385" t="s">
        <v>2645</v>
      </c>
      <c r="J5385" t="s">
        <v>18429</v>
      </c>
      <c r="K5385" t="s">
        <v>18430</v>
      </c>
      <c r="L5385" t="s">
        <v>57</v>
      </c>
      <c r="M5385" t="s">
        <v>2492</v>
      </c>
      <c r="N5385" t="s">
        <v>2480</v>
      </c>
      <c r="O5385" t="s">
        <v>18431</v>
      </c>
      <c r="P5385" t="s">
        <v>44525</v>
      </c>
      <c r="R5385" t="str">
        <f t="shared" si="168"/>
        <v>安丘</v>
      </c>
      <c r="S5385" t="str">
        <f t="shared" si="169"/>
        <v>0711</v>
      </c>
    </row>
    <row r="5386" spans="1:19">
      <c r="A5386" t="s">
        <v>44526</v>
      </c>
      <c r="B5386" t="s">
        <v>44527</v>
      </c>
      <c r="C5386" t="s">
        <v>46</v>
      </c>
      <c r="D5386" t="s">
        <v>44528</v>
      </c>
      <c r="E5386" t="s">
        <v>43711</v>
      </c>
      <c r="F5386" t="s">
        <v>44529</v>
      </c>
      <c r="G5386" t="s">
        <v>44530</v>
      </c>
      <c r="H5386" t="s">
        <v>44531</v>
      </c>
      <c r="I5386" t="s">
        <v>2364</v>
      </c>
      <c r="J5386" t="s">
        <v>44468</v>
      </c>
      <c r="K5386" t="s">
        <v>44469</v>
      </c>
      <c r="L5386" t="s">
        <v>3458</v>
      </c>
      <c r="M5386" t="s">
        <v>3459</v>
      </c>
      <c r="N5386" t="s">
        <v>2421</v>
      </c>
      <c r="O5386" t="s">
        <v>44470</v>
      </c>
      <c r="P5386" t="s">
        <v>44532</v>
      </c>
      <c r="Q5386" t="s">
        <v>44533</v>
      </c>
      <c r="R5386" t="str">
        <f t="shared" si="168"/>
        <v>寒亭</v>
      </c>
      <c r="S5386" t="str">
        <f t="shared" si="169"/>
        <v>0711</v>
      </c>
    </row>
    <row r="5387" spans="1:19">
      <c r="A5387" t="s">
        <v>44534</v>
      </c>
      <c r="B5387" t="s">
        <v>44535</v>
      </c>
      <c r="C5387" t="s">
        <v>46</v>
      </c>
      <c r="D5387" t="s">
        <v>44536</v>
      </c>
      <c r="E5387" t="s">
        <v>43711</v>
      </c>
      <c r="F5387" t="s">
        <v>44537</v>
      </c>
      <c r="G5387" t="s">
        <v>44538</v>
      </c>
      <c r="H5387" t="s">
        <v>44539</v>
      </c>
      <c r="I5387" t="s">
        <v>2364</v>
      </c>
      <c r="J5387" t="s">
        <v>5173</v>
      </c>
      <c r="K5387" t="s">
        <v>5174</v>
      </c>
      <c r="L5387" t="s">
        <v>137</v>
      </c>
      <c r="M5387" t="s">
        <v>5175</v>
      </c>
      <c r="N5387" t="s">
        <v>3622</v>
      </c>
      <c r="O5387" t="s">
        <v>5176</v>
      </c>
      <c r="P5387" t="s">
        <v>44540</v>
      </c>
      <c r="R5387" t="str">
        <f t="shared" si="168"/>
        <v>青州</v>
      </c>
      <c r="S5387" t="str">
        <f t="shared" si="169"/>
        <v>0711</v>
      </c>
    </row>
    <row r="5388" spans="1:19">
      <c r="A5388" t="s">
        <v>44541</v>
      </c>
      <c r="B5388" t="s">
        <v>44542</v>
      </c>
      <c r="C5388" t="s">
        <v>46</v>
      </c>
      <c r="D5388" t="s">
        <v>44543</v>
      </c>
      <c r="E5388" t="s">
        <v>44544</v>
      </c>
      <c r="F5388" t="s">
        <v>44545</v>
      </c>
      <c r="G5388" t="s">
        <v>44546</v>
      </c>
      <c r="H5388" t="s">
        <v>44547</v>
      </c>
      <c r="I5388" t="s">
        <v>2645</v>
      </c>
      <c r="J5388" t="s">
        <v>3200</v>
      </c>
      <c r="K5388" t="s">
        <v>3201</v>
      </c>
      <c r="L5388" t="s">
        <v>76</v>
      </c>
      <c r="M5388" t="s">
        <v>2528</v>
      </c>
      <c r="N5388" t="s">
        <v>2421</v>
      </c>
      <c r="O5388" t="s">
        <v>3202</v>
      </c>
      <c r="P5388" t="s">
        <v>44548</v>
      </c>
      <c r="R5388" t="str">
        <f t="shared" si="168"/>
        <v>奎文</v>
      </c>
      <c r="S5388" t="str">
        <f t="shared" si="169"/>
        <v>0711</v>
      </c>
    </row>
    <row r="5389" spans="1:19">
      <c r="A5389" t="s">
        <v>44549</v>
      </c>
      <c r="B5389" t="s">
        <v>44550</v>
      </c>
      <c r="C5389" t="s">
        <v>46</v>
      </c>
      <c r="D5389" t="s">
        <v>44551</v>
      </c>
      <c r="E5389" t="s">
        <v>43711</v>
      </c>
      <c r="F5389" t="s">
        <v>44552</v>
      </c>
      <c r="G5389" t="s">
        <v>44553</v>
      </c>
      <c r="H5389" t="s">
        <v>44554</v>
      </c>
      <c r="I5389" t="s">
        <v>2364</v>
      </c>
      <c r="J5389" t="s">
        <v>3565</v>
      </c>
      <c r="K5389" t="s">
        <v>3566</v>
      </c>
      <c r="L5389" t="s">
        <v>110</v>
      </c>
      <c r="M5389" t="s">
        <v>2575</v>
      </c>
      <c r="N5389" t="s">
        <v>2368</v>
      </c>
      <c r="O5389" t="s">
        <v>3567</v>
      </c>
      <c r="P5389" t="s">
        <v>44555</v>
      </c>
      <c r="Q5389" t="s">
        <v>44556</v>
      </c>
      <c r="R5389" t="str">
        <f t="shared" si="168"/>
        <v>高密</v>
      </c>
      <c r="S5389" t="str">
        <f t="shared" si="169"/>
        <v>0711</v>
      </c>
    </row>
    <row r="5390" spans="1:19">
      <c r="A5390" t="s">
        <v>44557</v>
      </c>
      <c r="B5390" t="s">
        <v>44558</v>
      </c>
      <c r="C5390" t="s">
        <v>46</v>
      </c>
      <c r="D5390" t="s">
        <v>44559</v>
      </c>
      <c r="E5390" t="s">
        <v>44241</v>
      </c>
      <c r="F5390" t="s">
        <v>44560</v>
      </c>
      <c r="G5390" t="s">
        <v>44561</v>
      </c>
      <c r="H5390" t="s">
        <v>44562</v>
      </c>
      <c r="I5390" t="s">
        <v>15054</v>
      </c>
      <c r="J5390" t="s">
        <v>4437</v>
      </c>
      <c r="K5390" t="s">
        <v>4438</v>
      </c>
      <c r="L5390" t="s">
        <v>57</v>
      </c>
      <c r="N5390" t="s">
        <v>4869</v>
      </c>
      <c r="O5390" t="s">
        <v>4440</v>
      </c>
      <c r="R5390" t="str">
        <f t="shared" si="168"/>
        <v>安丘</v>
      </c>
      <c r="S5390" t="str">
        <f t="shared" si="169"/>
        <v>0711</v>
      </c>
    </row>
    <row r="5391" spans="1:19">
      <c r="A5391" t="s">
        <v>44563</v>
      </c>
      <c r="B5391" t="s">
        <v>44564</v>
      </c>
      <c r="C5391" t="s">
        <v>46</v>
      </c>
      <c r="D5391" t="s">
        <v>44565</v>
      </c>
      <c r="E5391" t="s">
        <v>44427</v>
      </c>
      <c r="F5391" t="s">
        <v>44566</v>
      </c>
      <c r="G5391" t="s">
        <v>44567</v>
      </c>
      <c r="H5391" t="s">
        <v>44568</v>
      </c>
      <c r="I5391" t="s">
        <v>2364</v>
      </c>
      <c r="J5391" t="s">
        <v>4774</v>
      </c>
      <c r="K5391" t="s">
        <v>4775</v>
      </c>
      <c r="L5391" t="s">
        <v>67</v>
      </c>
      <c r="M5391" t="s">
        <v>3706</v>
      </c>
      <c r="N5391" t="s">
        <v>2785</v>
      </c>
      <c r="O5391" t="s">
        <v>4776</v>
      </c>
      <c r="P5391" t="s">
        <v>44569</v>
      </c>
      <c r="Q5391" t="s">
        <v>44570</v>
      </c>
      <c r="R5391" t="str">
        <f t="shared" si="168"/>
        <v>昌邑</v>
      </c>
      <c r="S5391" t="str">
        <f t="shared" si="169"/>
        <v>0711</v>
      </c>
    </row>
    <row r="5392" spans="1:19">
      <c r="A5392" t="s">
        <v>44571</v>
      </c>
      <c r="B5392" t="s">
        <v>44572</v>
      </c>
      <c r="C5392" t="s">
        <v>46</v>
      </c>
      <c r="D5392" t="s">
        <v>44573</v>
      </c>
      <c r="E5392" t="s">
        <v>43711</v>
      </c>
      <c r="F5392" t="s">
        <v>44574</v>
      </c>
      <c r="G5392" t="s">
        <v>44575</v>
      </c>
      <c r="H5392" t="s">
        <v>44576</v>
      </c>
      <c r="I5392" t="s">
        <v>2378</v>
      </c>
      <c r="J5392" t="s">
        <v>12383</v>
      </c>
      <c r="K5392" t="s">
        <v>12384</v>
      </c>
      <c r="L5392" t="s">
        <v>128</v>
      </c>
      <c r="M5392" t="s">
        <v>3028</v>
      </c>
      <c r="N5392" t="s">
        <v>2674</v>
      </c>
      <c r="O5392" t="s">
        <v>12385</v>
      </c>
      <c r="P5392" t="s">
        <v>44577</v>
      </c>
      <c r="Q5392" t="s">
        <v>44578</v>
      </c>
      <c r="R5392" t="str">
        <f t="shared" si="168"/>
        <v>寿光</v>
      </c>
      <c r="S5392" t="str">
        <f t="shared" si="169"/>
        <v>0711</v>
      </c>
    </row>
    <row r="5393" spans="1:19">
      <c r="A5393" t="s">
        <v>44579</v>
      </c>
      <c r="B5393" t="s">
        <v>44580</v>
      </c>
      <c r="C5393" t="s">
        <v>46</v>
      </c>
      <c r="D5393" t="s">
        <v>44581</v>
      </c>
      <c r="E5393" t="s">
        <v>43711</v>
      </c>
      <c r="F5393" t="s">
        <v>44582</v>
      </c>
      <c r="G5393" t="s">
        <v>44583</v>
      </c>
      <c r="H5393" t="s">
        <v>44584</v>
      </c>
      <c r="I5393" t="s">
        <v>2378</v>
      </c>
      <c r="J5393" t="s">
        <v>17172</v>
      </c>
      <c r="K5393" t="s">
        <v>17173</v>
      </c>
      <c r="L5393" t="s">
        <v>57</v>
      </c>
      <c r="M5393" t="s">
        <v>2492</v>
      </c>
      <c r="N5393" t="s">
        <v>6308</v>
      </c>
      <c r="O5393" t="s">
        <v>17174</v>
      </c>
      <c r="P5393" t="s">
        <v>44585</v>
      </c>
      <c r="Q5393" t="s">
        <v>44586</v>
      </c>
      <c r="R5393" t="str">
        <f t="shared" si="168"/>
        <v>安丘</v>
      </c>
      <c r="S5393" t="str">
        <f t="shared" si="169"/>
        <v>0711</v>
      </c>
    </row>
    <row r="5394" spans="1:19">
      <c r="A5394" t="s">
        <v>44587</v>
      </c>
      <c r="B5394" t="s">
        <v>44588</v>
      </c>
      <c r="C5394" t="s">
        <v>46</v>
      </c>
      <c r="D5394" t="s">
        <v>44589</v>
      </c>
      <c r="E5394" t="s">
        <v>43945</v>
      </c>
      <c r="F5394" t="s">
        <v>44590</v>
      </c>
      <c r="G5394" t="s">
        <v>44591</v>
      </c>
      <c r="H5394" t="s">
        <v>44592</v>
      </c>
      <c r="I5394" t="s">
        <v>2350</v>
      </c>
      <c r="J5394" t="s">
        <v>6352</v>
      </c>
      <c r="K5394" t="s">
        <v>6353</v>
      </c>
      <c r="L5394" t="s">
        <v>128</v>
      </c>
      <c r="M5394" t="s">
        <v>5602</v>
      </c>
      <c r="N5394" t="s">
        <v>2368</v>
      </c>
      <c r="O5394" t="s">
        <v>6354</v>
      </c>
      <c r="P5394" t="s">
        <v>44593</v>
      </c>
      <c r="R5394" t="str">
        <f t="shared" si="168"/>
        <v>寿光</v>
      </c>
      <c r="S5394" t="str">
        <f t="shared" si="169"/>
        <v>0711</v>
      </c>
    </row>
    <row r="5395" spans="1:19">
      <c r="A5395" t="s">
        <v>44594</v>
      </c>
      <c r="B5395" t="s">
        <v>44595</v>
      </c>
      <c r="C5395" t="s">
        <v>46</v>
      </c>
      <c r="D5395" t="s">
        <v>44596</v>
      </c>
      <c r="E5395" t="s">
        <v>43711</v>
      </c>
      <c r="F5395" t="s">
        <v>44597</v>
      </c>
      <c r="G5395" t="s">
        <v>44598</v>
      </c>
      <c r="H5395" t="s">
        <v>44599</v>
      </c>
      <c r="I5395" t="s">
        <v>6637</v>
      </c>
      <c r="J5395" t="s">
        <v>11691</v>
      </c>
      <c r="K5395" t="s">
        <v>11692</v>
      </c>
      <c r="L5395" t="s">
        <v>146</v>
      </c>
      <c r="M5395" t="s">
        <v>2420</v>
      </c>
      <c r="N5395" t="s">
        <v>3499</v>
      </c>
      <c r="O5395" t="s">
        <v>11693</v>
      </c>
      <c r="P5395" t="s">
        <v>44600</v>
      </c>
      <c r="R5395" t="str">
        <f t="shared" si="168"/>
        <v>临朐</v>
      </c>
      <c r="S5395" t="str">
        <f t="shared" si="169"/>
        <v>0711</v>
      </c>
    </row>
    <row r="5396" spans="1:19">
      <c r="A5396" t="s">
        <v>44601</v>
      </c>
      <c r="B5396" t="s">
        <v>44602</v>
      </c>
      <c r="C5396" t="s">
        <v>46</v>
      </c>
      <c r="D5396" t="s">
        <v>44603</v>
      </c>
      <c r="E5396" t="s">
        <v>44298</v>
      </c>
      <c r="F5396" t="s">
        <v>44604</v>
      </c>
      <c r="G5396" t="s">
        <v>44605</v>
      </c>
      <c r="H5396" t="s">
        <v>44606</v>
      </c>
      <c r="I5396" t="s">
        <v>7789</v>
      </c>
      <c r="J5396" t="s">
        <v>12541</v>
      </c>
      <c r="K5396" t="s">
        <v>12542</v>
      </c>
      <c r="L5396" t="s">
        <v>128</v>
      </c>
      <c r="M5396" t="s">
        <v>4047</v>
      </c>
      <c r="N5396" t="s">
        <v>2755</v>
      </c>
      <c r="O5396" t="s">
        <v>12543</v>
      </c>
      <c r="P5396" t="s">
        <v>44607</v>
      </c>
      <c r="Q5396" t="s">
        <v>44608</v>
      </c>
      <c r="R5396" t="str">
        <f t="shared" si="168"/>
        <v>寿光</v>
      </c>
      <c r="S5396" t="str">
        <f t="shared" si="169"/>
        <v>0711</v>
      </c>
    </row>
    <row r="5397" spans="1:19">
      <c r="A5397" t="s">
        <v>44609</v>
      </c>
      <c r="B5397" t="s">
        <v>44610</v>
      </c>
      <c r="C5397" t="s">
        <v>46</v>
      </c>
      <c r="D5397" t="s">
        <v>44611</v>
      </c>
      <c r="E5397" t="s">
        <v>44612</v>
      </c>
      <c r="F5397" t="s">
        <v>44613</v>
      </c>
      <c r="G5397" t="s">
        <v>44614</v>
      </c>
      <c r="H5397" t="s">
        <v>44615</v>
      </c>
      <c r="I5397" t="s">
        <v>2364</v>
      </c>
      <c r="J5397" t="s">
        <v>4957</v>
      </c>
      <c r="K5397" t="s">
        <v>2742</v>
      </c>
      <c r="L5397" t="s">
        <v>137</v>
      </c>
      <c r="M5397" t="s">
        <v>2395</v>
      </c>
      <c r="N5397" t="s">
        <v>2421</v>
      </c>
      <c r="O5397" t="s">
        <v>4960</v>
      </c>
      <c r="P5397" t="s">
        <v>44616</v>
      </c>
      <c r="R5397" t="str">
        <f t="shared" si="168"/>
        <v>青州</v>
      </c>
      <c r="S5397" t="str">
        <f t="shared" si="169"/>
        <v>0711</v>
      </c>
    </row>
    <row r="5398" spans="1:19">
      <c r="A5398" t="s">
        <v>44617</v>
      </c>
      <c r="B5398" t="s">
        <v>44618</v>
      </c>
      <c r="C5398" t="s">
        <v>46</v>
      </c>
      <c r="D5398" t="s">
        <v>44619</v>
      </c>
      <c r="E5398" t="s">
        <v>43711</v>
      </c>
      <c r="F5398" t="s">
        <v>44620</v>
      </c>
      <c r="G5398" t="s">
        <v>44621</v>
      </c>
      <c r="H5398" t="s">
        <v>44622</v>
      </c>
      <c r="I5398" t="s">
        <v>2364</v>
      </c>
      <c r="J5398" t="s">
        <v>6863</v>
      </c>
      <c r="K5398" t="s">
        <v>6864</v>
      </c>
      <c r="L5398" t="s">
        <v>128</v>
      </c>
      <c r="M5398" t="s">
        <v>3952</v>
      </c>
      <c r="N5398" t="s">
        <v>3017</v>
      </c>
      <c r="O5398" t="s">
        <v>6865</v>
      </c>
      <c r="P5398" t="s">
        <v>44623</v>
      </c>
      <c r="Q5398" t="s">
        <v>44624</v>
      </c>
      <c r="R5398" t="str">
        <f t="shared" si="168"/>
        <v>寿光</v>
      </c>
      <c r="S5398" t="str">
        <f t="shared" si="169"/>
        <v>0711</v>
      </c>
    </row>
    <row r="5399" spans="1:19">
      <c r="A5399" t="s">
        <v>44625</v>
      </c>
      <c r="B5399" t="s">
        <v>44626</v>
      </c>
      <c r="C5399" t="s">
        <v>46</v>
      </c>
      <c r="D5399" t="s">
        <v>44627</v>
      </c>
      <c r="E5399" t="s">
        <v>43711</v>
      </c>
      <c r="F5399" t="s">
        <v>44628</v>
      </c>
      <c r="G5399" t="s">
        <v>44629</v>
      </c>
      <c r="H5399" t="s">
        <v>44630</v>
      </c>
      <c r="I5399" t="s">
        <v>2645</v>
      </c>
      <c r="J5399" t="s">
        <v>12383</v>
      </c>
      <c r="K5399" t="s">
        <v>12384</v>
      </c>
      <c r="L5399" t="s">
        <v>128</v>
      </c>
      <c r="M5399" t="s">
        <v>3028</v>
      </c>
      <c r="N5399" t="s">
        <v>2480</v>
      </c>
      <c r="O5399" t="s">
        <v>12385</v>
      </c>
      <c r="P5399" t="s">
        <v>44631</v>
      </c>
      <c r="Q5399" t="s">
        <v>44632</v>
      </c>
      <c r="R5399" t="str">
        <f t="shared" si="168"/>
        <v>寿光</v>
      </c>
      <c r="S5399" t="str">
        <f t="shared" si="169"/>
        <v>0711</v>
      </c>
    </row>
    <row r="5400" spans="1:19">
      <c r="A5400" t="s">
        <v>44633</v>
      </c>
      <c r="B5400" t="s">
        <v>44634</v>
      </c>
      <c r="C5400" t="s">
        <v>46</v>
      </c>
      <c r="D5400" t="s">
        <v>44635</v>
      </c>
      <c r="E5400" t="s">
        <v>44636</v>
      </c>
      <c r="F5400" t="s">
        <v>44637</v>
      </c>
      <c r="G5400" t="s">
        <v>44638</v>
      </c>
      <c r="H5400" t="s">
        <v>44639</v>
      </c>
      <c r="I5400" t="s">
        <v>2350</v>
      </c>
      <c r="J5400" t="s">
        <v>3211</v>
      </c>
      <c r="K5400" t="s">
        <v>3212</v>
      </c>
      <c r="L5400" t="s">
        <v>137</v>
      </c>
      <c r="M5400" t="s">
        <v>3213</v>
      </c>
      <c r="N5400" t="s">
        <v>7359</v>
      </c>
      <c r="O5400" t="s">
        <v>3215</v>
      </c>
      <c r="P5400" t="s">
        <v>44640</v>
      </c>
      <c r="Q5400" t="s">
        <v>44641</v>
      </c>
      <c r="R5400" t="str">
        <f t="shared" si="168"/>
        <v>青州</v>
      </c>
      <c r="S5400" t="str">
        <f t="shared" si="169"/>
        <v>0711</v>
      </c>
    </row>
    <row r="5401" spans="1:19">
      <c r="A5401" t="s">
        <v>44642</v>
      </c>
      <c r="B5401" t="s">
        <v>44643</v>
      </c>
      <c r="C5401" t="s">
        <v>46</v>
      </c>
      <c r="D5401" t="s">
        <v>44644</v>
      </c>
      <c r="E5401" t="s">
        <v>43711</v>
      </c>
      <c r="F5401" t="s">
        <v>44645</v>
      </c>
      <c r="G5401" t="s">
        <v>44646</v>
      </c>
      <c r="H5401" t="s">
        <v>44647</v>
      </c>
      <c r="I5401" t="s">
        <v>3376</v>
      </c>
      <c r="J5401" t="s">
        <v>2379</v>
      </c>
      <c r="K5401" t="s">
        <v>2380</v>
      </c>
      <c r="L5401" t="s">
        <v>110</v>
      </c>
      <c r="M5401" t="s">
        <v>2381</v>
      </c>
      <c r="N5401" t="s">
        <v>2959</v>
      </c>
      <c r="O5401" t="s">
        <v>2383</v>
      </c>
      <c r="P5401" t="s">
        <v>44648</v>
      </c>
      <c r="Q5401" t="s">
        <v>44649</v>
      </c>
      <c r="R5401" t="str">
        <f t="shared" si="168"/>
        <v>高密</v>
      </c>
      <c r="S5401" t="str">
        <f t="shared" si="169"/>
        <v>0711</v>
      </c>
    </row>
    <row r="5402" spans="1:19">
      <c r="A5402" t="s">
        <v>44650</v>
      </c>
      <c r="B5402" t="s">
        <v>44651</v>
      </c>
      <c r="C5402" t="s">
        <v>46</v>
      </c>
      <c r="D5402" t="s">
        <v>44652</v>
      </c>
      <c r="E5402" t="s">
        <v>43711</v>
      </c>
      <c r="F5402" t="s">
        <v>44653</v>
      </c>
      <c r="G5402" t="s">
        <v>44654</v>
      </c>
      <c r="H5402" t="s">
        <v>44655</v>
      </c>
      <c r="I5402" t="s">
        <v>2350</v>
      </c>
      <c r="J5402" t="s">
        <v>6485</v>
      </c>
      <c r="K5402" t="s">
        <v>6486</v>
      </c>
      <c r="L5402" t="s">
        <v>128</v>
      </c>
      <c r="M5402" t="s">
        <v>3653</v>
      </c>
      <c r="N5402" t="s">
        <v>2859</v>
      </c>
      <c r="O5402" t="s">
        <v>6487</v>
      </c>
      <c r="P5402" t="s">
        <v>44656</v>
      </c>
      <c r="Q5402" t="s">
        <v>44657</v>
      </c>
      <c r="R5402" t="str">
        <f t="shared" si="168"/>
        <v>寿光</v>
      </c>
      <c r="S5402" t="str">
        <f t="shared" si="169"/>
        <v>0711</v>
      </c>
    </row>
    <row r="5403" spans="1:19">
      <c r="A5403" t="s">
        <v>44658</v>
      </c>
      <c r="B5403" t="s">
        <v>44659</v>
      </c>
      <c r="C5403" t="s">
        <v>46</v>
      </c>
      <c r="D5403" t="s">
        <v>44660</v>
      </c>
      <c r="E5403" t="s">
        <v>44661</v>
      </c>
      <c r="F5403" t="s">
        <v>44662</v>
      </c>
      <c r="G5403" t="s">
        <v>44663</v>
      </c>
      <c r="H5403" t="s">
        <v>44664</v>
      </c>
      <c r="I5403" t="s">
        <v>2350</v>
      </c>
      <c r="J5403" t="s">
        <v>3200</v>
      </c>
      <c r="K5403" t="s">
        <v>3201</v>
      </c>
      <c r="L5403" t="s">
        <v>76</v>
      </c>
      <c r="M5403" t="s">
        <v>2528</v>
      </c>
      <c r="N5403" t="s">
        <v>2421</v>
      </c>
      <c r="O5403" t="s">
        <v>3202</v>
      </c>
      <c r="P5403" t="s">
        <v>44665</v>
      </c>
      <c r="R5403" t="str">
        <f t="shared" si="168"/>
        <v>奎文</v>
      </c>
      <c r="S5403" t="str">
        <f t="shared" si="169"/>
        <v>0711</v>
      </c>
    </row>
    <row r="5404" spans="1:19">
      <c r="A5404" t="s">
        <v>44666</v>
      </c>
      <c r="B5404" t="s">
        <v>44667</v>
      </c>
      <c r="C5404" t="s">
        <v>46</v>
      </c>
      <c r="D5404" t="s">
        <v>44668</v>
      </c>
      <c r="E5404" t="s">
        <v>44669</v>
      </c>
      <c r="F5404" t="s">
        <v>44670</v>
      </c>
      <c r="G5404" t="s">
        <v>44671</v>
      </c>
      <c r="H5404" t="s">
        <v>44672</v>
      </c>
      <c r="I5404" t="s">
        <v>21939</v>
      </c>
      <c r="J5404" t="s">
        <v>12383</v>
      </c>
      <c r="K5404" t="s">
        <v>12384</v>
      </c>
      <c r="L5404" t="s">
        <v>128</v>
      </c>
      <c r="M5404" t="s">
        <v>3028</v>
      </c>
      <c r="N5404" t="s">
        <v>3907</v>
      </c>
      <c r="O5404" t="s">
        <v>12385</v>
      </c>
      <c r="P5404" t="s">
        <v>44673</v>
      </c>
      <c r="R5404" t="str">
        <f t="shared" si="168"/>
        <v>寿光</v>
      </c>
      <c r="S5404" t="str">
        <f t="shared" si="169"/>
        <v>0711</v>
      </c>
    </row>
    <row r="5405" spans="1:19">
      <c r="A5405" t="s">
        <v>44674</v>
      </c>
      <c r="B5405" t="s">
        <v>44675</v>
      </c>
      <c r="C5405" t="s">
        <v>46</v>
      </c>
      <c r="D5405" t="s">
        <v>44676</v>
      </c>
      <c r="E5405" t="s">
        <v>43711</v>
      </c>
      <c r="F5405" t="s">
        <v>44677</v>
      </c>
      <c r="G5405" t="s">
        <v>44678</v>
      </c>
      <c r="H5405" t="s">
        <v>44679</v>
      </c>
      <c r="I5405" t="s">
        <v>2465</v>
      </c>
      <c r="J5405" t="s">
        <v>3651</v>
      </c>
      <c r="K5405" t="s">
        <v>3652</v>
      </c>
      <c r="L5405" t="s">
        <v>128</v>
      </c>
      <c r="M5405" t="s">
        <v>3653</v>
      </c>
      <c r="N5405" t="s">
        <v>2674</v>
      </c>
      <c r="O5405" t="s">
        <v>3654</v>
      </c>
      <c r="P5405" t="s">
        <v>44680</v>
      </c>
      <c r="R5405" t="str">
        <f t="shared" si="168"/>
        <v>寿光</v>
      </c>
      <c r="S5405" t="str">
        <f t="shared" si="169"/>
        <v>0711</v>
      </c>
    </row>
    <row r="5406" spans="1:19">
      <c r="A5406" t="s">
        <v>44681</v>
      </c>
      <c r="B5406" t="s">
        <v>44682</v>
      </c>
      <c r="C5406" t="s">
        <v>46</v>
      </c>
      <c r="D5406" t="s">
        <v>44683</v>
      </c>
      <c r="E5406" t="s">
        <v>44047</v>
      </c>
      <c r="F5406" t="s">
        <v>44684</v>
      </c>
      <c r="G5406" t="s">
        <v>44685</v>
      </c>
      <c r="H5406" t="s">
        <v>44686</v>
      </c>
      <c r="I5406" t="s">
        <v>2350</v>
      </c>
      <c r="J5406" t="s">
        <v>8710</v>
      </c>
      <c r="K5406" t="s">
        <v>8711</v>
      </c>
      <c r="L5406" t="s">
        <v>47</v>
      </c>
      <c r="M5406" t="s">
        <v>3327</v>
      </c>
      <c r="N5406" t="s">
        <v>2421</v>
      </c>
      <c r="O5406" t="s">
        <v>8712</v>
      </c>
      <c r="P5406" t="s">
        <v>44687</v>
      </c>
      <c r="R5406" t="str">
        <f t="shared" si="168"/>
        <v>诸城</v>
      </c>
      <c r="S5406" t="str">
        <f t="shared" si="169"/>
        <v>0711</v>
      </c>
    </row>
    <row r="5407" spans="1:19">
      <c r="A5407" t="s">
        <v>44688</v>
      </c>
      <c r="B5407" t="s">
        <v>44689</v>
      </c>
      <c r="C5407" t="s">
        <v>46</v>
      </c>
      <c r="D5407" t="s">
        <v>44690</v>
      </c>
      <c r="E5407" t="s">
        <v>44691</v>
      </c>
      <c r="F5407" t="s">
        <v>44692</v>
      </c>
      <c r="G5407" t="s">
        <v>44693</v>
      </c>
      <c r="H5407" t="s">
        <v>44694</v>
      </c>
      <c r="I5407" t="s">
        <v>4165</v>
      </c>
      <c r="J5407" t="s">
        <v>2646</v>
      </c>
      <c r="K5407" t="s">
        <v>2647</v>
      </c>
      <c r="L5407" t="s">
        <v>128</v>
      </c>
      <c r="M5407" t="s">
        <v>2648</v>
      </c>
      <c r="N5407" t="s">
        <v>2368</v>
      </c>
      <c r="O5407" t="s">
        <v>2650</v>
      </c>
      <c r="P5407" t="s">
        <v>44695</v>
      </c>
      <c r="R5407" t="str">
        <f t="shared" si="168"/>
        <v>寿光</v>
      </c>
      <c r="S5407" t="str">
        <f t="shared" si="169"/>
        <v>0711</v>
      </c>
    </row>
    <row r="5408" spans="1:19">
      <c r="A5408" t="s">
        <v>44696</v>
      </c>
      <c r="B5408" t="s">
        <v>44697</v>
      </c>
      <c r="C5408" t="s">
        <v>46</v>
      </c>
      <c r="D5408" t="s">
        <v>44698</v>
      </c>
      <c r="E5408" t="s">
        <v>43711</v>
      </c>
      <c r="F5408" t="s">
        <v>44699</v>
      </c>
      <c r="G5408" t="s">
        <v>44700</v>
      </c>
      <c r="H5408" t="s">
        <v>44701</v>
      </c>
      <c r="I5408" t="s">
        <v>2378</v>
      </c>
      <c r="J5408" t="s">
        <v>6842</v>
      </c>
      <c r="K5408" t="s">
        <v>6843</v>
      </c>
      <c r="L5408" t="s">
        <v>67</v>
      </c>
      <c r="M5408" t="s">
        <v>6844</v>
      </c>
      <c r="N5408" t="s">
        <v>2421</v>
      </c>
      <c r="O5408" t="s">
        <v>6845</v>
      </c>
      <c r="P5408" t="s">
        <v>44702</v>
      </c>
      <c r="Q5408" t="s">
        <v>44703</v>
      </c>
      <c r="R5408" t="str">
        <f t="shared" si="168"/>
        <v>昌邑</v>
      </c>
      <c r="S5408" t="str">
        <f t="shared" si="169"/>
        <v>0711</v>
      </c>
    </row>
    <row r="5409" spans="1:19">
      <c r="A5409" t="s">
        <v>44704</v>
      </c>
      <c r="B5409" t="s">
        <v>44705</v>
      </c>
      <c r="C5409" t="s">
        <v>46</v>
      </c>
      <c r="D5409" t="s">
        <v>44706</v>
      </c>
      <c r="E5409" t="s">
        <v>44047</v>
      </c>
      <c r="F5409" t="s">
        <v>44707</v>
      </c>
      <c r="G5409" t="s">
        <v>44708</v>
      </c>
      <c r="H5409" t="s">
        <v>44709</v>
      </c>
      <c r="I5409" t="s">
        <v>2645</v>
      </c>
      <c r="J5409" t="s">
        <v>33860</v>
      </c>
      <c r="K5409" t="s">
        <v>8235</v>
      </c>
      <c r="L5409" t="s">
        <v>57</v>
      </c>
      <c r="M5409" t="s">
        <v>4029</v>
      </c>
      <c r="N5409" t="s">
        <v>2421</v>
      </c>
      <c r="O5409" t="s">
        <v>33861</v>
      </c>
      <c r="P5409" t="s">
        <v>44710</v>
      </c>
      <c r="R5409" t="str">
        <f t="shared" si="168"/>
        <v>安丘</v>
      </c>
      <c r="S5409" t="str">
        <f t="shared" si="169"/>
        <v>0711</v>
      </c>
    </row>
    <row r="5410" spans="1:19">
      <c r="A5410" t="s">
        <v>44711</v>
      </c>
      <c r="B5410" t="s">
        <v>44712</v>
      </c>
      <c r="C5410" t="s">
        <v>46</v>
      </c>
      <c r="D5410" t="s">
        <v>44713</v>
      </c>
      <c r="E5410" t="s">
        <v>44714</v>
      </c>
      <c r="F5410" t="s">
        <v>44715</v>
      </c>
      <c r="G5410" t="s">
        <v>44716</v>
      </c>
      <c r="H5410" t="s">
        <v>44717</v>
      </c>
      <c r="I5410" t="s">
        <v>3376</v>
      </c>
      <c r="J5410" t="s">
        <v>4819</v>
      </c>
      <c r="K5410" t="s">
        <v>4820</v>
      </c>
      <c r="L5410" t="s">
        <v>76</v>
      </c>
      <c r="M5410" t="s">
        <v>2408</v>
      </c>
      <c r="N5410" t="s">
        <v>2816</v>
      </c>
      <c r="O5410" t="s">
        <v>4821</v>
      </c>
      <c r="P5410" t="s">
        <v>44718</v>
      </c>
      <c r="R5410" t="str">
        <f t="shared" si="168"/>
        <v>奎文</v>
      </c>
      <c r="S5410" t="str">
        <f t="shared" si="169"/>
        <v>0711</v>
      </c>
    </row>
    <row r="5411" spans="1:19">
      <c r="A5411" t="s">
        <v>44719</v>
      </c>
      <c r="B5411" t="s">
        <v>44720</v>
      </c>
      <c r="C5411" t="s">
        <v>46</v>
      </c>
      <c r="D5411" t="s">
        <v>44721</v>
      </c>
      <c r="E5411" t="s">
        <v>43711</v>
      </c>
      <c r="F5411" t="s">
        <v>44722</v>
      </c>
      <c r="G5411" t="s">
        <v>44723</v>
      </c>
      <c r="H5411" t="s">
        <v>44724</v>
      </c>
      <c r="I5411" t="s">
        <v>2350</v>
      </c>
      <c r="J5411" t="s">
        <v>8067</v>
      </c>
      <c r="K5411" t="s">
        <v>8068</v>
      </c>
      <c r="L5411" t="s">
        <v>187</v>
      </c>
      <c r="M5411" t="s">
        <v>3510</v>
      </c>
      <c r="N5411" t="s">
        <v>2421</v>
      </c>
      <c r="O5411" t="s">
        <v>8069</v>
      </c>
      <c r="P5411" t="s">
        <v>44725</v>
      </c>
      <c r="Q5411" t="s">
        <v>44726</v>
      </c>
      <c r="R5411" t="str">
        <f t="shared" si="168"/>
        <v>坊子</v>
      </c>
      <c r="S5411" t="str">
        <f t="shared" si="169"/>
        <v>0711</v>
      </c>
    </row>
    <row r="5412" spans="1:19">
      <c r="A5412" t="s">
        <v>44727</v>
      </c>
      <c r="B5412" t="s">
        <v>44728</v>
      </c>
      <c r="C5412" t="s">
        <v>46</v>
      </c>
      <c r="D5412" t="s">
        <v>44729</v>
      </c>
      <c r="E5412" t="s">
        <v>43945</v>
      </c>
      <c r="F5412" t="s">
        <v>44730</v>
      </c>
      <c r="G5412" t="s">
        <v>44731</v>
      </c>
      <c r="H5412" t="s">
        <v>44732</v>
      </c>
      <c r="I5412" t="s">
        <v>2465</v>
      </c>
      <c r="J5412" t="s">
        <v>3981</v>
      </c>
      <c r="K5412" t="s">
        <v>3982</v>
      </c>
      <c r="L5412" t="s">
        <v>146</v>
      </c>
      <c r="M5412" t="s">
        <v>3532</v>
      </c>
      <c r="N5412" t="s">
        <v>7359</v>
      </c>
      <c r="O5412" t="s">
        <v>3983</v>
      </c>
      <c r="P5412" t="s">
        <v>44733</v>
      </c>
      <c r="R5412" t="str">
        <f t="shared" si="168"/>
        <v>临朐</v>
      </c>
      <c r="S5412" t="str">
        <f t="shared" si="169"/>
        <v>0711</v>
      </c>
    </row>
    <row r="5413" spans="1:19">
      <c r="A5413" t="s">
        <v>44734</v>
      </c>
      <c r="B5413" t="s">
        <v>44735</v>
      </c>
      <c r="C5413" t="s">
        <v>46</v>
      </c>
      <c r="D5413" t="s">
        <v>44736</v>
      </c>
      <c r="E5413" t="s">
        <v>43711</v>
      </c>
      <c r="F5413" t="s">
        <v>44737</v>
      </c>
      <c r="G5413" t="s">
        <v>44738</v>
      </c>
      <c r="H5413" t="s">
        <v>44739</v>
      </c>
      <c r="I5413" t="s">
        <v>2378</v>
      </c>
      <c r="J5413" t="s">
        <v>3938</v>
      </c>
      <c r="K5413" t="s">
        <v>3939</v>
      </c>
      <c r="L5413" t="s">
        <v>137</v>
      </c>
      <c r="M5413" t="s">
        <v>3940</v>
      </c>
      <c r="N5413" t="s">
        <v>2480</v>
      </c>
      <c r="P5413" t="s">
        <v>44740</v>
      </c>
      <c r="R5413" t="str">
        <f t="shared" si="168"/>
        <v>青州</v>
      </c>
      <c r="S5413" t="str">
        <f t="shared" si="169"/>
        <v>0711</v>
      </c>
    </row>
    <row r="5414" spans="1:19">
      <c r="A5414" t="s">
        <v>44741</v>
      </c>
      <c r="B5414" t="s">
        <v>44742</v>
      </c>
      <c r="C5414" t="s">
        <v>46</v>
      </c>
      <c r="D5414" t="s">
        <v>44743</v>
      </c>
      <c r="E5414" t="s">
        <v>43711</v>
      </c>
      <c r="F5414" t="s">
        <v>44744</v>
      </c>
      <c r="G5414" t="s">
        <v>44745</v>
      </c>
      <c r="H5414" t="s">
        <v>44746</v>
      </c>
      <c r="I5414" t="s">
        <v>2350</v>
      </c>
      <c r="J5414" t="s">
        <v>6005</v>
      </c>
      <c r="K5414" t="s">
        <v>6006</v>
      </c>
      <c r="L5414" t="s">
        <v>110</v>
      </c>
      <c r="M5414" t="s">
        <v>3098</v>
      </c>
      <c r="N5414" t="s">
        <v>2421</v>
      </c>
      <c r="O5414" t="s">
        <v>6007</v>
      </c>
      <c r="P5414" t="s">
        <v>44747</v>
      </c>
      <c r="Q5414" t="s">
        <v>44748</v>
      </c>
      <c r="R5414" t="str">
        <f t="shared" si="168"/>
        <v>高密</v>
      </c>
      <c r="S5414" t="str">
        <f t="shared" si="169"/>
        <v>0711</v>
      </c>
    </row>
    <row r="5415" spans="1:19">
      <c r="A5415" t="s">
        <v>44749</v>
      </c>
      <c r="B5415" t="s">
        <v>44750</v>
      </c>
      <c r="C5415" t="s">
        <v>46</v>
      </c>
      <c r="D5415" t="s">
        <v>44751</v>
      </c>
      <c r="E5415" t="s">
        <v>43977</v>
      </c>
      <c r="F5415" t="s">
        <v>44752</v>
      </c>
      <c r="G5415" t="s">
        <v>44753</v>
      </c>
      <c r="H5415" t="s">
        <v>44754</v>
      </c>
      <c r="I5415" t="s">
        <v>2350</v>
      </c>
      <c r="J5415" t="s">
        <v>5957</v>
      </c>
      <c r="K5415" t="s">
        <v>5958</v>
      </c>
      <c r="L5415" t="s">
        <v>67</v>
      </c>
      <c r="M5415" t="s">
        <v>2958</v>
      </c>
      <c r="N5415" t="s">
        <v>2421</v>
      </c>
      <c r="O5415" t="s">
        <v>5959</v>
      </c>
      <c r="P5415" t="s">
        <v>44755</v>
      </c>
      <c r="R5415" t="str">
        <f t="shared" si="168"/>
        <v>昌邑</v>
      </c>
      <c r="S5415" t="str">
        <f t="shared" si="169"/>
        <v>0711</v>
      </c>
    </row>
    <row r="5416" spans="1:19">
      <c r="A5416" t="s">
        <v>44756</v>
      </c>
      <c r="B5416" t="s">
        <v>44757</v>
      </c>
      <c r="C5416" t="s">
        <v>46</v>
      </c>
      <c r="D5416" t="s">
        <v>44758</v>
      </c>
      <c r="E5416" t="s">
        <v>44759</v>
      </c>
      <c r="F5416" t="s">
        <v>44760</v>
      </c>
      <c r="G5416" t="s">
        <v>44761</v>
      </c>
      <c r="H5416" t="s">
        <v>44762</v>
      </c>
      <c r="I5416" t="s">
        <v>2645</v>
      </c>
      <c r="J5416" t="s">
        <v>3200</v>
      </c>
      <c r="K5416" t="s">
        <v>3201</v>
      </c>
      <c r="L5416" t="s">
        <v>76</v>
      </c>
      <c r="M5416" t="s">
        <v>2528</v>
      </c>
      <c r="N5416" t="s">
        <v>2340</v>
      </c>
      <c r="O5416" t="s">
        <v>3202</v>
      </c>
      <c r="P5416" t="s">
        <v>44763</v>
      </c>
      <c r="R5416" t="str">
        <f t="shared" si="168"/>
        <v>奎文</v>
      </c>
      <c r="S5416" t="str">
        <f t="shared" si="169"/>
        <v>0711</v>
      </c>
    </row>
    <row r="5417" spans="1:19">
      <c r="A5417" t="s">
        <v>44764</v>
      </c>
      <c r="B5417" t="s">
        <v>44765</v>
      </c>
      <c r="C5417" t="s">
        <v>46</v>
      </c>
      <c r="D5417" t="s">
        <v>44766</v>
      </c>
      <c r="E5417" t="s">
        <v>44022</v>
      </c>
      <c r="F5417" t="s">
        <v>44767</v>
      </c>
      <c r="G5417" t="s">
        <v>44768</v>
      </c>
      <c r="H5417" t="s">
        <v>44769</v>
      </c>
      <c r="I5417" t="s">
        <v>2503</v>
      </c>
      <c r="J5417" t="s">
        <v>3905</v>
      </c>
      <c r="K5417" t="s">
        <v>3906</v>
      </c>
      <c r="L5417" t="s">
        <v>67</v>
      </c>
      <c r="M5417" t="s">
        <v>2958</v>
      </c>
      <c r="N5417" t="s">
        <v>2421</v>
      </c>
      <c r="O5417" t="s">
        <v>3908</v>
      </c>
      <c r="P5417" t="s">
        <v>44770</v>
      </c>
      <c r="Q5417" t="s">
        <v>44771</v>
      </c>
      <c r="R5417" t="str">
        <f t="shared" si="168"/>
        <v>昌邑</v>
      </c>
      <c r="S5417" t="str">
        <f t="shared" si="169"/>
        <v>0711</v>
      </c>
    </row>
    <row r="5418" spans="1:19">
      <c r="A5418" t="s">
        <v>44772</v>
      </c>
      <c r="B5418" t="s">
        <v>44773</v>
      </c>
      <c r="C5418" t="s">
        <v>46</v>
      </c>
      <c r="D5418" t="s">
        <v>44774</v>
      </c>
      <c r="E5418" t="s">
        <v>43945</v>
      </c>
      <c r="F5418" t="s">
        <v>44775</v>
      </c>
      <c r="G5418" t="s">
        <v>44776</v>
      </c>
      <c r="H5418" t="s">
        <v>44777</v>
      </c>
      <c r="I5418" t="s">
        <v>5112</v>
      </c>
      <c r="J5418" t="s">
        <v>6506</v>
      </c>
      <c r="K5418" t="s">
        <v>6507</v>
      </c>
      <c r="L5418" t="s">
        <v>76</v>
      </c>
      <c r="M5418" t="s">
        <v>4374</v>
      </c>
      <c r="N5418" t="s">
        <v>3277</v>
      </c>
      <c r="O5418" t="s">
        <v>6508</v>
      </c>
      <c r="P5418" t="s">
        <v>40650</v>
      </c>
      <c r="R5418" t="str">
        <f t="shared" si="168"/>
        <v>奎文</v>
      </c>
      <c r="S5418" t="str">
        <f t="shared" si="169"/>
        <v>0711</v>
      </c>
    </row>
    <row r="5419" spans="1:19">
      <c r="A5419" t="s">
        <v>44778</v>
      </c>
      <c r="B5419" t="s">
        <v>44779</v>
      </c>
      <c r="C5419" t="s">
        <v>46</v>
      </c>
      <c r="D5419" t="s">
        <v>44780</v>
      </c>
      <c r="E5419" t="s">
        <v>44781</v>
      </c>
      <c r="F5419" t="s">
        <v>44782</v>
      </c>
      <c r="G5419" t="s">
        <v>44783</v>
      </c>
      <c r="H5419" t="s">
        <v>44784</v>
      </c>
      <c r="I5419" t="s">
        <v>3210</v>
      </c>
      <c r="J5419" t="s">
        <v>11118</v>
      </c>
      <c r="K5419" t="s">
        <v>11119</v>
      </c>
      <c r="L5419" t="s">
        <v>137</v>
      </c>
      <c r="M5419" t="s">
        <v>3040</v>
      </c>
      <c r="N5419" t="s">
        <v>7446</v>
      </c>
      <c r="O5419" t="s">
        <v>11120</v>
      </c>
      <c r="P5419" t="s">
        <v>44785</v>
      </c>
      <c r="Q5419" t="s">
        <v>44786</v>
      </c>
      <c r="R5419" t="str">
        <f t="shared" si="168"/>
        <v>青州</v>
      </c>
      <c r="S5419" t="str">
        <f t="shared" si="169"/>
        <v>0711</v>
      </c>
    </row>
    <row r="5420" spans="1:19">
      <c r="A5420" t="s">
        <v>1446</v>
      </c>
      <c r="B5420" t="s">
        <v>44787</v>
      </c>
      <c r="C5420" t="s">
        <v>46</v>
      </c>
      <c r="D5420" t="s">
        <v>44788</v>
      </c>
      <c r="E5420" t="s">
        <v>43711</v>
      </c>
      <c r="F5420" t="s">
        <v>44789</v>
      </c>
      <c r="G5420" t="s">
        <v>1444</v>
      </c>
      <c r="H5420" t="s">
        <v>44790</v>
      </c>
      <c r="I5420" t="s">
        <v>2350</v>
      </c>
      <c r="J5420" t="s">
        <v>2847</v>
      </c>
      <c r="K5420" t="s">
        <v>2848</v>
      </c>
      <c r="L5420" t="s">
        <v>110</v>
      </c>
      <c r="M5420" t="s">
        <v>2849</v>
      </c>
      <c r="N5420" t="s">
        <v>2480</v>
      </c>
      <c r="O5420" t="s">
        <v>2850</v>
      </c>
      <c r="P5420" t="s">
        <v>44791</v>
      </c>
      <c r="Q5420" t="s">
        <v>44792</v>
      </c>
      <c r="R5420" t="str">
        <f t="shared" si="168"/>
        <v>高密</v>
      </c>
      <c r="S5420" t="str">
        <f t="shared" si="169"/>
        <v>0711</v>
      </c>
    </row>
    <row r="5421" spans="1:19">
      <c r="A5421" t="s">
        <v>44793</v>
      </c>
      <c r="B5421" t="s">
        <v>44794</v>
      </c>
      <c r="C5421" t="s">
        <v>46</v>
      </c>
      <c r="D5421" t="s">
        <v>44795</v>
      </c>
      <c r="E5421" t="s">
        <v>43711</v>
      </c>
      <c r="F5421" t="s">
        <v>44796</v>
      </c>
      <c r="G5421" t="s">
        <v>44797</v>
      </c>
      <c r="H5421" t="s">
        <v>44798</v>
      </c>
      <c r="I5421" t="s">
        <v>2465</v>
      </c>
      <c r="J5421" t="s">
        <v>4487</v>
      </c>
      <c r="K5421" t="s">
        <v>4488</v>
      </c>
      <c r="L5421" t="s">
        <v>137</v>
      </c>
      <c r="M5421" t="s">
        <v>2686</v>
      </c>
      <c r="N5421" t="s">
        <v>3339</v>
      </c>
      <c r="O5421" t="s">
        <v>4489</v>
      </c>
      <c r="P5421" t="s">
        <v>44799</v>
      </c>
      <c r="R5421" t="str">
        <f t="shared" si="168"/>
        <v>青州</v>
      </c>
      <c r="S5421" t="str">
        <f t="shared" si="169"/>
        <v>0711</v>
      </c>
    </row>
    <row r="5422" spans="1:19">
      <c r="A5422" t="s">
        <v>44800</v>
      </c>
      <c r="B5422" t="s">
        <v>44801</v>
      </c>
      <c r="C5422" t="s">
        <v>46</v>
      </c>
      <c r="D5422" t="s">
        <v>44802</v>
      </c>
      <c r="E5422" t="s">
        <v>44803</v>
      </c>
      <c r="F5422" t="s">
        <v>44804</v>
      </c>
      <c r="G5422" t="s">
        <v>44805</v>
      </c>
      <c r="H5422" t="s">
        <v>44806</v>
      </c>
      <c r="I5422" t="s">
        <v>4165</v>
      </c>
      <c r="J5422" t="s">
        <v>3305</v>
      </c>
      <c r="K5422" t="s">
        <v>3306</v>
      </c>
      <c r="L5422" t="s">
        <v>47</v>
      </c>
      <c r="M5422" t="s">
        <v>3159</v>
      </c>
      <c r="N5422" t="s">
        <v>2368</v>
      </c>
      <c r="O5422" t="s">
        <v>3308</v>
      </c>
      <c r="P5422" t="s">
        <v>44807</v>
      </c>
      <c r="Q5422" t="s">
        <v>44808</v>
      </c>
      <c r="R5422" t="str">
        <f t="shared" si="168"/>
        <v>诸城</v>
      </c>
      <c r="S5422" t="str">
        <f t="shared" si="169"/>
        <v>0711</v>
      </c>
    </row>
    <row r="5423" spans="1:19">
      <c r="A5423" t="s">
        <v>44809</v>
      </c>
      <c r="B5423" t="s">
        <v>44810</v>
      </c>
      <c r="C5423" t="s">
        <v>46</v>
      </c>
      <c r="D5423" t="s">
        <v>44811</v>
      </c>
      <c r="E5423" t="s">
        <v>43711</v>
      </c>
      <c r="F5423" t="s">
        <v>44812</v>
      </c>
      <c r="G5423" t="s">
        <v>44813</v>
      </c>
      <c r="H5423" t="s">
        <v>44814</v>
      </c>
      <c r="I5423" t="s">
        <v>2378</v>
      </c>
      <c r="J5423" t="s">
        <v>5976</v>
      </c>
      <c r="K5423" t="s">
        <v>5977</v>
      </c>
      <c r="L5423" t="s">
        <v>128</v>
      </c>
      <c r="M5423" t="s">
        <v>5602</v>
      </c>
      <c r="N5423" t="s">
        <v>2421</v>
      </c>
      <c r="O5423" t="s">
        <v>5978</v>
      </c>
      <c r="P5423" t="s">
        <v>44815</v>
      </c>
      <c r="Q5423" t="s">
        <v>44816</v>
      </c>
      <c r="R5423" t="str">
        <f t="shared" si="168"/>
        <v>寿光</v>
      </c>
      <c r="S5423" t="str">
        <f t="shared" si="169"/>
        <v>0711</v>
      </c>
    </row>
    <row r="5424" spans="1:19">
      <c r="A5424" t="s">
        <v>44817</v>
      </c>
      <c r="B5424" t="s">
        <v>44818</v>
      </c>
      <c r="C5424" t="s">
        <v>46</v>
      </c>
      <c r="D5424" t="s">
        <v>44819</v>
      </c>
      <c r="E5424" t="s">
        <v>43711</v>
      </c>
      <c r="F5424" t="s">
        <v>44820</v>
      </c>
      <c r="G5424" t="s">
        <v>44821</v>
      </c>
      <c r="H5424" t="s">
        <v>44822</v>
      </c>
      <c r="I5424" t="s">
        <v>2350</v>
      </c>
      <c r="J5424" t="s">
        <v>2813</v>
      </c>
      <c r="K5424" t="s">
        <v>2814</v>
      </c>
      <c r="L5424" t="s">
        <v>676</v>
      </c>
      <c r="M5424" t="s">
        <v>2815</v>
      </c>
      <c r="N5424" t="s">
        <v>2816</v>
      </c>
      <c r="O5424" t="s">
        <v>2817</v>
      </c>
      <c r="P5424" t="s">
        <v>44823</v>
      </c>
      <c r="Q5424" t="s">
        <v>44824</v>
      </c>
      <c r="R5424" t="str">
        <f t="shared" si="168"/>
        <v>昌乐</v>
      </c>
      <c r="S5424" t="str">
        <f t="shared" si="169"/>
        <v>0711</v>
      </c>
    </row>
    <row r="5425" spans="1:19">
      <c r="A5425" t="s">
        <v>44825</v>
      </c>
      <c r="B5425" t="s">
        <v>44826</v>
      </c>
      <c r="C5425" t="s">
        <v>46</v>
      </c>
      <c r="D5425" t="s">
        <v>44827</v>
      </c>
      <c r="E5425" t="s">
        <v>44828</v>
      </c>
      <c r="F5425" t="s">
        <v>44829</v>
      </c>
      <c r="G5425" t="s">
        <v>44830</v>
      </c>
      <c r="H5425" t="s">
        <v>44831</v>
      </c>
      <c r="I5425" t="s">
        <v>2364</v>
      </c>
      <c r="J5425" t="s">
        <v>2741</v>
      </c>
      <c r="K5425" t="s">
        <v>4958</v>
      </c>
      <c r="L5425" t="s">
        <v>137</v>
      </c>
      <c r="M5425" t="s">
        <v>4959</v>
      </c>
      <c r="N5425" t="s">
        <v>3307</v>
      </c>
      <c r="O5425" t="s">
        <v>2744</v>
      </c>
      <c r="P5425" t="s">
        <v>44832</v>
      </c>
      <c r="Q5425" t="s">
        <v>44833</v>
      </c>
      <c r="R5425" t="str">
        <f t="shared" si="168"/>
        <v>青州</v>
      </c>
      <c r="S5425" t="str">
        <f t="shared" si="169"/>
        <v>0711</v>
      </c>
    </row>
    <row r="5426" spans="1:19">
      <c r="A5426" t="s">
        <v>44834</v>
      </c>
      <c r="B5426" t="s">
        <v>44835</v>
      </c>
      <c r="C5426" t="s">
        <v>46</v>
      </c>
      <c r="D5426" t="s">
        <v>44836</v>
      </c>
      <c r="E5426" t="s">
        <v>43711</v>
      </c>
      <c r="F5426" t="s">
        <v>44837</v>
      </c>
      <c r="G5426" t="s">
        <v>44838</v>
      </c>
      <c r="H5426" t="s">
        <v>44839</v>
      </c>
      <c r="I5426" t="s">
        <v>2645</v>
      </c>
      <c r="J5426" t="s">
        <v>6077</v>
      </c>
      <c r="K5426" t="s">
        <v>6078</v>
      </c>
      <c r="L5426" t="s">
        <v>128</v>
      </c>
      <c r="M5426" t="s">
        <v>6079</v>
      </c>
      <c r="N5426" t="s">
        <v>10065</v>
      </c>
      <c r="O5426" t="s">
        <v>6080</v>
      </c>
      <c r="P5426" t="s">
        <v>44840</v>
      </c>
      <c r="Q5426" t="s">
        <v>44841</v>
      </c>
      <c r="R5426" t="str">
        <f t="shared" si="168"/>
        <v>寿光</v>
      </c>
      <c r="S5426" t="str">
        <f t="shared" si="169"/>
        <v>0711</v>
      </c>
    </row>
    <row r="5427" spans="1:19">
      <c r="A5427" t="s">
        <v>44842</v>
      </c>
      <c r="B5427" t="s">
        <v>44843</v>
      </c>
      <c r="C5427" t="s">
        <v>46</v>
      </c>
      <c r="D5427" t="s">
        <v>44844</v>
      </c>
      <c r="E5427" t="s">
        <v>44845</v>
      </c>
      <c r="F5427" t="s">
        <v>44846</v>
      </c>
      <c r="G5427" t="s">
        <v>44847</v>
      </c>
      <c r="H5427" t="s">
        <v>44848</v>
      </c>
      <c r="I5427" t="s">
        <v>2645</v>
      </c>
      <c r="J5427" t="s">
        <v>2782</v>
      </c>
      <c r="K5427" t="s">
        <v>2783</v>
      </c>
      <c r="L5427" t="s">
        <v>47</v>
      </c>
      <c r="M5427" t="s">
        <v>2784</v>
      </c>
      <c r="N5427" t="s">
        <v>2602</v>
      </c>
      <c r="O5427" t="s">
        <v>2786</v>
      </c>
      <c r="P5427" t="s">
        <v>44849</v>
      </c>
      <c r="R5427" t="str">
        <f t="shared" si="168"/>
        <v>诸城</v>
      </c>
      <c r="S5427" t="str">
        <f t="shared" si="169"/>
        <v>0711</v>
      </c>
    </row>
    <row r="5428" spans="1:19">
      <c r="A5428" t="s">
        <v>44850</v>
      </c>
      <c r="B5428" t="s">
        <v>44851</v>
      </c>
      <c r="C5428" t="s">
        <v>46</v>
      </c>
      <c r="D5428" t="s">
        <v>44852</v>
      </c>
      <c r="E5428" t="s">
        <v>43945</v>
      </c>
      <c r="F5428" t="s">
        <v>44853</v>
      </c>
      <c r="G5428" t="s">
        <v>44854</v>
      </c>
      <c r="H5428" t="s">
        <v>44855</v>
      </c>
      <c r="I5428" t="s">
        <v>2645</v>
      </c>
      <c r="J5428" t="s">
        <v>5128</v>
      </c>
      <c r="K5428" t="s">
        <v>5129</v>
      </c>
      <c r="L5428" t="s">
        <v>67</v>
      </c>
      <c r="M5428" t="s">
        <v>3706</v>
      </c>
      <c r="N5428" t="s">
        <v>3277</v>
      </c>
      <c r="O5428" t="s">
        <v>5130</v>
      </c>
      <c r="P5428" t="s">
        <v>44856</v>
      </c>
      <c r="Q5428" t="s">
        <v>44857</v>
      </c>
      <c r="R5428" t="str">
        <f t="shared" si="168"/>
        <v>昌邑</v>
      </c>
      <c r="S5428" t="str">
        <f t="shared" si="169"/>
        <v>0711</v>
      </c>
    </row>
    <row r="5429" spans="1:19">
      <c r="A5429" t="s">
        <v>44858</v>
      </c>
      <c r="B5429" t="s">
        <v>44859</v>
      </c>
      <c r="C5429" t="s">
        <v>46</v>
      </c>
      <c r="D5429" t="s">
        <v>44860</v>
      </c>
      <c r="E5429" t="s">
        <v>43945</v>
      </c>
      <c r="F5429" t="s">
        <v>44861</v>
      </c>
      <c r="G5429" t="s">
        <v>44862</v>
      </c>
      <c r="H5429" t="s">
        <v>44863</v>
      </c>
      <c r="I5429" t="s">
        <v>6222</v>
      </c>
      <c r="J5429" t="s">
        <v>4089</v>
      </c>
      <c r="K5429" t="s">
        <v>4090</v>
      </c>
      <c r="L5429" t="s">
        <v>110</v>
      </c>
      <c r="M5429" t="s">
        <v>2575</v>
      </c>
      <c r="N5429" t="s">
        <v>4647</v>
      </c>
      <c r="O5429" t="s">
        <v>4091</v>
      </c>
      <c r="P5429" t="s">
        <v>44864</v>
      </c>
      <c r="Q5429" t="s">
        <v>44865</v>
      </c>
      <c r="R5429" t="str">
        <f t="shared" si="168"/>
        <v>高密</v>
      </c>
      <c r="S5429" t="str">
        <f t="shared" si="169"/>
        <v>0711</v>
      </c>
    </row>
    <row r="5430" spans="1:19">
      <c r="A5430" t="s">
        <v>44866</v>
      </c>
      <c r="B5430" t="s">
        <v>44867</v>
      </c>
      <c r="C5430" t="s">
        <v>46</v>
      </c>
      <c r="D5430" t="s">
        <v>44868</v>
      </c>
      <c r="E5430" t="s">
        <v>44869</v>
      </c>
      <c r="F5430" t="s">
        <v>44870</v>
      </c>
      <c r="G5430" t="s">
        <v>44871</v>
      </c>
      <c r="H5430" t="s">
        <v>44872</v>
      </c>
      <c r="I5430" t="s">
        <v>2378</v>
      </c>
      <c r="J5430" t="s">
        <v>8753</v>
      </c>
      <c r="K5430" t="s">
        <v>8754</v>
      </c>
      <c r="L5430" t="s">
        <v>101</v>
      </c>
      <c r="M5430" t="s">
        <v>4459</v>
      </c>
      <c r="N5430" t="s">
        <v>2480</v>
      </c>
      <c r="O5430" t="s">
        <v>8755</v>
      </c>
      <c r="P5430" t="s">
        <v>44873</v>
      </c>
      <c r="Q5430" t="s">
        <v>44874</v>
      </c>
      <c r="R5430" t="str">
        <f t="shared" si="168"/>
        <v>潍城</v>
      </c>
      <c r="S5430" t="str">
        <f t="shared" si="169"/>
        <v>0711</v>
      </c>
    </row>
    <row r="5431" spans="1:19">
      <c r="A5431" t="s">
        <v>1518</v>
      </c>
      <c r="B5431" t="s">
        <v>44875</v>
      </c>
      <c r="C5431" t="s">
        <v>46</v>
      </c>
      <c r="D5431" t="s">
        <v>44876</v>
      </c>
      <c r="E5431" t="s">
        <v>43945</v>
      </c>
      <c r="F5431" t="s">
        <v>44877</v>
      </c>
      <c r="G5431" t="s">
        <v>1516</v>
      </c>
      <c r="H5431" t="s">
        <v>44878</v>
      </c>
      <c r="I5431" t="s">
        <v>2364</v>
      </c>
      <c r="J5431" t="s">
        <v>4723</v>
      </c>
      <c r="K5431" t="s">
        <v>4724</v>
      </c>
      <c r="L5431" t="s">
        <v>119</v>
      </c>
      <c r="M5431" t="s">
        <v>4071</v>
      </c>
      <c r="N5431" t="s">
        <v>2743</v>
      </c>
      <c r="O5431" t="s">
        <v>4725</v>
      </c>
      <c r="P5431" t="s">
        <v>44879</v>
      </c>
      <c r="R5431" t="str">
        <f t="shared" si="168"/>
        <v>寒亭</v>
      </c>
      <c r="S5431" t="str">
        <f t="shared" si="169"/>
        <v>0711</v>
      </c>
    </row>
    <row r="5432" spans="1:19">
      <c r="A5432" t="s">
        <v>44880</v>
      </c>
      <c r="B5432" t="s">
        <v>44881</v>
      </c>
      <c r="C5432" t="s">
        <v>46</v>
      </c>
      <c r="D5432" t="s">
        <v>44882</v>
      </c>
      <c r="E5432" t="s">
        <v>43945</v>
      </c>
      <c r="F5432" t="s">
        <v>44883</v>
      </c>
      <c r="G5432" t="s">
        <v>44884</v>
      </c>
      <c r="H5432" t="s">
        <v>44885</v>
      </c>
      <c r="I5432" t="s">
        <v>2364</v>
      </c>
      <c r="J5432" t="s">
        <v>22345</v>
      </c>
      <c r="K5432" t="s">
        <v>22346</v>
      </c>
      <c r="L5432" t="s">
        <v>119</v>
      </c>
      <c r="M5432" t="s">
        <v>4071</v>
      </c>
      <c r="N5432" t="s">
        <v>2340</v>
      </c>
      <c r="O5432" t="s">
        <v>22347</v>
      </c>
      <c r="P5432" t="s">
        <v>44886</v>
      </c>
      <c r="R5432" t="str">
        <f t="shared" si="168"/>
        <v>寒亭</v>
      </c>
      <c r="S5432" t="str">
        <f t="shared" si="169"/>
        <v>0711</v>
      </c>
    </row>
    <row r="5433" spans="1:19">
      <c r="A5433" t="s">
        <v>44887</v>
      </c>
      <c r="B5433" t="s">
        <v>44888</v>
      </c>
      <c r="C5433" t="s">
        <v>46</v>
      </c>
      <c r="D5433" t="s">
        <v>44889</v>
      </c>
      <c r="E5433" t="s">
        <v>43945</v>
      </c>
      <c r="F5433" t="s">
        <v>44890</v>
      </c>
      <c r="G5433" t="s">
        <v>44891</v>
      </c>
      <c r="H5433" t="s">
        <v>44892</v>
      </c>
      <c r="I5433" t="s">
        <v>2364</v>
      </c>
      <c r="J5433" t="s">
        <v>5894</v>
      </c>
      <c r="K5433" t="s">
        <v>5895</v>
      </c>
      <c r="L5433" t="s">
        <v>101</v>
      </c>
      <c r="M5433" t="s">
        <v>3130</v>
      </c>
      <c r="N5433" t="s">
        <v>2480</v>
      </c>
      <c r="O5433" t="s">
        <v>5896</v>
      </c>
      <c r="P5433" t="s">
        <v>44893</v>
      </c>
      <c r="R5433" t="str">
        <f t="shared" si="168"/>
        <v>潍城</v>
      </c>
      <c r="S5433" t="str">
        <f t="shared" si="169"/>
        <v>0711</v>
      </c>
    </row>
    <row r="5434" spans="1:19">
      <c r="A5434" t="s">
        <v>44894</v>
      </c>
      <c r="B5434" t="s">
        <v>44895</v>
      </c>
      <c r="C5434" t="s">
        <v>46</v>
      </c>
      <c r="D5434" t="s">
        <v>44896</v>
      </c>
      <c r="E5434" t="s">
        <v>43945</v>
      </c>
      <c r="F5434" t="s">
        <v>44897</v>
      </c>
      <c r="G5434" t="s">
        <v>44898</v>
      </c>
      <c r="H5434" t="s">
        <v>44899</v>
      </c>
      <c r="I5434" t="s">
        <v>2350</v>
      </c>
      <c r="J5434" t="s">
        <v>8380</v>
      </c>
      <c r="K5434" t="s">
        <v>8381</v>
      </c>
      <c r="L5434" t="s">
        <v>187</v>
      </c>
      <c r="M5434" t="s">
        <v>8014</v>
      </c>
      <c r="N5434" t="s">
        <v>7359</v>
      </c>
      <c r="O5434" t="s">
        <v>8382</v>
      </c>
      <c r="P5434" t="s">
        <v>44900</v>
      </c>
      <c r="Q5434" t="s">
        <v>44901</v>
      </c>
      <c r="R5434" t="str">
        <f t="shared" si="168"/>
        <v>坊子</v>
      </c>
      <c r="S5434" t="str">
        <f t="shared" si="169"/>
        <v>0711</v>
      </c>
    </row>
    <row r="5435" spans="1:19">
      <c r="A5435" t="s">
        <v>44902</v>
      </c>
      <c r="B5435" t="s">
        <v>44903</v>
      </c>
      <c r="C5435" t="s">
        <v>46</v>
      </c>
      <c r="D5435" t="s">
        <v>44904</v>
      </c>
      <c r="E5435" t="s">
        <v>40140</v>
      </c>
      <c r="F5435" t="s">
        <v>44905</v>
      </c>
      <c r="G5435" t="s">
        <v>44906</v>
      </c>
      <c r="H5435" t="s">
        <v>44907</v>
      </c>
      <c r="I5435" t="s">
        <v>2392</v>
      </c>
      <c r="J5435" t="s">
        <v>7099</v>
      </c>
      <c r="K5435" t="s">
        <v>7100</v>
      </c>
      <c r="L5435" t="s">
        <v>146</v>
      </c>
      <c r="M5435" t="s">
        <v>4470</v>
      </c>
      <c r="N5435" t="s">
        <v>6308</v>
      </c>
      <c r="O5435" t="s">
        <v>7101</v>
      </c>
      <c r="R5435" t="str">
        <f t="shared" si="168"/>
        <v>临朐</v>
      </c>
      <c r="S5435" t="str">
        <f t="shared" si="169"/>
        <v>0711</v>
      </c>
    </row>
    <row r="5436" spans="1:19">
      <c r="A5436" t="s">
        <v>44908</v>
      </c>
      <c r="B5436" t="s">
        <v>44909</v>
      </c>
      <c r="C5436" t="s">
        <v>46</v>
      </c>
      <c r="D5436" t="s">
        <v>44910</v>
      </c>
      <c r="E5436" t="s">
        <v>43945</v>
      </c>
      <c r="F5436" t="s">
        <v>44911</v>
      </c>
      <c r="G5436" t="s">
        <v>44912</v>
      </c>
      <c r="H5436" t="s">
        <v>44913</v>
      </c>
      <c r="I5436" t="s">
        <v>10333</v>
      </c>
      <c r="J5436" t="s">
        <v>6028</v>
      </c>
      <c r="K5436" t="s">
        <v>6029</v>
      </c>
      <c r="L5436" t="s">
        <v>76</v>
      </c>
      <c r="M5436" t="s">
        <v>2827</v>
      </c>
      <c r="N5436" t="s">
        <v>2421</v>
      </c>
      <c r="O5436" t="s">
        <v>6031</v>
      </c>
      <c r="P5436" t="s">
        <v>44914</v>
      </c>
      <c r="R5436" t="str">
        <f t="shared" si="168"/>
        <v>奎文</v>
      </c>
      <c r="S5436" t="str">
        <f t="shared" si="169"/>
        <v>0711</v>
      </c>
    </row>
    <row r="5437" spans="1:19">
      <c r="A5437" t="s">
        <v>44915</v>
      </c>
      <c r="B5437" t="s">
        <v>44916</v>
      </c>
      <c r="C5437" t="s">
        <v>46</v>
      </c>
      <c r="D5437" t="s">
        <v>44917</v>
      </c>
      <c r="E5437" t="s">
        <v>43711</v>
      </c>
      <c r="F5437" t="s">
        <v>44918</v>
      </c>
      <c r="G5437" t="s">
        <v>44919</v>
      </c>
      <c r="H5437" t="s">
        <v>44920</v>
      </c>
      <c r="I5437" t="s">
        <v>2378</v>
      </c>
      <c r="J5437" t="s">
        <v>4253</v>
      </c>
      <c r="K5437" t="s">
        <v>43422</v>
      </c>
      <c r="L5437" t="s">
        <v>57</v>
      </c>
      <c r="M5437" t="s">
        <v>2367</v>
      </c>
      <c r="N5437" t="s">
        <v>2602</v>
      </c>
      <c r="O5437" t="s">
        <v>4256</v>
      </c>
      <c r="P5437" t="s">
        <v>44921</v>
      </c>
      <c r="R5437" t="str">
        <f t="shared" si="168"/>
        <v>安丘</v>
      </c>
      <c r="S5437" t="str">
        <f t="shared" si="169"/>
        <v>0711</v>
      </c>
    </row>
    <row r="5438" spans="1:19">
      <c r="A5438" t="s">
        <v>44922</v>
      </c>
      <c r="B5438" t="s">
        <v>44923</v>
      </c>
      <c r="C5438" t="s">
        <v>46</v>
      </c>
      <c r="D5438" t="s">
        <v>44924</v>
      </c>
      <c r="E5438" t="s">
        <v>43711</v>
      </c>
      <c r="F5438" t="s">
        <v>44925</v>
      </c>
      <c r="G5438" t="s">
        <v>44926</v>
      </c>
      <c r="H5438" t="s">
        <v>44927</v>
      </c>
      <c r="I5438" t="s">
        <v>2465</v>
      </c>
      <c r="J5438" t="s">
        <v>3565</v>
      </c>
      <c r="K5438" t="s">
        <v>3566</v>
      </c>
      <c r="L5438" t="s">
        <v>110</v>
      </c>
      <c r="M5438" t="s">
        <v>2575</v>
      </c>
      <c r="N5438" t="s">
        <v>4563</v>
      </c>
      <c r="O5438" t="s">
        <v>3567</v>
      </c>
      <c r="P5438" t="s">
        <v>44928</v>
      </c>
      <c r="Q5438" t="s">
        <v>44929</v>
      </c>
      <c r="R5438" t="str">
        <f t="shared" si="168"/>
        <v>高密</v>
      </c>
      <c r="S5438" t="str">
        <f t="shared" si="169"/>
        <v>0711</v>
      </c>
    </row>
    <row r="5439" spans="1:19">
      <c r="A5439" t="s">
        <v>44930</v>
      </c>
      <c r="B5439" t="s">
        <v>44931</v>
      </c>
      <c r="C5439" t="s">
        <v>46</v>
      </c>
      <c r="D5439" t="s">
        <v>44932</v>
      </c>
      <c r="E5439" t="s">
        <v>43711</v>
      </c>
      <c r="F5439" t="s">
        <v>44933</v>
      </c>
      <c r="G5439" t="s">
        <v>44934</v>
      </c>
      <c r="H5439" t="s">
        <v>44935</v>
      </c>
      <c r="I5439" t="s">
        <v>15596</v>
      </c>
      <c r="J5439" t="s">
        <v>4705</v>
      </c>
      <c r="K5439" t="s">
        <v>4706</v>
      </c>
      <c r="L5439" t="s">
        <v>101</v>
      </c>
      <c r="M5439" t="s">
        <v>4459</v>
      </c>
      <c r="N5439" t="s">
        <v>3994</v>
      </c>
      <c r="O5439" t="s">
        <v>4707</v>
      </c>
      <c r="P5439" t="s">
        <v>44936</v>
      </c>
      <c r="R5439" t="str">
        <f t="shared" si="168"/>
        <v>潍城</v>
      </c>
      <c r="S5439" t="str">
        <f t="shared" si="169"/>
        <v>0711</v>
      </c>
    </row>
    <row r="5440" spans="1:19">
      <c r="A5440" t="s">
        <v>44937</v>
      </c>
      <c r="B5440" t="s">
        <v>44938</v>
      </c>
      <c r="C5440" t="s">
        <v>46</v>
      </c>
      <c r="D5440" t="s">
        <v>44939</v>
      </c>
      <c r="E5440" t="s">
        <v>43945</v>
      </c>
      <c r="F5440" t="s">
        <v>44940</v>
      </c>
      <c r="G5440" t="s">
        <v>44941</v>
      </c>
      <c r="H5440" t="s">
        <v>44942</v>
      </c>
      <c r="I5440" t="s">
        <v>2503</v>
      </c>
      <c r="J5440" t="s">
        <v>3670</v>
      </c>
      <c r="K5440" t="s">
        <v>3671</v>
      </c>
      <c r="L5440" t="s">
        <v>3458</v>
      </c>
      <c r="M5440" t="s">
        <v>3672</v>
      </c>
      <c r="N5440" t="s">
        <v>2354</v>
      </c>
      <c r="O5440" t="s">
        <v>3673</v>
      </c>
      <c r="P5440" t="s">
        <v>44943</v>
      </c>
      <c r="Q5440" t="s">
        <v>44944</v>
      </c>
      <c r="R5440" t="str">
        <f t="shared" si="168"/>
        <v>寒亭</v>
      </c>
      <c r="S5440" t="str">
        <f t="shared" si="169"/>
        <v>0711</v>
      </c>
    </row>
    <row r="5441" spans="1:19">
      <c r="A5441" t="s">
        <v>44945</v>
      </c>
      <c r="B5441" t="s">
        <v>44946</v>
      </c>
      <c r="C5441" t="s">
        <v>46</v>
      </c>
      <c r="D5441" t="s">
        <v>44947</v>
      </c>
      <c r="E5441" t="s">
        <v>43945</v>
      </c>
      <c r="F5441" t="s">
        <v>44948</v>
      </c>
      <c r="G5441" t="s">
        <v>44949</v>
      </c>
      <c r="H5441" t="s">
        <v>44950</v>
      </c>
      <c r="I5441" t="s">
        <v>2378</v>
      </c>
      <c r="J5441" t="s">
        <v>4253</v>
      </c>
      <c r="K5441" t="s">
        <v>43422</v>
      </c>
      <c r="L5441" t="s">
        <v>57</v>
      </c>
      <c r="M5441" t="s">
        <v>2367</v>
      </c>
      <c r="N5441" t="s">
        <v>2816</v>
      </c>
      <c r="O5441" t="s">
        <v>4256</v>
      </c>
      <c r="P5441" t="s">
        <v>44951</v>
      </c>
      <c r="Q5441" t="s">
        <v>44952</v>
      </c>
      <c r="R5441" t="str">
        <f t="shared" ref="R5441:R5504" si="170">IF(OR(LEFT(L5441,2)="高新"),"奎文",IF(LEFT(L5441,2)="峡山","坊子",IF(LEFT(L5441,2)="滨海","寒亭",LEFT(L5441,2))))</f>
        <v>安丘</v>
      </c>
      <c r="S5441" t="str">
        <f t="shared" ref="S5441:S5504" si="171">TEXT(B5441,"mmdd")</f>
        <v>0711</v>
      </c>
    </row>
    <row r="5442" spans="1:19">
      <c r="A5442" t="s">
        <v>44953</v>
      </c>
      <c r="B5442" t="s">
        <v>44954</v>
      </c>
      <c r="C5442" t="s">
        <v>46</v>
      </c>
      <c r="D5442" t="s">
        <v>44955</v>
      </c>
      <c r="E5442" t="s">
        <v>43711</v>
      </c>
      <c r="F5442" t="s">
        <v>44956</v>
      </c>
      <c r="G5442" t="s">
        <v>44957</v>
      </c>
      <c r="H5442" t="s">
        <v>44958</v>
      </c>
      <c r="I5442" t="s">
        <v>2350</v>
      </c>
      <c r="J5442" t="s">
        <v>4957</v>
      </c>
      <c r="K5442" t="s">
        <v>2742</v>
      </c>
      <c r="L5442" t="s">
        <v>137</v>
      </c>
      <c r="M5442" t="s">
        <v>2395</v>
      </c>
      <c r="N5442" t="s">
        <v>2421</v>
      </c>
      <c r="O5442" t="s">
        <v>4960</v>
      </c>
      <c r="P5442" t="s">
        <v>44959</v>
      </c>
      <c r="R5442" t="str">
        <f t="shared" si="170"/>
        <v>青州</v>
      </c>
      <c r="S5442" t="str">
        <f t="shared" si="171"/>
        <v>0711</v>
      </c>
    </row>
    <row r="5443" spans="1:19">
      <c r="A5443" t="s">
        <v>44960</v>
      </c>
      <c r="B5443" t="s">
        <v>44961</v>
      </c>
      <c r="C5443" t="s">
        <v>46</v>
      </c>
      <c r="D5443" t="s">
        <v>44962</v>
      </c>
      <c r="E5443" t="s">
        <v>43711</v>
      </c>
      <c r="F5443" t="s">
        <v>44963</v>
      </c>
      <c r="G5443" t="s">
        <v>44964</v>
      </c>
      <c r="H5443" t="s">
        <v>44965</v>
      </c>
      <c r="I5443" t="s">
        <v>3376</v>
      </c>
      <c r="J5443" t="s">
        <v>4243</v>
      </c>
      <c r="K5443" t="s">
        <v>4244</v>
      </c>
      <c r="L5443" t="s">
        <v>137</v>
      </c>
      <c r="M5443" t="s">
        <v>3040</v>
      </c>
      <c r="N5443" t="s">
        <v>2368</v>
      </c>
      <c r="O5443" t="s">
        <v>4245</v>
      </c>
      <c r="P5443" t="s">
        <v>44966</v>
      </c>
      <c r="Q5443" t="s">
        <v>44967</v>
      </c>
      <c r="R5443" t="str">
        <f t="shared" si="170"/>
        <v>青州</v>
      </c>
      <c r="S5443" t="str">
        <f t="shared" si="171"/>
        <v>0711</v>
      </c>
    </row>
    <row r="5444" spans="1:19">
      <c r="A5444" t="s">
        <v>44968</v>
      </c>
      <c r="B5444" t="s">
        <v>44969</v>
      </c>
      <c r="C5444" t="s">
        <v>46</v>
      </c>
      <c r="D5444" t="s">
        <v>44970</v>
      </c>
      <c r="E5444" t="s">
        <v>43945</v>
      </c>
      <c r="F5444" t="s">
        <v>44971</v>
      </c>
      <c r="G5444" t="s">
        <v>44972</v>
      </c>
      <c r="H5444" t="s">
        <v>44973</v>
      </c>
      <c r="I5444" t="s">
        <v>2364</v>
      </c>
      <c r="J5444" t="s">
        <v>6296</v>
      </c>
      <c r="K5444" t="s">
        <v>6297</v>
      </c>
      <c r="L5444" t="s">
        <v>76</v>
      </c>
      <c r="M5444" t="s">
        <v>4374</v>
      </c>
      <c r="N5444" t="s">
        <v>4563</v>
      </c>
      <c r="O5444" t="s">
        <v>6298</v>
      </c>
      <c r="P5444" t="s">
        <v>44974</v>
      </c>
      <c r="Q5444" t="s">
        <v>44975</v>
      </c>
      <c r="R5444" t="str">
        <f t="shared" si="170"/>
        <v>奎文</v>
      </c>
      <c r="S5444" t="str">
        <f t="shared" si="171"/>
        <v>0711</v>
      </c>
    </row>
    <row r="5445" spans="1:19">
      <c r="A5445" t="s">
        <v>44976</v>
      </c>
      <c r="B5445" t="s">
        <v>44977</v>
      </c>
      <c r="C5445" t="s">
        <v>46</v>
      </c>
      <c r="D5445" t="s">
        <v>44978</v>
      </c>
      <c r="E5445" t="s">
        <v>44047</v>
      </c>
      <c r="F5445" t="s">
        <v>44979</v>
      </c>
      <c r="G5445" t="s">
        <v>44980</v>
      </c>
      <c r="H5445" t="s">
        <v>44981</v>
      </c>
      <c r="I5445" t="s">
        <v>2350</v>
      </c>
      <c r="J5445" t="s">
        <v>6863</v>
      </c>
      <c r="K5445" t="s">
        <v>6864</v>
      </c>
      <c r="L5445" t="s">
        <v>128</v>
      </c>
      <c r="M5445" t="s">
        <v>3952</v>
      </c>
      <c r="N5445" t="s">
        <v>11397</v>
      </c>
      <c r="O5445" t="s">
        <v>6865</v>
      </c>
      <c r="P5445" t="s">
        <v>44982</v>
      </c>
      <c r="R5445" t="str">
        <f t="shared" si="170"/>
        <v>寿光</v>
      </c>
      <c r="S5445" t="str">
        <f t="shared" si="171"/>
        <v>0711</v>
      </c>
    </row>
    <row r="5446" spans="1:19">
      <c r="A5446" t="s">
        <v>1438</v>
      </c>
      <c r="B5446" t="s">
        <v>44983</v>
      </c>
      <c r="C5446" t="s">
        <v>46</v>
      </c>
      <c r="D5446" t="s">
        <v>44984</v>
      </c>
      <c r="E5446" t="s">
        <v>43711</v>
      </c>
      <c r="F5446" t="s">
        <v>44985</v>
      </c>
      <c r="G5446" t="s">
        <v>1436</v>
      </c>
      <c r="H5446" t="s">
        <v>44986</v>
      </c>
      <c r="I5446" t="s">
        <v>2364</v>
      </c>
      <c r="J5446" t="s">
        <v>10830</v>
      </c>
      <c r="K5446" t="s">
        <v>10831</v>
      </c>
      <c r="L5446" t="s">
        <v>101</v>
      </c>
      <c r="M5446" t="s">
        <v>5737</v>
      </c>
      <c r="N5446" t="s">
        <v>7359</v>
      </c>
      <c r="O5446" t="s">
        <v>10832</v>
      </c>
      <c r="P5446" t="s">
        <v>44987</v>
      </c>
      <c r="R5446" t="str">
        <f t="shared" si="170"/>
        <v>潍城</v>
      </c>
      <c r="S5446" t="str">
        <f t="shared" si="171"/>
        <v>0711</v>
      </c>
    </row>
    <row r="5447" spans="1:19">
      <c r="A5447" t="s">
        <v>44988</v>
      </c>
      <c r="B5447" t="s">
        <v>44989</v>
      </c>
      <c r="C5447" t="s">
        <v>46</v>
      </c>
      <c r="D5447" t="s">
        <v>44990</v>
      </c>
      <c r="E5447" t="s">
        <v>43945</v>
      </c>
      <c r="F5447" t="s">
        <v>44991</v>
      </c>
      <c r="G5447" t="s">
        <v>44992</v>
      </c>
      <c r="H5447" t="s">
        <v>44993</v>
      </c>
      <c r="I5447" t="s">
        <v>2364</v>
      </c>
      <c r="J5447" t="s">
        <v>12713</v>
      </c>
      <c r="K5447" t="s">
        <v>12714</v>
      </c>
      <c r="L5447" t="s">
        <v>57</v>
      </c>
      <c r="M5447" t="s">
        <v>4029</v>
      </c>
      <c r="N5447" t="s">
        <v>2816</v>
      </c>
      <c r="O5447" t="s">
        <v>12715</v>
      </c>
      <c r="P5447" t="s">
        <v>44994</v>
      </c>
      <c r="R5447" t="str">
        <f t="shared" si="170"/>
        <v>安丘</v>
      </c>
      <c r="S5447" t="str">
        <f t="shared" si="171"/>
        <v>0711</v>
      </c>
    </row>
    <row r="5448" spans="1:19">
      <c r="A5448" t="s">
        <v>44995</v>
      </c>
      <c r="B5448" t="s">
        <v>44996</v>
      </c>
      <c r="C5448" t="s">
        <v>46</v>
      </c>
      <c r="D5448" t="s">
        <v>44997</v>
      </c>
      <c r="E5448" t="s">
        <v>43945</v>
      </c>
      <c r="F5448" t="s">
        <v>44998</v>
      </c>
      <c r="G5448" t="s">
        <v>44999</v>
      </c>
      <c r="H5448" t="s">
        <v>45000</v>
      </c>
      <c r="I5448" t="s">
        <v>2503</v>
      </c>
      <c r="J5448" t="s">
        <v>4177</v>
      </c>
      <c r="K5448" t="s">
        <v>4178</v>
      </c>
      <c r="L5448" t="s">
        <v>76</v>
      </c>
      <c r="M5448" t="s">
        <v>2516</v>
      </c>
      <c r="N5448" t="s">
        <v>2721</v>
      </c>
      <c r="O5448" t="s">
        <v>4179</v>
      </c>
      <c r="P5448" t="s">
        <v>45001</v>
      </c>
      <c r="Q5448" t="s">
        <v>45002</v>
      </c>
      <c r="R5448" t="str">
        <f t="shared" si="170"/>
        <v>奎文</v>
      </c>
      <c r="S5448" t="str">
        <f t="shared" si="171"/>
        <v>0711</v>
      </c>
    </row>
    <row r="5449" spans="1:19">
      <c r="A5449" t="s">
        <v>45003</v>
      </c>
      <c r="B5449" t="s">
        <v>45004</v>
      </c>
      <c r="C5449" t="s">
        <v>46</v>
      </c>
      <c r="D5449" t="s">
        <v>45005</v>
      </c>
      <c r="E5449" t="s">
        <v>45006</v>
      </c>
      <c r="F5449" t="s">
        <v>45007</v>
      </c>
      <c r="G5449" t="s">
        <v>45008</v>
      </c>
      <c r="H5449" t="s">
        <v>45009</v>
      </c>
      <c r="I5449" t="s">
        <v>2645</v>
      </c>
      <c r="J5449" t="s">
        <v>9081</v>
      </c>
      <c r="K5449" t="s">
        <v>9082</v>
      </c>
      <c r="L5449" t="s">
        <v>110</v>
      </c>
      <c r="M5449" t="s">
        <v>3098</v>
      </c>
      <c r="N5449" t="s">
        <v>2816</v>
      </c>
      <c r="O5449" t="s">
        <v>9083</v>
      </c>
      <c r="P5449" t="s">
        <v>45010</v>
      </c>
      <c r="R5449" t="str">
        <f t="shared" si="170"/>
        <v>高密</v>
      </c>
      <c r="S5449" t="str">
        <f t="shared" si="171"/>
        <v>0711</v>
      </c>
    </row>
    <row r="5450" spans="1:19">
      <c r="A5450" t="s">
        <v>45011</v>
      </c>
      <c r="B5450" t="s">
        <v>45012</v>
      </c>
      <c r="C5450" t="s">
        <v>46</v>
      </c>
      <c r="D5450" t="s">
        <v>45013</v>
      </c>
      <c r="E5450" t="s">
        <v>43945</v>
      </c>
      <c r="F5450" t="s">
        <v>45014</v>
      </c>
      <c r="G5450" t="s">
        <v>45015</v>
      </c>
      <c r="H5450" t="s">
        <v>45016</v>
      </c>
      <c r="I5450" t="s">
        <v>2350</v>
      </c>
      <c r="J5450" t="s">
        <v>6192</v>
      </c>
      <c r="K5450" t="s">
        <v>6193</v>
      </c>
      <c r="L5450" t="s">
        <v>57</v>
      </c>
      <c r="M5450" t="s">
        <v>2353</v>
      </c>
      <c r="N5450" t="s">
        <v>2480</v>
      </c>
      <c r="O5450" t="s">
        <v>6194</v>
      </c>
      <c r="P5450" t="s">
        <v>45017</v>
      </c>
      <c r="Q5450" t="s">
        <v>45018</v>
      </c>
      <c r="R5450" t="str">
        <f t="shared" si="170"/>
        <v>安丘</v>
      </c>
      <c r="S5450" t="str">
        <f t="shared" si="171"/>
        <v>0711</v>
      </c>
    </row>
    <row r="5451" spans="1:19">
      <c r="A5451" t="s">
        <v>45019</v>
      </c>
      <c r="B5451" t="s">
        <v>45020</v>
      </c>
      <c r="C5451" t="s">
        <v>46</v>
      </c>
      <c r="D5451" t="s">
        <v>45021</v>
      </c>
      <c r="E5451" t="s">
        <v>45022</v>
      </c>
      <c r="F5451" t="s">
        <v>45023</v>
      </c>
      <c r="G5451" t="s">
        <v>45024</v>
      </c>
      <c r="H5451" t="s">
        <v>45025</v>
      </c>
      <c r="I5451" t="s">
        <v>2645</v>
      </c>
      <c r="J5451" t="s">
        <v>15162</v>
      </c>
      <c r="K5451" t="s">
        <v>15163</v>
      </c>
      <c r="L5451" t="s">
        <v>128</v>
      </c>
      <c r="M5451" t="s">
        <v>5602</v>
      </c>
      <c r="N5451" t="s">
        <v>5286</v>
      </c>
      <c r="O5451" t="s">
        <v>15164</v>
      </c>
      <c r="P5451" t="s">
        <v>45026</v>
      </c>
      <c r="R5451" t="str">
        <f t="shared" si="170"/>
        <v>寿光</v>
      </c>
      <c r="S5451" t="str">
        <f t="shared" si="171"/>
        <v>0711</v>
      </c>
    </row>
    <row r="5452" spans="1:19">
      <c r="A5452" t="s">
        <v>45027</v>
      </c>
      <c r="B5452" t="s">
        <v>45028</v>
      </c>
      <c r="C5452" t="s">
        <v>46</v>
      </c>
      <c r="D5452" t="s">
        <v>45029</v>
      </c>
      <c r="E5452" t="s">
        <v>45030</v>
      </c>
      <c r="F5452" t="s">
        <v>45031</v>
      </c>
      <c r="G5452" t="s">
        <v>45032</v>
      </c>
      <c r="H5452" t="s">
        <v>45033</v>
      </c>
      <c r="I5452" t="s">
        <v>2392</v>
      </c>
      <c r="J5452" t="s">
        <v>9169</v>
      </c>
      <c r="K5452" t="s">
        <v>9170</v>
      </c>
      <c r="L5452" t="s">
        <v>47</v>
      </c>
      <c r="M5452" t="s">
        <v>2784</v>
      </c>
      <c r="N5452" t="s">
        <v>3718</v>
      </c>
      <c r="O5452" t="s">
        <v>9171</v>
      </c>
      <c r="P5452" t="s">
        <v>45034</v>
      </c>
      <c r="Q5452" t="s">
        <v>45035</v>
      </c>
      <c r="R5452" t="str">
        <f t="shared" si="170"/>
        <v>诸城</v>
      </c>
      <c r="S5452" t="str">
        <f t="shared" si="171"/>
        <v>0711</v>
      </c>
    </row>
    <row r="5453" spans="1:19">
      <c r="A5453" t="s">
        <v>45036</v>
      </c>
      <c r="B5453" t="s">
        <v>45037</v>
      </c>
      <c r="C5453" t="s">
        <v>46</v>
      </c>
      <c r="D5453" t="s">
        <v>45038</v>
      </c>
      <c r="E5453" t="s">
        <v>43945</v>
      </c>
      <c r="F5453" t="s">
        <v>45039</v>
      </c>
      <c r="G5453" t="s">
        <v>45040</v>
      </c>
      <c r="H5453" t="s">
        <v>45041</v>
      </c>
      <c r="I5453" t="s">
        <v>2645</v>
      </c>
      <c r="J5453" t="s">
        <v>2956</v>
      </c>
      <c r="K5453" t="s">
        <v>2957</v>
      </c>
      <c r="L5453" t="s">
        <v>67</v>
      </c>
      <c r="M5453" t="s">
        <v>2958</v>
      </c>
      <c r="N5453" t="s">
        <v>2872</v>
      </c>
      <c r="O5453" t="s">
        <v>2960</v>
      </c>
      <c r="P5453" t="s">
        <v>45042</v>
      </c>
      <c r="Q5453" t="s">
        <v>45043</v>
      </c>
      <c r="R5453" t="str">
        <f t="shared" si="170"/>
        <v>昌邑</v>
      </c>
      <c r="S5453" t="str">
        <f t="shared" si="171"/>
        <v>0711</v>
      </c>
    </row>
    <row r="5454" spans="1:19">
      <c r="A5454" t="s">
        <v>45044</v>
      </c>
      <c r="B5454" t="s">
        <v>45045</v>
      </c>
      <c r="C5454" t="s">
        <v>46</v>
      </c>
      <c r="D5454" t="s">
        <v>45046</v>
      </c>
      <c r="E5454" t="s">
        <v>45022</v>
      </c>
      <c r="F5454" t="s">
        <v>45047</v>
      </c>
      <c r="G5454" t="s">
        <v>45048</v>
      </c>
      <c r="H5454" t="s">
        <v>45049</v>
      </c>
      <c r="I5454" t="s">
        <v>2364</v>
      </c>
      <c r="J5454" t="s">
        <v>10011</v>
      </c>
      <c r="K5454" t="s">
        <v>10012</v>
      </c>
      <c r="L5454" t="s">
        <v>76</v>
      </c>
      <c r="M5454" t="s">
        <v>4374</v>
      </c>
      <c r="N5454" t="s">
        <v>2785</v>
      </c>
      <c r="O5454" t="s">
        <v>10013</v>
      </c>
      <c r="P5454" t="s">
        <v>45050</v>
      </c>
      <c r="Q5454" t="s">
        <v>45051</v>
      </c>
      <c r="R5454" t="str">
        <f t="shared" si="170"/>
        <v>奎文</v>
      </c>
      <c r="S5454" t="str">
        <f t="shared" si="171"/>
        <v>0711</v>
      </c>
    </row>
    <row r="5455" spans="1:19">
      <c r="A5455" t="s">
        <v>45052</v>
      </c>
      <c r="B5455" t="s">
        <v>45053</v>
      </c>
      <c r="C5455" t="s">
        <v>46</v>
      </c>
      <c r="D5455" t="s">
        <v>45054</v>
      </c>
      <c r="E5455" t="s">
        <v>43711</v>
      </c>
      <c r="F5455" t="s">
        <v>45055</v>
      </c>
      <c r="G5455" t="s">
        <v>45056</v>
      </c>
      <c r="H5455" t="s">
        <v>45057</v>
      </c>
      <c r="I5455" t="s">
        <v>2350</v>
      </c>
      <c r="J5455" t="s">
        <v>2337</v>
      </c>
      <c r="K5455" t="s">
        <v>2338</v>
      </c>
      <c r="L5455" t="s">
        <v>137</v>
      </c>
      <c r="M5455" t="s">
        <v>2339</v>
      </c>
      <c r="N5455" t="s">
        <v>2340</v>
      </c>
      <c r="O5455" t="s">
        <v>2341</v>
      </c>
      <c r="P5455" t="s">
        <v>45058</v>
      </c>
      <c r="R5455" t="str">
        <f t="shared" si="170"/>
        <v>青州</v>
      </c>
      <c r="S5455" t="str">
        <f t="shared" si="171"/>
        <v>0711</v>
      </c>
    </row>
    <row r="5456" spans="1:19">
      <c r="A5456" t="s">
        <v>45059</v>
      </c>
      <c r="B5456" t="s">
        <v>45060</v>
      </c>
      <c r="C5456" t="s">
        <v>46</v>
      </c>
      <c r="D5456" t="s">
        <v>45061</v>
      </c>
      <c r="E5456" t="s">
        <v>43711</v>
      </c>
      <c r="F5456" t="s">
        <v>45062</v>
      </c>
      <c r="G5456" t="s">
        <v>45063</v>
      </c>
      <c r="H5456" t="s">
        <v>45064</v>
      </c>
      <c r="I5456" t="s">
        <v>2364</v>
      </c>
      <c r="J5456" t="s">
        <v>3761</v>
      </c>
      <c r="K5456" t="s">
        <v>3762</v>
      </c>
      <c r="L5456" t="s">
        <v>101</v>
      </c>
      <c r="M5456" t="s">
        <v>3130</v>
      </c>
      <c r="N5456" t="s">
        <v>2816</v>
      </c>
      <c r="O5456" t="s">
        <v>3763</v>
      </c>
      <c r="P5456" t="s">
        <v>45065</v>
      </c>
      <c r="R5456" t="str">
        <f t="shared" si="170"/>
        <v>潍城</v>
      </c>
      <c r="S5456" t="str">
        <f t="shared" si="171"/>
        <v>0711</v>
      </c>
    </row>
    <row r="5457" spans="1:19">
      <c r="A5457" t="s">
        <v>45066</v>
      </c>
      <c r="B5457" t="s">
        <v>45067</v>
      </c>
      <c r="C5457" t="s">
        <v>46</v>
      </c>
      <c r="D5457" t="s">
        <v>45068</v>
      </c>
      <c r="E5457" t="s">
        <v>43711</v>
      </c>
      <c r="F5457" t="s">
        <v>45069</v>
      </c>
      <c r="G5457" t="s">
        <v>45070</v>
      </c>
      <c r="H5457" t="s">
        <v>45071</v>
      </c>
      <c r="I5457" t="s">
        <v>2364</v>
      </c>
      <c r="J5457" t="s">
        <v>2646</v>
      </c>
      <c r="K5457" t="s">
        <v>2647</v>
      </c>
      <c r="L5457" t="s">
        <v>128</v>
      </c>
      <c r="M5457" t="s">
        <v>2648</v>
      </c>
      <c r="N5457" t="s">
        <v>2368</v>
      </c>
      <c r="O5457" t="s">
        <v>2650</v>
      </c>
      <c r="P5457" t="s">
        <v>45072</v>
      </c>
      <c r="Q5457" t="s">
        <v>45073</v>
      </c>
      <c r="R5457" t="str">
        <f t="shared" si="170"/>
        <v>寿光</v>
      </c>
      <c r="S5457" t="str">
        <f t="shared" si="171"/>
        <v>0711</v>
      </c>
    </row>
    <row r="5458" spans="1:19">
      <c r="A5458" t="s">
        <v>45074</v>
      </c>
      <c r="B5458" t="s">
        <v>45075</v>
      </c>
      <c r="C5458" t="s">
        <v>46</v>
      </c>
      <c r="D5458" t="s">
        <v>45076</v>
      </c>
      <c r="E5458" t="s">
        <v>43945</v>
      </c>
      <c r="F5458" t="s">
        <v>45077</v>
      </c>
      <c r="G5458" t="s">
        <v>45078</v>
      </c>
      <c r="H5458" t="s">
        <v>45079</v>
      </c>
      <c r="I5458" t="s">
        <v>5211</v>
      </c>
      <c r="J5458" t="s">
        <v>6988</v>
      </c>
      <c r="K5458" t="s">
        <v>6989</v>
      </c>
      <c r="L5458" t="s">
        <v>76</v>
      </c>
      <c r="M5458" t="s">
        <v>2528</v>
      </c>
      <c r="N5458" t="s">
        <v>4647</v>
      </c>
      <c r="O5458" t="s">
        <v>6990</v>
      </c>
      <c r="P5458" t="s">
        <v>45080</v>
      </c>
      <c r="Q5458" t="s">
        <v>45081</v>
      </c>
      <c r="R5458" t="str">
        <f t="shared" si="170"/>
        <v>奎文</v>
      </c>
      <c r="S5458" t="str">
        <f t="shared" si="171"/>
        <v>0711</v>
      </c>
    </row>
    <row r="5459" spans="1:19">
      <c r="A5459" t="s">
        <v>45082</v>
      </c>
      <c r="B5459" t="s">
        <v>45083</v>
      </c>
      <c r="C5459" t="s">
        <v>46</v>
      </c>
      <c r="D5459" t="s">
        <v>45084</v>
      </c>
      <c r="E5459" t="s">
        <v>43945</v>
      </c>
      <c r="F5459" t="s">
        <v>45085</v>
      </c>
      <c r="G5459" t="s">
        <v>45086</v>
      </c>
      <c r="H5459" t="s">
        <v>45087</v>
      </c>
      <c r="I5459" t="s">
        <v>3376</v>
      </c>
      <c r="J5459" t="s">
        <v>5976</v>
      </c>
      <c r="K5459" t="s">
        <v>5977</v>
      </c>
      <c r="L5459" t="s">
        <v>128</v>
      </c>
      <c r="M5459" t="s">
        <v>5602</v>
      </c>
      <c r="N5459" t="s">
        <v>2721</v>
      </c>
      <c r="O5459" t="s">
        <v>5978</v>
      </c>
      <c r="P5459" t="s">
        <v>45088</v>
      </c>
      <c r="R5459" t="str">
        <f t="shared" si="170"/>
        <v>寿光</v>
      </c>
      <c r="S5459" t="str">
        <f t="shared" si="171"/>
        <v>0711</v>
      </c>
    </row>
    <row r="5460" spans="1:19">
      <c r="A5460" t="s">
        <v>45089</v>
      </c>
      <c r="B5460" t="s">
        <v>45090</v>
      </c>
      <c r="C5460" t="s">
        <v>46</v>
      </c>
      <c r="D5460" t="s">
        <v>45091</v>
      </c>
      <c r="E5460" t="s">
        <v>43711</v>
      </c>
      <c r="F5460" t="s">
        <v>45092</v>
      </c>
      <c r="G5460" t="s">
        <v>45093</v>
      </c>
      <c r="H5460" t="s">
        <v>45094</v>
      </c>
      <c r="I5460" t="s">
        <v>3336</v>
      </c>
      <c r="J5460" t="s">
        <v>8347</v>
      </c>
      <c r="K5460" t="s">
        <v>8348</v>
      </c>
      <c r="L5460" t="s">
        <v>101</v>
      </c>
      <c r="M5460" t="s">
        <v>2982</v>
      </c>
      <c r="N5460" t="s">
        <v>4007</v>
      </c>
      <c r="O5460" t="s">
        <v>8349</v>
      </c>
      <c r="P5460" t="s">
        <v>45095</v>
      </c>
      <c r="R5460" t="str">
        <f t="shared" si="170"/>
        <v>潍城</v>
      </c>
      <c r="S5460" t="str">
        <f t="shared" si="171"/>
        <v>0711</v>
      </c>
    </row>
    <row r="5461" spans="1:19">
      <c r="A5461" t="s">
        <v>45096</v>
      </c>
      <c r="B5461" t="s">
        <v>45097</v>
      </c>
      <c r="C5461" t="s">
        <v>46</v>
      </c>
      <c r="D5461" t="s">
        <v>45098</v>
      </c>
      <c r="E5461" t="s">
        <v>43945</v>
      </c>
      <c r="F5461" t="s">
        <v>45099</v>
      </c>
      <c r="G5461" t="s">
        <v>45100</v>
      </c>
      <c r="H5461" t="s">
        <v>45101</v>
      </c>
      <c r="I5461" t="s">
        <v>2645</v>
      </c>
      <c r="J5461" t="s">
        <v>5791</v>
      </c>
      <c r="K5461" t="s">
        <v>5792</v>
      </c>
      <c r="L5461" t="s">
        <v>101</v>
      </c>
      <c r="M5461" t="s">
        <v>3130</v>
      </c>
      <c r="N5461" t="s">
        <v>2816</v>
      </c>
      <c r="O5461" t="s">
        <v>5793</v>
      </c>
      <c r="P5461" t="s">
        <v>45102</v>
      </c>
      <c r="Q5461" t="s">
        <v>45103</v>
      </c>
      <c r="R5461" t="str">
        <f t="shared" si="170"/>
        <v>潍城</v>
      </c>
      <c r="S5461" t="str">
        <f t="shared" si="171"/>
        <v>0711</v>
      </c>
    </row>
    <row r="5462" spans="1:19">
      <c r="A5462" t="s">
        <v>45104</v>
      </c>
      <c r="B5462" t="s">
        <v>45105</v>
      </c>
      <c r="C5462" t="s">
        <v>46</v>
      </c>
      <c r="D5462" t="s">
        <v>45106</v>
      </c>
      <c r="E5462" t="s">
        <v>43711</v>
      </c>
      <c r="F5462" t="s">
        <v>45107</v>
      </c>
      <c r="G5462" t="s">
        <v>45108</v>
      </c>
      <c r="H5462" t="s">
        <v>45109</v>
      </c>
      <c r="I5462" t="s">
        <v>3436</v>
      </c>
      <c r="J5462" t="s">
        <v>5864</v>
      </c>
      <c r="K5462" t="s">
        <v>5865</v>
      </c>
      <c r="L5462" t="s">
        <v>676</v>
      </c>
      <c r="M5462" t="s">
        <v>2815</v>
      </c>
      <c r="N5462" t="s">
        <v>2382</v>
      </c>
      <c r="O5462" t="s">
        <v>5866</v>
      </c>
      <c r="P5462" t="s">
        <v>45110</v>
      </c>
      <c r="Q5462" t="s">
        <v>45111</v>
      </c>
      <c r="R5462" t="str">
        <f t="shared" si="170"/>
        <v>昌乐</v>
      </c>
      <c r="S5462" t="str">
        <f t="shared" si="171"/>
        <v>0711</v>
      </c>
    </row>
    <row r="5463" spans="1:19">
      <c r="A5463" t="s">
        <v>45112</v>
      </c>
      <c r="B5463" t="s">
        <v>45113</v>
      </c>
      <c r="C5463" t="s">
        <v>46</v>
      </c>
      <c r="D5463" t="s">
        <v>45114</v>
      </c>
      <c r="E5463" t="s">
        <v>43945</v>
      </c>
      <c r="F5463" t="s">
        <v>45115</v>
      </c>
      <c r="G5463" t="s">
        <v>45116</v>
      </c>
      <c r="H5463" t="s">
        <v>45117</v>
      </c>
      <c r="I5463" t="s">
        <v>2364</v>
      </c>
      <c r="J5463" t="s">
        <v>2696</v>
      </c>
      <c r="K5463" t="s">
        <v>2697</v>
      </c>
      <c r="L5463" t="s">
        <v>110</v>
      </c>
      <c r="M5463" t="s">
        <v>2575</v>
      </c>
      <c r="N5463" t="s">
        <v>2340</v>
      </c>
      <c r="O5463" t="s">
        <v>2698</v>
      </c>
      <c r="P5463" t="s">
        <v>45118</v>
      </c>
      <c r="Q5463" t="s">
        <v>45119</v>
      </c>
      <c r="R5463" t="str">
        <f t="shared" si="170"/>
        <v>高密</v>
      </c>
      <c r="S5463" t="str">
        <f t="shared" si="171"/>
        <v>0711</v>
      </c>
    </row>
    <row r="5464" spans="1:19">
      <c r="A5464" t="s">
        <v>45120</v>
      </c>
      <c r="B5464" t="s">
        <v>45121</v>
      </c>
      <c r="C5464" t="s">
        <v>46</v>
      </c>
      <c r="D5464" t="s">
        <v>45122</v>
      </c>
      <c r="E5464" t="s">
        <v>43945</v>
      </c>
      <c r="F5464" t="s">
        <v>45123</v>
      </c>
      <c r="G5464" t="s">
        <v>45124</v>
      </c>
      <c r="H5464" t="s">
        <v>45125</v>
      </c>
      <c r="I5464" t="s">
        <v>3849</v>
      </c>
      <c r="J5464" t="s">
        <v>4735</v>
      </c>
      <c r="K5464" t="s">
        <v>4736</v>
      </c>
      <c r="L5464" t="s">
        <v>101</v>
      </c>
      <c r="M5464" t="s">
        <v>3130</v>
      </c>
      <c r="N5464" t="s">
        <v>2340</v>
      </c>
      <c r="P5464" t="s">
        <v>45126</v>
      </c>
      <c r="Q5464" t="s">
        <v>45127</v>
      </c>
      <c r="R5464" t="str">
        <f t="shared" si="170"/>
        <v>潍城</v>
      </c>
      <c r="S5464" t="str">
        <f t="shared" si="171"/>
        <v>0711</v>
      </c>
    </row>
    <row r="5465" spans="1:19">
      <c r="A5465" t="s">
        <v>45128</v>
      </c>
      <c r="B5465" t="s">
        <v>45129</v>
      </c>
      <c r="C5465" t="s">
        <v>46</v>
      </c>
      <c r="D5465" t="s">
        <v>45130</v>
      </c>
      <c r="E5465" t="s">
        <v>43945</v>
      </c>
      <c r="F5465" t="s">
        <v>45131</v>
      </c>
      <c r="G5465" t="s">
        <v>45132</v>
      </c>
      <c r="H5465" t="s">
        <v>45133</v>
      </c>
      <c r="I5465" t="s">
        <v>2378</v>
      </c>
      <c r="J5465" t="s">
        <v>3651</v>
      </c>
      <c r="K5465" t="s">
        <v>3652</v>
      </c>
      <c r="L5465" t="s">
        <v>128</v>
      </c>
      <c r="M5465" t="s">
        <v>3653</v>
      </c>
      <c r="N5465" t="s">
        <v>2529</v>
      </c>
      <c r="O5465" t="s">
        <v>3654</v>
      </c>
      <c r="P5465" t="s">
        <v>45134</v>
      </c>
      <c r="R5465" t="str">
        <f t="shared" si="170"/>
        <v>寿光</v>
      </c>
      <c r="S5465" t="str">
        <f t="shared" si="171"/>
        <v>0711</v>
      </c>
    </row>
    <row r="5466" spans="1:19">
      <c r="A5466" t="s">
        <v>45135</v>
      </c>
      <c r="B5466" t="s">
        <v>45136</v>
      </c>
      <c r="C5466" t="s">
        <v>46</v>
      </c>
      <c r="D5466" t="s">
        <v>45137</v>
      </c>
      <c r="E5466" t="s">
        <v>43945</v>
      </c>
      <c r="F5466" t="s">
        <v>45138</v>
      </c>
      <c r="G5466" t="s">
        <v>45139</v>
      </c>
      <c r="H5466" t="s">
        <v>45140</v>
      </c>
      <c r="I5466" t="s">
        <v>2465</v>
      </c>
      <c r="J5466" t="s">
        <v>5347</v>
      </c>
      <c r="K5466" t="s">
        <v>5348</v>
      </c>
      <c r="L5466" t="s">
        <v>187</v>
      </c>
      <c r="M5466" t="s">
        <v>3510</v>
      </c>
      <c r="N5466" t="s">
        <v>2340</v>
      </c>
      <c r="O5466" t="s">
        <v>5349</v>
      </c>
      <c r="P5466" t="s">
        <v>45141</v>
      </c>
      <c r="Q5466" t="s">
        <v>45142</v>
      </c>
      <c r="R5466" t="str">
        <f t="shared" si="170"/>
        <v>坊子</v>
      </c>
      <c r="S5466" t="str">
        <f t="shared" si="171"/>
        <v>0711</v>
      </c>
    </row>
    <row r="5467" spans="1:19">
      <c r="A5467" t="s">
        <v>45143</v>
      </c>
      <c r="B5467" t="s">
        <v>45144</v>
      </c>
      <c r="C5467" t="s">
        <v>46</v>
      </c>
      <c r="D5467" t="s">
        <v>45145</v>
      </c>
      <c r="E5467" t="s">
        <v>44047</v>
      </c>
      <c r="F5467" t="s">
        <v>45146</v>
      </c>
      <c r="G5467" t="s">
        <v>45147</v>
      </c>
      <c r="H5467" t="s">
        <v>45148</v>
      </c>
      <c r="I5467" t="s">
        <v>2645</v>
      </c>
      <c r="J5467" t="s">
        <v>5473</v>
      </c>
      <c r="K5467" t="s">
        <v>5474</v>
      </c>
      <c r="L5467" t="s">
        <v>128</v>
      </c>
      <c r="M5467" t="s">
        <v>2890</v>
      </c>
      <c r="N5467" t="s">
        <v>2872</v>
      </c>
      <c r="O5467" t="s">
        <v>5475</v>
      </c>
      <c r="P5467" t="s">
        <v>45149</v>
      </c>
      <c r="Q5467" t="s">
        <v>45150</v>
      </c>
      <c r="R5467" t="str">
        <f t="shared" si="170"/>
        <v>寿光</v>
      </c>
      <c r="S5467" t="str">
        <f t="shared" si="171"/>
        <v>0711</v>
      </c>
    </row>
    <row r="5468" spans="1:19">
      <c r="A5468" t="s">
        <v>1526</v>
      </c>
      <c r="B5468" t="s">
        <v>45151</v>
      </c>
      <c r="C5468" t="s">
        <v>46</v>
      </c>
      <c r="D5468" t="s">
        <v>45152</v>
      </c>
      <c r="E5468" t="s">
        <v>43945</v>
      </c>
      <c r="F5468" t="s">
        <v>45153</v>
      </c>
      <c r="G5468" t="s">
        <v>1524</v>
      </c>
      <c r="H5468" t="s">
        <v>45154</v>
      </c>
      <c r="I5468" t="s">
        <v>3376</v>
      </c>
      <c r="J5468" t="s">
        <v>4447</v>
      </c>
      <c r="K5468" t="s">
        <v>4448</v>
      </c>
      <c r="L5468" t="s">
        <v>128</v>
      </c>
      <c r="M5468" t="s">
        <v>3952</v>
      </c>
      <c r="N5468" t="s">
        <v>2340</v>
      </c>
      <c r="O5468" t="s">
        <v>4449</v>
      </c>
      <c r="P5468" t="s">
        <v>45155</v>
      </c>
      <c r="Q5468" t="s">
        <v>45156</v>
      </c>
      <c r="R5468" t="str">
        <f t="shared" si="170"/>
        <v>寿光</v>
      </c>
      <c r="S5468" t="str">
        <f t="shared" si="171"/>
        <v>0711</v>
      </c>
    </row>
    <row r="5469" spans="1:19">
      <c r="A5469" t="s">
        <v>45157</v>
      </c>
      <c r="B5469" t="s">
        <v>45158</v>
      </c>
      <c r="C5469" t="s">
        <v>46</v>
      </c>
      <c r="D5469" t="s">
        <v>45159</v>
      </c>
      <c r="E5469" t="s">
        <v>45160</v>
      </c>
      <c r="F5469" t="s">
        <v>45161</v>
      </c>
      <c r="G5469" t="s">
        <v>45162</v>
      </c>
      <c r="H5469" t="s">
        <v>45163</v>
      </c>
      <c r="I5469" t="s">
        <v>2364</v>
      </c>
      <c r="J5469" t="s">
        <v>4819</v>
      </c>
      <c r="K5469" t="s">
        <v>4820</v>
      </c>
      <c r="L5469" t="s">
        <v>76</v>
      </c>
      <c r="M5469" t="s">
        <v>2408</v>
      </c>
      <c r="N5469" t="s">
        <v>2340</v>
      </c>
      <c r="O5469" t="s">
        <v>4821</v>
      </c>
      <c r="P5469" t="s">
        <v>45164</v>
      </c>
      <c r="R5469" t="str">
        <f t="shared" si="170"/>
        <v>奎文</v>
      </c>
      <c r="S5469" t="str">
        <f t="shared" si="171"/>
        <v>0711</v>
      </c>
    </row>
    <row r="5470" spans="1:19">
      <c r="A5470" t="s">
        <v>45165</v>
      </c>
      <c r="B5470" t="s">
        <v>45166</v>
      </c>
      <c r="C5470" t="s">
        <v>46</v>
      </c>
      <c r="D5470" t="s">
        <v>45167</v>
      </c>
      <c r="E5470" t="s">
        <v>43711</v>
      </c>
      <c r="F5470" t="s">
        <v>45168</v>
      </c>
      <c r="G5470" t="s">
        <v>45169</v>
      </c>
      <c r="H5470" t="s">
        <v>45170</v>
      </c>
      <c r="I5470" t="s">
        <v>2350</v>
      </c>
      <c r="J5470" t="s">
        <v>5347</v>
      </c>
      <c r="K5470" t="s">
        <v>5348</v>
      </c>
      <c r="L5470" t="s">
        <v>187</v>
      </c>
      <c r="M5470" t="s">
        <v>3510</v>
      </c>
      <c r="N5470" t="s">
        <v>2785</v>
      </c>
      <c r="O5470" t="s">
        <v>5349</v>
      </c>
      <c r="P5470" t="s">
        <v>45171</v>
      </c>
      <c r="Q5470" t="s">
        <v>45172</v>
      </c>
      <c r="R5470" t="str">
        <f t="shared" si="170"/>
        <v>坊子</v>
      </c>
      <c r="S5470" t="str">
        <f t="shared" si="171"/>
        <v>0711</v>
      </c>
    </row>
    <row r="5471" spans="1:19">
      <c r="A5471" t="s">
        <v>45173</v>
      </c>
      <c r="B5471" t="s">
        <v>45174</v>
      </c>
      <c r="C5471" t="s">
        <v>46</v>
      </c>
      <c r="D5471" t="s">
        <v>45175</v>
      </c>
      <c r="E5471" t="s">
        <v>43711</v>
      </c>
      <c r="F5471" t="s">
        <v>45176</v>
      </c>
      <c r="G5471" t="s">
        <v>45177</v>
      </c>
      <c r="H5471" t="s">
        <v>45178</v>
      </c>
      <c r="I5471" t="s">
        <v>2378</v>
      </c>
      <c r="J5471" t="s">
        <v>6352</v>
      </c>
      <c r="K5471" t="s">
        <v>6353</v>
      </c>
      <c r="L5471" t="s">
        <v>128</v>
      </c>
      <c r="M5471" t="s">
        <v>5602</v>
      </c>
      <c r="N5471" t="s">
        <v>2674</v>
      </c>
      <c r="O5471" t="s">
        <v>6354</v>
      </c>
      <c r="P5471" t="s">
        <v>45179</v>
      </c>
      <c r="R5471" t="str">
        <f t="shared" si="170"/>
        <v>寿光</v>
      </c>
      <c r="S5471" t="str">
        <f t="shared" si="171"/>
        <v>0711</v>
      </c>
    </row>
    <row r="5472" spans="1:19">
      <c r="A5472" t="s">
        <v>45180</v>
      </c>
      <c r="B5472" t="s">
        <v>45181</v>
      </c>
      <c r="C5472" t="s">
        <v>46</v>
      </c>
      <c r="D5472" t="s">
        <v>45182</v>
      </c>
      <c r="E5472" t="s">
        <v>44047</v>
      </c>
      <c r="F5472" t="s">
        <v>45183</v>
      </c>
      <c r="G5472" t="s">
        <v>45184</v>
      </c>
      <c r="H5472" t="s">
        <v>45185</v>
      </c>
      <c r="I5472" t="s">
        <v>2392</v>
      </c>
      <c r="J5472" t="s">
        <v>3167</v>
      </c>
      <c r="K5472" t="s">
        <v>3168</v>
      </c>
      <c r="L5472" t="s">
        <v>110</v>
      </c>
      <c r="M5472" t="s">
        <v>3098</v>
      </c>
      <c r="N5472" t="s">
        <v>2354</v>
      </c>
      <c r="O5472" t="s">
        <v>3169</v>
      </c>
      <c r="P5472" t="s">
        <v>45186</v>
      </c>
      <c r="R5472" t="str">
        <f t="shared" si="170"/>
        <v>高密</v>
      </c>
      <c r="S5472" t="str">
        <f t="shared" si="171"/>
        <v>0711</v>
      </c>
    </row>
    <row r="5473" spans="1:19">
      <c r="A5473" t="s">
        <v>45187</v>
      </c>
      <c r="B5473" t="s">
        <v>45188</v>
      </c>
      <c r="C5473" t="s">
        <v>46</v>
      </c>
      <c r="D5473" t="s">
        <v>45189</v>
      </c>
      <c r="E5473" t="s">
        <v>43711</v>
      </c>
      <c r="F5473" t="s">
        <v>45190</v>
      </c>
      <c r="G5473" t="s">
        <v>45191</v>
      </c>
      <c r="H5473" t="s">
        <v>45192</v>
      </c>
      <c r="I5473" t="s">
        <v>2364</v>
      </c>
      <c r="J5473" t="s">
        <v>12818</v>
      </c>
      <c r="K5473" t="s">
        <v>12819</v>
      </c>
      <c r="L5473" t="s">
        <v>47</v>
      </c>
      <c r="M5473" t="s">
        <v>2784</v>
      </c>
      <c r="N5473" t="s">
        <v>2421</v>
      </c>
      <c r="O5473" t="s">
        <v>12820</v>
      </c>
      <c r="P5473" t="s">
        <v>45193</v>
      </c>
      <c r="R5473" t="str">
        <f t="shared" si="170"/>
        <v>诸城</v>
      </c>
      <c r="S5473" t="str">
        <f t="shared" si="171"/>
        <v>0711</v>
      </c>
    </row>
    <row r="5474" spans="1:19">
      <c r="A5474" t="s">
        <v>45194</v>
      </c>
      <c r="B5474" t="s">
        <v>45195</v>
      </c>
      <c r="C5474" t="s">
        <v>46</v>
      </c>
      <c r="D5474" t="s">
        <v>45196</v>
      </c>
      <c r="E5474" t="s">
        <v>43945</v>
      </c>
      <c r="F5474" t="s">
        <v>45197</v>
      </c>
      <c r="G5474" t="s">
        <v>45198</v>
      </c>
      <c r="H5474" t="s">
        <v>45199</v>
      </c>
      <c r="I5474" t="s">
        <v>2350</v>
      </c>
      <c r="J5474" t="s">
        <v>6863</v>
      </c>
      <c r="K5474" t="s">
        <v>6864</v>
      </c>
      <c r="L5474" t="s">
        <v>128</v>
      </c>
      <c r="M5474" t="s">
        <v>3952</v>
      </c>
      <c r="N5474" t="s">
        <v>2743</v>
      </c>
      <c r="O5474" t="s">
        <v>6865</v>
      </c>
      <c r="P5474" t="s">
        <v>45200</v>
      </c>
      <c r="Q5474" t="s">
        <v>45201</v>
      </c>
      <c r="R5474" t="str">
        <f t="shared" si="170"/>
        <v>寿光</v>
      </c>
      <c r="S5474" t="str">
        <f t="shared" si="171"/>
        <v>0711</v>
      </c>
    </row>
    <row r="5475" spans="1:19">
      <c r="A5475" t="s">
        <v>45202</v>
      </c>
      <c r="B5475" t="s">
        <v>45203</v>
      </c>
      <c r="C5475" t="s">
        <v>46</v>
      </c>
      <c r="D5475" t="s">
        <v>45204</v>
      </c>
      <c r="E5475" t="s">
        <v>45006</v>
      </c>
      <c r="F5475" t="s">
        <v>45205</v>
      </c>
      <c r="G5475" t="s">
        <v>45206</v>
      </c>
      <c r="H5475" t="s">
        <v>45207</v>
      </c>
      <c r="I5475" t="s">
        <v>2350</v>
      </c>
      <c r="J5475" t="s">
        <v>44202</v>
      </c>
      <c r="K5475" t="s">
        <v>44203</v>
      </c>
      <c r="L5475" t="s">
        <v>57</v>
      </c>
      <c r="M5475" t="s">
        <v>2552</v>
      </c>
      <c r="N5475" t="s">
        <v>2421</v>
      </c>
      <c r="O5475" t="s">
        <v>44204</v>
      </c>
      <c r="P5475" t="s">
        <v>45208</v>
      </c>
      <c r="R5475" t="str">
        <f t="shared" si="170"/>
        <v>安丘</v>
      </c>
      <c r="S5475" t="str">
        <f t="shared" si="171"/>
        <v>0711</v>
      </c>
    </row>
    <row r="5476" spans="1:19">
      <c r="A5476" t="s">
        <v>45209</v>
      </c>
      <c r="B5476" t="s">
        <v>45210</v>
      </c>
      <c r="C5476" t="s">
        <v>46</v>
      </c>
      <c r="D5476" t="s">
        <v>45211</v>
      </c>
      <c r="E5476" t="s">
        <v>45160</v>
      </c>
      <c r="F5476" t="s">
        <v>45212</v>
      </c>
      <c r="G5476" t="s">
        <v>45213</v>
      </c>
      <c r="H5476" t="s">
        <v>45214</v>
      </c>
      <c r="I5476" t="s">
        <v>2364</v>
      </c>
      <c r="J5476" t="s">
        <v>23410</v>
      </c>
      <c r="K5476" t="s">
        <v>23411</v>
      </c>
      <c r="L5476" t="s">
        <v>187</v>
      </c>
      <c r="M5476" t="s">
        <v>3075</v>
      </c>
      <c r="N5476" t="s">
        <v>3179</v>
      </c>
      <c r="O5476" t="s">
        <v>23412</v>
      </c>
      <c r="P5476" t="s">
        <v>45215</v>
      </c>
      <c r="Q5476" t="s">
        <v>45216</v>
      </c>
      <c r="R5476" t="str">
        <f t="shared" si="170"/>
        <v>坊子</v>
      </c>
      <c r="S5476" t="str">
        <f t="shared" si="171"/>
        <v>0711</v>
      </c>
    </row>
    <row r="5477" spans="1:19">
      <c r="A5477" t="s">
        <v>45217</v>
      </c>
      <c r="B5477" t="s">
        <v>45218</v>
      </c>
      <c r="C5477" t="s">
        <v>46</v>
      </c>
      <c r="D5477" t="s">
        <v>45219</v>
      </c>
      <c r="E5477" t="s">
        <v>43945</v>
      </c>
      <c r="F5477" t="s">
        <v>45220</v>
      </c>
      <c r="G5477" t="s">
        <v>45221</v>
      </c>
      <c r="H5477" t="s">
        <v>45222</v>
      </c>
      <c r="I5477" t="s">
        <v>2378</v>
      </c>
      <c r="J5477" t="s">
        <v>16736</v>
      </c>
      <c r="K5477" t="s">
        <v>16737</v>
      </c>
      <c r="L5477" t="s">
        <v>101</v>
      </c>
      <c r="M5477" t="s">
        <v>4459</v>
      </c>
      <c r="N5477" t="s">
        <v>2674</v>
      </c>
      <c r="O5477" t="s">
        <v>16738</v>
      </c>
      <c r="R5477" t="str">
        <f t="shared" si="170"/>
        <v>潍城</v>
      </c>
      <c r="S5477" t="str">
        <f t="shared" si="171"/>
        <v>0711</v>
      </c>
    </row>
    <row r="5478" spans="1:19">
      <c r="A5478" t="s">
        <v>45223</v>
      </c>
      <c r="B5478" t="s">
        <v>45224</v>
      </c>
      <c r="C5478" t="s">
        <v>46</v>
      </c>
      <c r="D5478" t="s">
        <v>45225</v>
      </c>
      <c r="E5478" t="s">
        <v>43945</v>
      </c>
      <c r="F5478" t="s">
        <v>45226</v>
      </c>
      <c r="G5478" t="s">
        <v>45227</v>
      </c>
      <c r="H5478" t="s">
        <v>45228</v>
      </c>
      <c r="I5478" t="s">
        <v>2451</v>
      </c>
      <c r="J5478" t="s">
        <v>18164</v>
      </c>
      <c r="K5478" t="s">
        <v>18165</v>
      </c>
      <c r="L5478" t="s">
        <v>137</v>
      </c>
      <c r="M5478" t="s">
        <v>2395</v>
      </c>
      <c r="N5478" t="s">
        <v>7446</v>
      </c>
      <c r="O5478" t="s">
        <v>18166</v>
      </c>
      <c r="P5478" t="s">
        <v>45229</v>
      </c>
      <c r="Q5478" t="s">
        <v>45230</v>
      </c>
      <c r="R5478" t="str">
        <f t="shared" si="170"/>
        <v>青州</v>
      </c>
      <c r="S5478" t="str">
        <f t="shared" si="171"/>
        <v>0711</v>
      </c>
    </row>
    <row r="5479" spans="1:19">
      <c r="A5479" t="s">
        <v>45231</v>
      </c>
      <c r="B5479" t="s">
        <v>45232</v>
      </c>
      <c r="C5479" t="s">
        <v>46</v>
      </c>
      <c r="D5479" t="s">
        <v>45233</v>
      </c>
      <c r="E5479" t="s">
        <v>43945</v>
      </c>
      <c r="F5479" t="s">
        <v>45234</v>
      </c>
      <c r="G5479" t="s">
        <v>45235</v>
      </c>
      <c r="H5479" t="s">
        <v>45236</v>
      </c>
      <c r="I5479" t="s">
        <v>2645</v>
      </c>
      <c r="J5479" t="s">
        <v>8683</v>
      </c>
      <c r="K5479" t="s">
        <v>8684</v>
      </c>
      <c r="L5479" t="s">
        <v>76</v>
      </c>
      <c r="M5479" t="s">
        <v>2827</v>
      </c>
      <c r="N5479" t="s">
        <v>2816</v>
      </c>
      <c r="O5479" t="s">
        <v>8685</v>
      </c>
      <c r="P5479" t="s">
        <v>45237</v>
      </c>
      <c r="R5479" t="str">
        <f t="shared" si="170"/>
        <v>奎文</v>
      </c>
      <c r="S5479" t="str">
        <f t="shared" si="171"/>
        <v>0711</v>
      </c>
    </row>
    <row r="5480" spans="1:19">
      <c r="A5480" t="s">
        <v>45238</v>
      </c>
      <c r="B5480" t="s">
        <v>45239</v>
      </c>
      <c r="C5480" t="s">
        <v>46</v>
      </c>
      <c r="D5480" t="s">
        <v>45240</v>
      </c>
      <c r="E5480" t="s">
        <v>43945</v>
      </c>
      <c r="F5480" t="s">
        <v>45241</v>
      </c>
      <c r="G5480" t="s">
        <v>45242</v>
      </c>
      <c r="H5480" t="s">
        <v>45012</v>
      </c>
      <c r="I5480" t="s">
        <v>2465</v>
      </c>
      <c r="J5480" t="s">
        <v>6005</v>
      </c>
      <c r="K5480" t="s">
        <v>6006</v>
      </c>
      <c r="L5480" t="s">
        <v>110</v>
      </c>
      <c r="M5480" t="s">
        <v>3098</v>
      </c>
      <c r="N5480" t="s">
        <v>2421</v>
      </c>
      <c r="O5480" t="s">
        <v>6007</v>
      </c>
      <c r="P5480" t="s">
        <v>45243</v>
      </c>
      <c r="Q5480" t="s">
        <v>45244</v>
      </c>
      <c r="R5480" t="str">
        <f t="shared" si="170"/>
        <v>高密</v>
      </c>
      <c r="S5480" t="str">
        <f t="shared" si="171"/>
        <v>0711</v>
      </c>
    </row>
    <row r="5481" spans="1:19">
      <c r="A5481" t="s">
        <v>45245</v>
      </c>
      <c r="B5481" t="s">
        <v>45246</v>
      </c>
      <c r="C5481" t="s">
        <v>46</v>
      </c>
      <c r="D5481" t="s">
        <v>45247</v>
      </c>
      <c r="E5481" t="s">
        <v>43945</v>
      </c>
      <c r="F5481" t="s">
        <v>45248</v>
      </c>
      <c r="G5481" t="s">
        <v>45249</v>
      </c>
      <c r="H5481" t="s">
        <v>45250</v>
      </c>
      <c r="I5481" t="s">
        <v>2350</v>
      </c>
      <c r="J5481" t="s">
        <v>16736</v>
      </c>
      <c r="K5481" t="s">
        <v>16737</v>
      </c>
      <c r="L5481" t="s">
        <v>101</v>
      </c>
      <c r="M5481" t="s">
        <v>4459</v>
      </c>
      <c r="N5481" t="s">
        <v>2674</v>
      </c>
      <c r="O5481" t="s">
        <v>16738</v>
      </c>
      <c r="P5481" t="s">
        <v>45251</v>
      </c>
      <c r="Q5481" t="s">
        <v>45252</v>
      </c>
      <c r="R5481" t="str">
        <f t="shared" si="170"/>
        <v>潍城</v>
      </c>
      <c r="S5481" t="str">
        <f t="shared" si="171"/>
        <v>0711</v>
      </c>
    </row>
    <row r="5482" spans="1:19">
      <c r="A5482" t="s">
        <v>45253</v>
      </c>
      <c r="B5482" t="s">
        <v>45254</v>
      </c>
      <c r="C5482" t="s">
        <v>46</v>
      </c>
      <c r="D5482" t="s">
        <v>45255</v>
      </c>
      <c r="E5482" t="s">
        <v>43945</v>
      </c>
      <c r="F5482" t="s">
        <v>45256</v>
      </c>
      <c r="G5482" t="s">
        <v>45257</v>
      </c>
      <c r="H5482" t="s">
        <v>45258</v>
      </c>
      <c r="I5482" t="s">
        <v>2364</v>
      </c>
      <c r="J5482" t="s">
        <v>8465</v>
      </c>
      <c r="K5482" t="s">
        <v>8466</v>
      </c>
      <c r="L5482" t="s">
        <v>47</v>
      </c>
      <c r="M5482" t="s">
        <v>3159</v>
      </c>
      <c r="N5482" t="s">
        <v>2480</v>
      </c>
      <c r="O5482" t="s">
        <v>8467</v>
      </c>
      <c r="P5482" t="s">
        <v>45259</v>
      </c>
      <c r="Q5482" t="s">
        <v>45260</v>
      </c>
      <c r="R5482" t="str">
        <f t="shared" si="170"/>
        <v>诸城</v>
      </c>
      <c r="S5482" t="str">
        <f t="shared" si="171"/>
        <v>0711</v>
      </c>
    </row>
    <row r="5483" spans="1:19">
      <c r="A5483" t="s">
        <v>45261</v>
      </c>
      <c r="B5483" t="s">
        <v>45262</v>
      </c>
      <c r="C5483" t="s">
        <v>46</v>
      </c>
      <c r="D5483" t="s">
        <v>45263</v>
      </c>
      <c r="E5483" t="s">
        <v>43945</v>
      </c>
      <c r="F5483" t="s">
        <v>45264</v>
      </c>
      <c r="G5483" t="s">
        <v>45265</v>
      </c>
      <c r="H5483" t="s">
        <v>45266</v>
      </c>
      <c r="I5483" t="s">
        <v>2350</v>
      </c>
      <c r="J5483" t="s">
        <v>10811</v>
      </c>
      <c r="K5483" t="s">
        <v>10812</v>
      </c>
      <c r="L5483" t="s">
        <v>128</v>
      </c>
      <c r="M5483" t="s">
        <v>4047</v>
      </c>
      <c r="N5483" t="s">
        <v>2421</v>
      </c>
      <c r="O5483" t="s">
        <v>10813</v>
      </c>
      <c r="P5483" t="s">
        <v>45267</v>
      </c>
      <c r="R5483" t="str">
        <f t="shared" si="170"/>
        <v>寿光</v>
      </c>
      <c r="S5483" t="str">
        <f t="shared" si="171"/>
        <v>0711</v>
      </c>
    </row>
    <row r="5484" spans="1:19">
      <c r="A5484" t="s">
        <v>45268</v>
      </c>
      <c r="B5484" t="s">
        <v>45269</v>
      </c>
      <c r="C5484" t="s">
        <v>46</v>
      </c>
      <c r="D5484" t="s">
        <v>45270</v>
      </c>
      <c r="E5484" t="s">
        <v>44047</v>
      </c>
      <c r="F5484" t="s">
        <v>45271</v>
      </c>
      <c r="G5484" t="s">
        <v>45272</v>
      </c>
      <c r="H5484" t="s">
        <v>45273</v>
      </c>
      <c r="I5484" t="s">
        <v>2350</v>
      </c>
      <c r="J5484" t="s">
        <v>10830</v>
      </c>
      <c r="K5484" t="s">
        <v>10831</v>
      </c>
      <c r="L5484" t="s">
        <v>101</v>
      </c>
      <c r="M5484" t="s">
        <v>5737</v>
      </c>
      <c r="N5484" t="s">
        <v>2743</v>
      </c>
      <c r="O5484" t="s">
        <v>10832</v>
      </c>
      <c r="P5484" t="s">
        <v>45274</v>
      </c>
      <c r="R5484" t="str">
        <f t="shared" si="170"/>
        <v>潍城</v>
      </c>
      <c r="S5484" t="str">
        <f t="shared" si="171"/>
        <v>0711</v>
      </c>
    </row>
    <row r="5485" spans="1:19">
      <c r="A5485" t="s">
        <v>45275</v>
      </c>
      <c r="B5485" t="s">
        <v>45276</v>
      </c>
      <c r="C5485" t="s">
        <v>46</v>
      </c>
      <c r="D5485" t="s">
        <v>45277</v>
      </c>
      <c r="E5485" t="s">
        <v>43945</v>
      </c>
      <c r="F5485" t="s">
        <v>45278</v>
      </c>
      <c r="G5485" t="s">
        <v>45279</v>
      </c>
      <c r="H5485" t="s">
        <v>45280</v>
      </c>
      <c r="I5485" t="s">
        <v>2350</v>
      </c>
      <c r="J5485" t="s">
        <v>10780</v>
      </c>
      <c r="K5485" t="s">
        <v>10781</v>
      </c>
      <c r="L5485" t="s">
        <v>47</v>
      </c>
      <c r="M5485" t="s">
        <v>2454</v>
      </c>
      <c r="N5485" t="s">
        <v>2480</v>
      </c>
      <c r="O5485" t="s">
        <v>10782</v>
      </c>
      <c r="P5485" t="s">
        <v>45281</v>
      </c>
      <c r="Q5485" t="s">
        <v>45282</v>
      </c>
      <c r="R5485" t="str">
        <f t="shared" si="170"/>
        <v>诸城</v>
      </c>
      <c r="S5485" t="str">
        <f t="shared" si="171"/>
        <v>0711</v>
      </c>
    </row>
    <row r="5486" spans="1:19">
      <c r="A5486" t="s">
        <v>45283</v>
      </c>
      <c r="B5486" t="s">
        <v>45284</v>
      </c>
      <c r="C5486" t="s">
        <v>46</v>
      </c>
      <c r="D5486" t="s">
        <v>45285</v>
      </c>
      <c r="E5486" t="s">
        <v>43711</v>
      </c>
      <c r="F5486" t="s">
        <v>45286</v>
      </c>
      <c r="G5486" t="s">
        <v>45287</v>
      </c>
      <c r="H5486" t="s">
        <v>45288</v>
      </c>
      <c r="I5486" t="s">
        <v>2350</v>
      </c>
      <c r="J5486" t="s">
        <v>5310</v>
      </c>
      <c r="K5486" t="s">
        <v>5311</v>
      </c>
      <c r="L5486" t="s">
        <v>137</v>
      </c>
      <c r="M5486" t="s">
        <v>3729</v>
      </c>
      <c r="N5486" t="s">
        <v>2354</v>
      </c>
      <c r="O5486" t="s">
        <v>5312</v>
      </c>
      <c r="P5486" t="s">
        <v>45289</v>
      </c>
      <c r="R5486" t="str">
        <f t="shared" si="170"/>
        <v>青州</v>
      </c>
      <c r="S5486" t="str">
        <f t="shared" si="171"/>
        <v>0711</v>
      </c>
    </row>
    <row r="5487" spans="1:19">
      <c r="A5487" t="s">
        <v>45290</v>
      </c>
      <c r="B5487" t="s">
        <v>45291</v>
      </c>
      <c r="C5487" t="s">
        <v>46</v>
      </c>
      <c r="D5487" t="s">
        <v>45292</v>
      </c>
      <c r="E5487" t="s">
        <v>43945</v>
      </c>
      <c r="F5487" t="s">
        <v>45293</v>
      </c>
      <c r="G5487" t="s">
        <v>45294</v>
      </c>
      <c r="H5487" t="s">
        <v>45295</v>
      </c>
      <c r="I5487" t="s">
        <v>2364</v>
      </c>
      <c r="J5487" t="s">
        <v>4801</v>
      </c>
      <c r="K5487" t="s">
        <v>4802</v>
      </c>
      <c r="L5487" t="s">
        <v>76</v>
      </c>
      <c r="M5487" t="s">
        <v>2528</v>
      </c>
      <c r="N5487" t="s">
        <v>3277</v>
      </c>
      <c r="O5487" t="s">
        <v>4803</v>
      </c>
      <c r="P5487" t="s">
        <v>45296</v>
      </c>
      <c r="Q5487" t="s">
        <v>45297</v>
      </c>
      <c r="R5487" t="str">
        <f t="shared" si="170"/>
        <v>奎文</v>
      </c>
      <c r="S5487" t="str">
        <f t="shared" si="171"/>
        <v>0711</v>
      </c>
    </row>
    <row r="5488" spans="1:19">
      <c r="A5488" t="s">
        <v>45298</v>
      </c>
      <c r="B5488" t="s">
        <v>45299</v>
      </c>
      <c r="C5488" t="s">
        <v>46</v>
      </c>
      <c r="D5488" t="s">
        <v>45300</v>
      </c>
      <c r="E5488" t="s">
        <v>44047</v>
      </c>
      <c r="F5488" t="s">
        <v>45301</v>
      </c>
      <c r="G5488" t="s">
        <v>45302</v>
      </c>
      <c r="H5488" t="s">
        <v>45303</v>
      </c>
      <c r="I5488" t="s">
        <v>3336</v>
      </c>
      <c r="J5488" t="s">
        <v>4400</v>
      </c>
      <c r="K5488" t="s">
        <v>4401</v>
      </c>
      <c r="L5488" t="s">
        <v>76</v>
      </c>
      <c r="M5488" t="s">
        <v>2827</v>
      </c>
      <c r="N5488" t="s">
        <v>2721</v>
      </c>
      <c r="O5488" t="s">
        <v>4402</v>
      </c>
      <c r="P5488" t="s">
        <v>45304</v>
      </c>
      <c r="R5488" t="str">
        <f t="shared" si="170"/>
        <v>奎文</v>
      </c>
      <c r="S5488" t="str">
        <f t="shared" si="171"/>
        <v>0711</v>
      </c>
    </row>
    <row r="5489" spans="1:19">
      <c r="A5489" t="s">
        <v>45305</v>
      </c>
      <c r="B5489" t="s">
        <v>45306</v>
      </c>
      <c r="C5489" t="s">
        <v>46</v>
      </c>
      <c r="D5489" t="s">
        <v>45307</v>
      </c>
      <c r="E5489" t="s">
        <v>43711</v>
      </c>
      <c r="F5489" t="s">
        <v>45308</v>
      </c>
      <c r="G5489" t="s">
        <v>45309</v>
      </c>
      <c r="H5489" t="s">
        <v>45310</v>
      </c>
      <c r="I5489" t="s">
        <v>3564</v>
      </c>
      <c r="J5489" t="s">
        <v>5085</v>
      </c>
      <c r="K5489" t="s">
        <v>5086</v>
      </c>
      <c r="L5489" t="s">
        <v>119</v>
      </c>
      <c r="M5489" t="s">
        <v>4168</v>
      </c>
      <c r="N5489" t="s">
        <v>2674</v>
      </c>
      <c r="O5489" t="s">
        <v>5087</v>
      </c>
      <c r="P5489" t="s">
        <v>45311</v>
      </c>
      <c r="Q5489" t="s">
        <v>44379</v>
      </c>
      <c r="R5489" t="str">
        <f t="shared" si="170"/>
        <v>寒亭</v>
      </c>
      <c r="S5489" t="str">
        <f t="shared" si="171"/>
        <v>0711</v>
      </c>
    </row>
    <row r="5490" spans="1:19">
      <c r="A5490" t="s">
        <v>45312</v>
      </c>
      <c r="B5490" t="s">
        <v>45313</v>
      </c>
      <c r="C5490" t="s">
        <v>46</v>
      </c>
      <c r="D5490" t="s">
        <v>45314</v>
      </c>
      <c r="E5490" t="s">
        <v>44047</v>
      </c>
      <c r="F5490" t="s">
        <v>45315</v>
      </c>
      <c r="G5490" t="s">
        <v>45316</v>
      </c>
      <c r="H5490" t="s">
        <v>45317</v>
      </c>
      <c r="I5490" t="s">
        <v>2364</v>
      </c>
      <c r="J5490" t="s">
        <v>9991</v>
      </c>
      <c r="K5490" t="s">
        <v>9992</v>
      </c>
      <c r="L5490" t="s">
        <v>146</v>
      </c>
      <c r="M5490" t="s">
        <v>3532</v>
      </c>
      <c r="N5490" t="s">
        <v>3017</v>
      </c>
      <c r="O5490" t="s">
        <v>9993</v>
      </c>
      <c r="P5490" t="s">
        <v>45318</v>
      </c>
      <c r="R5490" t="str">
        <f t="shared" si="170"/>
        <v>临朐</v>
      </c>
      <c r="S5490" t="str">
        <f t="shared" si="171"/>
        <v>0711</v>
      </c>
    </row>
    <row r="5491" spans="1:19">
      <c r="A5491" t="s">
        <v>45319</v>
      </c>
      <c r="B5491" t="s">
        <v>45320</v>
      </c>
      <c r="C5491" t="s">
        <v>46</v>
      </c>
      <c r="D5491" t="s">
        <v>45321</v>
      </c>
      <c r="E5491" t="s">
        <v>43711</v>
      </c>
      <c r="F5491" t="s">
        <v>45322</v>
      </c>
      <c r="G5491" t="s">
        <v>45323</v>
      </c>
      <c r="H5491" t="s">
        <v>45324</v>
      </c>
      <c r="I5491" t="s">
        <v>5112</v>
      </c>
      <c r="J5491" t="s">
        <v>2550</v>
      </c>
      <c r="K5491" t="s">
        <v>2551</v>
      </c>
      <c r="L5491" t="s">
        <v>57</v>
      </c>
      <c r="M5491" t="s">
        <v>2552</v>
      </c>
      <c r="N5491" t="s">
        <v>2721</v>
      </c>
      <c r="O5491" t="s">
        <v>2553</v>
      </c>
      <c r="P5491" t="s">
        <v>45325</v>
      </c>
      <c r="R5491" t="str">
        <f t="shared" si="170"/>
        <v>安丘</v>
      </c>
      <c r="S5491" t="str">
        <f t="shared" si="171"/>
        <v>0711</v>
      </c>
    </row>
    <row r="5492" spans="1:19">
      <c r="A5492" t="s">
        <v>45326</v>
      </c>
      <c r="B5492" t="s">
        <v>45327</v>
      </c>
      <c r="C5492" t="s">
        <v>46</v>
      </c>
      <c r="D5492" t="s">
        <v>45328</v>
      </c>
      <c r="E5492" t="s">
        <v>43711</v>
      </c>
      <c r="F5492" t="s">
        <v>45329</v>
      </c>
      <c r="G5492" t="s">
        <v>45330</v>
      </c>
      <c r="H5492" t="s">
        <v>45331</v>
      </c>
      <c r="I5492" t="s">
        <v>6637</v>
      </c>
      <c r="J5492" t="s">
        <v>9070</v>
      </c>
      <c r="K5492" t="s">
        <v>9071</v>
      </c>
      <c r="L5492" t="s">
        <v>47</v>
      </c>
      <c r="M5492" t="s">
        <v>2784</v>
      </c>
      <c r="N5492" t="s">
        <v>2340</v>
      </c>
      <c r="O5492" t="s">
        <v>9072</v>
      </c>
      <c r="P5492" t="s">
        <v>45332</v>
      </c>
      <c r="Q5492" t="s">
        <v>45333</v>
      </c>
      <c r="R5492" t="str">
        <f t="shared" si="170"/>
        <v>诸城</v>
      </c>
      <c r="S5492" t="str">
        <f t="shared" si="171"/>
        <v>0711</v>
      </c>
    </row>
    <row r="5493" spans="1:19">
      <c r="A5493" t="s">
        <v>45334</v>
      </c>
      <c r="B5493" t="s">
        <v>45335</v>
      </c>
      <c r="C5493" t="s">
        <v>46</v>
      </c>
      <c r="D5493" t="s">
        <v>45336</v>
      </c>
      <c r="E5493" t="s">
        <v>43945</v>
      </c>
      <c r="F5493" t="s">
        <v>45337</v>
      </c>
      <c r="G5493" t="s">
        <v>45338</v>
      </c>
      <c r="H5493" t="s">
        <v>45339</v>
      </c>
      <c r="I5493" t="s">
        <v>2378</v>
      </c>
      <c r="J5493" t="s">
        <v>17172</v>
      </c>
      <c r="K5493" t="s">
        <v>17173</v>
      </c>
      <c r="L5493" t="s">
        <v>57</v>
      </c>
      <c r="M5493" t="s">
        <v>2492</v>
      </c>
      <c r="N5493" t="s">
        <v>6308</v>
      </c>
      <c r="O5493" t="s">
        <v>17174</v>
      </c>
      <c r="P5493" t="s">
        <v>45340</v>
      </c>
      <c r="Q5493" t="s">
        <v>45341</v>
      </c>
      <c r="R5493" t="str">
        <f t="shared" si="170"/>
        <v>安丘</v>
      </c>
      <c r="S5493" t="str">
        <f t="shared" si="171"/>
        <v>0711</v>
      </c>
    </row>
    <row r="5494" spans="1:19">
      <c r="A5494" t="s">
        <v>45342</v>
      </c>
      <c r="B5494" t="s">
        <v>45343</v>
      </c>
      <c r="C5494" t="s">
        <v>46</v>
      </c>
      <c r="D5494" t="s">
        <v>45344</v>
      </c>
      <c r="E5494" t="s">
        <v>43945</v>
      </c>
      <c r="F5494" t="s">
        <v>45345</v>
      </c>
      <c r="G5494" t="s">
        <v>45346</v>
      </c>
      <c r="H5494" t="s">
        <v>45347</v>
      </c>
      <c r="I5494" t="s">
        <v>2503</v>
      </c>
      <c r="J5494" t="s">
        <v>3918</v>
      </c>
      <c r="K5494" t="s">
        <v>3919</v>
      </c>
      <c r="L5494" t="s">
        <v>47</v>
      </c>
      <c r="M5494" t="s">
        <v>2454</v>
      </c>
      <c r="N5494" t="s">
        <v>3907</v>
      </c>
      <c r="O5494" t="s">
        <v>3920</v>
      </c>
      <c r="P5494" t="s">
        <v>45348</v>
      </c>
      <c r="Q5494" t="s">
        <v>45349</v>
      </c>
      <c r="R5494" t="str">
        <f t="shared" si="170"/>
        <v>诸城</v>
      </c>
      <c r="S5494" t="str">
        <f t="shared" si="171"/>
        <v>0711</v>
      </c>
    </row>
    <row r="5495" spans="1:19">
      <c r="A5495" t="s">
        <v>45350</v>
      </c>
      <c r="B5495" t="s">
        <v>45351</v>
      </c>
      <c r="C5495" t="s">
        <v>46</v>
      </c>
      <c r="D5495" t="s">
        <v>45352</v>
      </c>
      <c r="E5495" t="s">
        <v>43945</v>
      </c>
      <c r="F5495" t="s">
        <v>45353</v>
      </c>
      <c r="G5495" t="s">
        <v>45354</v>
      </c>
      <c r="H5495" t="s">
        <v>45355</v>
      </c>
      <c r="I5495" t="s">
        <v>2364</v>
      </c>
      <c r="J5495" t="s">
        <v>10721</v>
      </c>
      <c r="K5495" t="s">
        <v>10722</v>
      </c>
      <c r="L5495" t="s">
        <v>76</v>
      </c>
      <c r="M5495" t="s">
        <v>4374</v>
      </c>
      <c r="N5495" t="s">
        <v>7446</v>
      </c>
      <c r="O5495" t="s">
        <v>10723</v>
      </c>
      <c r="P5495" t="s">
        <v>45356</v>
      </c>
      <c r="Q5495" t="s">
        <v>45357</v>
      </c>
      <c r="R5495" t="str">
        <f t="shared" si="170"/>
        <v>奎文</v>
      </c>
      <c r="S5495" t="str">
        <f t="shared" si="171"/>
        <v>0711</v>
      </c>
    </row>
    <row r="5496" spans="1:19">
      <c r="A5496" t="s">
        <v>45358</v>
      </c>
      <c r="B5496" t="s">
        <v>45359</v>
      </c>
      <c r="C5496" t="s">
        <v>46</v>
      </c>
      <c r="D5496" t="s">
        <v>45360</v>
      </c>
      <c r="E5496" t="s">
        <v>43945</v>
      </c>
      <c r="F5496" t="s">
        <v>45361</v>
      </c>
      <c r="G5496" t="s">
        <v>45362</v>
      </c>
      <c r="H5496" t="s">
        <v>45363</v>
      </c>
      <c r="I5496" t="s">
        <v>2364</v>
      </c>
      <c r="J5496" t="s">
        <v>9022</v>
      </c>
      <c r="K5496" t="s">
        <v>9023</v>
      </c>
      <c r="L5496" t="s">
        <v>101</v>
      </c>
      <c r="M5496" t="s">
        <v>4459</v>
      </c>
      <c r="N5496" t="s">
        <v>2480</v>
      </c>
      <c r="O5496" t="s">
        <v>9024</v>
      </c>
      <c r="P5496" t="s">
        <v>45364</v>
      </c>
      <c r="R5496" t="str">
        <f t="shared" si="170"/>
        <v>潍城</v>
      </c>
      <c r="S5496" t="str">
        <f t="shared" si="171"/>
        <v>0711</v>
      </c>
    </row>
    <row r="5497" spans="1:19">
      <c r="A5497" t="s">
        <v>45365</v>
      </c>
      <c r="B5497" t="s">
        <v>45366</v>
      </c>
      <c r="C5497" t="s">
        <v>46</v>
      </c>
      <c r="D5497" t="s">
        <v>45367</v>
      </c>
      <c r="E5497" t="s">
        <v>43945</v>
      </c>
      <c r="F5497" t="s">
        <v>45368</v>
      </c>
      <c r="G5497" t="s">
        <v>45369</v>
      </c>
      <c r="H5497" t="s">
        <v>45370</v>
      </c>
      <c r="I5497" t="s">
        <v>2364</v>
      </c>
      <c r="J5497" t="s">
        <v>9981</v>
      </c>
      <c r="K5497" t="s">
        <v>9982</v>
      </c>
      <c r="L5497" t="s">
        <v>57</v>
      </c>
      <c r="M5497" t="s">
        <v>3811</v>
      </c>
      <c r="N5497" t="s">
        <v>2480</v>
      </c>
      <c r="O5497" t="s">
        <v>9983</v>
      </c>
      <c r="P5497" t="s">
        <v>45371</v>
      </c>
      <c r="R5497" t="str">
        <f t="shared" si="170"/>
        <v>安丘</v>
      </c>
      <c r="S5497" t="str">
        <f t="shared" si="171"/>
        <v>0711</v>
      </c>
    </row>
    <row r="5498" spans="1:19">
      <c r="A5498" t="s">
        <v>45372</v>
      </c>
      <c r="B5498" t="s">
        <v>45373</v>
      </c>
      <c r="C5498" t="s">
        <v>46</v>
      </c>
      <c r="D5498" t="s">
        <v>45374</v>
      </c>
      <c r="E5498" t="s">
        <v>45375</v>
      </c>
      <c r="F5498" t="s">
        <v>45376</v>
      </c>
      <c r="G5498" t="s">
        <v>45377</v>
      </c>
      <c r="H5498" t="s">
        <v>45378</v>
      </c>
      <c r="I5498" t="s">
        <v>2364</v>
      </c>
      <c r="J5498" t="s">
        <v>18164</v>
      </c>
      <c r="K5498" t="s">
        <v>18165</v>
      </c>
      <c r="L5498" t="s">
        <v>137</v>
      </c>
      <c r="M5498" t="s">
        <v>2395</v>
      </c>
      <c r="N5498" t="s">
        <v>7446</v>
      </c>
      <c r="O5498" t="s">
        <v>18166</v>
      </c>
      <c r="P5498" t="s">
        <v>45379</v>
      </c>
      <c r="R5498" t="str">
        <f t="shared" si="170"/>
        <v>青州</v>
      </c>
      <c r="S5498" t="str">
        <f t="shared" si="171"/>
        <v>0711</v>
      </c>
    </row>
    <row r="5499" spans="1:19">
      <c r="A5499" t="s">
        <v>45380</v>
      </c>
      <c r="B5499" t="s">
        <v>45381</v>
      </c>
      <c r="C5499" t="s">
        <v>46</v>
      </c>
      <c r="D5499" t="s">
        <v>45382</v>
      </c>
      <c r="E5499" t="s">
        <v>43711</v>
      </c>
      <c r="F5499" t="s">
        <v>45383</v>
      </c>
      <c r="G5499" t="s">
        <v>45384</v>
      </c>
      <c r="H5499" t="s">
        <v>45385</v>
      </c>
      <c r="I5499" t="s">
        <v>2378</v>
      </c>
      <c r="J5499" t="s">
        <v>7603</v>
      </c>
      <c r="K5499" t="s">
        <v>7604</v>
      </c>
      <c r="L5499" t="s">
        <v>76</v>
      </c>
      <c r="M5499" t="s">
        <v>2516</v>
      </c>
      <c r="N5499" t="s">
        <v>2602</v>
      </c>
      <c r="O5499" t="s">
        <v>7605</v>
      </c>
      <c r="P5499" t="s">
        <v>45386</v>
      </c>
      <c r="Q5499" t="s">
        <v>45387</v>
      </c>
      <c r="R5499" t="str">
        <f t="shared" si="170"/>
        <v>奎文</v>
      </c>
      <c r="S5499" t="str">
        <f t="shared" si="171"/>
        <v>0711</v>
      </c>
    </row>
    <row r="5500" spans="1:19">
      <c r="A5500" t="s">
        <v>45388</v>
      </c>
      <c r="B5500" t="s">
        <v>45389</v>
      </c>
      <c r="C5500" t="s">
        <v>46</v>
      </c>
      <c r="D5500" t="s">
        <v>45390</v>
      </c>
      <c r="E5500" t="s">
        <v>43711</v>
      </c>
      <c r="F5500" t="s">
        <v>45391</v>
      </c>
      <c r="G5500" t="s">
        <v>45392</v>
      </c>
      <c r="H5500" t="s">
        <v>45393</v>
      </c>
      <c r="I5500" t="s">
        <v>2350</v>
      </c>
      <c r="J5500" t="s">
        <v>7398</v>
      </c>
      <c r="K5500" t="s">
        <v>7399</v>
      </c>
      <c r="L5500" t="s">
        <v>110</v>
      </c>
      <c r="M5500" t="s">
        <v>4059</v>
      </c>
      <c r="N5500" t="s">
        <v>18142</v>
      </c>
      <c r="O5500" t="s">
        <v>7400</v>
      </c>
      <c r="P5500" t="s">
        <v>45394</v>
      </c>
      <c r="Q5500" t="s">
        <v>45395</v>
      </c>
      <c r="R5500" t="str">
        <f t="shared" si="170"/>
        <v>高密</v>
      </c>
      <c r="S5500" t="str">
        <f t="shared" si="171"/>
        <v>0711</v>
      </c>
    </row>
    <row r="5501" spans="1:19">
      <c r="A5501" t="s">
        <v>45396</v>
      </c>
      <c r="B5501" t="s">
        <v>45397</v>
      </c>
      <c r="C5501" t="s">
        <v>46</v>
      </c>
      <c r="D5501" t="s">
        <v>45398</v>
      </c>
      <c r="E5501" t="s">
        <v>43711</v>
      </c>
      <c r="F5501" t="s">
        <v>45399</v>
      </c>
      <c r="G5501" t="s">
        <v>45400</v>
      </c>
      <c r="H5501" t="s">
        <v>45401</v>
      </c>
      <c r="I5501" t="s">
        <v>2350</v>
      </c>
      <c r="J5501" t="s">
        <v>2730</v>
      </c>
      <c r="K5501" t="s">
        <v>2731</v>
      </c>
      <c r="L5501" t="s">
        <v>57</v>
      </c>
      <c r="M5501" t="s">
        <v>2492</v>
      </c>
      <c r="N5501" t="s">
        <v>2421</v>
      </c>
      <c r="O5501" t="s">
        <v>2732</v>
      </c>
      <c r="P5501" t="s">
        <v>45402</v>
      </c>
      <c r="Q5501" t="s">
        <v>45403</v>
      </c>
      <c r="R5501" t="str">
        <f t="shared" si="170"/>
        <v>安丘</v>
      </c>
      <c r="S5501" t="str">
        <f t="shared" si="171"/>
        <v>0711</v>
      </c>
    </row>
    <row r="5502" spans="1:19">
      <c r="A5502" t="s">
        <v>45404</v>
      </c>
      <c r="B5502" t="s">
        <v>45405</v>
      </c>
      <c r="C5502" t="s">
        <v>46</v>
      </c>
      <c r="D5502" t="s">
        <v>45406</v>
      </c>
      <c r="E5502" t="s">
        <v>43711</v>
      </c>
      <c r="F5502" t="s">
        <v>45407</v>
      </c>
      <c r="G5502" t="s">
        <v>45408</v>
      </c>
      <c r="H5502" t="s">
        <v>45409</v>
      </c>
      <c r="I5502" t="s">
        <v>2378</v>
      </c>
      <c r="J5502" t="s">
        <v>5957</v>
      </c>
      <c r="K5502" t="s">
        <v>5958</v>
      </c>
      <c r="L5502" t="s">
        <v>67</v>
      </c>
      <c r="M5502" t="s">
        <v>2958</v>
      </c>
      <c r="N5502" t="s">
        <v>2421</v>
      </c>
      <c r="O5502" t="s">
        <v>5959</v>
      </c>
      <c r="P5502" t="s">
        <v>45410</v>
      </c>
      <c r="Q5502" t="s">
        <v>45411</v>
      </c>
      <c r="R5502" t="str">
        <f t="shared" si="170"/>
        <v>昌邑</v>
      </c>
      <c r="S5502" t="str">
        <f t="shared" si="171"/>
        <v>0711</v>
      </c>
    </row>
    <row r="5503" spans="1:19">
      <c r="A5503" t="s">
        <v>45412</v>
      </c>
      <c r="B5503" t="s">
        <v>45413</v>
      </c>
      <c r="C5503" t="s">
        <v>46</v>
      </c>
      <c r="D5503" t="s">
        <v>45414</v>
      </c>
      <c r="E5503" t="s">
        <v>43945</v>
      </c>
      <c r="F5503" t="s">
        <v>45415</v>
      </c>
      <c r="G5503" t="s">
        <v>45416</v>
      </c>
      <c r="H5503" t="s">
        <v>45417</v>
      </c>
      <c r="I5503" t="s">
        <v>2350</v>
      </c>
      <c r="J5503" t="s">
        <v>6863</v>
      </c>
      <c r="K5503" t="s">
        <v>6864</v>
      </c>
      <c r="L5503" t="s">
        <v>128</v>
      </c>
      <c r="M5503" t="s">
        <v>3952</v>
      </c>
      <c r="N5503" t="s">
        <v>2785</v>
      </c>
      <c r="O5503" t="s">
        <v>6865</v>
      </c>
      <c r="P5503" t="s">
        <v>45418</v>
      </c>
      <c r="Q5503" t="s">
        <v>45419</v>
      </c>
      <c r="R5503" t="str">
        <f t="shared" si="170"/>
        <v>寿光</v>
      </c>
      <c r="S5503" t="str">
        <f t="shared" si="171"/>
        <v>0711</v>
      </c>
    </row>
    <row r="5504" spans="1:19">
      <c r="A5504" t="s">
        <v>1510</v>
      </c>
      <c r="B5504" t="s">
        <v>45420</v>
      </c>
      <c r="C5504" t="s">
        <v>46</v>
      </c>
      <c r="D5504" t="s">
        <v>45421</v>
      </c>
      <c r="E5504" t="s">
        <v>43945</v>
      </c>
      <c r="F5504" t="s">
        <v>45422</v>
      </c>
      <c r="G5504" t="s">
        <v>1508</v>
      </c>
      <c r="H5504" t="s">
        <v>45423</v>
      </c>
      <c r="I5504" t="s">
        <v>2645</v>
      </c>
      <c r="J5504" t="s">
        <v>6970</v>
      </c>
      <c r="K5504" t="s">
        <v>6971</v>
      </c>
      <c r="L5504" t="s">
        <v>119</v>
      </c>
      <c r="M5504" t="s">
        <v>5238</v>
      </c>
      <c r="N5504" t="s">
        <v>3252</v>
      </c>
      <c r="O5504" t="s">
        <v>6972</v>
      </c>
      <c r="R5504" t="str">
        <f t="shared" si="170"/>
        <v>寒亭</v>
      </c>
      <c r="S5504" t="str">
        <f t="shared" si="171"/>
        <v>0711</v>
      </c>
    </row>
    <row r="5505" spans="1:19">
      <c r="A5505" t="s">
        <v>45424</v>
      </c>
      <c r="B5505" t="s">
        <v>45425</v>
      </c>
      <c r="C5505" t="s">
        <v>46</v>
      </c>
      <c r="D5505" t="s">
        <v>45426</v>
      </c>
      <c r="E5505" t="s">
        <v>45427</v>
      </c>
      <c r="F5505" t="s">
        <v>45428</v>
      </c>
      <c r="G5505" t="s">
        <v>45429</v>
      </c>
      <c r="H5505" t="s">
        <v>45430</v>
      </c>
      <c r="I5505" t="s">
        <v>2645</v>
      </c>
      <c r="J5505" t="s">
        <v>6192</v>
      </c>
      <c r="K5505" t="s">
        <v>6193</v>
      </c>
      <c r="L5505" t="s">
        <v>57</v>
      </c>
      <c r="M5505" t="s">
        <v>2353</v>
      </c>
      <c r="N5505" t="s">
        <v>2480</v>
      </c>
      <c r="O5505" t="s">
        <v>6194</v>
      </c>
      <c r="P5505" t="s">
        <v>45431</v>
      </c>
      <c r="Q5505" t="s">
        <v>45432</v>
      </c>
      <c r="R5505" t="str">
        <f t="shared" ref="R5505:R5568" si="172">IF(OR(LEFT(L5505,2)="高新"),"奎文",IF(LEFT(L5505,2)="峡山","坊子",IF(LEFT(L5505,2)="滨海","寒亭",LEFT(L5505,2))))</f>
        <v>安丘</v>
      </c>
      <c r="S5505" t="str">
        <f t="shared" ref="S5505:S5568" si="173">TEXT(B5505,"mmdd")</f>
        <v>0711</v>
      </c>
    </row>
    <row r="5506" spans="1:19">
      <c r="A5506" t="s">
        <v>45433</v>
      </c>
      <c r="B5506" t="s">
        <v>45434</v>
      </c>
      <c r="C5506" t="s">
        <v>46</v>
      </c>
      <c r="D5506" t="s">
        <v>45435</v>
      </c>
      <c r="E5506" t="s">
        <v>45436</v>
      </c>
      <c r="F5506" t="s">
        <v>45437</v>
      </c>
      <c r="G5506" t="s">
        <v>45438</v>
      </c>
      <c r="H5506" t="s">
        <v>45439</v>
      </c>
      <c r="I5506" t="s">
        <v>2378</v>
      </c>
      <c r="J5506" t="s">
        <v>3364</v>
      </c>
      <c r="K5506" t="s">
        <v>3365</v>
      </c>
      <c r="L5506" t="s">
        <v>67</v>
      </c>
      <c r="M5506" t="s">
        <v>3366</v>
      </c>
      <c r="N5506" t="s">
        <v>2674</v>
      </c>
      <c r="O5506" t="s">
        <v>3367</v>
      </c>
      <c r="P5506" t="s">
        <v>45440</v>
      </c>
      <c r="R5506" t="str">
        <f t="shared" si="172"/>
        <v>昌邑</v>
      </c>
      <c r="S5506" t="str">
        <f t="shared" si="173"/>
        <v>0711</v>
      </c>
    </row>
    <row r="5507" spans="1:19">
      <c r="A5507" t="s">
        <v>45441</v>
      </c>
      <c r="B5507" t="s">
        <v>45442</v>
      </c>
      <c r="C5507" t="s">
        <v>46</v>
      </c>
      <c r="D5507" t="s">
        <v>45443</v>
      </c>
      <c r="E5507" t="s">
        <v>43945</v>
      </c>
      <c r="F5507" t="s">
        <v>45444</v>
      </c>
      <c r="G5507" t="s">
        <v>45445</v>
      </c>
      <c r="H5507" t="s">
        <v>44914</v>
      </c>
      <c r="I5507" t="s">
        <v>2465</v>
      </c>
      <c r="J5507" t="s">
        <v>3868</v>
      </c>
      <c r="K5507" t="s">
        <v>3869</v>
      </c>
      <c r="L5507" t="s">
        <v>57</v>
      </c>
      <c r="M5507" t="s">
        <v>2367</v>
      </c>
      <c r="N5507" t="s">
        <v>2340</v>
      </c>
      <c r="O5507" t="s">
        <v>3870</v>
      </c>
      <c r="P5507" t="s">
        <v>45446</v>
      </c>
      <c r="Q5507" t="s">
        <v>45447</v>
      </c>
      <c r="R5507" t="str">
        <f t="shared" si="172"/>
        <v>安丘</v>
      </c>
      <c r="S5507" t="str">
        <f t="shared" si="173"/>
        <v>0711</v>
      </c>
    </row>
    <row r="5508" spans="1:19">
      <c r="A5508" t="s">
        <v>45448</v>
      </c>
      <c r="B5508" t="s">
        <v>45449</v>
      </c>
      <c r="C5508" t="s">
        <v>46</v>
      </c>
      <c r="D5508" t="s">
        <v>45450</v>
      </c>
      <c r="E5508" t="s">
        <v>43945</v>
      </c>
      <c r="F5508" t="s">
        <v>45451</v>
      </c>
      <c r="G5508" t="s">
        <v>45452</v>
      </c>
      <c r="H5508" t="s">
        <v>45453</v>
      </c>
      <c r="I5508" t="s">
        <v>2378</v>
      </c>
      <c r="J5508" t="s">
        <v>16736</v>
      </c>
      <c r="K5508" t="s">
        <v>16737</v>
      </c>
      <c r="L5508" t="s">
        <v>101</v>
      </c>
      <c r="M5508" t="s">
        <v>4459</v>
      </c>
      <c r="N5508" t="s">
        <v>2674</v>
      </c>
      <c r="O5508" t="s">
        <v>16738</v>
      </c>
      <c r="P5508" t="s">
        <v>45454</v>
      </c>
      <c r="R5508" t="str">
        <f t="shared" si="172"/>
        <v>潍城</v>
      </c>
      <c r="S5508" t="str">
        <f t="shared" si="173"/>
        <v>0711</v>
      </c>
    </row>
    <row r="5509" spans="1:19">
      <c r="A5509" t="s">
        <v>45455</v>
      </c>
      <c r="B5509" t="s">
        <v>45456</v>
      </c>
      <c r="C5509" t="s">
        <v>46</v>
      </c>
      <c r="D5509" t="s">
        <v>45457</v>
      </c>
      <c r="E5509" t="s">
        <v>43945</v>
      </c>
      <c r="F5509" t="s">
        <v>45458</v>
      </c>
      <c r="G5509" t="s">
        <v>45459</v>
      </c>
      <c r="H5509" t="s">
        <v>45460</v>
      </c>
      <c r="I5509" t="s">
        <v>2378</v>
      </c>
      <c r="J5509" t="s">
        <v>7327</v>
      </c>
      <c r="K5509" t="s">
        <v>7328</v>
      </c>
      <c r="L5509" t="s">
        <v>101</v>
      </c>
      <c r="M5509" t="s">
        <v>5737</v>
      </c>
      <c r="N5509" t="s">
        <v>7359</v>
      </c>
      <c r="O5509" t="s">
        <v>7329</v>
      </c>
      <c r="P5509" t="s">
        <v>45016</v>
      </c>
      <c r="Q5509" t="s">
        <v>45461</v>
      </c>
      <c r="R5509" t="str">
        <f t="shared" si="172"/>
        <v>潍城</v>
      </c>
      <c r="S5509" t="str">
        <f t="shared" si="173"/>
        <v>0711</v>
      </c>
    </row>
    <row r="5510" spans="1:19">
      <c r="A5510" t="s">
        <v>45462</v>
      </c>
      <c r="B5510" t="s">
        <v>45463</v>
      </c>
      <c r="C5510" t="s">
        <v>46</v>
      </c>
      <c r="D5510" t="s">
        <v>45464</v>
      </c>
      <c r="E5510" t="s">
        <v>43945</v>
      </c>
      <c r="F5510" t="s">
        <v>45465</v>
      </c>
      <c r="G5510" t="s">
        <v>45466</v>
      </c>
      <c r="H5510" t="s">
        <v>45467</v>
      </c>
      <c r="I5510" t="s">
        <v>2465</v>
      </c>
      <c r="J5510" t="s">
        <v>9339</v>
      </c>
      <c r="K5510" t="s">
        <v>9340</v>
      </c>
      <c r="L5510" t="s">
        <v>47</v>
      </c>
      <c r="M5510" t="s">
        <v>2454</v>
      </c>
      <c r="N5510" t="s">
        <v>2455</v>
      </c>
      <c r="O5510" t="s">
        <v>9341</v>
      </c>
      <c r="R5510" t="str">
        <f t="shared" si="172"/>
        <v>诸城</v>
      </c>
      <c r="S5510" t="str">
        <f t="shared" si="173"/>
        <v>0711</v>
      </c>
    </row>
    <row r="5511" spans="1:19">
      <c r="A5511" t="s">
        <v>45468</v>
      </c>
      <c r="B5511" t="s">
        <v>45469</v>
      </c>
      <c r="C5511" t="s">
        <v>46</v>
      </c>
      <c r="D5511" t="s">
        <v>45470</v>
      </c>
      <c r="E5511" t="s">
        <v>43711</v>
      </c>
      <c r="F5511" t="s">
        <v>45471</v>
      </c>
      <c r="G5511" t="s">
        <v>45472</v>
      </c>
      <c r="H5511" t="s">
        <v>45473</v>
      </c>
      <c r="I5511" t="s">
        <v>3376</v>
      </c>
      <c r="J5511" t="s">
        <v>3609</v>
      </c>
      <c r="K5511" t="s">
        <v>3610</v>
      </c>
      <c r="L5511" t="s">
        <v>110</v>
      </c>
      <c r="M5511" t="s">
        <v>2381</v>
      </c>
      <c r="N5511" t="s">
        <v>3017</v>
      </c>
      <c r="O5511" t="s">
        <v>3611</v>
      </c>
      <c r="P5511" t="s">
        <v>45474</v>
      </c>
      <c r="R5511" t="str">
        <f t="shared" si="172"/>
        <v>高密</v>
      </c>
      <c r="S5511" t="str">
        <f t="shared" si="173"/>
        <v>0711</v>
      </c>
    </row>
    <row r="5512" spans="1:19">
      <c r="A5512" t="s">
        <v>45475</v>
      </c>
      <c r="B5512" t="s">
        <v>45476</v>
      </c>
      <c r="C5512" t="s">
        <v>46</v>
      </c>
      <c r="D5512" t="s">
        <v>45477</v>
      </c>
      <c r="E5512" t="s">
        <v>43711</v>
      </c>
      <c r="F5512" t="s">
        <v>45478</v>
      </c>
      <c r="G5512" t="s">
        <v>45479</v>
      </c>
      <c r="H5512" t="s">
        <v>45480</v>
      </c>
      <c r="I5512" t="s">
        <v>2364</v>
      </c>
      <c r="J5512" t="s">
        <v>16109</v>
      </c>
      <c r="K5512" t="s">
        <v>16110</v>
      </c>
      <c r="L5512" t="s">
        <v>119</v>
      </c>
      <c r="M5512" t="s">
        <v>3695</v>
      </c>
      <c r="N5512" t="s">
        <v>2983</v>
      </c>
      <c r="O5512" t="s">
        <v>16111</v>
      </c>
      <c r="P5512" t="s">
        <v>45481</v>
      </c>
      <c r="R5512" t="str">
        <f t="shared" si="172"/>
        <v>寒亭</v>
      </c>
      <c r="S5512" t="str">
        <f t="shared" si="173"/>
        <v>0711</v>
      </c>
    </row>
    <row r="5513" spans="1:19">
      <c r="A5513" t="s">
        <v>1406</v>
      </c>
      <c r="B5513" t="s">
        <v>45482</v>
      </c>
      <c r="C5513" t="s">
        <v>46</v>
      </c>
      <c r="D5513" t="s">
        <v>45483</v>
      </c>
      <c r="E5513" t="s">
        <v>43711</v>
      </c>
      <c r="F5513" t="s">
        <v>45484</v>
      </c>
      <c r="G5513" t="s">
        <v>1404</v>
      </c>
      <c r="H5513" t="s">
        <v>45485</v>
      </c>
      <c r="I5513" t="s">
        <v>2350</v>
      </c>
      <c r="J5513" t="s">
        <v>3704</v>
      </c>
      <c r="K5513" t="s">
        <v>3705</v>
      </c>
      <c r="L5513" t="s">
        <v>67</v>
      </c>
      <c r="M5513" t="s">
        <v>3706</v>
      </c>
      <c r="N5513" t="s">
        <v>2564</v>
      </c>
      <c r="O5513" t="s">
        <v>3707</v>
      </c>
      <c r="P5513" t="s">
        <v>45486</v>
      </c>
      <c r="Q5513" t="s">
        <v>45487</v>
      </c>
      <c r="R5513" t="str">
        <f t="shared" si="172"/>
        <v>昌邑</v>
      </c>
      <c r="S5513" t="str">
        <f t="shared" si="173"/>
        <v>0711</v>
      </c>
    </row>
    <row r="5514" spans="1:19">
      <c r="A5514" t="s">
        <v>45488</v>
      </c>
      <c r="B5514" t="s">
        <v>45489</v>
      </c>
      <c r="C5514" t="s">
        <v>46</v>
      </c>
      <c r="D5514" t="s">
        <v>45490</v>
      </c>
      <c r="E5514" t="s">
        <v>43711</v>
      </c>
      <c r="F5514" t="s">
        <v>45491</v>
      </c>
      <c r="G5514" t="s">
        <v>45492</v>
      </c>
      <c r="H5514" t="s">
        <v>45493</v>
      </c>
      <c r="I5514" t="s">
        <v>2350</v>
      </c>
      <c r="J5514" t="s">
        <v>33535</v>
      </c>
      <c r="K5514" t="s">
        <v>33536</v>
      </c>
      <c r="L5514" t="s">
        <v>67</v>
      </c>
      <c r="M5514" t="s">
        <v>2871</v>
      </c>
      <c r="N5514" t="s">
        <v>20942</v>
      </c>
      <c r="O5514" t="s">
        <v>33537</v>
      </c>
      <c r="P5514" t="s">
        <v>45494</v>
      </c>
      <c r="R5514" t="str">
        <f t="shared" si="172"/>
        <v>昌邑</v>
      </c>
      <c r="S5514" t="str">
        <f t="shared" si="173"/>
        <v>0711</v>
      </c>
    </row>
    <row r="5515" spans="1:19">
      <c r="A5515" t="s">
        <v>45495</v>
      </c>
      <c r="B5515" t="s">
        <v>45496</v>
      </c>
      <c r="C5515" t="s">
        <v>46</v>
      </c>
      <c r="D5515" t="s">
        <v>45497</v>
      </c>
      <c r="E5515" t="s">
        <v>43945</v>
      </c>
      <c r="F5515" t="s">
        <v>45498</v>
      </c>
      <c r="G5515" t="s">
        <v>45499</v>
      </c>
      <c r="H5515" t="s">
        <v>45500</v>
      </c>
      <c r="I5515" t="s">
        <v>4165</v>
      </c>
      <c r="J5515" t="s">
        <v>8179</v>
      </c>
      <c r="K5515" t="s">
        <v>8180</v>
      </c>
      <c r="L5515" t="s">
        <v>47</v>
      </c>
      <c r="M5515" t="s">
        <v>3159</v>
      </c>
      <c r="N5515" t="s">
        <v>3277</v>
      </c>
      <c r="O5515" t="s">
        <v>8181</v>
      </c>
      <c r="P5515" t="s">
        <v>45501</v>
      </c>
      <c r="Q5515" t="s">
        <v>45502</v>
      </c>
      <c r="R5515" t="str">
        <f t="shared" si="172"/>
        <v>诸城</v>
      </c>
      <c r="S5515" t="str">
        <f t="shared" si="173"/>
        <v>0711</v>
      </c>
    </row>
    <row r="5516" spans="1:19">
      <c r="A5516" t="s">
        <v>45503</v>
      </c>
      <c r="B5516" t="s">
        <v>45504</v>
      </c>
      <c r="C5516" t="s">
        <v>46</v>
      </c>
      <c r="D5516" t="s">
        <v>45505</v>
      </c>
      <c r="E5516" t="s">
        <v>43945</v>
      </c>
      <c r="F5516" t="s">
        <v>45506</v>
      </c>
      <c r="G5516" t="s">
        <v>45507</v>
      </c>
      <c r="H5516" t="s">
        <v>45508</v>
      </c>
      <c r="I5516" t="s">
        <v>3608</v>
      </c>
      <c r="J5516" t="s">
        <v>9436</v>
      </c>
      <c r="K5516" t="s">
        <v>9437</v>
      </c>
      <c r="L5516" t="s">
        <v>110</v>
      </c>
      <c r="M5516" t="s">
        <v>2381</v>
      </c>
      <c r="N5516" t="s">
        <v>3994</v>
      </c>
      <c r="O5516" t="s">
        <v>9438</v>
      </c>
      <c r="P5516" t="s">
        <v>45509</v>
      </c>
      <c r="Q5516" t="s">
        <v>45510</v>
      </c>
      <c r="R5516" t="str">
        <f t="shared" si="172"/>
        <v>高密</v>
      </c>
      <c r="S5516" t="str">
        <f t="shared" si="173"/>
        <v>0711</v>
      </c>
    </row>
    <row r="5517" spans="1:19">
      <c r="A5517" t="s">
        <v>45511</v>
      </c>
      <c r="B5517" t="s">
        <v>45512</v>
      </c>
      <c r="C5517" t="s">
        <v>46</v>
      </c>
      <c r="D5517" t="s">
        <v>45513</v>
      </c>
      <c r="E5517" t="s">
        <v>43711</v>
      </c>
      <c r="F5517" t="s">
        <v>45514</v>
      </c>
      <c r="G5517" t="s">
        <v>45515</v>
      </c>
      <c r="H5517" t="s">
        <v>45516</v>
      </c>
      <c r="I5517" t="s">
        <v>2364</v>
      </c>
      <c r="J5517" t="s">
        <v>6889</v>
      </c>
      <c r="K5517" t="s">
        <v>6890</v>
      </c>
      <c r="L5517" t="s">
        <v>146</v>
      </c>
      <c r="M5517" t="s">
        <v>3532</v>
      </c>
      <c r="N5517" t="s">
        <v>2480</v>
      </c>
      <c r="O5517" t="s">
        <v>6891</v>
      </c>
      <c r="P5517" t="s">
        <v>45517</v>
      </c>
      <c r="Q5517" t="s">
        <v>45518</v>
      </c>
      <c r="R5517" t="str">
        <f t="shared" si="172"/>
        <v>临朐</v>
      </c>
      <c r="S5517" t="str">
        <f t="shared" si="173"/>
        <v>0711</v>
      </c>
    </row>
    <row r="5518" spans="1:19">
      <c r="A5518" t="s">
        <v>45519</v>
      </c>
      <c r="B5518" t="s">
        <v>45520</v>
      </c>
      <c r="C5518" t="s">
        <v>46</v>
      </c>
      <c r="D5518" t="s">
        <v>45521</v>
      </c>
      <c r="E5518" t="s">
        <v>45522</v>
      </c>
      <c r="F5518" t="s">
        <v>45523</v>
      </c>
      <c r="G5518" t="s">
        <v>45524</v>
      </c>
      <c r="H5518" t="s">
        <v>45525</v>
      </c>
      <c r="I5518" t="s">
        <v>2503</v>
      </c>
      <c r="J5518" t="s">
        <v>2934</v>
      </c>
      <c r="K5518" t="s">
        <v>2935</v>
      </c>
      <c r="L5518" t="s">
        <v>47</v>
      </c>
      <c r="M5518" t="s">
        <v>2784</v>
      </c>
      <c r="N5518" t="s">
        <v>4563</v>
      </c>
      <c r="O5518" t="s">
        <v>2937</v>
      </c>
      <c r="P5518" t="s">
        <v>45526</v>
      </c>
      <c r="Q5518" t="s">
        <v>45527</v>
      </c>
      <c r="R5518" t="str">
        <f t="shared" si="172"/>
        <v>诸城</v>
      </c>
      <c r="S5518" t="str">
        <f t="shared" si="173"/>
        <v>0711</v>
      </c>
    </row>
    <row r="5519" spans="1:19">
      <c r="A5519" t="s">
        <v>45528</v>
      </c>
      <c r="B5519" t="s">
        <v>45529</v>
      </c>
      <c r="C5519" t="s">
        <v>46</v>
      </c>
      <c r="D5519" t="s">
        <v>45530</v>
      </c>
      <c r="E5519" t="s">
        <v>43711</v>
      </c>
      <c r="F5519" t="s">
        <v>45531</v>
      </c>
      <c r="G5519" t="s">
        <v>45532</v>
      </c>
      <c r="H5519" t="s">
        <v>45533</v>
      </c>
      <c r="I5519" t="s">
        <v>2350</v>
      </c>
      <c r="J5519" t="s">
        <v>4774</v>
      </c>
      <c r="K5519" t="s">
        <v>4775</v>
      </c>
      <c r="L5519" t="s">
        <v>67</v>
      </c>
      <c r="M5519" t="s">
        <v>3706</v>
      </c>
      <c r="N5519" t="s">
        <v>2396</v>
      </c>
      <c r="O5519" t="s">
        <v>4776</v>
      </c>
      <c r="P5519" t="s">
        <v>45534</v>
      </c>
      <c r="Q5519" t="s">
        <v>45535</v>
      </c>
      <c r="R5519" t="str">
        <f t="shared" si="172"/>
        <v>昌邑</v>
      </c>
      <c r="S5519" t="str">
        <f t="shared" si="173"/>
        <v>0711</v>
      </c>
    </row>
    <row r="5520" spans="1:19">
      <c r="A5520" t="s">
        <v>45536</v>
      </c>
      <c r="B5520" t="s">
        <v>45537</v>
      </c>
      <c r="C5520" t="s">
        <v>46</v>
      </c>
      <c r="D5520" t="s">
        <v>45538</v>
      </c>
      <c r="E5520" t="s">
        <v>43945</v>
      </c>
      <c r="F5520" t="s">
        <v>45539</v>
      </c>
      <c r="G5520" t="s">
        <v>45540</v>
      </c>
      <c r="H5520" t="s">
        <v>45541</v>
      </c>
      <c r="I5520" t="s">
        <v>2465</v>
      </c>
      <c r="J5520" t="s">
        <v>7585</v>
      </c>
      <c r="K5520" t="s">
        <v>7586</v>
      </c>
      <c r="L5520" t="s">
        <v>101</v>
      </c>
      <c r="M5520" t="s">
        <v>5737</v>
      </c>
      <c r="N5520" t="s">
        <v>2340</v>
      </c>
      <c r="O5520" t="s">
        <v>7587</v>
      </c>
      <c r="P5520" t="s">
        <v>45542</v>
      </c>
      <c r="Q5520" t="s">
        <v>45543</v>
      </c>
      <c r="R5520" t="str">
        <f t="shared" si="172"/>
        <v>潍城</v>
      </c>
      <c r="S5520" t="str">
        <f t="shared" si="173"/>
        <v>0711</v>
      </c>
    </row>
    <row r="5521" spans="1:19">
      <c r="A5521" t="s">
        <v>45544</v>
      </c>
      <c r="B5521" t="s">
        <v>45545</v>
      </c>
      <c r="C5521" t="s">
        <v>46</v>
      </c>
      <c r="D5521" t="s">
        <v>45546</v>
      </c>
      <c r="E5521" t="s">
        <v>43711</v>
      </c>
      <c r="F5521" t="s">
        <v>45547</v>
      </c>
      <c r="G5521" t="s">
        <v>45548</v>
      </c>
      <c r="H5521" t="s">
        <v>45549</v>
      </c>
      <c r="I5521" t="s">
        <v>2364</v>
      </c>
      <c r="J5521" t="s">
        <v>2337</v>
      </c>
      <c r="K5521" t="s">
        <v>2338</v>
      </c>
      <c r="L5521" t="s">
        <v>137</v>
      </c>
      <c r="M5521" t="s">
        <v>2339</v>
      </c>
      <c r="N5521" t="s">
        <v>2340</v>
      </c>
      <c r="O5521" t="s">
        <v>2341</v>
      </c>
      <c r="P5521" t="s">
        <v>45550</v>
      </c>
      <c r="Q5521" t="s">
        <v>45551</v>
      </c>
      <c r="R5521" t="str">
        <f t="shared" si="172"/>
        <v>青州</v>
      </c>
      <c r="S5521" t="str">
        <f t="shared" si="173"/>
        <v>0711</v>
      </c>
    </row>
    <row r="5522" spans="1:19">
      <c r="A5522" t="s">
        <v>45552</v>
      </c>
      <c r="B5522" t="s">
        <v>45553</v>
      </c>
      <c r="C5522" t="s">
        <v>46</v>
      </c>
      <c r="D5522" t="s">
        <v>45554</v>
      </c>
      <c r="E5522" t="s">
        <v>40140</v>
      </c>
      <c r="F5522" t="s">
        <v>45555</v>
      </c>
      <c r="G5522" t="s">
        <v>45556</v>
      </c>
      <c r="H5522" t="s">
        <v>45557</v>
      </c>
      <c r="I5522" t="s">
        <v>2645</v>
      </c>
      <c r="J5522" t="s">
        <v>7099</v>
      </c>
      <c r="K5522" t="s">
        <v>7100</v>
      </c>
      <c r="L5522" t="s">
        <v>146</v>
      </c>
      <c r="M5522" t="s">
        <v>4470</v>
      </c>
      <c r="N5522" t="s">
        <v>6308</v>
      </c>
      <c r="O5522" t="s">
        <v>7101</v>
      </c>
      <c r="P5522" t="s">
        <v>45558</v>
      </c>
      <c r="Q5522" t="s">
        <v>45559</v>
      </c>
      <c r="R5522" t="str">
        <f t="shared" si="172"/>
        <v>临朐</v>
      </c>
      <c r="S5522" t="str">
        <f t="shared" si="173"/>
        <v>0711</v>
      </c>
    </row>
    <row r="5523" spans="1:19">
      <c r="A5523" t="s">
        <v>45560</v>
      </c>
      <c r="B5523" t="s">
        <v>45561</v>
      </c>
      <c r="C5523" t="s">
        <v>46</v>
      </c>
      <c r="D5523" t="s">
        <v>45562</v>
      </c>
      <c r="E5523" t="s">
        <v>40140</v>
      </c>
      <c r="F5523" t="s">
        <v>45563</v>
      </c>
      <c r="G5523" t="s">
        <v>45564</v>
      </c>
      <c r="H5523" t="s">
        <v>45565</v>
      </c>
      <c r="I5523" t="s">
        <v>2378</v>
      </c>
      <c r="J5523" t="s">
        <v>6970</v>
      </c>
      <c r="K5523" t="s">
        <v>6971</v>
      </c>
      <c r="L5523" t="s">
        <v>119</v>
      </c>
      <c r="M5523" t="s">
        <v>5238</v>
      </c>
      <c r="O5523" t="s">
        <v>6972</v>
      </c>
      <c r="P5523" t="s">
        <v>45566</v>
      </c>
      <c r="Q5523" t="s">
        <v>45567</v>
      </c>
      <c r="R5523" t="str">
        <f t="shared" si="172"/>
        <v>寒亭</v>
      </c>
      <c r="S5523" t="str">
        <f t="shared" si="173"/>
        <v>0711</v>
      </c>
    </row>
    <row r="5524" spans="1:19">
      <c r="A5524" t="s">
        <v>45568</v>
      </c>
      <c r="B5524" t="s">
        <v>45569</v>
      </c>
      <c r="C5524" t="s">
        <v>46</v>
      </c>
      <c r="D5524" t="s">
        <v>45570</v>
      </c>
      <c r="E5524" t="s">
        <v>43711</v>
      </c>
      <c r="F5524" t="s">
        <v>45571</v>
      </c>
      <c r="G5524" t="s">
        <v>45572</v>
      </c>
      <c r="H5524" t="s">
        <v>45573</v>
      </c>
      <c r="I5524" t="s">
        <v>2503</v>
      </c>
      <c r="J5524" t="s">
        <v>3285</v>
      </c>
      <c r="K5524" t="s">
        <v>3286</v>
      </c>
      <c r="L5524" t="s">
        <v>76</v>
      </c>
      <c r="M5524" t="s">
        <v>2528</v>
      </c>
      <c r="N5524" t="s">
        <v>2674</v>
      </c>
      <c r="O5524" t="s">
        <v>3287</v>
      </c>
      <c r="P5524" t="s">
        <v>45574</v>
      </c>
      <c r="R5524" t="str">
        <f t="shared" si="172"/>
        <v>奎文</v>
      </c>
      <c r="S5524" t="str">
        <f t="shared" si="173"/>
        <v>0711</v>
      </c>
    </row>
    <row r="5525" spans="1:19">
      <c r="A5525" t="s">
        <v>45575</v>
      </c>
      <c r="B5525" t="s">
        <v>45576</v>
      </c>
      <c r="C5525" t="s">
        <v>46</v>
      </c>
      <c r="D5525" t="s">
        <v>45577</v>
      </c>
      <c r="E5525" t="s">
        <v>43711</v>
      </c>
      <c r="F5525" t="s">
        <v>45578</v>
      </c>
      <c r="G5525" t="s">
        <v>45579</v>
      </c>
      <c r="H5525" t="s">
        <v>45580</v>
      </c>
      <c r="I5525" t="s">
        <v>2350</v>
      </c>
      <c r="J5525" t="s">
        <v>3305</v>
      </c>
      <c r="K5525" t="s">
        <v>3306</v>
      </c>
      <c r="L5525" t="s">
        <v>47</v>
      </c>
      <c r="M5525" t="s">
        <v>3159</v>
      </c>
      <c r="N5525" t="s">
        <v>2340</v>
      </c>
      <c r="O5525" t="s">
        <v>3308</v>
      </c>
      <c r="P5525" t="s">
        <v>45581</v>
      </c>
      <c r="R5525" t="str">
        <f t="shared" si="172"/>
        <v>诸城</v>
      </c>
      <c r="S5525" t="str">
        <f t="shared" si="173"/>
        <v>0711</v>
      </c>
    </row>
    <row r="5526" spans="1:19">
      <c r="A5526" t="s">
        <v>45582</v>
      </c>
      <c r="B5526" t="s">
        <v>45583</v>
      </c>
      <c r="C5526" t="s">
        <v>46</v>
      </c>
      <c r="D5526" t="s">
        <v>45584</v>
      </c>
      <c r="E5526" t="s">
        <v>45585</v>
      </c>
      <c r="F5526" t="s">
        <v>45586</v>
      </c>
      <c r="G5526" t="s">
        <v>45587</v>
      </c>
      <c r="H5526" t="s">
        <v>45588</v>
      </c>
      <c r="I5526" t="s">
        <v>2350</v>
      </c>
      <c r="J5526" t="s">
        <v>3325</v>
      </c>
      <c r="K5526" t="s">
        <v>3326</v>
      </c>
      <c r="L5526" t="s">
        <v>47</v>
      </c>
      <c r="M5526" t="s">
        <v>3327</v>
      </c>
      <c r="N5526" t="s">
        <v>2480</v>
      </c>
      <c r="O5526" t="s">
        <v>3328</v>
      </c>
      <c r="P5526" t="s">
        <v>45589</v>
      </c>
      <c r="R5526" t="str">
        <f t="shared" si="172"/>
        <v>诸城</v>
      </c>
      <c r="S5526" t="str">
        <f t="shared" si="173"/>
        <v>0711</v>
      </c>
    </row>
    <row r="5527" spans="1:19">
      <c r="A5527" t="s">
        <v>1390</v>
      </c>
      <c r="B5527" t="s">
        <v>45590</v>
      </c>
      <c r="C5527" t="s">
        <v>46</v>
      </c>
      <c r="D5527" t="s">
        <v>45591</v>
      </c>
      <c r="E5527" t="s">
        <v>45592</v>
      </c>
      <c r="F5527" t="s">
        <v>45593</v>
      </c>
      <c r="G5527" t="s">
        <v>1388</v>
      </c>
      <c r="H5527" t="s">
        <v>45594</v>
      </c>
      <c r="I5527" t="s">
        <v>2378</v>
      </c>
      <c r="J5527" t="s">
        <v>2836</v>
      </c>
      <c r="K5527" t="s">
        <v>24991</v>
      </c>
      <c r="L5527" t="s">
        <v>57</v>
      </c>
      <c r="M5527" t="s">
        <v>2838</v>
      </c>
      <c r="N5527" t="s">
        <v>3017</v>
      </c>
      <c r="O5527" t="s">
        <v>2839</v>
      </c>
      <c r="P5527" t="s">
        <v>45595</v>
      </c>
      <c r="R5527" t="str">
        <f t="shared" si="172"/>
        <v>安丘</v>
      </c>
      <c r="S5527" t="str">
        <f t="shared" si="173"/>
        <v>0711</v>
      </c>
    </row>
    <row r="5528" spans="1:19">
      <c r="A5528" t="s">
        <v>45596</v>
      </c>
      <c r="B5528" t="s">
        <v>45597</v>
      </c>
      <c r="C5528" t="s">
        <v>46</v>
      </c>
      <c r="D5528" t="s">
        <v>45598</v>
      </c>
      <c r="E5528" t="s">
        <v>43711</v>
      </c>
      <c r="F5528" t="s">
        <v>45599</v>
      </c>
      <c r="G5528" t="s">
        <v>45600</v>
      </c>
      <c r="H5528" t="s">
        <v>45601</v>
      </c>
      <c r="I5528" t="s">
        <v>2350</v>
      </c>
      <c r="J5528" t="s">
        <v>6059</v>
      </c>
      <c r="K5528" t="s">
        <v>6060</v>
      </c>
      <c r="L5528" t="s">
        <v>128</v>
      </c>
      <c r="M5528" t="s">
        <v>3028</v>
      </c>
      <c r="N5528" t="s">
        <v>2421</v>
      </c>
      <c r="O5528" t="s">
        <v>6061</v>
      </c>
      <c r="P5528" t="s">
        <v>45602</v>
      </c>
      <c r="R5528" t="str">
        <f t="shared" si="172"/>
        <v>寿光</v>
      </c>
      <c r="S5528" t="str">
        <f t="shared" si="173"/>
        <v>0711</v>
      </c>
    </row>
    <row r="5529" spans="1:19">
      <c r="A5529" t="s">
        <v>45603</v>
      </c>
      <c r="B5529" t="s">
        <v>45604</v>
      </c>
      <c r="C5529" t="s">
        <v>46</v>
      </c>
      <c r="D5529" t="s">
        <v>45605</v>
      </c>
      <c r="E5529" t="s">
        <v>43711</v>
      </c>
      <c r="F5529" t="s">
        <v>33949</v>
      </c>
      <c r="G5529" t="s">
        <v>33950</v>
      </c>
      <c r="H5529" t="s">
        <v>45606</v>
      </c>
      <c r="I5529" t="s">
        <v>5211</v>
      </c>
      <c r="J5529" t="s">
        <v>2634</v>
      </c>
      <c r="K5529" t="s">
        <v>2635</v>
      </c>
      <c r="L5529" t="s">
        <v>76</v>
      </c>
      <c r="M5529" t="s">
        <v>2408</v>
      </c>
      <c r="N5529" t="s">
        <v>3577</v>
      </c>
      <c r="O5529" t="s">
        <v>2636</v>
      </c>
      <c r="P5529" t="s">
        <v>45607</v>
      </c>
      <c r="Q5529" t="s">
        <v>33952</v>
      </c>
      <c r="R5529" t="str">
        <f t="shared" si="172"/>
        <v>奎文</v>
      </c>
      <c r="S5529" t="str">
        <f t="shared" si="173"/>
        <v>0711</v>
      </c>
    </row>
    <row r="5530" spans="1:19">
      <c r="A5530" t="s">
        <v>45608</v>
      </c>
      <c r="B5530" t="s">
        <v>45609</v>
      </c>
      <c r="C5530" t="s">
        <v>46</v>
      </c>
      <c r="D5530" t="s">
        <v>45610</v>
      </c>
      <c r="E5530" t="s">
        <v>43711</v>
      </c>
      <c r="F5530" t="s">
        <v>45611</v>
      </c>
      <c r="G5530" t="s">
        <v>45612</v>
      </c>
      <c r="H5530" t="s">
        <v>45613</v>
      </c>
      <c r="I5530" t="s">
        <v>2645</v>
      </c>
      <c r="J5530" t="s">
        <v>16771</v>
      </c>
      <c r="K5530" t="s">
        <v>16772</v>
      </c>
      <c r="L5530" t="s">
        <v>146</v>
      </c>
      <c r="M5530" t="s">
        <v>5188</v>
      </c>
      <c r="N5530" t="s">
        <v>2721</v>
      </c>
      <c r="O5530" t="s">
        <v>16773</v>
      </c>
      <c r="P5530" t="s">
        <v>45614</v>
      </c>
      <c r="R5530" t="str">
        <f t="shared" si="172"/>
        <v>临朐</v>
      </c>
      <c r="S5530" t="str">
        <f t="shared" si="173"/>
        <v>0711</v>
      </c>
    </row>
    <row r="5531" spans="1:19">
      <c r="A5531" t="s">
        <v>45615</v>
      </c>
      <c r="B5531" t="s">
        <v>45616</v>
      </c>
      <c r="C5531" t="s">
        <v>46</v>
      </c>
      <c r="D5531" t="s">
        <v>45617</v>
      </c>
      <c r="E5531" t="s">
        <v>43711</v>
      </c>
      <c r="F5531" t="s">
        <v>45618</v>
      </c>
      <c r="G5531" t="s">
        <v>45619</v>
      </c>
      <c r="H5531" t="s">
        <v>45620</v>
      </c>
      <c r="I5531" t="s">
        <v>2364</v>
      </c>
      <c r="J5531" t="s">
        <v>2550</v>
      </c>
      <c r="K5531" t="s">
        <v>2551</v>
      </c>
      <c r="L5531" t="s">
        <v>57</v>
      </c>
      <c r="M5531" t="s">
        <v>2552</v>
      </c>
      <c r="N5531" t="s">
        <v>2421</v>
      </c>
      <c r="O5531" t="s">
        <v>2553</v>
      </c>
      <c r="P5531" t="s">
        <v>45621</v>
      </c>
      <c r="Q5531" t="s">
        <v>45622</v>
      </c>
      <c r="R5531" t="str">
        <f t="shared" si="172"/>
        <v>安丘</v>
      </c>
      <c r="S5531" t="str">
        <f t="shared" si="173"/>
        <v>0711</v>
      </c>
    </row>
    <row r="5532" spans="1:19">
      <c r="A5532" t="s">
        <v>45623</v>
      </c>
      <c r="B5532" t="s">
        <v>45624</v>
      </c>
      <c r="C5532" t="s">
        <v>46</v>
      </c>
      <c r="D5532" t="s">
        <v>45625</v>
      </c>
      <c r="E5532" t="s">
        <v>43711</v>
      </c>
      <c r="F5532" t="s">
        <v>45626</v>
      </c>
      <c r="G5532" t="s">
        <v>45627</v>
      </c>
      <c r="H5532" t="s">
        <v>45628</v>
      </c>
      <c r="I5532" t="s">
        <v>2350</v>
      </c>
      <c r="J5532" t="s">
        <v>2351</v>
      </c>
      <c r="K5532" t="s">
        <v>2352</v>
      </c>
      <c r="L5532" t="s">
        <v>57</v>
      </c>
      <c r="M5532" t="s">
        <v>2353</v>
      </c>
      <c r="N5532" t="s">
        <v>2480</v>
      </c>
      <c r="O5532" t="s">
        <v>2355</v>
      </c>
      <c r="P5532" t="s">
        <v>45629</v>
      </c>
      <c r="Q5532" t="s">
        <v>45630</v>
      </c>
      <c r="R5532" t="str">
        <f t="shared" si="172"/>
        <v>安丘</v>
      </c>
      <c r="S5532" t="str">
        <f t="shared" si="173"/>
        <v>0711</v>
      </c>
    </row>
    <row r="5533" spans="1:19">
      <c r="A5533" t="s">
        <v>45631</v>
      </c>
      <c r="B5533" t="s">
        <v>45632</v>
      </c>
      <c r="C5533" t="s">
        <v>46</v>
      </c>
      <c r="D5533" t="s">
        <v>45633</v>
      </c>
      <c r="E5533" t="s">
        <v>43711</v>
      </c>
      <c r="F5533" t="s">
        <v>45634</v>
      </c>
      <c r="G5533" t="s">
        <v>45635</v>
      </c>
      <c r="H5533" t="s">
        <v>44643</v>
      </c>
      <c r="I5533" t="s">
        <v>2364</v>
      </c>
      <c r="J5533" t="s">
        <v>2393</v>
      </c>
      <c r="K5533" t="s">
        <v>2394</v>
      </c>
      <c r="L5533" t="s">
        <v>137</v>
      </c>
      <c r="M5533" t="s">
        <v>2395</v>
      </c>
      <c r="N5533" t="s">
        <v>2340</v>
      </c>
      <c r="O5533" t="s">
        <v>2397</v>
      </c>
      <c r="P5533" t="s">
        <v>45636</v>
      </c>
      <c r="R5533" t="str">
        <f t="shared" si="172"/>
        <v>青州</v>
      </c>
      <c r="S5533" t="str">
        <f t="shared" si="173"/>
        <v>0711</v>
      </c>
    </row>
    <row r="5534" spans="1:19">
      <c r="A5534" t="s">
        <v>45637</v>
      </c>
      <c r="B5534" t="s">
        <v>45638</v>
      </c>
      <c r="C5534" t="s">
        <v>46</v>
      </c>
      <c r="D5534" t="s">
        <v>45639</v>
      </c>
      <c r="E5534" t="s">
        <v>43945</v>
      </c>
      <c r="F5534" t="s">
        <v>45640</v>
      </c>
      <c r="G5534" t="s">
        <v>45641</v>
      </c>
      <c r="H5534" t="s">
        <v>45642</v>
      </c>
      <c r="I5534" t="s">
        <v>2350</v>
      </c>
      <c r="J5534" t="s">
        <v>2825</v>
      </c>
      <c r="K5534" t="s">
        <v>2826</v>
      </c>
      <c r="L5534" t="s">
        <v>76</v>
      </c>
      <c r="M5534" t="s">
        <v>2827</v>
      </c>
      <c r="N5534" t="s">
        <v>3277</v>
      </c>
      <c r="O5534" t="s">
        <v>2828</v>
      </c>
      <c r="P5534" t="s">
        <v>45643</v>
      </c>
      <c r="Q5534" t="s">
        <v>45644</v>
      </c>
      <c r="R5534" t="str">
        <f t="shared" si="172"/>
        <v>奎文</v>
      </c>
      <c r="S5534" t="str">
        <f t="shared" si="173"/>
        <v>0711</v>
      </c>
    </row>
    <row r="5535" spans="1:19">
      <c r="A5535" t="s">
        <v>45645</v>
      </c>
      <c r="B5535" t="s">
        <v>45646</v>
      </c>
      <c r="C5535" t="s">
        <v>46</v>
      </c>
      <c r="D5535" t="s">
        <v>45647</v>
      </c>
      <c r="E5535" t="s">
        <v>43711</v>
      </c>
      <c r="F5535" t="s">
        <v>45648</v>
      </c>
      <c r="G5535" t="s">
        <v>45649</v>
      </c>
      <c r="H5535" t="s">
        <v>45650</v>
      </c>
      <c r="I5535" t="s">
        <v>2350</v>
      </c>
      <c r="J5535" t="s">
        <v>4016</v>
      </c>
      <c r="K5535" t="s">
        <v>4017</v>
      </c>
      <c r="L5535" t="s">
        <v>47</v>
      </c>
      <c r="M5535" t="s">
        <v>2454</v>
      </c>
      <c r="N5535" t="s">
        <v>3554</v>
      </c>
      <c r="O5535" t="s">
        <v>4018</v>
      </c>
      <c r="P5535" t="s">
        <v>45651</v>
      </c>
      <c r="Q5535" t="s">
        <v>45652</v>
      </c>
      <c r="R5535" t="str">
        <f t="shared" si="172"/>
        <v>诸城</v>
      </c>
      <c r="S5535" t="str">
        <f t="shared" si="173"/>
        <v>0711</v>
      </c>
    </row>
    <row r="5536" spans="1:19">
      <c r="A5536" t="s">
        <v>45653</v>
      </c>
      <c r="B5536" t="s">
        <v>45654</v>
      </c>
      <c r="C5536" t="s">
        <v>46</v>
      </c>
      <c r="D5536" t="s">
        <v>45655</v>
      </c>
      <c r="E5536" t="s">
        <v>43945</v>
      </c>
      <c r="F5536" t="s">
        <v>45656</v>
      </c>
      <c r="G5536" t="s">
        <v>45657</v>
      </c>
      <c r="H5536" t="s">
        <v>45658</v>
      </c>
      <c r="I5536" t="s">
        <v>3608</v>
      </c>
      <c r="J5536" t="s">
        <v>8431</v>
      </c>
      <c r="K5536" t="s">
        <v>8432</v>
      </c>
      <c r="L5536" t="s">
        <v>146</v>
      </c>
      <c r="M5536" t="s">
        <v>2420</v>
      </c>
      <c r="N5536" t="s">
        <v>3270</v>
      </c>
      <c r="O5536" t="s">
        <v>8433</v>
      </c>
      <c r="P5536" t="s">
        <v>45659</v>
      </c>
      <c r="Q5536" t="s">
        <v>45660</v>
      </c>
      <c r="R5536" t="str">
        <f t="shared" si="172"/>
        <v>临朐</v>
      </c>
      <c r="S5536" t="str">
        <f t="shared" si="173"/>
        <v>0711</v>
      </c>
    </row>
    <row r="5537" spans="1:19">
      <c r="A5537" t="s">
        <v>45661</v>
      </c>
      <c r="B5537" t="s">
        <v>45662</v>
      </c>
      <c r="C5537" t="s">
        <v>46</v>
      </c>
      <c r="D5537" t="s">
        <v>45663</v>
      </c>
      <c r="E5537" t="s">
        <v>43711</v>
      </c>
      <c r="F5537" t="s">
        <v>45664</v>
      </c>
      <c r="G5537" t="s">
        <v>45665</v>
      </c>
      <c r="H5537" t="s">
        <v>45666</v>
      </c>
      <c r="I5537" t="s">
        <v>2364</v>
      </c>
      <c r="J5537" t="s">
        <v>5649</v>
      </c>
      <c r="K5537" t="s">
        <v>5650</v>
      </c>
      <c r="L5537" t="s">
        <v>76</v>
      </c>
      <c r="M5537" t="s">
        <v>4374</v>
      </c>
      <c r="N5537" t="s">
        <v>3252</v>
      </c>
      <c r="O5537" t="s">
        <v>5651</v>
      </c>
      <c r="P5537" t="s">
        <v>45667</v>
      </c>
      <c r="R5537" t="str">
        <f t="shared" si="172"/>
        <v>奎文</v>
      </c>
      <c r="S5537" t="str">
        <f t="shared" si="173"/>
        <v>0711</v>
      </c>
    </row>
    <row r="5538" spans="1:19">
      <c r="A5538" t="s">
        <v>45668</v>
      </c>
      <c r="B5538" t="s">
        <v>45669</v>
      </c>
      <c r="C5538" t="s">
        <v>46</v>
      </c>
      <c r="D5538" t="s">
        <v>45670</v>
      </c>
      <c r="E5538" t="s">
        <v>43711</v>
      </c>
      <c r="F5538" t="s">
        <v>43854</v>
      </c>
      <c r="G5538" t="s">
        <v>43855</v>
      </c>
      <c r="H5538" t="s">
        <v>45671</v>
      </c>
      <c r="I5538" t="s">
        <v>14361</v>
      </c>
      <c r="J5538" t="s">
        <v>3651</v>
      </c>
      <c r="K5538" t="s">
        <v>3652</v>
      </c>
      <c r="L5538" t="s">
        <v>128</v>
      </c>
      <c r="M5538" t="s">
        <v>3653</v>
      </c>
      <c r="N5538" t="s">
        <v>4255</v>
      </c>
      <c r="O5538" t="s">
        <v>3654</v>
      </c>
      <c r="Q5538" t="s">
        <v>43857</v>
      </c>
      <c r="R5538" t="str">
        <f t="shared" si="172"/>
        <v>寿光</v>
      </c>
      <c r="S5538" t="str">
        <f t="shared" si="173"/>
        <v>0711</v>
      </c>
    </row>
    <row r="5539" spans="1:19">
      <c r="A5539" t="s">
        <v>45672</v>
      </c>
      <c r="B5539" t="s">
        <v>45673</v>
      </c>
      <c r="C5539" t="s">
        <v>46</v>
      </c>
      <c r="D5539" t="s">
        <v>45674</v>
      </c>
      <c r="E5539" t="s">
        <v>43711</v>
      </c>
      <c r="F5539" t="s">
        <v>45675</v>
      </c>
      <c r="G5539" t="s">
        <v>45676</v>
      </c>
      <c r="H5539" t="s">
        <v>45677</v>
      </c>
      <c r="I5539" t="s">
        <v>2378</v>
      </c>
      <c r="J5539" t="s">
        <v>11287</v>
      </c>
      <c r="K5539" t="s">
        <v>11288</v>
      </c>
      <c r="L5539" t="s">
        <v>676</v>
      </c>
      <c r="M5539" t="s">
        <v>2613</v>
      </c>
      <c r="N5539" t="s">
        <v>2421</v>
      </c>
      <c r="O5539" t="s">
        <v>11289</v>
      </c>
      <c r="P5539" t="s">
        <v>45678</v>
      </c>
      <c r="R5539" t="str">
        <f t="shared" si="172"/>
        <v>昌乐</v>
      </c>
      <c r="S5539" t="str">
        <f t="shared" si="173"/>
        <v>0711</v>
      </c>
    </row>
    <row r="5540" spans="1:19">
      <c r="A5540" t="s">
        <v>45679</v>
      </c>
      <c r="B5540" t="s">
        <v>45680</v>
      </c>
      <c r="C5540" t="s">
        <v>46</v>
      </c>
      <c r="D5540" t="s">
        <v>45681</v>
      </c>
      <c r="E5540" t="s">
        <v>43945</v>
      </c>
      <c r="F5540" t="s">
        <v>45682</v>
      </c>
      <c r="G5540" t="s">
        <v>45683</v>
      </c>
      <c r="H5540" t="s">
        <v>45684</v>
      </c>
      <c r="I5540" t="s">
        <v>2392</v>
      </c>
      <c r="J5540" t="s">
        <v>2365</v>
      </c>
      <c r="K5540" t="s">
        <v>2366</v>
      </c>
      <c r="L5540" t="s">
        <v>57</v>
      </c>
      <c r="M5540" t="s">
        <v>2492</v>
      </c>
      <c r="N5540" t="s">
        <v>2649</v>
      </c>
      <c r="O5540" t="s">
        <v>2369</v>
      </c>
      <c r="P5540" t="s">
        <v>45685</v>
      </c>
      <c r="R5540" t="str">
        <f t="shared" si="172"/>
        <v>安丘</v>
      </c>
      <c r="S5540" t="str">
        <f t="shared" si="173"/>
        <v>0711</v>
      </c>
    </row>
    <row r="5541" spans="1:19">
      <c r="A5541" t="s">
        <v>45686</v>
      </c>
      <c r="B5541" t="s">
        <v>45687</v>
      </c>
      <c r="C5541" t="s">
        <v>46</v>
      </c>
      <c r="D5541" t="s">
        <v>45688</v>
      </c>
      <c r="E5541" t="s">
        <v>43711</v>
      </c>
      <c r="F5541" t="s">
        <v>45689</v>
      </c>
      <c r="G5541" t="s">
        <v>45690</v>
      </c>
      <c r="H5541" t="s">
        <v>45691</v>
      </c>
      <c r="I5541" t="s">
        <v>2364</v>
      </c>
      <c r="J5541" t="s">
        <v>8347</v>
      </c>
      <c r="K5541" t="s">
        <v>8348</v>
      </c>
      <c r="L5541" t="s">
        <v>101</v>
      </c>
      <c r="M5541" t="s">
        <v>2982</v>
      </c>
      <c r="N5541" t="s">
        <v>2421</v>
      </c>
      <c r="O5541" t="s">
        <v>8349</v>
      </c>
      <c r="P5541" t="s">
        <v>45692</v>
      </c>
      <c r="R5541" t="str">
        <f t="shared" si="172"/>
        <v>潍城</v>
      </c>
      <c r="S5541" t="str">
        <f t="shared" si="173"/>
        <v>0711</v>
      </c>
    </row>
    <row r="5542" spans="1:19">
      <c r="A5542" t="s">
        <v>45693</v>
      </c>
      <c r="B5542" t="s">
        <v>45694</v>
      </c>
      <c r="C5542" t="s">
        <v>46</v>
      </c>
      <c r="D5542" t="s">
        <v>45695</v>
      </c>
      <c r="E5542" t="s">
        <v>43945</v>
      </c>
      <c r="F5542" t="s">
        <v>45696</v>
      </c>
      <c r="G5542" t="s">
        <v>45697</v>
      </c>
      <c r="H5542" t="s">
        <v>45698</v>
      </c>
      <c r="I5542" t="s">
        <v>2364</v>
      </c>
      <c r="J5542" t="s">
        <v>6645</v>
      </c>
      <c r="K5542" t="s">
        <v>6646</v>
      </c>
      <c r="L5542" t="s">
        <v>47</v>
      </c>
      <c r="M5542" t="s">
        <v>2784</v>
      </c>
      <c r="N5542" t="s">
        <v>3307</v>
      </c>
      <c r="O5542" t="s">
        <v>6647</v>
      </c>
      <c r="P5542" t="s">
        <v>45699</v>
      </c>
      <c r="R5542" t="str">
        <f t="shared" si="172"/>
        <v>诸城</v>
      </c>
      <c r="S5542" t="str">
        <f t="shared" si="173"/>
        <v>0711</v>
      </c>
    </row>
    <row r="5543" spans="1:19">
      <c r="A5543" t="s">
        <v>45700</v>
      </c>
      <c r="B5543" t="s">
        <v>45701</v>
      </c>
      <c r="C5543" t="s">
        <v>46</v>
      </c>
      <c r="D5543" t="s">
        <v>45702</v>
      </c>
      <c r="E5543" t="s">
        <v>43945</v>
      </c>
      <c r="F5543" t="s">
        <v>45703</v>
      </c>
      <c r="G5543" t="s">
        <v>45704</v>
      </c>
      <c r="H5543" t="s">
        <v>45705</v>
      </c>
      <c r="I5543" t="s">
        <v>2364</v>
      </c>
      <c r="J5543" t="s">
        <v>13884</v>
      </c>
      <c r="K5543" t="s">
        <v>13885</v>
      </c>
      <c r="L5543" t="s">
        <v>119</v>
      </c>
      <c r="M5543" t="s">
        <v>2601</v>
      </c>
      <c r="N5543" t="s">
        <v>2368</v>
      </c>
      <c r="O5543" t="s">
        <v>13886</v>
      </c>
      <c r="P5543" t="s">
        <v>45706</v>
      </c>
      <c r="Q5543" t="s">
        <v>45707</v>
      </c>
      <c r="R5543" t="str">
        <f t="shared" si="172"/>
        <v>寒亭</v>
      </c>
      <c r="S5543" t="str">
        <f t="shared" si="173"/>
        <v>0711</v>
      </c>
    </row>
    <row r="5544" spans="1:19">
      <c r="A5544" t="s">
        <v>45708</v>
      </c>
      <c r="B5544" t="s">
        <v>45709</v>
      </c>
      <c r="C5544" t="s">
        <v>46</v>
      </c>
      <c r="D5544" t="s">
        <v>45710</v>
      </c>
      <c r="E5544" t="s">
        <v>45585</v>
      </c>
      <c r="F5544" t="s">
        <v>45711</v>
      </c>
      <c r="G5544" t="s">
        <v>45712</v>
      </c>
      <c r="H5544" t="s">
        <v>45713</v>
      </c>
      <c r="I5544" t="s">
        <v>2350</v>
      </c>
      <c r="J5544" t="s">
        <v>3377</v>
      </c>
      <c r="K5544" t="s">
        <v>3378</v>
      </c>
      <c r="L5544" t="s">
        <v>76</v>
      </c>
      <c r="M5544" t="s">
        <v>2528</v>
      </c>
      <c r="N5544" t="s">
        <v>3774</v>
      </c>
      <c r="O5544" t="s">
        <v>3379</v>
      </c>
      <c r="P5544" t="s">
        <v>45714</v>
      </c>
      <c r="R5544" t="str">
        <f t="shared" si="172"/>
        <v>奎文</v>
      </c>
      <c r="S5544" t="str">
        <f t="shared" si="173"/>
        <v>0711</v>
      </c>
    </row>
    <row r="5545" spans="1:19">
      <c r="A5545" t="s">
        <v>45715</v>
      </c>
      <c r="B5545" t="s">
        <v>45716</v>
      </c>
      <c r="C5545" t="s">
        <v>46</v>
      </c>
      <c r="D5545" t="s">
        <v>45717</v>
      </c>
      <c r="E5545" t="s">
        <v>43945</v>
      </c>
      <c r="F5545" t="s">
        <v>45718</v>
      </c>
      <c r="G5545" t="s">
        <v>45719</v>
      </c>
      <c r="H5545" t="s">
        <v>45720</v>
      </c>
      <c r="I5545" t="s">
        <v>2364</v>
      </c>
      <c r="J5545" t="s">
        <v>8105</v>
      </c>
      <c r="K5545" t="s">
        <v>8106</v>
      </c>
      <c r="L5545" t="s">
        <v>101</v>
      </c>
      <c r="M5545" t="s">
        <v>4459</v>
      </c>
      <c r="N5545" t="s">
        <v>6030</v>
      </c>
      <c r="O5545" t="s">
        <v>8107</v>
      </c>
      <c r="P5545" t="s">
        <v>45721</v>
      </c>
      <c r="Q5545" t="s">
        <v>45722</v>
      </c>
      <c r="R5545" t="str">
        <f t="shared" si="172"/>
        <v>潍城</v>
      </c>
      <c r="S5545" t="str">
        <f t="shared" si="173"/>
        <v>0711</v>
      </c>
    </row>
    <row r="5546" spans="1:19">
      <c r="A5546" t="s">
        <v>45723</v>
      </c>
      <c r="B5546" t="s">
        <v>45724</v>
      </c>
      <c r="C5546" t="s">
        <v>46</v>
      </c>
      <c r="D5546" t="s">
        <v>45725</v>
      </c>
      <c r="E5546" t="s">
        <v>43945</v>
      </c>
      <c r="F5546" t="s">
        <v>45726</v>
      </c>
      <c r="G5546" t="s">
        <v>45727</v>
      </c>
      <c r="H5546" t="s">
        <v>45728</v>
      </c>
      <c r="I5546" t="s">
        <v>2350</v>
      </c>
      <c r="J5546" t="s">
        <v>2406</v>
      </c>
      <c r="K5546" t="s">
        <v>2407</v>
      </c>
      <c r="L5546" t="s">
        <v>76</v>
      </c>
      <c r="M5546" t="s">
        <v>2408</v>
      </c>
      <c r="N5546" t="s">
        <v>3554</v>
      </c>
      <c r="O5546" t="s">
        <v>2409</v>
      </c>
      <c r="P5546" t="s">
        <v>45729</v>
      </c>
      <c r="R5546" t="str">
        <f t="shared" si="172"/>
        <v>奎文</v>
      </c>
      <c r="S5546" t="str">
        <f t="shared" si="173"/>
        <v>0711</v>
      </c>
    </row>
    <row r="5547" spans="1:19">
      <c r="A5547" t="s">
        <v>1382</v>
      </c>
      <c r="B5547" t="s">
        <v>45730</v>
      </c>
      <c r="C5547" t="s">
        <v>46</v>
      </c>
      <c r="D5547" t="s">
        <v>45731</v>
      </c>
      <c r="E5547" t="s">
        <v>45732</v>
      </c>
      <c r="F5547" t="s">
        <v>45733</v>
      </c>
      <c r="G5547" t="s">
        <v>45734</v>
      </c>
      <c r="H5547" t="s">
        <v>45735</v>
      </c>
      <c r="I5547" t="s">
        <v>2350</v>
      </c>
      <c r="J5547" t="s">
        <v>8105</v>
      </c>
      <c r="K5547" t="s">
        <v>8106</v>
      </c>
      <c r="L5547" t="s">
        <v>101</v>
      </c>
      <c r="M5547" t="s">
        <v>4459</v>
      </c>
      <c r="N5547" t="s">
        <v>2368</v>
      </c>
      <c r="O5547" t="s">
        <v>8107</v>
      </c>
      <c r="P5547" t="s">
        <v>45736</v>
      </c>
      <c r="Q5547" t="s">
        <v>45737</v>
      </c>
      <c r="R5547" t="str">
        <f t="shared" si="172"/>
        <v>潍城</v>
      </c>
      <c r="S5547" t="str">
        <f t="shared" si="173"/>
        <v>0711</v>
      </c>
    </row>
    <row r="5548" spans="1:19">
      <c r="A5548" t="s">
        <v>45738</v>
      </c>
      <c r="B5548" t="s">
        <v>45739</v>
      </c>
      <c r="C5548" t="s">
        <v>46</v>
      </c>
      <c r="D5548" t="s">
        <v>45740</v>
      </c>
      <c r="E5548" t="s">
        <v>43711</v>
      </c>
      <c r="F5548" t="s">
        <v>45741</v>
      </c>
      <c r="G5548" t="s">
        <v>45742</v>
      </c>
      <c r="H5548" t="s">
        <v>45743</v>
      </c>
      <c r="I5548" t="s">
        <v>2350</v>
      </c>
      <c r="J5548" t="s">
        <v>4027</v>
      </c>
      <c r="K5548" t="s">
        <v>4028</v>
      </c>
      <c r="L5548" t="s">
        <v>57</v>
      </c>
      <c r="M5548" t="s">
        <v>2552</v>
      </c>
      <c r="N5548" t="s">
        <v>2674</v>
      </c>
      <c r="O5548" t="s">
        <v>4030</v>
      </c>
      <c r="P5548" t="s">
        <v>45744</v>
      </c>
      <c r="Q5548" t="s">
        <v>45745</v>
      </c>
      <c r="R5548" t="str">
        <f t="shared" si="172"/>
        <v>安丘</v>
      </c>
      <c r="S5548" t="str">
        <f t="shared" si="173"/>
        <v>0711</v>
      </c>
    </row>
    <row r="5549" spans="1:19">
      <c r="A5549" t="s">
        <v>45746</v>
      </c>
      <c r="B5549" t="s">
        <v>45747</v>
      </c>
      <c r="C5549" t="s">
        <v>46</v>
      </c>
      <c r="D5549" t="s">
        <v>45748</v>
      </c>
      <c r="E5549" t="s">
        <v>43945</v>
      </c>
      <c r="F5549" t="s">
        <v>45749</v>
      </c>
      <c r="G5549" t="s">
        <v>45750</v>
      </c>
      <c r="H5549" t="s">
        <v>45751</v>
      </c>
      <c r="I5549" t="s">
        <v>2645</v>
      </c>
      <c r="J5549" t="s">
        <v>6016</v>
      </c>
      <c r="K5549" t="s">
        <v>6017</v>
      </c>
      <c r="L5549" t="s">
        <v>57</v>
      </c>
      <c r="M5549" t="s">
        <v>2353</v>
      </c>
      <c r="N5549" t="s">
        <v>2859</v>
      </c>
      <c r="O5549" t="s">
        <v>6018</v>
      </c>
      <c r="P5549" t="s">
        <v>45752</v>
      </c>
      <c r="Q5549" t="s">
        <v>45753</v>
      </c>
      <c r="R5549" t="str">
        <f t="shared" si="172"/>
        <v>安丘</v>
      </c>
      <c r="S5549" t="str">
        <f t="shared" si="173"/>
        <v>0711</v>
      </c>
    </row>
    <row r="5550" spans="1:19">
      <c r="A5550" t="s">
        <v>45754</v>
      </c>
      <c r="B5550" t="s">
        <v>45755</v>
      </c>
      <c r="C5550" t="s">
        <v>46</v>
      </c>
      <c r="D5550" t="s">
        <v>45756</v>
      </c>
      <c r="E5550" t="s">
        <v>43945</v>
      </c>
      <c r="F5550" t="s">
        <v>45757</v>
      </c>
      <c r="G5550" t="s">
        <v>45758</v>
      </c>
      <c r="H5550" t="s">
        <v>45259</v>
      </c>
      <c r="I5550" t="s">
        <v>2645</v>
      </c>
      <c r="J5550" t="s">
        <v>2393</v>
      </c>
      <c r="K5550" t="s">
        <v>2394</v>
      </c>
      <c r="L5550" t="s">
        <v>137</v>
      </c>
      <c r="M5550" t="s">
        <v>2395</v>
      </c>
      <c r="N5550" t="s">
        <v>3252</v>
      </c>
      <c r="O5550" t="s">
        <v>2397</v>
      </c>
      <c r="P5550" t="s">
        <v>45759</v>
      </c>
      <c r="R5550" t="str">
        <f t="shared" si="172"/>
        <v>青州</v>
      </c>
      <c r="S5550" t="str">
        <f t="shared" si="173"/>
        <v>0711</v>
      </c>
    </row>
    <row r="5551" spans="1:19">
      <c r="A5551" t="s">
        <v>45760</v>
      </c>
      <c r="B5551" t="s">
        <v>45761</v>
      </c>
      <c r="C5551" t="s">
        <v>46</v>
      </c>
      <c r="D5551" t="s">
        <v>45762</v>
      </c>
      <c r="E5551" t="s">
        <v>43711</v>
      </c>
      <c r="F5551" t="s">
        <v>45763</v>
      </c>
      <c r="G5551" t="s">
        <v>45764</v>
      </c>
      <c r="H5551" t="s">
        <v>45765</v>
      </c>
      <c r="I5551" t="s">
        <v>2503</v>
      </c>
      <c r="J5551" t="s">
        <v>4372</v>
      </c>
      <c r="K5551" t="s">
        <v>4373</v>
      </c>
      <c r="L5551" t="s">
        <v>76</v>
      </c>
      <c r="M5551" t="s">
        <v>4374</v>
      </c>
      <c r="N5551" t="s">
        <v>3017</v>
      </c>
      <c r="O5551" t="s">
        <v>4375</v>
      </c>
      <c r="P5551" t="s">
        <v>45766</v>
      </c>
      <c r="R5551" t="str">
        <f t="shared" si="172"/>
        <v>奎文</v>
      </c>
      <c r="S5551" t="str">
        <f t="shared" si="173"/>
        <v>0711</v>
      </c>
    </row>
    <row r="5552" spans="1:19">
      <c r="A5552" t="s">
        <v>45767</v>
      </c>
      <c r="B5552" t="s">
        <v>45768</v>
      </c>
      <c r="C5552" t="s">
        <v>46</v>
      </c>
      <c r="D5552" t="s">
        <v>45769</v>
      </c>
      <c r="E5552" t="s">
        <v>45770</v>
      </c>
      <c r="F5552" t="s">
        <v>45771</v>
      </c>
      <c r="G5552" t="s">
        <v>45772</v>
      </c>
      <c r="H5552" t="s">
        <v>45773</v>
      </c>
      <c r="I5552" t="s">
        <v>2350</v>
      </c>
      <c r="J5552" t="s">
        <v>4735</v>
      </c>
      <c r="K5552" t="s">
        <v>4736</v>
      </c>
      <c r="L5552" t="s">
        <v>101</v>
      </c>
      <c r="M5552" t="s">
        <v>3130</v>
      </c>
      <c r="N5552" t="s">
        <v>7359</v>
      </c>
      <c r="P5552" t="s">
        <v>45774</v>
      </c>
      <c r="R5552" t="str">
        <f t="shared" si="172"/>
        <v>潍城</v>
      </c>
      <c r="S5552" t="str">
        <f t="shared" si="173"/>
        <v>0711</v>
      </c>
    </row>
    <row r="5553" spans="1:19">
      <c r="A5553" t="s">
        <v>45775</v>
      </c>
      <c r="B5553" t="s">
        <v>45776</v>
      </c>
      <c r="C5553" t="s">
        <v>46</v>
      </c>
      <c r="D5553" t="s">
        <v>45777</v>
      </c>
      <c r="E5553" t="s">
        <v>45778</v>
      </c>
      <c r="F5553" t="s">
        <v>45779</v>
      </c>
      <c r="G5553" t="s">
        <v>45780</v>
      </c>
      <c r="H5553" t="s">
        <v>45781</v>
      </c>
      <c r="I5553" t="s">
        <v>2645</v>
      </c>
      <c r="J5553" t="s">
        <v>8347</v>
      </c>
      <c r="K5553" t="s">
        <v>8348</v>
      </c>
      <c r="L5553" t="s">
        <v>101</v>
      </c>
      <c r="M5553" t="s">
        <v>2982</v>
      </c>
      <c r="N5553" t="s">
        <v>5839</v>
      </c>
      <c r="O5553" t="s">
        <v>8349</v>
      </c>
      <c r="P5553" t="s">
        <v>45782</v>
      </c>
      <c r="R5553" t="str">
        <f t="shared" si="172"/>
        <v>潍城</v>
      </c>
      <c r="S5553" t="str">
        <f t="shared" si="173"/>
        <v>0711</v>
      </c>
    </row>
    <row r="5554" spans="1:19">
      <c r="A5554" t="s">
        <v>45783</v>
      </c>
      <c r="B5554" t="s">
        <v>45784</v>
      </c>
      <c r="C5554" t="s">
        <v>46</v>
      </c>
      <c r="D5554" t="s">
        <v>45785</v>
      </c>
      <c r="E5554" t="s">
        <v>45786</v>
      </c>
      <c r="F5554" t="s">
        <v>45787</v>
      </c>
      <c r="G5554" t="s">
        <v>45788</v>
      </c>
      <c r="H5554" t="s">
        <v>45789</v>
      </c>
      <c r="I5554" t="s">
        <v>2645</v>
      </c>
      <c r="J5554" t="s">
        <v>2550</v>
      </c>
      <c r="K5554" t="s">
        <v>2551</v>
      </c>
      <c r="L5554" t="s">
        <v>57</v>
      </c>
      <c r="M5554" t="s">
        <v>2552</v>
      </c>
      <c r="N5554" t="s">
        <v>2859</v>
      </c>
      <c r="O5554" t="s">
        <v>2553</v>
      </c>
      <c r="P5554" t="s">
        <v>45790</v>
      </c>
      <c r="R5554" t="str">
        <f t="shared" si="172"/>
        <v>安丘</v>
      </c>
      <c r="S5554" t="str">
        <f t="shared" si="173"/>
        <v>0711</v>
      </c>
    </row>
    <row r="5555" spans="1:19">
      <c r="A5555" t="s">
        <v>45791</v>
      </c>
      <c r="B5555" t="s">
        <v>45792</v>
      </c>
      <c r="C5555" t="s">
        <v>46</v>
      </c>
      <c r="D5555" t="s">
        <v>45793</v>
      </c>
      <c r="E5555" t="s">
        <v>43711</v>
      </c>
      <c r="F5555" t="s">
        <v>45794</v>
      </c>
      <c r="G5555" t="s">
        <v>45795</v>
      </c>
      <c r="H5555" t="s">
        <v>45796</v>
      </c>
      <c r="I5555" t="s">
        <v>2350</v>
      </c>
      <c r="J5555" t="s">
        <v>2825</v>
      </c>
      <c r="K5555" t="s">
        <v>2826</v>
      </c>
      <c r="L5555" t="s">
        <v>76</v>
      </c>
      <c r="M5555" t="s">
        <v>2827</v>
      </c>
      <c r="N5555" t="s">
        <v>2743</v>
      </c>
      <c r="O5555" t="s">
        <v>2828</v>
      </c>
      <c r="P5555" t="s">
        <v>45797</v>
      </c>
      <c r="Q5555" t="s">
        <v>45798</v>
      </c>
      <c r="R5555" t="str">
        <f t="shared" si="172"/>
        <v>奎文</v>
      </c>
      <c r="S5555" t="str">
        <f t="shared" si="173"/>
        <v>0711</v>
      </c>
    </row>
    <row r="5556" spans="1:19">
      <c r="A5556" t="s">
        <v>45799</v>
      </c>
      <c r="B5556" t="s">
        <v>45800</v>
      </c>
      <c r="C5556" t="s">
        <v>46</v>
      </c>
      <c r="D5556" t="s">
        <v>45801</v>
      </c>
      <c r="E5556" t="s">
        <v>45802</v>
      </c>
      <c r="F5556" t="s">
        <v>45803</v>
      </c>
      <c r="G5556" t="s">
        <v>45804</v>
      </c>
      <c r="H5556" t="s">
        <v>45805</v>
      </c>
      <c r="I5556" t="s">
        <v>2586</v>
      </c>
      <c r="J5556" t="s">
        <v>5661</v>
      </c>
      <c r="K5556" t="s">
        <v>5662</v>
      </c>
      <c r="L5556" t="s">
        <v>47</v>
      </c>
      <c r="M5556" t="s">
        <v>4266</v>
      </c>
      <c r="N5556" t="s">
        <v>2872</v>
      </c>
      <c r="O5556" t="s">
        <v>5663</v>
      </c>
      <c r="P5556" t="s">
        <v>45806</v>
      </c>
      <c r="R5556" t="str">
        <f t="shared" si="172"/>
        <v>诸城</v>
      </c>
      <c r="S5556" t="str">
        <f t="shared" si="173"/>
        <v>0711</v>
      </c>
    </row>
    <row r="5557" spans="1:19">
      <c r="A5557" t="s">
        <v>45807</v>
      </c>
      <c r="B5557" t="s">
        <v>45808</v>
      </c>
      <c r="C5557" t="s">
        <v>46</v>
      </c>
      <c r="D5557" t="s">
        <v>45809</v>
      </c>
      <c r="E5557" t="s">
        <v>43945</v>
      </c>
      <c r="F5557" t="s">
        <v>45810</v>
      </c>
      <c r="G5557" t="s">
        <v>45811</v>
      </c>
      <c r="H5557" t="s">
        <v>45812</v>
      </c>
      <c r="I5557" t="s">
        <v>2392</v>
      </c>
      <c r="J5557" t="s">
        <v>3938</v>
      </c>
      <c r="K5557" t="s">
        <v>3939</v>
      </c>
      <c r="L5557" t="s">
        <v>137</v>
      </c>
      <c r="M5557" t="s">
        <v>3940</v>
      </c>
      <c r="N5557" t="s">
        <v>2859</v>
      </c>
      <c r="O5557" t="s">
        <v>3941</v>
      </c>
      <c r="P5557" t="s">
        <v>45813</v>
      </c>
      <c r="Q5557" t="s">
        <v>45814</v>
      </c>
      <c r="R5557" t="str">
        <f t="shared" si="172"/>
        <v>青州</v>
      </c>
      <c r="S5557" t="str">
        <f t="shared" si="173"/>
        <v>0711</v>
      </c>
    </row>
    <row r="5558" spans="1:19">
      <c r="A5558" t="s">
        <v>45815</v>
      </c>
      <c r="B5558" t="s">
        <v>45816</v>
      </c>
      <c r="C5558" t="s">
        <v>46</v>
      </c>
      <c r="D5558" t="s">
        <v>45817</v>
      </c>
      <c r="E5558" t="s">
        <v>43711</v>
      </c>
      <c r="F5558" t="s">
        <v>45818</v>
      </c>
      <c r="G5558" t="s">
        <v>45819</v>
      </c>
      <c r="H5558" t="s">
        <v>45820</v>
      </c>
      <c r="I5558" t="s">
        <v>2350</v>
      </c>
      <c r="J5558" t="s">
        <v>6988</v>
      </c>
      <c r="K5558" t="s">
        <v>6989</v>
      </c>
      <c r="L5558" t="s">
        <v>76</v>
      </c>
      <c r="M5558" t="s">
        <v>2528</v>
      </c>
      <c r="N5558" t="s">
        <v>2421</v>
      </c>
      <c r="O5558" t="s">
        <v>6990</v>
      </c>
      <c r="P5558" t="s">
        <v>45821</v>
      </c>
      <c r="Q5558" t="s">
        <v>45822</v>
      </c>
      <c r="R5558" t="str">
        <f t="shared" si="172"/>
        <v>奎文</v>
      </c>
      <c r="S5558" t="str">
        <f t="shared" si="173"/>
        <v>0711</v>
      </c>
    </row>
    <row r="5559" spans="1:19">
      <c r="A5559" t="s">
        <v>45823</v>
      </c>
      <c r="B5559" t="s">
        <v>45824</v>
      </c>
      <c r="C5559" t="s">
        <v>46</v>
      </c>
      <c r="D5559" t="s">
        <v>45825</v>
      </c>
      <c r="E5559" t="s">
        <v>43945</v>
      </c>
      <c r="F5559" t="s">
        <v>45826</v>
      </c>
      <c r="G5559" t="s">
        <v>45827</v>
      </c>
      <c r="H5559" t="s">
        <v>45828</v>
      </c>
      <c r="I5559" t="s">
        <v>2350</v>
      </c>
      <c r="J5559" t="s">
        <v>3295</v>
      </c>
      <c r="K5559" t="s">
        <v>3296</v>
      </c>
      <c r="L5559" t="s">
        <v>47</v>
      </c>
      <c r="M5559" t="s">
        <v>3159</v>
      </c>
      <c r="N5559" t="s">
        <v>3718</v>
      </c>
      <c r="O5559" t="s">
        <v>3297</v>
      </c>
      <c r="P5559" t="s">
        <v>45829</v>
      </c>
      <c r="R5559" t="str">
        <f t="shared" si="172"/>
        <v>诸城</v>
      </c>
      <c r="S5559" t="str">
        <f t="shared" si="173"/>
        <v>0711</v>
      </c>
    </row>
    <row r="5560" spans="1:19">
      <c r="A5560" t="s">
        <v>45830</v>
      </c>
      <c r="B5560" t="s">
        <v>45831</v>
      </c>
      <c r="C5560" t="s">
        <v>46</v>
      </c>
      <c r="D5560" t="s">
        <v>45832</v>
      </c>
      <c r="E5560" t="s">
        <v>43711</v>
      </c>
      <c r="F5560" t="s">
        <v>45833</v>
      </c>
      <c r="G5560" t="s">
        <v>45834</v>
      </c>
      <c r="H5560" t="s">
        <v>45835</v>
      </c>
      <c r="I5560" t="s">
        <v>2645</v>
      </c>
      <c r="J5560" t="s">
        <v>6077</v>
      </c>
      <c r="K5560" t="s">
        <v>6078</v>
      </c>
      <c r="L5560" t="s">
        <v>128</v>
      </c>
      <c r="M5560" t="s">
        <v>6079</v>
      </c>
      <c r="N5560" t="s">
        <v>3554</v>
      </c>
      <c r="O5560" t="s">
        <v>6080</v>
      </c>
      <c r="P5560" t="s">
        <v>45836</v>
      </c>
      <c r="Q5560" t="s">
        <v>45837</v>
      </c>
      <c r="R5560" t="str">
        <f t="shared" si="172"/>
        <v>寿光</v>
      </c>
      <c r="S5560" t="str">
        <f t="shared" si="173"/>
        <v>0711</v>
      </c>
    </row>
    <row r="5561" spans="1:19">
      <c r="A5561" t="s">
        <v>45838</v>
      </c>
      <c r="B5561" t="s">
        <v>45839</v>
      </c>
      <c r="C5561" t="s">
        <v>46</v>
      </c>
      <c r="D5561" t="s">
        <v>45840</v>
      </c>
      <c r="E5561" t="s">
        <v>45841</v>
      </c>
      <c r="F5561" t="s">
        <v>45842</v>
      </c>
      <c r="G5561" t="s">
        <v>45843</v>
      </c>
      <c r="H5561" t="s">
        <v>45844</v>
      </c>
      <c r="I5561" t="s">
        <v>2645</v>
      </c>
      <c r="J5561" t="s">
        <v>3211</v>
      </c>
      <c r="K5561" t="s">
        <v>3212</v>
      </c>
      <c r="L5561" t="s">
        <v>137</v>
      </c>
      <c r="M5561" t="s">
        <v>3213</v>
      </c>
      <c r="N5561" t="s">
        <v>2816</v>
      </c>
      <c r="O5561" t="s">
        <v>3215</v>
      </c>
      <c r="P5561" t="s">
        <v>45845</v>
      </c>
      <c r="R5561" t="str">
        <f t="shared" si="172"/>
        <v>青州</v>
      </c>
      <c r="S5561" t="str">
        <f t="shared" si="173"/>
        <v>0711</v>
      </c>
    </row>
    <row r="5562" spans="1:19">
      <c r="A5562" t="s">
        <v>1502</v>
      </c>
      <c r="B5562" t="s">
        <v>45846</v>
      </c>
      <c r="C5562" t="s">
        <v>46</v>
      </c>
      <c r="D5562" t="s">
        <v>45847</v>
      </c>
      <c r="E5562" t="s">
        <v>43945</v>
      </c>
      <c r="F5562" t="s">
        <v>45848</v>
      </c>
      <c r="G5562" t="s">
        <v>1500</v>
      </c>
      <c r="H5562" t="s">
        <v>45849</v>
      </c>
      <c r="I5562" t="s">
        <v>2364</v>
      </c>
      <c r="J5562" t="s">
        <v>6414</v>
      </c>
      <c r="K5562" t="s">
        <v>6415</v>
      </c>
      <c r="L5562" t="s">
        <v>137</v>
      </c>
      <c r="M5562" t="s">
        <v>2339</v>
      </c>
      <c r="N5562" t="s">
        <v>2340</v>
      </c>
      <c r="O5562" t="s">
        <v>6416</v>
      </c>
      <c r="P5562" t="s">
        <v>45850</v>
      </c>
      <c r="Q5562" t="s">
        <v>25084</v>
      </c>
      <c r="R5562" t="str">
        <f t="shared" si="172"/>
        <v>青州</v>
      </c>
      <c r="S5562" t="str">
        <f t="shared" si="173"/>
        <v>0711</v>
      </c>
    </row>
    <row r="5563" spans="1:19">
      <c r="A5563" t="s">
        <v>45851</v>
      </c>
      <c r="B5563" t="s">
        <v>45852</v>
      </c>
      <c r="C5563" t="s">
        <v>46</v>
      </c>
      <c r="D5563" t="s">
        <v>45853</v>
      </c>
      <c r="E5563" t="s">
        <v>45854</v>
      </c>
      <c r="F5563" t="s">
        <v>45855</v>
      </c>
      <c r="G5563" t="s">
        <v>45856</v>
      </c>
      <c r="H5563" t="s">
        <v>45857</v>
      </c>
      <c r="I5563" t="s">
        <v>2350</v>
      </c>
      <c r="J5563" t="s">
        <v>4774</v>
      </c>
      <c r="K5563" t="s">
        <v>4775</v>
      </c>
      <c r="L5563" t="s">
        <v>67</v>
      </c>
      <c r="M5563" t="s">
        <v>3706</v>
      </c>
      <c r="N5563" t="s">
        <v>3554</v>
      </c>
      <c r="O5563" t="s">
        <v>4776</v>
      </c>
      <c r="P5563" t="s">
        <v>45858</v>
      </c>
      <c r="R5563" t="str">
        <f t="shared" si="172"/>
        <v>昌邑</v>
      </c>
      <c r="S5563" t="str">
        <f t="shared" si="173"/>
        <v>0711</v>
      </c>
    </row>
    <row r="5564" spans="1:19">
      <c r="A5564" t="s">
        <v>45859</v>
      </c>
      <c r="B5564" t="s">
        <v>45860</v>
      </c>
      <c r="C5564" t="s">
        <v>46</v>
      </c>
      <c r="D5564" t="s">
        <v>45861</v>
      </c>
      <c r="E5564" t="s">
        <v>43711</v>
      </c>
      <c r="F5564" t="s">
        <v>45862</v>
      </c>
      <c r="G5564" t="s">
        <v>45863</v>
      </c>
      <c r="H5564" t="s">
        <v>44018</v>
      </c>
      <c r="I5564" t="s">
        <v>2378</v>
      </c>
      <c r="J5564" t="s">
        <v>4582</v>
      </c>
      <c r="K5564" t="s">
        <v>4583</v>
      </c>
      <c r="L5564" t="s">
        <v>110</v>
      </c>
      <c r="M5564" t="s">
        <v>2849</v>
      </c>
      <c r="N5564" t="s">
        <v>3499</v>
      </c>
      <c r="O5564" t="s">
        <v>4584</v>
      </c>
      <c r="P5564" t="s">
        <v>45864</v>
      </c>
      <c r="Q5564" t="s">
        <v>45865</v>
      </c>
      <c r="R5564" t="str">
        <f t="shared" si="172"/>
        <v>高密</v>
      </c>
      <c r="S5564" t="str">
        <f t="shared" si="173"/>
        <v>0711</v>
      </c>
    </row>
    <row r="5565" spans="1:19">
      <c r="A5565" t="s">
        <v>45866</v>
      </c>
      <c r="B5565" t="s">
        <v>45867</v>
      </c>
      <c r="C5565" t="s">
        <v>46</v>
      </c>
      <c r="D5565" t="s">
        <v>45868</v>
      </c>
      <c r="E5565" t="s">
        <v>43711</v>
      </c>
      <c r="F5565" t="s">
        <v>45869</v>
      </c>
      <c r="G5565" t="s">
        <v>45870</v>
      </c>
      <c r="H5565" t="s">
        <v>45871</v>
      </c>
      <c r="I5565" t="s">
        <v>2770</v>
      </c>
      <c r="J5565" t="s">
        <v>3771</v>
      </c>
      <c r="K5565" t="s">
        <v>3772</v>
      </c>
      <c r="L5565" t="s">
        <v>187</v>
      </c>
      <c r="M5565" t="s">
        <v>3773</v>
      </c>
      <c r="N5565" t="s">
        <v>4255</v>
      </c>
      <c r="O5565" t="s">
        <v>3775</v>
      </c>
      <c r="P5565" t="s">
        <v>45872</v>
      </c>
      <c r="Q5565" t="s">
        <v>45873</v>
      </c>
      <c r="R5565" t="str">
        <f t="shared" si="172"/>
        <v>坊子</v>
      </c>
      <c r="S5565" t="str">
        <f t="shared" si="173"/>
        <v>0711</v>
      </c>
    </row>
    <row r="5566" spans="1:19">
      <c r="A5566" t="s">
        <v>45874</v>
      </c>
      <c r="B5566" t="s">
        <v>45875</v>
      </c>
      <c r="C5566" t="s">
        <v>46</v>
      </c>
      <c r="D5566" t="s">
        <v>45876</v>
      </c>
      <c r="E5566" t="s">
        <v>43945</v>
      </c>
      <c r="F5566" t="s">
        <v>45877</v>
      </c>
      <c r="G5566" t="s">
        <v>45878</v>
      </c>
      <c r="H5566" t="s">
        <v>45879</v>
      </c>
      <c r="I5566" t="s">
        <v>2392</v>
      </c>
      <c r="J5566" t="s">
        <v>6863</v>
      </c>
      <c r="K5566" t="s">
        <v>6864</v>
      </c>
      <c r="L5566" t="s">
        <v>128</v>
      </c>
      <c r="M5566" t="s">
        <v>3952</v>
      </c>
      <c r="N5566" t="s">
        <v>2421</v>
      </c>
      <c r="O5566" t="s">
        <v>6865</v>
      </c>
      <c r="P5566" t="s">
        <v>45880</v>
      </c>
      <c r="Q5566" t="s">
        <v>45881</v>
      </c>
      <c r="R5566" t="str">
        <f t="shared" si="172"/>
        <v>寿光</v>
      </c>
      <c r="S5566" t="str">
        <f t="shared" si="173"/>
        <v>0711</v>
      </c>
    </row>
    <row r="5567" spans="1:19">
      <c r="A5567" t="s">
        <v>45882</v>
      </c>
      <c r="B5567" t="s">
        <v>45883</v>
      </c>
      <c r="C5567" t="s">
        <v>46</v>
      </c>
      <c r="D5567" t="s">
        <v>45884</v>
      </c>
      <c r="E5567" t="s">
        <v>44047</v>
      </c>
      <c r="F5567" t="s">
        <v>45885</v>
      </c>
      <c r="G5567" t="s">
        <v>45886</v>
      </c>
      <c r="H5567" t="s">
        <v>45887</v>
      </c>
      <c r="I5567" t="s">
        <v>2645</v>
      </c>
      <c r="J5567" t="s">
        <v>4723</v>
      </c>
      <c r="K5567" t="s">
        <v>4724</v>
      </c>
      <c r="L5567" t="s">
        <v>119</v>
      </c>
      <c r="M5567" t="s">
        <v>4071</v>
      </c>
      <c r="N5567" t="s">
        <v>2382</v>
      </c>
      <c r="O5567" t="s">
        <v>4725</v>
      </c>
      <c r="P5567" t="s">
        <v>45888</v>
      </c>
      <c r="R5567" t="str">
        <f t="shared" si="172"/>
        <v>寒亭</v>
      </c>
      <c r="S5567" t="str">
        <f t="shared" si="173"/>
        <v>0711</v>
      </c>
    </row>
    <row r="5568" spans="1:19">
      <c r="A5568" t="s">
        <v>45889</v>
      </c>
      <c r="B5568" t="s">
        <v>45890</v>
      </c>
      <c r="C5568" t="s">
        <v>46</v>
      </c>
      <c r="D5568" t="s">
        <v>45891</v>
      </c>
      <c r="E5568" t="s">
        <v>44047</v>
      </c>
      <c r="F5568" t="s">
        <v>45892</v>
      </c>
      <c r="G5568" t="s">
        <v>45893</v>
      </c>
      <c r="H5568" t="s">
        <v>45894</v>
      </c>
      <c r="I5568" t="s">
        <v>2350</v>
      </c>
      <c r="J5568" t="s">
        <v>7951</v>
      </c>
      <c r="K5568" t="s">
        <v>7952</v>
      </c>
      <c r="L5568" t="s">
        <v>128</v>
      </c>
      <c r="M5568" t="s">
        <v>2913</v>
      </c>
      <c r="N5568" t="s">
        <v>2421</v>
      </c>
      <c r="O5568" t="s">
        <v>7953</v>
      </c>
      <c r="P5568" t="s">
        <v>45895</v>
      </c>
      <c r="R5568" t="str">
        <f t="shared" si="172"/>
        <v>寿光</v>
      </c>
      <c r="S5568" t="str">
        <f t="shared" si="173"/>
        <v>0711</v>
      </c>
    </row>
    <row r="5569" spans="1:19">
      <c r="A5569" t="s">
        <v>45896</v>
      </c>
      <c r="B5569" t="s">
        <v>45897</v>
      </c>
      <c r="C5569" t="s">
        <v>46</v>
      </c>
      <c r="D5569" t="s">
        <v>45898</v>
      </c>
      <c r="E5569" t="s">
        <v>43711</v>
      </c>
      <c r="F5569" t="s">
        <v>45899</v>
      </c>
      <c r="G5569" t="s">
        <v>45900</v>
      </c>
      <c r="H5569" t="s">
        <v>45901</v>
      </c>
      <c r="I5569" t="s">
        <v>2645</v>
      </c>
      <c r="J5569" t="s">
        <v>6077</v>
      </c>
      <c r="K5569" t="s">
        <v>6078</v>
      </c>
      <c r="L5569" t="s">
        <v>128</v>
      </c>
      <c r="M5569" t="s">
        <v>6079</v>
      </c>
      <c r="N5569" t="s">
        <v>2859</v>
      </c>
      <c r="O5569" t="s">
        <v>6080</v>
      </c>
      <c r="P5569" t="s">
        <v>45902</v>
      </c>
      <c r="Q5569" t="s">
        <v>44841</v>
      </c>
      <c r="R5569" t="str">
        <f t="shared" ref="R5569:R5632" si="174">IF(OR(LEFT(L5569,2)="高新"),"奎文",IF(LEFT(L5569,2)="峡山","坊子",IF(LEFT(L5569,2)="滨海","寒亭",LEFT(L5569,2))))</f>
        <v>寿光</v>
      </c>
      <c r="S5569" t="str">
        <f t="shared" ref="S5569:S5632" si="175">TEXT(B5569,"mmdd")</f>
        <v>0711</v>
      </c>
    </row>
    <row r="5570" spans="1:19">
      <c r="A5570" t="s">
        <v>45903</v>
      </c>
      <c r="B5570" t="s">
        <v>45904</v>
      </c>
      <c r="C5570" t="s">
        <v>46</v>
      </c>
      <c r="D5570" t="s">
        <v>45905</v>
      </c>
      <c r="E5570" t="s">
        <v>43945</v>
      </c>
      <c r="F5570" t="s">
        <v>45906</v>
      </c>
      <c r="G5570" t="s">
        <v>45907</v>
      </c>
      <c r="H5570" t="s">
        <v>45908</v>
      </c>
      <c r="I5570" t="s">
        <v>2465</v>
      </c>
      <c r="J5570" t="s">
        <v>4487</v>
      </c>
      <c r="K5570" t="s">
        <v>4488</v>
      </c>
      <c r="L5570" t="s">
        <v>137</v>
      </c>
      <c r="M5570" t="s">
        <v>2686</v>
      </c>
      <c r="N5570" t="s">
        <v>3179</v>
      </c>
      <c r="O5570" t="s">
        <v>4489</v>
      </c>
      <c r="P5570" t="s">
        <v>45909</v>
      </c>
      <c r="R5570" t="str">
        <f t="shared" si="174"/>
        <v>青州</v>
      </c>
      <c r="S5570" t="str">
        <f t="shared" si="175"/>
        <v>0711</v>
      </c>
    </row>
    <row r="5571" spans="1:19">
      <c r="A5571" t="s">
        <v>45910</v>
      </c>
      <c r="B5571" t="s">
        <v>45911</v>
      </c>
      <c r="C5571" t="s">
        <v>46</v>
      </c>
      <c r="D5571" t="s">
        <v>45912</v>
      </c>
      <c r="E5571" t="s">
        <v>43945</v>
      </c>
      <c r="F5571" t="s">
        <v>45913</v>
      </c>
      <c r="G5571" t="s">
        <v>45914</v>
      </c>
      <c r="H5571" t="s">
        <v>45915</v>
      </c>
      <c r="I5571" t="s">
        <v>2465</v>
      </c>
      <c r="J5571" t="s">
        <v>7083</v>
      </c>
      <c r="K5571" t="s">
        <v>7084</v>
      </c>
      <c r="L5571" t="s">
        <v>110</v>
      </c>
      <c r="M5571" t="s">
        <v>2575</v>
      </c>
      <c r="N5571" t="s">
        <v>2785</v>
      </c>
      <c r="O5571" t="s">
        <v>7085</v>
      </c>
      <c r="P5571" t="s">
        <v>45916</v>
      </c>
      <c r="Q5571" t="s">
        <v>45917</v>
      </c>
      <c r="R5571" t="str">
        <f t="shared" si="174"/>
        <v>高密</v>
      </c>
      <c r="S5571" t="str">
        <f t="shared" si="175"/>
        <v>0711</v>
      </c>
    </row>
    <row r="5572" spans="1:19">
      <c r="A5572" t="s">
        <v>45918</v>
      </c>
      <c r="B5572" t="s">
        <v>45919</v>
      </c>
      <c r="C5572" t="s">
        <v>46</v>
      </c>
      <c r="D5572" t="s">
        <v>45920</v>
      </c>
      <c r="E5572" t="s">
        <v>45732</v>
      </c>
      <c r="F5572" t="s">
        <v>45921</v>
      </c>
      <c r="G5572" t="s">
        <v>45922</v>
      </c>
      <c r="H5572" t="s">
        <v>45923</v>
      </c>
      <c r="I5572" t="s">
        <v>2465</v>
      </c>
      <c r="J5572" t="s">
        <v>4774</v>
      </c>
      <c r="K5572" t="s">
        <v>4775</v>
      </c>
      <c r="L5572" t="s">
        <v>67</v>
      </c>
      <c r="M5572" t="s">
        <v>3706</v>
      </c>
      <c r="N5572" t="s">
        <v>2816</v>
      </c>
      <c r="O5572" t="s">
        <v>4776</v>
      </c>
      <c r="P5572" t="s">
        <v>45924</v>
      </c>
      <c r="R5572" t="str">
        <f t="shared" si="174"/>
        <v>昌邑</v>
      </c>
      <c r="S5572" t="str">
        <f t="shared" si="175"/>
        <v>0711</v>
      </c>
    </row>
    <row r="5573" spans="1:19">
      <c r="A5573" t="s">
        <v>45925</v>
      </c>
      <c r="B5573" t="s">
        <v>45926</v>
      </c>
      <c r="C5573" t="s">
        <v>46</v>
      </c>
      <c r="D5573" t="s">
        <v>45927</v>
      </c>
      <c r="E5573" t="s">
        <v>45928</v>
      </c>
      <c r="F5573" t="s">
        <v>45929</v>
      </c>
      <c r="G5573" t="s">
        <v>45930</v>
      </c>
      <c r="H5573" t="s">
        <v>45931</v>
      </c>
      <c r="I5573" t="s">
        <v>2350</v>
      </c>
      <c r="J5573" t="s">
        <v>6077</v>
      </c>
      <c r="K5573" t="s">
        <v>6078</v>
      </c>
      <c r="L5573" t="s">
        <v>128</v>
      </c>
      <c r="M5573" t="s">
        <v>6079</v>
      </c>
      <c r="N5573" t="s">
        <v>2859</v>
      </c>
      <c r="O5573" t="s">
        <v>6080</v>
      </c>
      <c r="P5573" t="s">
        <v>45932</v>
      </c>
      <c r="R5573" t="str">
        <f t="shared" si="174"/>
        <v>寿光</v>
      </c>
      <c r="S5573" t="str">
        <f t="shared" si="175"/>
        <v>0711</v>
      </c>
    </row>
    <row r="5574" spans="1:19">
      <c r="A5574" t="s">
        <v>45933</v>
      </c>
      <c r="B5574" t="s">
        <v>45934</v>
      </c>
      <c r="C5574" t="s">
        <v>46</v>
      </c>
      <c r="D5574" t="s">
        <v>45935</v>
      </c>
      <c r="E5574" t="s">
        <v>43711</v>
      </c>
      <c r="F5574" t="s">
        <v>45936</v>
      </c>
      <c r="G5574" t="s">
        <v>45937</v>
      </c>
      <c r="H5574" t="s">
        <v>45938</v>
      </c>
      <c r="I5574" t="s">
        <v>6637</v>
      </c>
      <c r="J5574" t="s">
        <v>2406</v>
      </c>
      <c r="K5574" t="s">
        <v>2407</v>
      </c>
      <c r="L5574" t="s">
        <v>76</v>
      </c>
      <c r="M5574" t="s">
        <v>2408</v>
      </c>
      <c r="N5574" t="s">
        <v>3017</v>
      </c>
      <c r="O5574" t="s">
        <v>2409</v>
      </c>
      <c r="P5574" t="s">
        <v>45939</v>
      </c>
      <c r="R5574" t="str">
        <f t="shared" si="174"/>
        <v>奎文</v>
      </c>
      <c r="S5574" t="str">
        <f t="shared" si="175"/>
        <v>0711</v>
      </c>
    </row>
    <row r="5575" spans="1:19">
      <c r="A5575" t="s">
        <v>45940</v>
      </c>
      <c r="B5575" t="s">
        <v>45941</v>
      </c>
      <c r="C5575" t="s">
        <v>46</v>
      </c>
      <c r="D5575" t="s">
        <v>45942</v>
      </c>
      <c r="E5575" t="s">
        <v>43945</v>
      </c>
      <c r="F5575" t="s">
        <v>45943</v>
      </c>
      <c r="G5575" t="s">
        <v>45944</v>
      </c>
      <c r="H5575" t="s">
        <v>45945</v>
      </c>
      <c r="I5575" t="s">
        <v>2364</v>
      </c>
      <c r="J5575" t="s">
        <v>9070</v>
      </c>
      <c r="K5575" t="s">
        <v>9071</v>
      </c>
      <c r="L5575" t="s">
        <v>47</v>
      </c>
      <c r="M5575" t="s">
        <v>2784</v>
      </c>
      <c r="N5575" t="s">
        <v>2340</v>
      </c>
      <c r="O5575" t="s">
        <v>9072</v>
      </c>
      <c r="P5575" t="s">
        <v>45946</v>
      </c>
      <c r="R5575" t="str">
        <f t="shared" si="174"/>
        <v>诸城</v>
      </c>
      <c r="S5575" t="str">
        <f t="shared" si="175"/>
        <v>0711</v>
      </c>
    </row>
    <row r="5576" spans="1:19">
      <c r="A5576" t="s">
        <v>45947</v>
      </c>
      <c r="B5576" t="s">
        <v>45948</v>
      </c>
      <c r="C5576" t="s">
        <v>46</v>
      </c>
      <c r="D5576" t="s">
        <v>45949</v>
      </c>
      <c r="E5576" t="s">
        <v>43945</v>
      </c>
      <c r="F5576" t="s">
        <v>45950</v>
      </c>
      <c r="G5576" t="s">
        <v>45951</v>
      </c>
      <c r="H5576" t="s">
        <v>45952</v>
      </c>
      <c r="I5576" t="s">
        <v>2350</v>
      </c>
      <c r="J5576" t="s">
        <v>3938</v>
      </c>
      <c r="K5576" t="s">
        <v>3939</v>
      </c>
      <c r="L5576" t="s">
        <v>137</v>
      </c>
      <c r="M5576" t="s">
        <v>3940</v>
      </c>
      <c r="N5576" t="s">
        <v>2859</v>
      </c>
      <c r="P5576" t="s">
        <v>45953</v>
      </c>
      <c r="Q5576" t="s">
        <v>45954</v>
      </c>
      <c r="R5576" t="str">
        <f t="shared" si="174"/>
        <v>青州</v>
      </c>
      <c r="S5576" t="str">
        <f t="shared" si="175"/>
        <v>0711</v>
      </c>
    </row>
    <row r="5577" spans="1:19">
      <c r="A5577" t="s">
        <v>45955</v>
      </c>
      <c r="B5577" t="s">
        <v>45956</v>
      </c>
      <c r="C5577" t="s">
        <v>46</v>
      </c>
      <c r="D5577" t="s">
        <v>45957</v>
      </c>
      <c r="E5577" t="s">
        <v>45958</v>
      </c>
      <c r="F5577" t="s">
        <v>45959</v>
      </c>
      <c r="G5577" t="s">
        <v>45960</v>
      </c>
      <c r="H5577" t="s">
        <v>45961</v>
      </c>
      <c r="I5577" t="s">
        <v>2364</v>
      </c>
      <c r="J5577" t="s">
        <v>6923</v>
      </c>
      <c r="K5577" t="s">
        <v>6924</v>
      </c>
      <c r="L5577" t="s">
        <v>128</v>
      </c>
      <c r="M5577" t="s">
        <v>6079</v>
      </c>
      <c r="N5577" t="s">
        <v>2674</v>
      </c>
      <c r="O5577" t="s">
        <v>6925</v>
      </c>
      <c r="P5577" t="s">
        <v>45962</v>
      </c>
      <c r="Q5577" t="s">
        <v>45963</v>
      </c>
      <c r="R5577" t="str">
        <f t="shared" si="174"/>
        <v>寿光</v>
      </c>
      <c r="S5577" t="str">
        <f t="shared" si="175"/>
        <v>0711</v>
      </c>
    </row>
    <row r="5578" spans="1:19">
      <c r="A5578" t="s">
        <v>45964</v>
      </c>
      <c r="B5578" t="s">
        <v>45965</v>
      </c>
      <c r="C5578" t="s">
        <v>46</v>
      </c>
      <c r="D5578" t="s">
        <v>45966</v>
      </c>
      <c r="E5578" t="s">
        <v>45967</v>
      </c>
      <c r="F5578" t="s">
        <v>45968</v>
      </c>
      <c r="G5578" t="s">
        <v>45969</v>
      </c>
      <c r="H5578" t="s">
        <v>45970</v>
      </c>
      <c r="I5578" t="s">
        <v>6637</v>
      </c>
      <c r="J5578" t="s">
        <v>3497</v>
      </c>
      <c r="K5578" t="s">
        <v>3498</v>
      </c>
      <c r="L5578" t="s">
        <v>57</v>
      </c>
      <c r="M5578" t="s">
        <v>2838</v>
      </c>
      <c r="N5578" t="s">
        <v>3339</v>
      </c>
      <c r="O5578" t="s">
        <v>3500</v>
      </c>
      <c r="P5578" t="s">
        <v>45971</v>
      </c>
      <c r="R5578" t="str">
        <f t="shared" si="174"/>
        <v>安丘</v>
      </c>
      <c r="S5578" t="str">
        <f t="shared" si="175"/>
        <v>0711</v>
      </c>
    </row>
    <row r="5579" spans="1:19">
      <c r="A5579" t="s">
        <v>45972</v>
      </c>
      <c r="B5579" t="s">
        <v>45973</v>
      </c>
      <c r="C5579" t="s">
        <v>46</v>
      </c>
      <c r="D5579" t="s">
        <v>45974</v>
      </c>
      <c r="E5579" t="s">
        <v>43711</v>
      </c>
      <c r="F5579" t="s">
        <v>45975</v>
      </c>
      <c r="G5579" t="s">
        <v>45976</v>
      </c>
      <c r="H5579" t="s">
        <v>45977</v>
      </c>
      <c r="I5579" t="s">
        <v>2364</v>
      </c>
      <c r="J5579" t="s">
        <v>14092</v>
      </c>
      <c r="K5579" t="s">
        <v>14093</v>
      </c>
      <c r="L5579" t="s">
        <v>146</v>
      </c>
      <c r="M5579" t="s">
        <v>14094</v>
      </c>
      <c r="N5579" t="s">
        <v>2421</v>
      </c>
      <c r="O5579" t="s">
        <v>14095</v>
      </c>
      <c r="P5579" t="s">
        <v>45978</v>
      </c>
      <c r="Q5579" t="s">
        <v>45979</v>
      </c>
      <c r="R5579" t="str">
        <f t="shared" si="174"/>
        <v>临朐</v>
      </c>
      <c r="S5579" t="str">
        <f t="shared" si="175"/>
        <v>0711</v>
      </c>
    </row>
    <row r="5580" spans="1:19">
      <c r="A5580" t="s">
        <v>45980</v>
      </c>
      <c r="B5580" t="s">
        <v>45981</v>
      </c>
      <c r="C5580" t="s">
        <v>46</v>
      </c>
      <c r="D5580" t="s">
        <v>45982</v>
      </c>
      <c r="E5580" t="s">
        <v>43945</v>
      </c>
      <c r="F5580" t="s">
        <v>45983</v>
      </c>
      <c r="G5580" t="s">
        <v>45984</v>
      </c>
      <c r="H5580" t="s">
        <v>45985</v>
      </c>
      <c r="I5580" t="s">
        <v>2364</v>
      </c>
      <c r="J5580" t="s">
        <v>9981</v>
      </c>
      <c r="K5580" t="s">
        <v>9982</v>
      </c>
      <c r="L5580" t="s">
        <v>57</v>
      </c>
      <c r="M5580" t="s">
        <v>3811</v>
      </c>
      <c r="N5580" t="s">
        <v>4525</v>
      </c>
      <c r="O5580" t="s">
        <v>9983</v>
      </c>
      <c r="P5580" t="s">
        <v>45986</v>
      </c>
      <c r="Q5580" t="s">
        <v>45987</v>
      </c>
      <c r="R5580" t="str">
        <f t="shared" si="174"/>
        <v>安丘</v>
      </c>
      <c r="S5580" t="str">
        <f t="shared" si="175"/>
        <v>0711</v>
      </c>
    </row>
    <row r="5581" spans="1:19">
      <c r="A5581" t="s">
        <v>45988</v>
      </c>
      <c r="B5581" t="s">
        <v>45989</v>
      </c>
      <c r="C5581" t="s">
        <v>46</v>
      </c>
      <c r="D5581" t="s">
        <v>45990</v>
      </c>
      <c r="E5581" t="s">
        <v>43711</v>
      </c>
      <c r="F5581" t="s">
        <v>45991</v>
      </c>
      <c r="G5581" t="s">
        <v>45992</v>
      </c>
      <c r="H5581" t="s">
        <v>45993</v>
      </c>
      <c r="I5581" t="s">
        <v>2350</v>
      </c>
      <c r="J5581" t="s">
        <v>9022</v>
      </c>
      <c r="K5581" t="s">
        <v>9023</v>
      </c>
      <c r="L5581" t="s">
        <v>101</v>
      </c>
      <c r="M5581" t="s">
        <v>4459</v>
      </c>
      <c r="N5581" t="s">
        <v>2480</v>
      </c>
      <c r="O5581" t="s">
        <v>9024</v>
      </c>
      <c r="P5581" t="s">
        <v>45994</v>
      </c>
      <c r="Q5581" t="s">
        <v>45995</v>
      </c>
      <c r="R5581" t="str">
        <f t="shared" si="174"/>
        <v>潍城</v>
      </c>
      <c r="S5581" t="str">
        <f t="shared" si="175"/>
        <v>0711</v>
      </c>
    </row>
    <row r="5582" spans="1:19">
      <c r="A5582" t="s">
        <v>45996</v>
      </c>
      <c r="B5582" t="s">
        <v>45997</v>
      </c>
      <c r="C5582" t="s">
        <v>46</v>
      </c>
      <c r="D5582" t="s">
        <v>45998</v>
      </c>
      <c r="E5582" t="s">
        <v>43711</v>
      </c>
      <c r="F5582" t="s">
        <v>45999</v>
      </c>
      <c r="G5582" t="s">
        <v>46000</v>
      </c>
      <c r="H5582" t="s">
        <v>46001</v>
      </c>
      <c r="I5582" t="s">
        <v>2350</v>
      </c>
      <c r="J5582" t="s">
        <v>8465</v>
      </c>
      <c r="K5582" t="s">
        <v>8466</v>
      </c>
      <c r="L5582" t="s">
        <v>47</v>
      </c>
      <c r="M5582" t="s">
        <v>3159</v>
      </c>
      <c r="N5582" t="s">
        <v>2480</v>
      </c>
      <c r="O5582" t="s">
        <v>8467</v>
      </c>
      <c r="P5582" t="s">
        <v>46002</v>
      </c>
      <c r="R5582" t="str">
        <f t="shared" si="174"/>
        <v>诸城</v>
      </c>
      <c r="S5582" t="str">
        <f t="shared" si="175"/>
        <v>0711</v>
      </c>
    </row>
    <row r="5583" spans="1:19">
      <c r="A5583" t="s">
        <v>46003</v>
      </c>
      <c r="B5583" t="s">
        <v>46004</v>
      </c>
      <c r="C5583" t="s">
        <v>46</v>
      </c>
      <c r="D5583" t="s">
        <v>46005</v>
      </c>
      <c r="E5583" t="s">
        <v>43945</v>
      </c>
      <c r="F5583" t="s">
        <v>46006</v>
      </c>
      <c r="G5583" t="s">
        <v>46007</v>
      </c>
      <c r="H5583" t="s">
        <v>46008</v>
      </c>
      <c r="I5583" t="s">
        <v>3436</v>
      </c>
      <c r="J5583" t="s">
        <v>12818</v>
      </c>
      <c r="K5583" t="s">
        <v>12819</v>
      </c>
      <c r="L5583" t="s">
        <v>47</v>
      </c>
      <c r="M5583" t="s">
        <v>2784</v>
      </c>
      <c r="N5583" t="s">
        <v>2368</v>
      </c>
      <c r="O5583" t="s">
        <v>12820</v>
      </c>
      <c r="P5583" t="s">
        <v>46009</v>
      </c>
      <c r="Q5583" t="s">
        <v>46010</v>
      </c>
      <c r="R5583" t="str">
        <f t="shared" si="174"/>
        <v>诸城</v>
      </c>
      <c r="S5583" t="str">
        <f t="shared" si="175"/>
        <v>0711</v>
      </c>
    </row>
    <row r="5584" spans="1:19">
      <c r="A5584" t="s">
        <v>46011</v>
      </c>
      <c r="B5584" t="s">
        <v>46012</v>
      </c>
      <c r="C5584" t="s">
        <v>46</v>
      </c>
      <c r="D5584" t="s">
        <v>46013</v>
      </c>
      <c r="E5584" t="s">
        <v>43945</v>
      </c>
      <c r="F5584" t="s">
        <v>46014</v>
      </c>
      <c r="G5584" t="s">
        <v>46015</v>
      </c>
      <c r="H5584" t="s">
        <v>46016</v>
      </c>
      <c r="I5584" t="s">
        <v>2364</v>
      </c>
      <c r="J5584" t="s">
        <v>6016</v>
      </c>
      <c r="K5584" t="s">
        <v>6017</v>
      </c>
      <c r="L5584" t="s">
        <v>57</v>
      </c>
      <c r="M5584" t="s">
        <v>2353</v>
      </c>
      <c r="N5584" t="s">
        <v>2340</v>
      </c>
      <c r="O5584" t="s">
        <v>6018</v>
      </c>
      <c r="P5584" t="s">
        <v>46017</v>
      </c>
      <c r="R5584" t="str">
        <f t="shared" si="174"/>
        <v>安丘</v>
      </c>
      <c r="S5584" t="str">
        <f t="shared" si="175"/>
        <v>0711</v>
      </c>
    </row>
    <row r="5585" spans="1:19">
      <c r="A5585" t="s">
        <v>46018</v>
      </c>
      <c r="B5585" t="s">
        <v>46019</v>
      </c>
      <c r="C5585" t="s">
        <v>46</v>
      </c>
      <c r="D5585" t="s">
        <v>46020</v>
      </c>
      <c r="E5585" t="s">
        <v>43711</v>
      </c>
      <c r="F5585" t="s">
        <v>46021</v>
      </c>
      <c r="G5585" t="s">
        <v>46022</v>
      </c>
      <c r="H5585" t="s">
        <v>46023</v>
      </c>
      <c r="I5585" t="s">
        <v>2350</v>
      </c>
      <c r="J5585" t="s">
        <v>2994</v>
      </c>
      <c r="K5585" t="s">
        <v>2995</v>
      </c>
      <c r="L5585" t="s">
        <v>128</v>
      </c>
      <c r="M5585" t="s">
        <v>2996</v>
      </c>
      <c r="N5585" t="s">
        <v>3554</v>
      </c>
      <c r="O5585" t="s">
        <v>2997</v>
      </c>
      <c r="P5585" t="s">
        <v>46024</v>
      </c>
      <c r="Q5585" t="s">
        <v>46025</v>
      </c>
      <c r="R5585" t="str">
        <f t="shared" si="174"/>
        <v>寿光</v>
      </c>
      <c r="S5585" t="str">
        <f t="shared" si="175"/>
        <v>0711</v>
      </c>
    </row>
    <row r="5586" spans="1:19">
      <c r="A5586" t="s">
        <v>46026</v>
      </c>
      <c r="B5586" t="s">
        <v>46027</v>
      </c>
      <c r="C5586" t="s">
        <v>46</v>
      </c>
      <c r="D5586" t="s">
        <v>46028</v>
      </c>
      <c r="E5586" t="s">
        <v>43711</v>
      </c>
      <c r="F5586" t="s">
        <v>46029</v>
      </c>
      <c r="G5586" t="s">
        <v>46030</v>
      </c>
      <c r="H5586" t="s">
        <v>46031</v>
      </c>
      <c r="I5586" t="s">
        <v>2350</v>
      </c>
      <c r="J5586" t="s">
        <v>12383</v>
      </c>
      <c r="K5586" t="s">
        <v>12384</v>
      </c>
      <c r="L5586" t="s">
        <v>128</v>
      </c>
      <c r="M5586" t="s">
        <v>3028</v>
      </c>
      <c r="N5586" t="s">
        <v>2480</v>
      </c>
      <c r="O5586" t="s">
        <v>12385</v>
      </c>
      <c r="Q5586" t="s">
        <v>46032</v>
      </c>
      <c r="R5586" t="str">
        <f t="shared" si="174"/>
        <v>寿光</v>
      </c>
      <c r="S5586" t="str">
        <f t="shared" si="175"/>
        <v>0711</v>
      </c>
    </row>
    <row r="5587" spans="1:19">
      <c r="A5587" t="s">
        <v>46033</v>
      </c>
      <c r="B5587" t="s">
        <v>46034</v>
      </c>
      <c r="C5587" t="s">
        <v>46</v>
      </c>
      <c r="D5587" t="s">
        <v>46035</v>
      </c>
      <c r="E5587" t="s">
        <v>43711</v>
      </c>
      <c r="F5587" t="s">
        <v>46036</v>
      </c>
      <c r="G5587" t="s">
        <v>46037</v>
      </c>
      <c r="H5587" t="s">
        <v>46038</v>
      </c>
      <c r="I5587" t="s">
        <v>2364</v>
      </c>
      <c r="J5587" t="s">
        <v>3425</v>
      </c>
      <c r="K5587" t="s">
        <v>3426</v>
      </c>
      <c r="L5587" t="s">
        <v>137</v>
      </c>
      <c r="M5587" t="s">
        <v>2395</v>
      </c>
      <c r="N5587" t="s">
        <v>2340</v>
      </c>
      <c r="O5587" t="s">
        <v>3427</v>
      </c>
      <c r="P5587" t="s">
        <v>46039</v>
      </c>
      <c r="Q5587" t="s">
        <v>46040</v>
      </c>
      <c r="R5587" t="str">
        <f t="shared" si="174"/>
        <v>青州</v>
      </c>
      <c r="S5587" t="str">
        <f t="shared" si="175"/>
        <v>0711</v>
      </c>
    </row>
    <row r="5588" spans="1:19">
      <c r="A5588" t="s">
        <v>46041</v>
      </c>
      <c r="B5588" t="s">
        <v>46042</v>
      </c>
      <c r="C5588" t="s">
        <v>46</v>
      </c>
      <c r="D5588" t="s">
        <v>46043</v>
      </c>
      <c r="E5588" t="s">
        <v>44047</v>
      </c>
      <c r="F5588" t="s">
        <v>46044</v>
      </c>
      <c r="G5588" t="s">
        <v>46045</v>
      </c>
      <c r="H5588" t="s">
        <v>46046</v>
      </c>
      <c r="I5588" t="s">
        <v>2350</v>
      </c>
      <c r="J5588" t="s">
        <v>9867</v>
      </c>
      <c r="K5588" t="s">
        <v>9868</v>
      </c>
      <c r="L5588" t="s">
        <v>47</v>
      </c>
      <c r="M5588" t="s">
        <v>2454</v>
      </c>
      <c r="N5588" t="s">
        <v>2859</v>
      </c>
      <c r="O5588" t="s">
        <v>9869</v>
      </c>
      <c r="P5588" t="s">
        <v>46047</v>
      </c>
      <c r="R5588" t="str">
        <f t="shared" si="174"/>
        <v>诸城</v>
      </c>
      <c r="S5588" t="str">
        <f t="shared" si="175"/>
        <v>0711</v>
      </c>
    </row>
    <row r="5589" spans="1:19">
      <c r="A5589" t="s">
        <v>46048</v>
      </c>
      <c r="B5589" t="s">
        <v>46049</v>
      </c>
      <c r="C5589" t="s">
        <v>46</v>
      </c>
      <c r="D5589" t="s">
        <v>46050</v>
      </c>
      <c r="E5589" t="s">
        <v>46051</v>
      </c>
      <c r="F5589" t="s">
        <v>46052</v>
      </c>
      <c r="G5589" t="s">
        <v>46053</v>
      </c>
      <c r="H5589" t="s">
        <v>46054</v>
      </c>
      <c r="I5589" t="s">
        <v>2364</v>
      </c>
      <c r="J5589" t="s">
        <v>12383</v>
      </c>
      <c r="K5589" t="s">
        <v>12384</v>
      </c>
      <c r="L5589" t="s">
        <v>128</v>
      </c>
      <c r="M5589" t="s">
        <v>3028</v>
      </c>
      <c r="N5589" t="s">
        <v>2480</v>
      </c>
      <c r="O5589" t="s">
        <v>12385</v>
      </c>
      <c r="P5589" t="s">
        <v>46055</v>
      </c>
      <c r="Q5589" t="s">
        <v>46056</v>
      </c>
      <c r="R5589" t="str">
        <f t="shared" si="174"/>
        <v>寿光</v>
      </c>
      <c r="S5589" t="str">
        <f t="shared" si="175"/>
        <v>0711</v>
      </c>
    </row>
    <row r="5590" spans="1:19">
      <c r="A5590" t="s">
        <v>46057</v>
      </c>
      <c r="B5590" t="s">
        <v>46058</v>
      </c>
      <c r="C5590" t="s">
        <v>46</v>
      </c>
      <c r="D5590" t="s">
        <v>46059</v>
      </c>
      <c r="E5590" t="s">
        <v>43711</v>
      </c>
      <c r="F5590" t="s">
        <v>46060</v>
      </c>
      <c r="G5590" t="s">
        <v>46061</v>
      </c>
      <c r="H5590" t="s">
        <v>46062</v>
      </c>
      <c r="I5590" t="s">
        <v>2350</v>
      </c>
      <c r="J5590" t="s">
        <v>5058</v>
      </c>
      <c r="K5590" t="s">
        <v>5059</v>
      </c>
      <c r="L5590" t="s">
        <v>137</v>
      </c>
      <c r="M5590" t="s">
        <v>3940</v>
      </c>
      <c r="N5590" t="s">
        <v>2382</v>
      </c>
      <c r="O5590" t="s">
        <v>5060</v>
      </c>
      <c r="P5590" t="s">
        <v>46063</v>
      </c>
      <c r="Q5590" t="s">
        <v>46064</v>
      </c>
      <c r="R5590" t="str">
        <f t="shared" si="174"/>
        <v>青州</v>
      </c>
      <c r="S5590" t="str">
        <f t="shared" si="175"/>
        <v>0711</v>
      </c>
    </row>
    <row r="5591" spans="1:19">
      <c r="A5591" t="s">
        <v>46065</v>
      </c>
      <c r="B5591" t="s">
        <v>46066</v>
      </c>
      <c r="C5591" t="s">
        <v>46</v>
      </c>
      <c r="D5591" t="s">
        <v>46067</v>
      </c>
      <c r="E5591" t="s">
        <v>43711</v>
      </c>
      <c r="F5591" t="s">
        <v>46068</v>
      </c>
      <c r="G5591" t="s">
        <v>46069</v>
      </c>
      <c r="H5591" t="s">
        <v>46070</v>
      </c>
      <c r="I5591" t="s">
        <v>2364</v>
      </c>
      <c r="J5591" t="s">
        <v>11200</v>
      </c>
      <c r="K5591" t="s">
        <v>11201</v>
      </c>
      <c r="L5591" t="s">
        <v>146</v>
      </c>
      <c r="M5591" t="s">
        <v>3051</v>
      </c>
      <c r="N5591" t="s">
        <v>2382</v>
      </c>
      <c r="O5591" t="s">
        <v>11202</v>
      </c>
      <c r="P5591" t="s">
        <v>46071</v>
      </c>
      <c r="Q5591" t="s">
        <v>46072</v>
      </c>
      <c r="R5591" t="str">
        <f t="shared" si="174"/>
        <v>临朐</v>
      </c>
      <c r="S5591" t="str">
        <f t="shared" si="175"/>
        <v>0711</v>
      </c>
    </row>
    <row r="5592" spans="1:19">
      <c r="A5592" t="s">
        <v>46073</v>
      </c>
      <c r="B5592" t="s">
        <v>46074</v>
      </c>
      <c r="C5592" t="s">
        <v>46</v>
      </c>
      <c r="D5592" t="s">
        <v>46075</v>
      </c>
      <c r="E5592" t="s">
        <v>43711</v>
      </c>
      <c r="F5592" t="s">
        <v>46076</v>
      </c>
      <c r="G5592" t="s">
        <v>46077</v>
      </c>
      <c r="H5592" t="s">
        <v>46078</v>
      </c>
      <c r="I5592" t="s">
        <v>2364</v>
      </c>
      <c r="J5592" t="s">
        <v>2490</v>
      </c>
      <c r="K5592" t="s">
        <v>2491</v>
      </c>
      <c r="L5592" t="s">
        <v>57</v>
      </c>
      <c r="M5592" t="s">
        <v>2492</v>
      </c>
      <c r="N5592" t="s">
        <v>2368</v>
      </c>
      <c r="O5592" t="s">
        <v>2493</v>
      </c>
      <c r="P5592" t="s">
        <v>46079</v>
      </c>
      <c r="Q5592" t="s">
        <v>46080</v>
      </c>
      <c r="R5592" t="str">
        <f t="shared" si="174"/>
        <v>安丘</v>
      </c>
      <c r="S5592" t="str">
        <f t="shared" si="175"/>
        <v>0711</v>
      </c>
    </row>
    <row r="5593" spans="1:19">
      <c r="A5593" t="s">
        <v>46081</v>
      </c>
      <c r="B5593" t="s">
        <v>46082</v>
      </c>
      <c r="C5593" t="s">
        <v>46</v>
      </c>
      <c r="D5593" t="s">
        <v>46083</v>
      </c>
      <c r="E5593" t="s">
        <v>43711</v>
      </c>
      <c r="F5593" t="s">
        <v>46084</v>
      </c>
      <c r="G5593" t="s">
        <v>46085</v>
      </c>
      <c r="H5593" t="s">
        <v>46086</v>
      </c>
      <c r="I5593" t="s">
        <v>2350</v>
      </c>
      <c r="J5593" t="s">
        <v>5310</v>
      </c>
      <c r="K5593" t="s">
        <v>5311</v>
      </c>
      <c r="L5593" t="s">
        <v>137</v>
      </c>
      <c r="M5593" t="s">
        <v>3729</v>
      </c>
      <c r="N5593" t="s">
        <v>2354</v>
      </c>
      <c r="O5593" t="s">
        <v>5312</v>
      </c>
      <c r="P5593" t="s">
        <v>46087</v>
      </c>
      <c r="R5593" t="str">
        <f t="shared" si="174"/>
        <v>青州</v>
      </c>
      <c r="S5593" t="str">
        <f t="shared" si="175"/>
        <v>0711</v>
      </c>
    </row>
    <row r="5594" spans="1:19">
      <c r="A5594" t="s">
        <v>46088</v>
      </c>
      <c r="B5594" t="s">
        <v>46089</v>
      </c>
      <c r="C5594" t="s">
        <v>46</v>
      </c>
      <c r="D5594" t="s">
        <v>46090</v>
      </c>
      <c r="E5594" t="s">
        <v>46091</v>
      </c>
      <c r="F5594" t="s">
        <v>46092</v>
      </c>
      <c r="G5594" t="s">
        <v>46093</v>
      </c>
      <c r="H5594" t="s">
        <v>46094</v>
      </c>
      <c r="I5594" t="s">
        <v>2503</v>
      </c>
      <c r="J5594" t="s">
        <v>2782</v>
      </c>
      <c r="K5594" t="s">
        <v>2783</v>
      </c>
      <c r="L5594" t="s">
        <v>47</v>
      </c>
      <c r="M5594" t="s">
        <v>2784</v>
      </c>
      <c r="N5594" t="s">
        <v>2785</v>
      </c>
      <c r="O5594" t="s">
        <v>2786</v>
      </c>
      <c r="P5594" t="s">
        <v>46095</v>
      </c>
      <c r="R5594" t="str">
        <f t="shared" si="174"/>
        <v>诸城</v>
      </c>
      <c r="S5594" t="str">
        <f t="shared" si="175"/>
        <v>0711</v>
      </c>
    </row>
    <row r="5595" spans="1:19">
      <c r="A5595" t="s">
        <v>46096</v>
      </c>
      <c r="B5595" t="s">
        <v>46097</v>
      </c>
      <c r="C5595" t="s">
        <v>46</v>
      </c>
      <c r="D5595" t="s">
        <v>46098</v>
      </c>
      <c r="E5595" t="s">
        <v>46099</v>
      </c>
      <c r="F5595" t="s">
        <v>46100</v>
      </c>
      <c r="G5595" t="s">
        <v>46101</v>
      </c>
      <c r="H5595" t="s">
        <v>46102</v>
      </c>
      <c r="I5595" t="s">
        <v>2350</v>
      </c>
      <c r="J5595" t="s">
        <v>39712</v>
      </c>
      <c r="K5595" t="s">
        <v>39713</v>
      </c>
      <c r="L5595" t="s">
        <v>187</v>
      </c>
      <c r="M5595" t="s">
        <v>8014</v>
      </c>
      <c r="N5595" t="s">
        <v>2340</v>
      </c>
      <c r="O5595" t="s">
        <v>39714</v>
      </c>
      <c r="P5595" t="s">
        <v>46103</v>
      </c>
      <c r="Q5595" t="s">
        <v>46104</v>
      </c>
      <c r="R5595" t="str">
        <f t="shared" si="174"/>
        <v>坊子</v>
      </c>
      <c r="S5595" t="str">
        <f t="shared" si="175"/>
        <v>0711</v>
      </c>
    </row>
    <row r="5596" spans="1:19">
      <c r="A5596" t="s">
        <v>46105</v>
      </c>
      <c r="B5596" t="s">
        <v>46106</v>
      </c>
      <c r="C5596" t="s">
        <v>46</v>
      </c>
      <c r="D5596" t="s">
        <v>46107</v>
      </c>
      <c r="E5596" t="s">
        <v>46108</v>
      </c>
      <c r="F5596" t="s">
        <v>46109</v>
      </c>
      <c r="G5596" t="s">
        <v>46110</v>
      </c>
      <c r="H5596" t="s">
        <v>46111</v>
      </c>
      <c r="I5596" t="s">
        <v>2392</v>
      </c>
      <c r="J5596" t="s">
        <v>2452</v>
      </c>
      <c r="K5596" t="s">
        <v>2453</v>
      </c>
      <c r="L5596" t="s">
        <v>47</v>
      </c>
      <c r="M5596" t="s">
        <v>2454</v>
      </c>
      <c r="N5596" t="s">
        <v>3554</v>
      </c>
      <c r="O5596" t="s">
        <v>2456</v>
      </c>
      <c r="P5596" t="s">
        <v>46112</v>
      </c>
      <c r="R5596" t="str">
        <f t="shared" si="174"/>
        <v>诸城</v>
      </c>
      <c r="S5596" t="str">
        <f t="shared" si="175"/>
        <v>0711</v>
      </c>
    </row>
    <row r="5597" spans="1:19">
      <c r="A5597" t="s">
        <v>46113</v>
      </c>
      <c r="B5597" t="s">
        <v>46114</v>
      </c>
      <c r="C5597" t="s">
        <v>46</v>
      </c>
      <c r="D5597" t="s">
        <v>46115</v>
      </c>
      <c r="E5597" t="s">
        <v>46116</v>
      </c>
      <c r="F5597" t="s">
        <v>46117</v>
      </c>
      <c r="G5597" t="s">
        <v>46118</v>
      </c>
      <c r="H5597" t="s">
        <v>46119</v>
      </c>
      <c r="I5597" t="s">
        <v>2350</v>
      </c>
      <c r="J5597" t="s">
        <v>2994</v>
      </c>
      <c r="K5597" t="s">
        <v>2995</v>
      </c>
      <c r="L5597" t="s">
        <v>128</v>
      </c>
      <c r="M5597" t="s">
        <v>2996</v>
      </c>
      <c r="N5597" t="s">
        <v>2859</v>
      </c>
      <c r="O5597" t="s">
        <v>2997</v>
      </c>
      <c r="P5597" t="s">
        <v>46120</v>
      </c>
      <c r="R5597" t="str">
        <f t="shared" si="174"/>
        <v>寿光</v>
      </c>
      <c r="S5597" t="str">
        <f t="shared" si="175"/>
        <v>0711</v>
      </c>
    </row>
    <row r="5598" spans="1:19">
      <c r="A5598" t="s">
        <v>1422</v>
      </c>
      <c r="B5598" t="s">
        <v>46121</v>
      </c>
      <c r="C5598" t="s">
        <v>46</v>
      </c>
      <c r="D5598" t="s">
        <v>46122</v>
      </c>
      <c r="E5598" t="s">
        <v>44047</v>
      </c>
      <c r="F5598" t="s">
        <v>46123</v>
      </c>
      <c r="G5598" t="s">
        <v>1420</v>
      </c>
      <c r="H5598" t="s">
        <v>46124</v>
      </c>
      <c r="I5598" t="s">
        <v>2364</v>
      </c>
      <c r="J5598" t="s">
        <v>2696</v>
      </c>
      <c r="K5598" t="s">
        <v>2697</v>
      </c>
      <c r="L5598" t="s">
        <v>110</v>
      </c>
      <c r="M5598" t="s">
        <v>2575</v>
      </c>
      <c r="N5598" t="s">
        <v>3017</v>
      </c>
      <c r="O5598" t="s">
        <v>2698</v>
      </c>
      <c r="P5598" t="s">
        <v>46125</v>
      </c>
      <c r="Q5598" t="s">
        <v>46126</v>
      </c>
      <c r="R5598" t="str">
        <f t="shared" si="174"/>
        <v>高密</v>
      </c>
      <c r="S5598" t="str">
        <f t="shared" si="175"/>
        <v>0711</v>
      </c>
    </row>
    <row r="5599" spans="1:19">
      <c r="A5599" t="s">
        <v>46127</v>
      </c>
      <c r="B5599" t="s">
        <v>46128</v>
      </c>
      <c r="C5599" t="s">
        <v>46</v>
      </c>
      <c r="D5599" t="s">
        <v>46129</v>
      </c>
      <c r="E5599" t="s">
        <v>43711</v>
      </c>
      <c r="F5599" t="s">
        <v>46130</v>
      </c>
      <c r="G5599" t="s">
        <v>46131</v>
      </c>
      <c r="H5599" t="s">
        <v>46132</v>
      </c>
      <c r="I5599" t="s">
        <v>2350</v>
      </c>
      <c r="J5599" t="s">
        <v>4005</v>
      </c>
      <c r="K5599" t="s">
        <v>4006</v>
      </c>
      <c r="L5599" t="s">
        <v>47</v>
      </c>
      <c r="M5599" t="s">
        <v>3141</v>
      </c>
      <c r="N5599" t="s">
        <v>4525</v>
      </c>
      <c r="O5599" t="s">
        <v>4008</v>
      </c>
      <c r="P5599" t="s">
        <v>46133</v>
      </c>
      <c r="R5599" t="str">
        <f t="shared" si="174"/>
        <v>诸城</v>
      </c>
      <c r="S5599" t="str">
        <f t="shared" si="175"/>
        <v>0711</v>
      </c>
    </row>
    <row r="5600" spans="1:19">
      <c r="A5600" t="s">
        <v>46134</v>
      </c>
      <c r="B5600" t="s">
        <v>46135</v>
      </c>
      <c r="C5600" t="s">
        <v>46</v>
      </c>
      <c r="D5600" t="s">
        <v>46136</v>
      </c>
      <c r="E5600" t="s">
        <v>46051</v>
      </c>
      <c r="F5600" t="s">
        <v>46137</v>
      </c>
      <c r="G5600" t="s">
        <v>46138</v>
      </c>
      <c r="H5600" t="s">
        <v>46139</v>
      </c>
      <c r="I5600" t="s">
        <v>2350</v>
      </c>
      <c r="J5600" t="s">
        <v>3727</v>
      </c>
      <c r="K5600" t="s">
        <v>3728</v>
      </c>
      <c r="L5600" t="s">
        <v>137</v>
      </c>
      <c r="M5600" t="s">
        <v>3729</v>
      </c>
      <c r="N5600" t="s">
        <v>2859</v>
      </c>
      <c r="O5600" t="s">
        <v>3730</v>
      </c>
      <c r="P5600" t="s">
        <v>46140</v>
      </c>
      <c r="Q5600" t="s">
        <v>46141</v>
      </c>
      <c r="R5600" t="str">
        <f t="shared" si="174"/>
        <v>青州</v>
      </c>
      <c r="S5600" t="str">
        <f t="shared" si="175"/>
        <v>0711</v>
      </c>
    </row>
    <row r="5601" spans="1:19">
      <c r="A5601" t="s">
        <v>46142</v>
      </c>
      <c r="B5601" t="s">
        <v>46143</v>
      </c>
      <c r="C5601" t="s">
        <v>46</v>
      </c>
      <c r="D5601" t="s">
        <v>46144</v>
      </c>
      <c r="E5601" t="s">
        <v>43711</v>
      </c>
      <c r="F5601" t="s">
        <v>46145</v>
      </c>
      <c r="G5601" t="s">
        <v>46146</v>
      </c>
      <c r="H5601" t="s">
        <v>46147</v>
      </c>
      <c r="I5601" t="s">
        <v>2645</v>
      </c>
      <c r="J5601" t="s">
        <v>4514</v>
      </c>
      <c r="K5601" t="s">
        <v>4515</v>
      </c>
      <c r="L5601" t="s">
        <v>146</v>
      </c>
      <c r="M5601" t="s">
        <v>3532</v>
      </c>
      <c r="N5601" t="s">
        <v>2480</v>
      </c>
      <c r="O5601" t="s">
        <v>4516</v>
      </c>
      <c r="P5601" t="s">
        <v>46148</v>
      </c>
      <c r="Q5601" t="s">
        <v>46149</v>
      </c>
      <c r="R5601" t="str">
        <f t="shared" si="174"/>
        <v>临朐</v>
      </c>
      <c r="S5601" t="str">
        <f t="shared" si="175"/>
        <v>0711</v>
      </c>
    </row>
    <row r="5602" spans="1:19">
      <c r="A5602" t="s">
        <v>46150</v>
      </c>
      <c r="B5602" t="s">
        <v>46151</v>
      </c>
      <c r="C5602" t="s">
        <v>46</v>
      </c>
      <c r="D5602" t="s">
        <v>46152</v>
      </c>
      <c r="E5602" t="s">
        <v>43711</v>
      </c>
      <c r="F5602" t="s">
        <v>46153</v>
      </c>
      <c r="G5602" t="s">
        <v>46154</v>
      </c>
      <c r="H5602" t="s">
        <v>46155</v>
      </c>
      <c r="I5602" t="s">
        <v>2364</v>
      </c>
      <c r="J5602" t="s">
        <v>9877</v>
      </c>
      <c r="K5602" t="s">
        <v>9878</v>
      </c>
      <c r="L5602" t="s">
        <v>110</v>
      </c>
      <c r="M5602" t="s">
        <v>4059</v>
      </c>
      <c r="N5602" t="s">
        <v>3994</v>
      </c>
      <c r="O5602" t="s">
        <v>9879</v>
      </c>
      <c r="P5602" t="s">
        <v>46156</v>
      </c>
      <c r="R5602" t="str">
        <f t="shared" si="174"/>
        <v>高密</v>
      </c>
      <c r="S5602" t="str">
        <f t="shared" si="175"/>
        <v>0711</v>
      </c>
    </row>
    <row r="5603" spans="1:19">
      <c r="A5603" t="s">
        <v>46157</v>
      </c>
      <c r="B5603" t="s">
        <v>46158</v>
      </c>
      <c r="C5603" t="s">
        <v>46</v>
      </c>
      <c r="D5603" t="s">
        <v>46159</v>
      </c>
      <c r="E5603" t="s">
        <v>43711</v>
      </c>
      <c r="F5603" t="s">
        <v>46160</v>
      </c>
      <c r="G5603" t="s">
        <v>46161</v>
      </c>
      <c r="H5603" t="s">
        <v>46162</v>
      </c>
      <c r="I5603" t="s">
        <v>2364</v>
      </c>
      <c r="J5603" t="s">
        <v>8710</v>
      </c>
      <c r="K5603" t="s">
        <v>8711</v>
      </c>
      <c r="L5603" t="s">
        <v>47</v>
      </c>
      <c r="M5603" t="s">
        <v>3327</v>
      </c>
      <c r="N5603" t="s">
        <v>2421</v>
      </c>
      <c r="O5603" t="s">
        <v>8712</v>
      </c>
      <c r="P5603" t="s">
        <v>46163</v>
      </c>
      <c r="Q5603" t="s">
        <v>46164</v>
      </c>
      <c r="R5603" t="str">
        <f t="shared" si="174"/>
        <v>诸城</v>
      </c>
      <c r="S5603" t="str">
        <f t="shared" si="175"/>
        <v>0711</v>
      </c>
    </row>
    <row r="5604" spans="1:19">
      <c r="A5604" t="s">
        <v>46165</v>
      </c>
      <c r="B5604" t="s">
        <v>46166</v>
      </c>
      <c r="C5604" t="s">
        <v>46</v>
      </c>
      <c r="D5604" t="s">
        <v>46167</v>
      </c>
      <c r="E5604" t="s">
        <v>43711</v>
      </c>
      <c r="F5604" t="s">
        <v>46168</v>
      </c>
      <c r="G5604" t="s">
        <v>46169</v>
      </c>
      <c r="H5604" t="s">
        <v>46170</v>
      </c>
      <c r="I5604" t="s">
        <v>2378</v>
      </c>
      <c r="J5604" t="s">
        <v>15563</v>
      </c>
      <c r="K5604" t="s">
        <v>15564</v>
      </c>
      <c r="L5604" t="s">
        <v>57</v>
      </c>
      <c r="M5604" t="s">
        <v>2563</v>
      </c>
      <c r="N5604" t="s">
        <v>46171</v>
      </c>
      <c r="O5604" t="s">
        <v>15565</v>
      </c>
      <c r="P5604" t="s">
        <v>46172</v>
      </c>
      <c r="Q5604" t="s">
        <v>46173</v>
      </c>
      <c r="R5604" t="str">
        <f t="shared" si="174"/>
        <v>安丘</v>
      </c>
      <c r="S5604" t="str">
        <f t="shared" si="175"/>
        <v>0711</v>
      </c>
    </row>
    <row r="5605" spans="1:19">
      <c r="A5605" t="s">
        <v>46174</v>
      </c>
      <c r="B5605" t="s">
        <v>46175</v>
      </c>
      <c r="C5605" t="s">
        <v>46</v>
      </c>
      <c r="D5605" t="s">
        <v>46176</v>
      </c>
      <c r="E5605" t="s">
        <v>43711</v>
      </c>
      <c r="F5605" t="s">
        <v>46177</v>
      </c>
      <c r="G5605" t="s">
        <v>46178</v>
      </c>
      <c r="H5605" t="s">
        <v>46179</v>
      </c>
      <c r="I5605" t="s">
        <v>2451</v>
      </c>
      <c r="J5605" t="s">
        <v>6645</v>
      </c>
      <c r="K5605" t="s">
        <v>6646</v>
      </c>
      <c r="L5605" t="s">
        <v>47</v>
      </c>
      <c r="M5605" t="s">
        <v>2784</v>
      </c>
      <c r="N5605" t="s">
        <v>2368</v>
      </c>
      <c r="O5605" t="s">
        <v>6647</v>
      </c>
      <c r="P5605" t="s">
        <v>46180</v>
      </c>
      <c r="R5605" t="str">
        <f t="shared" si="174"/>
        <v>诸城</v>
      </c>
      <c r="S5605" t="str">
        <f t="shared" si="175"/>
        <v>0711</v>
      </c>
    </row>
    <row r="5606" spans="1:19">
      <c r="A5606" t="s">
        <v>46181</v>
      </c>
      <c r="B5606" t="s">
        <v>46182</v>
      </c>
      <c r="C5606" t="s">
        <v>46</v>
      </c>
      <c r="D5606" t="s">
        <v>46183</v>
      </c>
      <c r="E5606" t="s">
        <v>43711</v>
      </c>
      <c r="F5606" t="s">
        <v>46184</v>
      </c>
      <c r="G5606" t="s">
        <v>46185</v>
      </c>
      <c r="H5606" t="s">
        <v>46186</v>
      </c>
      <c r="I5606" t="s">
        <v>2364</v>
      </c>
      <c r="J5606" t="s">
        <v>4057</v>
      </c>
      <c r="K5606" t="s">
        <v>4058</v>
      </c>
      <c r="L5606" t="s">
        <v>110</v>
      </c>
      <c r="M5606" t="s">
        <v>4059</v>
      </c>
      <c r="N5606" t="s">
        <v>3339</v>
      </c>
      <c r="O5606" t="s">
        <v>4060</v>
      </c>
      <c r="P5606" t="s">
        <v>46187</v>
      </c>
      <c r="Q5606" t="s">
        <v>46188</v>
      </c>
      <c r="R5606" t="str">
        <f t="shared" si="174"/>
        <v>高密</v>
      </c>
      <c r="S5606" t="str">
        <f t="shared" si="175"/>
        <v>0711</v>
      </c>
    </row>
    <row r="5607" spans="1:19">
      <c r="A5607" t="s">
        <v>1470</v>
      </c>
      <c r="B5607" t="s">
        <v>46189</v>
      </c>
      <c r="C5607" t="s">
        <v>46</v>
      </c>
      <c r="D5607" t="s">
        <v>46190</v>
      </c>
      <c r="E5607" t="s">
        <v>46191</v>
      </c>
      <c r="F5607" t="s">
        <v>46192</v>
      </c>
      <c r="G5607" t="s">
        <v>1468</v>
      </c>
      <c r="H5607" t="s">
        <v>46193</v>
      </c>
      <c r="I5607" t="s">
        <v>2465</v>
      </c>
      <c r="J5607" t="s">
        <v>8753</v>
      </c>
      <c r="K5607" t="s">
        <v>8754</v>
      </c>
      <c r="L5607" t="s">
        <v>101</v>
      </c>
      <c r="M5607" t="s">
        <v>4459</v>
      </c>
      <c r="O5607" t="s">
        <v>8755</v>
      </c>
      <c r="P5607" t="s">
        <v>46194</v>
      </c>
      <c r="R5607" t="str">
        <f t="shared" si="174"/>
        <v>潍城</v>
      </c>
      <c r="S5607" t="str">
        <f t="shared" si="175"/>
        <v>0711</v>
      </c>
    </row>
    <row r="5608" spans="1:19">
      <c r="A5608" t="s">
        <v>46195</v>
      </c>
      <c r="B5608" t="s">
        <v>46196</v>
      </c>
      <c r="C5608" t="s">
        <v>46</v>
      </c>
      <c r="D5608" t="s">
        <v>46197</v>
      </c>
      <c r="E5608" t="s">
        <v>46198</v>
      </c>
      <c r="F5608" t="s">
        <v>46199</v>
      </c>
      <c r="G5608" t="s">
        <v>46200</v>
      </c>
      <c r="H5608" t="s">
        <v>46201</v>
      </c>
      <c r="I5608" t="s">
        <v>2364</v>
      </c>
      <c r="J5608" t="s">
        <v>2365</v>
      </c>
      <c r="K5608" t="s">
        <v>2366</v>
      </c>
      <c r="L5608" t="s">
        <v>57</v>
      </c>
      <c r="M5608" t="s">
        <v>2492</v>
      </c>
      <c r="N5608" t="s">
        <v>3907</v>
      </c>
      <c r="O5608" t="s">
        <v>2369</v>
      </c>
      <c r="P5608" t="s">
        <v>46202</v>
      </c>
      <c r="R5608" t="str">
        <f t="shared" si="174"/>
        <v>安丘</v>
      </c>
      <c r="S5608" t="str">
        <f t="shared" si="175"/>
        <v>0711</v>
      </c>
    </row>
    <row r="5609" spans="1:19">
      <c r="A5609" t="s">
        <v>46203</v>
      </c>
      <c r="B5609" t="s">
        <v>46204</v>
      </c>
      <c r="C5609" t="s">
        <v>46</v>
      </c>
      <c r="D5609" t="s">
        <v>46205</v>
      </c>
      <c r="E5609" t="s">
        <v>43711</v>
      </c>
      <c r="F5609" t="s">
        <v>46206</v>
      </c>
      <c r="G5609" t="s">
        <v>46207</v>
      </c>
      <c r="H5609" t="s">
        <v>46208</v>
      </c>
      <c r="I5609" t="s">
        <v>2350</v>
      </c>
      <c r="J5609" t="s">
        <v>15636</v>
      </c>
      <c r="K5609" t="s">
        <v>15637</v>
      </c>
      <c r="L5609" t="s">
        <v>146</v>
      </c>
      <c r="M5609" t="s">
        <v>3051</v>
      </c>
      <c r="N5609" t="s">
        <v>2859</v>
      </c>
      <c r="O5609" t="s">
        <v>15638</v>
      </c>
      <c r="P5609" t="s">
        <v>46209</v>
      </c>
      <c r="R5609" t="str">
        <f t="shared" si="174"/>
        <v>临朐</v>
      </c>
      <c r="S5609" t="str">
        <f t="shared" si="175"/>
        <v>0711</v>
      </c>
    </row>
    <row r="5610" spans="1:19">
      <c r="A5610" t="s">
        <v>46210</v>
      </c>
      <c r="B5610" t="s">
        <v>46211</v>
      </c>
      <c r="C5610" t="s">
        <v>46</v>
      </c>
      <c r="D5610" t="s">
        <v>46212</v>
      </c>
      <c r="E5610" t="s">
        <v>43711</v>
      </c>
      <c r="F5610" t="s">
        <v>46213</v>
      </c>
      <c r="G5610" t="s">
        <v>46214</v>
      </c>
      <c r="H5610" t="s">
        <v>46215</v>
      </c>
      <c r="I5610" t="s">
        <v>4165</v>
      </c>
      <c r="J5610" t="s">
        <v>10830</v>
      </c>
      <c r="K5610" t="s">
        <v>10831</v>
      </c>
      <c r="L5610" t="s">
        <v>101</v>
      </c>
      <c r="M5610" t="s">
        <v>5737</v>
      </c>
      <c r="N5610" t="s">
        <v>3277</v>
      </c>
      <c r="O5610" t="s">
        <v>10832</v>
      </c>
      <c r="P5610" t="s">
        <v>46216</v>
      </c>
      <c r="Q5610" t="s">
        <v>46217</v>
      </c>
      <c r="R5610" t="str">
        <f t="shared" si="174"/>
        <v>潍城</v>
      </c>
      <c r="S5610" t="str">
        <f t="shared" si="175"/>
        <v>0711</v>
      </c>
    </row>
    <row r="5611" spans="1:19">
      <c r="A5611" t="s">
        <v>46218</v>
      </c>
      <c r="B5611" t="s">
        <v>46219</v>
      </c>
      <c r="C5611" t="s">
        <v>46</v>
      </c>
      <c r="D5611" t="s">
        <v>46220</v>
      </c>
      <c r="E5611" t="s">
        <v>43711</v>
      </c>
      <c r="F5611" t="s">
        <v>46221</v>
      </c>
      <c r="G5611" t="s">
        <v>46222</v>
      </c>
      <c r="H5611" t="s">
        <v>46223</v>
      </c>
      <c r="I5611" t="s">
        <v>2364</v>
      </c>
      <c r="J5611" t="s">
        <v>3586</v>
      </c>
      <c r="K5611" t="s">
        <v>3587</v>
      </c>
      <c r="L5611" t="s">
        <v>47</v>
      </c>
      <c r="M5611" t="s">
        <v>3159</v>
      </c>
      <c r="N5611" t="s">
        <v>2480</v>
      </c>
      <c r="O5611" t="s">
        <v>3588</v>
      </c>
      <c r="P5611" t="s">
        <v>46224</v>
      </c>
      <c r="Q5611" t="s">
        <v>46225</v>
      </c>
      <c r="R5611" t="str">
        <f t="shared" si="174"/>
        <v>诸城</v>
      </c>
      <c r="S5611" t="str">
        <f t="shared" si="175"/>
        <v>0711</v>
      </c>
    </row>
    <row r="5612" spans="1:19">
      <c r="A5612" t="s">
        <v>46226</v>
      </c>
      <c r="B5612" t="s">
        <v>46227</v>
      </c>
      <c r="C5612" t="s">
        <v>46</v>
      </c>
      <c r="D5612" t="s">
        <v>46228</v>
      </c>
      <c r="E5612" t="s">
        <v>43711</v>
      </c>
      <c r="F5612" t="s">
        <v>46229</v>
      </c>
      <c r="G5612" t="s">
        <v>46230</v>
      </c>
      <c r="H5612" t="s">
        <v>46231</v>
      </c>
      <c r="I5612" t="s">
        <v>2350</v>
      </c>
      <c r="J5612" t="s">
        <v>9756</v>
      </c>
      <c r="K5612" t="s">
        <v>9757</v>
      </c>
      <c r="L5612" t="s">
        <v>47</v>
      </c>
      <c r="M5612" t="s">
        <v>2784</v>
      </c>
      <c r="N5612" t="s">
        <v>7446</v>
      </c>
      <c r="O5612" t="s">
        <v>9758</v>
      </c>
      <c r="P5612" t="s">
        <v>46232</v>
      </c>
      <c r="Q5612" t="s">
        <v>46233</v>
      </c>
      <c r="R5612" t="str">
        <f t="shared" si="174"/>
        <v>诸城</v>
      </c>
      <c r="S5612" t="str">
        <f t="shared" si="175"/>
        <v>0711</v>
      </c>
    </row>
    <row r="5613" spans="1:19">
      <c r="A5613" t="s">
        <v>46234</v>
      </c>
      <c r="B5613" t="s">
        <v>46235</v>
      </c>
      <c r="C5613" t="s">
        <v>46</v>
      </c>
      <c r="D5613" t="s">
        <v>46236</v>
      </c>
      <c r="E5613" t="s">
        <v>43711</v>
      </c>
      <c r="F5613" t="s">
        <v>46237</v>
      </c>
      <c r="G5613" t="s">
        <v>46238</v>
      </c>
      <c r="H5613" t="s">
        <v>46239</v>
      </c>
      <c r="I5613" t="s">
        <v>2350</v>
      </c>
      <c r="J5613" t="s">
        <v>5564</v>
      </c>
      <c r="K5613" t="s">
        <v>5565</v>
      </c>
      <c r="L5613" t="s">
        <v>137</v>
      </c>
      <c r="M5613" t="s">
        <v>2625</v>
      </c>
      <c r="N5613" t="s">
        <v>2421</v>
      </c>
      <c r="O5613" t="s">
        <v>7154</v>
      </c>
      <c r="P5613" t="s">
        <v>46240</v>
      </c>
      <c r="R5613" t="str">
        <f t="shared" si="174"/>
        <v>青州</v>
      </c>
      <c r="S5613" t="str">
        <f t="shared" si="175"/>
        <v>0711</v>
      </c>
    </row>
    <row r="5614" spans="1:19">
      <c r="A5614" t="s">
        <v>46241</v>
      </c>
      <c r="B5614" t="s">
        <v>46242</v>
      </c>
      <c r="C5614" t="s">
        <v>46</v>
      </c>
      <c r="D5614" t="s">
        <v>46243</v>
      </c>
      <c r="E5614" t="s">
        <v>46244</v>
      </c>
      <c r="F5614" t="s">
        <v>46245</v>
      </c>
      <c r="G5614" t="s">
        <v>46246</v>
      </c>
      <c r="H5614" t="s">
        <v>46247</v>
      </c>
      <c r="I5614" t="s">
        <v>2364</v>
      </c>
      <c r="J5614" t="s">
        <v>6077</v>
      </c>
      <c r="K5614" t="s">
        <v>6078</v>
      </c>
      <c r="L5614" t="s">
        <v>128</v>
      </c>
      <c r="M5614" t="s">
        <v>6079</v>
      </c>
      <c r="N5614" t="s">
        <v>2859</v>
      </c>
      <c r="O5614" t="s">
        <v>6080</v>
      </c>
      <c r="P5614" t="s">
        <v>46248</v>
      </c>
      <c r="R5614" t="str">
        <f t="shared" si="174"/>
        <v>寿光</v>
      </c>
      <c r="S5614" t="str">
        <f t="shared" si="175"/>
        <v>0711</v>
      </c>
    </row>
    <row r="5615" spans="1:19">
      <c r="A5615" t="s">
        <v>46249</v>
      </c>
      <c r="B5615" t="s">
        <v>46250</v>
      </c>
      <c r="C5615" t="s">
        <v>46</v>
      </c>
      <c r="D5615" t="s">
        <v>46251</v>
      </c>
      <c r="E5615" t="s">
        <v>43711</v>
      </c>
      <c r="F5615" t="s">
        <v>46252</v>
      </c>
      <c r="G5615" t="s">
        <v>46253</v>
      </c>
      <c r="H5615" t="s">
        <v>46254</v>
      </c>
      <c r="I5615" t="s">
        <v>3376</v>
      </c>
      <c r="J5615" t="s">
        <v>2646</v>
      </c>
      <c r="K5615" t="s">
        <v>5336</v>
      </c>
      <c r="L5615" t="s">
        <v>146</v>
      </c>
      <c r="M5615" t="s">
        <v>3051</v>
      </c>
      <c r="N5615" t="s">
        <v>3907</v>
      </c>
      <c r="O5615" t="s">
        <v>5337</v>
      </c>
      <c r="P5615" t="s">
        <v>46255</v>
      </c>
      <c r="Q5615" t="s">
        <v>46256</v>
      </c>
      <c r="R5615" t="str">
        <f t="shared" si="174"/>
        <v>临朐</v>
      </c>
      <c r="S5615" t="str">
        <f t="shared" si="175"/>
        <v>0711</v>
      </c>
    </row>
    <row r="5616" spans="1:19">
      <c r="A5616" t="s">
        <v>46257</v>
      </c>
      <c r="B5616" t="s">
        <v>46258</v>
      </c>
      <c r="C5616" t="s">
        <v>46</v>
      </c>
      <c r="D5616" t="s">
        <v>46259</v>
      </c>
      <c r="E5616" t="s">
        <v>46260</v>
      </c>
      <c r="F5616" t="s">
        <v>46261</v>
      </c>
      <c r="G5616" t="s">
        <v>46262</v>
      </c>
      <c r="H5616" t="s">
        <v>46263</v>
      </c>
      <c r="I5616" t="s">
        <v>7931</v>
      </c>
      <c r="J5616" t="s">
        <v>4801</v>
      </c>
      <c r="K5616" t="s">
        <v>4802</v>
      </c>
      <c r="L5616" t="s">
        <v>76</v>
      </c>
      <c r="M5616" t="s">
        <v>2528</v>
      </c>
      <c r="N5616" t="s">
        <v>2721</v>
      </c>
      <c r="O5616" t="s">
        <v>4803</v>
      </c>
      <c r="P5616" t="s">
        <v>46264</v>
      </c>
      <c r="Q5616" t="s">
        <v>46265</v>
      </c>
      <c r="R5616" t="str">
        <f t="shared" si="174"/>
        <v>奎文</v>
      </c>
      <c r="S5616" t="str">
        <f t="shared" si="175"/>
        <v>0711</v>
      </c>
    </row>
    <row r="5617" spans="1:19">
      <c r="A5617" t="s">
        <v>46266</v>
      </c>
      <c r="B5617" t="s">
        <v>44769</v>
      </c>
      <c r="C5617" t="s">
        <v>46</v>
      </c>
      <c r="D5617" t="s">
        <v>46267</v>
      </c>
      <c r="E5617" t="s">
        <v>46268</v>
      </c>
      <c r="F5617" t="s">
        <v>46269</v>
      </c>
      <c r="G5617" t="s">
        <v>46270</v>
      </c>
      <c r="H5617" t="s">
        <v>46271</v>
      </c>
      <c r="I5617" t="s">
        <v>2645</v>
      </c>
      <c r="J5617" t="s">
        <v>2393</v>
      </c>
      <c r="K5617" t="s">
        <v>2394</v>
      </c>
      <c r="L5617" t="s">
        <v>137</v>
      </c>
      <c r="M5617" t="s">
        <v>2395</v>
      </c>
      <c r="N5617" t="s">
        <v>2340</v>
      </c>
      <c r="O5617" t="s">
        <v>2397</v>
      </c>
      <c r="P5617" t="s">
        <v>46272</v>
      </c>
      <c r="R5617" t="str">
        <f t="shared" si="174"/>
        <v>青州</v>
      </c>
      <c r="S5617" t="str">
        <f t="shared" si="175"/>
        <v>0711</v>
      </c>
    </row>
    <row r="5618" spans="1:19">
      <c r="A5618" t="s">
        <v>46273</v>
      </c>
      <c r="B5618" t="s">
        <v>46274</v>
      </c>
      <c r="C5618" t="s">
        <v>46</v>
      </c>
      <c r="D5618" t="s">
        <v>46275</v>
      </c>
      <c r="E5618" t="s">
        <v>46276</v>
      </c>
      <c r="F5618" t="s">
        <v>46277</v>
      </c>
      <c r="G5618" t="s">
        <v>46278</v>
      </c>
      <c r="H5618" t="s">
        <v>46279</v>
      </c>
      <c r="I5618" t="s">
        <v>2503</v>
      </c>
      <c r="J5618" t="s">
        <v>3038</v>
      </c>
      <c r="K5618" t="s">
        <v>3039</v>
      </c>
      <c r="L5618" t="s">
        <v>137</v>
      </c>
      <c r="M5618" t="s">
        <v>3040</v>
      </c>
      <c r="N5618" t="s">
        <v>2368</v>
      </c>
      <c r="O5618" t="s">
        <v>3041</v>
      </c>
      <c r="P5618" t="s">
        <v>46280</v>
      </c>
      <c r="Q5618" t="s">
        <v>46281</v>
      </c>
      <c r="R5618" t="str">
        <f t="shared" si="174"/>
        <v>青州</v>
      </c>
      <c r="S5618" t="str">
        <f t="shared" si="175"/>
        <v>0711</v>
      </c>
    </row>
    <row r="5619" spans="1:19">
      <c r="A5619" t="s">
        <v>46282</v>
      </c>
      <c r="B5619" t="s">
        <v>46283</v>
      </c>
      <c r="C5619" t="s">
        <v>46</v>
      </c>
      <c r="D5619" t="s">
        <v>46284</v>
      </c>
      <c r="E5619" t="s">
        <v>46285</v>
      </c>
      <c r="F5619" t="s">
        <v>46286</v>
      </c>
      <c r="G5619" t="s">
        <v>46287</v>
      </c>
      <c r="H5619" t="s">
        <v>46288</v>
      </c>
      <c r="I5619" t="s">
        <v>5211</v>
      </c>
      <c r="J5619" t="s">
        <v>3704</v>
      </c>
      <c r="K5619" t="s">
        <v>3705</v>
      </c>
      <c r="L5619" t="s">
        <v>67</v>
      </c>
      <c r="M5619" t="s">
        <v>3706</v>
      </c>
      <c r="N5619" t="s">
        <v>4647</v>
      </c>
      <c r="O5619" t="s">
        <v>3707</v>
      </c>
      <c r="P5619" t="s">
        <v>46289</v>
      </c>
      <c r="Q5619" t="s">
        <v>46290</v>
      </c>
      <c r="R5619" t="str">
        <f t="shared" si="174"/>
        <v>昌邑</v>
      </c>
      <c r="S5619" t="str">
        <f t="shared" si="175"/>
        <v>0711</v>
      </c>
    </row>
    <row r="5620" spans="1:19">
      <c r="A5620" t="s">
        <v>46291</v>
      </c>
      <c r="B5620" t="s">
        <v>46292</v>
      </c>
      <c r="C5620" t="s">
        <v>46</v>
      </c>
      <c r="D5620" t="s">
        <v>46293</v>
      </c>
      <c r="E5620" t="s">
        <v>46294</v>
      </c>
      <c r="F5620" t="s">
        <v>46295</v>
      </c>
      <c r="G5620" t="s">
        <v>46296</v>
      </c>
      <c r="H5620" t="s">
        <v>46297</v>
      </c>
      <c r="I5620" t="s">
        <v>2645</v>
      </c>
      <c r="J5620" t="s">
        <v>2418</v>
      </c>
      <c r="K5620" t="s">
        <v>2419</v>
      </c>
      <c r="L5620" t="s">
        <v>146</v>
      </c>
      <c r="M5620" t="s">
        <v>2420</v>
      </c>
      <c r="N5620" t="s">
        <v>2816</v>
      </c>
      <c r="O5620" t="s">
        <v>2422</v>
      </c>
      <c r="P5620" t="s">
        <v>46298</v>
      </c>
      <c r="R5620" t="str">
        <f t="shared" si="174"/>
        <v>临朐</v>
      </c>
      <c r="S5620" t="str">
        <f t="shared" si="175"/>
        <v>0711</v>
      </c>
    </row>
    <row r="5621" spans="1:19">
      <c r="A5621" t="s">
        <v>46299</v>
      </c>
      <c r="B5621" t="s">
        <v>46300</v>
      </c>
      <c r="C5621" t="s">
        <v>46</v>
      </c>
      <c r="D5621" t="s">
        <v>46301</v>
      </c>
      <c r="E5621" t="s">
        <v>43945</v>
      </c>
      <c r="F5621" t="s">
        <v>46302</v>
      </c>
      <c r="G5621" t="s">
        <v>46303</v>
      </c>
      <c r="H5621" t="s">
        <v>46304</v>
      </c>
      <c r="I5621" t="s">
        <v>2378</v>
      </c>
      <c r="J5621" t="s">
        <v>2706</v>
      </c>
      <c r="K5621" t="s">
        <v>2707</v>
      </c>
      <c r="L5621" t="s">
        <v>128</v>
      </c>
      <c r="M5621" t="s">
        <v>2708</v>
      </c>
      <c r="N5621" t="s">
        <v>2674</v>
      </c>
      <c r="O5621" t="s">
        <v>2709</v>
      </c>
      <c r="P5621" t="s">
        <v>46305</v>
      </c>
      <c r="Q5621" t="s">
        <v>46306</v>
      </c>
      <c r="R5621" t="str">
        <f t="shared" si="174"/>
        <v>寿光</v>
      </c>
      <c r="S5621" t="str">
        <f t="shared" si="175"/>
        <v>0711</v>
      </c>
    </row>
    <row r="5622" spans="1:19">
      <c r="A5622" t="s">
        <v>46307</v>
      </c>
      <c r="B5622" t="s">
        <v>46308</v>
      </c>
      <c r="C5622" t="s">
        <v>46</v>
      </c>
      <c r="D5622" t="s">
        <v>46309</v>
      </c>
      <c r="E5622" t="s">
        <v>40140</v>
      </c>
      <c r="F5622" t="s">
        <v>46310</v>
      </c>
      <c r="G5622" t="s">
        <v>46311</v>
      </c>
      <c r="H5622" t="s">
        <v>46312</v>
      </c>
      <c r="I5622" t="s">
        <v>2378</v>
      </c>
      <c r="J5622" t="s">
        <v>2922</v>
      </c>
      <c r="K5622" t="s">
        <v>2923</v>
      </c>
      <c r="L5622" t="s">
        <v>47</v>
      </c>
      <c r="M5622" t="s">
        <v>2924</v>
      </c>
      <c r="N5622" t="s">
        <v>2529</v>
      </c>
      <c r="O5622" t="s">
        <v>2925</v>
      </c>
      <c r="P5622" t="s">
        <v>46313</v>
      </c>
      <c r="R5622" t="str">
        <f t="shared" si="174"/>
        <v>诸城</v>
      </c>
      <c r="S5622" t="str">
        <f t="shared" si="175"/>
        <v>0711</v>
      </c>
    </row>
    <row r="5623" spans="1:19">
      <c r="A5623" t="s">
        <v>46314</v>
      </c>
      <c r="B5623" t="s">
        <v>46315</v>
      </c>
      <c r="C5623" t="s">
        <v>46</v>
      </c>
      <c r="D5623" t="s">
        <v>46316</v>
      </c>
      <c r="E5623" t="s">
        <v>46317</v>
      </c>
      <c r="F5623" t="s">
        <v>46318</v>
      </c>
      <c r="G5623" t="s">
        <v>46319</v>
      </c>
      <c r="H5623" t="s">
        <v>46320</v>
      </c>
      <c r="I5623" t="s">
        <v>2645</v>
      </c>
      <c r="J5623" t="s">
        <v>6970</v>
      </c>
      <c r="K5623" t="s">
        <v>6971</v>
      </c>
      <c r="L5623" t="s">
        <v>119</v>
      </c>
      <c r="M5623" t="s">
        <v>5238</v>
      </c>
      <c r="N5623" t="s">
        <v>3252</v>
      </c>
      <c r="O5623" t="s">
        <v>6972</v>
      </c>
      <c r="P5623" t="s">
        <v>46321</v>
      </c>
      <c r="R5623" t="str">
        <f t="shared" si="174"/>
        <v>寒亭</v>
      </c>
      <c r="S5623" t="str">
        <f t="shared" si="175"/>
        <v>0711</v>
      </c>
    </row>
    <row r="5624" spans="1:19">
      <c r="A5624" t="s">
        <v>46322</v>
      </c>
      <c r="B5624" t="s">
        <v>46323</v>
      </c>
      <c r="C5624" t="s">
        <v>46</v>
      </c>
      <c r="D5624" t="s">
        <v>46324</v>
      </c>
      <c r="E5624" t="s">
        <v>44047</v>
      </c>
      <c r="F5624" t="s">
        <v>46325</v>
      </c>
      <c r="G5624" t="s">
        <v>46326</v>
      </c>
      <c r="H5624" t="s">
        <v>46327</v>
      </c>
      <c r="I5624" t="s">
        <v>2364</v>
      </c>
      <c r="J5624" t="s">
        <v>5573</v>
      </c>
      <c r="K5624" t="s">
        <v>5574</v>
      </c>
      <c r="L5624" t="s">
        <v>57</v>
      </c>
      <c r="M5624" t="s">
        <v>2492</v>
      </c>
      <c r="N5624" t="s">
        <v>3307</v>
      </c>
      <c r="O5624" t="s">
        <v>5575</v>
      </c>
      <c r="P5624" t="s">
        <v>46328</v>
      </c>
      <c r="R5624" t="str">
        <f t="shared" si="174"/>
        <v>安丘</v>
      </c>
      <c r="S5624" t="str">
        <f t="shared" si="175"/>
        <v>0711</v>
      </c>
    </row>
    <row r="5625" spans="1:19">
      <c r="A5625" t="s">
        <v>46329</v>
      </c>
      <c r="B5625" t="s">
        <v>46330</v>
      </c>
      <c r="C5625" t="s">
        <v>46</v>
      </c>
      <c r="D5625" t="s">
        <v>46331</v>
      </c>
      <c r="E5625" t="s">
        <v>43711</v>
      </c>
      <c r="F5625" t="s">
        <v>46332</v>
      </c>
      <c r="G5625" t="s">
        <v>46333</v>
      </c>
      <c r="H5625" t="s">
        <v>46334</v>
      </c>
      <c r="I5625" t="s">
        <v>2364</v>
      </c>
      <c r="J5625" t="s">
        <v>2696</v>
      </c>
      <c r="K5625" t="s">
        <v>2697</v>
      </c>
      <c r="L5625" t="s">
        <v>110</v>
      </c>
      <c r="M5625" t="s">
        <v>2575</v>
      </c>
      <c r="N5625" t="s">
        <v>2480</v>
      </c>
      <c r="O5625" t="s">
        <v>2698</v>
      </c>
      <c r="P5625" t="s">
        <v>46335</v>
      </c>
      <c r="Q5625" t="s">
        <v>46336</v>
      </c>
      <c r="R5625" t="str">
        <f t="shared" si="174"/>
        <v>高密</v>
      </c>
      <c r="S5625" t="str">
        <f t="shared" si="175"/>
        <v>0711</v>
      </c>
    </row>
    <row r="5626" spans="1:19">
      <c r="A5626" t="s">
        <v>46337</v>
      </c>
      <c r="B5626" t="s">
        <v>46338</v>
      </c>
      <c r="C5626" t="s">
        <v>46</v>
      </c>
      <c r="D5626" t="s">
        <v>46339</v>
      </c>
      <c r="E5626" t="s">
        <v>43711</v>
      </c>
      <c r="F5626" t="s">
        <v>46340</v>
      </c>
      <c r="G5626" t="s">
        <v>46341</v>
      </c>
      <c r="H5626" t="s">
        <v>46342</v>
      </c>
      <c r="I5626" t="s">
        <v>6637</v>
      </c>
      <c r="J5626" t="s">
        <v>3597</v>
      </c>
      <c r="K5626" t="s">
        <v>3598</v>
      </c>
      <c r="L5626" t="s">
        <v>128</v>
      </c>
      <c r="M5626" t="s">
        <v>2708</v>
      </c>
      <c r="N5626" t="s">
        <v>3907</v>
      </c>
      <c r="O5626" t="s">
        <v>3599</v>
      </c>
      <c r="P5626" t="s">
        <v>46343</v>
      </c>
      <c r="R5626" t="str">
        <f t="shared" si="174"/>
        <v>寿光</v>
      </c>
      <c r="S5626" t="str">
        <f t="shared" si="175"/>
        <v>0711</v>
      </c>
    </row>
    <row r="5627" spans="1:19">
      <c r="A5627" t="s">
        <v>46344</v>
      </c>
      <c r="B5627" t="s">
        <v>46345</v>
      </c>
      <c r="C5627" t="s">
        <v>46</v>
      </c>
      <c r="D5627" t="s">
        <v>46346</v>
      </c>
      <c r="E5627" t="s">
        <v>43711</v>
      </c>
      <c r="F5627" t="s">
        <v>46347</v>
      </c>
      <c r="G5627" t="s">
        <v>46348</v>
      </c>
      <c r="H5627" t="s">
        <v>46349</v>
      </c>
      <c r="I5627" t="s">
        <v>2350</v>
      </c>
      <c r="J5627" t="s">
        <v>5173</v>
      </c>
      <c r="K5627" t="s">
        <v>5174</v>
      </c>
      <c r="L5627" t="s">
        <v>137</v>
      </c>
      <c r="M5627" t="s">
        <v>5175</v>
      </c>
      <c r="N5627" t="s">
        <v>3622</v>
      </c>
      <c r="O5627" t="s">
        <v>5176</v>
      </c>
      <c r="P5627" t="s">
        <v>46350</v>
      </c>
      <c r="R5627" t="str">
        <f t="shared" si="174"/>
        <v>青州</v>
      </c>
      <c r="S5627" t="str">
        <f t="shared" si="175"/>
        <v>0711</v>
      </c>
    </row>
    <row r="5628" spans="1:19">
      <c r="A5628" t="s">
        <v>46351</v>
      </c>
      <c r="B5628" t="s">
        <v>46352</v>
      </c>
      <c r="C5628" t="s">
        <v>46</v>
      </c>
      <c r="D5628" t="s">
        <v>46353</v>
      </c>
      <c r="E5628" t="s">
        <v>43711</v>
      </c>
      <c r="F5628" t="s">
        <v>46354</v>
      </c>
      <c r="G5628" t="s">
        <v>46355</v>
      </c>
      <c r="H5628" t="s">
        <v>46356</v>
      </c>
      <c r="I5628" t="s">
        <v>2378</v>
      </c>
      <c r="J5628" t="s">
        <v>9471</v>
      </c>
      <c r="K5628" t="s">
        <v>9472</v>
      </c>
      <c r="L5628" t="s">
        <v>128</v>
      </c>
      <c r="M5628" t="s">
        <v>2720</v>
      </c>
      <c r="N5628" t="s">
        <v>2421</v>
      </c>
      <c r="O5628" t="s">
        <v>9473</v>
      </c>
      <c r="P5628" t="s">
        <v>46357</v>
      </c>
      <c r="Q5628" t="s">
        <v>46358</v>
      </c>
      <c r="R5628" t="str">
        <f t="shared" si="174"/>
        <v>寿光</v>
      </c>
      <c r="S5628" t="str">
        <f t="shared" si="175"/>
        <v>0711</v>
      </c>
    </row>
    <row r="5629" spans="1:19">
      <c r="A5629" t="s">
        <v>46359</v>
      </c>
      <c r="B5629" t="s">
        <v>46360</v>
      </c>
      <c r="C5629" t="s">
        <v>46</v>
      </c>
      <c r="D5629" t="s">
        <v>46361</v>
      </c>
      <c r="E5629" t="s">
        <v>46362</v>
      </c>
      <c r="F5629" t="s">
        <v>46363</v>
      </c>
      <c r="G5629" t="s">
        <v>46364</v>
      </c>
      <c r="H5629" t="s">
        <v>46365</v>
      </c>
      <c r="I5629" t="s">
        <v>5112</v>
      </c>
      <c r="J5629" t="s">
        <v>9756</v>
      </c>
      <c r="K5629" t="s">
        <v>9757</v>
      </c>
      <c r="L5629" t="s">
        <v>47</v>
      </c>
      <c r="M5629" t="s">
        <v>2784</v>
      </c>
      <c r="N5629" t="s">
        <v>2721</v>
      </c>
      <c r="O5629" t="s">
        <v>9758</v>
      </c>
      <c r="P5629" t="s">
        <v>46366</v>
      </c>
      <c r="R5629" t="str">
        <f t="shared" si="174"/>
        <v>诸城</v>
      </c>
      <c r="S5629" t="str">
        <f t="shared" si="175"/>
        <v>0711</v>
      </c>
    </row>
    <row r="5630" spans="1:19">
      <c r="A5630" t="s">
        <v>46367</v>
      </c>
      <c r="B5630" t="s">
        <v>46368</v>
      </c>
      <c r="C5630" t="s">
        <v>46</v>
      </c>
      <c r="D5630" t="s">
        <v>46369</v>
      </c>
      <c r="E5630" t="s">
        <v>43945</v>
      </c>
      <c r="F5630" t="s">
        <v>46370</v>
      </c>
      <c r="G5630" t="s">
        <v>46371</v>
      </c>
      <c r="H5630" t="s">
        <v>46372</v>
      </c>
      <c r="I5630" t="s">
        <v>6637</v>
      </c>
      <c r="J5630" t="s">
        <v>2365</v>
      </c>
      <c r="K5630" t="s">
        <v>2366</v>
      </c>
      <c r="L5630" t="s">
        <v>57</v>
      </c>
      <c r="M5630" t="s">
        <v>2492</v>
      </c>
      <c r="N5630" t="s">
        <v>2421</v>
      </c>
      <c r="O5630" t="s">
        <v>2369</v>
      </c>
      <c r="P5630" t="s">
        <v>46373</v>
      </c>
      <c r="Q5630" t="s">
        <v>46374</v>
      </c>
      <c r="R5630" t="str">
        <f t="shared" si="174"/>
        <v>安丘</v>
      </c>
      <c r="S5630" t="str">
        <f t="shared" si="175"/>
        <v>0711</v>
      </c>
    </row>
    <row r="5631" spans="1:19">
      <c r="A5631" t="s">
        <v>46375</v>
      </c>
      <c r="B5631" t="s">
        <v>46376</v>
      </c>
      <c r="C5631" t="s">
        <v>46</v>
      </c>
      <c r="D5631" t="s">
        <v>46377</v>
      </c>
      <c r="E5631" t="s">
        <v>46362</v>
      </c>
      <c r="F5631" t="s">
        <v>46378</v>
      </c>
      <c r="G5631" t="s">
        <v>46379</v>
      </c>
      <c r="H5631" t="s">
        <v>46380</v>
      </c>
      <c r="I5631" t="s">
        <v>2378</v>
      </c>
      <c r="J5631" t="s">
        <v>3651</v>
      </c>
      <c r="K5631" t="s">
        <v>3652</v>
      </c>
      <c r="L5631" t="s">
        <v>128</v>
      </c>
      <c r="M5631" t="s">
        <v>3653</v>
      </c>
      <c r="N5631" t="s">
        <v>2674</v>
      </c>
      <c r="O5631" t="s">
        <v>3654</v>
      </c>
      <c r="P5631" t="s">
        <v>46381</v>
      </c>
      <c r="R5631" t="str">
        <f t="shared" si="174"/>
        <v>寿光</v>
      </c>
      <c r="S5631" t="str">
        <f t="shared" si="175"/>
        <v>0711</v>
      </c>
    </row>
    <row r="5632" spans="1:19">
      <c r="A5632" t="s">
        <v>46382</v>
      </c>
      <c r="B5632" t="s">
        <v>46383</v>
      </c>
      <c r="C5632" t="s">
        <v>46</v>
      </c>
      <c r="D5632" t="s">
        <v>46384</v>
      </c>
      <c r="E5632" t="s">
        <v>46385</v>
      </c>
      <c r="F5632" t="s">
        <v>46386</v>
      </c>
      <c r="G5632" t="s">
        <v>46387</v>
      </c>
      <c r="H5632" t="s">
        <v>46388</v>
      </c>
      <c r="I5632" t="s">
        <v>2645</v>
      </c>
      <c r="J5632" t="s">
        <v>9991</v>
      </c>
      <c r="K5632" t="s">
        <v>9992</v>
      </c>
      <c r="L5632" t="s">
        <v>146</v>
      </c>
      <c r="M5632" t="s">
        <v>3532</v>
      </c>
      <c r="N5632" t="s">
        <v>2674</v>
      </c>
      <c r="O5632" t="s">
        <v>9993</v>
      </c>
      <c r="P5632" t="s">
        <v>46389</v>
      </c>
      <c r="R5632" t="str">
        <f t="shared" si="174"/>
        <v>临朐</v>
      </c>
      <c r="S5632" t="str">
        <f t="shared" si="175"/>
        <v>0711</v>
      </c>
    </row>
    <row r="5633" spans="1:19">
      <c r="A5633" t="s">
        <v>46390</v>
      </c>
      <c r="B5633" t="s">
        <v>46391</v>
      </c>
      <c r="C5633" t="s">
        <v>46</v>
      </c>
      <c r="D5633" t="s">
        <v>46392</v>
      </c>
      <c r="E5633" t="s">
        <v>46393</v>
      </c>
      <c r="F5633" t="s">
        <v>46394</v>
      </c>
      <c r="G5633" t="s">
        <v>46395</v>
      </c>
      <c r="H5633" t="s">
        <v>46396</v>
      </c>
      <c r="I5633" t="s">
        <v>2586</v>
      </c>
      <c r="J5633" t="s">
        <v>3038</v>
      </c>
      <c r="K5633" t="s">
        <v>3039</v>
      </c>
      <c r="L5633" t="s">
        <v>137</v>
      </c>
      <c r="M5633" t="s">
        <v>3040</v>
      </c>
      <c r="N5633" t="s">
        <v>3339</v>
      </c>
      <c r="O5633" t="s">
        <v>3041</v>
      </c>
      <c r="P5633" t="s">
        <v>46397</v>
      </c>
      <c r="Q5633" t="s">
        <v>46398</v>
      </c>
      <c r="R5633" t="str">
        <f t="shared" ref="R5633:R5696" si="176">IF(OR(LEFT(L5633,2)="高新"),"奎文",IF(LEFT(L5633,2)="峡山","坊子",IF(LEFT(L5633,2)="滨海","寒亭",LEFT(L5633,2))))</f>
        <v>青州</v>
      </c>
      <c r="S5633" t="str">
        <f t="shared" ref="S5633:S5696" si="177">TEXT(B5633,"mmdd")</f>
        <v>0711</v>
      </c>
    </row>
    <row r="5634" spans="1:19">
      <c r="A5634" t="s">
        <v>46399</v>
      </c>
      <c r="B5634" t="s">
        <v>46400</v>
      </c>
      <c r="C5634" t="s">
        <v>46</v>
      </c>
      <c r="D5634" t="s">
        <v>46401</v>
      </c>
      <c r="E5634" t="s">
        <v>43945</v>
      </c>
      <c r="F5634" t="s">
        <v>46402</v>
      </c>
      <c r="G5634" t="s">
        <v>46403</v>
      </c>
      <c r="H5634" t="s">
        <v>46404</v>
      </c>
      <c r="I5634" t="s">
        <v>2350</v>
      </c>
      <c r="J5634" t="s">
        <v>6970</v>
      </c>
      <c r="K5634" t="s">
        <v>6971</v>
      </c>
      <c r="L5634" t="s">
        <v>119</v>
      </c>
      <c r="M5634" t="s">
        <v>5238</v>
      </c>
      <c r="N5634" t="s">
        <v>2529</v>
      </c>
      <c r="O5634" t="s">
        <v>6972</v>
      </c>
      <c r="P5634" t="s">
        <v>46405</v>
      </c>
      <c r="R5634" t="str">
        <f t="shared" si="176"/>
        <v>寒亭</v>
      </c>
      <c r="S5634" t="str">
        <f t="shared" si="177"/>
        <v>0711</v>
      </c>
    </row>
    <row r="5635" spans="1:19">
      <c r="A5635" t="s">
        <v>46406</v>
      </c>
      <c r="B5635" t="s">
        <v>46407</v>
      </c>
      <c r="C5635" t="s">
        <v>46</v>
      </c>
      <c r="D5635" t="s">
        <v>46408</v>
      </c>
      <c r="E5635" t="s">
        <v>44047</v>
      </c>
      <c r="F5635" t="s">
        <v>46409</v>
      </c>
      <c r="G5635" t="s">
        <v>46410</v>
      </c>
      <c r="H5635" t="s">
        <v>46411</v>
      </c>
      <c r="I5635" t="s">
        <v>2378</v>
      </c>
      <c r="J5635" t="s">
        <v>7627</v>
      </c>
      <c r="K5635" t="s">
        <v>7628</v>
      </c>
      <c r="L5635" t="s">
        <v>128</v>
      </c>
      <c r="M5635" t="s">
        <v>6079</v>
      </c>
      <c r="N5635" t="s">
        <v>2354</v>
      </c>
      <c r="O5635" t="s">
        <v>7629</v>
      </c>
      <c r="P5635" t="s">
        <v>46412</v>
      </c>
      <c r="R5635" t="str">
        <f t="shared" si="176"/>
        <v>寿光</v>
      </c>
      <c r="S5635" t="str">
        <f t="shared" si="177"/>
        <v>0711</v>
      </c>
    </row>
    <row r="5636" spans="1:19">
      <c r="A5636" t="s">
        <v>46413</v>
      </c>
      <c r="B5636" t="s">
        <v>46414</v>
      </c>
      <c r="C5636" t="s">
        <v>46</v>
      </c>
      <c r="D5636" t="s">
        <v>46415</v>
      </c>
      <c r="E5636" t="s">
        <v>43711</v>
      </c>
      <c r="F5636" t="s">
        <v>46416</v>
      </c>
      <c r="G5636" t="s">
        <v>46417</v>
      </c>
      <c r="H5636" t="s">
        <v>44190</v>
      </c>
      <c r="I5636" t="s">
        <v>5112</v>
      </c>
      <c r="J5636" t="s">
        <v>5600</v>
      </c>
      <c r="K5636" t="s">
        <v>5601</v>
      </c>
      <c r="L5636" t="s">
        <v>128</v>
      </c>
      <c r="M5636" t="s">
        <v>5602</v>
      </c>
      <c r="N5636" t="s">
        <v>4222</v>
      </c>
      <c r="O5636" t="s">
        <v>5603</v>
      </c>
      <c r="P5636" t="s">
        <v>46418</v>
      </c>
      <c r="R5636" t="str">
        <f t="shared" si="176"/>
        <v>寿光</v>
      </c>
      <c r="S5636" t="str">
        <f t="shared" si="177"/>
        <v>0711</v>
      </c>
    </row>
    <row r="5637" spans="1:19">
      <c r="A5637" t="s">
        <v>46419</v>
      </c>
      <c r="B5637" t="s">
        <v>46420</v>
      </c>
      <c r="C5637" t="s">
        <v>46</v>
      </c>
      <c r="D5637" t="s">
        <v>46421</v>
      </c>
      <c r="E5637" t="s">
        <v>43945</v>
      </c>
      <c r="F5637" t="s">
        <v>46422</v>
      </c>
      <c r="G5637" t="s">
        <v>46423</v>
      </c>
      <c r="H5637" t="s">
        <v>46424</v>
      </c>
      <c r="I5637" t="s">
        <v>2364</v>
      </c>
      <c r="J5637" t="s">
        <v>12124</v>
      </c>
      <c r="K5637" t="s">
        <v>12125</v>
      </c>
      <c r="L5637" t="s">
        <v>67</v>
      </c>
      <c r="M5637" t="s">
        <v>6844</v>
      </c>
      <c r="N5637" t="s">
        <v>4222</v>
      </c>
      <c r="O5637" t="s">
        <v>12126</v>
      </c>
      <c r="P5637" t="s">
        <v>46425</v>
      </c>
      <c r="R5637" t="str">
        <f t="shared" si="176"/>
        <v>昌邑</v>
      </c>
      <c r="S5637" t="str">
        <f t="shared" si="177"/>
        <v>0711</v>
      </c>
    </row>
    <row r="5638" spans="1:19">
      <c r="A5638" t="s">
        <v>46426</v>
      </c>
      <c r="B5638" t="s">
        <v>46427</v>
      </c>
      <c r="C5638" t="s">
        <v>46</v>
      </c>
      <c r="D5638" t="s">
        <v>46428</v>
      </c>
      <c r="E5638" t="s">
        <v>43945</v>
      </c>
      <c r="F5638" t="s">
        <v>46429</v>
      </c>
      <c r="G5638" t="s">
        <v>46430</v>
      </c>
      <c r="H5638" t="s">
        <v>46431</v>
      </c>
      <c r="I5638" t="s">
        <v>2350</v>
      </c>
      <c r="J5638" t="s">
        <v>5686</v>
      </c>
      <c r="K5638" t="s">
        <v>5687</v>
      </c>
      <c r="L5638" t="s">
        <v>146</v>
      </c>
      <c r="M5638" t="s">
        <v>3051</v>
      </c>
      <c r="N5638" t="s">
        <v>5839</v>
      </c>
      <c r="O5638" t="s">
        <v>5688</v>
      </c>
      <c r="P5638" t="s">
        <v>46432</v>
      </c>
      <c r="Q5638" t="s">
        <v>46433</v>
      </c>
      <c r="R5638" t="str">
        <f t="shared" si="176"/>
        <v>临朐</v>
      </c>
      <c r="S5638" t="str">
        <f t="shared" si="177"/>
        <v>0711</v>
      </c>
    </row>
    <row r="5639" spans="1:19">
      <c r="A5639" t="s">
        <v>46434</v>
      </c>
      <c r="B5639" t="s">
        <v>46435</v>
      </c>
      <c r="C5639" t="s">
        <v>46</v>
      </c>
      <c r="D5639" t="s">
        <v>46436</v>
      </c>
      <c r="E5639" t="s">
        <v>43945</v>
      </c>
      <c r="F5639" t="s">
        <v>46437</v>
      </c>
      <c r="G5639" t="s">
        <v>46438</v>
      </c>
      <c r="H5639" t="s">
        <v>46439</v>
      </c>
      <c r="I5639" t="s">
        <v>2364</v>
      </c>
      <c r="J5639" t="s">
        <v>2994</v>
      </c>
      <c r="K5639" t="s">
        <v>2995</v>
      </c>
      <c r="L5639" t="s">
        <v>128</v>
      </c>
      <c r="M5639" t="s">
        <v>2996</v>
      </c>
      <c r="N5639" t="s">
        <v>2480</v>
      </c>
      <c r="O5639" t="s">
        <v>2997</v>
      </c>
      <c r="P5639" t="s">
        <v>46440</v>
      </c>
      <c r="Q5639" t="s">
        <v>46441</v>
      </c>
      <c r="R5639" t="str">
        <f t="shared" si="176"/>
        <v>寿光</v>
      </c>
      <c r="S5639" t="str">
        <f t="shared" si="177"/>
        <v>0711</v>
      </c>
    </row>
    <row r="5640" spans="1:19">
      <c r="A5640" t="s">
        <v>46442</v>
      </c>
      <c r="B5640" t="s">
        <v>46443</v>
      </c>
      <c r="C5640" t="s">
        <v>46</v>
      </c>
      <c r="D5640" t="s">
        <v>46444</v>
      </c>
      <c r="E5640" t="s">
        <v>43711</v>
      </c>
      <c r="F5640" t="s">
        <v>46445</v>
      </c>
      <c r="G5640" t="s">
        <v>46446</v>
      </c>
      <c r="H5640" t="s">
        <v>46447</v>
      </c>
      <c r="I5640" t="s">
        <v>2364</v>
      </c>
      <c r="J5640" t="s">
        <v>8963</v>
      </c>
      <c r="K5640" t="s">
        <v>8964</v>
      </c>
      <c r="L5640" t="s">
        <v>676</v>
      </c>
      <c r="M5640" t="s">
        <v>5995</v>
      </c>
      <c r="N5640" t="s">
        <v>3554</v>
      </c>
      <c r="O5640" t="s">
        <v>8965</v>
      </c>
      <c r="P5640" t="s">
        <v>46448</v>
      </c>
      <c r="Q5640" t="s">
        <v>46449</v>
      </c>
      <c r="R5640" t="str">
        <f t="shared" si="176"/>
        <v>昌乐</v>
      </c>
      <c r="S5640" t="str">
        <f t="shared" si="177"/>
        <v>0711</v>
      </c>
    </row>
    <row r="5641" spans="1:19">
      <c r="A5641" t="s">
        <v>46450</v>
      </c>
      <c r="B5641" t="s">
        <v>46451</v>
      </c>
      <c r="C5641" t="s">
        <v>46</v>
      </c>
      <c r="D5641" t="s">
        <v>46452</v>
      </c>
      <c r="E5641" t="s">
        <v>46453</v>
      </c>
      <c r="F5641" t="s">
        <v>46454</v>
      </c>
      <c r="G5641" t="s">
        <v>46455</v>
      </c>
      <c r="H5641" t="s">
        <v>46456</v>
      </c>
      <c r="I5641" t="s">
        <v>2350</v>
      </c>
      <c r="J5641" t="s">
        <v>3325</v>
      </c>
      <c r="K5641" t="s">
        <v>3326</v>
      </c>
      <c r="L5641" t="s">
        <v>47</v>
      </c>
      <c r="M5641" t="s">
        <v>3327</v>
      </c>
      <c r="N5641" t="s">
        <v>2421</v>
      </c>
      <c r="O5641" t="s">
        <v>3328</v>
      </c>
      <c r="P5641" t="s">
        <v>46457</v>
      </c>
      <c r="R5641" t="str">
        <f t="shared" si="176"/>
        <v>诸城</v>
      </c>
      <c r="S5641" t="str">
        <f t="shared" si="177"/>
        <v>0711</v>
      </c>
    </row>
    <row r="5642" spans="1:19">
      <c r="A5642" t="s">
        <v>46458</v>
      </c>
      <c r="B5642" t="s">
        <v>46459</v>
      </c>
      <c r="C5642" t="s">
        <v>46</v>
      </c>
      <c r="D5642" t="s">
        <v>46460</v>
      </c>
      <c r="E5642" t="s">
        <v>46461</v>
      </c>
      <c r="F5642" t="s">
        <v>46462</v>
      </c>
      <c r="G5642" t="s">
        <v>46463</v>
      </c>
      <c r="H5642" t="s">
        <v>46464</v>
      </c>
      <c r="I5642" t="s">
        <v>2503</v>
      </c>
      <c r="J5642" t="s">
        <v>3167</v>
      </c>
      <c r="K5642" t="s">
        <v>3168</v>
      </c>
      <c r="L5642" t="s">
        <v>110</v>
      </c>
      <c r="M5642" t="s">
        <v>3098</v>
      </c>
      <c r="N5642" t="s">
        <v>2354</v>
      </c>
      <c r="O5642" t="s">
        <v>3169</v>
      </c>
      <c r="P5642" t="s">
        <v>46465</v>
      </c>
      <c r="R5642" t="str">
        <f t="shared" si="176"/>
        <v>高密</v>
      </c>
      <c r="S5642" t="str">
        <f t="shared" si="177"/>
        <v>0711</v>
      </c>
    </row>
    <row r="5643" spans="1:19">
      <c r="A5643" t="s">
        <v>46466</v>
      </c>
      <c r="B5643" t="s">
        <v>46467</v>
      </c>
      <c r="C5643" t="s">
        <v>46</v>
      </c>
      <c r="D5643" t="s">
        <v>46468</v>
      </c>
      <c r="E5643" t="s">
        <v>46453</v>
      </c>
      <c r="F5643" t="s">
        <v>46469</v>
      </c>
      <c r="G5643" t="s">
        <v>46470</v>
      </c>
      <c r="H5643" t="s">
        <v>46471</v>
      </c>
      <c r="I5643" t="s">
        <v>2465</v>
      </c>
      <c r="J5643" t="s">
        <v>12042</v>
      </c>
      <c r="K5643" t="s">
        <v>12043</v>
      </c>
      <c r="L5643" t="s">
        <v>128</v>
      </c>
      <c r="M5643" t="s">
        <v>2708</v>
      </c>
      <c r="N5643" t="s">
        <v>4563</v>
      </c>
      <c r="O5643" t="s">
        <v>12044</v>
      </c>
      <c r="P5643" t="s">
        <v>46472</v>
      </c>
      <c r="Q5643" t="s">
        <v>46473</v>
      </c>
      <c r="R5643" t="str">
        <f t="shared" si="176"/>
        <v>寿光</v>
      </c>
      <c r="S5643" t="str">
        <f t="shared" si="177"/>
        <v>0711</v>
      </c>
    </row>
    <row r="5644" spans="1:19">
      <c r="A5644" t="s">
        <v>46474</v>
      </c>
      <c r="B5644" t="s">
        <v>46475</v>
      </c>
      <c r="C5644" t="s">
        <v>46</v>
      </c>
      <c r="D5644" t="s">
        <v>46476</v>
      </c>
      <c r="E5644" t="s">
        <v>46276</v>
      </c>
      <c r="F5644" t="s">
        <v>46477</v>
      </c>
      <c r="G5644" t="s">
        <v>46478</v>
      </c>
      <c r="H5644" t="s">
        <v>46479</v>
      </c>
      <c r="I5644" t="s">
        <v>5112</v>
      </c>
      <c r="J5644" t="s">
        <v>12042</v>
      </c>
      <c r="K5644" t="s">
        <v>12043</v>
      </c>
      <c r="L5644" t="s">
        <v>128</v>
      </c>
      <c r="M5644" t="s">
        <v>2708</v>
      </c>
      <c r="N5644" t="s">
        <v>3122</v>
      </c>
      <c r="O5644" t="s">
        <v>12044</v>
      </c>
      <c r="P5644" t="s">
        <v>46480</v>
      </c>
      <c r="Q5644" t="s">
        <v>46481</v>
      </c>
      <c r="R5644" t="str">
        <f t="shared" si="176"/>
        <v>寿光</v>
      </c>
      <c r="S5644" t="str">
        <f t="shared" si="177"/>
        <v>0711</v>
      </c>
    </row>
    <row r="5645" spans="1:19">
      <c r="A5645" t="s">
        <v>46482</v>
      </c>
      <c r="B5645" t="s">
        <v>46483</v>
      </c>
      <c r="C5645" t="s">
        <v>46</v>
      </c>
      <c r="D5645" t="s">
        <v>46484</v>
      </c>
      <c r="E5645" t="s">
        <v>43711</v>
      </c>
      <c r="F5645" t="s">
        <v>46485</v>
      </c>
      <c r="G5645" t="s">
        <v>46486</v>
      </c>
      <c r="H5645" t="s">
        <v>46487</v>
      </c>
      <c r="I5645" t="s">
        <v>2350</v>
      </c>
      <c r="J5645" t="s">
        <v>9195</v>
      </c>
      <c r="K5645" t="s">
        <v>9196</v>
      </c>
      <c r="L5645" t="s">
        <v>128</v>
      </c>
      <c r="M5645" t="s">
        <v>4047</v>
      </c>
      <c r="N5645" t="s">
        <v>2480</v>
      </c>
      <c r="O5645" t="s">
        <v>9197</v>
      </c>
      <c r="P5645" t="s">
        <v>46488</v>
      </c>
      <c r="Q5645" t="s">
        <v>46489</v>
      </c>
      <c r="R5645" t="str">
        <f t="shared" si="176"/>
        <v>寿光</v>
      </c>
      <c r="S5645" t="str">
        <f t="shared" si="177"/>
        <v>0711</v>
      </c>
    </row>
    <row r="5646" spans="1:19">
      <c r="A5646" t="s">
        <v>46490</v>
      </c>
      <c r="B5646" t="s">
        <v>46491</v>
      </c>
      <c r="C5646" t="s">
        <v>46</v>
      </c>
      <c r="D5646" t="s">
        <v>46492</v>
      </c>
      <c r="E5646" t="s">
        <v>43945</v>
      </c>
      <c r="F5646" t="s">
        <v>46493</v>
      </c>
      <c r="G5646" t="s">
        <v>46494</v>
      </c>
      <c r="H5646" t="s">
        <v>46495</v>
      </c>
      <c r="I5646" t="s">
        <v>3969</v>
      </c>
      <c r="J5646" t="s">
        <v>2980</v>
      </c>
      <c r="K5646" t="s">
        <v>2981</v>
      </c>
      <c r="L5646" t="s">
        <v>101</v>
      </c>
      <c r="M5646" t="s">
        <v>2982</v>
      </c>
      <c r="N5646" t="s">
        <v>3179</v>
      </c>
      <c r="O5646" t="s">
        <v>2984</v>
      </c>
      <c r="P5646" t="s">
        <v>46496</v>
      </c>
      <c r="Q5646" t="s">
        <v>46497</v>
      </c>
      <c r="R5646" t="str">
        <f t="shared" si="176"/>
        <v>潍城</v>
      </c>
      <c r="S5646" t="str">
        <f t="shared" si="177"/>
        <v>0711</v>
      </c>
    </row>
    <row r="5647" spans="1:19">
      <c r="A5647" t="s">
        <v>46498</v>
      </c>
      <c r="B5647" t="s">
        <v>46499</v>
      </c>
      <c r="C5647" t="s">
        <v>46</v>
      </c>
      <c r="D5647" t="s">
        <v>46500</v>
      </c>
      <c r="E5647" t="s">
        <v>43945</v>
      </c>
      <c r="F5647" t="s">
        <v>46501</v>
      </c>
      <c r="G5647" t="s">
        <v>46502</v>
      </c>
      <c r="H5647" t="s">
        <v>46503</v>
      </c>
      <c r="I5647" t="s">
        <v>3210</v>
      </c>
      <c r="J5647" t="s">
        <v>6863</v>
      </c>
      <c r="K5647" t="s">
        <v>6864</v>
      </c>
      <c r="L5647" t="s">
        <v>128</v>
      </c>
      <c r="M5647" t="s">
        <v>3952</v>
      </c>
      <c r="N5647" t="s">
        <v>2959</v>
      </c>
      <c r="O5647" t="s">
        <v>6865</v>
      </c>
      <c r="P5647" t="s">
        <v>46504</v>
      </c>
      <c r="Q5647" t="s">
        <v>46505</v>
      </c>
      <c r="R5647" t="str">
        <f t="shared" si="176"/>
        <v>寿光</v>
      </c>
      <c r="S5647" t="str">
        <f t="shared" si="177"/>
        <v>0711</v>
      </c>
    </row>
    <row r="5648" spans="1:19">
      <c r="A5648" t="s">
        <v>46506</v>
      </c>
      <c r="B5648" t="s">
        <v>46507</v>
      </c>
      <c r="C5648" t="s">
        <v>46</v>
      </c>
      <c r="D5648" t="s">
        <v>46508</v>
      </c>
      <c r="E5648" t="s">
        <v>43945</v>
      </c>
      <c r="F5648" t="s">
        <v>46509</v>
      </c>
      <c r="G5648" t="s">
        <v>46510</v>
      </c>
      <c r="H5648" t="s">
        <v>46511</v>
      </c>
      <c r="I5648" t="s">
        <v>2350</v>
      </c>
      <c r="J5648" t="s">
        <v>8024</v>
      </c>
      <c r="K5648" t="s">
        <v>8025</v>
      </c>
      <c r="L5648" t="s">
        <v>76</v>
      </c>
      <c r="M5648" t="s">
        <v>2516</v>
      </c>
      <c r="N5648" t="s">
        <v>2816</v>
      </c>
      <c r="O5648" t="s">
        <v>8026</v>
      </c>
      <c r="P5648" t="s">
        <v>46512</v>
      </c>
      <c r="R5648" t="str">
        <f t="shared" si="176"/>
        <v>奎文</v>
      </c>
      <c r="S5648" t="str">
        <f t="shared" si="177"/>
        <v>0711</v>
      </c>
    </row>
    <row r="5649" spans="1:19">
      <c r="A5649" t="s">
        <v>46513</v>
      </c>
      <c r="B5649" t="s">
        <v>46514</v>
      </c>
      <c r="C5649" t="s">
        <v>46</v>
      </c>
      <c r="D5649" t="s">
        <v>46515</v>
      </c>
      <c r="E5649" t="s">
        <v>43945</v>
      </c>
      <c r="F5649" t="s">
        <v>46516</v>
      </c>
      <c r="G5649" t="s">
        <v>46517</v>
      </c>
      <c r="H5649" t="s">
        <v>46518</v>
      </c>
      <c r="I5649" t="s">
        <v>5826</v>
      </c>
      <c r="J5649" t="s">
        <v>8465</v>
      </c>
      <c r="K5649" t="s">
        <v>8466</v>
      </c>
      <c r="L5649" t="s">
        <v>47</v>
      </c>
      <c r="M5649" t="s">
        <v>3159</v>
      </c>
      <c r="N5649" t="s">
        <v>4525</v>
      </c>
      <c r="O5649" t="s">
        <v>8467</v>
      </c>
      <c r="P5649" t="s">
        <v>46519</v>
      </c>
      <c r="Q5649" t="s">
        <v>46520</v>
      </c>
      <c r="R5649" t="str">
        <f t="shared" si="176"/>
        <v>诸城</v>
      </c>
      <c r="S5649" t="str">
        <f t="shared" si="177"/>
        <v>0711</v>
      </c>
    </row>
    <row r="5650" spans="1:19">
      <c r="A5650" t="s">
        <v>46521</v>
      </c>
      <c r="B5650" t="s">
        <v>46522</v>
      </c>
      <c r="C5650" t="s">
        <v>46</v>
      </c>
      <c r="D5650" t="s">
        <v>46523</v>
      </c>
      <c r="E5650" t="s">
        <v>46524</v>
      </c>
      <c r="F5650" t="s">
        <v>46525</v>
      </c>
      <c r="G5650" t="s">
        <v>46526</v>
      </c>
      <c r="H5650" t="s">
        <v>42865</v>
      </c>
      <c r="I5650" t="s">
        <v>2503</v>
      </c>
      <c r="J5650" t="s">
        <v>2646</v>
      </c>
      <c r="K5650" t="s">
        <v>6371</v>
      </c>
      <c r="L5650" t="s">
        <v>137</v>
      </c>
      <c r="M5650" t="s">
        <v>5803</v>
      </c>
      <c r="N5650" t="s">
        <v>3307</v>
      </c>
      <c r="O5650" t="s">
        <v>6372</v>
      </c>
      <c r="P5650" t="s">
        <v>46527</v>
      </c>
      <c r="R5650" t="str">
        <f t="shared" si="176"/>
        <v>青州</v>
      </c>
      <c r="S5650" t="str">
        <f t="shared" si="177"/>
        <v>0711</v>
      </c>
    </row>
    <row r="5651" spans="1:19">
      <c r="A5651" t="s">
        <v>46528</v>
      </c>
      <c r="B5651" t="s">
        <v>46529</v>
      </c>
      <c r="C5651" t="s">
        <v>46</v>
      </c>
      <c r="D5651" t="s">
        <v>46530</v>
      </c>
      <c r="E5651" t="s">
        <v>46531</v>
      </c>
      <c r="F5651" t="s">
        <v>46532</v>
      </c>
      <c r="G5651" t="s">
        <v>46533</v>
      </c>
      <c r="H5651" t="s">
        <v>46534</v>
      </c>
      <c r="I5651" t="s">
        <v>5211</v>
      </c>
      <c r="J5651" t="s">
        <v>13373</v>
      </c>
      <c r="K5651" t="s">
        <v>13374</v>
      </c>
      <c r="L5651" t="s">
        <v>187</v>
      </c>
      <c r="M5651" t="s">
        <v>8014</v>
      </c>
      <c r="N5651" t="s">
        <v>18142</v>
      </c>
      <c r="O5651" t="s">
        <v>13375</v>
      </c>
      <c r="P5651" t="s">
        <v>46535</v>
      </c>
      <c r="Q5651" t="s">
        <v>46536</v>
      </c>
      <c r="R5651" t="str">
        <f t="shared" si="176"/>
        <v>坊子</v>
      </c>
      <c r="S5651" t="str">
        <f t="shared" si="177"/>
        <v>0711</v>
      </c>
    </row>
    <row r="5652" spans="1:19">
      <c r="A5652" t="s">
        <v>46537</v>
      </c>
      <c r="B5652" t="s">
        <v>46538</v>
      </c>
      <c r="C5652" t="s">
        <v>46</v>
      </c>
      <c r="D5652" t="s">
        <v>46539</v>
      </c>
      <c r="E5652" t="s">
        <v>43711</v>
      </c>
      <c r="F5652" t="s">
        <v>46540</v>
      </c>
      <c r="G5652" t="s">
        <v>46541</v>
      </c>
      <c r="H5652" t="s">
        <v>46542</v>
      </c>
      <c r="I5652" t="s">
        <v>2364</v>
      </c>
      <c r="J5652" t="s">
        <v>4016</v>
      </c>
      <c r="K5652" t="s">
        <v>4017</v>
      </c>
      <c r="L5652" t="s">
        <v>47</v>
      </c>
      <c r="M5652" t="s">
        <v>2454</v>
      </c>
      <c r="N5652" t="s">
        <v>2480</v>
      </c>
      <c r="O5652" t="s">
        <v>4018</v>
      </c>
      <c r="P5652" t="s">
        <v>46543</v>
      </c>
      <c r="R5652" t="str">
        <f t="shared" si="176"/>
        <v>诸城</v>
      </c>
      <c r="S5652" t="str">
        <f t="shared" si="177"/>
        <v>0711</v>
      </c>
    </row>
    <row r="5653" spans="1:19">
      <c r="A5653" t="s">
        <v>46544</v>
      </c>
      <c r="B5653" t="s">
        <v>46545</v>
      </c>
      <c r="C5653" t="s">
        <v>46</v>
      </c>
      <c r="D5653" t="s">
        <v>46546</v>
      </c>
      <c r="E5653" t="s">
        <v>44047</v>
      </c>
      <c r="F5653" t="s">
        <v>46547</v>
      </c>
      <c r="G5653" t="s">
        <v>46548</v>
      </c>
      <c r="H5653" t="s">
        <v>46549</v>
      </c>
      <c r="I5653" t="s">
        <v>2350</v>
      </c>
      <c r="J5653" t="s">
        <v>3586</v>
      </c>
      <c r="K5653" t="s">
        <v>3587</v>
      </c>
      <c r="L5653" t="s">
        <v>47</v>
      </c>
      <c r="M5653" t="s">
        <v>3159</v>
      </c>
      <c r="N5653" t="s">
        <v>2421</v>
      </c>
      <c r="O5653" t="s">
        <v>3588</v>
      </c>
      <c r="P5653" t="s">
        <v>46550</v>
      </c>
      <c r="R5653" t="str">
        <f t="shared" si="176"/>
        <v>诸城</v>
      </c>
      <c r="S5653" t="str">
        <f t="shared" si="177"/>
        <v>0711</v>
      </c>
    </row>
    <row r="5654" spans="1:19">
      <c r="A5654" t="s">
        <v>46551</v>
      </c>
      <c r="B5654" t="s">
        <v>46552</v>
      </c>
      <c r="C5654" t="s">
        <v>46</v>
      </c>
      <c r="D5654" t="s">
        <v>46553</v>
      </c>
      <c r="E5654" t="s">
        <v>43711</v>
      </c>
      <c r="F5654" t="s">
        <v>46554</v>
      </c>
      <c r="G5654" t="s">
        <v>46555</v>
      </c>
      <c r="H5654" t="s">
        <v>46556</v>
      </c>
      <c r="I5654" t="s">
        <v>2364</v>
      </c>
      <c r="J5654" t="s">
        <v>5801</v>
      </c>
      <c r="K5654" t="s">
        <v>5802</v>
      </c>
      <c r="L5654" t="s">
        <v>137</v>
      </c>
      <c r="M5654" t="s">
        <v>5803</v>
      </c>
      <c r="N5654" t="s">
        <v>2396</v>
      </c>
      <c r="O5654" t="s">
        <v>5804</v>
      </c>
      <c r="P5654" t="s">
        <v>46557</v>
      </c>
      <c r="Q5654" t="s">
        <v>22710</v>
      </c>
      <c r="R5654" t="str">
        <f t="shared" si="176"/>
        <v>青州</v>
      </c>
      <c r="S5654" t="str">
        <f t="shared" si="177"/>
        <v>0711</v>
      </c>
    </row>
    <row r="5655" spans="1:19">
      <c r="A5655" t="s">
        <v>46558</v>
      </c>
      <c r="B5655" t="s">
        <v>46559</v>
      </c>
      <c r="C5655" t="s">
        <v>46</v>
      </c>
      <c r="D5655" t="s">
        <v>46560</v>
      </c>
      <c r="E5655" t="s">
        <v>43711</v>
      </c>
      <c r="F5655" t="s">
        <v>46561</v>
      </c>
      <c r="G5655" t="s">
        <v>46562</v>
      </c>
      <c r="H5655" t="s">
        <v>46563</v>
      </c>
      <c r="I5655" t="s">
        <v>2378</v>
      </c>
      <c r="J5655" t="s">
        <v>9991</v>
      </c>
      <c r="K5655" t="s">
        <v>9992</v>
      </c>
      <c r="L5655" t="s">
        <v>146</v>
      </c>
      <c r="M5655" t="s">
        <v>3532</v>
      </c>
      <c r="N5655" t="s">
        <v>3774</v>
      </c>
      <c r="O5655" t="s">
        <v>9993</v>
      </c>
      <c r="P5655" t="s">
        <v>46564</v>
      </c>
      <c r="Q5655" t="s">
        <v>46565</v>
      </c>
      <c r="R5655" t="str">
        <f t="shared" si="176"/>
        <v>临朐</v>
      </c>
      <c r="S5655" t="str">
        <f t="shared" si="177"/>
        <v>0711</v>
      </c>
    </row>
    <row r="5656" spans="1:19">
      <c r="A5656" t="s">
        <v>46566</v>
      </c>
      <c r="B5656" t="s">
        <v>46567</v>
      </c>
      <c r="C5656" t="s">
        <v>46</v>
      </c>
      <c r="D5656" t="s">
        <v>46568</v>
      </c>
      <c r="E5656" t="s">
        <v>46569</v>
      </c>
      <c r="F5656" t="s">
        <v>46570</v>
      </c>
      <c r="G5656" t="s">
        <v>46571</v>
      </c>
      <c r="H5656" t="s">
        <v>46572</v>
      </c>
      <c r="I5656" t="s">
        <v>2378</v>
      </c>
      <c r="J5656" t="s">
        <v>2393</v>
      </c>
      <c r="K5656" t="s">
        <v>2394</v>
      </c>
      <c r="L5656" t="s">
        <v>137</v>
      </c>
      <c r="M5656" t="s">
        <v>2395</v>
      </c>
      <c r="N5656" t="s">
        <v>2421</v>
      </c>
      <c r="O5656" t="s">
        <v>2397</v>
      </c>
      <c r="P5656" t="s">
        <v>46573</v>
      </c>
      <c r="Q5656" t="s">
        <v>46574</v>
      </c>
      <c r="R5656" t="str">
        <f t="shared" si="176"/>
        <v>青州</v>
      </c>
      <c r="S5656" t="str">
        <f t="shared" si="177"/>
        <v>0711</v>
      </c>
    </row>
    <row r="5657" spans="1:19">
      <c r="A5657" t="s">
        <v>46575</v>
      </c>
      <c r="B5657" t="s">
        <v>46576</v>
      </c>
      <c r="C5657" t="s">
        <v>46</v>
      </c>
      <c r="D5657" t="s">
        <v>46577</v>
      </c>
      <c r="E5657" t="s">
        <v>43711</v>
      </c>
      <c r="F5657" t="s">
        <v>46578</v>
      </c>
      <c r="G5657" t="s">
        <v>46579</v>
      </c>
      <c r="H5657" t="s">
        <v>46580</v>
      </c>
      <c r="I5657" t="s">
        <v>2645</v>
      </c>
      <c r="J5657" t="s">
        <v>3586</v>
      </c>
      <c r="K5657" t="s">
        <v>3587</v>
      </c>
      <c r="L5657" t="s">
        <v>47</v>
      </c>
      <c r="M5657" t="s">
        <v>3159</v>
      </c>
      <c r="N5657" t="s">
        <v>2480</v>
      </c>
      <c r="O5657" t="s">
        <v>3588</v>
      </c>
      <c r="P5657" t="s">
        <v>46581</v>
      </c>
      <c r="Q5657" t="s">
        <v>46582</v>
      </c>
      <c r="R5657" t="str">
        <f t="shared" si="176"/>
        <v>诸城</v>
      </c>
      <c r="S5657" t="str">
        <f t="shared" si="177"/>
        <v>0711</v>
      </c>
    </row>
    <row r="5658" spans="1:19">
      <c r="A5658" t="s">
        <v>46583</v>
      </c>
      <c r="B5658" t="s">
        <v>46584</v>
      </c>
      <c r="C5658" t="s">
        <v>46</v>
      </c>
      <c r="D5658" t="s">
        <v>46585</v>
      </c>
      <c r="E5658" t="s">
        <v>43711</v>
      </c>
      <c r="F5658" t="s">
        <v>46586</v>
      </c>
      <c r="G5658" t="s">
        <v>46587</v>
      </c>
      <c r="H5658" t="s">
        <v>46588</v>
      </c>
      <c r="I5658" t="s">
        <v>2364</v>
      </c>
      <c r="J5658" t="s">
        <v>5957</v>
      </c>
      <c r="K5658" t="s">
        <v>5958</v>
      </c>
      <c r="L5658" t="s">
        <v>67</v>
      </c>
      <c r="M5658" t="s">
        <v>2958</v>
      </c>
      <c r="N5658" t="s">
        <v>4007</v>
      </c>
      <c r="O5658" t="s">
        <v>5959</v>
      </c>
      <c r="P5658" t="s">
        <v>46589</v>
      </c>
      <c r="R5658" t="str">
        <f t="shared" si="176"/>
        <v>昌邑</v>
      </c>
      <c r="S5658" t="str">
        <f t="shared" si="177"/>
        <v>0711</v>
      </c>
    </row>
    <row r="5659" spans="1:19">
      <c r="A5659" t="s">
        <v>46590</v>
      </c>
      <c r="B5659" t="s">
        <v>46591</v>
      </c>
      <c r="C5659" t="s">
        <v>46</v>
      </c>
      <c r="D5659" t="s">
        <v>46592</v>
      </c>
      <c r="E5659" t="s">
        <v>46593</v>
      </c>
      <c r="F5659" t="s">
        <v>46594</v>
      </c>
      <c r="G5659" t="s">
        <v>46595</v>
      </c>
      <c r="H5659" t="s">
        <v>46596</v>
      </c>
      <c r="I5659" t="s">
        <v>2364</v>
      </c>
      <c r="J5659" t="s">
        <v>4372</v>
      </c>
      <c r="K5659" t="s">
        <v>4373</v>
      </c>
      <c r="L5659" t="s">
        <v>76</v>
      </c>
      <c r="M5659" t="s">
        <v>4374</v>
      </c>
      <c r="N5659" t="s">
        <v>2340</v>
      </c>
      <c r="O5659" t="s">
        <v>4375</v>
      </c>
      <c r="P5659" t="s">
        <v>46597</v>
      </c>
      <c r="R5659" t="str">
        <f t="shared" si="176"/>
        <v>奎文</v>
      </c>
      <c r="S5659" t="str">
        <f t="shared" si="177"/>
        <v>0711</v>
      </c>
    </row>
    <row r="5660" spans="1:19">
      <c r="A5660" t="s">
        <v>46598</v>
      </c>
      <c r="B5660" t="s">
        <v>46599</v>
      </c>
      <c r="C5660" t="s">
        <v>46</v>
      </c>
      <c r="D5660" t="s">
        <v>46600</v>
      </c>
      <c r="E5660" t="s">
        <v>43711</v>
      </c>
      <c r="F5660" t="s">
        <v>46601</v>
      </c>
      <c r="G5660" t="s">
        <v>46602</v>
      </c>
      <c r="H5660" t="s">
        <v>46603</v>
      </c>
      <c r="I5660" t="s">
        <v>2364</v>
      </c>
      <c r="J5660" t="s">
        <v>2646</v>
      </c>
      <c r="K5660" t="s">
        <v>2647</v>
      </c>
      <c r="L5660" t="s">
        <v>128</v>
      </c>
      <c r="M5660" t="s">
        <v>2648</v>
      </c>
      <c r="N5660" t="s">
        <v>3339</v>
      </c>
      <c r="O5660" t="s">
        <v>2650</v>
      </c>
      <c r="P5660" t="s">
        <v>46604</v>
      </c>
      <c r="R5660" t="str">
        <f t="shared" si="176"/>
        <v>寿光</v>
      </c>
      <c r="S5660" t="str">
        <f t="shared" si="177"/>
        <v>0711</v>
      </c>
    </row>
    <row r="5661" spans="1:19">
      <c r="A5661" t="s">
        <v>46605</v>
      </c>
      <c r="B5661" t="s">
        <v>46606</v>
      </c>
      <c r="C5661" t="s">
        <v>46</v>
      </c>
      <c r="D5661" t="s">
        <v>46607</v>
      </c>
      <c r="E5661" t="s">
        <v>44047</v>
      </c>
      <c r="F5661" t="s">
        <v>46608</v>
      </c>
      <c r="G5661" t="s">
        <v>46609</v>
      </c>
      <c r="H5661" t="s">
        <v>46610</v>
      </c>
      <c r="I5661" t="s">
        <v>35251</v>
      </c>
      <c r="J5661" t="s">
        <v>4437</v>
      </c>
      <c r="K5661" t="s">
        <v>4438</v>
      </c>
      <c r="N5661" t="s">
        <v>3907</v>
      </c>
      <c r="O5661" t="s">
        <v>4440</v>
      </c>
      <c r="R5661" t="str">
        <f t="shared" si="176"/>
        <v/>
      </c>
      <c r="S5661" t="str">
        <f t="shared" si="177"/>
        <v>0711</v>
      </c>
    </row>
    <row r="5662" spans="1:19">
      <c r="A5662" t="s">
        <v>46611</v>
      </c>
      <c r="B5662" t="s">
        <v>46612</v>
      </c>
      <c r="C5662" t="s">
        <v>46</v>
      </c>
      <c r="D5662" t="s">
        <v>46613</v>
      </c>
      <c r="E5662" t="s">
        <v>43711</v>
      </c>
      <c r="F5662" t="s">
        <v>46614</v>
      </c>
      <c r="G5662" t="s">
        <v>46615</v>
      </c>
      <c r="H5662" t="s">
        <v>46616</v>
      </c>
      <c r="I5662" t="s">
        <v>2364</v>
      </c>
      <c r="J5662" t="s">
        <v>2646</v>
      </c>
      <c r="K5662" t="s">
        <v>2647</v>
      </c>
      <c r="L5662" t="s">
        <v>128</v>
      </c>
      <c r="M5662" t="s">
        <v>2648</v>
      </c>
      <c r="N5662" t="s">
        <v>2674</v>
      </c>
      <c r="O5662" t="s">
        <v>2650</v>
      </c>
      <c r="P5662" t="s">
        <v>46617</v>
      </c>
      <c r="Q5662" t="s">
        <v>46618</v>
      </c>
      <c r="R5662" t="str">
        <f t="shared" si="176"/>
        <v>寿光</v>
      </c>
      <c r="S5662" t="str">
        <f t="shared" si="177"/>
        <v>0711</v>
      </c>
    </row>
    <row r="5663" spans="1:19">
      <c r="A5663" t="s">
        <v>46619</v>
      </c>
      <c r="B5663" t="s">
        <v>46620</v>
      </c>
      <c r="C5663" t="s">
        <v>46</v>
      </c>
      <c r="D5663" t="s">
        <v>46621</v>
      </c>
      <c r="E5663" t="s">
        <v>46622</v>
      </c>
      <c r="F5663" t="s">
        <v>46623</v>
      </c>
      <c r="G5663" t="s">
        <v>46624</v>
      </c>
      <c r="H5663" t="s">
        <v>46625</v>
      </c>
      <c r="I5663" t="s">
        <v>2364</v>
      </c>
      <c r="J5663" t="s">
        <v>10011</v>
      </c>
      <c r="K5663" t="s">
        <v>10012</v>
      </c>
      <c r="L5663" t="s">
        <v>76</v>
      </c>
      <c r="M5663" t="s">
        <v>4374</v>
      </c>
      <c r="N5663" t="s">
        <v>4563</v>
      </c>
      <c r="O5663" t="s">
        <v>10013</v>
      </c>
      <c r="P5663" t="s">
        <v>46626</v>
      </c>
      <c r="Q5663" t="s">
        <v>46627</v>
      </c>
      <c r="R5663" t="str">
        <f t="shared" si="176"/>
        <v>奎文</v>
      </c>
      <c r="S5663" t="str">
        <f t="shared" si="177"/>
        <v>0711</v>
      </c>
    </row>
    <row r="5664" spans="1:19">
      <c r="A5664" t="s">
        <v>46628</v>
      </c>
      <c r="B5664" t="s">
        <v>46629</v>
      </c>
      <c r="C5664" t="s">
        <v>46</v>
      </c>
      <c r="D5664" t="s">
        <v>46630</v>
      </c>
      <c r="E5664" t="s">
        <v>46453</v>
      </c>
      <c r="F5664" t="s">
        <v>46631</v>
      </c>
      <c r="G5664" t="s">
        <v>46632</v>
      </c>
      <c r="H5664" t="s">
        <v>46633</v>
      </c>
      <c r="I5664" t="s">
        <v>3436</v>
      </c>
      <c r="J5664" t="s">
        <v>2900</v>
      </c>
      <c r="K5664" t="s">
        <v>2901</v>
      </c>
      <c r="L5664" t="s">
        <v>110</v>
      </c>
      <c r="M5664" t="s">
        <v>2575</v>
      </c>
      <c r="N5664" t="s">
        <v>3307</v>
      </c>
      <c r="O5664" t="s">
        <v>2902</v>
      </c>
      <c r="P5664" t="s">
        <v>46634</v>
      </c>
      <c r="R5664" t="str">
        <f t="shared" si="176"/>
        <v>高密</v>
      </c>
      <c r="S5664" t="str">
        <f t="shared" si="177"/>
        <v>0711</v>
      </c>
    </row>
    <row r="5665" spans="1:19">
      <c r="A5665" t="s">
        <v>46635</v>
      </c>
      <c r="B5665" t="s">
        <v>46636</v>
      </c>
      <c r="C5665" t="s">
        <v>46</v>
      </c>
      <c r="D5665" t="s">
        <v>46637</v>
      </c>
      <c r="E5665" t="s">
        <v>43711</v>
      </c>
      <c r="F5665" t="s">
        <v>46638</v>
      </c>
      <c r="G5665" t="s">
        <v>46639</v>
      </c>
      <c r="H5665" t="s">
        <v>46640</v>
      </c>
      <c r="I5665" t="s">
        <v>3376</v>
      </c>
      <c r="J5665" t="s">
        <v>6296</v>
      </c>
      <c r="K5665" t="s">
        <v>6297</v>
      </c>
      <c r="L5665" t="s">
        <v>76</v>
      </c>
      <c r="M5665" t="s">
        <v>4374</v>
      </c>
      <c r="N5665" t="s">
        <v>2340</v>
      </c>
      <c r="O5665" t="s">
        <v>6298</v>
      </c>
      <c r="Q5665" t="s">
        <v>46641</v>
      </c>
      <c r="R5665" t="str">
        <f t="shared" si="176"/>
        <v>奎文</v>
      </c>
      <c r="S5665" t="str">
        <f t="shared" si="177"/>
        <v>0711</v>
      </c>
    </row>
    <row r="5666" spans="1:19">
      <c r="A5666" t="s">
        <v>46642</v>
      </c>
      <c r="B5666" t="s">
        <v>46643</v>
      </c>
      <c r="C5666" t="s">
        <v>46</v>
      </c>
      <c r="D5666" t="s">
        <v>46644</v>
      </c>
      <c r="E5666" t="s">
        <v>44047</v>
      </c>
      <c r="F5666" t="s">
        <v>46645</v>
      </c>
      <c r="G5666" t="s">
        <v>46646</v>
      </c>
      <c r="H5666" t="s">
        <v>46647</v>
      </c>
      <c r="I5666" t="s">
        <v>2465</v>
      </c>
      <c r="J5666" t="s">
        <v>16066</v>
      </c>
      <c r="K5666" t="s">
        <v>16067</v>
      </c>
      <c r="L5666" t="s">
        <v>47</v>
      </c>
      <c r="M5666" t="s">
        <v>12006</v>
      </c>
      <c r="N5666" t="s">
        <v>2480</v>
      </c>
      <c r="O5666" t="s">
        <v>16068</v>
      </c>
      <c r="P5666" t="s">
        <v>46648</v>
      </c>
      <c r="R5666" t="str">
        <f t="shared" si="176"/>
        <v>诸城</v>
      </c>
      <c r="S5666" t="str">
        <f t="shared" si="177"/>
        <v>0711</v>
      </c>
    </row>
    <row r="5667" spans="1:19">
      <c r="A5667" t="s">
        <v>46649</v>
      </c>
      <c r="B5667" t="s">
        <v>46650</v>
      </c>
      <c r="C5667" t="s">
        <v>46</v>
      </c>
      <c r="D5667" t="s">
        <v>46651</v>
      </c>
      <c r="E5667" t="s">
        <v>46294</v>
      </c>
      <c r="F5667" t="s">
        <v>46652</v>
      </c>
      <c r="G5667" t="s">
        <v>46653</v>
      </c>
      <c r="H5667" t="s">
        <v>46654</v>
      </c>
      <c r="I5667" t="s">
        <v>2645</v>
      </c>
      <c r="J5667" t="s">
        <v>4457</v>
      </c>
      <c r="K5667" t="s">
        <v>4458</v>
      </c>
      <c r="L5667" t="s">
        <v>101</v>
      </c>
      <c r="M5667" t="s">
        <v>4459</v>
      </c>
      <c r="N5667" t="s">
        <v>2859</v>
      </c>
      <c r="O5667" t="s">
        <v>4460</v>
      </c>
      <c r="P5667" t="s">
        <v>46655</v>
      </c>
      <c r="R5667" t="str">
        <f t="shared" si="176"/>
        <v>潍城</v>
      </c>
      <c r="S5667" t="str">
        <f t="shared" si="177"/>
        <v>0711</v>
      </c>
    </row>
    <row r="5668" spans="1:19">
      <c r="A5668" t="s">
        <v>46656</v>
      </c>
      <c r="B5668" t="s">
        <v>46657</v>
      </c>
      <c r="C5668" t="s">
        <v>46</v>
      </c>
      <c r="D5668" t="s">
        <v>46658</v>
      </c>
      <c r="E5668" t="s">
        <v>46362</v>
      </c>
      <c r="F5668" t="s">
        <v>46659</v>
      </c>
      <c r="G5668" t="s">
        <v>46660</v>
      </c>
      <c r="H5668" t="s">
        <v>46661</v>
      </c>
      <c r="I5668" t="s">
        <v>2378</v>
      </c>
      <c r="J5668" t="s">
        <v>4457</v>
      </c>
      <c r="K5668" t="s">
        <v>4458</v>
      </c>
      <c r="L5668" t="s">
        <v>101</v>
      </c>
      <c r="M5668" t="s">
        <v>4459</v>
      </c>
      <c r="N5668" t="s">
        <v>3907</v>
      </c>
      <c r="O5668" t="s">
        <v>4460</v>
      </c>
      <c r="P5668" t="s">
        <v>46662</v>
      </c>
      <c r="Q5668" t="s">
        <v>46663</v>
      </c>
      <c r="R5668" t="str">
        <f t="shared" si="176"/>
        <v>潍城</v>
      </c>
      <c r="S5668" t="str">
        <f t="shared" si="177"/>
        <v>0711</v>
      </c>
    </row>
    <row r="5669" spans="1:19">
      <c r="A5669" t="s">
        <v>46664</v>
      </c>
      <c r="B5669" t="s">
        <v>46665</v>
      </c>
      <c r="C5669" t="s">
        <v>46</v>
      </c>
      <c r="D5669" t="s">
        <v>46666</v>
      </c>
      <c r="E5669" t="s">
        <v>46276</v>
      </c>
      <c r="F5669" t="s">
        <v>46667</v>
      </c>
      <c r="G5669" t="s">
        <v>46668</v>
      </c>
      <c r="H5669" t="s">
        <v>46669</v>
      </c>
      <c r="I5669" t="s">
        <v>2350</v>
      </c>
      <c r="J5669" t="s">
        <v>3096</v>
      </c>
      <c r="K5669" t="s">
        <v>3097</v>
      </c>
      <c r="L5669" t="s">
        <v>110</v>
      </c>
      <c r="M5669" t="s">
        <v>3098</v>
      </c>
      <c r="N5669" t="s">
        <v>2785</v>
      </c>
      <c r="O5669" t="s">
        <v>3099</v>
      </c>
      <c r="P5669" t="s">
        <v>46670</v>
      </c>
      <c r="Q5669" t="s">
        <v>46671</v>
      </c>
      <c r="R5669" t="str">
        <f t="shared" si="176"/>
        <v>高密</v>
      </c>
      <c r="S5669" t="str">
        <f t="shared" si="177"/>
        <v>0711</v>
      </c>
    </row>
    <row r="5670" spans="1:19">
      <c r="A5670" t="s">
        <v>46672</v>
      </c>
      <c r="B5670" t="s">
        <v>46673</v>
      </c>
      <c r="C5670" t="s">
        <v>46</v>
      </c>
      <c r="D5670" t="s">
        <v>46674</v>
      </c>
      <c r="E5670" t="s">
        <v>43711</v>
      </c>
      <c r="F5670" t="s">
        <v>46675</v>
      </c>
      <c r="G5670" t="s">
        <v>46676</v>
      </c>
      <c r="H5670" t="s">
        <v>46677</v>
      </c>
      <c r="I5670" t="s">
        <v>2645</v>
      </c>
      <c r="J5670" t="s">
        <v>7999</v>
      </c>
      <c r="K5670" t="s">
        <v>8000</v>
      </c>
      <c r="L5670" t="s">
        <v>47</v>
      </c>
      <c r="M5670" t="s">
        <v>8001</v>
      </c>
      <c r="N5670" t="s">
        <v>2674</v>
      </c>
      <c r="O5670" t="s">
        <v>8002</v>
      </c>
      <c r="R5670" t="str">
        <f t="shared" si="176"/>
        <v>诸城</v>
      </c>
      <c r="S5670" t="str">
        <f t="shared" si="177"/>
        <v>0711</v>
      </c>
    </row>
    <row r="5671" spans="1:19">
      <c r="A5671" t="s">
        <v>1398</v>
      </c>
      <c r="B5671" t="s">
        <v>46678</v>
      </c>
      <c r="C5671" t="s">
        <v>46</v>
      </c>
      <c r="D5671" t="s">
        <v>46679</v>
      </c>
      <c r="E5671" t="s">
        <v>43711</v>
      </c>
      <c r="F5671" t="s">
        <v>46680</v>
      </c>
      <c r="G5671" t="s">
        <v>1396</v>
      </c>
      <c r="H5671" t="s">
        <v>46681</v>
      </c>
      <c r="I5671" t="s">
        <v>4165</v>
      </c>
      <c r="J5671" t="s">
        <v>5976</v>
      </c>
      <c r="K5671" t="s">
        <v>5977</v>
      </c>
      <c r="L5671" t="s">
        <v>128</v>
      </c>
      <c r="M5671" t="s">
        <v>5602</v>
      </c>
      <c r="N5671" t="s">
        <v>2721</v>
      </c>
      <c r="O5671" t="s">
        <v>5978</v>
      </c>
      <c r="P5671" t="s">
        <v>46682</v>
      </c>
      <c r="R5671" t="str">
        <f t="shared" si="176"/>
        <v>寿光</v>
      </c>
      <c r="S5671" t="str">
        <f t="shared" si="177"/>
        <v>0711</v>
      </c>
    </row>
    <row r="5672" spans="1:19">
      <c r="A5672" t="s">
        <v>46683</v>
      </c>
      <c r="B5672" t="s">
        <v>46684</v>
      </c>
      <c r="C5672" t="s">
        <v>46</v>
      </c>
      <c r="D5672" t="s">
        <v>46685</v>
      </c>
      <c r="E5672" t="s">
        <v>43711</v>
      </c>
      <c r="F5672" t="s">
        <v>46686</v>
      </c>
      <c r="G5672" t="s">
        <v>46687</v>
      </c>
      <c r="H5672" t="s">
        <v>46688</v>
      </c>
      <c r="I5672" t="s">
        <v>2350</v>
      </c>
      <c r="J5672" t="s">
        <v>6863</v>
      </c>
      <c r="K5672" t="s">
        <v>6864</v>
      </c>
      <c r="L5672" t="s">
        <v>128</v>
      </c>
      <c r="M5672" t="s">
        <v>3952</v>
      </c>
      <c r="N5672" t="s">
        <v>11397</v>
      </c>
      <c r="O5672" t="s">
        <v>6865</v>
      </c>
      <c r="P5672" t="s">
        <v>46689</v>
      </c>
      <c r="R5672" t="str">
        <f t="shared" si="176"/>
        <v>寿光</v>
      </c>
      <c r="S5672" t="str">
        <f t="shared" si="177"/>
        <v>0711</v>
      </c>
    </row>
    <row r="5673" spans="1:19">
      <c r="A5673" t="s">
        <v>46690</v>
      </c>
      <c r="B5673" t="s">
        <v>46691</v>
      </c>
      <c r="C5673" t="s">
        <v>46</v>
      </c>
      <c r="D5673" t="s">
        <v>46692</v>
      </c>
      <c r="E5673" t="s">
        <v>44047</v>
      </c>
      <c r="F5673" t="s">
        <v>46693</v>
      </c>
      <c r="G5673" t="s">
        <v>46694</v>
      </c>
      <c r="H5673" t="s">
        <v>46695</v>
      </c>
      <c r="I5673" t="s">
        <v>2645</v>
      </c>
      <c r="J5673" t="s">
        <v>8533</v>
      </c>
      <c r="K5673" t="s">
        <v>8534</v>
      </c>
      <c r="L5673" t="s">
        <v>146</v>
      </c>
      <c r="M5673" t="s">
        <v>3051</v>
      </c>
      <c r="N5673" t="s">
        <v>10065</v>
      </c>
      <c r="O5673" t="s">
        <v>8535</v>
      </c>
      <c r="P5673" t="s">
        <v>46696</v>
      </c>
      <c r="Q5673" t="s">
        <v>44488</v>
      </c>
      <c r="R5673" t="str">
        <f t="shared" si="176"/>
        <v>临朐</v>
      </c>
      <c r="S5673" t="str">
        <f t="shared" si="177"/>
        <v>0711</v>
      </c>
    </row>
    <row r="5674" spans="1:19">
      <c r="A5674" t="s">
        <v>1486</v>
      </c>
      <c r="B5674" t="s">
        <v>46697</v>
      </c>
      <c r="C5674" t="s">
        <v>46</v>
      </c>
      <c r="D5674" t="s">
        <v>46698</v>
      </c>
      <c r="E5674" t="s">
        <v>43945</v>
      </c>
      <c r="F5674" t="s">
        <v>46699</v>
      </c>
      <c r="G5674" t="s">
        <v>1484</v>
      </c>
      <c r="H5674" t="s">
        <v>46439</v>
      </c>
      <c r="I5674" t="s">
        <v>2770</v>
      </c>
      <c r="J5674" t="s">
        <v>8710</v>
      </c>
      <c r="K5674" t="s">
        <v>8711</v>
      </c>
      <c r="L5674" t="s">
        <v>47</v>
      </c>
      <c r="M5674" t="s">
        <v>3327</v>
      </c>
      <c r="N5674" t="s">
        <v>46700</v>
      </c>
      <c r="O5674" t="s">
        <v>8712</v>
      </c>
      <c r="P5674" t="s">
        <v>46701</v>
      </c>
      <c r="Q5674" t="s">
        <v>41137</v>
      </c>
      <c r="R5674" t="str">
        <f t="shared" si="176"/>
        <v>诸城</v>
      </c>
      <c r="S5674" t="str">
        <f t="shared" si="177"/>
        <v>0711</v>
      </c>
    </row>
    <row r="5675" spans="1:19">
      <c r="A5675" t="s">
        <v>46702</v>
      </c>
      <c r="B5675" t="s">
        <v>46703</v>
      </c>
      <c r="C5675" t="s">
        <v>46</v>
      </c>
      <c r="D5675" t="s">
        <v>46704</v>
      </c>
      <c r="E5675" t="s">
        <v>43945</v>
      </c>
      <c r="F5675" t="s">
        <v>46705</v>
      </c>
      <c r="G5675" t="s">
        <v>46706</v>
      </c>
      <c r="H5675" t="s">
        <v>46707</v>
      </c>
      <c r="I5675" t="s">
        <v>2364</v>
      </c>
      <c r="J5675" t="s">
        <v>14840</v>
      </c>
      <c r="K5675" t="s">
        <v>14841</v>
      </c>
      <c r="L5675" t="s">
        <v>146</v>
      </c>
      <c r="M5675" t="s">
        <v>3051</v>
      </c>
      <c r="N5675" t="s">
        <v>2816</v>
      </c>
      <c r="O5675" t="s">
        <v>14842</v>
      </c>
      <c r="P5675" t="s">
        <v>46708</v>
      </c>
      <c r="Q5675" t="s">
        <v>46709</v>
      </c>
      <c r="R5675" t="str">
        <f t="shared" si="176"/>
        <v>临朐</v>
      </c>
      <c r="S5675" t="str">
        <f t="shared" si="177"/>
        <v>0711</v>
      </c>
    </row>
    <row r="5676" spans="1:19">
      <c r="A5676" t="s">
        <v>46710</v>
      </c>
      <c r="B5676" t="s">
        <v>46711</v>
      </c>
      <c r="C5676" t="s">
        <v>46</v>
      </c>
      <c r="D5676" t="s">
        <v>46712</v>
      </c>
      <c r="E5676" t="s">
        <v>43711</v>
      </c>
      <c r="F5676" t="s">
        <v>46713</v>
      </c>
      <c r="G5676" t="s">
        <v>46714</v>
      </c>
      <c r="H5676" t="s">
        <v>46715</v>
      </c>
      <c r="I5676" t="s">
        <v>2350</v>
      </c>
      <c r="J5676" t="s">
        <v>3414</v>
      </c>
      <c r="K5676" t="s">
        <v>3415</v>
      </c>
      <c r="L5676" t="s">
        <v>128</v>
      </c>
      <c r="M5676" t="s">
        <v>2890</v>
      </c>
      <c r="N5676" t="s">
        <v>2743</v>
      </c>
      <c r="O5676" t="s">
        <v>3416</v>
      </c>
      <c r="P5676" t="s">
        <v>42811</v>
      </c>
      <c r="Q5676" t="s">
        <v>46716</v>
      </c>
      <c r="R5676" t="str">
        <f t="shared" si="176"/>
        <v>寿光</v>
      </c>
      <c r="S5676" t="str">
        <f t="shared" si="177"/>
        <v>0711</v>
      </c>
    </row>
    <row r="5677" spans="1:19">
      <c r="A5677" t="s">
        <v>46717</v>
      </c>
      <c r="B5677" t="s">
        <v>46718</v>
      </c>
      <c r="C5677" t="s">
        <v>46</v>
      </c>
      <c r="D5677" t="s">
        <v>46719</v>
      </c>
      <c r="E5677" t="s">
        <v>46268</v>
      </c>
      <c r="F5677" t="s">
        <v>46720</v>
      </c>
      <c r="G5677" t="s">
        <v>46721</v>
      </c>
      <c r="H5677" t="s">
        <v>46722</v>
      </c>
      <c r="I5677" t="s">
        <v>2378</v>
      </c>
      <c r="J5677" t="s">
        <v>12134</v>
      </c>
      <c r="K5677" t="s">
        <v>12135</v>
      </c>
      <c r="L5677" t="s">
        <v>676</v>
      </c>
      <c r="M5677" t="s">
        <v>2815</v>
      </c>
      <c r="N5677" t="s">
        <v>2816</v>
      </c>
      <c r="O5677" t="s">
        <v>12136</v>
      </c>
      <c r="P5677" t="s">
        <v>46723</v>
      </c>
      <c r="Q5677" t="s">
        <v>46724</v>
      </c>
      <c r="R5677" t="str">
        <f t="shared" si="176"/>
        <v>昌乐</v>
      </c>
      <c r="S5677" t="str">
        <f t="shared" si="177"/>
        <v>0711</v>
      </c>
    </row>
    <row r="5678" spans="1:19">
      <c r="A5678" t="s">
        <v>46725</v>
      </c>
      <c r="B5678" t="s">
        <v>46726</v>
      </c>
      <c r="C5678" t="s">
        <v>46</v>
      </c>
      <c r="D5678" t="s">
        <v>46727</v>
      </c>
      <c r="E5678" t="s">
        <v>46728</v>
      </c>
      <c r="F5678" t="s">
        <v>46729</v>
      </c>
      <c r="G5678" t="s">
        <v>46730</v>
      </c>
      <c r="H5678" t="s">
        <v>46731</v>
      </c>
      <c r="I5678" t="s">
        <v>2378</v>
      </c>
      <c r="J5678" t="s">
        <v>44468</v>
      </c>
      <c r="K5678" t="s">
        <v>44469</v>
      </c>
      <c r="L5678" t="s">
        <v>3458</v>
      </c>
      <c r="M5678" t="s">
        <v>3459</v>
      </c>
      <c r="N5678" t="s">
        <v>2421</v>
      </c>
      <c r="O5678" t="s">
        <v>44470</v>
      </c>
      <c r="P5678" t="s">
        <v>46732</v>
      </c>
      <c r="R5678" t="str">
        <f t="shared" si="176"/>
        <v>寒亭</v>
      </c>
      <c r="S5678" t="str">
        <f t="shared" si="177"/>
        <v>0711</v>
      </c>
    </row>
    <row r="5679" spans="1:19">
      <c r="A5679" t="s">
        <v>46733</v>
      </c>
      <c r="B5679" t="s">
        <v>46734</v>
      </c>
      <c r="C5679" t="s">
        <v>46</v>
      </c>
      <c r="D5679" t="s">
        <v>46735</v>
      </c>
      <c r="E5679" t="s">
        <v>46736</v>
      </c>
      <c r="F5679" t="s">
        <v>46737</v>
      </c>
      <c r="G5679" t="s">
        <v>46738</v>
      </c>
      <c r="H5679" t="s">
        <v>46739</v>
      </c>
      <c r="I5679" t="s">
        <v>2350</v>
      </c>
      <c r="J5679" t="s">
        <v>4437</v>
      </c>
      <c r="K5679" t="s">
        <v>4438</v>
      </c>
      <c r="L5679" t="s">
        <v>47</v>
      </c>
      <c r="N5679" t="s">
        <v>3907</v>
      </c>
      <c r="O5679" t="s">
        <v>4440</v>
      </c>
      <c r="R5679" t="str">
        <f t="shared" si="176"/>
        <v>诸城</v>
      </c>
      <c r="S5679" t="str">
        <f t="shared" si="177"/>
        <v>0711</v>
      </c>
    </row>
    <row r="5680" spans="1:19">
      <c r="A5680" t="s">
        <v>46740</v>
      </c>
      <c r="B5680" t="s">
        <v>46741</v>
      </c>
      <c r="C5680" t="s">
        <v>46</v>
      </c>
      <c r="D5680" t="s">
        <v>46742</v>
      </c>
      <c r="E5680" t="s">
        <v>43945</v>
      </c>
      <c r="F5680" t="s">
        <v>46743</v>
      </c>
      <c r="G5680" t="s">
        <v>46744</v>
      </c>
      <c r="H5680" t="s">
        <v>46745</v>
      </c>
      <c r="I5680" t="s">
        <v>10461</v>
      </c>
      <c r="J5680" t="s">
        <v>4844</v>
      </c>
      <c r="K5680" t="s">
        <v>4845</v>
      </c>
      <c r="L5680" t="s">
        <v>76</v>
      </c>
      <c r="M5680" t="s">
        <v>2528</v>
      </c>
      <c r="N5680" t="s">
        <v>2480</v>
      </c>
      <c r="O5680" t="s">
        <v>4846</v>
      </c>
      <c r="P5680" t="s">
        <v>46746</v>
      </c>
      <c r="R5680" t="str">
        <f t="shared" si="176"/>
        <v>奎文</v>
      </c>
      <c r="S5680" t="str">
        <f t="shared" si="177"/>
        <v>0711</v>
      </c>
    </row>
    <row r="5681" spans="1:19">
      <c r="A5681" t="s">
        <v>46747</v>
      </c>
      <c r="B5681" t="s">
        <v>46748</v>
      </c>
      <c r="C5681" t="s">
        <v>46</v>
      </c>
      <c r="D5681" t="s">
        <v>46749</v>
      </c>
      <c r="E5681" t="s">
        <v>43711</v>
      </c>
      <c r="F5681" t="s">
        <v>46750</v>
      </c>
      <c r="G5681" t="s">
        <v>46751</v>
      </c>
      <c r="H5681" t="s">
        <v>46752</v>
      </c>
      <c r="I5681" t="s">
        <v>2465</v>
      </c>
      <c r="J5681" t="s">
        <v>9787</v>
      </c>
      <c r="K5681" t="s">
        <v>9788</v>
      </c>
      <c r="L5681" t="s">
        <v>146</v>
      </c>
      <c r="M5681" t="s">
        <v>4470</v>
      </c>
      <c r="N5681" t="s">
        <v>2480</v>
      </c>
      <c r="O5681" t="s">
        <v>9789</v>
      </c>
      <c r="P5681" t="s">
        <v>46753</v>
      </c>
      <c r="Q5681" t="s">
        <v>46754</v>
      </c>
      <c r="R5681" t="str">
        <f t="shared" si="176"/>
        <v>临朐</v>
      </c>
      <c r="S5681" t="str">
        <f t="shared" si="177"/>
        <v>0711</v>
      </c>
    </row>
    <row r="5682" spans="1:19">
      <c r="A5682" t="s">
        <v>46755</v>
      </c>
      <c r="B5682" t="s">
        <v>46756</v>
      </c>
      <c r="C5682" t="s">
        <v>46</v>
      </c>
      <c r="D5682" t="s">
        <v>46757</v>
      </c>
      <c r="E5682" t="s">
        <v>43711</v>
      </c>
      <c r="F5682" t="s">
        <v>46758</v>
      </c>
      <c r="G5682" t="s">
        <v>46759</v>
      </c>
      <c r="H5682" t="s">
        <v>46760</v>
      </c>
      <c r="I5682" t="s">
        <v>2364</v>
      </c>
      <c r="J5682" t="s">
        <v>9821</v>
      </c>
      <c r="K5682" t="s">
        <v>22546</v>
      </c>
      <c r="L5682" t="s">
        <v>119</v>
      </c>
      <c r="M5682" t="s">
        <v>3695</v>
      </c>
      <c r="N5682" t="s">
        <v>2340</v>
      </c>
      <c r="O5682" t="s">
        <v>9823</v>
      </c>
      <c r="P5682" t="s">
        <v>46761</v>
      </c>
      <c r="R5682" t="str">
        <f t="shared" si="176"/>
        <v>寒亭</v>
      </c>
      <c r="S5682" t="str">
        <f t="shared" si="177"/>
        <v>0711</v>
      </c>
    </row>
    <row r="5683" spans="1:19">
      <c r="A5683" t="s">
        <v>46762</v>
      </c>
      <c r="B5683" t="s">
        <v>46763</v>
      </c>
      <c r="C5683" t="s">
        <v>46</v>
      </c>
      <c r="D5683" t="s">
        <v>46764</v>
      </c>
      <c r="E5683" t="s">
        <v>40140</v>
      </c>
      <c r="F5683" t="s">
        <v>46765</v>
      </c>
      <c r="G5683" t="s">
        <v>46766</v>
      </c>
      <c r="H5683" t="s">
        <v>46767</v>
      </c>
      <c r="I5683" t="s">
        <v>2645</v>
      </c>
      <c r="J5683" t="s">
        <v>3211</v>
      </c>
      <c r="K5683" t="s">
        <v>3212</v>
      </c>
      <c r="L5683" t="s">
        <v>137</v>
      </c>
      <c r="M5683" t="s">
        <v>3213</v>
      </c>
      <c r="N5683" t="s">
        <v>2421</v>
      </c>
      <c r="O5683" t="s">
        <v>3215</v>
      </c>
      <c r="P5683" t="s">
        <v>46768</v>
      </c>
      <c r="R5683" t="str">
        <f t="shared" si="176"/>
        <v>青州</v>
      </c>
      <c r="S5683" t="str">
        <f t="shared" si="177"/>
        <v>0711</v>
      </c>
    </row>
    <row r="5684" spans="1:19">
      <c r="A5684" t="s">
        <v>46769</v>
      </c>
      <c r="B5684" t="s">
        <v>46770</v>
      </c>
      <c r="C5684" t="s">
        <v>46</v>
      </c>
      <c r="D5684" t="s">
        <v>46771</v>
      </c>
      <c r="E5684" t="s">
        <v>46772</v>
      </c>
      <c r="F5684" t="s">
        <v>46773</v>
      </c>
      <c r="G5684" t="s">
        <v>46774</v>
      </c>
      <c r="H5684" t="s">
        <v>46775</v>
      </c>
      <c r="I5684" t="s">
        <v>2364</v>
      </c>
      <c r="J5684" t="s">
        <v>6028</v>
      </c>
      <c r="K5684" t="s">
        <v>6029</v>
      </c>
      <c r="L5684" t="s">
        <v>76</v>
      </c>
      <c r="M5684" t="s">
        <v>2827</v>
      </c>
      <c r="N5684" t="s">
        <v>2721</v>
      </c>
      <c r="O5684" t="s">
        <v>6031</v>
      </c>
      <c r="P5684" t="s">
        <v>46776</v>
      </c>
      <c r="R5684" t="str">
        <f t="shared" si="176"/>
        <v>奎文</v>
      </c>
      <c r="S5684" t="str">
        <f t="shared" si="177"/>
        <v>0711</v>
      </c>
    </row>
    <row r="5685" spans="1:19">
      <c r="A5685" t="s">
        <v>46777</v>
      </c>
      <c r="B5685" t="s">
        <v>46778</v>
      </c>
      <c r="C5685" t="s">
        <v>46</v>
      </c>
      <c r="D5685" t="s">
        <v>46779</v>
      </c>
      <c r="E5685" t="s">
        <v>43945</v>
      </c>
      <c r="F5685" t="s">
        <v>46780</v>
      </c>
      <c r="G5685" t="s">
        <v>46781</v>
      </c>
      <c r="H5685" t="s">
        <v>46782</v>
      </c>
      <c r="I5685" t="s">
        <v>2350</v>
      </c>
      <c r="J5685" t="s">
        <v>5310</v>
      </c>
      <c r="K5685" t="s">
        <v>5311</v>
      </c>
      <c r="L5685" t="s">
        <v>137</v>
      </c>
      <c r="M5685" t="s">
        <v>3729</v>
      </c>
      <c r="N5685" t="s">
        <v>2354</v>
      </c>
      <c r="O5685" t="s">
        <v>5312</v>
      </c>
      <c r="P5685" t="s">
        <v>46783</v>
      </c>
      <c r="R5685" t="str">
        <f t="shared" si="176"/>
        <v>青州</v>
      </c>
      <c r="S5685" t="str">
        <f t="shared" si="177"/>
        <v>0711</v>
      </c>
    </row>
    <row r="5686" spans="1:19">
      <c r="A5686" t="s">
        <v>46784</v>
      </c>
      <c r="B5686" t="s">
        <v>46785</v>
      </c>
      <c r="C5686" t="s">
        <v>46</v>
      </c>
      <c r="D5686" t="s">
        <v>46786</v>
      </c>
      <c r="E5686" t="s">
        <v>43945</v>
      </c>
      <c r="F5686" t="s">
        <v>46787</v>
      </c>
      <c r="G5686" t="s">
        <v>46788</v>
      </c>
      <c r="H5686" t="s">
        <v>46789</v>
      </c>
      <c r="I5686" t="s">
        <v>2378</v>
      </c>
      <c r="J5686" t="s">
        <v>7603</v>
      </c>
      <c r="K5686" t="s">
        <v>7604</v>
      </c>
      <c r="L5686" t="s">
        <v>76</v>
      </c>
      <c r="M5686" t="s">
        <v>2516</v>
      </c>
      <c r="N5686" t="s">
        <v>2340</v>
      </c>
      <c r="O5686" t="s">
        <v>7605</v>
      </c>
      <c r="P5686" t="s">
        <v>46790</v>
      </c>
      <c r="R5686" t="str">
        <f t="shared" si="176"/>
        <v>奎文</v>
      </c>
      <c r="S5686" t="str">
        <f t="shared" si="177"/>
        <v>0711</v>
      </c>
    </row>
    <row r="5687" spans="1:19">
      <c r="A5687" t="s">
        <v>46791</v>
      </c>
      <c r="B5687" t="s">
        <v>46792</v>
      </c>
      <c r="C5687" t="s">
        <v>46</v>
      </c>
      <c r="D5687" t="s">
        <v>46793</v>
      </c>
      <c r="E5687" t="s">
        <v>46794</v>
      </c>
      <c r="F5687" t="s">
        <v>46795</v>
      </c>
      <c r="G5687" t="s">
        <v>46796</v>
      </c>
      <c r="H5687" t="s">
        <v>46797</v>
      </c>
      <c r="I5687" t="s">
        <v>5826</v>
      </c>
      <c r="J5687" t="s">
        <v>3704</v>
      </c>
      <c r="K5687" t="s">
        <v>3705</v>
      </c>
      <c r="L5687" t="s">
        <v>67</v>
      </c>
      <c r="M5687" t="s">
        <v>3706</v>
      </c>
      <c r="N5687" t="s">
        <v>19868</v>
      </c>
      <c r="O5687" t="s">
        <v>3707</v>
      </c>
      <c r="P5687" t="s">
        <v>46798</v>
      </c>
      <c r="Q5687" t="s">
        <v>46799</v>
      </c>
      <c r="R5687" t="str">
        <f t="shared" si="176"/>
        <v>昌邑</v>
      </c>
      <c r="S5687" t="str">
        <f t="shared" si="177"/>
        <v>0711</v>
      </c>
    </row>
    <row r="5688" spans="1:19">
      <c r="A5688" t="s">
        <v>46800</v>
      </c>
      <c r="B5688" t="s">
        <v>46801</v>
      </c>
      <c r="C5688" t="s">
        <v>46</v>
      </c>
      <c r="D5688" t="s">
        <v>46802</v>
      </c>
      <c r="E5688" t="s">
        <v>43945</v>
      </c>
      <c r="F5688" t="s">
        <v>46803</v>
      </c>
      <c r="G5688" t="s">
        <v>46804</v>
      </c>
      <c r="H5688" t="s">
        <v>46805</v>
      </c>
      <c r="I5688" t="s">
        <v>2645</v>
      </c>
      <c r="J5688" t="s">
        <v>7932</v>
      </c>
      <c r="K5688" t="s">
        <v>7933</v>
      </c>
      <c r="L5688" t="s">
        <v>67</v>
      </c>
      <c r="M5688" t="s">
        <v>2673</v>
      </c>
      <c r="N5688" t="s">
        <v>2674</v>
      </c>
      <c r="O5688" t="s">
        <v>7934</v>
      </c>
      <c r="P5688" t="s">
        <v>46806</v>
      </c>
      <c r="R5688" t="str">
        <f t="shared" si="176"/>
        <v>昌邑</v>
      </c>
      <c r="S5688" t="str">
        <f t="shared" si="177"/>
        <v>0711</v>
      </c>
    </row>
    <row r="5689" spans="1:19">
      <c r="A5689" t="s">
        <v>46807</v>
      </c>
      <c r="B5689" t="s">
        <v>46808</v>
      </c>
      <c r="C5689" t="s">
        <v>46</v>
      </c>
      <c r="D5689" t="s">
        <v>46809</v>
      </c>
      <c r="E5689" t="s">
        <v>43711</v>
      </c>
      <c r="F5689" t="s">
        <v>46810</v>
      </c>
      <c r="G5689" t="s">
        <v>46811</v>
      </c>
      <c r="H5689" t="s">
        <v>46812</v>
      </c>
      <c r="I5689" t="s">
        <v>2465</v>
      </c>
      <c r="J5689" t="s">
        <v>5310</v>
      </c>
      <c r="K5689" t="s">
        <v>5311</v>
      </c>
      <c r="L5689" t="s">
        <v>137</v>
      </c>
      <c r="M5689" t="s">
        <v>3729</v>
      </c>
      <c r="N5689" t="s">
        <v>3052</v>
      </c>
      <c r="O5689" t="s">
        <v>5312</v>
      </c>
      <c r="P5689" t="s">
        <v>46813</v>
      </c>
      <c r="R5689" t="str">
        <f t="shared" si="176"/>
        <v>青州</v>
      </c>
      <c r="S5689" t="str">
        <f t="shared" si="177"/>
        <v>0711</v>
      </c>
    </row>
    <row r="5690" spans="1:19">
      <c r="A5690" t="s">
        <v>46814</v>
      </c>
      <c r="B5690" t="s">
        <v>46815</v>
      </c>
      <c r="C5690" t="s">
        <v>46</v>
      </c>
      <c r="D5690" t="s">
        <v>46816</v>
      </c>
      <c r="E5690" t="s">
        <v>40140</v>
      </c>
      <c r="F5690" t="s">
        <v>46817</v>
      </c>
      <c r="G5690" t="s">
        <v>46818</v>
      </c>
      <c r="H5690" t="s">
        <v>46819</v>
      </c>
      <c r="I5690" t="s">
        <v>2392</v>
      </c>
      <c r="J5690" t="s">
        <v>3508</v>
      </c>
      <c r="K5690" t="s">
        <v>3509</v>
      </c>
      <c r="L5690" t="s">
        <v>187</v>
      </c>
      <c r="M5690" t="s">
        <v>3510</v>
      </c>
      <c r="N5690" t="s">
        <v>2340</v>
      </c>
      <c r="O5690" t="s">
        <v>3511</v>
      </c>
      <c r="P5690" t="s">
        <v>46820</v>
      </c>
      <c r="Q5690" t="s">
        <v>46821</v>
      </c>
      <c r="R5690" t="str">
        <f t="shared" si="176"/>
        <v>坊子</v>
      </c>
      <c r="S5690" t="str">
        <f t="shared" si="177"/>
        <v>0711</v>
      </c>
    </row>
    <row r="5691" spans="1:19">
      <c r="A5691" t="s">
        <v>46822</v>
      </c>
      <c r="B5691" t="s">
        <v>46823</v>
      </c>
      <c r="C5691" t="s">
        <v>46</v>
      </c>
      <c r="D5691" t="s">
        <v>46824</v>
      </c>
      <c r="E5691" t="s">
        <v>43945</v>
      </c>
      <c r="F5691" t="s">
        <v>46825</v>
      </c>
      <c r="G5691" t="s">
        <v>46826</v>
      </c>
      <c r="H5691" t="s">
        <v>46827</v>
      </c>
      <c r="I5691" t="s">
        <v>3336</v>
      </c>
      <c r="J5691" t="s">
        <v>3651</v>
      </c>
      <c r="K5691" t="s">
        <v>3652</v>
      </c>
      <c r="L5691" t="s">
        <v>128</v>
      </c>
      <c r="M5691" t="s">
        <v>3653</v>
      </c>
      <c r="N5691" t="s">
        <v>2674</v>
      </c>
      <c r="O5691" t="s">
        <v>3654</v>
      </c>
      <c r="P5691" t="s">
        <v>46828</v>
      </c>
      <c r="R5691" t="str">
        <f t="shared" si="176"/>
        <v>寿光</v>
      </c>
      <c r="S5691" t="str">
        <f t="shared" si="177"/>
        <v>0711</v>
      </c>
    </row>
    <row r="5692" spans="1:19">
      <c r="A5692" t="s">
        <v>46829</v>
      </c>
      <c r="B5692" t="s">
        <v>46830</v>
      </c>
      <c r="C5692" t="s">
        <v>46</v>
      </c>
      <c r="D5692" t="s">
        <v>46831</v>
      </c>
      <c r="E5692" t="s">
        <v>43711</v>
      </c>
      <c r="F5692" t="s">
        <v>46832</v>
      </c>
      <c r="G5692" t="s">
        <v>46833</v>
      </c>
      <c r="H5692" t="s">
        <v>46834</v>
      </c>
      <c r="I5692" t="s">
        <v>2364</v>
      </c>
      <c r="J5692" t="s">
        <v>2659</v>
      </c>
      <c r="K5692" t="s">
        <v>2660</v>
      </c>
      <c r="L5692" t="s">
        <v>76</v>
      </c>
      <c r="M5692" t="s">
        <v>2661</v>
      </c>
      <c r="N5692" t="s">
        <v>2340</v>
      </c>
      <c r="O5692" t="s">
        <v>2662</v>
      </c>
      <c r="P5692" t="s">
        <v>46835</v>
      </c>
      <c r="R5692" t="str">
        <f t="shared" si="176"/>
        <v>奎文</v>
      </c>
      <c r="S5692" t="str">
        <f t="shared" si="177"/>
        <v>0711</v>
      </c>
    </row>
    <row r="5693" spans="1:19">
      <c r="A5693" t="s">
        <v>46836</v>
      </c>
      <c r="B5693" t="s">
        <v>46837</v>
      </c>
      <c r="C5693" t="s">
        <v>46</v>
      </c>
      <c r="D5693" t="s">
        <v>46838</v>
      </c>
      <c r="E5693" t="s">
        <v>43711</v>
      </c>
      <c r="F5693" t="s">
        <v>46839</v>
      </c>
      <c r="G5693" t="s">
        <v>46840</v>
      </c>
      <c r="H5693" t="s">
        <v>46841</v>
      </c>
      <c r="I5693" t="s">
        <v>2465</v>
      </c>
      <c r="J5693" t="s">
        <v>3693</v>
      </c>
      <c r="K5693" t="s">
        <v>3694</v>
      </c>
      <c r="L5693" t="s">
        <v>119</v>
      </c>
      <c r="M5693" t="s">
        <v>3695</v>
      </c>
      <c r="N5693" t="s">
        <v>3270</v>
      </c>
      <c r="O5693" t="s">
        <v>3696</v>
      </c>
      <c r="P5693" t="s">
        <v>46842</v>
      </c>
      <c r="Q5693" t="s">
        <v>46843</v>
      </c>
      <c r="R5693" t="str">
        <f t="shared" si="176"/>
        <v>寒亭</v>
      </c>
      <c r="S5693" t="str">
        <f t="shared" si="177"/>
        <v>0711</v>
      </c>
    </row>
    <row r="5694" spans="1:19">
      <c r="A5694" t="s">
        <v>46844</v>
      </c>
      <c r="B5694" t="s">
        <v>46845</v>
      </c>
      <c r="C5694" t="s">
        <v>46</v>
      </c>
      <c r="D5694" t="s">
        <v>46846</v>
      </c>
      <c r="E5694" t="s">
        <v>43711</v>
      </c>
      <c r="F5694" t="s">
        <v>46847</v>
      </c>
      <c r="G5694" t="s">
        <v>46848</v>
      </c>
      <c r="H5694" t="s">
        <v>46849</v>
      </c>
      <c r="I5694" t="s">
        <v>2350</v>
      </c>
      <c r="J5694" t="s">
        <v>2646</v>
      </c>
      <c r="K5694" t="s">
        <v>6371</v>
      </c>
      <c r="L5694" t="s">
        <v>137</v>
      </c>
      <c r="M5694" t="s">
        <v>5803</v>
      </c>
      <c r="N5694" t="s">
        <v>2529</v>
      </c>
      <c r="O5694" t="s">
        <v>6372</v>
      </c>
      <c r="P5694" t="s">
        <v>46850</v>
      </c>
      <c r="Q5694" t="s">
        <v>46851</v>
      </c>
      <c r="R5694" t="str">
        <f t="shared" si="176"/>
        <v>青州</v>
      </c>
      <c r="S5694" t="str">
        <f t="shared" si="177"/>
        <v>0711</v>
      </c>
    </row>
    <row r="5695" spans="1:19">
      <c r="A5695" t="s">
        <v>46852</v>
      </c>
      <c r="B5695" t="s">
        <v>46853</v>
      </c>
      <c r="C5695" t="s">
        <v>46</v>
      </c>
      <c r="D5695" t="s">
        <v>46854</v>
      </c>
      <c r="E5695" t="s">
        <v>43945</v>
      </c>
      <c r="F5695" t="s">
        <v>46855</v>
      </c>
      <c r="G5695" t="s">
        <v>46856</v>
      </c>
      <c r="H5695" t="s">
        <v>46857</v>
      </c>
      <c r="I5695" t="s">
        <v>2350</v>
      </c>
      <c r="J5695" t="s">
        <v>7951</v>
      </c>
      <c r="K5695" t="s">
        <v>7952</v>
      </c>
      <c r="L5695" t="s">
        <v>128</v>
      </c>
      <c r="M5695" t="s">
        <v>2913</v>
      </c>
      <c r="N5695" t="s">
        <v>2421</v>
      </c>
      <c r="O5695" t="s">
        <v>7953</v>
      </c>
      <c r="P5695" t="s">
        <v>46858</v>
      </c>
      <c r="R5695" t="str">
        <f t="shared" si="176"/>
        <v>寿光</v>
      </c>
      <c r="S5695" t="str">
        <f t="shared" si="177"/>
        <v>0711</v>
      </c>
    </row>
    <row r="5696" spans="1:19">
      <c r="A5696" t="s">
        <v>46859</v>
      </c>
      <c r="B5696" t="s">
        <v>46860</v>
      </c>
      <c r="C5696" t="s">
        <v>46</v>
      </c>
      <c r="D5696" t="s">
        <v>46861</v>
      </c>
      <c r="E5696" t="s">
        <v>43711</v>
      </c>
      <c r="F5696" t="s">
        <v>46862</v>
      </c>
      <c r="G5696" t="s">
        <v>46863</v>
      </c>
      <c r="H5696" t="s">
        <v>46864</v>
      </c>
      <c r="I5696" t="s">
        <v>3336</v>
      </c>
      <c r="J5696" t="s">
        <v>2968</v>
      </c>
      <c r="K5696" t="s">
        <v>2969</v>
      </c>
      <c r="L5696" t="s">
        <v>47</v>
      </c>
      <c r="M5696" t="s">
        <v>2454</v>
      </c>
      <c r="N5696" t="s">
        <v>4222</v>
      </c>
      <c r="O5696" t="s">
        <v>2970</v>
      </c>
      <c r="P5696" t="s">
        <v>46865</v>
      </c>
      <c r="Q5696" t="s">
        <v>46866</v>
      </c>
      <c r="R5696" t="str">
        <f t="shared" si="176"/>
        <v>诸城</v>
      </c>
      <c r="S5696" t="str">
        <f t="shared" si="177"/>
        <v>0711</v>
      </c>
    </row>
    <row r="5697" spans="1:19">
      <c r="A5697" t="s">
        <v>46867</v>
      </c>
      <c r="B5697" t="s">
        <v>46868</v>
      </c>
      <c r="C5697" t="s">
        <v>46</v>
      </c>
      <c r="D5697" t="s">
        <v>46869</v>
      </c>
      <c r="E5697" t="s">
        <v>43711</v>
      </c>
      <c r="F5697" t="s">
        <v>46870</v>
      </c>
      <c r="G5697" t="s">
        <v>46871</v>
      </c>
      <c r="H5697" t="s">
        <v>46872</v>
      </c>
      <c r="I5697" t="s">
        <v>6637</v>
      </c>
      <c r="J5697" t="s">
        <v>3682</v>
      </c>
      <c r="K5697" t="s">
        <v>3683</v>
      </c>
      <c r="L5697" t="s">
        <v>110</v>
      </c>
      <c r="M5697" t="s">
        <v>3621</v>
      </c>
      <c r="N5697" t="s">
        <v>2480</v>
      </c>
      <c r="O5697" t="s">
        <v>3684</v>
      </c>
      <c r="P5697" t="s">
        <v>46873</v>
      </c>
      <c r="R5697" t="str">
        <f t="shared" ref="R5697:R5760" si="178">IF(OR(LEFT(L5697,2)="高新"),"奎文",IF(LEFT(L5697,2)="峡山","坊子",IF(LEFT(L5697,2)="滨海","寒亭",LEFT(L5697,2))))</f>
        <v>高密</v>
      </c>
      <c r="S5697" t="str">
        <f t="shared" ref="S5697:S5760" si="179">TEXT(B5697,"mmdd")</f>
        <v>0711</v>
      </c>
    </row>
    <row r="5698" spans="1:19">
      <c r="A5698" t="s">
        <v>46874</v>
      </c>
      <c r="B5698" t="s">
        <v>46875</v>
      </c>
      <c r="C5698" t="s">
        <v>46</v>
      </c>
      <c r="D5698" t="s">
        <v>46876</v>
      </c>
      <c r="E5698" t="s">
        <v>43711</v>
      </c>
      <c r="F5698" t="s">
        <v>41094</v>
      </c>
      <c r="G5698" t="s">
        <v>41095</v>
      </c>
      <c r="H5698" t="s">
        <v>46877</v>
      </c>
      <c r="I5698" t="s">
        <v>2350</v>
      </c>
      <c r="J5698" t="s">
        <v>7387</v>
      </c>
      <c r="K5698" t="s">
        <v>7388</v>
      </c>
      <c r="L5698" t="s">
        <v>128</v>
      </c>
      <c r="M5698" t="s">
        <v>5602</v>
      </c>
      <c r="N5698" t="s">
        <v>2421</v>
      </c>
      <c r="O5698" t="s">
        <v>7389</v>
      </c>
      <c r="P5698" t="s">
        <v>46878</v>
      </c>
      <c r="Q5698" t="s">
        <v>41098</v>
      </c>
      <c r="R5698" t="str">
        <f t="shared" si="178"/>
        <v>寿光</v>
      </c>
      <c r="S5698" t="str">
        <f t="shared" si="179"/>
        <v>0711</v>
      </c>
    </row>
    <row r="5699" spans="1:19">
      <c r="A5699" t="s">
        <v>46879</v>
      </c>
      <c r="B5699" t="s">
        <v>46880</v>
      </c>
      <c r="C5699" t="s">
        <v>46</v>
      </c>
      <c r="D5699" t="s">
        <v>46881</v>
      </c>
      <c r="E5699" t="s">
        <v>43945</v>
      </c>
      <c r="F5699" t="s">
        <v>46882</v>
      </c>
      <c r="G5699" t="s">
        <v>46883</v>
      </c>
      <c r="H5699" t="s">
        <v>46884</v>
      </c>
      <c r="I5699" t="s">
        <v>2364</v>
      </c>
      <c r="J5699" t="s">
        <v>2418</v>
      </c>
      <c r="K5699" t="s">
        <v>2419</v>
      </c>
      <c r="L5699" t="s">
        <v>146</v>
      </c>
      <c r="M5699" t="s">
        <v>2420</v>
      </c>
      <c r="N5699" t="s">
        <v>2382</v>
      </c>
      <c r="O5699" t="s">
        <v>2422</v>
      </c>
      <c r="P5699" t="s">
        <v>46885</v>
      </c>
      <c r="Q5699" t="s">
        <v>46886</v>
      </c>
      <c r="R5699" t="str">
        <f t="shared" si="178"/>
        <v>临朐</v>
      </c>
      <c r="S5699" t="str">
        <f t="shared" si="179"/>
        <v>0711</v>
      </c>
    </row>
    <row r="5700" spans="1:19">
      <c r="A5700" t="s">
        <v>46887</v>
      </c>
      <c r="B5700" t="s">
        <v>46888</v>
      </c>
      <c r="C5700" t="s">
        <v>46</v>
      </c>
      <c r="D5700" t="s">
        <v>46889</v>
      </c>
      <c r="E5700" t="s">
        <v>46794</v>
      </c>
      <c r="F5700" t="s">
        <v>46890</v>
      </c>
      <c r="G5700" t="s">
        <v>46891</v>
      </c>
      <c r="H5700" t="s">
        <v>46892</v>
      </c>
      <c r="I5700" t="s">
        <v>2350</v>
      </c>
      <c r="J5700" t="s">
        <v>2847</v>
      </c>
      <c r="K5700" t="s">
        <v>2848</v>
      </c>
      <c r="L5700" t="s">
        <v>110</v>
      </c>
      <c r="M5700" t="s">
        <v>2849</v>
      </c>
      <c r="N5700" t="s">
        <v>2382</v>
      </c>
      <c r="O5700" t="s">
        <v>2850</v>
      </c>
      <c r="P5700" t="s">
        <v>46893</v>
      </c>
      <c r="R5700" t="str">
        <f t="shared" si="178"/>
        <v>高密</v>
      </c>
      <c r="S5700" t="str">
        <f t="shared" si="179"/>
        <v>0711</v>
      </c>
    </row>
    <row r="5701" spans="1:19">
      <c r="A5701" t="s">
        <v>46894</v>
      </c>
      <c r="B5701" t="s">
        <v>46895</v>
      </c>
      <c r="C5701" t="s">
        <v>46</v>
      </c>
      <c r="D5701" t="s">
        <v>46896</v>
      </c>
      <c r="E5701" t="s">
        <v>43711</v>
      </c>
      <c r="F5701" t="s">
        <v>46897</v>
      </c>
      <c r="G5701" t="s">
        <v>46898</v>
      </c>
      <c r="H5701" t="s">
        <v>46899</v>
      </c>
      <c r="I5701" t="s">
        <v>2350</v>
      </c>
      <c r="J5701" t="s">
        <v>24785</v>
      </c>
      <c r="K5701" t="s">
        <v>24786</v>
      </c>
      <c r="L5701" t="s">
        <v>47</v>
      </c>
      <c r="M5701" t="s">
        <v>12006</v>
      </c>
      <c r="N5701" t="s">
        <v>3554</v>
      </c>
      <c r="O5701" t="s">
        <v>24787</v>
      </c>
      <c r="P5701" t="s">
        <v>46900</v>
      </c>
      <c r="R5701" t="str">
        <f t="shared" si="178"/>
        <v>诸城</v>
      </c>
      <c r="S5701" t="str">
        <f t="shared" si="179"/>
        <v>0711</v>
      </c>
    </row>
    <row r="5702" spans="1:19">
      <c r="A5702" t="s">
        <v>46901</v>
      </c>
      <c r="B5702" t="s">
        <v>46902</v>
      </c>
      <c r="C5702" t="s">
        <v>46</v>
      </c>
      <c r="D5702" t="s">
        <v>46903</v>
      </c>
      <c r="E5702" t="s">
        <v>43945</v>
      </c>
      <c r="F5702" t="s">
        <v>46904</v>
      </c>
      <c r="G5702" t="s">
        <v>46905</v>
      </c>
      <c r="H5702" t="s">
        <v>46906</v>
      </c>
      <c r="I5702" t="s">
        <v>2350</v>
      </c>
      <c r="J5702" t="s">
        <v>3167</v>
      </c>
      <c r="K5702" t="s">
        <v>3168</v>
      </c>
      <c r="L5702" t="s">
        <v>110</v>
      </c>
      <c r="M5702" t="s">
        <v>3098</v>
      </c>
      <c r="N5702" t="s">
        <v>2354</v>
      </c>
      <c r="O5702" t="s">
        <v>3169</v>
      </c>
      <c r="P5702" t="s">
        <v>46907</v>
      </c>
      <c r="R5702" t="str">
        <f t="shared" si="178"/>
        <v>高密</v>
      </c>
      <c r="S5702" t="str">
        <f t="shared" si="179"/>
        <v>0711</v>
      </c>
    </row>
    <row r="5703" spans="1:19">
      <c r="A5703" t="s">
        <v>46908</v>
      </c>
      <c r="B5703" t="s">
        <v>46909</v>
      </c>
      <c r="C5703" t="s">
        <v>46</v>
      </c>
      <c r="D5703" t="s">
        <v>46910</v>
      </c>
      <c r="E5703" t="s">
        <v>43945</v>
      </c>
      <c r="F5703" t="s">
        <v>46911</v>
      </c>
      <c r="G5703" t="s">
        <v>46912</v>
      </c>
      <c r="H5703" t="s">
        <v>46913</v>
      </c>
      <c r="I5703" t="s">
        <v>2350</v>
      </c>
      <c r="J5703" t="s">
        <v>8347</v>
      </c>
      <c r="K5703" t="s">
        <v>8348</v>
      </c>
      <c r="L5703" t="s">
        <v>101</v>
      </c>
      <c r="M5703" t="s">
        <v>2982</v>
      </c>
      <c r="N5703" t="s">
        <v>2480</v>
      </c>
      <c r="O5703" t="s">
        <v>8349</v>
      </c>
      <c r="P5703" t="s">
        <v>46914</v>
      </c>
      <c r="R5703" t="str">
        <f t="shared" si="178"/>
        <v>潍城</v>
      </c>
      <c r="S5703" t="str">
        <f t="shared" si="179"/>
        <v>0711</v>
      </c>
    </row>
    <row r="5704" spans="1:19">
      <c r="A5704" t="s">
        <v>46915</v>
      </c>
      <c r="B5704" t="s">
        <v>46916</v>
      </c>
      <c r="C5704" t="s">
        <v>46</v>
      </c>
      <c r="D5704" t="s">
        <v>46917</v>
      </c>
      <c r="E5704" t="s">
        <v>46918</v>
      </c>
      <c r="F5704" t="s">
        <v>46919</v>
      </c>
      <c r="G5704" t="s">
        <v>46920</v>
      </c>
      <c r="H5704" t="s">
        <v>46921</v>
      </c>
      <c r="I5704" t="s">
        <v>2364</v>
      </c>
      <c r="J5704" t="s">
        <v>2646</v>
      </c>
      <c r="K5704" t="s">
        <v>2647</v>
      </c>
      <c r="L5704" t="s">
        <v>128</v>
      </c>
      <c r="M5704" t="s">
        <v>2648</v>
      </c>
      <c r="N5704" t="s">
        <v>2649</v>
      </c>
      <c r="O5704" t="s">
        <v>2650</v>
      </c>
      <c r="P5704" t="s">
        <v>46922</v>
      </c>
      <c r="R5704" t="str">
        <f t="shared" si="178"/>
        <v>寿光</v>
      </c>
      <c r="S5704" t="str">
        <f t="shared" si="179"/>
        <v>0711</v>
      </c>
    </row>
    <row r="5705" spans="1:19">
      <c r="A5705" t="s">
        <v>46923</v>
      </c>
      <c r="B5705" t="s">
        <v>46924</v>
      </c>
      <c r="C5705" t="s">
        <v>46</v>
      </c>
      <c r="D5705" t="s">
        <v>46925</v>
      </c>
      <c r="E5705" t="s">
        <v>43945</v>
      </c>
      <c r="F5705" t="s">
        <v>46926</v>
      </c>
      <c r="G5705" t="s">
        <v>46927</v>
      </c>
      <c r="H5705" t="s">
        <v>46928</v>
      </c>
      <c r="I5705" t="s">
        <v>2350</v>
      </c>
      <c r="J5705" t="s">
        <v>9169</v>
      </c>
      <c r="K5705" t="s">
        <v>9170</v>
      </c>
      <c r="L5705" t="s">
        <v>47</v>
      </c>
      <c r="M5705" t="s">
        <v>2784</v>
      </c>
      <c r="N5705" t="s">
        <v>3718</v>
      </c>
      <c r="O5705" t="s">
        <v>9171</v>
      </c>
      <c r="P5705" t="s">
        <v>46929</v>
      </c>
      <c r="Q5705" t="s">
        <v>46930</v>
      </c>
      <c r="R5705" t="str">
        <f t="shared" si="178"/>
        <v>诸城</v>
      </c>
      <c r="S5705" t="str">
        <f t="shared" si="179"/>
        <v>0711</v>
      </c>
    </row>
    <row r="5706" spans="1:19">
      <c r="A5706" t="s">
        <v>46931</v>
      </c>
      <c r="B5706" t="s">
        <v>46932</v>
      </c>
      <c r="C5706" t="s">
        <v>46</v>
      </c>
      <c r="D5706" t="s">
        <v>46933</v>
      </c>
      <c r="E5706" t="s">
        <v>43711</v>
      </c>
      <c r="F5706" t="s">
        <v>46934</v>
      </c>
      <c r="G5706" t="s">
        <v>46935</v>
      </c>
      <c r="H5706" t="s">
        <v>46936</v>
      </c>
      <c r="I5706" t="s">
        <v>2465</v>
      </c>
      <c r="J5706" t="s">
        <v>9070</v>
      </c>
      <c r="K5706" t="s">
        <v>9071</v>
      </c>
      <c r="L5706" t="s">
        <v>47</v>
      </c>
      <c r="M5706" t="s">
        <v>2784</v>
      </c>
      <c r="N5706" t="s">
        <v>2340</v>
      </c>
      <c r="O5706" t="s">
        <v>9072</v>
      </c>
      <c r="P5706" t="s">
        <v>46937</v>
      </c>
      <c r="Q5706" t="s">
        <v>46938</v>
      </c>
      <c r="R5706" t="str">
        <f t="shared" si="178"/>
        <v>诸城</v>
      </c>
      <c r="S5706" t="str">
        <f t="shared" si="179"/>
        <v>0711</v>
      </c>
    </row>
    <row r="5707" spans="1:19">
      <c r="A5707" t="s">
        <v>1414</v>
      </c>
      <c r="B5707" t="s">
        <v>46939</v>
      </c>
      <c r="C5707" t="s">
        <v>46</v>
      </c>
      <c r="D5707" t="s">
        <v>46940</v>
      </c>
      <c r="E5707" t="s">
        <v>44047</v>
      </c>
      <c r="F5707" t="s">
        <v>46941</v>
      </c>
      <c r="G5707" t="s">
        <v>1412</v>
      </c>
      <c r="H5707" t="s">
        <v>46942</v>
      </c>
      <c r="I5707" t="s">
        <v>2465</v>
      </c>
      <c r="J5707" t="s">
        <v>3542</v>
      </c>
      <c r="K5707" t="s">
        <v>3543</v>
      </c>
      <c r="L5707" t="s">
        <v>76</v>
      </c>
      <c r="M5707" t="s">
        <v>2827</v>
      </c>
      <c r="N5707" t="s">
        <v>3554</v>
      </c>
      <c r="O5707" t="s">
        <v>3544</v>
      </c>
      <c r="P5707" t="s">
        <v>46943</v>
      </c>
      <c r="R5707" t="str">
        <f t="shared" si="178"/>
        <v>奎文</v>
      </c>
      <c r="S5707" t="str">
        <f t="shared" si="179"/>
        <v>0711</v>
      </c>
    </row>
    <row r="5708" spans="1:19">
      <c r="A5708" t="s">
        <v>46944</v>
      </c>
      <c r="B5708" t="s">
        <v>46945</v>
      </c>
      <c r="C5708" t="s">
        <v>46</v>
      </c>
      <c r="D5708" t="s">
        <v>46946</v>
      </c>
      <c r="E5708" t="s">
        <v>43945</v>
      </c>
      <c r="F5708" t="s">
        <v>46947</v>
      </c>
      <c r="G5708" t="s">
        <v>46948</v>
      </c>
      <c r="H5708" t="s">
        <v>46949</v>
      </c>
      <c r="I5708" t="s">
        <v>2645</v>
      </c>
      <c r="J5708" t="s">
        <v>2718</v>
      </c>
      <c r="K5708" t="s">
        <v>2719</v>
      </c>
      <c r="L5708" t="s">
        <v>128</v>
      </c>
      <c r="M5708" t="s">
        <v>2720</v>
      </c>
      <c r="N5708" t="s">
        <v>7359</v>
      </c>
      <c r="O5708" t="s">
        <v>2722</v>
      </c>
      <c r="P5708" t="s">
        <v>46950</v>
      </c>
      <c r="Q5708" t="s">
        <v>46951</v>
      </c>
      <c r="R5708" t="str">
        <f t="shared" si="178"/>
        <v>寿光</v>
      </c>
      <c r="S5708" t="str">
        <f t="shared" si="179"/>
        <v>0711</v>
      </c>
    </row>
    <row r="5709" spans="1:19">
      <c r="A5709" t="s">
        <v>46952</v>
      </c>
      <c r="B5709" t="s">
        <v>46953</v>
      </c>
      <c r="C5709" t="s">
        <v>46</v>
      </c>
      <c r="D5709" t="s">
        <v>46954</v>
      </c>
      <c r="E5709" t="s">
        <v>46955</v>
      </c>
      <c r="F5709" t="s">
        <v>46956</v>
      </c>
      <c r="G5709" t="s">
        <v>46957</v>
      </c>
      <c r="H5709" t="s">
        <v>46958</v>
      </c>
      <c r="I5709" t="s">
        <v>2645</v>
      </c>
      <c r="J5709" t="s">
        <v>4243</v>
      </c>
      <c r="K5709" t="s">
        <v>4244</v>
      </c>
      <c r="L5709" t="s">
        <v>137</v>
      </c>
      <c r="M5709" t="s">
        <v>3040</v>
      </c>
      <c r="N5709" t="s">
        <v>2354</v>
      </c>
      <c r="O5709" t="s">
        <v>4245</v>
      </c>
      <c r="P5709" t="s">
        <v>46959</v>
      </c>
      <c r="R5709" t="str">
        <f t="shared" si="178"/>
        <v>青州</v>
      </c>
      <c r="S5709" t="str">
        <f t="shared" si="179"/>
        <v>0711</v>
      </c>
    </row>
    <row r="5710" spans="1:19">
      <c r="A5710" t="s">
        <v>1542</v>
      </c>
      <c r="B5710" t="s">
        <v>46960</v>
      </c>
      <c r="C5710" t="s">
        <v>46</v>
      </c>
      <c r="D5710" t="s">
        <v>46961</v>
      </c>
      <c r="E5710" t="s">
        <v>43945</v>
      </c>
      <c r="F5710" t="s">
        <v>46962</v>
      </c>
      <c r="G5710" t="s">
        <v>1540</v>
      </c>
      <c r="H5710" t="s">
        <v>46963</v>
      </c>
      <c r="I5710" t="s">
        <v>3969</v>
      </c>
      <c r="J5710" t="s">
        <v>3970</v>
      </c>
      <c r="K5710" t="s">
        <v>3971</v>
      </c>
      <c r="L5710" t="s">
        <v>76</v>
      </c>
      <c r="M5710" t="s">
        <v>2408</v>
      </c>
      <c r="N5710" t="s">
        <v>2721</v>
      </c>
      <c r="O5710" t="s">
        <v>3972</v>
      </c>
      <c r="P5710" t="s">
        <v>46964</v>
      </c>
      <c r="R5710" t="str">
        <f t="shared" si="178"/>
        <v>奎文</v>
      </c>
      <c r="S5710" t="str">
        <f t="shared" si="179"/>
        <v>0711</v>
      </c>
    </row>
    <row r="5711" spans="1:19">
      <c r="A5711" t="s">
        <v>46965</v>
      </c>
      <c r="B5711" t="s">
        <v>46966</v>
      </c>
      <c r="C5711" t="s">
        <v>46</v>
      </c>
      <c r="D5711" t="s">
        <v>46967</v>
      </c>
      <c r="E5711" t="s">
        <v>43945</v>
      </c>
      <c r="F5711" t="s">
        <v>46968</v>
      </c>
      <c r="G5711" t="s">
        <v>46969</v>
      </c>
      <c r="H5711" t="s">
        <v>46970</v>
      </c>
      <c r="I5711" t="s">
        <v>2350</v>
      </c>
      <c r="J5711" t="s">
        <v>9471</v>
      </c>
      <c r="K5711" t="s">
        <v>9472</v>
      </c>
      <c r="L5711" t="s">
        <v>128</v>
      </c>
      <c r="M5711" t="s">
        <v>2720</v>
      </c>
      <c r="N5711" t="s">
        <v>2421</v>
      </c>
      <c r="O5711" t="s">
        <v>9473</v>
      </c>
      <c r="R5711" t="str">
        <f t="shared" si="178"/>
        <v>寿光</v>
      </c>
      <c r="S5711" t="str">
        <f t="shared" si="179"/>
        <v>0711</v>
      </c>
    </row>
    <row r="5712" spans="1:19">
      <c r="A5712" t="s">
        <v>1534</v>
      </c>
      <c r="B5712" t="s">
        <v>46971</v>
      </c>
      <c r="C5712" t="s">
        <v>46</v>
      </c>
      <c r="D5712" t="s">
        <v>46972</v>
      </c>
      <c r="E5712" t="s">
        <v>43945</v>
      </c>
      <c r="F5712" t="s">
        <v>46973</v>
      </c>
      <c r="G5712" t="s">
        <v>1532</v>
      </c>
      <c r="H5712" t="s">
        <v>46974</v>
      </c>
      <c r="I5712" t="s">
        <v>2350</v>
      </c>
      <c r="J5712" t="s">
        <v>44202</v>
      </c>
      <c r="K5712" t="s">
        <v>44203</v>
      </c>
      <c r="L5712" t="s">
        <v>57</v>
      </c>
      <c r="M5712" t="s">
        <v>2552</v>
      </c>
      <c r="N5712" t="s">
        <v>2421</v>
      </c>
      <c r="O5712" t="s">
        <v>44204</v>
      </c>
      <c r="P5712" t="s">
        <v>46975</v>
      </c>
      <c r="Q5712" t="s">
        <v>46976</v>
      </c>
      <c r="R5712" t="str">
        <f t="shared" si="178"/>
        <v>安丘</v>
      </c>
      <c r="S5712" t="str">
        <f t="shared" si="179"/>
        <v>0711</v>
      </c>
    </row>
    <row r="5713" spans="1:19">
      <c r="A5713" t="s">
        <v>46977</v>
      </c>
      <c r="B5713" t="s">
        <v>46978</v>
      </c>
      <c r="C5713" t="s">
        <v>46</v>
      </c>
      <c r="D5713" t="s">
        <v>46979</v>
      </c>
      <c r="E5713" t="s">
        <v>46955</v>
      </c>
      <c r="F5713" t="s">
        <v>46980</v>
      </c>
      <c r="G5713" t="s">
        <v>46981</v>
      </c>
      <c r="H5713" t="s">
        <v>46982</v>
      </c>
      <c r="I5713" t="s">
        <v>2350</v>
      </c>
      <c r="J5713" t="s">
        <v>3224</v>
      </c>
      <c r="K5713" t="s">
        <v>10127</v>
      </c>
      <c r="L5713" t="s">
        <v>110</v>
      </c>
      <c r="M5713" t="s">
        <v>3087</v>
      </c>
      <c r="N5713" t="s">
        <v>5286</v>
      </c>
      <c r="O5713" t="s">
        <v>10128</v>
      </c>
      <c r="P5713" t="s">
        <v>46983</v>
      </c>
      <c r="R5713" t="str">
        <f t="shared" si="178"/>
        <v>高密</v>
      </c>
      <c r="S5713" t="str">
        <f t="shared" si="179"/>
        <v>0711</v>
      </c>
    </row>
    <row r="5714" spans="1:19">
      <c r="A5714" t="s">
        <v>46984</v>
      </c>
      <c r="B5714" t="s">
        <v>46985</v>
      </c>
      <c r="C5714" t="s">
        <v>46</v>
      </c>
      <c r="D5714" t="s">
        <v>46986</v>
      </c>
      <c r="E5714" t="s">
        <v>46987</v>
      </c>
      <c r="F5714" t="s">
        <v>46988</v>
      </c>
      <c r="G5714" t="s">
        <v>46989</v>
      </c>
      <c r="H5714" t="s">
        <v>46990</v>
      </c>
      <c r="I5714" t="s">
        <v>2364</v>
      </c>
      <c r="J5714" t="s">
        <v>3761</v>
      </c>
      <c r="K5714" t="s">
        <v>3762</v>
      </c>
      <c r="L5714" t="s">
        <v>101</v>
      </c>
      <c r="M5714" t="s">
        <v>3130</v>
      </c>
      <c r="N5714" t="s">
        <v>3277</v>
      </c>
      <c r="O5714" t="s">
        <v>3763</v>
      </c>
      <c r="P5714" t="s">
        <v>46991</v>
      </c>
      <c r="R5714" t="str">
        <f t="shared" si="178"/>
        <v>潍城</v>
      </c>
      <c r="S5714" t="str">
        <f t="shared" si="179"/>
        <v>0711</v>
      </c>
    </row>
    <row r="5715" spans="1:19">
      <c r="A5715" t="s">
        <v>46992</v>
      </c>
      <c r="B5715" t="s">
        <v>46993</v>
      </c>
      <c r="C5715" t="s">
        <v>46</v>
      </c>
      <c r="D5715" t="s">
        <v>46994</v>
      </c>
      <c r="E5715" t="s">
        <v>46995</v>
      </c>
      <c r="F5715" t="s">
        <v>46996</v>
      </c>
      <c r="G5715" t="s">
        <v>46997</v>
      </c>
      <c r="H5715" t="s">
        <v>46998</v>
      </c>
      <c r="I5715" t="s">
        <v>2645</v>
      </c>
      <c r="J5715" t="s">
        <v>9436</v>
      </c>
      <c r="K5715" t="s">
        <v>9437</v>
      </c>
      <c r="L5715" t="s">
        <v>110</v>
      </c>
      <c r="M5715" t="s">
        <v>2381</v>
      </c>
      <c r="N5715" t="s">
        <v>2340</v>
      </c>
      <c r="O5715" t="s">
        <v>9438</v>
      </c>
      <c r="P5715" t="s">
        <v>46999</v>
      </c>
      <c r="R5715" t="str">
        <f t="shared" si="178"/>
        <v>高密</v>
      </c>
      <c r="S5715" t="str">
        <f t="shared" si="179"/>
        <v>0711</v>
      </c>
    </row>
    <row r="5716" spans="1:19">
      <c r="A5716" t="s">
        <v>47000</v>
      </c>
      <c r="B5716" t="s">
        <v>47001</v>
      </c>
      <c r="C5716" t="s">
        <v>46</v>
      </c>
      <c r="D5716" t="s">
        <v>47002</v>
      </c>
      <c r="E5716" t="s">
        <v>47003</v>
      </c>
      <c r="F5716" t="s">
        <v>47004</v>
      </c>
      <c r="G5716" t="s">
        <v>47005</v>
      </c>
      <c r="H5716" t="s">
        <v>47006</v>
      </c>
      <c r="I5716" t="s">
        <v>14335</v>
      </c>
      <c r="J5716" t="s">
        <v>4844</v>
      </c>
      <c r="K5716" t="s">
        <v>4845</v>
      </c>
      <c r="L5716" t="s">
        <v>76</v>
      </c>
      <c r="M5716" t="s">
        <v>2528</v>
      </c>
      <c r="N5716" t="s">
        <v>2340</v>
      </c>
      <c r="O5716" t="s">
        <v>4846</v>
      </c>
      <c r="P5716" t="s">
        <v>47007</v>
      </c>
      <c r="Q5716" t="s">
        <v>47008</v>
      </c>
      <c r="R5716" t="str">
        <f t="shared" si="178"/>
        <v>奎文</v>
      </c>
      <c r="S5716" t="str">
        <f t="shared" si="179"/>
        <v>0711</v>
      </c>
    </row>
    <row r="5717" spans="1:19">
      <c r="A5717" t="s">
        <v>47009</v>
      </c>
      <c r="B5717" t="s">
        <v>47010</v>
      </c>
      <c r="C5717" t="s">
        <v>46</v>
      </c>
      <c r="D5717" t="s">
        <v>47011</v>
      </c>
      <c r="E5717" t="s">
        <v>47003</v>
      </c>
      <c r="F5717" t="s">
        <v>47012</v>
      </c>
      <c r="G5717" t="s">
        <v>47013</v>
      </c>
      <c r="H5717" t="s">
        <v>47014</v>
      </c>
      <c r="I5717" t="s">
        <v>2350</v>
      </c>
      <c r="J5717" t="s">
        <v>7860</v>
      </c>
      <c r="K5717" t="s">
        <v>7861</v>
      </c>
      <c r="L5717" t="s">
        <v>128</v>
      </c>
      <c r="M5717" t="s">
        <v>4047</v>
      </c>
      <c r="N5717" t="s">
        <v>2382</v>
      </c>
      <c r="O5717" t="s">
        <v>7862</v>
      </c>
      <c r="P5717" t="s">
        <v>47015</v>
      </c>
      <c r="R5717" t="str">
        <f t="shared" si="178"/>
        <v>寿光</v>
      </c>
      <c r="S5717" t="str">
        <f t="shared" si="179"/>
        <v>0711</v>
      </c>
    </row>
    <row r="5718" spans="1:19">
      <c r="A5718" t="s">
        <v>47016</v>
      </c>
      <c r="B5718" t="s">
        <v>47017</v>
      </c>
      <c r="C5718" t="s">
        <v>46</v>
      </c>
      <c r="D5718" t="s">
        <v>47018</v>
      </c>
      <c r="E5718" t="s">
        <v>43945</v>
      </c>
      <c r="F5718" t="s">
        <v>47019</v>
      </c>
      <c r="G5718" t="s">
        <v>47020</v>
      </c>
      <c r="H5718" t="s">
        <v>47021</v>
      </c>
      <c r="I5718" t="s">
        <v>2350</v>
      </c>
      <c r="J5718" t="s">
        <v>4487</v>
      </c>
      <c r="K5718" t="s">
        <v>4488</v>
      </c>
      <c r="L5718" t="s">
        <v>137</v>
      </c>
      <c r="M5718" t="s">
        <v>2686</v>
      </c>
      <c r="N5718" t="s">
        <v>3179</v>
      </c>
      <c r="O5718" t="s">
        <v>4489</v>
      </c>
      <c r="P5718" t="s">
        <v>47022</v>
      </c>
      <c r="R5718" t="str">
        <f t="shared" si="178"/>
        <v>青州</v>
      </c>
      <c r="S5718" t="str">
        <f t="shared" si="179"/>
        <v>0711</v>
      </c>
    </row>
    <row r="5719" spans="1:19">
      <c r="A5719" t="s">
        <v>47023</v>
      </c>
      <c r="B5719" t="s">
        <v>47024</v>
      </c>
      <c r="C5719" t="s">
        <v>46</v>
      </c>
      <c r="D5719" t="s">
        <v>47025</v>
      </c>
      <c r="E5719" t="s">
        <v>43945</v>
      </c>
      <c r="F5719" t="s">
        <v>47026</v>
      </c>
      <c r="G5719" t="s">
        <v>47027</v>
      </c>
      <c r="H5719" t="s">
        <v>47028</v>
      </c>
      <c r="I5719" t="s">
        <v>2364</v>
      </c>
      <c r="J5719" t="s">
        <v>6285</v>
      </c>
      <c r="K5719" t="s">
        <v>6467</v>
      </c>
      <c r="L5719" t="s">
        <v>57</v>
      </c>
      <c r="M5719" t="s">
        <v>2563</v>
      </c>
      <c r="N5719" t="s">
        <v>2421</v>
      </c>
      <c r="O5719" t="s">
        <v>6468</v>
      </c>
      <c r="P5719" t="s">
        <v>47029</v>
      </c>
      <c r="R5719" t="str">
        <f t="shared" si="178"/>
        <v>安丘</v>
      </c>
      <c r="S5719" t="str">
        <f t="shared" si="179"/>
        <v>0711</v>
      </c>
    </row>
    <row r="5720" spans="1:19">
      <c r="A5720" t="s">
        <v>47030</v>
      </c>
      <c r="B5720" t="s">
        <v>47031</v>
      </c>
      <c r="C5720" t="s">
        <v>46</v>
      </c>
      <c r="D5720" t="s">
        <v>47032</v>
      </c>
      <c r="E5720" t="s">
        <v>43711</v>
      </c>
      <c r="F5720" t="s">
        <v>47033</v>
      </c>
      <c r="G5720" t="s">
        <v>47034</v>
      </c>
      <c r="H5720" t="s">
        <v>47035</v>
      </c>
      <c r="I5720" t="s">
        <v>2465</v>
      </c>
      <c r="J5720" t="s">
        <v>4735</v>
      </c>
      <c r="K5720" t="s">
        <v>4736</v>
      </c>
      <c r="L5720" t="s">
        <v>101</v>
      </c>
      <c r="M5720" t="s">
        <v>3130</v>
      </c>
      <c r="N5720" t="s">
        <v>7359</v>
      </c>
      <c r="O5720" t="s">
        <v>13383</v>
      </c>
      <c r="P5720" t="s">
        <v>47036</v>
      </c>
      <c r="Q5720" t="s">
        <v>47037</v>
      </c>
      <c r="R5720" t="str">
        <f t="shared" si="178"/>
        <v>潍城</v>
      </c>
      <c r="S5720" t="str">
        <f t="shared" si="179"/>
        <v>0711</v>
      </c>
    </row>
    <row r="5721" spans="1:19">
      <c r="A5721" t="s">
        <v>47038</v>
      </c>
      <c r="B5721" t="s">
        <v>47039</v>
      </c>
      <c r="C5721" t="s">
        <v>46</v>
      </c>
      <c r="D5721" t="s">
        <v>47040</v>
      </c>
      <c r="E5721" t="s">
        <v>46918</v>
      </c>
      <c r="F5721" t="s">
        <v>47041</v>
      </c>
      <c r="G5721" t="s">
        <v>47042</v>
      </c>
      <c r="H5721" t="s">
        <v>47043</v>
      </c>
      <c r="I5721" t="s">
        <v>2364</v>
      </c>
      <c r="J5721" t="s">
        <v>12083</v>
      </c>
      <c r="K5721" t="s">
        <v>12084</v>
      </c>
      <c r="L5721" t="s">
        <v>101</v>
      </c>
      <c r="M5721" t="s">
        <v>5737</v>
      </c>
      <c r="N5721" t="s">
        <v>2480</v>
      </c>
      <c r="O5721" t="s">
        <v>12085</v>
      </c>
      <c r="P5721" t="s">
        <v>46830</v>
      </c>
      <c r="R5721" t="str">
        <f t="shared" si="178"/>
        <v>潍城</v>
      </c>
      <c r="S5721" t="str">
        <f t="shared" si="179"/>
        <v>0711</v>
      </c>
    </row>
    <row r="5722" spans="1:19">
      <c r="A5722" t="s">
        <v>47044</v>
      </c>
      <c r="B5722" t="s">
        <v>47045</v>
      </c>
      <c r="C5722" t="s">
        <v>46</v>
      </c>
      <c r="D5722" t="s">
        <v>47046</v>
      </c>
      <c r="E5722" t="s">
        <v>43945</v>
      </c>
      <c r="F5722" t="s">
        <v>47047</v>
      </c>
      <c r="G5722" t="s">
        <v>47048</v>
      </c>
      <c r="H5722" t="s">
        <v>47049</v>
      </c>
      <c r="I5722" t="s">
        <v>2350</v>
      </c>
      <c r="J5722" t="s">
        <v>3377</v>
      </c>
      <c r="K5722" t="s">
        <v>3378</v>
      </c>
      <c r="L5722" t="s">
        <v>76</v>
      </c>
      <c r="M5722" t="s">
        <v>2528</v>
      </c>
      <c r="N5722" t="s">
        <v>3774</v>
      </c>
      <c r="O5722" t="s">
        <v>3379</v>
      </c>
      <c r="P5722" t="s">
        <v>47050</v>
      </c>
      <c r="Q5722" t="s">
        <v>47051</v>
      </c>
      <c r="R5722" t="str">
        <f t="shared" si="178"/>
        <v>奎文</v>
      </c>
      <c r="S5722" t="str">
        <f t="shared" si="179"/>
        <v>0711</v>
      </c>
    </row>
    <row r="5723" spans="1:19">
      <c r="A5723" t="s">
        <v>47052</v>
      </c>
      <c r="B5723" t="s">
        <v>47053</v>
      </c>
      <c r="C5723" t="s">
        <v>46</v>
      </c>
      <c r="D5723" t="s">
        <v>47054</v>
      </c>
      <c r="E5723" t="s">
        <v>47055</v>
      </c>
      <c r="F5723" t="s">
        <v>47056</v>
      </c>
      <c r="G5723" t="s">
        <v>47057</v>
      </c>
      <c r="H5723" t="s">
        <v>47058</v>
      </c>
      <c r="I5723" t="s">
        <v>2378</v>
      </c>
      <c r="J5723" t="s">
        <v>3006</v>
      </c>
      <c r="K5723" t="s">
        <v>3007</v>
      </c>
      <c r="L5723" t="s">
        <v>67</v>
      </c>
      <c r="M5723" t="s">
        <v>3008</v>
      </c>
      <c r="N5723" t="s">
        <v>2674</v>
      </c>
      <c r="O5723" t="s">
        <v>3009</v>
      </c>
      <c r="P5723" t="s">
        <v>47059</v>
      </c>
      <c r="Q5723" t="s">
        <v>47060</v>
      </c>
      <c r="R5723" t="str">
        <f t="shared" si="178"/>
        <v>昌邑</v>
      </c>
      <c r="S5723" t="str">
        <f t="shared" si="179"/>
        <v>0711</v>
      </c>
    </row>
    <row r="5724" spans="1:19">
      <c r="A5724" t="s">
        <v>47061</v>
      </c>
      <c r="B5724" t="s">
        <v>47062</v>
      </c>
      <c r="C5724" t="s">
        <v>46</v>
      </c>
      <c r="D5724" t="s">
        <v>47063</v>
      </c>
      <c r="E5724" t="s">
        <v>43945</v>
      </c>
      <c r="F5724" t="s">
        <v>47064</v>
      </c>
      <c r="G5724" t="s">
        <v>47065</v>
      </c>
      <c r="H5724" t="s">
        <v>47066</v>
      </c>
      <c r="I5724" t="s">
        <v>3336</v>
      </c>
      <c r="J5724" t="s">
        <v>3224</v>
      </c>
      <c r="K5724" t="s">
        <v>3225</v>
      </c>
      <c r="L5724" t="s">
        <v>110</v>
      </c>
      <c r="M5724" t="s">
        <v>2381</v>
      </c>
      <c r="N5724" t="s">
        <v>2368</v>
      </c>
      <c r="O5724" t="s">
        <v>3226</v>
      </c>
      <c r="P5724" t="s">
        <v>47067</v>
      </c>
      <c r="Q5724" t="s">
        <v>47068</v>
      </c>
      <c r="R5724" t="str">
        <f t="shared" si="178"/>
        <v>高密</v>
      </c>
      <c r="S5724" t="str">
        <f t="shared" si="179"/>
        <v>0711</v>
      </c>
    </row>
    <row r="5725" spans="1:19">
      <c r="A5725" t="s">
        <v>1494</v>
      </c>
      <c r="B5725" t="s">
        <v>47069</v>
      </c>
      <c r="C5725" t="s">
        <v>46</v>
      </c>
      <c r="D5725" t="s">
        <v>47070</v>
      </c>
      <c r="E5725" t="s">
        <v>43945</v>
      </c>
      <c r="F5725" t="s">
        <v>47071</v>
      </c>
      <c r="G5725" t="s">
        <v>1492</v>
      </c>
      <c r="H5725" t="s">
        <v>47072</v>
      </c>
      <c r="I5725" t="s">
        <v>6637</v>
      </c>
      <c r="J5725" t="s">
        <v>3809</v>
      </c>
      <c r="K5725" t="s">
        <v>3810</v>
      </c>
      <c r="L5725" t="s">
        <v>57</v>
      </c>
      <c r="M5725" t="s">
        <v>3811</v>
      </c>
      <c r="N5725" t="s">
        <v>3307</v>
      </c>
      <c r="O5725" t="s">
        <v>3812</v>
      </c>
      <c r="P5725" t="s">
        <v>47073</v>
      </c>
      <c r="R5725" t="str">
        <f t="shared" si="178"/>
        <v>安丘</v>
      </c>
      <c r="S5725" t="str">
        <f t="shared" si="179"/>
        <v>0711</v>
      </c>
    </row>
    <row r="5726" spans="1:19">
      <c r="A5726" t="s">
        <v>47074</v>
      </c>
      <c r="B5726" t="s">
        <v>47075</v>
      </c>
      <c r="C5726" t="s">
        <v>46</v>
      </c>
      <c r="D5726" t="s">
        <v>47076</v>
      </c>
      <c r="E5726" t="s">
        <v>43945</v>
      </c>
      <c r="F5726" t="s">
        <v>47077</v>
      </c>
      <c r="G5726" t="s">
        <v>47078</v>
      </c>
      <c r="H5726" t="s">
        <v>47079</v>
      </c>
      <c r="I5726" t="s">
        <v>2586</v>
      </c>
      <c r="J5726" t="s">
        <v>3414</v>
      </c>
      <c r="K5726" t="s">
        <v>3415</v>
      </c>
      <c r="L5726" t="s">
        <v>128</v>
      </c>
      <c r="M5726" t="s">
        <v>2890</v>
      </c>
      <c r="N5726" t="s">
        <v>3277</v>
      </c>
      <c r="O5726" t="s">
        <v>3416</v>
      </c>
      <c r="P5726" t="s">
        <v>47080</v>
      </c>
      <c r="Q5726" t="s">
        <v>47081</v>
      </c>
      <c r="R5726" t="str">
        <f t="shared" si="178"/>
        <v>寿光</v>
      </c>
      <c r="S5726" t="str">
        <f t="shared" si="179"/>
        <v>0711</v>
      </c>
    </row>
    <row r="5727" spans="1:19">
      <c r="A5727" t="s">
        <v>47082</v>
      </c>
      <c r="B5727" t="s">
        <v>47083</v>
      </c>
      <c r="C5727" t="s">
        <v>46</v>
      </c>
      <c r="D5727" t="s">
        <v>47084</v>
      </c>
      <c r="E5727" t="s">
        <v>47085</v>
      </c>
      <c r="F5727" t="s">
        <v>47086</v>
      </c>
      <c r="G5727" t="s">
        <v>47087</v>
      </c>
      <c r="H5727" t="s">
        <v>47088</v>
      </c>
      <c r="I5727" t="s">
        <v>2350</v>
      </c>
      <c r="J5727" t="s">
        <v>38328</v>
      </c>
      <c r="K5727" t="s">
        <v>38329</v>
      </c>
      <c r="L5727" t="s">
        <v>57</v>
      </c>
      <c r="M5727" t="s">
        <v>2367</v>
      </c>
      <c r="N5727" t="s">
        <v>2340</v>
      </c>
      <c r="O5727" t="s">
        <v>38330</v>
      </c>
      <c r="P5727" t="s">
        <v>47089</v>
      </c>
      <c r="Q5727" t="s">
        <v>47090</v>
      </c>
      <c r="R5727" t="str">
        <f t="shared" si="178"/>
        <v>安丘</v>
      </c>
      <c r="S5727" t="str">
        <f t="shared" si="179"/>
        <v>0712</v>
      </c>
    </row>
    <row r="5728" spans="1:19">
      <c r="A5728" t="s">
        <v>47091</v>
      </c>
      <c r="B5728" t="s">
        <v>47092</v>
      </c>
      <c r="C5728" t="s">
        <v>46</v>
      </c>
      <c r="D5728" t="s">
        <v>47093</v>
      </c>
      <c r="E5728" t="s">
        <v>47085</v>
      </c>
      <c r="F5728" t="s">
        <v>47094</v>
      </c>
      <c r="G5728" t="s">
        <v>47095</v>
      </c>
      <c r="H5728" t="s">
        <v>47096</v>
      </c>
      <c r="I5728" t="s">
        <v>2350</v>
      </c>
      <c r="J5728" t="s">
        <v>7888</v>
      </c>
      <c r="K5728" t="s">
        <v>7889</v>
      </c>
      <c r="L5728" t="s">
        <v>76</v>
      </c>
      <c r="M5728" t="s">
        <v>2827</v>
      </c>
      <c r="N5728" t="s">
        <v>2340</v>
      </c>
      <c r="O5728" t="s">
        <v>7890</v>
      </c>
      <c r="P5728" t="s">
        <v>47097</v>
      </c>
      <c r="Q5728" t="s">
        <v>47098</v>
      </c>
      <c r="R5728" t="str">
        <f t="shared" si="178"/>
        <v>奎文</v>
      </c>
      <c r="S5728" t="str">
        <f t="shared" si="179"/>
        <v>0712</v>
      </c>
    </row>
    <row r="5729" spans="1:19">
      <c r="A5729" t="s">
        <v>1710</v>
      </c>
      <c r="B5729" t="s">
        <v>47099</v>
      </c>
      <c r="C5729" t="s">
        <v>46</v>
      </c>
      <c r="D5729" t="s">
        <v>47100</v>
      </c>
      <c r="E5729" t="s">
        <v>47085</v>
      </c>
      <c r="F5729" t="s">
        <v>47101</v>
      </c>
      <c r="G5729" t="s">
        <v>1708</v>
      </c>
      <c r="H5729" t="s">
        <v>47102</v>
      </c>
      <c r="I5729" t="s">
        <v>3376</v>
      </c>
      <c r="J5729" t="s">
        <v>7951</v>
      </c>
      <c r="K5729" t="s">
        <v>7952</v>
      </c>
      <c r="L5729" t="s">
        <v>128</v>
      </c>
      <c r="M5729" t="s">
        <v>2913</v>
      </c>
      <c r="N5729" t="s">
        <v>2480</v>
      </c>
      <c r="O5729" t="s">
        <v>7953</v>
      </c>
      <c r="P5729" t="s">
        <v>47103</v>
      </c>
      <c r="R5729" t="str">
        <f t="shared" si="178"/>
        <v>寿光</v>
      </c>
      <c r="S5729" t="str">
        <f t="shared" si="179"/>
        <v>0712</v>
      </c>
    </row>
    <row r="5730" spans="1:19">
      <c r="A5730" t="s">
        <v>47104</v>
      </c>
      <c r="B5730" t="s">
        <v>47105</v>
      </c>
      <c r="C5730" t="s">
        <v>46</v>
      </c>
      <c r="D5730" t="s">
        <v>47106</v>
      </c>
      <c r="E5730" t="s">
        <v>47085</v>
      </c>
      <c r="F5730" t="s">
        <v>47107</v>
      </c>
      <c r="G5730" t="s">
        <v>47108</v>
      </c>
      <c r="H5730" t="s">
        <v>47109</v>
      </c>
      <c r="I5730" t="s">
        <v>2465</v>
      </c>
      <c r="J5730" t="s">
        <v>10659</v>
      </c>
      <c r="K5730" t="s">
        <v>10660</v>
      </c>
      <c r="L5730" t="s">
        <v>3458</v>
      </c>
      <c r="M5730" t="s">
        <v>3459</v>
      </c>
      <c r="N5730" t="s">
        <v>3718</v>
      </c>
      <c r="O5730" t="s">
        <v>10661</v>
      </c>
      <c r="P5730" t="s">
        <v>1705</v>
      </c>
      <c r="Q5730" t="s">
        <v>47110</v>
      </c>
      <c r="R5730" t="str">
        <f t="shared" si="178"/>
        <v>寒亭</v>
      </c>
      <c r="S5730" t="str">
        <f t="shared" si="179"/>
        <v>0712</v>
      </c>
    </row>
    <row r="5731" spans="1:19">
      <c r="A5731" t="s">
        <v>47111</v>
      </c>
      <c r="B5731" t="s">
        <v>47112</v>
      </c>
      <c r="C5731" t="s">
        <v>46</v>
      </c>
      <c r="D5731" t="s">
        <v>47113</v>
      </c>
      <c r="E5731" t="s">
        <v>47085</v>
      </c>
      <c r="F5731" t="s">
        <v>47114</v>
      </c>
      <c r="G5731" t="s">
        <v>47115</v>
      </c>
      <c r="H5731" t="s">
        <v>47116</v>
      </c>
      <c r="I5731" t="s">
        <v>2350</v>
      </c>
      <c r="J5731" t="s">
        <v>9991</v>
      </c>
      <c r="K5731" t="s">
        <v>9992</v>
      </c>
      <c r="L5731" t="s">
        <v>146</v>
      </c>
      <c r="M5731" t="s">
        <v>3532</v>
      </c>
      <c r="N5731" t="s">
        <v>2674</v>
      </c>
      <c r="O5731" t="s">
        <v>9993</v>
      </c>
      <c r="P5731" t="s">
        <v>47117</v>
      </c>
      <c r="R5731" t="str">
        <f t="shared" si="178"/>
        <v>临朐</v>
      </c>
      <c r="S5731" t="str">
        <f t="shared" si="179"/>
        <v>0712</v>
      </c>
    </row>
    <row r="5732" spans="1:19">
      <c r="A5732" t="s">
        <v>47118</v>
      </c>
      <c r="B5732" t="s">
        <v>47119</v>
      </c>
      <c r="C5732" t="s">
        <v>46</v>
      </c>
      <c r="D5732" t="s">
        <v>47120</v>
      </c>
      <c r="E5732" t="s">
        <v>47085</v>
      </c>
      <c r="F5732" t="s">
        <v>47121</v>
      </c>
      <c r="G5732" t="s">
        <v>47122</v>
      </c>
      <c r="H5732" t="s">
        <v>47123</v>
      </c>
      <c r="I5732" t="s">
        <v>3336</v>
      </c>
      <c r="J5732" t="s">
        <v>4735</v>
      </c>
      <c r="K5732" t="s">
        <v>4736</v>
      </c>
      <c r="L5732" t="s">
        <v>101</v>
      </c>
      <c r="M5732" t="s">
        <v>3130</v>
      </c>
      <c r="N5732" t="s">
        <v>7359</v>
      </c>
      <c r="P5732" t="s">
        <v>47124</v>
      </c>
      <c r="Q5732" t="s">
        <v>47125</v>
      </c>
      <c r="R5732" t="str">
        <f t="shared" si="178"/>
        <v>潍城</v>
      </c>
      <c r="S5732" t="str">
        <f t="shared" si="179"/>
        <v>0712</v>
      </c>
    </row>
    <row r="5733" spans="1:19">
      <c r="A5733" t="s">
        <v>47126</v>
      </c>
      <c r="B5733" t="s">
        <v>47127</v>
      </c>
      <c r="C5733" t="s">
        <v>46</v>
      </c>
      <c r="D5733" t="s">
        <v>47128</v>
      </c>
      <c r="E5733" t="s">
        <v>47085</v>
      </c>
      <c r="F5733" t="s">
        <v>47129</v>
      </c>
      <c r="G5733" t="s">
        <v>47130</v>
      </c>
      <c r="H5733" t="s">
        <v>47131</v>
      </c>
      <c r="I5733" t="s">
        <v>2645</v>
      </c>
      <c r="J5733" t="s">
        <v>7888</v>
      </c>
      <c r="K5733" t="s">
        <v>7889</v>
      </c>
      <c r="L5733" t="s">
        <v>76</v>
      </c>
      <c r="M5733" t="s">
        <v>2827</v>
      </c>
      <c r="N5733" t="s">
        <v>2340</v>
      </c>
      <c r="O5733" t="s">
        <v>7890</v>
      </c>
      <c r="P5733" t="s">
        <v>47132</v>
      </c>
      <c r="R5733" t="str">
        <f t="shared" si="178"/>
        <v>奎文</v>
      </c>
      <c r="S5733" t="str">
        <f t="shared" si="179"/>
        <v>0712</v>
      </c>
    </row>
    <row r="5734" spans="1:19">
      <c r="A5734" t="s">
        <v>47133</v>
      </c>
      <c r="B5734" t="s">
        <v>47134</v>
      </c>
      <c r="C5734" t="s">
        <v>46</v>
      </c>
      <c r="D5734" t="s">
        <v>47135</v>
      </c>
      <c r="E5734" t="s">
        <v>47085</v>
      </c>
      <c r="F5734" t="s">
        <v>47136</v>
      </c>
      <c r="G5734" t="s">
        <v>47137</v>
      </c>
      <c r="H5734" t="s">
        <v>47138</v>
      </c>
      <c r="I5734" t="s">
        <v>2586</v>
      </c>
      <c r="J5734" t="s">
        <v>8105</v>
      </c>
      <c r="K5734" t="s">
        <v>8106</v>
      </c>
      <c r="L5734" t="s">
        <v>101</v>
      </c>
      <c r="M5734" t="s">
        <v>4459</v>
      </c>
      <c r="N5734" t="s">
        <v>3277</v>
      </c>
      <c r="O5734" t="s">
        <v>8107</v>
      </c>
      <c r="P5734" t="s">
        <v>47139</v>
      </c>
      <c r="Q5734" t="s">
        <v>47140</v>
      </c>
      <c r="R5734" t="str">
        <f t="shared" si="178"/>
        <v>潍城</v>
      </c>
      <c r="S5734" t="str">
        <f t="shared" si="179"/>
        <v>0712</v>
      </c>
    </row>
    <row r="5735" spans="1:19">
      <c r="A5735" t="s">
        <v>47141</v>
      </c>
      <c r="B5735" t="s">
        <v>47142</v>
      </c>
      <c r="C5735" t="s">
        <v>46</v>
      </c>
      <c r="D5735" t="s">
        <v>47143</v>
      </c>
      <c r="E5735" t="s">
        <v>47085</v>
      </c>
      <c r="F5735" t="s">
        <v>47144</v>
      </c>
      <c r="G5735" t="s">
        <v>47145</v>
      </c>
      <c r="H5735" t="s">
        <v>47146</v>
      </c>
      <c r="I5735" t="s">
        <v>2364</v>
      </c>
      <c r="J5735" t="s">
        <v>2365</v>
      </c>
      <c r="K5735" t="s">
        <v>2366</v>
      </c>
      <c r="L5735" t="s">
        <v>57</v>
      </c>
      <c r="M5735" t="s">
        <v>2492</v>
      </c>
      <c r="N5735" t="s">
        <v>2368</v>
      </c>
      <c r="O5735" t="s">
        <v>2369</v>
      </c>
      <c r="Q5735" t="s">
        <v>47147</v>
      </c>
      <c r="R5735" t="str">
        <f t="shared" si="178"/>
        <v>安丘</v>
      </c>
      <c r="S5735" t="str">
        <f t="shared" si="179"/>
        <v>0712</v>
      </c>
    </row>
    <row r="5736" spans="1:19">
      <c r="A5736" t="s">
        <v>47148</v>
      </c>
      <c r="B5736" t="s">
        <v>47149</v>
      </c>
      <c r="C5736" t="s">
        <v>46</v>
      </c>
      <c r="D5736" t="s">
        <v>47150</v>
      </c>
      <c r="E5736" t="s">
        <v>47085</v>
      </c>
      <c r="F5736" t="s">
        <v>47151</v>
      </c>
      <c r="G5736" t="s">
        <v>47152</v>
      </c>
      <c r="H5736" t="s">
        <v>47153</v>
      </c>
      <c r="I5736" t="s">
        <v>2645</v>
      </c>
      <c r="J5736" t="s">
        <v>4561</v>
      </c>
      <c r="K5736" t="s">
        <v>4562</v>
      </c>
      <c r="L5736" t="s">
        <v>187</v>
      </c>
      <c r="M5736" t="s">
        <v>2468</v>
      </c>
      <c r="N5736" t="s">
        <v>2340</v>
      </c>
      <c r="O5736" t="s">
        <v>4564</v>
      </c>
      <c r="P5736" t="s">
        <v>47154</v>
      </c>
      <c r="R5736" t="str">
        <f t="shared" si="178"/>
        <v>坊子</v>
      </c>
      <c r="S5736" t="str">
        <f t="shared" si="179"/>
        <v>0712</v>
      </c>
    </row>
    <row r="5737" spans="1:19">
      <c r="A5737" t="s">
        <v>47155</v>
      </c>
      <c r="B5737" t="s">
        <v>47156</v>
      </c>
      <c r="C5737" t="s">
        <v>46</v>
      </c>
      <c r="D5737" t="s">
        <v>47157</v>
      </c>
      <c r="E5737" t="s">
        <v>47085</v>
      </c>
      <c r="F5737" t="s">
        <v>47158</v>
      </c>
      <c r="G5737" t="s">
        <v>47159</v>
      </c>
      <c r="H5737" t="s">
        <v>47160</v>
      </c>
      <c r="I5737" t="s">
        <v>2350</v>
      </c>
      <c r="J5737" t="s">
        <v>4016</v>
      </c>
      <c r="K5737" t="s">
        <v>4017</v>
      </c>
      <c r="L5737" t="s">
        <v>47</v>
      </c>
      <c r="M5737" t="s">
        <v>2454</v>
      </c>
      <c r="N5737" t="s">
        <v>3554</v>
      </c>
      <c r="O5737" t="s">
        <v>4018</v>
      </c>
      <c r="P5737" t="s">
        <v>47161</v>
      </c>
      <c r="Q5737" t="s">
        <v>47162</v>
      </c>
      <c r="R5737" t="str">
        <f t="shared" si="178"/>
        <v>诸城</v>
      </c>
      <c r="S5737" t="str">
        <f t="shared" si="179"/>
        <v>0712</v>
      </c>
    </row>
    <row r="5738" spans="1:19">
      <c r="A5738" t="s">
        <v>47163</v>
      </c>
      <c r="B5738" t="s">
        <v>47164</v>
      </c>
      <c r="C5738" t="s">
        <v>46</v>
      </c>
      <c r="D5738" t="s">
        <v>47165</v>
      </c>
      <c r="E5738" t="s">
        <v>47085</v>
      </c>
      <c r="F5738" t="s">
        <v>47166</v>
      </c>
      <c r="G5738" t="s">
        <v>47167</v>
      </c>
      <c r="H5738" t="s">
        <v>47168</v>
      </c>
      <c r="I5738" t="s">
        <v>2451</v>
      </c>
      <c r="J5738" t="s">
        <v>5040</v>
      </c>
      <c r="K5738" t="s">
        <v>5041</v>
      </c>
      <c r="L5738" t="s">
        <v>146</v>
      </c>
      <c r="M5738" t="s">
        <v>2420</v>
      </c>
      <c r="N5738" t="s">
        <v>3577</v>
      </c>
      <c r="O5738" t="s">
        <v>5042</v>
      </c>
      <c r="P5738" t="s">
        <v>47169</v>
      </c>
      <c r="Q5738" t="s">
        <v>47170</v>
      </c>
      <c r="R5738" t="str">
        <f t="shared" si="178"/>
        <v>临朐</v>
      </c>
      <c r="S5738" t="str">
        <f t="shared" si="179"/>
        <v>0712</v>
      </c>
    </row>
    <row r="5739" spans="1:19">
      <c r="A5739" t="s">
        <v>47171</v>
      </c>
      <c r="B5739" t="s">
        <v>47172</v>
      </c>
      <c r="C5739" t="s">
        <v>46</v>
      </c>
      <c r="D5739" t="s">
        <v>47173</v>
      </c>
      <c r="E5739" t="s">
        <v>47085</v>
      </c>
      <c r="F5739" t="s">
        <v>47174</v>
      </c>
      <c r="G5739" t="s">
        <v>47175</v>
      </c>
      <c r="H5739" t="s">
        <v>47176</v>
      </c>
      <c r="I5739" t="s">
        <v>2645</v>
      </c>
      <c r="J5739" t="s">
        <v>8753</v>
      </c>
      <c r="K5739" t="s">
        <v>8754</v>
      </c>
      <c r="L5739" t="s">
        <v>101</v>
      </c>
      <c r="M5739" t="s">
        <v>4459</v>
      </c>
      <c r="N5739" t="s">
        <v>5839</v>
      </c>
      <c r="O5739" t="s">
        <v>8755</v>
      </c>
      <c r="P5739" t="s">
        <v>47177</v>
      </c>
      <c r="R5739" t="str">
        <f t="shared" si="178"/>
        <v>潍城</v>
      </c>
      <c r="S5739" t="str">
        <f t="shared" si="179"/>
        <v>0712</v>
      </c>
    </row>
    <row r="5740" spans="1:19">
      <c r="A5740" t="s">
        <v>1718</v>
      </c>
      <c r="B5740" t="s">
        <v>47178</v>
      </c>
      <c r="C5740" t="s">
        <v>46</v>
      </c>
      <c r="D5740" t="s">
        <v>47179</v>
      </c>
      <c r="E5740" t="s">
        <v>47085</v>
      </c>
      <c r="F5740" t="s">
        <v>47180</v>
      </c>
      <c r="G5740" t="s">
        <v>1716</v>
      </c>
      <c r="H5740" t="s">
        <v>47181</v>
      </c>
      <c r="I5740" t="s">
        <v>2770</v>
      </c>
      <c r="J5740" t="s">
        <v>10721</v>
      </c>
      <c r="K5740" t="s">
        <v>10722</v>
      </c>
      <c r="L5740" t="s">
        <v>76</v>
      </c>
      <c r="M5740" t="s">
        <v>4374</v>
      </c>
      <c r="N5740" t="s">
        <v>3339</v>
      </c>
      <c r="O5740" t="s">
        <v>10723</v>
      </c>
      <c r="P5740" t="s">
        <v>47182</v>
      </c>
      <c r="R5740" t="str">
        <f t="shared" si="178"/>
        <v>奎文</v>
      </c>
      <c r="S5740" t="str">
        <f t="shared" si="179"/>
        <v>0712</v>
      </c>
    </row>
    <row r="5741" spans="1:19">
      <c r="A5741" t="s">
        <v>47183</v>
      </c>
      <c r="B5741" t="s">
        <v>47184</v>
      </c>
      <c r="C5741" t="s">
        <v>46</v>
      </c>
      <c r="D5741" t="s">
        <v>47185</v>
      </c>
      <c r="E5741" t="s">
        <v>47085</v>
      </c>
      <c r="F5741" t="s">
        <v>47186</v>
      </c>
      <c r="G5741" t="s">
        <v>47187</v>
      </c>
      <c r="H5741" t="s">
        <v>47188</v>
      </c>
      <c r="I5741" t="s">
        <v>2350</v>
      </c>
      <c r="J5741" t="s">
        <v>4045</v>
      </c>
      <c r="K5741" t="s">
        <v>4046</v>
      </c>
      <c r="L5741" t="s">
        <v>128</v>
      </c>
      <c r="M5741" t="s">
        <v>4047</v>
      </c>
      <c r="N5741" t="s">
        <v>2480</v>
      </c>
      <c r="O5741" t="s">
        <v>4048</v>
      </c>
      <c r="P5741" t="s">
        <v>47189</v>
      </c>
      <c r="R5741" t="str">
        <f t="shared" si="178"/>
        <v>寿光</v>
      </c>
      <c r="S5741" t="str">
        <f t="shared" si="179"/>
        <v>0712</v>
      </c>
    </row>
    <row r="5742" spans="1:19">
      <c r="A5742" t="s">
        <v>47190</v>
      </c>
      <c r="B5742" t="s">
        <v>47191</v>
      </c>
      <c r="C5742" t="s">
        <v>46</v>
      </c>
      <c r="D5742" t="s">
        <v>47192</v>
      </c>
      <c r="E5742" t="s">
        <v>47085</v>
      </c>
      <c r="F5742" t="s">
        <v>47193</v>
      </c>
      <c r="G5742" t="s">
        <v>47194</v>
      </c>
      <c r="H5742" t="s">
        <v>47195</v>
      </c>
      <c r="I5742" t="s">
        <v>2350</v>
      </c>
      <c r="J5742" t="s">
        <v>3750</v>
      </c>
      <c r="K5742" t="s">
        <v>3751</v>
      </c>
      <c r="L5742" t="s">
        <v>137</v>
      </c>
      <c r="M5742" t="s">
        <v>3729</v>
      </c>
      <c r="N5742" t="s">
        <v>2602</v>
      </c>
      <c r="O5742" t="s">
        <v>3752</v>
      </c>
      <c r="P5742" t="s">
        <v>47196</v>
      </c>
      <c r="R5742" t="str">
        <f t="shared" si="178"/>
        <v>青州</v>
      </c>
      <c r="S5742" t="str">
        <f t="shared" si="179"/>
        <v>0712</v>
      </c>
    </row>
    <row r="5743" spans="1:19">
      <c r="A5743" t="s">
        <v>47197</v>
      </c>
      <c r="B5743" t="s">
        <v>47198</v>
      </c>
      <c r="C5743" t="s">
        <v>46</v>
      </c>
      <c r="D5743" t="s">
        <v>47199</v>
      </c>
      <c r="E5743" t="s">
        <v>47085</v>
      </c>
      <c r="F5743" t="s">
        <v>47200</v>
      </c>
      <c r="G5743" t="s">
        <v>47201</v>
      </c>
      <c r="H5743" t="s">
        <v>47202</v>
      </c>
      <c r="I5743" t="s">
        <v>2465</v>
      </c>
      <c r="J5743" t="s">
        <v>38808</v>
      </c>
      <c r="K5743" t="s">
        <v>38809</v>
      </c>
      <c r="L5743" t="s">
        <v>676</v>
      </c>
      <c r="M5743" t="s">
        <v>3471</v>
      </c>
      <c r="N5743" t="s">
        <v>3017</v>
      </c>
      <c r="O5743" t="s">
        <v>38810</v>
      </c>
      <c r="P5743" t="s">
        <v>47203</v>
      </c>
      <c r="Q5743" t="s">
        <v>47204</v>
      </c>
      <c r="R5743" t="str">
        <f t="shared" si="178"/>
        <v>昌乐</v>
      </c>
      <c r="S5743" t="str">
        <f t="shared" si="179"/>
        <v>0712</v>
      </c>
    </row>
    <row r="5744" spans="1:19">
      <c r="A5744" t="s">
        <v>47205</v>
      </c>
      <c r="B5744" t="s">
        <v>47206</v>
      </c>
      <c r="C5744" t="s">
        <v>46</v>
      </c>
      <c r="D5744" t="s">
        <v>47207</v>
      </c>
      <c r="E5744" t="s">
        <v>47085</v>
      </c>
      <c r="F5744" t="s">
        <v>47208</v>
      </c>
      <c r="G5744" t="s">
        <v>47209</v>
      </c>
      <c r="H5744" t="s">
        <v>47210</v>
      </c>
      <c r="I5744" t="s">
        <v>3969</v>
      </c>
      <c r="J5744" t="s">
        <v>10011</v>
      </c>
      <c r="K5744" t="s">
        <v>10012</v>
      </c>
      <c r="L5744" t="s">
        <v>76</v>
      </c>
      <c r="M5744" t="s">
        <v>4374</v>
      </c>
      <c r="N5744" t="s">
        <v>2721</v>
      </c>
      <c r="O5744" t="s">
        <v>10013</v>
      </c>
      <c r="P5744" t="s">
        <v>47211</v>
      </c>
      <c r="Q5744" t="s">
        <v>47212</v>
      </c>
      <c r="R5744" t="str">
        <f t="shared" si="178"/>
        <v>奎文</v>
      </c>
      <c r="S5744" t="str">
        <f t="shared" si="179"/>
        <v>0712</v>
      </c>
    </row>
    <row r="5745" spans="1:19">
      <c r="A5745" t="s">
        <v>47213</v>
      </c>
      <c r="B5745" t="s">
        <v>47214</v>
      </c>
      <c r="C5745" t="s">
        <v>46</v>
      </c>
      <c r="D5745" t="s">
        <v>47215</v>
      </c>
      <c r="E5745" t="s">
        <v>47085</v>
      </c>
      <c r="F5745" t="s">
        <v>47216</v>
      </c>
      <c r="G5745" t="s">
        <v>47217</v>
      </c>
      <c r="H5745" t="s">
        <v>47218</v>
      </c>
      <c r="I5745" t="s">
        <v>3856</v>
      </c>
      <c r="J5745" t="s">
        <v>17172</v>
      </c>
      <c r="K5745" t="s">
        <v>17173</v>
      </c>
      <c r="L5745" t="s">
        <v>57</v>
      </c>
      <c r="M5745" t="s">
        <v>2492</v>
      </c>
      <c r="N5745" t="s">
        <v>2340</v>
      </c>
      <c r="O5745" t="s">
        <v>17174</v>
      </c>
      <c r="P5745" t="s">
        <v>47219</v>
      </c>
      <c r="Q5745" t="s">
        <v>47220</v>
      </c>
      <c r="R5745" t="str">
        <f t="shared" si="178"/>
        <v>安丘</v>
      </c>
      <c r="S5745" t="str">
        <f t="shared" si="179"/>
        <v>0712</v>
      </c>
    </row>
    <row r="5746" spans="1:19">
      <c r="A5746" t="s">
        <v>47221</v>
      </c>
      <c r="B5746" t="s">
        <v>47222</v>
      </c>
      <c r="C5746" t="s">
        <v>46</v>
      </c>
      <c r="D5746" t="s">
        <v>47223</v>
      </c>
      <c r="E5746" t="s">
        <v>47085</v>
      </c>
      <c r="F5746" t="s">
        <v>47224</v>
      </c>
      <c r="G5746" t="s">
        <v>47225</v>
      </c>
      <c r="H5746" t="s">
        <v>47226</v>
      </c>
      <c r="I5746" t="s">
        <v>2645</v>
      </c>
      <c r="J5746" t="s">
        <v>2968</v>
      </c>
      <c r="K5746" t="s">
        <v>2969</v>
      </c>
      <c r="L5746" t="s">
        <v>47</v>
      </c>
      <c r="M5746" t="s">
        <v>2454</v>
      </c>
      <c r="N5746" t="s">
        <v>2382</v>
      </c>
      <c r="O5746" t="s">
        <v>2970</v>
      </c>
      <c r="P5746" t="s">
        <v>47227</v>
      </c>
      <c r="R5746" t="str">
        <f t="shared" si="178"/>
        <v>诸城</v>
      </c>
      <c r="S5746" t="str">
        <f t="shared" si="179"/>
        <v>0712</v>
      </c>
    </row>
    <row r="5747" spans="1:19">
      <c r="A5747" t="s">
        <v>47228</v>
      </c>
      <c r="B5747" t="s">
        <v>47229</v>
      </c>
      <c r="C5747" t="s">
        <v>46</v>
      </c>
      <c r="D5747" t="s">
        <v>47230</v>
      </c>
      <c r="E5747" t="s">
        <v>47085</v>
      </c>
      <c r="F5747" t="s">
        <v>47231</v>
      </c>
      <c r="G5747" t="s">
        <v>47232</v>
      </c>
      <c r="H5747" t="s">
        <v>47233</v>
      </c>
      <c r="I5747" t="s">
        <v>2364</v>
      </c>
      <c r="J5747" t="s">
        <v>12372</v>
      </c>
      <c r="K5747" t="s">
        <v>12373</v>
      </c>
      <c r="L5747" t="s">
        <v>101</v>
      </c>
      <c r="M5747" t="s">
        <v>3130</v>
      </c>
      <c r="N5747" t="s">
        <v>2872</v>
      </c>
      <c r="O5747" t="s">
        <v>12374</v>
      </c>
      <c r="P5747" t="s">
        <v>47234</v>
      </c>
      <c r="R5747" t="str">
        <f t="shared" si="178"/>
        <v>潍城</v>
      </c>
      <c r="S5747" t="str">
        <f t="shared" si="179"/>
        <v>0712</v>
      </c>
    </row>
    <row r="5748" spans="1:19">
      <c r="A5748" t="s">
        <v>47235</v>
      </c>
      <c r="B5748" t="s">
        <v>47236</v>
      </c>
      <c r="C5748" t="s">
        <v>46</v>
      </c>
      <c r="D5748" t="s">
        <v>47237</v>
      </c>
      <c r="E5748" t="s">
        <v>47085</v>
      </c>
      <c r="F5748" t="s">
        <v>47238</v>
      </c>
      <c r="G5748" t="s">
        <v>47239</v>
      </c>
      <c r="H5748" t="s">
        <v>47240</v>
      </c>
      <c r="I5748" t="s">
        <v>2350</v>
      </c>
      <c r="J5748" t="s">
        <v>6396</v>
      </c>
      <c r="K5748" t="s">
        <v>6397</v>
      </c>
      <c r="L5748" t="s">
        <v>110</v>
      </c>
      <c r="M5748" t="s">
        <v>2381</v>
      </c>
      <c r="N5748" t="s">
        <v>3252</v>
      </c>
      <c r="O5748" t="s">
        <v>6399</v>
      </c>
      <c r="P5748" t="s">
        <v>47241</v>
      </c>
      <c r="R5748" t="str">
        <f t="shared" si="178"/>
        <v>高密</v>
      </c>
      <c r="S5748" t="str">
        <f t="shared" si="179"/>
        <v>0712</v>
      </c>
    </row>
    <row r="5749" spans="1:19">
      <c r="A5749" t="s">
        <v>47242</v>
      </c>
      <c r="B5749" t="s">
        <v>47243</v>
      </c>
      <c r="C5749" t="s">
        <v>46</v>
      </c>
      <c r="D5749" t="s">
        <v>47244</v>
      </c>
      <c r="E5749" t="s">
        <v>47085</v>
      </c>
      <c r="F5749" t="s">
        <v>47245</v>
      </c>
      <c r="G5749" t="s">
        <v>47246</v>
      </c>
      <c r="H5749" t="s">
        <v>47247</v>
      </c>
      <c r="I5749" t="s">
        <v>2465</v>
      </c>
      <c r="J5749" t="s">
        <v>9674</v>
      </c>
      <c r="K5749" t="s">
        <v>9675</v>
      </c>
      <c r="L5749" t="s">
        <v>187</v>
      </c>
      <c r="M5749" t="s">
        <v>3773</v>
      </c>
      <c r="N5749" t="s">
        <v>2421</v>
      </c>
      <c r="O5749" t="s">
        <v>9676</v>
      </c>
      <c r="P5749" t="s">
        <v>47248</v>
      </c>
      <c r="Q5749" t="s">
        <v>47249</v>
      </c>
      <c r="R5749" t="str">
        <f t="shared" si="178"/>
        <v>坊子</v>
      </c>
      <c r="S5749" t="str">
        <f t="shared" si="179"/>
        <v>0712</v>
      </c>
    </row>
    <row r="5750" spans="1:19">
      <c r="A5750" t="s">
        <v>47250</v>
      </c>
      <c r="B5750" t="s">
        <v>47251</v>
      </c>
      <c r="C5750" t="s">
        <v>46</v>
      </c>
      <c r="D5750" t="s">
        <v>47252</v>
      </c>
      <c r="E5750" t="s">
        <v>47085</v>
      </c>
      <c r="F5750" t="s">
        <v>47253</v>
      </c>
      <c r="G5750" t="s">
        <v>47254</v>
      </c>
      <c r="H5750" t="s">
        <v>47255</v>
      </c>
      <c r="I5750" t="s">
        <v>2378</v>
      </c>
      <c r="J5750" t="s">
        <v>6485</v>
      </c>
      <c r="K5750" t="s">
        <v>6486</v>
      </c>
      <c r="L5750" t="s">
        <v>128</v>
      </c>
      <c r="M5750" t="s">
        <v>3653</v>
      </c>
      <c r="N5750" t="s">
        <v>2421</v>
      </c>
      <c r="O5750" t="s">
        <v>6487</v>
      </c>
      <c r="P5750" t="s">
        <v>47256</v>
      </c>
      <c r="Q5750" t="s">
        <v>47257</v>
      </c>
      <c r="R5750" t="str">
        <f t="shared" si="178"/>
        <v>寿光</v>
      </c>
      <c r="S5750" t="str">
        <f t="shared" si="179"/>
        <v>0712</v>
      </c>
    </row>
    <row r="5751" spans="1:19">
      <c r="A5751" t="s">
        <v>47258</v>
      </c>
      <c r="B5751" t="s">
        <v>47259</v>
      </c>
      <c r="C5751" t="s">
        <v>46</v>
      </c>
      <c r="D5751" t="s">
        <v>47260</v>
      </c>
      <c r="E5751" t="s">
        <v>47085</v>
      </c>
      <c r="F5751" t="s">
        <v>47261</v>
      </c>
      <c r="G5751" t="s">
        <v>47262</v>
      </c>
      <c r="H5751" t="s">
        <v>47263</v>
      </c>
      <c r="I5751" t="s">
        <v>2465</v>
      </c>
      <c r="J5751" t="s">
        <v>3377</v>
      </c>
      <c r="K5751" t="s">
        <v>3378</v>
      </c>
      <c r="L5751" t="s">
        <v>76</v>
      </c>
      <c r="M5751" t="s">
        <v>2528</v>
      </c>
      <c r="N5751" t="s">
        <v>3017</v>
      </c>
      <c r="O5751" t="s">
        <v>3379</v>
      </c>
      <c r="P5751" t="s">
        <v>47264</v>
      </c>
      <c r="Q5751" t="s">
        <v>47265</v>
      </c>
      <c r="R5751" t="str">
        <f t="shared" si="178"/>
        <v>奎文</v>
      </c>
      <c r="S5751" t="str">
        <f t="shared" si="179"/>
        <v>0712</v>
      </c>
    </row>
    <row r="5752" spans="1:19">
      <c r="A5752" t="s">
        <v>47266</v>
      </c>
      <c r="B5752" t="s">
        <v>47267</v>
      </c>
      <c r="C5752" t="s">
        <v>46</v>
      </c>
      <c r="D5752" t="s">
        <v>47268</v>
      </c>
      <c r="E5752" t="s">
        <v>47085</v>
      </c>
      <c r="F5752" t="s">
        <v>47269</v>
      </c>
      <c r="G5752" t="s">
        <v>47270</v>
      </c>
      <c r="H5752" t="s">
        <v>47271</v>
      </c>
      <c r="I5752" t="s">
        <v>2645</v>
      </c>
      <c r="J5752" t="s">
        <v>3938</v>
      </c>
      <c r="K5752" t="s">
        <v>3939</v>
      </c>
      <c r="L5752" t="s">
        <v>137</v>
      </c>
      <c r="M5752" t="s">
        <v>3940</v>
      </c>
      <c r="N5752" t="s">
        <v>2480</v>
      </c>
      <c r="P5752" t="s">
        <v>47272</v>
      </c>
      <c r="Q5752" t="s">
        <v>47273</v>
      </c>
      <c r="R5752" t="str">
        <f t="shared" si="178"/>
        <v>青州</v>
      </c>
      <c r="S5752" t="str">
        <f t="shared" si="179"/>
        <v>0712</v>
      </c>
    </row>
    <row r="5753" spans="1:19">
      <c r="A5753" t="s">
        <v>47274</v>
      </c>
      <c r="B5753" t="s">
        <v>47275</v>
      </c>
      <c r="C5753" t="s">
        <v>46</v>
      </c>
      <c r="D5753" t="s">
        <v>47276</v>
      </c>
      <c r="E5753" t="s">
        <v>47085</v>
      </c>
      <c r="F5753" t="s">
        <v>47277</v>
      </c>
      <c r="G5753" t="s">
        <v>47278</v>
      </c>
      <c r="H5753" t="s">
        <v>47279</v>
      </c>
      <c r="I5753" t="s">
        <v>2503</v>
      </c>
      <c r="J5753" t="s">
        <v>9436</v>
      </c>
      <c r="K5753" t="s">
        <v>9437</v>
      </c>
      <c r="L5753" t="s">
        <v>110</v>
      </c>
      <c r="M5753" t="s">
        <v>2381</v>
      </c>
      <c r="N5753" t="s">
        <v>2421</v>
      </c>
      <c r="O5753" t="s">
        <v>9438</v>
      </c>
      <c r="P5753" t="s">
        <v>47280</v>
      </c>
      <c r="Q5753" t="s">
        <v>47281</v>
      </c>
      <c r="R5753" t="str">
        <f t="shared" si="178"/>
        <v>高密</v>
      </c>
      <c r="S5753" t="str">
        <f t="shared" si="179"/>
        <v>0712</v>
      </c>
    </row>
    <row r="5754" spans="1:19">
      <c r="A5754" t="s">
        <v>47282</v>
      </c>
      <c r="B5754" t="s">
        <v>47283</v>
      </c>
      <c r="C5754" t="s">
        <v>46</v>
      </c>
      <c r="D5754" t="s">
        <v>47284</v>
      </c>
      <c r="E5754" t="s">
        <v>47085</v>
      </c>
      <c r="F5754" t="s">
        <v>47285</v>
      </c>
      <c r="G5754" t="s">
        <v>47286</v>
      </c>
      <c r="H5754" t="s">
        <v>47287</v>
      </c>
      <c r="I5754" t="s">
        <v>2645</v>
      </c>
      <c r="J5754" t="s">
        <v>2526</v>
      </c>
      <c r="K5754" t="s">
        <v>2527</v>
      </c>
      <c r="L5754" t="s">
        <v>76</v>
      </c>
      <c r="M5754" t="s">
        <v>2528</v>
      </c>
      <c r="N5754" t="s">
        <v>2674</v>
      </c>
      <c r="O5754" t="s">
        <v>2530</v>
      </c>
      <c r="P5754" t="s">
        <v>47288</v>
      </c>
      <c r="R5754" t="str">
        <f t="shared" si="178"/>
        <v>奎文</v>
      </c>
      <c r="S5754" t="str">
        <f t="shared" si="179"/>
        <v>0712</v>
      </c>
    </row>
    <row r="5755" spans="1:19">
      <c r="A5755" t="s">
        <v>47289</v>
      </c>
      <c r="B5755" t="s">
        <v>47290</v>
      </c>
      <c r="C5755" t="s">
        <v>46</v>
      </c>
      <c r="D5755" t="s">
        <v>47291</v>
      </c>
      <c r="E5755" t="s">
        <v>47085</v>
      </c>
      <c r="F5755" t="s">
        <v>47292</v>
      </c>
      <c r="G5755" t="s">
        <v>47293</v>
      </c>
      <c r="H5755" t="s">
        <v>47294</v>
      </c>
      <c r="I5755" t="s">
        <v>2350</v>
      </c>
      <c r="J5755" t="s">
        <v>11657</v>
      </c>
      <c r="K5755" t="s">
        <v>11658</v>
      </c>
      <c r="L5755" t="s">
        <v>676</v>
      </c>
      <c r="M5755" t="s">
        <v>3471</v>
      </c>
      <c r="N5755" t="s">
        <v>3554</v>
      </c>
      <c r="O5755" t="s">
        <v>11659</v>
      </c>
      <c r="P5755" t="s">
        <v>47295</v>
      </c>
      <c r="R5755" t="str">
        <f t="shared" si="178"/>
        <v>昌乐</v>
      </c>
      <c r="S5755" t="str">
        <f t="shared" si="179"/>
        <v>0712</v>
      </c>
    </row>
    <row r="5756" spans="1:19">
      <c r="A5756" t="s">
        <v>47296</v>
      </c>
      <c r="B5756" t="s">
        <v>47297</v>
      </c>
      <c r="C5756" t="s">
        <v>46</v>
      </c>
      <c r="D5756" t="s">
        <v>47298</v>
      </c>
      <c r="E5756" t="s">
        <v>47085</v>
      </c>
      <c r="F5756" t="s">
        <v>47299</v>
      </c>
      <c r="G5756" t="s">
        <v>47300</v>
      </c>
      <c r="H5756" t="s">
        <v>47301</v>
      </c>
      <c r="I5756" t="s">
        <v>2465</v>
      </c>
      <c r="J5756" t="s">
        <v>3857</v>
      </c>
      <c r="K5756" t="s">
        <v>3858</v>
      </c>
      <c r="L5756" t="s">
        <v>119</v>
      </c>
      <c r="M5756" t="s">
        <v>2601</v>
      </c>
      <c r="O5756" t="s">
        <v>3859</v>
      </c>
      <c r="P5756" t="s">
        <v>47302</v>
      </c>
      <c r="Q5756" t="s">
        <v>47303</v>
      </c>
      <c r="R5756" t="str">
        <f t="shared" si="178"/>
        <v>寒亭</v>
      </c>
      <c r="S5756" t="str">
        <f t="shared" si="179"/>
        <v>0712</v>
      </c>
    </row>
    <row r="5757" spans="1:19">
      <c r="A5757" t="s">
        <v>47304</v>
      </c>
      <c r="B5757" t="s">
        <v>47305</v>
      </c>
      <c r="C5757" t="s">
        <v>46</v>
      </c>
      <c r="D5757" t="s">
        <v>47306</v>
      </c>
      <c r="E5757" t="s">
        <v>47085</v>
      </c>
      <c r="F5757" t="s">
        <v>47307</v>
      </c>
      <c r="G5757" t="s">
        <v>47308</v>
      </c>
      <c r="H5757" t="s">
        <v>47309</v>
      </c>
      <c r="I5757" t="s">
        <v>2350</v>
      </c>
      <c r="J5757" t="s">
        <v>4774</v>
      </c>
      <c r="K5757" t="s">
        <v>4775</v>
      </c>
      <c r="L5757" t="s">
        <v>67</v>
      </c>
      <c r="M5757" t="s">
        <v>3706</v>
      </c>
      <c r="N5757" t="s">
        <v>3554</v>
      </c>
      <c r="O5757" t="s">
        <v>4776</v>
      </c>
      <c r="P5757" t="s">
        <v>47310</v>
      </c>
      <c r="Q5757" t="s">
        <v>47311</v>
      </c>
      <c r="R5757" t="str">
        <f t="shared" si="178"/>
        <v>昌邑</v>
      </c>
      <c r="S5757" t="str">
        <f t="shared" si="179"/>
        <v>0712</v>
      </c>
    </row>
    <row r="5758" spans="1:19">
      <c r="A5758" t="s">
        <v>47312</v>
      </c>
      <c r="B5758" t="s">
        <v>47313</v>
      </c>
      <c r="C5758" t="s">
        <v>46</v>
      </c>
      <c r="D5758" t="s">
        <v>47314</v>
      </c>
      <c r="E5758" t="s">
        <v>47085</v>
      </c>
      <c r="F5758" t="s">
        <v>47315</v>
      </c>
      <c r="G5758" t="s">
        <v>47316</v>
      </c>
      <c r="H5758" t="s">
        <v>47317</v>
      </c>
      <c r="I5758" t="s">
        <v>2645</v>
      </c>
      <c r="J5758" t="s">
        <v>4344</v>
      </c>
      <c r="K5758" t="s">
        <v>4345</v>
      </c>
      <c r="L5758" t="s">
        <v>187</v>
      </c>
      <c r="M5758" t="s">
        <v>4346</v>
      </c>
      <c r="N5758" t="s">
        <v>18142</v>
      </c>
      <c r="O5758" t="s">
        <v>4347</v>
      </c>
      <c r="P5758" t="s">
        <v>47318</v>
      </c>
      <c r="Q5758" t="s">
        <v>47319</v>
      </c>
      <c r="R5758" t="str">
        <f t="shared" si="178"/>
        <v>坊子</v>
      </c>
      <c r="S5758" t="str">
        <f t="shared" si="179"/>
        <v>0712</v>
      </c>
    </row>
    <row r="5759" spans="1:19">
      <c r="A5759" t="s">
        <v>47320</v>
      </c>
      <c r="B5759" t="s">
        <v>47321</v>
      </c>
      <c r="C5759" t="s">
        <v>46</v>
      </c>
      <c r="D5759" t="s">
        <v>47322</v>
      </c>
      <c r="E5759" t="s">
        <v>47085</v>
      </c>
      <c r="F5759" t="s">
        <v>47323</v>
      </c>
      <c r="G5759" t="s">
        <v>47324</v>
      </c>
      <c r="H5759" t="s">
        <v>47325</v>
      </c>
      <c r="I5759" t="s">
        <v>2364</v>
      </c>
      <c r="J5759" t="s">
        <v>9195</v>
      </c>
      <c r="K5759" t="s">
        <v>9196</v>
      </c>
      <c r="L5759" t="s">
        <v>128</v>
      </c>
      <c r="M5759" t="s">
        <v>4047</v>
      </c>
      <c r="N5759" t="s">
        <v>2872</v>
      </c>
      <c r="O5759" t="s">
        <v>9197</v>
      </c>
      <c r="P5759" t="s">
        <v>47326</v>
      </c>
      <c r="R5759" t="str">
        <f t="shared" si="178"/>
        <v>寿光</v>
      </c>
      <c r="S5759" t="str">
        <f t="shared" si="179"/>
        <v>0712</v>
      </c>
    </row>
    <row r="5760" spans="1:19">
      <c r="A5760" t="s">
        <v>47327</v>
      </c>
      <c r="B5760" t="s">
        <v>47328</v>
      </c>
      <c r="C5760" t="s">
        <v>46</v>
      </c>
      <c r="D5760" t="s">
        <v>47329</v>
      </c>
      <c r="E5760" t="s">
        <v>47085</v>
      </c>
      <c r="F5760" t="s">
        <v>47330</v>
      </c>
      <c r="G5760" t="s">
        <v>47331</v>
      </c>
      <c r="H5760" t="s">
        <v>47332</v>
      </c>
      <c r="I5760" t="s">
        <v>2364</v>
      </c>
      <c r="J5760" t="s">
        <v>3750</v>
      </c>
      <c r="K5760" t="s">
        <v>3751</v>
      </c>
      <c r="L5760" t="s">
        <v>137</v>
      </c>
      <c r="M5760" t="s">
        <v>3729</v>
      </c>
      <c r="N5760" t="s">
        <v>2602</v>
      </c>
      <c r="O5760" t="s">
        <v>3752</v>
      </c>
      <c r="P5760" t="s">
        <v>47333</v>
      </c>
      <c r="Q5760" t="s">
        <v>47334</v>
      </c>
      <c r="R5760" t="str">
        <f t="shared" si="178"/>
        <v>青州</v>
      </c>
      <c r="S5760" t="str">
        <f t="shared" si="179"/>
        <v>0712</v>
      </c>
    </row>
    <row r="5761" spans="1:19">
      <c r="A5761" t="s">
        <v>47335</v>
      </c>
      <c r="B5761" t="s">
        <v>47336</v>
      </c>
      <c r="C5761" t="s">
        <v>46</v>
      </c>
      <c r="D5761" t="s">
        <v>47337</v>
      </c>
      <c r="E5761" t="s">
        <v>47085</v>
      </c>
      <c r="F5761" t="s">
        <v>47338</v>
      </c>
      <c r="G5761" t="s">
        <v>47339</v>
      </c>
      <c r="H5761" t="s">
        <v>47340</v>
      </c>
      <c r="I5761" t="s">
        <v>2378</v>
      </c>
      <c r="J5761" t="s">
        <v>6766</v>
      </c>
      <c r="K5761" t="s">
        <v>6767</v>
      </c>
      <c r="L5761" t="s">
        <v>137</v>
      </c>
      <c r="M5761" t="s">
        <v>2686</v>
      </c>
      <c r="N5761" t="s">
        <v>2421</v>
      </c>
      <c r="O5761" t="s">
        <v>6768</v>
      </c>
      <c r="P5761" t="s">
        <v>47341</v>
      </c>
      <c r="R5761" t="str">
        <f t="shared" ref="R5761:R5824" si="180">IF(OR(LEFT(L5761,2)="高新"),"奎文",IF(LEFT(L5761,2)="峡山","坊子",IF(LEFT(L5761,2)="滨海","寒亭",LEFT(L5761,2))))</f>
        <v>青州</v>
      </c>
      <c r="S5761" t="str">
        <f t="shared" ref="S5761:S5824" si="181">TEXT(B5761,"mmdd")</f>
        <v>0712</v>
      </c>
    </row>
    <row r="5762" spans="1:19">
      <c r="A5762" t="s">
        <v>47342</v>
      </c>
      <c r="B5762" t="s">
        <v>47343</v>
      </c>
      <c r="C5762" t="s">
        <v>46</v>
      </c>
      <c r="D5762" t="s">
        <v>47344</v>
      </c>
      <c r="E5762" t="s">
        <v>47085</v>
      </c>
      <c r="F5762" t="s">
        <v>47345</v>
      </c>
      <c r="G5762" t="s">
        <v>47346</v>
      </c>
      <c r="H5762" t="s">
        <v>47347</v>
      </c>
      <c r="I5762" t="s">
        <v>2503</v>
      </c>
      <c r="J5762" t="s">
        <v>2646</v>
      </c>
      <c r="K5762" t="s">
        <v>2647</v>
      </c>
      <c r="L5762" t="s">
        <v>128</v>
      </c>
      <c r="M5762" t="s">
        <v>2648</v>
      </c>
      <c r="N5762" t="s">
        <v>2649</v>
      </c>
      <c r="O5762" t="s">
        <v>2650</v>
      </c>
      <c r="P5762" t="s">
        <v>47348</v>
      </c>
      <c r="R5762" t="str">
        <f t="shared" si="180"/>
        <v>寿光</v>
      </c>
      <c r="S5762" t="str">
        <f t="shared" si="181"/>
        <v>0712</v>
      </c>
    </row>
    <row r="5763" spans="1:19">
      <c r="A5763" t="s">
        <v>47349</v>
      </c>
      <c r="B5763" t="s">
        <v>47350</v>
      </c>
      <c r="C5763" t="s">
        <v>46</v>
      </c>
      <c r="D5763" t="s">
        <v>47351</v>
      </c>
      <c r="E5763" t="s">
        <v>47085</v>
      </c>
      <c r="F5763" t="s">
        <v>47352</v>
      </c>
      <c r="G5763" t="s">
        <v>47353</v>
      </c>
      <c r="H5763" t="s">
        <v>47354</v>
      </c>
      <c r="I5763" t="s">
        <v>6637</v>
      </c>
      <c r="J5763" t="s">
        <v>7015</v>
      </c>
      <c r="K5763" t="s">
        <v>7016</v>
      </c>
      <c r="L5763" t="s">
        <v>67</v>
      </c>
      <c r="M5763" t="s">
        <v>3366</v>
      </c>
      <c r="N5763" t="s">
        <v>2421</v>
      </c>
      <c r="O5763" t="s">
        <v>7017</v>
      </c>
      <c r="P5763" t="s">
        <v>47355</v>
      </c>
      <c r="R5763" t="str">
        <f t="shared" si="180"/>
        <v>昌邑</v>
      </c>
      <c r="S5763" t="str">
        <f t="shared" si="181"/>
        <v>0712</v>
      </c>
    </row>
    <row r="5764" spans="1:19">
      <c r="A5764" t="s">
        <v>47356</v>
      </c>
      <c r="B5764" t="s">
        <v>47279</v>
      </c>
      <c r="C5764" t="s">
        <v>46</v>
      </c>
      <c r="D5764" t="s">
        <v>47357</v>
      </c>
      <c r="E5764" t="s">
        <v>47085</v>
      </c>
      <c r="F5764" t="s">
        <v>47358</v>
      </c>
      <c r="G5764" t="s">
        <v>47359</v>
      </c>
      <c r="H5764" t="s">
        <v>47360</v>
      </c>
      <c r="I5764" t="s">
        <v>2364</v>
      </c>
      <c r="J5764" t="s">
        <v>6923</v>
      </c>
      <c r="K5764" t="s">
        <v>6924</v>
      </c>
      <c r="L5764" t="s">
        <v>128</v>
      </c>
      <c r="M5764" t="s">
        <v>6079</v>
      </c>
      <c r="N5764" t="s">
        <v>2816</v>
      </c>
      <c r="O5764" t="s">
        <v>6925</v>
      </c>
      <c r="P5764" t="s">
        <v>47361</v>
      </c>
      <c r="R5764" t="str">
        <f t="shared" si="180"/>
        <v>寿光</v>
      </c>
      <c r="S5764" t="str">
        <f t="shared" si="181"/>
        <v>0712</v>
      </c>
    </row>
    <row r="5765" spans="1:19">
      <c r="A5765" t="s">
        <v>47362</v>
      </c>
      <c r="B5765" t="s">
        <v>47363</v>
      </c>
      <c r="C5765" t="s">
        <v>46</v>
      </c>
      <c r="D5765" t="s">
        <v>47364</v>
      </c>
      <c r="E5765" t="s">
        <v>47085</v>
      </c>
      <c r="F5765" t="s">
        <v>47365</v>
      </c>
      <c r="G5765" t="s">
        <v>47366</v>
      </c>
      <c r="H5765" t="s">
        <v>47367</v>
      </c>
      <c r="I5765" t="s">
        <v>2350</v>
      </c>
      <c r="J5765" t="s">
        <v>6863</v>
      </c>
      <c r="K5765" t="s">
        <v>6864</v>
      </c>
      <c r="L5765" t="s">
        <v>128</v>
      </c>
      <c r="M5765" t="s">
        <v>3952</v>
      </c>
      <c r="N5765" t="s">
        <v>2743</v>
      </c>
      <c r="O5765" t="s">
        <v>6865</v>
      </c>
      <c r="P5765" t="s">
        <v>47368</v>
      </c>
      <c r="Q5765" t="s">
        <v>47369</v>
      </c>
      <c r="R5765" t="str">
        <f t="shared" si="180"/>
        <v>寿光</v>
      </c>
      <c r="S5765" t="str">
        <f t="shared" si="181"/>
        <v>0712</v>
      </c>
    </row>
    <row r="5766" spans="1:19">
      <c r="A5766" t="s">
        <v>47370</v>
      </c>
      <c r="B5766" t="s">
        <v>47371</v>
      </c>
      <c r="C5766" t="s">
        <v>46</v>
      </c>
      <c r="D5766" t="s">
        <v>47372</v>
      </c>
      <c r="E5766" t="s">
        <v>47085</v>
      </c>
      <c r="F5766" t="s">
        <v>47373</v>
      </c>
      <c r="G5766" t="s">
        <v>47374</v>
      </c>
      <c r="H5766" t="s">
        <v>47375</v>
      </c>
      <c r="I5766" t="s">
        <v>2378</v>
      </c>
      <c r="J5766" t="s">
        <v>3295</v>
      </c>
      <c r="K5766" t="s">
        <v>3296</v>
      </c>
      <c r="L5766" t="s">
        <v>47</v>
      </c>
      <c r="M5766" t="s">
        <v>3159</v>
      </c>
      <c r="N5766" t="s">
        <v>2421</v>
      </c>
      <c r="O5766" t="s">
        <v>3297</v>
      </c>
      <c r="P5766" t="s">
        <v>47188</v>
      </c>
      <c r="R5766" t="str">
        <f t="shared" si="180"/>
        <v>诸城</v>
      </c>
      <c r="S5766" t="str">
        <f t="shared" si="181"/>
        <v>0712</v>
      </c>
    </row>
    <row r="5767" spans="1:19">
      <c r="A5767" t="s">
        <v>47376</v>
      </c>
      <c r="B5767" t="s">
        <v>47377</v>
      </c>
      <c r="C5767" t="s">
        <v>46</v>
      </c>
      <c r="D5767" t="s">
        <v>47378</v>
      </c>
      <c r="E5767" t="s">
        <v>47085</v>
      </c>
      <c r="F5767" t="s">
        <v>47379</v>
      </c>
      <c r="G5767" t="s">
        <v>47380</v>
      </c>
      <c r="H5767" t="s">
        <v>47381</v>
      </c>
      <c r="I5767" t="s">
        <v>2645</v>
      </c>
      <c r="J5767" t="s">
        <v>2793</v>
      </c>
      <c r="K5767" t="s">
        <v>2794</v>
      </c>
      <c r="L5767" t="s">
        <v>57</v>
      </c>
      <c r="M5767" t="s">
        <v>2367</v>
      </c>
      <c r="N5767" t="s">
        <v>3994</v>
      </c>
      <c r="O5767" t="s">
        <v>2795</v>
      </c>
      <c r="P5767" t="s">
        <v>47382</v>
      </c>
      <c r="R5767" t="str">
        <f t="shared" si="180"/>
        <v>安丘</v>
      </c>
      <c r="S5767" t="str">
        <f t="shared" si="181"/>
        <v>0712</v>
      </c>
    </row>
    <row r="5768" spans="1:19">
      <c r="A5768" t="s">
        <v>47383</v>
      </c>
      <c r="B5768" t="s">
        <v>47384</v>
      </c>
      <c r="C5768" t="s">
        <v>46</v>
      </c>
      <c r="D5768" t="s">
        <v>47385</v>
      </c>
      <c r="E5768" t="s">
        <v>47085</v>
      </c>
      <c r="F5768" t="s">
        <v>47386</v>
      </c>
      <c r="G5768" t="s">
        <v>47387</v>
      </c>
      <c r="H5768" t="s">
        <v>47195</v>
      </c>
      <c r="I5768" t="s">
        <v>2645</v>
      </c>
      <c r="J5768" t="s">
        <v>9022</v>
      </c>
      <c r="K5768" t="s">
        <v>9023</v>
      </c>
      <c r="L5768" t="s">
        <v>101</v>
      </c>
      <c r="M5768" t="s">
        <v>4459</v>
      </c>
      <c r="N5768" t="s">
        <v>2480</v>
      </c>
      <c r="O5768" t="s">
        <v>9024</v>
      </c>
      <c r="P5768" t="s">
        <v>47388</v>
      </c>
      <c r="R5768" t="str">
        <f t="shared" si="180"/>
        <v>潍城</v>
      </c>
      <c r="S5768" t="str">
        <f t="shared" si="181"/>
        <v>0712</v>
      </c>
    </row>
    <row r="5769" spans="1:19">
      <c r="A5769" t="s">
        <v>47389</v>
      </c>
      <c r="B5769" t="s">
        <v>47390</v>
      </c>
      <c r="C5769" t="s">
        <v>46</v>
      </c>
      <c r="D5769" t="s">
        <v>47391</v>
      </c>
      <c r="E5769" t="s">
        <v>47085</v>
      </c>
      <c r="F5769" t="s">
        <v>47392</v>
      </c>
      <c r="G5769" t="s">
        <v>47393</v>
      </c>
      <c r="H5769" t="s">
        <v>47394</v>
      </c>
      <c r="I5769" t="s">
        <v>2503</v>
      </c>
      <c r="J5769" t="s">
        <v>8683</v>
      </c>
      <c r="K5769" t="s">
        <v>8684</v>
      </c>
      <c r="L5769" t="s">
        <v>76</v>
      </c>
      <c r="M5769" t="s">
        <v>2827</v>
      </c>
      <c r="N5769" t="s">
        <v>2816</v>
      </c>
      <c r="O5769" t="s">
        <v>8685</v>
      </c>
      <c r="P5769" t="s">
        <v>47395</v>
      </c>
      <c r="R5769" t="str">
        <f t="shared" si="180"/>
        <v>奎文</v>
      </c>
      <c r="S5769" t="str">
        <f t="shared" si="181"/>
        <v>0712</v>
      </c>
    </row>
    <row r="5770" spans="1:19">
      <c r="A5770" t="s">
        <v>47396</v>
      </c>
      <c r="B5770" t="s">
        <v>47397</v>
      </c>
      <c r="C5770" t="s">
        <v>46</v>
      </c>
      <c r="D5770" t="s">
        <v>47398</v>
      </c>
      <c r="E5770" t="s">
        <v>47085</v>
      </c>
      <c r="F5770" t="s">
        <v>47399</v>
      </c>
      <c r="G5770" t="s">
        <v>47400</v>
      </c>
      <c r="H5770" t="s">
        <v>47401</v>
      </c>
      <c r="I5770" t="s">
        <v>2350</v>
      </c>
      <c r="J5770" t="s">
        <v>2684</v>
      </c>
      <c r="K5770" t="s">
        <v>2685</v>
      </c>
      <c r="L5770" t="s">
        <v>137</v>
      </c>
      <c r="M5770" t="s">
        <v>2686</v>
      </c>
      <c r="N5770" t="s">
        <v>2816</v>
      </c>
      <c r="O5770" t="s">
        <v>2688</v>
      </c>
      <c r="P5770" t="s">
        <v>47402</v>
      </c>
      <c r="R5770" t="str">
        <f t="shared" si="180"/>
        <v>青州</v>
      </c>
      <c r="S5770" t="str">
        <f t="shared" si="181"/>
        <v>0712</v>
      </c>
    </row>
    <row r="5771" spans="1:19">
      <c r="A5771" t="s">
        <v>47403</v>
      </c>
      <c r="B5771" t="s">
        <v>47404</v>
      </c>
      <c r="C5771" t="s">
        <v>46</v>
      </c>
      <c r="D5771" t="s">
        <v>47405</v>
      </c>
      <c r="E5771" t="s">
        <v>47085</v>
      </c>
      <c r="F5771" t="s">
        <v>47406</v>
      </c>
      <c r="G5771" t="s">
        <v>47407</v>
      </c>
      <c r="H5771" t="s">
        <v>47408</v>
      </c>
      <c r="I5771" t="s">
        <v>2364</v>
      </c>
      <c r="J5771" t="s">
        <v>47409</v>
      </c>
      <c r="K5771" t="s">
        <v>47410</v>
      </c>
      <c r="L5771" t="s">
        <v>57</v>
      </c>
      <c r="M5771" t="s">
        <v>2367</v>
      </c>
      <c r="N5771" t="s">
        <v>3622</v>
      </c>
      <c r="O5771" t="s">
        <v>47411</v>
      </c>
      <c r="P5771" t="s">
        <v>47412</v>
      </c>
      <c r="Q5771" t="s">
        <v>47413</v>
      </c>
      <c r="R5771" t="str">
        <f t="shared" si="180"/>
        <v>安丘</v>
      </c>
      <c r="S5771" t="str">
        <f t="shared" si="181"/>
        <v>0712</v>
      </c>
    </row>
    <row r="5772" spans="1:19">
      <c r="A5772" t="s">
        <v>47414</v>
      </c>
      <c r="B5772" t="s">
        <v>47415</v>
      </c>
      <c r="C5772" t="s">
        <v>46</v>
      </c>
      <c r="D5772" t="s">
        <v>47416</v>
      </c>
      <c r="E5772" t="s">
        <v>47085</v>
      </c>
      <c r="F5772" t="s">
        <v>47417</v>
      </c>
      <c r="G5772" t="s">
        <v>47418</v>
      </c>
      <c r="H5772" t="s">
        <v>47419</v>
      </c>
      <c r="I5772" t="s">
        <v>2645</v>
      </c>
      <c r="J5772" t="s">
        <v>3285</v>
      </c>
      <c r="K5772" t="s">
        <v>3286</v>
      </c>
      <c r="L5772" t="s">
        <v>76</v>
      </c>
      <c r="M5772" t="s">
        <v>2528</v>
      </c>
      <c r="N5772" t="s">
        <v>2674</v>
      </c>
      <c r="O5772" t="s">
        <v>3287</v>
      </c>
      <c r="P5772" t="s">
        <v>47420</v>
      </c>
      <c r="R5772" t="str">
        <f t="shared" si="180"/>
        <v>奎文</v>
      </c>
      <c r="S5772" t="str">
        <f t="shared" si="181"/>
        <v>0712</v>
      </c>
    </row>
    <row r="5773" spans="1:19">
      <c r="A5773" t="s">
        <v>47421</v>
      </c>
      <c r="B5773" t="s">
        <v>47422</v>
      </c>
      <c r="C5773" t="s">
        <v>46</v>
      </c>
      <c r="D5773" t="s">
        <v>47423</v>
      </c>
      <c r="E5773" t="s">
        <v>47085</v>
      </c>
      <c r="F5773" t="s">
        <v>47424</v>
      </c>
      <c r="G5773" t="s">
        <v>47425</v>
      </c>
      <c r="H5773" t="s">
        <v>47426</v>
      </c>
      <c r="I5773" t="s">
        <v>2503</v>
      </c>
      <c r="J5773" t="s">
        <v>8024</v>
      </c>
      <c r="K5773" t="s">
        <v>8025</v>
      </c>
      <c r="L5773" t="s">
        <v>76</v>
      </c>
      <c r="M5773" t="s">
        <v>2516</v>
      </c>
      <c r="N5773" t="s">
        <v>2480</v>
      </c>
      <c r="O5773" t="s">
        <v>8026</v>
      </c>
      <c r="P5773" t="s">
        <v>47427</v>
      </c>
      <c r="Q5773" t="s">
        <v>47428</v>
      </c>
      <c r="R5773" t="str">
        <f t="shared" si="180"/>
        <v>奎文</v>
      </c>
      <c r="S5773" t="str">
        <f t="shared" si="181"/>
        <v>0712</v>
      </c>
    </row>
    <row r="5774" spans="1:19">
      <c r="A5774" t="s">
        <v>47429</v>
      </c>
      <c r="B5774" t="s">
        <v>47430</v>
      </c>
      <c r="C5774" t="s">
        <v>46</v>
      </c>
      <c r="D5774" t="s">
        <v>47431</v>
      </c>
      <c r="E5774" t="s">
        <v>47085</v>
      </c>
      <c r="F5774" t="s">
        <v>47432</v>
      </c>
      <c r="G5774" t="s">
        <v>47433</v>
      </c>
      <c r="H5774" t="s">
        <v>47434</v>
      </c>
      <c r="I5774" t="s">
        <v>2350</v>
      </c>
      <c r="J5774" t="s">
        <v>4487</v>
      </c>
      <c r="K5774" t="s">
        <v>4488</v>
      </c>
      <c r="L5774" t="s">
        <v>137</v>
      </c>
      <c r="M5774" t="s">
        <v>2686</v>
      </c>
      <c r="N5774" t="s">
        <v>3179</v>
      </c>
      <c r="O5774" t="s">
        <v>4489</v>
      </c>
      <c r="P5774" t="s">
        <v>47435</v>
      </c>
      <c r="Q5774" t="s">
        <v>47436</v>
      </c>
      <c r="R5774" t="str">
        <f t="shared" si="180"/>
        <v>青州</v>
      </c>
      <c r="S5774" t="str">
        <f t="shared" si="181"/>
        <v>0712</v>
      </c>
    </row>
    <row r="5775" spans="1:19">
      <c r="A5775" t="s">
        <v>47437</v>
      </c>
      <c r="B5775" t="s">
        <v>47438</v>
      </c>
      <c r="C5775" t="s">
        <v>46</v>
      </c>
      <c r="D5775" t="s">
        <v>47439</v>
      </c>
      <c r="E5775" t="s">
        <v>47085</v>
      </c>
      <c r="F5775" t="s">
        <v>47440</v>
      </c>
      <c r="G5775" t="s">
        <v>47441</v>
      </c>
      <c r="H5775" t="s">
        <v>47442</v>
      </c>
      <c r="I5775" t="s">
        <v>2465</v>
      </c>
      <c r="J5775" t="s">
        <v>9867</v>
      </c>
      <c r="K5775" t="s">
        <v>9868</v>
      </c>
      <c r="L5775" t="s">
        <v>47</v>
      </c>
      <c r="M5775" t="s">
        <v>2454</v>
      </c>
      <c r="O5775" t="s">
        <v>9869</v>
      </c>
      <c r="P5775" t="s">
        <v>47443</v>
      </c>
      <c r="Q5775" t="s">
        <v>47444</v>
      </c>
      <c r="R5775" t="str">
        <f t="shared" si="180"/>
        <v>诸城</v>
      </c>
      <c r="S5775" t="str">
        <f t="shared" si="181"/>
        <v>0712</v>
      </c>
    </row>
    <row r="5776" spans="1:19">
      <c r="A5776" t="s">
        <v>47445</v>
      </c>
      <c r="B5776" t="s">
        <v>47446</v>
      </c>
      <c r="C5776" t="s">
        <v>46</v>
      </c>
      <c r="D5776" t="s">
        <v>47447</v>
      </c>
      <c r="E5776" t="s">
        <v>47085</v>
      </c>
      <c r="F5776" t="s">
        <v>47448</v>
      </c>
      <c r="G5776" t="s">
        <v>47449</v>
      </c>
      <c r="H5776" t="s">
        <v>47450</v>
      </c>
      <c r="I5776" t="s">
        <v>2364</v>
      </c>
      <c r="J5776" t="s">
        <v>5128</v>
      </c>
      <c r="K5776" t="s">
        <v>5129</v>
      </c>
      <c r="L5776" t="s">
        <v>67</v>
      </c>
      <c r="M5776" t="s">
        <v>3706</v>
      </c>
      <c r="N5776" t="s">
        <v>3339</v>
      </c>
      <c r="O5776" t="s">
        <v>5130</v>
      </c>
      <c r="P5776" t="s">
        <v>47451</v>
      </c>
      <c r="R5776" t="str">
        <f t="shared" si="180"/>
        <v>昌邑</v>
      </c>
      <c r="S5776" t="str">
        <f t="shared" si="181"/>
        <v>0712</v>
      </c>
    </row>
    <row r="5777" spans="1:19">
      <c r="A5777" t="s">
        <v>47452</v>
      </c>
      <c r="B5777" t="s">
        <v>47453</v>
      </c>
      <c r="C5777" t="s">
        <v>46</v>
      </c>
      <c r="D5777" t="s">
        <v>47454</v>
      </c>
      <c r="E5777" t="s">
        <v>47085</v>
      </c>
      <c r="F5777" t="s">
        <v>47455</v>
      </c>
      <c r="G5777" t="s">
        <v>47456</v>
      </c>
      <c r="H5777" t="s">
        <v>47457</v>
      </c>
      <c r="I5777" t="s">
        <v>12983</v>
      </c>
      <c r="J5777" t="s">
        <v>2793</v>
      </c>
      <c r="K5777" t="s">
        <v>2794</v>
      </c>
      <c r="L5777" t="s">
        <v>57</v>
      </c>
      <c r="M5777" t="s">
        <v>2367</v>
      </c>
      <c r="N5777" t="s">
        <v>3017</v>
      </c>
      <c r="O5777" t="s">
        <v>2795</v>
      </c>
      <c r="P5777" t="s">
        <v>47458</v>
      </c>
      <c r="Q5777" t="s">
        <v>47459</v>
      </c>
      <c r="R5777" t="str">
        <f t="shared" si="180"/>
        <v>安丘</v>
      </c>
      <c r="S5777" t="str">
        <f t="shared" si="181"/>
        <v>0712</v>
      </c>
    </row>
    <row r="5778" spans="1:19">
      <c r="A5778" t="s">
        <v>47460</v>
      </c>
      <c r="B5778" t="s">
        <v>47461</v>
      </c>
      <c r="C5778" t="s">
        <v>46</v>
      </c>
      <c r="D5778" t="s">
        <v>47462</v>
      </c>
      <c r="E5778" t="s">
        <v>47085</v>
      </c>
      <c r="F5778" t="s">
        <v>47463</v>
      </c>
      <c r="G5778" t="s">
        <v>47464</v>
      </c>
      <c r="H5778" t="s">
        <v>47465</v>
      </c>
      <c r="I5778" t="s">
        <v>3564</v>
      </c>
      <c r="J5778" t="s">
        <v>4819</v>
      </c>
      <c r="K5778" t="s">
        <v>4820</v>
      </c>
      <c r="L5778" t="s">
        <v>76</v>
      </c>
      <c r="M5778" t="s">
        <v>2408</v>
      </c>
      <c r="N5778" t="s">
        <v>2816</v>
      </c>
      <c r="O5778" t="s">
        <v>4821</v>
      </c>
      <c r="P5778" t="s">
        <v>47466</v>
      </c>
      <c r="R5778" t="str">
        <f t="shared" si="180"/>
        <v>奎文</v>
      </c>
      <c r="S5778" t="str">
        <f t="shared" si="181"/>
        <v>0712</v>
      </c>
    </row>
    <row r="5779" spans="1:19">
      <c r="A5779" t="s">
        <v>47467</v>
      </c>
      <c r="B5779" t="s">
        <v>47468</v>
      </c>
      <c r="C5779" t="s">
        <v>46</v>
      </c>
      <c r="D5779" t="s">
        <v>47469</v>
      </c>
      <c r="E5779" t="s">
        <v>47085</v>
      </c>
      <c r="F5779" t="s">
        <v>47470</v>
      </c>
      <c r="G5779" t="s">
        <v>47471</v>
      </c>
      <c r="H5779" t="s">
        <v>47472</v>
      </c>
      <c r="I5779" t="s">
        <v>2503</v>
      </c>
      <c r="J5779" t="s">
        <v>18804</v>
      </c>
      <c r="K5779" t="s">
        <v>18805</v>
      </c>
      <c r="L5779" t="s">
        <v>76</v>
      </c>
      <c r="M5779" t="s">
        <v>4374</v>
      </c>
      <c r="N5779" t="s">
        <v>4255</v>
      </c>
      <c r="O5779" t="s">
        <v>18806</v>
      </c>
      <c r="P5779" t="s">
        <v>47473</v>
      </c>
      <c r="R5779" t="str">
        <f t="shared" si="180"/>
        <v>奎文</v>
      </c>
      <c r="S5779" t="str">
        <f t="shared" si="181"/>
        <v>0712</v>
      </c>
    </row>
    <row r="5780" spans="1:19">
      <c r="A5780" t="s">
        <v>47474</v>
      </c>
      <c r="B5780" t="s">
        <v>47475</v>
      </c>
      <c r="C5780" t="s">
        <v>46</v>
      </c>
      <c r="D5780" t="s">
        <v>47476</v>
      </c>
      <c r="E5780" t="s">
        <v>47085</v>
      </c>
      <c r="F5780" t="s">
        <v>47477</v>
      </c>
      <c r="G5780" t="s">
        <v>47478</v>
      </c>
      <c r="H5780" t="s">
        <v>47479</v>
      </c>
      <c r="I5780" t="s">
        <v>2451</v>
      </c>
      <c r="J5780" t="s">
        <v>2980</v>
      </c>
      <c r="K5780" t="s">
        <v>2981</v>
      </c>
      <c r="L5780" t="s">
        <v>101</v>
      </c>
      <c r="M5780" t="s">
        <v>2982</v>
      </c>
      <c r="N5780" t="s">
        <v>2480</v>
      </c>
      <c r="O5780" t="s">
        <v>2984</v>
      </c>
      <c r="P5780" t="s">
        <v>47480</v>
      </c>
      <c r="Q5780" t="s">
        <v>47481</v>
      </c>
      <c r="R5780" t="str">
        <f t="shared" si="180"/>
        <v>潍城</v>
      </c>
      <c r="S5780" t="str">
        <f t="shared" si="181"/>
        <v>0712</v>
      </c>
    </row>
    <row r="5781" spans="1:19">
      <c r="A5781" t="s">
        <v>47482</v>
      </c>
      <c r="B5781" t="s">
        <v>47483</v>
      </c>
      <c r="C5781" t="s">
        <v>46</v>
      </c>
      <c r="D5781" t="s">
        <v>47484</v>
      </c>
      <c r="E5781" t="s">
        <v>47085</v>
      </c>
      <c r="F5781" t="s">
        <v>47485</v>
      </c>
      <c r="G5781" t="s">
        <v>47486</v>
      </c>
      <c r="H5781" t="s">
        <v>47487</v>
      </c>
      <c r="I5781" t="s">
        <v>2350</v>
      </c>
      <c r="J5781" t="s">
        <v>8347</v>
      </c>
      <c r="K5781" t="s">
        <v>8348</v>
      </c>
      <c r="L5781" t="s">
        <v>101</v>
      </c>
      <c r="M5781" t="s">
        <v>2982</v>
      </c>
      <c r="N5781" t="s">
        <v>4525</v>
      </c>
      <c r="O5781" t="s">
        <v>8349</v>
      </c>
      <c r="P5781" t="s">
        <v>47488</v>
      </c>
      <c r="R5781" t="str">
        <f t="shared" si="180"/>
        <v>潍城</v>
      </c>
      <c r="S5781" t="str">
        <f t="shared" si="181"/>
        <v>0712</v>
      </c>
    </row>
    <row r="5782" spans="1:19">
      <c r="A5782" t="s">
        <v>47489</v>
      </c>
      <c r="B5782" t="s">
        <v>47490</v>
      </c>
      <c r="C5782" t="s">
        <v>46</v>
      </c>
      <c r="D5782" t="s">
        <v>47491</v>
      </c>
      <c r="E5782" t="s">
        <v>47085</v>
      </c>
      <c r="F5782" t="s">
        <v>47492</v>
      </c>
      <c r="G5782" t="s">
        <v>47493</v>
      </c>
      <c r="H5782" t="s">
        <v>47494</v>
      </c>
      <c r="I5782" t="s">
        <v>2392</v>
      </c>
      <c r="J5782" t="s">
        <v>9339</v>
      </c>
      <c r="K5782" t="s">
        <v>9340</v>
      </c>
      <c r="L5782" t="s">
        <v>47</v>
      </c>
      <c r="M5782" t="s">
        <v>2454</v>
      </c>
      <c r="N5782" t="s">
        <v>2602</v>
      </c>
      <c r="O5782" t="s">
        <v>9341</v>
      </c>
      <c r="R5782" t="str">
        <f t="shared" si="180"/>
        <v>诸城</v>
      </c>
      <c r="S5782" t="str">
        <f t="shared" si="181"/>
        <v>0712</v>
      </c>
    </row>
    <row r="5783" spans="1:19">
      <c r="A5783" t="s">
        <v>47495</v>
      </c>
      <c r="B5783" t="s">
        <v>47496</v>
      </c>
      <c r="C5783" t="s">
        <v>46</v>
      </c>
      <c r="D5783" t="s">
        <v>47497</v>
      </c>
      <c r="E5783" t="s">
        <v>47085</v>
      </c>
      <c r="F5783" t="s">
        <v>47498</v>
      </c>
      <c r="G5783" t="s">
        <v>47499</v>
      </c>
      <c r="H5783" t="s">
        <v>47500</v>
      </c>
      <c r="I5783" t="s">
        <v>2645</v>
      </c>
      <c r="J5783" t="s">
        <v>6863</v>
      </c>
      <c r="K5783" t="s">
        <v>6864</v>
      </c>
      <c r="L5783" t="s">
        <v>128</v>
      </c>
      <c r="M5783" t="s">
        <v>3952</v>
      </c>
      <c r="N5783" t="s">
        <v>2421</v>
      </c>
      <c r="O5783" t="s">
        <v>6865</v>
      </c>
      <c r="P5783" t="s">
        <v>47501</v>
      </c>
      <c r="R5783" t="str">
        <f t="shared" si="180"/>
        <v>寿光</v>
      </c>
      <c r="S5783" t="str">
        <f t="shared" si="181"/>
        <v>0712</v>
      </c>
    </row>
    <row r="5784" spans="1:19">
      <c r="A5784" t="s">
        <v>47502</v>
      </c>
      <c r="B5784" t="s">
        <v>47503</v>
      </c>
      <c r="C5784" t="s">
        <v>46</v>
      </c>
      <c r="D5784" t="s">
        <v>47504</v>
      </c>
      <c r="E5784" t="s">
        <v>47085</v>
      </c>
      <c r="F5784" t="s">
        <v>47505</v>
      </c>
      <c r="G5784" t="s">
        <v>47506</v>
      </c>
      <c r="H5784" t="s">
        <v>47507</v>
      </c>
      <c r="I5784" t="s">
        <v>2392</v>
      </c>
      <c r="J5784" t="s">
        <v>8024</v>
      </c>
      <c r="K5784" t="s">
        <v>8025</v>
      </c>
      <c r="L5784" t="s">
        <v>76</v>
      </c>
      <c r="M5784" t="s">
        <v>2516</v>
      </c>
      <c r="N5784" t="s">
        <v>3554</v>
      </c>
      <c r="O5784" t="s">
        <v>8026</v>
      </c>
      <c r="P5784" t="s">
        <v>47508</v>
      </c>
      <c r="R5784" t="str">
        <f t="shared" si="180"/>
        <v>奎文</v>
      </c>
      <c r="S5784" t="str">
        <f t="shared" si="181"/>
        <v>0712</v>
      </c>
    </row>
    <row r="5785" spans="1:19">
      <c r="A5785" t="s">
        <v>47509</v>
      </c>
      <c r="B5785" t="s">
        <v>47510</v>
      </c>
      <c r="C5785" t="s">
        <v>46</v>
      </c>
      <c r="D5785" t="s">
        <v>47511</v>
      </c>
      <c r="E5785" t="s">
        <v>47085</v>
      </c>
      <c r="F5785" t="s">
        <v>47512</v>
      </c>
      <c r="G5785" t="s">
        <v>47513</v>
      </c>
      <c r="H5785" t="s">
        <v>47514</v>
      </c>
      <c r="I5785" t="s">
        <v>2451</v>
      </c>
      <c r="J5785" t="s">
        <v>4514</v>
      </c>
      <c r="K5785" t="s">
        <v>4515</v>
      </c>
      <c r="L5785" t="s">
        <v>146</v>
      </c>
      <c r="M5785" t="s">
        <v>3532</v>
      </c>
      <c r="N5785" t="s">
        <v>2480</v>
      </c>
      <c r="O5785" t="s">
        <v>4516</v>
      </c>
      <c r="P5785" t="s">
        <v>47515</v>
      </c>
      <c r="Q5785" t="s">
        <v>47516</v>
      </c>
      <c r="R5785" t="str">
        <f t="shared" si="180"/>
        <v>临朐</v>
      </c>
      <c r="S5785" t="str">
        <f t="shared" si="181"/>
        <v>0712</v>
      </c>
    </row>
    <row r="5786" spans="1:19">
      <c r="A5786" t="s">
        <v>47517</v>
      </c>
      <c r="B5786" t="s">
        <v>47518</v>
      </c>
      <c r="C5786" t="s">
        <v>46</v>
      </c>
      <c r="D5786" t="s">
        <v>47519</v>
      </c>
      <c r="E5786" t="s">
        <v>47085</v>
      </c>
      <c r="F5786" t="s">
        <v>47520</v>
      </c>
      <c r="G5786" t="s">
        <v>47521</v>
      </c>
      <c r="H5786" t="s">
        <v>47354</v>
      </c>
      <c r="I5786" t="s">
        <v>2350</v>
      </c>
      <c r="J5786" t="s">
        <v>4533</v>
      </c>
      <c r="K5786" t="s">
        <v>4534</v>
      </c>
      <c r="L5786" t="s">
        <v>76</v>
      </c>
      <c r="M5786" t="s">
        <v>2528</v>
      </c>
      <c r="N5786" t="s">
        <v>5712</v>
      </c>
      <c r="O5786" t="s">
        <v>2530</v>
      </c>
      <c r="P5786" t="s">
        <v>47522</v>
      </c>
      <c r="Q5786" t="s">
        <v>47523</v>
      </c>
      <c r="R5786" t="str">
        <f t="shared" si="180"/>
        <v>奎文</v>
      </c>
      <c r="S5786" t="str">
        <f t="shared" si="181"/>
        <v>0712</v>
      </c>
    </row>
    <row r="5787" spans="1:19">
      <c r="A5787" t="s">
        <v>47524</v>
      </c>
      <c r="B5787" t="s">
        <v>47525</v>
      </c>
      <c r="C5787" t="s">
        <v>46</v>
      </c>
      <c r="D5787" t="s">
        <v>47526</v>
      </c>
      <c r="E5787" t="s">
        <v>47085</v>
      </c>
      <c r="F5787" t="s">
        <v>47527</v>
      </c>
      <c r="G5787" t="s">
        <v>47528</v>
      </c>
      <c r="H5787" t="s">
        <v>47529</v>
      </c>
      <c r="I5787" t="s">
        <v>2503</v>
      </c>
      <c r="J5787" t="s">
        <v>2646</v>
      </c>
      <c r="K5787" t="s">
        <v>6371</v>
      </c>
      <c r="L5787" t="s">
        <v>137</v>
      </c>
      <c r="M5787" t="s">
        <v>5803</v>
      </c>
      <c r="N5787" t="s">
        <v>3017</v>
      </c>
      <c r="O5787" t="s">
        <v>6372</v>
      </c>
      <c r="P5787" t="s">
        <v>47530</v>
      </c>
      <c r="R5787" t="str">
        <f t="shared" si="180"/>
        <v>青州</v>
      </c>
      <c r="S5787" t="str">
        <f t="shared" si="181"/>
        <v>0712</v>
      </c>
    </row>
    <row r="5788" spans="1:19">
      <c r="A5788" t="s">
        <v>47531</v>
      </c>
      <c r="B5788" t="s">
        <v>47532</v>
      </c>
      <c r="C5788" t="s">
        <v>46</v>
      </c>
      <c r="D5788" t="s">
        <v>47533</v>
      </c>
      <c r="E5788" t="s">
        <v>47085</v>
      </c>
      <c r="F5788" t="s">
        <v>47534</v>
      </c>
      <c r="G5788" t="s">
        <v>47535</v>
      </c>
      <c r="H5788" t="s">
        <v>47536</v>
      </c>
      <c r="I5788" t="s">
        <v>3376</v>
      </c>
      <c r="J5788" t="s">
        <v>4372</v>
      </c>
      <c r="K5788" t="s">
        <v>4373</v>
      </c>
      <c r="L5788" t="s">
        <v>76</v>
      </c>
      <c r="M5788" t="s">
        <v>4374</v>
      </c>
      <c r="N5788" t="s">
        <v>2340</v>
      </c>
      <c r="O5788" t="s">
        <v>4375</v>
      </c>
      <c r="P5788" t="s">
        <v>47537</v>
      </c>
      <c r="Q5788" t="s">
        <v>47538</v>
      </c>
      <c r="R5788" t="str">
        <f t="shared" si="180"/>
        <v>奎文</v>
      </c>
      <c r="S5788" t="str">
        <f t="shared" si="181"/>
        <v>0712</v>
      </c>
    </row>
    <row r="5789" spans="1:19">
      <c r="A5789" t="s">
        <v>47539</v>
      </c>
      <c r="B5789" t="s">
        <v>47540</v>
      </c>
      <c r="C5789" t="s">
        <v>46</v>
      </c>
      <c r="D5789" t="s">
        <v>47541</v>
      </c>
      <c r="E5789" t="s">
        <v>47085</v>
      </c>
      <c r="F5789" t="s">
        <v>47542</v>
      </c>
      <c r="G5789" t="s">
        <v>47543</v>
      </c>
      <c r="H5789" t="s">
        <v>47544</v>
      </c>
      <c r="I5789" t="s">
        <v>2465</v>
      </c>
      <c r="J5789" t="s">
        <v>4069</v>
      </c>
      <c r="K5789" t="s">
        <v>4070</v>
      </c>
      <c r="L5789" t="s">
        <v>119</v>
      </c>
      <c r="M5789" t="s">
        <v>3695</v>
      </c>
      <c r="N5789" t="s">
        <v>2340</v>
      </c>
      <c r="O5789" t="s">
        <v>4072</v>
      </c>
      <c r="P5789" t="s">
        <v>47545</v>
      </c>
      <c r="R5789" t="str">
        <f t="shared" si="180"/>
        <v>寒亭</v>
      </c>
      <c r="S5789" t="str">
        <f t="shared" si="181"/>
        <v>0712</v>
      </c>
    </row>
    <row r="5790" spans="1:19">
      <c r="A5790" t="s">
        <v>47546</v>
      </c>
      <c r="B5790" t="s">
        <v>47547</v>
      </c>
      <c r="C5790" t="s">
        <v>46</v>
      </c>
      <c r="D5790" t="s">
        <v>47548</v>
      </c>
      <c r="E5790" t="s">
        <v>47085</v>
      </c>
      <c r="F5790" t="s">
        <v>47549</v>
      </c>
      <c r="G5790" t="s">
        <v>47550</v>
      </c>
      <c r="H5790" t="s">
        <v>47551</v>
      </c>
      <c r="I5790" t="s">
        <v>2364</v>
      </c>
      <c r="J5790" t="s">
        <v>5473</v>
      </c>
      <c r="K5790" t="s">
        <v>5474</v>
      </c>
      <c r="L5790" t="s">
        <v>128</v>
      </c>
      <c r="M5790" t="s">
        <v>2890</v>
      </c>
      <c r="N5790" t="s">
        <v>2602</v>
      </c>
      <c r="O5790" t="s">
        <v>5475</v>
      </c>
      <c r="P5790" t="s">
        <v>47552</v>
      </c>
      <c r="Q5790" t="s">
        <v>47553</v>
      </c>
      <c r="R5790" t="str">
        <f t="shared" si="180"/>
        <v>寿光</v>
      </c>
      <c r="S5790" t="str">
        <f t="shared" si="181"/>
        <v>0712</v>
      </c>
    </row>
    <row r="5791" spans="1:19">
      <c r="A5791" t="s">
        <v>47554</v>
      </c>
      <c r="B5791" t="s">
        <v>47555</v>
      </c>
      <c r="C5791" t="s">
        <v>46</v>
      </c>
      <c r="D5791" t="s">
        <v>47556</v>
      </c>
      <c r="E5791" t="s">
        <v>47085</v>
      </c>
      <c r="F5791" t="s">
        <v>47557</v>
      </c>
      <c r="G5791" t="s">
        <v>47558</v>
      </c>
      <c r="H5791" t="s">
        <v>47559</v>
      </c>
      <c r="I5791" t="s">
        <v>3608</v>
      </c>
      <c r="J5791" t="s">
        <v>2490</v>
      </c>
      <c r="K5791" t="s">
        <v>2491</v>
      </c>
      <c r="L5791" t="s">
        <v>57</v>
      </c>
      <c r="M5791" t="s">
        <v>2492</v>
      </c>
      <c r="N5791" t="s">
        <v>4563</v>
      </c>
      <c r="O5791" t="s">
        <v>2493</v>
      </c>
      <c r="P5791" t="s">
        <v>47560</v>
      </c>
      <c r="R5791" t="str">
        <f t="shared" si="180"/>
        <v>安丘</v>
      </c>
      <c r="S5791" t="str">
        <f t="shared" si="181"/>
        <v>0712</v>
      </c>
    </row>
    <row r="5792" spans="1:19">
      <c r="A5792" t="s">
        <v>47561</v>
      </c>
      <c r="B5792" t="s">
        <v>47562</v>
      </c>
      <c r="C5792" t="s">
        <v>46</v>
      </c>
      <c r="D5792" t="s">
        <v>47563</v>
      </c>
      <c r="E5792" t="s">
        <v>47085</v>
      </c>
      <c r="F5792" t="s">
        <v>47564</v>
      </c>
      <c r="G5792" t="s">
        <v>47565</v>
      </c>
      <c r="H5792" t="s">
        <v>47566</v>
      </c>
      <c r="I5792" t="s">
        <v>2350</v>
      </c>
      <c r="J5792" t="s">
        <v>23275</v>
      </c>
      <c r="K5792" t="s">
        <v>23276</v>
      </c>
      <c r="L5792" t="s">
        <v>137</v>
      </c>
      <c r="M5792" t="s">
        <v>3040</v>
      </c>
      <c r="N5792" t="s">
        <v>3017</v>
      </c>
      <c r="O5792" t="s">
        <v>23277</v>
      </c>
      <c r="P5792" t="s">
        <v>47567</v>
      </c>
      <c r="Q5792" t="s">
        <v>47568</v>
      </c>
      <c r="R5792" t="str">
        <f t="shared" si="180"/>
        <v>青州</v>
      </c>
      <c r="S5792" t="str">
        <f t="shared" si="181"/>
        <v>0712</v>
      </c>
    </row>
    <row r="5793" spans="1:19">
      <c r="A5793" t="s">
        <v>47569</v>
      </c>
      <c r="B5793" t="s">
        <v>47570</v>
      </c>
      <c r="C5793" t="s">
        <v>46</v>
      </c>
      <c r="D5793" t="s">
        <v>47571</v>
      </c>
      <c r="E5793" t="s">
        <v>47085</v>
      </c>
      <c r="F5793" t="s">
        <v>47572</v>
      </c>
      <c r="G5793" t="s">
        <v>47573</v>
      </c>
      <c r="H5793" t="s">
        <v>47574</v>
      </c>
      <c r="I5793" t="s">
        <v>2364</v>
      </c>
      <c r="J5793" t="s">
        <v>9756</v>
      </c>
      <c r="K5793" t="s">
        <v>9757</v>
      </c>
      <c r="L5793" t="s">
        <v>47</v>
      </c>
      <c r="M5793" t="s">
        <v>2784</v>
      </c>
      <c r="N5793" t="s">
        <v>2368</v>
      </c>
      <c r="O5793" t="s">
        <v>9758</v>
      </c>
      <c r="P5793" t="s">
        <v>47575</v>
      </c>
      <c r="R5793" t="str">
        <f t="shared" si="180"/>
        <v>诸城</v>
      </c>
      <c r="S5793" t="str">
        <f t="shared" si="181"/>
        <v>0712</v>
      </c>
    </row>
    <row r="5794" spans="1:19">
      <c r="A5794" t="s">
        <v>47576</v>
      </c>
      <c r="B5794" t="s">
        <v>47577</v>
      </c>
      <c r="C5794" t="s">
        <v>46</v>
      </c>
      <c r="D5794" t="s">
        <v>47578</v>
      </c>
      <c r="E5794" t="s">
        <v>47085</v>
      </c>
      <c r="F5794" t="s">
        <v>47579</v>
      </c>
      <c r="G5794" t="s">
        <v>47580</v>
      </c>
      <c r="H5794" t="s">
        <v>47581</v>
      </c>
      <c r="I5794" t="s">
        <v>2465</v>
      </c>
      <c r="J5794" t="s">
        <v>5649</v>
      </c>
      <c r="K5794" t="s">
        <v>5650</v>
      </c>
      <c r="L5794" t="s">
        <v>76</v>
      </c>
      <c r="M5794" t="s">
        <v>4374</v>
      </c>
      <c r="N5794" t="s">
        <v>2340</v>
      </c>
      <c r="O5794" t="s">
        <v>5651</v>
      </c>
      <c r="P5794" t="s">
        <v>47582</v>
      </c>
      <c r="Q5794" t="s">
        <v>47583</v>
      </c>
      <c r="R5794" t="str">
        <f t="shared" si="180"/>
        <v>奎文</v>
      </c>
      <c r="S5794" t="str">
        <f t="shared" si="181"/>
        <v>0712</v>
      </c>
    </row>
    <row r="5795" spans="1:19">
      <c r="A5795" t="s">
        <v>47584</v>
      </c>
      <c r="B5795" t="s">
        <v>47585</v>
      </c>
      <c r="C5795" t="s">
        <v>46</v>
      </c>
      <c r="D5795" t="s">
        <v>47586</v>
      </c>
      <c r="E5795" t="s">
        <v>47085</v>
      </c>
      <c r="F5795" t="s">
        <v>47587</v>
      </c>
      <c r="G5795" t="s">
        <v>47588</v>
      </c>
      <c r="H5795" t="s">
        <v>47589</v>
      </c>
      <c r="I5795" t="s">
        <v>2350</v>
      </c>
      <c r="J5795" t="s">
        <v>4243</v>
      </c>
      <c r="K5795" t="s">
        <v>4244</v>
      </c>
      <c r="L5795" t="s">
        <v>137</v>
      </c>
      <c r="M5795" t="s">
        <v>3040</v>
      </c>
      <c r="N5795" t="s">
        <v>2480</v>
      </c>
      <c r="O5795" t="s">
        <v>4245</v>
      </c>
      <c r="P5795" t="s">
        <v>47590</v>
      </c>
      <c r="R5795" t="str">
        <f t="shared" si="180"/>
        <v>青州</v>
      </c>
      <c r="S5795" t="str">
        <f t="shared" si="181"/>
        <v>0712</v>
      </c>
    </row>
    <row r="5796" spans="1:19">
      <c r="A5796" t="s">
        <v>47591</v>
      </c>
      <c r="B5796" t="s">
        <v>47592</v>
      </c>
      <c r="C5796" t="s">
        <v>46</v>
      </c>
      <c r="D5796" t="s">
        <v>47593</v>
      </c>
      <c r="E5796" t="s">
        <v>47085</v>
      </c>
      <c r="F5796" t="s">
        <v>47594</v>
      </c>
      <c r="G5796" t="s">
        <v>47595</v>
      </c>
      <c r="H5796" t="s">
        <v>47596</v>
      </c>
      <c r="I5796" t="s">
        <v>2350</v>
      </c>
      <c r="J5796" t="s">
        <v>4372</v>
      </c>
      <c r="K5796" t="s">
        <v>4373</v>
      </c>
      <c r="L5796" t="s">
        <v>76</v>
      </c>
      <c r="M5796" t="s">
        <v>4374</v>
      </c>
      <c r="N5796" t="s">
        <v>3017</v>
      </c>
      <c r="O5796" t="s">
        <v>4375</v>
      </c>
      <c r="P5796" t="s">
        <v>47597</v>
      </c>
      <c r="R5796" t="str">
        <f t="shared" si="180"/>
        <v>奎文</v>
      </c>
      <c r="S5796" t="str">
        <f t="shared" si="181"/>
        <v>0712</v>
      </c>
    </row>
    <row r="5797" spans="1:19">
      <c r="A5797" t="s">
        <v>47598</v>
      </c>
      <c r="B5797" t="s">
        <v>47599</v>
      </c>
      <c r="C5797" t="s">
        <v>46</v>
      </c>
      <c r="D5797" t="s">
        <v>47600</v>
      </c>
      <c r="E5797" t="s">
        <v>47085</v>
      </c>
      <c r="F5797" t="s">
        <v>47601</v>
      </c>
      <c r="G5797" t="s">
        <v>47602</v>
      </c>
      <c r="H5797" t="s">
        <v>47603</v>
      </c>
      <c r="I5797" t="s">
        <v>2392</v>
      </c>
      <c r="J5797" t="s">
        <v>3497</v>
      </c>
      <c r="K5797" t="s">
        <v>3498</v>
      </c>
      <c r="L5797" t="s">
        <v>57</v>
      </c>
      <c r="M5797" t="s">
        <v>2838</v>
      </c>
      <c r="N5797" t="s">
        <v>2354</v>
      </c>
      <c r="O5797" t="s">
        <v>3500</v>
      </c>
      <c r="P5797" t="s">
        <v>47604</v>
      </c>
      <c r="Q5797" t="s">
        <v>47605</v>
      </c>
      <c r="R5797" t="str">
        <f t="shared" si="180"/>
        <v>安丘</v>
      </c>
      <c r="S5797" t="str">
        <f t="shared" si="181"/>
        <v>0712</v>
      </c>
    </row>
    <row r="5798" spans="1:19">
      <c r="A5798" t="s">
        <v>47606</v>
      </c>
      <c r="B5798" t="s">
        <v>47607</v>
      </c>
      <c r="C5798" t="s">
        <v>46</v>
      </c>
      <c r="D5798" t="s">
        <v>47608</v>
      </c>
      <c r="E5798" t="s">
        <v>47085</v>
      </c>
      <c r="F5798" t="s">
        <v>47609</v>
      </c>
      <c r="G5798" t="s">
        <v>47610</v>
      </c>
      <c r="H5798" t="s">
        <v>47611</v>
      </c>
      <c r="I5798" t="s">
        <v>2350</v>
      </c>
      <c r="J5798" t="s">
        <v>2526</v>
      </c>
      <c r="K5798" t="s">
        <v>2527</v>
      </c>
      <c r="L5798" t="s">
        <v>76</v>
      </c>
      <c r="M5798" t="s">
        <v>2528</v>
      </c>
      <c r="N5798" t="s">
        <v>2529</v>
      </c>
      <c r="O5798" t="s">
        <v>2530</v>
      </c>
      <c r="P5798" t="s">
        <v>47612</v>
      </c>
      <c r="R5798" t="str">
        <f t="shared" si="180"/>
        <v>奎文</v>
      </c>
      <c r="S5798" t="str">
        <f t="shared" si="181"/>
        <v>0712</v>
      </c>
    </row>
    <row r="5799" spans="1:19">
      <c r="A5799" t="s">
        <v>47613</v>
      </c>
      <c r="B5799" t="s">
        <v>47614</v>
      </c>
      <c r="C5799" t="s">
        <v>46</v>
      </c>
      <c r="D5799" t="s">
        <v>47615</v>
      </c>
      <c r="E5799" t="s">
        <v>47085</v>
      </c>
      <c r="F5799" t="s">
        <v>47616</v>
      </c>
      <c r="G5799" t="s">
        <v>47617</v>
      </c>
      <c r="H5799" t="s">
        <v>47618</v>
      </c>
      <c r="I5799" t="s">
        <v>2350</v>
      </c>
      <c r="J5799" t="s">
        <v>8484</v>
      </c>
      <c r="K5799" t="s">
        <v>8485</v>
      </c>
      <c r="L5799" t="s">
        <v>76</v>
      </c>
      <c r="M5799" t="s">
        <v>4374</v>
      </c>
      <c r="N5799" t="s">
        <v>2340</v>
      </c>
      <c r="O5799" t="s">
        <v>8486</v>
      </c>
      <c r="P5799" t="s">
        <v>47619</v>
      </c>
      <c r="R5799" t="str">
        <f t="shared" si="180"/>
        <v>奎文</v>
      </c>
      <c r="S5799" t="str">
        <f t="shared" si="181"/>
        <v>0712</v>
      </c>
    </row>
    <row r="5800" spans="1:19">
      <c r="A5800" t="s">
        <v>47620</v>
      </c>
      <c r="B5800" t="s">
        <v>47621</v>
      </c>
      <c r="C5800" t="s">
        <v>46</v>
      </c>
      <c r="D5800" t="s">
        <v>47622</v>
      </c>
      <c r="E5800" t="s">
        <v>47085</v>
      </c>
      <c r="F5800" t="s">
        <v>47623</v>
      </c>
      <c r="G5800" t="s">
        <v>47624</v>
      </c>
      <c r="H5800" t="s">
        <v>47625</v>
      </c>
      <c r="I5800" t="s">
        <v>5112</v>
      </c>
      <c r="J5800" t="s">
        <v>38328</v>
      </c>
      <c r="K5800" t="s">
        <v>38329</v>
      </c>
      <c r="L5800" t="s">
        <v>57</v>
      </c>
      <c r="M5800" t="s">
        <v>2367</v>
      </c>
      <c r="N5800" t="s">
        <v>4439</v>
      </c>
      <c r="O5800" t="s">
        <v>38330</v>
      </c>
      <c r="P5800" t="s">
        <v>47626</v>
      </c>
      <c r="Q5800" t="s">
        <v>47627</v>
      </c>
      <c r="R5800" t="str">
        <f t="shared" si="180"/>
        <v>安丘</v>
      </c>
      <c r="S5800" t="str">
        <f t="shared" si="181"/>
        <v>0712</v>
      </c>
    </row>
    <row r="5801" spans="1:19">
      <c r="A5801" t="s">
        <v>1726</v>
      </c>
      <c r="B5801" t="s">
        <v>47628</v>
      </c>
      <c r="C5801" t="s">
        <v>46</v>
      </c>
      <c r="D5801" t="s">
        <v>47629</v>
      </c>
      <c r="E5801" t="s">
        <v>47085</v>
      </c>
      <c r="F5801" t="s">
        <v>47630</v>
      </c>
      <c r="G5801" t="s">
        <v>1724</v>
      </c>
      <c r="H5801" t="s">
        <v>47631</v>
      </c>
      <c r="I5801" t="s">
        <v>2503</v>
      </c>
      <c r="J5801" t="s">
        <v>18804</v>
      </c>
      <c r="K5801" t="s">
        <v>18805</v>
      </c>
      <c r="L5801" t="s">
        <v>76</v>
      </c>
      <c r="M5801" t="s">
        <v>4374</v>
      </c>
      <c r="N5801" t="s">
        <v>10065</v>
      </c>
      <c r="O5801" t="s">
        <v>18806</v>
      </c>
      <c r="P5801" t="s">
        <v>47632</v>
      </c>
      <c r="R5801" t="str">
        <f t="shared" si="180"/>
        <v>奎文</v>
      </c>
      <c r="S5801" t="str">
        <f t="shared" si="181"/>
        <v>0712</v>
      </c>
    </row>
    <row r="5802" spans="1:19">
      <c r="A5802" t="s">
        <v>47633</v>
      </c>
      <c r="B5802" t="s">
        <v>47634</v>
      </c>
      <c r="C5802" t="s">
        <v>46</v>
      </c>
      <c r="D5802" t="s">
        <v>47635</v>
      </c>
      <c r="E5802" t="s">
        <v>47085</v>
      </c>
      <c r="F5802" t="s">
        <v>47636</v>
      </c>
      <c r="G5802" t="s">
        <v>47637</v>
      </c>
      <c r="H5802" t="s">
        <v>47638</v>
      </c>
      <c r="I5802" t="s">
        <v>2645</v>
      </c>
      <c r="J5802" t="s">
        <v>10659</v>
      </c>
      <c r="K5802" t="s">
        <v>10660</v>
      </c>
      <c r="L5802" t="s">
        <v>3458</v>
      </c>
      <c r="M5802" t="s">
        <v>3459</v>
      </c>
      <c r="N5802" t="s">
        <v>2354</v>
      </c>
      <c r="O5802" t="s">
        <v>10661</v>
      </c>
      <c r="P5802" t="s">
        <v>47639</v>
      </c>
      <c r="Q5802" t="s">
        <v>47640</v>
      </c>
      <c r="R5802" t="str">
        <f t="shared" si="180"/>
        <v>寒亭</v>
      </c>
      <c r="S5802" t="str">
        <f t="shared" si="181"/>
        <v>0712</v>
      </c>
    </row>
    <row r="5803" spans="1:19">
      <c r="A5803" t="s">
        <v>47641</v>
      </c>
      <c r="B5803" t="s">
        <v>47642</v>
      </c>
      <c r="C5803" t="s">
        <v>46</v>
      </c>
      <c r="D5803" t="s">
        <v>47643</v>
      </c>
      <c r="E5803" t="s">
        <v>47085</v>
      </c>
      <c r="F5803" t="s">
        <v>47644</v>
      </c>
      <c r="G5803" t="s">
        <v>47645</v>
      </c>
      <c r="H5803" t="s">
        <v>47646</v>
      </c>
      <c r="I5803" t="s">
        <v>2378</v>
      </c>
      <c r="J5803" t="s">
        <v>3838</v>
      </c>
      <c r="K5803" t="s">
        <v>3839</v>
      </c>
      <c r="L5803" t="s">
        <v>676</v>
      </c>
      <c r="M5803" t="s">
        <v>3840</v>
      </c>
      <c r="N5803" t="s">
        <v>2421</v>
      </c>
      <c r="O5803" t="s">
        <v>3841</v>
      </c>
      <c r="P5803" t="s">
        <v>47647</v>
      </c>
      <c r="R5803" t="str">
        <f t="shared" si="180"/>
        <v>昌乐</v>
      </c>
      <c r="S5803" t="str">
        <f t="shared" si="181"/>
        <v>0712</v>
      </c>
    </row>
    <row r="5804" spans="1:19">
      <c r="A5804" t="s">
        <v>47648</v>
      </c>
      <c r="B5804" t="s">
        <v>47649</v>
      </c>
      <c r="C5804" t="s">
        <v>46</v>
      </c>
      <c r="D5804" t="s">
        <v>47650</v>
      </c>
      <c r="E5804" t="s">
        <v>47085</v>
      </c>
      <c r="F5804" t="s">
        <v>47651</v>
      </c>
      <c r="G5804" t="s">
        <v>47652</v>
      </c>
      <c r="H5804" t="s">
        <v>47653</v>
      </c>
      <c r="I5804" t="s">
        <v>3436</v>
      </c>
      <c r="J5804" t="s">
        <v>4723</v>
      </c>
      <c r="K5804" t="s">
        <v>4724</v>
      </c>
      <c r="L5804" t="s">
        <v>119</v>
      </c>
      <c r="M5804" t="s">
        <v>4071</v>
      </c>
      <c r="N5804" t="s">
        <v>3064</v>
      </c>
      <c r="O5804" t="s">
        <v>4725</v>
      </c>
      <c r="P5804" t="s">
        <v>47654</v>
      </c>
      <c r="R5804" t="str">
        <f t="shared" si="180"/>
        <v>寒亭</v>
      </c>
      <c r="S5804" t="str">
        <f t="shared" si="181"/>
        <v>0712</v>
      </c>
    </row>
    <row r="5805" spans="1:19">
      <c r="A5805" t="s">
        <v>47655</v>
      </c>
      <c r="B5805" t="s">
        <v>47656</v>
      </c>
      <c r="C5805" t="s">
        <v>46</v>
      </c>
      <c r="D5805" t="s">
        <v>47657</v>
      </c>
      <c r="E5805" t="s">
        <v>47085</v>
      </c>
      <c r="F5805" t="s">
        <v>47658</v>
      </c>
      <c r="G5805" t="s">
        <v>47659</v>
      </c>
      <c r="H5805" t="s">
        <v>47660</v>
      </c>
      <c r="I5805" t="s">
        <v>2645</v>
      </c>
      <c r="J5805" t="s">
        <v>2365</v>
      </c>
      <c r="K5805" t="s">
        <v>2366</v>
      </c>
      <c r="L5805" t="s">
        <v>57</v>
      </c>
      <c r="M5805" t="s">
        <v>2492</v>
      </c>
      <c r="N5805" t="s">
        <v>2421</v>
      </c>
      <c r="O5805" t="s">
        <v>2369</v>
      </c>
      <c r="P5805" t="s">
        <v>47661</v>
      </c>
      <c r="R5805" t="str">
        <f t="shared" si="180"/>
        <v>安丘</v>
      </c>
      <c r="S5805" t="str">
        <f t="shared" si="181"/>
        <v>0712</v>
      </c>
    </row>
    <row r="5806" spans="1:19">
      <c r="A5806" t="s">
        <v>47662</v>
      </c>
      <c r="B5806" t="s">
        <v>47663</v>
      </c>
      <c r="C5806" t="s">
        <v>46</v>
      </c>
      <c r="D5806" t="s">
        <v>47664</v>
      </c>
      <c r="E5806" t="s">
        <v>47085</v>
      </c>
      <c r="F5806" t="s">
        <v>47665</v>
      </c>
      <c r="G5806" t="s">
        <v>47666</v>
      </c>
      <c r="H5806" t="s">
        <v>47667</v>
      </c>
      <c r="I5806" t="s">
        <v>2645</v>
      </c>
      <c r="J5806" t="s">
        <v>9022</v>
      </c>
      <c r="K5806" t="s">
        <v>9023</v>
      </c>
      <c r="L5806" t="s">
        <v>101</v>
      </c>
      <c r="M5806" t="s">
        <v>4459</v>
      </c>
      <c r="N5806" t="s">
        <v>2480</v>
      </c>
      <c r="O5806" t="s">
        <v>9024</v>
      </c>
      <c r="P5806" t="s">
        <v>47668</v>
      </c>
      <c r="Q5806" t="s">
        <v>47669</v>
      </c>
      <c r="R5806" t="str">
        <f t="shared" si="180"/>
        <v>潍城</v>
      </c>
      <c r="S5806" t="str">
        <f t="shared" si="181"/>
        <v>0712</v>
      </c>
    </row>
    <row r="5807" spans="1:19">
      <c r="A5807" t="s">
        <v>47670</v>
      </c>
      <c r="B5807" t="s">
        <v>47671</v>
      </c>
      <c r="C5807" t="s">
        <v>46</v>
      </c>
      <c r="D5807" t="s">
        <v>47672</v>
      </c>
      <c r="E5807" t="s">
        <v>47085</v>
      </c>
      <c r="F5807" t="s">
        <v>47673</v>
      </c>
      <c r="G5807" t="s">
        <v>47674</v>
      </c>
      <c r="H5807" t="s">
        <v>47675</v>
      </c>
      <c r="I5807" t="s">
        <v>2350</v>
      </c>
      <c r="J5807" t="s">
        <v>3750</v>
      </c>
      <c r="K5807" t="s">
        <v>3751</v>
      </c>
      <c r="L5807" t="s">
        <v>137</v>
      </c>
      <c r="M5807" t="s">
        <v>3729</v>
      </c>
      <c r="N5807" t="s">
        <v>2602</v>
      </c>
      <c r="O5807" t="s">
        <v>3752</v>
      </c>
      <c r="P5807" t="s">
        <v>47676</v>
      </c>
      <c r="R5807" t="str">
        <f t="shared" si="180"/>
        <v>青州</v>
      </c>
      <c r="S5807" t="str">
        <f t="shared" si="181"/>
        <v>0712</v>
      </c>
    </row>
    <row r="5808" spans="1:19">
      <c r="A5808" t="s">
        <v>47677</v>
      </c>
      <c r="B5808" t="s">
        <v>47678</v>
      </c>
      <c r="C5808" t="s">
        <v>46</v>
      </c>
      <c r="D5808" t="s">
        <v>47679</v>
      </c>
      <c r="E5808" t="s">
        <v>47085</v>
      </c>
      <c r="F5808" t="s">
        <v>47680</v>
      </c>
      <c r="G5808" t="s">
        <v>47681</v>
      </c>
      <c r="H5808" t="s">
        <v>47682</v>
      </c>
      <c r="I5808" t="s">
        <v>2465</v>
      </c>
      <c r="J5808" t="s">
        <v>8146</v>
      </c>
      <c r="K5808" t="s">
        <v>8147</v>
      </c>
      <c r="L5808" t="s">
        <v>137</v>
      </c>
      <c r="M5808" t="s">
        <v>3729</v>
      </c>
      <c r="N5808" t="s">
        <v>2480</v>
      </c>
      <c r="O5808" t="s">
        <v>8148</v>
      </c>
      <c r="P5808" t="s">
        <v>47683</v>
      </c>
      <c r="R5808" t="str">
        <f t="shared" si="180"/>
        <v>青州</v>
      </c>
      <c r="S5808" t="str">
        <f t="shared" si="181"/>
        <v>0712</v>
      </c>
    </row>
    <row r="5809" spans="1:19">
      <c r="A5809" t="s">
        <v>47684</v>
      </c>
      <c r="B5809" t="s">
        <v>47685</v>
      </c>
      <c r="C5809" t="s">
        <v>46</v>
      </c>
      <c r="D5809" t="s">
        <v>47686</v>
      </c>
      <c r="E5809" t="s">
        <v>47085</v>
      </c>
      <c r="F5809" t="s">
        <v>47687</v>
      </c>
      <c r="G5809" t="s">
        <v>47688</v>
      </c>
      <c r="H5809" t="s">
        <v>47689</v>
      </c>
      <c r="I5809" t="s">
        <v>2350</v>
      </c>
      <c r="J5809" t="s">
        <v>6863</v>
      </c>
      <c r="K5809" t="s">
        <v>6864</v>
      </c>
      <c r="L5809" t="s">
        <v>128</v>
      </c>
      <c r="M5809" t="s">
        <v>3952</v>
      </c>
      <c r="N5809" t="s">
        <v>2649</v>
      </c>
      <c r="O5809" t="s">
        <v>6865</v>
      </c>
      <c r="P5809" t="s">
        <v>47690</v>
      </c>
      <c r="R5809" t="str">
        <f t="shared" si="180"/>
        <v>寿光</v>
      </c>
      <c r="S5809" t="str">
        <f t="shared" si="181"/>
        <v>0712</v>
      </c>
    </row>
    <row r="5810" spans="1:19">
      <c r="A5810" t="s">
        <v>47691</v>
      </c>
      <c r="B5810" t="s">
        <v>47692</v>
      </c>
      <c r="C5810" t="s">
        <v>46</v>
      </c>
      <c r="D5810" t="s">
        <v>47693</v>
      </c>
      <c r="E5810" t="s">
        <v>47085</v>
      </c>
      <c r="F5810" t="s">
        <v>47694</v>
      </c>
      <c r="G5810" t="s">
        <v>47695</v>
      </c>
      <c r="H5810" t="s">
        <v>47696</v>
      </c>
      <c r="I5810" t="s">
        <v>2503</v>
      </c>
      <c r="J5810" t="s">
        <v>10011</v>
      </c>
      <c r="K5810" t="s">
        <v>10012</v>
      </c>
      <c r="L5810" t="s">
        <v>76</v>
      </c>
      <c r="M5810" t="s">
        <v>4374</v>
      </c>
      <c r="N5810" t="s">
        <v>2785</v>
      </c>
      <c r="O5810" t="s">
        <v>10013</v>
      </c>
      <c r="P5810" t="s">
        <v>47697</v>
      </c>
      <c r="Q5810" t="s">
        <v>47698</v>
      </c>
      <c r="R5810" t="str">
        <f t="shared" si="180"/>
        <v>奎文</v>
      </c>
      <c r="S5810" t="str">
        <f t="shared" si="181"/>
        <v>0712</v>
      </c>
    </row>
    <row r="5811" spans="1:19">
      <c r="A5811" t="s">
        <v>47699</v>
      </c>
      <c r="B5811" t="s">
        <v>47700</v>
      </c>
      <c r="C5811" t="s">
        <v>46</v>
      </c>
      <c r="D5811" t="s">
        <v>47701</v>
      </c>
      <c r="E5811" t="s">
        <v>47085</v>
      </c>
      <c r="F5811" t="s">
        <v>47702</v>
      </c>
      <c r="G5811" t="s">
        <v>47703</v>
      </c>
      <c r="H5811" t="s">
        <v>47704</v>
      </c>
      <c r="I5811" t="s">
        <v>4545</v>
      </c>
      <c r="J5811" t="s">
        <v>3026</v>
      </c>
      <c r="K5811" t="s">
        <v>3027</v>
      </c>
      <c r="L5811" t="s">
        <v>128</v>
      </c>
      <c r="M5811" t="s">
        <v>3028</v>
      </c>
      <c r="N5811" t="s">
        <v>2721</v>
      </c>
      <c r="O5811" t="s">
        <v>3029</v>
      </c>
      <c r="P5811" t="s">
        <v>47705</v>
      </c>
      <c r="Q5811" t="s">
        <v>47706</v>
      </c>
      <c r="R5811" t="str">
        <f t="shared" si="180"/>
        <v>寿光</v>
      </c>
      <c r="S5811" t="str">
        <f t="shared" si="181"/>
        <v>0712</v>
      </c>
    </row>
    <row r="5812" spans="1:19">
      <c r="A5812" t="s">
        <v>47707</v>
      </c>
      <c r="B5812" t="s">
        <v>47708</v>
      </c>
      <c r="C5812" t="s">
        <v>46</v>
      </c>
      <c r="D5812" t="s">
        <v>47709</v>
      </c>
      <c r="E5812" t="s">
        <v>47085</v>
      </c>
      <c r="F5812" t="s">
        <v>47710</v>
      </c>
      <c r="G5812" t="s">
        <v>47711</v>
      </c>
      <c r="H5812" t="s">
        <v>47712</v>
      </c>
      <c r="I5812" t="s">
        <v>2465</v>
      </c>
      <c r="J5812" t="s">
        <v>3425</v>
      </c>
      <c r="K5812" t="s">
        <v>3426</v>
      </c>
      <c r="L5812" t="s">
        <v>137</v>
      </c>
      <c r="M5812" t="s">
        <v>2395</v>
      </c>
      <c r="N5812" t="s">
        <v>2340</v>
      </c>
      <c r="O5812" t="s">
        <v>3427</v>
      </c>
      <c r="P5812" t="s">
        <v>47713</v>
      </c>
      <c r="R5812" t="str">
        <f t="shared" si="180"/>
        <v>青州</v>
      </c>
      <c r="S5812" t="str">
        <f t="shared" si="181"/>
        <v>0712</v>
      </c>
    </row>
    <row r="5813" spans="1:19">
      <c r="A5813" t="s">
        <v>47714</v>
      </c>
      <c r="B5813" t="s">
        <v>47715</v>
      </c>
      <c r="C5813" t="s">
        <v>46</v>
      </c>
      <c r="D5813" t="s">
        <v>47716</v>
      </c>
      <c r="E5813" t="s">
        <v>47085</v>
      </c>
      <c r="F5813" t="s">
        <v>47717</v>
      </c>
      <c r="G5813" t="s">
        <v>47718</v>
      </c>
      <c r="H5813" t="s">
        <v>47719</v>
      </c>
      <c r="I5813" t="s">
        <v>2645</v>
      </c>
      <c r="J5813" t="s">
        <v>5876</v>
      </c>
      <c r="K5813" t="s">
        <v>5877</v>
      </c>
      <c r="L5813" t="s">
        <v>76</v>
      </c>
      <c r="M5813" t="s">
        <v>2827</v>
      </c>
      <c r="N5813" t="s">
        <v>2743</v>
      </c>
      <c r="O5813" t="s">
        <v>5878</v>
      </c>
      <c r="P5813" t="s">
        <v>47720</v>
      </c>
      <c r="Q5813" t="s">
        <v>47721</v>
      </c>
      <c r="R5813" t="str">
        <f t="shared" si="180"/>
        <v>奎文</v>
      </c>
      <c r="S5813" t="str">
        <f t="shared" si="181"/>
        <v>0712</v>
      </c>
    </row>
    <row r="5814" spans="1:19">
      <c r="A5814" t="s">
        <v>47722</v>
      </c>
      <c r="B5814" t="s">
        <v>47723</v>
      </c>
      <c r="C5814" t="s">
        <v>46</v>
      </c>
      <c r="D5814" t="s">
        <v>47724</v>
      </c>
      <c r="E5814" t="s">
        <v>47085</v>
      </c>
      <c r="F5814" t="s">
        <v>47725</v>
      </c>
      <c r="G5814" t="s">
        <v>47726</v>
      </c>
      <c r="H5814" t="s">
        <v>47727</v>
      </c>
      <c r="I5814" t="s">
        <v>2350</v>
      </c>
      <c r="J5814" t="s">
        <v>10532</v>
      </c>
      <c r="K5814" t="s">
        <v>10533</v>
      </c>
      <c r="L5814" t="s">
        <v>137</v>
      </c>
      <c r="M5814" t="s">
        <v>3729</v>
      </c>
      <c r="N5814" t="s">
        <v>7446</v>
      </c>
      <c r="O5814" t="s">
        <v>3752</v>
      </c>
      <c r="P5814" t="s">
        <v>47728</v>
      </c>
      <c r="Q5814" t="s">
        <v>47729</v>
      </c>
      <c r="R5814" t="str">
        <f t="shared" si="180"/>
        <v>青州</v>
      </c>
      <c r="S5814" t="str">
        <f t="shared" si="181"/>
        <v>0712</v>
      </c>
    </row>
    <row r="5815" spans="1:19">
      <c r="A5815" t="s">
        <v>47730</v>
      </c>
      <c r="B5815" t="s">
        <v>47731</v>
      </c>
      <c r="C5815" t="s">
        <v>46</v>
      </c>
      <c r="D5815" t="s">
        <v>47732</v>
      </c>
      <c r="E5815" t="s">
        <v>47085</v>
      </c>
      <c r="F5815" t="s">
        <v>47733</v>
      </c>
      <c r="G5815" t="s">
        <v>47734</v>
      </c>
      <c r="H5815" t="s">
        <v>47735</v>
      </c>
      <c r="I5815" t="s">
        <v>2378</v>
      </c>
      <c r="J5815" t="s">
        <v>6285</v>
      </c>
      <c r="K5815" t="s">
        <v>6286</v>
      </c>
      <c r="L5815" t="s">
        <v>57</v>
      </c>
      <c r="M5815" t="s">
        <v>2552</v>
      </c>
      <c r="N5815" t="s">
        <v>2674</v>
      </c>
      <c r="O5815" t="s">
        <v>6287</v>
      </c>
      <c r="P5815" t="s">
        <v>47736</v>
      </c>
      <c r="R5815" t="str">
        <f t="shared" si="180"/>
        <v>安丘</v>
      </c>
      <c r="S5815" t="str">
        <f t="shared" si="181"/>
        <v>0712</v>
      </c>
    </row>
    <row r="5816" spans="1:19">
      <c r="A5816" t="s">
        <v>47737</v>
      </c>
      <c r="B5816" t="s">
        <v>47738</v>
      </c>
      <c r="C5816" t="s">
        <v>46</v>
      </c>
      <c r="D5816" t="s">
        <v>47739</v>
      </c>
      <c r="E5816" t="s">
        <v>47085</v>
      </c>
      <c r="F5816" t="s">
        <v>47740</v>
      </c>
      <c r="G5816" t="s">
        <v>47741</v>
      </c>
      <c r="H5816" t="s">
        <v>47742</v>
      </c>
      <c r="I5816" t="s">
        <v>4165</v>
      </c>
      <c r="J5816" t="s">
        <v>4601</v>
      </c>
      <c r="K5816" t="s">
        <v>4602</v>
      </c>
      <c r="L5816" t="s">
        <v>137</v>
      </c>
      <c r="M5816" t="s">
        <v>3729</v>
      </c>
      <c r="N5816" t="s">
        <v>4222</v>
      </c>
      <c r="O5816" t="s">
        <v>4603</v>
      </c>
      <c r="P5816" t="s">
        <v>47743</v>
      </c>
      <c r="R5816" t="str">
        <f t="shared" si="180"/>
        <v>青州</v>
      </c>
      <c r="S5816" t="str">
        <f t="shared" si="181"/>
        <v>0712</v>
      </c>
    </row>
    <row r="5817" spans="1:19">
      <c r="A5817" t="s">
        <v>47744</v>
      </c>
      <c r="B5817" t="s">
        <v>47745</v>
      </c>
      <c r="C5817" t="s">
        <v>46</v>
      </c>
      <c r="D5817" t="s">
        <v>47746</v>
      </c>
      <c r="E5817" t="s">
        <v>47747</v>
      </c>
      <c r="F5817" t="s">
        <v>47748</v>
      </c>
      <c r="G5817" t="s">
        <v>47749</v>
      </c>
      <c r="I5817" t="s">
        <v>4038</v>
      </c>
      <c r="R5817" t="str">
        <f t="shared" si="180"/>
        <v/>
      </c>
      <c r="S5817" t="str">
        <f t="shared" si="181"/>
        <v>0712</v>
      </c>
    </row>
    <row r="5818" spans="1:19">
      <c r="A5818" t="s">
        <v>47750</v>
      </c>
      <c r="B5818" t="s">
        <v>47751</v>
      </c>
      <c r="C5818" t="s">
        <v>46</v>
      </c>
      <c r="D5818" t="s">
        <v>47752</v>
      </c>
      <c r="E5818" t="s">
        <v>47085</v>
      </c>
      <c r="F5818" t="s">
        <v>47753</v>
      </c>
      <c r="G5818" t="s">
        <v>47754</v>
      </c>
      <c r="H5818" t="s">
        <v>47755</v>
      </c>
      <c r="I5818" t="s">
        <v>2350</v>
      </c>
      <c r="J5818" t="s">
        <v>10901</v>
      </c>
      <c r="K5818" t="s">
        <v>10902</v>
      </c>
      <c r="L5818" t="s">
        <v>187</v>
      </c>
      <c r="M5818" t="s">
        <v>2468</v>
      </c>
      <c r="N5818" t="s">
        <v>2421</v>
      </c>
      <c r="O5818" t="s">
        <v>10903</v>
      </c>
      <c r="P5818" t="s">
        <v>47756</v>
      </c>
      <c r="Q5818" t="s">
        <v>47757</v>
      </c>
      <c r="R5818" t="str">
        <f t="shared" si="180"/>
        <v>坊子</v>
      </c>
      <c r="S5818" t="str">
        <f t="shared" si="181"/>
        <v>0712</v>
      </c>
    </row>
    <row r="5819" spans="1:19">
      <c r="A5819" t="s">
        <v>47758</v>
      </c>
      <c r="B5819" t="s">
        <v>47759</v>
      </c>
      <c r="C5819" t="s">
        <v>46</v>
      </c>
      <c r="D5819" t="s">
        <v>47760</v>
      </c>
      <c r="E5819" t="s">
        <v>47085</v>
      </c>
      <c r="F5819" t="s">
        <v>47761</v>
      </c>
      <c r="G5819" t="s">
        <v>47762</v>
      </c>
      <c r="H5819" t="s">
        <v>47763</v>
      </c>
      <c r="I5819" t="s">
        <v>2350</v>
      </c>
      <c r="J5819" t="s">
        <v>17172</v>
      </c>
      <c r="K5819" t="s">
        <v>17173</v>
      </c>
      <c r="L5819" t="s">
        <v>57</v>
      </c>
      <c r="M5819" t="s">
        <v>2492</v>
      </c>
      <c r="N5819" t="s">
        <v>6308</v>
      </c>
      <c r="O5819" t="s">
        <v>17174</v>
      </c>
      <c r="P5819" t="s">
        <v>47764</v>
      </c>
      <c r="R5819" t="str">
        <f t="shared" si="180"/>
        <v>安丘</v>
      </c>
      <c r="S5819" t="str">
        <f t="shared" si="181"/>
        <v>0712</v>
      </c>
    </row>
    <row r="5820" spans="1:19">
      <c r="A5820" t="s">
        <v>47765</v>
      </c>
      <c r="B5820" t="s">
        <v>47766</v>
      </c>
      <c r="C5820" t="s">
        <v>46</v>
      </c>
      <c r="D5820" t="s">
        <v>47767</v>
      </c>
      <c r="E5820" t="s">
        <v>47085</v>
      </c>
      <c r="F5820" t="s">
        <v>47768</v>
      </c>
      <c r="G5820" t="s">
        <v>47769</v>
      </c>
      <c r="H5820" t="s">
        <v>47770</v>
      </c>
      <c r="I5820" t="s">
        <v>2503</v>
      </c>
      <c r="J5820" t="s">
        <v>4612</v>
      </c>
      <c r="K5820" t="s">
        <v>4613</v>
      </c>
      <c r="L5820" t="s">
        <v>676</v>
      </c>
      <c r="M5820" t="s">
        <v>3471</v>
      </c>
      <c r="N5820" t="s">
        <v>2480</v>
      </c>
      <c r="O5820" t="s">
        <v>4615</v>
      </c>
      <c r="P5820" t="s">
        <v>47771</v>
      </c>
      <c r="R5820" t="str">
        <f t="shared" si="180"/>
        <v>昌乐</v>
      </c>
      <c r="S5820" t="str">
        <f t="shared" si="181"/>
        <v>0712</v>
      </c>
    </row>
    <row r="5821" spans="1:19">
      <c r="A5821" t="s">
        <v>47772</v>
      </c>
      <c r="B5821" t="s">
        <v>47773</v>
      </c>
      <c r="C5821" t="s">
        <v>46</v>
      </c>
      <c r="D5821" t="s">
        <v>47774</v>
      </c>
      <c r="E5821" t="s">
        <v>47085</v>
      </c>
      <c r="F5821" t="s">
        <v>47775</v>
      </c>
      <c r="G5821" t="s">
        <v>47776</v>
      </c>
      <c r="H5821" t="s">
        <v>47777</v>
      </c>
      <c r="I5821" t="s">
        <v>2350</v>
      </c>
      <c r="J5821" t="s">
        <v>3211</v>
      </c>
      <c r="K5821" t="s">
        <v>3212</v>
      </c>
      <c r="L5821" t="s">
        <v>137</v>
      </c>
      <c r="M5821" t="s">
        <v>3213</v>
      </c>
      <c r="N5821" t="s">
        <v>2674</v>
      </c>
      <c r="O5821" t="s">
        <v>3215</v>
      </c>
      <c r="P5821" t="s">
        <v>47778</v>
      </c>
      <c r="R5821" t="str">
        <f t="shared" si="180"/>
        <v>青州</v>
      </c>
      <c r="S5821" t="str">
        <f t="shared" si="181"/>
        <v>0712</v>
      </c>
    </row>
    <row r="5822" spans="1:19">
      <c r="A5822" t="s">
        <v>47779</v>
      </c>
      <c r="B5822" t="s">
        <v>47780</v>
      </c>
      <c r="C5822" t="s">
        <v>46</v>
      </c>
      <c r="D5822" t="s">
        <v>47781</v>
      </c>
      <c r="E5822" t="s">
        <v>47085</v>
      </c>
      <c r="F5822" t="s">
        <v>47782</v>
      </c>
      <c r="G5822" t="s">
        <v>47783</v>
      </c>
      <c r="H5822" t="s">
        <v>47784</v>
      </c>
      <c r="I5822" t="s">
        <v>2378</v>
      </c>
      <c r="J5822" t="s">
        <v>9022</v>
      </c>
      <c r="K5822" t="s">
        <v>9023</v>
      </c>
      <c r="L5822" t="s">
        <v>101</v>
      </c>
      <c r="M5822" t="s">
        <v>4459</v>
      </c>
      <c r="N5822" t="s">
        <v>2354</v>
      </c>
      <c r="O5822" t="s">
        <v>9024</v>
      </c>
      <c r="P5822" t="s">
        <v>47785</v>
      </c>
      <c r="R5822" t="str">
        <f t="shared" si="180"/>
        <v>潍城</v>
      </c>
      <c r="S5822" t="str">
        <f t="shared" si="181"/>
        <v>0712</v>
      </c>
    </row>
    <row r="5823" spans="1:19">
      <c r="A5823" t="s">
        <v>47786</v>
      </c>
      <c r="B5823" t="s">
        <v>47787</v>
      </c>
      <c r="C5823" t="s">
        <v>46</v>
      </c>
      <c r="D5823" t="s">
        <v>47788</v>
      </c>
      <c r="E5823" t="s">
        <v>47085</v>
      </c>
      <c r="F5823" t="s">
        <v>47789</v>
      </c>
      <c r="G5823" t="s">
        <v>47790</v>
      </c>
      <c r="H5823" t="s">
        <v>47791</v>
      </c>
      <c r="I5823" t="s">
        <v>2503</v>
      </c>
      <c r="J5823" t="s">
        <v>3167</v>
      </c>
      <c r="K5823" t="s">
        <v>3168</v>
      </c>
      <c r="L5823" t="s">
        <v>110</v>
      </c>
      <c r="M5823" t="s">
        <v>3098</v>
      </c>
      <c r="N5823" t="s">
        <v>2354</v>
      </c>
      <c r="O5823" t="s">
        <v>3169</v>
      </c>
      <c r="P5823" t="s">
        <v>47792</v>
      </c>
      <c r="Q5823" t="s">
        <v>47793</v>
      </c>
      <c r="R5823" t="str">
        <f t="shared" si="180"/>
        <v>高密</v>
      </c>
      <c r="S5823" t="str">
        <f t="shared" si="181"/>
        <v>0712</v>
      </c>
    </row>
    <row r="5824" spans="1:19">
      <c r="A5824" t="s">
        <v>47794</v>
      </c>
      <c r="B5824" t="s">
        <v>47795</v>
      </c>
      <c r="C5824" t="s">
        <v>46</v>
      </c>
      <c r="D5824" t="s">
        <v>47796</v>
      </c>
      <c r="E5824" t="s">
        <v>47085</v>
      </c>
      <c r="F5824" t="s">
        <v>47797</v>
      </c>
      <c r="G5824" t="s">
        <v>47798</v>
      </c>
      <c r="H5824" t="s">
        <v>47799</v>
      </c>
      <c r="I5824" t="s">
        <v>2350</v>
      </c>
      <c r="J5824" t="s">
        <v>3167</v>
      </c>
      <c r="K5824" t="s">
        <v>3168</v>
      </c>
      <c r="L5824" t="s">
        <v>110</v>
      </c>
      <c r="M5824" t="s">
        <v>3098</v>
      </c>
      <c r="O5824" t="s">
        <v>3169</v>
      </c>
      <c r="P5824" t="s">
        <v>47800</v>
      </c>
      <c r="Q5824" t="s">
        <v>47801</v>
      </c>
      <c r="R5824" t="str">
        <f t="shared" si="180"/>
        <v>高密</v>
      </c>
      <c r="S5824" t="str">
        <f t="shared" si="181"/>
        <v>0712</v>
      </c>
    </row>
    <row r="5825" spans="1:19">
      <c r="A5825" t="s">
        <v>47802</v>
      </c>
      <c r="B5825" t="s">
        <v>47803</v>
      </c>
      <c r="C5825" t="s">
        <v>46</v>
      </c>
      <c r="D5825" t="s">
        <v>47804</v>
      </c>
      <c r="E5825" t="s">
        <v>47085</v>
      </c>
      <c r="F5825" t="s">
        <v>47805</v>
      </c>
      <c r="G5825" t="s">
        <v>47806</v>
      </c>
      <c r="H5825" t="s">
        <v>47807</v>
      </c>
      <c r="I5825" t="s">
        <v>2350</v>
      </c>
      <c r="J5825" t="s">
        <v>4253</v>
      </c>
      <c r="K5825" t="s">
        <v>43422</v>
      </c>
      <c r="L5825" t="s">
        <v>57</v>
      </c>
      <c r="M5825" t="s">
        <v>2367</v>
      </c>
      <c r="N5825" t="s">
        <v>2368</v>
      </c>
      <c r="O5825" t="s">
        <v>4256</v>
      </c>
      <c r="P5825" t="s">
        <v>47808</v>
      </c>
      <c r="Q5825" t="s">
        <v>47809</v>
      </c>
      <c r="R5825" t="str">
        <f t="shared" ref="R5825:R5888" si="182">IF(OR(LEFT(L5825,2)="高新"),"奎文",IF(LEFT(L5825,2)="峡山","坊子",IF(LEFT(L5825,2)="滨海","寒亭",LEFT(L5825,2))))</f>
        <v>安丘</v>
      </c>
      <c r="S5825" t="str">
        <f t="shared" ref="S5825:S5888" si="183">TEXT(B5825,"mmdd")</f>
        <v>0712</v>
      </c>
    </row>
    <row r="5826" spans="1:19">
      <c r="A5826" t="s">
        <v>47810</v>
      </c>
      <c r="B5826" t="s">
        <v>47811</v>
      </c>
      <c r="C5826" t="s">
        <v>46</v>
      </c>
      <c r="D5826" t="s">
        <v>47812</v>
      </c>
      <c r="E5826" t="s">
        <v>47085</v>
      </c>
      <c r="F5826" t="s">
        <v>47813</v>
      </c>
      <c r="G5826" t="s">
        <v>47814</v>
      </c>
      <c r="H5826" t="s">
        <v>47815</v>
      </c>
      <c r="I5826" t="s">
        <v>2378</v>
      </c>
      <c r="J5826" t="s">
        <v>3096</v>
      </c>
      <c r="K5826" t="s">
        <v>3097</v>
      </c>
      <c r="L5826" t="s">
        <v>110</v>
      </c>
      <c r="M5826" t="s">
        <v>3098</v>
      </c>
      <c r="N5826" t="s">
        <v>2785</v>
      </c>
      <c r="O5826" t="s">
        <v>3099</v>
      </c>
      <c r="P5826" t="s">
        <v>47816</v>
      </c>
      <c r="R5826" t="str">
        <f t="shared" si="182"/>
        <v>高密</v>
      </c>
      <c r="S5826" t="str">
        <f t="shared" si="183"/>
        <v>0712</v>
      </c>
    </row>
    <row r="5827" spans="1:19">
      <c r="A5827" t="s">
        <v>47817</v>
      </c>
      <c r="B5827" t="s">
        <v>47818</v>
      </c>
      <c r="C5827" t="s">
        <v>46</v>
      </c>
      <c r="D5827" t="s">
        <v>47819</v>
      </c>
      <c r="E5827" t="s">
        <v>47085</v>
      </c>
      <c r="F5827" t="s">
        <v>47820</v>
      </c>
      <c r="G5827" t="s">
        <v>47821</v>
      </c>
      <c r="H5827" t="s">
        <v>47822</v>
      </c>
      <c r="I5827" t="s">
        <v>2378</v>
      </c>
      <c r="J5827" t="s">
        <v>5392</v>
      </c>
      <c r="K5827" t="s">
        <v>5393</v>
      </c>
      <c r="L5827" t="s">
        <v>128</v>
      </c>
      <c r="M5827" t="s">
        <v>2720</v>
      </c>
      <c r="N5827" t="s">
        <v>2421</v>
      </c>
      <c r="O5827" t="s">
        <v>7074</v>
      </c>
      <c r="P5827" t="s">
        <v>47823</v>
      </c>
      <c r="Q5827" t="s">
        <v>47824</v>
      </c>
      <c r="R5827" t="str">
        <f t="shared" si="182"/>
        <v>寿光</v>
      </c>
      <c r="S5827" t="str">
        <f t="shared" si="183"/>
        <v>0712</v>
      </c>
    </row>
    <row r="5828" spans="1:19">
      <c r="A5828" t="s">
        <v>47825</v>
      </c>
      <c r="B5828" t="s">
        <v>47826</v>
      </c>
      <c r="C5828" t="s">
        <v>46</v>
      </c>
      <c r="D5828" t="s">
        <v>47827</v>
      </c>
      <c r="E5828" t="s">
        <v>47085</v>
      </c>
      <c r="F5828" t="s">
        <v>47828</v>
      </c>
      <c r="G5828" t="s">
        <v>47829</v>
      </c>
      <c r="H5828" t="s">
        <v>47830</v>
      </c>
      <c r="I5828" t="s">
        <v>2364</v>
      </c>
      <c r="J5828" t="s">
        <v>47409</v>
      </c>
      <c r="K5828" t="s">
        <v>47410</v>
      </c>
      <c r="L5828" t="s">
        <v>57</v>
      </c>
      <c r="M5828" t="s">
        <v>2367</v>
      </c>
      <c r="N5828" t="s">
        <v>3622</v>
      </c>
      <c r="O5828" t="s">
        <v>47411</v>
      </c>
      <c r="P5828" t="s">
        <v>47831</v>
      </c>
      <c r="Q5828" t="s">
        <v>47832</v>
      </c>
      <c r="R5828" t="str">
        <f t="shared" si="182"/>
        <v>安丘</v>
      </c>
      <c r="S5828" t="str">
        <f t="shared" si="183"/>
        <v>0712</v>
      </c>
    </row>
    <row r="5829" spans="1:19">
      <c r="A5829" t="s">
        <v>47833</v>
      </c>
      <c r="B5829" t="s">
        <v>47834</v>
      </c>
      <c r="C5829" t="s">
        <v>46</v>
      </c>
      <c r="D5829" t="s">
        <v>47835</v>
      </c>
      <c r="E5829" t="s">
        <v>47085</v>
      </c>
      <c r="F5829" t="s">
        <v>47836</v>
      </c>
      <c r="G5829" t="s">
        <v>47837</v>
      </c>
      <c r="H5829" t="s">
        <v>47838</v>
      </c>
      <c r="I5829" t="s">
        <v>2645</v>
      </c>
      <c r="J5829" t="s">
        <v>5957</v>
      </c>
      <c r="K5829" t="s">
        <v>5958</v>
      </c>
      <c r="L5829" t="s">
        <v>67</v>
      </c>
      <c r="M5829" t="s">
        <v>2958</v>
      </c>
      <c r="N5829" t="s">
        <v>2421</v>
      </c>
      <c r="O5829" t="s">
        <v>5959</v>
      </c>
      <c r="P5829" t="s">
        <v>47839</v>
      </c>
      <c r="R5829" t="str">
        <f t="shared" si="182"/>
        <v>昌邑</v>
      </c>
      <c r="S5829" t="str">
        <f t="shared" si="183"/>
        <v>0712</v>
      </c>
    </row>
    <row r="5830" spans="1:19">
      <c r="A5830" t="s">
        <v>47840</v>
      </c>
      <c r="B5830" t="s">
        <v>47841</v>
      </c>
      <c r="C5830" t="s">
        <v>46</v>
      </c>
      <c r="D5830" t="s">
        <v>47842</v>
      </c>
      <c r="E5830" t="s">
        <v>47085</v>
      </c>
      <c r="F5830" t="s">
        <v>47843</v>
      </c>
      <c r="G5830" t="s">
        <v>47844</v>
      </c>
      <c r="H5830" t="s">
        <v>47845</v>
      </c>
      <c r="I5830" t="s">
        <v>2378</v>
      </c>
      <c r="J5830" t="s">
        <v>2646</v>
      </c>
      <c r="K5830" t="s">
        <v>2647</v>
      </c>
      <c r="L5830" t="s">
        <v>128</v>
      </c>
      <c r="M5830" t="s">
        <v>2648</v>
      </c>
      <c r="N5830" t="s">
        <v>2649</v>
      </c>
      <c r="O5830" t="s">
        <v>2650</v>
      </c>
      <c r="P5830" t="s">
        <v>47846</v>
      </c>
      <c r="R5830" t="str">
        <f t="shared" si="182"/>
        <v>寿光</v>
      </c>
      <c r="S5830" t="str">
        <f t="shared" si="183"/>
        <v>0712</v>
      </c>
    </row>
    <row r="5831" spans="1:19">
      <c r="A5831" t="s">
        <v>47847</v>
      </c>
      <c r="B5831" t="s">
        <v>47848</v>
      </c>
      <c r="C5831" t="s">
        <v>46</v>
      </c>
      <c r="D5831" t="s">
        <v>47849</v>
      </c>
      <c r="E5831" t="s">
        <v>47085</v>
      </c>
      <c r="F5831" t="s">
        <v>47850</v>
      </c>
      <c r="G5831" t="s">
        <v>47851</v>
      </c>
      <c r="H5831" t="s">
        <v>47852</v>
      </c>
      <c r="I5831" t="s">
        <v>2350</v>
      </c>
      <c r="J5831" t="s">
        <v>3167</v>
      </c>
      <c r="K5831" t="s">
        <v>3168</v>
      </c>
      <c r="L5831" t="s">
        <v>110</v>
      </c>
      <c r="M5831" t="s">
        <v>3098</v>
      </c>
      <c r="N5831" t="s">
        <v>2354</v>
      </c>
      <c r="O5831" t="s">
        <v>3169</v>
      </c>
      <c r="P5831" t="s">
        <v>47853</v>
      </c>
      <c r="Q5831" t="s">
        <v>47854</v>
      </c>
      <c r="R5831" t="str">
        <f t="shared" si="182"/>
        <v>高密</v>
      </c>
      <c r="S5831" t="str">
        <f t="shared" si="183"/>
        <v>0712</v>
      </c>
    </row>
    <row r="5832" spans="1:19">
      <c r="A5832" t="s">
        <v>47855</v>
      </c>
      <c r="B5832" t="s">
        <v>47856</v>
      </c>
      <c r="C5832" t="s">
        <v>46</v>
      </c>
      <c r="D5832" t="s">
        <v>47857</v>
      </c>
      <c r="E5832" t="s">
        <v>47085</v>
      </c>
      <c r="F5832" t="s">
        <v>47858</v>
      </c>
      <c r="G5832" t="s">
        <v>47859</v>
      </c>
      <c r="H5832" t="s">
        <v>47860</v>
      </c>
      <c r="I5832" t="s">
        <v>2364</v>
      </c>
      <c r="J5832" t="s">
        <v>12991</v>
      </c>
      <c r="K5832" t="s">
        <v>12992</v>
      </c>
      <c r="L5832" t="s">
        <v>676</v>
      </c>
      <c r="M5832" t="s">
        <v>3471</v>
      </c>
      <c r="N5832" t="s">
        <v>2480</v>
      </c>
      <c r="O5832" t="s">
        <v>12993</v>
      </c>
      <c r="P5832" t="s">
        <v>47861</v>
      </c>
      <c r="Q5832" t="s">
        <v>47862</v>
      </c>
      <c r="R5832" t="str">
        <f t="shared" si="182"/>
        <v>昌乐</v>
      </c>
      <c r="S5832" t="str">
        <f t="shared" si="183"/>
        <v>0712</v>
      </c>
    </row>
    <row r="5833" spans="1:19">
      <c r="A5833" t="s">
        <v>47863</v>
      </c>
      <c r="B5833" t="s">
        <v>47864</v>
      </c>
      <c r="C5833" t="s">
        <v>46</v>
      </c>
      <c r="D5833" t="s">
        <v>47865</v>
      </c>
      <c r="E5833" t="s">
        <v>47085</v>
      </c>
      <c r="F5833" t="s">
        <v>47866</v>
      </c>
      <c r="G5833" t="s">
        <v>47867</v>
      </c>
      <c r="H5833" t="s">
        <v>47868</v>
      </c>
      <c r="I5833" t="s">
        <v>2364</v>
      </c>
      <c r="J5833" t="s">
        <v>3542</v>
      </c>
      <c r="K5833" t="s">
        <v>3543</v>
      </c>
      <c r="L5833" t="s">
        <v>76</v>
      </c>
      <c r="M5833" t="s">
        <v>2827</v>
      </c>
      <c r="N5833" t="s">
        <v>2602</v>
      </c>
      <c r="O5833" t="s">
        <v>3544</v>
      </c>
      <c r="P5833" t="s">
        <v>47869</v>
      </c>
      <c r="Q5833" t="s">
        <v>47870</v>
      </c>
      <c r="R5833" t="str">
        <f t="shared" si="182"/>
        <v>奎文</v>
      </c>
      <c r="S5833" t="str">
        <f t="shared" si="183"/>
        <v>0712</v>
      </c>
    </row>
    <row r="5834" spans="1:19">
      <c r="A5834" t="s">
        <v>47871</v>
      </c>
      <c r="B5834" t="s">
        <v>47872</v>
      </c>
      <c r="C5834" t="s">
        <v>46</v>
      </c>
      <c r="D5834" t="s">
        <v>47873</v>
      </c>
      <c r="E5834" t="s">
        <v>47085</v>
      </c>
      <c r="F5834" t="s">
        <v>47874</v>
      </c>
      <c r="G5834" t="s">
        <v>47875</v>
      </c>
      <c r="H5834" t="s">
        <v>47876</v>
      </c>
      <c r="I5834" t="s">
        <v>2350</v>
      </c>
      <c r="J5834" t="s">
        <v>8787</v>
      </c>
      <c r="K5834" t="s">
        <v>8788</v>
      </c>
      <c r="L5834" t="s">
        <v>128</v>
      </c>
      <c r="M5834" t="s">
        <v>2720</v>
      </c>
      <c r="N5834" t="s">
        <v>2421</v>
      </c>
      <c r="O5834" t="s">
        <v>8789</v>
      </c>
      <c r="P5834" t="s">
        <v>47877</v>
      </c>
      <c r="R5834" t="str">
        <f t="shared" si="182"/>
        <v>寿光</v>
      </c>
      <c r="S5834" t="str">
        <f t="shared" si="183"/>
        <v>0712</v>
      </c>
    </row>
    <row r="5835" spans="1:19">
      <c r="A5835" t="s">
        <v>47878</v>
      </c>
      <c r="B5835" t="s">
        <v>47879</v>
      </c>
      <c r="C5835" t="s">
        <v>46</v>
      </c>
      <c r="D5835" t="s">
        <v>47880</v>
      </c>
      <c r="E5835" t="s">
        <v>47085</v>
      </c>
      <c r="F5835" t="s">
        <v>47881</v>
      </c>
      <c r="G5835" t="s">
        <v>47882</v>
      </c>
      <c r="H5835" t="s">
        <v>47883</v>
      </c>
      <c r="I5835" t="s">
        <v>6637</v>
      </c>
      <c r="J5835" t="s">
        <v>9696</v>
      </c>
      <c r="K5835" t="s">
        <v>9697</v>
      </c>
      <c r="L5835" t="s">
        <v>137</v>
      </c>
      <c r="M5835" t="s">
        <v>5175</v>
      </c>
      <c r="N5835" t="s">
        <v>2687</v>
      </c>
      <c r="O5835" t="s">
        <v>9698</v>
      </c>
      <c r="P5835" t="s">
        <v>47884</v>
      </c>
      <c r="Q5835" t="s">
        <v>47885</v>
      </c>
      <c r="R5835" t="str">
        <f t="shared" si="182"/>
        <v>青州</v>
      </c>
      <c r="S5835" t="str">
        <f t="shared" si="183"/>
        <v>0712</v>
      </c>
    </row>
    <row r="5836" spans="1:19">
      <c r="A5836" t="s">
        <v>47886</v>
      </c>
      <c r="B5836" t="s">
        <v>47887</v>
      </c>
      <c r="C5836" t="s">
        <v>46</v>
      </c>
      <c r="D5836" t="s">
        <v>47888</v>
      </c>
      <c r="E5836" t="s">
        <v>47085</v>
      </c>
      <c r="F5836" t="s">
        <v>47889</v>
      </c>
      <c r="G5836" t="s">
        <v>47890</v>
      </c>
      <c r="H5836" t="s">
        <v>47891</v>
      </c>
      <c r="I5836" t="s">
        <v>2378</v>
      </c>
      <c r="J5836" t="s">
        <v>10011</v>
      </c>
      <c r="K5836" t="s">
        <v>10012</v>
      </c>
      <c r="L5836" t="s">
        <v>76</v>
      </c>
      <c r="M5836" t="s">
        <v>4374</v>
      </c>
      <c r="N5836" t="s">
        <v>5712</v>
      </c>
      <c r="O5836" t="s">
        <v>10013</v>
      </c>
      <c r="P5836" t="s">
        <v>47892</v>
      </c>
      <c r="Q5836" t="s">
        <v>47893</v>
      </c>
      <c r="R5836" t="str">
        <f t="shared" si="182"/>
        <v>奎文</v>
      </c>
      <c r="S5836" t="str">
        <f t="shared" si="183"/>
        <v>0712</v>
      </c>
    </row>
    <row r="5837" spans="1:19">
      <c r="A5837" t="s">
        <v>47894</v>
      </c>
      <c r="B5837" t="s">
        <v>47895</v>
      </c>
      <c r="C5837" t="s">
        <v>46</v>
      </c>
      <c r="D5837" t="s">
        <v>47896</v>
      </c>
      <c r="E5837" t="s">
        <v>47085</v>
      </c>
      <c r="F5837" t="s">
        <v>47897</v>
      </c>
      <c r="G5837" t="s">
        <v>47898</v>
      </c>
      <c r="H5837" t="s">
        <v>47899</v>
      </c>
      <c r="I5837" t="s">
        <v>2350</v>
      </c>
      <c r="J5837" t="s">
        <v>47900</v>
      </c>
      <c r="K5837" t="s">
        <v>47901</v>
      </c>
      <c r="L5837" t="s">
        <v>57</v>
      </c>
      <c r="M5837" t="s">
        <v>2552</v>
      </c>
      <c r="N5837" t="s">
        <v>2368</v>
      </c>
      <c r="O5837" t="s">
        <v>47902</v>
      </c>
      <c r="P5837" t="s">
        <v>47903</v>
      </c>
      <c r="Q5837" t="s">
        <v>46976</v>
      </c>
      <c r="R5837" t="str">
        <f t="shared" si="182"/>
        <v>安丘</v>
      </c>
      <c r="S5837" t="str">
        <f t="shared" si="183"/>
        <v>0712</v>
      </c>
    </row>
    <row r="5838" spans="1:19">
      <c r="A5838" t="s">
        <v>47904</v>
      </c>
      <c r="B5838" t="s">
        <v>47905</v>
      </c>
      <c r="C5838" t="s">
        <v>46</v>
      </c>
      <c r="D5838" t="s">
        <v>47906</v>
      </c>
      <c r="E5838" t="s">
        <v>47085</v>
      </c>
      <c r="F5838" t="s">
        <v>47907</v>
      </c>
      <c r="G5838" t="s">
        <v>47908</v>
      </c>
      <c r="H5838" t="s">
        <v>47909</v>
      </c>
      <c r="I5838" t="s">
        <v>2465</v>
      </c>
      <c r="J5838" t="s">
        <v>3250</v>
      </c>
      <c r="K5838" t="s">
        <v>3251</v>
      </c>
      <c r="L5838" t="s">
        <v>128</v>
      </c>
      <c r="M5838" t="s">
        <v>2708</v>
      </c>
      <c r="N5838" t="s">
        <v>2382</v>
      </c>
      <c r="O5838" t="s">
        <v>3253</v>
      </c>
      <c r="P5838" t="s">
        <v>47910</v>
      </c>
      <c r="Q5838" t="s">
        <v>47911</v>
      </c>
      <c r="R5838" t="str">
        <f t="shared" si="182"/>
        <v>寿光</v>
      </c>
      <c r="S5838" t="str">
        <f t="shared" si="183"/>
        <v>0712</v>
      </c>
    </row>
    <row r="5839" spans="1:19">
      <c r="A5839" t="s">
        <v>47912</v>
      </c>
      <c r="B5839" t="s">
        <v>47913</v>
      </c>
      <c r="C5839" t="s">
        <v>46</v>
      </c>
      <c r="D5839" t="s">
        <v>47914</v>
      </c>
      <c r="E5839" t="s">
        <v>47085</v>
      </c>
      <c r="F5839" t="s">
        <v>47915</v>
      </c>
      <c r="G5839" t="s">
        <v>47916</v>
      </c>
      <c r="H5839" t="s">
        <v>47917</v>
      </c>
      <c r="I5839" t="s">
        <v>2350</v>
      </c>
      <c r="J5839" t="s">
        <v>2365</v>
      </c>
      <c r="K5839" t="s">
        <v>2366</v>
      </c>
      <c r="L5839" t="s">
        <v>57</v>
      </c>
      <c r="M5839" t="s">
        <v>2492</v>
      </c>
      <c r="N5839" t="s">
        <v>2785</v>
      </c>
      <c r="O5839" t="s">
        <v>2369</v>
      </c>
      <c r="P5839" t="s">
        <v>47918</v>
      </c>
      <c r="Q5839" t="s">
        <v>47919</v>
      </c>
      <c r="R5839" t="str">
        <f t="shared" si="182"/>
        <v>安丘</v>
      </c>
      <c r="S5839" t="str">
        <f t="shared" si="183"/>
        <v>0712</v>
      </c>
    </row>
    <row r="5840" spans="1:19">
      <c r="A5840" t="s">
        <v>47920</v>
      </c>
      <c r="B5840" t="s">
        <v>47921</v>
      </c>
      <c r="C5840" t="s">
        <v>46</v>
      </c>
      <c r="D5840" t="s">
        <v>47922</v>
      </c>
      <c r="E5840" t="s">
        <v>47085</v>
      </c>
      <c r="F5840" t="s">
        <v>47923</v>
      </c>
      <c r="G5840" t="s">
        <v>47924</v>
      </c>
      <c r="H5840" t="s">
        <v>47925</v>
      </c>
      <c r="I5840" t="s">
        <v>2350</v>
      </c>
      <c r="J5840" t="s">
        <v>30738</v>
      </c>
      <c r="K5840" t="s">
        <v>30739</v>
      </c>
      <c r="L5840" t="s">
        <v>110</v>
      </c>
      <c r="M5840" t="s">
        <v>2575</v>
      </c>
      <c r="N5840" t="s">
        <v>7359</v>
      </c>
      <c r="O5840" t="s">
        <v>36755</v>
      </c>
      <c r="P5840" t="s">
        <v>47926</v>
      </c>
      <c r="Q5840" t="s">
        <v>47927</v>
      </c>
      <c r="R5840" t="str">
        <f t="shared" si="182"/>
        <v>高密</v>
      </c>
      <c r="S5840" t="str">
        <f t="shared" si="183"/>
        <v>0712</v>
      </c>
    </row>
    <row r="5841" spans="1:19">
      <c r="A5841" t="s">
        <v>47928</v>
      </c>
      <c r="B5841" t="s">
        <v>47929</v>
      </c>
      <c r="C5841" t="s">
        <v>46</v>
      </c>
      <c r="D5841" t="s">
        <v>47930</v>
      </c>
      <c r="E5841" t="s">
        <v>47085</v>
      </c>
      <c r="F5841" t="s">
        <v>47931</v>
      </c>
      <c r="G5841" t="s">
        <v>47932</v>
      </c>
      <c r="H5841" t="s">
        <v>47933</v>
      </c>
      <c r="I5841" t="s">
        <v>2378</v>
      </c>
      <c r="J5841" t="s">
        <v>6059</v>
      </c>
      <c r="K5841" t="s">
        <v>6060</v>
      </c>
      <c r="L5841" t="s">
        <v>128</v>
      </c>
      <c r="M5841" t="s">
        <v>3028</v>
      </c>
      <c r="N5841" t="s">
        <v>2421</v>
      </c>
      <c r="O5841" t="s">
        <v>6061</v>
      </c>
      <c r="P5841" t="s">
        <v>47934</v>
      </c>
      <c r="R5841" t="str">
        <f t="shared" si="182"/>
        <v>寿光</v>
      </c>
      <c r="S5841" t="str">
        <f t="shared" si="183"/>
        <v>0712</v>
      </c>
    </row>
    <row r="5842" spans="1:19">
      <c r="A5842" t="s">
        <v>47935</v>
      </c>
      <c r="B5842" t="s">
        <v>47936</v>
      </c>
      <c r="C5842" t="s">
        <v>46</v>
      </c>
      <c r="D5842" t="s">
        <v>47937</v>
      </c>
      <c r="E5842" t="s">
        <v>47085</v>
      </c>
      <c r="F5842" t="s">
        <v>47938</v>
      </c>
      <c r="G5842" t="s">
        <v>47939</v>
      </c>
      <c r="H5842" t="s">
        <v>47940</v>
      </c>
      <c r="I5842" t="s">
        <v>2465</v>
      </c>
      <c r="J5842" t="s">
        <v>5763</v>
      </c>
      <c r="K5842" t="s">
        <v>5764</v>
      </c>
      <c r="L5842" t="s">
        <v>146</v>
      </c>
      <c r="M5842" t="s">
        <v>3051</v>
      </c>
      <c r="N5842" t="s">
        <v>2340</v>
      </c>
      <c r="O5842" t="s">
        <v>5765</v>
      </c>
      <c r="P5842" t="s">
        <v>47941</v>
      </c>
      <c r="R5842" t="str">
        <f t="shared" si="182"/>
        <v>临朐</v>
      </c>
      <c r="S5842" t="str">
        <f t="shared" si="183"/>
        <v>0712</v>
      </c>
    </row>
    <row r="5843" spans="1:19">
      <c r="A5843" t="s">
        <v>47942</v>
      </c>
      <c r="B5843" t="s">
        <v>47943</v>
      </c>
      <c r="C5843" t="s">
        <v>46</v>
      </c>
      <c r="D5843" t="s">
        <v>47944</v>
      </c>
      <c r="E5843" t="s">
        <v>47085</v>
      </c>
      <c r="F5843" t="s">
        <v>47945</v>
      </c>
      <c r="G5843" t="s">
        <v>47946</v>
      </c>
      <c r="H5843" t="s">
        <v>47941</v>
      </c>
      <c r="I5843" t="s">
        <v>6637</v>
      </c>
      <c r="J5843" t="s">
        <v>3437</v>
      </c>
      <c r="K5843" t="s">
        <v>3438</v>
      </c>
      <c r="L5843" t="s">
        <v>47</v>
      </c>
      <c r="M5843" t="s">
        <v>3141</v>
      </c>
      <c r="N5843" t="s">
        <v>3017</v>
      </c>
      <c r="O5843" t="s">
        <v>3439</v>
      </c>
      <c r="P5843" t="s">
        <v>47947</v>
      </c>
      <c r="Q5843" t="s">
        <v>47948</v>
      </c>
      <c r="R5843" t="str">
        <f t="shared" si="182"/>
        <v>诸城</v>
      </c>
      <c r="S5843" t="str">
        <f t="shared" si="183"/>
        <v>0712</v>
      </c>
    </row>
    <row r="5844" spans="1:19">
      <c r="A5844" t="s">
        <v>47949</v>
      </c>
      <c r="B5844" t="s">
        <v>47950</v>
      </c>
      <c r="C5844" t="s">
        <v>46</v>
      </c>
      <c r="D5844" t="s">
        <v>47951</v>
      </c>
      <c r="E5844" t="s">
        <v>47085</v>
      </c>
      <c r="F5844" t="s">
        <v>47952</v>
      </c>
      <c r="G5844" t="s">
        <v>47953</v>
      </c>
      <c r="H5844" t="s">
        <v>47954</v>
      </c>
      <c r="I5844" t="s">
        <v>2378</v>
      </c>
      <c r="J5844" t="s">
        <v>3905</v>
      </c>
      <c r="K5844" t="s">
        <v>3906</v>
      </c>
      <c r="L5844" t="s">
        <v>67</v>
      </c>
      <c r="M5844" t="s">
        <v>2958</v>
      </c>
      <c r="N5844" t="s">
        <v>2649</v>
      </c>
      <c r="O5844" t="s">
        <v>3908</v>
      </c>
      <c r="P5844" t="s">
        <v>47955</v>
      </c>
      <c r="Q5844" t="s">
        <v>47956</v>
      </c>
      <c r="R5844" t="str">
        <f t="shared" si="182"/>
        <v>昌邑</v>
      </c>
      <c r="S5844" t="str">
        <f t="shared" si="183"/>
        <v>0712</v>
      </c>
    </row>
    <row r="5845" spans="1:19">
      <c r="A5845" t="s">
        <v>47957</v>
      </c>
      <c r="B5845" t="s">
        <v>47958</v>
      </c>
      <c r="C5845" t="s">
        <v>46</v>
      </c>
      <c r="D5845" t="s">
        <v>47959</v>
      </c>
      <c r="E5845" t="s">
        <v>47085</v>
      </c>
      <c r="F5845" t="s">
        <v>47960</v>
      </c>
      <c r="G5845" t="s">
        <v>47961</v>
      </c>
      <c r="H5845" t="s">
        <v>47962</v>
      </c>
      <c r="I5845" t="s">
        <v>2645</v>
      </c>
      <c r="J5845" t="s">
        <v>2646</v>
      </c>
      <c r="K5845" t="s">
        <v>6371</v>
      </c>
      <c r="L5845" t="s">
        <v>137</v>
      </c>
      <c r="M5845" t="s">
        <v>5803</v>
      </c>
      <c r="N5845" t="s">
        <v>2529</v>
      </c>
      <c r="O5845" t="s">
        <v>6372</v>
      </c>
      <c r="P5845" t="s">
        <v>47963</v>
      </c>
      <c r="R5845" t="str">
        <f t="shared" si="182"/>
        <v>青州</v>
      </c>
      <c r="S5845" t="str">
        <f t="shared" si="183"/>
        <v>0712</v>
      </c>
    </row>
    <row r="5846" spans="1:19">
      <c r="A5846" t="s">
        <v>47964</v>
      </c>
      <c r="B5846" t="s">
        <v>47965</v>
      </c>
      <c r="C5846" t="s">
        <v>46</v>
      </c>
      <c r="D5846" t="s">
        <v>47966</v>
      </c>
      <c r="E5846" t="s">
        <v>47085</v>
      </c>
      <c r="F5846" t="s">
        <v>47967</v>
      </c>
      <c r="G5846" t="s">
        <v>47968</v>
      </c>
      <c r="H5846" t="s">
        <v>47969</v>
      </c>
      <c r="I5846" t="s">
        <v>2645</v>
      </c>
      <c r="J5846" t="s">
        <v>34664</v>
      </c>
      <c r="K5846" t="s">
        <v>34665</v>
      </c>
      <c r="L5846" t="s">
        <v>146</v>
      </c>
      <c r="M5846" t="s">
        <v>4470</v>
      </c>
      <c r="N5846" t="s">
        <v>2743</v>
      </c>
      <c r="O5846" t="s">
        <v>34666</v>
      </c>
      <c r="P5846" t="s">
        <v>47970</v>
      </c>
      <c r="R5846" t="str">
        <f t="shared" si="182"/>
        <v>临朐</v>
      </c>
      <c r="S5846" t="str">
        <f t="shared" si="183"/>
        <v>0712</v>
      </c>
    </row>
    <row r="5847" spans="1:19">
      <c r="A5847" t="s">
        <v>1702</v>
      </c>
      <c r="B5847" t="s">
        <v>47971</v>
      </c>
      <c r="C5847" t="s">
        <v>46</v>
      </c>
      <c r="D5847" t="s">
        <v>47972</v>
      </c>
      <c r="E5847" t="s">
        <v>47085</v>
      </c>
      <c r="F5847" t="s">
        <v>47973</v>
      </c>
      <c r="G5847" t="s">
        <v>1700</v>
      </c>
      <c r="H5847" t="s">
        <v>47974</v>
      </c>
      <c r="I5847" t="s">
        <v>2503</v>
      </c>
      <c r="J5847" t="s">
        <v>2730</v>
      </c>
      <c r="K5847" t="s">
        <v>2731</v>
      </c>
      <c r="L5847" t="s">
        <v>57</v>
      </c>
      <c r="M5847" t="s">
        <v>2492</v>
      </c>
      <c r="N5847" t="s">
        <v>2421</v>
      </c>
      <c r="O5847" t="s">
        <v>2732</v>
      </c>
      <c r="P5847" t="s">
        <v>47975</v>
      </c>
      <c r="R5847" t="str">
        <f t="shared" si="182"/>
        <v>安丘</v>
      </c>
      <c r="S5847" t="str">
        <f t="shared" si="183"/>
        <v>0712</v>
      </c>
    </row>
    <row r="5848" spans="1:19">
      <c r="A5848" t="s">
        <v>47976</v>
      </c>
      <c r="B5848" t="s">
        <v>47977</v>
      </c>
      <c r="C5848" t="s">
        <v>46</v>
      </c>
      <c r="D5848" t="s">
        <v>47978</v>
      </c>
      <c r="E5848" t="s">
        <v>47085</v>
      </c>
      <c r="F5848" t="s">
        <v>47979</v>
      </c>
      <c r="G5848" t="s">
        <v>47980</v>
      </c>
      <c r="H5848" t="s">
        <v>47981</v>
      </c>
      <c r="I5848" t="s">
        <v>2503</v>
      </c>
      <c r="J5848" t="s">
        <v>3651</v>
      </c>
      <c r="K5848" t="s">
        <v>3652</v>
      </c>
      <c r="L5848" t="s">
        <v>128</v>
      </c>
      <c r="M5848" t="s">
        <v>3653</v>
      </c>
      <c r="N5848" t="s">
        <v>2674</v>
      </c>
      <c r="O5848" t="s">
        <v>3654</v>
      </c>
      <c r="P5848" t="s">
        <v>47982</v>
      </c>
      <c r="R5848" t="str">
        <f t="shared" si="182"/>
        <v>寿光</v>
      </c>
      <c r="S5848" t="str">
        <f t="shared" si="183"/>
        <v>0712</v>
      </c>
    </row>
    <row r="5849" spans="1:19">
      <c r="A5849" t="s">
        <v>47983</v>
      </c>
      <c r="B5849" t="s">
        <v>47984</v>
      </c>
      <c r="C5849" t="s">
        <v>46</v>
      </c>
      <c r="D5849" t="s">
        <v>47985</v>
      </c>
      <c r="E5849" t="s">
        <v>47085</v>
      </c>
      <c r="F5849" t="s">
        <v>47986</v>
      </c>
      <c r="G5849" t="s">
        <v>47987</v>
      </c>
      <c r="H5849" t="s">
        <v>47988</v>
      </c>
      <c r="I5849" t="s">
        <v>2364</v>
      </c>
      <c r="J5849" t="s">
        <v>4303</v>
      </c>
      <c r="K5849" t="s">
        <v>4304</v>
      </c>
      <c r="L5849" t="s">
        <v>3458</v>
      </c>
      <c r="M5849" t="s">
        <v>3459</v>
      </c>
      <c r="N5849" t="s">
        <v>2421</v>
      </c>
      <c r="O5849" t="s">
        <v>4305</v>
      </c>
      <c r="P5849" t="s">
        <v>47989</v>
      </c>
      <c r="R5849" t="str">
        <f t="shared" si="182"/>
        <v>寒亭</v>
      </c>
      <c r="S5849" t="str">
        <f t="shared" si="183"/>
        <v>0712</v>
      </c>
    </row>
    <row r="5850" spans="1:19">
      <c r="A5850" t="s">
        <v>47990</v>
      </c>
      <c r="B5850" t="s">
        <v>47991</v>
      </c>
      <c r="C5850" t="s">
        <v>46</v>
      </c>
      <c r="D5850" t="s">
        <v>47992</v>
      </c>
      <c r="E5850" t="s">
        <v>47085</v>
      </c>
      <c r="F5850" t="s">
        <v>47993</v>
      </c>
      <c r="G5850" t="s">
        <v>47994</v>
      </c>
      <c r="H5850" t="s">
        <v>47995</v>
      </c>
      <c r="I5850" t="s">
        <v>3336</v>
      </c>
      <c r="J5850" t="s">
        <v>6049</v>
      </c>
      <c r="K5850" t="s">
        <v>6050</v>
      </c>
      <c r="L5850" t="s">
        <v>128</v>
      </c>
      <c r="M5850" t="s">
        <v>2913</v>
      </c>
      <c r="N5850" t="s">
        <v>2816</v>
      </c>
      <c r="O5850" t="s">
        <v>6051</v>
      </c>
      <c r="P5850" t="s">
        <v>47996</v>
      </c>
      <c r="Q5850" t="s">
        <v>47997</v>
      </c>
      <c r="R5850" t="str">
        <f t="shared" si="182"/>
        <v>寿光</v>
      </c>
      <c r="S5850" t="str">
        <f t="shared" si="183"/>
        <v>0712</v>
      </c>
    </row>
    <row r="5851" spans="1:19">
      <c r="A5851" t="s">
        <v>47998</v>
      </c>
      <c r="B5851" t="s">
        <v>47999</v>
      </c>
      <c r="C5851" t="s">
        <v>46</v>
      </c>
      <c r="D5851" t="s">
        <v>48000</v>
      </c>
      <c r="E5851" t="s">
        <v>47085</v>
      </c>
      <c r="F5851" t="s">
        <v>48001</v>
      </c>
      <c r="G5851" t="s">
        <v>48002</v>
      </c>
      <c r="H5851" t="s">
        <v>48003</v>
      </c>
      <c r="I5851" t="s">
        <v>2378</v>
      </c>
      <c r="J5851" t="s">
        <v>7387</v>
      </c>
      <c r="K5851" t="s">
        <v>7388</v>
      </c>
      <c r="L5851" t="s">
        <v>128</v>
      </c>
      <c r="M5851" t="s">
        <v>5602</v>
      </c>
      <c r="N5851" t="s">
        <v>7359</v>
      </c>
      <c r="O5851" t="s">
        <v>7389</v>
      </c>
      <c r="P5851" t="s">
        <v>48004</v>
      </c>
      <c r="Q5851" t="s">
        <v>48005</v>
      </c>
      <c r="R5851" t="str">
        <f t="shared" si="182"/>
        <v>寿光</v>
      </c>
      <c r="S5851" t="str">
        <f t="shared" si="183"/>
        <v>0712</v>
      </c>
    </row>
    <row r="5852" spans="1:19">
      <c r="A5852" t="s">
        <v>48006</v>
      </c>
      <c r="B5852" t="s">
        <v>48007</v>
      </c>
      <c r="C5852" t="s">
        <v>46</v>
      </c>
      <c r="D5852" t="s">
        <v>48008</v>
      </c>
      <c r="E5852" t="s">
        <v>47085</v>
      </c>
      <c r="F5852" t="s">
        <v>48009</v>
      </c>
      <c r="G5852" t="s">
        <v>48010</v>
      </c>
      <c r="H5852" t="s">
        <v>48011</v>
      </c>
      <c r="I5852" t="s">
        <v>2770</v>
      </c>
      <c r="J5852" t="s">
        <v>3167</v>
      </c>
      <c r="K5852" t="s">
        <v>3168</v>
      </c>
      <c r="L5852" t="s">
        <v>110</v>
      </c>
      <c r="M5852" t="s">
        <v>3098</v>
      </c>
      <c r="N5852" t="s">
        <v>2354</v>
      </c>
      <c r="O5852" t="s">
        <v>3169</v>
      </c>
      <c r="P5852" t="s">
        <v>48012</v>
      </c>
      <c r="R5852" t="str">
        <f t="shared" si="182"/>
        <v>高密</v>
      </c>
      <c r="S5852" t="str">
        <f t="shared" si="183"/>
        <v>0712</v>
      </c>
    </row>
    <row r="5853" spans="1:19">
      <c r="A5853" t="s">
        <v>48013</v>
      </c>
      <c r="B5853" t="s">
        <v>48014</v>
      </c>
      <c r="C5853" t="s">
        <v>46</v>
      </c>
      <c r="D5853" t="s">
        <v>48015</v>
      </c>
      <c r="E5853" t="s">
        <v>47085</v>
      </c>
      <c r="F5853" t="s">
        <v>48016</v>
      </c>
      <c r="G5853" t="s">
        <v>48017</v>
      </c>
      <c r="H5853" t="s">
        <v>48018</v>
      </c>
      <c r="I5853" t="s">
        <v>2378</v>
      </c>
      <c r="J5853" t="s">
        <v>3167</v>
      </c>
      <c r="K5853" t="s">
        <v>3168</v>
      </c>
      <c r="L5853" t="s">
        <v>110</v>
      </c>
      <c r="M5853" t="s">
        <v>3098</v>
      </c>
      <c r="N5853" t="s">
        <v>2354</v>
      </c>
      <c r="O5853" t="s">
        <v>3169</v>
      </c>
      <c r="P5853" t="s">
        <v>48019</v>
      </c>
      <c r="Q5853" t="s">
        <v>48020</v>
      </c>
      <c r="R5853" t="str">
        <f t="shared" si="182"/>
        <v>高密</v>
      </c>
      <c r="S5853" t="str">
        <f t="shared" si="183"/>
        <v>0712</v>
      </c>
    </row>
    <row r="5854" spans="1:19">
      <c r="A5854" t="s">
        <v>48021</v>
      </c>
      <c r="B5854" t="s">
        <v>48022</v>
      </c>
      <c r="C5854" t="s">
        <v>46</v>
      </c>
      <c r="D5854" t="s">
        <v>48023</v>
      </c>
      <c r="E5854" t="s">
        <v>47085</v>
      </c>
      <c r="F5854" t="s">
        <v>48024</v>
      </c>
      <c r="G5854" t="s">
        <v>48025</v>
      </c>
      <c r="H5854" t="s">
        <v>48026</v>
      </c>
      <c r="I5854" t="s">
        <v>2350</v>
      </c>
      <c r="J5854" t="s">
        <v>2587</v>
      </c>
      <c r="K5854" t="s">
        <v>2588</v>
      </c>
      <c r="L5854" t="s">
        <v>57</v>
      </c>
      <c r="M5854" t="s">
        <v>2433</v>
      </c>
      <c r="N5854" t="s">
        <v>7493</v>
      </c>
      <c r="O5854" t="s">
        <v>2590</v>
      </c>
      <c r="P5854" t="s">
        <v>48027</v>
      </c>
      <c r="R5854" t="str">
        <f t="shared" si="182"/>
        <v>安丘</v>
      </c>
      <c r="S5854" t="str">
        <f t="shared" si="183"/>
        <v>0712</v>
      </c>
    </row>
    <row r="5855" spans="1:19">
      <c r="A5855" t="s">
        <v>48028</v>
      </c>
      <c r="B5855" t="s">
        <v>48029</v>
      </c>
      <c r="C5855" t="s">
        <v>46</v>
      </c>
      <c r="D5855" t="s">
        <v>48030</v>
      </c>
      <c r="E5855" t="s">
        <v>47085</v>
      </c>
      <c r="F5855" t="s">
        <v>48031</v>
      </c>
      <c r="G5855" t="s">
        <v>48032</v>
      </c>
      <c r="H5855" t="s">
        <v>47860</v>
      </c>
      <c r="I5855" t="s">
        <v>2364</v>
      </c>
      <c r="J5855" t="s">
        <v>7387</v>
      </c>
      <c r="K5855" t="s">
        <v>7388</v>
      </c>
      <c r="L5855" t="s">
        <v>128</v>
      </c>
      <c r="M5855" t="s">
        <v>5602</v>
      </c>
      <c r="N5855" t="s">
        <v>2816</v>
      </c>
      <c r="O5855" t="s">
        <v>7389</v>
      </c>
      <c r="P5855" t="s">
        <v>48033</v>
      </c>
      <c r="R5855" t="str">
        <f t="shared" si="182"/>
        <v>寿光</v>
      </c>
      <c r="S5855" t="str">
        <f t="shared" si="183"/>
        <v>0712</v>
      </c>
    </row>
    <row r="5856" spans="1:19">
      <c r="A5856" t="s">
        <v>48034</v>
      </c>
      <c r="B5856" t="s">
        <v>48035</v>
      </c>
      <c r="C5856" t="s">
        <v>46</v>
      </c>
      <c r="D5856" t="s">
        <v>48036</v>
      </c>
      <c r="E5856" t="s">
        <v>47085</v>
      </c>
      <c r="F5856" t="s">
        <v>48037</v>
      </c>
      <c r="G5856" t="s">
        <v>48038</v>
      </c>
      <c r="H5856" t="s">
        <v>48039</v>
      </c>
      <c r="I5856" t="s">
        <v>2364</v>
      </c>
      <c r="J5856" t="s">
        <v>7185</v>
      </c>
      <c r="K5856" t="s">
        <v>7186</v>
      </c>
      <c r="L5856" t="s">
        <v>137</v>
      </c>
      <c r="M5856" t="s">
        <v>4959</v>
      </c>
      <c r="N5856" t="s">
        <v>2368</v>
      </c>
      <c r="O5856" t="s">
        <v>7187</v>
      </c>
      <c r="P5856" t="s">
        <v>48040</v>
      </c>
      <c r="R5856" t="str">
        <f t="shared" si="182"/>
        <v>青州</v>
      </c>
      <c r="S5856" t="str">
        <f t="shared" si="183"/>
        <v>0712</v>
      </c>
    </row>
    <row r="5857" spans="1:19">
      <c r="A5857" t="s">
        <v>48041</v>
      </c>
      <c r="B5857" t="s">
        <v>48042</v>
      </c>
      <c r="C5857" t="s">
        <v>46</v>
      </c>
      <c r="D5857" t="s">
        <v>48043</v>
      </c>
      <c r="E5857" t="s">
        <v>47085</v>
      </c>
      <c r="F5857" t="s">
        <v>48044</v>
      </c>
      <c r="G5857" t="s">
        <v>48045</v>
      </c>
      <c r="H5857" t="s">
        <v>48046</v>
      </c>
      <c r="I5857" t="s">
        <v>2364</v>
      </c>
      <c r="J5857" t="s">
        <v>4801</v>
      </c>
      <c r="K5857" t="s">
        <v>4802</v>
      </c>
      <c r="L5857" t="s">
        <v>76</v>
      </c>
      <c r="M5857" t="s">
        <v>2528</v>
      </c>
      <c r="N5857" t="s">
        <v>3277</v>
      </c>
      <c r="O5857" t="s">
        <v>4803</v>
      </c>
      <c r="P5857" t="s">
        <v>48047</v>
      </c>
      <c r="Q5857" t="s">
        <v>48048</v>
      </c>
      <c r="R5857" t="str">
        <f t="shared" si="182"/>
        <v>奎文</v>
      </c>
      <c r="S5857" t="str">
        <f t="shared" si="183"/>
        <v>0712</v>
      </c>
    </row>
    <row r="5858" spans="1:19">
      <c r="A5858" t="s">
        <v>48049</v>
      </c>
      <c r="B5858" t="s">
        <v>48050</v>
      </c>
      <c r="C5858" t="s">
        <v>46</v>
      </c>
      <c r="D5858" t="s">
        <v>48051</v>
      </c>
      <c r="E5858" t="s">
        <v>47085</v>
      </c>
      <c r="F5858" t="s">
        <v>48052</v>
      </c>
      <c r="G5858" t="s">
        <v>48053</v>
      </c>
      <c r="H5858" t="s">
        <v>48054</v>
      </c>
      <c r="I5858" t="s">
        <v>2350</v>
      </c>
      <c r="J5858" t="s">
        <v>3285</v>
      </c>
      <c r="K5858" t="s">
        <v>3286</v>
      </c>
      <c r="L5858" t="s">
        <v>76</v>
      </c>
      <c r="M5858" t="s">
        <v>2528</v>
      </c>
      <c r="N5858" t="s">
        <v>2674</v>
      </c>
      <c r="O5858" t="s">
        <v>3287</v>
      </c>
      <c r="P5858" t="s">
        <v>48055</v>
      </c>
      <c r="Q5858" t="s">
        <v>48056</v>
      </c>
      <c r="R5858" t="str">
        <f t="shared" si="182"/>
        <v>奎文</v>
      </c>
      <c r="S5858" t="str">
        <f t="shared" si="183"/>
        <v>0712</v>
      </c>
    </row>
    <row r="5859" spans="1:19">
      <c r="A5859" t="s">
        <v>48057</v>
      </c>
      <c r="B5859" t="s">
        <v>48058</v>
      </c>
      <c r="C5859" t="s">
        <v>46</v>
      </c>
      <c r="D5859" t="s">
        <v>48059</v>
      </c>
      <c r="E5859" t="s">
        <v>47085</v>
      </c>
      <c r="F5859" t="s">
        <v>48060</v>
      </c>
      <c r="G5859" t="s">
        <v>48061</v>
      </c>
      <c r="H5859" t="s">
        <v>48062</v>
      </c>
      <c r="I5859" t="s">
        <v>3564</v>
      </c>
      <c r="J5859" t="s">
        <v>5573</v>
      </c>
      <c r="K5859" t="s">
        <v>5574</v>
      </c>
      <c r="L5859" t="s">
        <v>57</v>
      </c>
      <c r="M5859" t="s">
        <v>2492</v>
      </c>
      <c r="N5859" t="s">
        <v>2687</v>
      </c>
      <c r="O5859" t="s">
        <v>5575</v>
      </c>
      <c r="P5859" t="s">
        <v>48063</v>
      </c>
      <c r="R5859" t="str">
        <f t="shared" si="182"/>
        <v>安丘</v>
      </c>
      <c r="S5859" t="str">
        <f t="shared" si="183"/>
        <v>0712</v>
      </c>
    </row>
    <row r="5860" spans="1:19">
      <c r="A5860" t="s">
        <v>48064</v>
      </c>
      <c r="B5860" t="s">
        <v>48065</v>
      </c>
      <c r="C5860" t="s">
        <v>46</v>
      </c>
      <c r="D5860" t="s">
        <v>48066</v>
      </c>
      <c r="E5860" t="s">
        <v>47085</v>
      </c>
      <c r="F5860" t="s">
        <v>48067</v>
      </c>
      <c r="G5860" t="s">
        <v>48068</v>
      </c>
      <c r="H5860" t="s">
        <v>48069</v>
      </c>
      <c r="I5860" t="s">
        <v>2350</v>
      </c>
      <c r="J5860" t="s">
        <v>5507</v>
      </c>
      <c r="K5860" t="s">
        <v>5508</v>
      </c>
      <c r="L5860" t="s">
        <v>137</v>
      </c>
      <c r="M5860" t="s">
        <v>4959</v>
      </c>
      <c r="O5860" t="s">
        <v>5509</v>
      </c>
      <c r="P5860" t="s">
        <v>48070</v>
      </c>
      <c r="Q5860" t="s">
        <v>48071</v>
      </c>
      <c r="R5860" t="str">
        <f t="shared" si="182"/>
        <v>青州</v>
      </c>
      <c r="S5860" t="str">
        <f t="shared" si="183"/>
        <v>0712</v>
      </c>
    </row>
    <row r="5861" spans="1:19">
      <c r="A5861" t="s">
        <v>48072</v>
      </c>
      <c r="B5861" t="s">
        <v>48073</v>
      </c>
      <c r="C5861" t="s">
        <v>46</v>
      </c>
      <c r="D5861" t="s">
        <v>48074</v>
      </c>
      <c r="E5861" t="s">
        <v>47085</v>
      </c>
      <c r="F5861" t="s">
        <v>48075</v>
      </c>
      <c r="G5861" t="s">
        <v>48076</v>
      </c>
      <c r="H5861" t="s">
        <v>48077</v>
      </c>
      <c r="I5861" t="s">
        <v>2586</v>
      </c>
      <c r="J5861" t="s">
        <v>2659</v>
      </c>
      <c r="K5861" t="s">
        <v>2660</v>
      </c>
      <c r="L5861" t="s">
        <v>76</v>
      </c>
      <c r="M5861" t="s">
        <v>2661</v>
      </c>
      <c r="N5861" t="s">
        <v>4007</v>
      </c>
      <c r="O5861" t="s">
        <v>2662</v>
      </c>
      <c r="P5861" t="s">
        <v>48078</v>
      </c>
      <c r="R5861" t="str">
        <f t="shared" si="182"/>
        <v>奎文</v>
      </c>
      <c r="S5861" t="str">
        <f t="shared" si="183"/>
        <v>0712</v>
      </c>
    </row>
    <row r="5862" spans="1:19">
      <c r="A5862" t="s">
        <v>48079</v>
      </c>
      <c r="B5862" t="s">
        <v>48080</v>
      </c>
      <c r="C5862" t="s">
        <v>46</v>
      </c>
      <c r="D5862" t="s">
        <v>48081</v>
      </c>
      <c r="E5862" t="s">
        <v>48082</v>
      </c>
      <c r="F5862" t="s">
        <v>48083</v>
      </c>
      <c r="G5862" t="s">
        <v>48084</v>
      </c>
      <c r="H5862" t="s">
        <v>48085</v>
      </c>
      <c r="I5862" t="s">
        <v>2364</v>
      </c>
      <c r="J5862" t="s">
        <v>10349</v>
      </c>
      <c r="K5862" t="s">
        <v>10350</v>
      </c>
      <c r="L5862" t="s">
        <v>57</v>
      </c>
      <c r="M5862" t="s">
        <v>2353</v>
      </c>
      <c r="N5862" t="s">
        <v>3052</v>
      </c>
      <c r="O5862" t="s">
        <v>10351</v>
      </c>
      <c r="P5862" t="s">
        <v>48086</v>
      </c>
      <c r="Q5862" t="s">
        <v>48087</v>
      </c>
      <c r="R5862" t="str">
        <f t="shared" si="182"/>
        <v>安丘</v>
      </c>
      <c r="S5862" t="str">
        <f t="shared" si="183"/>
        <v>0712</v>
      </c>
    </row>
    <row r="5863" spans="1:19">
      <c r="A5863" t="s">
        <v>48088</v>
      </c>
      <c r="B5863" t="s">
        <v>48089</v>
      </c>
      <c r="C5863" t="s">
        <v>46</v>
      </c>
      <c r="D5863" t="s">
        <v>48090</v>
      </c>
      <c r="E5863" t="s">
        <v>48082</v>
      </c>
      <c r="F5863" t="s">
        <v>48091</v>
      </c>
      <c r="G5863" t="s">
        <v>48092</v>
      </c>
      <c r="H5863" t="s">
        <v>48093</v>
      </c>
      <c r="I5863" t="s">
        <v>2465</v>
      </c>
      <c r="J5863" t="s">
        <v>2573</v>
      </c>
      <c r="K5863" t="s">
        <v>2574</v>
      </c>
      <c r="L5863" t="s">
        <v>110</v>
      </c>
      <c r="M5863" t="s">
        <v>2575</v>
      </c>
      <c r="N5863" t="s">
        <v>2480</v>
      </c>
      <c r="O5863" t="s">
        <v>2576</v>
      </c>
      <c r="P5863" t="s">
        <v>48094</v>
      </c>
      <c r="R5863" t="str">
        <f t="shared" si="182"/>
        <v>高密</v>
      </c>
      <c r="S5863" t="str">
        <f t="shared" si="183"/>
        <v>0712</v>
      </c>
    </row>
    <row r="5864" spans="1:19">
      <c r="A5864" t="s">
        <v>48095</v>
      </c>
      <c r="B5864" t="s">
        <v>48096</v>
      </c>
      <c r="C5864" t="s">
        <v>46</v>
      </c>
      <c r="D5864" t="s">
        <v>48097</v>
      </c>
      <c r="E5864" t="s">
        <v>48082</v>
      </c>
      <c r="F5864" t="s">
        <v>48098</v>
      </c>
      <c r="G5864" t="s">
        <v>48099</v>
      </c>
      <c r="H5864" t="s">
        <v>48100</v>
      </c>
      <c r="I5864" t="s">
        <v>2350</v>
      </c>
      <c r="J5864" t="s">
        <v>29658</v>
      </c>
      <c r="K5864" t="s">
        <v>29659</v>
      </c>
      <c r="L5864" t="s">
        <v>128</v>
      </c>
      <c r="M5864" t="s">
        <v>2913</v>
      </c>
      <c r="N5864" t="s">
        <v>2743</v>
      </c>
      <c r="O5864" t="s">
        <v>29660</v>
      </c>
      <c r="P5864" t="s">
        <v>48101</v>
      </c>
      <c r="Q5864" t="s">
        <v>48102</v>
      </c>
      <c r="R5864" t="str">
        <f t="shared" si="182"/>
        <v>寿光</v>
      </c>
      <c r="S5864" t="str">
        <f t="shared" si="183"/>
        <v>0712</v>
      </c>
    </row>
    <row r="5865" spans="1:19">
      <c r="A5865" t="s">
        <v>48103</v>
      </c>
      <c r="B5865" t="s">
        <v>48104</v>
      </c>
      <c r="C5865" t="s">
        <v>46</v>
      </c>
      <c r="D5865" t="s">
        <v>48105</v>
      </c>
      <c r="E5865" t="s">
        <v>48106</v>
      </c>
      <c r="F5865" t="s">
        <v>48107</v>
      </c>
      <c r="G5865" t="s">
        <v>48108</v>
      </c>
      <c r="H5865" t="s">
        <v>48109</v>
      </c>
      <c r="I5865" t="s">
        <v>2770</v>
      </c>
      <c r="J5865" t="s">
        <v>2696</v>
      </c>
      <c r="K5865" t="s">
        <v>2697</v>
      </c>
      <c r="L5865" t="s">
        <v>110</v>
      </c>
      <c r="M5865" t="s">
        <v>2575</v>
      </c>
      <c r="N5865" t="s">
        <v>7359</v>
      </c>
      <c r="O5865" t="s">
        <v>2698</v>
      </c>
      <c r="P5865" t="s">
        <v>48110</v>
      </c>
      <c r="Q5865" t="s">
        <v>39767</v>
      </c>
      <c r="R5865" t="str">
        <f t="shared" si="182"/>
        <v>高密</v>
      </c>
      <c r="S5865" t="str">
        <f t="shared" si="183"/>
        <v>0712</v>
      </c>
    </row>
    <row r="5866" spans="1:19">
      <c r="A5866" t="s">
        <v>48111</v>
      </c>
      <c r="B5866" t="s">
        <v>48112</v>
      </c>
      <c r="C5866" t="s">
        <v>46</v>
      </c>
      <c r="D5866" t="s">
        <v>48113</v>
      </c>
      <c r="E5866" t="s">
        <v>48082</v>
      </c>
      <c r="F5866" t="s">
        <v>48114</v>
      </c>
      <c r="G5866" t="s">
        <v>48115</v>
      </c>
      <c r="H5866" t="s">
        <v>48116</v>
      </c>
      <c r="I5866" t="s">
        <v>2465</v>
      </c>
      <c r="J5866" t="s">
        <v>6113</v>
      </c>
      <c r="K5866" t="s">
        <v>6114</v>
      </c>
      <c r="L5866" t="s">
        <v>57</v>
      </c>
      <c r="M5866" t="s">
        <v>2353</v>
      </c>
      <c r="N5866" t="s">
        <v>2340</v>
      </c>
      <c r="O5866" t="s">
        <v>6115</v>
      </c>
      <c r="P5866" t="s">
        <v>48117</v>
      </c>
      <c r="R5866" t="str">
        <f t="shared" si="182"/>
        <v>安丘</v>
      </c>
      <c r="S5866" t="str">
        <f t="shared" si="183"/>
        <v>0712</v>
      </c>
    </row>
    <row r="5867" spans="1:19">
      <c r="A5867" t="s">
        <v>48118</v>
      </c>
      <c r="B5867" t="s">
        <v>48119</v>
      </c>
      <c r="C5867" t="s">
        <v>46</v>
      </c>
      <c r="D5867" t="s">
        <v>48120</v>
      </c>
      <c r="E5867" t="s">
        <v>48121</v>
      </c>
      <c r="F5867" t="s">
        <v>48122</v>
      </c>
      <c r="G5867" t="s">
        <v>48123</v>
      </c>
      <c r="H5867" t="s">
        <v>48124</v>
      </c>
      <c r="I5867" t="s">
        <v>2378</v>
      </c>
      <c r="J5867" t="s">
        <v>18164</v>
      </c>
      <c r="K5867" t="s">
        <v>18165</v>
      </c>
      <c r="L5867" t="s">
        <v>137</v>
      </c>
      <c r="M5867" t="s">
        <v>2395</v>
      </c>
      <c r="N5867" t="s">
        <v>2859</v>
      </c>
      <c r="O5867" t="s">
        <v>18166</v>
      </c>
      <c r="P5867" t="s">
        <v>48125</v>
      </c>
      <c r="R5867" t="str">
        <f t="shared" si="182"/>
        <v>青州</v>
      </c>
      <c r="S5867" t="str">
        <f t="shared" si="183"/>
        <v>0712</v>
      </c>
    </row>
    <row r="5868" spans="1:19">
      <c r="A5868" t="s">
        <v>48126</v>
      </c>
      <c r="B5868" t="s">
        <v>48127</v>
      </c>
      <c r="C5868" t="s">
        <v>46</v>
      </c>
      <c r="D5868" t="s">
        <v>48128</v>
      </c>
      <c r="E5868" t="s">
        <v>48129</v>
      </c>
      <c r="F5868" t="s">
        <v>48130</v>
      </c>
      <c r="G5868" t="s">
        <v>48131</v>
      </c>
      <c r="H5868" t="s">
        <v>48132</v>
      </c>
      <c r="I5868" t="s">
        <v>2378</v>
      </c>
      <c r="J5868" t="s">
        <v>9656</v>
      </c>
      <c r="K5868" t="s">
        <v>9657</v>
      </c>
      <c r="L5868" t="s">
        <v>119</v>
      </c>
      <c r="M5868" t="s">
        <v>2601</v>
      </c>
      <c r="N5868" t="s">
        <v>2674</v>
      </c>
      <c r="O5868" t="s">
        <v>9658</v>
      </c>
      <c r="P5868" t="s">
        <v>48133</v>
      </c>
      <c r="R5868" t="str">
        <f t="shared" si="182"/>
        <v>寒亭</v>
      </c>
      <c r="S5868" t="str">
        <f t="shared" si="183"/>
        <v>0712</v>
      </c>
    </row>
    <row r="5869" spans="1:19">
      <c r="A5869" t="s">
        <v>48134</v>
      </c>
      <c r="B5869" t="s">
        <v>48135</v>
      </c>
      <c r="C5869" t="s">
        <v>46</v>
      </c>
      <c r="D5869" t="s">
        <v>48136</v>
      </c>
      <c r="E5869" t="s">
        <v>48082</v>
      </c>
      <c r="F5869" t="s">
        <v>48137</v>
      </c>
      <c r="G5869" t="s">
        <v>48138</v>
      </c>
      <c r="H5869" t="s">
        <v>48139</v>
      </c>
      <c r="I5869" t="s">
        <v>2350</v>
      </c>
      <c r="J5869" t="s">
        <v>6988</v>
      </c>
      <c r="K5869" t="s">
        <v>6989</v>
      </c>
      <c r="L5869" t="s">
        <v>76</v>
      </c>
      <c r="M5869" t="s">
        <v>2528</v>
      </c>
      <c r="N5869" t="s">
        <v>3499</v>
      </c>
      <c r="O5869" t="s">
        <v>6990</v>
      </c>
      <c r="P5869" t="s">
        <v>48140</v>
      </c>
      <c r="Q5869" t="s">
        <v>48141</v>
      </c>
      <c r="R5869" t="str">
        <f t="shared" si="182"/>
        <v>奎文</v>
      </c>
      <c r="S5869" t="str">
        <f t="shared" si="183"/>
        <v>0712</v>
      </c>
    </row>
    <row r="5870" spans="1:19">
      <c r="A5870" t="s">
        <v>48142</v>
      </c>
      <c r="B5870" t="s">
        <v>48143</v>
      </c>
      <c r="C5870" t="s">
        <v>46</v>
      </c>
      <c r="D5870" t="s">
        <v>48144</v>
      </c>
      <c r="E5870" t="s">
        <v>48145</v>
      </c>
      <c r="F5870" t="s">
        <v>48146</v>
      </c>
      <c r="G5870" t="s">
        <v>48147</v>
      </c>
      <c r="H5870" t="s">
        <v>48148</v>
      </c>
      <c r="I5870" t="s">
        <v>2350</v>
      </c>
      <c r="J5870" t="s">
        <v>7914</v>
      </c>
      <c r="K5870" t="s">
        <v>7915</v>
      </c>
      <c r="L5870" t="s">
        <v>146</v>
      </c>
      <c r="M5870" t="s">
        <v>5188</v>
      </c>
      <c r="N5870" t="s">
        <v>2480</v>
      </c>
      <c r="O5870" t="s">
        <v>7916</v>
      </c>
      <c r="P5870" t="s">
        <v>48149</v>
      </c>
      <c r="Q5870" t="s">
        <v>48150</v>
      </c>
      <c r="R5870" t="str">
        <f t="shared" si="182"/>
        <v>临朐</v>
      </c>
      <c r="S5870" t="str">
        <f t="shared" si="183"/>
        <v>0712</v>
      </c>
    </row>
    <row r="5871" spans="1:19">
      <c r="A5871" t="s">
        <v>48151</v>
      </c>
      <c r="B5871" t="s">
        <v>48152</v>
      </c>
      <c r="C5871" t="s">
        <v>46</v>
      </c>
      <c r="D5871" t="s">
        <v>48153</v>
      </c>
      <c r="E5871" t="s">
        <v>48082</v>
      </c>
      <c r="F5871" t="s">
        <v>48154</v>
      </c>
      <c r="G5871" t="s">
        <v>48155</v>
      </c>
      <c r="H5871" t="s">
        <v>48156</v>
      </c>
      <c r="I5871" t="s">
        <v>2465</v>
      </c>
      <c r="J5871" t="s">
        <v>4533</v>
      </c>
      <c r="K5871" t="s">
        <v>4534</v>
      </c>
      <c r="L5871" t="s">
        <v>76</v>
      </c>
      <c r="M5871" t="s">
        <v>2528</v>
      </c>
      <c r="N5871" t="s">
        <v>4525</v>
      </c>
      <c r="O5871" t="s">
        <v>4535</v>
      </c>
      <c r="P5871" t="s">
        <v>48157</v>
      </c>
      <c r="Q5871" t="s">
        <v>48158</v>
      </c>
      <c r="R5871" t="str">
        <f t="shared" si="182"/>
        <v>奎文</v>
      </c>
      <c r="S5871" t="str">
        <f t="shared" si="183"/>
        <v>0712</v>
      </c>
    </row>
    <row r="5872" spans="1:19">
      <c r="A5872" t="s">
        <v>48159</v>
      </c>
      <c r="B5872" t="s">
        <v>48160</v>
      </c>
      <c r="C5872" t="s">
        <v>46</v>
      </c>
      <c r="D5872" t="s">
        <v>48161</v>
      </c>
      <c r="E5872" t="s">
        <v>48162</v>
      </c>
      <c r="F5872" t="s">
        <v>48163</v>
      </c>
      <c r="G5872" t="s">
        <v>48164</v>
      </c>
      <c r="H5872" t="s">
        <v>48165</v>
      </c>
      <c r="I5872" t="s">
        <v>2350</v>
      </c>
      <c r="J5872" t="s">
        <v>5128</v>
      </c>
      <c r="K5872" t="s">
        <v>5129</v>
      </c>
      <c r="L5872" t="s">
        <v>67</v>
      </c>
      <c r="M5872" t="s">
        <v>3706</v>
      </c>
      <c r="N5872" t="s">
        <v>2421</v>
      </c>
      <c r="O5872" t="s">
        <v>5130</v>
      </c>
      <c r="P5872" t="s">
        <v>48166</v>
      </c>
      <c r="Q5872" t="s">
        <v>48167</v>
      </c>
      <c r="R5872" t="str">
        <f t="shared" si="182"/>
        <v>昌邑</v>
      </c>
      <c r="S5872" t="str">
        <f t="shared" si="183"/>
        <v>0712</v>
      </c>
    </row>
    <row r="5873" spans="1:19">
      <c r="A5873" t="s">
        <v>48168</v>
      </c>
      <c r="B5873" t="s">
        <v>48169</v>
      </c>
      <c r="C5873" t="s">
        <v>46</v>
      </c>
      <c r="D5873" t="s">
        <v>48170</v>
      </c>
      <c r="E5873" t="s">
        <v>48082</v>
      </c>
      <c r="F5873" t="s">
        <v>48171</v>
      </c>
      <c r="G5873" t="s">
        <v>48172</v>
      </c>
      <c r="H5873" t="s">
        <v>48173</v>
      </c>
      <c r="I5873" t="s">
        <v>2465</v>
      </c>
      <c r="J5873" t="s">
        <v>2646</v>
      </c>
      <c r="K5873" t="s">
        <v>2647</v>
      </c>
      <c r="L5873" t="s">
        <v>128</v>
      </c>
      <c r="M5873" t="s">
        <v>2648</v>
      </c>
      <c r="N5873" t="s">
        <v>2480</v>
      </c>
      <c r="O5873" t="s">
        <v>2650</v>
      </c>
      <c r="P5873" t="s">
        <v>48174</v>
      </c>
      <c r="Q5873" t="s">
        <v>48175</v>
      </c>
      <c r="R5873" t="str">
        <f t="shared" si="182"/>
        <v>寿光</v>
      </c>
      <c r="S5873" t="str">
        <f t="shared" si="183"/>
        <v>0712</v>
      </c>
    </row>
    <row r="5874" spans="1:19">
      <c r="A5874" t="s">
        <v>48176</v>
      </c>
      <c r="B5874" t="s">
        <v>48177</v>
      </c>
      <c r="C5874" t="s">
        <v>46</v>
      </c>
      <c r="D5874" t="s">
        <v>48178</v>
      </c>
      <c r="E5874" t="s">
        <v>48082</v>
      </c>
      <c r="F5874" t="s">
        <v>48179</v>
      </c>
      <c r="G5874" t="s">
        <v>48180</v>
      </c>
      <c r="H5874" t="s">
        <v>48181</v>
      </c>
      <c r="I5874" t="s">
        <v>2350</v>
      </c>
      <c r="J5874" t="s">
        <v>22621</v>
      </c>
      <c r="K5874" t="s">
        <v>22622</v>
      </c>
      <c r="L5874" t="s">
        <v>137</v>
      </c>
      <c r="M5874" t="s">
        <v>4959</v>
      </c>
      <c r="N5874" t="s">
        <v>3017</v>
      </c>
      <c r="O5874" t="s">
        <v>22623</v>
      </c>
      <c r="P5874" t="s">
        <v>48182</v>
      </c>
      <c r="R5874" t="str">
        <f t="shared" si="182"/>
        <v>青州</v>
      </c>
      <c r="S5874" t="str">
        <f t="shared" si="183"/>
        <v>0712</v>
      </c>
    </row>
    <row r="5875" spans="1:19">
      <c r="A5875" t="s">
        <v>48183</v>
      </c>
      <c r="B5875" t="s">
        <v>48184</v>
      </c>
      <c r="C5875" t="s">
        <v>46</v>
      </c>
      <c r="D5875" t="s">
        <v>48185</v>
      </c>
      <c r="E5875" t="s">
        <v>43945</v>
      </c>
      <c r="F5875" t="s">
        <v>48186</v>
      </c>
      <c r="G5875" t="s">
        <v>48187</v>
      </c>
      <c r="H5875" t="s">
        <v>48188</v>
      </c>
      <c r="I5875" t="s">
        <v>2503</v>
      </c>
      <c r="J5875" t="s">
        <v>23053</v>
      </c>
      <c r="K5875" t="s">
        <v>23054</v>
      </c>
      <c r="L5875" t="s">
        <v>128</v>
      </c>
      <c r="M5875" t="s">
        <v>2720</v>
      </c>
      <c r="N5875" t="s">
        <v>3907</v>
      </c>
      <c r="O5875" t="s">
        <v>23055</v>
      </c>
      <c r="P5875" t="s">
        <v>48189</v>
      </c>
      <c r="Q5875" t="s">
        <v>48190</v>
      </c>
      <c r="R5875" t="str">
        <f t="shared" si="182"/>
        <v>寿光</v>
      </c>
      <c r="S5875" t="str">
        <f t="shared" si="183"/>
        <v>0712</v>
      </c>
    </row>
    <row r="5876" spans="1:19">
      <c r="A5876" t="s">
        <v>48191</v>
      </c>
      <c r="B5876" t="s">
        <v>48192</v>
      </c>
      <c r="C5876" t="s">
        <v>46</v>
      </c>
      <c r="D5876" t="s">
        <v>48193</v>
      </c>
      <c r="E5876" t="s">
        <v>48082</v>
      </c>
      <c r="F5876" t="s">
        <v>48194</v>
      </c>
      <c r="G5876" t="s">
        <v>48195</v>
      </c>
      <c r="H5876" t="s">
        <v>48196</v>
      </c>
      <c r="I5876" t="s">
        <v>3482</v>
      </c>
      <c r="J5876" t="s">
        <v>10830</v>
      </c>
      <c r="K5876" t="s">
        <v>10831</v>
      </c>
      <c r="L5876" t="s">
        <v>101</v>
      </c>
      <c r="M5876" t="s">
        <v>5737</v>
      </c>
      <c r="N5876" t="s">
        <v>2743</v>
      </c>
      <c r="O5876" t="s">
        <v>10832</v>
      </c>
      <c r="P5876" t="s">
        <v>48197</v>
      </c>
      <c r="Q5876" t="s">
        <v>48198</v>
      </c>
      <c r="R5876" t="str">
        <f t="shared" si="182"/>
        <v>潍城</v>
      </c>
      <c r="S5876" t="str">
        <f t="shared" si="183"/>
        <v>0712</v>
      </c>
    </row>
    <row r="5877" spans="1:19">
      <c r="A5877" t="s">
        <v>48199</v>
      </c>
      <c r="B5877" t="s">
        <v>48200</v>
      </c>
      <c r="C5877" t="s">
        <v>46</v>
      </c>
      <c r="D5877" t="s">
        <v>48201</v>
      </c>
      <c r="E5877" t="s">
        <v>48082</v>
      </c>
      <c r="F5877" t="s">
        <v>48202</v>
      </c>
      <c r="G5877" t="s">
        <v>48203</v>
      </c>
      <c r="H5877" t="s">
        <v>48204</v>
      </c>
      <c r="I5877" t="s">
        <v>15596</v>
      </c>
      <c r="J5877" t="s">
        <v>5473</v>
      </c>
      <c r="K5877" t="s">
        <v>5474</v>
      </c>
      <c r="L5877" t="s">
        <v>128</v>
      </c>
      <c r="M5877" t="s">
        <v>2890</v>
      </c>
      <c r="N5877" t="s">
        <v>3064</v>
      </c>
      <c r="O5877" t="s">
        <v>5475</v>
      </c>
      <c r="P5877" t="s">
        <v>48205</v>
      </c>
      <c r="R5877" t="str">
        <f t="shared" si="182"/>
        <v>寿光</v>
      </c>
      <c r="S5877" t="str">
        <f t="shared" si="183"/>
        <v>0712</v>
      </c>
    </row>
    <row r="5878" spans="1:19">
      <c r="A5878" t="s">
        <v>48206</v>
      </c>
      <c r="B5878" t="s">
        <v>48207</v>
      </c>
      <c r="C5878" t="s">
        <v>46</v>
      </c>
      <c r="D5878" t="s">
        <v>48208</v>
      </c>
      <c r="E5878" t="s">
        <v>43945</v>
      </c>
      <c r="F5878" t="s">
        <v>48209</v>
      </c>
      <c r="G5878" t="s">
        <v>48210</v>
      </c>
      <c r="H5878" t="s">
        <v>48211</v>
      </c>
      <c r="I5878" t="s">
        <v>2378</v>
      </c>
      <c r="J5878" t="s">
        <v>11657</v>
      </c>
      <c r="K5878" t="s">
        <v>11658</v>
      </c>
      <c r="L5878" t="s">
        <v>676</v>
      </c>
      <c r="M5878" t="s">
        <v>3471</v>
      </c>
      <c r="N5878" t="s">
        <v>2674</v>
      </c>
      <c r="O5878" t="s">
        <v>11659</v>
      </c>
      <c r="P5878" t="s">
        <v>48212</v>
      </c>
      <c r="R5878" t="str">
        <f t="shared" si="182"/>
        <v>昌乐</v>
      </c>
      <c r="S5878" t="str">
        <f t="shared" si="183"/>
        <v>0712</v>
      </c>
    </row>
    <row r="5879" spans="1:19">
      <c r="A5879" t="s">
        <v>48213</v>
      </c>
      <c r="B5879" t="s">
        <v>48214</v>
      </c>
      <c r="C5879" t="s">
        <v>46</v>
      </c>
      <c r="D5879" t="s">
        <v>48215</v>
      </c>
      <c r="E5879" t="s">
        <v>48082</v>
      </c>
      <c r="F5879" t="s">
        <v>48216</v>
      </c>
      <c r="G5879" t="s">
        <v>48217</v>
      </c>
      <c r="H5879" t="s">
        <v>48218</v>
      </c>
      <c r="I5879" t="s">
        <v>5211</v>
      </c>
      <c r="J5879" t="s">
        <v>15563</v>
      </c>
      <c r="K5879" t="s">
        <v>15564</v>
      </c>
      <c r="L5879" t="s">
        <v>57</v>
      </c>
      <c r="M5879" t="s">
        <v>2563</v>
      </c>
      <c r="N5879" t="s">
        <v>2755</v>
      </c>
      <c r="O5879" t="s">
        <v>15565</v>
      </c>
      <c r="P5879" t="s">
        <v>48219</v>
      </c>
      <c r="Q5879" t="s">
        <v>48220</v>
      </c>
      <c r="R5879" t="str">
        <f t="shared" si="182"/>
        <v>安丘</v>
      </c>
      <c r="S5879" t="str">
        <f t="shared" si="183"/>
        <v>0712</v>
      </c>
    </row>
    <row r="5880" spans="1:19">
      <c r="A5880" t="s">
        <v>48221</v>
      </c>
      <c r="B5880" t="s">
        <v>48222</v>
      </c>
      <c r="C5880" t="s">
        <v>46</v>
      </c>
      <c r="D5880" t="s">
        <v>48223</v>
      </c>
      <c r="E5880" t="s">
        <v>48082</v>
      </c>
      <c r="F5880" t="s">
        <v>48224</v>
      </c>
      <c r="G5880" t="s">
        <v>48225</v>
      </c>
      <c r="H5880" t="s">
        <v>48205</v>
      </c>
      <c r="I5880" t="s">
        <v>2350</v>
      </c>
      <c r="J5880" t="s">
        <v>4101</v>
      </c>
      <c r="K5880" t="s">
        <v>4102</v>
      </c>
      <c r="L5880" t="s">
        <v>67</v>
      </c>
      <c r="M5880" t="s">
        <v>3366</v>
      </c>
      <c r="N5880" t="s">
        <v>2421</v>
      </c>
      <c r="O5880" t="s">
        <v>4103</v>
      </c>
      <c r="P5880" t="s">
        <v>48226</v>
      </c>
      <c r="Q5880" t="s">
        <v>48227</v>
      </c>
      <c r="R5880" t="str">
        <f t="shared" si="182"/>
        <v>昌邑</v>
      </c>
      <c r="S5880" t="str">
        <f t="shared" si="183"/>
        <v>0712</v>
      </c>
    </row>
    <row r="5881" spans="1:19">
      <c r="A5881" t="s">
        <v>48228</v>
      </c>
      <c r="B5881" t="s">
        <v>48229</v>
      </c>
      <c r="C5881" t="s">
        <v>46</v>
      </c>
      <c r="D5881" t="s">
        <v>48230</v>
      </c>
      <c r="E5881" t="s">
        <v>48082</v>
      </c>
      <c r="F5881" t="s">
        <v>48231</v>
      </c>
      <c r="G5881" t="s">
        <v>48232</v>
      </c>
      <c r="H5881" t="s">
        <v>48233</v>
      </c>
      <c r="I5881" t="s">
        <v>2350</v>
      </c>
      <c r="J5881" t="s">
        <v>2980</v>
      </c>
      <c r="K5881" t="s">
        <v>2981</v>
      </c>
      <c r="L5881" t="s">
        <v>101</v>
      </c>
      <c r="M5881" t="s">
        <v>2982</v>
      </c>
      <c r="N5881" t="s">
        <v>2421</v>
      </c>
      <c r="O5881" t="s">
        <v>2984</v>
      </c>
      <c r="P5881" t="s">
        <v>48234</v>
      </c>
      <c r="Q5881" t="s">
        <v>48235</v>
      </c>
      <c r="R5881" t="str">
        <f t="shared" si="182"/>
        <v>潍城</v>
      </c>
      <c r="S5881" t="str">
        <f t="shared" si="183"/>
        <v>0712</v>
      </c>
    </row>
    <row r="5882" spans="1:19">
      <c r="A5882" t="s">
        <v>48236</v>
      </c>
      <c r="B5882" t="s">
        <v>48237</v>
      </c>
      <c r="C5882" t="s">
        <v>46</v>
      </c>
      <c r="D5882" t="s">
        <v>48238</v>
      </c>
      <c r="E5882" t="s">
        <v>48145</v>
      </c>
      <c r="F5882" t="s">
        <v>48239</v>
      </c>
      <c r="G5882" t="s">
        <v>48240</v>
      </c>
      <c r="H5882" t="s">
        <v>48241</v>
      </c>
      <c r="I5882" t="s">
        <v>2350</v>
      </c>
      <c r="J5882" t="s">
        <v>6766</v>
      </c>
      <c r="K5882" t="s">
        <v>6767</v>
      </c>
      <c r="L5882" t="s">
        <v>137</v>
      </c>
      <c r="M5882" t="s">
        <v>2686</v>
      </c>
      <c r="N5882" t="s">
        <v>6308</v>
      </c>
      <c r="O5882" t="s">
        <v>6768</v>
      </c>
      <c r="P5882" t="s">
        <v>48242</v>
      </c>
      <c r="R5882" t="str">
        <f t="shared" si="182"/>
        <v>青州</v>
      </c>
      <c r="S5882" t="str">
        <f t="shared" si="183"/>
        <v>0712</v>
      </c>
    </row>
    <row r="5883" spans="1:19">
      <c r="A5883" t="s">
        <v>48243</v>
      </c>
      <c r="B5883" t="s">
        <v>48244</v>
      </c>
      <c r="C5883" t="s">
        <v>46</v>
      </c>
      <c r="D5883" t="s">
        <v>48245</v>
      </c>
      <c r="E5883" t="s">
        <v>48082</v>
      </c>
      <c r="F5883" t="s">
        <v>48246</v>
      </c>
      <c r="G5883" t="s">
        <v>48247</v>
      </c>
      <c r="H5883" t="s">
        <v>48248</v>
      </c>
      <c r="I5883" t="s">
        <v>2350</v>
      </c>
      <c r="J5883" t="s">
        <v>5957</v>
      </c>
      <c r="K5883" t="s">
        <v>5958</v>
      </c>
      <c r="L5883" t="s">
        <v>67</v>
      </c>
      <c r="M5883" t="s">
        <v>2958</v>
      </c>
      <c r="N5883" t="s">
        <v>2421</v>
      </c>
      <c r="O5883" t="s">
        <v>5959</v>
      </c>
      <c r="P5883" t="s">
        <v>48249</v>
      </c>
      <c r="Q5883" t="s">
        <v>48250</v>
      </c>
      <c r="R5883" t="str">
        <f t="shared" si="182"/>
        <v>昌邑</v>
      </c>
      <c r="S5883" t="str">
        <f t="shared" si="183"/>
        <v>0712</v>
      </c>
    </row>
    <row r="5884" spans="1:19">
      <c r="A5884" t="s">
        <v>48251</v>
      </c>
      <c r="B5884" t="s">
        <v>48252</v>
      </c>
      <c r="C5884" t="s">
        <v>46</v>
      </c>
      <c r="D5884" t="s">
        <v>48253</v>
      </c>
      <c r="E5884" t="s">
        <v>48254</v>
      </c>
      <c r="F5884" t="s">
        <v>48255</v>
      </c>
      <c r="G5884" t="s">
        <v>48256</v>
      </c>
      <c r="H5884" t="s">
        <v>48257</v>
      </c>
      <c r="I5884" t="s">
        <v>2350</v>
      </c>
      <c r="J5884" t="s">
        <v>22345</v>
      </c>
      <c r="K5884" t="s">
        <v>22346</v>
      </c>
      <c r="L5884" t="s">
        <v>119</v>
      </c>
      <c r="M5884" t="s">
        <v>4071</v>
      </c>
      <c r="N5884" t="s">
        <v>7359</v>
      </c>
      <c r="O5884" t="s">
        <v>22347</v>
      </c>
      <c r="P5884" t="s">
        <v>48258</v>
      </c>
      <c r="R5884" t="str">
        <f t="shared" si="182"/>
        <v>寒亭</v>
      </c>
      <c r="S5884" t="str">
        <f t="shared" si="183"/>
        <v>0712</v>
      </c>
    </row>
    <row r="5885" spans="1:19">
      <c r="A5885" t="s">
        <v>48259</v>
      </c>
      <c r="B5885" t="s">
        <v>48260</v>
      </c>
      <c r="C5885" t="s">
        <v>46</v>
      </c>
      <c r="D5885" t="s">
        <v>48261</v>
      </c>
      <c r="E5885" t="s">
        <v>48082</v>
      </c>
      <c r="F5885" t="s">
        <v>48262</v>
      </c>
      <c r="G5885" t="s">
        <v>48263</v>
      </c>
      <c r="H5885" t="s">
        <v>48264</v>
      </c>
      <c r="I5885" t="s">
        <v>2350</v>
      </c>
      <c r="J5885" t="s">
        <v>6970</v>
      </c>
      <c r="K5885" t="s">
        <v>6971</v>
      </c>
      <c r="L5885" t="s">
        <v>119</v>
      </c>
      <c r="M5885" t="s">
        <v>5238</v>
      </c>
      <c r="N5885" t="s">
        <v>2529</v>
      </c>
      <c r="O5885" t="s">
        <v>6972</v>
      </c>
      <c r="P5885" t="s">
        <v>48265</v>
      </c>
      <c r="Q5885" t="s">
        <v>48266</v>
      </c>
      <c r="R5885" t="str">
        <f t="shared" si="182"/>
        <v>寒亭</v>
      </c>
      <c r="S5885" t="str">
        <f t="shared" si="183"/>
        <v>0712</v>
      </c>
    </row>
    <row r="5886" spans="1:19">
      <c r="A5886" t="s">
        <v>48267</v>
      </c>
      <c r="B5886" t="s">
        <v>48268</v>
      </c>
      <c r="C5886" t="s">
        <v>46</v>
      </c>
      <c r="D5886" t="s">
        <v>48269</v>
      </c>
      <c r="E5886" t="s">
        <v>48082</v>
      </c>
      <c r="F5886" t="s">
        <v>48270</v>
      </c>
      <c r="G5886" t="s">
        <v>48271</v>
      </c>
      <c r="H5886" t="s">
        <v>48272</v>
      </c>
      <c r="I5886" t="s">
        <v>2350</v>
      </c>
      <c r="J5886" t="s">
        <v>2922</v>
      </c>
      <c r="K5886" t="s">
        <v>2923</v>
      </c>
      <c r="L5886" t="s">
        <v>47</v>
      </c>
      <c r="M5886" t="s">
        <v>2924</v>
      </c>
      <c r="N5886" t="s">
        <v>2421</v>
      </c>
      <c r="O5886" t="s">
        <v>2925</v>
      </c>
      <c r="P5886" t="s">
        <v>48273</v>
      </c>
      <c r="Q5886" t="s">
        <v>48274</v>
      </c>
      <c r="R5886" t="str">
        <f t="shared" si="182"/>
        <v>诸城</v>
      </c>
      <c r="S5886" t="str">
        <f t="shared" si="183"/>
        <v>0712</v>
      </c>
    </row>
    <row r="5887" spans="1:19">
      <c r="A5887" t="s">
        <v>48275</v>
      </c>
      <c r="B5887" t="s">
        <v>48276</v>
      </c>
      <c r="C5887" t="s">
        <v>46</v>
      </c>
      <c r="D5887" t="s">
        <v>48277</v>
      </c>
      <c r="E5887" t="s">
        <v>48082</v>
      </c>
      <c r="F5887" t="s">
        <v>48278</v>
      </c>
      <c r="G5887" t="s">
        <v>48279</v>
      </c>
      <c r="H5887" t="s">
        <v>48280</v>
      </c>
      <c r="I5887" t="s">
        <v>6637</v>
      </c>
      <c r="J5887" t="s">
        <v>8465</v>
      </c>
      <c r="K5887" t="s">
        <v>8466</v>
      </c>
      <c r="L5887" t="s">
        <v>47</v>
      </c>
      <c r="M5887" t="s">
        <v>3159</v>
      </c>
      <c r="N5887" t="s">
        <v>2480</v>
      </c>
      <c r="O5887" t="s">
        <v>8467</v>
      </c>
      <c r="P5887" t="s">
        <v>48281</v>
      </c>
      <c r="Q5887" t="s">
        <v>10944</v>
      </c>
      <c r="R5887" t="str">
        <f t="shared" si="182"/>
        <v>诸城</v>
      </c>
      <c r="S5887" t="str">
        <f t="shared" si="183"/>
        <v>0712</v>
      </c>
    </row>
    <row r="5888" spans="1:19">
      <c r="A5888" t="s">
        <v>48282</v>
      </c>
      <c r="B5888" t="s">
        <v>48283</v>
      </c>
      <c r="C5888" t="s">
        <v>46</v>
      </c>
      <c r="D5888" t="s">
        <v>48284</v>
      </c>
      <c r="E5888" t="s">
        <v>48082</v>
      </c>
      <c r="F5888" t="s">
        <v>48285</v>
      </c>
      <c r="G5888" t="s">
        <v>48286</v>
      </c>
      <c r="H5888" t="s">
        <v>48287</v>
      </c>
      <c r="I5888" t="s">
        <v>2350</v>
      </c>
      <c r="J5888" t="s">
        <v>3693</v>
      </c>
      <c r="K5888" t="s">
        <v>3694</v>
      </c>
      <c r="L5888" t="s">
        <v>119</v>
      </c>
      <c r="M5888" t="s">
        <v>3695</v>
      </c>
      <c r="N5888" t="s">
        <v>3270</v>
      </c>
      <c r="O5888" t="s">
        <v>3696</v>
      </c>
      <c r="P5888" t="s">
        <v>48288</v>
      </c>
      <c r="Q5888" t="s">
        <v>48289</v>
      </c>
      <c r="R5888" t="str">
        <f t="shared" si="182"/>
        <v>寒亭</v>
      </c>
      <c r="S5888" t="str">
        <f t="shared" si="183"/>
        <v>0712</v>
      </c>
    </row>
    <row r="5889" spans="1:19">
      <c r="A5889" t="s">
        <v>48290</v>
      </c>
      <c r="B5889" t="s">
        <v>48291</v>
      </c>
      <c r="C5889" t="s">
        <v>46</v>
      </c>
      <c r="D5889" t="s">
        <v>48292</v>
      </c>
      <c r="E5889" t="s">
        <v>48082</v>
      </c>
      <c r="F5889" t="s">
        <v>48293</v>
      </c>
      <c r="G5889" t="s">
        <v>48294</v>
      </c>
      <c r="H5889" t="s">
        <v>48295</v>
      </c>
      <c r="I5889" t="s">
        <v>2364</v>
      </c>
      <c r="J5889" t="s">
        <v>3651</v>
      </c>
      <c r="K5889" t="s">
        <v>3652</v>
      </c>
      <c r="L5889" t="s">
        <v>128</v>
      </c>
      <c r="M5889" t="s">
        <v>3653</v>
      </c>
      <c r="N5889" t="s">
        <v>2674</v>
      </c>
      <c r="O5889" t="s">
        <v>3654</v>
      </c>
      <c r="P5889" t="s">
        <v>48296</v>
      </c>
      <c r="Q5889" t="s">
        <v>48297</v>
      </c>
      <c r="R5889" t="str">
        <f t="shared" ref="R5889:R5952" si="184">IF(OR(LEFT(L5889,2)="高新"),"奎文",IF(LEFT(L5889,2)="峡山","坊子",IF(LEFT(L5889,2)="滨海","寒亭",LEFT(L5889,2))))</f>
        <v>寿光</v>
      </c>
      <c r="S5889" t="str">
        <f t="shared" ref="S5889:S5952" si="185">TEXT(B5889,"mmdd")</f>
        <v>0712</v>
      </c>
    </row>
    <row r="5890" spans="1:19">
      <c r="A5890" t="s">
        <v>48298</v>
      </c>
      <c r="B5890" t="s">
        <v>48299</v>
      </c>
      <c r="C5890" t="s">
        <v>46</v>
      </c>
      <c r="D5890" t="s">
        <v>48300</v>
      </c>
      <c r="E5890" t="s">
        <v>48082</v>
      </c>
      <c r="F5890" t="s">
        <v>48301</v>
      </c>
      <c r="G5890" t="s">
        <v>48302</v>
      </c>
      <c r="H5890" t="s">
        <v>48303</v>
      </c>
      <c r="I5890" t="s">
        <v>2350</v>
      </c>
      <c r="J5890" t="s">
        <v>3809</v>
      </c>
      <c r="K5890" t="s">
        <v>3810</v>
      </c>
      <c r="L5890" t="s">
        <v>57</v>
      </c>
      <c r="M5890" t="s">
        <v>3811</v>
      </c>
      <c r="N5890" t="s">
        <v>2674</v>
      </c>
      <c r="O5890" t="s">
        <v>3812</v>
      </c>
      <c r="P5890" t="s">
        <v>48304</v>
      </c>
      <c r="Q5890" t="s">
        <v>48305</v>
      </c>
      <c r="R5890" t="str">
        <f t="shared" si="184"/>
        <v>安丘</v>
      </c>
      <c r="S5890" t="str">
        <f t="shared" si="185"/>
        <v>0712</v>
      </c>
    </row>
    <row r="5891" spans="1:19">
      <c r="A5891" t="s">
        <v>48306</v>
      </c>
      <c r="B5891" t="s">
        <v>48307</v>
      </c>
      <c r="C5891" t="s">
        <v>46</v>
      </c>
      <c r="D5891" t="s">
        <v>48308</v>
      </c>
      <c r="E5891" t="s">
        <v>48082</v>
      </c>
      <c r="F5891" t="s">
        <v>48309</v>
      </c>
      <c r="G5891" t="s">
        <v>48310</v>
      </c>
      <c r="H5891" t="s">
        <v>48311</v>
      </c>
      <c r="I5891" t="s">
        <v>2465</v>
      </c>
      <c r="J5891" t="s">
        <v>2696</v>
      </c>
      <c r="K5891" t="s">
        <v>2697</v>
      </c>
      <c r="L5891" t="s">
        <v>110</v>
      </c>
      <c r="M5891" t="s">
        <v>2575</v>
      </c>
      <c r="O5891" t="s">
        <v>2698</v>
      </c>
      <c r="P5891" t="s">
        <v>48312</v>
      </c>
      <c r="R5891" t="str">
        <f t="shared" si="184"/>
        <v>高密</v>
      </c>
      <c r="S5891" t="str">
        <f t="shared" si="185"/>
        <v>0712</v>
      </c>
    </row>
    <row r="5892" spans="1:19">
      <c r="A5892" t="s">
        <v>48313</v>
      </c>
      <c r="B5892" t="s">
        <v>46108</v>
      </c>
      <c r="C5892" t="s">
        <v>46</v>
      </c>
      <c r="D5892" t="s">
        <v>48314</v>
      </c>
      <c r="E5892" t="s">
        <v>48315</v>
      </c>
      <c r="F5892" t="s">
        <v>48316</v>
      </c>
      <c r="G5892" t="s">
        <v>48317</v>
      </c>
      <c r="H5892" t="s">
        <v>48318</v>
      </c>
      <c r="I5892" t="s">
        <v>2364</v>
      </c>
      <c r="J5892" t="s">
        <v>27731</v>
      </c>
      <c r="K5892" t="s">
        <v>27732</v>
      </c>
      <c r="L5892" t="s">
        <v>137</v>
      </c>
      <c r="M5892" t="s">
        <v>5175</v>
      </c>
      <c r="N5892" t="s">
        <v>2816</v>
      </c>
      <c r="O5892" t="s">
        <v>27733</v>
      </c>
      <c r="P5892" t="s">
        <v>48319</v>
      </c>
      <c r="R5892" t="str">
        <f t="shared" si="184"/>
        <v>青州</v>
      </c>
      <c r="S5892" t="str">
        <f t="shared" si="185"/>
        <v>0712</v>
      </c>
    </row>
    <row r="5893" spans="1:19">
      <c r="A5893" t="s">
        <v>48320</v>
      </c>
      <c r="B5893" t="s">
        <v>48169</v>
      </c>
      <c r="C5893" t="s">
        <v>46</v>
      </c>
      <c r="D5893" t="s">
        <v>48321</v>
      </c>
      <c r="E5893" t="s">
        <v>48322</v>
      </c>
      <c r="F5893" t="s">
        <v>48323</v>
      </c>
      <c r="G5893" t="s">
        <v>48324</v>
      </c>
      <c r="H5893" t="s">
        <v>48325</v>
      </c>
      <c r="I5893" t="s">
        <v>5826</v>
      </c>
      <c r="J5893" t="s">
        <v>8254</v>
      </c>
      <c r="K5893" t="s">
        <v>8255</v>
      </c>
      <c r="L5893" t="s">
        <v>110</v>
      </c>
      <c r="M5893" t="s">
        <v>3098</v>
      </c>
      <c r="N5893" t="s">
        <v>3017</v>
      </c>
      <c r="O5893" t="s">
        <v>8256</v>
      </c>
      <c r="P5893" t="s">
        <v>48326</v>
      </c>
      <c r="R5893" t="str">
        <f t="shared" si="184"/>
        <v>高密</v>
      </c>
      <c r="S5893" t="str">
        <f t="shared" si="185"/>
        <v>0712</v>
      </c>
    </row>
    <row r="5894" spans="1:19">
      <c r="A5894" t="s">
        <v>48327</v>
      </c>
      <c r="B5894" t="s">
        <v>48328</v>
      </c>
      <c r="C5894" t="s">
        <v>46</v>
      </c>
      <c r="D5894" t="s">
        <v>48329</v>
      </c>
      <c r="E5894" t="s">
        <v>43945</v>
      </c>
      <c r="F5894" t="s">
        <v>48330</v>
      </c>
      <c r="G5894" t="s">
        <v>48331</v>
      </c>
      <c r="H5894" t="s">
        <v>48332</v>
      </c>
      <c r="I5894" t="s">
        <v>2451</v>
      </c>
      <c r="J5894" t="s">
        <v>6192</v>
      </c>
      <c r="K5894" t="s">
        <v>6193</v>
      </c>
      <c r="L5894" t="s">
        <v>57</v>
      </c>
      <c r="M5894" t="s">
        <v>2353</v>
      </c>
      <c r="N5894" t="s">
        <v>2674</v>
      </c>
      <c r="O5894" t="s">
        <v>6194</v>
      </c>
      <c r="P5894" t="s">
        <v>48333</v>
      </c>
      <c r="R5894" t="str">
        <f t="shared" si="184"/>
        <v>安丘</v>
      </c>
      <c r="S5894" t="str">
        <f t="shared" si="185"/>
        <v>0712</v>
      </c>
    </row>
    <row r="5895" spans="1:19">
      <c r="A5895" t="s">
        <v>48334</v>
      </c>
      <c r="B5895" t="s">
        <v>48335</v>
      </c>
      <c r="C5895" t="s">
        <v>46</v>
      </c>
      <c r="D5895" t="s">
        <v>48336</v>
      </c>
      <c r="E5895" t="s">
        <v>48121</v>
      </c>
      <c r="F5895" t="s">
        <v>48337</v>
      </c>
      <c r="G5895" t="s">
        <v>48338</v>
      </c>
      <c r="H5895" t="s">
        <v>48339</v>
      </c>
      <c r="I5895" t="s">
        <v>5112</v>
      </c>
      <c r="J5895" t="s">
        <v>11657</v>
      </c>
      <c r="K5895" t="s">
        <v>11658</v>
      </c>
      <c r="L5895" t="s">
        <v>676</v>
      </c>
      <c r="M5895" t="s">
        <v>3471</v>
      </c>
      <c r="N5895" t="s">
        <v>2743</v>
      </c>
      <c r="O5895" t="s">
        <v>11659</v>
      </c>
      <c r="P5895" t="s">
        <v>48340</v>
      </c>
      <c r="R5895" t="str">
        <f t="shared" si="184"/>
        <v>昌乐</v>
      </c>
      <c r="S5895" t="str">
        <f t="shared" si="185"/>
        <v>0712</v>
      </c>
    </row>
    <row r="5896" spans="1:19">
      <c r="A5896" t="s">
        <v>48341</v>
      </c>
      <c r="B5896" t="s">
        <v>48342</v>
      </c>
      <c r="C5896" t="s">
        <v>46</v>
      </c>
      <c r="D5896" t="s">
        <v>48343</v>
      </c>
      <c r="E5896" t="s">
        <v>48082</v>
      </c>
      <c r="F5896" t="s">
        <v>48344</v>
      </c>
      <c r="G5896" t="s">
        <v>48345</v>
      </c>
      <c r="H5896" t="s">
        <v>48346</v>
      </c>
      <c r="I5896" t="s">
        <v>2350</v>
      </c>
      <c r="J5896" t="s">
        <v>3425</v>
      </c>
      <c r="K5896" t="s">
        <v>3426</v>
      </c>
      <c r="L5896" t="s">
        <v>137</v>
      </c>
      <c r="M5896" t="s">
        <v>2395</v>
      </c>
      <c r="N5896" t="s">
        <v>2421</v>
      </c>
      <c r="O5896" t="s">
        <v>3427</v>
      </c>
      <c r="P5896" t="s">
        <v>48347</v>
      </c>
      <c r="Q5896" t="s">
        <v>48348</v>
      </c>
      <c r="R5896" t="str">
        <f t="shared" si="184"/>
        <v>青州</v>
      </c>
      <c r="S5896" t="str">
        <f t="shared" si="185"/>
        <v>0712</v>
      </c>
    </row>
    <row r="5897" spans="1:19">
      <c r="A5897" t="s">
        <v>48349</v>
      </c>
      <c r="B5897" t="s">
        <v>48350</v>
      </c>
      <c r="C5897" t="s">
        <v>46</v>
      </c>
      <c r="D5897" t="s">
        <v>48351</v>
      </c>
      <c r="E5897" t="s">
        <v>48082</v>
      </c>
      <c r="F5897" t="s">
        <v>48352</v>
      </c>
      <c r="G5897" t="s">
        <v>48353</v>
      </c>
      <c r="H5897" t="s">
        <v>48354</v>
      </c>
      <c r="I5897" t="s">
        <v>2364</v>
      </c>
      <c r="J5897" t="s">
        <v>6016</v>
      </c>
      <c r="K5897" t="s">
        <v>6017</v>
      </c>
      <c r="L5897" t="s">
        <v>57</v>
      </c>
      <c r="M5897" t="s">
        <v>2353</v>
      </c>
      <c r="N5897" t="s">
        <v>2340</v>
      </c>
      <c r="O5897" t="s">
        <v>6018</v>
      </c>
      <c r="P5897" t="s">
        <v>48355</v>
      </c>
      <c r="R5897" t="str">
        <f t="shared" si="184"/>
        <v>安丘</v>
      </c>
      <c r="S5897" t="str">
        <f t="shared" si="185"/>
        <v>0712</v>
      </c>
    </row>
    <row r="5898" spans="1:19">
      <c r="A5898" t="s">
        <v>48356</v>
      </c>
      <c r="B5898" t="s">
        <v>48357</v>
      </c>
      <c r="C5898" t="s">
        <v>46</v>
      </c>
      <c r="D5898" t="s">
        <v>48358</v>
      </c>
      <c r="E5898" t="s">
        <v>48082</v>
      </c>
      <c r="F5898" t="s">
        <v>48359</v>
      </c>
      <c r="G5898" t="s">
        <v>48360</v>
      </c>
      <c r="H5898" t="s">
        <v>48361</v>
      </c>
      <c r="I5898" t="s">
        <v>2378</v>
      </c>
      <c r="J5898" t="s">
        <v>4027</v>
      </c>
      <c r="K5898" t="s">
        <v>4028</v>
      </c>
      <c r="L5898" t="s">
        <v>57</v>
      </c>
      <c r="M5898" t="s">
        <v>2552</v>
      </c>
      <c r="N5898" t="s">
        <v>2674</v>
      </c>
      <c r="O5898" t="s">
        <v>4030</v>
      </c>
      <c r="P5898" t="s">
        <v>48362</v>
      </c>
      <c r="R5898" t="str">
        <f t="shared" si="184"/>
        <v>安丘</v>
      </c>
      <c r="S5898" t="str">
        <f t="shared" si="185"/>
        <v>0712</v>
      </c>
    </row>
    <row r="5899" spans="1:19">
      <c r="A5899" t="s">
        <v>48363</v>
      </c>
      <c r="B5899" t="s">
        <v>48364</v>
      </c>
      <c r="C5899" t="s">
        <v>46</v>
      </c>
      <c r="D5899" t="s">
        <v>48365</v>
      </c>
      <c r="E5899" t="s">
        <v>48145</v>
      </c>
      <c r="F5899" t="s">
        <v>48366</v>
      </c>
      <c r="G5899" t="s">
        <v>48367</v>
      </c>
      <c r="H5899" t="s">
        <v>48368</v>
      </c>
      <c r="I5899" t="s">
        <v>2350</v>
      </c>
      <c r="J5899" t="s">
        <v>3364</v>
      </c>
      <c r="K5899" t="s">
        <v>3365</v>
      </c>
      <c r="L5899" t="s">
        <v>67</v>
      </c>
      <c r="M5899" t="s">
        <v>3366</v>
      </c>
      <c r="N5899" t="s">
        <v>2674</v>
      </c>
      <c r="O5899" t="s">
        <v>3367</v>
      </c>
      <c r="P5899" t="s">
        <v>48369</v>
      </c>
      <c r="R5899" t="str">
        <f t="shared" si="184"/>
        <v>昌邑</v>
      </c>
      <c r="S5899" t="str">
        <f t="shared" si="185"/>
        <v>0712</v>
      </c>
    </row>
    <row r="5900" spans="1:19">
      <c r="A5900" t="s">
        <v>48370</v>
      </c>
      <c r="B5900" t="s">
        <v>48371</v>
      </c>
      <c r="C5900" t="s">
        <v>46</v>
      </c>
      <c r="D5900" t="s">
        <v>48372</v>
      </c>
      <c r="E5900" t="s">
        <v>48373</v>
      </c>
      <c r="F5900" t="s">
        <v>48374</v>
      </c>
      <c r="G5900" t="s">
        <v>48375</v>
      </c>
      <c r="H5900" t="s">
        <v>48376</v>
      </c>
      <c r="I5900" t="s">
        <v>2364</v>
      </c>
      <c r="J5900" t="s">
        <v>4243</v>
      </c>
      <c r="K5900" t="s">
        <v>4244</v>
      </c>
      <c r="L5900" t="s">
        <v>137</v>
      </c>
      <c r="M5900" t="s">
        <v>3040</v>
      </c>
      <c r="N5900" t="s">
        <v>2340</v>
      </c>
      <c r="O5900" t="s">
        <v>4245</v>
      </c>
      <c r="P5900" t="s">
        <v>48377</v>
      </c>
      <c r="R5900" t="str">
        <f t="shared" si="184"/>
        <v>青州</v>
      </c>
      <c r="S5900" t="str">
        <f t="shared" si="185"/>
        <v>0712</v>
      </c>
    </row>
    <row r="5901" spans="1:19">
      <c r="A5901" t="s">
        <v>48378</v>
      </c>
      <c r="B5901" t="s">
        <v>48379</v>
      </c>
      <c r="C5901" t="s">
        <v>46</v>
      </c>
      <c r="D5901" t="s">
        <v>48380</v>
      </c>
      <c r="E5901" t="s">
        <v>48082</v>
      </c>
      <c r="F5901" t="s">
        <v>48381</v>
      </c>
      <c r="G5901" t="s">
        <v>48382</v>
      </c>
      <c r="H5901" t="s">
        <v>48383</v>
      </c>
      <c r="I5901" t="s">
        <v>2350</v>
      </c>
      <c r="J5901" t="s">
        <v>3224</v>
      </c>
      <c r="K5901" t="s">
        <v>3225</v>
      </c>
      <c r="L5901" t="s">
        <v>110</v>
      </c>
      <c r="M5901" t="s">
        <v>2381</v>
      </c>
      <c r="N5901" t="s">
        <v>3554</v>
      </c>
      <c r="O5901" t="s">
        <v>3226</v>
      </c>
      <c r="P5901" t="s">
        <v>48384</v>
      </c>
      <c r="R5901" t="str">
        <f t="shared" si="184"/>
        <v>高密</v>
      </c>
      <c r="S5901" t="str">
        <f t="shared" si="185"/>
        <v>0712</v>
      </c>
    </row>
    <row r="5902" spans="1:19">
      <c r="A5902" t="s">
        <v>48385</v>
      </c>
      <c r="B5902" t="s">
        <v>48386</v>
      </c>
      <c r="C5902" t="s">
        <v>46</v>
      </c>
      <c r="D5902" t="s">
        <v>48387</v>
      </c>
      <c r="E5902" t="s">
        <v>48082</v>
      </c>
      <c r="F5902" t="s">
        <v>48388</v>
      </c>
      <c r="G5902" t="s">
        <v>48389</v>
      </c>
      <c r="H5902" t="s">
        <v>48390</v>
      </c>
      <c r="I5902" t="s">
        <v>48391</v>
      </c>
      <c r="J5902" t="s">
        <v>11519</v>
      </c>
      <c r="K5902" t="s">
        <v>11520</v>
      </c>
      <c r="L5902" t="s">
        <v>47</v>
      </c>
      <c r="M5902" t="s">
        <v>2454</v>
      </c>
      <c r="N5902" t="s">
        <v>5855</v>
      </c>
      <c r="O5902" t="s">
        <v>11521</v>
      </c>
      <c r="P5902" t="s">
        <v>48392</v>
      </c>
      <c r="Q5902" t="s">
        <v>48393</v>
      </c>
      <c r="R5902" t="str">
        <f t="shared" si="184"/>
        <v>诸城</v>
      </c>
      <c r="S5902" t="str">
        <f t="shared" si="185"/>
        <v>0712</v>
      </c>
    </row>
    <row r="5903" spans="1:19">
      <c r="A5903" t="s">
        <v>48394</v>
      </c>
      <c r="B5903" t="s">
        <v>48395</v>
      </c>
      <c r="C5903" t="s">
        <v>46</v>
      </c>
      <c r="D5903" t="s">
        <v>48396</v>
      </c>
      <c r="E5903" t="s">
        <v>48082</v>
      </c>
      <c r="F5903" t="s">
        <v>48397</v>
      </c>
      <c r="G5903" t="s">
        <v>48398</v>
      </c>
      <c r="H5903" t="s">
        <v>48399</v>
      </c>
      <c r="I5903" t="s">
        <v>2350</v>
      </c>
      <c r="J5903" t="s">
        <v>3295</v>
      </c>
      <c r="K5903" t="s">
        <v>3296</v>
      </c>
      <c r="L5903" t="s">
        <v>47</v>
      </c>
      <c r="M5903" t="s">
        <v>3159</v>
      </c>
      <c r="N5903" t="s">
        <v>3718</v>
      </c>
      <c r="O5903" t="s">
        <v>3297</v>
      </c>
      <c r="P5903" t="s">
        <v>48400</v>
      </c>
      <c r="Q5903" t="s">
        <v>48401</v>
      </c>
      <c r="R5903" t="str">
        <f t="shared" si="184"/>
        <v>诸城</v>
      </c>
      <c r="S5903" t="str">
        <f t="shared" si="185"/>
        <v>0712</v>
      </c>
    </row>
    <row r="5904" spans="1:19">
      <c r="A5904" t="s">
        <v>48402</v>
      </c>
      <c r="B5904" t="s">
        <v>48403</v>
      </c>
      <c r="C5904" t="s">
        <v>46</v>
      </c>
      <c r="D5904" t="s">
        <v>48404</v>
      </c>
      <c r="E5904" t="s">
        <v>48082</v>
      </c>
      <c r="F5904" t="s">
        <v>48405</v>
      </c>
      <c r="G5904" t="s">
        <v>48406</v>
      </c>
      <c r="H5904" t="s">
        <v>48407</v>
      </c>
      <c r="I5904" t="s">
        <v>2378</v>
      </c>
      <c r="J5904" t="s">
        <v>18164</v>
      </c>
      <c r="K5904" t="s">
        <v>18165</v>
      </c>
      <c r="L5904" t="s">
        <v>137</v>
      </c>
      <c r="M5904" t="s">
        <v>2395</v>
      </c>
      <c r="N5904" t="s">
        <v>2859</v>
      </c>
      <c r="O5904" t="s">
        <v>18166</v>
      </c>
      <c r="P5904" t="s">
        <v>48408</v>
      </c>
      <c r="Q5904" t="s">
        <v>48409</v>
      </c>
      <c r="R5904" t="str">
        <f t="shared" si="184"/>
        <v>青州</v>
      </c>
      <c r="S5904" t="str">
        <f t="shared" si="185"/>
        <v>0712</v>
      </c>
    </row>
    <row r="5905" spans="1:19">
      <c r="A5905" t="s">
        <v>48410</v>
      </c>
      <c r="B5905" t="s">
        <v>48411</v>
      </c>
      <c r="C5905" t="s">
        <v>46</v>
      </c>
      <c r="D5905" t="s">
        <v>48412</v>
      </c>
      <c r="E5905" t="s">
        <v>48082</v>
      </c>
      <c r="F5905" t="s">
        <v>48413</v>
      </c>
      <c r="G5905" t="s">
        <v>48414</v>
      </c>
      <c r="H5905" t="s">
        <v>48415</v>
      </c>
      <c r="I5905" t="s">
        <v>2364</v>
      </c>
      <c r="J5905" t="s">
        <v>16771</v>
      </c>
      <c r="K5905" t="s">
        <v>16772</v>
      </c>
      <c r="L5905" t="s">
        <v>146</v>
      </c>
      <c r="M5905" t="s">
        <v>5188</v>
      </c>
      <c r="N5905" t="s">
        <v>3907</v>
      </c>
      <c r="O5905" t="s">
        <v>16773</v>
      </c>
      <c r="P5905" t="s">
        <v>48416</v>
      </c>
      <c r="Q5905" t="s">
        <v>48417</v>
      </c>
      <c r="R5905" t="str">
        <f t="shared" si="184"/>
        <v>临朐</v>
      </c>
      <c r="S5905" t="str">
        <f t="shared" si="185"/>
        <v>0712</v>
      </c>
    </row>
    <row r="5906" spans="1:19">
      <c r="A5906" t="s">
        <v>48418</v>
      </c>
      <c r="B5906" t="s">
        <v>48419</v>
      </c>
      <c r="C5906" t="s">
        <v>46</v>
      </c>
      <c r="D5906" t="s">
        <v>48420</v>
      </c>
      <c r="E5906" t="s">
        <v>48082</v>
      </c>
      <c r="F5906" t="s">
        <v>48421</v>
      </c>
      <c r="G5906" t="s">
        <v>48422</v>
      </c>
      <c r="H5906" t="s">
        <v>48423</v>
      </c>
      <c r="I5906" t="s">
        <v>6307</v>
      </c>
      <c r="J5906" t="s">
        <v>30738</v>
      </c>
      <c r="K5906" t="s">
        <v>30739</v>
      </c>
      <c r="L5906" t="s">
        <v>110</v>
      </c>
      <c r="M5906" t="s">
        <v>2575</v>
      </c>
      <c r="N5906" t="s">
        <v>2859</v>
      </c>
      <c r="O5906" t="s">
        <v>36755</v>
      </c>
      <c r="P5906" t="s">
        <v>48424</v>
      </c>
      <c r="Q5906" t="s">
        <v>48425</v>
      </c>
      <c r="R5906" t="str">
        <f t="shared" si="184"/>
        <v>高密</v>
      </c>
      <c r="S5906" t="str">
        <f t="shared" si="185"/>
        <v>0712</v>
      </c>
    </row>
    <row r="5907" spans="1:19">
      <c r="A5907" t="s">
        <v>1574</v>
      </c>
      <c r="B5907" t="s">
        <v>48426</v>
      </c>
      <c r="C5907" t="s">
        <v>46</v>
      </c>
      <c r="D5907" t="s">
        <v>48427</v>
      </c>
      <c r="E5907" t="s">
        <v>48082</v>
      </c>
      <c r="F5907" t="s">
        <v>48428</v>
      </c>
      <c r="G5907" t="s">
        <v>48429</v>
      </c>
      <c r="H5907" t="s">
        <v>48430</v>
      </c>
      <c r="I5907" t="s">
        <v>3608</v>
      </c>
      <c r="J5907" t="s">
        <v>7083</v>
      </c>
      <c r="K5907" t="s">
        <v>7084</v>
      </c>
      <c r="L5907" t="s">
        <v>110</v>
      </c>
      <c r="M5907" t="s">
        <v>2575</v>
      </c>
      <c r="N5907" t="s">
        <v>2340</v>
      </c>
      <c r="O5907" t="s">
        <v>7085</v>
      </c>
      <c r="P5907" t="s">
        <v>48431</v>
      </c>
      <c r="Q5907" t="s">
        <v>48432</v>
      </c>
      <c r="R5907" t="str">
        <f t="shared" si="184"/>
        <v>高密</v>
      </c>
      <c r="S5907" t="str">
        <f t="shared" si="185"/>
        <v>0712</v>
      </c>
    </row>
    <row r="5908" spans="1:19">
      <c r="A5908" t="s">
        <v>48433</v>
      </c>
      <c r="B5908" t="s">
        <v>48434</v>
      </c>
      <c r="C5908" t="s">
        <v>46</v>
      </c>
      <c r="D5908" t="s">
        <v>48435</v>
      </c>
      <c r="E5908" t="s">
        <v>48082</v>
      </c>
      <c r="F5908" t="s">
        <v>48436</v>
      </c>
      <c r="G5908" t="s">
        <v>48437</v>
      </c>
      <c r="H5908" t="s">
        <v>48438</v>
      </c>
      <c r="I5908" t="s">
        <v>3608</v>
      </c>
      <c r="J5908" t="s">
        <v>8509</v>
      </c>
      <c r="K5908" t="s">
        <v>8510</v>
      </c>
      <c r="L5908" t="s">
        <v>137</v>
      </c>
      <c r="M5908" t="s">
        <v>2625</v>
      </c>
      <c r="N5908" t="s">
        <v>3622</v>
      </c>
      <c r="O5908" t="s">
        <v>8511</v>
      </c>
      <c r="P5908" t="s">
        <v>48439</v>
      </c>
      <c r="Q5908" t="s">
        <v>48440</v>
      </c>
      <c r="R5908" t="str">
        <f t="shared" si="184"/>
        <v>青州</v>
      </c>
      <c r="S5908" t="str">
        <f t="shared" si="185"/>
        <v>0712</v>
      </c>
    </row>
    <row r="5909" spans="1:19">
      <c r="A5909" t="s">
        <v>48441</v>
      </c>
      <c r="B5909" t="s">
        <v>48442</v>
      </c>
      <c r="C5909" t="s">
        <v>46</v>
      </c>
      <c r="D5909" t="s">
        <v>48443</v>
      </c>
      <c r="E5909" t="s">
        <v>48082</v>
      </c>
      <c r="F5909" t="s">
        <v>48444</v>
      </c>
      <c r="G5909" t="s">
        <v>48445</v>
      </c>
      <c r="H5909" t="s">
        <v>48446</v>
      </c>
      <c r="I5909" t="s">
        <v>2350</v>
      </c>
      <c r="J5909" t="s">
        <v>4987</v>
      </c>
      <c r="K5909" t="s">
        <v>4988</v>
      </c>
      <c r="L5909" t="s">
        <v>57</v>
      </c>
      <c r="M5909" t="s">
        <v>2838</v>
      </c>
      <c r="N5909" t="s">
        <v>2354</v>
      </c>
      <c r="O5909" t="s">
        <v>4989</v>
      </c>
      <c r="P5909" t="s">
        <v>48447</v>
      </c>
      <c r="Q5909" t="s">
        <v>48448</v>
      </c>
      <c r="R5909" t="str">
        <f t="shared" si="184"/>
        <v>安丘</v>
      </c>
      <c r="S5909" t="str">
        <f t="shared" si="185"/>
        <v>0712</v>
      </c>
    </row>
    <row r="5910" spans="1:19">
      <c r="A5910" t="s">
        <v>48449</v>
      </c>
      <c r="B5910" t="s">
        <v>48450</v>
      </c>
      <c r="C5910" t="s">
        <v>46</v>
      </c>
      <c r="D5910" t="s">
        <v>48451</v>
      </c>
      <c r="E5910" t="s">
        <v>48082</v>
      </c>
      <c r="F5910" t="s">
        <v>48452</v>
      </c>
      <c r="G5910" t="s">
        <v>48453</v>
      </c>
      <c r="H5910" t="s">
        <v>48454</v>
      </c>
      <c r="I5910" t="s">
        <v>2364</v>
      </c>
      <c r="J5910" t="s">
        <v>3597</v>
      </c>
      <c r="K5910" t="s">
        <v>3598</v>
      </c>
      <c r="L5910" t="s">
        <v>128</v>
      </c>
      <c r="M5910" t="s">
        <v>2708</v>
      </c>
      <c r="N5910" t="s">
        <v>2340</v>
      </c>
      <c r="O5910" t="s">
        <v>3599</v>
      </c>
      <c r="P5910" t="s">
        <v>48455</v>
      </c>
      <c r="R5910" t="str">
        <f t="shared" si="184"/>
        <v>寿光</v>
      </c>
      <c r="S5910" t="str">
        <f t="shared" si="185"/>
        <v>0712</v>
      </c>
    </row>
    <row r="5911" spans="1:19">
      <c r="A5911" t="s">
        <v>48456</v>
      </c>
      <c r="B5911" t="s">
        <v>48457</v>
      </c>
      <c r="C5911" t="s">
        <v>46</v>
      </c>
      <c r="D5911" t="s">
        <v>48458</v>
      </c>
      <c r="E5911" t="s">
        <v>48315</v>
      </c>
      <c r="F5911" t="s">
        <v>48459</v>
      </c>
      <c r="G5911" t="s">
        <v>48460</v>
      </c>
      <c r="H5911" t="s">
        <v>48461</v>
      </c>
      <c r="I5911" t="s">
        <v>2378</v>
      </c>
      <c r="J5911" t="s">
        <v>11287</v>
      </c>
      <c r="K5911" t="s">
        <v>11288</v>
      </c>
      <c r="L5911" t="s">
        <v>676</v>
      </c>
      <c r="M5911" t="s">
        <v>2613</v>
      </c>
      <c r="N5911" t="s">
        <v>3499</v>
      </c>
      <c r="O5911" t="s">
        <v>11289</v>
      </c>
      <c r="P5911" t="s">
        <v>48462</v>
      </c>
      <c r="R5911" t="str">
        <f t="shared" si="184"/>
        <v>昌乐</v>
      </c>
      <c r="S5911" t="str">
        <f t="shared" si="185"/>
        <v>0712</v>
      </c>
    </row>
    <row r="5912" spans="1:19">
      <c r="A5912" t="s">
        <v>48463</v>
      </c>
      <c r="B5912" t="s">
        <v>48426</v>
      </c>
      <c r="C5912" t="s">
        <v>46</v>
      </c>
      <c r="D5912" t="s">
        <v>48464</v>
      </c>
      <c r="E5912" t="s">
        <v>48082</v>
      </c>
      <c r="F5912" t="s">
        <v>48465</v>
      </c>
      <c r="G5912" t="s">
        <v>48466</v>
      </c>
      <c r="H5912" t="s">
        <v>48467</v>
      </c>
      <c r="I5912" t="s">
        <v>5112</v>
      </c>
      <c r="J5912" t="s">
        <v>5957</v>
      </c>
      <c r="K5912" t="s">
        <v>5958</v>
      </c>
      <c r="L5912" t="s">
        <v>67</v>
      </c>
      <c r="M5912" t="s">
        <v>2958</v>
      </c>
      <c r="N5912" t="s">
        <v>2872</v>
      </c>
      <c r="O5912" t="s">
        <v>5959</v>
      </c>
      <c r="P5912" t="s">
        <v>48468</v>
      </c>
      <c r="Q5912" t="s">
        <v>48469</v>
      </c>
      <c r="R5912" t="str">
        <f t="shared" si="184"/>
        <v>昌邑</v>
      </c>
      <c r="S5912" t="str">
        <f t="shared" si="185"/>
        <v>0712</v>
      </c>
    </row>
    <row r="5913" spans="1:19">
      <c r="A5913" t="s">
        <v>1558</v>
      </c>
      <c r="B5913" t="s">
        <v>48470</v>
      </c>
      <c r="C5913" t="s">
        <v>46</v>
      </c>
      <c r="D5913" t="s">
        <v>48471</v>
      </c>
      <c r="E5913" t="s">
        <v>48082</v>
      </c>
      <c r="F5913" t="s">
        <v>48472</v>
      </c>
      <c r="G5913" t="s">
        <v>1556</v>
      </c>
      <c r="H5913" t="s">
        <v>48473</v>
      </c>
      <c r="I5913" t="s">
        <v>2364</v>
      </c>
      <c r="J5913" t="s">
        <v>7259</v>
      </c>
      <c r="K5913" t="s">
        <v>7260</v>
      </c>
      <c r="L5913" t="s">
        <v>67</v>
      </c>
      <c r="M5913" t="s">
        <v>3706</v>
      </c>
      <c r="N5913" t="s">
        <v>2340</v>
      </c>
      <c r="O5913" t="s">
        <v>13827</v>
      </c>
      <c r="P5913" t="s">
        <v>48474</v>
      </c>
      <c r="R5913" t="str">
        <f t="shared" si="184"/>
        <v>昌邑</v>
      </c>
      <c r="S5913" t="str">
        <f t="shared" si="185"/>
        <v>0712</v>
      </c>
    </row>
    <row r="5914" spans="1:19">
      <c r="A5914" t="s">
        <v>48475</v>
      </c>
      <c r="B5914" t="s">
        <v>48476</v>
      </c>
      <c r="C5914" t="s">
        <v>46</v>
      </c>
      <c r="D5914" t="s">
        <v>48477</v>
      </c>
      <c r="E5914" t="s">
        <v>48082</v>
      </c>
      <c r="F5914" t="s">
        <v>48478</v>
      </c>
      <c r="G5914" t="s">
        <v>48479</v>
      </c>
      <c r="H5914" t="s">
        <v>48480</v>
      </c>
      <c r="I5914" t="s">
        <v>2645</v>
      </c>
      <c r="J5914" t="s">
        <v>2968</v>
      </c>
      <c r="K5914" t="s">
        <v>2969</v>
      </c>
      <c r="L5914" t="s">
        <v>47</v>
      </c>
      <c r="M5914" t="s">
        <v>2454</v>
      </c>
      <c r="N5914" t="s">
        <v>4614</v>
      </c>
      <c r="O5914" t="s">
        <v>2970</v>
      </c>
      <c r="P5914" t="s">
        <v>48481</v>
      </c>
      <c r="Q5914" t="s">
        <v>48482</v>
      </c>
      <c r="R5914" t="str">
        <f t="shared" si="184"/>
        <v>诸城</v>
      </c>
      <c r="S5914" t="str">
        <f t="shared" si="185"/>
        <v>0712</v>
      </c>
    </row>
    <row r="5915" spans="1:19">
      <c r="A5915" t="s">
        <v>48483</v>
      </c>
      <c r="B5915" t="s">
        <v>48484</v>
      </c>
      <c r="C5915" t="s">
        <v>46</v>
      </c>
      <c r="D5915" t="s">
        <v>48485</v>
      </c>
      <c r="E5915" t="s">
        <v>48486</v>
      </c>
      <c r="F5915" t="s">
        <v>48487</v>
      </c>
      <c r="G5915" t="s">
        <v>48488</v>
      </c>
      <c r="H5915" t="s">
        <v>48489</v>
      </c>
      <c r="I5915" t="s">
        <v>2645</v>
      </c>
      <c r="J5915" t="s">
        <v>3809</v>
      </c>
      <c r="K5915" t="s">
        <v>3810</v>
      </c>
      <c r="L5915" t="s">
        <v>57</v>
      </c>
      <c r="M5915" t="s">
        <v>3811</v>
      </c>
      <c r="N5915" t="s">
        <v>2674</v>
      </c>
      <c r="O5915" t="s">
        <v>3812</v>
      </c>
      <c r="P5915" t="s">
        <v>48490</v>
      </c>
      <c r="R5915" t="str">
        <f t="shared" si="184"/>
        <v>安丘</v>
      </c>
      <c r="S5915" t="str">
        <f t="shared" si="185"/>
        <v>0712</v>
      </c>
    </row>
    <row r="5916" spans="1:19">
      <c r="A5916" t="s">
        <v>48491</v>
      </c>
      <c r="B5916" t="s">
        <v>48492</v>
      </c>
      <c r="C5916" t="s">
        <v>46</v>
      </c>
      <c r="D5916" t="s">
        <v>48493</v>
      </c>
      <c r="E5916" t="s">
        <v>48082</v>
      </c>
      <c r="F5916" t="s">
        <v>48494</v>
      </c>
      <c r="G5916" t="s">
        <v>48495</v>
      </c>
      <c r="H5916" t="s">
        <v>48496</v>
      </c>
      <c r="I5916" t="s">
        <v>2503</v>
      </c>
      <c r="J5916" t="s">
        <v>3026</v>
      </c>
      <c r="K5916" t="s">
        <v>3027</v>
      </c>
      <c r="L5916" t="s">
        <v>128</v>
      </c>
      <c r="M5916" t="s">
        <v>3028</v>
      </c>
      <c r="N5916" t="s">
        <v>2421</v>
      </c>
      <c r="O5916" t="s">
        <v>3029</v>
      </c>
      <c r="P5916" t="s">
        <v>48497</v>
      </c>
      <c r="R5916" t="str">
        <f t="shared" si="184"/>
        <v>寿光</v>
      </c>
      <c r="S5916" t="str">
        <f t="shared" si="185"/>
        <v>0712</v>
      </c>
    </row>
    <row r="5917" spans="1:19">
      <c r="A5917" t="s">
        <v>48498</v>
      </c>
      <c r="B5917" t="s">
        <v>48499</v>
      </c>
      <c r="C5917" t="s">
        <v>46</v>
      </c>
      <c r="D5917" t="s">
        <v>48500</v>
      </c>
      <c r="E5917" t="s">
        <v>48082</v>
      </c>
      <c r="F5917" t="s">
        <v>48501</v>
      </c>
      <c r="G5917" t="s">
        <v>48502</v>
      </c>
      <c r="H5917" t="s">
        <v>48503</v>
      </c>
      <c r="I5917" t="s">
        <v>2770</v>
      </c>
      <c r="J5917" t="s">
        <v>2659</v>
      </c>
      <c r="K5917" t="s">
        <v>2660</v>
      </c>
      <c r="L5917" t="s">
        <v>76</v>
      </c>
      <c r="M5917" t="s">
        <v>2661</v>
      </c>
      <c r="N5917" t="s">
        <v>5839</v>
      </c>
      <c r="O5917" t="s">
        <v>2662</v>
      </c>
      <c r="P5917" t="s">
        <v>48504</v>
      </c>
      <c r="Q5917" t="s">
        <v>48505</v>
      </c>
      <c r="R5917" t="str">
        <f t="shared" si="184"/>
        <v>奎文</v>
      </c>
      <c r="S5917" t="str">
        <f t="shared" si="185"/>
        <v>0712</v>
      </c>
    </row>
    <row r="5918" spans="1:19">
      <c r="A5918" t="s">
        <v>48506</v>
      </c>
      <c r="B5918" t="s">
        <v>48507</v>
      </c>
      <c r="C5918" t="s">
        <v>46</v>
      </c>
      <c r="D5918" t="s">
        <v>48508</v>
      </c>
      <c r="E5918" t="s">
        <v>48082</v>
      </c>
      <c r="F5918" t="s">
        <v>48509</v>
      </c>
      <c r="G5918" t="s">
        <v>48510</v>
      </c>
      <c r="H5918" t="s">
        <v>48511</v>
      </c>
      <c r="I5918" t="s">
        <v>2378</v>
      </c>
      <c r="J5918" t="s">
        <v>24737</v>
      </c>
      <c r="K5918" t="s">
        <v>24738</v>
      </c>
      <c r="L5918" t="s">
        <v>146</v>
      </c>
      <c r="M5918" t="s">
        <v>14094</v>
      </c>
      <c r="N5918" t="s">
        <v>2421</v>
      </c>
      <c r="O5918" t="s">
        <v>24739</v>
      </c>
      <c r="P5918" t="s">
        <v>48512</v>
      </c>
      <c r="R5918" t="str">
        <f t="shared" si="184"/>
        <v>临朐</v>
      </c>
      <c r="S5918" t="str">
        <f t="shared" si="185"/>
        <v>0712</v>
      </c>
    </row>
    <row r="5919" spans="1:19">
      <c r="A5919" t="s">
        <v>48513</v>
      </c>
      <c r="B5919" t="s">
        <v>48514</v>
      </c>
      <c r="C5919" t="s">
        <v>46</v>
      </c>
      <c r="D5919" t="s">
        <v>48515</v>
      </c>
      <c r="E5919" t="s">
        <v>48082</v>
      </c>
      <c r="F5919" t="s">
        <v>48516</v>
      </c>
      <c r="G5919" t="s">
        <v>48517</v>
      </c>
      <c r="H5919" t="s">
        <v>48518</v>
      </c>
      <c r="I5919" t="s">
        <v>3436</v>
      </c>
      <c r="J5919" t="s">
        <v>2646</v>
      </c>
      <c r="K5919" t="s">
        <v>2647</v>
      </c>
      <c r="L5919" t="s">
        <v>128</v>
      </c>
      <c r="M5919" t="s">
        <v>2648</v>
      </c>
      <c r="N5919" t="s">
        <v>2368</v>
      </c>
      <c r="O5919" t="s">
        <v>2650</v>
      </c>
      <c r="P5919" t="s">
        <v>48519</v>
      </c>
      <c r="Q5919" t="s">
        <v>48520</v>
      </c>
      <c r="R5919" t="str">
        <f t="shared" si="184"/>
        <v>寿光</v>
      </c>
      <c r="S5919" t="str">
        <f t="shared" si="185"/>
        <v>0712</v>
      </c>
    </row>
    <row r="5920" spans="1:19">
      <c r="A5920" t="s">
        <v>48521</v>
      </c>
      <c r="B5920" t="s">
        <v>48522</v>
      </c>
      <c r="C5920" t="s">
        <v>46</v>
      </c>
      <c r="D5920" t="s">
        <v>48523</v>
      </c>
      <c r="E5920" t="s">
        <v>48082</v>
      </c>
      <c r="F5920" t="s">
        <v>48524</v>
      </c>
      <c r="G5920" t="s">
        <v>48525</v>
      </c>
      <c r="H5920" t="s">
        <v>48526</v>
      </c>
      <c r="I5920" t="s">
        <v>4165</v>
      </c>
      <c r="J5920" t="s">
        <v>2696</v>
      </c>
      <c r="K5920" t="s">
        <v>2697</v>
      </c>
      <c r="L5920" t="s">
        <v>110</v>
      </c>
      <c r="M5920" t="s">
        <v>2575</v>
      </c>
      <c r="N5920" t="s">
        <v>4222</v>
      </c>
      <c r="O5920" t="s">
        <v>2698</v>
      </c>
      <c r="P5920" t="s">
        <v>48527</v>
      </c>
      <c r="Q5920" t="s">
        <v>48528</v>
      </c>
      <c r="R5920" t="str">
        <f t="shared" si="184"/>
        <v>高密</v>
      </c>
      <c r="S5920" t="str">
        <f t="shared" si="185"/>
        <v>0712</v>
      </c>
    </row>
    <row r="5921" spans="1:19">
      <c r="A5921" t="s">
        <v>48529</v>
      </c>
      <c r="B5921" t="s">
        <v>48530</v>
      </c>
      <c r="C5921" t="s">
        <v>46</v>
      </c>
      <c r="D5921" t="s">
        <v>48531</v>
      </c>
      <c r="E5921" t="s">
        <v>48082</v>
      </c>
      <c r="F5921" t="s">
        <v>48532</v>
      </c>
      <c r="G5921" t="s">
        <v>48533</v>
      </c>
      <c r="H5921" t="s">
        <v>48534</v>
      </c>
      <c r="I5921" t="s">
        <v>2350</v>
      </c>
      <c r="J5921" t="s">
        <v>5058</v>
      </c>
      <c r="K5921" t="s">
        <v>5059</v>
      </c>
      <c r="L5921" t="s">
        <v>137</v>
      </c>
      <c r="M5921" t="s">
        <v>3940</v>
      </c>
      <c r="N5921" t="s">
        <v>2785</v>
      </c>
      <c r="O5921" t="s">
        <v>5060</v>
      </c>
      <c r="P5921" t="s">
        <v>48535</v>
      </c>
      <c r="Q5921" t="s">
        <v>48536</v>
      </c>
      <c r="R5921" t="str">
        <f t="shared" si="184"/>
        <v>青州</v>
      </c>
      <c r="S5921" t="str">
        <f t="shared" si="185"/>
        <v>0712</v>
      </c>
    </row>
    <row r="5922" spans="1:19">
      <c r="A5922" t="s">
        <v>48537</v>
      </c>
      <c r="B5922" t="s">
        <v>48538</v>
      </c>
      <c r="C5922" t="s">
        <v>46</v>
      </c>
      <c r="D5922" t="s">
        <v>48539</v>
      </c>
      <c r="E5922" t="s">
        <v>48082</v>
      </c>
      <c r="F5922" t="s">
        <v>48540</v>
      </c>
      <c r="G5922" t="s">
        <v>48541</v>
      </c>
      <c r="H5922" t="s">
        <v>48542</v>
      </c>
      <c r="I5922" t="s">
        <v>2350</v>
      </c>
      <c r="J5922" t="s">
        <v>10811</v>
      </c>
      <c r="K5922" t="s">
        <v>10812</v>
      </c>
      <c r="L5922" t="s">
        <v>128</v>
      </c>
      <c r="M5922" t="s">
        <v>4047</v>
      </c>
      <c r="N5922" t="s">
        <v>2421</v>
      </c>
      <c r="O5922" t="s">
        <v>10813</v>
      </c>
      <c r="P5922" t="s">
        <v>48543</v>
      </c>
      <c r="Q5922" t="s">
        <v>48544</v>
      </c>
      <c r="R5922" t="str">
        <f t="shared" si="184"/>
        <v>寿光</v>
      </c>
      <c r="S5922" t="str">
        <f t="shared" si="185"/>
        <v>0712</v>
      </c>
    </row>
    <row r="5923" spans="1:19">
      <c r="A5923" t="s">
        <v>48545</v>
      </c>
      <c r="B5923" t="s">
        <v>48546</v>
      </c>
      <c r="C5923" t="s">
        <v>46</v>
      </c>
      <c r="D5923" t="s">
        <v>48547</v>
      </c>
      <c r="E5923" t="s">
        <v>48548</v>
      </c>
      <c r="F5923" t="s">
        <v>48549</v>
      </c>
      <c r="G5923" t="s">
        <v>48550</v>
      </c>
      <c r="H5923" t="s">
        <v>48551</v>
      </c>
      <c r="I5923" t="s">
        <v>2364</v>
      </c>
      <c r="J5923" t="s">
        <v>2956</v>
      </c>
      <c r="K5923" t="s">
        <v>2957</v>
      </c>
      <c r="L5923" t="s">
        <v>67</v>
      </c>
      <c r="M5923" t="s">
        <v>2958</v>
      </c>
      <c r="N5923" t="s">
        <v>2340</v>
      </c>
      <c r="O5923" t="s">
        <v>2960</v>
      </c>
      <c r="P5923" t="s">
        <v>48552</v>
      </c>
      <c r="R5923" t="str">
        <f t="shared" si="184"/>
        <v>昌邑</v>
      </c>
      <c r="S5923" t="str">
        <f t="shared" si="185"/>
        <v>0712</v>
      </c>
    </row>
    <row r="5924" spans="1:19">
      <c r="A5924" t="s">
        <v>48553</v>
      </c>
      <c r="B5924" t="s">
        <v>48554</v>
      </c>
      <c r="C5924" t="s">
        <v>46</v>
      </c>
      <c r="D5924" t="s">
        <v>48555</v>
      </c>
      <c r="E5924" t="s">
        <v>48082</v>
      </c>
      <c r="F5924" t="s">
        <v>48556</v>
      </c>
      <c r="G5924" t="s">
        <v>48557</v>
      </c>
      <c r="H5924" t="s">
        <v>48558</v>
      </c>
      <c r="I5924" t="s">
        <v>2645</v>
      </c>
      <c r="J5924" t="s">
        <v>9674</v>
      </c>
      <c r="K5924" t="s">
        <v>9675</v>
      </c>
      <c r="L5924" t="s">
        <v>187</v>
      </c>
      <c r="M5924" t="s">
        <v>3773</v>
      </c>
      <c r="N5924" t="s">
        <v>2421</v>
      </c>
      <c r="O5924" t="s">
        <v>9676</v>
      </c>
      <c r="P5924" t="s">
        <v>48559</v>
      </c>
      <c r="R5924" t="str">
        <f t="shared" si="184"/>
        <v>坊子</v>
      </c>
      <c r="S5924" t="str">
        <f t="shared" si="185"/>
        <v>0712</v>
      </c>
    </row>
    <row r="5925" spans="1:19">
      <c r="A5925" t="s">
        <v>48560</v>
      </c>
      <c r="B5925" t="s">
        <v>48561</v>
      </c>
      <c r="C5925" t="s">
        <v>46</v>
      </c>
      <c r="D5925" t="s">
        <v>48562</v>
      </c>
      <c r="E5925" t="s">
        <v>48082</v>
      </c>
      <c r="F5925" t="s">
        <v>44282</v>
      </c>
      <c r="G5925" t="s">
        <v>44283</v>
      </c>
      <c r="H5925" t="s">
        <v>48563</v>
      </c>
      <c r="I5925" t="s">
        <v>2364</v>
      </c>
      <c r="J5925" t="s">
        <v>6970</v>
      </c>
      <c r="K5925" t="s">
        <v>6971</v>
      </c>
      <c r="L5925" t="s">
        <v>119</v>
      </c>
      <c r="M5925" t="s">
        <v>5238</v>
      </c>
      <c r="N5925" t="s">
        <v>3252</v>
      </c>
      <c r="O5925" t="s">
        <v>6972</v>
      </c>
      <c r="P5925" t="s">
        <v>48564</v>
      </c>
      <c r="Q5925" t="s">
        <v>44286</v>
      </c>
      <c r="R5925" t="str">
        <f t="shared" si="184"/>
        <v>寒亭</v>
      </c>
      <c r="S5925" t="str">
        <f t="shared" si="185"/>
        <v>0712</v>
      </c>
    </row>
    <row r="5926" spans="1:19">
      <c r="A5926" t="s">
        <v>48565</v>
      </c>
      <c r="B5926" t="s">
        <v>48566</v>
      </c>
      <c r="C5926" t="s">
        <v>46</v>
      </c>
      <c r="D5926" t="s">
        <v>48567</v>
      </c>
      <c r="E5926" t="s">
        <v>48082</v>
      </c>
      <c r="F5926" t="s">
        <v>48568</v>
      </c>
      <c r="G5926" t="s">
        <v>48569</v>
      </c>
      <c r="H5926" t="s">
        <v>48570</v>
      </c>
      <c r="I5926" t="s">
        <v>2350</v>
      </c>
      <c r="J5926" t="s">
        <v>47900</v>
      </c>
      <c r="K5926" t="s">
        <v>47901</v>
      </c>
      <c r="L5926" t="s">
        <v>57</v>
      </c>
      <c r="M5926" t="s">
        <v>2552</v>
      </c>
      <c r="N5926" t="s">
        <v>2368</v>
      </c>
      <c r="O5926" t="s">
        <v>47902</v>
      </c>
      <c r="R5926" t="str">
        <f t="shared" si="184"/>
        <v>安丘</v>
      </c>
      <c r="S5926" t="str">
        <f t="shared" si="185"/>
        <v>0712</v>
      </c>
    </row>
    <row r="5927" spans="1:19">
      <c r="A5927" t="s">
        <v>48571</v>
      </c>
      <c r="B5927" t="s">
        <v>48572</v>
      </c>
      <c r="C5927" t="s">
        <v>46</v>
      </c>
      <c r="D5927" t="s">
        <v>48573</v>
      </c>
      <c r="E5927" t="s">
        <v>48082</v>
      </c>
      <c r="F5927" t="s">
        <v>48574</v>
      </c>
      <c r="G5927" t="s">
        <v>48575</v>
      </c>
      <c r="H5927" t="s">
        <v>48576</v>
      </c>
      <c r="I5927" t="s">
        <v>2364</v>
      </c>
      <c r="J5927" t="s">
        <v>3970</v>
      </c>
      <c r="K5927" t="s">
        <v>3971</v>
      </c>
      <c r="L5927" t="s">
        <v>76</v>
      </c>
      <c r="M5927" t="s">
        <v>2408</v>
      </c>
      <c r="N5927" t="s">
        <v>3339</v>
      </c>
      <c r="O5927" t="s">
        <v>3972</v>
      </c>
      <c r="P5927" t="s">
        <v>48577</v>
      </c>
      <c r="R5927" t="str">
        <f t="shared" si="184"/>
        <v>奎文</v>
      </c>
      <c r="S5927" t="str">
        <f t="shared" si="185"/>
        <v>0712</v>
      </c>
    </row>
    <row r="5928" spans="1:19">
      <c r="A5928" t="s">
        <v>48578</v>
      </c>
      <c r="B5928" t="s">
        <v>48579</v>
      </c>
      <c r="C5928" t="s">
        <v>46</v>
      </c>
      <c r="D5928" t="s">
        <v>48580</v>
      </c>
      <c r="E5928" t="s">
        <v>48082</v>
      </c>
      <c r="F5928" t="s">
        <v>48581</v>
      </c>
      <c r="G5928" t="s">
        <v>48582</v>
      </c>
      <c r="H5928" t="s">
        <v>48583</v>
      </c>
      <c r="I5928" t="s">
        <v>2503</v>
      </c>
      <c r="J5928" t="s">
        <v>5347</v>
      </c>
      <c r="K5928" t="s">
        <v>5348</v>
      </c>
      <c r="L5928" t="s">
        <v>187</v>
      </c>
      <c r="M5928" t="s">
        <v>3510</v>
      </c>
      <c r="N5928" t="s">
        <v>2421</v>
      </c>
      <c r="O5928" t="s">
        <v>5349</v>
      </c>
      <c r="P5928" t="s">
        <v>48584</v>
      </c>
      <c r="R5928" t="str">
        <f t="shared" si="184"/>
        <v>坊子</v>
      </c>
      <c r="S5928" t="str">
        <f t="shared" si="185"/>
        <v>0712</v>
      </c>
    </row>
    <row r="5929" spans="1:19">
      <c r="A5929" t="s">
        <v>48585</v>
      </c>
      <c r="B5929" t="s">
        <v>48586</v>
      </c>
      <c r="C5929" t="s">
        <v>46</v>
      </c>
      <c r="D5929" t="s">
        <v>48587</v>
      </c>
      <c r="E5929" t="s">
        <v>48082</v>
      </c>
      <c r="F5929" t="s">
        <v>48588</v>
      </c>
      <c r="G5929" t="s">
        <v>48589</v>
      </c>
      <c r="H5929" t="s">
        <v>48590</v>
      </c>
      <c r="I5929" t="s">
        <v>2364</v>
      </c>
      <c r="J5929" t="s">
        <v>6113</v>
      </c>
      <c r="K5929" t="s">
        <v>6114</v>
      </c>
      <c r="L5929" t="s">
        <v>57</v>
      </c>
      <c r="M5929" t="s">
        <v>2353</v>
      </c>
      <c r="N5929" t="s">
        <v>6308</v>
      </c>
      <c r="O5929" t="s">
        <v>6115</v>
      </c>
      <c r="P5929" t="s">
        <v>48591</v>
      </c>
      <c r="R5929" t="str">
        <f t="shared" si="184"/>
        <v>安丘</v>
      </c>
      <c r="S5929" t="str">
        <f t="shared" si="185"/>
        <v>0712</v>
      </c>
    </row>
    <row r="5930" spans="1:19">
      <c r="A5930" t="s">
        <v>48592</v>
      </c>
      <c r="B5930" t="s">
        <v>48593</v>
      </c>
      <c r="C5930" t="s">
        <v>46</v>
      </c>
      <c r="D5930" t="s">
        <v>48594</v>
      </c>
      <c r="E5930" t="s">
        <v>48082</v>
      </c>
      <c r="F5930" t="s">
        <v>48595</v>
      </c>
      <c r="G5930" t="s">
        <v>48596</v>
      </c>
      <c r="H5930" t="s">
        <v>48597</v>
      </c>
      <c r="I5930" t="s">
        <v>2350</v>
      </c>
      <c r="J5930" t="s">
        <v>3425</v>
      </c>
      <c r="K5930" t="s">
        <v>3426</v>
      </c>
      <c r="L5930" t="s">
        <v>137</v>
      </c>
      <c r="M5930" t="s">
        <v>2395</v>
      </c>
      <c r="N5930" t="s">
        <v>2421</v>
      </c>
      <c r="O5930" t="s">
        <v>3427</v>
      </c>
      <c r="P5930" t="s">
        <v>48598</v>
      </c>
      <c r="R5930" t="str">
        <f t="shared" si="184"/>
        <v>青州</v>
      </c>
      <c r="S5930" t="str">
        <f t="shared" si="185"/>
        <v>0712</v>
      </c>
    </row>
    <row r="5931" spans="1:19">
      <c r="A5931" t="s">
        <v>48599</v>
      </c>
      <c r="B5931" t="s">
        <v>48600</v>
      </c>
      <c r="C5931" t="s">
        <v>46</v>
      </c>
      <c r="D5931" t="s">
        <v>48601</v>
      </c>
      <c r="E5931" t="s">
        <v>48082</v>
      </c>
      <c r="F5931" t="s">
        <v>48602</v>
      </c>
      <c r="G5931" t="s">
        <v>48603</v>
      </c>
      <c r="H5931" t="s">
        <v>48604</v>
      </c>
      <c r="I5931" t="s">
        <v>2378</v>
      </c>
      <c r="J5931" t="s">
        <v>3761</v>
      </c>
      <c r="K5931" t="s">
        <v>3762</v>
      </c>
      <c r="L5931" t="s">
        <v>101</v>
      </c>
      <c r="M5931" t="s">
        <v>3130</v>
      </c>
      <c r="N5931" t="s">
        <v>3277</v>
      </c>
      <c r="O5931" t="s">
        <v>3763</v>
      </c>
      <c r="P5931" t="s">
        <v>48605</v>
      </c>
      <c r="Q5931" t="s">
        <v>48606</v>
      </c>
      <c r="R5931" t="str">
        <f t="shared" si="184"/>
        <v>潍城</v>
      </c>
      <c r="S5931" t="str">
        <f t="shared" si="185"/>
        <v>0712</v>
      </c>
    </row>
    <row r="5932" spans="1:19">
      <c r="A5932" t="s">
        <v>48607</v>
      </c>
      <c r="B5932" t="s">
        <v>48608</v>
      </c>
      <c r="C5932" t="s">
        <v>46</v>
      </c>
      <c r="D5932" t="s">
        <v>48609</v>
      </c>
      <c r="E5932" t="s">
        <v>48610</v>
      </c>
      <c r="F5932" t="s">
        <v>48611</v>
      </c>
      <c r="G5932" t="s">
        <v>48612</v>
      </c>
      <c r="H5932" t="s">
        <v>48613</v>
      </c>
      <c r="I5932" t="s">
        <v>2364</v>
      </c>
      <c r="J5932" t="s">
        <v>12410</v>
      </c>
      <c r="K5932" t="s">
        <v>12411</v>
      </c>
      <c r="L5932" t="s">
        <v>101</v>
      </c>
      <c r="M5932" t="s">
        <v>4459</v>
      </c>
      <c r="N5932" t="s">
        <v>2480</v>
      </c>
      <c r="O5932" t="s">
        <v>12412</v>
      </c>
      <c r="P5932" t="s">
        <v>48614</v>
      </c>
      <c r="R5932" t="str">
        <f t="shared" si="184"/>
        <v>潍城</v>
      </c>
      <c r="S5932" t="str">
        <f t="shared" si="185"/>
        <v>0712</v>
      </c>
    </row>
    <row r="5933" spans="1:19">
      <c r="A5933" t="s">
        <v>48615</v>
      </c>
      <c r="B5933" t="s">
        <v>48616</v>
      </c>
      <c r="C5933" t="s">
        <v>46</v>
      </c>
      <c r="D5933" t="s">
        <v>48617</v>
      </c>
      <c r="E5933" t="s">
        <v>48618</v>
      </c>
      <c r="F5933" t="s">
        <v>48619</v>
      </c>
      <c r="G5933" t="s">
        <v>48620</v>
      </c>
      <c r="H5933" t="s">
        <v>48621</v>
      </c>
      <c r="I5933" t="s">
        <v>2645</v>
      </c>
      <c r="J5933" t="s">
        <v>6396</v>
      </c>
      <c r="K5933" t="s">
        <v>6397</v>
      </c>
      <c r="L5933" t="s">
        <v>110</v>
      </c>
      <c r="M5933" t="s">
        <v>2381</v>
      </c>
      <c r="N5933" t="s">
        <v>3907</v>
      </c>
      <c r="O5933" t="s">
        <v>6399</v>
      </c>
      <c r="P5933" t="s">
        <v>48622</v>
      </c>
      <c r="R5933" t="str">
        <f t="shared" si="184"/>
        <v>高密</v>
      </c>
      <c r="S5933" t="str">
        <f t="shared" si="185"/>
        <v>0712</v>
      </c>
    </row>
    <row r="5934" spans="1:19">
      <c r="A5934" t="s">
        <v>48623</v>
      </c>
      <c r="B5934" t="s">
        <v>48624</v>
      </c>
      <c r="C5934" t="s">
        <v>46</v>
      </c>
      <c r="D5934" t="s">
        <v>48625</v>
      </c>
      <c r="E5934" t="s">
        <v>48162</v>
      </c>
      <c r="F5934" t="s">
        <v>48626</v>
      </c>
      <c r="G5934" t="s">
        <v>48627</v>
      </c>
      <c r="H5934" t="s">
        <v>48628</v>
      </c>
      <c r="I5934" t="s">
        <v>2364</v>
      </c>
      <c r="J5934" t="s">
        <v>2365</v>
      </c>
      <c r="K5934" t="s">
        <v>2366</v>
      </c>
      <c r="L5934" t="s">
        <v>57</v>
      </c>
      <c r="M5934" t="s">
        <v>2492</v>
      </c>
      <c r="N5934" t="s">
        <v>2816</v>
      </c>
      <c r="O5934" t="s">
        <v>2369</v>
      </c>
      <c r="Q5934" t="s">
        <v>48629</v>
      </c>
      <c r="R5934" t="str">
        <f t="shared" si="184"/>
        <v>安丘</v>
      </c>
      <c r="S5934" t="str">
        <f t="shared" si="185"/>
        <v>0712</v>
      </c>
    </row>
    <row r="5935" spans="1:19">
      <c r="A5935" t="s">
        <v>48630</v>
      </c>
      <c r="B5935" t="s">
        <v>48631</v>
      </c>
      <c r="C5935" t="s">
        <v>46</v>
      </c>
      <c r="D5935" t="s">
        <v>48632</v>
      </c>
      <c r="E5935" t="s">
        <v>48082</v>
      </c>
      <c r="F5935" t="s">
        <v>48633</v>
      </c>
      <c r="G5935" t="s">
        <v>48634</v>
      </c>
      <c r="H5935" t="s">
        <v>48635</v>
      </c>
      <c r="I5935" t="s">
        <v>2645</v>
      </c>
      <c r="J5935" t="s">
        <v>9637</v>
      </c>
      <c r="K5935" t="s">
        <v>9638</v>
      </c>
      <c r="L5935" t="s">
        <v>137</v>
      </c>
      <c r="M5935" t="s">
        <v>2395</v>
      </c>
      <c r="N5935" t="s">
        <v>2859</v>
      </c>
      <c r="O5935" t="s">
        <v>9639</v>
      </c>
      <c r="P5935" t="s">
        <v>48636</v>
      </c>
      <c r="R5935" t="str">
        <f t="shared" si="184"/>
        <v>青州</v>
      </c>
      <c r="S5935" t="str">
        <f t="shared" si="185"/>
        <v>0712</v>
      </c>
    </row>
    <row r="5936" spans="1:19">
      <c r="A5936" t="s">
        <v>48637</v>
      </c>
      <c r="B5936" t="s">
        <v>48638</v>
      </c>
      <c r="C5936" t="s">
        <v>46</v>
      </c>
      <c r="D5936" t="s">
        <v>48639</v>
      </c>
      <c r="E5936" t="s">
        <v>48082</v>
      </c>
      <c r="F5936" t="s">
        <v>48640</v>
      </c>
      <c r="G5936" t="s">
        <v>48641</v>
      </c>
      <c r="H5936" t="s">
        <v>48642</v>
      </c>
      <c r="I5936" t="s">
        <v>2364</v>
      </c>
      <c r="J5936" t="s">
        <v>7585</v>
      </c>
      <c r="K5936" t="s">
        <v>7586</v>
      </c>
      <c r="L5936" t="s">
        <v>101</v>
      </c>
      <c r="M5936" t="s">
        <v>5737</v>
      </c>
      <c r="N5936" t="s">
        <v>2480</v>
      </c>
      <c r="O5936" t="s">
        <v>7587</v>
      </c>
      <c r="P5936" t="s">
        <v>48643</v>
      </c>
      <c r="R5936" t="str">
        <f t="shared" si="184"/>
        <v>潍城</v>
      </c>
      <c r="S5936" t="str">
        <f t="shared" si="185"/>
        <v>0712</v>
      </c>
    </row>
    <row r="5937" spans="1:19">
      <c r="A5937" t="s">
        <v>48644</v>
      </c>
      <c r="B5937" t="s">
        <v>48645</v>
      </c>
      <c r="C5937" t="s">
        <v>46</v>
      </c>
      <c r="D5937" t="s">
        <v>48646</v>
      </c>
      <c r="E5937" t="s">
        <v>48082</v>
      </c>
      <c r="F5937" t="s">
        <v>48647</v>
      </c>
      <c r="G5937" t="s">
        <v>48648</v>
      </c>
      <c r="H5937" t="s">
        <v>48649</v>
      </c>
      <c r="I5937" t="s">
        <v>2645</v>
      </c>
      <c r="J5937" t="s">
        <v>8683</v>
      </c>
      <c r="K5937" t="s">
        <v>8684</v>
      </c>
      <c r="L5937" t="s">
        <v>76</v>
      </c>
      <c r="M5937" t="s">
        <v>2827</v>
      </c>
      <c r="N5937" t="s">
        <v>2816</v>
      </c>
      <c r="O5937" t="s">
        <v>8685</v>
      </c>
      <c r="P5937" t="s">
        <v>48650</v>
      </c>
      <c r="R5937" t="str">
        <f t="shared" si="184"/>
        <v>奎文</v>
      </c>
      <c r="S5937" t="str">
        <f t="shared" si="185"/>
        <v>0712</v>
      </c>
    </row>
    <row r="5938" spans="1:19">
      <c r="A5938" t="s">
        <v>48651</v>
      </c>
      <c r="B5938" t="s">
        <v>48652</v>
      </c>
      <c r="C5938" t="s">
        <v>46</v>
      </c>
      <c r="D5938" t="s">
        <v>48653</v>
      </c>
      <c r="E5938" t="s">
        <v>48082</v>
      </c>
      <c r="F5938" t="s">
        <v>48654</v>
      </c>
      <c r="G5938" t="s">
        <v>48655</v>
      </c>
      <c r="H5938" t="s">
        <v>48656</v>
      </c>
      <c r="I5938" t="s">
        <v>2645</v>
      </c>
      <c r="J5938" t="s">
        <v>13147</v>
      </c>
      <c r="K5938" t="s">
        <v>13148</v>
      </c>
      <c r="L5938" t="s">
        <v>128</v>
      </c>
      <c r="M5938" t="s">
        <v>6079</v>
      </c>
      <c r="N5938" t="s">
        <v>3277</v>
      </c>
      <c r="O5938" t="s">
        <v>13149</v>
      </c>
      <c r="P5938" t="s">
        <v>48657</v>
      </c>
      <c r="Q5938" t="s">
        <v>48658</v>
      </c>
      <c r="R5938" t="str">
        <f t="shared" si="184"/>
        <v>寿光</v>
      </c>
      <c r="S5938" t="str">
        <f t="shared" si="185"/>
        <v>0712</v>
      </c>
    </row>
    <row r="5939" spans="1:19">
      <c r="A5939" t="s">
        <v>48659</v>
      </c>
      <c r="B5939" t="s">
        <v>48660</v>
      </c>
      <c r="C5939" t="s">
        <v>46</v>
      </c>
      <c r="D5939" t="s">
        <v>48661</v>
      </c>
      <c r="E5939" t="s">
        <v>48082</v>
      </c>
      <c r="F5939" t="s">
        <v>48662</v>
      </c>
      <c r="G5939" t="s">
        <v>48663</v>
      </c>
      <c r="H5939" t="s">
        <v>48664</v>
      </c>
      <c r="I5939" t="s">
        <v>2350</v>
      </c>
      <c r="J5939" t="s">
        <v>2646</v>
      </c>
      <c r="K5939" t="s">
        <v>2647</v>
      </c>
      <c r="L5939" t="s">
        <v>128</v>
      </c>
      <c r="M5939" t="s">
        <v>2648</v>
      </c>
      <c r="N5939" t="s">
        <v>2674</v>
      </c>
      <c r="O5939" t="s">
        <v>2650</v>
      </c>
      <c r="P5939" t="s">
        <v>48665</v>
      </c>
      <c r="R5939" t="str">
        <f t="shared" si="184"/>
        <v>寿光</v>
      </c>
      <c r="S5939" t="str">
        <f t="shared" si="185"/>
        <v>0712</v>
      </c>
    </row>
    <row r="5940" spans="1:19">
      <c r="A5940" t="s">
        <v>48666</v>
      </c>
      <c r="B5940" t="s">
        <v>48667</v>
      </c>
      <c r="C5940" t="s">
        <v>46</v>
      </c>
      <c r="D5940" t="s">
        <v>48668</v>
      </c>
      <c r="E5940" t="s">
        <v>48082</v>
      </c>
      <c r="F5940" t="s">
        <v>48669</v>
      </c>
      <c r="G5940" t="s">
        <v>48670</v>
      </c>
      <c r="H5940" t="s">
        <v>48671</v>
      </c>
      <c r="I5940" t="s">
        <v>2378</v>
      </c>
      <c r="J5940" t="s">
        <v>6016</v>
      </c>
      <c r="K5940" t="s">
        <v>6017</v>
      </c>
      <c r="L5940" t="s">
        <v>57</v>
      </c>
      <c r="M5940" t="s">
        <v>2353</v>
      </c>
      <c r="N5940" t="s">
        <v>2816</v>
      </c>
      <c r="O5940" t="s">
        <v>6018</v>
      </c>
      <c r="P5940" t="s">
        <v>48672</v>
      </c>
      <c r="Q5940" t="s">
        <v>48673</v>
      </c>
      <c r="R5940" t="str">
        <f t="shared" si="184"/>
        <v>安丘</v>
      </c>
      <c r="S5940" t="str">
        <f t="shared" si="185"/>
        <v>0712</v>
      </c>
    </row>
    <row r="5941" spans="1:19">
      <c r="A5941" t="s">
        <v>48674</v>
      </c>
      <c r="B5941" t="s">
        <v>48675</v>
      </c>
      <c r="C5941" t="s">
        <v>46</v>
      </c>
      <c r="D5941" t="s">
        <v>48676</v>
      </c>
      <c r="E5941" t="s">
        <v>48145</v>
      </c>
      <c r="F5941" t="s">
        <v>48677</v>
      </c>
      <c r="G5941" t="s">
        <v>48678</v>
      </c>
      <c r="H5941" t="s">
        <v>48679</v>
      </c>
      <c r="I5941" t="s">
        <v>10333</v>
      </c>
      <c r="J5941" t="s">
        <v>18429</v>
      </c>
      <c r="K5941" t="s">
        <v>18430</v>
      </c>
      <c r="L5941" t="s">
        <v>57</v>
      </c>
      <c r="M5941" t="s">
        <v>2492</v>
      </c>
      <c r="N5941" t="s">
        <v>2421</v>
      </c>
      <c r="O5941" t="s">
        <v>18431</v>
      </c>
      <c r="P5941" t="s">
        <v>48680</v>
      </c>
      <c r="Q5941" t="s">
        <v>48681</v>
      </c>
      <c r="R5941" t="str">
        <f t="shared" si="184"/>
        <v>安丘</v>
      </c>
      <c r="S5941" t="str">
        <f t="shared" si="185"/>
        <v>0712</v>
      </c>
    </row>
    <row r="5942" spans="1:19">
      <c r="A5942" t="s">
        <v>48682</v>
      </c>
      <c r="B5942" t="s">
        <v>48683</v>
      </c>
      <c r="C5942" t="s">
        <v>46</v>
      </c>
      <c r="D5942" t="s">
        <v>48684</v>
      </c>
      <c r="E5942" t="s">
        <v>48685</v>
      </c>
      <c r="F5942" t="s">
        <v>48686</v>
      </c>
      <c r="G5942" t="s">
        <v>48687</v>
      </c>
      <c r="H5942" t="s">
        <v>48688</v>
      </c>
      <c r="I5942" t="s">
        <v>3336</v>
      </c>
      <c r="J5942" t="s">
        <v>12443</v>
      </c>
      <c r="K5942" t="s">
        <v>12444</v>
      </c>
      <c r="L5942" t="s">
        <v>101</v>
      </c>
      <c r="M5942" t="s">
        <v>2982</v>
      </c>
      <c r="N5942" t="s">
        <v>2721</v>
      </c>
      <c r="O5942" t="s">
        <v>12445</v>
      </c>
      <c r="P5942" t="s">
        <v>48689</v>
      </c>
      <c r="R5942" t="str">
        <f t="shared" si="184"/>
        <v>潍城</v>
      </c>
      <c r="S5942" t="str">
        <f t="shared" si="185"/>
        <v>0712</v>
      </c>
    </row>
    <row r="5943" spans="1:19">
      <c r="A5943" t="s">
        <v>48690</v>
      </c>
      <c r="B5943" t="s">
        <v>48691</v>
      </c>
      <c r="C5943" t="s">
        <v>46</v>
      </c>
      <c r="D5943" t="s">
        <v>48692</v>
      </c>
      <c r="E5943" t="s">
        <v>48082</v>
      </c>
      <c r="F5943" t="s">
        <v>48693</v>
      </c>
      <c r="G5943" t="s">
        <v>48694</v>
      </c>
      <c r="H5943" t="s">
        <v>48695</v>
      </c>
      <c r="I5943" t="s">
        <v>2350</v>
      </c>
      <c r="J5943" t="s">
        <v>2393</v>
      </c>
      <c r="K5943" t="s">
        <v>2394</v>
      </c>
      <c r="L5943" t="s">
        <v>137</v>
      </c>
      <c r="M5943" t="s">
        <v>2395</v>
      </c>
      <c r="N5943" t="s">
        <v>2421</v>
      </c>
      <c r="O5943" t="s">
        <v>2397</v>
      </c>
      <c r="P5943" t="s">
        <v>48696</v>
      </c>
      <c r="Q5943" t="s">
        <v>48697</v>
      </c>
      <c r="R5943" t="str">
        <f t="shared" si="184"/>
        <v>青州</v>
      </c>
      <c r="S5943" t="str">
        <f t="shared" si="185"/>
        <v>0712</v>
      </c>
    </row>
    <row r="5944" spans="1:19">
      <c r="A5944" t="s">
        <v>48698</v>
      </c>
      <c r="B5944" t="s">
        <v>48699</v>
      </c>
      <c r="C5944" t="s">
        <v>46</v>
      </c>
      <c r="D5944" t="s">
        <v>48700</v>
      </c>
      <c r="E5944" t="s">
        <v>48082</v>
      </c>
      <c r="F5944" t="s">
        <v>48701</v>
      </c>
      <c r="G5944" t="s">
        <v>48702</v>
      </c>
      <c r="H5944" t="s">
        <v>48703</v>
      </c>
      <c r="I5944" t="s">
        <v>2350</v>
      </c>
      <c r="J5944" t="s">
        <v>3364</v>
      </c>
      <c r="K5944" t="s">
        <v>3365</v>
      </c>
      <c r="L5944" t="s">
        <v>67</v>
      </c>
      <c r="M5944" t="s">
        <v>3366</v>
      </c>
      <c r="N5944" t="s">
        <v>2674</v>
      </c>
      <c r="O5944" t="s">
        <v>3367</v>
      </c>
      <c r="P5944" t="s">
        <v>48704</v>
      </c>
      <c r="Q5944" t="s">
        <v>48705</v>
      </c>
      <c r="R5944" t="str">
        <f t="shared" si="184"/>
        <v>昌邑</v>
      </c>
      <c r="S5944" t="str">
        <f t="shared" si="185"/>
        <v>0712</v>
      </c>
    </row>
    <row r="5945" spans="1:19">
      <c r="A5945" t="s">
        <v>48706</v>
      </c>
      <c r="B5945" t="s">
        <v>48197</v>
      </c>
      <c r="C5945" t="s">
        <v>46</v>
      </c>
      <c r="D5945" t="s">
        <v>48707</v>
      </c>
      <c r="E5945" t="s">
        <v>48708</v>
      </c>
      <c r="F5945" t="s">
        <v>48709</v>
      </c>
      <c r="G5945" t="s">
        <v>48710</v>
      </c>
      <c r="H5945" t="s">
        <v>48711</v>
      </c>
      <c r="I5945" t="s">
        <v>2645</v>
      </c>
      <c r="J5945" t="s">
        <v>4291</v>
      </c>
      <c r="K5945" t="s">
        <v>4292</v>
      </c>
      <c r="L5945" t="s">
        <v>101</v>
      </c>
      <c r="M5945" t="s">
        <v>2982</v>
      </c>
      <c r="N5945" t="s">
        <v>2674</v>
      </c>
      <c r="O5945" t="s">
        <v>4293</v>
      </c>
      <c r="P5945" t="s">
        <v>48712</v>
      </c>
      <c r="R5945" t="str">
        <f t="shared" si="184"/>
        <v>潍城</v>
      </c>
      <c r="S5945" t="str">
        <f t="shared" si="185"/>
        <v>0712</v>
      </c>
    </row>
    <row r="5946" spans="1:19">
      <c r="A5946" t="s">
        <v>48713</v>
      </c>
      <c r="B5946" t="s">
        <v>48714</v>
      </c>
      <c r="C5946" t="s">
        <v>46</v>
      </c>
      <c r="D5946" t="s">
        <v>48715</v>
      </c>
      <c r="E5946" t="s">
        <v>48716</v>
      </c>
      <c r="F5946" t="s">
        <v>48717</v>
      </c>
      <c r="G5946" t="s">
        <v>48718</v>
      </c>
      <c r="H5946" t="s">
        <v>48719</v>
      </c>
      <c r="I5946" t="s">
        <v>2350</v>
      </c>
      <c r="J5946" t="s">
        <v>12083</v>
      </c>
      <c r="K5946" t="s">
        <v>12084</v>
      </c>
      <c r="L5946" t="s">
        <v>101</v>
      </c>
      <c r="M5946" t="s">
        <v>5737</v>
      </c>
      <c r="N5946" t="s">
        <v>2480</v>
      </c>
      <c r="O5946" t="s">
        <v>12085</v>
      </c>
      <c r="P5946" t="s">
        <v>48720</v>
      </c>
      <c r="R5946" t="str">
        <f t="shared" si="184"/>
        <v>潍城</v>
      </c>
      <c r="S5946" t="str">
        <f t="shared" si="185"/>
        <v>0712</v>
      </c>
    </row>
    <row r="5947" spans="1:19">
      <c r="A5947" t="s">
        <v>48721</v>
      </c>
      <c r="B5947" t="s">
        <v>48722</v>
      </c>
      <c r="C5947" t="s">
        <v>46</v>
      </c>
      <c r="D5947" t="s">
        <v>48723</v>
      </c>
      <c r="E5947" t="s">
        <v>48082</v>
      </c>
      <c r="F5947" t="s">
        <v>48724</v>
      </c>
      <c r="G5947" t="s">
        <v>48725</v>
      </c>
      <c r="H5947" t="s">
        <v>48726</v>
      </c>
      <c r="I5947" t="s">
        <v>7146</v>
      </c>
      <c r="J5947" t="s">
        <v>30738</v>
      </c>
      <c r="K5947" t="s">
        <v>30739</v>
      </c>
      <c r="L5947" t="s">
        <v>110</v>
      </c>
      <c r="M5947" t="s">
        <v>2575</v>
      </c>
      <c r="N5947" t="s">
        <v>3017</v>
      </c>
      <c r="O5947" t="s">
        <v>36755</v>
      </c>
      <c r="P5947" t="s">
        <v>48727</v>
      </c>
      <c r="R5947" t="str">
        <f t="shared" si="184"/>
        <v>高密</v>
      </c>
      <c r="S5947" t="str">
        <f t="shared" si="185"/>
        <v>0712</v>
      </c>
    </row>
    <row r="5948" spans="1:19">
      <c r="A5948" t="s">
        <v>48728</v>
      </c>
      <c r="B5948" t="s">
        <v>48729</v>
      </c>
      <c r="C5948" t="s">
        <v>46</v>
      </c>
      <c r="D5948" t="s">
        <v>48730</v>
      </c>
      <c r="E5948" t="s">
        <v>48731</v>
      </c>
      <c r="F5948" t="s">
        <v>48732</v>
      </c>
      <c r="G5948" t="s">
        <v>48733</v>
      </c>
      <c r="H5948" t="s">
        <v>48734</v>
      </c>
      <c r="I5948" t="s">
        <v>2350</v>
      </c>
      <c r="J5948" t="s">
        <v>7072</v>
      </c>
      <c r="K5948" t="s">
        <v>7073</v>
      </c>
      <c r="L5948" t="s">
        <v>128</v>
      </c>
      <c r="M5948" t="s">
        <v>2720</v>
      </c>
      <c r="N5948" t="s">
        <v>3907</v>
      </c>
      <c r="O5948" t="s">
        <v>7074</v>
      </c>
      <c r="P5948" t="s">
        <v>48735</v>
      </c>
      <c r="R5948" t="str">
        <f t="shared" si="184"/>
        <v>寿光</v>
      </c>
      <c r="S5948" t="str">
        <f t="shared" si="185"/>
        <v>0712</v>
      </c>
    </row>
    <row r="5949" spans="1:19">
      <c r="A5949" t="s">
        <v>48736</v>
      </c>
      <c r="B5949" t="s">
        <v>48737</v>
      </c>
      <c r="C5949" t="s">
        <v>46</v>
      </c>
      <c r="D5949" t="s">
        <v>48738</v>
      </c>
      <c r="E5949" t="s">
        <v>48082</v>
      </c>
      <c r="F5949" t="s">
        <v>48739</v>
      </c>
      <c r="G5949" t="s">
        <v>48740</v>
      </c>
      <c r="H5949" t="s">
        <v>48741</v>
      </c>
      <c r="I5949" t="s">
        <v>2364</v>
      </c>
      <c r="J5949" t="s">
        <v>38328</v>
      </c>
      <c r="K5949" t="s">
        <v>38329</v>
      </c>
      <c r="L5949" t="s">
        <v>57</v>
      </c>
      <c r="M5949" t="s">
        <v>2367</v>
      </c>
      <c r="N5949" t="s">
        <v>2340</v>
      </c>
      <c r="O5949" t="s">
        <v>38330</v>
      </c>
      <c r="P5949" t="s">
        <v>48742</v>
      </c>
      <c r="Q5949" t="s">
        <v>48743</v>
      </c>
      <c r="R5949" t="str">
        <f t="shared" si="184"/>
        <v>安丘</v>
      </c>
      <c r="S5949" t="str">
        <f t="shared" si="185"/>
        <v>0712</v>
      </c>
    </row>
    <row r="5950" spans="1:19">
      <c r="A5950" t="s">
        <v>48744</v>
      </c>
      <c r="B5950" t="s">
        <v>48745</v>
      </c>
      <c r="C5950" t="s">
        <v>46</v>
      </c>
      <c r="D5950" t="s">
        <v>48746</v>
      </c>
      <c r="E5950" t="s">
        <v>48747</v>
      </c>
      <c r="F5950" t="s">
        <v>48748</v>
      </c>
      <c r="G5950" t="s">
        <v>48749</v>
      </c>
      <c r="H5950" t="s">
        <v>48750</v>
      </c>
      <c r="I5950" t="s">
        <v>2350</v>
      </c>
      <c r="J5950" t="s">
        <v>6970</v>
      </c>
      <c r="K5950" t="s">
        <v>6971</v>
      </c>
      <c r="L5950" t="s">
        <v>119</v>
      </c>
      <c r="M5950" t="s">
        <v>5238</v>
      </c>
      <c r="N5950" t="s">
        <v>3252</v>
      </c>
      <c r="O5950" t="s">
        <v>6972</v>
      </c>
      <c r="P5950" t="s">
        <v>48751</v>
      </c>
      <c r="Q5950" t="s">
        <v>48752</v>
      </c>
      <c r="R5950" t="str">
        <f t="shared" si="184"/>
        <v>寒亭</v>
      </c>
      <c r="S5950" t="str">
        <f t="shared" si="185"/>
        <v>0712</v>
      </c>
    </row>
    <row r="5951" spans="1:19">
      <c r="A5951" t="s">
        <v>48753</v>
      </c>
      <c r="B5951" t="s">
        <v>48754</v>
      </c>
      <c r="C5951" t="s">
        <v>46</v>
      </c>
      <c r="D5951" t="s">
        <v>48755</v>
      </c>
      <c r="E5951" t="s">
        <v>48145</v>
      </c>
      <c r="F5951" t="s">
        <v>48756</v>
      </c>
      <c r="G5951" t="s">
        <v>48757</v>
      </c>
      <c r="H5951" t="s">
        <v>48758</v>
      </c>
      <c r="I5951" t="s">
        <v>2364</v>
      </c>
      <c r="J5951" t="s">
        <v>2646</v>
      </c>
      <c r="K5951" t="s">
        <v>2647</v>
      </c>
      <c r="L5951" t="s">
        <v>128</v>
      </c>
      <c r="M5951" t="s">
        <v>2648</v>
      </c>
      <c r="N5951" t="s">
        <v>2368</v>
      </c>
      <c r="O5951" t="s">
        <v>2650</v>
      </c>
      <c r="P5951" t="s">
        <v>48759</v>
      </c>
      <c r="R5951" t="str">
        <f t="shared" si="184"/>
        <v>寿光</v>
      </c>
      <c r="S5951" t="str">
        <f t="shared" si="185"/>
        <v>0712</v>
      </c>
    </row>
    <row r="5952" spans="1:19">
      <c r="A5952" t="s">
        <v>48760</v>
      </c>
      <c r="B5952" t="s">
        <v>48761</v>
      </c>
      <c r="C5952" t="s">
        <v>46</v>
      </c>
      <c r="D5952" t="s">
        <v>48762</v>
      </c>
      <c r="E5952" t="s">
        <v>48082</v>
      </c>
      <c r="F5952" t="s">
        <v>48763</v>
      </c>
      <c r="G5952" t="s">
        <v>48764</v>
      </c>
      <c r="H5952" t="s">
        <v>48765</v>
      </c>
      <c r="I5952" t="s">
        <v>3436</v>
      </c>
      <c r="J5952" t="s">
        <v>12134</v>
      </c>
      <c r="K5952" t="s">
        <v>12135</v>
      </c>
      <c r="L5952" t="s">
        <v>676</v>
      </c>
      <c r="M5952" t="s">
        <v>2815</v>
      </c>
      <c r="N5952" t="s">
        <v>2687</v>
      </c>
      <c r="O5952" t="s">
        <v>12136</v>
      </c>
      <c r="P5952" t="s">
        <v>48766</v>
      </c>
      <c r="R5952" t="str">
        <f t="shared" si="184"/>
        <v>昌乐</v>
      </c>
      <c r="S5952" t="str">
        <f t="shared" si="185"/>
        <v>0712</v>
      </c>
    </row>
    <row r="5953" spans="1:19">
      <c r="A5953" t="s">
        <v>48767</v>
      </c>
      <c r="B5953" t="s">
        <v>48768</v>
      </c>
      <c r="C5953" t="s">
        <v>46</v>
      </c>
      <c r="D5953" t="s">
        <v>48769</v>
      </c>
      <c r="E5953" t="s">
        <v>48082</v>
      </c>
      <c r="F5953" t="s">
        <v>48770</v>
      </c>
      <c r="G5953" t="s">
        <v>48771</v>
      </c>
      <c r="H5953" t="s">
        <v>48772</v>
      </c>
      <c r="I5953" t="s">
        <v>3436</v>
      </c>
      <c r="J5953" t="s">
        <v>2684</v>
      </c>
      <c r="K5953" t="s">
        <v>2685</v>
      </c>
      <c r="L5953" t="s">
        <v>137</v>
      </c>
      <c r="M5953" t="s">
        <v>2686</v>
      </c>
      <c r="N5953" t="s">
        <v>2687</v>
      </c>
      <c r="O5953" t="s">
        <v>2688</v>
      </c>
      <c r="P5953" t="s">
        <v>48773</v>
      </c>
      <c r="Q5953" t="s">
        <v>48774</v>
      </c>
      <c r="R5953" t="str">
        <f t="shared" ref="R5953:R6016" si="186">IF(OR(LEFT(L5953,2)="高新"),"奎文",IF(LEFT(L5953,2)="峡山","坊子",IF(LEFT(L5953,2)="滨海","寒亭",LEFT(L5953,2))))</f>
        <v>青州</v>
      </c>
      <c r="S5953" t="str">
        <f t="shared" ref="S5953:S6016" si="187">TEXT(B5953,"mmdd")</f>
        <v>0712</v>
      </c>
    </row>
    <row r="5954" spans="1:19">
      <c r="A5954" t="s">
        <v>48775</v>
      </c>
      <c r="B5954" t="s">
        <v>48776</v>
      </c>
      <c r="C5954" t="s">
        <v>46</v>
      </c>
      <c r="D5954" t="s">
        <v>48777</v>
      </c>
      <c r="E5954" t="s">
        <v>48082</v>
      </c>
      <c r="F5954" t="s">
        <v>48778</v>
      </c>
      <c r="G5954" t="s">
        <v>48779</v>
      </c>
      <c r="H5954" t="s">
        <v>48780</v>
      </c>
      <c r="I5954" t="s">
        <v>2465</v>
      </c>
      <c r="J5954" t="s">
        <v>3377</v>
      </c>
      <c r="K5954" t="s">
        <v>3378</v>
      </c>
      <c r="L5954" t="s">
        <v>76</v>
      </c>
      <c r="M5954" t="s">
        <v>2528</v>
      </c>
      <c r="N5954" t="s">
        <v>2983</v>
      </c>
      <c r="O5954" t="s">
        <v>3379</v>
      </c>
      <c r="P5954" t="s">
        <v>48781</v>
      </c>
      <c r="Q5954" t="s">
        <v>48782</v>
      </c>
      <c r="R5954" t="str">
        <f t="shared" si="186"/>
        <v>奎文</v>
      </c>
      <c r="S5954" t="str">
        <f t="shared" si="187"/>
        <v>0712</v>
      </c>
    </row>
    <row r="5955" spans="1:19">
      <c r="A5955" t="s">
        <v>48783</v>
      </c>
      <c r="B5955" t="s">
        <v>48784</v>
      </c>
      <c r="C5955" t="s">
        <v>46</v>
      </c>
      <c r="D5955" t="s">
        <v>48785</v>
      </c>
      <c r="E5955" t="s">
        <v>48082</v>
      </c>
      <c r="F5955" t="s">
        <v>48786</v>
      </c>
      <c r="G5955" t="s">
        <v>48787</v>
      </c>
      <c r="H5955" t="s">
        <v>48788</v>
      </c>
      <c r="I5955" t="s">
        <v>2350</v>
      </c>
      <c r="J5955" t="s">
        <v>2514</v>
      </c>
      <c r="K5955" t="s">
        <v>2515</v>
      </c>
      <c r="L5955" t="s">
        <v>76</v>
      </c>
      <c r="M5955" t="s">
        <v>2516</v>
      </c>
      <c r="N5955" t="s">
        <v>2480</v>
      </c>
      <c r="O5955" t="s">
        <v>2517</v>
      </c>
      <c r="P5955" t="s">
        <v>48789</v>
      </c>
      <c r="Q5955" t="s">
        <v>48790</v>
      </c>
      <c r="R5955" t="str">
        <f t="shared" si="186"/>
        <v>奎文</v>
      </c>
      <c r="S5955" t="str">
        <f t="shared" si="187"/>
        <v>0712</v>
      </c>
    </row>
    <row r="5956" spans="1:19">
      <c r="A5956" t="s">
        <v>48791</v>
      </c>
      <c r="B5956" t="s">
        <v>48792</v>
      </c>
      <c r="C5956" t="s">
        <v>46</v>
      </c>
      <c r="D5956" t="s">
        <v>48793</v>
      </c>
      <c r="E5956" t="s">
        <v>48082</v>
      </c>
      <c r="F5956" t="s">
        <v>48794</v>
      </c>
      <c r="G5956" t="s">
        <v>48795</v>
      </c>
      <c r="H5956" t="s">
        <v>48796</v>
      </c>
      <c r="I5956" t="s">
        <v>2350</v>
      </c>
      <c r="J5956" t="s">
        <v>4220</v>
      </c>
      <c r="K5956" t="s">
        <v>4221</v>
      </c>
      <c r="L5956" t="s">
        <v>47</v>
      </c>
      <c r="M5956" t="s">
        <v>3159</v>
      </c>
      <c r="N5956" t="s">
        <v>2354</v>
      </c>
      <c r="O5956" t="s">
        <v>4223</v>
      </c>
      <c r="P5956" t="s">
        <v>48797</v>
      </c>
      <c r="R5956" t="str">
        <f t="shared" si="186"/>
        <v>诸城</v>
      </c>
      <c r="S5956" t="str">
        <f t="shared" si="187"/>
        <v>0712</v>
      </c>
    </row>
    <row r="5957" spans="1:19">
      <c r="A5957" t="s">
        <v>48798</v>
      </c>
      <c r="B5957" t="s">
        <v>48799</v>
      </c>
      <c r="C5957" t="s">
        <v>46</v>
      </c>
      <c r="D5957" t="s">
        <v>48800</v>
      </c>
      <c r="E5957" t="s">
        <v>48082</v>
      </c>
      <c r="F5957" t="s">
        <v>48801</v>
      </c>
      <c r="G5957" t="s">
        <v>48802</v>
      </c>
      <c r="H5957" t="s">
        <v>48803</v>
      </c>
      <c r="I5957" t="s">
        <v>2364</v>
      </c>
      <c r="J5957" t="s">
        <v>3738</v>
      </c>
      <c r="K5957" t="s">
        <v>3739</v>
      </c>
      <c r="L5957" t="s">
        <v>187</v>
      </c>
      <c r="M5957" t="s">
        <v>3510</v>
      </c>
      <c r="N5957" t="s">
        <v>2859</v>
      </c>
      <c r="O5957" t="s">
        <v>3740</v>
      </c>
      <c r="P5957" t="s">
        <v>48804</v>
      </c>
      <c r="Q5957" t="s">
        <v>48805</v>
      </c>
      <c r="R5957" t="str">
        <f t="shared" si="186"/>
        <v>坊子</v>
      </c>
      <c r="S5957" t="str">
        <f t="shared" si="187"/>
        <v>0712</v>
      </c>
    </row>
    <row r="5958" spans="1:19">
      <c r="A5958" t="s">
        <v>48806</v>
      </c>
      <c r="B5958" t="s">
        <v>48807</v>
      </c>
      <c r="C5958" t="s">
        <v>46</v>
      </c>
      <c r="D5958" t="s">
        <v>48808</v>
      </c>
      <c r="E5958" t="s">
        <v>48145</v>
      </c>
      <c r="F5958" t="s">
        <v>48809</v>
      </c>
      <c r="G5958" t="s">
        <v>48810</v>
      </c>
      <c r="H5958" t="s">
        <v>48811</v>
      </c>
      <c r="I5958" t="s">
        <v>2350</v>
      </c>
      <c r="J5958" t="s">
        <v>12252</v>
      </c>
      <c r="K5958" t="s">
        <v>12253</v>
      </c>
      <c r="L5958" t="s">
        <v>676</v>
      </c>
      <c r="M5958" t="s">
        <v>2815</v>
      </c>
      <c r="N5958" t="s">
        <v>3307</v>
      </c>
      <c r="O5958" t="s">
        <v>12254</v>
      </c>
      <c r="P5958" t="s">
        <v>48812</v>
      </c>
      <c r="R5958" t="str">
        <f t="shared" si="186"/>
        <v>昌乐</v>
      </c>
      <c r="S5958" t="str">
        <f t="shared" si="187"/>
        <v>0712</v>
      </c>
    </row>
    <row r="5959" spans="1:19">
      <c r="A5959" t="s">
        <v>48813</v>
      </c>
      <c r="B5959" t="s">
        <v>48814</v>
      </c>
      <c r="C5959" t="s">
        <v>46</v>
      </c>
      <c r="D5959" t="s">
        <v>48815</v>
      </c>
      <c r="E5959" t="s">
        <v>48082</v>
      </c>
      <c r="F5959" t="s">
        <v>48816</v>
      </c>
      <c r="G5959" t="s">
        <v>48817</v>
      </c>
      <c r="H5959" t="s">
        <v>48818</v>
      </c>
      <c r="I5959" t="s">
        <v>2364</v>
      </c>
      <c r="J5959" t="s">
        <v>4968</v>
      </c>
      <c r="K5959" t="s">
        <v>4969</v>
      </c>
      <c r="L5959" t="s">
        <v>76</v>
      </c>
      <c r="M5959" t="s">
        <v>2528</v>
      </c>
      <c r="N5959" t="s">
        <v>2602</v>
      </c>
      <c r="O5959" t="s">
        <v>4970</v>
      </c>
      <c r="P5959" t="s">
        <v>48819</v>
      </c>
      <c r="Q5959" t="s">
        <v>48820</v>
      </c>
      <c r="R5959" t="str">
        <f t="shared" si="186"/>
        <v>奎文</v>
      </c>
      <c r="S5959" t="str">
        <f t="shared" si="187"/>
        <v>0712</v>
      </c>
    </row>
    <row r="5960" spans="1:19">
      <c r="A5960" t="s">
        <v>48821</v>
      </c>
      <c r="B5960" t="s">
        <v>48822</v>
      </c>
      <c r="C5960" t="s">
        <v>46</v>
      </c>
      <c r="D5960" t="s">
        <v>48823</v>
      </c>
      <c r="E5960" t="s">
        <v>48082</v>
      </c>
      <c r="F5960" t="s">
        <v>48824</v>
      </c>
      <c r="G5960" t="s">
        <v>48825</v>
      </c>
      <c r="H5960" t="s">
        <v>48826</v>
      </c>
      <c r="I5960" t="s">
        <v>2350</v>
      </c>
      <c r="J5960" t="s">
        <v>2406</v>
      </c>
      <c r="K5960" t="s">
        <v>2407</v>
      </c>
      <c r="L5960" t="s">
        <v>76</v>
      </c>
      <c r="M5960" t="s">
        <v>2408</v>
      </c>
      <c r="N5960" t="s">
        <v>2721</v>
      </c>
      <c r="O5960" t="s">
        <v>2409</v>
      </c>
      <c r="P5960" t="s">
        <v>48827</v>
      </c>
      <c r="Q5960" t="s">
        <v>48828</v>
      </c>
      <c r="R5960" t="str">
        <f t="shared" si="186"/>
        <v>奎文</v>
      </c>
      <c r="S5960" t="str">
        <f t="shared" si="187"/>
        <v>0712</v>
      </c>
    </row>
    <row r="5961" spans="1:19">
      <c r="A5961" t="s">
        <v>48829</v>
      </c>
      <c r="B5961" t="s">
        <v>48830</v>
      </c>
      <c r="C5961" t="s">
        <v>46</v>
      </c>
      <c r="D5961" t="s">
        <v>48831</v>
      </c>
      <c r="E5961" t="s">
        <v>48832</v>
      </c>
      <c r="F5961" t="s">
        <v>48833</v>
      </c>
      <c r="G5961" t="s">
        <v>48834</v>
      </c>
      <c r="H5961" t="s">
        <v>48835</v>
      </c>
      <c r="I5961" t="s">
        <v>2350</v>
      </c>
      <c r="J5961" t="s">
        <v>2922</v>
      </c>
      <c r="K5961" t="s">
        <v>2923</v>
      </c>
      <c r="L5961" t="s">
        <v>47</v>
      </c>
      <c r="M5961" t="s">
        <v>2924</v>
      </c>
      <c r="N5961" t="s">
        <v>2674</v>
      </c>
      <c r="O5961" t="s">
        <v>2925</v>
      </c>
      <c r="P5961" t="s">
        <v>48836</v>
      </c>
      <c r="R5961" t="str">
        <f t="shared" si="186"/>
        <v>诸城</v>
      </c>
      <c r="S5961" t="str">
        <f t="shared" si="187"/>
        <v>0712</v>
      </c>
    </row>
    <row r="5962" spans="1:19">
      <c r="A5962" t="s">
        <v>48837</v>
      </c>
      <c r="B5962" t="s">
        <v>48838</v>
      </c>
      <c r="C5962" t="s">
        <v>46</v>
      </c>
      <c r="D5962" t="s">
        <v>48839</v>
      </c>
      <c r="E5962" t="s">
        <v>48145</v>
      </c>
      <c r="F5962" t="s">
        <v>48840</v>
      </c>
      <c r="G5962" t="s">
        <v>48841</v>
      </c>
      <c r="H5962" t="s">
        <v>48842</v>
      </c>
      <c r="I5962" t="s">
        <v>2350</v>
      </c>
      <c r="J5962" t="s">
        <v>5273</v>
      </c>
      <c r="K5962" t="s">
        <v>5274</v>
      </c>
      <c r="L5962" t="s">
        <v>47</v>
      </c>
      <c r="M5962" t="s">
        <v>2454</v>
      </c>
      <c r="N5962" t="s">
        <v>2859</v>
      </c>
      <c r="O5962" t="s">
        <v>5275</v>
      </c>
      <c r="P5962" t="s">
        <v>48843</v>
      </c>
      <c r="R5962" t="str">
        <f t="shared" si="186"/>
        <v>诸城</v>
      </c>
      <c r="S5962" t="str">
        <f t="shared" si="187"/>
        <v>0712</v>
      </c>
    </row>
    <row r="5963" spans="1:19">
      <c r="A5963" t="s">
        <v>48844</v>
      </c>
      <c r="B5963" t="s">
        <v>48845</v>
      </c>
      <c r="C5963" t="s">
        <v>46</v>
      </c>
      <c r="D5963" t="s">
        <v>48846</v>
      </c>
      <c r="E5963" t="s">
        <v>48082</v>
      </c>
      <c r="F5963" t="s">
        <v>48847</v>
      </c>
      <c r="G5963" t="s">
        <v>48848</v>
      </c>
      <c r="H5963" t="s">
        <v>48849</v>
      </c>
      <c r="I5963" t="s">
        <v>2465</v>
      </c>
      <c r="J5963" t="s">
        <v>2406</v>
      </c>
      <c r="K5963" t="s">
        <v>2407</v>
      </c>
      <c r="L5963" t="s">
        <v>76</v>
      </c>
      <c r="M5963" t="s">
        <v>2408</v>
      </c>
      <c r="N5963" t="s">
        <v>4563</v>
      </c>
      <c r="O5963" t="s">
        <v>2409</v>
      </c>
      <c r="P5963" t="s">
        <v>48850</v>
      </c>
      <c r="Q5963" t="s">
        <v>48851</v>
      </c>
      <c r="R5963" t="str">
        <f t="shared" si="186"/>
        <v>奎文</v>
      </c>
      <c r="S5963" t="str">
        <f t="shared" si="187"/>
        <v>0712</v>
      </c>
    </row>
    <row r="5964" spans="1:19">
      <c r="A5964" t="s">
        <v>48852</v>
      </c>
      <c r="B5964" t="s">
        <v>48853</v>
      </c>
      <c r="C5964" t="s">
        <v>46</v>
      </c>
      <c r="D5964" t="s">
        <v>48854</v>
      </c>
      <c r="E5964" t="s">
        <v>48855</v>
      </c>
      <c r="F5964" t="s">
        <v>48856</v>
      </c>
      <c r="G5964" t="s">
        <v>48857</v>
      </c>
      <c r="H5964" t="s">
        <v>48858</v>
      </c>
      <c r="I5964" t="s">
        <v>2378</v>
      </c>
      <c r="J5964" t="s">
        <v>6970</v>
      </c>
      <c r="K5964" t="s">
        <v>6971</v>
      </c>
      <c r="L5964" t="s">
        <v>119</v>
      </c>
      <c r="M5964" t="s">
        <v>5238</v>
      </c>
      <c r="N5964" t="s">
        <v>2529</v>
      </c>
      <c r="O5964" t="s">
        <v>6972</v>
      </c>
      <c r="P5964" t="s">
        <v>48859</v>
      </c>
      <c r="Q5964" t="s">
        <v>48860</v>
      </c>
      <c r="R5964" t="str">
        <f t="shared" si="186"/>
        <v>寒亭</v>
      </c>
      <c r="S5964" t="str">
        <f t="shared" si="187"/>
        <v>0712</v>
      </c>
    </row>
    <row r="5965" spans="1:19">
      <c r="A5965" t="s">
        <v>48861</v>
      </c>
      <c r="B5965" t="s">
        <v>48862</v>
      </c>
      <c r="C5965" t="s">
        <v>46</v>
      </c>
      <c r="D5965" t="s">
        <v>48863</v>
      </c>
      <c r="E5965" t="s">
        <v>48082</v>
      </c>
      <c r="F5965" t="s">
        <v>48864</v>
      </c>
      <c r="G5965" t="s">
        <v>48865</v>
      </c>
      <c r="H5965" t="s">
        <v>48866</v>
      </c>
      <c r="I5965" t="s">
        <v>2503</v>
      </c>
      <c r="J5965" t="s">
        <v>9637</v>
      </c>
      <c r="K5965" t="s">
        <v>9638</v>
      </c>
      <c r="L5965" t="s">
        <v>137</v>
      </c>
      <c r="M5965" t="s">
        <v>2395</v>
      </c>
      <c r="N5965" t="s">
        <v>2859</v>
      </c>
      <c r="O5965" t="s">
        <v>9639</v>
      </c>
      <c r="P5965" t="s">
        <v>48867</v>
      </c>
      <c r="Q5965" t="s">
        <v>48868</v>
      </c>
      <c r="R5965" t="str">
        <f t="shared" si="186"/>
        <v>青州</v>
      </c>
      <c r="S5965" t="str">
        <f t="shared" si="187"/>
        <v>0712</v>
      </c>
    </row>
    <row r="5966" spans="1:19">
      <c r="A5966" t="s">
        <v>48869</v>
      </c>
      <c r="B5966" t="s">
        <v>48870</v>
      </c>
      <c r="C5966" t="s">
        <v>46</v>
      </c>
      <c r="D5966" t="s">
        <v>48871</v>
      </c>
      <c r="E5966" t="s">
        <v>48872</v>
      </c>
      <c r="F5966" t="s">
        <v>48873</v>
      </c>
      <c r="G5966" t="s">
        <v>48874</v>
      </c>
      <c r="H5966" t="s">
        <v>48875</v>
      </c>
      <c r="I5966" t="s">
        <v>2350</v>
      </c>
      <c r="J5966" t="s">
        <v>9811</v>
      </c>
      <c r="K5966" t="s">
        <v>9812</v>
      </c>
      <c r="L5966" t="s">
        <v>57</v>
      </c>
      <c r="M5966" t="s">
        <v>2492</v>
      </c>
      <c r="N5966" t="s">
        <v>6398</v>
      </c>
      <c r="O5966" t="s">
        <v>9813</v>
      </c>
      <c r="P5966" t="s">
        <v>48876</v>
      </c>
      <c r="R5966" t="str">
        <f t="shared" si="186"/>
        <v>安丘</v>
      </c>
      <c r="S5966" t="str">
        <f t="shared" si="187"/>
        <v>0712</v>
      </c>
    </row>
    <row r="5967" spans="1:19">
      <c r="A5967" t="s">
        <v>48877</v>
      </c>
      <c r="B5967" t="s">
        <v>48878</v>
      </c>
      <c r="C5967" t="s">
        <v>46</v>
      </c>
      <c r="D5967" t="s">
        <v>48879</v>
      </c>
      <c r="E5967" t="s">
        <v>48880</v>
      </c>
      <c r="F5967" t="s">
        <v>48881</v>
      </c>
      <c r="G5967" t="s">
        <v>48882</v>
      </c>
      <c r="H5967" t="s">
        <v>48883</v>
      </c>
      <c r="I5967" t="s">
        <v>2350</v>
      </c>
      <c r="J5967" t="s">
        <v>30738</v>
      </c>
      <c r="K5967" t="s">
        <v>30739</v>
      </c>
      <c r="L5967" t="s">
        <v>110</v>
      </c>
      <c r="M5967" t="s">
        <v>2575</v>
      </c>
      <c r="N5967" t="s">
        <v>5712</v>
      </c>
      <c r="O5967" t="s">
        <v>36755</v>
      </c>
      <c r="P5967" t="s">
        <v>48884</v>
      </c>
      <c r="R5967" t="str">
        <f t="shared" si="186"/>
        <v>高密</v>
      </c>
      <c r="S5967" t="str">
        <f t="shared" si="187"/>
        <v>0712</v>
      </c>
    </row>
    <row r="5968" spans="1:19">
      <c r="A5968" t="s">
        <v>48885</v>
      </c>
      <c r="B5968" t="s">
        <v>48886</v>
      </c>
      <c r="C5968" t="s">
        <v>46</v>
      </c>
      <c r="D5968" t="s">
        <v>48887</v>
      </c>
      <c r="E5968" t="s">
        <v>48082</v>
      </c>
      <c r="F5968" t="s">
        <v>48888</v>
      </c>
      <c r="G5968" t="s">
        <v>48889</v>
      </c>
      <c r="H5968" t="s">
        <v>48890</v>
      </c>
      <c r="I5968" t="s">
        <v>2364</v>
      </c>
      <c r="J5968" t="s">
        <v>4582</v>
      </c>
      <c r="K5968" t="s">
        <v>4583</v>
      </c>
      <c r="L5968" t="s">
        <v>110</v>
      </c>
      <c r="M5968" t="s">
        <v>2849</v>
      </c>
      <c r="N5968" t="s">
        <v>7359</v>
      </c>
      <c r="O5968" t="s">
        <v>4584</v>
      </c>
      <c r="P5968" t="s">
        <v>48891</v>
      </c>
      <c r="R5968" t="str">
        <f t="shared" si="186"/>
        <v>高密</v>
      </c>
      <c r="S5968" t="str">
        <f t="shared" si="187"/>
        <v>0712</v>
      </c>
    </row>
    <row r="5969" spans="1:19">
      <c r="A5969" t="s">
        <v>48892</v>
      </c>
      <c r="B5969" t="s">
        <v>48893</v>
      </c>
      <c r="C5969" t="s">
        <v>46</v>
      </c>
      <c r="D5969" t="s">
        <v>48894</v>
      </c>
      <c r="E5969" t="s">
        <v>48145</v>
      </c>
      <c r="F5969" t="s">
        <v>48895</v>
      </c>
      <c r="G5969" t="s">
        <v>48896</v>
      </c>
      <c r="H5969" t="s">
        <v>48897</v>
      </c>
      <c r="I5969" t="s">
        <v>2378</v>
      </c>
      <c r="J5969" t="s">
        <v>16836</v>
      </c>
      <c r="K5969" t="s">
        <v>16837</v>
      </c>
      <c r="L5969" t="s">
        <v>676</v>
      </c>
      <c r="M5969" t="s">
        <v>6204</v>
      </c>
      <c r="N5969" t="s">
        <v>2421</v>
      </c>
      <c r="O5969" t="s">
        <v>16838</v>
      </c>
      <c r="P5969" t="s">
        <v>48898</v>
      </c>
      <c r="R5969" t="str">
        <f t="shared" si="186"/>
        <v>昌乐</v>
      </c>
      <c r="S5969" t="str">
        <f t="shared" si="187"/>
        <v>0712</v>
      </c>
    </row>
    <row r="5970" spans="1:19">
      <c r="A5970" t="s">
        <v>1582</v>
      </c>
      <c r="B5970" t="s">
        <v>48899</v>
      </c>
      <c r="C5970" t="s">
        <v>46</v>
      </c>
      <c r="D5970" t="s">
        <v>48900</v>
      </c>
      <c r="E5970" t="s">
        <v>48901</v>
      </c>
      <c r="F5970" t="s">
        <v>48902</v>
      </c>
      <c r="G5970" t="s">
        <v>1580</v>
      </c>
      <c r="H5970" t="s">
        <v>48903</v>
      </c>
      <c r="I5970" t="s">
        <v>2645</v>
      </c>
      <c r="J5970" t="s">
        <v>3750</v>
      </c>
      <c r="K5970" t="s">
        <v>3751</v>
      </c>
      <c r="L5970" t="s">
        <v>137</v>
      </c>
      <c r="M5970" t="s">
        <v>3729</v>
      </c>
      <c r="N5970" t="s">
        <v>2602</v>
      </c>
      <c r="O5970" t="s">
        <v>3752</v>
      </c>
      <c r="P5970" t="s">
        <v>48904</v>
      </c>
      <c r="R5970" t="str">
        <f t="shared" si="186"/>
        <v>青州</v>
      </c>
      <c r="S5970" t="str">
        <f t="shared" si="187"/>
        <v>0712</v>
      </c>
    </row>
    <row r="5971" spans="1:19">
      <c r="A5971" t="s">
        <v>1598</v>
      </c>
      <c r="B5971" t="s">
        <v>48905</v>
      </c>
      <c r="C5971" t="s">
        <v>46</v>
      </c>
      <c r="D5971" t="s">
        <v>48906</v>
      </c>
      <c r="E5971" t="s">
        <v>48145</v>
      </c>
      <c r="F5971" t="s">
        <v>48907</v>
      </c>
      <c r="G5971" t="s">
        <v>48908</v>
      </c>
      <c r="H5971" t="s">
        <v>48909</v>
      </c>
      <c r="I5971" t="s">
        <v>2645</v>
      </c>
      <c r="J5971" t="s">
        <v>47409</v>
      </c>
      <c r="K5971" t="s">
        <v>47410</v>
      </c>
      <c r="L5971" t="s">
        <v>57</v>
      </c>
      <c r="M5971" t="s">
        <v>2367</v>
      </c>
      <c r="N5971" t="s">
        <v>3622</v>
      </c>
      <c r="O5971" t="s">
        <v>47411</v>
      </c>
      <c r="P5971" t="s">
        <v>48910</v>
      </c>
      <c r="R5971" t="str">
        <f t="shared" si="186"/>
        <v>安丘</v>
      </c>
      <c r="S5971" t="str">
        <f t="shared" si="187"/>
        <v>0712</v>
      </c>
    </row>
    <row r="5972" spans="1:19">
      <c r="A5972" t="s">
        <v>48911</v>
      </c>
      <c r="B5972" t="s">
        <v>48912</v>
      </c>
      <c r="C5972" t="s">
        <v>46</v>
      </c>
      <c r="D5972" t="s">
        <v>48913</v>
      </c>
      <c r="E5972" t="s">
        <v>48082</v>
      </c>
      <c r="F5972" t="s">
        <v>48914</v>
      </c>
      <c r="G5972" t="s">
        <v>48915</v>
      </c>
      <c r="H5972" t="s">
        <v>48916</v>
      </c>
      <c r="I5972" t="s">
        <v>2350</v>
      </c>
      <c r="J5972" t="s">
        <v>3938</v>
      </c>
      <c r="K5972" t="s">
        <v>3939</v>
      </c>
      <c r="L5972" t="s">
        <v>137</v>
      </c>
      <c r="M5972" t="s">
        <v>3940</v>
      </c>
      <c r="N5972" t="s">
        <v>2421</v>
      </c>
      <c r="O5972" t="s">
        <v>3941</v>
      </c>
      <c r="P5972" t="s">
        <v>48917</v>
      </c>
      <c r="Q5972" t="s">
        <v>48918</v>
      </c>
      <c r="R5972" t="str">
        <f t="shared" si="186"/>
        <v>青州</v>
      </c>
      <c r="S5972" t="str">
        <f t="shared" si="187"/>
        <v>0712</v>
      </c>
    </row>
    <row r="5973" spans="1:19">
      <c r="A5973" t="s">
        <v>48919</v>
      </c>
      <c r="B5973" t="s">
        <v>48920</v>
      </c>
      <c r="C5973" t="s">
        <v>46</v>
      </c>
      <c r="D5973" t="s">
        <v>48921</v>
      </c>
      <c r="E5973" t="s">
        <v>48922</v>
      </c>
      <c r="F5973" t="s">
        <v>48923</v>
      </c>
      <c r="G5973" t="s">
        <v>48924</v>
      </c>
      <c r="H5973" t="s">
        <v>48925</v>
      </c>
      <c r="I5973" t="s">
        <v>2378</v>
      </c>
      <c r="J5973" t="s">
        <v>2922</v>
      </c>
      <c r="K5973" t="s">
        <v>2923</v>
      </c>
      <c r="L5973" t="s">
        <v>47</v>
      </c>
      <c r="M5973" t="s">
        <v>2924</v>
      </c>
      <c r="N5973" t="s">
        <v>6308</v>
      </c>
      <c r="O5973" t="s">
        <v>2925</v>
      </c>
      <c r="P5973" t="s">
        <v>48926</v>
      </c>
      <c r="R5973" t="str">
        <f t="shared" si="186"/>
        <v>诸城</v>
      </c>
      <c r="S5973" t="str">
        <f t="shared" si="187"/>
        <v>0712</v>
      </c>
    </row>
    <row r="5974" spans="1:19">
      <c r="A5974" t="s">
        <v>48927</v>
      </c>
      <c r="B5974" t="s">
        <v>48928</v>
      </c>
      <c r="C5974" t="s">
        <v>46</v>
      </c>
      <c r="D5974" t="s">
        <v>48929</v>
      </c>
      <c r="E5974" t="s">
        <v>48082</v>
      </c>
      <c r="F5974" t="s">
        <v>48930</v>
      </c>
      <c r="G5974" t="s">
        <v>48931</v>
      </c>
      <c r="H5974" t="s">
        <v>48932</v>
      </c>
      <c r="I5974" t="s">
        <v>2364</v>
      </c>
      <c r="J5974" t="s">
        <v>2646</v>
      </c>
      <c r="K5974" t="s">
        <v>2647</v>
      </c>
      <c r="L5974" t="s">
        <v>128</v>
      </c>
      <c r="M5974" t="s">
        <v>2648</v>
      </c>
      <c r="N5974" t="s">
        <v>2674</v>
      </c>
      <c r="O5974" t="s">
        <v>2650</v>
      </c>
      <c r="P5974" t="s">
        <v>48933</v>
      </c>
      <c r="R5974" t="str">
        <f t="shared" si="186"/>
        <v>寿光</v>
      </c>
      <c r="S5974" t="str">
        <f t="shared" si="187"/>
        <v>0712</v>
      </c>
    </row>
    <row r="5975" spans="1:19">
      <c r="A5975" t="s">
        <v>48934</v>
      </c>
      <c r="B5975" t="s">
        <v>48935</v>
      </c>
      <c r="C5975" t="s">
        <v>46</v>
      </c>
      <c r="D5975" t="s">
        <v>48936</v>
      </c>
      <c r="E5975" t="s">
        <v>48082</v>
      </c>
      <c r="F5975" t="s">
        <v>48937</v>
      </c>
      <c r="G5975" t="s">
        <v>48938</v>
      </c>
      <c r="H5975" t="s">
        <v>48939</v>
      </c>
      <c r="I5975" t="s">
        <v>4165</v>
      </c>
      <c r="J5975" t="s">
        <v>2646</v>
      </c>
      <c r="K5975" t="s">
        <v>2647</v>
      </c>
      <c r="L5975" t="s">
        <v>128</v>
      </c>
      <c r="M5975" t="s">
        <v>2648</v>
      </c>
      <c r="N5975" t="s">
        <v>2368</v>
      </c>
      <c r="O5975" t="s">
        <v>2650</v>
      </c>
      <c r="P5975" t="s">
        <v>48940</v>
      </c>
      <c r="Q5975" t="s">
        <v>48941</v>
      </c>
      <c r="R5975" t="str">
        <f t="shared" si="186"/>
        <v>寿光</v>
      </c>
      <c r="S5975" t="str">
        <f t="shared" si="187"/>
        <v>0712</v>
      </c>
    </row>
    <row r="5976" spans="1:19">
      <c r="A5976" t="s">
        <v>48942</v>
      </c>
      <c r="B5976" t="s">
        <v>48711</v>
      </c>
      <c r="C5976" t="s">
        <v>46</v>
      </c>
      <c r="D5976" t="s">
        <v>48943</v>
      </c>
      <c r="E5976" t="s">
        <v>48082</v>
      </c>
      <c r="F5976" t="s">
        <v>48944</v>
      </c>
      <c r="G5976" t="s">
        <v>48945</v>
      </c>
      <c r="H5976" t="s">
        <v>48946</v>
      </c>
      <c r="I5976" t="s">
        <v>2364</v>
      </c>
      <c r="J5976" t="s">
        <v>30738</v>
      </c>
      <c r="K5976" t="s">
        <v>30739</v>
      </c>
      <c r="L5976" t="s">
        <v>110</v>
      </c>
      <c r="M5976" t="s">
        <v>2575</v>
      </c>
      <c r="N5976" t="s">
        <v>2421</v>
      </c>
      <c r="O5976" t="s">
        <v>36755</v>
      </c>
      <c r="P5976" t="s">
        <v>48947</v>
      </c>
      <c r="Q5976" t="s">
        <v>48948</v>
      </c>
      <c r="R5976" t="str">
        <f t="shared" si="186"/>
        <v>高密</v>
      </c>
      <c r="S5976" t="str">
        <f t="shared" si="187"/>
        <v>0712</v>
      </c>
    </row>
    <row r="5977" spans="1:19">
      <c r="A5977" t="s">
        <v>48949</v>
      </c>
      <c r="B5977" t="s">
        <v>48950</v>
      </c>
      <c r="C5977" t="s">
        <v>46</v>
      </c>
      <c r="D5977" t="s">
        <v>48951</v>
      </c>
      <c r="E5977" t="s">
        <v>48082</v>
      </c>
      <c r="F5977" t="s">
        <v>48952</v>
      </c>
      <c r="G5977" t="s">
        <v>48953</v>
      </c>
      <c r="H5977" t="s">
        <v>48954</v>
      </c>
      <c r="I5977" t="s">
        <v>3969</v>
      </c>
      <c r="J5977" t="s">
        <v>6396</v>
      </c>
      <c r="K5977" t="s">
        <v>6397</v>
      </c>
      <c r="L5977" t="s">
        <v>110</v>
      </c>
      <c r="M5977" t="s">
        <v>2381</v>
      </c>
      <c r="N5977" t="s">
        <v>3907</v>
      </c>
      <c r="O5977" t="s">
        <v>6399</v>
      </c>
      <c r="P5977" t="s">
        <v>48955</v>
      </c>
      <c r="Q5977" t="s">
        <v>48956</v>
      </c>
      <c r="R5977" t="str">
        <f t="shared" si="186"/>
        <v>高密</v>
      </c>
      <c r="S5977" t="str">
        <f t="shared" si="187"/>
        <v>0712</v>
      </c>
    </row>
    <row r="5978" spans="1:19">
      <c r="A5978" t="s">
        <v>48957</v>
      </c>
      <c r="B5978" t="s">
        <v>48958</v>
      </c>
      <c r="C5978" t="s">
        <v>46</v>
      </c>
      <c r="D5978" t="s">
        <v>48959</v>
      </c>
      <c r="E5978" t="s">
        <v>48082</v>
      </c>
      <c r="F5978" t="s">
        <v>48960</v>
      </c>
      <c r="G5978" t="s">
        <v>48961</v>
      </c>
      <c r="H5978" t="s">
        <v>48962</v>
      </c>
      <c r="I5978" t="s">
        <v>2364</v>
      </c>
      <c r="J5978" t="s">
        <v>7561</v>
      </c>
      <c r="K5978" t="s">
        <v>7562</v>
      </c>
      <c r="L5978" t="s">
        <v>101</v>
      </c>
      <c r="M5978" t="s">
        <v>3130</v>
      </c>
      <c r="N5978" t="s">
        <v>2721</v>
      </c>
      <c r="O5978" t="s">
        <v>7563</v>
      </c>
      <c r="P5978" t="s">
        <v>48963</v>
      </c>
      <c r="R5978" t="str">
        <f t="shared" si="186"/>
        <v>潍城</v>
      </c>
      <c r="S5978" t="str">
        <f t="shared" si="187"/>
        <v>0712</v>
      </c>
    </row>
    <row r="5979" spans="1:19">
      <c r="A5979" t="s">
        <v>48964</v>
      </c>
      <c r="B5979" t="s">
        <v>48965</v>
      </c>
      <c r="C5979" t="s">
        <v>46</v>
      </c>
      <c r="D5979" t="s">
        <v>48966</v>
      </c>
      <c r="E5979" t="s">
        <v>48082</v>
      </c>
      <c r="F5979" t="s">
        <v>48967</v>
      </c>
      <c r="G5979" t="s">
        <v>48968</v>
      </c>
      <c r="H5979" t="s">
        <v>48969</v>
      </c>
      <c r="I5979" t="s">
        <v>2378</v>
      </c>
      <c r="J5979" t="s">
        <v>4089</v>
      </c>
      <c r="K5979" t="s">
        <v>4090</v>
      </c>
      <c r="L5979" t="s">
        <v>110</v>
      </c>
      <c r="M5979" t="s">
        <v>2575</v>
      </c>
      <c r="N5979" t="s">
        <v>2959</v>
      </c>
      <c r="O5979" t="s">
        <v>4091</v>
      </c>
      <c r="P5979" t="s">
        <v>48970</v>
      </c>
      <c r="R5979" t="str">
        <f t="shared" si="186"/>
        <v>高密</v>
      </c>
      <c r="S5979" t="str">
        <f t="shared" si="187"/>
        <v>0712</v>
      </c>
    </row>
    <row r="5980" spans="1:19">
      <c r="A5980" t="s">
        <v>48971</v>
      </c>
      <c r="B5980" t="s">
        <v>48972</v>
      </c>
      <c r="C5980" t="s">
        <v>46</v>
      </c>
      <c r="D5980" t="s">
        <v>48973</v>
      </c>
      <c r="E5980" t="s">
        <v>48082</v>
      </c>
      <c r="F5980" t="s">
        <v>48974</v>
      </c>
      <c r="G5980" t="s">
        <v>48975</v>
      </c>
      <c r="H5980" t="s">
        <v>48976</v>
      </c>
      <c r="I5980" t="s">
        <v>14335</v>
      </c>
      <c r="J5980" t="s">
        <v>22345</v>
      </c>
      <c r="K5980" t="s">
        <v>22346</v>
      </c>
      <c r="L5980" t="s">
        <v>119</v>
      </c>
      <c r="M5980" t="s">
        <v>4071</v>
      </c>
      <c r="N5980" t="s">
        <v>3907</v>
      </c>
      <c r="O5980" t="s">
        <v>22347</v>
      </c>
      <c r="P5980" t="s">
        <v>48977</v>
      </c>
      <c r="Q5980" t="s">
        <v>48978</v>
      </c>
      <c r="R5980" t="str">
        <f t="shared" si="186"/>
        <v>寒亭</v>
      </c>
      <c r="S5980" t="str">
        <f t="shared" si="187"/>
        <v>0712</v>
      </c>
    </row>
    <row r="5981" spans="1:19">
      <c r="A5981" t="s">
        <v>48979</v>
      </c>
      <c r="B5981" t="s">
        <v>48980</v>
      </c>
      <c r="C5981" t="s">
        <v>46</v>
      </c>
      <c r="D5981" t="s">
        <v>48981</v>
      </c>
      <c r="E5981" t="s">
        <v>48145</v>
      </c>
      <c r="F5981" t="s">
        <v>48982</v>
      </c>
      <c r="G5981" t="s">
        <v>48983</v>
      </c>
      <c r="H5981" t="s">
        <v>48984</v>
      </c>
      <c r="I5981" t="s">
        <v>2350</v>
      </c>
      <c r="J5981" t="s">
        <v>9022</v>
      </c>
      <c r="K5981" t="s">
        <v>9023</v>
      </c>
      <c r="L5981" t="s">
        <v>101</v>
      </c>
      <c r="M5981" t="s">
        <v>4459</v>
      </c>
      <c r="N5981" t="s">
        <v>2480</v>
      </c>
      <c r="O5981" t="s">
        <v>9024</v>
      </c>
      <c r="P5981" t="s">
        <v>48985</v>
      </c>
      <c r="R5981" t="str">
        <f t="shared" si="186"/>
        <v>潍城</v>
      </c>
      <c r="S5981" t="str">
        <f t="shared" si="187"/>
        <v>0712</v>
      </c>
    </row>
    <row r="5982" spans="1:19">
      <c r="A5982" t="s">
        <v>48986</v>
      </c>
      <c r="B5982" t="s">
        <v>48987</v>
      </c>
      <c r="C5982" t="s">
        <v>46</v>
      </c>
      <c r="D5982" t="s">
        <v>48988</v>
      </c>
      <c r="E5982" t="s">
        <v>48082</v>
      </c>
      <c r="F5982" t="s">
        <v>48989</v>
      </c>
      <c r="G5982" t="s">
        <v>48990</v>
      </c>
      <c r="H5982" t="s">
        <v>48991</v>
      </c>
      <c r="I5982" t="s">
        <v>3482</v>
      </c>
      <c r="J5982" t="s">
        <v>3938</v>
      </c>
      <c r="K5982" t="s">
        <v>3939</v>
      </c>
      <c r="L5982" t="s">
        <v>137</v>
      </c>
      <c r="M5982" t="s">
        <v>3940</v>
      </c>
      <c r="N5982" t="s">
        <v>2480</v>
      </c>
      <c r="O5982" t="s">
        <v>3941</v>
      </c>
      <c r="R5982" t="str">
        <f t="shared" si="186"/>
        <v>青州</v>
      </c>
      <c r="S5982" t="str">
        <f t="shared" si="187"/>
        <v>0712</v>
      </c>
    </row>
    <row r="5983" spans="1:19">
      <c r="A5983" t="s">
        <v>48992</v>
      </c>
      <c r="B5983" t="s">
        <v>48993</v>
      </c>
      <c r="C5983" t="s">
        <v>46</v>
      </c>
      <c r="D5983" t="s">
        <v>48994</v>
      </c>
      <c r="E5983" t="s">
        <v>48995</v>
      </c>
      <c r="F5983" t="s">
        <v>48996</v>
      </c>
      <c r="G5983" t="s">
        <v>48997</v>
      </c>
      <c r="H5983" t="s">
        <v>48998</v>
      </c>
      <c r="I5983" t="s">
        <v>2503</v>
      </c>
      <c r="J5983" t="s">
        <v>6823</v>
      </c>
      <c r="K5983" t="s">
        <v>6824</v>
      </c>
      <c r="L5983" t="s">
        <v>137</v>
      </c>
      <c r="M5983" t="s">
        <v>5175</v>
      </c>
      <c r="N5983" t="s">
        <v>2354</v>
      </c>
      <c r="O5983" t="s">
        <v>6825</v>
      </c>
      <c r="P5983" t="s">
        <v>48999</v>
      </c>
      <c r="R5983" t="str">
        <f t="shared" si="186"/>
        <v>青州</v>
      </c>
      <c r="S5983" t="str">
        <f t="shared" si="187"/>
        <v>0712</v>
      </c>
    </row>
    <row r="5984" spans="1:19">
      <c r="A5984" t="s">
        <v>49000</v>
      </c>
      <c r="B5984" t="s">
        <v>49001</v>
      </c>
      <c r="C5984" t="s">
        <v>46</v>
      </c>
      <c r="D5984" t="s">
        <v>49002</v>
      </c>
      <c r="E5984" t="s">
        <v>48082</v>
      </c>
      <c r="F5984" t="s">
        <v>49003</v>
      </c>
      <c r="G5984" t="s">
        <v>49004</v>
      </c>
      <c r="H5984" t="s">
        <v>49005</v>
      </c>
      <c r="I5984" t="s">
        <v>2378</v>
      </c>
      <c r="J5984" t="s">
        <v>39712</v>
      </c>
      <c r="K5984" t="s">
        <v>39713</v>
      </c>
      <c r="L5984" t="s">
        <v>187</v>
      </c>
      <c r="M5984" t="s">
        <v>8014</v>
      </c>
      <c r="N5984" t="s">
        <v>2421</v>
      </c>
      <c r="O5984" t="s">
        <v>39714</v>
      </c>
      <c r="P5984" t="s">
        <v>49006</v>
      </c>
      <c r="R5984" t="str">
        <f t="shared" si="186"/>
        <v>坊子</v>
      </c>
      <c r="S5984" t="str">
        <f t="shared" si="187"/>
        <v>0712</v>
      </c>
    </row>
    <row r="5985" spans="1:19">
      <c r="A5985" t="s">
        <v>49007</v>
      </c>
      <c r="B5985" t="s">
        <v>49008</v>
      </c>
      <c r="C5985" t="s">
        <v>46</v>
      </c>
      <c r="D5985" t="s">
        <v>49009</v>
      </c>
      <c r="E5985" t="s">
        <v>48082</v>
      </c>
      <c r="F5985" t="s">
        <v>49010</v>
      </c>
      <c r="G5985" t="s">
        <v>49011</v>
      </c>
      <c r="H5985" t="s">
        <v>49012</v>
      </c>
      <c r="I5985" t="s">
        <v>3856</v>
      </c>
      <c r="J5985" t="s">
        <v>4243</v>
      </c>
      <c r="K5985" t="s">
        <v>4244</v>
      </c>
      <c r="L5985" t="s">
        <v>137</v>
      </c>
      <c r="M5985" t="s">
        <v>3040</v>
      </c>
      <c r="N5985" t="s">
        <v>2340</v>
      </c>
      <c r="O5985" t="s">
        <v>4245</v>
      </c>
      <c r="P5985" t="s">
        <v>49013</v>
      </c>
      <c r="R5985" t="str">
        <f t="shared" si="186"/>
        <v>青州</v>
      </c>
      <c r="S5985" t="str">
        <f t="shared" si="187"/>
        <v>0712</v>
      </c>
    </row>
    <row r="5986" spans="1:19">
      <c r="A5986" t="s">
        <v>49014</v>
      </c>
      <c r="B5986" t="s">
        <v>49015</v>
      </c>
      <c r="C5986" t="s">
        <v>46</v>
      </c>
      <c r="D5986" t="s">
        <v>49016</v>
      </c>
      <c r="E5986" t="s">
        <v>49017</v>
      </c>
      <c r="F5986" t="s">
        <v>49018</v>
      </c>
      <c r="G5986" t="s">
        <v>49019</v>
      </c>
      <c r="H5986" t="s">
        <v>49020</v>
      </c>
      <c r="I5986" t="s">
        <v>2350</v>
      </c>
      <c r="J5986" t="s">
        <v>2869</v>
      </c>
      <c r="K5986" t="s">
        <v>2870</v>
      </c>
      <c r="L5986" t="s">
        <v>67</v>
      </c>
      <c r="M5986" t="s">
        <v>2871</v>
      </c>
      <c r="N5986" t="s">
        <v>2859</v>
      </c>
      <c r="O5986" t="s">
        <v>2873</v>
      </c>
      <c r="P5986" t="s">
        <v>49021</v>
      </c>
      <c r="Q5986" t="s">
        <v>49022</v>
      </c>
      <c r="R5986" t="str">
        <f t="shared" si="186"/>
        <v>昌邑</v>
      </c>
      <c r="S5986" t="str">
        <f t="shared" si="187"/>
        <v>0712</v>
      </c>
    </row>
    <row r="5987" spans="1:19">
      <c r="A5987" t="s">
        <v>49023</v>
      </c>
      <c r="B5987" t="s">
        <v>49024</v>
      </c>
      <c r="C5987" t="s">
        <v>46</v>
      </c>
      <c r="D5987" t="s">
        <v>49025</v>
      </c>
      <c r="E5987" t="s">
        <v>48082</v>
      </c>
      <c r="F5987" t="s">
        <v>49026</v>
      </c>
      <c r="G5987" t="s">
        <v>49027</v>
      </c>
      <c r="H5987" t="s">
        <v>49028</v>
      </c>
      <c r="I5987" t="s">
        <v>10333</v>
      </c>
      <c r="J5987" t="s">
        <v>7099</v>
      </c>
      <c r="K5987" t="s">
        <v>7100</v>
      </c>
      <c r="L5987" t="s">
        <v>146</v>
      </c>
      <c r="M5987" t="s">
        <v>4470</v>
      </c>
      <c r="N5987" t="s">
        <v>6308</v>
      </c>
      <c r="O5987" t="s">
        <v>7101</v>
      </c>
      <c r="P5987" t="s">
        <v>49029</v>
      </c>
      <c r="R5987" t="str">
        <f t="shared" si="186"/>
        <v>临朐</v>
      </c>
      <c r="S5987" t="str">
        <f t="shared" si="187"/>
        <v>0712</v>
      </c>
    </row>
    <row r="5988" spans="1:19">
      <c r="A5988" t="s">
        <v>49030</v>
      </c>
      <c r="B5988" t="s">
        <v>49031</v>
      </c>
      <c r="C5988" t="s">
        <v>46</v>
      </c>
      <c r="D5988" t="s">
        <v>49032</v>
      </c>
      <c r="E5988" t="s">
        <v>48082</v>
      </c>
      <c r="F5988" t="s">
        <v>49033</v>
      </c>
      <c r="G5988" t="s">
        <v>49034</v>
      </c>
      <c r="H5988" t="s">
        <v>49035</v>
      </c>
      <c r="I5988" t="s">
        <v>2645</v>
      </c>
      <c r="J5988" t="s">
        <v>9877</v>
      </c>
      <c r="K5988" t="s">
        <v>9878</v>
      </c>
      <c r="L5988" t="s">
        <v>110</v>
      </c>
      <c r="M5988" t="s">
        <v>4059</v>
      </c>
      <c r="N5988" t="s">
        <v>3017</v>
      </c>
      <c r="O5988" t="s">
        <v>9879</v>
      </c>
      <c r="P5988" t="s">
        <v>49036</v>
      </c>
      <c r="R5988" t="str">
        <f t="shared" si="186"/>
        <v>高密</v>
      </c>
      <c r="S5988" t="str">
        <f t="shared" si="187"/>
        <v>0712</v>
      </c>
    </row>
    <row r="5989" spans="1:19">
      <c r="A5989" t="s">
        <v>49037</v>
      </c>
      <c r="B5989" t="s">
        <v>49038</v>
      </c>
      <c r="C5989" t="s">
        <v>46</v>
      </c>
      <c r="D5989" t="s">
        <v>49039</v>
      </c>
      <c r="E5989" t="s">
        <v>49040</v>
      </c>
      <c r="F5989" t="s">
        <v>49041</v>
      </c>
      <c r="G5989" t="s">
        <v>49042</v>
      </c>
      <c r="H5989" t="s">
        <v>49043</v>
      </c>
      <c r="I5989" t="s">
        <v>2645</v>
      </c>
      <c r="J5989" t="s">
        <v>3609</v>
      </c>
      <c r="K5989" t="s">
        <v>3610</v>
      </c>
      <c r="L5989" t="s">
        <v>110</v>
      </c>
      <c r="M5989" t="s">
        <v>2381</v>
      </c>
      <c r="N5989" t="s">
        <v>3907</v>
      </c>
      <c r="O5989" t="s">
        <v>3611</v>
      </c>
      <c r="P5989" t="s">
        <v>49044</v>
      </c>
      <c r="R5989" t="str">
        <f t="shared" si="186"/>
        <v>高密</v>
      </c>
      <c r="S5989" t="str">
        <f t="shared" si="187"/>
        <v>0712</v>
      </c>
    </row>
    <row r="5990" spans="1:19">
      <c r="A5990" t="s">
        <v>49045</v>
      </c>
      <c r="B5990" t="s">
        <v>49046</v>
      </c>
      <c r="C5990" t="s">
        <v>46</v>
      </c>
      <c r="D5990" t="s">
        <v>49047</v>
      </c>
      <c r="E5990" t="s">
        <v>48082</v>
      </c>
      <c r="F5990" t="s">
        <v>49048</v>
      </c>
      <c r="G5990" t="s">
        <v>49049</v>
      </c>
      <c r="H5990" t="s">
        <v>49050</v>
      </c>
      <c r="I5990" t="s">
        <v>2350</v>
      </c>
      <c r="J5990" t="s">
        <v>5310</v>
      </c>
      <c r="K5990" t="s">
        <v>5311</v>
      </c>
      <c r="L5990" t="s">
        <v>137</v>
      </c>
      <c r="M5990" t="s">
        <v>3729</v>
      </c>
      <c r="N5990" t="s">
        <v>2354</v>
      </c>
      <c r="O5990" t="s">
        <v>5312</v>
      </c>
      <c r="P5990" t="s">
        <v>49051</v>
      </c>
      <c r="R5990" t="str">
        <f t="shared" si="186"/>
        <v>青州</v>
      </c>
      <c r="S5990" t="str">
        <f t="shared" si="187"/>
        <v>0712</v>
      </c>
    </row>
    <row r="5991" spans="1:19">
      <c r="A5991" t="s">
        <v>49052</v>
      </c>
      <c r="B5991" t="s">
        <v>49053</v>
      </c>
      <c r="C5991" t="s">
        <v>46</v>
      </c>
      <c r="D5991" t="s">
        <v>49054</v>
      </c>
      <c r="E5991" t="s">
        <v>49055</v>
      </c>
      <c r="F5991" t="s">
        <v>49056</v>
      </c>
      <c r="G5991" t="s">
        <v>49057</v>
      </c>
      <c r="H5991" t="s">
        <v>49058</v>
      </c>
      <c r="I5991" t="s">
        <v>2503</v>
      </c>
      <c r="J5991" t="s">
        <v>39712</v>
      </c>
      <c r="K5991" t="s">
        <v>39713</v>
      </c>
      <c r="L5991" t="s">
        <v>187</v>
      </c>
      <c r="M5991" t="s">
        <v>8014</v>
      </c>
      <c r="N5991" t="s">
        <v>6308</v>
      </c>
      <c r="O5991" t="s">
        <v>39714</v>
      </c>
      <c r="P5991" t="s">
        <v>49059</v>
      </c>
      <c r="R5991" t="str">
        <f t="shared" si="186"/>
        <v>坊子</v>
      </c>
      <c r="S5991" t="str">
        <f t="shared" si="187"/>
        <v>0712</v>
      </c>
    </row>
    <row r="5992" spans="1:19">
      <c r="A5992" t="s">
        <v>1590</v>
      </c>
      <c r="B5992" t="s">
        <v>49060</v>
      </c>
      <c r="C5992" t="s">
        <v>46</v>
      </c>
      <c r="D5992" t="s">
        <v>49061</v>
      </c>
      <c r="E5992" t="s">
        <v>48145</v>
      </c>
      <c r="F5992" t="s">
        <v>49062</v>
      </c>
      <c r="G5992" t="s">
        <v>1588</v>
      </c>
      <c r="H5992" t="s">
        <v>49063</v>
      </c>
      <c r="I5992" t="s">
        <v>2350</v>
      </c>
      <c r="J5992" t="s">
        <v>2836</v>
      </c>
      <c r="K5992" t="s">
        <v>24991</v>
      </c>
      <c r="L5992" t="s">
        <v>57</v>
      </c>
      <c r="M5992" t="s">
        <v>2838</v>
      </c>
      <c r="N5992" t="s">
        <v>2421</v>
      </c>
      <c r="O5992" t="s">
        <v>2839</v>
      </c>
      <c r="P5992" t="s">
        <v>49064</v>
      </c>
      <c r="R5992" t="str">
        <f t="shared" si="186"/>
        <v>安丘</v>
      </c>
      <c r="S5992" t="str">
        <f t="shared" si="187"/>
        <v>0712</v>
      </c>
    </row>
    <row r="5993" spans="1:19">
      <c r="A5993" t="s">
        <v>49065</v>
      </c>
      <c r="B5993" t="s">
        <v>49066</v>
      </c>
      <c r="C5993" t="s">
        <v>46</v>
      </c>
      <c r="D5993" t="s">
        <v>49067</v>
      </c>
      <c r="E5993" t="s">
        <v>48082</v>
      </c>
      <c r="F5993" t="s">
        <v>49068</v>
      </c>
      <c r="G5993" t="s">
        <v>49069</v>
      </c>
      <c r="H5993" t="s">
        <v>49070</v>
      </c>
      <c r="I5993" t="s">
        <v>2378</v>
      </c>
      <c r="J5993" t="s">
        <v>5495</v>
      </c>
      <c r="K5993" t="s">
        <v>5496</v>
      </c>
      <c r="L5993" t="s">
        <v>137</v>
      </c>
      <c r="M5993" t="s">
        <v>2686</v>
      </c>
      <c r="N5993" t="s">
        <v>2674</v>
      </c>
      <c r="O5993" t="s">
        <v>5497</v>
      </c>
      <c r="P5993" t="s">
        <v>49071</v>
      </c>
      <c r="R5993" t="str">
        <f t="shared" si="186"/>
        <v>青州</v>
      </c>
      <c r="S5993" t="str">
        <f t="shared" si="187"/>
        <v>0712</v>
      </c>
    </row>
    <row r="5994" spans="1:19">
      <c r="A5994" t="s">
        <v>49072</v>
      </c>
      <c r="B5994" t="s">
        <v>49073</v>
      </c>
      <c r="C5994" t="s">
        <v>46</v>
      </c>
      <c r="D5994" t="s">
        <v>49074</v>
      </c>
      <c r="E5994" t="s">
        <v>48082</v>
      </c>
      <c r="F5994" t="s">
        <v>49075</v>
      </c>
      <c r="G5994" t="s">
        <v>49076</v>
      </c>
      <c r="H5994" t="s">
        <v>49077</v>
      </c>
      <c r="I5994" t="s">
        <v>6637</v>
      </c>
      <c r="J5994" t="s">
        <v>11118</v>
      </c>
      <c r="K5994" t="s">
        <v>11119</v>
      </c>
      <c r="L5994" t="s">
        <v>137</v>
      </c>
      <c r="M5994" t="s">
        <v>3040</v>
      </c>
      <c r="N5994" t="s">
        <v>7446</v>
      </c>
      <c r="O5994" t="s">
        <v>11120</v>
      </c>
      <c r="P5994" t="s">
        <v>49078</v>
      </c>
      <c r="R5994" t="str">
        <f t="shared" si="186"/>
        <v>青州</v>
      </c>
      <c r="S5994" t="str">
        <f t="shared" si="187"/>
        <v>0712</v>
      </c>
    </row>
    <row r="5995" spans="1:19">
      <c r="A5995" t="s">
        <v>49079</v>
      </c>
      <c r="B5995" t="s">
        <v>49080</v>
      </c>
      <c r="C5995" t="s">
        <v>46</v>
      </c>
      <c r="D5995" t="s">
        <v>49081</v>
      </c>
      <c r="E5995" t="s">
        <v>48082</v>
      </c>
      <c r="F5995" t="s">
        <v>49082</v>
      </c>
      <c r="G5995" t="s">
        <v>49083</v>
      </c>
      <c r="H5995" t="s">
        <v>49084</v>
      </c>
      <c r="I5995" t="s">
        <v>6637</v>
      </c>
      <c r="J5995" t="s">
        <v>4801</v>
      </c>
      <c r="K5995" t="s">
        <v>4802</v>
      </c>
      <c r="L5995" t="s">
        <v>76</v>
      </c>
      <c r="M5995" t="s">
        <v>2528</v>
      </c>
      <c r="N5995" t="s">
        <v>3277</v>
      </c>
      <c r="O5995" t="s">
        <v>4803</v>
      </c>
      <c r="P5995" t="s">
        <v>49085</v>
      </c>
      <c r="R5995" t="str">
        <f t="shared" si="186"/>
        <v>奎文</v>
      </c>
      <c r="S5995" t="str">
        <f t="shared" si="187"/>
        <v>0712</v>
      </c>
    </row>
    <row r="5996" spans="1:19">
      <c r="A5996" t="s">
        <v>49086</v>
      </c>
      <c r="B5996" t="s">
        <v>49087</v>
      </c>
      <c r="C5996" t="s">
        <v>46</v>
      </c>
      <c r="D5996" t="s">
        <v>49088</v>
      </c>
      <c r="E5996" t="s">
        <v>49089</v>
      </c>
      <c r="F5996" t="s">
        <v>49090</v>
      </c>
      <c r="G5996" t="s">
        <v>49091</v>
      </c>
      <c r="H5996" t="s">
        <v>49092</v>
      </c>
      <c r="I5996" t="s">
        <v>2350</v>
      </c>
      <c r="J5996" t="s">
        <v>22621</v>
      </c>
      <c r="K5996" t="s">
        <v>22622</v>
      </c>
      <c r="L5996" t="s">
        <v>137</v>
      </c>
      <c r="M5996" t="s">
        <v>4959</v>
      </c>
      <c r="N5996" t="s">
        <v>2421</v>
      </c>
      <c r="O5996" t="s">
        <v>22623</v>
      </c>
      <c r="P5996" t="s">
        <v>49093</v>
      </c>
      <c r="R5996" t="str">
        <f t="shared" si="186"/>
        <v>青州</v>
      </c>
      <c r="S5996" t="str">
        <f t="shared" si="187"/>
        <v>0712</v>
      </c>
    </row>
    <row r="5997" spans="1:19">
      <c r="A5997" t="s">
        <v>49094</v>
      </c>
      <c r="B5997" t="s">
        <v>49095</v>
      </c>
      <c r="C5997" t="s">
        <v>46</v>
      </c>
      <c r="D5997" t="s">
        <v>49096</v>
      </c>
      <c r="E5997" t="s">
        <v>48082</v>
      </c>
      <c r="F5997" t="s">
        <v>49097</v>
      </c>
      <c r="G5997" t="s">
        <v>49098</v>
      </c>
      <c r="H5997" t="s">
        <v>49099</v>
      </c>
      <c r="I5997" t="s">
        <v>6637</v>
      </c>
      <c r="J5997" t="s">
        <v>9195</v>
      </c>
      <c r="K5997" t="s">
        <v>9196</v>
      </c>
      <c r="L5997" t="s">
        <v>128</v>
      </c>
      <c r="M5997" t="s">
        <v>4047</v>
      </c>
      <c r="N5997" t="s">
        <v>4255</v>
      </c>
      <c r="O5997" t="s">
        <v>9197</v>
      </c>
      <c r="P5997" t="s">
        <v>49100</v>
      </c>
      <c r="R5997" t="str">
        <f t="shared" si="186"/>
        <v>寿光</v>
      </c>
      <c r="S5997" t="str">
        <f t="shared" si="187"/>
        <v>0712</v>
      </c>
    </row>
    <row r="5998" spans="1:19">
      <c r="A5998" t="s">
        <v>49101</v>
      </c>
      <c r="B5998" t="s">
        <v>49102</v>
      </c>
      <c r="C5998" t="s">
        <v>46</v>
      </c>
      <c r="D5998" t="s">
        <v>49103</v>
      </c>
      <c r="E5998" t="s">
        <v>48082</v>
      </c>
      <c r="F5998" t="s">
        <v>49104</v>
      </c>
      <c r="G5998" t="s">
        <v>49105</v>
      </c>
      <c r="H5998" t="s">
        <v>49106</v>
      </c>
      <c r="I5998" t="s">
        <v>2503</v>
      </c>
      <c r="J5998" t="s">
        <v>4774</v>
      </c>
      <c r="K5998" t="s">
        <v>4775</v>
      </c>
      <c r="L5998" t="s">
        <v>67</v>
      </c>
      <c r="M5998" t="s">
        <v>3706</v>
      </c>
      <c r="N5998" t="s">
        <v>2421</v>
      </c>
      <c r="O5998" t="s">
        <v>4776</v>
      </c>
      <c r="Q5998" t="s">
        <v>49107</v>
      </c>
      <c r="R5998" t="str">
        <f t="shared" si="186"/>
        <v>昌邑</v>
      </c>
      <c r="S5998" t="str">
        <f t="shared" si="187"/>
        <v>0712</v>
      </c>
    </row>
    <row r="5999" spans="1:19">
      <c r="A5999" t="s">
        <v>49108</v>
      </c>
      <c r="B5999" t="s">
        <v>49109</v>
      </c>
      <c r="C5999" t="s">
        <v>46</v>
      </c>
      <c r="D5999" t="s">
        <v>49110</v>
      </c>
      <c r="E5999" t="s">
        <v>48082</v>
      </c>
      <c r="F5999" t="s">
        <v>49111</v>
      </c>
      <c r="G5999" t="s">
        <v>49112</v>
      </c>
      <c r="H5999" t="s">
        <v>49113</v>
      </c>
      <c r="I5999" t="s">
        <v>2645</v>
      </c>
      <c r="J5999" t="s">
        <v>4220</v>
      </c>
      <c r="K5999" t="s">
        <v>4221</v>
      </c>
      <c r="L5999" t="s">
        <v>47</v>
      </c>
      <c r="M5999" t="s">
        <v>3159</v>
      </c>
      <c r="N5999" t="s">
        <v>3017</v>
      </c>
      <c r="O5999" t="s">
        <v>4223</v>
      </c>
      <c r="P5999" t="s">
        <v>49114</v>
      </c>
      <c r="R5999" t="str">
        <f t="shared" si="186"/>
        <v>诸城</v>
      </c>
      <c r="S5999" t="str">
        <f t="shared" si="187"/>
        <v>0712</v>
      </c>
    </row>
    <row r="6000" spans="1:19">
      <c r="A6000" t="s">
        <v>49115</v>
      </c>
      <c r="B6000" t="s">
        <v>49116</v>
      </c>
      <c r="C6000" t="s">
        <v>46</v>
      </c>
      <c r="D6000" t="s">
        <v>49117</v>
      </c>
      <c r="E6000" t="s">
        <v>48082</v>
      </c>
      <c r="F6000" t="s">
        <v>49118</v>
      </c>
      <c r="G6000" t="s">
        <v>49119</v>
      </c>
      <c r="H6000" t="s">
        <v>49120</v>
      </c>
      <c r="I6000" t="s">
        <v>3564</v>
      </c>
      <c r="J6000" t="s">
        <v>10721</v>
      </c>
      <c r="K6000" t="s">
        <v>10722</v>
      </c>
      <c r="L6000" t="s">
        <v>76</v>
      </c>
      <c r="M6000" t="s">
        <v>4374</v>
      </c>
      <c r="N6000" t="s">
        <v>3907</v>
      </c>
      <c r="O6000" t="s">
        <v>10723</v>
      </c>
      <c r="P6000" t="s">
        <v>49121</v>
      </c>
      <c r="R6000" t="str">
        <f t="shared" si="186"/>
        <v>奎文</v>
      </c>
      <c r="S6000" t="str">
        <f t="shared" si="187"/>
        <v>0712</v>
      </c>
    </row>
    <row r="6001" spans="1:19">
      <c r="A6001" t="s">
        <v>49122</v>
      </c>
      <c r="B6001" t="s">
        <v>49123</v>
      </c>
      <c r="C6001" t="s">
        <v>46</v>
      </c>
      <c r="D6001" t="s">
        <v>49124</v>
      </c>
      <c r="E6001" t="s">
        <v>48082</v>
      </c>
      <c r="F6001" t="s">
        <v>49125</v>
      </c>
      <c r="G6001" t="s">
        <v>49126</v>
      </c>
      <c r="H6001" t="s">
        <v>49127</v>
      </c>
      <c r="I6001" t="s">
        <v>2392</v>
      </c>
      <c r="J6001" t="s">
        <v>18164</v>
      </c>
      <c r="K6001" t="s">
        <v>18165</v>
      </c>
      <c r="L6001" t="s">
        <v>137</v>
      </c>
      <c r="M6001" t="s">
        <v>2395</v>
      </c>
      <c r="N6001" t="s">
        <v>7446</v>
      </c>
      <c r="O6001" t="s">
        <v>18166</v>
      </c>
      <c r="P6001" t="s">
        <v>49128</v>
      </c>
      <c r="R6001" t="str">
        <f t="shared" si="186"/>
        <v>青州</v>
      </c>
      <c r="S6001" t="str">
        <f t="shared" si="187"/>
        <v>0712</v>
      </c>
    </row>
    <row r="6002" spans="1:19">
      <c r="A6002" t="s">
        <v>49129</v>
      </c>
      <c r="B6002" t="s">
        <v>49130</v>
      </c>
      <c r="C6002" t="s">
        <v>46</v>
      </c>
      <c r="D6002" t="s">
        <v>49131</v>
      </c>
      <c r="E6002" t="s">
        <v>48082</v>
      </c>
      <c r="F6002" t="s">
        <v>49132</v>
      </c>
      <c r="G6002" t="s">
        <v>49133</v>
      </c>
      <c r="H6002" t="s">
        <v>49134</v>
      </c>
      <c r="I6002" t="s">
        <v>2378</v>
      </c>
      <c r="J6002" t="s">
        <v>27731</v>
      </c>
      <c r="K6002" t="s">
        <v>27732</v>
      </c>
      <c r="L6002" t="s">
        <v>137</v>
      </c>
      <c r="M6002" t="s">
        <v>5175</v>
      </c>
      <c r="N6002" t="s">
        <v>2602</v>
      </c>
      <c r="O6002" t="s">
        <v>27733</v>
      </c>
      <c r="P6002" t="s">
        <v>49135</v>
      </c>
      <c r="Q6002" t="s">
        <v>49136</v>
      </c>
      <c r="R6002" t="str">
        <f t="shared" si="186"/>
        <v>青州</v>
      </c>
      <c r="S6002" t="str">
        <f t="shared" si="187"/>
        <v>0712</v>
      </c>
    </row>
    <row r="6003" spans="1:19">
      <c r="A6003" t="s">
        <v>49137</v>
      </c>
      <c r="B6003" t="s">
        <v>49138</v>
      </c>
      <c r="C6003" t="s">
        <v>46</v>
      </c>
      <c r="D6003" t="s">
        <v>49139</v>
      </c>
      <c r="E6003" t="s">
        <v>49017</v>
      </c>
      <c r="F6003" t="s">
        <v>49140</v>
      </c>
      <c r="G6003" t="s">
        <v>49141</v>
      </c>
      <c r="H6003" t="s">
        <v>49142</v>
      </c>
      <c r="I6003" t="s">
        <v>2645</v>
      </c>
      <c r="J6003" t="s">
        <v>6970</v>
      </c>
      <c r="K6003" t="s">
        <v>6971</v>
      </c>
      <c r="L6003" t="s">
        <v>119</v>
      </c>
      <c r="M6003" t="s">
        <v>5238</v>
      </c>
      <c r="N6003" t="s">
        <v>3252</v>
      </c>
      <c r="O6003" t="s">
        <v>6972</v>
      </c>
      <c r="P6003" t="s">
        <v>49143</v>
      </c>
      <c r="R6003" t="str">
        <f t="shared" si="186"/>
        <v>寒亭</v>
      </c>
      <c r="S6003" t="str">
        <f t="shared" si="187"/>
        <v>0712</v>
      </c>
    </row>
    <row r="6004" spans="1:19">
      <c r="A6004" t="s">
        <v>49144</v>
      </c>
      <c r="B6004" t="s">
        <v>49145</v>
      </c>
      <c r="C6004" t="s">
        <v>46</v>
      </c>
      <c r="D6004" t="s">
        <v>49146</v>
      </c>
      <c r="E6004" t="s">
        <v>49017</v>
      </c>
      <c r="F6004" t="s">
        <v>49147</v>
      </c>
      <c r="G6004" t="s">
        <v>49148</v>
      </c>
      <c r="H6004" t="s">
        <v>49149</v>
      </c>
      <c r="I6004" t="s">
        <v>2378</v>
      </c>
      <c r="J6004" t="s">
        <v>8465</v>
      </c>
      <c r="K6004" t="s">
        <v>8466</v>
      </c>
      <c r="L6004" t="s">
        <v>47</v>
      </c>
      <c r="M6004" t="s">
        <v>3159</v>
      </c>
      <c r="N6004" t="s">
        <v>5286</v>
      </c>
      <c r="O6004" t="s">
        <v>8467</v>
      </c>
      <c r="P6004" t="s">
        <v>49150</v>
      </c>
      <c r="R6004" t="str">
        <f t="shared" si="186"/>
        <v>诸城</v>
      </c>
      <c r="S6004" t="str">
        <f t="shared" si="187"/>
        <v>0712</v>
      </c>
    </row>
    <row r="6005" spans="1:19">
      <c r="A6005" t="s">
        <v>1614</v>
      </c>
      <c r="B6005" t="s">
        <v>49151</v>
      </c>
      <c r="C6005" t="s">
        <v>46</v>
      </c>
      <c r="D6005" t="s">
        <v>49152</v>
      </c>
      <c r="E6005" t="s">
        <v>48082</v>
      </c>
      <c r="F6005" t="s">
        <v>49153</v>
      </c>
      <c r="G6005" t="s">
        <v>1612</v>
      </c>
      <c r="H6005" t="s">
        <v>49154</v>
      </c>
      <c r="I6005" t="s">
        <v>2364</v>
      </c>
      <c r="J6005" t="s">
        <v>49155</v>
      </c>
      <c r="K6005" t="s">
        <v>49156</v>
      </c>
      <c r="L6005" t="s">
        <v>128</v>
      </c>
      <c r="M6005" t="s">
        <v>2708</v>
      </c>
      <c r="N6005" t="s">
        <v>5013</v>
      </c>
      <c r="O6005" t="s">
        <v>49157</v>
      </c>
      <c r="P6005" t="s">
        <v>49158</v>
      </c>
      <c r="R6005" t="str">
        <f t="shared" si="186"/>
        <v>寿光</v>
      </c>
      <c r="S6005" t="str">
        <f t="shared" si="187"/>
        <v>0712</v>
      </c>
    </row>
    <row r="6006" spans="1:19">
      <c r="A6006" t="s">
        <v>49159</v>
      </c>
      <c r="B6006" t="s">
        <v>49160</v>
      </c>
      <c r="C6006" t="s">
        <v>46</v>
      </c>
      <c r="D6006" t="s">
        <v>49161</v>
      </c>
      <c r="E6006" t="s">
        <v>49162</v>
      </c>
      <c r="F6006" t="s">
        <v>49163</v>
      </c>
      <c r="G6006" t="s">
        <v>49164</v>
      </c>
      <c r="H6006" t="s">
        <v>49165</v>
      </c>
      <c r="I6006" t="s">
        <v>2350</v>
      </c>
      <c r="J6006" t="s">
        <v>6485</v>
      </c>
      <c r="K6006" t="s">
        <v>6486</v>
      </c>
      <c r="L6006" t="s">
        <v>128</v>
      </c>
      <c r="M6006" t="s">
        <v>3653</v>
      </c>
      <c r="N6006" t="s">
        <v>2421</v>
      </c>
      <c r="O6006" t="s">
        <v>6487</v>
      </c>
      <c r="P6006" t="s">
        <v>49166</v>
      </c>
      <c r="R6006" t="str">
        <f t="shared" si="186"/>
        <v>寿光</v>
      </c>
      <c r="S6006" t="str">
        <f t="shared" si="187"/>
        <v>0712</v>
      </c>
    </row>
    <row r="6007" spans="1:19">
      <c r="A6007" t="s">
        <v>1550</v>
      </c>
      <c r="B6007" t="s">
        <v>49167</v>
      </c>
      <c r="C6007" t="s">
        <v>46</v>
      </c>
      <c r="D6007" t="s">
        <v>49168</v>
      </c>
      <c r="E6007" t="s">
        <v>49169</v>
      </c>
      <c r="F6007" t="s">
        <v>49170</v>
      </c>
      <c r="G6007" t="s">
        <v>1548</v>
      </c>
      <c r="H6007" t="s">
        <v>49171</v>
      </c>
      <c r="I6007" t="s">
        <v>2364</v>
      </c>
      <c r="J6007" t="s">
        <v>8380</v>
      </c>
      <c r="K6007" t="s">
        <v>8381</v>
      </c>
      <c r="L6007" t="s">
        <v>187</v>
      </c>
      <c r="M6007" t="s">
        <v>8014</v>
      </c>
      <c r="N6007" t="s">
        <v>2340</v>
      </c>
      <c r="O6007" t="s">
        <v>8382</v>
      </c>
      <c r="P6007" t="s">
        <v>49172</v>
      </c>
      <c r="R6007" t="str">
        <f t="shared" si="186"/>
        <v>坊子</v>
      </c>
      <c r="S6007" t="str">
        <f t="shared" si="187"/>
        <v>0712</v>
      </c>
    </row>
    <row r="6008" spans="1:19">
      <c r="A6008" t="s">
        <v>49173</v>
      </c>
      <c r="B6008" t="s">
        <v>49174</v>
      </c>
      <c r="C6008" t="s">
        <v>46</v>
      </c>
      <c r="D6008" t="s">
        <v>49175</v>
      </c>
      <c r="E6008" t="s">
        <v>48082</v>
      </c>
      <c r="F6008" t="s">
        <v>49176</v>
      </c>
      <c r="G6008" t="s">
        <v>49177</v>
      </c>
      <c r="H6008" t="s">
        <v>49178</v>
      </c>
      <c r="I6008" t="s">
        <v>2503</v>
      </c>
      <c r="J6008" t="s">
        <v>18804</v>
      </c>
      <c r="K6008" t="s">
        <v>18805</v>
      </c>
      <c r="L6008" t="s">
        <v>76</v>
      </c>
      <c r="M6008" t="s">
        <v>4374</v>
      </c>
      <c r="N6008" t="s">
        <v>2816</v>
      </c>
      <c r="O6008" t="s">
        <v>18806</v>
      </c>
      <c r="P6008" t="s">
        <v>49179</v>
      </c>
      <c r="R6008" t="str">
        <f t="shared" si="186"/>
        <v>奎文</v>
      </c>
      <c r="S6008" t="str">
        <f t="shared" si="187"/>
        <v>0712</v>
      </c>
    </row>
    <row r="6009" spans="1:19">
      <c r="A6009" t="s">
        <v>49180</v>
      </c>
      <c r="B6009" t="s">
        <v>49181</v>
      </c>
      <c r="C6009" t="s">
        <v>46</v>
      </c>
      <c r="D6009" t="s">
        <v>49182</v>
      </c>
      <c r="E6009" t="s">
        <v>48082</v>
      </c>
      <c r="F6009" t="s">
        <v>49183</v>
      </c>
      <c r="G6009" t="s">
        <v>49184</v>
      </c>
      <c r="H6009" t="s">
        <v>49185</v>
      </c>
      <c r="I6009" t="s">
        <v>2350</v>
      </c>
      <c r="J6009" t="s">
        <v>6049</v>
      </c>
      <c r="K6009" t="s">
        <v>6050</v>
      </c>
      <c r="L6009" t="s">
        <v>128</v>
      </c>
      <c r="M6009" t="s">
        <v>2913</v>
      </c>
      <c r="N6009" t="s">
        <v>2674</v>
      </c>
      <c r="O6009" t="s">
        <v>6051</v>
      </c>
      <c r="P6009" t="s">
        <v>49186</v>
      </c>
      <c r="Q6009" t="s">
        <v>49187</v>
      </c>
      <c r="R6009" t="str">
        <f t="shared" si="186"/>
        <v>寿光</v>
      </c>
      <c r="S6009" t="str">
        <f t="shared" si="187"/>
        <v>0712</v>
      </c>
    </row>
    <row r="6010" spans="1:19">
      <c r="A6010" t="s">
        <v>49188</v>
      </c>
      <c r="B6010" t="s">
        <v>49189</v>
      </c>
      <c r="C6010" t="s">
        <v>46</v>
      </c>
      <c r="D6010" t="s">
        <v>49190</v>
      </c>
      <c r="E6010" t="s">
        <v>49191</v>
      </c>
      <c r="F6010" t="s">
        <v>49192</v>
      </c>
      <c r="G6010" t="s">
        <v>49193</v>
      </c>
      <c r="H6010" t="s">
        <v>49194</v>
      </c>
      <c r="I6010" t="s">
        <v>3376</v>
      </c>
      <c r="J6010" t="s">
        <v>29173</v>
      </c>
      <c r="K6010" t="s">
        <v>29174</v>
      </c>
      <c r="L6010" t="s">
        <v>146</v>
      </c>
      <c r="M6010" t="s">
        <v>14094</v>
      </c>
      <c r="N6010" t="s">
        <v>2529</v>
      </c>
      <c r="O6010" t="s">
        <v>29175</v>
      </c>
      <c r="P6010" t="s">
        <v>49195</v>
      </c>
      <c r="R6010" t="str">
        <f t="shared" si="186"/>
        <v>临朐</v>
      </c>
      <c r="S6010" t="str">
        <f t="shared" si="187"/>
        <v>0712</v>
      </c>
    </row>
    <row r="6011" spans="1:19">
      <c r="A6011" t="s">
        <v>49196</v>
      </c>
      <c r="B6011" t="s">
        <v>49197</v>
      </c>
      <c r="C6011" t="s">
        <v>46</v>
      </c>
      <c r="D6011" t="s">
        <v>49198</v>
      </c>
      <c r="E6011" t="s">
        <v>49199</v>
      </c>
      <c r="F6011" t="s">
        <v>49200</v>
      </c>
      <c r="G6011" t="s">
        <v>49201</v>
      </c>
      <c r="H6011" t="s">
        <v>49202</v>
      </c>
      <c r="I6011" t="s">
        <v>4165</v>
      </c>
      <c r="J6011" t="s">
        <v>3868</v>
      </c>
      <c r="K6011" t="s">
        <v>3869</v>
      </c>
      <c r="L6011" t="s">
        <v>57</v>
      </c>
      <c r="M6011" t="s">
        <v>2367</v>
      </c>
      <c r="N6011" t="s">
        <v>4222</v>
      </c>
      <c r="O6011" t="s">
        <v>3870</v>
      </c>
      <c r="P6011" t="s">
        <v>49203</v>
      </c>
      <c r="R6011" t="str">
        <f t="shared" si="186"/>
        <v>安丘</v>
      </c>
      <c r="S6011" t="str">
        <f t="shared" si="187"/>
        <v>0712</v>
      </c>
    </row>
    <row r="6012" spans="1:19">
      <c r="A6012" t="s">
        <v>49204</v>
      </c>
      <c r="B6012" t="s">
        <v>49205</v>
      </c>
      <c r="C6012" t="s">
        <v>46</v>
      </c>
      <c r="D6012" t="s">
        <v>49206</v>
      </c>
      <c r="E6012" t="s">
        <v>48145</v>
      </c>
      <c r="F6012" t="s">
        <v>49207</v>
      </c>
      <c r="G6012" t="s">
        <v>49208</v>
      </c>
      <c r="H6012" t="s">
        <v>49209</v>
      </c>
      <c r="I6012" t="s">
        <v>2378</v>
      </c>
      <c r="J6012" t="s">
        <v>3838</v>
      </c>
      <c r="K6012" t="s">
        <v>3839</v>
      </c>
      <c r="L6012" t="s">
        <v>676</v>
      </c>
      <c r="M6012" t="s">
        <v>3840</v>
      </c>
      <c r="N6012" t="s">
        <v>2421</v>
      </c>
      <c r="O6012" t="s">
        <v>3841</v>
      </c>
      <c r="P6012" t="s">
        <v>49210</v>
      </c>
      <c r="R6012" t="str">
        <f t="shared" si="186"/>
        <v>昌乐</v>
      </c>
      <c r="S6012" t="str">
        <f t="shared" si="187"/>
        <v>0712</v>
      </c>
    </row>
    <row r="6013" spans="1:19">
      <c r="A6013" t="s">
        <v>49211</v>
      </c>
      <c r="B6013" t="s">
        <v>49212</v>
      </c>
      <c r="C6013" t="s">
        <v>46</v>
      </c>
      <c r="D6013" t="s">
        <v>49213</v>
      </c>
      <c r="E6013" t="s">
        <v>48082</v>
      </c>
      <c r="F6013" t="s">
        <v>49214</v>
      </c>
      <c r="G6013" t="s">
        <v>49215</v>
      </c>
      <c r="H6013" t="s">
        <v>49216</v>
      </c>
      <c r="I6013" t="s">
        <v>2645</v>
      </c>
      <c r="J6013" t="s">
        <v>2365</v>
      </c>
      <c r="K6013" t="s">
        <v>2366</v>
      </c>
      <c r="L6013" t="s">
        <v>57</v>
      </c>
      <c r="M6013" t="s">
        <v>2492</v>
      </c>
      <c r="N6013" t="s">
        <v>2421</v>
      </c>
      <c r="O6013" t="s">
        <v>2369</v>
      </c>
      <c r="P6013" t="s">
        <v>49217</v>
      </c>
      <c r="Q6013" t="s">
        <v>49218</v>
      </c>
      <c r="R6013" t="str">
        <f t="shared" si="186"/>
        <v>安丘</v>
      </c>
      <c r="S6013" t="str">
        <f t="shared" si="187"/>
        <v>0712</v>
      </c>
    </row>
    <row r="6014" spans="1:19">
      <c r="A6014" t="s">
        <v>1566</v>
      </c>
      <c r="B6014" t="s">
        <v>49219</v>
      </c>
      <c r="C6014" t="s">
        <v>46</v>
      </c>
      <c r="D6014" t="s">
        <v>49220</v>
      </c>
      <c r="E6014" t="s">
        <v>48082</v>
      </c>
      <c r="F6014" t="s">
        <v>49221</v>
      </c>
      <c r="G6014" t="s">
        <v>1564</v>
      </c>
      <c r="H6014" t="s">
        <v>49222</v>
      </c>
      <c r="I6014" t="s">
        <v>2645</v>
      </c>
      <c r="J6014" t="s">
        <v>6273</v>
      </c>
      <c r="K6014" t="s">
        <v>6274</v>
      </c>
      <c r="L6014" t="s">
        <v>101</v>
      </c>
      <c r="M6014" t="s">
        <v>5737</v>
      </c>
      <c r="N6014" t="s">
        <v>2368</v>
      </c>
      <c r="O6014" t="s">
        <v>6275</v>
      </c>
      <c r="P6014" t="s">
        <v>49223</v>
      </c>
      <c r="R6014" t="str">
        <f t="shared" si="186"/>
        <v>潍城</v>
      </c>
      <c r="S6014" t="str">
        <f t="shared" si="187"/>
        <v>0712</v>
      </c>
    </row>
    <row r="6015" spans="1:19">
      <c r="A6015" t="s">
        <v>49224</v>
      </c>
      <c r="B6015" t="s">
        <v>49225</v>
      </c>
      <c r="C6015" t="s">
        <v>46</v>
      </c>
      <c r="D6015" t="s">
        <v>49226</v>
      </c>
      <c r="E6015" t="s">
        <v>43945</v>
      </c>
      <c r="F6015" t="s">
        <v>49227</v>
      </c>
      <c r="G6015" t="s">
        <v>49228</v>
      </c>
      <c r="H6015" t="s">
        <v>49229</v>
      </c>
      <c r="I6015" t="s">
        <v>2392</v>
      </c>
      <c r="J6015" t="s">
        <v>11519</v>
      </c>
      <c r="K6015" t="s">
        <v>11520</v>
      </c>
      <c r="L6015" t="s">
        <v>47</v>
      </c>
      <c r="M6015" t="s">
        <v>2454</v>
      </c>
      <c r="N6015" t="s">
        <v>40753</v>
      </c>
      <c r="O6015" t="s">
        <v>11521</v>
      </c>
      <c r="P6015" t="s">
        <v>49230</v>
      </c>
      <c r="Q6015" t="s">
        <v>49231</v>
      </c>
      <c r="R6015" t="str">
        <f t="shared" si="186"/>
        <v>诸城</v>
      </c>
      <c r="S6015" t="str">
        <f t="shared" si="187"/>
        <v>0712</v>
      </c>
    </row>
    <row r="6016" spans="1:19">
      <c r="A6016" t="s">
        <v>49232</v>
      </c>
      <c r="B6016" t="s">
        <v>49233</v>
      </c>
      <c r="C6016" t="s">
        <v>46</v>
      </c>
      <c r="D6016" t="s">
        <v>49234</v>
      </c>
      <c r="E6016" t="s">
        <v>48082</v>
      </c>
      <c r="F6016" t="s">
        <v>49235</v>
      </c>
      <c r="G6016" t="s">
        <v>49236</v>
      </c>
      <c r="H6016" t="s">
        <v>49237</v>
      </c>
      <c r="I6016" t="s">
        <v>2364</v>
      </c>
      <c r="J6016" t="s">
        <v>9445</v>
      </c>
      <c r="K6016" t="s">
        <v>9446</v>
      </c>
      <c r="L6016" t="s">
        <v>119</v>
      </c>
      <c r="M6016" t="s">
        <v>3695</v>
      </c>
      <c r="N6016" t="s">
        <v>3277</v>
      </c>
      <c r="O6016" t="s">
        <v>9447</v>
      </c>
      <c r="P6016" t="s">
        <v>49238</v>
      </c>
      <c r="R6016" t="str">
        <f t="shared" si="186"/>
        <v>寒亭</v>
      </c>
      <c r="S6016" t="str">
        <f t="shared" si="187"/>
        <v>0712</v>
      </c>
    </row>
    <row r="6017" spans="1:19">
      <c r="A6017" t="s">
        <v>49239</v>
      </c>
      <c r="B6017" t="s">
        <v>49240</v>
      </c>
      <c r="C6017" t="s">
        <v>46</v>
      </c>
      <c r="D6017" t="s">
        <v>49241</v>
      </c>
      <c r="E6017" t="s">
        <v>48082</v>
      </c>
      <c r="F6017" t="s">
        <v>49242</v>
      </c>
      <c r="G6017" t="s">
        <v>49243</v>
      </c>
      <c r="H6017" t="s">
        <v>49244</v>
      </c>
      <c r="I6017" t="s">
        <v>2465</v>
      </c>
      <c r="J6017" t="s">
        <v>3905</v>
      </c>
      <c r="K6017" t="s">
        <v>3906</v>
      </c>
      <c r="L6017" t="s">
        <v>67</v>
      </c>
      <c r="M6017" t="s">
        <v>2958</v>
      </c>
      <c r="O6017" t="s">
        <v>3908</v>
      </c>
      <c r="P6017" t="s">
        <v>49245</v>
      </c>
      <c r="Q6017" t="s">
        <v>49246</v>
      </c>
      <c r="R6017" t="str">
        <f t="shared" ref="R6017:R6080" si="188">IF(OR(LEFT(L6017,2)="高新"),"奎文",IF(LEFT(L6017,2)="峡山","坊子",IF(LEFT(L6017,2)="滨海","寒亭",LEFT(L6017,2))))</f>
        <v>昌邑</v>
      </c>
      <c r="S6017" t="str">
        <f t="shared" ref="S6017:S6080" si="189">TEXT(B6017,"mmdd")</f>
        <v>0712</v>
      </c>
    </row>
    <row r="6018" spans="1:19">
      <c r="A6018" t="s">
        <v>49247</v>
      </c>
      <c r="B6018" t="s">
        <v>49248</v>
      </c>
      <c r="C6018" t="s">
        <v>46</v>
      </c>
      <c r="D6018" t="s">
        <v>49249</v>
      </c>
      <c r="E6018" t="s">
        <v>49250</v>
      </c>
      <c r="F6018" t="s">
        <v>49251</v>
      </c>
      <c r="G6018" t="s">
        <v>49252</v>
      </c>
      <c r="H6018" t="s">
        <v>49253</v>
      </c>
      <c r="I6018" t="s">
        <v>2586</v>
      </c>
      <c r="J6018" t="s">
        <v>2587</v>
      </c>
      <c r="K6018" t="s">
        <v>2588</v>
      </c>
      <c r="L6018" t="s">
        <v>57</v>
      </c>
      <c r="M6018" t="s">
        <v>2433</v>
      </c>
      <c r="N6018" t="s">
        <v>7538</v>
      </c>
      <c r="O6018" t="s">
        <v>2590</v>
      </c>
      <c r="P6018" t="s">
        <v>49254</v>
      </c>
      <c r="R6018" t="str">
        <f t="shared" si="188"/>
        <v>安丘</v>
      </c>
      <c r="S6018" t="str">
        <f t="shared" si="189"/>
        <v>0712</v>
      </c>
    </row>
    <row r="6019" spans="1:19">
      <c r="A6019" t="s">
        <v>49255</v>
      </c>
      <c r="B6019" t="s">
        <v>49256</v>
      </c>
      <c r="C6019" t="s">
        <v>46</v>
      </c>
      <c r="D6019" t="s">
        <v>49257</v>
      </c>
      <c r="E6019" t="s">
        <v>48082</v>
      </c>
      <c r="F6019" t="s">
        <v>49258</v>
      </c>
      <c r="G6019" t="s">
        <v>49259</v>
      </c>
      <c r="H6019" t="s">
        <v>49260</v>
      </c>
      <c r="I6019" t="s">
        <v>2645</v>
      </c>
      <c r="J6019" t="s">
        <v>2646</v>
      </c>
      <c r="K6019" t="s">
        <v>2647</v>
      </c>
      <c r="L6019" t="s">
        <v>128</v>
      </c>
      <c r="M6019" t="s">
        <v>2648</v>
      </c>
      <c r="N6019" t="s">
        <v>2368</v>
      </c>
      <c r="O6019" t="s">
        <v>2650</v>
      </c>
      <c r="P6019" t="s">
        <v>49261</v>
      </c>
      <c r="Q6019" t="s">
        <v>49262</v>
      </c>
      <c r="R6019" t="str">
        <f t="shared" si="188"/>
        <v>寿光</v>
      </c>
      <c r="S6019" t="str">
        <f t="shared" si="189"/>
        <v>0712</v>
      </c>
    </row>
    <row r="6020" spans="1:19">
      <c r="A6020" t="s">
        <v>49263</v>
      </c>
      <c r="B6020" t="s">
        <v>49264</v>
      </c>
      <c r="C6020" t="s">
        <v>46</v>
      </c>
      <c r="D6020" t="s">
        <v>49265</v>
      </c>
      <c r="E6020" t="s">
        <v>48082</v>
      </c>
      <c r="F6020" t="s">
        <v>49266</v>
      </c>
      <c r="G6020" t="s">
        <v>49267</v>
      </c>
      <c r="H6020" t="s">
        <v>49268</v>
      </c>
      <c r="I6020" t="s">
        <v>2350</v>
      </c>
      <c r="J6020" t="s">
        <v>2911</v>
      </c>
      <c r="K6020" t="s">
        <v>2912</v>
      </c>
      <c r="L6020" t="s">
        <v>128</v>
      </c>
      <c r="M6020" t="s">
        <v>2913</v>
      </c>
      <c r="N6020" t="s">
        <v>2674</v>
      </c>
      <c r="O6020" t="s">
        <v>2914</v>
      </c>
      <c r="P6020" t="s">
        <v>49269</v>
      </c>
      <c r="R6020" t="str">
        <f t="shared" si="188"/>
        <v>寿光</v>
      </c>
      <c r="S6020" t="str">
        <f t="shared" si="189"/>
        <v>0712</v>
      </c>
    </row>
    <row r="6021" spans="1:19">
      <c r="A6021" t="s">
        <v>49270</v>
      </c>
      <c r="B6021" t="s">
        <v>49271</v>
      </c>
      <c r="C6021" t="s">
        <v>46</v>
      </c>
      <c r="D6021" t="s">
        <v>49272</v>
      </c>
      <c r="E6021" t="s">
        <v>48082</v>
      </c>
      <c r="F6021" t="s">
        <v>49273</v>
      </c>
      <c r="G6021" t="s">
        <v>49274</v>
      </c>
      <c r="H6021" t="s">
        <v>49275</v>
      </c>
      <c r="I6021" t="s">
        <v>2378</v>
      </c>
      <c r="J6021" t="s">
        <v>8347</v>
      </c>
      <c r="K6021" t="s">
        <v>8348</v>
      </c>
      <c r="L6021" t="s">
        <v>101</v>
      </c>
      <c r="M6021" t="s">
        <v>2982</v>
      </c>
      <c r="N6021" t="s">
        <v>2480</v>
      </c>
      <c r="O6021" t="s">
        <v>8349</v>
      </c>
      <c r="P6021" t="s">
        <v>49276</v>
      </c>
      <c r="Q6021" t="s">
        <v>49277</v>
      </c>
      <c r="R6021" t="str">
        <f t="shared" si="188"/>
        <v>潍城</v>
      </c>
      <c r="S6021" t="str">
        <f t="shared" si="189"/>
        <v>0712</v>
      </c>
    </row>
    <row r="6022" spans="1:19">
      <c r="A6022" t="s">
        <v>49278</v>
      </c>
      <c r="B6022" t="s">
        <v>49279</v>
      </c>
      <c r="C6022" t="s">
        <v>46</v>
      </c>
      <c r="D6022" t="s">
        <v>49280</v>
      </c>
      <c r="E6022" t="s">
        <v>48082</v>
      </c>
      <c r="F6022" t="s">
        <v>49281</v>
      </c>
      <c r="G6022" t="s">
        <v>49282</v>
      </c>
      <c r="H6022" t="s">
        <v>49283</v>
      </c>
      <c r="I6022" t="s">
        <v>2350</v>
      </c>
      <c r="J6022" t="s">
        <v>5139</v>
      </c>
      <c r="K6022" t="s">
        <v>5140</v>
      </c>
      <c r="L6022" t="s">
        <v>128</v>
      </c>
      <c r="M6022" t="s">
        <v>2890</v>
      </c>
      <c r="N6022" t="s">
        <v>2529</v>
      </c>
      <c r="O6022" t="s">
        <v>5141</v>
      </c>
      <c r="P6022" t="s">
        <v>49284</v>
      </c>
      <c r="R6022" t="str">
        <f t="shared" si="188"/>
        <v>寿光</v>
      </c>
      <c r="S6022" t="str">
        <f t="shared" si="189"/>
        <v>0712</v>
      </c>
    </row>
    <row r="6023" spans="1:19">
      <c r="A6023" t="s">
        <v>49285</v>
      </c>
      <c r="B6023" t="s">
        <v>49286</v>
      </c>
      <c r="C6023" t="s">
        <v>46</v>
      </c>
      <c r="D6023" t="s">
        <v>49287</v>
      </c>
      <c r="E6023" t="s">
        <v>48082</v>
      </c>
      <c r="F6023" t="s">
        <v>49288</v>
      </c>
      <c r="G6023" t="s">
        <v>49289</v>
      </c>
      <c r="H6023" t="s">
        <v>49290</v>
      </c>
      <c r="I6023" t="s">
        <v>3210</v>
      </c>
      <c r="J6023" t="s">
        <v>4774</v>
      </c>
      <c r="K6023" t="s">
        <v>4775</v>
      </c>
      <c r="L6023" t="s">
        <v>67</v>
      </c>
      <c r="M6023" t="s">
        <v>3706</v>
      </c>
      <c r="N6023" t="s">
        <v>3214</v>
      </c>
      <c r="O6023" t="s">
        <v>4776</v>
      </c>
      <c r="P6023" t="s">
        <v>49291</v>
      </c>
      <c r="Q6023" t="s">
        <v>49292</v>
      </c>
      <c r="R6023" t="str">
        <f t="shared" si="188"/>
        <v>昌邑</v>
      </c>
      <c r="S6023" t="str">
        <f t="shared" si="189"/>
        <v>0712</v>
      </c>
    </row>
    <row r="6024" spans="1:19">
      <c r="A6024" t="s">
        <v>1630</v>
      </c>
      <c r="B6024" t="s">
        <v>49293</v>
      </c>
      <c r="C6024" t="s">
        <v>46</v>
      </c>
      <c r="D6024" t="s">
        <v>49294</v>
      </c>
      <c r="E6024" t="s">
        <v>48082</v>
      </c>
      <c r="F6024" t="s">
        <v>49295</v>
      </c>
      <c r="G6024" t="s">
        <v>1628</v>
      </c>
      <c r="H6024" t="s">
        <v>49296</v>
      </c>
      <c r="I6024" t="s">
        <v>2378</v>
      </c>
      <c r="J6024" t="s">
        <v>11200</v>
      </c>
      <c r="K6024" t="s">
        <v>11201</v>
      </c>
      <c r="L6024" t="s">
        <v>146</v>
      </c>
      <c r="M6024" t="s">
        <v>3051</v>
      </c>
      <c r="N6024" t="s">
        <v>2743</v>
      </c>
      <c r="O6024" t="s">
        <v>11202</v>
      </c>
      <c r="P6024" t="s">
        <v>49297</v>
      </c>
      <c r="Q6024" t="s">
        <v>46072</v>
      </c>
      <c r="R6024" t="str">
        <f t="shared" si="188"/>
        <v>临朐</v>
      </c>
      <c r="S6024" t="str">
        <f t="shared" si="189"/>
        <v>0712</v>
      </c>
    </row>
    <row r="6025" spans="1:19">
      <c r="A6025" t="s">
        <v>49298</v>
      </c>
      <c r="B6025" t="s">
        <v>49299</v>
      </c>
      <c r="C6025" t="s">
        <v>46</v>
      </c>
      <c r="D6025" t="s">
        <v>49300</v>
      </c>
      <c r="E6025" t="s">
        <v>48082</v>
      </c>
      <c r="F6025" t="s">
        <v>49301</v>
      </c>
      <c r="G6025" t="s">
        <v>49302</v>
      </c>
      <c r="H6025" t="s">
        <v>49303</v>
      </c>
      <c r="I6025" t="s">
        <v>7931</v>
      </c>
      <c r="J6025" t="s">
        <v>5573</v>
      </c>
      <c r="K6025" t="s">
        <v>5574</v>
      </c>
      <c r="L6025" t="s">
        <v>57</v>
      </c>
      <c r="M6025" t="s">
        <v>2492</v>
      </c>
      <c r="N6025" t="s">
        <v>14866</v>
      </c>
      <c r="O6025" t="s">
        <v>5575</v>
      </c>
      <c r="P6025" t="s">
        <v>49304</v>
      </c>
      <c r="Q6025" t="s">
        <v>49305</v>
      </c>
      <c r="R6025" t="str">
        <f t="shared" si="188"/>
        <v>安丘</v>
      </c>
      <c r="S6025" t="str">
        <f t="shared" si="189"/>
        <v>0712</v>
      </c>
    </row>
    <row r="6026" spans="1:19">
      <c r="A6026" t="s">
        <v>49306</v>
      </c>
      <c r="B6026" t="s">
        <v>49307</v>
      </c>
      <c r="C6026" t="s">
        <v>46</v>
      </c>
      <c r="D6026" t="s">
        <v>49308</v>
      </c>
      <c r="E6026" t="s">
        <v>49309</v>
      </c>
      <c r="F6026" t="s">
        <v>49310</v>
      </c>
      <c r="G6026" t="s">
        <v>49311</v>
      </c>
      <c r="H6026" t="s">
        <v>49312</v>
      </c>
      <c r="I6026" t="s">
        <v>2350</v>
      </c>
      <c r="J6026" t="s">
        <v>5186</v>
      </c>
      <c r="K6026" t="s">
        <v>5187</v>
      </c>
      <c r="L6026" t="s">
        <v>146</v>
      </c>
      <c r="M6026" t="s">
        <v>5188</v>
      </c>
      <c r="N6026" t="s">
        <v>6308</v>
      </c>
      <c r="O6026" t="s">
        <v>5189</v>
      </c>
      <c r="P6026" t="s">
        <v>49313</v>
      </c>
      <c r="Q6026" t="s">
        <v>49314</v>
      </c>
      <c r="R6026" t="str">
        <f t="shared" si="188"/>
        <v>临朐</v>
      </c>
      <c r="S6026" t="str">
        <f t="shared" si="189"/>
        <v>0712</v>
      </c>
    </row>
    <row r="6027" spans="1:19">
      <c r="A6027" t="s">
        <v>49315</v>
      </c>
      <c r="B6027" t="s">
        <v>49316</v>
      </c>
      <c r="C6027" t="s">
        <v>46</v>
      </c>
      <c r="D6027" t="s">
        <v>49317</v>
      </c>
      <c r="E6027" t="s">
        <v>49318</v>
      </c>
      <c r="F6027" t="s">
        <v>49319</v>
      </c>
      <c r="G6027" t="s">
        <v>49320</v>
      </c>
      <c r="H6027" t="s">
        <v>49321</v>
      </c>
      <c r="I6027" t="s">
        <v>2465</v>
      </c>
      <c r="J6027" t="s">
        <v>7348</v>
      </c>
      <c r="K6027" t="s">
        <v>7349</v>
      </c>
      <c r="L6027" t="s">
        <v>76</v>
      </c>
      <c r="M6027" t="s">
        <v>2528</v>
      </c>
      <c r="O6027" t="s">
        <v>7350</v>
      </c>
      <c r="P6027" t="s">
        <v>49322</v>
      </c>
      <c r="Q6027" t="s">
        <v>49323</v>
      </c>
      <c r="R6027" t="str">
        <f t="shared" si="188"/>
        <v>奎文</v>
      </c>
      <c r="S6027" t="str">
        <f t="shared" si="189"/>
        <v>0712</v>
      </c>
    </row>
    <row r="6028" spans="1:19">
      <c r="A6028" t="s">
        <v>49324</v>
      </c>
      <c r="B6028" t="s">
        <v>49325</v>
      </c>
      <c r="C6028" t="s">
        <v>46</v>
      </c>
      <c r="D6028" t="s">
        <v>49326</v>
      </c>
      <c r="E6028" t="s">
        <v>48082</v>
      </c>
      <c r="F6028" t="s">
        <v>49327</v>
      </c>
      <c r="G6028" t="s">
        <v>49328</v>
      </c>
      <c r="H6028" t="s">
        <v>49329</v>
      </c>
      <c r="I6028" t="s">
        <v>2770</v>
      </c>
      <c r="J6028" t="s">
        <v>6766</v>
      </c>
      <c r="K6028" t="s">
        <v>6767</v>
      </c>
      <c r="L6028" t="s">
        <v>137</v>
      </c>
      <c r="M6028" t="s">
        <v>2686</v>
      </c>
      <c r="N6028" t="s">
        <v>6308</v>
      </c>
      <c r="O6028" t="s">
        <v>6768</v>
      </c>
      <c r="P6028" t="s">
        <v>49330</v>
      </c>
      <c r="R6028" t="str">
        <f t="shared" si="188"/>
        <v>青州</v>
      </c>
      <c r="S6028" t="str">
        <f t="shared" si="189"/>
        <v>0712</v>
      </c>
    </row>
    <row r="6029" spans="1:19">
      <c r="A6029" t="s">
        <v>49331</v>
      </c>
      <c r="B6029" t="s">
        <v>49332</v>
      </c>
      <c r="C6029" t="s">
        <v>46</v>
      </c>
      <c r="D6029" t="s">
        <v>49333</v>
      </c>
      <c r="E6029" t="s">
        <v>48082</v>
      </c>
      <c r="F6029" t="s">
        <v>49334</v>
      </c>
      <c r="G6029" t="s">
        <v>49335</v>
      </c>
      <c r="H6029" t="s">
        <v>49336</v>
      </c>
      <c r="I6029" t="s">
        <v>2350</v>
      </c>
      <c r="J6029" t="s">
        <v>5564</v>
      </c>
      <c r="K6029" t="s">
        <v>5565</v>
      </c>
      <c r="L6029" t="s">
        <v>137</v>
      </c>
      <c r="M6029" t="s">
        <v>2625</v>
      </c>
      <c r="N6029" t="s">
        <v>3252</v>
      </c>
      <c r="O6029" t="s">
        <v>2626</v>
      </c>
      <c r="P6029" t="s">
        <v>49337</v>
      </c>
      <c r="R6029" t="str">
        <f t="shared" si="188"/>
        <v>青州</v>
      </c>
      <c r="S6029" t="str">
        <f t="shared" si="189"/>
        <v>0712</v>
      </c>
    </row>
    <row r="6030" spans="1:19">
      <c r="A6030" t="s">
        <v>49338</v>
      </c>
      <c r="B6030" t="s">
        <v>49339</v>
      </c>
      <c r="C6030" t="s">
        <v>46</v>
      </c>
      <c r="D6030" t="s">
        <v>49340</v>
      </c>
      <c r="E6030" t="s">
        <v>43945</v>
      </c>
      <c r="F6030" t="s">
        <v>49341</v>
      </c>
      <c r="G6030" t="s">
        <v>49342</v>
      </c>
      <c r="H6030" t="s">
        <v>49343</v>
      </c>
      <c r="I6030" t="s">
        <v>2392</v>
      </c>
      <c r="J6030" t="s">
        <v>4016</v>
      </c>
      <c r="K6030" t="s">
        <v>4017</v>
      </c>
      <c r="L6030" t="s">
        <v>47</v>
      </c>
      <c r="M6030" t="s">
        <v>2454</v>
      </c>
      <c r="N6030" t="s">
        <v>2480</v>
      </c>
      <c r="O6030" t="s">
        <v>4018</v>
      </c>
      <c r="P6030" t="s">
        <v>49344</v>
      </c>
      <c r="R6030" t="str">
        <f t="shared" si="188"/>
        <v>诸城</v>
      </c>
      <c r="S6030" t="str">
        <f t="shared" si="189"/>
        <v>0712</v>
      </c>
    </row>
    <row r="6031" spans="1:19">
      <c r="A6031" t="s">
        <v>49345</v>
      </c>
      <c r="B6031" t="s">
        <v>49346</v>
      </c>
      <c r="C6031" t="s">
        <v>46</v>
      </c>
      <c r="D6031" t="s">
        <v>49347</v>
      </c>
      <c r="E6031" t="s">
        <v>49348</v>
      </c>
      <c r="F6031" t="s">
        <v>49349</v>
      </c>
      <c r="G6031" t="s">
        <v>49350</v>
      </c>
      <c r="H6031" t="s">
        <v>49351</v>
      </c>
      <c r="I6031" t="s">
        <v>2350</v>
      </c>
      <c r="J6031" t="s">
        <v>4844</v>
      </c>
      <c r="K6031" t="s">
        <v>4845</v>
      </c>
      <c r="L6031" t="s">
        <v>76</v>
      </c>
      <c r="M6031" t="s">
        <v>2528</v>
      </c>
      <c r="N6031" t="s">
        <v>2480</v>
      </c>
      <c r="O6031" t="s">
        <v>4846</v>
      </c>
      <c r="P6031" t="s">
        <v>49352</v>
      </c>
      <c r="R6031" t="str">
        <f t="shared" si="188"/>
        <v>奎文</v>
      </c>
      <c r="S6031" t="str">
        <f t="shared" si="189"/>
        <v>0712</v>
      </c>
    </row>
    <row r="6032" spans="1:19">
      <c r="A6032" t="s">
        <v>49353</v>
      </c>
      <c r="B6032" t="s">
        <v>49354</v>
      </c>
      <c r="C6032" t="s">
        <v>46</v>
      </c>
      <c r="D6032" t="s">
        <v>49355</v>
      </c>
      <c r="E6032" t="s">
        <v>49356</v>
      </c>
      <c r="F6032" t="s">
        <v>49357</v>
      </c>
      <c r="G6032" t="s">
        <v>49358</v>
      </c>
      <c r="H6032" t="s">
        <v>49359</v>
      </c>
      <c r="I6032" t="s">
        <v>2364</v>
      </c>
      <c r="J6032" t="s">
        <v>18191</v>
      </c>
      <c r="K6032" t="s">
        <v>18192</v>
      </c>
      <c r="L6032" t="s">
        <v>146</v>
      </c>
      <c r="M6032" t="s">
        <v>10979</v>
      </c>
      <c r="N6032" t="s">
        <v>3907</v>
      </c>
      <c r="O6032" t="s">
        <v>18193</v>
      </c>
      <c r="P6032" t="s">
        <v>49360</v>
      </c>
      <c r="R6032" t="str">
        <f t="shared" si="188"/>
        <v>临朐</v>
      </c>
      <c r="S6032" t="str">
        <f t="shared" si="189"/>
        <v>0712</v>
      </c>
    </row>
    <row r="6033" spans="1:19">
      <c r="A6033" t="s">
        <v>49361</v>
      </c>
      <c r="B6033" t="s">
        <v>49362</v>
      </c>
      <c r="C6033" t="s">
        <v>46</v>
      </c>
      <c r="D6033" t="s">
        <v>49363</v>
      </c>
      <c r="E6033" t="s">
        <v>48082</v>
      </c>
      <c r="F6033" t="s">
        <v>49364</v>
      </c>
      <c r="G6033" t="s">
        <v>49365</v>
      </c>
      <c r="H6033" t="s">
        <v>49366</v>
      </c>
      <c r="I6033" t="s">
        <v>2350</v>
      </c>
      <c r="J6033" t="s">
        <v>4344</v>
      </c>
      <c r="K6033" t="s">
        <v>4345</v>
      </c>
      <c r="L6033" t="s">
        <v>187</v>
      </c>
      <c r="M6033" t="s">
        <v>4346</v>
      </c>
      <c r="N6033" t="s">
        <v>2368</v>
      </c>
      <c r="O6033" t="s">
        <v>4347</v>
      </c>
      <c r="P6033" t="s">
        <v>49367</v>
      </c>
      <c r="R6033" t="str">
        <f t="shared" si="188"/>
        <v>坊子</v>
      </c>
      <c r="S6033" t="str">
        <f t="shared" si="189"/>
        <v>0712</v>
      </c>
    </row>
    <row r="6034" spans="1:19">
      <c r="A6034" t="s">
        <v>49368</v>
      </c>
      <c r="B6034" t="s">
        <v>49369</v>
      </c>
      <c r="C6034" t="s">
        <v>46</v>
      </c>
      <c r="D6034" t="s">
        <v>49370</v>
      </c>
      <c r="E6034" t="s">
        <v>48082</v>
      </c>
      <c r="F6034" t="s">
        <v>49371</v>
      </c>
      <c r="G6034" t="s">
        <v>49372</v>
      </c>
      <c r="H6034" t="s">
        <v>49373</v>
      </c>
      <c r="I6034" t="s">
        <v>2364</v>
      </c>
      <c r="J6034" t="s">
        <v>3727</v>
      </c>
      <c r="K6034" t="s">
        <v>3728</v>
      </c>
      <c r="L6034" t="s">
        <v>137</v>
      </c>
      <c r="M6034" t="s">
        <v>3729</v>
      </c>
      <c r="N6034" t="s">
        <v>2421</v>
      </c>
      <c r="O6034" t="s">
        <v>3730</v>
      </c>
      <c r="P6034" t="s">
        <v>49374</v>
      </c>
      <c r="Q6034" t="s">
        <v>49375</v>
      </c>
      <c r="R6034" t="str">
        <f t="shared" si="188"/>
        <v>青州</v>
      </c>
      <c r="S6034" t="str">
        <f t="shared" si="189"/>
        <v>0712</v>
      </c>
    </row>
    <row r="6035" spans="1:19">
      <c r="A6035" t="s">
        <v>49376</v>
      </c>
      <c r="B6035" t="s">
        <v>49377</v>
      </c>
      <c r="C6035" t="s">
        <v>46</v>
      </c>
      <c r="D6035" t="s">
        <v>49378</v>
      </c>
      <c r="E6035" t="s">
        <v>48145</v>
      </c>
      <c r="F6035" t="s">
        <v>49379</v>
      </c>
      <c r="G6035" t="s">
        <v>49380</v>
      </c>
      <c r="H6035" t="s">
        <v>49381</v>
      </c>
      <c r="I6035" t="s">
        <v>2378</v>
      </c>
      <c r="J6035" t="s">
        <v>47900</v>
      </c>
      <c r="K6035" t="s">
        <v>47901</v>
      </c>
      <c r="L6035" t="s">
        <v>57</v>
      </c>
      <c r="M6035" t="s">
        <v>2552</v>
      </c>
      <c r="O6035" t="s">
        <v>47902</v>
      </c>
      <c r="P6035" t="s">
        <v>49382</v>
      </c>
      <c r="R6035" t="str">
        <f t="shared" si="188"/>
        <v>安丘</v>
      </c>
      <c r="S6035" t="str">
        <f t="shared" si="189"/>
        <v>0712</v>
      </c>
    </row>
    <row r="6036" spans="1:19">
      <c r="A6036" t="s">
        <v>49383</v>
      </c>
      <c r="B6036" t="s">
        <v>49384</v>
      </c>
      <c r="C6036" t="s">
        <v>46</v>
      </c>
      <c r="D6036" t="s">
        <v>49385</v>
      </c>
      <c r="E6036" t="s">
        <v>49386</v>
      </c>
      <c r="F6036" t="s">
        <v>49387</v>
      </c>
      <c r="G6036" t="s">
        <v>49388</v>
      </c>
      <c r="H6036" t="s">
        <v>49389</v>
      </c>
      <c r="I6036" t="s">
        <v>2364</v>
      </c>
      <c r="J6036" t="s">
        <v>7561</v>
      </c>
      <c r="K6036" t="s">
        <v>7562</v>
      </c>
      <c r="L6036" t="s">
        <v>101</v>
      </c>
      <c r="M6036" t="s">
        <v>3130</v>
      </c>
      <c r="N6036" t="s">
        <v>2721</v>
      </c>
      <c r="O6036" t="s">
        <v>7563</v>
      </c>
      <c r="P6036" t="s">
        <v>49390</v>
      </c>
      <c r="R6036" t="str">
        <f t="shared" si="188"/>
        <v>潍城</v>
      </c>
      <c r="S6036" t="str">
        <f t="shared" si="189"/>
        <v>0712</v>
      </c>
    </row>
    <row r="6037" spans="1:19">
      <c r="A6037" t="s">
        <v>49391</v>
      </c>
      <c r="B6037" t="s">
        <v>49392</v>
      </c>
      <c r="C6037" t="s">
        <v>46</v>
      </c>
      <c r="D6037" t="s">
        <v>49393</v>
      </c>
      <c r="E6037" t="s">
        <v>48082</v>
      </c>
      <c r="F6037" t="s">
        <v>49394</v>
      </c>
      <c r="G6037" t="s">
        <v>49395</v>
      </c>
      <c r="H6037" t="s">
        <v>49396</v>
      </c>
      <c r="I6037" t="s">
        <v>2378</v>
      </c>
      <c r="J6037" t="s">
        <v>11118</v>
      </c>
      <c r="K6037" t="s">
        <v>11119</v>
      </c>
      <c r="L6037" t="s">
        <v>137</v>
      </c>
      <c r="M6037" t="s">
        <v>3040</v>
      </c>
      <c r="N6037" t="s">
        <v>7446</v>
      </c>
      <c r="O6037" t="s">
        <v>11120</v>
      </c>
      <c r="P6037" t="s">
        <v>49397</v>
      </c>
      <c r="R6037" t="str">
        <f t="shared" si="188"/>
        <v>青州</v>
      </c>
      <c r="S6037" t="str">
        <f t="shared" si="189"/>
        <v>0712</v>
      </c>
    </row>
    <row r="6038" spans="1:19">
      <c r="A6038" t="s">
        <v>49398</v>
      </c>
      <c r="B6038" t="s">
        <v>49399</v>
      </c>
      <c r="C6038" t="s">
        <v>46</v>
      </c>
      <c r="D6038" t="s">
        <v>49400</v>
      </c>
      <c r="E6038" t="s">
        <v>49401</v>
      </c>
      <c r="F6038" t="s">
        <v>48923</v>
      </c>
      <c r="G6038" t="s">
        <v>48924</v>
      </c>
      <c r="H6038" t="s">
        <v>49402</v>
      </c>
      <c r="I6038" t="s">
        <v>2378</v>
      </c>
      <c r="J6038" t="s">
        <v>2922</v>
      </c>
      <c r="K6038" t="s">
        <v>2923</v>
      </c>
      <c r="L6038" t="s">
        <v>47</v>
      </c>
      <c r="M6038" t="s">
        <v>2924</v>
      </c>
      <c r="O6038" t="s">
        <v>2925</v>
      </c>
      <c r="P6038" t="s">
        <v>49403</v>
      </c>
      <c r="R6038" t="str">
        <f t="shared" si="188"/>
        <v>诸城</v>
      </c>
      <c r="S6038" t="str">
        <f t="shared" si="189"/>
        <v>0712</v>
      </c>
    </row>
    <row r="6039" spans="1:19">
      <c r="A6039" t="s">
        <v>49404</v>
      </c>
      <c r="B6039" t="s">
        <v>49405</v>
      </c>
      <c r="C6039" t="s">
        <v>46</v>
      </c>
      <c r="D6039" t="s">
        <v>49406</v>
      </c>
      <c r="E6039" t="s">
        <v>49407</v>
      </c>
      <c r="F6039" t="s">
        <v>49408</v>
      </c>
      <c r="G6039" t="s">
        <v>49409</v>
      </c>
      <c r="I6039" t="s">
        <v>3108</v>
      </c>
      <c r="R6039" t="str">
        <f t="shared" si="188"/>
        <v/>
      </c>
      <c r="S6039" t="str">
        <f t="shared" si="189"/>
        <v>0712</v>
      </c>
    </row>
    <row r="6040" spans="1:19">
      <c r="A6040" t="s">
        <v>1638</v>
      </c>
      <c r="B6040" t="s">
        <v>49410</v>
      </c>
      <c r="C6040" t="s">
        <v>46</v>
      </c>
      <c r="D6040" t="s">
        <v>49411</v>
      </c>
      <c r="E6040" t="s">
        <v>49412</v>
      </c>
      <c r="F6040" t="s">
        <v>49413</v>
      </c>
      <c r="G6040" t="s">
        <v>1636</v>
      </c>
      <c r="H6040" t="s">
        <v>49414</v>
      </c>
      <c r="I6040" t="s">
        <v>2350</v>
      </c>
      <c r="J6040" t="s">
        <v>4437</v>
      </c>
      <c r="K6040" t="s">
        <v>4438</v>
      </c>
      <c r="L6040" t="s">
        <v>57</v>
      </c>
      <c r="N6040" t="s">
        <v>3214</v>
      </c>
      <c r="O6040" t="s">
        <v>4440</v>
      </c>
      <c r="R6040" t="str">
        <f t="shared" si="188"/>
        <v>安丘</v>
      </c>
      <c r="S6040" t="str">
        <f t="shared" si="189"/>
        <v>0712</v>
      </c>
    </row>
    <row r="6041" spans="1:19">
      <c r="A6041" t="s">
        <v>49415</v>
      </c>
      <c r="B6041" t="s">
        <v>49416</v>
      </c>
      <c r="C6041" t="s">
        <v>46</v>
      </c>
      <c r="D6041" t="s">
        <v>49417</v>
      </c>
      <c r="E6041" t="s">
        <v>48082</v>
      </c>
      <c r="F6041" t="s">
        <v>49418</v>
      </c>
      <c r="G6041" t="s">
        <v>49419</v>
      </c>
      <c r="H6041" t="s">
        <v>49420</v>
      </c>
      <c r="I6041" t="s">
        <v>2378</v>
      </c>
      <c r="J6041" t="s">
        <v>6496</v>
      </c>
      <c r="K6041" t="s">
        <v>6497</v>
      </c>
      <c r="L6041" t="s">
        <v>187</v>
      </c>
      <c r="M6041" t="s">
        <v>3510</v>
      </c>
      <c r="N6041" t="s">
        <v>3277</v>
      </c>
      <c r="O6041" t="s">
        <v>6498</v>
      </c>
      <c r="P6041" t="s">
        <v>49421</v>
      </c>
      <c r="Q6041" t="s">
        <v>49422</v>
      </c>
      <c r="R6041" t="str">
        <f t="shared" si="188"/>
        <v>坊子</v>
      </c>
      <c r="S6041" t="str">
        <f t="shared" si="189"/>
        <v>0712</v>
      </c>
    </row>
    <row r="6042" spans="1:19">
      <c r="A6042" t="s">
        <v>49423</v>
      </c>
      <c r="B6042" t="s">
        <v>49424</v>
      </c>
      <c r="C6042" t="s">
        <v>46</v>
      </c>
      <c r="D6042" t="s">
        <v>49425</v>
      </c>
      <c r="E6042" t="s">
        <v>49426</v>
      </c>
      <c r="F6042" t="s">
        <v>49427</v>
      </c>
      <c r="G6042" t="s">
        <v>49428</v>
      </c>
      <c r="H6042" t="s">
        <v>49429</v>
      </c>
      <c r="I6042" t="s">
        <v>2645</v>
      </c>
      <c r="J6042" t="s">
        <v>8787</v>
      </c>
      <c r="K6042" t="s">
        <v>8788</v>
      </c>
      <c r="L6042" t="s">
        <v>128</v>
      </c>
      <c r="M6042" t="s">
        <v>2720</v>
      </c>
      <c r="N6042" t="s">
        <v>2721</v>
      </c>
      <c r="O6042" t="s">
        <v>8789</v>
      </c>
      <c r="P6042" t="s">
        <v>49430</v>
      </c>
      <c r="Q6042" t="s">
        <v>49431</v>
      </c>
      <c r="R6042" t="str">
        <f t="shared" si="188"/>
        <v>寿光</v>
      </c>
      <c r="S6042" t="str">
        <f t="shared" si="189"/>
        <v>0712</v>
      </c>
    </row>
    <row r="6043" spans="1:19">
      <c r="A6043" t="s">
        <v>1646</v>
      </c>
      <c r="B6043" t="s">
        <v>49432</v>
      </c>
      <c r="C6043" t="s">
        <v>46</v>
      </c>
      <c r="D6043" t="s">
        <v>49433</v>
      </c>
      <c r="E6043" t="s">
        <v>49434</v>
      </c>
      <c r="F6043" t="s">
        <v>49435</v>
      </c>
      <c r="G6043" t="s">
        <v>1644</v>
      </c>
      <c r="H6043" t="s">
        <v>49436</v>
      </c>
      <c r="I6043" t="s">
        <v>2465</v>
      </c>
      <c r="J6043" t="s">
        <v>3704</v>
      </c>
      <c r="K6043" t="s">
        <v>3705</v>
      </c>
      <c r="L6043" t="s">
        <v>67</v>
      </c>
      <c r="M6043" t="s">
        <v>3706</v>
      </c>
      <c r="N6043" t="s">
        <v>2340</v>
      </c>
      <c r="O6043" t="s">
        <v>3707</v>
      </c>
      <c r="P6043" t="s">
        <v>49437</v>
      </c>
      <c r="Q6043" t="s">
        <v>49438</v>
      </c>
      <c r="R6043" t="str">
        <f t="shared" si="188"/>
        <v>昌邑</v>
      </c>
      <c r="S6043" t="str">
        <f t="shared" si="189"/>
        <v>0712</v>
      </c>
    </row>
    <row r="6044" spans="1:19">
      <c r="A6044" t="s">
        <v>1606</v>
      </c>
      <c r="B6044" t="s">
        <v>49439</v>
      </c>
      <c r="C6044" t="s">
        <v>46</v>
      </c>
      <c r="D6044" t="s">
        <v>49440</v>
      </c>
      <c r="E6044" t="s">
        <v>48082</v>
      </c>
      <c r="F6044" t="s">
        <v>49441</v>
      </c>
      <c r="G6044" t="s">
        <v>1604</v>
      </c>
      <c r="H6044" t="s">
        <v>49442</v>
      </c>
      <c r="I6044" t="s">
        <v>3608</v>
      </c>
      <c r="J6044" t="s">
        <v>7185</v>
      </c>
      <c r="K6044" t="s">
        <v>7186</v>
      </c>
      <c r="L6044" t="s">
        <v>137</v>
      </c>
      <c r="M6044" t="s">
        <v>4959</v>
      </c>
      <c r="N6044" t="s">
        <v>3554</v>
      </c>
      <c r="O6044" t="s">
        <v>7187</v>
      </c>
      <c r="P6044" t="s">
        <v>49443</v>
      </c>
      <c r="Q6044" t="s">
        <v>49444</v>
      </c>
      <c r="R6044" t="str">
        <f t="shared" si="188"/>
        <v>青州</v>
      </c>
      <c r="S6044" t="str">
        <f t="shared" si="189"/>
        <v>0712</v>
      </c>
    </row>
    <row r="6045" spans="1:19">
      <c r="A6045" t="s">
        <v>49445</v>
      </c>
      <c r="B6045" t="s">
        <v>49446</v>
      </c>
      <c r="C6045" t="s">
        <v>46</v>
      </c>
      <c r="D6045" t="s">
        <v>49447</v>
      </c>
      <c r="E6045" t="s">
        <v>48082</v>
      </c>
      <c r="F6045" t="s">
        <v>49448</v>
      </c>
      <c r="G6045" t="s">
        <v>49449</v>
      </c>
      <c r="H6045" t="s">
        <v>49450</v>
      </c>
      <c r="I6045" t="s">
        <v>3336</v>
      </c>
      <c r="J6045" t="s">
        <v>9070</v>
      </c>
      <c r="K6045" t="s">
        <v>9071</v>
      </c>
      <c r="L6045" t="s">
        <v>47</v>
      </c>
      <c r="M6045" t="s">
        <v>2784</v>
      </c>
      <c r="N6045" t="s">
        <v>2340</v>
      </c>
      <c r="O6045" t="s">
        <v>9072</v>
      </c>
      <c r="P6045" t="s">
        <v>49451</v>
      </c>
      <c r="Q6045" t="s">
        <v>49452</v>
      </c>
      <c r="R6045" t="str">
        <f t="shared" si="188"/>
        <v>诸城</v>
      </c>
      <c r="S6045" t="str">
        <f t="shared" si="189"/>
        <v>0712</v>
      </c>
    </row>
    <row r="6046" spans="1:19">
      <c r="A6046" t="s">
        <v>49453</v>
      </c>
      <c r="B6046" t="s">
        <v>49454</v>
      </c>
      <c r="C6046" t="s">
        <v>46</v>
      </c>
      <c r="D6046" t="s">
        <v>49455</v>
      </c>
      <c r="E6046" t="s">
        <v>48082</v>
      </c>
      <c r="F6046" t="s">
        <v>49456</v>
      </c>
      <c r="G6046" t="s">
        <v>49457</v>
      </c>
      <c r="H6046" t="s">
        <v>49458</v>
      </c>
      <c r="I6046" t="s">
        <v>2645</v>
      </c>
      <c r="J6046" t="s">
        <v>4957</v>
      </c>
      <c r="K6046" t="s">
        <v>2742</v>
      </c>
      <c r="L6046" t="s">
        <v>137</v>
      </c>
      <c r="M6046" t="s">
        <v>2395</v>
      </c>
      <c r="N6046" t="s">
        <v>2421</v>
      </c>
      <c r="O6046" t="s">
        <v>4960</v>
      </c>
      <c r="P6046" t="s">
        <v>49459</v>
      </c>
      <c r="R6046" t="str">
        <f t="shared" si="188"/>
        <v>青州</v>
      </c>
      <c r="S6046" t="str">
        <f t="shared" si="189"/>
        <v>0712</v>
      </c>
    </row>
    <row r="6047" spans="1:19">
      <c r="A6047" t="s">
        <v>49460</v>
      </c>
      <c r="B6047" t="s">
        <v>49461</v>
      </c>
      <c r="C6047" t="s">
        <v>46</v>
      </c>
      <c r="D6047" t="s">
        <v>49462</v>
      </c>
      <c r="E6047" t="s">
        <v>49463</v>
      </c>
      <c r="F6047" t="s">
        <v>49464</v>
      </c>
      <c r="G6047" t="s">
        <v>49465</v>
      </c>
      <c r="H6047" t="s">
        <v>49466</v>
      </c>
      <c r="I6047" t="s">
        <v>4165</v>
      </c>
      <c r="J6047" t="s">
        <v>9756</v>
      </c>
      <c r="K6047" t="s">
        <v>9757</v>
      </c>
      <c r="L6047" t="s">
        <v>47</v>
      </c>
      <c r="M6047" t="s">
        <v>2784</v>
      </c>
      <c r="N6047" t="s">
        <v>2368</v>
      </c>
      <c r="O6047" t="s">
        <v>9758</v>
      </c>
      <c r="P6047" t="s">
        <v>49467</v>
      </c>
      <c r="R6047" t="str">
        <f t="shared" si="188"/>
        <v>诸城</v>
      </c>
      <c r="S6047" t="str">
        <f t="shared" si="189"/>
        <v>0712</v>
      </c>
    </row>
    <row r="6048" spans="1:19">
      <c r="A6048" t="s">
        <v>49468</v>
      </c>
      <c r="B6048" t="s">
        <v>49469</v>
      </c>
      <c r="C6048" t="s">
        <v>46</v>
      </c>
      <c r="D6048" t="s">
        <v>49470</v>
      </c>
      <c r="E6048" t="s">
        <v>48082</v>
      </c>
      <c r="F6048" t="s">
        <v>49471</v>
      </c>
      <c r="G6048" t="s">
        <v>49472</v>
      </c>
      <c r="H6048" t="s">
        <v>49473</v>
      </c>
      <c r="I6048" t="s">
        <v>7931</v>
      </c>
      <c r="J6048" t="s">
        <v>2659</v>
      </c>
      <c r="K6048" t="s">
        <v>2660</v>
      </c>
      <c r="L6048" t="s">
        <v>76</v>
      </c>
      <c r="M6048" t="s">
        <v>2661</v>
      </c>
      <c r="N6048" t="s">
        <v>3994</v>
      </c>
      <c r="O6048" t="s">
        <v>2662</v>
      </c>
      <c r="P6048" t="s">
        <v>49474</v>
      </c>
      <c r="Q6048" t="s">
        <v>49475</v>
      </c>
      <c r="R6048" t="str">
        <f t="shared" si="188"/>
        <v>奎文</v>
      </c>
      <c r="S6048" t="str">
        <f t="shared" si="189"/>
        <v>0712</v>
      </c>
    </row>
    <row r="6049" spans="1:19">
      <c r="A6049" t="s">
        <v>49476</v>
      </c>
      <c r="B6049" t="s">
        <v>49477</v>
      </c>
      <c r="C6049" t="s">
        <v>46</v>
      </c>
      <c r="D6049" t="s">
        <v>49478</v>
      </c>
      <c r="E6049" t="s">
        <v>48082</v>
      </c>
      <c r="F6049" t="s">
        <v>49479</v>
      </c>
      <c r="G6049" t="s">
        <v>49480</v>
      </c>
      <c r="H6049" t="s">
        <v>49481</v>
      </c>
      <c r="I6049" t="s">
        <v>2350</v>
      </c>
      <c r="J6049" t="s">
        <v>5410</v>
      </c>
      <c r="K6049" t="s">
        <v>5411</v>
      </c>
      <c r="L6049" t="s">
        <v>137</v>
      </c>
      <c r="M6049" t="s">
        <v>3940</v>
      </c>
      <c r="N6049" t="s">
        <v>2421</v>
      </c>
      <c r="O6049" t="s">
        <v>5412</v>
      </c>
      <c r="P6049" t="s">
        <v>49482</v>
      </c>
      <c r="Q6049" t="s">
        <v>49483</v>
      </c>
      <c r="R6049" t="str">
        <f t="shared" si="188"/>
        <v>青州</v>
      </c>
      <c r="S6049" t="str">
        <f t="shared" si="189"/>
        <v>0712</v>
      </c>
    </row>
    <row r="6050" spans="1:19">
      <c r="A6050" t="s">
        <v>49484</v>
      </c>
      <c r="B6050" t="s">
        <v>49485</v>
      </c>
      <c r="C6050" t="s">
        <v>46</v>
      </c>
      <c r="D6050" t="s">
        <v>49486</v>
      </c>
      <c r="E6050" t="s">
        <v>49487</v>
      </c>
      <c r="F6050" t="s">
        <v>49488</v>
      </c>
      <c r="G6050" t="s">
        <v>49489</v>
      </c>
      <c r="H6050" t="s">
        <v>49490</v>
      </c>
      <c r="I6050" t="s">
        <v>2350</v>
      </c>
      <c r="J6050" t="s">
        <v>3096</v>
      </c>
      <c r="K6050" t="s">
        <v>3097</v>
      </c>
      <c r="L6050" t="s">
        <v>110</v>
      </c>
      <c r="M6050" t="s">
        <v>3098</v>
      </c>
      <c r="N6050" t="s">
        <v>2785</v>
      </c>
      <c r="O6050" t="s">
        <v>3099</v>
      </c>
      <c r="P6050" t="s">
        <v>49491</v>
      </c>
      <c r="R6050" t="str">
        <f t="shared" si="188"/>
        <v>高密</v>
      </c>
      <c r="S6050" t="str">
        <f t="shared" si="189"/>
        <v>0712</v>
      </c>
    </row>
    <row r="6051" spans="1:19">
      <c r="A6051" t="s">
        <v>49492</v>
      </c>
      <c r="B6051" t="s">
        <v>49493</v>
      </c>
      <c r="C6051" t="s">
        <v>46</v>
      </c>
      <c r="D6051" t="s">
        <v>49494</v>
      </c>
      <c r="E6051" t="s">
        <v>49199</v>
      </c>
      <c r="F6051" t="s">
        <v>49495</v>
      </c>
      <c r="G6051" t="s">
        <v>49496</v>
      </c>
      <c r="H6051" t="s">
        <v>49497</v>
      </c>
      <c r="I6051" t="s">
        <v>2645</v>
      </c>
      <c r="J6051" t="s">
        <v>3073</v>
      </c>
      <c r="K6051" t="s">
        <v>3074</v>
      </c>
      <c r="L6051" t="s">
        <v>187</v>
      </c>
      <c r="M6051" t="s">
        <v>3075</v>
      </c>
      <c r="N6051" t="s">
        <v>2340</v>
      </c>
      <c r="O6051" t="s">
        <v>3076</v>
      </c>
      <c r="P6051" t="s">
        <v>49498</v>
      </c>
      <c r="R6051" t="str">
        <f t="shared" si="188"/>
        <v>坊子</v>
      </c>
      <c r="S6051" t="str">
        <f t="shared" si="189"/>
        <v>0712</v>
      </c>
    </row>
    <row r="6052" spans="1:19">
      <c r="A6052" t="s">
        <v>49499</v>
      </c>
      <c r="B6052" t="s">
        <v>49500</v>
      </c>
      <c r="C6052" t="s">
        <v>46</v>
      </c>
      <c r="D6052" t="s">
        <v>49501</v>
      </c>
      <c r="E6052" t="s">
        <v>49502</v>
      </c>
      <c r="F6052" t="s">
        <v>49503</v>
      </c>
      <c r="G6052" t="s">
        <v>49504</v>
      </c>
      <c r="H6052" t="s">
        <v>49505</v>
      </c>
      <c r="I6052" t="s">
        <v>2378</v>
      </c>
      <c r="J6052" t="s">
        <v>6913</v>
      </c>
      <c r="K6052" t="s">
        <v>6914</v>
      </c>
      <c r="L6052" t="s">
        <v>101</v>
      </c>
      <c r="M6052" t="s">
        <v>4459</v>
      </c>
      <c r="N6052" t="s">
        <v>2368</v>
      </c>
      <c r="O6052" t="s">
        <v>6915</v>
      </c>
      <c r="P6052" t="s">
        <v>49506</v>
      </c>
      <c r="R6052" t="str">
        <f t="shared" si="188"/>
        <v>潍城</v>
      </c>
      <c r="S6052" t="str">
        <f t="shared" si="189"/>
        <v>0712</v>
      </c>
    </row>
    <row r="6053" spans="1:19">
      <c r="A6053" t="s">
        <v>49507</v>
      </c>
      <c r="B6053" t="s">
        <v>49256</v>
      </c>
      <c r="C6053" t="s">
        <v>46</v>
      </c>
      <c r="D6053" t="s">
        <v>49508</v>
      </c>
      <c r="E6053" t="s">
        <v>49502</v>
      </c>
      <c r="F6053" t="s">
        <v>49509</v>
      </c>
      <c r="G6053" t="s">
        <v>49510</v>
      </c>
      <c r="H6053" t="s">
        <v>49511</v>
      </c>
      <c r="I6053" t="s">
        <v>2645</v>
      </c>
      <c r="J6053" t="s">
        <v>9381</v>
      </c>
      <c r="K6053" t="s">
        <v>9382</v>
      </c>
      <c r="L6053" t="s">
        <v>76</v>
      </c>
      <c r="M6053" t="s">
        <v>2408</v>
      </c>
      <c r="N6053" t="s">
        <v>2354</v>
      </c>
      <c r="O6053" t="s">
        <v>9383</v>
      </c>
      <c r="P6053" t="s">
        <v>49512</v>
      </c>
      <c r="R6053" t="str">
        <f t="shared" si="188"/>
        <v>奎文</v>
      </c>
      <c r="S6053" t="str">
        <f t="shared" si="189"/>
        <v>0712</v>
      </c>
    </row>
    <row r="6054" spans="1:19">
      <c r="A6054" t="s">
        <v>49513</v>
      </c>
      <c r="B6054" t="s">
        <v>49514</v>
      </c>
      <c r="C6054" t="s">
        <v>46</v>
      </c>
      <c r="D6054" t="s">
        <v>49515</v>
      </c>
      <c r="E6054" t="s">
        <v>48082</v>
      </c>
      <c r="F6054" t="s">
        <v>49516</v>
      </c>
      <c r="G6054" t="s">
        <v>49517</v>
      </c>
      <c r="H6054" t="s">
        <v>49518</v>
      </c>
      <c r="I6054" t="s">
        <v>5211</v>
      </c>
      <c r="J6054" t="s">
        <v>3565</v>
      </c>
      <c r="K6054" t="s">
        <v>3566</v>
      </c>
      <c r="L6054" t="s">
        <v>110</v>
      </c>
      <c r="M6054" t="s">
        <v>2575</v>
      </c>
      <c r="N6054" t="s">
        <v>4869</v>
      </c>
      <c r="O6054" t="s">
        <v>3567</v>
      </c>
      <c r="P6054" t="s">
        <v>49519</v>
      </c>
      <c r="Q6054" t="s">
        <v>49520</v>
      </c>
      <c r="R6054" t="str">
        <f t="shared" si="188"/>
        <v>高密</v>
      </c>
      <c r="S6054" t="str">
        <f t="shared" si="189"/>
        <v>0712</v>
      </c>
    </row>
    <row r="6055" spans="1:19">
      <c r="A6055" t="s">
        <v>49521</v>
      </c>
      <c r="B6055" t="s">
        <v>49522</v>
      </c>
      <c r="C6055" t="s">
        <v>46</v>
      </c>
      <c r="D6055" t="s">
        <v>49523</v>
      </c>
      <c r="E6055" t="s">
        <v>48082</v>
      </c>
      <c r="F6055" t="s">
        <v>49524</v>
      </c>
      <c r="G6055" t="s">
        <v>49525</v>
      </c>
      <c r="H6055" t="s">
        <v>49526</v>
      </c>
      <c r="I6055" t="s">
        <v>2645</v>
      </c>
      <c r="J6055" t="s">
        <v>8616</v>
      </c>
      <c r="K6055" t="s">
        <v>8617</v>
      </c>
      <c r="L6055" t="s">
        <v>110</v>
      </c>
      <c r="M6055" t="s">
        <v>7112</v>
      </c>
      <c r="N6055" t="s">
        <v>2721</v>
      </c>
      <c r="O6055" t="s">
        <v>8618</v>
      </c>
      <c r="P6055" t="s">
        <v>49527</v>
      </c>
      <c r="R6055" t="str">
        <f t="shared" si="188"/>
        <v>高密</v>
      </c>
      <c r="S6055" t="str">
        <f t="shared" si="189"/>
        <v>0712</v>
      </c>
    </row>
    <row r="6056" spans="1:19">
      <c r="A6056" t="s">
        <v>49528</v>
      </c>
      <c r="B6056" t="s">
        <v>49529</v>
      </c>
      <c r="C6056" t="s">
        <v>46</v>
      </c>
      <c r="D6056" t="s">
        <v>49530</v>
      </c>
      <c r="E6056" t="s">
        <v>48145</v>
      </c>
      <c r="F6056" t="s">
        <v>49531</v>
      </c>
      <c r="G6056" t="s">
        <v>49532</v>
      </c>
      <c r="H6056" t="s">
        <v>49533</v>
      </c>
      <c r="I6056" t="s">
        <v>3436</v>
      </c>
      <c r="J6056" t="s">
        <v>2573</v>
      </c>
      <c r="K6056" t="s">
        <v>2574</v>
      </c>
      <c r="L6056" t="s">
        <v>110</v>
      </c>
      <c r="M6056" t="s">
        <v>2575</v>
      </c>
      <c r="N6056" t="s">
        <v>15808</v>
      </c>
      <c r="O6056" t="s">
        <v>2576</v>
      </c>
      <c r="P6056" t="s">
        <v>49534</v>
      </c>
      <c r="R6056" t="str">
        <f t="shared" si="188"/>
        <v>高密</v>
      </c>
      <c r="S6056" t="str">
        <f t="shared" si="189"/>
        <v>0712</v>
      </c>
    </row>
    <row r="6057" spans="1:19">
      <c r="A6057" t="s">
        <v>49535</v>
      </c>
      <c r="B6057" t="s">
        <v>49536</v>
      </c>
      <c r="C6057" t="s">
        <v>46</v>
      </c>
      <c r="D6057" t="s">
        <v>49537</v>
      </c>
      <c r="E6057" t="s">
        <v>48082</v>
      </c>
      <c r="F6057" t="s">
        <v>49538</v>
      </c>
      <c r="G6057" t="s">
        <v>49539</v>
      </c>
      <c r="H6057" t="s">
        <v>49540</v>
      </c>
      <c r="I6057" t="s">
        <v>2350</v>
      </c>
      <c r="J6057" t="s">
        <v>7877</v>
      </c>
      <c r="K6057" t="s">
        <v>7878</v>
      </c>
      <c r="L6057" t="s">
        <v>67</v>
      </c>
      <c r="M6057" t="s">
        <v>2958</v>
      </c>
      <c r="N6057" t="s">
        <v>2421</v>
      </c>
      <c r="O6057" t="s">
        <v>7879</v>
      </c>
      <c r="P6057" t="s">
        <v>49541</v>
      </c>
      <c r="R6057" t="str">
        <f t="shared" si="188"/>
        <v>昌邑</v>
      </c>
      <c r="S6057" t="str">
        <f t="shared" si="189"/>
        <v>0712</v>
      </c>
    </row>
    <row r="6058" spans="1:19">
      <c r="A6058" t="s">
        <v>49542</v>
      </c>
      <c r="B6058" t="s">
        <v>49543</v>
      </c>
      <c r="C6058" t="s">
        <v>46</v>
      </c>
      <c r="D6058" t="s">
        <v>49544</v>
      </c>
      <c r="E6058" t="s">
        <v>48082</v>
      </c>
      <c r="F6058" t="s">
        <v>49545</v>
      </c>
      <c r="G6058" t="s">
        <v>49546</v>
      </c>
      <c r="H6058" t="s">
        <v>49547</v>
      </c>
      <c r="I6058" t="s">
        <v>2378</v>
      </c>
      <c r="J6058" t="s">
        <v>2696</v>
      </c>
      <c r="K6058" t="s">
        <v>2697</v>
      </c>
      <c r="L6058" t="s">
        <v>110</v>
      </c>
      <c r="M6058" t="s">
        <v>2575</v>
      </c>
      <c r="N6058" t="s">
        <v>3179</v>
      </c>
      <c r="O6058" t="s">
        <v>2698</v>
      </c>
      <c r="P6058" t="s">
        <v>49548</v>
      </c>
      <c r="Q6058" t="s">
        <v>49549</v>
      </c>
      <c r="R6058" t="str">
        <f t="shared" si="188"/>
        <v>高密</v>
      </c>
      <c r="S6058" t="str">
        <f t="shared" si="189"/>
        <v>0712</v>
      </c>
    </row>
    <row r="6059" spans="1:19">
      <c r="A6059" t="s">
        <v>49550</v>
      </c>
      <c r="B6059" t="s">
        <v>49551</v>
      </c>
      <c r="C6059" t="s">
        <v>46</v>
      </c>
      <c r="D6059" t="s">
        <v>49552</v>
      </c>
      <c r="E6059" t="s">
        <v>48082</v>
      </c>
      <c r="F6059" t="s">
        <v>49553</v>
      </c>
      <c r="G6059" t="s">
        <v>49554</v>
      </c>
      <c r="H6059" t="s">
        <v>49555</v>
      </c>
      <c r="I6059" t="s">
        <v>2645</v>
      </c>
      <c r="J6059" t="s">
        <v>6766</v>
      </c>
      <c r="K6059" t="s">
        <v>6767</v>
      </c>
      <c r="L6059" t="s">
        <v>137</v>
      </c>
      <c r="M6059" t="s">
        <v>2686</v>
      </c>
      <c r="N6059" t="s">
        <v>2816</v>
      </c>
      <c r="O6059" t="s">
        <v>6768</v>
      </c>
      <c r="P6059" t="s">
        <v>49556</v>
      </c>
      <c r="R6059" t="str">
        <f t="shared" si="188"/>
        <v>青州</v>
      </c>
      <c r="S6059" t="str">
        <f t="shared" si="189"/>
        <v>0712</v>
      </c>
    </row>
    <row r="6060" spans="1:19">
      <c r="A6060" t="s">
        <v>49557</v>
      </c>
      <c r="B6060" t="s">
        <v>49558</v>
      </c>
      <c r="C6060" t="s">
        <v>46</v>
      </c>
      <c r="D6060" t="s">
        <v>49559</v>
      </c>
      <c r="E6060" t="s">
        <v>48082</v>
      </c>
      <c r="F6060" t="s">
        <v>49560</v>
      </c>
      <c r="G6060" t="s">
        <v>49561</v>
      </c>
      <c r="H6060" t="s">
        <v>49562</v>
      </c>
      <c r="I6060" t="s">
        <v>2364</v>
      </c>
      <c r="J6060" t="s">
        <v>4005</v>
      </c>
      <c r="K6060" t="s">
        <v>4006</v>
      </c>
      <c r="L6060" t="s">
        <v>47</v>
      </c>
      <c r="M6060" t="s">
        <v>3141</v>
      </c>
      <c r="N6060" t="s">
        <v>5839</v>
      </c>
      <c r="O6060" t="s">
        <v>4008</v>
      </c>
      <c r="P6060" t="s">
        <v>49563</v>
      </c>
      <c r="Q6060" t="s">
        <v>49564</v>
      </c>
      <c r="R6060" t="str">
        <f t="shared" si="188"/>
        <v>诸城</v>
      </c>
      <c r="S6060" t="str">
        <f t="shared" si="189"/>
        <v>0712</v>
      </c>
    </row>
    <row r="6061" spans="1:19">
      <c r="A6061" t="s">
        <v>49565</v>
      </c>
      <c r="B6061" t="s">
        <v>49566</v>
      </c>
      <c r="C6061" t="s">
        <v>46</v>
      </c>
      <c r="D6061" t="s">
        <v>49567</v>
      </c>
      <c r="E6061" t="s">
        <v>48082</v>
      </c>
      <c r="F6061" t="s">
        <v>49568</v>
      </c>
      <c r="G6061" t="s">
        <v>49569</v>
      </c>
      <c r="H6061" t="s">
        <v>49570</v>
      </c>
      <c r="I6061" t="s">
        <v>2364</v>
      </c>
      <c r="J6061" t="s">
        <v>9867</v>
      </c>
      <c r="K6061" t="s">
        <v>9868</v>
      </c>
      <c r="L6061" t="s">
        <v>47</v>
      </c>
      <c r="M6061" t="s">
        <v>2454</v>
      </c>
      <c r="N6061" t="s">
        <v>2368</v>
      </c>
      <c r="O6061" t="s">
        <v>9869</v>
      </c>
      <c r="P6061" t="s">
        <v>49571</v>
      </c>
      <c r="Q6061" t="s">
        <v>49572</v>
      </c>
      <c r="R6061" t="str">
        <f t="shared" si="188"/>
        <v>诸城</v>
      </c>
      <c r="S6061" t="str">
        <f t="shared" si="189"/>
        <v>0712</v>
      </c>
    </row>
    <row r="6062" spans="1:19">
      <c r="A6062" t="s">
        <v>49573</v>
      </c>
      <c r="B6062" t="s">
        <v>49574</v>
      </c>
      <c r="C6062" t="s">
        <v>46</v>
      </c>
      <c r="D6062" t="s">
        <v>49575</v>
      </c>
      <c r="E6062" t="s">
        <v>48082</v>
      </c>
      <c r="F6062" t="s">
        <v>49576</v>
      </c>
      <c r="G6062" t="s">
        <v>49577</v>
      </c>
      <c r="H6062" t="s">
        <v>49578</v>
      </c>
      <c r="I6062" t="s">
        <v>3376</v>
      </c>
      <c r="J6062" t="s">
        <v>12134</v>
      </c>
      <c r="K6062" t="s">
        <v>12135</v>
      </c>
      <c r="L6062" t="s">
        <v>676</v>
      </c>
      <c r="M6062" t="s">
        <v>2815</v>
      </c>
      <c r="N6062" t="s">
        <v>2721</v>
      </c>
      <c r="O6062" t="s">
        <v>12136</v>
      </c>
      <c r="P6062" t="s">
        <v>49579</v>
      </c>
      <c r="Q6062" t="s">
        <v>49580</v>
      </c>
      <c r="R6062" t="str">
        <f t="shared" si="188"/>
        <v>昌乐</v>
      </c>
      <c r="S6062" t="str">
        <f t="shared" si="189"/>
        <v>0712</v>
      </c>
    </row>
    <row r="6063" spans="1:19">
      <c r="A6063" t="s">
        <v>49581</v>
      </c>
      <c r="B6063" t="s">
        <v>49582</v>
      </c>
      <c r="C6063" t="s">
        <v>46</v>
      </c>
      <c r="D6063" t="s">
        <v>49583</v>
      </c>
      <c r="E6063" t="s">
        <v>48082</v>
      </c>
      <c r="F6063" t="s">
        <v>49584</v>
      </c>
      <c r="G6063" t="s">
        <v>49585</v>
      </c>
      <c r="H6063" t="s">
        <v>49586</v>
      </c>
      <c r="I6063" t="s">
        <v>2378</v>
      </c>
      <c r="J6063" t="s">
        <v>47900</v>
      </c>
      <c r="K6063" t="s">
        <v>47901</v>
      </c>
      <c r="L6063" t="s">
        <v>57</v>
      </c>
      <c r="M6063" t="s">
        <v>2552</v>
      </c>
      <c r="N6063" t="s">
        <v>2421</v>
      </c>
      <c r="O6063" t="s">
        <v>47902</v>
      </c>
      <c r="P6063" t="s">
        <v>49587</v>
      </c>
      <c r="Q6063" t="s">
        <v>49588</v>
      </c>
      <c r="R6063" t="str">
        <f t="shared" si="188"/>
        <v>安丘</v>
      </c>
      <c r="S6063" t="str">
        <f t="shared" si="189"/>
        <v>0712</v>
      </c>
    </row>
    <row r="6064" spans="1:19">
      <c r="A6064" t="s">
        <v>49589</v>
      </c>
      <c r="B6064" t="s">
        <v>49590</v>
      </c>
      <c r="C6064" t="s">
        <v>46</v>
      </c>
      <c r="D6064" t="s">
        <v>49591</v>
      </c>
      <c r="E6064" t="s">
        <v>48082</v>
      </c>
      <c r="F6064" t="s">
        <v>49592</v>
      </c>
      <c r="G6064" t="s">
        <v>49593</v>
      </c>
      <c r="H6064" t="s">
        <v>49594</v>
      </c>
      <c r="I6064" t="s">
        <v>2350</v>
      </c>
      <c r="J6064" t="s">
        <v>6506</v>
      </c>
      <c r="K6064" t="s">
        <v>6507</v>
      </c>
      <c r="L6064" t="s">
        <v>76</v>
      </c>
      <c r="M6064" t="s">
        <v>4374</v>
      </c>
      <c r="N6064" t="s">
        <v>2959</v>
      </c>
      <c r="O6064" t="s">
        <v>6508</v>
      </c>
      <c r="P6064" t="s">
        <v>49595</v>
      </c>
      <c r="Q6064" t="s">
        <v>49596</v>
      </c>
      <c r="R6064" t="str">
        <f t="shared" si="188"/>
        <v>奎文</v>
      </c>
      <c r="S6064" t="str">
        <f t="shared" si="189"/>
        <v>0712</v>
      </c>
    </row>
    <row r="6065" spans="1:19">
      <c r="A6065" t="s">
        <v>49597</v>
      </c>
      <c r="B6065" t="s">
        <v>49598</v>
      </c>
      <c r="C6065" t="s">
        <v>46</v>
      </c>
      <c r="D6065" t="s">
        <v>49599</v>
      </c>
      <c r="E6065" t="s">
        <v>48082</v>
      </c>
      <c r="F6065" t="s">
        <v>49600</v>
      </c>
      <c r="G6065" t="s">
        <v>49601</v>
      </c>
      <c r="H6065" t="s">
        <v>49602</v>
      </c>
      <c r="I6065" t="s">
        <v>2350</v>
      </c>
      <c r="J6065" t="s">
        <v>5273</v>
      </c>
      <c r="K6065" t="s">
        <v>5274</v>
      </c>
      <c r="L6065" t="s">
        <v>47</v>
      </c>
      <c r="M6065" t="s">
        <v>2454</v>
      </c>
      <c r="N6065" t="s">
        <v>2480</v>
      </c>
      <c r="O6065" t="s">
        <v>5275</v>
      </c>
      <c r="P6065" t="s">
        <v>49603</v>
      </c>
      <c r="R6065" t="str">
        <f t="shared" si="188"/>
        <v>诸城</v>
      </c>
      <c r="S6065" t="str">
        <f t="shared" si="189"/>
        <v>0712</v>
      </c>
    </row>
    <row r="6066" spans="1:19">
      <c r="A6066" t="s">
        <v>49604</v>
      </c>
      <c r="B6066" t="s">
        <v>49605</v>
      </c>
      <c r="C6066" t="s">
        <v>46</v>
      </c>
      <c r="D6066" t="s">
        <v>49606</v>
      </c>
      <c r="E6066" t="s">
        <v>48082</v>
      </c>
      <c r="F6066" t="s">
        <v>49607</v>
      </c>
      <c r="G6066" t="s">
        <v>49608</v>
      </c>
      <c r="H6066" t="s">
        <v>49609</v>
      </c>
      <c r="I6066" t="s">
        <v>2378</v>
      </c>
      <c r="J6066" t="s">
        <v>3497</v>
      </c>
      <c r="K6066" t="s">
        <v>3498</v>
      </c>
      <c r="L6066" t="s">
        <v>57</v>
      </c>
      <c r="M6066" t="s">
        <v>2838</v>
      </c>
      <c r="N6066" t="s">
        <v>2354</v>
      </c>
      <c r="O6066" t="s">
        <v>3500</v>
      </c>
      <c r="P6066" t="s">
        <v>49610</v>
      </c>
      <c r="Q6066" t="s">
        <v>49611</v>
      </c>
      <c r="R6066" t="str">
        <f t="shared" si="188"/>
        <v>安丘</v>
      </c>
      <c r="S6066" t="str">
        <f t="shared" si="189"/>
        <v>0712</v>
      </c>
    </row>
    <row r="6067" spans="1:19">
      <c r="A6067" t="s">
        <v>49612</v>
      </c>
      <c r="B6067" t="s">
        <v>49613</v>
      </c>
      <c r="C6067" t="s">
        <v>46</v>
      </c>
      <c r="D6067" t="s">
        <v>49614</v>
      </c>
      <c r="E6067" t="s">
        <v>48082</v>
      </c>
      <c r="F6067" t="s">
        <v>49615</v>
      </c>
      <c r="G6067" t="s">
        <v>49616</v>
      </c>
      <c r="H6067" t="s">
        <v>49617</v>
      </c>
      <c r="I6067" t="s">
        <v>2364</v>
      </c>
      <c r="J6067" t="s">
        <v>5085</v>
      </c>
      <c r="K6067" t="s">
        <v>5086</v>
      </c>
      <c r="L6067" t="s">
        <v>119</v>
      </c>
      <c r="M6067" t="s">
        <v>4168</v>
      </c>
      <c r="N6067" t="s">
        <v>2480</v>
      </c>
      <c r="O6067" t="s">
        <v>5087</v>
      </c>
      <c r="P6067" t="s">
        <v>49618</v>
      </c>
      <c r="R6067" t="str">
        <f t="shared" si="188"/>
        <v>寒亭</v>
      </c>
      <c r="S6067" t="str">
        <f t="shared" si="189"/>
        <v>0712</v>
      </c>
    </row>
    <row r="6068" spans="1:19">
      <c r="A6068" t="s">
        <v>49619</v>
      </c>
      <c r="B6068" t="s">
        <v>49620</v>
      </c>
      <c r="C6068" t="s">
        <v>46</v>
      </c>
      <c r="D6068" t="s">
        <v>49621</v>
      </c>
      <c r="E6068" t="s">
        <v>48082</v>
      </c>
      <c r="F6068" t="s">
        <v>49622</v>
      </c>
      <c r="G6068" t="s">
        <v>49623</v>
      </c>
      <c r="H6068" t="s">
        <v>49624</v>
      </c>
      <c r="I6068" t="s">
        <v>2350</v>
      </c>
      <c r="J6068" t="s">
        <v>3750</v>
      </c>
      <c r="K6068" t="s">
        <v>3751</v>
      </c>
      <c r="L6068" t="s">
        <v>137</v>
      </c>
      <c r="M6068" t="s">
        <v>3729</v>
      </c>
      <c r="N6068" t="s">
        <v>2602</v>
      </c>
      <c r="O6068" t="s">
        <v>3752</v>
      </c>
      <c r="P6068" t="s">
        <v>49625</v>
      </c>
      <c r="Q6068" t="s">
        <v>49626</v>
      </c>
      <c r="R6068" t="str">
        <f t="shared" si="188"/>
        <v>青州</v>
      </c>
      <c r="S6068" t="str">
        <f t="shared" si="189"/>
        <v>0712</v>
      </c>
    </row>
    <row r="6069" spans="1:19">
      <c r="A6069" t="s">
        <v>49627</v>
      </c>
      <c r="B6069" t="s">
        <v>49628</v>
      </c>
      <c r="C6069" t="s">
        <v>46</v>
      </c>
      <c r="D6069" t="s">
        <v>49629</v>
      </c>
      <c r="E6069" t="s">
        <v>48082</v>
      </c>
      <c r="F6069" t="s">
        <v>49630</v>
      </c>
      <c r="G6069" t="s">
        <v>49631</v>
      </c>
      <c r="H6069" t="s">
        <v>49632</v>
      </c>
      <c r="I6069" t="s">
        <v>2364</v>
      </c>
      <c r="J6069" t="s">
        <v>2730</v>
      </c>
      <c r="K6069" t="s">
        <v>2731</v>
      </c>
      <c r="L6069" t="s">
        <v>57</v>
      </c>
      <c r="M6069" t="s">
        <v>2492</v>
      </c>
      <c r="N6069" t="s">
        <v>2340</v>
      </c>
      <c r="O6069" t="s">
        <v>2732</v>
      </c>
      <c r="P6069" t="s">
        <v>49633</v>
      </c>
      <c r="Q6069" t="s">
        <v>49634</v>
      </c>
      <c r="R6069" t="str">
        <f t="shared" si="188"/>
        <v>安丘</v>
      </c>
      <c r="S6069" t="str">
        <f t="shared" si="189"/>
        <v>0712</v>
      </c>
    </row>
    <row r="6070" spans="1:19">
      <c r="A6070" t="s">
        <v>49635</v>
      </c>
      <c r="B6070" t="s">
        <v>49636</v>
      </c>
      <c r="C6070" t="s">
        <v>46</v>
      </c>
      <c r="D6070" t="s">
        <v>49637</v>
      </c>
      <c r="E6070" t="s">
        <v>49638</v>
      </c>
      <c r="F6070" t="s">
        <v>49639</v>
      </c>
      <c r="G6070" t="s">
        <v>49640</v>
      </c>
      <c r="H6070" t="s">
        <v>49641</v>
      </c>
      <c r="I6070" t="s">
        <v>6307</v>
      </c>
      <c r="J6070" t="s">
        <v>3682</v>
      </c>
      <c r="K6070" t="s">
        <v>3683</v>
      </c>
      <c r="L6070" t="s">
        <v>110</v>
      </c>
      <c r="M6070" t="s">
        <v>3621</v>
      </c>
      <c r="N6070" t="s">
        <v>3214</v>
      </c>
      <c r="O6070" t="s">
        <v>3684</v>
      </c>
      <c r="P6070" t="s">
        <v>49642</v>
      </c>
      <c r="Q6070" t="s">
        <v>49643</v>
      </c>
      <c r="R6070" t="str">
        <f t="shared" si="188"/>
        <v>高密</v>
      </c>
      <c r="S6070" t="str">
        <f t="shared" si="189"/>
        <v>0712</v>
      </c>
    </row>
    <row r="6071" spans="1:19">
      <c r="A6071" t="s">
        <v>49644</v>
      </c>
      <c r="B6071" t="s">
        <v>49645</v>
      </c>
      <c r="C6071" t="s">
        <v>46</v>
      </c>
      <c r="D6071" t="s">
        <v>49646</v>
      </c>
      <c r="E6071" t="s">
        <v>48145</v>
      </c>
      <c r="F6071" t="s">
        <v>49647</v>
      </c>
      <c r="G6071" t="s">
        <v>49648</v>
      </c>
      <c r="H6071" t="s">
        <v>49649</v>
      </c>
      <c r="I6071" t="s">
        <v>2378</v>
      </c>
      <c r="J6071" t="s">
        <v>6077</v>
      </c>
      <c r="K6071" t="s">
        <v>6078</v>
      </c>
      <c r="L6071" t="s">
        <v>128</v>
      </c>
      <c r="M6071" t="s">
        <v>6079</v>
      </c>
      <c r="N6071" t="s">
        <v>2859</v>
      </c>
      <c r="O6071" t="s">
        <v>6080</v>
      </c>
      <c r="P6071" t="s">
        <v>49650</v>
      </c>
      <c r="R6071" t="str">
        <f t="shared" si="188"/>
        <v>寿光</v>
      </c>
      <c r="S6071" t="str">
        <f t="shared" si="189"/>
        <v>0712</v>
      </c>
    </row>
    <row r="6072" spans="1:19">
      <c r="A6072" t="s">
        <v>49651</v>
      </c>
      <c r="B6072" t="s">
        <v>49652</v>
      </c>
      <c r="C6072" t="s">
        <v>46</v>
      </c>
      <c r="D6072" t="s">
        <v>49653</v>
      </c>
      <c r="E6072" t="s">
        <v>49654</v>
      </c>
      <c r="F6072" t="s">
        <v>49655</v>
      </c>
      <c r="G6072" t="s">
        <v>49656</v>
      </c>
      <c r="H6072" t="s">
        <v>49657</v>
      </c>
      <c r="I6072" t="s">
        <v>2364</v>
      </c>
      <c r="J6072" t="s">
        <v>8024</v>
      </c>
      <c r="K6072" t="s">
        <v>8025</v>
      </c>
      <c r="L6072" t="s">
        <v>76</v>
      </c>
      <c r="M6072" t="s">
        <v>2516</v>
      </c>
      <c r="N6072" t="s">
        <v>3907</v>
      </c>
      <c r="O6072" t="s">
        <v>8026</v>
      </c>
      <c r="P6072" t="s">
        <v>49658</v>
      </c>
      <c r="Q6072" t="s">
        <v>49659</v>
      </c>
      <c r="R6072" t="str">
        <f t="shared" si="188"/>
        <v>奎文</v>
      </c>
      <c r="S6072" t="str">
        <f t="shared" si="189"/>
        <v>0712</v>
      </c>
    </row>
    <row r="6073" spans="1:19">
      <c r="A6073" t="s">
        <v>49660</v>
      </c>
      <c r="B6073" t="s">
        <v>49661</v>
      </c>
      <c r="C6073" t="s">
        <v>46</v>
      </c>
      <c r="D6073" t="s">
        <v>49662</v>
      </c>
      <c r="E6073" t="s">
        <v>48082</v>
      </c>
      <c r="F6073" t="s">
        <v>49663</v>
      </c>
      <c r="G6073" t="s">
        <v>49664</v>
      </c>
      <c r="H6073" t="s">
        <v>49665</v>
      </c>
      <c r="I6073" t="s">
        <v>3376</v>
      </c>
      <c r="J6073" t="s">
        <v>9787</v>
      </c>
      <c r="K6073" t="s">
        <v>9788</v>
      </c>
      <c r="L6073" t="s">
        <v>146</v>
      </c>
      <c r="M6073" t="s">
        <v>4470</v>
      </c>
      <c r="N6073" t="s">
        <v>2340</v>
      </c>
      <c r="O6073" t="s">
        <v>9789</v>
      </c>
      <c r="P6073" t="s">
        <v>49666</v>
      </c>
      <c r="Q6073" t="s">
        <v>49667</v>
      </c>
      <c r="R6073" t="str">
        <f t="shared" si="188"/>
        <v>临朐</v>
      </c>
      <c r="S6073" t="str">
        <f t="shared" si="189"/>
        <v>0712</v>
      </c>
    </row>
    <row r="6074" spans="1:19">
      <c r="A6074" t="s">
        <v>49668</v>
      </c>
      <c r="B6074" t="s">
        <v>49669</v>
      </c>
      <c r="C6074" t="s">
        <v>46</v>
      </c>
      <c r="D6074" t="s">
        <v>49670</v>
      </c>
      <c r="E6074" t="s">
        <v>48082</v>
      </c>
      <c r="F6074" t="s">
        <v>49671</v>
      </c>
      <c r="G6074" t="s">
        <v>49672</v>
      </c>
      <c r="H6074" t="s">
        <v>49673</v>
      </c>
      <c r="I6074" t="s">
        <v>2364</v>
      </c>
      <c r="J6074" t="s">
        <v>5380</v>
      </c>
      <c r="K6074" t="s">
        <v>5381</v>
      </c>
      <c r="L6074" t="s">
        <v>128</v>
      </c>
      <c r="M6074" t="s">
        <v>2708</v>
      </c>
      <c r="N6074" t="s">
        <v>3017</v>
      </c>
      <c r="O6074" t="s">
        <v>5382</v>
      </c>
      <c r="P6074" t="s">
        <v>49674</v>
      </c>
      <c r="Q6074" t="s">
        <v>49675</v>
      </c>
      <c r="R6074" t="str">
        <f t="shared" si="188"/>
        <v>寿光</v>
      </c>
      <c r="S6074" t="str">
        <f t="shared" si="189"/>
        <v>0712</v>
      </c>
    </row>
    <row r="6075" spans="1:19">
      <c r="A6075" t="s">
        <v>49676</v>
      </c>
      <c r="B6075" t="s">
        <v>49677</v>
      </c>
      <c r="C6075" t="s">
        <v>46</v>
      </c>
      <c r="D6075" t="s">
        <v>49678</v>
      </c>
      <c r="E6075" t="s">
        <v>49679</v>
      </c>
      <c r="F6075" t="s">
        <v>49680</v>
      </c>
      <c r="G6075" t="s">
        <v>49681</v>
      </c>
      <c r="H6075" t="s">
        <v>49682</v>
      </c>
      <c r="I6075" t="s">
        <v>2364</v>
      </c>
      <c r="J6075" t="s">
        <v>38808</v>
      </c>
      <c r="K6075" t="s">
        <v>38809</v>
      </c>
      <c r="L6075" t="s">
        <v>676</v>
      </c>
      <c r="M6075" t="s">
        <v>3471</v>
      </c>
      <c r="N6075" t="s">
        <v>2480</v>
      </c>
      <c r="O6075" t="s">
        <v>38810</v>
      </c>
      <c r="P6075" t="s">
        <v>49683</v>
      </c>
      <c r="R6075" t="str">
        <f t="shared" si="188"/>
        <v>昌乐</v>
      </c>
      <c r="S6075" t="str">
        <f t="shared" si="189"/>
        <v>0712</v>
      </c>
    </row>
    <row r="6076" spans="1:19">
      <c r="A6076" t="s">
        <v>49684</v>
      </c>
      <c r="B6076" t="s">
        <v>49685</v>
      </c>
      <c r="C6076" t="s">
        <v>46</v>
      </c>
      <c r="D6076" t="s">
        <v>49686</v>
      </c>
      <c r="E6076" t="s">
        <v>48082</v>
      </c>
      <c r="F6076" t="s">
        <v>49687</v>
      </c>
      <c r="G6076" t="s">
        <v>49688</v>
      </c>
      <c r="H6076" t="s">
        <v>49181</v>
      </c>
      <c r="I6076" t="s">
        <v>7931</v>
      </c>
      <c r="J6076" t="s">
        <v>8431</v>
      </c>
      <c r="K6076" t="s">
        <v>8432</v>
      </c>
      <c r="L6076" t="s">
        <v>146</v>
      </c>
      <c r="M6076" t="s">
        <v>2420</v>
      </c>
      <c r="N6076" t="s">
        <v>2674</v>
      </c>
      <c r="O6076" t="s">
        <v>8433</v>
      </c>
      <c r="P6076" t="s">
        <v>49620</v>
      </c>
      <c r="R6076" t="str">
        <f t="shared" si="188"/>
        <v>临朐</v>
      </c>
      <c r="S6076" t="str">
        <f t="shared" si="189"/>
        <v>0712</v>
      </c>
    </row>
    <row r="6077" spans="1:19">
      <c r="A6077" t="s">
        <v>49689</v>
      </c>
      <c r="B6077" t="s">
        <v>49690</v>
      </c>
      <c r="C6077" t="s">
        <v>46</v>
      </c>
      <c r="D6077" t="s">
        <v>49691</v>
      </c>
      <c r="E6077" t="s">
        <v>49692</v>
      </c>
      <c r="F6077" t="s">
        <v>49693</v>
      </c>
      <c r="G6077" t="s">
        <v>49694</v>
      </c>
      <c r="H6077" t="s">
        <v>49695</v>
      </c>
      <c r="I6077" t="s">
        <v>2350</v>
      </c>
      <c r="J6077" t="s">
        <v>9991</v>
      </c>
      <c r="K6077" t="s">
        <v>9992</v>
      </c>
      <c r="L6077" t="s">
        <v>146</v>
      </c>
      <c r="M6077" t="s">
        <v>3532</v>
      </c>
      <c r="N6077" t="s">
        <v>2674</v>
      </c>
      <c r="O6077" t="s">
        <v>9993</v>
      </c>
      <c r="P6077" t="s">
        <v>49696</v>
      </c>
      <c r="R6077" t="str">
        <f t="shared" si="188"/>
        <v>临朐</v>
      </c>
      <c r="S6077" t="str">
        <f t="shared" si="189"/>
        <v>0712</v>
      </c>
    </row>
    <row r="6078" spans="1:19">
      <c r="A6078" t="s">
        <v>49697</v>
      </c>
      <c r="B6078" t="s">
        <v>49698</v>
      </c>
      <c r="C6078" t="s">
        <v>46</v>
      </c>
      <c r="D6078" t="s">
        <v>49699</v>
      </c>
      <c r="E6078" t="s">
        <v>48082</v>
      </c>
      <c r="F6078" t="s">
        <v>49700</v>
      </c>
      <c r="G6078" t="s">
        <v>49701</v>
      </c>
      <c r="H6078" t="s">
        <v>49702</v>
      </c>
      <c r="I6078" t="s">
        <v>2378</v>
      </c>
      <c r="J6078" t="s">
        <v>47900</v>
      </c>
      <c r="K6078" t="s">
        <v>47901</v>
      </c>
      <c r="L6078" t="s">
        <v>57</v>
      </c>
      <c r="M6078" t="s">
        <v>2552</v>
      </c>
      <c r="N6078" t="s">
        <v>2421</v>
      </c>
      <c r="O6078" t="s">
        <v>47902</v>
      </c>
      <c r="P6078" t="s">
        <v>49703</v>
      </c>
      <c r="R6078" t="str">
        <f t="shared" si="188"/>
        <v>安丘</v>
      </c>
      <c r="S6078" t="str">
        <f t="shared" si="189"/>
        <v>0712</v>
      </c>
    </row>
    <row r="6079" spans="1:19">
      <c r="A6079" t="s">
        <v>49704</v>
      </c>
      <c r="B6079" t="s">
        <v>49705</v>
      </c>
      <c r="C6079" t="s">
        <v>46</v>
      </c>
      <c r="D6079" t="s">
        <v>49706</v>
      </c>
      <c r="E6079" t="s">
        <v>48082</v>
      </c>
      <c r="F6079" t="s">
        <v>49707</v>
      </c>
      <c r="G6079" t="s">
        <v>49708</v>
      </c>
      <c r="H6079" t="s">
        <v>49709</v>
      </c>
      <c r="I6079" t="s">
        <v>2364</v>
      </c>
      <c r="J6079" t="s">
        <v>3791</v>
      </c>
      <c r="K6079" t="s">
        <v>3792</v>
      </c>
      <c r="L6079" t="s">
        <v>67</v>
      </c>
      <c r="M6079" t="s">
        <v>3008</v>
      </c>
      <c r="N6079" t="s">
        <v>2816</v>
      </c>
      <c r="O6079" t="s">
        <v>3793</v>
      </c>
      <c r="P6079" t="s">
        <v>49710</v>
      </c>
      <c r="Q6079" t="s">
        <v>49711</v>
      </c>
      <c r="R6079" t="str">
        <f t="shared" si="188"/>
        <v>昌邑</v>
      </c>
      <c r="S6079" t="str">
        <f t="shared" si="189"/>
        <v>0712</v>
      </c>
    </row>
    <row r="6080" spans="1:19">
      <c r="A6080" t="s">
        <v>49712</v>
      </c>
      <c r="B6080" t="s">
        <v>49713</v>
      </c>
      <c r="C6080" t="s">
        <v>46</v>
      </c>
      <c r="D6080" t="s">
        <v>49714</v>
      </c>
      <c r="E6080" t="s">
        <v>49715</v>
      </c>
      <c r="F6080" t="s">
        <v>49716</v>
      </c>
      <c r="G6080" t="s">
        <v>49717</v>
      </c>
      <c r="H6080" t="s">
        <v>49718</v>
      </c>
      <c r="I6080" t="s">
        <v>10479</v>
      </c>
      <c r="J6080" t="s">
        <v>4437</v>
      </c>
      <c r="K6080" t="s">
        <v>4438</v>
      </c>
      <c r="N6080" t="s">
        <v>9248</v>
      </c>
      <c r="O6080" t="s">
        <v>4440</v>
      </c>
      <c r="R6080" t="str">
        <f t="shared" si="188"/>
        <v/>
      </c>
      <c r="S6080" t="str">
        <f t="shared" si="189"/>
        <v>0712</v>
      </c>
    </row>
    <row r="6081" spans="1:19">
      <c r="A6081" t="s">
        <v>49719</v>
      </c>
      <c r="B6081" t="s">
        <v>49720</v>
      </c>
      <c r="C6081" t="s">
        <v>46</v>
      </c>
      <c r="D6081" t="s">
        <v>49721</v>
      </c>
      <c r="E6081" t="s">
        <v>48082</v>
      </c>
      <c r="F6081" t="s">
        <v>49722</v>
      </c>
      <c r="G6081" t="s">
        <v>49723</v>
      </c>
      <c r="H6081" t="s">
        <v>49724</v>
      </c>
      <c r="I6081" t="s">
        <v>2364</v>
      </c>
      <c r="J6081" t="s">
        <v>36951</v>
      </c>
      <c r="K6081" t="s">
        <v>36952</v>
      </c>
      <c r="L6081" t="s">
        <v>47</v>
      </c>
      <c r="M6081" t="s">
        <v>3159</v>
      </c>
      <c r="N6081" t="s">
        <v>2859</v>
      </c>
      <c r="O6081" t="s">
        <v>36953</v>
      </c>
      <c r="P6081" t="s">
        <v>49522</v>
      </c>
      <c r="R6081" t="str">
        <f t="shared" ref="R6081:R6144" si="190">IF(OR(LEFT(L6081,2)="高新"),"奎文",IF(LEFT(L6081,2)="峡山","坊子",IF(LEFT(L6081,2)="滨海","寒亭",LEFT(L6081,2))))</f>
        <v>诸城</v>
      </c>
      <c r="S6081" t="str">
        <f t="shared" ref="S6081:S6144" si="191">TEXT(B6081,"mmdd")</f>
        <v>0712</v>
      </c>
    </row>
    <row r="6082" spans="1:19">
      <c r="A6082" t="s">
        <v>49725</v>
      </c>
      <c r="B6082" t="s">
        <v>49726</v>
      </c>
      <c r="C6082" t="s">
        <v>46</v>
      </c>
      <c r="D6082" t="s">
        <v>49727</v>
      </c>
      <c r="E6082" t="s">
        <v>48082</v>
      </c>
      <c r="F6082" t="s">
        <v>49728</v>
      </c>
      <c r="G6082" t="s">
        <v>49729</v>
      </c>
      <c r="H6082" t="s">
        <v>49730</v>
      </c>
      <c r="I6082" t="s">
        <v>2364</v>
      </c>
      <c r="J6082" t="s">
        <v>2599</v>
      </c>
      <c r="K6082" t="s">
        <v>2600</v>
      </c>
      <c r="L6082" t="s">
        <v>119</v>
      </c>
      <c r="M6082" t="s">
        <v>2601</v>
      </c>
      <c r="N6082" t="s">
        <v>2602</v>
      </c>
      <c r="O6082" t="s">
        <v>2603</v>
      </c>
      <c r="P6082" t="s">
        <v>49731</v>
      </c>
      <c r="R6082" t="str">
        <f t="shared" si="190"/>
        <v>寒亭</v>
      </c>
      <c r="S6082" t="str">
        <f t="shared" si="191"/>
        <v>0712</v>
      </c>
    </row>
    <row r="6083" spans="1:19">
      <c r="A6083" t="s">
        <v>49732</v>
      </c>
      <c r="B6083" t="s">
        <v>49733</v>
      </c>
      <c r="C6083" t="s">
        <v>46</v>
      </c>
      <c r="D6083" t="s">
        <v>49734</v>
      </c>
      <c r="E6083" t="s">
        <v>48082</v>
      </c>
      <c r="F6083" t="s">
        <v>49735</v>
      </c>
      <c r="G6083" t="s">
        <v>49736</v>
      </c>
      <c r="H6083" t="s">
        <v>49737</v>
      </c>
      <c r="I6083" t="s">
        <v>2350</v>
      </c>
      <c r="J6083" t="s">
        <v>2623</v>
      </c>
      <c r="K6083" t="s">
        <v>2624</v>
      </c>
      <c r="L6083" t="s">
        <v>137</v>
      </c>
      <c r="M6083" t="s">
        <v>2625</v>
      </c>
      <c r="N6083" t="s">
        <v>2421</v>
      </c>
      <c r="O6083" t="s">
        <v>7154</v>
      </c>
      <c r="P6083" t="s">
        <v>49738</v>
      </c>
      <c r="Q6083" t="s">
        <v>49739</v>
      </c>
      <c r="R6083" t="str">
        <f t="shared" si="190"/>
        <v>青州</v>
      </c>
      <c r="S6083" t="str">
        <f t="shared" si="191"/>
        <v>0712</v>
      </c>
    </row>
    <row r="6084" spans="1:19">
      <c r="A6084" t="s">
        <v>49740</v>
      </c>
      <c r="B6084" t="s">
        <v>49741</v>
      </c>
      <c r="C6084" t="s">
        <v>46</v>
      </c>
      <c r="D6084" t="s">
        <v>49742</v>
      </c>
      <c r="E6084" t="s">
        <v>48082</v>
      </c>
      <c r="F6084" t="s">
        <v>49743</v>
      </c>
      <c r="G6084" t="s">
        <v>49744</v>
      </c>
      <c r="H6084" t="s">
        <v>49745</v>
      </c>
      <c r="I6084" t="s">
        <v>2378</v>
      </c>
      <c r="J6084" t="s">
        <v>23106</v>
      </c>
      <c r="K6084" t="s">
        <v>23107</v>
      </c>
      <c r="L6084" t="s">
        <v>110</v>
      </c>
      <c r="M6084" t="s">
        <v>7112</v>
      </c>
      <c r="N6084" t="s">
        <v>2674</v>
      </c>
      <c r="O6084" t="s">
        <v>23108</v>
      </c>
      <c r="P6084" t="s">
        <v>49746</v>
      </c>
      <c r="R6084" t="str">
        <f t="shared" si="190"/>
        <v>高密</v>
      </c>
      <c r="S6084" t="str">
        <f t="shared" si="191"/>
        <v>0712</v>
      </c>
    </row>
    <row r="6085" spans="1:19">
      <c r="A6085" t="s">
        <v>49747</v>
      </c>
      <c r="B6085" t="s">
        <v>49748</v>
      </c>
      <c r="C6085" t="s">
        <v>46</v>
      </c>
      <c r="D6085" t="s">
        <v>49749</v>
      </c>
      <c r="E6085" t="s">
        <v>49750</v>
      </c>
      <c r="F6085" t="s">
        <v>49751</v>
      </c>
      <c r="G6085" t="s">
        <v>49752</v>
      </c>
      <c r="H6085" t="s">
        <v>49753</v>
      </c>
      <c r="I6085" t="s">
        <v>3376</v>
      </c>
      <c r="J6085" t="s">
        <v>6823</v>
      </c>
      <c r="K6085" t="s">
        <v>6824</v>
      </c>
      <c r="L6085" t="s">
        <v>137</v>
      </c>
      <c r="M6085" t="s">
        <v>5175</v>
      </c>
      <c r="N6085" t="s">
        <v>2721</v>
      </c>
      <c r="O6085" t="s">
        <v>6825</v>
      </c>
      <c r="P6085" t="s">
        <v>49754</v>
      </c>
      <c r="R6085" t="str">
        <f t="shared" si="190"/>
        <v>青州</v>
      </c>
      <c r="S6085" t="str">
        <f t="shared" si="191"/>
        <v>0712</v>
      </c>
    </row>
    <row r="6086" spans="1:19">
      <c r="A6086" t="s">
        <v>49755</v>
      </c>
      <c r="B6086" t="s">
        <v>49756</v>
      </c>
      <c r="C6086" t="s">
        <v>46</v>
      </c>
      <c r="D6086" t="s">
        <v>49757</v>
      </c>
      <c r="E6086" t="s">
        <v>49679</v>
      </c>
      <c r="F6086" t="s">
        <v>49758</v>
      </c>
      <c r="G6086" t="s">
        <v>49759</v>
      </c>
      <c r="H6086" t="s">
        <v>49760</v>
      </c>
      <c r="I6086" t="s">
        <v>2503</v>
      </c>
      <c r="J6086" t="s">
        <v>10011</v>
      </c>
      <c r="K6086" t="s">
        <v>10012</v>
      </c>
      <c r="L6086" t="s">
        <v>76</v>
      </c>
      <c r="M6086" t="s">
        <v>4374</v>
      </c>
      <c r="N6086" t="s">
        <v>2602</v>
      </c>
      <c r="O6086" t="s">
        <v>10013</v>
      </c>
      <c r="P6086" t="s">
        <v>49761</v>
      </c>
      <c r="R6086" t="str">
        <f t="shared" si="190"/>
        <v>奎文</v>
      </c>
      <c r="S6086" t="str">
        <f t="shared" si="191"/>
        <v>0712</v>
      </c>
    </row>
    <row r="6087" spans="1:19">
      <c r="A6087" t="s">
        <v>49762</v>
      </c>
      <c r="B6087" t="s">
        <v>49763</v>
      </c>
      <c r="C6087" t="s">
        <v>46</v>
      </c>
      <c r="D6087" t="s">
        <v>49764</v>
      </c>
      <c r="E6087" t="s">
        <v>49502</v>
      </c>
      <c r="F6087" t="s">
        <v>49765</v>
      </c>
      <c r="G6087" t="s">
        <v>49766</v>
      </c>
      <c r="H6087" t="s">
        <v>49767</v>
      </c>
      <c r="I6087" t="s">
        <v>2350</v>
      </c>
      <c r="J6087" t="s">
        <v>6988</v>
      </c>
      <c r="K6087" t="s">
        <v>6989</v>
      </c>
      <c r="L6087" t="s">
        <v>76</v>
      </c>
      <c r="M6087" t="s">
        <v>2528</v>
      </c>
      <c r="N6087" t="s">
        <v>2421</v>
      </c>
      <c r="O6087" t="s">
        <v>6990</v>
      </c>
      <c r="P6087" t="s">
        <v>49768</v>
      </c>
      <c r="R6087" t="str">
        <f t="shared" si="190"/>
        <v>奎文</v>
      </c>
      <c r="S6087" t="str">
        <f t="shared" si="191"/>
        <v>0712</v>
      </c>
    </row>
    <row r="6088" spans="1:19">
      <c r="A6088" t="s">
        <v>49769</v>
      </c>
      <c r="B6088" t="s">
        <v>49770</v>
      </c>
      <c r="C6088" t="s">
        <v>46</v>
      </c>
      <c r="D6088" t="s">
        <v>49771</v>
      </c>
      <c r="E6088" t="s">
        <v>48082</v>
      </c>
      <c r="F6088" t="s">
        <v>49772</v>
      </c>
      <c r="G6088" t="s">
        <v>49773</v>
      </c>
      <c r="H6088" t="s">
        <v>49774</v>
      </c>
      <c r="I6088" t="s">
        <v>2364</v>
      </c>
      <c r="J6088" t="s">
        <v>14840</v>
      </c>
      <c r="K6088" t="s">
        <v>14841</v>
      </c>
      <c r="L6088" t="s">
        <v>146</v>
      </c>
      <c r="M6088" t="s">
        <v>3051</v>
      </c>
      <c r="N6088" t="s">
        <v>2421</v>
      </c>
      <c r="O6088" t="s">
        <v>14842</v>
      </c>
      <c r="P6088" t="s">
        <v>49775</v>
      </c>
      <c r="R6088" t="str">
        <f t="shared" si="190"/>
        <v>临朐</v>
      </c>
      <c r="S6088" t="str">
        <f t="shared" si="191"/>
        <v>0712</v>
      </c>
    </row>
    <row r="6089" spans="1:19">
      <c r="A6089" t="s">
        <v>49776</v>
      </c>
      <c r="B6089" t="s">
        <v>49777</v>
      </c>
      <c r="C6089" t="s">
        <v>46</v>
      </c>
      <c r="D6089" t="s">
        <v>49778</v>
      </c>
      <c r="E6089" t="s">
        <v>49779</v>
      </c>
      <c r="F6089" t="s">
        <v>49780</v>
      </c>
      <c r="G6089" t="s">
        <v>49781</v>
      </c>
      <c r="H6089" t="s">
        <v>49782</v>
      </c>
      <c r="I6089" t="s">
        <v>2378</v>
      </c>
      <c r="J6089" t="s">
        <v>8683</v>
      </c>
      <c r="K6089" t="s">
        <v>8684</v>
      </c>
      <c r="L6089" t="s">
        <v>76</v>
      </c>
      <c r="M6089" t="s">
        <v>2827</v>
      </c>
      <c r="N6089" t="s">
        <v>2816</v>
      </c>
      <c r="O6089" t="s">
        <v>8685</v>
      </c>
      <c r="P6089" t="s">
        <v>49783</v>
      </c>
      <c r="R6089" t="str">
        <f t="shared" si="190"/>
        <v>奎文</v>
      </c>
      <c r="S6089" t="str">
        <f t="shared" si="191"/>
        <v>0712</v>
      </c>
    </row>
    <row r="6090" spans="1:19">
      <c r="A6090" t="s">
        <v>49784</v>
      </c>
      <c r="B6090" t="s">
        <v>49785</v>
      </c>
      <c r="C6090" t="s">
        <v>46</v>
      </c>
      <c r="D6090" t="s">
        <v>49786</v>
      </c>
      <c r="E6090" t="s">
        <v>48082</v>
      </c>
      <c r="F6090" t="s">
        <v>49787</v>
      </c>
      <c r="G6090" t="s">
        <v>49788</v>
      </c>
      <c r="H6090" t="s">
        <v>49789</v>
      </c>
      <c r="I6090" t="s">
        <v>2465</v>
      </c>
      <c r="J6090" t="s">
        <v>5310</v>
      </c>
      <c r="K6090" t="s">
        <v>5311</v>
      </c>
      <c r="L6090" t="s">
        <v>137</v>
      </c>
      <c r="M6090" t="s">
        <v>3729</v>
      </c>
      <c r="N6090" t="s">
        <v>2354</v>
      </c>
      <c r="O6090" t="s">
        <v>5312</v>
      </c>
      <c r="P6090" t="s">
        <v>49790</v>
      </c>
      <c r="Q6090" t="s">
        <v>49791</v>
      </c>
      <c r="R6090" t="str">
        <f t="shared" si="190"/>
        <v>青州</v>
      </c>
      <c r="S6090" t="str">
        <f t="shared" si="191"/>
        <v>0712</v>
      </c>
    </row>
    <row r="6091" spans="1:19">
      <c r="A6091" t="s">
        <v>49792</v>
      </c>
      <c r="B6091" t="s">
        <v>49793</v>
      </c>
      <c r="C6091" t="s">
        <v>46</v>
      </c>
      <c r="D6091" t="s">
        <v>49794</v>
      </c>
      <c r="E6091" t="s">
        <v>49795</v>
      </c>
      <c r="F6091" t="s">
        <v>49796</v>
      </c>
      <c r="G6091" t="s">
        <v>49797</v>
      </c>
      <c r="H6091" t="s">
        <v>49798</v>
      </c>
      <c r="I6091" t="s">
        <v>2364</v>
      </c>
      <c r="J6091" t="s">
        <v>11200</v>
      </c>
      <c r="K6091" t="s">
        <v>11201</v>
      </c>
      <c r="L6091" t="s">
        <v>146</v>
      </c>
      <c r="M6091" t="s">
        <v>3051</v>
      </c>
      <c r="N6091" t="s">
        <v>2674</v>
      </c>
      <c r="O6091" t="s">
        <v>11202</v>
      </c>
      <c r="P6091" t="s">
        <v>49799</v>
      </c>
      <c r="R6091" t="str">
        <f t="shared" si="190"/>
        <v>临朐</v>
      </c>
      <c r="S6091" t="str">
        <f t="shared" si="191"/>
        <v>0712</v>
      </c>
    </row>
    <row r="6092" spans="1:19">
      <c r="A6092" t="s">
        <v>49800</v>
      </c>
      <c r="B6092" t="s">
        <v>49801</v>
      </c>
      <c r="C6092" t="s">
        <v>46</v>
      </c>
      <c r="D6092" t="s">
        <v>49802</v>
      </c>
      <c r="E6092" t="s">
        <v>48145</v>
      </c>
      <c r="F6092" t="s">
        <v>49803</v>
      </c>
      <c r="G6092" t="s">
        <v>49804</v>
      </c>
      <c r="H6092" t="s">
        <v>49805</v>
      </c>
      <c r="I6092" t="s">
        <v>4165</v>
      </c>
      <c r="J6092" t="s">
        <v>8753</v>
      </c>
      <c r="K6092" t="s">
        <v>8754</v>
      </c>
      <c r="L6092" t="s">
        <v>101</v>
      </c>
      <c r="M6092" t="s">
        <v>4459</v>
      </c>
      <c r="N6092" t="s">
        <v>4222</v>
      </c>
      <c r="O6092" t="s">
        <v>8755</v>
      </c>
      <c r="P6092" t="s">
        <v>49806</v>
      </c>
      <c r="R6092" t="str">
        <f t="shared" si="190"/>
        <v>潍城</v>
      </c>
      <c r="S6092" t="str">
        <f t="shared" si="191"/>
        <v>0712</v>
      </c>
    </row>
    <row r="6093" spans="1:19">
      <c r="A6093" t="s">
        <v>49807</v>
      </c>
      <c r="B6093" t="s">
        <v>49808</v>
      </c>
      <c r="C6093" t="s">
        <v>46</v>
      </c>
      <c r="D6093" t="s">
        <v>49809</v>
      </c>
      <c r="E6093" t="s">
        <v>48082</v>
      </c>
      <c r="F6093" t="s">
        <v>49810</v>
      </c>
      <c r="G6093" t="s">
        <v>49811</v>
      </c>
      <c r="H6093" t="s">
        <v>49812</v>
      </c>
      <c r="I6093" t="s">
        <v>2503</v>
      </c>
      <c r="J6093" t="s">
        <v>9339</v>
      </c>
      <c r="K6093" t="s">
        <v>9340</v>
      </c>
      <c r="L6093" t="s">
        <v>47</v>
      </c>
      <c r="M6093" t="s">
        <v>2454</v>
      </c>
      <c r="N6093" t="s">
        <v>6308</v>
      </c>
      <c r="O6093" t="s">
        <v>9341</v>
      </c>
      <c r="R6093" t="str">
        <f t="shared" si="190"/>
        <v>诸城</v>
      </c>
      <c r="S6093" t="str">
        <f t="shared" si="191"/>
        <v>0712</v>
      </c>
    </row>
    <row r="6094" spans="1:19">
      <c r="A6094" t="s">
        <v>49813</v>
      </c>
      <c r="B6094" t="s">
        <v>49814</v>
      </c>
      <c r="C6094" t="s">
        <v>46</v>
      </c>
      <c r="D6094" t="s">
        <v>49815</v>
      </c>
      <c r="E6094" t="s">
        <v>48082</v>
      </c>
      <c r="F6094" t="s">
        <v>49816</v>
      </c>
      <c r="G6094" t="s">
        <v>49817</v>
      </c>
      <c r="H6094" t="s">
        <v>49818</v>
      </c>
      <c r="I6094" t="s">
        <v>2645</v>
      </c>
      <c r="J6094" t="s">
        <v>2365</v>
      </c>
      <c r="K6094" t="s">
        <v>2366</v>
      </c>
      <c r="L6094" t="s">
        <v>57</v>
      </c>
      <c r="M6094" t="s">
        <v>2492</v>
      </c>
      <c r="N6094" t="s">
        <v>2421</v>
      </c>
      <c r="O6094" t="s">
        <v>2369</v>
      </c>
      <c r="P6094" t="s">
        <v>49819</v>
      </c>
      <c r="R6094" t="str">
        <f t="shared" si="190"/>
        <v>安丘</v>
      </c>
      <c r="S6094" t="str">
        <f t="shared" si="191"/>
        <v>0712</v>
      </c>
    </row>
    <row r="6095" spans="1:19">
      <c r="A6095" t="s">
        <v>49820</v>
      </c>
      <c r="B6095" t="s">
        <v>49821</v>
      </c>
      <c r="C6095" t="s">
        <v>46</v>
      </c>
      <c r="D6095" t="s">
        <v>49822</v>
      </c>
      <c r="E6095" t="s">
        <v>48145</v>
      </c>
      <c r="F6095" t="s">
        <v>49823</v>
      </c>
      <c r="G6095" t="s">
        <v>49824</v>
      </c>
      <c r="H6095" t="s">
        <v>49825</v>
      </c>
      <c r="I6095" t="s">
        <v>2645</v>
      </c>
      <c r="J6095" t="s">
        <v>38328</v>
      </c>
      <c r="K6095" t="s">
        <v>38329</v>
      </c>
      <c r="L6095" t="s">
        <v>57</v>
      </c>
      <c r="M6095" t="s">
        <v>2367</v>
      </c>
      <c r="N6095" t="s">
        <v>2674</v>
      </c>
      <c r="O6095" t="s">
        <v>38330</v>
      </c>
      <c r="P6095" t="s">
        <v>49826</v>
      </c>
      <c r="Q6095" t="s">
        <v>49827</v>
      </c>
      <c r="R6095" t="str">
        <f t="shared" si="190"/>
        <v>安丘</v>
      </c>
      <c r="S6095" t="str">
        <f t="shared" si="191"/>
        <v>0712</v>
      </c>
    </row>
    <row r="6096" spans="1:19">
      <c r="A6096" t="s">
        <v>49828</v>
      </c>
      <c r="B6096" t="s">
        <v>49829</v>
      </c>
      <c r="C6096" t="s">
        <v>46</v>
      </c>
      <c r="D6096" t="s">
        <v>49830</v>
      </c>
      <c r="E6096" t="s">
        <v>49831</v>
      </c>
      <c r="F6096" t="s">
        <v>49832</v>
      </c>
      <c r="G6096" t="s">
        <v>49833</v>
      </c>
      <c r="H6096" t="s">
        <v>49834</v>
      </c>
      <c r="I6096" t="s">
        <v>2503</v>
      </c>
      <c r="J6096" t="s">
        <v>14394</v>
      </c>
      <c r="K6096" t="s">
        <v>14395</v>
      </c>
      <c r="L6096" t="s">
        <v>137</v>
      </c>
      <c r="M6096" t="s">
        <v>5803</v>
      </c>
      <c r="N6096" t="s">
        <v>2872</v>
      </c>
      <c r="O6096" t="s">
        <v>14396</v>
      </c>
      <c r="P6096" t="s">
        <v>49835</v>
      </c>
      <c r="R6096" t="str">
        <f t="shared" si="190"/>
        <v>青州</v>
      </c>
      <c r="S6096" t="str">
        <f t="shared" si="191"/>
        <v>0712</v>
      </c>
    </row>
    <row r="6097" spans="1:19">
      <c r="A6097" t="s">
        <v>49836</v>
      </c>
      <c r="B6097" t="s">
        <v>49837</v>
      </c>
      <c r="C6097" t="s">
        <v>46</v>
      </c>
      <c r="D6097" t="s">
        <v>49838</v>
      </c>
      <c r="E6097" t="s">
        <v>49839</v>
      </c>
      <c r="F6097" t="s">
        <v>49840</v>
      </c>
      <c r="G6097" t="s">
        <v>49841</v>
      </c>
      <c r="H6097" t="s">
        <v>49842</v>
      </c>
      <c r="I6097" t="s">
        <v>2503</v>
      </c>
      <c r="J6097" t="s">
        <v>2573</v>
      </c>
      <c r="K6097" t="s">
        <v>2574</v>
      </c>
      <c r="L6097" t="s">
        <v>110</v>
      </c>
      <c r="M6097" t="s">
        <v>2575</v>
      </c>
      <c r="N6097" t="s">
        <v>2564</v>
      </c>
      <c r="O6097" t="s">
        <v>2576</v>
      </c>
      <c r="P6097" t="s">
        <v>49843</v>
      </c>
      <c r="R6097" t="str">
        <f t="shared" si="190"/>
        <v>高密</v>
      </c>
      <c r="S6097" t="str">
        <f t="shared" si="191"/>
        <v>0712</v>
      </c>
    </row>
    <row r="6098" spans="1:19">
      <c r="A6098" t="s">
        <v>49844</v>
      </c>
      <c r="B6098" t="s">
        <v>49845</v>
      </c>
      <c r="C6098" t="s">
        <v>46</v>
      </c>
      <c r="D6098" t="s">
        <v>49846</v>
      </c>
      <c r="E6098" t="s">
        <v>48082</v>
      </c>
      <c r="F6098" t="s">
        <v>49847</v>
      </c>
      <c r="G6098" t="s">
        <v>49848</v>
      </c>
      <c r="H6098" t="s">
        <v>49849</v>
      </c>
      <c r="I6098" t="s">
        <v>3564</v>
      </c>
      <c r="J6098" t="s">
        <v>2550</v>
      </c>
      <c r="K6098" t="s">
        <v>2551</v>
      </c>
      <c r="L6098" t="s">
        <v>57</v>
      </c>
      <c r="M6098" t="s">
        <v>2552</v>
      </c>
      <c r="N6098" t="s">
        <v>2687</v>
      </c>
      <c r="O6098" t="s">
        <v>2553</v>
      </c>
      <c r="P6098" t="s">
        <v>49850</v>
      </c>
      <c r="Q6098" t="s">
        <v>49851</v>
      </c>
      <c r="R6098" t="str">
        <f t="shared" si="190"/>
        <v>安丘</v>
      </c>
      <c r="S6098" t="str">
        <f t="shared" si="191"/>
        <v>0712</v>
      </c>
    </row>
    <row r="6099" spans="1:19">
      <c r="A6099" t="s">
        <v>49852</v>
      </c>
      <c r="B6099" t="s">
        <v>49853</v>
      </c>
      <c r="C6099" t="s">
        <v>46</v>
      </c>
      <c r="D6099" t="s">
        <v>49854</v>
      </c>
      <c r="E6099" t="s">
        <v>48082</v>
      </c>
      <c r="F6099" t="s">
        <v>49855</v>
      </c>
      <c r="G6099" t="s">
        <v>49856</v>
      </c>
      <c r="H6099" t="s">
        <v>49857</v>
      </c>
      <c r="I6099" t="s">
        <v>2465</v>
      </c>
      <c r="J6099" t="s">
        <v>8465</v>
      </c>
      <c r="K6099" t="s">
        <v>8466</v>
      </c>
      <c r="L6099" t="s">
        <v>47</v>
      </c>
      <c r="M6099" t="s">
        <v>3159</v>
      </c>
      <c r="O6099" t="s">
        <v>8467</v>
      </c>
      <c r="P6099" t="s">
        <v>49858</v>
      </c>
      <c r="Q6099" t="s">
        <v>49859</v>
      </c>
      <c r="R6099" t="str">
        <f t="shared" si="190"/>
        <v>诸城</v>
      </c>
      <c r="S6099" t="str">
        <f t="shared" si="191"/>
        <v>0712</v>
      </c>
    </row>
    <row r="6100" spans="1:19">
      <c r="A6100" t="s">
        <v>1662</v>
      </c>
      <c r="B6100" t="s">
        <v>49860</v>
      </c>
      <c r="C6100" t="s">
        <v>46</v>
      </c>
      <c r="D6100" t="s">
        <v>49861</v>
      </c>
      <c r="E6100" t="s">
        <v>49862</v>
      </c>
      <c r="F6100" t="s">
        <v>49863</v>
      </c>
      <c r="G6100" t="s">
        <v>1660</v>
      </c>
      <c r="H6100" t="s">
        <v>49864</v>
      </c>
      <c r="I6100" t="s">
        <v>2350</v>
      </c>
      <c r="J6100" t="s">
        <v>3497</v>
      </c>
      <c r="K6100" t="s">
        <v>3498</v>
      </c>
      <c r="L6100" t="s">
        <v>57</v>
      </c>
      <c r="M6100" t="s">
        <v>2838</v>
      </c>
      <c r="N6100" t="s">
        <v>2354</v>
      </c>
      <c r="O6100" t="s">
        <v>3500</v>
      </c>
      <c r="P6100" t="s">
        <v>49865</v>
      </c>
      <c r="Q6100" t="s">
        <v>3879</v>
      </c>
      <c r="R6100" t="str">
        <f t="shared" si="190"/>
        <v>安丘</v>
      </c>
      <c r="S6100" t="str">
        <f t="shared" si="191"/>
        <v>0712</v>
      </c>
    </row>
    <row r="6101" spans="1:19">
      <c r="A6101" t="s">
        <v>49866</v>
      </c>
      <c r="B6101" t="s">
        <v>49867</v>
      </c>
      <c r="C6101" t="s">
        <v>46</v>
      </c>
      <c r="D6101" t="s">
        <v>49868</v>
      </c>
      <c r="E6101" t="s">
        <v>49869</v>
      </c>
      <c r="F6101" t="s">
        <v>49870</v>
      </c>
      <c r="G6101" t="s">
        <v>49871</v>
      </c>
      <c r="H6101" t="s">
        <v>49872</v>
      </c>
      <c r="I6101" t="s">
        <v>2364</v>
      </c>
      <c r="J6101" t="s">
        <v>3682</v>
      </c>
      <c r="K6101" t="s">
        <v>3683</v>
      </c>
      <c r="L6101" t="s">
        <v>110</v>
      </c>
      <c r="M6101" t="s">
        <v>3621</v>
      </c>
      <c r="N6101" t="s">
        <v>2368</v>
      </c>
      <c r="O6101" t="s">
        <v>3684</v>
      </c>
      <c r="P6101" t="s">
        <v>49873</v>
      </c>
      <c r="R6101" t="str">
        <f t="shared" si="190"/>
        <v>高密</v>
      </c>
      <c r="S6101" t="str">
        <f t="shared" si="191"/>
        <v>0712</v>
      </c>
    </row>
    <row r="6102" spans="1:19">
      <c r="A6102" t="s">
        <v>49874</v>
      </c>
      <c r="B6102" t="s">
        <v>49875</v>
      </c>
      <c r="C6102" t="s">
        <v>46</v>
      </c>
      <c r="D6102" t="s">
        <v>49876</v>
      </c>
      <c r="E6102" t="s">
        <v>49877</v>
      </c>
      <c r="F6102" t="s">
        <v>49878</v>
      </c>
      <c r="G6102" t="s">
        <v>49879</v>
      </c>
      <c r="H6102" t="s">
        <v>49880</v>
      </c>
      <c r="I6102" t="s">
        <v>12983</v>
      </c>
      <c r="J6102" t="s">
        <v>4437</v>
      </c>
      <c r="K6102" t="s">
        <v>4438</v>
      </c>
      <c r="N6102" t="s">
        <v>3214</v>
      </c>
      <c r="O6102" t="s">
        <v>4440</v>
      </c>
      <c r="R6102" t="str">
        <f t="shared" si="190"/>
        <v/>
      </c>
      <c r="S6102" t="str">
        <f t="shared" si="191"/>
        <v>0712</v>
      </c>
    </row>
    <row r="6103" spans="1:19">
      <c r="A6103" t="s">
        <v>49881</v>
      </c>
      <c r="B6103" t="s">
        <v>49882</v>
      </c>
      <c r="C6103" t="s">
        <v>46</v>
      </c>
      <c r="D6103" t="s">
        <v>49883</v>
      </c>
      <c r="E6103" t="s">
        <v>48082</v>
      </c>
      <c r="F6103" t="s">
        <v>49884</v>
      </c>
      <c r="G6103" t="s">
        <v>49885</v>
      </c>
      <c r="H6103" t="s">
        <v>49886</v>
      </c>
      <c r="I6103" t="s">
        <v>2586</v>
      </c>
      <c r="J6103" t="s">
        <v>4987</v>
      </c>
      <c r="K6103" t="s">
        <v>4988</v>
      </c>
      <c r="L6103" t="s">
        <v>57</v>
      </c>
      <c r="M6103" t="s">
        <v>2838</v>
      </c>
      <c r="N6103" t="s">
        <v>3339</v>
      </c>
      <c r="O6103" t="s">
        <v>4989</v>
      </c>
      <c r="P6103" t="s">
        <v>49887</v>
      </c>
      <c r="R6103" t="str">
        <f t="shared" si="190"/>
        <v>安丘</v>
      </c>
      <c r="S6103" t="str">
        <f t="shared" si="191"/>
        <v>0712</v>
      </c>
    </row>
    <row r="6104" spans="1:19">
      <c r="A6104" t="s">
        <v>49888</v>
      </c>
      <c r="B6104" t="s">
        <v>49889</v>
      </c>
      <c r="C6104" t="s">
        <v>46</v>
      </c>
      <c r="D6104" t="s">
        <v>49890</v>
      </c>
      <c r="E6104" t="s">
        <v>49891</v>
      </c>
      <c r="F6104" t="s">
        <v>49892</v>
      </c>
      <c r="G6104" t="s">
        <v>49893</v>
      </c>
      <c r="H6104" t="s">
        <v>49894</v>
      </c>
      <c r="I6104" t="s">
        <v>2645</v>
      </c>
      <c r="J6104" t="s">
        <v>34664</v>
      </c>
      <c r="K6104" t="s">
        <v>34665</v>
      </c>
      <c r="L6104" t="s">
        <v>146</v>
      </c>
      <c r="M6104" t="s">
        <v>4470</v>
      </c>
      <c r="N6104" t="s">
        <v>2743</v>
      </c>
      <c r="O6104" t="s">
        <v>34666</v>
      </c>
      <c r="P6104" t="s">
        <v>49895</v>
      </c>
      <c r="R6104" t="str">
        <f t="shared" si="190"/>
        <v>临朐</v>
      </c>
      <c r="S6104" t="str">
        <f t="shared" si="191"/>
        <v>0712</v>
      </c>
    </row>
    <row r="6105" spans="1:19">
      <c r="A6105" t="s">
        <v>49896</v>
      </c>
      <c r="B6105" t="s">
        <v>49897</v>
      </c>
      <c r="C6105" t="s">
        <v>46</v>
      </c>
      <c r="D6105" t="s">
        <v>49898</v>
      </c>
      <c r="E6105" t="s">
        <v>49899</v>
      </c>
      <c r="F6105" t="s">
        <v>49900</v>
      </c>
      <c r="G6105" t="s">
        <v>49901</v>
      </c>
      <c r="H6105" t="s">
        <v>49902</v>
      </c>
      <c r="I6105" t="s">
        <v>2350</v>
      </c>
      <c r="J6105" t="s">
        <v>2393</v>
      </c>
      <c r="K6105" t="s">
        <v>2394</v>
      </c>
      <c r="L6105" t="s">
        <v>137</v>
      </c>
      <c r="M6105" t="s">
        <v>2395</v>
      </c>
      <c r="N6105" t="s">
        <v>2872</v>
      </c>
      <c r="O6105" t="s">
        <v>2397</v>
      </c>
      <c r="P6105" t="s">
        <v>49903</v>
      </c>
      <c r="Q6105" t="s">
        <v>49904</v>
      </c>
      <c r="R6105" t="str">
        <f t="shared" si="190"/>
        <v>青州</v>
      </c>
      <c r="S6105" t="str">
        <f t="shared" si="191"/>
        <v>0712</v>
      </c>
    </row>
    <row r="6106" spans="1:19">
      <c r="A6106" t="s">
        <v>49905</v>
      </c>
      <c r="B6106" t="s">
        <v>49906</v>
      </c>
      <c r="C6106" t="s">
        <v>46</v>
      </c>
      <c r="D6106" t="s">
        <v>49907</v>
      </c>
      <c r="E6106" t="s">
        <v>49908</v>
      </c>
      <c r="F6106" t="s">
        <v>49909</v>
      </c>
      <c r="G6106" t="s">
        <v>49910</v>
      </c>
      <c r="H6106" t="s">
        <v>49911</v>
      </c>
      <c r="I6106" t="s">
        <v>2645</v>
      </c>
      <c r="J6106" t="s">
        <v>5273</v>
      </c>
      <c r="K6106" t="s">
        <v>5274</v>
      </c>
      <c r="L6106" t="s">
        <v>47</v>
      </c>
      <c r="M6106" t="s">
        <v>2454</v>
      </c>
      <c r="N6106" t="s">
        <v>2743</v>
      </c>
      <c r="O6106" t="s">
        <v>5275</v>
      </c>
      <c r="R6106" t="str">
        <f t="shared" si="190"/>
        <v>诸城</v>
      </c>
      <c r="S6106" t="str">
        <f t="shared" si="191"/>
        <v>0712</v>
      </c>
    </row>
    <row r="6107" spans="1:19">
      <c r="A6107" t="s">
        <v>49912</v>
      </c>
      <c r="B6107" t="s">
        <v>49913</v>
      </c>
      <c r="C6107" t="s">
        <v>46</v>
      </c>
      <c r="D6107" t="s">
        <v>49914</v>
      </c>
      <c r="E6107" t="s">
        <v>48082</v>
      </c>
      <c r="F6107" t="s">
        <v>49915</v>
      </c>
      <c r="G6107" t="s">
        <v>49916</v>
      </c>
      <c r="H6107" t="s">
        <v>49917</v>
      </c>
      <c r="I6107" t="s">
        <v>2350</v>
      </c>
      <c r="J6107" t="s">
        <v>5273</v>
      </c>
      <c r="K6107" t="s">
        <v>5274</v>
      </c>
      <c r="L6107" t="s">
        <v>47</v>
      </c>
      <c r="M6107" t="s">
        <v>2454</v>
      </c>
      <c r="N6107" t="s">
        <v>2859</v>
      </c>
      <c r="O6107" t="s">
        <v>5275</v>
      </c>
      <c r="P6107" t="s">
        <v>49918</v>
      </c>
      <c r="Q6107" t="s">
        <v>49919</v>
      </c>
      <c r="R6107" t="str">
        <f t="shared" si="190"/>
        <v>诸城</v>
      </c>
      <c r="S6107" t="str">
        <f t="shared" si="191"/>
        <v>0712</v>
      </c>
    </row>
    <row r="6108" spans="1:19">
      <c r="A6108" t="s">
        <v>49920</v>
      </c>
      <c r="B6108" t="s">
        <v>49921</v>
      </c>
      <c r="C6108" t="s">
        <v>46</v>
      </c>
      <c r="D6108" t="s">
        <v>49922</v>
      </c>
      <c r="E6108" t="s">
        <v>43945</v>
      </c>
      <c r="F6108" t="s">
        <v>49923</v>
      </c>
      <c r="G6108" t="s">
        <v>49924</v>
      </c>
      <c r="H6108" t="s">
        <v>49925</v>
      </c>
      <c r="I6108" t="s">
        <v>2503</v>
      </c>
      <c r="J6108" t="s">
        <v>47409</v>
      </c>
      <c r="K6108" t="s">
        <v>47410</v>
      </c>
      <c r="L6108" t="s">
        <v>57</v>
      </c>
      <c r="M6108" t="s">
        <v>2367</v>
      </c>
      <c r="N6108" t="s">
        <v>3622</v>
      </c>
      <c r="O6108" t="s">
        <v>47411</v>
      </c>
      <c r="P6108" t="s">
        <v>49926</v>
      </c>
      <c r="R6108" t="str">
        <f t="shared" si="190"/>
        <v>安丘</v>
      </c>
      <c r="S6108" t="str">
        <f t="shared" si="191"/>
        <v>0712</v>
      </c>
    </row>
    <row r="6109" spans="1:19">
      <c r="A6109" t="s">
        <v>49927</v>
      </c>
      <c r="B6109" t="s">
        <v>49928</v>
      </c>
      <c r="C6109" t="s">
        <v>46</v>
      </c>
      <c r="D6109" t="s">
        <v>49929</v>
      </c>
      <c r="E6109" t="s">
        <v>48082</v>
      </c>
      <c r="F6109" t="s">
        <v>49930</v>
      </c>
      <c r="G6109" t="s">
        <v>49931</v>
      </c>
      <c r="H6109" t="s">
        <v>49932</v>
      </c>
      <c r="I6109" t="s">
        <v>2350</v>
      </c>
      <c r="J6109" t="s">
        <v>2741</v>
      </c>
      <c r="K6109" t="s">
        <v>4958</v>
      </c>
      <c r="L6109" t="s">
        <v>137</v>
      </c>
      <c r="M6109" t="s">
        <v>4959</v>
      </c>
      <c r="N6109" t="s">
        <v>2674</v>
      </c>
      <c r="O6109" t="s">
        <v>2744</v>
      </c>
      <c r="P6109" t="s">
        <v>49933</v>
      </c>
      <c r="Q6109" t="s">
        <v>49934</v>
      </c>
      <c r="R6109" t="str">
        <f t="shared" si="190"/>
        <v>青州</v>
      </c>
      <c r="S6109" t="str">
        <f t="shared" si="191"/>
        <v>0712</v>
      </c>
    </row>
    <row r="6110" spans="1:19">
      <c r="A6110" t="s">
        <v>49935</v>
      </c>
      <c r="B6110" t="s">
        <v>49936</v>
      </c>
      <c r="C6110" t="s">
        <v>46</v>
      </c>
      <c r="D6110" t="s">
        <v>49937</v>
      </c>
      <c r="E6110" t="s">
        <v>48145</v>
      </c>
      <c r="F6110" t="s">
        <v>49938</v>
      </c>
      <c r="G6110" t="s">
        <v>49939</v>
      </c>
      <c r="H6110" t="s">
        <v>49940</v>
      </c>
      <c r="I6110" t="s">
        <v>2350</v>
      </c>
      <c r="J6110" t="s">
        <v>9787</v>
      </c>
      <c r="K6110" t="s">
        <v>9788</v>
      </c>
      <c r="L6110" t="s">
        <v>146</v>
      </c>
      <c r="M6110" t="s">
        <v>4470</v>
      </c>
      <c r="N6110" t="s">
        <v>2480</v>
      </c>
      <c r="O6110" t="s">
        <v>9789</v>
      </c>
      <c r="P6110" t="s">
        <v>49941</v>
      </c>
      <c r="R6110" t="str">
        <f t="shared" si="190"/>
        <v>临朐</v>
      </c>
      <c r="S6110" t="str">
        <f t="shared" si="191"/>
        <v>0712</v>
      </c>
    </row>
    <row r="6111" spans="1:19">
      <c r="A6111" t="s">
        <v>49942</v>
      </c>
      <c r="B6111" t="s">
        <v>49943</v>
      </c>
      <c r="C6111" t="s">
        <v>46</v>
      </c>
      <c r="D6111" t="s">
        <v>49944</v>
      </c>
      <c r="E6111" t="s">
        <v>48082</v>
      </c>
      <c r="F6111" t="s">
        <v>49945</v>
      </c>
      <c r="G6111" t="s">
        <v>49946</v>
      </c>
      <c r="H6111" t="s">
        <v>49947</v>
      </c>
      <c r="I6111" t="s">
        <v>6637</v>
      </c>
      <c r="J6111" t="s">
        <v>3377</v>
      </c>
      <c r="K6111" t="s">
        <v>3378</v>
      </c>
      <c r="L6111" t="s">
        <v>76</v>
      </c>
      <c r="M6111" t="s">
        <v>2528</v>
      </c>
      <c r="N6111" t="s">
        <v>2983</v>
      </c>
      <c r="O6111" t="s">
        <v>3379</v>
      </c>
      <c r="P6111" t="s">
        <v>49948</v>
      </c>
      <c r="R6111" t="str">
        <f t="shared" si="190"/>
        <v>奎文</v>
      </c>
      <c r="S6111" t="str">
        <f t="shared" si="191"/>
        <v>0712</v>
      </c>
    </row>
    <row r="6112" spans="1:19">
      <c r="A6112" t="s">
        <v>49949</v>
      </c>
      <c r="B6112" t="s">
        <v>49950</v>
      </c>
      <c r="C6112" t="s">
        <v>46</v>
      </c>
      <c r="D6112" t="s">
        <v>49951</v>
      </c>
      <c r="E6112" t="s">
        <v>49952</v>
      </c>
      <c r="F6112" t="s">
        <v>49953</v>
      </c>
      <c r="G6112" t="s">
        <v>49954</v>
      </c>
      <c r="H6112" t="s">
        <v>49955</v>
      </c>
      <c r="I6112" t="s">
        <v>11041</v>
      </c>
      <c r="J6112" t="s">
        <v>9221</v>
      </c>
      <c r="K6112" t="s">
        <v>9222</v>
      </c>
      <c r="L6112" t="s">
        <v>57</v>
      </c>
      <c r="M6112" t="s">
        <v>2838</v>
      </c>
      <c r="N6112" t="s">
        <v>3994</v>
      </c>
      <c r="O6112" t="s">
        <v>9223</v>
      </c>
      <c r="P6112" t="s">
        <v>49956</v>
      </c>
      <c r="Q6112" t="s">
        <v>49957</v>
      </c>
      <c r="R6112" t="str">
        <f t="shared" si="190"/>
        <v>安丘</v>
      </c>
      <c r="S6112" t="str">
        <f t="shared" si="191"/>
        <v>0712</v>
      </c>
    </row>
    <row r="6113" spans="1:19">
      <c r="A6113" t="s">
        <v>49958</v>
      </c>
      <c r="B6113" t="s">
        <v>49959</v>
      </c>
      <c r="C6113" t="s">
        <v>46</v>
      </c>
      <c r="D6113" t="s">
        <v>49960</v>
      </c>
      <c r="E6113" t="s">
        <v>49961</v>
      </c>
      <c r="F6113" t="s">
        <v>49962</v>
      </c>
      <c r="G6113" t="s">
        <v>49963</v>
      </c>
      <c r="H6113" t="s">
        <v>49964</v>
      </c>
      <c r="I6113" t="s">
        <v>2350</v>
      </c>
      <c r="J6113" t="s">
        <v>2869</v>
      </c>
      <c r="K6113" t="s">
        <v>2870</v>
      </c>
      <c r="L6113" t="s">
        <v>67</v>
      </c>
      <c r="M6113" t="s">
        <v>2871</v>
      </c>
      <c r="N6113" t="s">
        <v>6308</v>
      </c>
      <c r="O6113" t="s">
        <v>2873</v>
      </c>
      <c r="P6113" t="s">
        <v>49965</v>
      </c>
      <c r="R6113" t="str">
        <f t="shared" si="190"/>
        <v>昌邑</v>
      </c>
      <c r="S6113" t="str">
        <f t="shared" si="191"/>
        <v>0712</v>
      </c>
    </row>
    <row r="6114" spans="1:19">
      <c r="A6114" t="s">
        <v>49966</v>
      </c>
      <c r="B6114" t="s">
        <v>49967</v>
      </c>
      <c r="C6114" t="s">
        <v>46</v>
      </c>
      <c r="D6114" t="s">
        <v>49968</v>
      </c>
      <c r="E6114" t="s">
        <v>49969</v>
      </c>
      <c r="F6114" t="s">
        <v>49970</v>
      </c>
      <c r="G6114" t="s">
        <v>49971</v>
      </c>
      <c r="H6114" t="s">
        <v>49972</v>
      </c>
      <c r="I6114" t="s">
        <v>2364</v>
      </c>
      <c r="J6114" t="s">
        <v>2659</v>
      </c>
      <c r="K6114" t="s">
        <v>2660</v>
      </c>
      <c r="L6114" t="s">
        <v>76</v>
      </c>
      <c r="M6114" t="s">
        <v>2661</v>
      </c>
      <c r="N6114" t="s">
        <v>2340</v>
      </c>
      <c r="O6114" t="s">
        <v>2662</v>
      </c>
      <c r="P6114" t="s">
        <v>49973</v>
      </c>
      <c r="Q6114" t="s">
        <v>49974</v>
      </c>
      <c r="R6114" t="str">
        <f t="shared" si="190"/>
        <v>奎文</v>
      </c>
      <c r="S6114" t="str">
        <f t="shared" si="191"/>
        <v>0712</v>
      </c>
    </row>
    <row r="6115" spans="1:19">
      <c r="A6115" t="s">
        <v>49975</v>
      </c>
      <c r="B6115" t="s">
        <v>49976</v>
      </c>
      <c r="C6115" t="s">
        <v>46</v>
      </c>
      <c r="D6115" t="s">
        <v>49977</v>
      </c>
      <c r="E6115" t="s">
        <v>49978</v>
      </c>
      <c r="F6115" t="s">
        <v>49979</v>
      </c>
      <c r="G6115" t="s">
        <v>49980</v>
      </c>
      <c r="H6115" t="s">
        <v>49981</v>
      </c>
      <c r="I6115" t="s">
        <v>2364</v>
      </c>
      <c r="J6115" t="s">
        <v>10926</v>
      </c>
      <c r="K6115" t="s">
        <v>10927</v>
      </c>
      <c r="L6115" t="s">
        <v>676</v>
      </c>
      <c r="M6115" t="s">
        <v>3471</v>
      </c>
      <c r="N6115" t="s">
        <v>20942</v>
      </c>
      <c r="O6115" t="s">
        <v>10928</v>
      </c>
      <c r="P6115" t="s">
        <v>49982</v>
      </c>
      <c r="R6115" t="str">
        <f t="shared" si="190"/>
        <v>昌乐</v>
      </c>
      <c r="S6115" t="str">
        <f t="shared" si="191"/>
        <v>0712</v>
      </c>
    </row>
    <row r="6116" spans="1:19">
      <c r="A6116" t="s">
        <v>49983</v>
      </c>
      <c r="B6116" t="s">
        <v>49984</v>
      </c>
      <c r="C6116" t="s">
        <v>46</v>
      </c>
      <c r="D6116" t="s">
        <v>49985</v>
      </c>
      <c r="E6116" t="s">
        <v>48082</v>
      </c>
      <c r="F6116" t="s">
        <v>49986</v>
      </c>
      <c r="G6116" t="s">
        <v>49987</v>
      </c>
      <c r="H6116" t="s">
        <v>49988</v>
      </c>
      <c r="I6116" t="s">
        <v>2364</v>
      </c>
      <c r="J6116" t="s">
        <v>4253</v>
      </c>
      <c r="K6116" t="s">
        <v>43422</v>
      </c>
      <c r="L6116" t="s">
        <v>57</v>
      </c>
      <c r="M6116" t="s">
        <v>2367</v>
      </c>
      <c r="N6116" t="s">
        <v>2368</v>
      </c>
      <c r="O6116" t="s">
        <v>4256</v>
      </c>
      <c r="P6116" t="s">
        <v>49989</v>
      </c>
      <c r="Q6116" t="s">
        <v>49990</v>
      </c>
      <c r="R6116" t="str">
        <f t="shared" si="190"/>
        <v>安丘</v>
      </c>
      <c r="S6116" t="str">
        <f t="shared" si="191"/>
        <v>0712</v>
      </c>
    </row>
    <row r="6117" spans="1:19">
      <c r="A6117" t="s">
        <v>49991</v>
      </c>
      <c r="B6117" t="s">
        <v>49992</v>
      </c>
      <c r="C6117" t="s">
        <v>46</v>
      </c>
      <c r="D6117" t="s">
        <v>49993</v>
      </c>
      <c r="E6117" t="s">
        <v>48082</v>
      </c>
      <c r="F6117" t="s">
        <v>49994</v>
      </c>
      <c r="G6117" t="s">
        <v>49995</v>
      </c>
      <c r="H6117" t="s">
        <v>49996</v>
      </c>
      <c r="I6117" t="s">
        <v>2645</v>
      </c>
      <c r="J6117" t="s">
        <v>5310</v>
      </c>
      <c r="K6117" t="s">
        <v>5311</v>
      </c>
      <c r="L6117" t="s">
        <v>137</v>
      </c>
      <c r="M6117" t="s">
        <v>3729</v>
      </c>
      <c r="N6117" t="s">
        <v>2354</v>
      </c>
      <c r="O6117" t="s">
        <v>5312</v>
      </c>
      <c r="P6117" t="s">
        <v>49997</v>
      </c>
      <c r="R6117" t="str">
        <f t="shared" si="190"/>
        <v>青州</v>
      </c>
      <c r="S6117" t="str">
        <f t="shared" si="191"/>
        <v>0712</v>
      </c>
    </row>
    <row r="6118" spans="1:19">
      <c r="A6118" t="s">
        <v>49998</v>
      </c>
      <c r="B6118" t="s">
        <v>49999</v>
      </c>
      <c r="C6118" t="s">
        <v>46</v>
      </c>
      <c r="D6118" t="s">
        <v>50000</v>
      </c>
      <c r="E6118" t="s">
        <v>49891</v>
      </c>
      <c r="F6118" t="s">
        <v>50001</v>
      </c>
      <c r="G6118" t="s">
        <v>50002</v>
      </c>
      <c r="H6118" t="s">
        <v>50003</v>
      </c>
      <c r="I6118" t="s">
        <v>2364</v>
      </c>
      <c r="J6118" t="s">
        <v>6332</v>
      </c>
      <c r="K6118" t="s">
        <v>6333</v>
      </c>
      <c r="L6118" t="s">
        <v>187</v>
      </c>
      <c r="M6118" t="s">
        <v>3510</v>
      </c>
      <c r="N6118" t="s">
        <v>3270</v>
      </c>
      <c r="O6118" t="s">
        <v>6334</v>
      </c>
      <c r="P6118" t="s">
        <v>50004</v>
      </c>
      <c r="R6118" t="str">
        <f t="shared" si="190"/>
        <v>坊子</v>
      </c>
      <c r="S6118" t="str">
        <f t="shared" si="191"/>
        <v>0712</v>
      </c>
    </row>
    <row r="6119" spans="1:19">
      <c r="A6119" t="s">
        <v>50005</v>
      </c>
      <c r="B6119" t="s">
        <v>50006</v>
      </c>
      <c r="C6119" t="s">
        <v>46</v>
      </c>
      <c r="D6119" t="s">
        <v>50007</v>
      </c>
      <c r="E6119" t="s">
        <v>50008</v>
      </c>
      <c r="F6119" t="s">
        <v>50009</v>
      </c>
      <c r="G6119" t="s">
        <v>50010</v>
      </c>
      <c r="H6119" t="s">
        <v>50011</v>
      </c>
      <c r="I6119" t="s">
        <v>2378</v>
      </c>
      <c r="J6119" t="s">
        <v>3651</v>
      </c>
      <c r="K6119" t="s">
        <v>3652</v>
      </c>
      <c r="L6119" t="s">
        <v>128</v>
      </c>
      <c r="M6119" t="s">
        <v>3653</v>
      </c>
      <c r="N6119" t="s">
        <v>3252</v>
      </c>
      <c r="O6119" t="s">
        <v>3654</v>
      </c>
      <c r="P6119" t="s">
        <v>50012</v>
      </c>
      <c r="R6119" t="str">
        <f t="shared" si="190"/>
        <v>寿光</v>
      </c>
      <c r="S6119" t="str">
        <f t="shared" si="191"/>
        <v>0712</v>
      </c>
    </row>
    <row r="6120" spans="1:19">
      <c r="A6120" t="s">
        <v>50013</v>
      </c>
      <c r="B6120" t="s">
        <v>50014</v>
      </c>
      <c r="C6120" t="s">
        <v>46</v>
      </c>
      <c r="D6120" t="s">
        <v>50015</v>
      </c>
      <c r="E6120" t="s">
        <v>48082</v>
      </c>
      <c r="F6120" t="s">
        <v>50016</v>
      </c>
      <c r="G6120" t="s">
        <v>50017</v>
      </c>
      <c r="H6120" t="s">
        <v>50018</v>
      </c>
      <c r="I6120" t="s">
        <v>2645</v>
      </c>
      <c r="J6120" t="s">
        <v>4957</v>
      </c>
      <c r="K6120" t="s">
        <v>2742</v>
      </c>
      <c r="L6120" t="s">
        <v>137</v>
      </c>
      <c r="M6120" t="s">
        <v>2395</v>
      </c>
      <c r="N6120" t="s">
        <v>2421</v>
      </c>
      <c r="O6120" t="s">
        <v>4960</v>
      </c>
      <c r="P6120" t="s">
        <v>49889</v>
      </c>
      <c r="R6120" t="str">
        <f t="shared" si="190"/>
        <v>青州</v>
      </c>
      <c r="S6120" t="str">
        <f t="shared" si="191"/>
        <v>0712</v>
      </c>
    </row>
    <row r="6121" spans="1:19">
      <c r="A6121" t="s">
        <v>50019</v>
      </c>
      <c r="B6121" t="s">
        <v>50020</v>
      </c>
      <c r="C6121" t="s">
        <v>46</v>
      </c>
      <c r="D6121" t="s">
        <v>50021</v>
      </c>
      <c r="E6121" t="s">
        <v>50022</v>
      </c>
      <c r="F6121" t="s">
        <v>50023</v>
      </c>
      <c r="G6121" t="s">
        <v>50024</v>
      </c>
      <c r="H6121" t="s">
        <v>50025</v>
      </c>
      <c r="I6121" t="s">
        <v>2364</v>
      </c>
      <c r="J6121" t="s">
        <v>10011</v>
      </c>
      <c r="K6121" t="s">
        <v>10012</v>
      </c>
      <c r="L6121" t="s">
        <v>76</v>
      </c>
      <c r="M6121" t="s">
        <v>4374</v>
      </c>
      <c r="N6121" t="s">
        <v>2785</v>
      </c>
      <c r="O6121" t="s">
        <v>10013</v>
      </c>
      <c r="P6121" t="s">
        <v>50026</v>
      </c>
      <c r="Q6121" t="s">
        <v>50027</v>
      </c>
      <c r="R6121" t="str">
        <f t="shared" si="190"/>
        <v>奎文</v>
      </c>
      <c r="S6121" t="str">
        <f t="shared" si="191"/>
        <v>0712</v>
      </c>
    </row>
    <row r="6122" spans="1:19">
      <c r="A6122" t="s">
        <v>50028</v>
      </c>
      <c r="B6122" t="s">
        <v>50029</v>
      </c>
      <c r="C6122" t="s">
        <v>46</v>
      </c>
      <c r="D6122" t="s">
        <v>50030</v>
      </c>
      <c r="E6122" t="s">
        <v>50031</v>
      </c>
      <c r="F6122" t="s">
        <v>50032</v>
      </c>
      <c r="G6122" t="s">
        <v>50033</v>
      </c>
      <c r="H6122" t="s">
        <v>50034</v>
      </c>
      <c r="I6122" t="s">
        <v>2364</v>
      </c>
      <c r="J6122" t="s">
        <v>5993</v>
      </c>
      <c r="K6122" t="s">
        <v>5994</v>
      </c>
      <c r="L6122" t="s">
        <v>676</v>
      </c>
      <c r="M6122" t="s">
        <v>5995</v>
      </c>
      <c r="N6122" t="s">
        <v>4222</v>
      </c>
      <c r="O6122" t="s">
        <v>5996</v>
      </c>
      <c r="P6122" t="s">
        <v>50035</v>
      </c>
      <c r="Q6122" t="s">
        <v>50036</v>
      </c>
      <c r="R6122" t="str">
        <f t="shared" si="190"/>
        <v>昌乐</v>
      </c>
      <c r="S6122" t="str">
        <f t="shared" si="191"/>
        <v>0712</v>
      </c>
    </row>
    <row r="6123" spans="1:19">
      <c r="A6123" t="s">
        <v>50037</v>
      </c>
      <c r="B6123" t="s">
        <v>50038</v>
      </c>
      <c r="C6123" t="s">
        <v>46</v>
      </c>
      <c r="D6123" t="s">
        <v>50039</v>
      </c>
      <c r="E6123" t="s">
        <v>48082</v>
      </c>
      <c r="F6123" t="s">
        <v>50040</v>
      </c>
      <c r="G6123" t="s">
        <v>50041</v>
      </c>
      <c r="H6123" t="s">
        <v>50042</v>
      </c>
      <c r="I6123" t="s">
        <v>2364</v>
      </c>
      <c r="J6123" t="s">
        <v>4844</v>
      </c>
      <c r="K6123" t="s">
        <v>4845</v>
      </c>
      <c r="L6123" t="s">
        <v>76</v>
      </c>
      <c r="M6123" t="s">
        <v>2528</v>
      </c>
      <c r="N6123" t="s">
        <v>2340</v>
      </c>
      <c r="O6123" t="s">
        <v>4846</v>
      </c>
      <c r="P6123" t="s">
        <v>50043</v>
      </c>
      <c r="Q6123" t="s">
        <v>50044</v>
      </c>
      <c r="R6123" t="str">
        <f t="shared" si="190"/>
        <v>奎文</v>
      </c>
      <c r="S6123" t="str">
        <f t="shared" si="191"/>
        <v>0712</v>
      </c>
    </row>
    <row r="6124" spans="1:19">
      <c r="A6124" t="s">
        <v>50045</v>
      </c>
      <c r="B6124" t="s">
        <v>50046</v>
      </c>
      <c r="C6124" t="s">
        <v>46</v>
      </c>
      <c r="D6124" t="s">
        <v>50047</v>
      </c>
      <c r="E6124" t="s">
        <v>48082</v>
      </c>
      <c r="F6124" t="s">
        <v>50048</v>
      </c>
      <c r="G6124" t="s">
        <v>50049</v>
      </c>
      <c r="H6124" t="s">
        <v>50050</v>
      </c>
      <c r="I6124" t="s">
        <v>3608</v>
      </c>
      <c r="J6124" t="s">
        <v>9637</v>
      </c>
      <c r="K6124" t="s">
        <v>9638</v>
      </c>
      <c r="L6124" t="s">
        <v>137</v>
      </c>
      <c r="M6124" t="s">
        <v>2395</v>
      </c>
      <c r="N6124" t="s">
        <v>2859</v>
      </c>
      <c r="O6124" t="s">
        <v>9639</v>
      </c>
      <c r="P6124" t="s">
        <v>50051</v>
      </c>
      <c r="Q6124" t="s">
        <v>50052</v>
      </c>
      <c r="R6124" t="str">
        <f t="shared" si="190"/>
        <v>青州</v>
      </c>
      <c r="S6124" t="str">
        <f t="shared" si="191"/>
        <v>0712</v>
      </c>
    </row>
    <row r="6125" spans="1:19">
      <c r="A6125" t="s">
        <v>50053</v>
      </c>
      <c r="B6125" t="s">
        <v>50054</v>
      </c>
      <c r="C6125" t="s">
        <v>46</v>
      </c>
      <c r="D6125" t="s">
        <v>50055</v>
      </c>
      <c r="E6125" t="s">
        <v>48082</v>
      </c>
      <c r="F6125" t="s">
        <v>50056</v>
      </c>
      <c r="G6125" t="s">
        <v>50057</v>
      </c>
      <c r="H6125" t="s">
        <v>50058</v>
      </c>
      <c r="I6125" t="s">
        <v>2364</v>
      </c>
      <c r="J6125" t="s">
        <v>3704</v>
      </c>
      <c r="K6125" t="s">
        <v>3705</v>
      </c>
      <c r="L6125" t="s">
        <v>67</v>
      </c>
      <c r="M6125" t="s">
        <v>3706</v>
      </c>
      <c r="N6125" t="s">
        <v>2602</v>
      </c>
      <c r="O6125" t="s">
        <v>3707</v>
      </c>
      <c r="P6125" t="s">
        <v>50059</v>
      </c>
      <c r="Q6125" t="s">
        <v>50060</v>
      </c>
      <c r="R6125" t="str">
        <f t="shared" si="190"/>
        <v>昌邑</v>
      </c>
      <c r="S6125" t="str">
        <f t="shared" si="191"/>
        <v>0712</v>
      </c>
    </row>
    <row r="6126" spans="1:19">
      <c r="A6126" t="s">
        <v>50061</v>
      </c>
      <c r="B6126" t="s">
        <v>50062</v>
      </c>
      <c r="C6126" t="s">
        <v>46</v>
      </c>
      <c r="D6126" t="s">
        <v>50063</v>
      </c>
      <c r="E6126" t="s">
        <v>50064</v>
      </c>
      <c r="F6126" t="s">
        <v>50065</v>
      </c>
      <c r="G6126" t="s">
        <v>50066</v>
      </c>
      <c r="H6126" t="s">
        <v>50067</v>
      </c>
      <c r="I6126" t="s">
        <v>7270</v>
      </c>
      <c r="J6126" t="s">
        <v>4437</v>
      </c>
      <c r="K6126" t="s">
        <v>4438</v>
      </c>
      <c r="N6126" t="s">
        <v>4525</v>
      </c>
      <c r="O6126" t="s">
        <v>4440</v>
      </c>
      <c r="R6126" t="str">
        <f t="shared" si="190"/>
        <v/>
      </c>
      <c r="S6126" t="str">
        <f t="shared" si="191"/>
        <v>0712</v>
      </c>
    </row>
    <row r="6127" spans="1:19">
      <c r="A6127" t="s">
        <v>50068</v>
      </c>
      <c r="B6127" t="s">
        <v>50069</v>
      </c>
      <c r="C6127" t="s">
        <v>46</v>
      </c>
      <c r="D6127" t="s">
        <v>50070</v>
      </c>
      <c r="E6127" t="s">
        <v>49434</v>
      </c>
      <c r="F6127" t="s">
        <v>50071</v>
      </c>
      <c r="G6127" t="s">
        <v>50072</v>
      </c>
      <c r="H6127" t="s">
        <v>50073</v>
      </c>
      <c r="I6127" t="s">
        <v>2378</v>
      </c>
      <c r="J6127" t="s">
        <v>3026</v>
      </c>
      <c r="K6127" t="s">
        <v>3027</v>
      </c>
      <c r="L6127" t="s">
        <v>128</v>
      </c>
      <c r="M6127" t="s">
        <v>3028</v>
      </c>
      <c r="N6127" t="s">
        <v>2816</v>
      </c>
      <c r="O6127" t="s">
        <v>3029</v>
      </c>
      <c r="P6127" t="s">
        <v>50074</v>
      </c>
      <c r="R6127" t="str">
        <f t="shared" si="190"/>
        <v>寿光</v>
      </c>
      <c r="S6127" t="str">
        <f t="shared" si="191"/>
        <v>0712</v>
      </c>
    </row>
    <row r="6128" spans="1:19">
      <c r="A6128" t="s">
        <v>50075</v>
      </c>
      <c r="B6128" t="s">
        <v>50076</v>
      </c>
      <c r="C6128" t="s">
        <v>46</v>
      </c>
      <c r="D6128" t="s">
        <v>50077</v>
      </c>
      <c r="E6128" t="s">
        <v>50078</v>
      </c>
      <c r="F6128" t="s">
        <v>50079</v>
      </c>
      <c r="G6128" t="s">
        <v>50080</v>
      </c>
      <c r="H6128" t="s">
        <v>50081</v>
      </c>
      <c r="I6128" t="s">
        <v>6637</v>
      </c>
      <c r="J6128" t="s">
        <v>5507</v>
      </c>
      <c r="K6128" t="s">
        <v>5508</v>
      </c>
      <c r="L6128" t="s">
        <v>137</v>
      </c>
      <c r="M6128" t="s">
        <v>4959</v>
      </c>
      <c r="N6128" t="s">
        <v>2859</v>
      </c>
      <c r="O6128" t="s">
        <v>5509</v>
      </c>
      <c r="P6128" t="s">
        <v>50082</v>
      </c>
      <c r="Q6128" t="s">
        <v>50083</v>
      </c>
      <c r="R6128" t="str">
        <f t="shared" si="190"/>
        <v>青州</v>
      </c>
      <c r="S6128" t="str">
        <f t="shared" si="191"/>
        <v>0712</v>
      </c>
    </row>
    <row r="6129" spans="1:19">
      <c r="A6129" t="s">
        <v>50084</v>
      </c>
      <c r="B6129" t="s">
        <v>50085</v>
      </c>
      <c r="C6129" t="s">
        <v>46</v>
      </c>
      <c r="D6129" t="s">
        <v>50086</v>
      </c>
      <c r="E6129" t="s">
        <v>48082</v>
      </c>
      <c r="F6129" t="s">
        <v>50087</v>
      </c>
      <c r="G6129" t="s">
        <v>50088</v>
      </c>
      <c r="H6129" t="s">
        <v>50089</v>
      </c>
      <c r="I6129" t="s">
        <v>2378</v>
      </c>
      <c r="J6129" t="s">
        <v>2490</v>
      </c>
      <c r="K6129" t="s">
        <v>2491</v>
      </c>
      <c r="L6129" t="s">
        <v>57</v>
      </c>
      <c r="M6129" t="s">
        <v>2492</v>
      </c>
      <c r="N6129" t="s">
        <v>4614</v>
      </c>
      <c r="O6129" t="s">
        <v>2493</v>
      </c>
      <c r="P6129" t="s">
        <v>50090</v>
      </c>
      <c r="Q6129" t="s">
        <v>50091</v>
      </c>
      <c r="R6129" t="str">
        <f t="shared" si="190"/>
        <v>安丘</v>
      </c>
      <c r="S6129" t="str">
        <f t="shared" si="191"/>
        <v>0712</v>
      </c>
    </row>
    <row r="6130" spans="1:19">
      <c r="A6130" t="s">
        <v>50092</v>
      </c>
      <c r="B6130" t="s">
        <v>50093</v>
      </c>
      <c r="C6130" t="s">
        <v>46</v>
      </c>
      <c r="D6130" t="s">
        <v>50094</v>
      </c>
      <c r="E6130" t="s">
        <v>48145</v>
      </c>
      <c r="F6130" t="s">
        <v>50095</v>
      </c>
      <c r="G6130" t="s">
        <v>50096</v>
      </c>
      <c r="H6130" t="s">
        <v>50097</v>
      </c>
      <c r="I6130" t="s">
        <v>2364</v>
      </c>
      <c r="J6130" t="s">
        <v>4437</v>
      </c>
      <c r="K6130" t="s">
        <v>4438</v>
      </c>
      <c r="L6130" t="s">
        <v>47</v>
      </c>
      <c r="N6130" t="s">
        <v>3577</v>
      </c>
      <c r="O6130" t="s">
        <v>4440</v>
      </c>
      <c r="R6130" t="str">
        <f t="shared" si="190"/>
        <v>诸城</v>
      </c>
      <c r="S6130" t="str">
        <f t="shared" si="191"/>
        <v>0712</v>
      </c>
    </row>
    <row r="6131" spans="1:19">
      <c r="A6131" t="s">
        <v>50098</v>
      </c>
      <c r="B6131" t="s">
        <v>50099</v>
      </c>
      <c r="C6131" t="s">
        <v>46</v>
      </c>
      <c r="D6131" t="s">
        <v>50100</v>
      </c>
      <c r="E6131" t="s">
        <v>48082</v>
      </c>
      <c r="F6131" t="s">
        <v>50101</v>
      </c>
      <c r="G6131" t="s">
        <v>50102</v>
      </c>
      <c r="H6131" t="s">
        <v>50103</v>
      </c>
      <c r="I6131" t="s">
        <v>2364</v>
      </c>
      <c r="J6131" t="s">
        <v>5473</v>
      </c>
      <c r="K6131" t="s">
        <v>5474</v>
      </c>
      <c r="L6131" t="s">
        <v>128</v>
      </c>
      <c r="M6131" t="s">
        <v>2890</v>
      </c>
      <c r="N6131" t="s">
        <v>3994</v>
      </c>
      <c r="O6131" t="s">
        <v>5475</v>
      </c>
      <c r="P6131" t="s">
        <v>50104</v>
      </c>
      <c r="R6131" t="str">
        <f t="shared" si="190"/>
        <v>寿光</v>
      </c>
      <c r="S6131" t="str">
        <f t="shared" si="191"/>
        <v>0712</v>
      </c>
    </row>
    <row r="6132" spans="1:19">
      <c r="A6132" t="s">
        <v>50105</v>
      </c>
      <c r="B6132" t="s">
        <v>50106</v>
      </c>
      <c r="C6132" t="s">
        <v>46</v>
      </c>
      <c r="D6132" t="s">
        <v>50107</v>
      </c>
      <c r="E6132" t="s">
        <v>49952</v>
      </c>
      <c r="F6132" t="s">
        <v>50108</v>
      </c>
      <c r="G6132" t="s">
        <v>50109</v>
      </c>
      <c r="H6132" t="s">
        <v>50110</v>
      </c>
      <c r="I6132" t="s">
        <v>2364</v>
      </c>
      <c r="J6132" t="s">
        <v>5782</v>
      </c>
      <c r="K6132" t="s">
        <v>5783</v>
      </c>
      <c r="L6132" t="s">
        <v>47</v>
      </c>
      <c r="M6132" t="s">
        <v>2924</v>
      </c>
      <c r="N6132" t="s">
        <v>2480</v>
      </c>
      <c r="O6132" t="s">
        <v>5784</v>
      </c>
      <c r="P6132" t="s">
        <v>50111</v>
      </c>
      <c r="Q6132" t="s">
        <v>50112</v>
      </c>
      <c r="R6132" t="str">
        <f t="shared" si="190"/>
        <v>诸城</v>
      </c>
      <c r="S6132" t="str">
        <f t="shared" si="191"/>
        <v>0712</v>
      </c>
    </row>
    <row r="6133" spans="1:19">
      <c r="A6133" t="s">
        <v>50113</v>
      </c>
      <c r="B6133" t="s">
        <v>50114</v>
      </c>
      <c r="C6133" t="s">
        <v>46</v>
      </c>
      <c r="D6133" t="s">
        <v>50115</v>
      </c>
      <c r="E6133" t="s">
        <v>50116</v>
      </c>
      <c r="F6133" t="s">
        <v>50117</v>
      </c>
      <c r="G6133" t="s">
        <v>50118</v>
      </c>
      <c r="H6133" t="s">
        <v>50119</v>
      </c>
      <c r="I6133" t="s">
        <v>2350</v>
      </c>
      <c r="J6133" t="s">
        <v>4089</v>
      </c>
      <c r="K6133" t="s">
        <v>4090</v>
      </c>
      <c r="L6133" t="s">
        <v>110</v>
      </c>
      <c r="M6133" t="s">
        <v>2575</v>
      </c>
      <c r="N6133" t="s">
        <v>4525</v>
      </c>
      <c r="O6133" t="s">
        <v>4091</v>
      </c>
      <c r="P6133" t="s">
        <v>50120</v>
      </c>
      <c r="Q6133" t="s">
        <v>50121</v>
      </c>
      <c r="R6133" t="str">
        <f t="shared" si="190"/>
        <v>高密</v>
      </c>
      <c r="S6133" t="str">
        <f t="shared" si="191"/>
        <v>0712</v>
      </c>
    </row>
    <row r="6134" spans="1:19">
      <c r="A6134" t="s">
        <v>50122</v>
      </c>
      <c r="B6134" t="s">
        <v>50123</v>
      </c>
      <c r="C6134" t="s">
        <v>46</v>
      </c>
      <c r="D6134" t="s">
        <v>50124</v>
      </c>
      <c r="E6134" t="s">
        <v>50125</v>
      </c>
      <c r="F6134" t="s">
        <v>50126</v>
      </c>
      <c r="G6134" t="s">
        <v>50127</v>
      </c>
      <c r="H6134" t="s">
        <v>50128</v>
      </c>
      <c r="I6134" t="s">
        <v>2378</v>
      </c>
      <c r="J6134" t="s">
        <v>8347</v>
      </c>
      <c r="K6134" t="s">
        <v>8348</v>
      </c>
      <c r="L6134" t="s">
        <v>101</v>
      </c>
      <c r="M6134" t="s">
        <v>2982</v>
      </c>
      <c r="N6134" t="s">
        <v>2480</v>
      </c>
      <c r="O6134" t="s">
        <v>8349</v>
      </c>
      <c r="P6134" t="s">
        <v>50129</v>
      </c>
      <c r="Q6134" t="s">
        <v>50130</v>
      </c>
      <c r="R6134" t="str">
        <f t="shared" si="190"/>
        <v>潍城</v>
      </c>
      <c r="S6134" t="str">
        <f t="shared" si="191"/>
        <v>0712</v>
      </c>
    </row>
    <row r="6135" spans="1:19">
      <c r="A6135" t="s">
        <v>50131</v>
      </c>
      <c r="B6135" t="s">
        <v>50132</v>
      </c>
      <c r="C6135" t="s">
        <v>46</v>
      </c>
      <c r="D6135" t="s">
        <v>50133</v>
      </c>
      <c r="E6135" t="s">
        <v>50125</v>
      </c>
      <c r="F6135" t="s">
        <v>50134</v>
      </c>
      <c r="G6135" t="s">
        <v>50135</v>
      </c>
      <c r="H6135" t="s">
        <v>50136</v>
      </c>
      <c r="I6135" t="s">
        <v>2350</v>
      </c>
      <c r="J6135" t="s">
        <v>6988</v>
      </c>
      <c r="K6135" t="s">
        <v>6989</v>
      </c>
      <c r="L6135" t="s">
        <v>76</v>
      </c>
      <c r="M6135" t="s">
        <v>2528</v>
      </c>
      <c r="N6135" t="s">
        <v>2421</v>
      </c>
      <c r="O6135" t="s">
        <v>6990</v>
      </c>
      <c r="P6135" t="s">
        <v>50137</v>
      </c>
      <c r="R6135" t="str">
        <f t="shared" si="190"/>
        <v>奎文</v>
      </c>
      <c r="S6135" t="str">
        <f t="shared" si="191"/>
        <v>0712</v>
      </c>
    </row>
    <row r="6136" spans="1:19">
      <c r="A6136" t="s">
        <v>50138</v>
      </c>
      <c r="B6136" t="s">
        <v>50139</v>
      </c>
      <c r="C6136" t="s">
        <v>46</v>
      </c>
      <c r="D6136" t="s">
        <v>50140</v>
      </c>
      <c r="E6136" t="s">
        <v>48082</v>
      </c>
      <c r="F6136" t="s">
        <v>50141</v>
      </c>
      <c r="G6136" t="s">
        <v>50142</v>
      </c>
      <c r="H6136" t="s">
        <v>50143</v>
      </c>
      <c r="I6136" t="s">
        <v>2392</v>
      </c>
      <c r="J6136" t="s">
        <v>5620</v>
      </c>
      <c r="K6136" t="s">
        <v>5621</v>
      </c>
      <c r="L6136" t="s">
        <v>76</v>
      </c>
      <c r="M6136" t="s">
        <v>2661</v>
      </c>
      <c r="N6136" t="s">
        <v>2785</v>
      </c>
      <c r="O6136" t="s">
        <v>5622</v>
      </c>
      <c r="P6136" t="s">
        <v>50144</v>
      </c>
      <c r="Q6136" t="s">
        <v>50145</v>
      </c>
      <c r="R6136" t="str">
        <f t="shared" si="190"/>
        <v>奎文</v>
      </c>
      <c r="S6136" t="str">
        <f t="shared" si="191"/>
        <v>0712</v>
      </c>
    </row>
    <row r="6137" spans="1:19">
      <c r="A6137" t="s">
        <v>50146</v>
      </c>
      <c r="B6137" t="s">
        <v>50147</v>
      </c>
      <c r="C6137" t="s">
        <v>46</v>
      </c>
      <c r="D6137" t="s">
        <v>50148</v>
      </c>
      <c r="E6137" t="s">
        <v>50149</v>
      </c>
      <c r="F6137" t="s">
        <v>50150</v>
      </c>
      <c r="G6137" t="s">
        <v>50151</v>
      </c>
      <c r="H6137" t="s">
        <v>50152</v>
      </c>
      <c r="I6137" t="s">
        <v>2364</v>
      </c>
      <c r="J6137" t="s">
        <v>6645</v>
      </c>
      <c r="K6137" t="s">
        <v>6646</v>
      </c>
      <c r="L6137" t="s">
        <v>47</v>
      </c>
      <c r="M6137" t="s">
        <v>2784</v>
      </c>
      <c r="N6137" t="s">
        <v>2368</v>
      </c>
      <c r="O6137" t="s">
        <v>6647</v>
      </c>
      <c r="P6137" t="s">
        <v>50153</v>
      </c>
      <c r="R6137" t="str">
        <f t="shared" si="190"/>
        <v>诸城</v>
      </c>
      <c r="S6137" t="str">
        <f t="shared" si="191"/>
        <v>0712</v>
      </c>
    </row>
    <row r="6138" spans="1:19">
      <c r="A6138" t="s">
        <v>50154</v>
      </c>
      <c r="B6138" t="s">
        <v>50155</v>
      </c>
      <c r="C6138" t="s">
        <v>46</v>
      </c>
      <c r="D6138" t="s">
        <v>50156</v>
      </c>
      <c r="E6138" t="s">
        <v>50157</v>
      </c>
      <c r="F6138" t="s">
        <v>50158</v>
      </c>
      <c r="G6138" t="s">
        <v>50159</v>
      </c>
      <c r="H6138" t="s">
        <v>50160</v>
      </c>
      <c r="I6138" t="s">
        <v>2350</v>
      </c>
      <c r="J6138" t="s">
        <v>4355</v>
      </c>
      <c r="K6138" t="s">
        <v>4356</v>
      </c>
      <c r="L6138" t="s">
        <v>47</v>
      </c>
      <c r="M6138" t="s">
        <v>4266</v>
      </c>
      <c r="N6138" t="s">
        <v>3339</v>
      </c>
      <c r="O6138" t="s">
        <v>4357</v>
      </c>
      <c r="P6138" t="s">
        <v>50161</v>
      </c>
      <c r="R6138" t="str">
        <f t="shared" si="190"/>
        <v>诸城</v>
      </c>
      <c r="S6138" t="str">
        <f t="shared" si="191"/>
        <v>0712</v>
      </c>
    </row>
    <row r="6139" spans="1:19">
      <c r="A6139" t="s">
        <v>50162</v>
      </c>
      <c r="B6139" t="s">
        <v>50163</v>
      </c>
      <c r="C6139" t="s">
        <v>46</v>
      </c>
      <c r="D6139" t="s">
        <v>50164</v>
      </c>
      <c r="E6139" t="s">
        <v>48082</v>
      </c>
      <c r="F6139" t="s">
        <v>50165</v>
      </c>
      <c r="G6139" t="s">
        <v>50166</v>
      </c>
      <c r="H6139" t="s">
        <v>50167</v>
      </c>
      <c r="I6139" t="s">
        <v>2350</v>
      </c>
      <c r="J6139" t="s">
        <v>3211</v>
      </c>
      <c r="K6139" t="s">
        <v>3212</v>
      </c>
      <c r="L6139" t="s">
        <v>137</v>
      </c>
      <c r="M6139" t="s">
        <v>3213</v>
      </c>
      <c r="N6139" t="s">
        <v>2743</v>
      </c>
      <c r="O6139" t="s">
        <v>3215</v>
      </c>
      <c r="P6139" t="s">
        <v>50168</v>
      </c>
      <c r="Q6139" t="s">
        <v>50169</v>
      </c>
      <c r="R6139" t="str">
        <f t="shared" si="190"/>
        <v>青州</v>
      </c>
      <c r="S6139" t="str">
        <f t="shared" si="191"/>
        <v>0712</v>
      </c>
    </row>
    <row r="6140" spans="1:19">
      <c r="A6140" t="s">
        <v>50170</v>
      </c>
      <c r="B6140" t="s">
        <v>50171</v>
      </c>
      <c r="C6140" t="s">
        <v>46</v>
      </c>
      <c r="D6140" t="s">
        <v>50172</v>
      </c>
      <c r="E6140" t="s">
        <v>48082</v>
      </c>
      <c r="F6140" t="s">
        <v>50173</v>
      </c>
      <c r="G6140" t="s">
        <v>50174</v>
      </c>
      <c r="H6140" t="s">
        <v>50175</v>
      </c>
      <c r="I6140" t="s">
        <v>2503</v>
      </c>
      <c r="J6140" t="s">
        <v>18164</v>
      </c>
      <c r="K6140" t="s">
        <v>18165</v>
      </c>
      <c r="L6140" t="s">
        <v>137</v>
      </c>
      <c r="M6140" t="s">
        <v>2395</v>
      </c>
      <c r="N6140" t="s">
        <v>2859</v>
      </c>
      <c r="O6140" t="s">
        <v>18166</v>
      </c>
      <c r="P6140" t="s">
        <v>50176</v>
      </c>
      <c r="Q6140" t="s">
        <v>50177</v>
      </c>
      <c r="R6140" t="str">
        <f t="shared" si="190"/>
        <v>青州</v>
      </c>
      <c r="S6140" t="str">
        <f t="shared" si="191"/>
        <v>0712</v>
      </c>
    </row>
    <row r="6141" spans="1:19">
      <c r="A6141" t="s">
        <v>50178</v>
      </c>
      <c r="B6141" t="s">
        <v>50179</v>
      </c>
      <c r="C6141" t="s">
        <v>46</v>
      </c>
      <c r="D6141" t="s">
        <v>50180</v>
      </c>
      <c r="E6141" t="s">
        <v>49891</v>
      </c>
      <c r="F6141" t="s">
        <v>50181</v>
      </c>
      <c r="G6141" t="s">
        <v>50182</v>
      </c>
      <c r="H6141" t="s">
        <v>50183</v>
      </c>
      <c r="I6141" t="s">
        <v>2378</v>
      </c>
      <c r="J6141" t="s">
        <v>3727</v>
      </c>
      <c r="K6141" t="s">
        <v>3728</v>
      </c>
      <c r="L6141" t="s">
        <v>137</v>
      </c>
      <c r="M6141" t="s">
        <v>3729</v>
      </c>
      <c r="N6141" t="s">
        <v>2421</v>
      </c>
      <c r="O6141" t="s">
        <v>3730</v>
      </c>
      <c r="P6141" t="s">
        <v>50184</v>
      </c>
      <c r="R6141" t="str">
        <f t="shared" si="190"/>
        <v>青州</v>
      </c>
      <c r="S6141" t="str">
        <f t="shared" si="191"/>
        <v>0712</v>
      </c>
    </row>
    <row r="6142" spans="1:19">
      <c r="A6142" t="s">
        <v>50185</v>
      </c>
      <c r="B6142" t="s">
        <v>50186</v>
      </c>
      <c r="C6142" t="s">
        <v>46</v>
      </c>
      <c r="D6142" t="s">
        <v>50187</v>
      </c>
      <c r="E6142" t="s">
        <v>48082</v>
      </c>
      <c r="F6142" t="s">
        <v>50188</v>
      </c>
      <c r="G6142" t="s">
        <v>50189</v>
      </c>
      <c r="H6142" t="s">
        <v>50190</v>
      </c>
      <c r="I6142" t="s">
        <v>2378</v>
      </c>
      <c r="J6142" t="s">
        <v>5791</v>
      </c>
      <c r="K6142" t="s">
        <v>5792</v>
      </c>
      <c r="L6142" t="s">
        <v>101</v>
      </c>
      <c r="M6142" t="s">
        <v>3130</v>
      </c>
      <c r="N6142" t="s">
        <v>2816</v>
      </c>
      <c r="O6142" t="s">
        <v>5793</v>
      </c>
      <c r="P6142" t="s">
        <v>50191</v>
      </c>
      <c r="R6142" t="str">
        <f t="shared" si="190"/>
        <v>潍城</v>
      </c>
      <c r="S6142" t="str">
        <f t="shared" si="191"/>
        <v>0712</v>
      </c>
    </row>
    <row r="6143" spans="1:19">
      <c r="A6143" t="s">
        <v>50192</v>
      </c>
      <c r="B6143" t="s">
        <v>50193</v>
      </c>
      <c r="C6143" t="s">
        <v>46</v>
      </c>
      <c r="D6143" t="s">
        <v>50194</v>
      </c>
      <c r="E6143" t="s">
        <v>49961</v>
      </c>
      <c r="F6143" t="s">
        <v>50195</v>
      </c>
      <c r="G6143" t="s">
        <v>50196</v>
      </c>
      <c r="H6143" t="s">
        <v>50197</v>
      </c>
      <c r="I6143" t="s">
        <v>3856</v>
      </c>
      <c r="J6143" t="s">
        <v>14394</v>
      </c>
      <c r="K6143" t="s">
        <v>14395</v>
      </c>
      <c r="L6143" t="s">
        <v>137</v>
      </c>
      <c r="M6143" t="s">
        <v>5803</v>
      </c>
      <c r="N6143" t="s">
        <v>2872</v>
      </c>
      <c r="O6143" t="s">
        <v>14396</v>
      </c>
      <c r="P6143" t="s">
        <v>50198</v>
      </c>
      <c r="Q6143" t="s">
        <v>50199</v>
      </c>
      <c r="R6143" t="str">
        <f t="shared" si="190"/>
        <v>青州</v>
      </c>
      <c r="S6143" t="str">
        <f t="shared" si="191"/>
        <v>0712</v>
      </c>
    </row>
    <row r="6144" spans="1:19">
      <c r="A6144" t="s">
        <v>50200</v>
      </c>
      <c r="B6144" t="s">
        <v>50201</v>
      </c>
      <c r="C6144" t="s">
        <v>46</v>
      </c>
      <c r="D6144" t="s">
        <v>50202</v>
      </c>
      <c r="E6144" t="s">
        <v>50157</v>
      </c>
      <c r="F6144" t="s">
        <v>50203</v>
      </c>
      <c r="G6144" t="s">
        <v>50204</v>
      </c>
      <c r="H6144" t="s">
        <v>50205</v>
      </c>
      <c r="I6144" t="s">
        <v>2378</v>
      </c>
      <c r="J6144" t="s">
        <v>6273</v>
      </c>
      <c r="K6144" t="s">
        <v>6274</v>
      </c>
      <c r="L6144" t="s">
        <v>101</v>
      </c>
      <c r="M6144" t="s">
        <v>5737</v>
      </c>
      <c r="N6144" t="s">
        <v>4563</v>
      </c>
      <c r="O6144" t="s">
        <v>6275</v>
      </c>
      <c r="P6144" t="s">
        <v>50206</v>
      </c>
      <c r="Q6144" t="s">
        <v>50207</v>
      </c>
      <c r="R6144" t="str">
        <f t="shared" si="190"/>
        <v>潍城</v>
      </c>
      <c r="S6144" t="str">
        <f t="shared" si="191"/>
        <v>0712</v>
      </c>
    </row>
    <row r="6145" spans="1:19">
      <c r="A6145" t="s">
        <v>50208</v>
      </c>
      <c r="B6145" t="s">
        <v>50209</v>
      </c>
      <c r="C6145" t="s">
        <v>46</v>
      </c>
      <c r="D6145" t="s">
        <v>50210</v>
      </c>
      <c r="E6145" t="s">
        <v>48082</v>
      </c>
      <c r="F6145" t="s">
        <v>50211</v>
      </c>
      <c r="G6145" t="s">
        <v>50212</v>
      </c>
      <c r="H6145" t="s">
        <v>50213</v>
      </c>
      <c r="I6145" t="s">
        <v>2645</v>
      </c>
      <c r="J6145" t="s">
        <v>6823</v>
      </c>
      <c r="K6145" t="s">
        <v>6824</v>
      </c>
      <c r="L6145" t="s">
        <v>137</v>
      </c>
      <c r="M6145" t="s">
        <v>5175</v>
      </c>
      <c r="N6145" t="s">
        <v>3052</v>
      </c>
      <c r="O6145" t="s">
        <v>6825</v>
      </c>
      <c r="P6145" t="s">
        <v>50214</v>
      </c>
      <c r="Q6145" t="s">
        <v>50215</v>
      </c>
      <c r="R6145" t="str">
        <f t="shared" ref="R6145:R6208" si="192">IF(OR(LEFT(L6145,2)="高新"),"奎文",IF(LEFT(L6145,2)="峡山","坊子",IF(LEFT(L6145,2)="滨海","寒亭",LEFT(L6145,2))))</f>
        <v>青州</v>
      </c>
      <c r="S6145" t="str">
        <f t="shared" ref="S6145:S6208" si="193">TEXT(B6145,"mmdd")</f>
        <v>0712</v>
      </c>
    </row>
    <row r="6146" spans="1:19">
      <c r="A6146" t="s">
        <v>50216</v>
      </c>
      <c r="B6146" t="s">
        <v>50217</v>
      </c>
      <c r="C6146" t="s">
        <v>46</v>
      </c>
      <c r="D6146" t="s">
        <v>50218</v>
      </c>
      <c r="E6146" t="s">
        <v>48082</v>
      </c>
      <c r="F6146" t="s">
        <v>50219</v>
      </c>
      <c r="G6146" t="s">
        <v>50220</v>
      </c>
      <c r="H6146" t="s">
        <v>50221</v>
      </c>
      <c r="I6146" t="s">
        <v>2465</v>
      </c>
      <c r="J6146" t="s">
        <v>9471</v>
      </c>
      <c r="K6146" t="s">
        <v>9472</v>
      </c>
      <c r="L6146" t="s">
        <v>128</v>
      </c>
      <c r="M6146" t="s">
        <v>2720</v>
      </c>
      <c r="N6146" t="s">
        <v>2872</v>
      </c>
      <c r="O6146" t="s">
        <v>9473</v>
      </c>
      <c r="P6146" t="s">
        <v>50222</v>
      </c>
      <c r="R6146" t="str">
        <f t="shared" si="192"/>
        <v>寿光</v>
      </c>
      <c r="S6146" t="str">
        <f t="shared" si="193"/>
        <v>0712</v>
      </c>
    </row>
    <row r="6147" spans="1:19">
      <c r="A6147" t="s">
        <v>50223</v>
      </c>
      <c r="B6147" t="s">
        <v>50224</v>
      </c>
      <c r="C6147" t="s">
        <v>46</v>
      </c>
      <c r="D6147" t="s">
        <v>50225</v>
      </c>
      <c r="E6147" t="s">
        <v>48082</v>
      </c>
      <c r="F6147" t="s">
        <v>50226</v>
      </c>
      <c r="G6147" t="s">
        <v>50227</v>
      </c>
      <c r="H6147" t="s">
        <v>50228</v>
      </c>
      <c r="I6147" t="s">
        <v>2350</v>
      </c>
      <c r="J6147" t="s">
        <v>6192</v>
      </c>
      <c r="K6147" t="s">
        <v>6193</v>
      </c>
      <c r="L6147" t="s">
        <v>57</v>
      </c>
      <c r="M6147" t="s">
        <v>2353</v>
      </c>
      <c r="N6147" t="s">
        <v>3052</v>
      </c>
      <c r="O6147" t="s">
        <v>6194</v>
      </c>
      <c r="P6147" t="s">
        <v>50229</v>
      </c>
      <c r="R6147" t="str">
        <f t="shared" si="192"/>
        <v>安丘</v>
      </c>
      <c r="S6147" t="str">
        <f t="shared" si="193"/>
        <v>0712</v>
      </c>
    </row>
    <row r="6148" spans="1:19">
      <c r="A6148" t="s">
        <v>50230</v>
      </c>
      <c r="B6148" t="s">
        <v>50231</v>
      </c>
      <c r="C6148" t="s">
        <v>46</v>
      </c>
      <c r="D6148" t="s">
        <v>50232</v>
      </c>
      <c r="E6148" t="s">
        <v>48082</v>
      </c>
      <c r="F6148" t="s">
        <v>50233</v>
      </c>
      <c r="G6148" t="s">
        <v>50234</v>
      </c>
      <c r="H6148" t="s">
        <v>50214</v>
      </c>
      <c r="I6148" t="s">
        <v>2378</v>
      </c>
      <c r="J6148" t="s">
        <v>2706</v>
      </c>
      <c r="K6148" t="s">
        <v>2707</v>
      </c>
      <c r="L6148" t="s">
        <v>128</v>
      </c>
      <c r="M6148" t="s">
        <v>2708</v>
      </c>
      <c r="N6148" t="s">
        <v>2674</v>
      </c>
      <c r="O6148" t="s">
        <v>2709</v>
      </c>
      <c r="P6148" t="s">
        <v>50235</v>
      </c>
      <c r="Q6148" t="s">
        <v>50236</v>
      </c>
      <c r="R6148" t="str">
        <f t="shared" si="192"/>
        <v>寿光</v>
      </c>
      <c r="S6148" t="str">
        <f t="shared" si="193"/>
        <v>0712</v>
      </c>
    </row>
    <row r="6149" spans="1:19">
      <c r="A6149" t="s">
        <v>50237</v>
      </c>
      <c r="B6149" t="s">
        <v>50238</v>
      </c>
      <c r="C6149" t="s">
        <v>46</v>
      </c>
      <c r="D6149" t="s">
        <v>50239</v>
      </c>
      <c r="E6149" t="s">
        <v>48145</v>
      </c>
      <c r="F6149" t="s">
        <v>50240</v>
      </c>
      <c r="G6149" t="s">
        <v>50241</v>
      </c>
      <c r="H6149" t="s">
        <v>50242</v>
      </c>
      <c r="I6149" t="s">
        <v>5112</v>
      </c>
      <c r="J6149" t="s">
        <v>3542</v>
      </c>
      <c r="K6149" t="s">
        <v>3543</v>
      </c>
      <c r="L6149" t="s">
        <v>76</v>
      </c>
      <c r="M6149" t="s">
        <v>2827</v>
      </c>
      <c r="O6149" t="s">
        <v>3544</v>
      </c>
      <c r="P6149" t="s">
        <v>50243</v>
      </c>
      <c r="Q6149" t="s">
        <v>50244</v>
      </c>
      <c r="R6149" t="str">
        <f t="shared" si="192"/>
        <v>奎文</v>
      </c>
      <c r="S6149" t="str">
        <f t="shared" si="193"/>
        <v>0712</v>
      </c>
    </row>
    <row r="6150" spans="1:19">
      <c r="A6150" t="s">
        <v>50245</v>
      </c>
      <c r="B6150" t="s">
        <v>50246</v>
      </c>
      <c r="C6150" t="s">
        <v>46</v>
      </c>
      <c r="D6150" t="s">
        <v>50247</v>
      </c>
      <c r="E6150" t="s">
        <v>49952</v>
      </c>
      <c r="F6150" t="s">
        <v>50248</v>
      </c>
      <c r="G6150" t="s">
        <v>50249</v>
      </c>
      <c r="H6150" t="s">
        <v>50250</v>
      </c>
      <c r="I6150" t="s">
        <v>2350</v>
      </c>
      <c r="J6150" t="s">
        <v>12443</v>
      </c>
      <c r="K6150" t="s">
        <v>12444</v>
      </c>
      <c r="L6150" t="s">
        <v>101</v>
      </c>
      <c r="M6150" t="s">
        <v>2982</v>
      </c>
      <c r="N6150" t="s">
        <v>2529</v>
      </c>
      <c r="O6150" t="s">
        <v>12445</v>
      </c>
      <c r="P6150" t="s">
        <v>50251</v>
      </c>
      <c r="Q6150" t="s">
        <v>50252</v>
      </c>
      <c r="R6150" t="str">
        <f t="shared" si="192"/>
        <v>潍城</v>
      </c>
      <c r="S6150" t="str">
        <f t="shared" si="193"/>
        <v>0712</v>
      </c>
    </row>
    <row r="6151" spans="1:19">
      <c r="A6151" t="s">
        <v>50253</v>
      </c>
      <c r="B6151" t="s">
        <v>50254</v>
      </c>
      <c r="C6151" t="s">
        <v>46</v>
      </c>
      <c r="D6151" t="s">
        <v>50255</v>
      </c>
      <c r="E6151" t="s">
        <v>50256</v>
      </c>
      <c r="F6151" t="s">
        <v>50257</v>
      </c>
      <c r="G6151" t="s">
        <v>50258</v>
      </c>
      <c r="H6151" t="s">
        <v>50259</v>
      </c>
      <c r="I6151" t="s">
        <v>2364</v>
      </c>
      <c r="J6151" t="s">
        <v>15162</v>
      </c>
      <c r="K6151" t="s">
        <v>15163</v>
      </c>
      <c r="L6151" t="s">
        <v>128</v>
      </c>
      <c r="M6151" t="s">
        <v>5602</v>
      </c>
      <c r="N6151" t="s">
        <v>5286</v>
      </c>
      <c r="O6151" t="s">
        <v>15164</v>
      </c>
      <c r="P6151" t="s">
        <v>50260</v>
      </c>
      <c r="R6151" t="str">
        <f t="shared" si="192"/>
        <v>寿光</v>
      </c>
      <c r="S6151" t="str">
        <f t="shared" si="193"/>
        <v>0712</v>
      </c>
    </row>
    <row r="6152" spans="1:19">
      <c r="A6152" t="s">
        <v>50261</v>
      </c>
      <c r="B6152" t="s">
        <v>50262</v>
      </c>
      <c r="C6152" t="s">
        <v>46</v>
      </c>
      <c r="D6152" t="s">
        <v>50263</v>
      </c>
      <c r="E6152" t="s">
        <v>50264</v>
      </c>
      <c r="F6152" t="s">
        <v>50265</v>
      </c>
      <c r="G6152" t="s">
        <v>50266</v>
      </c>
      <c r="H6152" t="s">
        <v>50267</v>
      </c>
      <c r="I6152" t="s">
        <v>2645</v>
      </c>
      <c r="J6152" t="s">
        <v>8024</v>
      </c>
      <c r="K6152" t="s">
        <v>8025</v>
      </c>
      <c r="L6152" t="s">
        <v>76</v>
      </c>
      <c r="M6152" t="s">
        <v>2516</v>
      </c>
      <c r="N6152" t="s">
        <v>2480</v>
      </c>
      <c r="O6152" t="s">
        <v>8026</v>
      </c>
      <c r="P6152" t="s">
        <v>50268</v>
      </c>
      <c r="R6152" t="str">
        <f t="shared" si="192"/>
        <v>奎文</v>
      </c>
      <c r="S6152" t="str">
        <f t="shared" si="193"/>
        <v>0712</v>
      </c>
    </row>
    <row r="6153" spans="1:19">
      <c r="A6153" t="s">
        <v>50269</v>
      </c>
      <c r="B6153" t="s">
        <v>50270</v>
      </c>
      <c r="C6153" t="s">
        <v>46</v>
      </c>
      <c r="D6153" t="s">
        <v>50271</v>
      </c>
      <c r="E6153" t="s">
        <v>50272</v>
      </c>
      <c r="F6153" t="s">
        <v>50273</v>
      </c>
      <c r="G6153" t="s">
        <v>50274</v>
      </c>
      <c r="H6153" t="s">
        <v>50275</v>
      </c>
      <c r="I6153" t="s">
        <v>5346</v>
      </c>
      <c r="J6153" t="s">
        <v>4437</v>
      </c>
      <c r="K6153" t="s">
        <v>4438</v>
      </c>
      <c r="N6153" t="s">
        <v>3907</v>
      </c>
      <c r="O6153" t="s">
        <v>4440</v>
      </c>
      <c r="R6153" t="str">
        <f t="shared" si="192"/>
        <v/>
      </c>
      <c r="S6153" t="str">
        <f t="shared" si="193"/>
        <v>0712</v>
      </c>
    </row>
    <row r="6154" spans="1:19">
      <c r="A6154" t="s">
        <v>50276</v>
      </c>
      <c r="B6154" t="s">
        <v>50277</v>
      </c>
      <c r="C6154" t="s">
        <v>46</v>
      </c>
      <c r="D6154" t="s">
        <v>50278</v>
      </c>
      <c r="E6154" t="s">
        <v>50279</v>
      </c>
      <c r="F6154" t="s">
        <v>50280</v>
      </c>
      <c r="G6154" t="s">
        <v>50281</v>
      </c>
      <c r="H6154" t="s">
        <v>50282</v>
      </c>
      <c r="I6154" t="s">
        <v>2645</v>
      </c>
      <c r="J6154" t="s">
        <v>7398</v>
      </c>
      <c r="K6154" t="s">
        <v>7399</v>
      </c>
      <c r="L6154" t="s">
        <v>110</v>
      </c>
      <c r="M6154" t="s">
        <v>4059</v>
      </c>
      <c r="N6154" t="s">
        <v>5839</v>
      </c>
      <c r="O6154" t="s">
        <v>7400</v>
      </c>
      <c r="P6154" t="s">
        <v>50283</v>
      </c>
      <c r="R6154" t="str">
        <f t="shared" si="192"/>
        <v>高密</v>
      </c>
      <c r="S6154" t="str">
        <f t="shared" si="193"/>
        <v>0712</v>
      </c>
    </row>
    <row r="6155" spans="1:19">
      <c r="A6155" t="s">
        <v>50284</v>
      </c>
      <c r="B6155" t="s">
        <v>50285</v>
      </c>
      <c r="C6155" t="s">
        <v>46</v>
      </c>
      <c r="D6155" t="s">
        <v>50286</v>
      </c>
      <c r="E6155" t="s">
        <v>50287</v>
      </c>
      <c r="F6155" t="s">
        <v>50288</v>
      </c>
      <c r="G6155" t="s">
        <v>50289</v>
      </c>
      <c r="H6155" t="s">
        <v>50290</v>
      </c>
      <c r="I6155" t="s">
        <v>2392</v>
      </c>
      <c r="J6155" t="s">
        <v>6016</v>
      </c>
      <c r="K6155" t="s">
        <v>6017</v>
      </c>
      <c r="L6155" t="s">
        <v>57</v>
      </c>
      <c r="M6155" t="s">
        <v>2353</v>
      </c>
      <c r="N6155" t="s">
        <v>2564</v>
      </c>
      <c r="O6155" t="s">
        <v>6018</v>
      </c>
      <c r="P6155" t="s">
        <v>50291</v>
      </c>
      <c r="Q6155" t="s">
        <v>50292</v>
      </c>
      <c r="R6155" t="str">
        <f t="shared" si="192"/>
        <v>安丘</v>
      </c>
      <c r="S6155" t="str">
        <f t="shared" si="193"/>
        <v>0712</v>
      </c>
    </row>
    <row r="6156" spans="1:19">
      <c r="A6156" t="s">
        <v>50293</v>
      </c>
      <c r="B6156" t="s">
        <v>50294</v>
      </c>
      <c r="C6156" t="s">
        <v>46</v>
      </c>
      <c r="D6156" t="s">
        <v>50295</v>
      </c>
      <c r="E6156" t="s">
        <v>43945</v>
      </c>
      <c r="F6156" t="s">
        <v>50296</v>
      </c>
      <c r="G6156" t="s">
        <v>50297</v>
      </c>
      <c r="H6156" t="s">
        <v>50298</v>
      </c>
      <c r="I6156" t="s">
        <v>2392</v>
      </c>
      <c r="J6156" t="s">
        <v>9991</v>
      </c>
      <c r="K6156" t="s">
        <v>9992</v>
      </c>
      <c r="L6156" t="s">
        <v>146</v>
      </c>
      <c r="M6156" t="s">
        <v>3532</v>
      </c>
      <c r="N6156" t="s">
        <v>2674</v>
      </c>
      <c r="O6156" t="s">
        <v>9993</v>
      </c>
      <c r="P6156" t="s">
        <v>50299</v>
      </c>
      <c r="R6156" t="str">
        <f t="shared" si="192"/>
        <v>临朐</v>
      </c>
      <c r="S6156" t="str">
        <f t="shared" si="193"/>
        <v>0712</v>
      </c>
    </row>
    <row r="6157" spans="1:19">
      <c r="A6157" t="s">
        <v>50300</v>
      </c>
      <c r="B6157" t="s">
        <v>50301</v>
      </c>
      <c r="C6157" t="s">
        <v>46</v>
      </c>
      <c r="D6157" t="s">
        <v>50302</v>
      </c>
      <c r="E6157" t="s">
        <v>50303</v>
      </c>
      <c r="F6157" t="s">
        <v>50304</v>
      </c>
      <c r="G6157" t="s">
        <v>50305</v>
      </c>
      <c r="H6157" t="s">
        <v>50306</v>
      </c>
      <c r="I6157" t="s">
        <v>2465</v>
      </c>
      <c r="J6157" t="s">
        <v>5564</v>
      </c>
      <c r="K6157" t="s">
        <v>5565</v>
      </c>
      <c r="L6157" t="s">
        <v>137</v>
      </c>
      <c r="M6157" t="s">
        <v>2625</v>
      </c>
      <c r="N6157" t="s">
        <v>2340</v>
      </c>
      <c r="O6157" t="s">
        <v>2626</v>
      </c>
      <c r="P6157" t="s">
        <v>50307</v>
      </c>
      <c r="R6157" t="str">
        <f t="shared" si="192"/>
        <v>青州</v>
      </c>
      <c r="S6157" t="str">
        <f t="shared" si="193"/>
        <v>0712</v>
      </c>
    </row>
    <row r="6158" spans="1:19">
      <c r="A6158" t="s">
        <v>50308</v>
      </c>
      <c r="B6158" t="s">
        <v>50309</v>
      </c>
      <c r="C6158" t="s">
        <v>46</v>
      </c>
      <c r="D6158" t="s">
        <v>50310</v>
      </c>
      <c r="E6158" t="s">
        <v>50311</v>
      </c>
      <c r="F6158" t="s">
        <v>50312</v>
      </c>
      <c r="G6158" t="s">
        <v>50313</v>
      </c>
      <c r="H6158" t="s">
        <v>50314</v>
      </c>
      <c r="I6158" t="s">
        <v>2364</v>
      </c>
      <c r="J6158" t="s">
        <v>4601</v>
      </c>
      <c r="K6158" t="s">
        <v>4602</v>
      </c>
      <c r="L6158" t="s">
        <v>137</v>
      </c>
      <c r="M6158" t="s">
        <v>3729</v>
      </c>
      <c r="N6158" t="s">
        <v>2816</v>
      </c>
      <c r="O6158" t="s">
        <v>4603</v>
      </c>
      <c r="P6158" t="s">
        <v>50315</v>
      </c>
      <c r="R6158" t="str">
        <f t="shared" si="192"/>
        <v>青州</v>
      </c>
      <c r="S6158" t="str">
        <f t="shared" si="193"/>
        <v>0712</v>
      </c>
    </row>
    <row r="6159" spans="1:19">
      <c r="A6159" t="s">
        <v>50316</v>
      </c>
      <c r="B6159" t="s">
        <v>50317</v>
      </c>
      <c r="C6159" t="s">
        <v>46</v>
      </c>
      <c r="D6159" t="s">
        <v>50318</v>
      </c>
      <c r="E6159" t="s">
        <v>50319</v>
      </c>
      <c r="F6159" t="s">
        <v>50320</v>
      </c>
      <c r="G6159" t="s">
        <v>50321</v>
      </c>
      <c r="H6159" t="s">
        <v>50322</v>
      </c>
      <c r="I6159" t="s">
        <v>2645</v>
      </c>
      <c r="J6159" t="s">
        <v>3821</v>
      </c>
      <c r="K6159" t="s">
        <v>3822</v>
      </c>
      <c r="L6159" t="s">
        <v>128</v>
      </c>
      <c r="M6159" t="s">
        <v>3028</v>
      </c>
      <c r="N6159" t="s">
        <v>2480</v>
      </c>
      <c r="O6159" t="s">
        <v>3823</v>
      </c>
      <c r="P6159" t="s">
        <v>50323</v>
      </c>
      <c r="Q6159" t="s">
        <v>50324</v>
      </c>
      <c r="R6159" t="str">
        <f t="shared" si="192"/>
        <v>寿光</v>
      </c>
      <c r="S6159" t="str">
        <f t="shared" si="193"/>
        <v>0712</v>
      </c>
    </row>
    <row r="6160" spans="1:19">
      <c r="A6160" t="s">
        <v>50325</v>
      </c>
      <c r="B6160" t="s">
        <v>50326</v>
      </c>
      <c r="C6160" t="s">
        <v>46</v>
      </c>
      <c r="D6160" t="s">
        <v>50327</v>
      </c>
      <c r="E6160" t="s">
        <v>48082</v>
      </c>
      <c r="F6160" t="s">
        <v>50328</v>
      </c>
      <c r="G6160" t="s">
        <v>50329</v>
      </c>
      <c r="H6160" t="s">
        <v>50330</v>
      </c>
      <c r="I6160" t="s">
        <v>2392</v>
      </c>
      <c r="J6160" t="s">
        <v>9637</v>
      </c>
      <c r="K6160" t="s">
        <v>9638</v>
      </c>
      <c r="L6160" t="s">
        <v>137</v>
      </c>
      <c r="M6160" t="s">
        <v>2395</v>
      </c>
      <c r="N6160" t="s">
        <v>2354</v>
      </c>
      <c r="O6160" t="s">
        <v>9639</v>
      </c>
      <c r="P6160" t="s">
        <v>50331</v>
      </c>
      <c r="Q6160" t="s">
        <v>50332</v>
      </c>
      <c r="R6160" t="str">
        <f t="shared" si="192"/>
        <v>青州</v>
      </c>
      <c r="S6160" t="str">
        <f t="shared" si="193"/>
        <v>0712</v>
      </c>
    </row>
    <row r="6161" spans="1:19">
      <c r="A6161" t="s">
        <v>50333</v>
      </c>
      <c r="B6161" t="s">
        <v>50334</v>
      </c>
      <c r="C6161" t="s">
        <v>46</v>
      </c>
      <c r="D6161" t="s">
        <v>50335</v>
      </c>
      <c r="E6161" t="s">
        <v>43945</v>
      </c>
      <c r="F6161" t="s">
        <v>50336</v>
      </c>
      <c r="G6161" t="s">
        <v>50337</v>
      </c>
      <c r="H6161" t="s">
        <v>50338</v>
      </c>
      <c r="I6161" t="s">
        <v>2392</v>
      </c>
      <c r="J6161" t="s">
        <v>7888</v>
      </c>
      <c r="K6161" t="s">
        <v>7889</v>
      </c>
      <c r="L6161" t="s">
        <v>76</v>
      </c>
      <c r="M6161" t="s">
        <v>2827</v>
      </c>
      <c r="N6161" t="s">
        <v>2859</v>
      </c>
      <c r="O6161" t="s">
        <v>7890</v>
      </c>
      <c r="P6161" t="s">
        <v>50339</v>
      </c>
      <c r="R6161" t="str">
        <f t="shared" si="192"/>
        <v>奎文</v>
      </c>
      <c r="S6161" t="str">
        <f t="shared" si="193"/>
        <v>0712</v>
      </c>
    </row>
    <row r="6162" spans="1:19">
      <c r="A6162" t="s">
        <v>50340</v>
      </c>
      <c r="B6162" t="s">
        <v>50341</v>
      </c>
      <c r="C6162" t="s">
        <v>46</v>
      </c>
      <c r="D6162" t="s">
        <v>50342</v>
      </c>
      <c r="E6162" t="s">
        <v>49426</v>
      </c>
      <c r="F6162" t="s">
        <v>50343</v>
      </c>
      <c r="G6162" t="s">
        <v>50344</v>
      </c>
      <c r="H6162" t="s">
        <v>50345</v>
      </c>
      <c r="I6162" t="s">
        <v>3608</v>
      </c>
      <c r="J6162" t="s">
        <v>7259</v>
      </c>
      <c r="K6162" t="s">
        <v>7260</v>
      </c>
      <c r="L6162" t="s">
        <v>67</v>
      </c>
      <c r="M6162" t="s">
        <v>3706</v>
      </c>
      <c r="N6162" t="s">
        <v>3017</v>
      </c>
      <c r="O6162" t="s">
        <v>13827</v>
      </c>
      <c r="P6162" t="s">
        <v>50346</v>
      </c>
      <c r="R6162" t="str">
        <f t="shared" si="192"/>
        <v>昌邑</v>
      </c>
      <c r="S6162" t="str">
        <f t="shared" si="193"/>
        <v>0712</v>
      </c>
    </row>
    <row r="6163" spans="1:19">
      <c r="A6163" t="s">
        <v>50347</v>
      </c>
      <c r="B6163" t="s">
        <v>50348</v>
      </c>
      <c r="C6163" t="s">
        <v>46</v>
      </c>
      <c r="D6163" t="s">
        <v>50349</v>
      </c>
      <c r="E6163" t="s">
        <v>50078</v>
      </c>
      <c r="F6163" t="s">
        <v>50350</v>
      </c>
      <c r="G6163" t="s">
        <v>50351</v>
      </c>
      <c r="H6163" t="s">
        <v>50352</v>
      </c>
      <c r="I6163" t="s">
        <v>2350</v>
      </c>
      <c r="J6163" t="s">
        <v>6506</v>
      </c>
      <c r="K6163" t="s">
        <v>6507</v>
      </c>
      <c r="L6163" t="s">
        <v>76</v>
      </c>
      <c r="M6163" t="s">
        <v>4374</v>
      </c>
      <c r="N6163" t="s">
        <v>2396</v>
      </c>
      <c r="O6163" t="s">
        <v>6508</v>
      </c>
      <c r="P6163" t="s">
        <v>50353</v>
      </c>
      <c r="R6163" t="str">
        <f t="shared" si="192"/>
        <v>奎文</v>
      </c>
      <c r="S6163" t="str">
        <f t="shared" si="193"/>
        <v>0712</v>
      </c>
    </row>
    <row r="6164" spans="1:19">
      <c r="A6164" t="s">
        <v>50354</v>
      </c>
      <c r="B6164" t="s">
        <v>50355</v>
      </c>
      <c r="C6164" t="s">
        <v>46</v>
      </c>
      <c r="D6164" t="s">
        <v>50356</v>
      </c>
      <c r="E6164" t="s">
        <v>50078</v>
      </c>
      <c r="F6164" t="s">
        <v>50357</v>
      </c>
      <c r="G6164" t="s">
        <v>50358</v>
      </c>
      <c r="H6164" t="s">
        <v>50359</v>
      </c>
      <c r="I6164" t="s">
        <v>2378</v>
      </c>
      <c r="J6164" t="s">
        <v>7110</v>
      </c>
      <c r="K6164" t="s">
        <v>7111</v>
      </c>
      <c r="L6164" t="s">
        <v>110</v>
      </c>
      <c r="M6164" t="s">
        <v>7112</v>
      </c>
      <c r="N6164" t="s">
        <v>3499</v>
      </c>
      <c r="O6164" t="s">
        <v>7113</v>
      </c>
      <c r="P6164" t="s">
        <v>50360</v>
      </c>
      <c r="R6164" t="str">
        <f t="shared" si="192"/>
        <v>高密</v>
      </c>
      <c r="S6164" t="str">
        <f t="shared" si="193"/>
        <v>0712</v>
      </c>
    </row>
    <row r="6165" spans="1:19">
      <c r="A6165" t="s">
        <v>50361</v>
      </c>
      <c r="B6165" t="s">
        <v>50362</v>
      </c>
      <c r="C6165" t="s">
        <v>46</v>
      </c>
      <c r="D6165" t="s">
        <v>50363</v>
      </c>
      <c r="E6165" t="s">
        <v>48082</v>
      </c>
      <c r="F6165" t="s">
        <v>50364</v>
      </c>
      <c r="G6165" t="s">
        <v>50365</v>
      </c>
      <c r="H6165" t="s">
        <v>50366</v>
      </c>
      <c r="I6165" t="s">
        <v>2350</v>
      </c>
      <c r="J6165" t="s">
        <v>4792</v>
      </c>
      <c r="K6165" t="s">
        <v>4793</v>
      </c>
      <c r="L6165" t="s">
        <v>57</v>
      </c>
      <c r="M6165" t="s">
        <v>2433</v>
      </c>
      <c r="N6165" t="s">
        <v>3277</v>
      </c>
      <c r="O6165" t="s">
        <v>4794</v>
      </c>
      <c r="Q6165" t="s">
        <v>50367</v>
      </c>
      <c r="R6165" t="str">
        <f t="shared" si="192"/>
        <v>安丘</v>
      </c>
      <c r="S6165" t="str">
        <f t="shared" si="193"/>
        <v>0712</v>
      </c>
    </row>
    <row r="6166" spans="1:19">
      <c r="A6166" t="s">
        <v>50368</v>
      </c>
      <c r="B6166" t="s">
        <v>50369</v>
      </c>
      <c r="C6166" t="s">
        <v>46</v>
      </c>
      <c r="D6166" t="s">
        <v>50370</v>
      </c>
      <c r="E6166" t="s">
        <v>48082</v>
      </c>
      <c r="F6166" t="s">
        <v>50371</v>
      </c>
      <c r="G6166" t="s">
        <v>50372</v>
      </c>
      <c r="H6166" t="s">
        <v>50373</v>
      </c>
      <c r="I6166" t="s">
        <v>2350</v>
      </c>
      <c r="J6166" t="s">
        <v>24737</v>
      </c>
      <c r="K6166" t="s">
        <v>24738</v>
      </c>
      <c r="L6166" t="s">
        <v>146</v>
      </c>
      <c r="M6166" t="s">
        <v>14094</v>
      </c>
      <c r="N6166" t="s">
        <v>2743</v>
      </c>
      <c r="O6166" t="s">
        <v>24739</v>
      </c>
      <c r="P6166" t="s">
        <v>50374</v>
      </c>
      <c r="Q6166" t="s">
        <v>50375</v>
      </c>
      <c r="R6166" t="str">
        <f t="shared" si="192"/>
        <v>临朐</v>
      </c>
      <c r="S6166" t="str">
        <f t="shared" si="193"/>
        <v>0712</v>
      </c>
    </row>
    <row r="6167" spans="1:19">
      <c r="A6167" t="s">
        <v>50376</v>
      </c>
      <c r="B6167" t="s">
        <v>50377</v>
      </c>
      <c r="C6167" t="s">
        <v>46</v>
      </c>
      <c r="D6167" t="s">
        <v>50378</v>
      </c>
      <c r="E6167" t="s">
        <v>48082</v>
      </c>
      <c r="F6167" t="s">
        <v>50379</v>
      </c>
      <c r="G6167" t="s">
        <v>50380</v>
      </c>
      <c r="H6167" t="s">
        <v>50381</v>
      </c>
      <c r="I6167" t="s">
        <v>2465</v>
      </c>
      <c r="J6167" t="s">
        <v>6923</v>
      </c>
      <c r="K6167" t="s">
        <v>6924</v>
      </c>
      <c r="L6167" t="s">
        <v>128</v>
      </c>
      <c r="M6167" t="s">
        <v>6079</v>
      </c>
      <c r="O6167" t="s">
        <v>6925</v>
      </c>
      <c r="P6167" t="s">
        <v>50382</v>
      </c>
      <c r="R6167" t="str">
        <f t="shared" si="192"/>
        <v>寿光</v>
      </c>
      <c r="S6167" t="str">
        <f t="shared" si="193"/>
        <v>0712</v>
      </c>
    </row>
    <row r="6168" spans="1:19">
      <c r="A6168" t="s">
        <v>50383</v>
      </c>
      <c r="B6168" t="s">
        <v>50384</v>
      </c>
      <c r="C6168" t="s">
        <v>46</v>
      </c>
      <c r="D6168" t="s">
        <v>50385</v>
      </c>
      <c r="E6168" t="s">
        <v>50031</v>
      </c>
      <c r="F6168" t="s">
        <v>50386</v>
      </c>
      <c r="G6168" t="s">
        <v>50387</v>
      </c>
      <c r="H6168" t="s">
        <v>50388</v>
      </c>
      <c r="I6168" t="s">
        <v>2364</v>
      </c>
      <c r="J6168" t="s">
        <v>3026</v>
      </c>
      <c r="K6168" t="s">
        <v>3027</v>
      </c>
      <c r="L6168" t="s">
        <v>128</v>
      </c>
      <c r="M6168" t="s">
        <v>3028</v>
      </c>
      <c r="N6168" t="s">
        <v>2721</v>
      </c>
      <c r="O6168" t="s">
        <v>3029</v>
      </c>
      <c r="P6168" t="s">
        <v>50389</v>
      </c>
      <c r="Q6168" t="s">
        <v>50390</v>
      </c>
      <c r="R6168" t="str">
        <f t="shared" si="192"/>
        <v>寿光</v>
      </c>
      <c r="S6168" t="str">
        <f t="shared" si="193"/>
        <v>0712</v>
      </c>
    </row>
    <row r="6169" spans="1:19">
      <c r="A6169" t="s">
        <v>50391</v>
      </c>
      <c r="B6169" t="s">
        <v>50392</v>
      </c>
      <c r="C6169" t="s">
        <v>46</v>
      </c>
      <c r="D6169" t="s">
        <v>50393</v>
      </c>
      <c r="E6169" t="s">
        <v>47085</v>
      </c>
      <c r="F6169" t="s">
        <v>50394</v>
      </c>
      <c r="G6169" t="s">
        <v>50395</v>
      </c>
      <c r="H6169" t="s">
        <v>50396</v>
      </c>
      <c r="I6169" t="s">
        <v>2350</v>
      </c>
      <c r="J6169" t="s">
        <v>33860</v>
      </c>
      <c r="K6169" t="s">
        <v>8235</v>
      </c>
      <c r="L6169" t="s">
        <v>57</v>
      </c>
      <c r="M6169" t="s">
        <v>4029</v>
      </c>
      <c r="N6169" t="s">
        <v>2421</v>
      </c>
      <c r="O6169" t="s">
        <v>33861</v>
      </c>
      <c r="P6169" t="s">
        <v>50397</v>
      </c>
      <c r="Q6169" t="s">
        <v>50398</v>
      </c>
      <c r="R6169" t="str">
        <f t="shared" si="192"/>
        <v>安丘</v>
      </c>
      <c r="S6169" t="str">
        <f t="shared" si="193"/>
        <v>0712</v>
      </c>
    </row>
    <row r="6170" spans="1:19">
      <c r="A6170" t="s">
        <v>50399</v>
      </c>
      <c r="B6170" t="s">
        <v>50400</v>
      </c>
      <c r="C6170" t="s">
        <v>46</v>
      </c>
      <c r="D6170" t="s">
        <v>50401</v>
      </c>
      <c r="E6170" t="s">
        <v>50402</v>
      </c>
      <c r="F6170" t="s">
        <v>50403</v>
      </c>
      <c r="G6170" t="s">
        <v>50404</v>
      </c>
      <c r="H6170" t="s">
        <v>50405</v>
      </c>
      <c r="I6170" t="s">
        <v>2645</v>
      </c>
      <c r="J6170" t="s">
        <v>5473</v>
      </c>
      <c r="K6170" t="s">
        <v>5474</v>
      </c>
      <c r="L6170" t="s">
        <v>128</v>
      </c>
      <c r="M6170" t="s">
        <v>2890</v>
      </c>
      <c r="N6170" t="s">
        <v>3339</v>
      </c>
      <c r="O6170" t="s">
        <v>5475</v>
      </c>
      <c r="P6170" t="s">
        <v>50406</v>
      </c>
      <c r="Q6170" t="s">
        <v>50407</v>
      </c>
      <c r="R6170" t="str">
        <f t="shared" si="192"/>
        <v>寿光</v>
      </c>
      <c r="S6170" t="str">
        <f t="shared" si="193"/>
        <v>0712</v>
      </c>
    </row>
    <row r="6171" spans="1:19">
      <c r="A6171" t="s">
        <v>50408</v>
      </c>
      <c r="B6171" t="s">
        <v>50409</v>
      </c>
      <c r="C6171" t="s">
        <v>46</v>
      </c>
      <c r="D6171" t="s">
        <v>50410</v>
      </c>
      <c r="E6171" t="s">
        <v>47085</v>
      </c>
      <c r="F6171" t="s">
        <v>50411</v>
      </c>
      <c r="G6171" t="s">
        <v>50412</v>
      </c>
      <c r="H6171" t="s">
        <v>50413</v>
      </c>
      <c r="I6171" t="s">
        <v>2350</v>
      </c>
      <c r="J6171" t="s">
        <v>2956</v>
      </c>
      <c r="K6171" t="s">
        <v>2957</v>
      </c>
      <c r="L6171" t="s">
        <v>67</v>
      </c>
      <c r="M6171" t="s">
        <v>2958</v>
      </c>
      <c r="N6171" t="s">
        <v>3907</v>
      </c>
      <c r="O6171" t="s">
        <v>2960</v>
      </c>
      <c r="P6171" t="s">
        <v>50414</v>
      </c>
      <c r="R6171" t="str">
        <f t="shared" si="192"/>
        <v>昌邑</v>
      </c>
      <c r="S6171" t="str">
        <f t="shared" si="193"/>
        <v>0712</v>
      </c>
    </row>
    <row r="6172" spans="1:19">
      <c r="A6172" t="s">
        <v>50415</v>
      </c>
      <c r="B6172" t="s">
        <v>50416</v>
      </c>
      <c r="C6172" t="s">
        <v>46</v>
      </c>
      <c r="D6172" t="s">
        <v>50417</v>
      </c>
      <c r="E6172" t="s">
        <v>43945</v>
      </c>
      <c r="F6172" t="s">
        <v>50418</v>
      </c>
      <c r="G6172" t="s">
        <v>50419</v>
      </c>
      <c r="H6172" t="s">
        <v>50420</v>
      </c>
      <c r="I6172" t="s">
        <v>2645</v>
      </c>
      <c r="J6172" t="s">
        <v>9674</v>
      </c>
      <c r="K6172" t="s">
        <v>9675</v>
      </c>
      <c r="L6172" t="s">
        <v>187</v>
      </c>
      <c r="M6172" t="s">
        <v>3773</v>
      </c>
      <c r="N6172" t="s">
        <v>3017</v>
      </c>
      <c r="O6172" t="s">
        <v>9676</v>
      </c>
      <c r="P6172" t="s">
        <v>50421</v>
      </c>
      <c r="R6172" t="str">
        <f t="shared" si="192"/>
        <v>坊子</v>
      </c>
      <c r="S6172" t="str">
        <f t="shared" si="193"/>
        <v>0712</v>
      </c>
    </row>
    <row r="6173" spans="1:19">
      <c r="A6173" t="s">
        <v>50422</v>
      </c>
      <c r="B6173" t="s">
        <v>50423</v>
      </c>
      <c r="C6173" t="s">
        <v>46</v>
      </c>
      <c r="D6173" t="s">
        <v>50424</v>
      </c>
      <c r="E6173" t="s">
        <v>50425</v>
      </c>
      <c r="F6173" t="s">
        <v>50426</v>
      </c>
      <c r="G6173" t="s">
        <v>50427</v>
      </c>
      <c r="H6173" t="s">
        <v>50428</v>
      </c>
      <c r="I6173" t="s">
        <v>2350</v>
      </c>
      <c r="J6173" t="s">
        <v>2646</v>
      </c>
      <c r="K6173" t="s">
        <v>2647</v>
      </c>
      <c r="L6173" t="s">
        <v>128</v>
      </c>
      <c r="M6173" t="s">
        <v>2648</v>
      </c>
      <c r="N6173" t="s">
        <v>2480</v>
      </c>
      <c r="O6173" t="s">
        <v>2650</v>
      </c>
      <c r="P6173" t="s">
        <v>50429</v>
      </c>
      <c r="Q6173" t="s">
        <v>50430</v>
      </c>
      <c r="R6173" t="str">
        <f t="shared" si="192"/>
        <v>寿光</v>
      </c>
      <c r="S6173" t="str">
        <f t="shared" si="193"/>
        <v>0712</v>
      </c>
    </row>
    <row r="6174" spans="1:19">
      <c r="A6174" t="s">
        <v>50431</v>
      </c>
      <c r="B6174" t="s">
        <v>50432</v>
      </c>
      <c r="C6174" t="s">
        <v>46</v>
      </c>
      <c r="D6174" t="s">
        <v>50433</v>
      </c>
      <c r="E6174" t="s">
        <v>43945</v>
      </c>
      <c r="F6174" t="s">
        <v>50434</v>
      </c>
      <c r="G6174" t="s">
        <v>50435</v>
      </c>
      <c r="H6174" t="s">
        <v>50436</v>
      </c>
      <c r="I6174" t="s">
        <v>2503</v>
      </c>
      <c r="J6174" t="s">
        <v>7888</v>
      </c>
      <c r="K6174" t="s">
        <v>7889</v>
      </c>
      <c r="L6174" t="s">
        <v>76</v>
      </c>
      <c r="M6174" t="s">
        <v>2827</v>
      </c>
      <c r="N6174" t="s">
        <v>2859</v>
      </c>
      <c r="O6174" t="s">
        <v>7890</v>
      </c>
      <c r="P6174" t="s">
        <v>50437</v>
      </c>
      <c r="Q6174" t="s">
        <v>50438</v>
      </c>
      <c r="R6174" t="str">
        <f t="shared" si="192"/>
        <v>奎文</v>
      </c>
      <c r="S6174" t="str">
        <f t="shared" si="193"/>
        <v>0712</v>
      </c>
    </row>
    <row r="6175" spans="1:19">
      <c r="A6175" t="s">
        <v>50439</v>
      </c>
      <c r="B6175" t="s">
        <v>50136</v>
      </c>
      <c r="C6175" t="s">
        <v>46</v>
      </c>
      <c r="D6175" t="s">
        <v>50440</v>
      </c>
      <c r="E6175" t="s">
        <v>50441</v>
      </c>
      <c r="F6175" t="s">
        <v>50442</v>
      </c>
      <c r="G6175" t="s">
        <v>50443</v>
      </c>
      <c r="H6175" t="s">
        <v>50444</v>
      </c>
      <c r="I6175" t="s">
        <v>2350</v>
      </c>
      <c r="J6175" t="s">
        <v>2490</v>
      </c>
      <c r="K6175" t="s">
        <v>2491</v>
      </c>
      <c r="L6175" t="s">
        <v>57</v>
      </c>
      <c r="M6175" t="s">
        <v>2492</v>
      </c>
      <c r="N6175" t="s">
        <v>2421</v>
      </c>
      <c r="O6175" t="s">
        <v>2493</v>
      </c>
      <c r="P6175" t="s">
        <v>50445</v>
      </c>
      <c r="Q6175" t="s">
        <v>50446</v>
      </c>
      <c r="R6175" t="str">
        <f t="shared" si="192"/>
        <v>安丘</v>
      </c>
      <c r="S6175" t="str">
        <f t="shared" si="193"/>
        <v>0712</v>
      </c>
    </row>
    <row r="6176" spans="1:19">
      <c r="A6176" t="s">
        <v>50447</v>
      </c>
      <c r="B6176" t="s">
        <v>50448</v>
      </c>
      <c r="C6176" t="s">
        <v>46</v>
      </c>
      <c r="D6176" t="s">
        <v>50449</v>
      </c>
      <c r="E6176" t="s">
        <v>47085</v>
      </c>
      <c r="F6176" t="s">
        <v>50450</v>
      </c>
      <c r="G6176" t="s">
        <v>50451</v>
      </c>
      <c r="H6176" t="s">
        <v>50452</v>
      </c>
      <c r="I6176" t="s">
        <v>2378</v>
      </c>
      <c r="J6176" t="s">
        <v>2684</v>
      </c>
      <c r="K6176" t="s">
        <v>2685</v>
      </c>
      <c r="L6176" t="s">
        <v>137</v>
      </c>
      <c r="M6176" t="s">
        <v>2686</v>
      </c>
      <c r="N6176" t="s">
        <v>7359</v>
      </c>
      <c r="O6176" t="s">
        <v>2688</v>
      </c>
      <c r="P6176" t="s">
        <v>50453</v>
      </c>
      <c r="Q6176" t="s">
        <v>50454</v>
      </c>
      <c r="R6176" t="str">
        <f t="shared" si="192"/>
        <v>青州</v>
      </c>
      <c r="S6176" t="str">
        <f t="shared" si="193"/>
        <v>0712</v>
      </c>
    </row>
    <row r="6177" spans="1:19">
      <c r="A6177" t="s">
        <v>50455</v>
      </c>
      <c r="B6177" t="s">
        <v>50456</v>
      </c>
      <c r="C6177" t="s">
        <v>46</v>
      </c>
      <c r="D6177" t="s">
        <v>50457</v>
      </c>
      <c r="E6177" t="s">
        <v>43945</v>
      </c>
      <c r="F6177" t="s">
        <v>50458</v>
      </c>
      <c r="G6177" t="s">
        <v>50459</v>
      </c>
      <c r="H6177" t="s">
        <v>50460</v>
      </c>
      <c r="I6177" t="s">
        <v>2378</v>
      </c>
      <c r="J6177" t="s">
        <v>3530</v>
      </c>
      <c r="K6177" t="s">
        <v>3531</v>
      </c>
      <c r="L6177" t="s">
        <v>146</v>
      </c>
      <c r="M6177" t="s">
        <v>3532</v>
      </c>
      <c r="N6177" t="s">
        <v>2368</v>
      </c>
      <c r="O6177" t="s">
        <v>3533</v>
      </c>
      <c r="P6177" t="s">
        <v>50461</v>
      </c>
      <c r="Q6177" t="s">
        <v>50462</v>
      </c>
      <c r="R6177" t="str">
        <f t="shared" si="192"/>
        <v>临朐</v>
      </c>
      <c r="S6177" t="str">
        <f t="shared" si="193"/>
        <v>0712</v>
      </c>
    </row>
    <row r="6178" spans="1:19">
      <c r="A6178" t="s">
        <v>50463</v>
      </c>
      <c r="B6178" t="s">
        <v>50464</v>
      </c>
      <c r="C6178" t="s">
        <v>46</v>
      </c>
      <c r="D6178" t="s">
        <v>50465</v>
      </c>
      <c r="E6178" t="s">
        <v>50466</v>
      </c>
      <c r="F6178" t="s">
        <v>50467</v>
      </c>
      <c r="G6178" t="s">
        <v>50468</v>
      </c>
      <c r="H6178" t="s">
        <v>50469</v>
      </c>
      <c r="I6178" t="s">
        <v>2645</v>
      </c>
      <c r="J6178" t="s">
        <v>2793</v>
      </c>
      <c r="K6178" t="s">
        <v>2794</v>
      </c>
      <c r="L6178" t="s">
        <v>57</v>
      </c>
      <c r="M6178" t="s">
        <v>2367</v>
      </c>
      <c r="N6178" t="s">
        <v>2602</v>
      </c>
      <c r="O6178" t="s">
        <v>2795</v>
      </c>
      <c r="P6178" t="s">
        <v>50470</v>
      </c>
      <c r="R6178" t="str">
        <f t="shared" si="192"/>
        <v>安丘</v>
      </c>
      <c r="S6178" t="str">
        <f t="shared" si="193"/>
        <v>0712</v>
      </c>
    </row>
    <row r="6179" spans="1:19">
      <c r="A6179" t="s">
        <v>50471</v>
      </c>
      <c r="B6179" t="s">
        <v>50472</v>
      </c>
      <c r="C6179" t="s">
        <v>46</v>
      </c>
      <c r="D6179" t="s">
        <v>50473</v>
      </c>
      <c r="E6179" t="s">
        <v>43945</v>
      </c>
      <c r="F6179" t="s">
        <v>50474</v>
      </c>
      <c r="G6179" t="s">
        <v>50475</v>
      </c>
      <c r="H6179" t="s">
        <v>50476</v>
      </c>
      <c r="I6179" t="s">
        <v>2392</v>
      </c>
      <c r="J6179" t="s">
        <v>7888</v>
      </c>
      <c r="K6179" t="s">
        <v>7889</v>
      </c>
      <c r="L6179" t="s">
        <v>76</v>
      </c>
      <c r="M6179" t="s">
        <v>2827</v>
      </c>
      <c r="N6179" t="s">
        <v>2859</v>
      </c>
      <c r="O6179" t="s">
        <v>7890</v>
      </c>
      <c r="P6179" t="s">
        <v>50477</v>
      </c>
      <c r="R6179" t="str">
        <f t="shared" si="192"/>
        <v>奎文</v>
      </c>
      <c r="S6179" t="str">
        <f t="shared" si="193"/>
        <v>0712</v>
      </c>
    </row>
    <row r="6180" spans="1:19">
      <c r="A6180" t="s">
        <v>50478</v>
      </c>
      <c r="B6180" t="s">
        <v>50479</v>
      </c>
      <c r="C6180" t="s">
        <v>46</v>
      </c>
      <c r="D6180" t="s">
        <v>50480</v>
      </c>
      <c r="E6180" t="s">
        <v>43945</v>
      </c>
      <c r="F6180" t="s">
        <v>50481</v>
      </c>
      <c r="G6180" t="s">
        <v>50482</v>
      </c>
      <c r="H6180" t="s">
        <v>50483</v>
      </c>
      <c r="I6180" t="s">
        <v>2503</v>
      </c>
      <c r="J6180" t="s">
        <v>4792</v>
      </c>
      <c r="K6180" t="s">
        <v>4793</v>
      </c>
      <c r="L6180" t="s">
        <v>57</v>
      </c>
      <c r="M6180" t="s">
        <v>2433</v>
      </c>
      <c r="N6180" t="s">
        <v>2421</v>
      </c>
      <c r="O6180" t="s">
        <v>4794</v>
      </c>
      <c r="P6180" t="s">
        <v>50484</v>
      </c>
      <c r="R6180" t="str">
        <f t="shared" si="192"/>
        <v>安丘</v>
      </c>
      <c r="S6180" t="str">
        <f t="shared" si="193"/>
        <v>0712</v>
      </c>
    </row>
    <row r="6181" spans="1:19">
      <c r="A6181" t="s">
        <v>50485</v>
      </c>
      <c r="B6181" t="s">
        <v>50486</v>
      </c>
      <c r="C6181" t="s">
        <v>46</v>
      </c>
      <c r="D6181" t="s">
        <v>50487</v>
      </c>
      <c r="E6181" t="s">
        <v>50488</v>
      </c>
      <c r="F6181" t="s">
        <v>50489</v>
      </c>
      <c r="G6181" t="s">
        <v>50490</v>
      </c>
      <c r="H6181" t="s">
        <v>50491</v>
      </c>
      <c r="I6181" t="s">
        <v>2350</v>
      </c>
      <c r="J6181" t="s">
        <v>6352</v>
      </c>
      <c r="K6181" t="s">
        <v>6353</v>
      </c>
      <c r="L6181" t="s">
        <v>128</v>
      </c>
      <c r="M6181" t="s">
        <v>5602</v>
      </c>
      <c r="N6181" t="s">
        <v>2602</v>
      </c>
      <c r="O6181" t="s">
        <v>6354</v>
      </c>
      <c r="P6181" t="s">
        <v>50492</v>
      </c>
      <c r="R6181" t="str">
        <f t="shared" si="192"/>
        <v>寿光</v>
      </c>
      <c r="S6181" t="str">
        <f t="shared" si="193"/>
        <v>0712</v>
      </c>
    </row>
    <row r="6182" spans="1:19">
      <c r="A6182" t="s">
        <v>1654</v>
      </c>
      <c r="B6182" t="s">
        <v>50493</v>
      </c>
      <c r="C6182" t="s">
        <v>46</v>
      </c>
      <c r="D6182" t="s">
        <v>50494</v>
      </c>
      <c r="E6182" t="s">
        <v>50488</v>
      </c>
      <c r="F6182" t="s">
        <v>50495</v>
      </c>
      <c r="G6182" t="s">
        <v>1652</v>
      </c>
      <c r="H6182" t="s">
        <v>50496</v>
      </c>
      <c r="I6182" t="s">
        <v>3376</v>
      </c>
      <c r="J6182" t="s">
        <v>3395</v>
      </c>
      <c r="K6182" t="s">
        <v>12683</v>
      </c>
      <c r="L6182" t="s">
        <v>187</v>
      </c>
      <c r="M6182" t="s">
        <v>2468</v>
      </c>
      <c r="N6182" t="s">
        <v>2368</v>
      </c>
      <c r="O6182" t="s">
        <v>3397</v>
      </c>
      <c r="P6182" t="s">
        <v>50497</v>
      </c>
      <c r="R6182" t="str">
        <f t="shared" si="192"/>
        <v>坊子</v>
      </c>
      <c r="S6182" t="str">
        <f t="shared" si="193"/>
        <v>0712</v>
      </c>
    </row>
    <row r="6183" spans="1:19">
      <c r="A6183" t="s">
        <v>50498</v>
      </c>
      <c r="B6183" t="s">
        <v>50499</v>
      </c>
      <c r="C6183" t="s">
        <v>46</v>
      </c>
      <c r="D6183" t="s">
        <v>50500</v>
      </c>
      <c r="E6183" t="s">
        <v>50501</v>
      </c>
      <c r="F6183" t="s">
        <v>50502</v>
      </c>
      <c r="G6183" t="s">
        <v>50503</v>
      </c>
      <c r="H6183" t="s">
        <v>50504</v>
      </c>
      <c r="I6183" t="s">
        <v>2645</v>
      </c>
      <c r="J6183" t="s">
        <v>3497</v>
      </c>
      <c r="K6183" t="s">
        <v>3498</v>
      </c>
      <c r="L6183" t="s">
        <v>57</v>
      </c>
      <c r="M6183" t="s">
        <v>2838</v>
      </c>
      <c r="N6183" t="s">
        <v>2354</v>
      </c>
      <c r="O6183" t="s">
        <v>3500</v>
      </c>
      <c r="P6183" t="s">
        <v>50505</v>
      </c>
      <c r="R6183" t="str">
        <f t="shared" si="192"/>
        <v>安丘</v>
      </c>
      <c r="S6183" t="str">
        <f t="shared" si="193"/>
        <v>0712</v>
      </c>
    </row>
    <row r="6184" spans="1:19">
      <c r="A6184" t="s">
        <v>50506</v>
      </c>
      <c r="B6184" t="s">
        <v>50507</v>
      </c>
      <c r="C6184" t="s">
        <v>46</v>
      </c>
      <c r="D6184" t="s">
        <v>50508</v>
      </c>
      <c r="E6184" t="s">
        <v>50509</v>
      </c>
      <c r="F6184" t="s">
        <v>50510</v>
      </c>
      <c r="G6184" t="s">
        <v>50511</v>
      </c>
      <c r="H6184" t="s">
        <v>50512</v>
      </c>
      <c r="I6184" t="s">
        <v>4165</v>
      </c>
      <c r="J6184" t="s">
        <v>30738</v>
      </c>
      <c r="K6184" t="s">
        <v>30739</v>
      </c>
      <c r="L6184" t="s">
        <v>110</v>
      </c>
      <c r="M6184" t="s">
        <v>2575</v>
      </c>
      <c r="N6184" t="s">
        <v>2421</v>
      </c>
      <c r="O6184" t="s">
        <v>36755</v>
      </c>
      <c r="P6184" t="s">
        <v>50513</v>
      </c>
      <c r="Q6184" t="s">
        <v>50514</v>
      </c>
      <c r="R6184" t="str">
        <f t="shared" si="192"/>
        <v>高密</v>
      </c>
      <c r="S6184" t="str">
        <f t="shared" si="193"/>
        <v>0712</v>
      </c>
    </row>
    <row r="6185" spans="1:19">
      <c r="A6185" t="s">
        <v>50515</v>
      </c>
      <c r="B6185" t="s">
        <v>50516</v>
      </c>
      <c r="C6185" t="s">
        <v>46</v>
      </c>
      <c r="D6185" t="s">
        <v>50517</v>
      </c>
      <c r="E6185" t="s">
        <v>50518</v>
      </c>
      <c r="F6185" t="s">
        <v>50519</v>
      </c>
      <c r="G6185" t="s">
        <v>50520</v>
      </c>
      <c r="H6185" t="s">
        <v>50521</v>
      </c>
      <c r="I6185" t="s">
        <v>2378</v>
      </c>
      <c r="J6185" t="s">
        <v>2599</v>
      </c>
      <c r="K6185" t="s">
        <v>2600</v>
      </c>
      <c r="L6185" t="s">
        <v>119</v>
      </c>
      <c r="M6185" t="s">
        <v>2601</v>
      </c>
      <c r="N6185" t="s">
        <v>2602</v>
      </c>
      <c r="O6185" t="s">
        <v>2603</v>
      </c>
      <c r="P6185" t="s">
        <v>50522</v>
      </c>
      <c r="Q6185" t="s">
        <v>50523</v>
      </c>
      <c r="R6185" t="str">
        <f t="shared" si="192"/>
        <v>寒亭</v>
      </c>
      <c r="S6185" t="str">
        <f t="shared" si="193"/>
        <v>0712</v>
      </c>
    </row>
    <row r="6186" spans="1:19">
      <c r="A6186" t="s">
        <v>50524</v>
      </c>
      <c r="B6186" t="s">
        <v>50525</v>
      </c>
      <c r="C6186" t="s">
        <v>46</v>
      </c>
      <c r="D6186" t="s">
        <v>50526</v>
      </c>
      <c r="E6186" t="s">
        <v>50527</v>
      </c>
      <c r="F6186" t="s">
        <v>50528</v>
      </c>
      <c r="G6186" t="s">
        <v>50529</v>
      </c>
      <c r="H6186" t="s">
        <v>50530</v>
      </c>
      <c r="I6186" t="s">
        <v>2364</v>
      </c>
      <c r="J6186" t="s">
        <v>4582</v>
      </c>
      <c r="K6186" t="s">
        <v>4583</v>
      </c>
      <c r="L6186" t="s">
        <v>110</v>
      </c>
      <c r="M6186" t="s">
        <v>2849</v>
      </c>
      <c r="N6186" t="s">
        <v>2721</v>
      </c>
      <c r="O6186" t="s">
        <v>4584</v>
      </c>
      <c r="P6186" t="s">
        <v>50531</v>
      </c>
      <c r="R6186" t="str">
        <f t="shared" si="192"/>
        <v>高密</v>
      </c>
      <c r="S6186" t="str">
        <f t="shared" si="193"/>
        <v>0712</v>
      </c>
    </row>
    <row r="6187" spans="1:19">
      <c r="A6187" t="s">
        <v>50532</v>
      </c>
      <c r="B6187" t="s">
        <v>50533</v>
      </c>
      <c r="C6187" t="s">
        <v>46</v>
      </c>
      <c r="D6187" t="s">
        <v>50534</v>
      </c>
      <c r="E6187" t="s">
        <v>50535</v>
      </c>
      <c r="F6187" t="s">
        <v>50536</v>
      </c>
      <c r="G6187" t="s">
        <v>50537</v>
      </c>
      <c r="H6187" t="s">
        <v>50538</v>
      </c>
      <c r="I6187" t="s">
        <v>2364</v>
      </c>
      <c r="J6187" t="s">
        <v>44468</v>
      </c>
      <c r="K6187" t="s">
        <v>44469</v>
      </c>
      <c r="L6187" t="s">
        <v>3458</v>
      </c>
      <c r="M6187" t="s">
        <v>3459</v>
      </c>
      <c r="N6187" t="s">
        <v>2421</v>
      </c>
      <c r="O6187" t="s">
        <v>44470</v>
      </c>
      <c r="P6187" t="s">
        <v>50539</v>
      </c>
      <c r="Q6187" t="s">
        <v>50540</v>
      </c>
      <c r="R6187" t="str">
        <f t="shared" si="192"/>
        <v>寒亭</v>
      </c>
      <c r="S6187" t="str">
        <f t="shared" si="193"/>
        <v>0712</v>
      </c>
    </row>
    <row r="6188" spans="1:19">
      <c r="A6188" t="s">
        <v>50541</v>
      </c>
      <c r="B6188" t="s">
        <v>50542</v>
      </c>
      <c r="C6188" t="s">
        <v>46</v>
      </c>
      <c r="D6188" t="s">
        <v>50543</v>
      </c>
      <c r="E6188" t="s">
        <v>50544</v>
      </c>
      <c r="F6188" t="s">
        <v>50545</v>
      </c>
      <c r="G6188" t="s">
        <v>50546</v>
      </c>
      <c r="H6188" t="s">
        <v>50547</v>
      </c>
      <c r="I6188" t="s">
        <v>2364</v>
      </c>
      <c r="J6188" t="s">
        <v>7387</v>
      </c>
      <c r="K6188" t="s">
        <v>7388</v>
      </c>
      <c r="L6188" t="s">
        <v>128</v>
      </c>
      <c r="M6188" t="s">
        <v>5602</v>
      </c>
      <c r="N6188" t="s">
        <v>7359</v>
      </c>
      <c r="O6188" t="s">
        <v>7389</v>
      </c>
      <c r="P6188" t="s">
        <v>50548</v>
      </c>
      <c r="R6188" t="str">
        <f t="shared" si="192"/>
        <v>寿光</v>
      </c>
      <c r="S6188" t="str">
        <f t="shared" si="193"/>
        <v>0712</v>
      </c>
    </row>
    <row r="6189" spans="1:19">
      <c r="A6189" t="s">
        <v>50549</v>
      </c>
      <c r="B6189" t="s">
        <v>50550</v>
      </c>
      <c r="C6189" t="s">
        <v>46</v>
      </c>
      <c r="D6189" t="s">
        <v>50551</v>
      </c>
      <c r="E6189" t="s">
        <v>50552</v>
      </c>
      <c r="F6189" t="s">
        <v>50553</v>
      </c>
      <c r="G6189" t="s">
        <v>50554</v>
      </c>
      <c r="H6189" t="s">
        <v>50555</v>
      </c>
      <c r="I6189" t="s">
        <v>2364</v>
      </c>
      <c r="J6189" t="s">
        <v>18720</v>
      </c>
      <c r="K6189" t="s">
        <v>18721</v>
      </c>
      <c r="L6189" t="s">
        <v>187</v>
      </c>
      <c r="M6189" t="s">
        <v>3075</v>
      </c>
      <c r="N6189" t="s">
        <v>3339</v>
      </c>
      <c r="O6189" t="s">
        <v>18722</v>
      </c>
      <c r="P6189" t="s">
        <v>50556</v>
      </c>
      <c r="R6189" t="str">
        <f t="shared" si="192"/>
        <v>坊子</v>
      </c>
      <c r="S6189" t="str">
        <f t="shared" si="193"/>
        <v>0712</v>
      </c>
    </row>
    <row r="6190" spans="1:19">
      <c r="A6190" t="s">
        <v>50557</v>
      </c>
      <c r="B6190" t="s">
        <v>50558</v>
      </c>
      <c r="C6190" t="s">
        <v>46</v>
      </c>
      <c r="D6190" t="s">
        <v>50559</v>
      </c>
      <c r="E6190" t="s">
        <v>48082</v>
      </c>
      <c r="F6190" t="s">
        <v>50560</v>
      </c>
      <c r="G6190" t="s">
        <v>50561</v>
      </c>
      <c r="H6190" t="s">
        <v>50562</v>
      </c>
      <c r="I6190" t="s">
        <v>2350</v>
      </c>
      <c r="J6190" t="s">
        <v>6863</v>
      </c>
      <c r="K6190" t="s">
        <v>6864</v>
      </c>
      <c r="L6190" t="s">
        <v>128</v>
      </c>
      <c r="M6190" t="s">
        <v>3952</v>
      </c>
      <c r="N6190" t="s">
        <v>2421</v>
      </c>
      <c r="O6190" t="s">
        <v>6865</v>
      </c>
      <c r="P6190" t="s">
        <v>50563</v>
      </c>
      <c r="Q6190" t="s">
        <v>50564</v>
      </c>
      <c r="R6190" t="str">
        <f t="shared" si="192"/>
        <v>寿光</v>
      </c>
      <c r="S6190" t="str">
        <f t="shared" si="193"/>
        <v>0712</v>
      </c>
    </row>
    <row r="6191" spans="1:19">
      <c r="A6191" t="s">
        <v>50565</v>
      </c>
      <c r="B6191" t="s">
        <v>50566</v>
      </c>
      <c r="C6191" t="s">
        <v>46</v>
      </c>
      <c r="D6191" t="s">
        <v>50567</v>
      </c>
      <c r="E6191" t="s">
        <v>48082</v>
      </c>
      <c r="F6191" t="s">
        <v>50568</v>
      </c>
      <c r="G6191" t="s">
        <v>50569</v>
      </c>
      <c r="H6191" t="s">
        <v>50570</v>
      </c>
      <c r="I6191" t="s">
        <v>2364</v>
      </c>
      <c r="J6191" t="s">
        <v>3651</v>
      </c>
      <c r="K6191" t="s">
        <v>3652</v>
      </c>
      <c r="L6191" t="s">
        <v>128</v>
      </c>
      <c r="M6191" t="s">
        <v>3653</v>
      </c>
      <c r="N6191" t="s">
        <v>2674</v>
      </c>
      <c r="O6191" t="s">
        <v>3654</v>
      </c>
      <c r="P6191" t="s">
        <v>50571</v>
      </c>
      <c r="R6191" t="str">
        <f t="shared" si="192"/>
        <v>寿光</v>
      </c>
      <c r="S6191" t="str">
        <f t="shared" si="193"/>
        <v>0712</v>
      </c>
    </row>
    <row r="6192" spans="1:19">
      <c r="A6192" t="s">
        <v>50572</v>
      </c>
      <c r="B6192" t="s">
        <v>50573</v>
      </c>
      <c r="C6192" t="s">
        <v>46</v>
      </c>
      <c r="D6192" t="s">
        <v>50574</v>
      </c>
      <c r="E6192" t="s">
        <v>50518</v>
      </c>
      <c r="F6192" t="s">
        <v>50575</v>
      </c>
      <c r="G6192" t="s">
        <v>50576</v>
      </c>
      <c r="H6192" t="s">
        <v>50577</v>
      </c>
      <c r="I6192" t="s">
        <v>2378</v>
      </c>
      <c r="J6192" t="s">
        <v>3821</v>
      </c>
      <c r="K6192" t="s">
        <v>3822</v>
      </c>
      <c r="L6192" t="s">
        <v>128</v>
      </c>
      <c r="M6192" t="s">
        <v>3028</v>
      </c>
      <c r="N6192" t="s">
        <v>2354</v>
      </c>
      <c r="O6192" t="s">
        <v>3823</v>
      </c>
      <c r="P6192" t="s">
        <v>50578</v>
      </c>
      <c r="R6192" t="str">
        <f t="shared" si="192"/>
        <v>寿光</v>
      </c>
      <c r="S6192" t="str">
        <f t="shared" si="193"/>
        <v>0712</v>
      </c>
    </row>
    <row r="6193" spans="1:19">
      <c r="A6193" t="s">
        <v>50579</v>
      </c>
      <c r="B6193" t="s">
        <v>50580</v>
      </c>
      <c r="C6193" t="s">
        <v>46</v>
      </c>
      <c r="D6193" t="s">
        <v>50581</v>
      </c>
      <c r="E6193" t="s">
        <v>47085</v>
      </c>
      <c r="F6193" t="s">
        <v>50582</v>
      </c>
      <c r="G6193" t="s">
        <v>50583</v>
      </c>
      <c r="H6193" t="s">
        <v>50584</v>
      </c>
      <c r="I6193" t="s">
        <v>2350</v>
      </c>
      <c r="J6193" t="s">
        <v>7627</v>
      </c>
      <c r="K6193" t="s">
        <v>7628</v>
      </c>
      <c r="L6193" t="s">
        <v>128</v>
      </c>
      <c r="M6193" t="s">
        <v>6079</v>
      </c>
      <c r="N6193" t="s">
        <v>3554</v>
      </c>
      <c r="O6193" t="s">
        <v>7629</v>
      </c>
      <c r="P6193" t="s">
        <v>50585</v>
      </c>
      <c r="Q6193" t="s">
        <v>50586</v>
      </c>
      <c r="R6193" t="str">
        <f t="shared" si="192"/>
        <v>寿光</v>
      </c>
      <c r="S6193" t="str">
        <f t="shared" si="193"/>
        <v>0712</v>
      </c>
    </row>
    <row r="6194" spans="1:19">
      <c r="A6194" t="s">
        <v>50587</v>
      </c>
      <c r="B6194" t="s">
        <v>50588</v>
      </c>
      <c r="C6194" t="s">
        <v>46</v>
      </c>
      <c r="D6194" t="s">
        <v>50589</v>
      </c>
      <c r="E6194" t="s">
        <v>47085</v>
      </c>
      <c r="F6194" t="s">
        <v>50590</v>
      </c>
      <c r="G6194" t="s">
        <v>50591</v>
      </c>
      <c r="H6194" t="s">
        <v>50592</v>
      </c>
      <c r="I6194" t="s">
        <v>2645</v>
      </c>
      <c r="J6194" t="s">
        <v>3716</v>
      </c>
      <c r="K6194" t="s">
        <v>3717</v>
      </c>
      <c r="L6194" t="s">
        <v>76</v>
      </c>
      <c r="M6194" t="s">
        <v>2408</v>
      </c>
      <c r="N6194" t="s">
        <v>3718</v>
      </c>
      <c r="O6194" t="s">
        <v>3719</v>
      </c>
      <c r="P6194" t="s">
        <v>50593</v>
      </c>
      <c r="R6194" t="str">
        <f t="shared" si="192"/>
        <v>奎文</v>
      </c>
      <c r="S6194" t="str">
        <f t="shared" si="193"/>
        <v>0712</v>
      </c>
    </row>
    <row r="6195" spans="1:19">
      <c r="A6195" t="s">
        <v>50594</v>
      </c>
      <c r="B6195" t="s">
        <v>50595</v>
      </c>
      <c r="C6195" t="s">
        <v>46</v>
      </c>
      <c r="D6195" t="s">
        <v>50596</v>
      </c>
      <c r="E6195" t="s">
        <v>50597</v>
      </c>
      <c r="F6195" t="s">
        <v>50598</v>
      </c>
      <c r="G6195" t="s">
        <v>50599</v>
      </c>
      <c r="H6195" t="s">
        <v>50600</v>
      </c>
      <c r="I6195" t="s">
        <v>5826</v>
      </c>
      <c r="J6195" t="s">
        <v>3738</v>
      </c>
      <c r="K6195" t="s">
        <v>3739</v>
      </c>
      <c r="L6195" t="s">
        <v>187</v>
      </c>
      <c r="M6195" t="s">
        <v>3510</v>
      </c>
      <c r="N6195" t="s">
        <v>3907</v>
      </c>
      <c r="O6195" t="s">
        <v>3740</v>
      </c>
      <c r="P6195" t="s">
        <v>50601</v>
      </c>
      <c r="Q6195" t="s">
        <v>38473</v>
      </c>
      <c r="R6195" t="str">
        <f t="shared" si="192"/>
        <v>坊子</v>
      </c>
      <c r="S6195" t="str">
        <f t="shared" si="193"/>
        <v>0712</v>
      </c>
    </row>
    <row r="6196" spans="1:19">
      <c r="A6196" t="s">
        <v>50602</v>
      </c>
      <c r="B6196" t="s">
        <v>50603</v>
      </c>
      <c r="C6196" t="s">
        <v>46</v>
      </c>
      <c r="D6196" t="s">
        <v>50604</v>
      </c>
      <c r="E6196" t="s">
        <v>50605</v>
      </c>
      <c r="F6196" t="s">
        <v>50606</v>
      </c>
      <c r="G6196" t="s">
        <v>50607</v>
      </c>
      <c r="H6196" t="s">
        <v>50608</v>
      </c>
      <c r="I6196" t="s">
        <v>3376</v>
      </c>
      <c r="J6196" t="s">
        <v>2696</v>
      </c>
      <c r="K6196" t="s">
        <v>2697</v>
      </c>
      <c r="L6196" t="s">
        <v>110</v>
      </c>
      <c r="M6196" t="s">
        <v>2575</v>
      </c>
      <c r="N6196" t="s">
        <v>2368</v>
      </c>
      <c r="O6196" t="s">
        <v>2698</v>
      </c>
      <c r="P6196" t="s">
        <v>50609</v>
      </c>
      <c r="Q6196" t="s">
        <v>50610</v>
      </c>
      <c r="R6196" t="str">
        <f t="shared" si="192"/>
        <v>高密</v>
      </c>
      <c r="S6196" t="str">
        <f t="shared" si="193"/>
        <v>0712</v>
      </c>
    </row>
    <row r="6197" spans="1:19">
      <c r="A6197" t="s">
        <v>50611</v>
      </c>
      <c r="B6197" t="s">
        <v>50612</v>
      </c>
      <c r="C6197" t="s">
        <v>46</v>
      </c>
      <c r="D6197" t="s">
        <v>50613</v>
      </c>
      <c r="E6197" t="s">
        <v>50614</v>
      </c>
      <c r="F6197" t="s">
        <v>50615</v>
      </c>
      <c r="G6197" t="s">
        <v>50616</v>
      </c>
      <c r="H6197" t="s">
        <v>50617</v>
      </c>
      <c r="I6197" t="s">
        <v>2364</v>
      </c>
      <c r="J6197" t="s">
        <v>4303</v>
      </c>
      <c r="K6197" t="s">
        <v>4304</v>
      </c>
      <c r="L6197" t="s">
        <v>3458</v>
      </c>
      <c r="M6197" t="s">
        <v>3459</v>
      </c>
      <c r="N6197" t="s">
        <v>2480</v>
      </c>
      <c r="O6197" t="s">
        <v>4305</v>
      </c>
      <c r="P6197" t="s">
        <v>50618</v>
      </c>
      <c r="R6197" t="str">
        <f t="shared" si="192"/>
        <v>寒亭</v>
      </c>
      <c r="S6197" t="str">
        <f t="shared" si="193"/>
        <v>0712</v>
      </c>
    </row>
    <row r="6198" spans="1:19">
      <c r="A6198" t="s">
        <v>50619</v>
      </c>
      <c r="B6198" t="s">
        <v>50620</v>
      </c>
      <c r="C6198" t="s">
        <v>46</v>
      </c>
      <c r="D6198" t="s">
        <v>50621</v>
      </c>
      <c r="E6198" t="s">
        <v>50622</v>
      </c>
      <c r="F6198" t="s">
        <v>50623</v>
      </c>
      <c r="G6198" t="s">
        <v>50624</v>
      </c>
      <c r="H6198" t="s">
        <v>50625</v>
      </c>
      <c r="I6198" t="s">
        <v>2378</v>
      </c>
      <c r="J6198" t="s">
        <v>8347</v>
      </c>
      <c r="K6198" t="s">
        <v>8348</v>
      </c>
      <c r="L6198" t="s">
        <v>101</v>
      </c>
      <c r="M6198" t="s">
        <v>2982</v>
      </c>
      <c r="N6198" t="s">
        <v>2480</v>
      </c>
      <c r="O6198" t="s">
        <v>8349</v>
      </c>
      <c r="P6198" t="s">
        <v>50626</v>
      </c>
      <c r="R6198" t="str">
        <f t="shared" si="192"/>
        <v>潍城</v>
      </c>
      <c r="S6198" t="str">
        <f t="shared" si="193"/>
        <v>0712</v>
      </c>
    </row>
    <row r="6199" spans="1:19">
      <c r="A6199" t="s">
        <v>50627</v>
      </c>
      <c r="B6199" t="s">
        <v>50628</v>
      </c>
      <c r="C6199" t="s">
        <v>46</v>
      </c>
      <c r="D6199" t="s">
        <v>50629</v>
      </c>
      <c r="E6199" t="s">
        <v>48082</v>
      </c>
      <c r="F6199" t="s">
        <v>50630</v>
      </c>
      <c r="G6199" t="s">
        <v>50631</v>
      </c>
      <c r="H6199" t="s">
        <v>50632</v>
      </c>
      <c r="I6199" t="s">
        <v>2465</v>
      </c>
      <c r="J6199" t="s">
        <v>12042</v>
      </c>
      <c r="K6199" t="s">
        <v>12043</v>
      </c>
      <c r="L6199" t="s">
        <v>128</v>
      </c>
      <c r="M6199" t="s">
        <v>2708</v>
      </c>
      <c r="N6199" t="s">
        <v>5839</v>
      </c>
      <c r="O6199" t="s">
        <v>12044</v>
      </c>
      <c r="P6199" t="s">
        <v>50633</v>
      </c>
      <c r="Q6199" t="s">
        <v>50634</v>
      </c>
      <c r="R6199" t="str">
        <f t="shared" si="192"/>
        <v>寿光</v>
      </c>
      <c r="S6199" t="str">
        <f t="shared" si="193"/>
        <v>0712</v>
      </c>
    </row>
    <row r="6200" spans="1:19">
      <c r="A6200" t="s">
        <v>50635</v>
      </c>
      <c r="B6200" t="s">
        <v>50636</v>
      </c>
      <c r="C6200" t="s">
        <v>46</v>
      </c>
      <c r="D6200" t="s">
        <v>50637</v>
      </c>
      <c r="E6200" t="s">
        <v>50638</v>
      </c>
      <c r="F6200" t="s">
        <v>50639</v>
      </c>
      <c r="G6200" t="s">
        <v>50640</v>
      </c>
      <c r="H6200" t="s">
        <v>50641</v>
      </c>
      <c r="I6200" t="s">
        <v>2364</v>
      </c>
      <c r="J6200" t="s">
        <v>4968</v>
      </c>
      <c r="K6200" t="s">
        <v>4969</v>
      </c>
      <c r="L6200" t="s">
        <v>76</v>
      </c>
      <c r="M6200" t="s">
        <v>2528</v>
      </c>
      <c r="N6200" t="s">
        <v>2529</v>
      </c>
      <c r="O6200" t="s">
        <v>4970</v>
      </c>
      <c r="P6200" t="s">
        <v>50642</v>
      </c>
      <c r="R6200" t="str">
        <f t="shared" si="192"/>
        <v>奎文</v>
      </c>
      <c r="S6200" t="str">
        <f t="shared" si="193"/>
        <v>0712</v>
      </c>
    </row>
    <row r="6201" spans="1:19">
      <c r="A6201" t="s">
        <v>50643</v>
      </c>
      <c r="B6201" t="s">
        <v>50644</v>
      </c>
      <c r="C6201" t="s">
        <v>46</v>
      </c>
      <c r="D6201" t="s">
        <v>50645</v>
      </c>
      <c r="E6201" t="s">
        <v>50646</v>
      </c>
      <c r="F6201" t="s">
        <v>50647</v>
      </c>
      <c r="G6201" t="s">
        <v>50648</v>
      </c>
      <c r="H6201" t="s">
        <v>50649</v>
      </c>
      <c r="I6201" t="s">
        <v>2503</v>
      </c>
      <c r="J6201" t="s">
        <v>5938</v>
      </c>
      <c r="K6201" t="s">
        <v>5939</v>
      </c>
      <c r="L6201" t="s">
        <v>76</v>
      </c>
      <c r="M6201" t="s">
        <v>4374</v>
      </c>
      <c r="N6201" t="s">
        <v>2743</v>
      </c>
      <c r="O6201" t="s">
        <v>5940</v>
      </c>
      <c r="P6201" t="s">
        <v>50650</v>
      </c>
      <c r="R6201" t="str">
        <f t="shared" si="192"/>
        <v>奎文</v>
      </c>
      <c r="S6201" t="str">
        <f t="shared" si="193"/>
        <v>0712</v>
      </c>
    </row>
    <row r="6202" spans="1:19">
      <c r="A6202" t="s">
        <v>50651</v>
      </c>
      <c r="B6202" t="s">
        <v>50652</v>
      </c>
      <c r="C6202" t="s">
        <v>46</v>
      </c>
      <c r="D6202" t="s">
        <v>50653</v>
      </c>
      <c r="E6202" t="s">
        <v>48082</v>
      </c>
      <c r="F6202" t="s">
        <v>50654</v>
      </c>
      <c r="G6202" t="s">
        <v>50655</v>
      </c>
      <c r="H6202" t="s">
        <v>50656</v>
      </c>
      <c r="I6202" t="s">
        <v>2503</v>
      </c>
      <c r="J6202" t="s">
        <v>7888</v>
      </c>
      <c r="K6202" t="s">
        <v>7889</v>
      </c>
      <c r="L6202" t="s">
        <v>76</v>
      </c>
      <c r="M6202" t="s">
        <v>2827</v>
      </c>
      <c r="N6202" t="s">
        <v>2859</v>
      </c>
      <c r="O6202" t="s">
        <v>7890</v>
      </c>
      <c r="P6202" t="s">
        <v>50657</v>
      </c>
      <c r="Q6202" t="s">
        <v>50658</v>
      </c>
      <c r="R6202" t="str">
        <f t="shared" si="192"/>
        <v>奎文</v>
      </c>
      <c r="S6202" t="str">
        <f t="shared" si="193"/>
        <v>0712</v>
      </c>
    </row>
    <row r="6203" spans="1:19">
      <c r="A6203" t="s">
        <v>50659</v>
      </c>
      <c r="B6203" t="s">
        <v>50660</v>
      </c>
      <c r="C6203" t="s">
        <v>46</v>
      </c>
      <c r="D6203" t="s">
        <v>50661</v>
      </c>
      <c r="E6203" t="s">
        <v>50662</v>
      </c>
      <c r="F6203" t="s">
        <v>50663</v>
      </c>
      <c r="G6203" t="s">
        <v>50664</v>
      </c>
      <c r="H6203" t="s">
        <v>50665</v>
      </c>
      <c r="I6203" t="s">
        <v>2364</v>
      </c>
      <c r="J6203" t="s">
        <v>9889</v>
      </c>
      <c r="K6203" t="s">
        <v>9890</v>
      </c>
      <c r="L6203" t="s">
        <v>47</v>
      </c>
      <c r="M6203" t="s">
        <v>4154</v>
      </c>
      <c r="N6203" t="s">
        <v>2602</v>
      </c>
      <c r="O6203" t="s">
        <v>9891</v>
      </c>
      <c r="P6203" t="s">
        <v>50666</v>
      </c>
      <c r="Q6203" t="s">
        <v>50667</v>
      </c>
      <c r="R6203" t="str">
        <f t="shared" si="192"/>
        <v>诸城</v>
      </c>
      <c r="S6203" t="str">
        <f t="shared" si="193"/>
        <v>0712</v>
      </c>
    </row>
    <row r="6204" spans="1:19">
      <c r="A6204" t="s">
        <v>50668</v>
      </c>
      <c r="B6204" t="s">
        <v>50669</v>
      </c>
      <c r="C6204" t="s">
        <v>46</v>
      </c>
      <c r="D6204" t="s">
        <v>50670</v>
      </c>
      <c r="E6204" t="s">
        <v>50671</v>
      </c>
      <c r="F6204" t="s">
        <v>50672</v>
      </c>
      <c r="G6204" t="s">
        <v>50673</v>
      </c>
      <c r="H6204" t="s">
        <v>50674</v>
      </c>
      <c r="I6204" t="s">
        <v>2350</v>
      </c>
      <c r="J6204" t="s">
        <v>3565</v>
      </c>
      <c r="K6204" t="s">
        <v>3566</v>
      </c>
      <c r="L6204" t="s">
        <v>110</v>
      </c>
      <c r="M6204" t="s">
        <v>2575</v>
      </c>
      <c r="N6204" t="s">
        <v>2368</v>
      </c>
      <c r="O6204" t="s">
        <v>3567</v>
      </c>
      <c r="P6204" t="s">
        <v>50675</v>
      </c>
      <c r="Q6204" t="s">
        <v>50676</v>
      </c>
      <c r="R6204" t="str">
        <f t="shared" si="192"/>
        <v>高密</v>
      </c>
      <c r="S6204" t="str">
        <f t="shared" si="193"/>
        <v>0712</v>
      </c>
    </row>
    <row r="6205" spans="1:19">
      <c r="A6205" t="s">
        <v>50677</v>
      </c>
      <c r="B6205" t="s">
        <v>50678</v>
      </c>
      <c r="C6205" t="s">
        <v>46</v>
      </c>
      <c r="D6205" t="s">
        <v>50679</v>
      </c>
      <c r="E6205" t="s">
        <v>50671</v>
      </c>
      <c r="F6205" t="s">
        <v>50680</v>
      </c>
      <c r="G6205" t="s">
        <v>50681</v>
      </c>
      <c r="H6205" t="s">
        <v>50682</v>
      </c>
      <c r="I6205" t="s">
        <v>2645</v>
      </c>
      <c r="J6205" t="s">
        <v>12664</v>
      </c>
      <c r="K6205" t="s">
        <v>12665</v>
      </c>
      <c r="L6205" t="s">
        <v>128</v>
      </c>
      <c r="M6205" t="s">
        <v>3952</v>
      </c>
      <c r="N6205" t="s">
        <v>2480</v>
      </c>
      <c r="O6205" t="s">
        <v>12666</v>
      </c>
      <c r="P6205" t="s">
        <v>50683</v>
      </c>
      <c r="Q6205" t="s">
        <v>50684</v>
      </c>
      <c r="R6205" t="str">
        <f t="shared" si="192"/>
        <v>寿光</v>
      </c>
      <c r="S6205" t="str">
        <f t="shared" si="193"/>
        <v>0712</v>
      </c>
    </row>
    <row r="6206" spans="1:19">
      <c r="A6206" t="s">
        <v>50685</v>
      </c>
      <c r="B6206" t="s">
        <v>50686</v>
      </c>
      <c r="C6206" t="s">
        <v>46</v>
      </c>
      <c r="D6206" t="s">
        <v>50687</v>
      </c>
      <c r="E6206" t="s">
        <v>50441</v>
      </c>
      <c r="F6206" t="s">
        <v>50688</v>
      </c>
      <c r="G6206" t="s">
        <v>50689</v>
      </c>
      <c r="H6206" t="s">
        <v>50690</v>
      </c>
      <c r="I6206" t="s">
        <v>2465</v>
      </c>
      <c r="J6206" t="s">
        <v>7259</v>
      </c>
      <c r="K6206" t="s">
        <v>7260</v>
      </c>
      <c r="L6206" t="s">
        <v>67</v>
      </c>
      <c r="M6206" t="s">
        <v>3706</v>
      </c>
      <c r="N6206" t="s">
        <v>2340</v>
      </c>
      <c r="O6206" t="s">
        <v>13827</v>
      </c>
      <c r="P6206" t="s">
        <v>50691</v>
      </c>
      <c r="Q6206" t="s">
        <v>50692</v>
      </c>
      <c r="R6206" t="str">
        <f t="shared" si="192"/>
        <v>昌邑</v>
      </c>
      <c r="S6206" t="str">
        <f t="shared" si="193"/>
        <v>0712</v>
      </c>
    </row>
    <row r="6207" spans="1:19">
      <c r="A6207" t="s">
        <v>50693</v>
      </c>
      <c r="B6207" t="s">
        <v>50694</v>
      </c>
      <c r="C6207" t="s">
        <v>46</v>
      </c>
      <c r="D6207" t="s">
        <v>50695</v>
      </c>
      <c r="E6207" t="s">
        <v>48082</v>
      </c>
      <c r="F6207" t="s">
        <v>50696</v>
      </c>
      <c r="G6207" t="s">
        <v>50697</v>
      </c>
      <c r="H6207" t="s">
        <v>50698</v>
      </c>
      <c r="I6207" t="s">
        <v>2364</v>
      </c>
      <c r="J6207" t="s">
        <v>9339</v>
      </c>
      <c r="K6207" t="s">
        <v>9340</v>
      </c>
      <c r="L6207" t="s">
        <v>47</v>
      </c>
      <c r="M6207" t="s">
        <v>2454</v>
      </c>
      <c r="N6207" t="s">
        <v>6308</v>
      </c>
      <c r="O6207" t="s">
        <v>9341</v>
      </c>
      <c r="Q6207" t="s">
        <v>50699</v>
      </c>
      <c r="R6207" t="str">
        <f t="shared" si="192"/>
        <v>诸城</v>
      </c>
      <c r="S6207" t="str">
        <f t="shared" si="193"/>
        <v>0712</v>
      </c>
    </row>
    <row r="6208" spans="1:19">
      <c r="A6208" t="s">
        <v>50700</v>
      </c>
      <c r="B6208" t="s">
        <v>50701</v>
      </c>
      <c r="C6208" t="s">
        <v>46</v>
      </c>
      <c r="D6208" t="s">
        <v>50702</v>
      </c>
      <c r="E6208" t="s">
        <v>47085</v>
      </c>
      <c r="F6208" t="s">
        <v>50703</v>
      </c>
      <c r="G6208" t="s">
        <v>50704</v>
      </c>
      <c r="H6208" t="s">
        <v>50705</v>
      </c>
      <c r="I6208" t="s">
        <v>2378</v>
      </c>
      <c r="J6208" t="s">
        <v>12991</v>
      </c>
      <c r="K6208" t="s">
        <v>12992</v>
      </c>
      <c r="L6208" t="s">
        <v>676</v>
      </c>
      <c r="M6208" t="s">
        <v>3471</v>
      </c>
      <c r="N6208" t="s">
        <v>2421</v>
      </c>
      <c r="O6208" t="s">
        <v>12993</v>
      </c>
      <c r="P6208" t="s">
        <v>50706</v>
      </c>
      <c r="R6208" t="str">
        <f t="shared" si="192"/>
        <v>昌乐</v>
      </c>
      <c r="S6208" t="str">
        <f t="shared" si="193"/>
        <v>0712</v>
      </c>
    </row>
    <row r="6209" spans="1:19">
      <c r="A6209" t="s">
        <v>50707</v>
      </c>
      <c r="B6209" t="s">
        <v>50708</v>
      </c>
      <c r="C6209" t="s">
        <v>46</v>
      </c>
      <c r="D6209" t="s">
        <v>50709</v>
      </c>
      <c r="E6209" t="s">
        <v>48082</v>
      </c>
      <c r="F6209" t="s">
        <v>50710</v>
      </c>
      <c r="G6209" t="s">
        <v>50711</v>
      </c>
      <c r="H6209" t="s">
        <v>50712</v>
      </c>
      <c r="I6209" t="s">
        <v>2465</v>
      </c>
      <c r="J6209" t="s">
        <v>3761</v>
      </c>
      <c r="K6209" t="s">
        <v>3762</v>
      </c>
      <c r="L6209" t="s">
        <v>101</v>
      </c>
      <c r="M6209" t="s">
        <v>3130</v>
      </c>
      <c r="N6209" t="s">
        <v>2743</v>
      </c>
      <c r="O6209" t="s">
        <v>3763</v>
      </c>
      <c r="P6209" t="s">
        <v>50713</v>
      </c>
      <c r="Q6209" t="s">
        <v>50714</v>
      </c>
      <c r="R6209" t="str">
        <f t="shared" ref="R6209:R6272" si="194">IF(OR(LEFT(L6209,2)="高新"),"奎文",IF(LEFT(L6209,2)="峡山","坊子",IF(LEFT(L6209,2)="滨海","寒亭",LEFT(L6209,2))))</f>
        <v>潍城</v>
      </c>
      <c r="S6209" t="str">
        <f t="shared" ref="S6209:S6272" si="195">TEXT(B6209,"mmdd")</f>
        <v>0712</v>
      </c>
    </row>
    <row r="6210" spans="1:19">
      <c r="A6210" t="s">
        <v>50715</v>
      </c>
      <c r="B6210" t="s">
        <v>50716</v>
      </c>
      <c r="C6210" t="s">
        <v>46</v>
      </c>
      <c r="D6210" t="s">
        <v>50717</v>
      </c>
      <c r="E6210" t="s">
        <v>48082</v>
      </c>
      <c r="F6210" t="s">
        <v>50718</v>
      </c>
      <c r="G6210" t="s">
        <v>50719</v>
      </c>
      <c r="H6210" t="s">
        <v>50720</v>
      </c>
      <c r="I6210" t="s">
        <v>2350</v>
      </c>
      <c r="J6210" t="s">
        <v>13373</v>
      </c>
      <c r="K6210" t="s">
        <v>13374</v>
      </c>
      <c r="L6210" t="s">
        <v>187</v>
      </c>
      <c r="M6210" t="s">
        <v>8014</v>
      </c>
      <c r="N6210" t="s">
        <v>2421</v>
      </c>
      <c r="O6210" t="s">
        <v>13375</v>
      </c>
      <c r="P6210" t="s">
        <v>50721</v>
      </c>
      <c r="R6210" t="str">
        <f t="shared" si="194"/>
        <v>坊子</v>
      </c>
      <c r="S6210" t="str">
        <f t="shared" si="195"/>
        <v>0712</v>
      </c>
    </row>
    <row r="6211" spans="1:19">
      <c r="A6211" t="s">
        <v>50722</v>
      </c>
      <c r="B6211" t="s">
        <v>50723</v>
      </c>
      <c r="C6211" t="s">
        <v>46</v>
      </c>
      <c r="D6211" t="s">
        <v>50724</v>
      </c>
      <c r="E6211" t="s">
        <v>50725</v>
      </c>
      <c r="F6211" t="s">
        <v>50726</v>
      </c>
      <c r="G6211" t="s">
        <v>50727</v>
      </c>
      <c r="H6211" t="s">
        <v>50728</v>
      </c>
      <c r="I6211" t="s">
        <v>10461</v>
      </c>
      <c r="J6211" t="s">
        <v>3241</v>
      </c>
      <c r="K6211" t="s">
        <v>3242</v>
      </c>
      <c r="L6211" t="s">
        <v>101</v>
      </c>
      <c r="M6211" t="s">
        <v>3130</v>
      </c>
      <c r="N6211" t="s">
        <v>2340</v>
      </c>
      <c r="O6211" t="s">
        <v>3243</v>
      </c>
      <c r="P6211" t="s">
        <v>50729</v>
      </c>
      <c r="Q6211" t="s">
        <v>50730</v>
      </c>
      <c r="R6211" t="str">
        <f t="shared" si="194"/>
        <v>潍城</v>
      </c>
      <c r="S6211" t="str">
        <f t="shared" si="195"/>
        <v>0712</v>
      </c>
    </row>
    <row r="6212" spans="1:19">
      <c r="A6212" t="s">
        <v>50731</v>
      </c>
      <c r="B6212" t="s">
        <v>50732</v>
      </c>
      <c r="C6212" t="s">
        <v>46</v>
      </c>
      <c r="D6212" t="s">
        <v>50733</v>
      </c>
      <c r="E6212" t="s">
        <v>50734</v>
      </c>
      <c r="F6212" t="s">
        <v>50735</v>
      </c>
      <c r="G6212" t="s">
        <v>50736</v>
      </c>
      <c r="H6212" t="s">
        <v>50737</v>
      </c>
      <c r="I6212" t="s">
        <v>2364</v>
      </c>
      <c r="J6212" t="s">
        <v>9339</v>
      </c>
      <c r="K6212" t="s">
        <v>9340</v>
      </c>
      <c r="L6212" t="s">
        <v>47</v>
      </c>
      <c r="M6212" t="s">
        <v>2454</v>
      </c>
      <c r="N6212" t="s">
        <v>40753</v>
      </c>
      <c r="O6212" t="s">
        <v>9341</v>
      </c>
      <c r="P6212" t="s">
        <v>50738</v>
      </c>
      <c r="Q6212" t="s">
        <v>50739</v>
      </c>
      <c r="R6212" t="str">
        <f t="shared" si="194"/>
        <v>诸城</v>
      </c>
      <c r="S6212" t="str">
        <f t="shared" si="195"/>
        <v>0712</v>
      </c>
    </row>
    <row r="6213" spans="1:19">
      <c r="A6213" t="s">
        <v>50740</v>
      </c>
      <c r="B6213" t="s">
        <v>50741</v>
      </c>
      <c r="C6213" t="s">
        <v>46</v>
      </c>
      <c r="D6213" t="s">
        <v>50742</v>
      </c>
      <c r="E6213" t="s">
        <v>50671</v>
      </c>
      <c r="F6213" t="s">
        <v>50743</v>
      </c>
      <c r="G6213" t="s">
        <v>50744</v>
      </c>
      <c r="H6213" t="s">
        <v>50745</v>
      </c>
      <c r="I6213" t="s">
        <v>2465</v>
      </c>
      <c r="J6213" t="s">
        <v>8079</v>
      </c>
      <c r="K6213" t="s">
        <v>8080</v>
      </c>
      <c r="L6213" t="s">
        <v>676</v>
      </c>
      <c r="M6213" t="s">
        <v>2815</v>
      </c>
      <c r="N6213" t="s">
        <v>2480</v>
      </c>
      <c r="O6213" t="s">
        <v>8081</v>
      </c>
      <c r="P6213" t="s">
        <v>50746</v>
      </c>
      <c r="Q6213" t="s">
        <v>50747</v>
      </c>
      <c r="R6213" t="str">
        <f t="shared" si="194"/>
        <v>昌乐</v>
      </c>
      <c r="S6213" t="str">
        <f t="shared" si="195"/>
        <v>0712</v>
      </c>
    </row>
    <row r="6214" spans="1:19">
      <c r="A6214" t="s">
        <v>50748</v>
      </c>
      <c r="B6214" t="s">
        <v>50749</v>
      </c>
      <c r="C6214" t="s">
        <v>46</v>
      </c>
      <c r="D6214" t="s">
        <v>50750</v>
      </c>
      <c r="E6214" t="s">
        <v>47085</v>
      </c>
      <c r="F6214" t="s">
        <v>50751</v>
      </c>
      <c r="G6214" t="s">
        <v>50752</v>
      </c>
      <c r="H6214" t="s">
        <v>50753</v>
      </c>
      <c r="I6214" t="s">
        <v>2350</v>
      </c>
      <c r="J6214" t="s">
        <v>2771</v>
      </c>
      <c r="K6214" t="s">
        <v>2772</v>
      </c>
      <c r="L6214" t="s">
        <v>76</v>
      </c>
      <c r="M6214" t="s">
        <v>2516</v>
      </c>
      <c r="N6214" t="s">
        <v>3307</v>
      </c>
      <c r="O6214" t="s">
        <v>2773</v>
      </c>
      <c r="P6214" t="s">
        <v>50754</v>
      </c>
      <c r="R6214" t="str">
        <f t="shared" si="194"/>
        <v>奎文</v>
      </c>
      <c r="S6214" t="str">
        <f t="shared" si="195"/>
        <v>0712</v>
      </c>
    </row>
    <row r="6215" spans="1:19">
      <c r="A6215" t="s">
        <v>50755</v>
      </c>
      <c r="B6215" t="s">
        <v>50756</v>
      </c>
      <c r="C6215" t="s">
        <v>46</v>
      </c>
      <c r="D6215" t="s">
        <v>50757</v>
      </c>
      <c r="E6215" t="s">
        <v>50441</v>
      </c>
      <c r="F6215" t="s">
        <v>50758</v>
      </c>
      <c r="G6215" t="s">
        <v>50759</v>
      </c>
      <c r="H6215" t="s">
        <v>50760</v>
      </c>
      <c r="I6215" t="s">
        <v>2503</v>
      </c>
      <c r="J6215" t="s">
        <v>5495</v>
      </c>
      <c r="K6215" t="s">
        <v>5496</v>
      </c>
      <c r="L6215" t="s">
        <v>137</v>
      </c>
      <c r="M6215" t="s">
        <v>2686</v>
      </c>
      <c r="N6215" t="s">
        <v>2674</v>
      </c>
      <c r="O6215" t="s">
        <v>5497</v>
      </c>
      <c r="P6215" t="s">
        <v>50761</v>
      </c>
      <c r="Q6215" t="s">
        <v>50762</v>
      </c>
      <c r="R6215" t="str">
        <f t="shared" si="194"/>
        <v>青州</v>
      </c>
      <c r="S6215" t="str">
        <f t="shared" si="195"/>
        <v>0712</v>
      </c>
    </row>
    <row r="6216" spans="1:19">
      <c r="A6216" t="s">
        <v>50763</v>
      </c>
      <c r="B6216" t="s">
        <v>50764</v>
      </c>
      <c r="C6216" t="s">
        <v>46</v>
      </c>
      <c r="D6216" t="s">
        <v>50765</v>
      </c>
      <c r="E6216" t="s">
        <v>50766</v>
      </c>
      <c r="F6216" t="s">
        <v>50767</v>
      </c>
      <c r="G6216" t="s">
        <v>50768</v>
      </c>
      <c r="H6216" t="s">
        <v>50769</v>
      </c>
      <c r="I6216" t="s">
        <v>2378</v>
      </c>
      <c r="J6216" t="s">
        <v>2431</v>
      </c>
      <c r="K6216" t="s">
        <v>2432</v>
      </c>
      <c r="L6216" t="s">
        <v>57</v>
      </c>
      <c r="M6216" t="s">
        <v>2433</v>
      </c>
      <c r="N6216" t="s">
        <v>2421</v>
      </c>
      <c r="O6216" t="s">
        <v>2434</v>
      </c>
      <c r="P6216" t="s">
        <v>50770</v>
      </c>
      <c r="R6216" t="str">
        <f t="shared" si="194"/>
        <v>安丘</v>
      </c>
      <c r="S6216" t="str">
        <f t="shared" si="195"/>
        <v>0712</v>
      </c>
    </row>
    <row r="6217" spans="1:19">
      <c r="A6217" t="s">
        <v>50771</v>
      </c>
      <c r="B6217" t="s">
        <v>50772</v>
      </c>
      <c r="C6217" t="s">
        <v>46</v>
      </c>
      <c r="D6217" t="s">
        <v>50773</v>
      </c>
      <c r="E6217" t="s">
        <v>50774</v>
      </c>
      <c r="F6217" t="s">
        <v>50775</v>
      </c>
      <c r="G6217" t="s">
        <v>50776</v>
      </c>
      <c r="H6217" t="s">
        <v>50777</v>
      </c>
      <c r="I6217" t="s">
        <v>2364</v>
      </c>
      <c r="J6217" t="s">
        <v>2646</v>
      </c>
      <c r="K6217" t="s">
        <v>2647</v>
      </c>
      <c r="L6217" t="s">
        <v>128</v>
      </c>
      <c r="M6217" t="s">
        <v>2648</v>
      </c>
      <c r="N6217" t="s">
        <v>2368</v>
      </c>
      <c r="O6217" t="s">
        <v>2650</v>
      </c>
      <c r="P6217" t="s">
        <v>50778</v>
      </c>
      <c r="R6217" t="str">
        <f t="shared" si="194"/>
        <v>寿光</v>
      </c>
      <c r="S6217" t="str">
        <f t="shared" si="195"/>
        <v>0712</v>
      </c>
    </row>
    <row r="6218" spans="1:19">
      <c r="A6218" t="s">
        <v>50779</v>
      </c>
      <c r="B6218" t="s">
        <v>50780</v>
      </c>
      <c r="C6218" t="s">
        <v>46</v>
      </c>
      <c r="D6218" t="s">
        <v>50781</v>
      </c>
      <c r="E6218" t="s">
        <v>48082</v>
      </c>
      <c r="F6218" t="s">
        <v>50782</v>
      </c>
      <c r="G6218" t="s">
        <v>50783</v>
      </c>
      <c r="H6218" t="s">
        <v>50784</v>
      </c>
      <c r="I6218" t="s">
        <v>3482</v>
      </c>
      <c r="J6218" t="s">
        <v>3771</v>
      </c>
      <c r="K6218" t="s">
        <v>3772</v>
      </c>
      <c r="L6218" t="s">
        <v>187</v>
      </c>
      <c r="M6218" t="s">
        <v>3773</v>
      </c>
      <c r="N6218" t="s">
        <v>2721</v>
      </c>
      <c r="O6218" t="s">
        <v>3775</v>
      </c>
      <c r="P6218" t="s">
        <v>50785</v>
      </c>
      <c r="R6218" t="str">
        <f t="shared" si="194"/>
        <v>坊子</v>
      </c>
      <c r="S6218" t="str">
        <f t="shared" si="195"/>
        <v>0712</v>
      </c>
    </row>
    <row r="6219" spans="1:19">
      <c r="A6219" t="s">
        <v>50786</v>
      </c>
      <c r="B6219" t="s">
        <v>50787</v>
      </c>
      <c r="C6219" t="s">
        <v>46</v>
      </c>
      <c r="D6219" t="s">
        <v>50788</v>
      </c>
      <c r="E6219" t="s">
        <v>48082</v>
      </c>
      <c r="F6219" t="s">
        <v>50789</v>
      </c>
      <c r="G6219" t="s">
        <v>50790</v>
      </c>
      <c r="H6219" t="s">
        <v>50791</v>
      </c>
      <c r="I6219" t="s">
        <v>2586</v>
      </c>
      <c r="J6219" t="s">
        <v>12818</v>
      </c>
      <c r="K6219" t="s">
        <v>12819</v>
      </c>
      <c r="L6219" t="s">
        <v>47</v>
      </c>
      <c r="M6219" t="s">
        <v>2784</v>
      </c>
      <c r="N6219" t="s">
        <v>2721</v>
      </c>
      <c r="O6219" t="s">
        <v>12820</v>
      </c>
      <c r="P6219" t="s">
        <v>50792</v>
      </c>
      <c r="R6219" t="str">
        <f t="shared" si="194"/>
        <v>诸城</v>
      </c>
      <c r="S6219" t="str">
        <f t="shared" si="195"/>
        <v>0712</v>
      </c>
    </row>
    <row r="6220" spans="1:19">
      <c r="A6220" t="s">
        <v>1686</v>
      </c>
      <c r="B6220" t="s">
        <v>50793</v>
      </c>
      <c r="C6220" t="s">
        <v>46</v>
      </c>
      <c r="D6220" t="s">
        <v>50794</v>
      </c>
      <c r="E6220" t="s">
        <v>50795</v>
      </c>
      <c r="F6220" t="s">
        <v>50796</v>
      </c>
      <c r="G6220" t="s">
        <v>1684</v>
      </c>
      <c r="H6220" t="s">
        <v>50797</v>
      </c>
      <c r="I6220" t="s">
        <v>12983</v>
      </c>
      <c r="J6220" t="s">
        <v>3738</v>
      </c>
      <c r="K6220" t="s">
        <v>3739</v>
      </c>
      <c r="L6220" t="s">
        <v>187</v>
      </c>
      <c r="M6220" t="s">
        <v>3510</v>
      </c>
      <c r="N6220" t="s">
        <v>3907</v>
      </c>
      <c r="O6220" t="s">
        <v>3740</v>
      </c>
      <c r="P6220" t="s">
        <v>50798</v>
      </c>
      <c r="Q6220" t="s">
        <v>23039</v>
      </c>
      <c r="R6220" t="str">
        <f t="shared" si="194"/>
        <v>坊子</v>
      </c>
      <c r="S6220" t="str">
        <f t="shared" si="195"/>
        <v>0712</v>
      </c>
    </row>
    <row r="6221" spans="1:19">
      <c r="A6221" t="s">
        <v>50799</v>
      </c>
      <c r="B6221" t="s">
        <v>50800</v>
      </c>
      <c r="C6221" t="s">
        <v>46</v>
      </c>
      <c r="D6221" t="s">
        <v>50801</v>
      </c>
      <c r="E6221" t="s">
        <v>50802</v>
      </c>
      <c r="F6221" t="s">
        <v>50803</v>
      </c>
      <c r="G6221" t="s">
        <v>50804</v>
      </c>
      <c r="H6221" t="s">
        <v>50805</v>
      </c>
      <c r="I6221" t="s">
        <v>2645</v>
      </c>
      <c r="J6221" t="s">
        <v>4612</v>
      </c>
      <c r="K6221" t="s">
        <v>4613</v>
      </c>
      <c r="L6221" t="s">
        <v>676</v>
      </c>
      <c r="M6221" t="s">
        <v>3471</v>
      </c>
      <c r="N6221" t="s">
        <v>2872</v>
      </c>
      <c r="O6221" t="s">
        <v>4615</v>
      </c>
      <c r="P6221" t="s">
        <v>50806</v>
      </c>
      <c r="R6221" t="str">
        <f t="shared" si="194"/>
        <v>昌乐</v>
      </c>
      <c r="S6221" t="str">
        <f t="shared" si="195"/>
        <v>0712</v>
      </c>
    </row>
    <row r="6222" spans="1:19">
      <c r="A6222" t="s">
        <v>50807</v>
      </c>
      <c r="B6222" t="s">
        <v>50808</v>
      </c>
      <c r="C6222" t="s">
        <v>46</v>
      </c>
      <c r="D6222" t="s">
        <v>50809</v>
      </c>
      <c r="E6222" t="s">
        <v>47085</v>
      </c>
      <c r="F6222" t="s">
        <v>50810</v>
      </c>
      <c r="G6222" t="s">
        <v>50811</v>
      </c>
      <c r="H6222" t="s">
        <v>46393</v>
      </c>
      <c r="I6222" t="s">
        <v>2364</v>
      </c>
      <c r="J6222" t="s">
        <v>2587</v>
      </c>
      <c r="K6222" t="s">
        <v>2588</v>
      </c>
      <c r="L6222" t="s">
        <v>57</v>
      </c>
      <c r="M6222" t="s">
        <v>2433</v>
      </c>
      <c r="N6222" t="s">
        <v>2455</v>
      </c>
      <c r="O6222" t="s">
        <v>2590</v>
      </c>
      <c r="P6222" t="s">
        <v>50812</v>
      </c>
      <c r="Q6222" t="s">
        <v>50813</v>
      </c>
      <c r="R6222" t="str">
        <f t="shared" si="194"/>
        <v>安丘</v>
      </c>
      <c r="S6222" t="str">
        <f t="shared" si="195"/>
        <v>0712</v>
      </c>
    </row>
    <row r="6223" spans="1:19">
      <c r="A6223" t="s">
        <v>50814</v>
      </c>
      <c r="B6223" t="s">
        <v>50815</v>
      </c>
      <c r="C6223" t="s">
        <v>46</v>
      </c>
      <c r="D6223" t="s">
        <v>50816</v>
      </c>
      <c r="E6223" t="s">
        <v>47085</v>
      </c>
      <c r="F6223" t="s">
        <v>50817</v>
      </c>
      <c r="G6223" t="s">
        <v>50818</v>
      </c>
      <c r="H6223" t="s">
        <v>50819</v>
      </c>
      <c r="I6223" t="s">
        <v>2503</v>
      </c>
      <c r="J6223" t="s">
        <v>9081</v>
      </c>
      <c r="K6223" t="s">
        <v>9082</v>
      </c>
      <c r="L6223" t="s">
        <v>110</v>
      </c>
      <c r="M6223" t="s">
        <v>3098</v>
      </c>
      <c r="N6223" t="s">
        <v>2785</v>
      </c>
      <c r="O6223" t="s">
        <v>9083</v>
      </c>
      <c r="P6223" t="s">
        <v>50820</v>
      </c>
      <c r="R6223" t="str">
        <f t="shared" si="194"/>
        <v>高密</v>
      </c>
      <c r="S6223" t="str">
        <f t="shared" si="195"/>
        <v>0712</v>
      </c>
    </row>
    <row r="6224" spans="1:19">
      <c r="A6224" t="s">
        <v>50821</v>
      </c>
      <c r="B6224" t="s">
        <v>50822</v>
      </c>
      <c r="C6224" t="s">
        <v>46</v>
      </c>
      <c r="D6224" t="s">
        <v>50823</v>
      </c>
      <c r="E6224" t="s">
        <v>48082</v>
      </c>
      <c r="F6224" t="s">
        <v>50824</v>
      </c>
      <c r="G6224" t="s">
        <v>50825</v>
      </c>
      <c r="H6224" t="s">
        <v>50826</v>
      </c>
      <c r="I6224" t="s">
        <v>3482</v>
      </c>
      <c r="J6224" t="s">
        <v>2379</v>
      </c>
      <c r="K6224" t="s">
        <v>2380</v>
      </c>
      <c r="L6224" t="s">
        <v>110</v>
      </c>
      <c r="M6224" t="s">
        <v>2381</v>
      </c>
      <c r="N6224" t="s">
        <v>3994</v>
      </c>
      <c r="O6224" t="s">
        <v>2383</v>
      </c>
      <c r="P6224" t="s">
        <v>50827</v>
      </c>
      <c r="Q6224" t="s">
        <v>50828</v>
      </c>
      <c r="R6224" t="str">
        <f t="shared" si="194"/>
        <v>高密</v>
      </c>
      <c r="S6224" t="str">
        <f t="shared" si="195"/>
        <v>0712</v>
      </c>
    </row>
    <row r="6225" spans="1:19">
      <c r="A6225" t="s">
        <v>50829</v>
      </c>
      <c r="B6225" t="s">
        <v>50830</v>
      </c>
      <c r="C6225" t="s">
        <v>46</v>
      </c>
      <c r="D6225" t="s">
        <v>50831</v>
      </c>
      <c r="E6225" t="s">
        <v>48082</v>
      </c>
      <c r="F6225" t="s">
        <v>50832</v>
      </c>
      <c r="G6225" t="s">
        <v>50833</v>
      </c>
      <c r="H6225" t="s">
        <v>50834</v>
      </c>
      <c r="I6225" t="s">
        <v>2378</v>
      </c>
      <c r="J6225" t="s">
        <v>3497</v>
      </c>
      <c r="K6225" t="s">
        <v>3498</v>
      </c>
      <c r="L6225" t="s">
        <v>57</v>
      </c>
      <c r="M6225" t="s">
        <v>2838</v>
      </c>
      <c r="N6225" t="s">
        <v>2354</v>
      </c>
      <c r="O6225" t="s">
        <v>3500</v>
      </c>
      <c r="P6225" t="s">
        <v>50835</v>
      </c>
      <c r="R6225" t="str">
        <f t="shared" si="194"/>
        <v>安丘</v>
      </c>
      <c r="S6225" t="str">
        <f t="shared" si="195"/>
        <v>0712</v>
      </c>
    </row>
    <row r="6226" spans="1:19">
      <c r="A6226" t="s">
        <v>50836</v>
      </c>
      <c r="B6226" t="s">
        <v>50837</v>
      </c>
      <c r="C6226" t="s">
        <v>46</v>
      </c>
      <c r="D6226" t="s">
        <v>50838</v>
      </c>
      <c r="E6226" t="s">
        <v>50535</v>
      </c>
      <c r="F6226" t="s">
        <v>50839</v>
      </c>
      <c r="G6226" t="s">
        <v>50840</v>
      </c>
      <c r="H6226" t="s">
        <v>50841</v>
      </c>
      <c r="I6226" t="s">
        <v>5211</v>
      </c>
      <c r="J6226" t="s">
        <v>4437</v>
      </c>
      <c r="K6226" t="s">
        <v>4438</v>
      </c>
      <c r="N6226" t="s">
        <v>4647</v>
      </c>
      <c r="O6226" t="s">
        <v>4440</v>
      </c>
      <c r="R6226" t="str">
        <f t="shared" si="194"/>
        <v/>
      </c>
      <c r="S6226" t="str">
        <f t="shared" si="195"/>
        <v>0712</v>
      </c>
    </row>
    <row r="6227" spans="1:19">
      <c r="A6227" t="s">
        <v>50842</v>
      </c>
      <c r="B6227" t="s">
        <v>50843</v>
      </c>
      <c r="C6227" t="s">
        <v>46</v>
      </c>
      <c r="D6227" t="s">
        <v>50844</v>
      </c>
      <c r="E6227" t="s">
        <v>50845</v>
      </c>
      <c r="F6227" t="s">
        <v>50846</v>
      </c>
      <c r="G6227" t="s">
        <v>50847</v>
      </c>
      <c r="H6227" t="s">
        <v>50848</v>
      </c>
      <c r="I6227" t="s">
        <v>2364</v>
      </c>
      <c r="J6227" t="s">
        <v>2968</v>
      </c>
      <c r="K6227" t="s">
        <v>2969</v>
      </c>
      <c r="L6227" t="s">
        <v>47</v>
      </c>
      <c r="M6227" t="s">
        <v>2454</v>
      </c>
      <c r="N6227" t="s">
        <v>2340</v>
      </c>
      <c r="O6227" t="s">
        <v>2970</v>
      </c>
      <c r="P6227" t="s">
        <v>50849</v>
      </c>
      <c r="Q6227" t="s">
        <v>50850</v>
      </c>
      <c r="R6227" t="str">
        <f t="shared" si="194"/>
        <v>诸城</v>
      </c>
      <c r="S6227" t="str">
        <f t="shared" si="195"/>
        <v>0712</v>
      </c>
    </row>
    <row r="6228" spans="1:19">
      <c r="A6228" t="s">
        <v>50851</v>
      </c>
      <c r="B6228" t="s">
        <v>50852</v>
      </c>
      <c r="C6228" t="s">
        <v>46</v>
      </c>
      <c r="D6228" t="s">
        <v>50853</v>
      </c>
      <c r="E6228" t="s">
        <v>48082</v>
      </c>
      <c r="F6228" t="s">
        <v>50854</v>
      </c>
      <c r="G6228" t="s">
        <v>50855</v>
      </c>
      <c r="H6228" t="s">
        <v>49705</v>
      </c>
      <c r="I6228" t="s">
        <v>5826</v>
      </c>
      <c r="J6228" t="s">
        <v>8264</v>
      </c>
      <c r="K6228" t="s">
        <v>8265</v>
      </c>
      <c r="L6228" t="s">
        <v>76</v>
      </c>
      <c r="M6228" t="s">
        <v>2408</v>
      </c>
      <c r="N6228" t="s">
        <v>7446</v>
      </c>
      <c r="O6228" t="s">
        <v>8266</v>
      </c>
      <c r="P6228" t="s">
        <v>49590</v>
      </c>
      <c r="Q6228" t="s">
        <v>50856</v>
      </c>
      <c r="R6228" t="str">
        <f t="shared" si="194"/>
        <v>奎文</v>
      </c>
      <c r="S6228" t="str">
        <f t="shared" si="195"/>
        <v>0712</v>
      </c>
    </row>
    <row r="6229" spans="1:19">
      <c r="A6229" t="s">
        <v>1670</v>
      </c>
      <c r="B6229" t="s">
        <v>50857</v>
      </c>
      <c r="C6229" t="s">
        <v>46</v>
      </c>
      <c r="D6229" t="s">
        <v>50858</v>
      </c>
      <c r="E6229" t="s">
        <v>50859</v>
      </c>
      <c r="F6229" t="s">
        <v>50860</v>
      </c>
      <c r="G6229" t="s">
        <v>1668</v>
      </c>
      <c r="H6229" t="s">
        <v>50861</v>
      </c>
      <c r="I6229" t="s">
        <v>3608</v>
      </c>
      <c r="J6229" t="s">
        <v>8509</v>
      </c>
      <c r="K6229" t="s">
        <v>8510</v>
      </c>
      <c r="L6229" t="s">
        <v>137</v>
      </c>
      <c r="M6229" t="s">
        <v>2625</v>
      </c>
      <c r="N6229" t="s">
        <v>10065</v>
      </c>
      <c r="O6229" t="s">
        <v>8511</v>
      </c>
      <c r="P6229" t="s">
        <v>50862</v>
      </c>
      <c r="Q6229" t="s">
        <v>48440</v>
      </c>
      <c r="R6229" t="str">
        <f t="shared" si="194"/>
        <v>青州</v>
      </c>
      <c r="S6229" t="str">
        <f t="shared" si="195"/>
        <v>0712</v>
      </c>
    </row>
    <row r="6230" spans="1:19">
      <c r="A6230" t="s">
        <v>1694</v>
      </c>
      <c r="B6230" t="s">
        <v>50863</v>
      </c>
      <c r="C6230" t="s">
        <v>46</v>
      </c>
      <c r="D6230" t="s">
        <v>50864</v>
      </c>
      <c r="E6230" t="s">
        <v>50425</v>
      </c>
      <c r="F6230" t="s">
        <v>50865</v>
      </c>
      <c r="G6230" t="s">
        <v>1692</v>
      </c>
      <c r="H6230" t="s">
        <v>50866</v>
      </c>
      <c r="I6230" t="s">
        <v>2378</v>
      </c>
      <c r="J6230" t="s">
        <v>3651</v>
      </c>
      <c r="K6230" t="s">
        <v>3652</v>
      </c>
      <c r="L6230" t="s">
        <v>128</v>
      </c>
      <c r="M6230" t="s">
        <v>3653</v>
      </c>
      <c r="N6230" t="s">
        <v>2674</v>
      </c>
      <c r="O6230" t="s">
        <v>3654</v>
      </c>
      <c r="P6230" t="s">
        <v>50867</v>
      </c>
      <c r="Q6230" t="s">
        <v>48297</v>
      </c>
      <c r="R6230" t="str">
        <f t="shared" si="194"/>
        <v>寿光</v>
      </c>
      <c r="S6230" t="str">
        <f t="shared" si="195"/>
        <v>0712</v>
      </c>
    </row>
    <row r="6231" spans="1:19">
      <c r="A6231" t="s">
        <v>50868</v>
      </c>
      <c r="B6231" t="s">
        <v>50869</v>
      </c>
      <c r="C6231" t="s">
        <v>46</v>
      </c>
      <c r="D6231" t="s">
        <v>50870</v>
      </c>
      <c r="E6231" t="s">
        <v>50871</v>
      </c>
      <c r="F6231" t="s">
        <v>50872</v>
      </c>
      <c r="G6231" t="s">
        <v>50873</v>
      </c>
      <c r="H6231" t="s">
        <v>50874</v>
      </c>
      <c r="I6231" t="s">
        <v>2503</v>
      </c>
      <c r="J6231" t="s">
        <v>10349</v>
      </c>
      <c r="K6231" t="s">
        <v>10350</v>
      </c>
      <c r="L6231" t="s">
        <v>57</v>
      </c>
      <c r="M6231" t="s">
        <v>2353</v>
      </c>
      <c r="N6231" t="s">
        <v>2421</v>
      </c>
      <c r="O6231" t="s">
        <v>10351</v>
      </c>
      <c r="P6231" t="s">
        <v>50875</v>
      </c>
      <c r="R6231" t="str">
        <f t="shared" si="194"/>
        <v>安丘</v>
      </c>
      <c r="S6231" t="str">
        <f t="shared" si="195"/>
        <v>0712</v>
      </c>
    </row>
    <row r="6232" spans="1:19">
      <c r="A6232" t="s">
        <v>50876</v>
      </c>
      <c r="B6232" t="s">
        <v>50877</v>
      </c>
      <c r="C6232" t="s">
        <v>46</v>
      </c>
      <c r="D6232" t="s">
        <v>50878</v>
      </c>
      <c r="E6232" t="s">
        <v>47085</v>
      </c>
      <c r="F6232" t="s">
        <v>50879</v>
      </c>
      <c r="G6232" t="s">
        <v>50880</v>
      </c>
      <c r="H6232" t="s">
        <v>50881</v>
      </c>
      <c r="I6232" t="s">
        <v>2350</v>
      </c>
      <c r="J6232" t="s">
        <v>5686</v>
      </c>
      <c r="K6232" t="s">
        <v>5687</v>
      </c>
      <c r="L6232" t="s">
        <v>146</v>
      </c>
      <c r="M6232" t="s">
        <v>3051</v>
      </c>
      <c r="N6232" t="s">
        <v>2674</v>
      </c>
      <c r="O6232" t="s">
        <v>5688</v>
      </c>
      <c r="P6232" t="s">
        <v>50882</v>
      </c>
      <c r="R6232" t="str">
        <f t="shared" si="194"/>
        <v>临朐</v>
      </c>
      <c r="S6232" t="str">
        <f t="shared" si="195"/>
        <v>0712</v>
      </c>
    </row>
    <row r="6233" spans="1:19">
      <c r="A6233" t="s">
        <v>50883</v>
      </c>
      <c r="B6233" t="s">
        <v>50884</v>
      </c>
      <c r="C6233" t="s">
        <v>46</v>
      </c>
      <c r="D6233" t="s">
        <v>50885</v>
      </c>
      <c r="E6233" t="s">
        <v>48082</v>
      </c>
      <c r="F6233" t="s">
        <v>50886</v>
      </c>
      <c r="G6233" t="s">
        <v>50887</v>
      </c>
      <c r="H6233" t="s">
        <v>50888</v>
      </c>
      <c r="I6233" t="s">
        <v>2350</v>
      </c>
      <c r="J6233" t="s">
        <v>6077</v>
      </c>
      <c r="K6233" t="s">
        <v>6078</v>
      </c>
      <c r="L6233" t="s">
        <v>128</v>
      </c>
      <c r="M6233" t="s">
        <v>6079</v>
      </c>
      <c r="N6233" t="s">
        <v>4255</v>
      </c>
      <c r="O6233" t="s">
        <v>6080</v>
      </c>
      <c r="P6233" t="s">
        <v>49682</v>
      </c>
      <c r="Q6233" t="s">
        <v>50889</v>
      </c>
      <c r="R6233" t="str">
        <f t="shared" si="194"/>
        <v>寿光</v>
      </c>
      <c r="S6233" t="str">
        <f t="shared" si="195"/>
        <v>0712</v>
      </c>
    </row>
    <row r="6234" spans="1:19">
      <c r="A6234" t="s">
        <v>50890</v>
      </c>
      <c r="B6234" t="s">
        <v>50891</v>
      </c>
      <c r="C6234" t="s">
        <v>46</v>
      </c>
      <c r="D6234" t="s">
        <v>50892</v>
      </c>
      <c r="E6234" t="s">
        <v>47085</v>
      </c>
      <c r="F6234" t="s">
        <v>50893</v>
      </c>
      <c r="G6234" t="s">
        <v>50894</v>
      </c>
      <c r="H6234" t="s">
        <v>50895</v>
      </c>
      <c r="I6234" t="s">
        <v>2364</v>
      </c>
      <c r="J6234" t="s">
        <v>3716</v>
      </c>
      <c r="K6234" t="s">
        <v>3717</v>
      </c>
      <c r="L6234" t="s">
        <v>76</v>
      </c>
      <c r="M6234" t="s">
        <v>2408</v>
      </c>
      <c r="N6234" t="s">
        <v>2368</v>
      </c>
      <c r="O6234" t="s">
        <v>3719</v>
      </c>
      <c r="P6234" t="s">
        <v>50896</v>
      </c>
      <c r="R6234" t="str">
        <f t="shared" si="194"/>
        <v>奎文</v>
      </c>
      <c r="S6234" t="str">
        <f t="shared" si="195"/>
        <v>0712</v>
      </c>
    </row>
    <row r="6235" spans="1:19">
      <c r="A6235" t="s">
        <v>50897</v>
      </c>
      <c r="B6235" t="s">
        <v>50898</v>
      </c>
      <c r="C6235" t="s">
        <v>46</v>
      </c>
      <c r="D6235" t="s">
        <v>50899</v>
      </c>
      <c r="E6235" t="s">
        <v>50488</v>
      </c>
      <c r="F6235" t="s">
        <v>50900</v>
      </c>
      <c r="G6235" t="s">
        <v>50901</v>
      </c>
      <c r="H6235" t="s">
        <v>50902</v>
      </c>
      <c r="I6235" t="s">
        <v>2645</v>
      </c>
      <c r="J6235" t="s">
        <v>3211</v>
      </c>
      <c r="K6235" t="s">
        <v>3212</v>
      </c>
      <c r="L6235" t="s">
        <v>137</v>
      </c>
      <c r="M6235" t="s">
        <v>3213</v>
      </c>
      <c r="N6235" t="s">
        <v>2743</v>
      </c>
      <c r="O6235" t="s">
        <v>3215</v>
      </c>
      <c r="P6235" t="s">
        <v>50903</v>
      </c>
      <c r="R6235" t="str">
        <f t="shared" si="194"/>
        <v>青州</v>
      </c>
      <c r="S6235" t="str">
        <f t="shared" si="195"/>
        <v>0712</v>
      </c>
    </row>
    <row r="6236" spans="1:19">
      <c r="A6236" t="s">
        <v>50904</v>
      </c>
      <c r="B6236" t="s">
        <v>50905</v>
      </c>
      <c r="C6236" t="s">
        <v>46</v>
      </c>
      <c r="D6236" t="s">
        <v>50906</v>
      </c>
      <c r="E6236" t="s">
        <v>50535</v>
      </c>
      <c r="F6236" t="s">
        <v>50907</v>
      </c>
      <c r="G6236" t="s">
        <v>50908</v>
      </c>
      <c r="H6236" t="s">
        <v>50909</v>
      </c>
      <c r="I6236" t="s">
        <v>2364</v>
      </c>
      <c r="J6236" t="s">
        <v>3738</v>
      </c>
      <c r="K6236" t="s">
        <v>3739</v>
      </c>
      <c r="L6236" t="s">
        <v>187</v>
      </c>
      <c r="M6236" t="s">
        <v>3510</v>
      </c>
      <c r="N6236" t="s">
        <v>2859</v>
      </c>
      <c r="O6236" t="s">
        <v>3740</v>
      </c>
      <c r="P6236" t="s">
        <v>50910</v>
      </c>
      <c r="Q6236" t="s">
        <v>50911</v>
      </c>
      <c r="R6236" t="str">
        <f t="shared" si="194"/>
        <v>坊子</v>
      </c>
      <c r="S6236" t="str">
        <f t="shared" si="195"/>
        <v>0712</v>
      </c>
    </row>
    <row r="6237" spans="1:19">
      <c r="A6237" t="s">
        <v>50912</v>
      </c>
      <c r="B6237" t="s">
        <v>50913</v>
      </c>
      <c r="C6237" t="s">
        <v>46</v>
      </c>
      <c r="D6237" t="s">
        <v>50914</v>
      </c>
      <c r="E6237" t="s">
        <v>50915</v>
      </c>
      <c r="F6237" t="s">
        <v>50916</v>
      </c>
      <c r="G6237" t="s">
        <v>50917</v>
      </c>
      <c r="H6237" t="s">
        <v>50918</v>
      </c>
      <c r="I6237" t="s">
        <v>3482</v>
      </c>
      <c r="J6237" t="s">
        <v>11058</v>
      </c>
      <c r="K6237" t="s">
        <v>11059</v>
      </c>
      <c r="L6237" t="s">
        <v>110</v>
      </c>
      <c r="M6237" t="s">
        <v>7687</v>
      </c>
      <c r="N6237" t="s">
        <v>3907</v>
      </c>
      <c r="O6237" t="s">
        <v>11060</v>
      </c>
      <c r="R6237" t="str">
        <f t="shared" si="194"/>
        <v>高密</v>
      </c>
      <c r="S6237" t="str">
        <f t="shared" si="195"/>
        <v>0712</v>
      </c>
    </row>
    <row r="6238" spans="1:19">
      <c r="A6238" t="s">
        <v>50919</v>
      </c>
      <c r="B6238" t="s">
        <v>50920</v>
      </c>
      <c r="C6238" t="s">
        <v>46</v>
      </c>
      <c r="D6238" t="s">
        <v>50921</v>
      </c>
      <c r="E6238" t="s">
        <v>48082</v>
      </c>
      <c r="F6238" t="s">
        <v>50922</v>
      </c>
      <c r="G6238" t="s">
        <v>50923</v>
      </c>
      <c r="H6238" t="s">
        <v>50924</v>
      </c>
      <c r="I6238" t="s">
        <v>2350</v>
      </c>
      <c r="J6238" t="s">
        <v>5710</v>
      </c>
      <c r="K6238" t="s">
        <v>5711</v>
      </c>
      <c r="L6238" t="s">
        <v>128</v>
      </c>
      <c r="M6238" t="s">
        <v>2708</v>
      </c>
      <c r="N6238" t="s">
        <v>2872</v>
      </c>
      <c r="O6238" t="s">
        <v>5713</v>
      </c>
      <c r="P6238" t="s">
        <v>50925</v>
      </c>
      <c r="Q6238" t="s">
        <v>50926</v>
      </c>
      <c r="R6238" t="str">
        <f t="shared" si="194"/>
        <v>寿光</v>
      </c>
      <c r="S6238" t="str">
        <f t="shared" si="195"/>
        <v>0712</v>
      </c>
    </row>
    <row r="6239" spans="1:19">
      <c r="A6239" t="s">
        <v>50927</v>
      </c>
      <c r="B6239" t="s">
        <v>50928</v>
      </c>
      <c r="C6239" t="s">
        <v>46</v>
      </c>
      <c r="D6239" t="s">
        <v>50929</v>
      </c>
      <c r="E6239" t="s">
        <v>48082</v>
      </c>
      <c r="F6239" t="s">
        <v>50930</v>
      </c>
      <c r="G6239" t="s">
        <v>50931</v>
      </c>
      <c r="H6239" t="s">
        <v>50932</v>
      </c>
      <c r="I6239" t="s">
        <v>2350</v>
      </c>
      <c r="J6239" t="s">
        <v>5564</v>
      </c>
      <c r="K6239" t="s">
        <v>5565</v>
      </c>
      <c r="L6239" t="s">
        <v>137</v>
      </c>
      <c r="M6239" t="s">
        <v>2625</v>
      </c>
      <c r="N6239" t="s">
        <v>3252</v>
      </c>
      <c r="O6239" t="s">
        <v>2626</v>
      </c>
      <c r="P6239" t="s">
        <v>50933</v>
      </c>
      <c r="Q6239" t="s">
        <v>50934</v>
      </c>
      <c r="R6239" t="str">
        <f t="shared" si="194"/>
        <v>青州</v>
      </c>
      <c r="S6239" t="str">
        <f t="shared" si="195"/>
        <v>0712</v>
      </c>
    </row>
    <row r="6240" spans="1:19">
      <c r="A6240" t="s">
        <v>50935</v>
      </c>
      <c r="B6240" t="s">
        <v>50936</v>
      </c>
      <c r="C6240" t="s">
        <v>46</v>
      </c>
      <c r="D6240" t="s">
        <v>50937</v>
      </c>
      <c r="E6240" t="s">
        <v>48145</v>
      </c>
      <c r="F6240" t="s">
        <v>50938</v>
      </c>
      <c r="G6240" t="s">
        <v>50939</v>
      </c>
      <c r="H6240" t="s">
        <v>50940</v>
      </c>
      <c r="I6240" t="s">
        <v>2378</v>
      </c>
      <c r="J6240" t="s">
        <v>10349</v>
      </c>
      <c r="K6240" t="s">
        <v>10350</v>
      </c>
      <c r="L6240" t="s">
        <v>57</v>
      </c>
      <c r="M6240" t="s">
        <v>2353</v>
      </c>
      <c r="N6240" t="s">
        <v>2421</v>
      </c>
      <c r="O6240" t="s">
        <v>10351</v>
      </c>
      <c r="P6240" t="s">
        <v>50941</v>
      </c>
      <c r="R6240" t="str">
        <f t="shared" si="194"/>
        <v>安丘</v>
      </c>
      <c r="S6240" t="str">
        <f t="shared" si="195"/>
        <v>0712</v>
      </c>
    </row>
    <row r="6241" spans="1:19">
      <c r="A6241" t="s">
        <v>50942</v>
      </c>
      <c r="B6241" t="s">
        <v>50943</v>
      </c>
      <c r="C6241" t="s">
        <v>46</v>
      </c>
      <c r="D6241" t="s">
        <v>50944</v>
      </c>
      <c r="E6241" t="s">
        <v>50945</v>
      </c>
      <c r="F6241" t="s">
        <v>50946</v>
      </c>
      <c r="G6241" t="s">
        <v>50947</v>
      </c>
      <c r="H6241" t="s">
        <v>50948</v>
      </c>
      <c r="I6241" t="s">
        <v>2392</v>
      </c>
      <c r="J6241" t="s">
        <v>11106</v>
      </c>
      <c r="K6241" t="s">
        <v>11107</v>
      </c>
      <c r="L6241" t="s">
        <v>47</v>
      </c>
      <c r="M6241" t="s">
        <v>11108</v>
      </c>
      <c r="N6241" t="s">
        <v>3277</v>
      </c>
      <c r="O6241" t="s">
        <v>11109</v>
      </c>
      <c r="P6241" t="s">
        <v>50949</v>
      </c>
      <c r="R6241" t="str">
        <f t="shared" si="194"/>
        <v>诸城</v>
      </c>
      <c r="S6241" t="str">
        <f t="shared" si="195"/>
        <v>0712</v>
      </c>
    </row>
    <row r="6242" spans="1:19">
      <c r="A6242" t="s">
        <v>50950</v>
      </c>
      <c r="B6242" t="s">
        <v>50951</v>
      </c>
      <c r="C6242" t="s">
        <v>46</v>
      </c>
      <c r="D6242" t="s">
        <v>50952</v>
      </c>
      <c r="E6242" t="s">
        <v>50953</v>
      </c>
      <c r="F6242" t="s">
        <v>50954</v>
      </c>
      <c r="G6242" t="s">
        <v>50955</v>
      </c>
      <c r="H6242" t="s">
        <v>50956</v>
      </c>
      <c r="I6242" t="s">
        <v>2378</v>
      </c>
      <c r="J6242" t="s">
        <v>6113</v>
      </c>
      <c r="K6242" t="s">
        <v>6114</v>
      </c>
      <c r="L6242" t="s">
        <v>57</v>
      </c>
      <c r="M6242" t="s">
        <v>2353</v>
      </c>
      <c r="N6242" t="s">
        <v>3622</v>
      </c>
      <c r="O6242" t="s">
        <v>6115</v>
      </c>
      <c r="P6242" t="s">
        <v>50957</v>
      </c>
      <c r="Q6242" t="s">
        <v>50958</v>
      </c>
      <c r="R6242" t="str">
        <f t="shared" si="194"/>
        <v>安丘</v>
      </c>
      <c r="S6242" t="str">
        <f t="shared" si="195"/>
        <v>0712</v>
      </c>
    </row>
    <row r="6243" spans="1:19">
      <c r="A6243" t="s">
        <v>50959</v>
      </c>
      <c r="B6243" t="s">
        <v>50960</v>
      </c>
      <c r="C6243" t="s">
        <v>46</v>
      </c>
      <c r="D6243" t="s">
        <v>50961</v>
      </c>
      <c r="E6243" t="s">
        <v>47085</v>
      </c>
      <c r="F6243" t="s">
        <v>50962</v>
      </c>
      <c r="G6243" t="s">
        <v>50963</v>
      </c>
      <c r="H6243" t="s">
        <v>50964</v>
      </c>
      <c r="I6243" t="s">
        <v>2350</v>
      </c>
      <c r="J6243" t="s">
        <v>4447</v>
      </c>
      <c r="K6243" t="s">
        <v>4448</v>
      </c>
      <c r="L6243" t="s">
        <v>128</v>
      </c>
      <c r="M6243" t="s">
        <v>3952</v>
      </c>
      <c r="N6243" t="s">
        <v>3499</v>
      </c>
      <c r="O6243" t="s">
        <v>4449</v>
      </c>
      <c r="P6243" t="s">
        <v>50965</v>
      </c>
      <c r="Q6243" t="s">
        <v>50966</v>
      </c>
      <c r="R6243" t="str">
        <f t="shared" si="194"/>
        <v>寿光</v>
      </c>
      <c r="S6243" t="str">
        <f t="shared" si="195"/>
        <v>0712</v>
      </c>
    </row>
    <row r="6244" spans="1:19">
      <c r="A6244" t="s">
        <v>50967</v>
      </c>
      <c r="B6244" t="s">
        <v>50968</v>
      </c>
      <c r="C6244" t="s">
        <v>46</v>
      </c>
      <c r="D6244" t="s">
        <v>50969</v>
      </c>
      <c r="E6244" t="s">
        <v>47085</v>
      </c>
      <c r="F6244" t="s">
        <v>50970</v>
      </c>
      <c r="G6244" t="s">
        <v>50971</v>
      </c>
      <c r="H6244" t="s">
        <v>50972</v>
      </c>
      <c r="I6244" t="s">
        <v>2350</v>
      </c>
      <c r="J6244" t="s">
        <v>6988</v>
      </c>
      <c r="K6244" t="s">
        <v>6989</v>
      </c>
      <c r="L6244" t="s">
        <v>76</v>
      </c>
      <c r="M6244" t="s">
        <v>2528</v>
      </c>
      <c r="N6244" t="s">
        <v>2340</v>
      </c>
      <c r="O6244" t="s">
        <v>6990</v>
      </c>
      <c r="P6244" t="s">
        <v>50973</v>
      </c>
      <c r="Q6244" t="s">
        <v>50974</v>
      </c>
      <c r="R6244" t="str">
        <f t="shared" si="194"/>
        <v>奎文</v>
      </c>
      <c r="S6244" t="str">
        <f t="shared" si="195"/>
        <v>0712</v>
      </c>
    </row>
    <row r="6245" spans="1:19">
      <c r="A6245" t="s">
        <v>50975</v>
      </c>
      <c r="B6245" t="s">
        <v>50976</v>
      </c>
      <c r="C6245" t="s">
        <v>46</v>
      </c>
      <c r="D6245" t="s">
        <v>50977</v>
      </c>
      <c r="E6245" t="s">
        <v>47085</v>
      </c>
      <c r="F6245" t="s">
        <v>50978</v>
      </c>
      <c r="G6245" t="s">
        <v>50979</v>
      </c>
      <c r="H6245" t="s">
        <v>50980</v>
      </c>
      <c r="I6245" t="s">
        <v>3376</v>
      </c>
      <c r="J6245" t="s">
        <v>8581</v>
      </c>
      <c r="K6245" t="s">
        <v>8582</v>
      </c>
      <c r="L6245" t="s">
        <v>47</v>
      </c>
      <c r="M6245" t="s">
        <v>3327</v>
      </c>
      <c r="N6245" t="s">
        <v>3122</v>
      </c>
      <c r="O6245" t="s">
        <v>8583</v>
      </c>
      <c r="P6245" t="s">
        <v>50981</v>
      </c>
      <c r="Q6245" t="s">
        <v>50982</v>
      </c>
      <c r="R6245" t="str">
        <f t="shared" si="194"/>
        <v>诸城</v>
      </c>
      <c r="S6245" t="str">
        <f t="shared" si="195"/>
        <v>0712</v>
      </c>
    </row>
    <row r="6246" spans="1:19">
      <c r="A6246" t="s">
        <v>50983</v>
      </c>
      <c r="B6246" t="s">
        <v>50984</v>
      </c>
      <c r="C6246" t="s">
        <v>46</v>
      </c>
      <c r="D6246" t="s">
        <v>50985</v>
      </c>
      <c r="E6246" t="s">
        <v>50986</v>
      </c>
      <c r="F6246" t="s">
        <v>50987</v>
      </c>
      <c r="G6246" t="s">
        <v>50988</v>
      </c>
      <c r="H6246" t="s">
        <v>50989</v>
      </c>
      <c r="I6246" t="s">
        <v>5922</v>
      </c>
      <c r="J6246" t="s">
        <v>13147</v>
      </c>
      <c r="K6246" t="s">
        <v>13148</v>
      </c>
      <c r="L6246" t="s">
        <v>128</v>
      </c>
      <c r="M6246" t="s">
        <v>6079</v>
      </c>
      <c r="N6246" t="s">
        <v>3339</v>
      </c>
      <c r="O6246" t="s">
        <v>13149</v>
      </c>
      <c r="P6246" t="s">
        <v>50990</v>
      </c>
      <c r="Q6246" t="s">
        <v>50991</v>
      </c>
      <c r="R6246" t="str">
        <f t="shared" si="194"/>
        <v>寿光</v>
      </c>
      <c r="S6246" t="str">
        <f t="shared" si="195"/>
        <v>0712</v>
      </c>
    </row>
    <row r="6247" spans="1:19">
      <c r="A6247" t="s">
        <v>50992</v>
      </c>
      <c r="B6247" t="s">
        <v>50993</v>
      </c>
      <c r="C6247" t="s">
        <v>46</v>
      </c>
      <c r="D6247" t="s">
        <v>50994</v>
      </c>
      <c r="E6247" t="s">
        <v>50995</v>
      </c>
      <c r="F6247" t="s">
        <v>50996</v>
      </c>
      <c r="G6247" t="s">
        <v>50997</v>
      </c>
      <c r="H6247" t="s">
        <v>50998</v>
      </c>
      <c r="I6247" t="s">
        <v>2465</v>
      </c>
      <c r="J6247" t="s">
        <v>2490</v>
      </c>
      <c r="K6247" t="s">
        <v>2491</v>
      </c>
      <c r="L6247" t="s">
        <v>57</v>
      </c>
      <c r="M6247" t="s">
        <v>2492</v>
      </c>
      <c r="N6247" t="s">
        <v>2368</v>
      </c>
      <c r="O6247" t="s">
        <v>2493</v>
      </c>
      <c r="P6247" t="s">
        <v>50999</v>
      </c>
      <c r="Q6247" t="s">
        <v>51000</v>
      </c>
      <c r="R6247" t="str">
        <f t="shared" si="194"/>
        <v>安丘</v>
      </c>
      <c r="S6247" t="str">
        <f t="shared" si="195"/>
        <v>0712</v>
      </c>
    </row>
    <row r="6248" spans="1:19">
      <c r="A6248" t="s">
        <v>51001</v>
      </c>
      <c r="B6248" t="s">
        <v>51002</v>
      </c>
      <c r="C6248" t="s">
        <v>46</v>
      </c>
      <c r="D6248" t="s">
        <v>51003</v>
      </c>
      <c r="E6248" t="s">
        <v>51004</v>
      </c>
      <c r="F6248" t="s">
        <v>51005</v>
      </c>
      <c r="G6248" t="s">
        <v>51006</v>
      </c>
      <c r="H6248" t="s">
        <v>51007</v>
      </c>
      <c r="I6248" t="s">
        <v>3969</v>
      </c>
      <c r="J6248" t="s">
        <v>4735</v>
      </c>
      <c r="K6248" t="s">
        <v>4736</v>
      </c>
      <c r="L6248" t="s">
        <v>101</v>
      </c>
      <c r="M6248" t="s">
        <v>3130</v>
      </c>
      <c r="N6248" t="s">
        <v>3994</v>
      </c>
      <c r="O6248" t="s">
        <v>13383</v>
      </c>
      <c r="P6248" t="s">
        <v>51008</v>
      </c>
      <c r="Q6248" t="s">
        <v>51009</v>
      </c>
      <c r="R6248" t="str">
        <f t="shared" si="194"/>
        <v>潍城</v>
      </c>
      <c r="S6248" t="str">
        <f t="shared" si="195"/>
        <v>0712</v>
      </c>
    </row>
    <row r="6249" spans="1:19">
      <c r="A6249" t="s">
        <v>51010</v>
      </c>
      <c r="B6249" t="s">
        <v>51011</v>
      </c>
      <c r="C6249" t="s">
        <v>46</v>
      </c>
      <c r="D6249" t="s">
        <v>51012</v>
      </c>
      <c r="E6249" t="s">
        <v>51013</v>
      </c>
      <c r="F6249" t="s">
        <v>51014</v>
      </c>
      <c r="G6249" t="s">
        <v>51015</v>
      </c>
      <c r="H6249" t="s">
        <v>51016</v>
      </c>
      <c r="I6249" t="s">
        <v>2364</v>
      </c>
      <c r="J6249" t="s">
        <v>11370</v>
      </c>
      <c r="K6249" t="s">
        <v>11371</v>
      </c>
      <c r="L6249" t="s">
        <v>676</v>
      </c>
      <c r="M6249" t="s">
        <v>3471</v>
      </c>
      <c r="N6249" t="s">
        <v>2368</v>
      </c>
      <c r="O6249" t="s">
        <v>11372</v>
      </c>
      <c r="P6249" t="s">
        <v>51017</v>
      </c>
      <c r="R6249" t="str">
        <f t="shared" si="194"/>
        <v>昌乐</v>
      </c>
      <c r="S6249" t="str">
        <f t="shared" si="195"/>
        <v>0712</v>
      </c>
    </row>
    <row r="6250" spans="1:19">
      <c r="A6250" t="s">
        <v>51018</v>
      </c>
      <c r="B6250" t="s">
        <v>51019</v>
      </c>
      <c r="C6250" t="s">
        <v>46</v>
      </c>
      <c r="D6250" t="s">
        <v>51020</v>
      </c>
      <c r="E6250" t="s">
        <v>51021</v>
      </c>
      <c r="F6250" t="s">
        <v>51022</v>
      </c>
      <c r="G6250" t="s">
        <v>51023</v>
      </c>
      <c r="H6250" t="s">
        <v>51024</v>
      </c>
      <c r="I6250" t="s">
        <v>2364</v>
      </c>
      <c r="J6250" t="s">
        <v>3542</v>
      </c>
      <c r="K6250" t="s">
        <v>3543</v>
      </c>
      <c r="L6250" t="s">
        <v>76</v>
      </c>
      <c r="M6250" t="s">
        <v>2827</v>
      </c>
      <c r="N6250" t="s">
        <v>3277</v>
      </c>
      <c r="O6250" t="s">
        <v>3544</v>
      </c>
      <c r="P6250" t="s">
        <v>51025</v>
      </c>
      <c r="R6250" t="str">
        <f t="shared" si="194"/>
        <v>奎文</v>
      </c>
      <c r="S6250" t="str">
        <f t="shared" si="195"/>
        <v>0712</v>
      </c>
    </row>
    <row r="6251" spans="1:19">
      <c r="A6251" t="s">
        <v>51026</v>
      </c>
      <c r="B6251" t="s">
        <v>51027</v>
      </c>
      <c r="C6251" t="s">
        <v>46</v>
      </c>
      <c r="D6251" t="s">
        <v>51028</v>
      </c>
      <c r="E6251" t="s">
        <v>47085</v>
      </c>
      <c r="F6251" t="s">
        <v>51029</v>
      </c>
      <c r="G6251" t="s">
        <v>51030</v>
      </c>
      <c r="H6251" t="s">
        <v>51031</v>
      </c>
      <c r="I6251" t="s">
        <v>2350</v>
      </c>
      <c r="J6251" t="s">
        <v>8124</v>
      </c>
      <c r="K6251" t="s">
        <v>8125</v>
      </c>
      <c r="L6251" t="s">
        <v>146</v>
      </c>
      <c r="M6251" t="s">
        <v>8126</v>
      </c>
      <c r="N6251" t="s">
        <v>3179</v>
      </c>
      <c r="O6251" t="s">
        <v>8127</v>
      </c>
      <c r="P6251" t="s">
        <v>51032</v>
      </c>
      <c r="R6251" t="str">
        <f t="shared" si="194"/>
        <v>临朐</v>
      </c>
      <c r="S6251" t="str">
        <f t="shared" si="195"/>
        <v>0712</v>
      </c>
    </row>
    <row r="6252" spans="1:19">
      <c r="A6252" t="s">
        <v>51033</v>
      </c>
      <c r="B6252" t="s">
        <v>51034</v>
      </c>
      <c r="C6252" t="s">
        <v>46</v>
      </c>
      <c r="D6252" t="s">
        <v>51035</v>
      </c>
      <c r="E6252" t="s">
        <v>48082</v>
      </c>
      <c r="F6252" t="s">
        <v>51036</v>
      </c>
      <c r="G6252" t="s">
        <v>51037</v>
      </c>
      <c r="H6252" t="s">
        <v>51038</v>
      </c>
      <c r="I6252" t="s">
        <v>2364</v>
      </c>
      <c r="J6252" t="s">
        <v>6766</v>
      </c>
      <c r="K6252" t="s">
        <v>6767</v>
      </c>
      <c r="L6252" t="s">
        <v>137</v>
      </c>
      <c r="M6252" t="s">
        <v>2686</v>
      </c>
      <c r="N6252" t="s">
        <v>6308</v>
      </c>
      <c r="O6252" t="s">
        <v>6768</v>
      </c>
      <c r="P6252" t="s">
        <v>51039</v>
      </c>
      <c r="Q6252" t="s">
        <v>51040</v>
      </c>
      <c r="R6252" t="str">
        <f t="shared" si="194"/>
        <v>青州</v>
      </c>
      <c r="S6252" t="str">
        <f t="shared" si="195"/>
        <v>0712</v>
      </c>
    </row>
    <row r="6253" spans="1:19">
      <c r="A6253" t="s">
        <v>1622</v>
      </c>
      <c r="B6253" t="s">
        <v>51041</v>
      </c>
      <c r="C6253" t="s">
        <v>46</v>
      </c>
      <c r="D6253" t="s">
        <v>51042</v>
      </c>
      <c r="E6253" t="s">
        <v>48082</v>
      </c>
      <c r="F6253" t="s">
        <v>51043</v>
      </c>
      <c r="G6253" t="s">
        <v>1620</v>
      </c>
      <c r="H6253" t="s">
        <v>51044</v>
      </c>
      <c r="I6253" t="s">
        <v>2465</v>
      </c>
      <c r="J6253" t="s">
        <v>4801</v>
      </c>
      <c r="K6253" t="s">
        <v>4802</v>
      </c>
      <c r="L6253" t="s">
        <v>76</v>
      </c>
      <c r="M6253" t="s">
        <v>2528</v>
      </c>
      <c r="N6253" t="s">
        <v>5013</v>
      </c>
      <c r="O6253" t="s">
        <v>4803</v>
      </c>
      <c r="P6253" t="s">
        <v>50716</v>
      </c>
      <c r="Q6253" t="s">
        <v>51045</v>
      </c>
      <c r="R6253" t="str">
        <f t="shared" si="194"/>
        <v>奎文</v>
      </c>
      <c r="S6253" t="str">
        <f t="shared" si="195"/>
        <v>0712</v>
      </c>
    </row>
    <row r="6254" spans="1:19">
      <c r="A6254" t="s">
        <v>51046</v>
      </c>
      <c r="B6254" t="s">
        <v>49158</v>
      </c>
      <c r="C6254" t="s">
        <v>46</v>
      </c>
      <c r="D6254" t="s">
        <v>51047</v>
      </c>
      <c r="E6254" t="s">
        <v>48082</v>
      </c>
      <c r="F6254" t="s">
        <v>51048</v>
      </c>
      <c r="G6254" t="s">
        <v>51049</v>
      </c>
      <c r="H6254" t="s">
        <v>51050</v>
      </c>
      <c r="I6254" t="s">
        <v>2350</v>
      </c>
      <c r="J6254" t="s">
        <v>3981</v>
      </c>
      <c r="K6254" t="s">
        <v>3982</v>
      </c>
      <c r="L6254" t="s">
        <v>146</v>
      </c>
      <c r="M6254" t="s">
        <v>3532</v>
      </c>
      <c r="N6254" t="s">
        <v>2674</v>
      </c>
      <c r="O6254" t="s">
        <v>3983</v>
      </c>
      <c r="P6254" t="s">
        <v>51051</v>
      </c>
      <c r="R6254" t="str">
        <f t="shared" si="194"/>
        <v>临朐</v>
      </c>
      <c r="S6254" t="str">
        <f t="shared" si="195"/>
        <v>0712</v>
      </c>
    </row>
    <row r="6255" spans="1:19">
      <c r="A6255" t="s">
        <v>51052</v>
      </c>
      <c r="B6255" t="s">
        <v>51053</v>
      </c>
      <c r="C6255" t="s">
        <v>46</v>
      </c>
      <c r="D6255" t="s">
        <v>51054</v>
      </c>
      <c r="E6255" t="s">
        <v>51055</v>
      </c>
      <c r="F6255" t="s">
        <v>51056</v>
      </c>
      <c r="G6255" t="s">
        <v>51057</v>
      </c>
      <c r="H6255" t="s">
        <v>51058</v>
      </c>
      <c r="I6255" t="s">
        <v>2465</v>
      </c>
      <c r="J6255" t="s">
        <v>3355</v>
      </c>
      <c r="K6255" t="s">
        <v>3356</v>
      </c>
      <c r="L6255" t="s">
        <v>101</v>
      </c>
      <c r="M6255" t="s">
        <v>2982</v>
      </c>
      <c r="O6255" t="s">
        <v>3357</v>
      </c>
      <c r="P6255" t="s">
        <v>51059</v>
      </c>
      <c r="Q6255" t="s">
        <v>51060</v>
      </c>
      <c r="R6255" t="str">
        <f t="shared" si="194"/>
        <v>潍城</v>
      </c>
      <c r="S6255" t="str">
        <f t="shared" si="195"/>
        <v>0712</v>
      </c>
    </row>
    <row r="6256" spans="1:19">
      <c r="A6256" t="s">
        <v>51061</v>
      </c>
      <c r="B6256" t="s">
        <v>51062</v>
      </c>
      <c r="C6256" t="s">
        <v>46</v>
      </c>
      <c r="D6256" t="s">
        <v>51063</v>
      </c>
      <c r="E6256" t="s">
        <v>47085</v>
      </c>
      <c r="F6256" t="s">
        <v>51064</v>
      </c>
      <c r="G6256" t="s">
        <v>51065</v>
      </c>
      <c r="H6256" t="s">
        <v>51066</v>
      </c>
      <c r="I6256" t="s">
        <v>2364</v>
      </c>
      <c r="J6256" t="s">
        <v>4069</v>
      </c>
      <c r="K6256" t="s">
        <v>4070</v>
      </c>
      <c r="L6256" t="s">
        <v>119</v>
      </c>
      <c r="M6256" t="s">
        <v>3695</v>
      </c>
      <c r="N6256" t="s">
        <v>2529</v>
      </c>
      <c r="O6256" t="s">
        <v>4072</v>
      </c>
      <c r="P6256" t="s">
        <v>51067</v>
      </c>
      <c r="Q6256" t="s">
        <v>51068</v>
      </c>
      <c r="R6256" t="str">
        <f t="shared" si="194"/>
        <v>寒亭</v>
      </c>
      <c r="S6256" t="str">
        <f t="shared" si="195"/>
        <v>0712</v>
      </c>
    </row>
    <row r="6257" spans="1:19">
      <c r="A6257" t="s">
        <v>51069</v>
      </c>
      <c r="B6257" t="s">
        <v>51070</v>
      </c>
      <c r="C6257" t="s">
        <v>46</v>
      </c>
      <c r="D6257" t="s">
        <v>51071</v>
      </c>
      <c r="E6257" t="s">
        <v>47085</v>
      </c>
      <c r="F6257" t="s">
        <v>51072</v>
      </c>
      <c r="G6257" t="s">
        <v>51073</v>
      </c>
      <c r="H6257" t="s">
        <v>51074</v>
      </c>
      <c r="I6257" t="s">
        <v>5391</v>
      </c>
      <c r="J6257" t="s">
        <v>5938</v>
      </c>
      <c r="K6257" t="s">
        <v>5939</v>
      </c>
      <c r="L6257" t="s">
        <v>76</v>
      </c>
      <c r="M6257" t="s">
        <v>4374</v>
      </c>
      <c r="N6257" t="s">
        <v>3017</v>
      </c>
      <c r="O6257" t="s">
        <v>5940</v>
      </c>
      <c r="P6257" t="s">
        <v>51075</v>
      </c>
      <c r="Q6257" t="s">
        <v>51076</v>
      </c>
      <c r="R6257" t="str">
        <f t="shared" si="194"/>
        <v>奎文</v>
      </c>
      <c r="S6257" t="str">
        <f t="shared" si="195"/>
        <v>0712</v>
      </c>
    </row>
    <row r="6258" spans="1:19">
      <c r="A6258" t="s">
        <v>51077</v>
      </c>
      <c r="B6258" t="s">
        <v>51078</v>
      </c>
      <c r="C6258" t="s">
        <v>46</v>
      </c>
      <c r="D6258" t="s">
        <v>51079</v>
      </c>
      <c r="E6258" t="s">
        <v>47085</v>
      </c>
      <c r="F6258" t="s">
        <v>51080</v>
      </c>
      <c r="G6258" t="s">
        <v>51081</v>
      </c>
      <c r="H6258" t="s">
        <v>51082</v>
      </c>
      <c r="I6258" t="s">
        <v>3336</v>
      </c>
      <c r="J6258" t="s">
        <v>9070</v>
      </c>
      <c r="K6258" t="s">
        <v>9071</v>
      </c>
      <c r="L6258" t="s">
        <v>47</v>
      </c>
      <c r="M6258" t="s">
        <v>2784</v>
      </c>
      <c r="N6258" t="s">
        <v>3994</v>
      </c>
      <c r="O6258" t="s">
        <v>9072</v>
      </c>
      <c r="P6258" t="s">
        <v>51083</v>
      </c>
      <c r="R6258" t="str">
        <f t="shared" si="194"/>
        <v>诸城</v>
      </c>
      <c r="S6258" t="str">
        <f t="shared" si="195"/>
        <v>0712</v>
      </c>
    </row>
    <row r="6259" spans="1:19">
      <c r="A6259" t="s">
        <v>51084</v>
      </c>
      <c r="B6259" t="s">
        <v>51085</v>
      </c>
      <c r="C6259" t="s">
        <v>46</v>
      </c>
      <c r="D6259" t="s">
        <v>51086</v>
      </c>
      <c r="E6259" t="s">
        <v>48082</v>
      </c>
      <c r="F6259" t="s">
        <v>51087</v>
      </c>
      <c r="G6259" t="s">
        <v>51088</v>
      </c>
      <c r="H6259" t="s">
        <v>51089</v>
      </c>
      <c r="I6259" t="s">
        <v>2364</v>
      </c>
      <c r="J6259" t="s">
        <v>2379</v>
      </c>
      <c r="K6259" t="s">
        <v>2380</v>
      </c>
      <c r="L6259" t="s">
        <v>110</v>
      </c>
      <c r="M6259" t="s">
        <v>2381</v>
      </c>
      <c r="N6259" t="s">
        <v>2674</v>
      </c>
      <c r="O6259" t="s">
        <v>2383</v>
      </c>
      <c r="P6259" t="s">
        <v>51090</v>
      </c>
      <c r="Q6259" t="s">
        <v>51091</v>
      </c>
      <c r="R6259" t="str">
        <f t="shared" si="194"/>
        <v>高密</v>
      </c>
      <c r="S6259" t="str">
        <f t="shared" si="195"/>
        <v>0712</v>
      </c>
    </row>
    <row r="6260" spans="1:19">
      <c r="A6260" t="s">
        <v>51092</v>
      </c>
      <c r="B6260" t="s">
        <v>51093</v>
      </c>
      <c r="C6260" t="s">
        <v>46</v>
      </c>
      <c r="D6260" t="s">
        <v>51094</v>
      </c>
      <c r="E6260" t="s">
        <v>48082</v>
      </c>
      <c r="F6260" t="s">
        <v>51095</v>
      </c>
      <c r="G6260" t="s">
        <v>51096</v>
      </c>
      <c r="H6260" t="s">
        <v>51097</v>
      </c>
      <c r="I6260" t="s">
        <v>2364</v>
      </c>
      <c r="J6260" t="s">
        <v>9221</v>
      </c>
      <c r="K6260" t="s">
        <v>9222</v>
      </c>
      <c r="L6260" t="s">
        <v>57</v>
      </c>
      <c r="M6260" t="s">
        <v>2838</v>
      </c>
      <c r="N6260" t="s">
        <v>4525</v>
      </c>
      <c r="O6260" t="s">
        <v>9223</v>
      </c>
      <c r="P6260" t="s">
        <v>51098</v>
      </c>
      <c r="Q6260" t="s">
        <v>51099</v>
      </c>
      <c r="R6260" t="str">
        <f t="shared" si="194"/>
        <v>安丘</v>
      </c>
      <c r="S6260" t="str">
        <f t="shared" si="195"/>
        <v>0712</v>
      </c>
    </row>
    <row r="6261" spans="1:19">
      <c r="A6261" t="s">
        <v>51100</v>
      </c>
      <c r="B6261" t="s">
        <v>51101</v>
      </c>
      <c r="C6261" t="s">
        <v>46</v>
      </c>
      <c r="D6261" t="s">
        <v>51102</v>
      </c>
      <c r="E6261" t="s">
        <v>48082</v>
      </c>
      <c r="F6261" t="s">
        <v>51103</v>
      </c>
      <c r="G6261" t="s">
        <v>51104</v>
      </c>
      <c r="H6261" t="s">
        <v>51105</v>
      </c>
      <c r="I6261" t="s">
        <v>2465</v>
      </c>
      <c r="J6261" t="s">
        <v>4735</v>
      </c>
      <c r="K6261" t="s">
        <v>4736</v>
      </c>
      <c r="L6261" t="s">
        <v>101</v>
      </c>
      <c r="M6261" t="s">
        <v>3130</v>
      </c>
      <c r="P6261" t="s">
        <v>51106</v>
      </c>
      <c r="R6261" t="str">
        <f t="shared" si="194"/>
        <v>潍城</v>
      </c>
      <c r="S6261" t="str">
        <f t="shared" si="195"/>
        <v>0712</v>
      </c>
    </row>
    <row r="6262" spans="1:19">
      <c r="A6262" t="s">
        <v>51107</v>
      </c>
      <c r="B6262" t="s">
        <v>51108</v>
      </c>
      <c r="C6262" t="s">
        <v>46</v>
      </c>
      <c r="D6262" t="s">
        <v>51109</v>
      </c>
      <c r="E6262" t="s">
        <v>50425</v>
      </c>
      <c r="F6262" t="s">
        <v>51110</v>
      </c>
      <c r="G6262" t="s">
        <v>51111</v>
      </c>
      <c r="H6262" t="s">
        <v>51112</v>
      </c>
      <c r="I6262" t="s">
        <v>2350</v>
      </c>
      <c r="J6262" t="s">
        <v>2888</v>
      </c>
      <c r="K6262" t="s">
        <v>2889</v>
      </c>
      <c r="L6262" t="s">
        <v>128</v>
      </c>
      <c r="M6262" t="s">
        <v>2890</v>
      </c>
      <c r="N6262" t="s">
        <v>2743</v>
      </c>
      <c r="O6262" t="s">
        <v>2891</v>
      </c>
      <c r="P6262" t="s">
        <v>51113</v>
      </c>
      <c r="Q6262" t="s">
        <v>51114</v>
      </c>
      <c r="R6262" t="str">
        <f t="shared" si="194"/>
        <v>寿光</v>
      </c>
      <c r="S6262" t="str">
        <f t="shared" si="195"/>
        <v>0712</v>
      </c>
    </row>
    <row r="6263" spans="1:19">
      <c r="A6263" t="s">
        <v>51115</v>
      </c>
      <c r="B6263" t="s">
        <v>51116</v>
      </c>
      <c r="C6263" t="s">
        <v>46</v>
      </c>
      <c r="D6263" t="s">
        <v>51117</v>
      </c>
      <c r="E6263" t="s">
        <v>47085</v>
      </c>
      <c r="F6263" t="s">
        <v>51118</v>
      </c>
      <c r="G6263" t="s">
        <v>51119</v>
      </c>
      <c r="H6263" t="s">
        <v>51120</v>
      </c>
      <c r="I6263" t="s">
        <v>2465</v>
      </c>
      <c r="J6263" t="s">
        <v>10780</v>
      </c>
      <c r="K6263" t="s">
        <v>10781</v>
      </c>
      <c r="L6263" t="s">
        <v>47</v>
      </c>
      <c r="M6263" t="s">
        <v>2454</v>
      </c>
      <c r="N6263" t="s">
        <v>2480</v>
      </c>
      <c r="O6263" t="s">
        <v>10782</v>
      </c>
      <c r="P6263" t="s">
        <v>51121</v>
      </c>
      <c r="R6263" t="str">
        <f t="shared" si="194"/>
        <v>诸城</v>
      </c>
      <c r="S6263" t="str">
        <f t="shared" si="195"/>
        <v>0712</v>
      </c>
    </row>
    <row r="6264" spans="1:19">
      <c r="A6264" t="s">
        <v>51122</v>
      </c>
      <c r="B6264" t="s">
        <v>51123</v>
      </c>
      <c r="C6264" t="s">
        <v>46</v>
      </c>
      <c r="D6264" t="s">
        <v>51124</v>
      </c>
      <c r="E6264" t="s">
        <v>47085</v>
      </c>
      <c r="F6264" t="s">
        <v>51125</v>
      </c>
      <c r="G6264" t="s">
        <v>51126</v>
      </c>
      <c r="H6264" t="s">
        <v>51127</v>
      </c>
      <c r="I6264" t="s">
        <v>2465</v>
      </c>
      <c r="J6264" t="s">
        <v>4220</v>
      </c>
      <c r="K6264" t="s">
        <v>4221</v>
      </c>
      <c r="L6264" t="s">
        <v>47</v>
      </c>
      <c r="M6264" t="s">
        <v>3159</v>
      </c>
      <c r="N6264" t="s">
        <v>3907</v>
      </c>
      <c r="O6264" t="s">
        <v>4223</v>
      </c>
      <c r="P6264" t="s">
        <v>51128</v>
      </c>
      <c r="R6264" t="str">
        <f t="shared" si="194"/>
        <v>诸城</v>
      </c>
      <c r="S6264" t="str">
        <f t="shared" si="195"/>
        <v>0712</v>
      </c>
    </row>
    <row r="6265" spans="1:19">
      <c r="A6265" t="s">
        <v>1678</v>
      </c>
      <c r="B6265" t="s">
        <v>51129</v>
      </c>
      <c r="C6265" t="s">
        <v>46</v>
      </c>
      <c r="D6265" t="s">
        <v>51130</v>
      </c>
      <c r="E6265" t="s">
        <v>51131</v>
      </c>
      <c r="F6265" t="s">
        <v>51132</v>
      </c>
      <c r="G6265" t="s">
        <v>1676</v>
      </c>
      <c r="H6265" t="s">
        <v>51133</v>
      </c>
      <c r="I6265" t="s">
        <v>2645</v>
      </c>
      <c r="J6265" t="s">
        <v>8380</v>
      </c>
      <c r="K6265" t="s">
        <v>8381</v>
      </c>
      <c r="L6265" t="s">
        <v>187</v>
      </c>
      <c r="M6265" t="s">
        <v>8014</v>
      </c>
      <c r="N6265" t="s">
        <v>3179</v>
      </c>
      <c r="O6265" t="s">
        <v>8382</v>
      </c>
      <c r="P6265" t="s">
        <v>51134</v>
      </c>
      <c r="R6265" t="str">
        <f t="shared" si="194"/>
        <v>坊子</v>
      </c>
      <c r="S6265" t="str">
        <f t="shared" si="195"/>
        <v>0712</v>
      </c>
    </row>
    <row r="6266" spans="1:19">
      <c r="A6266" t="s">
        <v>51135</v>
      </c>
      <c r="B6266" t="s">
        <v>51136</v>
      </c>
      <c r="C6266" t="s">
        <v>46</v>
      </c>
      <c r="D6266" t="s">
        <v>51137</v>
      </c>
      <c r="E6266" t="s">
        <v>51138</v>
      </c>
      <c r="F6266" t="s">
        <v>51139</v>
      </c>
      <c r="G6266" t="s">
        <v>51140</v>
      </c>
      <c r="H6266" t="s">
        <v>51141</v>
      </c>
      <c r="I6266" t="s">
        <v>2364</v>
      </c>
      <c r="J6266" t="s">
        <v>9221</v>
      </c>
      <c r="K6266" t="s">
        <v>9222</v>
      </c>
      <c r="L6266" t="s">
        <v>57</v>
      </c>
      <c r="M6266" t="s">
        <v>2838</v>
      </c>
      <c r="N6266" t="s">
        <v>2480</v>
      </c>
      <c r="O6266" t="s">
        <v>9223</v>
      </c>
      <c r="P6266" t="s">
        <v>51142</v>
      </c>
      <c r="Q6266" t="s">
        <v>51143</v>
      </c>
      <c r="R6266" t="str">
        <f t="shared" si="194"/>
        <v>安丘</v>
      </c>
      <c r="S6266" t="str">
        <f t="shared" si="195"/>
        <v>0713</v>
      </c>
    </row>
    <row r="6267" spans="1:19">
      <c r="A6267" t="s">
        <v>51144</v>
      </c>
      <c r="B6267" t="s">
        <v>51145</v>
      </c>
      <c r="C6267" t="s">
        <v>46</v>
      </c>
      <c r="D6267" t="s">
        <v>51146</v>
      </c>
      <c r="E6267" t="s">
        <v>47085</v>
      </c>
      <c r="F6267" t="s">
        <v>51147</v>
      </c>
      <c r="G6267" t="s">
        <v>51148</v>
      </c>
      <c r="H6267" t="s">
        <v>51149</v>
      </c>
      <c r="I6267" t="s">
        <v>2645</v>
      </c>
      <c r="J6267" t="s">
        <v>6113</v>
      </c>
      <c r="K6267" t="s">
        <v>6114</v>
      </c>
      <c r="L6267" t="s">
        <v>57</v>
      </c>
      <c r="M6267" t="s">
        <v>2353</v>
      </c>
      <c r="N6267" t="s">
        <v>2721</v>
      </c>
      <c r="O6267" t="s">
        <v>6115</v>
      </c>
      <c r="P6267" t="s">
        <v>51150</v>
      </c>
      <c r="Q6267" t="s">
        <v>51151</v>
      </c>
      <c r="R6267" t="str">
        <f t="shared" si="194"/>
        <v>安丘</v>
      </c>
      <c r="S6267" t="str">
        <f t="shared" si="195"/>
        <v>0713</v>
      </c>
    </row>
    <row r="6268" spans="1:19">
      <c r="A6268" t="s">
        <v>1814</v>
      </c>
      <c r="B6268" t="s">
        <v>51152</v>
      </c>
      <c r="C6268" t="s">
        <v>46</v>
      </c>
      <c r="D6268" t="s">
        <v>51153</v>
      </c>
      <c r="E6268" t="s">
        <v>51154</v>
      </c>
      <c r="F6268" t="s">
        <v>51155</v>
      </c>
      <c r="G6268" t="s">
        <v>1812</v>
      </c>
      <c r="H6268" t="s">
        <v>51156</v>
      </c>
      <c r="I6268" t="s">
        <v>3608</v>
      </c>
      <c r="J6268" t="s">
        <v>4914</v>
      </c>
      <c r="K6268" t="s">
        <v>4915</v>
      </c>
      <c r="L6268" t="s">
        <v>676</v>
      </c>
      <c r="M6268" t="s">
        <v>3471</v>
      </c>
      <c r="N6268" t="s">
        <v>4439</v>
      </c>
      <c r="O6268" t="s">
        <v>4916</v>
      </c>
      <c r="P6268" t="s">
        <v>51157</v>
      </c>
      <c r="R6268" t="str">
        <f t="shared" si="194"/>
        <v>昌乐</v>
      </c>
      <c r="S6268" t="str">
        <f t="shared" si="195"/>
        <v>0713</v>
      </c>
    </row>
    <row r="6269" spans="1:19">
      <c r="A6269" t="s">
        <v>51158</v>
      </c>
      <c r="B6269" t="s">
        <v>51159</v>
      </c>
      <c r="C6269" t="s">
        <v>46</v>
      </c>
      <c r="D6269" t="s">
        <v>51160</v>
      </c>
      <c r="E6269" t="s">
        <v>51161</v>
      </c>
      <c r="F6269" t="s">
        <v>51162</v>
      </c>
      <c r="G6269" t="s">
        <v>51163</v>
      </c>
      <c r="H6269" t="s">
        <v>51164</v>
      </c>
      <c r="I6269" t="s">
        <v>2451</v>
      </c>
      <c r="J6269" t="s">
        <v>6113</v>
      </c>
      <c r="K6269" t="s">
        <v>6114</v>
      </c>
      <c r="L6269" t="s">
        <v>57</v>
      </c>
      <c r="M6269" t="s">
        <v>2353</v>
      </c>
      <c r="N6269" t="s">
        <v>2340</v>
      </c>
      <c r="O6269" t="s">
        <v>6115</v>
      </c>
      <c r="P6269" t="s">
        <v>51165</v>
      </c>
      <c r="Q6269" t="s">
        <v>51166</v>
      </c>
      <c r="R6269" t="str">
        <f t="shared" si="194"/>
        <v>安丘</v>
      </c>
      <c r="S6269" t="str">
        <f t="shared" si="195"/>
        <v>0713</v>
      </c>
    </row>
    <row r="6270" spans="1:19">
      <c r="A6270" t="s">
        <v>51167</v>
      </c>
      <c r="B6270" t="s">
        <v>51168</v>
      </c>
      <c r="C6270" t="s">
        <v>46</v>
      </c>
      <c r="D6270" t="s">
        <v>51169</v>
      </c>
      <c r="E6270" t="s">
        <v>51138</v>
      </c>
      <c r="F6270" t="s">
        <v>51170</v>
      </c>
      <c r="G6270" t="s">
        <v>51171</v>
      </c>
      <c r="H6270" t="s">
        <v>51172</v>
      </c>
      <c r="I6270" t="s">
        <v>2378</v>
      </c>
      <c r="J6270" t="s">
        <v>17172</v>
      </c>
      <c r="K6270" t="s">
        <v>17173</v>
      </c>
      <c r="L6270" t="s">
        <v>57</v>
      </c>
      <c r="M6270" t="s">
        <v>2492</v>
      </c>
      <c r="N6270" t="s">
        <v>2421</v>
      </c>
      <c r="O6270" t="s">
        <v>17174</v>
      </c>
      <c r="P6270" t="s">
        <v>51173</v>
      </c>
      <c r="Q6270" t="s">
        <v>21776</v>
      </c>
      <c r="R6270" t="str">
        <f t="shared" si="194"/>
        <v>安丘</v>
      </c>
      <c r="S6270" t="str">
        <f t="shared" si="195"/>
        <v>0713</v>
      </c>
    </row>
    <row r="6271" spans="1:19">
      <c r="A6271" t="s">
        <v>51174</v>
      </c>
      <c r="B6271" t="s">
        <v>51175</v>
      </c>
      <c r="C6271" t="s">
        <v>46</v>
      </c>
      <c r="D6271" t="s">
        <v>51176</v>
      </c>
      <c r="E6271" t="s">
        <v>51161</v>
      </c>
      <c r="F6271" t="s">
        <v>51177</v>
      </c>
      <c r="G6271" t="s">
        <v>51178</v>
      </c>
      <c r="H6271" t="s">
        <v>51179</v>
      </c>
      <c r="I6271" t="s">
        <v>2503</v>
      </c>
      <c r="J6271" t="s">
        <v>7072</v>
      </c>
      <c r="K6271" t="s">
        <v>51180</v>
      </c>
      <c r="L6271" t="s">
        <v>128</v>
      </c>
      <c r="M6271" t="s">
        <v>2720</v>
      </c>
      <c r="N6271" t="s">
        <v>2421</v>
      </c>
      <c r="O6271" t="s">
        <v>7074</v>
      </c>
      <c r="R6271" t="str">
        <f t="shared" si="194"/>
        <v>寿光</v>
      </c>
      <c r="S6271" t="str">
        <f t="shared" si="195"/>
        <v>0713</v>
      </c>
    </row>
    <row r="6272" spans="1:19">
      <c r="A6272" t="s">
        <v>51181</v>
      </c>
      <c r="B6272" t="s">
        <v>51182</v>
      </c>
      <c r="C6272" t="s">
        <v>46</v>
      </c>
      <c r="D6272" t="s">
        <v>51183</v>
      </c>
      <c r="E6272" t="s">
        <v>51138</v>
      </c>
      <c r="F6272" t="s">
        <v>51184</v>
      </c>
      <c r="G6272" t="s">
        <v>51185</v>
      </c>
      <c r="H6272" t="s">
        <v>51186</v>
      </c>
      <c r="I6272" t="s">
        <v>2503</v>
      </c>
      <c r="J6272" t="s">
        <v>12372</v>
      </c>
      <c r="K6272" t="s">
        <v>12373</v>
      </c>
      <c r="L6272" t="s">
        <v>101</v>
      </c>
      <c r="M6272" t="s">
        <v>3130</v>
      </c>
      <c r="N6272" t="s">
        <v>2382</v>
      </c>
      <c r="O6272" t="s">
        <v>12374</v>
      </c>
      <c r="P6272" t="s">
        <v>51187</v>
      </c>
      <c r="R6272" t="str">
        <f t="shared" si="194"/>
        <v>潍城</v>
      </c>
      <c r="S6272" t="str">
        <f t="shared" si="195"/>
        <v>0713</v>
      </c>
    </row>
    <row r="6273" spans="1:19">
      <c r="A6273" t="s">
        <v>51188</v>
      </c>
      <c r="B6273" t="s">
        <v>51189</v>
      </c>
      <c r="C6273" t="s">
        <v>46</v>
      </c>
      <c r="D6273" t="s">
        <v>51190</v>
      </c>
      <c r="E6273" t="s">
        <v>51138</v>
      </c>
      <c r="F6273" t="s">
        <v>51191</v>
      </c>
      <c r="G6273" t="s">
        <v>51192</v>
      </c>
      <c r="H6273" t="s">
        <v>51193</v>
      </c>
      <c r="I6273" t="s">
        <v>3376</v>
      </c>
      <c r="J6273" t="s">
        <v>8179</v>
      </c>
      <c r="K6273" t="s">
        <v>8180</v>
      </c>
      <c r="L6273" t="s">
        <v>47</v>
      </c>
      <c r="M6273" t="s">
        <v>3159</v>
      </c>
      <c r="N6273" t="s">
        <v>2480</v>
      </c>
      <c r="O6273" t="s">
        <v>8181</v>
      </c>
      <c r="P6273" t="s">
        <v>51194</v>
      </c>
      <c r="Q6273" t="s">
        <v>51195</v>
      </c>
      <c r="R6273" t="str">
        <f t="shared" ref="R6273:R6336" si="196">IF(OR(LEFT(L6273,2)="高新"),"奎文",IF(LEFT(L6273,2)="峡山","坊子",IF(LEFT(L6273,2)="滨海","寒亭",LEFT(L6273,2))))</f>
        <v>诸城</v>
      </c>
      <c r="S6273" t="str">
        <f t="shared" ref="S6273:S6336" si="197">TEXT(B6273,"mmdd")</f>
        <v>0713</v>
      </c>
    </row>
    <row r="6274" spans="1:19">
      <c r="A6274" t="s">
        <v>51196</v>
      </c>
      <c r="B6274" t="s">
        <v>51197</v>
      </c>
      <c r="C6274" t="s">
        <v>46</v>
      </c>
      <c r="D6274" t="s">
        <v>51198</v>
      </c>
      <c r="E6274" t="s">
        <v>51199</v>
      </c>
      <c r="F6274" t="s">
        <v>51200</v>
      </c>
      <c r="G6274" t="s">
        <v>51201</v>
      </c>
      <c r="H6274" t="s">
        <v>51202</v>
      </c>
      <c r="I6274" t="s">
        <v>2350</v>
      </c>
      <c r="J6274" t="s">
        <v>4705</v>
      </c>
      <c r="K6274" t="s">
        <v>4706</v>
      </c>
      <c r="L6274" t="s">
        <v>101</v>
      </c>
      <c r="M6274" t="s">
        <v>4459</v>
      </c>
      <c r="N6274" t="s">
        <v>2674</v>
      </c>
      <c r="O6274" t="s">
        <v>4707</v>
      </c>
      <c r="P6274" t="s">
        <v>51203</v>
      </c>
      <c r="R6274" t="str">
        <f t="shared" si="196"/>
        <v>潍城</v>
      </c>
      <c r="S6274" t="str">
        <f t="shared" si="197"/>
        <v>0713</v>
      </c>
    </row>
    <row r="6275" spans="1:19">
      <c r="A6275" t="s">
        <v>51204</v>
      </c>
      <c r="B6275" t="s">
        <v>51205</v>
      </c>
      <c r="C6275" t="s">
        <v>46</v>
      </c>
      <c r="D6275" t="s">
        <v>51206</v>
      </c>
      <c r="E6275" t="s">
        <v>51138</v>
      </c>
      <c r="F6275" t="s">
        <v>51207</v>
      </c>
      <c r="G6275" t="s">
        <v>51208</v>
      </c>
      <c r="H6275" t="s">
        <v>51209</v>
      </c>
      <c r="I6275" t="s">
        <v>2364</v>
      </c>
      <c r="J6275" t="s">
        <v>3414</v>
      </c>
      <c r="K6275" t="s">
        <v>3415</v>
      </c>
      <c r="L6275" t="s">
        <v>128</v>
      </c>
      <c r="M6275" t="s">
        <v>2890</v>
      </c>
      <c r="N6275" t="s">
        <v>2354</v>
      </c>
      <c r="O6275" t="s">
        <v>3416</v>
      </c>
      <c r="P6275" t="s">
        <v>51210</v>
      </c>
      <c r="R6275" t="str">
        <f t="shared" si="196"/>
        <v>寿光</v>
      </c>
      <c r="S6275" t="str">
        <f t="shared" si="197"/>
        <v>0713</v>
      </c>
    </row>
    <row r="6276" spans="1:19">
      <c r="A6276" t="s">
        <v>51211</v>
      </c>
      <c r="B6276" t="s">
        <v>51212</v>
      </c>
      <c r="C6276" t="s">
        <v>46</v>
      </c>
      <c r="D6276" t="s">
        <v>51213</v>
      </c>
      <c r="E6276" t="s">
        <v>51138</v>
      </c>
      <c r="F6276" t="s">
        <v>51214</v>
      </c>
      <c r="G6276" t="s">
        <v>51215</v>
      </c>
      <c r="H6276" t="s">
        <v>51216</v>
      </c>
      <c r="I6276" t="s">
        <v>2350</v>
      </c>
      <c r="J6276" t="s">
        <v>9022</v>
      </c>
      <c r="K6276" t="s">
        <v>9023</v>
      </c>
      <c r="L6276" t="s">
        <v>101</v>
      </c>
      <c r="M6276" t="s">
        <v>4459</v>
      </c>
      <c r="N6276" t="s">
        <v>2354</v>
      </c>
      <c r="O6276" t="s">
        <v>9024</v>
      </c>
      <c r="P6276" t="s">
        <v>51217</v>
      </c>
      <c r="Q6276" t="s">
        <v>51218</v>
      </c>
      <c r="R6276" t="str">
        <f t="shared" si="196"/>
        <v>潍城</v>
      </c>
      <c r="S6276" t="str">
        <f t="shared" si="197"/>
        <v>0713</v>
      </c>
    </row>
    <row r="6277" spans="1:19">
      <c r="A6277" t="s">
        <v>51219</v>
      </c>
      <c r="B6277" t="s">
        <v>51220</v>
      </c>
      <c r="C6277" t="s">
        <v>46</v>
      </c>
      <c r="D6277" t="s">
        <v>51221</v>
      </c>
      <c r="E6277" t="s">
        <v>51222</v>
      </c>
      <c r="F6277" t="s">
        <v>51223</v>
      </c>
      <c r="G6277" t="s">
        <v>51224</v>
      </c>
      <c r="H6277" t="s">
        <v>51225</v>
      </c>
      <c r="I6277" t="s">
        <v>2364</v>
      </c>
      <c r="J6277" t="s">
        <v>9674</v>
      </c>
      <c r="K6277" t="s">
        <v>9675</v>
      </c>
      <c r="L6277" t="s">
        <v>187</v>
      </c>
      <c r="M6277" t="s">
        <v>3773</v>
      </c>
      <c r="N6277" t="s">
        <v>2649</v>
      </c>
      <c r="O6277" t="s">
        <v>9676</v>
      </c>
      <c r="P6277" t="s">
        <v>51226</v>
      </c>
      <c r="R6277" t="str">
        <f t="shared" si="196"/>
        <v>坊子</v>
      </c>
      <c r="S6277" t="str">
        <f t="shared" si="197"/>
        <v>0713</v>
      </c>
    </row>
    <row r="6278" spans="1:19">
      <c r="A6278" t="s">
        <v>51227</v>
      </c>
      <c r="B6278" t="s">
        <v>51228</v>
      </c>
      <c r="C6278" t="s">
        <v>46</v>
      </c>
      <c r="D6278" t="s">
        <v>51229</v>
      </c>
      <c r="E6278" t="s">
        <v>51230</v>
      </c>
      <c r="F6278" t="s">
        <v>51231</v>
      </c>
      <c r="G6278" t="s">
        <v>51232</v>
      </c>
      <c r="H6278" t="s">
        <v>51233</v>
      </c>
      <c r="I6278" t="s">
        <v>51234</v>
      </c>
      <c r="J6278" t="s">
        <v>4437</v>
      </c>
      <c r="K6278" t="s">
        <v>4438</v>
      </c>
      <c r="N6278" t="s">
        <v>4439</v>
      </c>
      <c r="O6278" t="s">
        <v>4440</v>
      </c>
      <c r="R6278" t="str">
        <f t="shared" si="196"/>
        <v/>
      </c>
      <c r="S6278" t="str">
        <f t="shared" si="197"/>
        <v>0713</v>
      </c>
    </row>
    <row r="6279" spans="1:19">
      <c r="A6279" t="s">
        <v>51235</v>
      </c>
      <c r="B6279" t="s">
        <v>51236</v>
      </c>
      <c r="C6279" t="s">
        <v>46</v>
      </c>
      <c r="D6279" t="s">
        <v>51237</v>
      </c>
      <c r="E6279" t="s">
        <v>51238</v>
      </c>
      <c r="F6279" t="s">
        <v>51239</v>
      </c>
      <c r="G6279" t="s">
        <v>51240</v>
      </c>
      <c r="H6279" t="s">
        <v>51241</v>
      </c>
      <c r="I6279" t="s">
        <v>4165</v>
      </c>
      <c r="J6279" t="s">
        <v>7888</v>
      </c>
      <c r="K6279" t="s">
        <v>7889</v>
      </c>
      <c r="L6279" t="s">
        <v>76</v>
      </c>
      <c r="M6279" t="s">
        <v>2827</v>
      </c>
      <c r="N6279" t="s">
        <v>2602</v>
      </c>
      <c r="O6279" t="s">
        <v>7890</v>
      </c>
      <c r="P6279" t="s">
        <v>51242</v>
      </c>
      <c r="Q6279" t="s">
        <v>51243</v>
      </c>
      <c r="R6279" t="str">
        <f t="shared" si="196"/>
        <v>奎文</v>
      </c>
      <c r="S6279" t="str">
        <f t="shared" si="197"/>
        <v>0713</v>
      </c>
    </row>
    <row r="6280" spans="1:19">
      <c r="A6280" t="s">
        <v>51244</v>
      </c>
      <c r="B6280" t="s">
        <v>51245</v>
      </c>
      <c r="C6280" t="s">
        <v>46</v>
      </c>
      <c r="D6280" t="s">
        <v>51246</v>
      </c>
      <c r="E6280" t="s">
        <v>51238</v>
      </c>
      <c r="F6280" t="s">
        <v>51247</v>
      </c>
      <c r="G6280" t="s">
        <v>51248</v>
      </c>
      <c r="H6280" t="s">
        <v>51249</v>
      </c>
      <c r="I6280" t="s">
        <v>2645</v>
      </c>
      <c r="J6280" t="s">
        <v>3096</v>
      </c>
      <c r="K6280" t="s">
        <v>3097</v>
      </c>
      <c r="L6280" t="s">
        <v>110</v>
      </c>
      <c r="M6280" t="s">
        <v>3098</v>
      </c>
      <c r="N6280" t="s">
        <v>3577</v>
      </c>
      <c r="O6280" t="s">
        <v>3099</v>
      </c>
      <c r="P6280" t="s">
        <v>51250</v>
      </c>
      <c r="R6280" t="str">
        <f t="shared" si="196"/>
        <v>高密</v>
      </c>
      <c r="S6280" t="str">
        <f t="shared" si="197"/>
        <v>0713</v>
      </c>
    </row>
    <row r="6281" spans="1:19">
      <c r="A6281" t="s">
        <v>51251</v>
      </c>
      <c r="B6281" t="s">
        <v>51252</v>
      </c>
      <c r="C6281" t="s">
        <v>46</v>
      </c>
      <c r="D6281" t="s">
        <v>51253</v>
      </c>
      <c r="E6281" t="s">
        <v>51161</v>
      </c>
      <c r="F6281" t="s">
        <v>51254</v>
      </c>
      <c r="G6281" t="s">
        <v>51255</v>
      </c>
      <c r="H6281" t="s">
        <v>51256</v>
      </c>
      <c r="I6281" t="s">
        <v>2503</v>
      </c>
      <c r="J6281" t="s">
        <v>7999</v>
      </c>
      <c r="K6281" t="s">
        <v>8000</v>
      </c>
      <c r="L6281" t="s">
        <v>47</v>
      </c>
      <c r="M6281" t="s">
        <v>8001</v>
      </c>
      <c r="N6281" t="s">
        <v>2529</v>
      </c>
      <c r="O6281" t="s">
        <v>8002</v>
      </c>
      <c r="P6281" t="s">
        <v>51257</v>
      </c>
      <c r="Q6281" t="s">
        <v>51258</v>
      </c>
      <c r="R6281" t="str">
        <f t="shared" si="196"/>
        <v>诸城</v>
      </c>
      <c r="S6281" t="str">
        <f t="shared" si="197"/>
        <v>0713</v>
      </c>
    </row>
    <row r="6282" spans="1:19">
      <c r="A6282" t="s">
        <v>51259</v>
      </c>
      <c r="B6282" t="s">
        <v>51260</v>
      </c>
      <c r="C6282" t="s">
        <v>46</v>
      </c>
      <c r="D6282" t="s">
        <v>51261</v>
      </c>
      <c r="E6282" t="s">
        <v>51138</v>
      </c>
      <c r="F6282" t="s">
        <v>51262</v>
      </c>
      <c r="G6282" t="s">
        <v>51263</v>
      </c>
      <c r="H6282" t="s">
        <v>51264</v>
      </c>
      <c r="I6282" t="s">
        <v>2364</v>
      </c>
      <c r="J6282" t="s">
        <v>2956</v>
      </c>
      <c r="K6282" t="s">
        <v>2957</v>
      </c>
      <c r="L6282" t="s">
        <v>67</v>
      </c>
      <c r="M6282" t="s">
        <v>2958</v>
      </c>
      <c r="N6282" t="s">
        <v>2340</v>
      </c>
      <c r="O6282" t="s">
        <v>2960</v>
      </c>
      <c r="P6282" t="s">
        <v>51265</v>
      </c>
      <c r="R6282" t="str">
        <f t="shared" si="196"/>
        <v>昌邑</v>
      </c>
      <c r="S6282" t="str">
        <f t="shared" si="197"/>
        <v>0713</v>
      </c>
    </row>
    <row r="6283" spans="1:19">
      <c r="A6283" t="s">
        <v>1758</v>
      </c>
      <c r="B6283" t="s">
        <v>51266</v>
      </c>
      <c r="C6283" t="s">
        <v>46</v>
      </c>
      <c r="D6283" t="s">
        <v>51267</v>
      </c>
      <c r="E6283" t="s">
        <v>51268</v>
      </c>
      <c r="F6283" t="s">
        <v>51269</v>
      </c>
      <c r="G6283" t="s">
        <v>1756</v>
      </c>
      <c r="H6283" t="s">
        <v>51270</v>
      </c>
      <c r="I6283" t="s">
        <v>2364</v>
      </c>
      <c r="J6283" t="s">
        <v>6296</v>
      </c>
      <c r="K6283" t="s">
        <v>6297</v>
      </c>
      <c r="L6283" t="s">
        <v>76</v>
      </c>
      <c r="M6283" t="s">
        <v>4374</v>
      </c>
      <c r="N6283" t="s">
        <v>2743</v>
      </c>
      <c r="O6283" t="s">
        <v>6298</v>
      </c>
      <c r="P6283" t="s">
        <v>51271</v>
      </c>
      <c r="R6283" t="str">
        <f t="shared" si="196"/>
        <v>奎文</v>
      </c>
      <c r="S6283" t="str">
        <f t="shared" si="197"/>
        <v>0713</v>
      </c>
    </row>
    <row r="6284" spans="1:19">
      <c r="A6284" t="s">
        <v>51272</v>
      </c>
      <c r="B6284" t="s">
        <v>51273</v>
      </c>
      <c r="C6284" t="s">
        <v>46</v>
      </c>
      <c r="D6284" t="s">
        <v>51274</v>
      </c>
      <c r="E6284" t="s">
        <v>51138</v>
      </c>
      <c r="F6284" t="s">
        <v>51275</v>
      </c>
      <c r="G6284" t="s">
        <v>51276</v>
      </c>
      <c r="H6284" t="s">
        <v>51228</v>
      </c>
      <c r="I6284" t="s">
        <v>2350</v>
      </c>
      <c r="J6284" t="s">
        <v>8592</v>
      </c>
      <c r="K6284" t="s">
        <v>8593</v>
      </c>
      <c r="L6284" t="s">
        <v>47</v>
      </c>
      <c r="M6284" t="s">
        <v>4905</v>
      </c>
      <c r="N6284" t="s">
        <v>2421</v>
      </c>
      <c r="O6284" t="s">
        <v>8594</v>
      </c>
      <c r="P6284" t="s">
        <v>51172</v>
      </c>
      <c r="R6284" t="str">
        <f t="shared" si="196"/>
        <v>诸城</v>
      </c>
      <c r="S6284" t="str">
        <f t="shared" si="197"/>
        <v>0713</v>
      </c>
    </row>
    <row r="6285" spans="1:19">
      <c r="A6285" t="s">
        <v>51277</v>
      </c>
      <c r="B6285" t="s">
        <v>51278</v>
      </c>
      <c r="C6285" t="s">
        <v>46</v>
      </c>
      <c r="D6285" t="s">
        <v>51279</v>
      </c>
      <c r="E6285" t="s">
        <v>47085</v>
      </c>
      <c r="F6285" t="s">
        <v>51280</v>
      </c>
      <c r="G6285" t="s">
        <v>51281</v>
      </c>
      <c r="H6285" t="s">
        <v>51282</v>
      </c>
      <c r="I6285" t="s">
        <v>2645</v>
      </c>
      <c r="J6285" t="s">
        <v>4819</v>
      </c>
      <c r="K6285" t="s">
        <v>4820</v>
      </c>
      <c r="L6285" t="s">
        <v>76</v>
      </c>
      <c r="M6285" t="s">
        <v>2408</v>
      </c>
      <c r="N6285" t="s">
        <v>2480</v>
      </c>
      <c r="O6285" t="s">
        <v>4821</v>
      </c>
      <c r="P6285" t="s">
        <v>51283</v>
      </c>
      <c r="Q6285" t="s">
        <v>51284</v>
      </c>
      <c r="R6285" t="str">
        <f t="shared" si="196"/>
        <v>奎文</v>
      </c>
      <c r="S6285" t="str">
        <f t="shared" si="197"/>
        <v>0713</v>
      </c>
    </row>
    <row r="6286" spans="1:19">
      <c r="A6286" t="s">
        <v>51285</v>
      </c>
      <c r="B6286" t="s">
        <v>51286</v>
      </c>
      <c r="C6286" t="s">
        <v>46</v>
      </c>
      <c r="D6286" t="s">
        <v>51287</v>
      </c>
      <c r="E6286" t="s">
        <v>47085</v>
      </c>
      <c r="F6286" t="s">
        <v>51288</v>
      </c>
      <c r="G6286" t="s">
        <v>51289</v>
      </c>
      <c r="H6286" t="s">
        <v>51290</v>
      </c>
      <c r="I6286" t="s">
        <v>2392</v>
      </c>
      <c r="J6286" t="s">
        <v>6285</v>
      </c>
      <c r="K6286" t="s">
        <v>6467</v>
      </c>
      <c r="L6286" t="s">
        <v>57</v>
      </c>
      <c r="M6286" t="s">
        <v>2563</v>
      </c>
      <c r="N6286" t="s">
        <v>2674</v>
      </c>
      <c r="O6286" t="s">
        <v>6468</v>
      </c>
      <c r="P6286" t="s">
        <v>51291</v>
      </c>
      <c r="R6286" t="str">
        <f t="shared" si="196"/>
        <v>安丘</v>
      </c>
      <c r="S6286" t="str">
        <f t="shared" si="197"/>
        <v>0713</v>
      </c>
    </row>
    <row r="6287" spans="1:19">
      <c r="A6287" t="s">
        <v>51292</v>
      </c>
      <c r="B6287" t="s">
        <v>51293</v>
      </c>
      <c r="C6287" t="s">
        <v>46</v>
      </c>
      <c r="D6287" t="s">
        <v>51294</v>
      </c>
      <c r="E6287" t="s">
        <v>51295</v>
      </c>
      <c r="F6287" t="s">
        <v>51296</v>
      </c>
      <c r="G6287" t="s">
        <v>51297</v>
      </c>
      <c r="H6287" t="s">
        <v>51298</v>
      </c>
      <c r="I6287" t="s">
        <v>2645</v>
      </c>
      <c r="J6287" t="s">
        <v>2946</v>
      </c>
      <c r="K6287" t="s">
        <v>2947</v>
      </c>
      <c r="L6287" t="s">
        <v>57</v>
      </c>
      <c r="M6287" t="s">
        <v>2552</v>
      </c>
      <c r="N6287" t="s">
        <v>2480</v>
      </c>
      <c r="O6287" t="s">
        <v>2948</v>
      </c>
      <c r="P6287" t="s">
        <v>51299</v>
      </c>
      <c r="R6287" t="str">
        <f t="shared" si="196"/>
        <v>安丘</v>
      </c>
      <c r="S6287" t="str">
        <f t="shared" si="197"/>
        <v>0713</v>
      </c>
    </row>
    <row r="6288" spans="1:19">
      <c r="A6288" t="s">
        <v>51300</v>
      </c>
      <c r="B6288" t="s">
        <v>51301</v>
      </c>
      <c r="C6288" t="s">
        <v>46</v>
      </c>
      <c r="D6288" t="s">
        <v>51302</v>
      </c>
      <c r="E6288" t="s">
        <v>51161</v>
      </c>
      <c r="F6288" t="s">
        <v>51303</v>
      </c>
      <c r="G6288" t="s">
        <v>51304</v>
      </c>
      <c r="H6288" t="s">
        <v>51305</v>
      </c>
      <c r="I6288" t="s">
        <v>2451</v>
      </c>
      <c r="J6288" t="s">
        <v>12134</v>
      </c>
      <c r="K6288" t="s">
        <v>12135</v>
      </c>
      <c r="L6288" t="s">
        <v>676</v>
      </c>
      <c r="M6288" t="s">
        <v>2815</v>
      </c>
      <c r="N6288" t="s">
        <v>2721</v>
      </c>
      <c r="O6288" t="s">
        <v>12136</v>
      </c>
      <c r="P6288" t="s">
        <v>51306</v>
      </c>
      <c r="R6288" t="str">
        <f t="shared" si="196"/>
        <v>昌乐</v>
      </c>
      <c r="S6288" t="str">
        <f t="shared" si="197"/>
        <v>0713</v>
      </c>
    </row>
    <row r="6289" spans="1:19">
      <c r="A6289" t="s">
        <v>51307</v>
      </c>
      <c r="B6289" t="s">
        <v>51308</v>
      </c>
      <c r="C6289" t="s">
        <v>46</v>
      </c>
      <c r="D6289" t="s">
        <v>51309</v>
      </c>
      <c r="E6289" t="s">
        <v>51161</v>
      </c>
      <c r="F6289" t="s">
        <v>51310</v>
      </c>
      <c r="G6289" t="s">
        <v>51311</v>
      </c>
      <c r="H6289" t="s">
        <v>51312</v>
      </c>
      <c r="I6289" t="s">
        <v>2645</v>
      </c>
      <c r="J6289" t="s">
        <v>2587</v>
      </c>
      <c r="K6289" t="s">
        <v>2588</v>
      </c>
      <c r="L6289" t="s">
        <v>57</v>
      </c>
      <c r="M6289" t="s">
        <v>2433</v>
      </c>
      <c r="N6289" t="s">
        <v>6398</v>
      </c>
      <c r="O6289" t="s">
        <v>2590</v>
      </c>
      <c r="P6289" t="s">
        <v>51313</v>
      </c>
      <c r="Q6289" t="s">
        <v>51314</v>
      </c>
      <c r="R6289" t="str">
        <f t="shared" si="196"/>
        <v>安丘</v>
      </c>
      <c r="S6289" t="str">
        <f t="shared" si="197"/>
        <v>0713</v>
      </c>
    </row>
    <row r="6290" spans="1:19">
      <c r="A6290" t="s">
        <v>51315</v>
      </c>
      <c r="B6290" t="s">
        <v>51316</v>
      </c>
      <c r="C6290" t="s">
        <v>46</v>
      </c>
      <c r="D6290" t="s">
        <v>51317</v>
      </c>
      <c r="E6290" t="s">
        <v>51138</v>
      </c>
      <c r="F6290" t="s">
        <v>51318</v>
      </c>
      <c r="G6290" t="s">
        <v>51319</v>
      </c>
      <c r="H6290" t="s">
        <v>51320</v>
      </c>
      <c r="I6290" t="s">
        <v>5112</v>
      </c>
      <c r="J6290" t="s">
        <v>13147</v>
      </c>
      <c r="K6290" t="s">
        <v>13148</v>
      </c>
      <c r="L6290" t="s">
        <v>128</v>
      </c>
      <c r="M6290" t="s">
        <v>6079</v>
      </c>
      <c r="N6290" t="s">
        <v>4122</v>
      </c>
      <c r="O6290" t="s">
        <v>13149</v>
      </c>
      <c r="P6290" t="s">
        <v>51321</v>
      </c>
      <c r="R6290" t="str">
        <f t="shared" si="196"/>
        <v>寿光</v>
      </c>
      <c r="S6290" t="str">
        <f t="shared" si="197"/>
        <v>0713</v>
      </c>
    </row>
    <row r="6291" spans="1:19">
      <c r="A6291" t="s">
        <v>51322</v>
      </c>
      <c r="B6291" t="s">
        <v>51323</v>
      </c>
      <c r="C6291" t="s">
        <v>46</v>
      </c>
      <c r="D6291" t="s">
        <v>51324</v>
      </c>
      <c r="E6291" t="s">
        <v>51161</v>
      </c>
      <c r="F6291" t="s">
        <v>51325</v>
      </c>
      <c r="G6291" t="s">
        <v>51326</v>
      </c>
      <c r="H6291" t="s">
        <v>51327</v>
      </c>
      <c r="I6291" t="s">
        <v>2392</v>
      </c>
      <c r="J6291" t="s">
        <v>11287</v>
      </c>
      <c r="K6291" t="s">
        <v>11288</v>
      </c>
      <c r="L6291" t="s">
        <v>676</v>
      </c>
      <c r="M6291" t="s">
        <v>2613</v>
      </c>
      <c r="N6291" t="s">
        <v>2529</v>
      </c>
      <c r="O6291" t="s">
        <v>11289</v>
      </c>
      <c r="P6291" t="s">
        <v>51328</v>
      </c>
      <c r="Q6291" t="s">
        <v>51329</v>
      </c>
      <c r="R6291" t="str">
        <f t="shared" si="196"/>
        <v>昌乐</v>
      </c>
      <c r="S6291" t="str">
        <f t="shared" si="197"/>
        <v>0713</v>
      </c>
    </row>
    <row r="6292" spans="1:19">
      <c r="A6292" t="s">
        <v>51330</v>
      </c>
      <c r="B6292" t="s">
        <v>51331</v>
      </c>
      <c r="C6292" t="s">
        <v>46</v>
      </c>
      <c r="D6292" t="s">
        <v>51332</v>
      </c>
      <c r="E6292" t="s">
        <v>51138</v>
      </c>
      <c r="F6292" t="s">
        <v>51333</v>
      </c>
      <c r="G6292" t="s">
        <v>51334</v>
      </c>
      <c r="H6292" t="s">
        <v>51335</v>
      </c>
      <c r="I6292" t="s">
        <v>2378</v>
      </c>
      <c r="J6292" t="s">
        <v>10977</v>
      </c>
      <c r="K6292" t="s">
        <v>10978</v>
      </c>
      <c r="L6292" t="s">
        <v>146</v>
      </c>
      <c r="M6292" t="s">
        <v>10979</v>
      </c>
      <c r="N6292" t="s">
        <v>2859</v>
      </c>
      <c r="O6292" t="s">
        <v>10980</v>
      </c>
      <c r="P6292" t="s">
        <v>51336</v>
      </c>
      <c r="Q6292" t="s">
        <v>51337</v>
      </c>
      <c r="R6292" t="str">
        <f t="shared" si="196"/>
        <v>临朐</v>
      </c>
      <c r="S6292" t="str">
        <f t="shared" si="197"/>
        <v>0713</v>
      </c>
    </row>
    <row r="6293" spans="1:19">
      <c r="A6293" t="s">
        <v>51338</v>
      </c>
      <c r="B6293" t="s">
        <v>51339</v>
      </c>
      <c r="C6293" t="s">
        <v>46</v>
      </c>
      <c r="D6293" t="s">
        <v>51340</v>
      </c>
      <c r="E6293" t="s">
        <v>51138</v>
      </c>
      <c r="F6293" t="s">
        <v>51341</v>
      </c>
      <c r="G6293" t="s">
        <v>51342</v>
      </c>
      <c r="H6293" t="s">
        <v>51343</v>
      </c>
      <c r="I6293" t="s">
        <v>2364</v>
      </c>
      <c r="J6293" t="s">
        <v>5976</v>
      </c>
      <c r="K6293" t="s">
        <v>5977</v>
      </c>
      <c r="L6293" t="s">
        <v>128</v>
      </c>
      <c r="M6293" t="s">
        <v>5602</v>
      </c>
      <c r="N6293" t="s">
        <v>2340</v>
      </c>
      <c r="O6293" t="s">
        <v>5978</v>
      </c>
      <c r="P6293" t="s">
        <v>51344</v>
      </c>
      <c r="R6293" t="str">
        <f t="shared" si="196"/>
        <v>寿光</v>
      </c>
      <c r="S6293" t="str">
        <f t="shared" si="197"/>
        <v>0713</v>
      </c>
    </row>
    <row r="6294" spans="1:19">
      <c r="A6294" t="s">
        <v>51345</v>
      </c>
      <c r="B6294" t="s">
        <v>51346</v>
      </c>
      <c r="C6294" t="s">
        <v>46</v>
      </c>
      <c r="D6294" t="s">
        <v>51347</v>
      </c>
      <c r="E6294" t="s">
        <v>51138</v>
      </c>
      <c r="F6294" t="s">
        <v>51348</v>
      </c>
      <c r="G6294" t="s">
        <v>51349</v>
      </c>
      <c r="H6294" t="s">
        <v>51350</v>
      </c>
      <c r="I6294" t="s">
        <v>2350</v>
      </c>
      <c r="J6294" t="s">
        <v>3893</v>
      </c>
      <c r="K6294" t="s">
        <v>3894</v>
      </c>
      <c r="L6294" t="s">
        <v>128</v>
      </c>
      <c r="M6294" t="s">
        <v>3895</v>
      </c>
      <c r="N6294" t="s">
        <v>2421</v>
      </c>
      <c r="O6294" t="s">
        <v>3896</v>
      </c>
      <c r="P6294" t="s">
        <v>51351</v>
      </c>
      <c r="Q6294" t="s">
        <v>51352</v>
      </c>
      <c r="R6294" t="str">
        <f t="shared" si="196"/>
        <v>寿光</v>
      </c>
      <c r="S6294" t="str">
        <f t="shared" si="197"/>
        <v>0713</v>
      </c>
    </row>
    <row r="6295" spans="1:19">
      <c r="A6295" t="s">
        <v>51353</v>
      </c>
      <c r="B6295" t="s">
        <v>51354</v>
      </c>
      <c r="C6295" t="s">
        <v>46</v>
      </c>
      <c r="D6295" t="s">
        <v>51355</v>
      </c>
      <c r="E6295" t="s">
        <v>51138</v>
      </c>
      <c r="F6295" t="s">
        <v>51356</v>
      </c>
      <c r="G6295" t="s">
        <v>51357</v>
      </c>
      <c r="H6295" t="s">
        <v>51358</v>
      </c>
      <c r="I6295" t="s">
        <v>2465</v>
      </c>
      <c r="J6295" t="s">
        <v>9022</v>
      </c>
      <c r="K6295" t="s">
        <v>9023</v>
      </c>
      <c r="L6295" t="s">
        <v>101</v>
      </c>
      <c r="M6295" t="s">
        <v>4459</v>
      </c>
      <c r="N6295" t="s">
        <v>2354</v>
      </c>
      <c r="O6295" t="s">
        <v>9024</v>
      </c>
      <c r="P6295" t="s">
        <v>51359</v>
      </c>
      <c r="Q6295" t="s">
        <v>51360</v>
      </c>
      <c r="R6295" t="str">
        <f t="shared" si="196"/>
        <v>潍城</v>
      </c>
      <c r="S6295" t="str">
        <f t="shared" si="197"/>
        <v>0713</v>
      </c>
    </row>
    <row r="6296" spans="1:19">
      <c r="A6296" t="s">
        <v>51361</v>
      </c>
      <c r="B6296" t="s">
        <v>51362</v>
      </c>
      <c r="C6296" t="s">
        <v>46</v>
      </c>
      <c r="D6296" t="s">
        <v>51363</v>
      </c>
      <c r="E6296" t="s">
        <v>51364</v>
      </c>
      <c r="F6296" t="s">
        <v>51365</v>
      </c>
      <c r="G6296" t="s">
        <v>51366</v>
      </c>
      <c r="H6296" t="s">
        <v>51367</v>
      </c>
      <c r="I6296" t="s">
        <v>2645</v>
      </c>
      <c r="J6296" t="s">
        <v>14809</v>
      </c>
      <c r="K6296" t="s">
        <v>14810</v>
      </c>
      <c r="L6296" t="s">
        <v>137</v>
      </c>
      <c r="M6296" t="s">
        <v>5803</v>
      </c>
      <c r="N6296" t="s">
        <v>3252</v>
      </c>
      <c r="O6296" t="s">
        <v>14811</v>
      </c>
      <c r="P6296" t="s">
        <v>51368</v>
      </c>
      <c r="R6296" t="str">
        <f t="shared" si="196"/>
        <v>青州</v>
      </c>
      <c r="S6296" t="str">
        <f t="shared" si="197"/>
        <v>0713</v>
      </c>
    </row>
    <row r="6297" spans="1:19">
      <c r="A6297" t="s">
        <v>51369</v>
      </c>
      <c r="B6297" t="s">
        <v>51370</v>
      </c>
      <c r="C6297" t="s">
        <v>46</v>
      </c>
      <c r="D6297" t="s">
        <v>51371</v>
      </c>
      <c r="E6297" t="s">
        <v>51372</v>
      </c>
      <c r="F6297" t="s">
        <v>51373</v>
      </c>
      <c r="G6297" t="s">
        <v>51374</v>
      </c>
      <c r="H6297" t="s">
        <v>51375</v>
      </c>
      <c r="I6297" t="s">
        <v>2364</v>
      </c>
      <c r="J6297" t="s">
        <v>2539</v>
      </c>
      <c r="K6297" t="s">
        <v>2540</v>
      </c>
      <c r="L6297" t="s">
        <v>76</v>
      </c>
      <c r="M6297" t="s">
        <v>2528</v>
      </c>
      <c r="N6297" t="s">
        <v>2859</v>
      </c>
      <c r="O6297" t="s">
        <v>2541</v>
      </c>
      <c r="P6297" t="s">
        <v>51376</v>
      </c>
      <c r="R6297" t="str">
        <f t="shared" si="196"/>
        <v>奎文</v>
      </c>
      <c r="S6297" t="str">
        <f t="shared" si="197"/>
        <v>0713</v>
      </c>
    </row>
    <row r="6298" spans="1:19">
      <c r="A6298" t="s">
        <v>1766</v>
      </c>
      <c r="B6298" t="s">
        <v>51377</v>
      </c>
      <c r="C6298" t="s">
        <v>46</v>
      </c>
      <c r="D6298" t="s">
        <v>51378</v>
      </c>
      <c r="E6298" t="s">
        <v>51138</v>
      </c>
      <c r="F6298" t="s">
        <v>51379</v>
      </c>
      <c r="G6298" t="s">
        <v>1764</v>
      </c>
      <c r="H6298" t="s">
        <v>51380</v>
      </c>
      <c r="I6298" t="s">
        <v>2350</v>
      </c>
      <c r="J6298" t="s">
        <v>4705</v>
      </c>
      <c r="K6298" t="s">
        <v>4706</v>
      </c>
      <c r="L6298" t="s">
        <v>101</v>
      </c>
      <c r="M6298" t="s">
        <v>4459</v>
      </c>
      <c r="N6298" t="s">
        <v>2674</v>
      </c>
      <c r="O6298" t="s">
        <v>4707</v>
      </c>
      <c r="P6298" t="s">
        <v>51381</v>
      </c>
      <c r="Q6298" t="s">
        <v>51382</v>
      </c>
      <c r="R6298" t="str">
        <f t="shared" si="196"/>
        <v>潍城</v>
      </c>
      <c r="S6298" t="str">
        <f t="shared" si="197"/>
        <v>0713</v>
      </c>
    </row>
    <row r="6299" spans="1:19">
      <c r="A6299" t="s">
        <v>51383</v>
      </c>
      <c r="B6299" t="s">
        <v>51384</v>
      </c>
      <c r="C6299" t="s">
        <v>46</v>
      </c>
      <c r="D6299" t="s">
        <v>51385</v>
      </c>
      <c r="E6299" t="s">
        <v>51138</v>
      </c>
      <c r="F6299" t="s">
        <v>51386</v>
      </c>
      <c r="G6299" t="s">
        <v>51387</v>
      </c>
      <c r="H6299" t="s">
        <v>51388</v>
      </c>
      <c r="I6299" t="s">
        <v>2364</v>
      </c>
      <c r="J6299" t="s">
        <v>7099</v>
      </c>
      <c r="K6299" t="s">
        <v>7100</v>
      </c>
      <c r="L6299" t="s">
        <v>146</v>
      </c>
      <c r="M6299" t="s">
        <v>4470</v>
      </c>
      <c r="N6299" t="s">
        <v>3270</v>
      </c>
      <c r="O6299" t="s">
        <v>7101</v>
      </c>
      <c r="P6299" t="s">
        <v>51389</v>
      </c>
      <c r="R6299" t="str">
        <f t="shared" si="196"/>
        <v>临朐</v>
      </c>
      <c r="S6299" t="str">
        <f t="shared" si="197"/>
        <v>0713</v>
      </c>
    </row>
    <row r="6300" spans="1:19">
      <c r="A6300" t="s">
        <v>51390</v>
      </c>
      <c r="B6300" t="s">
        <v>51391</v>
      </c>
      <c r="C6300" t="s">
        <v>46</v>
      </c>
      <c r="D6300" t="s">
        <v>51392</v>
      </c>
      <c r="E6300" t="s">
        <v>51393</v>
      </c>
      <c r="F6300" t="s">
        <v>51394</v>
      </c>
      <c r="G6300" t="s">
        <v>51395</v>
      </c>
      <c r="H6300" t="s">
        <v>51396</v>
      </c>
      <c r="I6300" t="s">
        <v>2645</v>
      </c>
      <c r="J6300" t="s">
        <v>5128</v>
      </c>
      <c r="K6300" t="s">
        <v>5129</v>
      </c>
      <c r="L6300" t="s">
        <v>67</v>
      </c>
      <c r="M6300" t="s">
        <v>3706</v>
      </c>
      <c r="N6300" t="s">
        <v>2743</v>
      </c>
      <c r="O6300" t="s">
        <v>5130</v>
      </c>
      <c r="P6300" t="s">
        <v>51397</v>
      </c>
      <c r="R6300" t="str">
        <f t="shared" si="196"/>
        <v>昌邑</v>
      </c>
      <c r="S6300" t="str">
        <f t="shared" si="197"/>
        <v>0713</v>
      </c>
    </row>
    <row r="6301" spans="1:19">
      <c r="A6301" t="s">
        <v>51398</v>
      </c>
      <c r="B6301" t="s">
        <v>51399</v>
      </c>
      <c r="C6301" t="s">
        <v>46</v>
      </c>
      <c r="D6301" t="s">
        <v>51400</v>
      </c>
      <c r="E6301" t="s">
        <v>51138</v>
      </c>
      <c r="F6301" t="s">
        <v>51401</v>
      </c>
      <c r="G6301" t="s">
        <v>51402</v>
      </c>
      <c r="H6301" t="s">
        <v>51403</v>
      </c>
      <c r="I6301" t="s">
        <v>2350</v>
      </c>
      <c r="J6301" t="s">
        <v>6273</v>
      </c>
      <c r="K6301" t="s">
        <v>6274</v>
      </c>
      <c r="L6301" t="s">
        <v>101</v>
      </c>
      <c r="M6301" t="s">
        <v>5737</v>
      </c>
      <c r="O6301" t="s">
        <v>6275</v>
      </c>
      <c r="P6301" t="s">
        <v>51404</v>
      </c>
      <c r="Q6301" t="s">
        <v>51405</v>
      </c>
      <c r="R6301" t="str">
        <f t="shared" si="196"/>
        <v>潍城</v>
      </c>
      <c r="S6301" t="str">
        <f t="shared" si="197"/>
        <v>0713</v>
      </c>
    </row>
    <row r="6302" spans="1:19">
      <c r="A6302" t="s">
        <v>51406</v>
      </c>
      <c r="B6302" t="s">
        <v>51407</v>
      </c>
      <c r="C6302" t="s">
        <v>46</v>
      </c>
      <c r="D6302" t="s">
        <v>51408</v>
      </c>
      <c r="E6302" t="s">
        <v>51409</v>
      </c>
      <c r="F6302" t="s">
        <v>51410</v>
      </c>
      <c r="G6302" t="s">
        <v>51411</v>
      </c>
      <c r="H6302" t="s">
        <v>51412</v>
      </c>
      <c r="I6302" t="s">
        <v>2350</v>
      </c>
      <c r="J6302" t="s">
        <v>4101</v>
      </c>
      <c r="K6302" t="s">
        <v>4102</v>
      </c>
      <c r="L6302" t="s">
        <v>67</v>
      </c>
      <c r="M6302" t="s">
        <v>3366</v>
      </c>
      <c r="N6302" t="s">
        <v>2983</v>
      </c>
      <c r="O6302" t="s">
        <v>4103</v>
      </c>
      <c r="P6302" t="s">
        <v>51413</v>
      </c>
      <c r="R6302" t="str">
        <f t="shared" si="196"/>
        <v>昌邑</v>
      </c>
      <c r="S6302" t="str">
        <f t="shared" si="197"/>
        <v>0713</v>
      </c>
    </row>
    <row r="6303" spans="1:19">
      <c r="A6303" t="s">
        <v>51414</v>
      </c>
      <c r="B6303" t="s">
        <v>51415</v>
      </c>
      <c r="C6303" t="s">
        <v>46</v>
      </c>
      <c r="D6303" t="s">
        <v>51416</v>
      </c>
      <c r="E6303" t="s">
        <v>51138</v>
      </c>
      <c r="F6303" t="s">
        <v>51417</v>
      </c>
      <c r="G6303" t="s">
        <v>51418</v>
      </c>
      <c r="H6303" t="s">
        <v>51419</v>
      </c>
      <c r="I6303" t="s">
        <v>51420</v>
      </c>
      <c r="J6303" t="s">
        <v>2365</v>
      </c>
      <c r="K6303" t="s">
        <v>2366</v>
      </c>
      <c r="L6303" t="s">
        <v>57</v>
      </c>
      <c r="M6303" t="s">
        <v>2492</v>
      </c>
      <c r="N6303" t="s">
        <v>2368</v>
      </c>
      <c r="O6303" t="s">
        <v>2369</v>
      </c>
      <c r="P6303" t="s">
        <v>51421</v>
      </c>
      <c r="Q6303" t="s">
        <v>51422</v>
      </c>
      <c r="R6303" t="str">
        <f t="shared" si="196"/>
        <v>安丘</v>
      </c>
      <c r="S6303" t="str">
        <f t="shared" si="197"/>
        <v>0713</v>
      </c>
    </row>
    <row r="6304" spans="1:19">
      <c r="A6304" t="s">
        <v>51423</v>
      </c>
      <c r="B6304" t="s">
        <v>51424</v>
      </c>
      <c r="C6304" t="s">
        <v>46</v>
      </c>
      <c r="D6304" t="s">
        <v>51425</v>
      </c>
      <c r="E6304" t="s">
        <v>51222</v>
      </c>
      <c r="F6304" t="s">
        <v>51426</v>
      </c>
      <c r="G6304" t="s">
        <v>51427</v>
      </c>
      <c r="H6304" t="s">
        <v>51428</v>
      </c>
      <c r="I6304" t="s">
        <v>2364</v>
      </c>
      <c r="J6304" t="s">
        <v>9787</v>
      </c>
      <c r="K6304" t="s">
        <v>9788</v>
      </c>
      <c r="L6304" t="s">
        <v>146</v>
      </c>
      <c r="M6304" t="s">
        <v>4470</v>
      </c>
      <c r="N6304" t="s">
        <v>2480</v>
      </c>
      <c r="O6304" t="s">
        <v>9789</v>
      </c>
      <c r="P6304" t="s">
        <v>51429</v>
      </c>
      <c r="R6304" t="str">
        <f t="shared" si="196"/>
        <v>临朐</v>
      </c>
      <c r="S6304" t="str">
        <f t="shared" si="197"/>
        <v>0713</v>
      </c>
    </row>
    <row r="6305" spans="1:19">
      <c r="A6305" t="s">
        <v>51430</v>
      </c>
      <c r="B6305" t="s">
        <v>51431</v>
      </c>
      <c r="C6305" t="s">
        <v>46</v>
      </c>
      <c r="D6305" t="s">
        <v>51432</v>
      </c>
      <c r="E6305" t="s">
        <v>51138</v>
      </c>
      <c r="F6305" t="s">
        <v>51433</v>
      </c>
      <c r="G6305" t="s">
        <v>51434</v>
      </c>
      <c r="H6305" t="s">
        <v>51435</v>
      </c>
      <c r="I6305" t="s">
        <v>2645</v>
      </c>
      <c r="J6305" t="s">
        <v>3456</v>
      </c>
      <c r="K6305" t="s">
        <v>3457</v>
      </c>
      <c r="L6305" t="s">
        <v>3458</v>
      </c>
      <c r="M6305" t="s">
        <v>3459</v>
      </c>
      <c r="N6305" t="s">
        <v>2529</v>
      </c>
      <c r="O6305" t="s">
        <v>3460</v>
      </c>
      <c r="P6305" t="s">
        <v>51436</v>
      </c>
      <c r="R6305" t="str">
        <f t="shared" si="196"/>
        <v>寒亭</v>
      </c>
      <c r="S6305" t="str">
        <f t="shared" si="197"/>
        <v>0713</v>
      </c>
    </row>
    <row r="6306" spans="1:19">
      <c r="A6306" t="s">
        <v>51437</v>
      </c>
      <c r="B6306" t="s">
        <v>51438</v>
      </c>
      <c r="C6306" t="s">
        <v>46</v>
      </c>
      <c r="D6306" t="s">
        <v>51439</v>
      </c>
      <c r="E6306" t="s">
        <v>51138</v>
      </c>
      <c r="F6306" t="s">
        <v>51440</v>
      </c>
      <c r="G6306" t="s">
        <v>51441</v>
      </c>
      <c r="H6306" t="s">
        <v>51442</v>
      </c>
      <c r="I6306" t="s">
        <v>2350</v>
      </c>
      <c r="J6306" t="s">
        <v>3597</v>
      </c>
      <c r="K6306" t="s">
        <v>3598</v>
      </c>
      <c r="L6306" t="s">
        <v>128</v>
      </c>
      <c r="M6306" t="s">
        <v>2708</v>
      </c>
      <c r="N6306" t="s">
        <v>3554</v>
      </c>
      <c r="O6306" t="s">
        <v>3599</v>
      </c>
      <c r="P6306" t="s">
        <v>51443</v>
      </c>
      <c r="Q6306" t="s">
        <v>51444</v>
      </c>
      <c r="R6306" t="str">
        <f t="shared" si="196"/>
        <v>寿光</v>
      </c>
      <c r="S6306" t="str">
        <f t="shared" si="197"/>
        <v>0713</v>
      </c>
    </row>
    <row r="6307" spans="1:19">
      <c r="A6307" t="s">
        <v>51445</v>
      </c>
      <c r="B6307" t="s">
        <v>51446</v>
      </c>
      <c r="C6307" t="s">
        <v>46</v>
      </c>
      <c r="D6307" t="s">
        <v>51447</v>
      </c>
      <c r="E6307" t="s">
        <v>51138</v>
      </c>
      <c r="F6307" t="s">
        <v>51448</v>
      </c>
      <c r="G6307" t="s">
        <v>51449</v>
      </c>
      <c r="H6307" t="s">
        <v>51450</v>
      </c>
      <c r="I6307" t="s">
        <v>2350</v>
      </c>
      <c r="J6307" t="s">
        <v>6970</v>
      </c>
      <c r="K6307" t="s">
        <v>6971</v>
      </c>
      <c r="L6307" t="s">
        <v>119</v>
      </c>
      <c r="M6307" t="s">
        <v>5238</v>
      </c>
      <c r="N6307" t="s">
        <v>3252</v>
      </c>
      <c r="O6307" t="s">
        <v>6972</v>
      </c>
      <c r="P6307" t="s">
        <v>51451</v>
      </c>
      <c r="R6307" t="str">
        <f t="shared" si="196"/>
        <v>寒亭</v>
      </c>
      <c r="S6307" t="str">
        <f t="shared" si="197"/>
        <v>0713</v>
      </c>
    </row>
    <row r="6308" spans="1:19">
      <c r="A6308" t="s">
        <v>51452</v>
      </c>
      <c r="B6308" t="s">
        <v>51453</v>
      </c>
      <c r="C6308" t="s">
        <v>46</v>
      </c>
      <c r="D6308" t="s">
        <v>51454</v>
      </c>
      <c r="E6308" t="s">
        <v>51138</v>
      </c>
      <c r="F6308" t="s">
        <v>51455</v>
      </c>
      <c r="G6308" t="s">
        <v>51456</v>
      </c>
      <c r="H6308" t="s">
        <v>51457</v>
      </c>
      <c r="I6308" t="s">
        <v>2503</v>
      </c>
      <c r="J6308" t="s">
        <v>4723</v>
      </c>
      <c r="K6308" t="s">
        <v>4724</v>
      </c>
      <c r="L6308" t="s">
        <v>119</v>
      </c>
      <c r="M6308" t="s">
        <v>4071</v>
      </c>
      <c r="N6308" t="s">
        <v>2340</v>
      </c>
      <c r="O6308" t="s">
        <v>4725</v>
      </c>
      <c r="P6308" t="s">
        <v>51458</v>
      </c>
      <c r="Q6308" t="s">
        <v>51459</v>
      </c>
      <c r="R6308" t="str">
        <f t="shared" si="196"/>
        <v>寒亭</v>
      </c>
      <c r="S6308" t="str">
        <f t="shared" si="197"/>
        <v>0713</v>
      </c>
    </row>
    <row r="6309" spans="1:19">
      <c r="A6309" t="s">
        <v>51460</v>
      </c>
      <c r="B6309" t="s">
        <v>51461</v>
      </c>
      <c r="C6309" t="s">
        <v>46</v>
      </c>
      <c r="D6309" t="s">
        <v>51462</v>
      </c>
      <c r="E6309" t="s">
        <v>47085</v>
      </c>
      <c r="F6309" t="s">
        <v>51463</v>
      </c>
      <c r="G6309" t="s">
        <v>51464</v>
      </c>
      <c r="H6309" t="s">
        <v>51465</v>
      </c>
      <c r="I6309" t="s">
        <v>2378</v>
      </c>
      <c r="J6309" t="s">
        <v>9821</v>
      </c>
      <c r="K6309" t="s">
        <v>22546</v>
      </c>
      <c r="L6309" t="s">
        <v>119</v>
      </c>
      <c r="M6309" t="s">
        <v>3695</v>
      </c>
      <c r="O6309" t="s">
        <v>9823</v>
      </c>
      <c r="P6309" t="s">
        <v>51466</v>
      </c>
      <c r="R6309" t="str">
        <f t="shared" si="196"/>
        <v>寒亭</v>
      </c>
      <c r="S6309" t="str">
        <f t="shared" si="197"/>
        <v>0713</v>
      </c>
    </row>
    <row r="6310" spans="1:19">
      <c r="A6310" t="s">
        <v>51467</v>
      </c>
      <c r="B6310" t="s">
        <v>51468</v>
      </c>
      <c r="C6310" t="s">
        <v>46</v>
      </c>
      <c r="D6310" t="s">
        <v>51469</v>
      </c>
      <c r="E6310" t="s">
        <v>51138</v>
      </c>
      <c r="F6310" t="s">
        <v>51470</v>
      </c>
      <c r="G6310" t="s">
        <v>51471</v>
      </c>
      <c r="H6310" t="s">
        <v>51472</v>
      </c>
      <c r="I6310" t="s">
        <v>2465</v>
      </c>
      <c r="J6310" t="s">
        <v>9656</v>
      </c>
      <c r="K6310" t="s">
        <v>9657</v>
      </c>
      <c r="L6310" t="s">
        <v>119</v>
      </c>
      <c r="M6310" t="s">
        <v>2601</v>
      </c>
      <c r="N6310" t="s">
        <v>2340</v>
      </c>
      <c r="O6310" t="s">
        <v>9658</v>
      </c>
      <c r="P6310" t="s">
        <v>51473</v>
      </c>
      <c r="Q6310" t="s">
        <v>51474</v>
      </c>
      <c r="R6310" t="str">
        <f t="shared" si="196"/>
        <v>寒亭</v>
      </c>
      <c r="S6310" t="str">
        <f t="shared" si="197"/>
        <v>0713</v>
      </c>
    </row>
    <row r="6311" spans="1:19">
      <c r="A6311" t="s">
        <v>51475</v>
      </c>
      <c r="B6311" t="s">
        <v>51476</v>
      </c>
      <c r="C6311" t="s">
        <v>46</v>
      </c>
      <c r="D6311" t="s">
        <v>51477</v>
      </c>
      <c r="E6311" t="s">
        <v>51222</v>
      </c>
      <c r="F6311" t="s">
        <v>51478</v>
      </c>
      <c r="G6311" t="s">
        <v>51479</v>
      </c>
      <c r="H6311" t="s">
        <v>51480</v>
      </c>
      <c r="I6311" t="s">
        <v>2645</v>
      </c>
      <c r="J6311" t="s">
        <v>2539</v>
      </c>
      <c r="K6311" t="s">
        <v>2540</v>
      </c>
      <c r="L6311" t="s">
        <v>76</v>
      </c>
      <c r="M6311" t="s">
        <v>2528</v>
      </c>
      <c r="N6311" t="s">
        <v>2859</v>
      </c>
      <c r="O6311" t="s">
        <v>2541</v>
      </c>
      <c r="P6311" t="s">
        <v>51481</v>
      </c>
      <c r="R6311" t="str">
        <f t="shared" si="196"/>
        <v>奎文</v>
      </c>
      <c r="S6311" t="str">
        <f t="shared" si="197"/>
        <v>0713</v>
      </c>
    </row>
    <row r="6312" spans="1:19">
      <c r="A6312" t="s">
        <v>51482</v>
      </c>
      <c r="B6312" t="s">
        <v>51483</v>
      </c>
      <c r="C6312" t="s">
        <v>46</v>
      </c>
      <c r="D6312" t="s">
        <v>51484</v>
      </c>
      <c r="E6312" t="s">
        <v>51138</v>
      </c>
      <c r="F6312" t="s">
        <v>51485</v>
      </c>
      <c r="G6312" t="s">
        <v>51486</v>
      </c>
      <c r="H6312" t="s">
        <v>51487</v>
      </c>
      <c r="I6312" t="s">
        <v>2364</v>
      </c>
      <c r="J6312" t="s">
        <v>3727</v>
      </c>
      <c r="K6312" t="s">
        <v>3728</v>
      </c>
      <c r="L6312" t="s">
        <v>137</v>
      </c>
      <c r="M6312" t="s">
        <v>3729</v>
      </c>
      <c r="N6312" t="s">
        <v>2421</v>
      </c>
      <c r="O6312" t="s">
        <v>3730</v>
      </c>
      <c r="P6312" t="s">
        <v>51488</v>
      </c>
      <c r="R6312" t="str">
        <f t="shared" si="196"/>
        <v>青州</v>
      </c>
      <c r="S6312" t="str">
        <f t="shared" si="197"/>
        <v>0713</v>
      </c>
    </row>
    <row r="6313" spans="1:19">
      <c r="A6313" t="s">
        <v>51489</v>
      </c>
      <c r="B6313" t="s">
        <v>51490</v>
      </c>
      <c r="C6313" t="s">
        <v>46</v>
      </c>
      <c r="D6313" t="s">
        <v>51491</v>
      </c>
      <c r="E6313" t="s">
        <v>51138</v>
      </c>
      <c r="F6313" t="s">
        <v>51492</v>
      </c>
      <c r="G6313" t="s">
        <v>51493</v>
      </c>
      <c r="H6313" t="s">
        <v>51494</v>
      </c>
      <c r="I6313" t="s">
        <v>2503</v>
      </c>
      <c r="J6313" t="s">
        <v>6005</v>
      </c>
      <c r="K6313" t="s">
        <v>6006</v>
      </c>
      <c r="L6313" t="s">
        <v>110</v>
      </c>
      <c r="M6313" t="s">
        <v>3098</v>
      </c>
      <c r="N6313" t="s">
        <v>2421</v>
      </c>
      <c r="O6313" t="s">
        <v>6007</v>
      </c>
      <c r="P6313" t="s">
        <v>51495</v>
      </c>
      <c r="Q6313" t="s">
        <v>51496</v>
      </c>
      <c r="R6313" t="str">
        <f t="shared" si="196"/>
        <v>高密</v>
      </c>
      <c r="S6313" t="str">
        <f t="shared" si="197"/>
        <v>0713</v>
      </c>
    </row>
    <row r="6314" spans="1:19">
      <c r="A6314" t="s">
        <v>51497</v>
      </c>
      <c r="B6314" t="s">
        <v>51498</v>
      </c>
      <c r="C6314" t="s">
        <v>46</v>
      </c>
      <c r="D6314" t="s">
        <v>51499</v>
      </c>
      <c r="E6314" t="s">
        <v>47085</v>
      </c>
      <c r="F6314" t="s">
        <v>51500</v>
      </c>
      <c r="G6314" t="s">
        <v>51501</v>
      </c>
      <c r="H6314" t="s">
        <v>51502</v>
      </c>
      <c r="I6314" t="s">
        <v>2645</v>
      </c>
      <c r="J6314" t="s">
        <v>2490</v>
      </c>
      <c r="K6314" t="s">
        <v>2491</v>
      </c>
      <c r="L6314" t="s">
        <v>57</v>
      </c>
      <c r="M6314" t="s">
        <v>2492</v>
      </c>
      <c r="N6314" t="s">
        <v>2649</v>
      </c>
      <c r="O6314" t="s">
        <v>2493</v>
      </c>
      <c r="P6314" t="s">
        <v>51503</v>
      </c>
      <c r="Q6314" t="s">
        <v>51504</v>
      </c>
      <c r="R6314" t="str">
        <f t="shared" si="196"/>
        <v>安丘</v>
      </c>
      <c r="S6314" t="str">
        <f t="shared" si="197"/>
        <v>0713</v>
      </c>
    </row>
    <row r="6315" spans="1:19">
      <c r="A6315" t="s">
        <v>51505</v>
      </c>
      <c r="B6315" t="s">
        <v>51506</v>
      </c>
      <c r="C6315" t="s">
        <v>46</v>
      </c>
      <c r="D6315" t="s">
        <v>51507</v>
      </c>
      <c r="E6315" t="s">
        <v>51138</v>
      </c>
      <c r="F6315" t="s">
        <v>51508</v>
      </c>
      <c r="G6315" t="s">
        <v>51509</v>
      </c>
      <c r="H6315" t="s">
        <v>51510</v>
      </c>
      <c r="I6315" t="s">
        <v>2364</v>
      </c>
      <c r="J6315" t="s">
        <v>14840</v>
      </c>
      <c r="K6315" t="s">
        <v>14841</v>
      </c>
      <c r="L6315" t="s">
        <v>146</v>
      </c>
      <c r="M6315" t="s">
        <v>3051</v>
      </c>
      <c r="N6315" t="s">
        <v>7359</v>
      </c>
      <c r="O6315" t="s">
        <v>14842</v>
      </c>
      <c r="P6315" t="s">
        <v>51511</v>
      </c>
      <c r="Q6315" t="s">
        <v>51512</v>
      </c>
      <c r="R6315" t="str">
        <f t="shared" si="196"/>
        <v>临朐</v>
      </c>
      <c r="S6315" t="str">
        <f t="shared" si="197"/>
        <v>0713</v>
      </c>
    </row>
    <row r="6316" spans="1:19">
      <c r="A6316" t="s">
        <v>51513</v>
      </c>
      <c r="B6316" t="s">
        <v>51514</v>
      </c>
      <c r="C6316" t="s">
        <v>46</v>
      </c>
      <c r="D6316" t="s">
        <v>51515</v>
      </c>
      <c r="E6316" t="s">
        <v>51161</v>
      </c>
      <c r="F6316" t="s">
        <v>51516</v>
      </c>
      <c r="G6316" t="s">
        <v>51517</v>
      </c>
      <c r="H6316" t="s">
        <v>51518</v>
      </c>
      <c r="I6316" t="s">
        <v>3564</v>
      </c>
      <c r="J6316" t="s">
        <v>12682</v>
      </c>
      <c r="K6316" t="s">
        <v>12683</v>
      </c>
      <c r="L6316" t="s">
        <v>187</v>
      </c>
      <c r="M6316" t="s">
        <v>2468</v>
      </c>
      <c r="N6316" t="s">
        <v>2368</v>
      </c>
      <c r="O6316" t="s">
        <v>12684</v>
      </c>
      <c r="R6316" t="str">
        <f t="shared" si="196"/>
        <v>坊子</v>
      </c>
      <c r="S6316" t="str">
        <f t="shared" si="197"/>
        <v>0713</v>
      </c>
    </row>
    <row r="6317" spans="1:19">
      <c r="A6317" t="s">
        <v>1870</v>
      </c>
      <c r="B6317" t="s">
        <v>51519</v>
      </c>
      <c r="C6317" t="s">
        <v>46</v>
      </c>
      <c r="D6317" t="s">
        <v>51520</v>
      </c>
      <c r="E6317" t="s">
        <v>51161</v>
      </c>
      <c r="F6317" t="s">
        <v>51521</v>
      </c>
      <c r="G6317" t="s">
        <v>1868</v>
      </c>
      <c r="H6317" t="s">
        <v>51522</v>
      </c>
      <c r="I6317" t="s">
        <v>2378</v>
      </c>
      <c r="J6317" t="s">
        <v>7368</v>
      </c>
      <c r="K6317" t="s">
        <v>7369</v>
      </c>
      <c r="L6317" t="s">
        <v>110</v>
      </c>
      <c r="M6317" t="s">
        <v>2575</v>
      </c>
      <c r="N6317" t="s">
        <v>3252</v>
      </c>
      <c r="O6317" t="s">
        <v>7370</v>
      </c>
      <c r="P6317" t="s">
        <v>51523</v>
      </c>
      <c r="R6317" t="str">
        <f t="shared" si="196"/>
        <v>高密</v>
      </c>
      <c r="S6317" t="str">
        <f t="shared" si="197"/>
        <v>0713</v>
      </c>
    </row>
    <row r="6318" spans="1:19">
      <c r="A6318" t="s">
        <v>51524</v>
      </c>
      <c r="B6318" t="s">
        <v>51525</v>
      </c>
      <c r="C6318" t="s">
        <v>46</v>
      </c>
      <c r="D6318" t="s">
        <v>51526</v>
      </c>
      <c r="E6318" t="s">
        <v>51527</v>
      </c>
      <c r="F6318" t="s">
        <v>51528</v>
      </c>
      <c r="G6318" t="s">
        <v>51529</v>
      </c>
      <c r="H6318" t="s">
        <v>51530</v>
      </c>
      <c r="I6318" t="s">
        <v>2350</v>
      </c>
      <c r="J6318" t="s">
        <v>4457</v>
      </c>
      <c r="K6318" t="s">
        <v>4458</v>
      </c>
      <c r="L6318" t="s">
        <v>101</v>
      </c>
      <c r="M6318" t="s">
        <v>4459</v>
      </c>
      <c r="N6318" t="s">
        <v>2859</v>
      </c>
      <c r="O6318" t="s">
        <v>4460</v>
      </c>
      <c r="P6318" t="s">
        <v>51531</v>
      </c>
      <c r="R6318" t="str">
        <f t="shared" si="196"/>
        <v>潍城</v>
      </c>
      <c r="S6318" t="str">
        <f t="shared" si="197"/>
        <v>0713</v>
      </c>
    </row>
    <row r="6319" spans="1:19">
      <c r="A6319" t="s">
        <v>51532</v>
      </c>
      <c r="B6319" t="s">
        <v>51533</v>
      </c>
      <c r="C6319" t="s">
        <v>46</v>
      </c>
      <c r="D6319" t="s">
        <v>51534</v>
      </c>
      <c r="E6319" t="s">
        <v>51138</v>
      </c>
      <c r="F6319" t="s">
        <v>51535</v>
      </c>
      <c r="G6319" t="s">
        <v>51536</v>
      </c>
      <c r="H6319" t="s">
        <v>51537</v>
      </c>
      <c r="I6319" t="s">
        <v>2392</v>
      </c>
      <c r="J6319" t="s">
        <v>3682</v>
      </c>
      <c r="K6319" t="s">
        <v>3683</v>
      </c>
      <c r="L6319" t="s">
        <v>110</v>
      </c>
      <c r="M6319" t="s">
        <v>3621</v>
      </c>
      <c r="N6319" t="s">
        <v>2674</v>
      </c>
      <c r="O6319" t="s">
        <v>3684</v>
      </c>
      <c r="P6319" t="s">
        <v>51488</v>
      </c>
      <c r="Q6319" t="s">
        <v>51538</v>
      </c>
      <c r="R6319" t="str">
        <f t="shared" si="196"/>
        <v>高密</v>
      </c>
      <c r="S6319" t="str">
        <f t="shared" si="197"/>
        <v>0713</v>
      </c>
    </row>
    <row r="6320" spans="1:19">
      <c r="A6320" t="s">
        <v>51539</v>
      </c>
      <c r="B6320" t="s">
        <v>51540</v>
      </c>
      <c r="C6320" t="s">
        <v>46</v>
      </c>
      <c r="D6320" t="s">
        <v>51541</v>
      </c>
      <c r="E6320" t="s">
        <v>51138</v>
      </c>
      <c r="F6320" t="s">
        <v>51542</v>
      </c>
      <c r="G6320" t="s">
        <v>51543</v>
      </c>
      <c r="H6320" t="s">
        <v>51544</v>
      </c>
      <c r="I6320" t="s">
        <v>2645</v>
      </c>
      <c r="J6320" t="s">
        <v>4243</v>
      </c>
      <c r="K6320" t="s">
        <v>4244</v>
      </c>
      <c r="L6320" t="s">
        <v>137</v>
      </c>
      <c r="M6320" t="s">
        <v>3040</v>
      </c>
      <c r="N6320" t="s">
        <v>2480</v>
      </c>
      <c r="O6320" t="s">
        <v>4245</v>
      </c>
      <c r="P6320" t="s">
        <v>51545</v>
      </c>
      <c r="Q6320" t="s">
        <v>51546</v>
      </c>
      <c r="R6320" t="str">
        <f t="shared" si="196"/>
        <v>青州</v>
      </c>
      <c r="S6320" t="str">
        <f t="shared" si="197"/>
        <v>0713</v>
      </c>
    </row>
    <row r="6321" spans="1:19">
      <c r="A6321" t="s">
        <v>51547</v>
      </c>
      <c r="B6321" t="s">
        <v>51548</v>
      </c>
      <c r="C6321" t="s">
        <v>46</v>
      </c>
      <c r="D6321" t="s">
        <v>51549</v>
      </c>
      <c r="E6321" t="s">
        <v>51138</v>
      </c>
      <c r="F6321" t="s">
        <v>51550</v>
      </c>
      <c r="G6321" t="s">
        <v>51551</v>
      </c>
      <c r="H6321" t="s">
        <v>51552</v>
      </c>
      <c r="I6321" t="s">
        <v>2350</v>
      </c>
      <c r="J6321" t="s">
        <v>5085</v>
      </c>
      <c r="K6321" t="s">
        <v>5086</v>
      </c>
      <c r="L6321" t="s">
        <v>119</v>
      </c>
      <c r="M6321" t="s">
        <v>4168</v>
      </c>
      <c r="N6321" t="s">
        <v>2859</v>
      </c>
      <c r="O6321" t="s">
        <v>5087</v>
      </c>
      <c r="P6321" t="s">
        <v>51553</v>
      </c>
      <c r="Q6321" t="s">
        <v>51554</v>
      </c>
      <c r="R6321" t="str">
        <f t="shared" si="196"/>
        <v>寒亭</v>
      </c>
      <c r="S6321" t="str">
        <f t="shared" si="197"/>
        <v>0713</v>
      </c>
    </row>
    <row r="6322" spans="1:19">
      <c r="A6322" t="s">
        <v>51555</v>
      </c>
      <c r="B6322" t="s">
        <v>51556</v>
      </c>
      <c r="C6322" t="s">
        <v>46</v>
      </c>
      <c r="D6322" t="s">
        <v>51557</v>
      </c>
      <c r="E6322" t="s">
        <v>51558</v>
      </c>
      <c r="F6322" t="s">
        <v>51559</v>
      </c>
      <c r="G6322" t="s">
        <v>51560</v>
      </c>
      <c r="H6322" t="s">
        <v>51561</v>
      </c>
      <c r="I6322" t="s">
        <v>2350</v>
      </c>
      <c r="J6322" t="s">
        <v>12713</v>
      </c>
      <c r="K6322" t="s">
        <v>12714</v>
      </c>
      <c r="L6322" t="s">
        <v>57</v>
      </c>
      <c r="M6322" t="s">
        <v>4029</v>
      </c>
      <c r="N6322" t="s">
        <v>2674</v>
      </c>
      <c r="O6322" t="s">
        <v>12715</v>
      </c>
      <c r="P6322" t="s">
        <v>51562</v>
      </c>
      <c r="R6322" t="str">
        <f t="shared" si="196"/>
        <v>安丘</v>
      </c>
      <c r="S6322" t="str">
        <f t="shared" si="197"/>
        <v>0713</v>
      </c>
    </row>
    <row r="6323" spans="1:19">
      <c r="A6323" t="s">
        <v>51563</v>
      </c>
      <c r="B6323" t="s">
        <v>51564</v>
      </c>
      <c r="C6323" t="s">
        <v>46</v>
      </c>
      <c r="D6323" t="s">
        <v>51565</v>
      </c>
      <c r="E6323" t="s">
        <v>51138</v>
      </c>
      <c r="F6323" t="s">
        <v>51566</v>
      </c>
      <c r="G6323" t="s">
        <v>51567</v>
      </c>
      <c r="H6323" t="s">
        <v>51568</v>
      </c>
      <c r="I6323" t="s">
        <v>4165</v>
      </c>
      <c r="J6323" t="s">
        <v>3761</v>
      </c>
      <c r="K6323" t="s">
        <v>3762</v>
      </c>
      <c r="L6323" t="s">
        <v>101</v>
      </c>
      <c r="M6323" t="s">
        <v>3130</v>
      </c>
      <c r="N6323" t="s">
        <v>3277</v>
      </c>
      <c r="O6323" t="s">
        <v>3763</v>
      </c>
      <c r="P6323" t="s">
        <v>51569</v>
      </c>
      <c r="R6323" t="str">
        <f t="shared" si="196"/>
        <v>潍城</v>
      </c>
      <c r="S6323" t="str">
        <f t="shared" si="197"/>
        <v>0713</v>
      </c>
    </row>
    <row r="6324" spans="1:19">
      <c r="A6324" t="s">
        <v>51570</v>
      </c>
      <c r="B6324" t="s">
        <v>51571</v>
      </c>
      <c r="C6324" t="s">
        <v>46</v>
      </c>
      <c r="D6324" t="s">
        <v>51572</v>
      </c>
      <c r="E6324" t="s">
        <v>51573</v>
      </c>
      <c r="F6324" t="s">
        <v>51574</v>
      </c>
      <c r="G6324" t="s">
        <v>51575</v>
      </c>
      <c r="H6324" t="s">
        <v>51576</v>
      </c>
      <c r="I6324" t="s">
        <v>2364</v>
      </c>
      <c r="J6324" t="s">
        <v>4101</v>
      </c>
      <c r="K6324" t="s">
        <v>4102</v>
      </c>
      <c r="L6324" t="s">
        <v>67</v>
      </c>
      <c r="M6324" t="s">
        <v>3366</v>
      </c>
      <c r="N6324" t="s">
        <v>2421</v>
      </c>
      <c r="O6324" t="s">
        <v>4103</v>
      </c>
      <c r="P6324" t="s">
        <v>51577</v>
      </c>
      <c r="R6324" t="str">
        <f t="shared" si="196"/>
        <v>昌邑</v>
      </c>
      <c r="S6324" t="str">
        <f t="shared" si="197"/>
        <v>0713</v>
      </c>
    </row>
    <row r="6325" spans="1:19">
      <c r="A6325" t="s">
        <v>51578</v>
      </c>
      <c r="B6325" t="s">
        <v>51579</v>
      </c>
      <c r="C6325" t="s">
        <v>46</v>
      </c>
      <c r="D6325" t="s">
        <v>51580</v>
      </c>
      <c r="E6325" t="s">
        <v>51138</v>
      </c>
      <c r="F6325" t="s">
        <v>51581</v>
      </c>
      <c r="G6325" t="s">
        <v>51582</v>
      </c>
      <c r="H6325" t="s">
        <v>51583</v>
      </c>
      <c r="I6325" t="s">
        <v>6440</v>
      </c>
      <c r="J6325" t="s">
        <v>3085</v>
      </c>
      <c r="K6325" t="s">
        <v>3086</v>
      </c>
      <c r="L6325" t="s">
        <v>110</v>
      </c>
      <c r="M6325" t="s">
        <v>3087</v>
      </c>
      <c r="N6325" t="s">
        <v>3718</v>
      </c>
      <c r="O6325" t="s">
        <v>3088</v>
      </c>
      <c r="P6325" t="s">
        <v>51584</v>
      </c>
      <c r="Q6325" t="s">
        <v>51585</v>
      </c>
      <c r="R6325" t="str">
        <f t="shared" si="196"/>
        <v>高密</v>
      </c>
      <c r="S6325" t="str">
        <f t="shared" si="197"/>
        <v>0713</v>
      </c>
    </row>
    <row r="6326" spans="1:19">
      <c r="A6326" t="s">
        <v>51586</v>
      </c>
      <c r="B6326" t="s">
        <v>51587</v>
      </c>
      <c r="C6326" t="s">
        <v>46</v>
      </c>
      <c r="D6326" t="s">
        <v>51588</v>
      </c>
      <c r="E6326" t="s">
        <v>51138</v>
      </c>
      <c r="F6326" t="s">
        <v>51589</v>
      </c>
      <c r="G6326" t="s">
        <v>51590</v>
      </c>
      <c r="H6326" t="s">
        <v>51591</v>
      </c>
      <c r="I6326" t="s">
        <v>2503</v>
      </c>
      <c r="J6326" t="s">
        <v>2793</v>
      </c>
      <c r="K6326" t="s">
        <v>2794</v>
      </c>
      <c r="L6326" t="s">
        <v>57</v>
      </c>
      <c r="M6326" t="s">
        <v>2367</v>
      </c>
      <c r="N6326" t="s">
        <v>2721</v>
      </c>
      <c r="O6326" t="s">
        <v>2795</v>
      </c>
      <c r="P6326" t="s">
        <v>51592</v>
      </c>
      <c r="Q6326" t="s">
        <v>51593</v>
      </c>
      <c r="R6326" t="str">
        <f t="shared" si="196"/>
        <v>安丘</v>
      </c>
      <c r="S6326" t="str">
        <f t="shared" si="197"/>
        <v>0713</v>
      </c>
    </row>
    <row r="6327" spans="1:19">
      <c r="A6327" t="s">
        <v>51594</v>
      </c>
      <c r="B6327" t="s">
        <v>51595</v>
      </c>
      <c r="C6327" t="s">
        <v>46</v>
      </c>
      <c r="D6327" t="s">
        <v>51596</v>
      </c>
      <c r="E6327" t="s">
        <v>51138</v>
      </c>
      <c r="F6327" t="s">
        <v>51597</v>
      </c>
      <c r="G6327" t="s">
        <v>51598</v>
      </c>
      <c r="H6327" t="s">
        <v>51599</v>
      </c>
      <c r="I6327" t="s">
        <v>3856</v>
      </c>
      <c r="J6327" t="s">
        <v>3670</v>
      </c>
      <c r="K6327" t="s">
        <v>3671</v>
      </c>
      <c r="L6327" t="s">
        <v>3458</v>
      </c>
      <c r="M6327" t="s">
        <v>3672</v>
      </c>
      <c r="N6327" t="s">
        <v>3270</v>
      </c>
      <c r="O6327" t="s">
        <v>3673</v>
      </c>
      <c r="P6327" t="s">
        <v>51600</v>
      </c>
      <c r="Q6327" t="s">
        <v>51601</v>
      </c>
      <c r="R6327" t="str">
        <f t="shared" si="196"/>
        <v>寒亭</v>
      </c>
      <c r="S6327" t="str">
        <f t="shared" si="197"/>
        <v>0713</v>
      </c>
    </row>
    <row r="6328" spans="1:19">
      <c r="A6328" t="s">
        <v>51602</v>
      </c>
      <c r="B6328" t="s">
        <v>51603</v>
      </c>
      <c r="C6328" t="s">
        <v>46</v>
      </c>
      <c r="D6328" t="s">
        <v>51604</v>
      </c>
      <c r="E6328" t="s">
        <v>51138</v>
      </c>
      <c r="F6328" t="s">
        <v>51605</v>
      </c>
      <c r="G6328" t="s">
        <v>51606</v>
      </c>
      <c r="H6328" t="s">
        <v>51607</v>
      </c>
      <c r="I6328" t="s">
        <v>2350</v>
      </c>
      <c r="J6328" t="s">
        <v>4801</v>
      </c>
      <c r="K6328" t="s">
        <v>4802</v>
      </c>
      <c r="L6328" t="s">
        <v>76</v>
      </c>
      <c r="M6328" t="s">
        <v>2528</v>
      </c>
      <c r="N6328" t="s">
        <v>3277</v>
      </c>
      <c r="O6328" t="s">
        <v>4803</v>
      </c>
      <c r="P6328" t="s">
        <v>51608</v>
      </c>
      <c r="Q6328" t="s">
        <v>51609</v>
      </c>
      <c r="R6328" t="str">
        <f t="shared" si="196"/>
        <v>奎文</v>
      </c>
      <c r="S6328" t="str">
        <f t="shared" si="197"/>
        <v>0713</v>
      </c>
    </row>
    <row r="6329" spans="1:19">
      <c r="A6329" t="s">
        <v>51610</v>
      </c>
      <c r="B6329" t="s">
        <v>51611</v>
      </c>
      <c r="C6329" t="s">
        <v>46</v>
      </c>
      <c r="D6329" t="s">
        <v>51612</v>
      </c>
      <c r="E6329" t="s">
        <v>51138</v>
      </c>
      <c r="F6329" t="s">
        <v>51613</v>
      </c>
      <c r="G6329" t="s">
        <v>51614</v>
      </c>
      <c r="H6329" t="s">
        <v>51615</v>
      </c>
      <c r="I6329" t="s">
        <v>2350</v>
      </c>
      <c r="J6329" t="s">
        <v>19929</v>
      </c>
      <c r="K6329" t="s">
        <v>19930</v>
      </c>
      <c r="L6329" t="s">
        <v>676</v>
      </c>
      <c r="M6329" t="s">
        <v>9555</v>
      </c>
      <c r="N6329" t="s">
        <v>2564</v>
      </c>
      <c r="O6329" t="s">
        <v>19931</v>
      </c>
      <c r="P6329" t="s">
        <v>51616</v>
      </c>
      <c r="Q6329" t="s">
        <v>51617</v>
      </c>
      <c r="R6329" t="str">
        <f t="shared" si="196"/>
        <v>昌乐</v>
      </c>
      <c r="S6329" t="str">
        <f t="shared" si="197"/>
        <v>0713</v>
      </c>
    </row>
    <row r="6330" spans="1:19">
      <c r="A6330" t="s">
        <v>51618</v>
      </c>
      <c r="B6330" t="s">
        <v>51619</v>
      </c>
      <c r="C6330" t="s">
        <v>46</v>
      </c>
      <c r="D6330" t="s">
        <v>51620</v>
      </c>
      <c r="E6330" t="s">
        <v>51621</v>
      </c>
      <c r="F6330" t="s">
        <v>51622</v>
      </c>
      <c r="G6330" t="s">
        <v>51623</v>
      </c>
      <c r="H6330" t="s">
        <v>51624</v>
      </c>
      <c r="I6330" t="s">
        <v>3482</v>
      </c>
      <c r="J6330" t="s">
        <v>4141</v>
      </c>
      <c r="K6330" t="s">
        <v>4142</v>
      </c>
      <c r="L6330" t="s">
        <v>137</v>
      </c>
      <c r="M6330" t="s">
        <v>2339</v>
      </c>
      <c r="N6330" t="s">
        <v>5855</v>
      </c>
      <c r="O6330" t="s">
        <v>4143</v>
      </c>
      <c r="P6330" t="s">
        <v>51625</v>
      </c>
      <c r="R6330" t="str">
        <f t="shared" si="196"/>
        <v>青州</v>
      </c>
      <c r="S6330" t="str">
        <f t="shared" si="197"/>
        <v>0713</v>
      </c>
    </row>
    <row r="6331" spans="1:19">
      <c r="A6331" t="s">
        <v>51626</v>
      </c>
      <c r="B6331" t="s">
        <v>51627</v>
      </c>
      <c r="C6331" t="s">
        <v>46</v>
      </c>
      <c r="D6331" t="s">
        <v>51628</v>
      </c>
      <c r="E6331" t="s">
        <v>51138</v>
      </c>
      <c r="F6331" t="s">
        <v>51629</v>
      </c>
      <c r="G6331" t="s">
        <v>51630</v>
      </c>
      <c r="H6331" t="s">
        <v>51631</v>
      </c>
      <c r="I6331" t="s">
        <v>2364</v>
      </c>
      <c r="J6331" t="s">
        <v>5186</v>
      </c>
      <c r="K6331" t="s">
        <v>5187</v>
      </c>
      <c r="L6331" t="s">
        <v>146</v>
      </c>
      <c r="M6331" t="s">
        <v>5188</v>
      </c>
      <c r="N6331" t="s">
        <v>2421</v>
      </c>
      <c r="O6331" t="s">
        <v>5189</v>
      </c>
      <c r="P6331" t="s">
        <v>51632</v>
      </c>
      <c r="Q6331" t="s">
        <v>51633</v>
      </c>
      <c r="R6331" t="str">
        <f t="shared" si="196"/>
        <v>临朐</v>
      </c>
      <c r="S6331" t="str">
        <f t="shared" si="197"/>
        <v>0713</v>
      </c>
    </row>
    <row r="6332" spans="1:19">
      <c r="A6332" t="s">
        <v>51634</v>
      </c>
      <c r="B6332" t="s">
        <v>51635</v>
      </c>
      <c r="C6332" t="s">
        <v>46</v>
      </c>
      <c r="D6332" t="s">
        <v>51636</v>
      </c>
      <c r="E6332" t="s">
        <v>51637</v>
      </c>
      <c r="F6332" t="s">
        <v>51638</v>
      </c>
      <c r="G6332" t="s">
        <v>51639</v>
      </c>
      <c r="H6332" t="s">
        <v>51640</v>
      </c>
      <c r="I6332" t="s">
        <v>10479</v>
      </c>
      <c r="J6332" t="s">
        <v>4437</v>
      </c>
      <c r="K6332" t="s">
        <v>4438</v>
      </c>
      <c r="N6332" t="s">
        <v>3214</v>
      </c>
      <c r="O6332" t="s">
        <v>4440</v>
      </c>
      <c r="R6332" t="str">
        <f t="shared" si="196"/>
        <v/>
      </c>
      <c r="S6332" t="str">
        <f t="shared" si="197"/>
        <v>0713</v>
      </c>
    </row>
    <row r="6333" spans="1:19">
      <c r="A6333" t="s">
        <v>51641</v>
      </c>
      <c r="B6333" t="s">
        <v>51642</v>
      </c>
      <c r="C6333" t="s">
        <v>46</v>
      </c>
      <c r="D6333" t="s">
        <v>51643</v>
      </c>
      <c r="E6333" t="s">
        <v>51138</v>
      </c>
      <c r="F6333" t="s">
        <v>51644</v>
      </c>
      <c r="G6333" t="s">
        <v>51645</v>
      </c>
      <c r="H6333" t="s">
        <v>51646</v>
      </c>
      <c r="I6333" t="s">
        <v>2350</v>
      </c>
      <c r="J6333" t="s">
        <v>5392</v>
      </c>
      <c r="K6333" t="s">
        <v>5393</v>
      </c>
      <c r="L6333" t="s">
        <v>128</v>
      </c>
      <c r="M6333" t="s">
        <v>2720</v>
      </c>
      <c r="N6333" t="s">
        <v>2785</v>
      </c>
      <c r="O6333" t="s">
        <v>5394</v>
      </c>
      <c r="P6333" t="s">
        <v>51647</v>
      </c>
      <c r="Q6333" t="s">
        <v>51648</v>
      </c>
      <c r="R6333" t="str">
        <f t="shared" si="196"/>
        <v>寿光</v>
      </c>
      <c r="S6333" t="str">
        <f t="shared" si="197"/>
        <v>0713</v>
      </c>
    </row>
    <row r="6334" spans="1:19">
      <c r="A6334" t="s">
        <v>1742</v>
      </c>
      <c r="B6334" t="s">
        <v>51649</v>
      </c>
      <c r="C6334" t="s">
        <v>46</v>
      </c>
      <c r="D6334" t="s">
        <v>51650</v>
      </c>
      <c r="E6334" t="s">
        <v>51138</v>
      </c>
      <c r="F6334" t="s">
        <v>51651</v>
      </c>
      <c r="G6334" t="s">
        <v>1740</v>
      </c>
      <c r="H6334" t="s">
        <v>51652</v>
      </c>
      <c r="I6334" t="s">
        <v>2465</v>
      </c>
      <c r="J6334" t="s">
        <v>2671</v>
      </c>
      <c r="K6334" t="s">
        <v>2672</v>
      </c>
      <c r="L6334" t="s">
        <v>67</v>
      </c>
      <c r="M6334" t="s">
        <v>2673</v>
      </c>
      <c r="N6334" t="s">
        <v>2872</v>
      </c>
      <c r="O6334" t="s">
        <v>2675</v>
      </c>
      <c r="P6334" t="s">
        <v>51653</v>
      </c>
      <c r="Q6334" t="s">
        <v>37951</v>
      </c>
      <c r="R6334" t="str">
        <f t="shared" si="196"/>
        <v>昌邑</v>
      </c>
      <c r="S6334" t="str">
        <f t="shared" si="197"/>
        <v>0713</v>
      </c>
    </row>
    <row r="6335" spans="1:19">
      <c r="A6335" t="s">
        <v>51654</v>
      </c>
      <c r="B6335" t="s">
        <v>51655</v>
      </c>
      <c r="C6335" t="s">
        <v>46</v>
      </c>
      <c r="D6335" t="s">
        <v>51656</v>
      </c>
      <c r="E6335" t="s">
        <v>51657</v>
      </c>
      <c r="F6335" t="s">
        <v>51658</v>
      </c>
      <c r="G6335" t="s">
        <v>51659</v>
      </c>
      <c r="H6335" t="s">
        <v>51660</v>
      </c>
      <c r="I6335" t="s">
        <v>2645</v>
      </c>
      <c r="J6335" t="s">
        <v>3619</v>
      </c>
      <c r="K6335" t="s">
        <v>3620</v>
      </c>
      <c r="L6335" t="s">
        <v>110</v>
      </c>
      <c r="M6335" t="s">
        <v>3621</v>
      </c>
      <c r="N6335" t="s">
        <v>2983</v>
      </c>
      <c r="O6335" t="s">
        <v>3623</v>
      </c>
      <c r="P6335" t="s">
        <v>51661</v>
      </c>
      <c r="R6335" t="str">
        <f t="shared" si="196"/>
        <v>高密</v>
      </c>
      <c r="S6335" t="str">
        <f t="shared" si="197"/>
        <v>0713</v>
      </c>
    </row>
    <row r="6336" spans="1:19">
      <c r="A6336" t="s">
        <v>51662</v>
      </c>
      <c r="B6336" t="s">
        <v>51663</v>
      </c>
      <c r="C6336" t="s">
        <v>46</v>
      </c>
      <c r="D6336" t="s">
        <v>51664</v>
      </c>
      <c r="E6336" t="s">
        <v>51138</v>
      </c>
      <c r="F6336" t="s">
        <v>51665</v>
      </c>
      <c r="G6336" t="s">
        <v>51666</v>
      </c>
      <c r="H6336" t="s">
        <v>51667</v>
      </c>
      <c r="I6336" t="s">
        <v>2364</v>
      </c>
      <c r="J6336" t="s">
        <v>3285</v>
      </c>
      <c r="K6336" t="s">
        <v>3286</v>
      </c>
      <c r="L6336" t="s">
        <v>76</v>
      </c>
      <c r="M6336" t="s">
        <v>2528</v>
      </c>
      <c r="N6336" t="s">
        <v>2674</v>
      </c>
      <c r="O6336" t="s">
        <v>3287</v>
      </c>
      <c r="P6336" t="s">
        <v>51668</v>
      </c>
      <c r="R6336" t="str">
        <f t="shared" si="196"/>
        <v>奎文</v>
      </c>
      <c r="S6336" t="str">
        <f t="shared" si="197"/>
        <v>0713</v>
      </c>
    </row>
    <row r="6337" spans="1:19">
      <c r="A6337" t="s">
        <v>51669</v>
      </c>
      <c r="B6337" t="s">
        <v>51670</v>
      </c>
      <c r="C6337" t="s">
        <v>46</v>
      </c>
      <c r="D6337" t="s">
        <v>51671</v>
      </c>
      <c r="E6337" t="s">
        <v>51672</v>
      </c>
      <c r="F6337" t="s">
        <v>51673</v>
      </c>
      <c r="G6337" t="s">
        <v>51674</v>
      </c>
      <c r="H6337" t="s">
        <v>51675</v>
      </c>
      <c r="I6337" t="s">
        <v>2378</v>
      </c>
      <c r="J6337" t="s">
        <v>4487</v>
      </c>
      <c r="K6337" t="s">
        <v>4488</v>
      </c>
      <c r="L6337" t="s">
        <v>137</v>
      </c>
      <c r="M6337" t="s">
        <v>2686</v>
      </c>
      <c r="N6337" t="s">
        <v>3179</v>
      </c>
      <c r="O6337" t="s">
        <v>4489</v>
      </c>
      <c r="P6337" t="s">
        <v>51676</v>
      </c>
      <c r="Q6337" t="s">
        <v>51677</v>
      </c>
      <c r="R6337" t="str">
        <f t="shared" ref="R6337:R6400" si="198">IF(OR(LEFT(L6337,2)="高新"),"奎文",IF(LEFT(L6337,2)="峡山","坊子",IF(LEFT(L6337,2)="滨海","寒亭",LEFT(L6337,2))))</f>
        <v>青州</v>
      </c>
      <c r="S6337" t="str">
        <f t="shared" ref="S6337:S6400" si="199">TEXT(B6337,"mmdd")</f>
        <v>0713</v>
      </c>
    </row>
    <row r="6338" spans="1:19">
      <c r="A6338" t="s">
        <v>51678</v>
      </c>
      <c r="B6338" t="s">
        <v>51679</v>
      </c>
      <c r="C6338" t="s">
        <v>46</v>
      </c>
      <c r="D6338" t="s">
        <v>51680</v>
      </c>
      <c r="E6338" t="s">
        <v>51138</v>
      </c>
      <c r="F6338" t="s">
        <v>51681</v>
      </c>
      <c r="G6338" t="s">
        <v>51682</v>
      </c>
      <c r="H6338" t="s">
        <v>51683</v>
      </c>
      <c r="I6338" t="s">
        <v>10461</v>
      </c>
      <c r="J6338" t="s">
        <v>2956</v>
      </c>
      <c r="K6338" t="s">
        <v>2957</v>
      </c>
      <c r="L6338" t="s">
        <v>67</v>
      </c>
      <c r="M6338" t="s">
        <v>2958</v>
      </c>
      <c r="N6338" t="s">
        <v>2340</v>
      </c>
      <c r="O6338" t="s">
        <v>2960</v>
      </c>
      <c r="P6338" t="s">
        <v>51684</v>
      </c>
      <c r="Q6338" t="s">
        <v>51685</v>
      </c>
      <c r="R6338" t="str">
        <f t="shared" si="198"/>
        <v>昌邑</v>
      </c>
      <c r="S6338" t="str">
        <f t="shared" si="199"/>
        <v>0713</v>
      </c>
    </row>
    <row r="6339" spans="1:19">
      <c r="A6339" t="s">
        <v>51686</v>
      </c>
      <c r="B6339" t="s">
        <v>51687</v>
      </c>
      <c r="C6339" t="s">
        <v>46</v>
      </c>
      <c r="D6339" t="s">
        <v>51688</v>
      </c>
      <c r="E6339" t="s">
        <v>51138</v>
      </c>
      <c r="F6339" t="s">
        <v>51689</v>
      </c>
      <c r="G6339" t="s">
        <v>51690</v>
      </c>
      <c r="H6339" t="s">
        <v>51691</v>
      </c>
      <c r="I6339" t="s">
        <v>2350</v>
      </c>
      <c r="J6339" t="s">
        <v>6296</v>
      </c>
      <c r="K6339" t="s">
        <v>6297</v>
      </c>
      <c r="L6339" t="s">
        <v>76</v>
      </c>
      <c r="M6339" t="s">
        <v>4374</v>
      </c>
      <c r="N6339" t="s">
        <v>3554</v>
      </c>
      <c r="O6339" t="s">
        <v>6298</v>
      </c>
      <c r="P6339" t="s">
        <v>51692</v>
      </c>
      <c r="Q6339" t="s">
        <v>51693</v>
      </c>
      <c r="R6339" t="str">
        <f t="shared" si="198"/>
        <v>奎文</v>
      </c>
      <c r="S6339" t="str">
        <f t="shared" si="199"/>
        <v>0713</v>
      </c>
    </row>
    <row r="6340" spans="1:19">
      <c r="A6340" t="s">
        <v>51694</v>
      </c>
      <c r="B6340" t="s">
        <v>51695</v>
      </c>
      <c r="C6340" t="s">
        <v>46</v>
      </c>
      <c r="D6340" t="s">
        <v>51696</v>
      </c>
      <c r="E6340" t="s">
        <v>51697</v>
      </c>
      <c r="F6340" t="s">
        <v>51698</v>
      </c>
      <c r="G6340" t="s">
        <v>51699</v>
      </c>
      <c r="H6340" t="s">
        <v>51700</v>
      </c>
      <c r="I6340" t="s">
        <v>2645</v>
      </c>
      <c r="J6340" t="s">
        <v>6766</v>
      </c>
      <c r="K6340" t="s">
        <v>6767</v>
      </c>
      <c r="L6340" t="s">
        <v>137</v>
      </c>
      <c r="M6340" t="s">
        <v>2686</v>
      </c>
      <c r="N6340" t="s">
        <v>2816</v>
      </c>
      <c r="O6340" t="s">
        <v>6768</v>
      </c>
      <c r="P6340" t="s">
        <v>51701</v>
      </c>
      <c r="R6340" t="str">
        <f t="shared" si="198"/>
        <v>青州</v>
      </c>
      <c r="S6340" t="str">
        <f t="shared" si="199"/>
        <v>0713</v>
      </c>
    </row>
    <row r="6341" spans="1:19">
      <c r="A6341" t="s">
        <v>51702</v>
      </c>
      <c r="B6341" t="s">
        <v>51703</v>
      </c>
      <c r="C6341" t="s">
        <v>46</v>
      </c>
      <c r="D6341" t="s">
        <v>51704</v>
      </c>
      <c r="E6341" t="s">
        <v>51138</v>
      </c>
      <c r="F6341" t="s">
        <v>51705</v>
      </c>
      <c r="G6341" t="s">
        <v>51706</v>
      </c>
      <c r="H6341" t="s">
        <v>51707</v>
      </c>
      <c r="I6341" t="s">
        <v>2350</v>
      </c>
      <c r="J6341" t="s">
        <v>6049</v>
      </c>
      <c r="K6341" t="s">
        <v>6050</v>
      </c>
      <c r="L6341" t="s">
        <v>128</v>
      </c>
      <c r="M6341" t="s">
        <v>2913</v>
      </c>
      <c r="N6341" t="s">
        <v>2816</v>
      </c>
      <c r="O6341" t="s">
        <v>6051</v>
      </c>
      <c r="P6341" t="s">
        <v>51708</v>
      </c>
      <c r="R6341" t="str">
        <f t="shared" si="198"/>
        <v>寿光</v>
      </c>
      <c r="S6341" t="str">
        <f t="shared" si="199"/>
        <v>0713</v>
      </c>
    </row>
    <row r="6342" spans="1:19">
      <c r="A6342" t="s">
        <v>51709</v>
      </c>
      <c r="B6342" t="s">
        <v>51710</v>
      </c>
      <c r="C6342" t="s">
        <v>46</v>
      </c>
      <c r="D6342" t="s">
        <v>51711</v>
      </c>
      <c r="E6342" t="s">
        <v>51138</v>
      </c>
      <c r="F6342" t="s">
        <v>51712</v>
      </c>
      <c r="G6342" t="s">
        <v>51713</v>
      </c>
      <c r="H6342" t="s">
        <v>51714</v>
      </c>
      <c r="I6342" t="s">
        <v>2350</v>
      </c>
      <c r="J6342" t="s">
        <v>6823</v>
      </c>
      <c r="K6342" t="s">
        <v>6824</v>
      </c>
      <c r="L6342" t="s">
        <v>137</v>
      </c>
      <c r="M6342" t="s">
        <v>5175</v>
      </c>
      <c r="N6342" t="s">
        <v>2480</v>
      </c>
      <c r="O6342" t="s">
        <v>6825</v>
      </c>
      <c r="P6342" t="s">
        <v>51715</v>
      </c>
      <c r="Q6342" t="s">
        <v>51716</v>
      </c>
      <c r="R6342" t="str">
        <f t="shared" si="198"/>
        <v>青州</v>
      </c>
      <c r="S6342" t="str">
        <f t="shared" si="199"/>
        <v>0713</v>
      </c>
    </row>
    <row r="6343" spans="1:19">
      <c r="A6343" t="s">
        <v>51717</v>
      </c>
      <c r="B6343" t="s">
        <v>51718</v>
      </c>
      <c r="C6343" t="s">
        <v>46</v>
      </c>
      <c r="D6343" t="s">
        <v>51719</v>
      </c>
      <c r="E6343" t="s">
        <v>51138</v>
      </c>
      <c r="F6343" t="s">
        <v>51720</v>
      </c>
      <c r="G6343" t="s">
        <v>51721</v>
      </c>
      <c r="H6343" t="s">
        <v>51722</v>
      </c>
      <c r="I6343" t="s">
        <v>2364</v>
      </c>
      <c r="J6343" t="s">
        <v>51723</v>
      </c>
      <c r="K6343" t="s">
        <v>51724</v>
      </c>
      <c r="L6343" t="s">
        <v>110</v>
      </c>
      <c r="M6343" t="s">
        <v>3087</v>
      </c>
      <c r="N6343" t="s">
        <v>2602</v>
      </c>
      <c r="O6343" t="s">
        <v>51725</v>
      </c>
      <c r="P6343" t="s">
        <v>51726</v>
      </c>
      <c r="R6343" t="str">
        <f t="shared" si="198"/>
        <v>高密</v>
      </c>
      <c r="S6343" t="str">
        <f t="shared" si="199"/>
        <v>0713</v>
      </c>
    </row>
    <row r="6344" spans="1:19">
      <c r="A6344" t="s">
        <v>51727</v>
      </c>
      <c r="B6344" t="s">
        <v>51728</v>
      </c>
      <c r="C6344" t="s">
        <v>46</v>
      </c>
      <c r="D6344" t="s">
        <v>51729</v>
      </c>
      <c r="E6344" t="s">
        <v>51730</v>
      </c>
      <c r="F6344" t="s">
        <v>51731</v>
      </c>
      <c r="G6344" t="s">
        <v>51732</v>
      </c>
      <c r="H6344" t="s">
        <v>51733</v>
      </c>
      <c r="I6344" t="s">
        <v>2350</v>
      </c>
      <c r="J6344" t="s">
        <v>6766</v>
      </c>
      <c r="K6344" t="s">
        <v>6767</v>
      </c>
      <c r="L6344" t="s">
        <v>137</v>
      </c>
      <c r="M6344" t="s">
        <v>2686</v>
      </c>
      <c r="N6344" t="s">
        <v>2816</v>
      </c>
      <c r="O6344" t="s">
        <v>6768</v>
      </c>
      <c r="P6344" t="s">
        <v>51734</v>
      </c>
      <c r="R6344" t="str">
        <f t="shared" si="198"/>
        <v>青州</v>
      </c>
      <c r="S6344" t="str">
        <f t="shared" si="199"/>
        <v>0713</v>
      </c>
    </row>
    <row r="6345" spans="1:19">
      <c r="A6345" t="s">
        <v>51735</v>
      </c>
      <c r="B6345" t="s">
        <v>51736</v>
      </c>
      <c r="C6345" t="s">
        <v>46</v>
      </c>
      <c r="D6345" t="s">
        <v>51737</v>
      </c>
      <c r="E6345" t="s">
        <v>51138</v>
      </c>
      <c r="F6345" t="s">
        <v>51738</v>
      </c>
      <c r="G6345" t="s">
        <v>51739</v>
      </c>
      <c r="H6345" t="s">
        <v>51740</v>
      </c>
      <c r="I6345" t="s">
        <v>2350</v>
      </c>
      <c r="J6345" t="s">
        <v>2671</v>
      </c>
      <c r="K6345" t="s">
        <v>2672</v>
      </c>
      <c r="L6345" t="s">
        <v>67</v>
      </c>
      <c r="M6345" t="s">
        <v>2673</v>
      </c>
      <c r="N6345" t="s">
        <v>2674</v>
      </c>
      <c r="O6345" t="s">
        <v>2675</v>
      </c>
      <c r="P6345" t="s">
        <v>51741</v>
      </c>
      <c r="R6345" t="str">
        <f t="shared" si="198"/>
        <v>昌邑</v>
      </c>
      <c r="S6345" t="str">
        <f t="shared" si="199"/>
        <v>0713</v>
      </c>
    </row>
    <row r="6346" spans="1:19">
      <c r="A6346" t="s">
        <v>51742</v>
      </c>
      <c r="B6346" t="s">
        <v>51743</v>
      </c>
      <c r="C6346" t="s">
        <v>46</v>
      </c>
      <c r="D6346" t="s">
        <v>51744</v>
      </c>
      <c r="E6346" t="s">
        <v>51745</v>
      </c>
      <c r="F6346" t="s">
        <v>51746</v>
      </c>
      <c r="G6346" t="s">
        <v>51747</v>
      </c>
      <c r="H6346" t="s">
        <v>51748</v>
      </c>
      <c r="I6346" t="s">
        <v>2350</v>
      </c>
      <c r="J6346" t="s">
        <v>5573</v>
      </c>
      <c r="K6346" t="s">
        <v>5574</v>
      </c>
      <c r="L6346" t="s">
        <v>57</v>
      </c>
      <c r="M6346" t="s">
        <v>2492</v>
      </c>
      <c r="N6346" t="s">
        <v>2340</v>
      </c>
      <c r="O6346" t="s">
        <v>5575</v>
      </c>
      <c r="P6346" t="s">
        <v>51749</v>
      </c>
      <c r="R6346" t="str">
        <f t="shared" si="198"/>
        <v>安丘</v>
      </c>
      <c r="S6346" t="str">
        <f t="shared" si="199"/>
        <v>0713</v>
      </c>
    </row>
    <row r="6347" spans="1:19">
      <c r="A6347" t="s">
        <v>51750</v>
      </c>
      <c r="B6347" t="s">
        <v>51751</v>
      </c>
      <c r="C6347" t="s">
        <v>46</v>
      </c>
      <c r="D6347" t="s">
        <v>51752</v>
      </c>
      <c r="E6347" t="s">
        <v>51138</v>
      </c>
      <c r="F6347" t="s">
        <v>51753</v>
      </c>
      <c r="G6347" t="s">
        <v>51754</v>
      </c>
      <c r="H6347" t="s">
        <v>51755</v>
      </c>
      <c r="I6347" t="s">
        <v>2364</v>
      </c>
      <c r="J6347" t="s">
        <v>10011</v>
      </c>
      <c r="K6347" t="s">
        <v>10012</v>
      </c>
      <c r="L6347" t="s">
        <v>76</v>
      </c>
      <c r="M6347" t="s">
        <v>4374</v>
      </c>
      <c r="N6347" t="s">
        <v>2816</v>
      </c>
      <c r="O6347" t="s">
        <v>10013</v>
      </c>
      <c r="P6347" t="s">
        <v>51756</v>
      </c>
      <c r="Q6347" t="s">
        <v>51757</v>
      </c>
      <c r="R6347" t="str">
        <f t="shared" si="198"/>
        <v>奎文</v>
      </c>
      <c r="S6347" t="str">
        <f t="shared" si="199"/>
        <v>0713</v>
      </c>
    </row>
    <row r="6348" spans="1:19">
      <c r="A6348" t="s">
        <v>51758</v>
      </c>
      <c r="B6348" t="s">
        <v>51759</v>
      </c>
      <c r="C6348" t="s">
        <v>46</v>
      </c>
      <c r="D6348" t="s">
        <v>51760</v>
      </c>
      <c r="E6348" t="s">
        <v>51761</v>
      </c>
      <c r="F6348" t="s">
        <v>51762</v>
      </c>
      <c r="G6348" t="s">
        <v>51763</v>
      </c>
      <c r="H6348" t="s">
        <v>51764</v>
      </c>
      <c r="I6348" t="s">
        <v>2364</v>
      </c>
      <c r="J6348" t="s">
        <v>7277</v>
      </c>
      <c r="K6348" t="s">
        <v>7278</v>
      </c>
      <c r="L6348" t="s">
        <v>47</v>
      </c>
      <c r="M6348" t="s">
        <v>4266</v>
      </c>
      <c r="N6348" t="s">
        <v>3017</v>
      </c>
      <c r="O6348" t="s">
        <v>7279</v>
      </c>
      <c r="P6348" t="s">
        <v>51765</v>
      </c>
      <c r="Q6348" t="s">
        <v>51766</v>
      </c>
      <c r="R6348" t="str">
        <f t="shared" si="198"/>
        <v>诸城</v>
      </c>
      <c r="S6348" t="str">
        <f t="shared" si="199"/>
        <v>0713</v>
      </c>
    </row>
    <row r="6349" spans="1:19">
      <c r="A6349" t="s">
        <v>51767</v>
      </c>
      <c r="B6349" t="s">
        <v>51768</v>
      </c>
      <c r="C6349" t="s">
        <v>46</v>
      </c>
      <c r="D6349" t="s">
        <v>51769</v>
      </c>
      <c r="E6349" t="s">
        <v>51138</v>
      </c>
      <c r="F6349" t="s">
        <v>51770</v>
      </c>
      <c r="G6349" t="s">
        <v>51771</v>
      </c>
      <c r="H6349" t="s">
        <v>51772</v>
      </c>
      <c r="I6349" t="s">
        <v>3336</v>
      </c>
      <c r="J6349" t="s">
        <v>8024</v>
      </c>
      <c r="K6349" t="s">
        <v>8025</v>
      </c>
      <c r="L6349" t="s">
        <v>76</v>
      </c>
      <c r="M6349" t="s">
        <v>2516</v>
      </c>
      <c r="N6349" t="s">
        <v>2455</v>
      </c>
      <c r="O6349" t="s">
        <v>8026</v>
      </c>
      <c r="P6349" t="s">
        <v>51773</v>
      </c>
      <c r="Q6349" t="s">
        <v>51774</v>
      </c>
      <c r="R6349" t="str">
        <f t="shared" si="198"/>
        <v>奎文</v>
      </c>
      <c r="S6349" t="str">
        <f t="shared" si="199"/>
        <v>0713</v>
      </c>
    </row>
    <row r="6350" spans="1:19">
      <c r="A6350" t="s">
        <v>51775</v>
      </c>
      <c r="B6350" t="s">
        <v>51776</v>
      </c>
      <c r="C6350" t="s">
        <v>46</v>
      </c>
      <c r="D6350" t="s">
        <v>51777</v>
      </c>
      <c r="E6350" t="s">
        <v>51138</v>
      </c>
      <c r="F6350" t="s">
        <v>51778</v>
      </c>
      <c r="G6350" t="s">
        <v>51779</v>
      </c>
      <c r="H6350" t="s">
        <v>51780</v>
      </c>
      <c r="I6350" t="s">
        <v>2465</v>
      </c>
      <c r="J6350" t="s">
        <v>5284</v>
      </c>
      <c r="K6350" t="s">
        <v>5285</v>
      </c>
      <c r="L6350" t="s">
        <v>76</v>
      </c>
      <c r="M6350" t="s">
        <v>2408</v>
      </c>
      <c r="N6350" t="s">
        <v>2480</v>
      </c>
      <c r="O6350" t="s">
        <v>5287</v>
      </c>
      <c r="P6350" t="s">
        <v>51781</v>
      </c>
      <c r="R6350" t="str">
        <f t="shared" si="198"/>
        <v>奎文</v>
      </c>
      <c r="S6350" t="str">
        <f t="shared" si="199"/>
        <v>0713</v>
      </c>
    </row>
    <row r="6351" spans="1:19">
      <c r="A6351" t="s">
        <v>51782</v>
      </c>
      <c r="B6351" t="s">
        <v>51607</v>
      </c>
      <c r="C6351" t="s">
        <v>46</v>
      </c>
      <c r="D6351" t="s">
        <v>51783</v>
      </c>
      <c r="E6351" t="s">
        <v>51222</v>
      </c>
      <c r="F6351" t="s">
        <v>51784</v>
      </c>
      <c r="G6351" t="s">
        <v>51785</v>
      </c>
      <c r="H6351" t="s">
        <v>51786</v>
      </c>
      <c r="I6351" t="s">
        <v>2364</v>
      </c>
      <c r="J6351" t="s">
        <v>4005</v>
      </c>
      <c r="K6351" t="s">
        <v>4006</v>
      </c>
      <c r="L6351" t="s">
        <v>47</v>
      </c>
      <c r="M6351" t="s">
        <v>3141</v>
      </c>
      <c r="N6351" t="s">
        <v>3307</v>
      </c>
      <c r="O6351" t="s">
        <v>4008</v>
      </c>
      <c r="R6351" t="str">
        <f t="shared" si="198"/>
        <v>诸城</v>
      </c>
      <c r="S6351" t="str">
        <f t="shared" si="199"/>
        <v>0713</v>
      </c>
    </row>
    <row r="6352" spans="1:19">
      <c r="A6352" t="s">
        <v>51787</v>
      </c>
      <c r="B6352" t="s">
        <v>51788</v>
      </c>
      <c r="C6352" t="s">
        <v>46</v>
      </c>
      <c r="D6352" t="s">
        <v>51789</v>
      </c>
      <c r="E6352" t="s">
        <v>51138</v>
      </c>
      <c r="F6352" t="s">
        <v>51790</v>
      </c>
      <c r="G6352" t="s">
        <v>51791</v>
      </c>
      <c r="H6352" t="s">
        <v>51792</v>
      </c>
      <c r="I6352" t="s">
        <v>2451</v>
      </c>
      <c r="J6352" t="s">
        <v>4819</v>
      </c>
      <c r="K6352" t="s">
        <v>4820</v>
      </c>
      <c r="L6352" t="s">
        <v>76</v>
      </c>
      <c r="M6352" t="s">
        <v>2408</v>
      </c>
      <c r="N6352" t="s">
        <v>2340</v>
      </c>
      <c r="O6352" t="s">
        <v>4821</v>
      </c>
      <c r="P6352" t="s">
        <v>51793</v>
      </c>
      <c r="R6352" t="str">
        <f t="shared" si="198"/>
        <v>奎文</v>
      </c>
      <c r="S6352" t="str">
        <f t="shared" si="199"/>
        <v>0713</v>
      </c>
    </row>
    <row r="6353" spans="1:19">
      <c r="A6353" t="s">
        <v>51794</v>
      </c>
      <c r="B6353" t="s">
        <v>51795</v>
      </c>
      <c r="C6353" t="s">
        <v>46</v>
      </c>
      <c r="D6353" t="s">
        <v>51796</v>
      </c>
      <c r="E6353" t="s">
        <v>51138</v>
      </c>
      <c r="F6353" t="s">
        <v>51797</v>
      </c>
      <c r="G6353" t="s">
        <v>51798</v>
      </c>
      <c r="H6353" t="s">
        <v>51799</v>
      </c>
      <c r="I6353" t="s">
        <v>2465</v>
      </c>
      <c r="J6353" t="s">
        <v>5583</v>
      </c>
      <c r="K6353" t="s">
        <v>5584</v>
      </c>
      <c r="L6353" t="s">
        <v>57</v>
      </c>
      <c r="M6353" t="s">
        <v>2433</v>
      </c>
      <c r="N6353" t="s">
        <v>2340</v>
      </c>
      <c r="O6353" t="s">
        <v>5585</v>
      </c>
      <c r="P6353" t="s">
        <v>51800</v>
      </c>
      <c r="R6353" t="str">
        <f t="shared" si="198"/>
        <v>安丘</v>
      </c>
      <c r="S6353" t="str">
        <f t="shared" si="199"/>
        <v>0713</v>
      </c>
    </row>
    <row r="6354" spans="1:19">
      <c r="A6354" t="s">
        <v>51801</v>
      </c>
      <c r="B6354" t="s">
        <v>51802</v>
      </c>
      <c r="C6354" t="s">
        <v>46</v>
      </c>
      <c r="D6354" t="s">
        <v>51803</v>
      </c>
      <c r="E6354" t="s">
        <v>51138</v>
      </c>
      <c r="F6354" t="s">
        <v>51804</v>
      </c>
      <c r="G6354" t="s">
        <v>51805</v>
      </c>
      <c r="H6354" t="s">
        <v>51806</v>
      </c>
      <c r="I6354" t="s">
        <v>24692</v>
      </c>
      <c r="J6354" t="s">
        <v>11118</v>
      </c>
      <c r="K6354" t="s">
        <v>11119</v>
      </c>
      <c r="L6354" t="s">
        <v>137</v>
      </c>
      <c r="M6354" t="s">
        <v>3040</v>
      </c>
      <c r="N6354" t="s">
        <v>7446</v>
      </c>
      <c r="O6354" t="s">
        <v>11120</v>
      </c>
      <c r="P6354" t="s">
        <v>51807</v>
      </c>
      <c r="R6354" t="str">
        <f t="shared" si="198"/>
        <v>青州</v>
      </c>
      <c r="S6354" t="str">
        <f t="shared" si="199"/>
        <v>0713</v>
      </c>
    </row>
    <row r="6355" spans="1:19">
      <c r="A6355" t="s">
        <v>51808</v>
      </c>
      <c r="B6355" t="s">
        <v>51809</v>
      </c>
      <c r="C6355" t="s">
        <v>46</v>
      </c>
      <c r="D6355" t="s">
        <v>51810</v>
      </c>
      <c r="E6355" t="s">
        <v>51138</v>
      </c>
      <c r="F6355" t="s">
        <v>51811</v>
      </c>
      <c r="G6355" t="s">
        <v>51812</v>
      </c>
      <c r="H6355" t="s">
        <v>51813</v>
      </c>
      <c r="I6355" t="s">
        <v>2364</v>
      </c>
      <c r="J6355" t="s">
        <v>6970</v>
      </c>
      <c r="K6355" t="s">
        <v>6971</v>
      </c>
      <c r="L6355" t="s">
        <v>119</v>
      </c>
      <c r="M6355" t="s">
        <v>5238</v>
      </c>
      <c r="N6355" t="s">
        <v>2421</v>
      </c>
      <c r="O6355" t="s">
        <v>6972</v>
      </c>
      <c r="P6355" t="s">
        <v>51814</v>
      </c>
      <c r="Q6355" t="s">
        <v>51815</v>
      </c>
      <c r="R6355" t="str">
        <f t="shared" si="198"/>
        <v>寒亭</v>
      </c>
      <c r="S6355" t="str">
        <f t="shared" si="199"/>
        <v>0713</v>
      </c>
    </row>
    <row r="6356" spans="1:19">
      <c r="A6356" t="s">
        <v>51816</v>
      </c>
      <c r="B6356" t="s">
        <v>51817</v>
      </c>
      <c r="C6356" t="s">
        <v>46</v>
      </c>
      <c r="D6356" t="s">
        <v>51818</v>
      </c>
      <c r="E6356" t="s">
        <v>51819</v>
      </c>
      <c r="F6356" t="s">
        <v>51820</v>
      </c>
      <c r="G6356" t="s">
        <v>51821</v>
      </c>
      <c r="H6356" t="s">
        <v>51822</v>
      </c>
      <c r="I6356" t="s">
        <v>10479</v>
      </c>
      <c r="J6356" t="s">
        <v>4437</v>
      </c>
      <c r="K6356" t="s">
        <v>4438</v>
      </c>
      <c r="N6356" t="s">
        <v>3214</v>
      </c>
      <c r="O6356" t="s">
        <v>4440</v>
      </c>
      <c r="R6356" t="str">
        <f t="shared" si="198"/>
        <v/>
      </c>
      <c r="S6356" t="str">
        <f t="shared" si="199"/>
        <v>0713</v>
      </c>
    </row>
    <row r="6357" spans="1:19">
      <c r="A6357" t="s">
        <v>1774</v>
      </c>
      <c r="B6357" t="s">
        <v>51823</v>
      </c>
      <c r="C6357" t="s">
        <v>46</v>
      </c>
      <c r="D6357" t="s">
        <v>51824</v>
      </c>
      <c r="E6357" t="s">
        <v>51222</v>
      </c>
      <c r="F6357" t="s">
        <v>51825</v>
      </c>
      <c r="G6357" t="s">
        <v>1772</v>
      </c>
      <c r="H6357" t="s">
        <v>51826</v>
      </c>
      <c r="I6357" t="s">
        <v>3482</v>
      </c>
      <c r="J6357" t="s">
        <v>2956</v>
      </c>
      <c r="K6357" t="s">
        <v>2957</v>
      </c>
      <c r="L6357" t="s">
        <v>67</v>
      </c>
      <c r="M6357" t="s">
        <v>2958</v>
      </c>
      <c r="N6357" t="s">
        <v>3339</v>
      </c>
      <c r="O6357" t="s">
        <v>2960</v>
      </c>
      <c r="P6357" t="s">
        <v>51827</v>
      </c>
      <c r="R6357" t="str">
        <f t="shared" si="198"/>
        <v>昌邑</v>
      </c>
      <c r="S6357" t="str">
        <f t="shared" si="199"/>
        <v>0713</v>
      </c>
    </row>
    <row r="6358" spans="1:19">
      <c r="A6358" t="s">
        <v>51828</v>
      </c>
      <c r="B6358" t="s">
        <v>51829</v>
      </c>
      <c r="C6358" t="s">
        <v>46</v>
      </c>
      <c r="D6358" t="s">
        <v>51830</v>
      </c>
      <c r="E6358" t="s">
        <v>51831</v>
      </c>
      <c r="F6358" t="s">
        <v>51832</v>
      </c>
      <c r="G6358" t="s">
        <v>51833</v>
      </c>
      <c r="H6358" t="s">
        <v>51834</v>
      </c>
      <c r="I6358" t="s">
        <v>2350</v>
      </c>
      <c r="J6358" t="s">
        <v>3224</v>
      </c>
      <c r="K6358" t="s">
        <v>10127</v>
      </c>
      <c r="L6358" t="s">
        <v>110</v>
      </c>
      <c r="M6358" t="s">
        <v>3087</v>
      </c>
      <c r="N6358" t="s">
        <v>3052</v>
      </c>
      <c r="O6358" t="s">
        <v>10128</v>
      </c>
      <c r="P6358" t="s">
        <v>51835</v>
      </c>
      <c r="R6358" t="str">
        <f t="shared" si="198"/>
        <v>高密</v>
      </c>
      <c r="S6358" t="str">
        <f t="shared" si="199"/>
        <v>0713</v>
      </c>
    </row>
    <row r="6359" spans="1:19">
      <c r="A6359" t="s">
        <v>51836</v>
      </c>
      <c r="B6359" t="s">
        <v>51837</v>
      </c>
      <c r="C6359" t="s">
        <v>46</v>
      </c>
      <c r="D6359" t="s">
        <v>51838</v>
      </c>
      <c r="E6359" t="s">
        <v>51138</v>
      </c>
      <c r="F6359" t="s">
        <v>51839</v>
      </c>
      <c r="G6359" t="s">
        <v>51840</v>
      </c>
      <c r="H6359" t="s">
        <v>51841</v>
      </c>
      <c r="I6359" t="s">
        <v>2364</v>
      </c>
      <c r="J6359" t="s">
        <v>6988</v>
      </c>
      <c r="K6359" t="s">
        <v>6989</v>
      </c>
      <c r="L6359" t="s">
        <v>76</v>
      </c>
      <c r="M6359" t="s">
        <v>2528</v>
      </c>
      <c r="N6359" t="s">
        <v>4563</v>
      </c>
      <c r="O6359" t="s">
        <v>6990</v>
      </c>
      <c r="P6359" t="s">
        <v>51842</v>
      </c>
      <c r="R6359" t="str">
        <f t="shared" si="198"/>
        <v>奎文</v>
      </c>
      <c r="S6359" t="str">
        <f t="shared" si="199"/>
        <v>0713</v>
      </c>
    </row>
    <row r="6360" spans="1:19">
      <c r="A6360" t="s">
        <v>51843</v>
      </c>
      <c r="B6360" t="s">
        <v>51844</v>
      </c>
      <c r="C6360" t="s">
        <v>46</v>
      </c>
      <c r="D6360" t="s">
        <v>51845</v>
      </c>
      <c r="E6360" t="s">
        <v>51138</v>
      </c>
      <c r="F6360" t="s">
        <v>51846</v>
      </c>
      <c r="G6360" t="s">
        <v>51847</v>
      </c>
      <c r="H6360" t="s">
        <v>51848</v>
      </c>
      <c r="I6360" t="s">
        <v>3564</v>
      </c>
      <c r="J6360" t="s">
        <v>3026</v>
      </c>
      <c r="K6360" t="s">
        <v>3027</v>
      </c>
      <c r="L6360" t="s">
        <v>128</v>
      </c>
      <c r="M6360" t="s">
        <v>3028</v>
      </c>
      <c r="N6360" t="s">
        <v>2816</v>
      </c>
      <c r="O6360" t="s">
        <v>3029</v>
      </c>
      <c r="P6360" t="s">
        <v>51849</v>
      </c>
      <c r="Q6360" t="s">
        <v>51850</v>
      </c>
      <c r="R6360" t="str">
        <f t="shared" si="198"/>
        <v>寿光</v>
      </c>
      <c r="S6360" t="str">
        <f t="shared" si="199"/>
        <v>0713</v>
      </c>
    </row>
    <row r="6361" spans="1:19">
      <c r="A6361" t="s">
        <v>51851</v>
      </c>
      <c r="B6361" t="s">
        <v>51852</v>
      </c>
      <c r="C6361" t="s">
        <v>46</v>
      </c>
      <c r="D6361" t="s">
        <v>51853</v>
      </c>
      <c r="E6361" t="s">
        <v>51761</v>
      </c>
      <c r="F6361" t="s">
        <v>51854</v>
      </c>
      <c r="G6361" t="s">
        <v>51855</v>
      </c>
      <c r="H6361" t="s">
        <v>51856</v>
      </c>
      <c r="I6361" t="s">
        <v>2364</v>
      </c>
      <c r="J6361" t="s">
        <v>5173</v>
      </c>
      <c r="K6361" t="s">
        <v>5174</v>
      </c>
      <c r="L6361" t="s">
        <v>137</v>
      </c>
      <c r="M6361" t="s">
        <v>5175</v>
      </c>
      <c r="N6361" t="s">
        <v>2354</v>
      </c>
      <c r="O6361" t="s">
        <v>5176</v>
      </c>
      <c r="P6361" t="s">
        <v>51857</v>
      </c>
      <c r="R6361" t="str">
        <f t="shared" si="198"/>
        <v>青州</v>
      </c>
      <c r="S6361" t="str">
        <f t="shared" si="199"/>
        <v>0713</v>
      </c>
    </row>
    <row r="6362" spans="1:19">
      <c r="A6362" t="s">
        <v>51858</v>
      </c>
      <c r="B6362" t="s">
        <v>51859</v>
      </c>
      <c r="C6362" t="s">
        <v>46</v>
      </c>
      <c r="D6362" t="s">
        <v>51860</v>
      </c>
      <c r="E6362" t="s">
        <v>51138</v>
      </c>
      <c r="F6362" t="s">
        <v>51861</v>
      </c>
      <c r="G6362" t="s">
        <v>51862</v>
      </c>
      <c r="H6362" t="s">
        <v>51863</v>
      </c>
      <c r="I6362" t="s">
        <v>2364</v>
      </c>
      <c r="J6362" t="s">
        <v>7337</v>
      </c>
      <c r="K6362" t="s">
        <v>7338</v>
      </c>
      <c r="L6362" t="s">
        <v>128</v>
      </c>
      <c r="M6362" t="s">
        <v>2890</v>
      </c>
      <c r="N6362" t="s">
        <v>2721</v>
      </c>
      <c r="O6362" t="s">
        <v>7339</v>
      </c>
      <c r="P6362" t="s">
        <v>51864</v>
      </c>
      <c r="Q6362" t="s">
        <v>51865</v>
      </c>
      <c r="R6362" t="str">
        <f t="shared" si="198"/>
        <v>寿光</v>
      </c>
      <c r="S6362" t="str">
        <f t="shared" si="199"/>
        <v>0713</v>
      </c>
    </row>
    <row r="6363" spans="1:19">
      <c r="A6363" t="s">
        <v>51866</v>
      </c>
      <c r="B6363" t="s">
        <v>51867</v>
      </c>
      <c r="C6363" t="s">
        <v>46</v>
      </c>
      <c r="D6363" t="s">
        <v>51868</v>
      </c>
      <c r="E6363" t="s">
        <v>51222</v>
      </c>
      <c r="F6363" t="s">
        <v>51869</v>
      </c>
      <c r="G6363" t="s">
        <v>51870</v>
      </c>
      <c r="H6363" t="s">
        <v>51871</v>
      </c>
      <c r="I6363" t="s">
        <v>2645</v>
      </c>
      <c r="J6363" t="s">
        <v>8024</v>
      </c>
      <c r="K6363" t="s">
        <v>8025</v>
      </c>
      <c r="L6363" t="s">
        <v>76</v>
      </c>
      <c r="M6363" t="s">
        <v>2516</v>
      </c>
      <c r="N6363" t="s">
        <v>3277</v>
      </c>
      <c r="O6363" t="s">
        <v>8026</v>
      </c>
      <c r="P6363" t="s">
        <v>51872</v>
      </c>
      <c r="Q6363" t="s">
        <v>51873</v>
      </c>
      <c r="R6363" t="str">
        <f t="shared" si="198"/>
        <v>奎文</v>
      </c>
      <c r="S6363" t="str">
        <f t="shared" si="199"/>
        <v>0713</v>
      </c>
    </row>
    <row r="6364" spans="1:19">
      <c r="A6364" t="s">
        <v>51874</v>
      </c>
      <c r="B6364" t="s">
        <v>51875</v>
      </c>
      <c r="C6364" t="s">
        <v>46</v>
      </c>
      <c r="D6364" t="s">
        <v>51876</v>
      </c>
      <c r="E6364" t="s">
        <v>51138</v>
      </c>
      <c r="F6364" t="s">
        <v>51877</v>
      </c>
      <c r="G6364" t="s">
        <v>51878</v>
      </c>
      <c r="H6364" t="s">
        <v>51879</v>
      </c>
      <c r="I6364" t="s">
        <v>2378</v>
      </c>
      <c r="J6364" t="s">
        <v>17172</v>
      </c>
      <c r="K6364" t="s">
        <v>17173</v>
      </c>
      <c r="L6364" t="s">
        <v>57</v>
      </c>
      <c r="M6364" t="s">
        <v>2492</v>
      </c>
      <c r="N6364" t="s">
        <v>2859</v>
      </c>
      <c r="O6364" t="s">
        <v>17174</v>
      </c>
      <c r="P6364" t="s">
        <v>51880</v>
      </c>
      <c r="Q6364" t="s">
        <v>51881</v>
      </c>
      <c r="R6364" t="str">
        <f t="shared" si="198"/>
        <v>安丘</v>
      </c>
      <c r="S6364" t="str">
        <f t="shared" si="199"/>
        <v>0713</v>
      </c>
    </row>
    <row r="6365" spans="1:19">
      <c r="A6365" t="s">
        <v>51882</v>
      </c>
      <c r="B6365" t="s">
        <v>51883</v>
      </c>
      <c r="C6365" t="s">
        <v>46</v>
      </c>
      <c r="D6365" t="s">
        <v>51884</v>
      </c>
      <c r="E6365" t="s">
        <v>51885</v>
      </c>
      <c r="F6365" t="s">
        <v>51886</v>
      </c>
      <c r="G6365" t="s">
        <v>51887</v>
      </c>
      <c r="H6365" t="s">
        <v>51888</v>
      </c>
      <c r="I6365" t="s">
        <v>2645</v>
      </c>
      <c r="J6365" t="s">
        <v>12682</v>
      </c>
      <c r="K6365" t="s">
        <v>12683</v>
      </c>
      <c r="L6365" t="s">
        <v>187</v>
      </c>
      <c r="M6365" t="s">
        <v>2468</v>
      </c>
      <c r="N6365" t="s">
        <v>2421</v>
      </c>
      <c r="O6365" t="s">
        <v>12684</v>
      </c>
      <c r="P6365" t="s">
        <v>51889</v>
      </c>
      <c r="R6365" t="str">
        <f t="shared" si="198"/>
        <v>坊子</v>
      </c>
      <c r="S6365" t="str">
        <f t="shared" si="199"/>
        <v>0713</v>
      </c>
    </row>
    <row r="6366" spans="1:19">
      <c r="A6366" t="s">
        <v>51890</v>
      </c>
      <c r="B6366" t="s">
        <v>51891</v>
      </c>
      <c r="C6366" t="s">
        <v>46</v>
      </c>
      <c r="D6366" t="s">
        <v>51892</v>
      </c>
      <c r="E6366" t="s">
        <v>51138</v>
      </c>
      <c r="F6366" t="s">
        <v>51893</v>
      </c>
      <c r="G6366" t="s">
        <v>51894</v>
      </c>
      <c r="H6366" t="s">
        <v>51895</v>
      </c>
      <c r="I6366" t="s">
        <v>2350</v>
      </c>
      <c r="J6366" t="s">
        <v>3377</v>
      </c>
      <c r="K6366" t="s">
        <v>3378</v>
      </c>
      <c r="L6366" t="s">
        <v>76</v>
      </c>
      <c r="M6366" t="s">
        <v>2528</v>
      </c>
      <c r="N6366" t="s">
        <v>2602</v>
      </c>
      <c r="O6366" t="s">
        <v>3379</v>
      </c>
      <c r="P6366" t="s">
        <v>51896</v>
      </c>
      <c r="Q6366" t="s">
        <v>51897</v>
      </c>
      <c r="R6366" t="str">
        <f t="shared" si="198"/>
        <v>奎文</v>
      </c>
      <c r="S6366" t="str">
        <f t="shared" si="199"/>
        <v>0713</v>
      </c>
    </row>
    <row r="6367" spans="1:19">
      <c r="A6367" t="s">
        <v>51898</v>
      </c>
      <c r="B6367" t="s">
        <v>51899</v>
      </c>
      <c r="C6367" t="s">
        <v>46</v>
      </c>
      <c r="D6367" t="s">
        <v>51900</v>
      </c>
      <c r="E6367" t="s">
        <v>51138</v>
      </c>
      <c r="F6367" t="s">
        <v>51901</v>
      </c>
      <c r="G6367" t="s">
        <v>51902</v>
      </c>
      <c r="H6367" t="s">
        <v>51903</v>
      </c>
      <c r="I6367" t="s">
        <v>2350</v>
      </c>
      <c r="J6367" t="s">
        <v>23106</v>
      </c>
      <c r="K6367" t="s">
        <v>23107</v>
      </c>
      <c r="L6367" t="s">
        <v>110</v>
      </c>
      <c r="M6367" t="s">
        <v>7112</v>
      </c>
      <c r="N6367" t="s">
        <v>2480</v>
      </c>
      <c r="O6367" t="s">
        <v>23108</v>
      </c>
      <c r="P6367" t="s">
        <v>51904</v>
      </c>
      <c r="R6367" t="str">
        <f t="shared" si="198"/>
        <v>高密</v>
      </c>
      <c r="S6367" t="str">
        <f t="shared" si="199"/>
        <v>0713</v>
      </c>
    </row>
    <row r="6368" spans="1:19">
      <c r="A6368" t="s">
        <v>51905</v>
      </c>
      <c r="B6368" t="s">
        <v>51906</v>
      </c>
      <c r="C6368" t="s">
        <v>46</v>
      </c>
      <c r="D6368" t="s">
        <v>51907</v>
      </c>
      <c r="E6368" t="s">
        <v>51138</v>
      </c>
      <c r="F6368" t="s">
        <v>51908</v>
      </c>
      <c r="G6368" t="s">
        <v>51909</v>
      </c>
      <c r="H6368" t="s">
        <v>51910</v>
      </c>
      <c r="I6368" t="s">
        <v>2350</v>
      </c>
      <c r="J6368" t="s">
        <v>4801</v>
      </c>
      <c r="K6368" t="s">
        <v>4802</v>
      </c>
      <c r="L6368" t="s">
        <v>76</v>
      </c>
      <c r="M6368" t="s">
        <v>2528</v>
      </c>
      <c r="N6368" t="s">
        <v>2354</v>
      </c>
      <c r="O6368" t="s">
        <v>4803</v>
      </c>
      <c r="P6368" t="s">
        <v>51911</v>
      </c>
      <c r="R6368" t="str">
        <f t="shared" si="198"/>
        <v>奎文</v>
      </c>
      <c r="S6368" t="str">
        <f t="shared" si="199"/>
        <v>0713</v>
      </c>
    </row>
    <row r="6369" spans="1:19">
      <c r="A6369" t="s">
        <v>51912</v>
      </c>
      <c r="B6369" t="s">
        <v>51913</v>
      </c>
      <c r="C6369" t="s">
        <v>46</v>
      </c>
      <c r="D6369" t="s">
        <v>51914</v>
      </c>
      <c r="E6369" t="s">
        <v>51138</v>
      </c>
      <c r="F6369" t="s">
        <v>51915</v>
      </c>
      <c r="G6369" t="s">
        <v>51916</v>
      </c>
      <c r="H6369" t="s">
        <v>51917</v>
      </c>
      <c r="I6369" t="s">
        <v>2465</v>
      </c>
      <c r="J6369" t="s">
        <v>5156</v>
      </c>
      <c r="K6369" t="s">
        <v>5157</v>
      </c>
      <c r="L6369" t="s">
        <v>67</v>
      </c>
      <c r="M6369" t="s">
        <v>3706</v>
      </c>
      <c r="N6369" t="s">
        <v>2382</v>
      </c>
      <c r="O6369" t="s">
        <v>5158</v>
      </c>
      <c r="P6369" t="s">
        <v>51918</v>
      </c>
      <c r="Q6369" t="s">
        <v>51919</v>
      </c>
      <c r="R6369" t="str">
        <f t="shared" si="198"/>
        <v>昌邑</v>
      </c>
      <c r="S6369" t="str">
        <f t="shared" si="199"/>
        <v>0713</v>
      </c>
    </row>
    <row r="6370" spans="1:19">
      <c r="A6370" t="s">
        <v>51920</v>
      </c>
      <c r="B6370" t="s">
        <v>51921</v>
      </c>
      <c r="C6370" t="s">
        <v>46</v>
      </c>
      <c r="D6370" t="s">
        <v>51922</v>
      </c>
      <c r="E6370" t="s">
        <v>51138</v>
      </c>
      <c r="F6370" t="s">
        <v>51923</v>
      </c>
      <c r="G6370" t="s">
        <v>51924</v>
      </c>
      <c r="H6370" t="s">
        <v>51925</v>
      </c>
      <c r="I6370" t="s">
        <v>2350</v>
      </c>
      <c r="J6370" t="s">
        <v>14809</v>
      </c>
      <c r="K6370" t="s">
        <v>14810</v>
      </c>
      <c r="L6370" t="s">
        <v>137</v>
      </c>
      <c r="M6370" t="s">
        <v>5803</v>
      </c>
      <c r="N6370" t="s">
        <v>2859</v>
      </c>
      <c r="O6370" t="s">
        <v>14811</v>
      </c>
      <c r="P6370" t="s">
        <v>51926</v>
      </c>
      <c r="Q6370" t="s">
        <v>51927</v>
      </c>
      <c r="R6370" t="str">
        <f t="shared" si="198"/>
        <v>青州</v>
      </c>
      <c r="S6370" t="str">
        <f t="shared" si="199"/>
        <v>0713</v>
      </c>
    </row>
    <row r="6371" spans="1:19">
      <c r="A6371" t="s">
        <v>51928</v>
      </c>
      <c r="B6371" t="s">
        <v>51929</v>
      </c>
      <c r="C6371" t="s">
        <v>46</v>
      </c>
      <c r="D6371" t="s">
        <v>51930</v>
      </c>
      <c r="E6371" t="s">
        <v>51138</v>
      </c>
      <c r="F6371" t="s">
        <v>51931</v>
      </c>
      <c r="G6371" t="s">
        <v>51932</v>
      </c>
      <c r="H6371" t="s">
        <v>51933</v>
      </c>
      <c r="I6371" t="s">
        <v>2378</v>
      </c>
      <c r="J6371" t="s">
        <v>5186</v>
      </c>
      <c r="K6371" t="s">
        <v>5187</v>
      </c>
      <c r="L6371" t="s">
        <v>146</v>
      </c>
      <c r="M6371" t="s">
        <v>5188</v>
      </c>
      <c r="N6371" t="s">
        <v>2421</v>
      </c>
      <c r="O6371" t="s">
        <v>5189</v>
      </c>
      <c r="P6371" t="s">
        <v>51934</v>
      </c>
      <c r="R6371" t="str">
        <f t="shared" si="198"/>
        <v>临朐</v>
      </c>
      <c r="S6371" t="str">
        <f t="shared" si="199"/>
        <v>0713</v>
      </c>
    </row>
    <row r="6372" spans="1:19">
      <c r="A6372" t="s">
        <v>51935</v>
      </c>
      <c r="B6372" t="s">
        <v>51936</v>
      </c>
      <c r="C6372" t="s">
        <v>46</v>
      </c>
      <c r="D6372" t="s">
        <v>51937</v>
      </c>
      <c r="E6372" t="s">
        <v>51161</v>
      </c>
      <c r="F6372" t="s">
        <v>51938</v>
      </c>
      <c r="G6372" t="s">
        <v>51939</v>
      </c>
      <c r="H6372" t="s">
        <v>51940</v>
      </c>
      <c r="I6372" t="s">
        <v>5211</v>
      </c>
      <c r="J6372" t="s">
        <v>4437</v>
      </c>
      <c r="K6372" t="s">
        <v>4438</v>
      </c>
      <c r="L6372" t="s">
        <v>6089</v>
      </c>
      <c r="N6372" t="s">
        <v>3214</v>
      </c>
      <c r="O6372" t="s">
        <v>4440</v>
      </c>
      <c r="R6372" t="str">
        <f t="shared" si="198"/>
        <v>奎文</v>
      </c>
      <c r="S6372" t="str">
        <f t="shared" si="199"/>
        <v>0713</v>
      </c>
    </row>
    <row r="6373" spans="1:19">
      <c r="A6373" t="s">
        <v>51941</v>
      </c>
      <c r="B6373" t="s">
        <v>51942</v>
      </c>
      <c r="C6373" t="s">
        <v>46</v>
      </c>
      <c r="D6373" t="s">
        <v>51943</v>
      </c>
      <c r="E6373" t="s">
        <v>47085</v>
      </c>
      <c r="F6373" t="s">
        <v>51944</v>
      </c>
      <c r="G6373" t="s">
        <v>51945</v>
      </c>
      <c r="H6373" t="s">
        <v>51946</v>
      </c>
      <c r="I6373" t="s">
        <v>2392</v>
      </c>
      <c r="J6373" t="s">
        <v>7368</v>
      </c>
      <c r="K6373" t="s">
        <v>7369</v>
      </c>
      <c r="L6373" t="s">
        <v>110</v>
      </c>
      <c r="M6373" t="s">
        <v>2575</v>
      </c>
      <c r="N6373" t="s">
        <v>3252</v>
      </c>
      <c r="O6373" t="s">
        <v>7370</v>
      </c>
      <c r="P6373" t="s">
        <v>51947</v>
      </c>
      <c r="R6373" t="str">
        <f t="shared" si="198"/>
        <v>高密</v>
      </c>
      <c r="S6373" t="str">
        <f t="shared" si="199"/>
        <v>0713</v>
      </c>
    </row>
    <row r="6374" spans="1:19">
      <c r="A6374" t="s">
        <v>51948</v>
      </c>
      <c r="B6374" t="s">
        <v>51949</v>
      </c>
      <c r="C6374" t="s">
        <v>46</v>
      </c>
      <c r="D6374" t="s">
        <v>51950</v>
      </c>
      <c r="E6374" t="s">
        <v>51161</v>
      </c>
      <c r="F6374" t="s">
        <v>51951</v>
      </c>
      <c r="G6374" t="s">
        <v>51952</v>
      </c>
      <c r="H6374" t="s">
        <v>51953</v>
      </c>
      <c r="I6374" t="s">
        <v>2645</v>
      </c>
      <c r="J6374" t="s">
        <v>2671</v>
      </c>
      <c r="K6374" t="s">
        <v>2672</v>
      </c>
      <c r="L6374" t="s">
        <v>67</v>
      </c>
      <c r="M6374" t="s">
        <v>2673</v>
      </c>
      <c r="N6374" t="s">
        <v>2674</v>
      </c>
      <c r="O6374" t="s">
        <v>2675</v>
      </c>
      <c r="P6374" t="s">
        <v>51954</v>
      </c>
      <c r="R6374" t="str">
        <f t="shared" si="198"/>
        <v>昌邑</v>
      </c>
      <c r="S6374" t="str">
        <f t="shared" si="199"/>
        <v>0713</v>
      </c>
    </row>
    <row r="6375" spans="1:19">
      <c r="A6375" t="s">
        <v>51955</v>
      </c>
      <c r="B6375" t="s">
        <v>51956</v>
      </c>
      <c r="C6375" t="s">
        <v>46</v>
      </c>
      <c r="D6375" t="s">
        <v>51957</v>
      </c>
      <c r="E6375" t="s">
        <v>51958</v>
      </c>
      <c r="F6375" t="s">
        <v>51959</v>
      </c>
      <c r="G6375" t="s">
        <v>51960</v>
      </c>
      <c r="H6375" t="s">
        <v>51961</v>
      </c>
      <c r="I6375" t="s">
        <v>2350</v>
      </c>
      <c r="J6375" t="s">
        <v>7685</v>
      </c>
      <c r="K6375" t="s">
        <v>7686</v>
      </c>
      <c r="L6375" t="s">
        <v>110</v>
      </c>
      <c r="M6375" t="s">
        <v>7687</v>
      </c>
      <c r="N6375" t="s">
        <v>3017</v>
      </c>
      <c r="O6375" t="s">
        <v>7688</v>
      </c>
      <c r="P6375" t="s">
        <v>51962</v>
      </c>
      <c r="R6375" t="str">
        <f t="shared" si="198"/>
        <v>高密</v>
      </c>
      <c r="S6375" t="str">
        <f t="shared" si="199"/>
        <v>0713</v>
      </c>
    </row>
    <row r="6376" spans="1:19">
      <c r="A6376" t="s">
        <v>51963</v>
      </c>
      <c r="B6376" t="s">
        <v>51964</v>
      </c>
      <c r="C6376" t="s">
        <v>46</v>
      </c>
      <c r="D6376" t="s">
        <v>51965</v>
      </c>
      <c r="E6376" t="s">
        <v>51958</v>
      </c>
      <c r="F6376" t="s">
        <v>51966</v>
      </c>
      <c r="G6376" t="s">
        <v>51967</v>
      </c>
      <c r="H6376" t="s">
        <v>51968</v>
      </c>
      <c r="I6376" t="s">
        <v>2378</v>
      </c>
      <c r="J6376" t="s">
        <v>9821</v>
      </c>
      <c r="K6376" t="s">
        <v>22546</v>
      </c>
      <c r="L6376" t="s">
        <v>119</v>
      </c>
      <c r="M6376" t="s">
        <v>3695</v>
      </c>
      <c r="N6376" t="s">
        <v>2480</v>
      </c>
      <c r="O6376" t="s">
        <v>9823</v>
      </c>
      <c r="P6376" t="s">
        <v>51969</v>
      </c>
      <c r="Q6376" t="s">
        <v>51970</v>
      </c>
      <c r="R6376" t="str">
        <f t="shared" si="198"/>
        <v>寒亭</v>
      </c>
      <c r="S6376" t="str">
        <f t="shared" si="199"/>
        <v>0713</v>
      </c>
    </row>
    <row r="6377" spans="1:19">
      <c r="A6377" t="s">
        <v>51971</v>
      </c>
      <c r="B6377" t="s">
        <v>51972</v>
      </c>
      <c r="C6377" t="s">
        <v>46</v>
      </c>
      <c r="D6377" t="s">
        <v>51973</v>
      </c>
      <c r="E6377" t="s">
        <v>47085</v>
      </c>
      <c r="F6377" t="s">
        <v>51974</v>
      </c>
      <c r="G6377" t="s">
        <v>51975</v>
      </c>
      <c r="H6377" t="s">
        <v>51976</v>
      </c>
      <c r="I6377" t="s">
        <v>2503</v>
      </c>
      <c r="J6377" t="s">
        <v>7627</v>
      </c>
      <c r="K6377" t="s">
        <v>7628</v>
      </c>
      <c r="L6377" t="s">
        <v>128</v>
      </c>
      <c r="M6377" t="s">
        <v>6079</v>
      </c>
      <c r="N6377" t="s">
        <v>3554</v>
      </c>
      <c r="O6377" t="s">
        <v>7629</v>
      </c>
      <c r="P6377" t="s">
        <v>51977</v>
      </c>
      <c r="R6377" t="str">
        <f t="shared" si="198"/>
        <v>寿光</v>
      </c>
      <c r="S6377" t="str">
        <f t="shared" si="199"/>
        <v>0713</v>
      </c>
    </row>
    <row r="6378" spans="1:19">
      <c r="A6378" t="s">
        <v>51978</v>
      </c>
      <c r="B6378" t="s">
        <v>51979</v>
      </c>
      <c r="C6378" t="s">
        <v>46</v>
      </c>
      <c r="D6378" t="s">
        <v>51980</v>
      </c>
      <c r="E6378" t="s">
        <v>51161</v>
      </c>
      <c r="F6378" t="s">
        <v>51981</v>
      </c>
      <c r="G6378" t="s">
        <v>51982</v>
      </c>
      <c r="H6378" t="s">
        <v>51983</v>
      </c>
      <c r="I6378" t="s">
        <v>2364</v>
      </c>
      <c r="J6378" t="s">
        <v>5347</v>
      </c>
      <c r="K6378" t="s">
        <v>5348</v>
      </c>
      <c r="L6378" t="s">
        <v>187</v>
      </c>
      <c r="M6378" t="s">
        <v>3510</v>
      </c>
      <c r="N6378" t="s">
        <v>2816</v>
      </c>
      <c r="O6378" t="s">
        <v>5349</v>
      </c>
      <c r="P6378" t="s">
        <v>51984</v>
      </c>
      <c r="R6378" t="str">
        <f t="shared" si="198"/>
        <v>坊子</v>
      </c>
      <c r="S6378" t="str">
        <f t="shared" si="199"/>
        <v>0713</v>
      </c>
    </row>
    <row r="6379" spans="1:19">
      <c r="A6379" t="s">
        <v>51985</v>
      </c>
      <c r="B6379" t="s">
        <v>51986</v>
      </c>
      <c r="C6379" t="s">
        <v>46</v>
      </c>
      <c r="D6379" t="s">
        <v>51987</v>
      </c>
      <c r="E6379" t="s">
        <v>47085</v>
      </c>
      <c r="F6379" t="s">
        <v>51988</v>
      </c>
      <c r="G6379" t="s">
        <v>51989</v>
      </c>
      <c r="H6379" t="s">
        <v>51990</v>
      </c>
      <c r="I6379" t="s">
        <v>2503</v>
      </c>
      <c r="J6379" t="s">
        <v>3682</v>
      </c>
      <c r="K6379" t="s">
        <v>3683</v>
      </c>
      <c r="L6379" t="s">
        <v>110</v>
      </c>
      <c r="M6379" t="s">
        <v>3621</v>
      </c>
      <c r="N6379" t="s">
        <v>2674</v>
      </c>
      <c r="O6379" t="s">
        <v>3684</v>
      </c>
      <c r="P6379" t="s">
        <v>51991</v>
      </c>
      <c r="R6379" t="str">
        <f t="shared" si="198"/>
        <v>高密</v>
      </c>
      <c r="S6379" t="str">
        <f t="shared" si="199"/>
        <v>0713</v>
      </c>
    </row>
    <row r="6380" spans="1:19">
      <c r="A6380" t="s">
        <v>51992</v>
      </c>
      <c r="B6380" t="s">
        <v>51993</v>
      </c>
      <c r="C6380" t="s">
        <v>46</v>
      </c>
      <c r="D6380" t="s">
        <v>51994</v>
      </c>
      <c r="E6380" t="s">
        <v>47085</v>
      </c>
      <c r="F6380" t="s">
        <v>51995</v>
      </c>
      <c r="G6380" t="s">
        <v>51996</v>
      </c>
      <c r="H6380" t="s">
        <v>51997</v>
      </c>
      <c r="I6380" t="s">
        <v>2503</v>
      </c>
      <c r="J6380" t="s">
        <v>11128</v>
      </c>
      <c r="K6380" t="s">
        <v>11129</v>
      </c>
      <c r="L6380" t="s">
        <v>187</v>
      </c>
      <c r="M6380" t="s">
        <v>4346</v>
      </c>
      <c r="N6380" t="s">
        <v>2816</v>
      </c>
      <c r="O6380" t="s">
        <v>11130</v>
      </c>
      <c r="P6380" t="s">
        <v>51998</v>
      </c>
      <c r="Q6380" t="s">
        <v>51999</v>
      </c>
      <c r="R6380" t="str">
        <f t="shared" si="198"/>
        <v>坊子</v>
      </c>
      <c r="S6380" t="str">
        <f t="shared" si="199"/>
        <v>0713</v>
      </c>
    </row>
    <row r="6381" spans="1:19">
      <c r="A6381" t="s">
        <v>52000</v>
      </c>
      <c r="B6381" t="s">
        <v>52001</v>
      </c>
      <c r="C6381" t="s">
        <v>46</v>
      </c>
      <c r="D6381" t="s">
        <v>52002</v>
      </c>
      <c r="E6381" t="s">
        <v>51958</v>
      </c>
      <c r="F6381" t="s">
        <v>52003</v>
      </c>
      <c r="G6381" t="s">
        <v>52004</v>
      </c>
      <c r="H6381" t="s">
        <v>52005</v>
      </c>
      <c r="I6381" t="s">
        <v>10333</v>
      </c>
      <c r="J6381" t="s">
        <v>3425</v>
      </c>
      <c r="K6381" t="s">
        <v>3426</v>
      </c>
      <c r="L6381" t="s">
        <v>137</v>
      </c>
      <c r="M6381" t="s">
        <v>2395</v>
      </c>
      <c r="N6381" t="s">
        <v>2340</v>
      </c>
      <c r="O6381" t="s">
        <v>3427</v>
      </c>
      <c r="P6381" t="s">
        <v>52006</v>
      </c>
      <c r="Q6381" t="s">
        <v>52007</v>
      </c>
      <c r="R6381" t="str">
        <f t="shared" si="198"/>
        <v>青州</v>
      </c>
      <c r="S6381" t="str">
        <f t="shared" si="199"/>
        <v>0713</v>
      </c>
    </row>
    <row r="6382" spans="1:19">
      <c r="A6382" t="s">
        <v>52008</v>
      </c>
      <c r="B6382" t="s">
        <v>52009</v>
      </c>
      <c r="C6382" t="s">
        <v>46</v>
      </c>
      <c r="D6382" t="s">
        <v>52010</v>
      </c>
      <c r="E6382" t="s">
        <v>52011</v>
      </c>
      <c r="F6382" t="s">
        <v>52012</v>
      </c>
      <c r="G6382" t="s">
        <v>52013</v>
      </c>
      <c r="H6382" t="s">
        <v>52014</v>
      </c>
      <c r="I6382" t="s">
        <v>2378</v>
      </c>
      <c r="J6382" t="s">
        <v>6005</v>
      </c>
      <c r="K6382" t="s">
        <v>6006</v>
      </c>
      <c r="L6382" t="s">
        <v>110</v>
      </c>
      <c r="M6382" t="s">
        <v>3098</v>
      </c>
      <c r="N6382" t="s">
        <v>3718</v>
      </c>
      <c r="O6382" t="s">
        <v>6007</v>
      </c>
      <c r="P6382" t="s">
        <v>52015</v>
      </c>
      <c r="Q6382" t="s">
        <v>52016</v>
      </c>
      <c r="R6382" t="str">
        <f t="shared" si="198"/>
        <v>高密</v>
      </c>
      <c r="S6382" t="str">
        <f t="shared" si="199"/>
        <v>0713</v>
      </c>
    </row>
    <row r="6383" spans="1:19">
      <c r="A6383" t="s">
        <v>52017</v>
      </c>
      <c r="B6383" t="s">
        <v>52018</v>
      </c>
      <c r="C6383" t="s">
        <v>46</v>
      </c>
      <c r="D6383" t="s">
        <v>52019</v>
      </c>
      <c r="E6383" t="s">
        <v>52011</v>
      </c>
      <c r="F6383" t="s">
        <v>52020</v>
      </c>
      <c r="G6383" t="s">
        <v>52021</v>
      </c>
      <c r="H6383" t="s">
        <v>52022</v>
      </c>
      <c r="I6383" t="s">
        <v>2465</v>
      </c>
      <c r="J6383" t="s">
        <v>6016</v>
      </c>
      <c r="K6383" t="s">
        <v>6017</v>
      </c>
      <c r="L6383" t="s">
        <v>57</v>
      </c>
      <c r="M6383" t="s">
        <v>2353</v>
      </c>
      <c r="N6383" t="s">
        <v>3270</v>
      </c>
      <c r="O6383" t="s">
        <v>6018</v>
      </c>
      <c r="P6383" t="s">
        <v>52023</v>
      </c>
      <c r="R6383" t="str">
        <f t="shared" si="198"/>
        <v>安丘</v>
      </c>
      <c r="S6383" t="str">
        <f t="shared" si="199"/>
        <v>0713</v>
      </c>
    </row>
    <row r="6384" spans="1:19">
      <c r="A6384" t="s">
        <v>52024</v>
      </c>
      <c r="B6384" t="s">
        <v>52025</v>
      </c>
      <c r="C6384" t="s">
        <v>46</v>
      </c>
      <c r="D6384" t="s">
        <v>52026</v>
      </c>
      <c r="E6384" t="s">
        <v>51161</v>
      </c>
      <c r="F6384" t="s">
        <v>52027</v>
      </c>
      <c r="G6384" t="s">
        <v>52028</v>
      </c>
      <c r="H6384" t="s">
        <v>52029</v>
      </c>
      <c r="I6384" t="s">
        <v>2350</v>
      </c>
      <c r="J6384" t="s">
        <v>6485</v>
      </c>
      <c r="K6384" t="s">
        <v>6486</v>
      </c>
      <c r="L6384" t="s">
        <v>128</v>
      </c>
      <c r="M6384" t="s">
        <v>3653</v>
      </c>
      <c r="N6384" t="s">
        <v>2421</v>
      </c>
      <c r="O6384" t="s">
        <v>6487</v>
      </c>
      <c r="P6384" t="s">
        <v>52030</v>
      </c>
      <c r="R6384" t="str">
        <f t="shared" si="198"/>
        <v>寿光</v>
      </c>
      <c r="S6384" t="str">
        <f t="shared" si="199"/>
        <v>0713</v>
      </c>
    </row>
    <row r="6385" spans="1:19">
      <c r="A6385" t="s">
        <v>52031</v>
      </c>
      <c r="B6385" t="s">
        <v>52032</v>
      </c>
      <c r="C6385" t="s">
        <v>46</v>
      </c>
      <c r="D6385" t="s">
        <v>52033</v>
      </c>
      <c r="E6385" t="s">
        <v>52034</v>
      </c>
      <c r="F6385" t="s">
        <v>52035</v>
      </c>
      <c r="G6385" t="s">
        <v>52036</v>
      </c>
      <c r="H6385" t="s">
        <v>52037</v>
      </c>
      <c r="I6385" t="s">
        <v>2364</v>
      </c>
      <c r="J6385" t="s">
        <v>3414</v>
      </c>
      <c r="K6385" t="s">
        <v>3415</v>
      </c>
      <c r="L6385" t="s">
        <v>128</v>
      </c>
      <c r="M6385" t="s">
        <v>2890</v>
      </c>
      <c r="N6385" t="s">
        <v>3277</v>
      </c>
      <c r="O6385" t="s">
        <v>3416</v>
      </c>
      <c r="P6385" t="s">
        <v>52038</v>
      </c>
      <c r="Q6385" t="s">
        <v>52039</v>
      </c>
      <c r="R6385" t="str">
        <f t="shared" si="198"/>
        <v>寿光</v>
      </c>
      <c r="S6385" t="str">
        <f t="shared" si="199"/>
        <v>0713</v>
      </c>
    </row>
    <row r="6386" spans="1:19">
      <c r="A6386" t="s">
        <v>52040</v>
      </c>
      <c r="B6386" t="s">
        <v>52041</v>
      </c>
      <c r="C6386" t="s">
        <v>46</v>
      </c>
      <c r="D6386" t="s">
        <v>52042</v>
      </c>
      <c r="E6386" t="s">
        <v>51161</v>
      </c>
      <c r="F6386" t="s">
        <v>52043</v>
      </c>
      <c r="G6386" t="s">
        <v>52044</v>
      </c>
      <c r="H6386" t="s">
        <v>52045</v>
      </c>
      <c r="I6386" t="s">
        <v>2364</v>
      </c>
      <c r="J6386" t="s">
        <v>9821</v>
      </c>
      <c r="K6386" t="s">
        <v>22546</v>
      </c>
      <c r="L6386" t="s">
        <v>119</v>
      </c>
      <c r="M6386" t="s">
        <v>3695</v>
      </c>
      <c r="N6386" t="s">
        <v>2480</v>
      </c>
      <c r="O6386" t="s">
        <v>9823</v>
      </c>
      <c r="P6386" t="s">
        <v>52046</v>
      </c>
      <c r="Q6386" t="s">
        <v>52047</v>
      </c>
      <c r="R6386" t="str">
        <f t="shared" si="198"/>
        <v>寒亭</v>
      </c>
      <c r="S6386" t="str">
        <f t="shared" si="199"/>
        <v>0713</v>
      </c>
    </row>
    <row r="6387" spans="1:19">
      <c r="A6387" t="s">
        <v>52048</v>
      </c>
      <c r="B6387" t="s">
        <v>52049</v>
      </c>
      <c r="C6387" t="s">
        <v>46</v>
      </c>
      <c r="D6387" t="s">
        <v>52050</v>
      </c>
      <c r="E6387" t="s">
        <v>52051</v>
      </c>
      <c r="F6387" t="s">
        <v>52052</v>
      </c>
      <c r="G6387" t="s">
        <v>52053</v>
      </c>
      <c r="H6387" t="s">
        <v>52054</v>
      </c>
      <c r="I6387" t="s">
        <v>2364</v>
      </c>
      <c r="J6387" t="s">
        <v>4372</v>
      </c>
      <c r="K6387" t="s">
        <v>4373</v>
      </c>
      <c r="L6387" t="s">
        <v>76</v>
      </c>
      <c r="M6387" t="s">
        <v>4374</v>
      </c>
      <c r="N6387" t="s">
        <v>2340</v>
      </c>
      <c r="O6387" t="s">
        <v>4375</v>
      </c>
      <c r="P6387" t="s">
        <v>52055</v>
      </c>
      <c r="Q6387" t="s">
        <v>52056</v>
      </c>
      <c r="R6387" t="str">
        <f t="shared" si="198"/>
        <v>奎文</v>
      </c>
      <c r="S6387" t="str">
        <f t="shared" si="199"/>
        <v>0713</v>
      </c>
    </row>
    <row r="6388" spans="1:19">
      <c r="A6388" t="s">
        <v>52057</v>
      </c>
      <c r="B6388" t="s">
        <v>52058</v>
      </c>
      <c r="C6388" t="s">
        <v>46</v>
      </c>
      <c r="D6388" t="s">
        <v>52059</v>
      </c>
      <c r="E6388" t="s">
        <v>51161</v>
      </c>
      <c r="F6388" t="s">
        <v>52060</v>
      </c>
      <c r="G6388" t="s">
        <v>52061</v>
      </c>
      <c r="H6388" t="s">
        <v>52062</v>
      </c>
      <c r="I6388" t="s">
        <v>2364</v>
      </c>
      <c r="J6388" t="s">
        <v>5254</v>
      </c>
      <c r="K6388" t="s">
        <v>5255</v>
      </c>
      <c r="L6388" t="s">
        <v>101</v>
      </c>
      <c r="M6388" t="s">
        <v>2982</v>
      </c>
      <c r="N6388" t="s">
        <v>2480</v>
      </c>
      <c r="O6388" t="s">
        <v>5256</v>
      </c>
      <c r="P6388" t="s">
        <v>52063</v>
      </c>
      <c r="R6388" t="str">
        <f t="shared" si="198"/>
        <v>潍城</v>
      </c>
      <c r="S6388" t="str">
        <f t="shared" si="199"/>
        <v>0713</v>
      </c>
    </row>
    <row r="6389" spans="1:19">
      <c r="A6389" t="s">
        <v>52064</v>
      </c>
      <c r="B6389" t="s">
        <v>52065</v>
      </c>
      <c r="C6389" t="s">
        <v>46</v>
      </c>
      <c r="D6389" t="s">
        <v>52066</v>
      </c>
      <c r="E6389" t="s">
        <v>51161</v>
      </c>
      <c r="F6389" t="s">
        <v>52067</v>
      </c>
      <c r="G6389" t="s">
        <v>52068</v>
      </c>
      <c r="H6389" t="s">
        <v>52069</v>
      </c>
      <c r="I6389" t="s">
        <v>2364</v>
      </c>
      <c r="J6389" t="s">
        <v>3508</v>
      </c>
      <c r="K6389" t="s">
        <v>3509</v>
      </c>
      <c r="L6389" t="s">
        <v>187</v>
      </c>
      <c r="M6389" t="s">
        <v>3510</v>
      </c>
      <c r="N6389" t="s">
        <v>2340</v>
      </c>
      <c r="O6389" t="s">
        <v>3511</v>
      </c>
      <c r="P6389" t="s">
        <v>52070</v>
      </c>
      <c r="Q6389" t="s">
        <v>52071</v>
      </c>
      <c r="R6389" t="str">
        <f t="shared" si="198"/>
        <v>坊子</v>
      </c>
      <c r="S6389" t="str">
        <f t="shared" si="199"/>
        <v>0713</v>
      </c>
    </row>
    <row r="6390" spans="1:19">
      <c r="A6390" t="s">
        <v>52072</v>
      </c>
      <c r="B6390" t="s">
        <v>52073</v>
      </c>
      <c r="C6390" t="s">
        <v>46</v>
      </c>
      <c r="D6390" t="s">
        <v>52074</v>
      </c>
      <c r="E6390" t="s">
        <v>52051</v>
      </c>
      <c r="F6390" t="s">
        <v>52075</v>
      </c>
      <c r="G6390" t="s">
        <v>52076</v>
      </c>
      <c r="H6390" t="s">
        <v>52077</v>
      </c>
      <c r="I6390" t="s">
        <v>2350</v>
      </c>
      <c r="J6390" t="s">
        <v>9092</v>
      </c>
      <c r="K6390" t="s">
        <v>9093</v>
      </c>
      <c r="L6390" t="s">
        <v>146</v>
      </c>
      <c r="M6390" t="s">
        <v>5188</v>
      </c>
      <c r="N6390" t="s">
        <v>3718</v>
      </c>
      <c r="O6390" t="s">
        <v>9094</v>
      </c>
      <c r="P6390" t="s">
        <v>52078</v>
      </c>
      <c r="Q6390" t="s">
        <v>52079</v>
      </c>
      <c r="R6390" t="str">
        <f t="shared" si="198"/>
        <v>临朐</v>
      </c>
      <c r="S6390" t="str">
        <f t="shared" si="199"/>
        <v>0713</v>
      </c>
    </row>
    <row r="6391" spans="1:19">
      <c r="A6391" t="s">
        <v>52080</v>
      </c>
      <c r="B6391" t="s">
        <v>52081</v>
      </c>
      <c r="C6391" t="s">
        <v>46</v>
      </c>
      <c r="D6391" t="s">
        <v>52082</v>
      </c>
      <c r="E6391" t="s">
        <v>52083</v>
      </c>
      <c r="F6391" t="s">
        <v>52084</v>
      </c>
      <c r="G6391" t="s">
        <v>52085</v>
      </c>
      <c r="H6391" t="s">
        <v>52086</v>
      </c>
      <c r="I6391" t="s">
        <v>10479</v>
      </c>
      <c r="J6391" t="s">
        <v>4437</v>
      </c>
      <c r="K6391" t="s">
        <v>4438</v>
      </c>
      <c r="N6391" t="s">
        <v>3214</v>
      </c>
      <c r="O6391" t="s">
        <v>4440</v>
      </c>
      <c r="R6391" t="str">
        <f t="shared" si="198"/>
        <v/>
      </c>
      <c r="S6391" t="str">
        <f t="shared" si="199"/>
        <v>0713</v>
      </c>
    </row>
    <row r="6392" spans="1:19">
      <c r="A6392" t="s">
        <v>1782</v>
      </c>
      <c r="B6392" t="s">
        <v>52087</v>
      </c>
      <c r="C6392" t="s">
        <v>46</v>
      </c>
      <c r="D6392" t="s">
        <v>52088</v>
      </c>
      <c r="E6392" t="s">
        <v>51138</v>
      </c>
      <c r="F6392" t="s">
        <v>52089</v>
      </c>
      <c r="G6392" t="s">
        <v>1780</v>
      </c>
      <c r="H6392" t="s">
        <v>52090</v>
      </c>
      <c r="I6392" t="s">
        <v>2364</v>
      </c>
      <c r="J6392" t="s">
        <v>4400</v>
      </c>
      <c r="K6392" t="s">
        <v>4401</v>
      </c>
      <c r="L6392" t="s">
        <v>76</v>
      </c>
      <c r="M6392" t="s">
        <v>2827</v>
      </c>
      <c r="N6392" t="s">
        <v>2721</v>
      </c>
      <c r="O6392" t="s">
        <v>4402</v>
      </c>
      <c r="Q6392" t="s">
        <v>9579</v>
      </c>
      <c r="R6392" t="str">
        <f t="shared" si="198"/>
        <v>奎文</v>
      </c>
      <c r="S6392" t="str">
        <f t="shared" si="199"/>
        <v>0713</v>
      </c>
    </row>
    <row r="6393" spans="1:19">
      <c r="A6393" t="s">
        <v>52091</v>
      </c>
      <c r="B6393" t="s">
        <v>52092</v>
      </c>
      <c r="C6393" t="s">
        <v>46</v>
      </c>
      <c r="D6393" t="s">
        <v>52093</v>
      </c>
      <c r="E6393" t="s">
        <v>51138</v>
      </c>
      <c r="F6393" t="s">
        <v>52094</v>
      </c>
      <c r="G6393" t="s">
        <v>52095</v>
      </c>
      <c r="H6393" t="s">
        <v>52096</v>
      </c>
      <c r="I6393" t="s">
        <v>3210</v>
      </c>
      <c r="J6393" t="s">
        <v>2646</v>
      </c>
      <c r="K6393" t="s">
        <v>2647</v>
      </c>
      <c r="L6393" t="s">
        <v>128</v>
      </c>
      <c r="M6393" t="s">
        <v>2648</v>
      </c>
      <c r="N6393" t="s">
        <v>4647</v>
      </c>
      <c r="O6393" t="s">
        <v>2650</v>
      </c>
      <c r="P6393" t="s">
        <v>52097</v>
      </c>
      <c r="Q6393" t="s">
        <v>52098</v>
      </c>
      <c r="R6393" t="str">
        <f t="shared" si="198"/>
        <v>寿光</v>
      </c>
      <c r="S6393" t="str">
        <f t="shared" si="199"/>
        <v>0713</v>
      </c>
    </row>
    <row r="6394" spans="1:19">
      <c r="A6394" t="s">
        <v>52099</v>
      </c>
      <c r="B6394" t="s">
        <v>52100</v>
      </c>
      <c r="C6394" t="s">
        <v>46</v>
      </c>
      <c r="D6394" t="s">
        <v>52101</v>
      </c>
      <c r="E6394" t="s">
        <v>52102</v>
      </c>
      <c r="F6394" t="s">
        <v>52103</v>
      </c>
      <c r="G6394" t="s">
        <v>52104</v>
      </c>
      <c r="H6394" t="s">
        <v>52105</v>
      </c>
      <c r="I6394" t="s">
        <v>2350</v>
      </c>
      <c r="J6394" t="s">
        <v>4801</v>
      </c>
      <c r="K6394" t="s">
        <v>4802</v>
      </c>
      <c r="L6394" t="s">
        <v>76</v>
      </c>
      <c r="M6394" t="s">
        <v>2528</v>
      </c>
      <c r="N6394" t="s">
        <v>2743</v>
      </c>
      <c r="O6394" t="s">
        <v>4803</v>
      </c>
      <c r="P6394" t="s">
        <v>52106</v>
      </c>
      <c r="R6394" t="str">
        <f t="shared" si="198"/>
        <v>奎文</v>
      </c>
      <c r="S6394" t="str">
        <f t="shared" si="199"/>
        <v>0713</v>
      </c>
    </row>
    <row r="6395" spans="1:19">
      <c r="A6395" t="s">
        <v>52107</v>
      </c>
      <c r="B6395" t="s">
        <v>52108</v>
      </c>
      <c r="C6395" t="s">
        <v>46</v>
      </c>
      <c r="D6395" t="s">
        <v>52109</v>
      </c>
      <c r="E6395" t="s">
        <v>51138</v>
      </c>
      <c r="F6395" t="s">
        <v>52110</v>
      </c>
      <c r="G6395" t="s">
        <v>52111</v>
      </c>
      <c r="H6395" t="s">
        <v>52112</v>
      </c>
      <c r="I6395" t="s">
        <v>2350</v>
      </c>
      <c r="J6395" t="s">
        <v>3355</v>
      </c>
      <c r="K6395" t="s">
        <v>3356</v>
      </c>
      <c r="L6395" t="s">
        <v>101</v>
      </c>
      <c r="M6395" t="s">
        <v>2982</v>
      </c>
      <c r="N6395" t="s">
        <v>2354</v>
      </c>
      <c r="O6395" t="s">
        <v>3357</v>
      </c>
      <c r="P6395" t="s">
        <v>52113</v>
      </c>
      <c r="R6395" t="str">
        <f t="shared" si="198"/>
        <v>潍城</v>
      </c>
      <c r="S6395" t="str">
        <f t="shared" si="199"/>
        <v>0713</v>
      </c>
    </row>
    <row r="6396" spans="1:19">
      <c r="A6396" t="s">
        <v>52114</v>
      </c>
      <c r="B6396" t="s">
        <v>52115</v>
      </c>
      <c r="C6396" t="s">
        <v>46</v>
      </c>
      <c r="D6396" t="s">
        <v>52116</v>
      </c>
      <c r="E6396" t="s">
        <v>51138</v>
      </c>
      <c r="F6396" t="s">
        <v>52117</v>
      </c>
      <c r="G6396" t="s">
        <v>52118</v>
      </c>
      <c r="H6396" t="s">
        <v>52119</v>
      </c>
      <c r="I6396" t="s">
        <v>2364</v>
      </c>
      <c r="J6396" t="s">
        <v>3167</v>
      </c>
      <c r="K6396" t="s">
        <v>3168</v>
      </c>
      <c r="L6396" t="s">
        <v>110</v>
      </c>
      <c r="M6396" t="s">
        <v>3098</v>
      </c>
      <c r="N6396" t="s">
        <v>2354</v>
      </c>
      <c r="O6396" t="s">
        <v>3169</v>
      </c>
      <c r="P6396" t="s">
        <v>52120</v>
      </c>
      <c r="R6396" t="str">
        <f t="shared" si="198"/>
        <v>高密</v>
      </c>
      <c r="S6396" t="str">
        <f t="shared" si="199"/>
        <v>0713</v>
      </c>
    </row>
    <row r="6397" spans="1:19">
      <c r="A6397" t="s">
        <v>52121</v>
      </c>
      <c r="B6397" t="s">
        <v>52122</v>
      </c>
      <c r="C6397" t="s">
        <v>46</v>
      </c>
      <c r="D6397" t="s">
        <v>52123</v>
      </c>
      <c r="E6397" t="s">
        <v>51138</v>
      </c>
      <c r="F6397" t="s">
        <v>52124</v>
      </c>
      <c r="G6397" t="s">
        <v>52125</v>
      </c>
      <c r="H6397" t="s">
        <v>52126</v>
      </c>
      <c r="I6397" t="s">
        <v>2350</v>
      </c>
      <c r="J6397" t="s">
        <v>52127</v>
      </c>
      <c r="K6397" t="s">
        <v>52128</v>
      </c>
      <c r="L6397" t="s">
        <v>676</v>
      </c>
      <c r="M6397" t="s">
        <v>9555</v>
      </c>
      <c r="N6397" t="s">
        <v>2816</v>
      </c>
      <c r="O6397" t="s">
        <v>52129</v>
      </c>
      <c r="P6397" t="s">
        <v>52130</v>
      </c>
      <c r="R6397" t="str">
        <f t="shared" si="198"/>
        <v>昌乐</v>
      </c>
      <c r="S6397" t="str">
        <f t="shared" si="199"/>
        <v>0713</v>
      </c>
    </row>
    <row r="6398" spans="1:19">
      <c r="A6398" t="s">
        <v>52131</v>
      </c>
      <c r="B6398" t="s">
        <v>52132</v>
      </c>
      <c r="C6398" t="s">
        <v>46</v>
      </c>
      <c r="D6398" t="s">
        <v>52133</v>
      </c>
      <c r="E6398" t="s">
        <v>52134</v>
      </c>
      <c r="F6398" t="s">
        <v>52135</v>
      </c>
      <c r="G6398" t="s">
        <v>52136</v>
      </c>
      <c r="H6398" t="s">
        <v>52137</v>
      </c>
      <c r="I6398" t="s">
        <v>2645</v>
      </c>
      <c r="J6398" t="s">
        <v>6842</v>
      </c>
      <c r="K6398" t="s">
        <v>6843</v>
      </c>
      <c r="L6398" t="s">
        <v>67</v>
      </c>
      <c r="M6398" t="s">
        <v>6844</v>
      </c>
      <c r="N6398" t="s">
        <v>3017</v>
      </c>
      <c r="O6398" t="s">
        <v>6845</v>
      </c>
      <c r="P6398" t="s">
        <v>52138</v>
      </c>
      <c r="R6398" t="str">
        <f t="shared" si="198"/>
        <v>昌邑</v>
      </c>
      <c r="S6398" t="str">
        <f t="shared" si="199"/>
        <v>0713</v>
      </c>
    </row>
    <row r="6399" spans="1:19">
      <c r="A6399" t="s">
        <v>52139</v>
      </c>
      <c r="B6399" t="s">
        <v>52140</v>
      </c>
      <c r="C6399" t="s">
        <v>46</v>
      </c>
      <c r="D6399" t="s">
        <v>52141</v>
      </c>
      <c r="E6399" t="s">
        <v>51222</v>
      </c>
      <c r="F6399" t="s">
        <v>52142</v>
      </c>
      <c r="G6399" t="s">
        <v>52143</v>
      </c>
      <c r="H6399" t="s">
        <v>52144</v>
      </c>
      <c r="I6399" t="s">
        <v>2645</v>
      </c>
      <c r="J6399" t="s">
        <v>8024</v>
      </c>
      <c r="K6399" t="s">
        <v>8025</v>
      </c>
      <c r="L6399" t="s">
        <v>76</v>
      </c>
      <c r="M6399" t="s">
        <v>2516</v>
      </c>
      <c r="N6399" t="s">
        <v>10065</v>
      </c>
      <c r="O6399" t="s">
        <v>8026</v>
      </c>
      <c r="P6399" t="s">
        <v>52145</v>
      </c>
      <c r="Q6399" t="s">
        <v>51873</v>
      </c>
      <c r="R6399" t="str">
        <f t="shared" si="198"/>
        <v>奎文</v>
      </c>
      <c r="S6399" t="str">
        <f t="shared" si="199"/>
        <v>0713</v>
      </c>
    </row>
    <row r="6400" spans="1:19">
      <c r="A6400" t="s">
        <v>52146</v>
      </c>
      <c r="B6400" t="s">
        <v>52147</v>
      </c>
      <c r="C6400" t="s">
        <v>46</v>
      </c>
      <c r="D6400" t="s">
        <v>52148</v>
      </c>
      <c r="E6400" t="s">
        <v>51138</v>
      </c>
      <c r="F6400" t="s">
        <v>52149</v>
      </c>
      <c r="G6400" t="s">
        <v>52150</v>
      </c>
      <c r="H6400" t="s">
        <v>52151</v>
      </c>
      <c r="I6400" t="s">
        <v>2503</v>
      </c>
      <c r="J6400" t="s">
        <v>2980</v>
      </c>
      <c r="K6400" t="s">
        <v>2981</v>
      </c>
      <c r="L6400" t="s">
        <v>101</v>
      </c>
      <c r="M6400" t="s">
        <v>2982</v>
      </c>
      <c r="N6400" t="s">
        <v>15612</v>
      </c>
      <c r="O6400" t="s">
        <v>2984</v>
      </c>
      <c r="P6400" t="s">
        <v>52152</v>
      </c>
      <c r="Q6400" t="s">
        <v>52153</v>
      </c>
      <c r="R6400" t="str">
        <f t="shared" si="198"/>
        <v>潍城</v>
      </c>
      <c r="S6400" t="str">
        <f t="shared" si="199"/>
        <v>0713</v>
      </c>
    </row>
    <row r="6401" spans="1:19">
      <c r="A6401" t="s">
        <v>52154</v>
      </c>
      <c r="B6401" t="s">
        <v>52155</v>
      </c>
      <c r="C6401" t="s">
        <v>46</v>
      </c>
      <c r="D6401" t="s">
        <v>52156</v>
      </c>
      <c r="E6401" t="s">
        <v>51138</v>
      </c>
      <c r="F6401" t="s">
        <v>52157</v>
      </c>
      <c r="G6401" t="s">
        <v>52158</v>
      </c>
      <c r="H6401" t="s">
        <v>52159</v>
      </c>
      <c r="I6401" t="s">
        <v>2645</v>
      </c>
      <c r="J6401" t="s">
        <v>4303</v>
      </c>
      <c r="K6401" t="s">
        <v>4304</v>
      </c>
      <c r="L6401" t="s">
        <v>3458</v>
      </c>
      <c r="M6401" t="s">
        <v>3459</v>
      </c>
      <c r="N6401" t="s">
        <v>2480</v>
      </c>
      <c r="O6401" t="s">
        <v>4305</v>
      </c>
      <c r="P6401" t="s">
        <v>52160</v>
      </c>
      <c r="Q6401" t="s">
        <v>52161</v>
      </c>
      <c r="R6401" t="str">
        <f t="shared" ref="R6401:R6464" si="200">IF(OR(LEFT(L6401,2)="高新"),"奎文",IF(LEFT(L6401,2)="峡山","坊子",IF(LEFT(L6401,2)="滨海","寒亭",LEFT(L6401,2))))</f>
        <v>寒亭</v>
      </c>
      <c r="S6401" t="str">
        <f t="shared" ref="S6401:S6464" si="201">TEXT(B6401,"mmdd")</f>
        <v>0713</v>
      </c>
    </row>
    <row r="6402" spans="1:19">
      <c r="A6402" t="s">
        <v>52162</v>
      </c>
      <c r="B6402" t="s">
        <v>52163</v>
      </c>
      <c r="C6402" t="s">
        <v>46</v>
      </c>
      <c r="D6402" t="s">
        <v>52164</v>
      </c>
      <c r="E6402" t="s">
        <v>52165</v>
      </c>
      <c r="F6402" t="s">
        <v>52166</v>
      </c>
      <c r="G6402" t="s">
        <v>52167</v>
      </c>
      <c r="H6402" t="s">
        <v>52168</v>
      </c>
      <c r="I6402" t="s">
        <v>2378</v>
      </c>
      <c r="J6402" t="s">
        <v>5782</v>
      </c>
      <c r="K6402" t="s">
        <v>5783</v>
      </c>
      <c r="L6402" t="s">
        <v>47</v>
      </c>
      <c r="M6402" t="s">
        <v>2924</v>
      </c>
      <c r="N6402" t="s">
        <v>2674</v>
      </c>
      <c r="O6402" t="s">
        <v>5784</v>
      </c>
      <c r="P6402" t="s">
        <v>52169</v>
      </c>
      <c r="R6402" t="str">
        <f t="shared" si="200"/>
        <v>诸城</v>
      </c>
      <c r="S6402" t="str">
        <f t="shared" si="201"/>
        <v>0713</v>
      </c>
    </row>
    <row r="6403" spans="1:19">
      <c r="A6403" t="s">
        <v>52170</v>
      </c>
      <c r="B6403" t="s">
        <v>52171</v>
      </c>
      <c r="C6403" t="s">
        <v>46</v>
      </c>
      <c r="D6403" t="s">
        <v>52172</v>
      </c>
      <c r="E6403" t="s">
        <v>51138</v>
      </c>
      <c r="F6403" t="s">
        <v>52173</v>
      </c>
      <c r="G6403" t="s">
        <v>52174</v>
      </c>
      <c r="H6403" t="s">
        <v>52175</v>
      </c>
      <c r="I6403" t="s">
        <v>6637</v>
      </c>
      <c r="J6403" t="s">
        <v>9169</v>
      </c>
      <c r="K6403" t="s">
        <v>9170</v>
      </c>
      <c r="L6403" t="s">
        <v>47</v>
      </c>
      <c r="M6403" t="s">
        <v>2784</v>
      </c>
      <c r="N6403" t="s">
        <v>3718</v>
      </c>
      <c r="O6403" t="s">
        <v>9171</v>
      </c>
      <c r="P6403" t="s">
        <v>52176</v>
      </c>
      <c r="Q6403" t="s">
        <v>52177</v>
      </c>
      <c r="R6403" t="str">
        <f t="shared" si="200"/>
        <v>诸城</v>
      </c>
      <c r="S6403" t="str">
        <f t="shared" si="201"/>
        <v>0713</v>
      </c>
    </row>
    <row r="6404" spans="1:19">
      <c r="A6404" t="s">
        <v>52178</v>
      </c>
      <c r="B6404" t="s">
        <v>52179</v>
      </c>
      <c r="C6404" t="s">
        <v>46</v>
      </c>
      <c r="D6404" t="s">
        <v>52180</v>
      </c>
      <c r="E6404" t="s">
        <v>51222</v>
      </c>
      <c r="F6404" t="s">
        <v>52181</v>
      </c>
      <c r="G6404" t="s">
        <v>52182</v>
      </c>
      <c r="H6404" t="s">
        <v>52183</v>
      </c>
      <c r="I6404" t="s">
        <v>2645</v>
      </c>
      <c r="J6404" t="s">
        <v>3038</v>
      </c>
      <c r="K6404" t="s">
        <v>3039</v>
      </c>
      <c r="L6404" t="s">
        <v>137</v>
      </c>
      <c r="M6404" t="s">
        <v>3040</v>
      </c>
      <c r="N6404" t="s">
        <v>3017</v>
      </c>
      <c r="O6404" t="s">
        <v>3041</v>
      </c>
      <c r="P6404" t="s">
        <v>52184</v>
      </c>
      <c r="R6404" t="str">
        <f t="shared" si="200"/>
        <v>青州</v>
      </c>
      <c r="S6404" t="str">
        <f t="shared" si="201"/>
        <v>0713</v>
      </c>
    </row>
    <row r="6405" spans="1:19">
      <c r="A6405" t="s">
        <v>52185</v>
      </c>
      <c r="B6405" t="s">
        <v>52186</v>
      </c>
      <c r="C6405" t="s">
        <v>46</v>
      </c>
      <c r="D6405" t="s">
        <v>52187</v>
      </c>
      <c r="E6405" t="s">
        <v>51138</v>
      </c>
      <c r="F6405" t="s">
        <v>52188</v>
      </c>
      <c r="G6405" t="s">
        <v>52189</v>
      </c>
      <c r="H6405" t="s">
        <v>52190</v>
      </c>
      <c r="I6405" t="s">
        <v>10461</v>
      </c>
      <c r="J6405" t="s">
        <v>2771</v>
      </c>
      <c r="K6405" t="s">
        <v>2772</v>
      </c>
      <c r="L6405" t="s">
        <v>76</v>
      </c>
      <c r="M6405" t="s">
        <v>2516</v>
      </c>
      <c r="N6405" t="s">
        <v>3554</v>
      </c>
      <c r="O6405" t="s">
        <v>2773</v>
      </c>
      <c r="P6405" t="s">
        <v>52191</v>
      </c>
      <c r="Q6405" t="s">
        <v>52192</v>
      </c>
      <c r="R6405" t="str">
        <f t="shared" si="200"/>
        <v>奎文</v>
      </c>
      <c r="S6405" t="str">
        <f t="shared" si="201"/>
        <v>0713</v>
      </c>
    </row>
    <row r="6406" spans="1:19">
      <c r="A6406" t="s">
        <v>52193</v>
      </c>
      <c r="B6406" t="s">
        <v>52194</v>
      </c>
      <c r="C6406" t="s">
        <v>46</v>
      </c>
      <c r="D6406" t="s">
        <v>52195</v>
      </c>
      <c r="E6406" t="s">
        <v>52196</v>
      </c>
      <c r="F6406" t="s">
        <v>52197</v>
      </c>
      <c r="G6406" t="s">
        <v>52198</v>
      </c>
      <c r="H6406" t="s">
        <v>52199</v>
      </c>
      <c r="I6406" t="s">
        <v>2364</v>
      </c>
      <c r="J6406" t="s">
        <v>6028</v>
      </c>
      <c r="K6406" t="s">
        <v>6029</v>
      </c>
      <c r="L6406" t="s">
        <v>76</v>
      </c>
      <c r="M6406" t="s">
        <v>2827</v>
      </c>
      <c r="N6406" t="s">
        <v>2421</v>
      </c>
      <c r="O6406" t="s">
        <v>6031</v>
      </c>
      <c r="P6406" t="s">
        <v>52200</v>
      </c>
      <c r="R6406" t="str">
        <f t="shared" si="200"/>
        <v>奎文</v>
      </c>
      <c r="S6406" t="str">
        <f t="shared" si="201"/>
        <v>0713</v>
      </c>
    </row>
    <row r="6407" spans="1:19">
      <c r="A6407" t="s">
        <v>52201</v>
      </c>
      <c r="B6407" t="s">
        <v>52202</v>
      </c>
      <c r="C6407" t="s">
        <v>46</v>
      </c>
      <c r="D6407" t="s">
        <v>52203</v>
      </c>
      <c r="E6407" t="s">
        <v>51138</v>
      </c>
      <c r="F6407" t="s">
        <v>52204</v>
      </c>
      <c r="G6407" t="s">
        <v>52205</v>
      </c>
      <c r="H6407" t="s">
        <v>52206</v>
      </c>
      <c r="I6407" t="s">
        <v>3436</v>
      </c>
      <c r="J6407" t="s">
        <v>3651</v>
      </c>
      <c r="K6407" t="s">
        <v>3652</v>
      </c>
      <c r="L6407" t="s">
        <v>128</v>
      </c>
      <c r="M6407" t="s">
        <v>3653</v>
      </c>
      <c r="N6407" t="s">
        <v>2674</v>
      </c>
      <c r="O6407" t="s">
        <v>3654</v>
      </c>
      <c r="P6407" t="s">
        <v>52207</v>
      </c>
      <c r="Q6407" t="s">
        <v>52208</v>
      </c>
      <c r="R6407" t="str">
        <f t="shared" si="200"/>
        <v>寿光</v>
      </c>
      <c r="S6407" t="str">
        <f t="shared" si="201"/>
        <v>0713</v>
      </c>
    </row>
    <row r="6408" spans="1:19">
      <c r="A6408" t="s">
        <v>52209</v>
      </c>
      <c r="B6408" t="s">
        <v>52210</v>
      </c>
      <c r="C6408" t="s">
        <v>46</v>
      </c>
      <c r="D6408" t="s">
        <v>52211</v>
      </c>
      <c r="E6408" t="s">
        <v>52212</v>
      </c>
      <c r="F6408" t="s">
        <v>52213</v>
      </c>
      <c r="G6408" t="s">
        <v>52214</v>
      </c>
      <c r="H6408" t="s">
        <v>52215</v>
      </c>
      <c r="I6408" t="s">
        <v>3376</v>
      </c>
      <c r="J6408" t="s">
        <v>3750</v>
      </c>
      <c r="K6408" t="s">
        <v>3751</v>
      </c>
      <c r="L6408" t="s">
        <v>137</v>
      </c>
      <c r="M6408" t="s">
        <v>3729</v>
      </c>
      <c r="N6408" t="s">
        <v>3339</v>
      </c>
      <c r="O6408" t="s">
        <v>3752</v>
      </c>
      <c r="P6408" t="s">
        <v>52216</v>
      </c>
      <c r="Q6408" t="s">
        <v>52217</v>
      </c>
      <c r="R6408" t="str">
        <f t="shared" si="200"/>
        <v>青州</v>
      </c>
      <c r="S6408" t="str">
        <f t="shared" si="201"/>
        <v>0713</v>
      </c>
    </row>
    <row r="6409" spans="1:19">
      <c r="A6409" t="s">
        <v>52218</v>
      </c>
      <c r="B6409" t="s">
        <v>52219</v>
      </c>
      <c r="C6409" t="s">
        <v>46</v>
      </c>
      <c r="D6409" t="s">
        <v>52220</v>
      </c>
      <c r="E6409" t="s">
        <v>51138</v>
      </c>
      <c r="F6409" t="s">
        <v>52221</v>
      </c>
      <c r="G6409" t="s">
        <v>52222</v>
      </c>
      <c r="H6409" t="s">
        <v>52223</v>
      </c>
      <c r="I6409" t="s">
        <v>2378</v>
      </c>
      <c r="J6409" t="s">
        <v>4069</v>
      </c>
      <c r="K6409" t="s">
        <v>4070</v>
      </c>
      <c r="L6409" t="s">
        <v>119</v>
      </c>
      <c r="M6409" t="s">
        <v>3695</v>
      </c>
      <c r="N6409" t="s">
        <v>2674</v>
      </c>
      <c r="O6409" t="s">
        <v>4072</v>
      </c>
      <c r="P6409" t="s">
        <v>52224</v>
      </c>
      <c r="Q6409" t="s">
        <v>52225</v>
      </c>
      <c r="R6409" t="str">
        <f t="shared" si="200"/>
        <v>寒亭</v>
      </c>
      <c r="S6409" t="str">
        <f t="shared" si="201"/>
        <v>0713</v>
      </c>
    </row>
    <row r="6410" spans="1:19">
      <c r="A6410" t="s">
        <v>52226</v>
      </c>
      <c r="B6410" t="s">
        <v>52227</v>
      </c>
      <c r="C6410" t="s">
        <v>46</v>
      </c>
      <c r="D6410" t="s">
        <v>52228</v>
      </c>
      <c r="E6410" t="s">
        <v>51138</v>
      </c>
      <c r="F6410" t="s">
        <v>52229</v>
      </c>
      <c r="G6410" t="s">
        <v>52230</v>
      </c>
      <c r="H6410" t="s">
        <v>52231</v>
      </c>
      <c r="I6410" t="s">
        <v>2350</v>
      </c>
      <c r="J6410" t="s">
        <v>4027</v>
      </c>
      <c r="K6410" t="s">
        <v>4028</v>
      </c>
      <c r="L6410" t="s">
        <v>57</v>
      </c>
      <c r="M6410" t="s">
        <v>2552</v>
      </c>
      <c r="N6410" t="s">
        <v>2674</v>
      </c>
      <c r="O6410" t="s">
        <v>4030</v>
      </c>
      <c r="P6410" t="s">
        <v>52232</v>
      </c>
      <c r="Q6410" t="s">
        <v>46976</v>
      </c>
      <c r="R6410" t="str">
        <f t="shared" si="200"/>
        <v>安丘</v>
      </c>
      <c r="S6410" t="str">
        <f t="shared" si="201"/>
        <v>0713</v>
      </c>
    </row>
    <row r="6411" spans="1:19">
      <c r="A6411" t="s">
        <v>52233</v>
      </c>
      <c r="B6411" t="s">
        <v>52234</v>
      </c>
      <c r="C6411" t="s">
        <v>46</v>
      </c>
      <c r="D6411" t="s">
        <v>52235</v>
      </c>
      <c r="E6411" t="s">
        <v>51138</v>
      </c>
      <c r="F6411" t="s">
        <v>52236</v>
      </c>
      <c r="G6411" t="s">
        <v>52237</v>
      </c>
      <c r="H6411" t="s">
        <v>52238</v>
      </c>
      <c r="I6411" t="s">
        <v>2350</v>
      </c>
      <c r="J6411" t="s">
        <v>7914</v>
      </c>
      <c r="K6411" t="s">
        <v>7915</v>
      </c>
      <c r="L6411" t="s">
        <v>146</v>
      </c>
      <c r="M6411" t="s">
        <v>5188</v>
      </c>
      <c r="N6411" t="s">
        <v>2480</v>
      </c>
      <c r="O6411" t="s">
        <v>7916</v>
      </c>
      <c r="P6411" t="s">
        <v>52239</v>
      </c>
      <c r="R6411" t="str">
        <f t="shared" si="200"/>
        <v>临朐</v>
      </c>
      <c r="S6411" t="str">
        <f t="shared" si="201"/>
        <v>0713</v>
      </c>
    </row>
    <row r="6412" spans="1:19">
      <c r="A6412" t="s">
        <v>52240</v>
      </c>
      <c r="B6412" t="s">
        <v>52241</v>
      </c>
      <c r="C6412" t="s">
        <v>46</v>
      </c>
      <c r="D6412" t="s">
        <v>52242</v>
      </c>
      <c r="E6412" t="s">
        <v>51138</v>
      </c>
      <c r="F6412" t="s">
        <v>52243</v>
      </c>
      <c r="G6412" t="s">
        <v>52244</v>
      </c>
      <c r="H6412" t="s">
        <v>52245</v>
      </c>
      <c r="I6412" t="s">
        <v>2378</v>
      </c>
      <c r="J6412" t="s">
        <v>13501</v>
      </c>
      <c r="K6412" t="s">
        <v>13502</v>
      </c>
      <c r="L6412" t="s">
        <v>676</v>
      </c>
      <c r="M6412" t="s">
        <v>3840</v>
      </c>
      <c r="N6412" t="s">
        <v>2382</v>
      </c>
      <c r="O6412" t="s">
        <v>13503</v>
      </c>
      <c r="P6412" t="s">
        <v>52246</v>
      </c>
      <c r="Q6412" t="s">
        <v>52247</v>
      </c>
      <c r="R6412" t="str">
        <f t="shared" si="200"/>
        <v>昌乐</v>
      </c>
      <c r="S6412" t="str">
        <f t="shared" si="201"/>
        <v>0713</v>
      </c>
    </row>
    <row r="6413" spans="1:19">
      <c r="A6413" t="s">
        <v>52248</v>
      </c>
      <c r="B6413" t="s">
        <v>52249</v>
      </c>
      <c r="C6413" t="s">
        <v>46</v>
      </c>
      <c r="D6413" t="s">
        <v>52250</v>
      </c>
      <c r="E6413" t="s">
        <v>51138</v>
      </c>
      <c r="F6413" t="s">
        <v>52251</v>
      </c>
      <c r="G6413" t="s">
        <v>52252</v>
      </c>
      <c r="H6413" t="s">
        <v>52253</v>
      </c>
      <c r="I6413" t="s">
        <v>2378</v>
      </c>
      <c r="J6413" t="s">
        <v>3167</v>
      </c>
      <c r="K6413" t="s">
        <v>3168</v>
      </c>
      <c r="L6413" t="s">
        <v>110</v>
      </c>
      <c r="M6413" t="s">
        <v>3098</v>
      </c>
      <c r="N6413" t="s">
        <v>2354</v>
      </c>
      <c r="O6413" t="s">
        <v>3169</v>
      </c>
      <c r="P6413" t="s">
        <v>52254</v>
      </c>
      <c r="R6413" t="str">
        <f t="shared" si="200"/>
        <v>高密</v>
      </c>
      <c r="S6413" t="str">
        <f t="shared" si="201"/>
        <v>0713</v>
      </c>
    </row>
    <row r="6414" spans="1:19">
      <c r="A6414" t="s">
        <v>52255</v>
      </c>
      <c r="B6414" t="s">
        <v>52256</v>
      </c>
      <c r="C6414" t="s">
        <v>46</v>
      </c>
      <c r="D6414" t="s">
        <v>52257</v>
      </c>
      <c r="E6414" t="s">
        <v>51138</v>
      </c>
      <c r="F6414" t="s">
        <v>52258</v>
      </c>
      <c r="G6414" t="s">
        <v>52259</v>
      </c>
      <c r="H6414" t="s">
        <v>52260</v>
      </c>
      <c r="I6414" t="s">
        <v>2586</v>
      </c>
      <c r="J6414" t="s">
        <v>4355</v>
      </c>
      <c r="K6414" t="s">
        <v>4356</v>
      </c>
      <c r="L6414" t="s">
        <v>47</v>
      </c>
      <c r="M6414" t="s">
        <v>4266</v>
      </c>
      <c r="N6414" t="s">
        <v>3554</v>
      </c>
      <c r="O6414" t="s">
        <v>4357</v>
      </c>
      <c r="P6414" t="s">
        <v>52261</v>
      </c>
      <c r="R6414" t="str">
        <f t="shared" si="200"/>
        <v>诸城</v>
      </c>
      <c r="S6414" t="str">
        <f t="shared" si="201"/>
        <v>0713</v>
      </c>
    </row>
    <row r="6415" spans="1:19">
      <c r="A6415" t="s">
        <v>1750</v>
      </c>
      <c r="B6415" t="s">
        <v>52262</v>
      </c>
      <c r="C6415" t="s">
        <v>46</v>
      </c>
      <c r="D6415" t="s">
        <v>52263</v>
      </c>
      <c r="E6415" t="s">
        <v>52264</v>
      </c>
      <c r="F6415" t="s">
        <v>52265</v>
      </c>
      <c r="G6415" t="s">
        <v>1748</v>
      </c>
      <c r="H6415" t="s">
        <v>52266</v>
      </c>
      <c r="I6415" t="s">
        <v>2364</v>
      </c>
      <c r="J6415" t="s">
        <v>7015</v>
      </c>
      <c r="K6415" t="s">
        <v>7016</v>
      </c>
      <c r="L6415" t="s">
        <v>67</v>
      </c>
      <c r="M6415" t="s">
        <v>3366</v>
      </c>
      <c r="N6415" t="s">
        <v>2872</v>
      </c>
      <c r="O6415" t="s">
        <v>7017</v>
      </c>
      <c r="P6415" t="s">
        <v>52267</v>
      </c>
      <c r="R6415" t="str">
        <f t="shared" si="200"/>
        <v>昌邑</v>
      </c>
      <c r="S6415" t="str">
        <f t="shared" si="201"/>
        <v>0713</v>
      </c>
    </row>
    <row r="6416" spans="1:19">
      <c r="A6416" t="s">
        <v>52268</v>
      </c>
      <c r="B6416" t="s">
        <v>52269</v>
      </c>
      <c r="C6416" t="s">
        <v>46</v>
      </c>
      <c r="D6416" t="s">
        <v>52270</v>
      </c>
      <c r="E6416" t="s">
        <v>52271</v>
      </c>
      <c r="F6416" t="s">
        <v>52272</v>
      </c>
      <c r="G6416" t="s">
        <v>52273</v>
      </c>
      <c r="H6416" t="s">
        <v>52274</v>
      </c>
      <c r="I6416" t="s">
        <v>2378</v>
      </c>
      <c r="J6416" t="s">
        <v>3868</v>
      </c>
      <c r="K6416" t="s">
        <v>3869</v>
      </c>
      <c r="L6416" t="s">
        <v>57</v>
      </c>
      <c r="M6416" t="s">
        <v>2367</v>
      </c>
      <c r="N6416" t="s">
        <v>2382</v>
      </c>
      <c r="O6416" t="s">
        <v>3870</v>
      </c>
      <c r="P6416" t="s">
        <v>52275</v>
      </c>
      <c r="Q6416" t="s">
        <v>52276</v>
      </c>
      <c r="R6416" t="str">
        <f t="shared" si="200"/>
        <v>安丘</v>
      </c>
      <c r="S6416" t="str">
        <f t="shared" si="201"/>
        <v>0713</v>
      </c>
    </row>
    <row r="6417" spans="1:19">
      <c r="A6417" t="s">
        <v>52277</v>
      </c>
      <c r="B6417" t="s">
        <v>52278</v>
      </c>
      <c r="C6417" t="s">
        <v>46</v>
      </c>
      <c r="D6417" t="s">
        <v>52279</v>
      </c>
      <c r="E6417" t="s">
        <v>52280</v>
      </c>
      <c r="F6417" t="s">
        <v>52281</v>
      </c>
      <c r="G6417" t="s">
        <v>52282</v>
      </c>
      <c r="H6417" t="s">
        <v>52283</v>
      </c>
      <c r="I6417" t="s">
        <v>2754</v>
      </c>
      <c r="J6417" t="s">
        <v>9696</v>
      </c>
      <c r="K6417" t="s">
        <v>9697</v>
      </c>
      <c r="L6417" t="s">
        <v>137</v>
      </c>
      <c r="M6417" t="s">
        <v>5175</v>
      </c>
      <c r="N6417" t="s">
        <v>3214</v>
      </c>
      <c r="O6417" t="s">
        <v>9698</v>
      </c>
      <c r="P6417" t="s">
        <v>52284</v>
      </c>
      <c r="Q6417" t="s">
        <v>52285</v>
      </c>
      <c r="R6417" t="str">
        <f t="shared" si="200"/>
        <v>青州</v>
      </c>
      <c r="S6417" t="str">
        <f t="shared" si="201"/>
        <v>0713</v>
      </c>
    </row>
    <row r="6418" spans="1:19">
      <c r="A6418" t="s">
        <v>52286</v>
      </c>
      <c r="B6418" t="s">
        <v>52287</v>
      </c>
      <c r="C6418" t="s">
        <v>46</v>
      </c>
      <c r="D6418" t="s">
        <v>52288</v>
      </c>
      <c r="E6418" t="s">
        <v>47085</v>
      </c>
      <c r="F6418" t="s">
        <v>52289</v>
      </c>
      <c r="G6418" t="s">
        <v>52290</v>
      </c>
      <c r="H6418" t="s">
        <v>52291</v>
      </c>
      <c r="I6418" t="s">
        <v>2392</v>
      </c>
      <c r="J6418" t="s">
        <v>3285</v>
      </c>
      <c r="K6418" t="s">
        <v>3286</v>
      </c>
      <c r="L6418" t="s">
        <v>76</v>
      </c>
      <c r="M6418" t="s">
        <v>2528</v>
      </c>
      <c r="N6418" t="s">
        <v>2674</v>
      </c>
      <c r="O6418" t="s">
        <v>3287</v>
      </c>
      <c r="P6418" t="s">
        <v>52292</v>
      </c>
      <c r="Q6418" t="s">
        <v>52293</v>
      </c>
      <c r="R6418" t="str">
        <f t="shared" si="200"/>
        <v>奎文</v>
      </c>
      <c r="S6418" t="str">
        <f t="shared" si="201"/>
        <v>0713</v>
      </c>
    </row>
    <row r="6419" spans="1:19">
      <c r="A6419" t="s">
        <v>52294</v>
      </c>
      <c r="B6419" t="s">
        <v>52295</v>
      </c>
      <c r="C6419" t="s">
        <v>46</v>
      </c>
      <c r="D6419" t="s">
        <v>52296</v>
      </c>
      <c r="E6419" t="s">
        <v>52271</v>
      </c>
      <c r="F6419" t="s">
        <v>52297</v>
      </c>
      <c r="G6419" t="s">
        <v>52298</v>
      </c>
      <c r="H6419" t="s">
        <v>52299</v>
      </c>
      <c r="I6419" t="s">
        <v>2465</v>
      </c>
      <c r="J6419" t="s">
        <v>6273</v>
      </c>
      <c r="K6419" t="s">
        <v>6274</v>
      </c>
      <c r="L6419" t="s">
        <v>101</v>
      </c>
      <c r="M6419" t="s">
        <v>5737</v>
      </c>
      <c r="N6419" t="s">
        <v>4563</v>
      </c>
      <c r="O6419" t="s">
        <v>6275</v>
      </c>
      <c r="P6419" t="s">
        <v>52300</v>
      </c>
      <c r="R6419" t="str">
        <f t="shared" si="200"/>
        <v>潍城</v>
      </c>
      <c r="S6419" t="str">
        <f t="shared" si="201"/>
        <v>0713</v>
      </c>
    </row>
    <row r="6420" spans="1:19">
      <c r="A6420" t="s">
        <v>52301</v>
      </c>
      <c r="B6420" t="s">
        <v>52302</v>
      </c>
      <c r="C6420" t="s">
        <v>46</v>
      </c>
      <c r="D6420" t="s">
        <v>52303</v>
      </c>
      <c r="E6420" t="s">
        <v>52304</v>
      </c>
      <c r="F6420" t="s">
        <v>52305</v>
      </c>
      <c r="G6420" t="s">
        <v>52306</v>
      </c>
      <c r="H6420" t="s">
        <v>52307</v>
      </c>
      <c r="I6420" t="s">
        <v>2350</v>
      </c>
      <c r="J6420" t="s">
        <v>17172</v>
      </c>
      <c r="K6420" t="s">
        <v>17173</v>
      </c>
      <c r="L6420" t="s">
        <v>57</v>
      </c>
      <c r="M6420" t="s">
        <v>2492</v>
      </c>
      <c r="N6420" t="s">
        <v>7359</v>
      </c>
      <c r="O6420" t="s">
        <v>17174</v>
      </c>
      <c r="P6420" t="s">
        <v>52308</v>
      </c>
      <c r="R6420" t="str">
        <f t="shared" si="200"/>
        <v>安丘</v>
      </c>
      <c r="S6420" t="str">
        <f t="shared" si="201"/>
        <v>0713</v>
      </c>
    </row>
    <row r="6421" spans="1:19">
      <c r="A6421" t="s">
        <v>52309</v>
      </c>
      <c r="B6421" t="s">
        <v>52310</v>
      </c>
      <c r="C6421" t="s">
        <v>46</v>
      </c>
      <c r="D6421" t="s">
        <v>52311</v>
      </c>
      <c r="E6421" t="s">
        <v>52271</v>
      </c>
      <c r="F6421" t="s">
        <v>52312</v>
      </c>
      <c r="G6421" t="s">
        <v>52313</v>
      </c>
      <c r="H6421" t="s">
        <v>52314</v>
      </c>
      <c r="I6421" t="s">
        <v>2378</v>
      </c>
      <c r="J6421" t="s">
        <v>12252</v>
      </c>
      <c r="K6421" t="s">
        <v>12253</v>
      </c>
      <c r="L6421" t="s">
        <v>676</v>
      </c>
      <c r="M6421" t="s">
        <v>2815</v>
      </c>
      <c r="N6421" t="s">
        <v>2421</v>
      </c>
      <c r="O6421" t="s">
        <v>12254</v>
      </c>
      <c r="P6421" t="s">
        <v>52315</v>
      </c>
      <c r="Q6421" t="s">
        <v>52316</v>
      </c>
      <c r="R6421" t="str">
        <f t="shared" si="200"/>
        <v>昌乐</v>
      </c>
      <c r="S6421" t="str">
        <f t="shared" si="201"/>
        <v>0713</v>
      </c>
    </row>
    <row r="6422" spans="1:19">
      <c r="A6422" t="s">
        <v>52317</v>
      </c>
      <c r="B6422" t="s">
        <v>52318</v>
      </c>
      <c r="C6422" t="s">
        <v>46</v>
      </c>
      <c r="D6422" t="s">
        <v>52319</v>
      </c>
      <c r="E6422" t="s">
        <v>52320</v>
      </c>
      <c r="F6422" t="s">
        <v>52321</v>
      </c>
      <c r="G6422" t="s">
        <v>52322</v>
      </c>
      <c r="H6422" t="s">
        <v>52323</v>
      </c>
      <c r="I6422" t="s">
        <v>2364</v>
      </c>
      <c r="J6422" t="s">
        <v>6077</v>
      </c>
      <c r="K6422" t="s">
        <v>6078</v>
      </c>
      <c r="L6422" t="s">
        <v>128</v>
      </c>
      <c r="M6422" t="s">
        <v>6079</v>
      </c>
      <c r="N6422" t="s">
        <v>2859</v>
      </c>
      <c r="O6422" t="s">
        <v>6080</v>
      </c>
      <c r="P6422" t="s">
        <v>52324</v>
      </c>
      <c r="R6422" t="str">
        <f t="shared" si="200"/>
        <v>寿光</v>
      </c>
      <c r="S6422" t="str">
        <f t="shared" si="201"/>
        <v>0713</v>
      </c>
    </row>
    <row r="6423" spans="1:19">
      <c r="A6423" t="s">
        <v>52325</v>
      </c>
      <c r="B6423" t="s">
        <v>52326</v>
      </c>
      <c r="C6423" t="s">
        <v>46</v>
      </c>
      <c r="D6423" t="s">
        <v>52327</v>
      </c>
      <c r="E6423" t="s">
        <v>51161</v>
      </c>
      <c r="F6423" t="s">
        <v>52328</v>
      </c>
      <c r="G6423" t="s">
        <v>52329</v>
      </c>
      <c r="H6423" t="s">
        <v>52330</v>
      </c>
      <c r="I6423" t="s">
        <v>2503</v>
      </c>
      <c r="J6423" t="s">
        <v>3096</v>
      </c>
      <c r="K6423" t="s">
        <v>3097</v>
      </c>
      <c r="L6423" t="s">
        <v>110</v>
      </c>
      <c r="M6423" t="s">
        <v>3098</v>
      </c>
      <c r="N6423" t="s">
        <v>2785</v>
      </c>
      <c r="O6423" t="s">
        <v>3099</v>
      </c>
      <c r="P6423" t="s">
        <v>52331</v>
      </c>
      <c r="Q6423" t="s">
        <v>52332</v>
      </c>
      <c r="R6423" t="str">
        <f t="shared" si="200"/>
        <v>高密</v>
      </c>
      <c r="S6423" t="str">
        <f t="shared" si="201"/>
        <v>0713</v>
      </c>
    </row>
    <row r="6424" spans="1:19">
      <c r="A6424" t="s">
        <v>52333</v>
      </c>
      <c r="B6424" t="s">
        <v>52334</v>
      </c>
      <c r="C6424" t="s">
        <v>46</v>
      </c>
      <c r="D6424" t="s">
        <v>52335</v>
      </c>
      <c r="E6424" t="s">
        <v>51138</v>
      </c>
      <c r="F6424" t="s">
        <v>52336</v>
      </c>
      <c r="G6424" t="s">
        <v>52337</v>
      </c>
      <c r="H6424" t="s">
        <v>52338</v>
      </c>
      <c r="I6424" t="s">
        <v>2378</v>
      </c>
      <c r="J6424" t="s">
        <v>2836</v>
      </c>
      <c r="K6424" t="s">
        <v>24991</v>
      </c>
      <c r="L6424" t="s">
        <v>57</v>
      </c>
      <c r="M6424" t="s">
        <v>2838</v>
      </c>
      <c r="N6424" t="s">
        <v>2743</v>
      </c>
      <c r="O6424" t="s">
        <v>2839</v>
      </c>
      <c r="P6424" t="s">
        <v>52339</v>
      </c>
      <c r="R6424" t="str">
        <f t="shared" si="200"/>
        <v>安丘</v>
      </c>
      <c r="S6424" t="str">
        <f t="shared" si="201"/>
        <v>0713</v>
      </c>
    </row>
    <row r="6425" spans="1:19">
      <c r="A6425" t="s">
        <v>52340</v>
      </c>
      <c r="B6425" t="s">
        <v>52341</v>
      </c>
      <c r="C6425" t="s">
        <v>46</v>
      </c>
      <c r="D6425" t="s">
        <v>52342</v>
      </c>
      <c r="E6425" t="s">
        <v>52343</v>
      </c>
      <c r="F6425" t="s">
        <v>52344</v>
      </c>
      <c r="G6425" t="s">
        <v>52345</v>
      </c>
      <c r="H6425" t="s">
        <v>52346</v>
      </c>
      <c r="I6425" t="s">
        <v>2350</v>
      </c>
      <c r="J6425" t="s">
        <v>5801</v>
      </c>
      <c r="K6425" t="s">
        <v>5802</v>
      </c>
      <c r="L6425" t="s">
        <v>137</v>
      </c>
      <c r="M6425" t="s">
        <v>5803</v>
      </c>
      <c r="N6425" t="s">
        <v>3252</v>
      </c>
      <c r="O6425" t="s">
        <v>5804</v>
      </c>
      <c r="P6425" t="s">
        <v>52347</v>
      </c>
      <c r="Q6425" t="s">
        <v>52348</v>
      </c>
      <c r="R6425" t="str">
        <f t="shared" si="200"/>
        <v>青州</v>
      </c>
      <c r="S6425" t="str">
        <f t="shared" si="201"/>
        <v>0713</v>
      </c>
    </row>
    <row r="6426" spans="1:19">
      <c r="A6426" t="s">
        <v>52349</v>
      </c>
      <c r="B6426" t="s">
        <v>52350</v>
      </c>
      <c r="C6426" t="s">
        <v>46</v>
      </c>
      <c r="D6426" t="s">
        <v>52351</v>
      </c>
      <c r="E6426" t="s">
        <v>51161</v>
      </c>
      <c r="F6426" t="s">
        <v>52352</v>
      </c>
      <c r="G6426" t="s">
        <v>52353</v>
      </c>
      <c r="H6426" t="s">
        <v>52354</v>
      </c>
      <c r="I6426" t="s">
        <v>3436</v>
      </c>
      <c r="J6426" t="s">
        <v>5128</v>
      </c>
      <c r="K6426" t="s">
        <v>5129</v>
      </c>
      <c r="L6426" t="s">
        <v>67</v>
      </c>
      <c r="M6426" t="s">
        <v>3706</v>
      </c>
      <c r="N6426" t="s">
        <v>2743</v>
      </c>
      <c r="O6426" t="s">
        <v>5130</v>
      </c>
      <c r="P6426" t="s">
        <v>52355</v>
      </c>
      <c r="Q6426" t="s">
        <v>52356</v>
      </c>
      <c r="R6426" t="str">
        <f t="shared" si="200"/>
        <v>昌邑</v>
      </c>
      <c r="S6426" t="str">
        <f t="shared" si="201"/>
        <v>0713</v>
      </c>
    </row>
    <row r="6427" spans="1:19">
      <c r="A6427" t="s">
        <v>52357</v>
      </c>
      <c r="B6427" t="s">
        <v>52358</v>
      </c>
      <c r="C6427" t="s">
        <v>46</v>
      </c>
      <c r="D6427" t="s">
        <v>52359</v>
      </c>
      <c r="E6427" t="s">
        <v>52360</v>
      </c>
      <c r="F6427" t="s">
        <v>52361</v>
      </c>
      <c r="G6427" t="s">
        <v>52362</v>
      </c>
      <c r="H6427" t="s">
        <v>52363</v>
      </c>
      <c r="I6427" t="s">
        <v>2350</v>
      </c>
      <c r="J6427" t="s">
        <v>3682</v>
      </c>
      <c r="K6427" t="s">
        <v>3683</v>
      </c>
      <c r="L6427" t="s">
        <v>110</v>
      </c>
      <c r="M6427" t="s">
        <v>3621</v>
      </c>
      <c r="N6427" t="s">
        <v>40753</v>
      </c>
      <c r="O6427" t="s">
        <v>3684</v>
      </c>
      <c r="P6427" t="s">
        <v>52364</v>
      </c>
      <c r="Q6427" t="s">
        <v>52365</v>
      </c>
      <c r="R6427" t="str">
        <f t="shared" si="200"/>
        <v>高密</v>
      </c>
      <c r="S6427" t="str">
        <f t="shared" si="201"/>
        <v>0713</v>
      </c>
    </row>
    <row r="6428" spans="1:19">
      <c r="A6428" t="s">
        <v>52366</v>
      </c>
      <c r="B6428" t="s">
        <v>52367</v>
      </c>
      <c r="C6428" t="s">
        <v>46</v>
      </c>
      <c r="D6428" t="s">
        <v>52368</v>
      </c>
      <c r="E6428" t="s">
        <v>51138</v>
      </c>
      <c r="F6428" t="s">
        <v>52369</v>
      </c>
      <c r="G6428" t="s">
        <v>52370</v>
      </c>
      <c r="H6428" t="s">
        <v>52371</v>
      </c>
      <c r="I6428" t="s">
        <v>2350</v>
      </c>
      <c r="J6428" t="s">
        <v>6296</v>
      </c>
      <c r="K6428" t="s">
        <v>6297</v>
      </c>
      <c r="L6428" t="s">
        <v>76</v>
      </c>
      <c r="M6428" t="s">
        <v>4374</v>
      </c>
      <c r="N6428" t="s">
        <v>2480</v>
      </c>
      <c r="O6428" t="s">
        <v>6298</v>
      </c>
      <c r="P6428" t="s">
        <v>52372</v>
      </c>
      <c r="Q6428" t="s">
        <v>52373</v>
      </c>
      <c r="R6428" t="str">
        <f t="shared" si="200"/>
        <v>奎文</v>
      </c>
      <c r="S6428" t="str">
        <f t="shared" si="201"/>
        <v>0713</v>
      </c>
    </row>
    <row r="6429" spans="1:19">
      <c r="A6429" t="s">
        <v>52374</v>
      </c>
      <c r="B6429" t="s">
        <v>52375</v>
      </c>
      <c r="C6429" t="s">
        <v>46</v>
      </c>
      <c r="D6429" t="s">
        <v>52376</v>
      </c>
      <c r="E6429" t="s">
        <v>51222</v>
      </c>
      <c r="F6429" t="s">
        <v>52377</v>
      </c>
      <c r="G6429" t="s">
        <v>52378</v>
      </c>
      <c r="H6429" t="s">
        <v>52379</v>
      </c>
      <c r="I6429" t="s">
        <v>2350</v>
      </c>
      <c r="J6429" t="s">
        <v>5661</v>
      </c>
      <c r="K6429" t="s">
        <v>5662</v>
      </c>
      <c r="L6429" t="s">
        <v>47</v>
      </c>
      <c r="M6429" t="s">
        <v>4266</v>
      </c>
      <c r="N6429" t="s">
        <v>2959</v>
      </c>
      <c r="O6429" t="s">
        <v>5663</v>
      </c>
      <c r="P6429" t="s">
        <v>52380</v>
      </c>
      <c r="R6429" t="str">
        <f t="shared" si="200"/>
        <v>诸城</v>
      </c>
      <c r="S6429" t="str">
        <f t="shared" si="201"/>
        <v>0713</v>
      </c>
    </row>
    <row r="6430" spans="1:19">
      <c r="A6430" t="s">
        <v>52381</v>
      </c>
      <c r="B6430" t="s">
        <v>52382</v>
      </c>
      <c r="C6430" t="s">
        <v>46</v>
      </c>
      <c r="D6430" t="s">
        <v>52383</v>
      </c>
      <c r="E6430" t="s">
        <v>52343</v>
      </c>
      <c r="F6430" t="s">
        <v>52384</v>
      </c>
      <c r="G6430" t="s">
        <v>52385</v>
      </c>
      <c r="H6430" t="s">
        <v>52386</v>
      </c>
      <c r="I6430" t="s">
        <v>2364</v>
      </c>
      <c r="J6430" t="s">
        <v>3771</v>
      </c>
      <c r="K6430" t="s">
        <v>3772</v>
      </c>
      <c r="L6430" t="s">
        <v>187</v>
      </c>
      <c r="M6430" t="s">
        <v>3773</v>
      </c>
      <c r="N6430" t="s">
        <v>2480</v>
      </c>
      <c r="O6430" t="s">
        <v>3775</v>
      </c>
      <c r="P6430" t="s">
        <v>52387</v>
      </c>
      <c r="Q6430" t="s">
        <v>52388</v>
      </c>
      <c r="R6430" t="str">
        <f t="shared" si="200"/>
        <v>坊子</v>
      </c>
      <c r="S6430" t="str">
        <f t="shared" si="201"/>
        <v>0713</v>
      </c>
    </row>
    <row r="6431" spans="1:19">
      <c r="A6431" t="s">
        <v>52389</v>
      </c>
      <c r="B6431" t="s">
        <v>52390</v>
      </c>
      <c r="C6431" t="s">
        <v>46</v>
      </c>
      <c r="D6431" t="s">
        <v>52391</v>
      </c>
      <c r="E6431" t="s">
        <v>51161</v>
      </c>
      <c r="F6431" t="s">
        <v>52392</v>
      </c>
      <c r="G6431" t="s">
        <v>52393</v>
      </c>
      <c r="H6431" t="s">
        <v>52394</v>
      </c>
      <c r="I6431" t="s">
        <v>2392</v>
      </c>
      <c r="J6431" t="s">
        <v>2418</v>
      </c>
      <c r="K6431" t="s">
        <v>2419</v>
      </c>
      <c r="L6431" t="s">
        <v>146</v>
      </c>
      <c r="M6431" t="s">
        <v>2420</v>
      </c>
      <c r="N6431" t="s">
        <v>2859</v>
      </c>
      <c r="O6431" t="s">
        <v>2422</v>
      </c>
      <c r="P6431" t="s">
        <v>52395</v>
      </c>
      <c r="Q6431" t="s">
        <v>52396</v>
      </c>
      <c r="R6431" t="str">
        <f t="shared" si="200"/>
        <v>临朐</v>
      </c>
      <c r="S6431" t="str">
        <f t="shared" si="201"/>
        <v>0713</v>
      </c>
    </row>
    <row r="6432" spans="1:19">
      <c r="A6432" t="s">
        <v>52397</v>
      </c>
      <c r="B6432" t="s">
        <v>52398</v>
      </c>
      <c r="C6432" t="s">
        <v>46</v>
      </c>
      <c r="D6432" t="s">
        <v>52399</v>
      </c>
      <c r="E6432" t="s">
        <v>51138</v>
      </c>
      <c r="F6432" t="s">
        <v>52400</v>
      </c>
      <c r="G6432" t="s">
        <v>52401</v>
      </c>
      <c r="H6432" t="s">
        <v>52402</v>
      </c>
      <c r="I6432" t="s">
        <v>2350</v>
      </c>
      <c r="J6432" t="s">
        <v>6889</v>
      </c>
      <c r="K6432" t="s">
        <v>6890</v>
      </c>
      <c r="L6432" t="s">
        <v>146</v>
      </c>
      <c r="M6432" t="s">
        <v>3532</v>
      </c>
      <c r="N6432" t="s">
        <v>2674</v>
      </c>
      <c r="O6432" t="s">
        <v>6891</v>
      </c>
      <c r="P6432" t="s">
        <v>52403</v>
      </c>
      <c r="Q6432" t="s">
        <v>52404</v>
      </c>
      <c r="R6432" t="str">
        <f t="shared" si="200"/>
        <v>临朐</v>
      </c>
      <c r="S6432" t="str">
        <f t="shared" si="201"/>
        <v>0713</v>
      </c>
    </row>
    <row r="6433" spans="1:19">
      <c r="A6433" t="s">
        <v>52405</v>
      </c>
      <c r="B6433" t="s">
        <v>52406</v>
      </c>
      <c r="C6433" t="s">
        <v>46</v>
      </c>
      <c r="D6433" t="s">
        <v>52407</v>
      </c>
      <c r="E6433" t="s">
        <v>51138</v>
      </c>
      <c r="F6433" t="s">
        <v>52408</v>
      </c>
      <c r="G6433" t="s">
        <v>52409</v>
      </c>
      <c r="H6433" t="s">
        <v>52410</v>
      </c>
      <c r="I6433" t="s">
        <v>2503</v>
      </c>
      <c r="J6433" t="s">
        <v>3670</v>
      </c>
      <c r="K6433" t="s">
        <v>3671</v>
      </c>
      <c r="L6433" t="s">
        <v>3458</v>
      </c>
      <c r="M6433" t="s">
        <v>3672</v>
      </c>
      <c r="N6433" t="s">
        <v>2354</v>
      </c>
      <c r="O6433" t="s">
        <v>3673</v>
      </c>
      <c r="P6433" t="s">
        <v>52411</v>
      </c>
      <c r="Q6433" t="s">
        <v>52412</v>
      </c>
      <c r="R6433" t="str">
        <f t="shared" si="200"/>
        <v>寒亭</v>
      </c>
      <c r="S6433" t="str">
        <f t="shared" si="201"/>
        <v>0713</v>
      </c>
    </row>
    <row r="6434" spans="1:19">
      <c r="A6434" t="s">
        <v>52413</v>
      </c>
      <c r="B6434" t="s">
        <v>52414</v>
      </c>
      <c r="C6434" t="s">
        <v>46</v>
      </c>
      <c r="D6434" t="s">
        <v>52415</v>
      </c>
      <c r="E6434" t="s">
        <v>51222</v>
      </c>
      <c r="F6434" t="s">
        <v>52416</v>
      </c>
      <c r="G6434" t="s">
        <v>52417</v>
      </c>
      <c r="H6434" t="s">
        <v>52418</v>
      </c>
      <c r="I6434" t="s">
        <v>2350</v>
      </c>
      <c r="J6434" t="s">
        <v>2994</v>
      </c>
      <c r="K6434" t="s">
        <v>2995</v>
      </c>
      <c r="L6434" t="s">
        <v>128</v>
      </c>
      <c r="M6434" t="s">
        <v>2996</v>
      </c>
      <c r="N6434" t="s">
        <v>3052</v>
      </c>
      <c r="O6434" t="s">
        <v>2997</v>
      </c>
      <c r="P6434" t="s">
        <v>52419</v>
      </c>
      <c r="R6434" t="str">
        <f t="shared" si="200"/>
        <v>寿光</v>
      </c>
      <c r="S6434" t="str">
        <f t="shared" si="201"/>
        <v>0713</v>
      </c>
    </row>
    <row r="6435" spans="1:19">
      <c r="A6435" t="s">
        <v>52420</v>
      </c>
      <c r="B6435" t="s">
        <v>52421</v>
      </c>
      <c r="C6435" t="s">
        <v>46</v>
      </c>
      <c r="D6435" t="s">
        <v>52422</v>
      </c>
      <c r="E6435" t="s">
        <v>51138</v>
      </c>
      <c r="F6435" t="s">
        <v>52423</v>
      </c>
      <c r="G6435" t="s">
        <v>52424</v>
      </c>
      <c r="H6435" t="s">
        <v>52425</v>
      </c>
      <c r="I6435" t="s">
        <v>2378</v>
      </c>
      <c r="J6435" t="s">
        <v>3096</v>
      </c>
      <c r="K6435" t="s">
        <v>3097</v>
      </c>
      <c r="L6435" t="s">
        <v>110</v>
      </c>
      <c r="M6435" t="s">
        <v>3098</v>
      </c>
      <c r="N6435" t="s">
        <v>2785</v>
      </c>
      <c r="O6435" t="s">
        <v>3099</v>
      </c>
      <c r="P6435" t="s">
        <v>52426</v>
      </c>
      <c r="R6435" t="str">
        <f t="shared" si="200"/>
        <v>高密</v>
      </c>
      <c r="S6435" t="str">
        <f t="shared" si="201"/>
        <v>0713</v>
      </c>
    </row>
    <row r="6436" spans="1:19">
      <c r="A6436" t="s">
        <v>52427</v>
      </c>
      <c r="B6436" t="s">
        <v>52428</v>
      </c>
      <c r="C6436" t="s">
        <v>46</v>
      </c>
      <c r="D6436" t="s">
        <v>52429</v>
      </c>
      <c r="E6436" t="s">
        <v>52430</v>
      </c>
      <c r="F6436" t="s">
        <v>52431</v>
      </c>
      <c r="G6436" t="s">
        <v>52432</v>
      </c>
      <c r="H6436" t="s">
        <v>52433</v>
      </c>
      <c r="I6436" t="s">
        <v>2503</v>
      </c>
      <c r="J6436" t="s">
        <v>4130</v>
      </c>
      <c r="K6436" t="s">
        <v>4131</v>
      </c>
      <c r="L6436" t="s">
        <v>137</v>
      </c>
      <c r="M6436" t="s">
        <v>3040</v>
      </c>
      <c r="N6436" t="s">
        <v>2480</v>
      </c>
      <c r="O6436" t="s">
        <v>4132</v>
      </c>
      <c r="P6436" t="s">
        <v>52434</v>
      </c>
      <c r="R6436" t="str">
        <f t="shared" si="200"/>
        <v>青州</v>
      </c>
      <c r="S6436" t="str">
        <f t="shared" si="201"/>
        <v>0713</v>
      </c>
    </row>
    <row r="6437" spans="1:19">
      <c r="A6437" t="s">
        <v>52435</v>
      </c>
      <c r="B6437" t="s">
        <v>52436</v>
      </c>
      <c r="C6437" t="s">
        <v>46</v>
      </c>
      <c r="D6437" t="s">
        <v>52437</v>
      </c>
      <c r="E6437" t="s">
        <v>52430</v>
      </c>
      <c r="F6437" t="s">
        <v>52438</v>
      </c>
      <c r="G6437" t="s">
        <v>52439</v>
      </c>
      <c r="H6437" t="s">
        <v>52440</v>
      </c>
      <c r="I6437" t="s">
        <v>2503</v>
      </c>
      <c r="J6437" t="s">
        <v>6028</v>
      </c>
      <c r="K6437" t="s">
        <v>6029</v>
      </c>
      <c r="L6437" t="s">
        <v>76</v>
      </c>
      <c r="M6437" t="s">
        <v>2827</v>
      </c>
      <c r="N6437" t="s">
        <v>3017</v>
      </c>
      <c r="O6437" t="s">
        <v>6031</v>
      </c>
      <c r="P6437" t="s">
        <v>52441</v>
      </c>
      <c r="R6437" t="str">
        <f t="shared" si="200"/>
        <v>奎文</v>
      </c>
      <c r="S6437" t="str">
        <f t="shared" si="201"/>
        <v>0713</v>
      </c>
    </row>
    <row r="6438" spans="1:19">
      <c r="A6438" t="s">
        <v>52442</v>
      </c>
      <c r="B6438" t="s">
        <v>52443</v>
      </c>
      <c r="C6438" t="s">
        <v>46</v>
      </c>
      <c r="D6438" t="s">
        <v>52444</v>
      </c>
      <c r="E6438" t="s">
        <v>51222</v>
      </c>
      <c r="F6438" t="s">
        <v>52445</v>
      </c>
      <c r="G6438" t="s">
        <v>52446</v>
      </c>
      <c r="H6438" t="s">
        <v>52447</v>
      </c>
      <c r="I6438" t="s">
        <v>3436</v>
      </c>
      <c r="J6438" t="s">
        <v>6766</v>
      </c>
      <c r="K6438" t="s">
        <v>6767</v>
      </c>
      <c r="L6438" t="s">
        <v>137</v>
      </c>
      <c r="M6438" t="s">
        <v>2686</v>
      </c>
      <c r="N6438" t="s">
        <v>2816</v>
      </c>
      <c r="O6438" t="s">
        <v>6768</v>
      </c>
      <c r="P6438" t="s">
        <v>52448</v>
      </c>
      <c r="R6438" t="str">
        <f t="shared" si="200"/>
        <v>青州</v>
      </c>
      <c r="S6438" t="str">
        <f t="shared" si="201"/>
        <v>0713</v>
      </c>
    </row>
    <row r="6439" spans="1:19">
      <c r="A6439" t="s">
        <v>52449</v>
      </c>
      <c r="B6439" t="s">
        <v>52450</v>
      </c>
      <c r="C6439" t="s">
        <v>46</v>
      </c>
      <c r="D6439" t="s">
        <v>52451</v>
      </c>
      <c r="E6439" t="s">
        <v>51222</v>
      </c>
      <c r="F6439" t="s">
        <v>52452</v>
      </c>
      <c r="G6439" t="s">
        <v>52453</v>
      </c>
      <c r="H6439" t="s">
        <v>52454</v>
      </c>
      <c r="I6439" t="s">
        <v>2364</v>
      </c>
      <c r="J6439" t="s">
        <v>38328</v>
      </c>
      <c r="K6439" t="s">
        <v>38329</v>
      </c>
      <c r="L6439" t="s">
        <v>57</v>
      </c>
      <c r="M6439" t="s">
        <v>2367</v>
      </c>
      <c r="N6439" t="s">
        <v>2340</v>
      </c>
      <c r="O6439" t="s">
        <v>38330</v>
      </c>
      <c r="P6439" t="s">
        <v>52455</v>
      </c>
      <c r="R6439" t="str">
        <f t="shared" si="200"/>
        <v>安丘</v>
      </c>
      <c r="S6439" t="str">
        <f t="shared" si="201"/>
        <v>0713</v>
      </c>
    </row>
    <row r="6440" spans="1:19">
      <c r="A6440" t="s">
        <v>52456</v>
      </c>
      <c r="B6440" t="s">
        <v>52457</v>
      </c>
      <c r="C6440" t="s">
        <v>46</v>
      </c>
      <c r="D6440" t="s">
        <v>52458</v>
      </c>
      <c r="E6440" t="s">
        <v>52459</v>
      </c>
      <c r="F6440" t="s">
        <v>52460</v>
      </c>
      <c r="G6440" t="s">
        <v>52461</v>
      </c>
      <c r="H6440" t="s">
        <v>52462</v>
      </c>
      <c r="I6440" t="s">
        <v>2350</v>
      </c>
      <c r="J6440" t="s">
        <v>4101</v>
      </c>
      <c r="K6440" t="s">
        <v>4102</v>
      </c>
      <c r="L6440" t="s">
        <v>67</v>
      </c>
      <c r="M6440" t="s">
        <v>3366</v>
      </c>
      <c r="N6440" t="s">
        <v>2421</v>
      </c>
      <c r="O6440" t="s">
        <v>4103</v>
      </c>
      <c r="P6440" t="s">
        <v>52463</v>
      </c>
      <c r="Q6440" t="s">
        <v>52464</v>
      </c>
      <c r="R6440" t="str">
        <f t="shared" si="200"/>
        <v>昌邑</v>
      </c>
      <c r="S6440" t="str">
        <f t="shared" si="201"/>
        <v>0713</v>
      </c>
    </row>
    <row r="6441" spans="1:19">
      <c r="A6441" t="s">
        <v>52465</v>
      </c>
      <c r="B6441" t="s">
        <v>52466</v>
      </c>
      <c r="C6441" t="s">
        <v>46</v>
      </c>
      <c r="D6441" t="s">
        <v>52467</v>
      </c>
      <c r="E6441" t="s">
        <v>51138</v>
      </c>
      <c r="F6441" t="s">
        <v>52468</v>
      </c>
      <c r="G6441" t="s">
        <v>52469</v>
      </c>
      <c r="H6441" t="s">
        <v>52470</v>
      </c>
      <c r="I6441" t="s">
        <v>2350</v>
      </c>
      <c r="J6441" t="s">
        <v>3738</v>
      </c>
      <c r="K6441" t="s">
        <v>3739</v>
      </c>
      <c r="L6441" t="s">
        <v>187</v>
      </c>
      <c r="M6441" t="s">
        <v>3510</v>
      </c>
      <c r="N6441" t="s">
        <v>2859</v>
      </c>
      <c r="O6441" t="s">
        <v>3740</v>
      </c>
      <c r="P6441" t="s">
        <v>52471</v>
      </c>
      <c r="Q6441" t="s">
        <v>52472</v>
      </c>
      <c r="R6441" t="str">
        <f t="shared" si="200"/>
        <v>坊子</v>
      </c>
      <c r="S6441" t="str">
        <f t="shared" si="201"/>
        <v>0713</v>
      </c>
    </row>
    <row r="6442" spans="1:19">
      <c r="A6442" t="s">
        <v>52473</v>
      </c>
      <c r="B6442" t="s">
        <v>52474</v>
      </c>
      <c r="C6442" t="s">
        <v>46</v>
      </c>
      <c r="D6442" t="s">
        <v>52475</v>
      </c>
      <c r="E6442" t="s">
        <v>52459</v>
      </c>
      <c r="F6442" t="s">
        <v>52476</v>
      </c>
      <c r="G6442" t="s">
        <v>52477</v>
      </c>
      <c r="H6442" t="s">
        <v>52478</v>
      </c>
      <c r="I6442" t="s">
        <v>2364</v>
      </c>
      <c r="J6442" t="s">
        <v>5564</v>
      </c>
      <c r="K6442" t="s">
        <v>5565</v>
      </c>
      <c r="L6442" t="s">
        <v>137</v>
      </c>
      <c r="M6442" t="s">
        <v>2625</v>
      </c>
      <c r="N6442" t="s">
        <v>2674</v>
      </c>
      <c r="O6442" t="s">
        <v>2626</v>
      </c>
      <c r="P6442" t="s">
        <v>52479</v>
      </c>
      <c r="R6442" t="str">
        <f t="shared" si="200"/>
        <v>青州</v>
      </c>
      <c r="S6442" t="str">
        <f t="shared" si="201"/>
        <v>0713</v>
      </c>
    </row>
    <row r="6443" spans="1:19">
      <c r="A6443" t="s">
        <v>52480</v>
      </c>
      <c r="B6443" t="s">
        <v>52481</v>
      </c>
      <c r="C6443" t="s">
        <v>46</v>
      </c>
      <c r="D6443" t="s">
        <v>52482</v>
      </c>
      <c r="E6443" t="s">
        <v>52483</v>
      </c>
      <c r="F6443" t="s">
        <v>52484</v>
      </c>
      <c r="G6443" t="s">
        <v>52485</v>
      </c>
      <c r="H6443" t="s">
        <v>52486</v>
      </c>
      <c r="I6443" t="s">
        <v>2350</v>
      </c>
      <c r="J6443" t="s">
        <v>12124</v>
      </c>
      <c r="K6443" t="s">
        <v>12125</v>
      </c>
      <c r="L6443" t="s">
        <v>67</v>
      </c>
      <c r="M6443" t="s">
        <v>6844</v>
      </c>
      <c r="N6443" t="s">
        <v>3252</v>
      </c>
      <c r="O6443" t="s">
        <v>12126</v>
      </c>
      <c r="P6443" t="s">
        <v>52487</v>
      </c>
      <c r="Q6443" t="s">
        <v>52488</v>
      </c>
      <c r="R6443" t="str">
        <f t="shared" si="200"/>
        <v>昌邑</v>
      </c>
      <c r="S6443" t="str">
        <f t="shared" si="201"/>
        <v>0713</v>
      </c>
    </row>
    <row r="6444" spans="1:19">
      <c r="A6444" t="s">
        <v>52489</v>
      </c>
      <c r="B6444" t="s">
        <v>52490</v>
      </c>
      <c r="C6444" t="s">
        <v>46</v>
      </c>
      <c r="D6444" t="s">
        <v>52491</v>
      </c>
      <c r="E6444" t="s">
        <v>52280</v>
      </c>
      <c r="F6444" t="s">
        <v>52492</v>
      </c>
      <c r="G6444" t="s">
        <v>52493</v>
      </c>
      <c r="H6444" t="s">
        <v>52494</v>
      </c>
      <c r="I6444" t="s">
        <v>2364</v>
      </c>
      <c r="J6444" t="s">
        <v>3188</v>
      </c>
      <c r="K6444" t="s">
        <v>3189</v>
      </c>
      <c r="L6444" t="s">
        <v>146</v>
      </c>
      <c r="M6444" t="s">
        <v>2420</v>
      </c>
      <c r="N6444" t="s">
        <v>2340</v>
      </c>
      <c r="O6444" t="s">
        <v>3191</v>
      </c>
      <c r="P6444" t="s">
        <v>52495</v>
      </c>
      <c r="Q6444" t="s">
        <v>52496</v>
      </c>
      <c r="R6444" t="str">
        <f t="shared" si="200"/>
        <v>临朐</v>
      </c>
      <c r="S6444" t="str">
        <f t="shared" si="201"/>
        <v>0713</v>
      </c>
    </row>
    <row r="6445" spans="1:19">
      <c r="A6445" t="s">
        <v>52497</v>
      </c>
      <c r="B6445" t="s">
        <v>52498</v>
      </c>
      <c r="C6445" t="s">
        <v>46</v>
      </c>
      <c r="D6445" t="s">
        <v>52499</v>
      </c>
      <c r="E6445" t="s">
        <v>52459</v>
      </c>
      <c r="F6445" t="s">
        <v>52500</v>
      </c>
      <c r="G6445" t="s">
        <v>52501</v>
      </c>
      <c r="H6445" t="s">
        <v>51822</v>
      </c>
      <c r="I6445" t="s">
        <v>2350</v>
      </c>
      <c r="J6445" t="s">
        <v>18720</v>
      </c>
      <c r="K6445" t="s">
        <v>18721</v>
      </c>
      <c r="L6445" t="s">
        <v>187</v>
      </c>
      <c r="M6445" t="s">
        <v>3075</v>
      </c>
      <c r="N6445" t="s">
        <v>2859</v>
      </c>
      <c r="O6445" t="s">
        <v>18722</v>
      </c>
      <c r="P6445" t="s">
        <v>52502</v>
      </c>
      <c r="R6445" t="str">
        <f t="shared" si="200"/>
        <v>坊子</v>
      </c>
      <c r="S6445" t="str">
        <f t="shared" si="201"/>
        <v>0713</v>
      </c>
    </row>
    <row r="6446" spans="1:19">
      <c r="A6446" t="s">
        <v>52503</v>
      </c>
      <c r="B6446" t="s">
        <v>52504</v>
      </c>
      <c r="C6446" t="s">
        <v>46</v>
      </c>
      <c r="D6446" t="s">
        <v>52505</v>
      </c>
      <c r="E6446" t="s">
        <v>51222</v>
      </c>
      <c r="F6446" t="s">
        <v>52506</v>
      </c>
      <c r="G6446" t="s">
        <v>52507</v>
      </c>
      <c r="H6446" t="s">
        <v>52508</v>
      </c>
      <c r="I6446" t="s">
        <v>2350</v>
      </c>
      <c r="J6446" t="s">
        <v>10977</v>
      </c>
      <c r="K6446" t="s">
        <v>10978</v>
      </c>
      <c r="L6446" t="s">
        <v>146</v>
      </c>
      <c r="M6446" t="s">
        <v>10979</v>
      </c>
      <c r="N6446" t="s">
        <v>2859</v>
      </c>
      <c r="O6446" t="s">
        <v>10980</v>
      </c>
      <c r="P6446" t="s">
        <v>52509</v>
      </c>
      <c r="R6446" t="str">
        <f t="shared" si="200"/>
        <v>临朐</v>
      </c>
      <c r="S6446" t="str">
        <f t="shared" si="201"/>
        <v>0713</v>
      </c>
    </row>
    <row r="6447" spans="1:19">
      <c r="A6447" t="s">
        <v>52510</v>
      </c>
      <c r="B6447" t="s">
        <v>52511</v>
      </c>
      <c r="C6447" t="s">
        <v>46</v>
      </c>
      <c r="D6447" t="s">
        <v>52512</v>
      </c>
      <c r="E6447" t="s">
        <v>51138</v>
      </c>
      <c r="F6447" t="s">
        <v>52513</v>
      </c>
      <c r="G6447" t="s">
        <v>52514</v>
      </c>
      <c r="H6447" t="s">
        <v>52515</v>
      </c>
      <c r="I6447" t="s">
        <v>2350</v>
      </c>
      <c r="J6447" t="s">
        <v>3704</v>
      </c>
      <c r="K6447" t="s">
        <v>3705</v>
      </c>
      <c r="L6447" t="s">
        <v>67</v>
      </c>
      <c r="M6447" t="s">
        <v>3706</v>
      </c>
      <c r="N6447" t="s">
        <v>2785</v>
      </c>
      <c r="O6447" t="s">
        <v>3707</v>
      </c>
      <c r="P6447" t="s">
        <v>52516</v>
      </c>
      <c r="Q6447" t="s">
        <v>52517</v>
      </c>
      <c r="R6447" t="str">
        <f t="shared" si="200"/>
        <v>昌邑</v>
      </c>
      <c r="S6447" t="str">
        <f t="shared" si="201"/>
        <v>0713</v>
      </c>
    </row>
    <row r="6448" spans="1:19">
      <c r="A6448" t="s">
        <v>52518</v>
      </c>
      <c r="B6448" t="s">
        <v>52519</v>
      </c>
      <c r="C6448" t="s">
        <v>46</v>
      </c>
      <c r="D6448" t="s">
        <v>52520</v>
      </c>
      <c r="E6448" t="s">
        <v>51138</v>
      </c>
      <c r="F6448" t="s">
        <v>52521</v>
      </c>
      <c r="G6448" t="s">
        <v>52522</v>
      </c>
      <c r="H6448" t="s">
        <v>52523</v>
      </c>
      <c r="I6448" t="s">
        <v>2350</v>
      </c>
      <c r="J6448" t="s">
        <v>22345</v>
      </c>
      <c r="K6448" t="s">
        <v>22346</v>
      </c>
      <c r="L6448" t="s">
        <v>119</v>
      </c>
      <c r="M6448" t="s">
        <v>4071</v>
      </c>
      <c r="N6448" t="s">
        <v>2340</v>
      </c>
      <c r="O6448" t="s">
        <v>22347</v>
      </c>
      <c r="P6448" t="s">
        <v>52524</v>
      </c>
      <c r="Q6448" t="s">
        <v>52525</v>
      </c>
      <c r="R6448" t="str">
        <f t="shared" si="200"/>
        <v>寒亭</v>
      </c>
      <c r="S6448" t="str">
        <f t="shared" si="201"/>
        <v>0713</v>
      </c>
    </row>
    <row r="6449" spans="1:19">
      <c r="A6449" t="s">
        <v>52526</v>
      </c>
      <c r="B6449" t="s">
        <v>52527</v>
      </c>
      <c r="C6449" t="s">
        <v>46</v>
      </c>
      <c r="D6449" t="s">
        <v>52528</v>
      </c>
      <c r="E6449" t="s">
        <v>51161</v>
      </c>
      <c r="F6449" t="s">
        <v>52529</v>
      </c>
      <c r="G6449" t="s">
        <v>52530</v>
      </c>
      <c r="H6449" t="s">
        <v>52531</v>
      </c>
      <c r="I6449" t="s">
        <v>2350</v>
      </c>
      <c r="J6449" t="s">
        <v>2623</v>
      </c>
      <c r="K6449" t="s">
        <v>2624</v>
      </c>
      <c r="L6449" t="s">
        <v>137</v>
      </c>
      <c r="M6449" t="s">
        <v>2625</v>
      </c>
      <c r="N6449" t="s">
        <v>2421</v>
      </c>
      <c r="O6449" t="s">
        <v>7154</v>
      </c>
      <c r="P6449" t="s">
        <v>52532</v>
      </c>
      <c r="Q6449" t="s">
        <v>52533</v>
      </c>
      <c r="R6449" t="str">
        <f t="shared" si="200"/>
        <v>青州</v>
      </c>
      <c r="S6449" t="str">
        <f t="shared" si="201"/>
        <v>0713</v>
      </c>
    </row>
    <row r="6450" spans="1:19">
      <c r="A6450" t="s">
        <v>52534</v>
      </c>
      <c r="B6450" t="s">
        <v>52535</v>
      </c>
      <c r="C6450" t="s">
        <v>46</v>
      </c>
      <c r="D6450" t="s">
        <v>52536</v>
      </c>
      <c r="E6450" t="s">
        <v>51161</v>
      </c>
      <c r="F6450" t="s">
        <v>52537</v>
      </c>
      <c r="G6450" t="s">
        <v>52538</v>
      </c>
      <c r="H6450" t="s">
        <v>52539</v>
      </c>
      <c r="I6450" t="s">
        <v>2378</v>
      </c>
      <c r="J6450" t="s">
        <v>4152</v>
      </c>
      <c r="K6450" t="s">
        <v>4153</v>
      </c>
      <c r="L6450" t="s">
        <v>47</v>
      </c>
      <c r="M6450" t="s">
        <v>4154</v>
      </c>
      <c r="N6450" t="s">
        <v>2674</v>
      </c>
      <c r="O6450" t="s">
        <v>4155</v>
      </c>
      <c r="P6450" t="s">
        <v>52540</v>
      </c>
      <c r="R6450" t="str">
        <f t="shared" si="200"/>
        <v>诸城</v>
      </c>
      <c r="S6450" t="str">
        <f t="shared" si="201"/>
        <v>0713</v>
      </c>
    </row>
    <row r="6451" spans="1:19">
      <c r="A6451" t="s">
        <v>52541</v>
      </c>
      <c r="B6451" t="s">
        <v>52542</v>
      </c>
      <c r="C6451" t="s">
        <v>46</v>
      </c>
      <c r="D6451" t="s">
        <v>52543</v>
      </c>
      <c r="E6451" t="s">
        <v>51161</v>
      </c>
      <c r="F6451" t="s">
        <v>52544</v>
      </c>
      <c r="G6451" t="s">
        <v>52545</v>
      </c>
      <c r="H6451" t="s">
        <v>52546</v>
      </c>
      <c r="I6451" t="s">
        <v>2645</v>
      </c>
      <c r="J6451" t="s">
        <v>7627</v>
      </c>
      <c r="K6451" t="s">
        <v>7628</v>
      </c>
      <c r="L6451" t="s">
        <v>128</v>
      </c>
      <c r="M6451" t="s">
        <v>6079</v>
      </c>
      <c r="N6451" t="s">
        <v>2354</v>
      </c>
      <c r="O6451" t="s">
        <v>7629</v>
      </c>
      <c r="P6451" t="s">
        <v>52547</v>
      </c>
      <c r="R6451" t="str">
        <f t="shared" si="200"/>
        <v>寿光</v>
      </c>
      <c r="S6451" t="str">
        <f t="shared" si="201"/>
        <v>0713</v>
      </c>
    </row>
    <row r="6452" spans="1:19">
      <c r="A6452" t="s">
        <v>52548</v>
      </c>
      <c r="B6452" t="s">
        <v>52549</v>
      </c>
      <c r="C6452" t="s">
        <v>46</v>
      </c>
      <c r="D6452" t="s">
        <v>52550</v>
      </c>
      <c r="E6452" t="s">
        <v>51138</v>
      </c>
      <c r="F6452" t="s">
        <v>52551</v>
      </c>
      <c r="G6452" t="s">
        <v>52552</v>
      </c>
      <c r="H6452" t="s">
        <v>52553</v>
      </c>
      <c r="I6452" t="s">
        <v>2465</v>
      </c>
      <c r="J6452" t="s">
        <v>3167</v>
      </c>
      <c r="K6452" t="s">
        <v>3168</v>
      </c>
      <c r="L6452" t="s">
        <v>110</v>
      </c>
      <c r="M6452" t="s">
        <v>3098</v>
      </c>
      <c r="N6452" t="s">
        <v>2354</v>
      </c>
      <c r="O6452" t="s">
        <v>3169</v>
      </c>
      <c r="P6452" t="s">
        <v>52554</v>
      </c>
      <c r="R6452" t="str">
        <f t="shared" si="200"/>
        <v>高密</v>
      </c>
      <c r="S6452" t="str">
        <f t="shared" si="201"/>
        <v>0713</v>
      </c>
    </row>
    <row r="6453" spans="1:19">
      <c r="A6453" t="s">
        <v>52555</v>
      </c>
      <c r="B6453" t="s">
        <v>52556</v>
      </c>
      <c r="C6453" t="s">
        <v>46</v>
      </c>
      <c r="D6453" t="s">
        <v>52557</v>
      </c>
      <c r="E6453" t="s">
        <v>51138</v>
      </c>
      <c r="F6453" t="s">
        <v>52558</v>
      </c>
      <c r="G6453" t="s">
        <v>52559</v>
      </c>
      <c r="H6453" t="s">
        <v>52560</v>
      </c>
      <c r="I6453" t="s">
        <v>2364</v>
      </c>
      <c r="J6453" t="s">
        <v>6863</v>
      </c>
      <c r="K6453" t="s">
        <v>6864</v>
      </c>
      <c r="L6453" t="s">
        <v>128</v>
      </c>
      <c r="M6453" t="s">
        <v>3952</v>
      </c>
      <c r="N6453" t="s">
        <v>2649</v>
      </c>
      <c r="O6453" t="s">
        <v>6865</v>
      </c>
      <c r="P6453" t="s">
        <v>52561</v>
      </c>
      <c r="Q6453" t="s">
        <v>52562</v>
      </c>
      <c r="R6453" t="str">
        <f t="shared" si="200"/>
        <v>寿光</v>
      </c>
      <c r="S6453" t="str">
        <f t="shared" si="201"/>
        <v>0713</v>
      </c>
    </row>
    <row r="6454" spans="1:19">
      <c r="A6454" t="s">
        <v>52563</v>
      </c>
      <c r="B6454" t="s">
        <v>52564</v>
      </c>
      <c r="C6454" t="s">
        <v>46</v>
      </c>
      <c r="D6454" t="s">
        <v>52565</v>
      </c>
      <c r="E6454" t="s">
        <v>51222</v>
      </c>
      <c r="F6454" t="s">
        <v>52566</v>
      </c>
      <c r="G6454" t="s">
        <v>52567</v>
      </c>
      <c r="H6454" t="s">
        <v>52568</v>
      </c>
      <c r="I6454" t="s">
        <v>4165</v>
      </c>
      <c r="J6454" t="s">
        <v>6049</v>
      </c>
      <c r="K6454" t="s">
        <v>6050</v>
      </c>
      <c r="L6454" t="s">
        <v>128</v>
      </c>
      <c r="M6454" t="s">
        <v>2913</v>
      </c>
      <c r="N6454" t="s">
        <v>2816</v>
      </c>
      <c r="O6454" t="s">
        <v>6051</v>
      </c>
      <c r="P6454" t="s">
        <v>52569</v>
      </c>
      <c r="R6454" t="str">
        <f t="shared" si="200"/>
        <v>寿光</v>
      </c>
      <c r="S6454" t="str">
        <f t="shared" si="201"/>
        <v>0713</v>
      </c>
    </row>
    <row r="6455" spans="1:19">
      <c r="A6455" t="s">
        <v>52570</v>
      </c>
      <c r="B6455" t="s">
        <v>52571</v>
      </c>
      <c r="C6455" t="s">
        <v>46</v>
      </c>
      <c r="D6455" t="s">
        <v>52572</v>
      </c>
      <c r="E6455" t="s">
        <v>51161</v>
      </c>
      <c r="F6455" t="s">
        <v>52573</v>
      </c>
      <c r="G6455" t="s">
        <v>52574</v>
      </c>
      <c r="H6455" t="s">
        <v>52575</v>
      </c>
      <c r="I6455" t="s">
        <v>2350</v>
      </c>
      <c r="J6455" t="s">
        <v>10780</v>
      </c>
      <c r="K6455" t="s">
        <v>10781</v>
      </c>
      <c r="L6455" t="s">
        <v>47</v>
      </c>
      <c r="M6455" t="s">
        <v>2454</v>
      </c>
      <c r="N6455" t="s">
        <v>4525</v>
      </c>
      <c r="O6455" t="s">
        <v>10782</v>
      </c>
      <c r="P6455" t="s">
        <v>52576</v>
      </c>
      <c r="Q6455" t="s">
        <v>52577</v>
      </c>
      <c r="R6455" t="str">
        <f t="shared" si="200"/>
        <v>诸城</v>
      </c>
      <c r="S6455" t="str">
        <f t="shared" si="201"/>
        <v>0713</v>
      </c>
    </row>
    <row r="6456" spans="1:19">
      <c r="A6456" t="s">
        <v>52578</v>
      </c>
      <c r="B6456" t="s">
        <v>52579</v>
      </c>
      <c r="C6456" t="s">
        <v>46</v>
      </c>
      <c r="D6456" t="s">
        <v>52580</v>
      </c>
      <c r="E6456" t="s">
        <v>51161</v>
      </c>
      <c r="F6456" t="s">
        <v>52581</v>
      </c>
      <c r="G6456" t="s">
        <v>52582</v>
      </c>
      <c r="H6456" t="s">
        <v>52583</v>
      </c>
      <c r="I6456" t="s">
        <v>5211</v>
      </c>
      <c r="J6456" t="s">
        <v>2646</v>
      </c>
      <c r="K6456" t="s">
        <v>5336</v>
      </c>
      <c r="L6456" t="s">
        <v>146</v>
      </c>
      <c r="M6456" t="s">
        <v>3051</v>
      </c>
      <c r="N6456" t="s">
        <v>2959</v>
      </c>
      <c r="O6456" t="s">
        <v>5337</v>
      </c>
      <c r="P6456" t="s">
        <v>52584</v>
      </c>
      <c r="R6456" t="str">
        <f t="shared" si="200"/>
        <v>临朐</v>
      </c>
      <c r="S6456" t="str">
        <f t="shared" si="201"/>
        <v>0713</v>
      </c>
    </row>
    <row r="6457" spans="1:19">
      <c r="A6457" t="s">
        <v>52585</v>
      </c>
      <c r="B6457" t="s">
        <v>52586</v>
      </c>
      <c r="C6457" t="s">
        <v>46</v>
      </c>
      <c r="D6457" t="s">
        <v>52587</v>
      </c>
      <c r="E6457" t="s">
        <v>51222</v>
      </c>
      <c r="F6457" t="s">
        <v>52588</v>
      </c>
      <c r="G6457" t="s">
        <v>52589</v>
      </c>
      <c r="H6457" t="s">
        <v>52590</v>
      </c>
      <c r="I6457" t="s">
        <v>2645</v>
      </c>
      <c r="J6457" t="s">
        <v>8672</v>
      </c>
      <c r="K6457" t="s">
        <v>8673</v>
      </c>
      <c r="L6457" t="s">
        <v>128</v>
      </c>
      <c r="M6457" t="s">
        <v>2913</v>
      </c>
      <c r="N6457" t="s">
        <v>2480</v>
      </c>
      <c r="O6457" t="s">
        <v>8674</v>
      </c>
      <c r="P6457" t="s">
        <v>52591</v>
      </c>
      <c r="R6457" t="str">
        <f t="shared" si="200"/>
        <v>寿光</v>
      </c>
      <c r="S6457" t="str">
        <f t="shared" si="201"/>
        <v>0713</v>
      </c>
    </row>
    <row r="6458" spans="1:19">
      <c r="A6458" t="s">
        <v>52592</v>
      </c>
      <c r="B6458" t="s">
        <v>52593</v>
      </c>
      <c r="C6458" t="s">
        <v>46</v>
      </c>
      <c r="D6458" t="s">
        <v>52594</v>
      </c>
      <c r="E6458" t="s">
        <v>51138</v>
      </c>
      <c r="F6458" t="s">
        <v>52595</v>
      </c>
      <c r="G6458" t="s">
        <v>52596</v>
      </c>
      <c r="H6458" t="s">
        <v>52597</v>
      </c>
      <c r="I6458" t="s">
        <v>2645</v>
      </c>
      <c r="J6458" t="s">
        <v>2611</v>
      </c>
      <c r="K6458" t="s">
        <v>2612</v>
      </c>
      <c r="L6458" t="s">
        <v>676</v>
      </c>
      <c r="M6458" t="s">
        <v>2613</v>
      </c>
      <c r="N6458" t="s">
        <v>2649</v>
      </c>
      <c r="O6458" t="s">
        <v>2614</v>
      </c>
      <c r="P6458" t="s">
        <v>52598</v>
      </c>
      <c r="Q6458" t="s">
        <v>52599</v>
      </c>
      <c r="R6458" t="str">
        <f t="shared" si="200"/>
        <v>昌乐</v>
      </c>
      <c r="S6458" t="str">
        <f t="shared" si="201"/>
        <v>0713</v>
      </c>
    </row>
    <row r="6459" spans="1:19">
      <c r="A6459" t="s">
        <v>52600</v>
      </c>
      <c r="B6459" t="s">
        <v>52601</v>
      </c>
      <c r="C6459" t="s">
        <v>46</v>
      </c>
      <c r="D6459" t="s">
        <v>52602</v>
      </c>
      <c r="E6459" t="s">
        <v>51138</v>
      </c>
      <c r="F6459" t="s">
        <v>52603</v>
      </c>
      <c r="G6459" t="s">
        <v>52604</v>
      </c>
      <c r="H6459" t="s">
        <v>52605</v>
      </c>
      <c r="I6459" t="s">
        <v>2645</v>
      </c>
      <c r="J6459" t="s">
        <v>8465</v>
      </c>
      <c r="K6459" t="s">
        <v>8466</v>
      </c>
      <c r="L6459" t="s">
        <v>47</v>
      </c>
      <c r="M6459" t="s">
        <v>3159</v>
      </c>
      <c r="N6459" t="s">
        <v>2480</v>
      </c>
      <c r="O6459" t="s">
        <v>8467</v>
      </c>
      <c r="P6459" t="s">
        <v>52606</v>
      </c>
      <c r="R6459" t="str">
        <f t="shared" si="200"/>
        <v>诸城</v>
      </c>
      <c r="S6459" t="str">
        <f t="shared" si="201"/>
        <v>0713</v>
      </c>
    </row>
    <row r="6460" spans="1:19">
      <c r="A6460" t="s">
        <v>52607</v>
      </c>
      <c r="B6460" t="s">
        <v>52608</v>
      </c>
      <c r="C6460" t="s">
        <v>46</v>
      </c>
      <c r="D6460" t="s">
        <v>52609</v>
      </c>
      <c r="E6460" t="s">
        <v>51161</v>
      </c>
      <c r="F6460" t="s">
        <v>52610</v>
      </c>
      <c r="G6460" t="s">
        <v>52611</v>
      </c>
      <c r="H6460" t="s">
        <v>52612</v>
      </c>
      <c r="I6460" t="s">
        <v>2350</v>
      </c>
      <c r="J6460" t="s">
        <v>8484</v>
      </c>
      <c r="K6460" t="s">
        <v>8485</v>
      </c>
      <c r="L6460" t="s">
        <v>76</v>
      </c>
      <c r="M6460" t="s">
        <v>4374</v>
      </c>
      <c r="N6460" t="s">
        <v>3554</v>
      </c>
      <c r="O6460" t="s">
        <v>8486</v>
      </c>
      <c r="P6460" t="s">
        <v>52613</v>
      </c>
      <c r="Q6460" t="s">
        <v>52614</v>
      </c>
      <c r="R6460" t="str">
        <f t="shared" si="200"/>
        <v>奎文</v>
      </c>
      <c r="S6460" t="str">
        <f t="shared" si="201"/>
        <v>0713</v>
      </c>
    </row>
    <row r="6461" spans="1:19">
      <c r="A6461" t="s">
        <v>52615</v>
      </c>
      <c r="B6461" t="s">
        <v>52616</v>
      </c>
      <c r="C6461" t="s">
        <v>46</v>
      </c>
      <c r="D6461" t="s">
        <v>52617</v>
      </c>
      <c r="E6461" t="s">
        <v>51138</v>
      </c>
      <c r="F6461" t="s">
        <v>52618</v>
      </c>
      <c r="G6461" t="s">
        <v>52619</v>
      </c>
      <c r="H6461" t="s">
        <v>52620</v>
      </c>
      <c r="I6461" t="s">
        <v>2350</v>
      </c>
      <c r="J6461" t="s">
        <v>3651</v>
      </c>
      <c r="K6461" t="s">
        <v>3652</v>
      </c>
      <c r="L6461" t="s">
        <v>128</v>
      </c>
      <c r="M6461" t="s">
        <v>3653</v>
      </c>
      <c r="N6461" t="s">
        <v>2674</v>
      </c>
      <c r="O6461" t="s">
        <v>3654</v>
      </c>
      <c r="P6461" t="s">
        <v>52621</v>
      </c>
      <c r="Q6461" t="s">
        <v>52622</v>
      </c>
      <c r="R6461" t="str">
        <f t="shared" si="200"/>
        <v>寿光</v>
      </c>
      <c r="S6461" t="str">
        <f t="shared" si="201"/>
        <v>0713</v>
      </c>
    </row>
    <row r="6462" spans="1:19">
      <c r="A6462" t="s">
        <v>52623</v>
      </c>
      <c r="B6462" t="s">
        <v>52624</v>
      </c>
      <c r="C6462" t="s">
        <v>46</v>
      </c>
      <c r="D6462" t="s">
        <v>52625</v>
      </c>
      <c r="E6462" t="s">
        <v>51161</v>
      </c>
      <c r="F6462" t="s">
        <v>52626</v>
      </c>
      <c r="G6462" t="s">
        <v>52627</v>
      </c>
      <c r="H6462" t="s">
        <v>52628</v>
      </c>
      <c r="I6462" t="s">
        <v>2350</v>
      </c>
      <c r="J6462" t="s">
        <v>9471</v>
      </c>
      <c r="K6462" t="s">
        <v>9472</v>
      </c>
      <c r="L6462" t="s">
        <v>128</v>
      </c>
      <c r="M6462" t="s">
        <v>2720</v>
      </c>
      <c r="N6462" t="s">
        <v>2421</v>
      </c>
      <c r="O6462" t="s">
        <v>9473</v>
      </c>
      <c r="P6462" t="s">
        <v>52629</v>
      </c>
      <c r="Q6462" t="s">
        <v>52630</v>
      </c>
      <c r="R6462" t="str">
        <f t="shared" si="200"/>
        <v>寿光</v>
      </c>
      <c r="S6462" t="str">
        <f t="shared" si="201"/>
        <v>0713</v>
      </c>
    </row>
    <row r="6463" spans="1:19">
      <c r="A6463" t="s">
        <v>52631</v>
      </c>
      <c r="B6463" t="s">
        <v>52632</v>
      </c>
      <c r="C6463" t="s">
        <v>46</v>
      </c>
      <c r="D6463" t="s">
        <v>52633</v>
      </c>
      <c r="E6463" t="s">
        <v>52634</v>
      </c>
      <c r="F6463" t="s">
        <v>52635</v>
      </c>
      <c r="G6463" t="s">
        <v>52636</v>
      </c>
      <c r="H6463" t="s">
        <v>52637</v>
      </c>
      <c r="I6463" t="s">
        <v>2645</v>
      </c>
      <c r="J6463" t="s">
        <v>5284</v>
      </c>
      <c r="K6463" t="s">
        <v>5285</v>
      </c>
      <c r="L6463" t="s">
        <v>76</v>
      </c>
      <c r="M6463" t="s">
        <v>2408</v>
      </c>
      <c r="N6463" t="s">
        <v>7446</v>
      </c>
      <c r="O6463" t="s">
        <v>5287</v>
      </c>
      <c r="P6463" t="s">
        <v>52638</v>
      </c>
      <c r="R6463" t="str">
        <f t="shared" si="200"/>
        <v>奎文</v>
      </c>
      <c r="S6463" t="str">
        <f t="shared" si="201"/>
        <v>0713</v>
      </c>
    </row>
    <row r="6464" spans="1:19">
      <c r="A6464" t="s">
        <v>52639</v>
      </c>
      <c r="B6464" t="s">
        <v>52640</v>
      </c>
      <c r="C6464" t="s">
        <v>46</v>
      </c>
      <c r="D6464" t="s">
        <v>52641</v>
      </c>
      <c r="E6464" t="s">
        <v>51161</v>
      </c>
      <c r="F6464" t="s">
        <v>52642</v>
      </c>
      <c r="G6464" t="s">
        <v>52643</v>
      </c>
      <c r="H6464" t="s">
        <v>52644</v>
      </c>
      <c r="I6464" t="s">
        <v>2364</v>
      </c>
      <c r="J6464" t="s">
        <v>8124</v>
      </c>
      <c r="K6464" t="s">
        <v>8125</v>
      </c>
      <c r="L6464" t="s">
        <v>146</v>
      </c>
      <c r="M6464" t="s">
        <v>8126</v>
      </c>
      <c r="N6464" t="s">
        <v>2421</v>
      </c>
      <c r="O6464" t="s">
        <v>8127</v>
      </c>
      <c r="P6464" t="s">
        <v>52645</v>
      </c>
      <c r="R6464" t="str">
        <f t="shared" si="200"/>
        <v>临朐</v>
      </c>
      <c r="S6464" t="str">
        <f t="shared" si="201"/>
        <v>0713</v>
      </c>
    </row>
    <row r="6465" spans="1:19">
      <c r="A6465" t="s">
        <v>52646</v>
      </c>
      <c r="B6465" t="s">
        <v>52647</v>
      </c>
      <c r="C6465" t="s">
        <v>46</v>
      </c>
      <c r="D6465" t="s">
        <v>52648</v>
      </c>
      <c r="E6465" t="s">
        <v>52634</v>
      </c>
      <c r="F6465" t="s">
        <v>52649</v>
      </c>
      <c r="G6465" t="s">
        <v>52650</v>
      </c>
      <c r="H6465" t="s">
        <v>52651</v>
      </c>
      <c r="I6465" t="s">
        <v>2378</v>
      </c>
      <c r="J6465" t="s">
        <v>6352</v>
      </c>
      <c r="K6465" t="s">
        <v>6353</v>
      </c>
      <c r="L6465" t="s">
        <v>128</v>
      </c>
      <c r="M6465" t="s">
        <v>5602</v>
      </c>
      <c r="N6465" t="s">
        <v>2674</v>
      </c>
      <c r="O6465" t="s">
        <v>6354</v>
      </c>
      <c r="P6465" t="s">
        <v>52652</v>
      </c>
      <c r="Q6465" t="s">
        <v>52653</v>
      </c>
      <c r="R6465" t="str">
        <f t="shared" ref="R6465:R6528" si="202">IF(OR(LEFT(L6465,2)="高新"),"奎文",IF(LEFT(L6465,2)="峡山","坊子",IF(LEFT(L6465,2)="滨海","寒亭",LEFT(L6465,2))))</f>
        <v>寿光</v>
      </c>
      <c r="S6465" t="str">
        <f t="shared" ref="S6465:S6528" si="203">TEXT(B6465,"mmdd")</f>
        <v>0713</v>
      </c>
    </row>
    <row r="6466" spans="1:19">
      <c r="A6466" t="s">
        <v>52654</v>
      </c>
      <c r="B6466" t="s">
        <v>52655</v>
      </c>
      <c r="C6466" t="s">
        <v>46</v>
      </c>
      <c r="D6466" t="s">
        <v>52656</v>
      </c>
      <c r="E6466" t="s">
        <v>51138</v>
      </c>
      <c r="F6466" t="s">
        <v>52657</v>
      </c>
      <c r="G6466" t="s">
        <v>52658</v>
      </c>
      <c r="H6466" t="s">
        <v>52659</v>
      </c>
      <c r="I6466" t="s">
        <v>2350</v>
      </c>
      <c r="J6466" t="s">
        <v>6506</v>
      </c>
      <c r="K6466" t="s">
        <v>6507</v>
      </c>
      <c r="L6466" t="s">
        <v>76</v>
      </c>
      <c r="M6466" t="s">
        <v>4374</v>
      </c>
      <c r="N6466" t="s">
        <v>2396</v>
      </c>
      <c r="O6466" t="s">
        <v>6508</v>
      </c>
      <c r="P6466" t="s">
        <v>52660</v>
      </c>
      <c r="Q6466" t="s">
        <v>52661</v>
      </c>
      <c r="R6466" t="str">
        <f t="shared" si="202"/>
        <v>奎文</v>
      </c>
      <c r="S6466" t="str">
        <f t="shared" si="203"/>
        <v>0713</v>
      </c>
    </row>
    <row r="6467" spans="1:19">
      <c r="A6467" t="s">
        <v>52662</v>
      </c>
      <c r="B6467" t="s">
        <v>52663</v>
      </c>
      <c r="C6467" t="s">
        <v>46</v>
      </c>
      <c r="D6467" t="s">
        <v>52664</v>
      </c>
      <c r="E6467" t="s">
        <v>51138</v>
      </c>
      <c r="F6467" t="s">
        <v>52665</v>
      </c>
      <c r="G6467" t="s">
        <v>52666</v>
      </c>
      <c r="H6467" t="s">
        <v>52667</v>
      </c>
      <c r="I6467" t="s">
        <v>5112</v>
      </c>
      <c r="J6467" t="s">
        <v>8347</v>
      </c>
      <c r="K6467" t="s">
        <v>8348</v>
      </c>
      <c r="L6467" t="s">
        <v>101</v>
      </c>
      <c r="M6467" t="s">
        <v>2982</v>
      </c>
      <c r="N6467" t="s">
        <v>5839</v>
      </c>
      <c r="O6467" t="s">
        <v>8349</v>
      </c>
      <c r="P6467" t="s">
        <v>52668</v>
      </c>
      <c r="Q6467" t="s">
        <v>52669</v>
      </c>
      <c r="R6467" t="str">
        <f t="shared" si="202"/>
        <v>潍城</v>
      </c>
      <c r="S6467" t="str">
        <f t="shared" si="203"/>
        <v>0713</v>
      </c>
    </row>
    <row r="6468" spans="1:19">
      <c r="A6468" t="s">
        <v>52670</v>
      </c>
      <c r="B6468" t="s">
        <v>52671</v>
      </c>
      <c r="C6468" t="s">
        <v>46</v>
      </c>
      <c r="D6468" t="s">
        <v>52672</v>
      </c>
      <c r="E6468" t="s">
        <v>51138</v>
      </c>
      <c r="F6468" t="s">
        <v>52673</v>
      </c>
      <c r="G6468" t="s">
        <v>52674</v>
      </c>
      <c r="H6468" t="s">
        <v>52675</v>
      </c>
      <c r="I6468" t="s">
        <v>10333</v>
      </c>
      <c r="J6468" t="s">
        <v>7491</v>
      </c>
      <c r="K6468" t="s">
        <v>7492</v>
      </c>
      <c r="L6468" t="s">
        <v>137</v>
      </c>
      <c r="M6468" t="s">
        <v>3729</v>
      </c>
      <c r="O6468" t="s">
        <v>7494</v>
      </c>
      <c r="P6468" t="s">
        <v>52676</v>
      </c>
      <c r="R6468" t="str">
        <f t="shared" si="202"/>
        <v>青州</v>
      </c>
      <c r="S6468" t="str">
        <f t="shared" si="203"/>
        <v>0713</v>
      </c>
    </row>
    <row r="6469" spans="1:19">
      <c r="A6469" t="s">
        <v>1734</v>
      </c>
      <c r="B6469" t="s">
        <v>52677</v>
      </c>
      <c r="C6469" t="s">
        <v>46</v>
      </c>
      <c r="D6469" t="s">
        <v>52678</v>
      </c>
      <c r="E6469" t="s">
        <v>47085</v>
      </c>
      <c r="F6469" t="s">
        <v>52679</v>
      </c>
      <c r="G6469" t="s">
        <v>1732</v>
      </c>
      <c r="H6469" t="s">
        <v>52680</v>
      </c>
      <c r="I6469" t="s">
        <v>52681</v>
      </c>
      <c r="J6469" t="s">
        <v>2793</v>
      </c>
      <c r="K6469" t="s">
        <v>2794</v>
      </c>
      <c r="L6469" t="s">
        <v>57</v>
      </c>
      <c r="M6469" t="s">
        <v>2367</v>
      </c>
      <c r="N6469" t="s">
        <v>3017</v>
      </c>
      <c r="O6469" t="s">
        <v>2795</v>
      </c>
      <c r="P6469" t="s">
        <v>52682</v>
      </c>
      <c r="Q6469" t="s">
        <v>47459</v>
      </c>
      <c r="R6469" t="str">
        <f t="shared" si="202"/>
        <v>安丘</v>
      </c>
      <c r="S6469" t="str">
        <f t="shared" si="203"/>
        <v>0713</v>
      </c>
    </row>
    <row r="6470" spans="1:19">
      <c r="A6470" t="s">
        <v>52683</v>
      </c>
      <c r="B6470" t="s">
        <v>52684</v>
      </c>
      <c r="C6470" t="s">
        <v>46</v>
      </c>
      <c r="D6470" t="s">
        <v>52685</v>
      </c>
      <c r="E6470" t="s">
        <v>51161</v>
      </c>
      <c r="F6470" t="s">
        <v>52686</v>
      </c>
      <c r="G6470" t="s">
        <v>52687</v>
      </c>
      <c r="H6470" t="s">
        <v>52688</v>
      </c>
      <c r="I6470" t="s">
        <v>3336</v>
      </c>
      <c r="J6470" t="s">
        <v>8592</v>
      </c>
      <c r="K6470" t="s">
        <v>8593</v>
      </c>
      <c r="L6470" t="s">
        <v>47</v>
      </c>
      <c r="M6470" t="s">
        <v>4905</v>
      </c>
      <c r="N6470" t="s">
        <v>4007</v>
      </c>
      <c r="O6470" t="s">
        <v>8594</v>
      </c>
      <c r="P6470" t="s">
        <v>52689</v>
      </c>
      <c r="Q6470" t="s">
        <v>52690</v>
      </c>
      <c r="R6470" t="str">
        <f t="shared" si="202"/>
        <v>诸城</v>
      </c>
      <c r="S6470" t="str">
        <f t="shared" si="203"/>
        <v>0713</v>
      </c>
    </row>
    <row r="6471" spans="1:19">
      <c r="A6471" t="s">
        <v>1790</v>
      </c>
      <c r="B6471" t="s">
        <v>52691</v>
      </c>
      <c r="C6471" t="s">
        <v>46</v>
      </c>
      <c r="D6471" t="s">
        <v>52692</v>
      </c>
      <c r="E6471" t="s">
        <v>51222</v>
      </c>
      <c r="F6471" t="s">
        <v>52693</v>
      </c>
      <c r="G6471" t="s">
        <v>1788</v>
      </c>
      <c r="H6471" t="s">
        <v>52694</v>
      </c>
      <c r="I6471" t="s">
        <v>2645</v>
      </c>
      <c r="J6471" t="s">
        <v>5128</v>
      </c>
      <c r="K6471" t="s">
        <v>5129</v>
      </c>
      <c r="L6471" t="s">
        <v>67</v>
      </c>
      <c r="M6471" t="s">
        <v>3706</v>
      </c>
      <c r="N6471" t="s">
        <v>2421</v>
      </c>
      <c r="O6471" t="s">
        <v>5130</v>
      </c>
      <c r="P6471" t="s">
        <v>52695</v>
      </c>
      <c r="R6471" t="str">
        <f t="shared" si="202"/>
        <v>昌邑</v>
      </c>
      <c r="S6471" t="str">
        <f t="shared" si="203"/>
        <v>0713</v>
      </c>
    </row>
    <row r="6472" spans="1:19">
      <c r="A6472" t="s">
        <v>52696</v>
      </c>
      <c r="B6472" t="s">
        <v>52697</v>
      </c>
      <c r="C6472" t="s">
        <v>46</v>
      </c>
      <c r="D6472" t="s">
        <v>52698</v>
      </c>
      <c r="E6472" t="s">
        <v>51161</v>
      </c>
      <c r="F6472" t="s">
        <v>52699</v>
      </c>
      <c r="G6472" t="s">
        <v>52700</v>
      </c>
      <c r="H6472" t="s">
        <v>52701</v>
      </c>
      <c r="I6472" t="s">
        <v>2392</v>
      </c>
      <c r="J6472" t="s">
        <v>30738</v>
      </c>
      <c r="K6472" t="s">
        <v>30739</v>
      </c>
      <c r="L6472" t="s">
        <v>110</v>
      </c>
      <c r="M6472" t="s">
        <v>2575</v>
      </c>
      <c r="N6472" t="s">
        <v>7359</v>
      </c>
      <c r="O6472" t="s">
        <v>36755</v>
      </c>
      <c r="P6472" t="s">
        <v>52702</v>
      </c>
      <c r="R6472" t="str">
        <f t="shared" si="202"/>
        <v>高密</v>
      </c>
      <c r="S6472" t="str">
        <f t="shared" si="203"/>
        <v>0713</v>
      </c>
    </row>
    <row r="6473" spans="1:19">
      <c r="A6473" t="s">
        <v>52703</v>
      </c>
      <c r="B6473" t="s">
        <v>52704</v>
      </c>
      <c r="C6473" t="s">
        <v>46</v>
      </c>
      <c r="D6473" t="s">
        <v>52705</v>
      </c>
      <c r="E6473" t="s">
        <v>51138</v>
      </c>
      <c r="F6473" t="s">
        <v>52706</v>
      </c>
      <c r="G6473" t="s">
        <v>52707</v>
      </c>
      <c r="H6473" t="s">
        <v>52708</v>
      </c>
      <c r="I6473" t="s">
        <v>2465</v>
      </c>
      <c r="J6473" t="s">
        <v>15636</v>
      </c>
      <c r="K6473" t="s">
        <v>15637</v>
      </c>
      <c r="L6473" t="s">
        <v>146</v>
      </c>
      <c r="M6473" t="s">
        <v>3051</v>
      </c>
      <c r="N6473" t="s">
        <v>2340</v>
      </c>
      <c r="O6473" t="s">
        <v>15638</v>
      </c>
      <c r="P6473" t="s">
        <v>52709</v>
      </c>
      <c r="R6473" t="str">
        <f t="shared" si="202"/>
        <v>临朐</v>
      </c>
      <c r="S6473" t="str">
        <f t="shared" si="203"/>
        <v>0713</v>
      </c>
    </row>
    <row r="6474" spans="1:19">
      <c r="A6474" t="s">
        <v>52710</v>
      </c>
      <c r="B6474" t="s">
        <v>52711</v>
      </c>
      <c r="C6474" t="s">
        <v>46</v>
      </c>
      <c r="D6474" t="s">
        <v>52712</v>
      </c>
      <c r="E6474" t="s">
        <v>51161</v>
      </c>
      <c r="F6474" t="s">
        <v>52713</v>
      </c>
      <c r="G6474" t="s">
        <v>52714</v>
      </c>
      <c r="H6474" t="s">
        <v>52715</v>
      </c>
      <c r="I6474" t="s">
        <v>2350</v>
      </c>
      <c r="J6474" t="s">
        <v>6923</v>
      </c>
      <c r="K6474" t="s">
        <v>6924</v>
      </c>
      <c r="L6474" t="s">
        <v>128</v>
      </c>
      <c r="M6474" t="s">
        <v>6079</v>
      </c>
      <c r="N6474" t="s">
        <v>2674</v>
      </c>
      <c r="P6474" t="s">
        <v>52716</v>
      </c>
      <c r="R6474" t="str">
        <f t="shared" si="202"/>
        <v>寿光</v>
      </c>
      <c r="S6474" t="str">
        <f t="shared" si="203"/>
        <v>0713</v>
      </c>
    </row>
    <row r="6475" spans="1:19">
      <c r="A6475" t="s">
        <v>52717</v>
      </c>
      <c r="B6475" t="s">
        <v>52718</v>
      </c>
      <c r="C6475" t="s">
        <v>46</v>
      </c>
      <c r="D6475" t="s">
        <v>52719</v>
      </c>
      <c r="E6475" t="s">
        <v>51138</v>
      </c>
      <c r="F6475" t="s">
        <v>52720</v>
      </c>
      <c r="G6475" t="s">
        <v>52721</v>
      </c>
      <c r="H6475" t="s">
        <v>52722</v>
      </c>
      <c r="I6475" t="s">
        <v>2465</v>
      </c>
      <c r="J6475" t="s">
        <v>5649</v>
      </c>
      <c r="K6475" t="s">
        <v>5650</v>
      </c>
      <c r="L6475" t="s">
        <v>76</v>
      </c>
      <c r="M6475" t="s">
        <v>4374</v>
      </c>
      <c r="N6475" t="s">
        <v>2340</v>
      </c>
      <c r="O6475" t="s">
        <v>5651</v>
      </c>
      <c r="P6475" t="s">
        <v>52723</v>
      </c>
      <c r="R6475" t="str">
        <f t="shared" si="202"/>
        <v>奎文</v>
      </c>
      <c r="S6475" t="str">
        <f t="shared" si="203"/>
        <v>0713</v>
      </c>
    </row>
    <row r="6476" spans="1:19">
      <c r="A6476" t="s">
        <v>52724</v>
      </c>
      <c r="B6476" t="s">
        <v>52725</v>
      </c>
      <c r="C6476" t="s">
        <v>46</v>
      </c>
      <c r="D6476" t="s">
        <v>52726</v>
      </c>
      <c r="E6476" t="s">
        <v>51138</v>
      </c>
      <c r="F6476" t="s">
        <v>52727</v>
      </c>
      <c r="G6476" t="s">
        <v>52728</v>
      </c>
      <c r="H6476" t="s">
        <v>52729</v>
      </c>
      <c r="I6476" t="s">
        <v>2350</v>
      </c>
      <c r="J6476" t="s">
        <v>3167</v>
      </c>
      <c r="K6476" t="s">
        <v>3168</v>
      </c>
      <c r="L6476" t="s">
        <v>110</v>
      </c>
      <c r="M6476" t="s">
        <v>3098</v>
      </c>
      <c r="N6476" t="s">
        <v>2354</v>
      </c>
      <c r="O6476" t="s">
        <v>3169</v>
      </c>
      <c r="P6476" t="s">
        <v>52730</v>
      </c>
      <c r="R6476" t="str">
        <f t="shared" si="202"/>
        <v>高密</v>
      </c>
      <c r="S6476" t="str">
        <f t="shared" si="203"/>
        <v>0713</v>
      </c>
    </row>
    <row r="6477" spans="1:19">
      <c r="A6477" t="s">
        <v>52731</v>
      </c>
      <c r="B6477" t="s">
        <v>52732</v>
      </c>
      <c r="C6477" t="s">
        <v>46</v>
      </c>
      <c r="D6477" t="s">
        <v>52733</v>
      </c>
      <c r="E6477" t="s">
        <v>51161</v>
      </c>
      <c r="F6477" t="s">
        <v>52734</v>
      </c>
      <c r="G6477" t="s">
        <v>52735</v>
      </c>
      <c r="H6477" t="s">
        <v>52736</v>
      </c>
      <c r="I6477" t="s">
        <v>2364</v>
      </c>
      <c r="J6477" t="s">
        <v>9070</v>
      </c>
      <c r="K6477" t="s">
        <v>9071</v>
      </c>
      <c r="L6477" t="s">
        <v>47</v>
      </c>
      <c r="M6477" t="s">
        <v>2784</v>
      </c>
      <c r="N6477" t="s">
        <v>2340</v>
      </c>
      <c r="O6477" t="s">
        <v>9072</v>
      </c>
      <c r="P6477" t="s">
        <v>52737</v>
      </c>
      <c r="Q6477" t="s">
        <v>52738</v>
      </c>
      <c r="R6477" t="str">
        <f t="shared" si="202"/>
        <v>诸城</v>
      </c>
      <c r="S6477" t="str">
        <f t="shared" si="203"/>
        <v>0713</v>
      </c>
    </row>
    <row r="6478" spans="1:19">
      <c r="A6478" t="s">
        <v>52739</v>
      </c>
      <c r="B6478" t="s">
        <v>52740</v>
      </c>
      <c r="C6478" t="s">
        <v>46</v>
      </c>
      <c r="D6478" t="s">
        <v>52741</v>
      </c>
      <c r="E6478" t="s">
        <v>52742</v>
      </c>
      <c r="F6478" t="s">
        <v>52743</v>
      </c>
      <c r="G6478" t="s">
        <v>52744</v>
      </c>
      <c r="H6478" t="s">
        <v>52745</v>
      </c>
      <c r="I6478" t="s">
        <v>2350</v>
      </c>
      <c r="J6478" t="s">
        <v>3508</v>
      </c>
      <c r="K6478" t="s">
        <v>3509</v>
      </c>
      <c r="L6478" t="s">
        <v>187</v>
      </c>
      <c r="M6478" t="s">
        <v>3510</v>
      </c>
      <c r="N6478" t="s">
        <v>2340</v>
      </c>
      <c r="O6478" t="s">
        <v>3511</v>
      </c>
      <c r="P6478" t="s">
        <v>52746</v>
      </c>
      <c r="Q6478" t="s">
        <v>52747</v>
      </c>
      <c r="R6478" t="str">
        <f t="shared" si="202"/>
        <v>坊子</v>
      </c>
      <c r="S6478" t="str">
        <f t="shared" si="203"/>
        <v>0713</v>
      </c>
    </row>
    <row r="6479" spans="1:19">
      <c r="A6479" t="s">
        <v>52748</v>
      </c>
      <c r="B6479" t="s">
        <v>52749</v>
      </c>
      <c r="C6479" t="s">
        <v>46</v>
      </c>
      <c r="D6479" t="s">
        <v>52750</v>
      </c>
      <c r="E6479" t="s">
        <v>51161</v>
      </c>
      <c r="F6479" t="s">
        <v>52751</v>
      </c>
      <c r="G6479" t="s">
        <v>52752</v>
      </c>
      <c r="H6479" t="s">
        <v>52753</v>
      </c>
      <c r="I6479" t="s">
        <v>2364</v>
      </c>
      <c r="J6479" t="s">
        <v>7337</v>
      </c>
      <c r="K6479" t="s">
        <v>7338</v>
      </c>
      <c r="L6479" t="s">
        <v>128</v>
      </c>
      <c r="M6479" t="s">
        <v>2890</v>
      </c>
      <c r="N6479" t="s">
        <v>3017</v>
      </c>
      <c r="O6479" t="s">
        <v>7339</v>
      </c>
      <c r="P6479" t="s">
        <v>52754</v>
      </c>
      <c r="Q6479" t="s">
        <v>52755</v>
      </c>
      <c r="R6479" t="str">
        <f t="shared" si="202"/>
        <v>寿光</v>
      </c>
      <c r="S6479" t="str">
        <f t="shared" si="203"/>
        <v>0713</v>
      </c>
    </row>
    <row r="6480" spans="1:19">
      <c r="A6480" t="s">
        <v>52756</v>
      </c>
      <c r="B6480" t="s">
        <v>52757</v>
      </c>
      <c r="C6480" t="s">
        <v>46</v>
      </c>
      <c r="D6480" t="s">
        <v>52758</v>
      </c>
      <c r="E6480" t="s">
        <v>51138</v>
      </c>
      <c r="F6480" t="s">
        <v>52759</v>
      </c>
      <c r="G6480" t="s">
        <v>52760</v>
      </c>
      <c r="H6480" t="s">
        <v>52761</v>
      </c>
      <c r="I6480" t="s">
        <v>2350</v>
      </c>
      <c r="J6480" t="s">
        <v>2793</v>
      </c>
      <c r="K6480" t="s">
        <v>2794</v>
      </c>
      <c r="L6480" t="s">
        <v>57</v>
      </c>
      <c r="M6480" t="s">
        <v>2367</v>
      </c>
      <c r="N6480" t="s">
        <v>6308</v>
      </c>
      <c r="O6480" t="s">
        <v>2795</v>
      </c>
      <c r="P6480" t="s">
        <v>52616</v>
      </c>
      <c r="Q6480" t="s">
        <v>52762</v>
      </c>
      <c r="R6480" t="str">
        <f t="shared" si="202"/>
        <v>安丘</v>
      </c>
      <c r="S6480" t="str">
        <f t="shared" si="203"/>
        <v>0713</v>
      </c>
    </row>
    <row r="6481" spans="1:19">
      <c r="A6481" t="s">
        <v>52763</v>
      </c>
      <c r="B6481" t="s">
        <v>52764</v>
      </c>
      <c r="C6481" t="s">
        <v>46</v>
      </c>
      <c r="D6481" t="s">
        <v>52765</v>
      </c>
      <c r="E6481" t="s">
        <v>51138</v>
      </c>
      <c r="F6481" t="s">
        <v>52766</v>
      </c>
      <c r="G6481" t="s">
        <v>52767</v>
      </c>
      <c r="H6481" t="s">
        <v>52768</v>
      </c>
      <c r="I6481" t="s">
        <v>2465</v>
      </c>
      <c r="J6481" t="s">
        <v>2646</v>
      </c>
      <c r="K6481" t="s">
        <v>6371</v>
      </c>
      <c r="L6481" t="s">
        <v>137</v>
      </c>
      <c r="M6481" t="s">
        <v>5803</v>
      </c>
      <c r="N6481" t="s">
        <v>2480</v>
      </c>
      <c r="O6481" t="s">
        <v>6372</v>
      </c>
      <c r="P6481" t="s">
        <v>52769</v>
      </c>
      <c r="R6481" t="str">
        <f t="shared" si="202"/>
        <v>青州</v>
      </c>
      <c r="S6481" t="str">
        <f t="shared" si="203"/>
        <v>0713</v>
      </c>
    </row>
    <row r="6482" spans="1:19">
      <c r="A6482" t="s">
        <v>52770</v>
      </c>
      <c r="B6482" t="s">
        <v>52771</v>
      </c>
      <c r="C6482" t="s">
        <v>46</v>
      </c>
      <c r="D6482" t="s">
        <v>52772</v>
      </c>
      <c r="E6482" t="s">
        <v>51138</v>
      </c>
      <c r="F6482" t="s">
        <v>52773</v>
      </c>
      <c r="G6482" t="s">
        <v>52774</v>
      </c>
      <c r="H6482" t="s">
        <v>52775</v>
      </c>
      <c r="I6482" t="s">
        <v>2350</v>
      </c>
      <c r="J6482" t="s">
        <v>3918</v>
      </c>
      <c r="K6482" t="s">
        <v>3919</v>
      </c>
      <c r="L6482" t="s">
        <v>47</v>
      </c>
      <c r="M6482" t="s">
        <v>2454</v>
      </c>
      <c r="O6482" t="s">
        <v>3920</v>
      </c>
      <c r="P6482" t="s">
        <v>52776</v>
      </c>
      <c r="Q6482" t="s">
        <v>52777</v>
      </c>
      <c r="R6482" t="str">
        <f t="shared" si="202"/>
        <v>诸城</v>
      </c>
      <c r="S6482" t="str">
        <f t="shared" si="203"/>
        <v>0713</v>
      </c>
    </row>
    <row r="6483" spans="1:19">
      <c r="A6483" t="s">
        <v>52778</v>
      </c>
      <c r="B6483" t="s">
        <v>52779</v>
      </c>
      <c r="C6483" t="s">
        <v>46</v>
      </c>
      <c r="D6483" t="s">
        <v>52780</v>
      </c>
      <c r="E6483" t="s">
        <v>51161</v>
      </c>
      <c r="F6483" t="s">
        <v>52781</v>
      </c>
      <c r="G6483" t="s">
        <v>52782</v>
      </c>
      <c r="H6483" t="s">
        <v>52783</v>
      </c>
      <c r="I6483" t="s">
        <v>2586</v>
      </c>
      <c r="J6483" t="s">
        <v>4344</v>
      </c>
      <c r="K6483" t="s">
        <v>4345</v>
      </c>
      <c r="L6483" t="s">
        <v>187</v>
      </c>
      <c r="M6483" t="s">
        <v>4346</v>
      </c>
      <c r="N6483" t="s">
        <v>2687</v>
      </c>
      <c r="O6483" t="s">
        <v>4347</v>
      </c>
      <c r="P6483" t="s">
        <v>52784</v>
      </c>
      <c r="Q6483" t="s">
        <v>52785</v>
      </c>
      <c r="R6483" t="str">
        <f t="shared" si="202"/>
        <v>坊子</v>
      </c>
      <c r="S6483" t="str">
        <f t="shared" si="203"/>
        <v>0713</v>
      </c>
    </row>
    <row r="6484" spans="1:19">
      <c r="A6484" t="s">
        <v>52786</v>
      </c>
      <c r="B6484" t="s">
        <v>52787</v>
      </c>
      <c r="C6484" t="s">
        <v>46</v>
      </c>
      <c r="D6484" t="s">
        <v>52788</v>
      </c>
      <c r="E6484" t="s">
        <v>51138</v>
      </c>
      <c r="F6484" t="s">
        <v>52789</v>
      </c>
      <c r="G6484" t="s">
        <v>52790</v>
      </c>
      <c r="H6484" t="s">
        <v>52791</v>
      </c>
      <c r="I6484" t="s">
        <v>2364</v>
      </c>
      <c r="J6484" t="s">
        <v>12818</v>
      </c>
      <c r="K6484" t="s">
        <v>12819</v>
      </c>
      <c r="L6484" t="s">
        <v>47</v>
      </c>
      <c r="M6484" t="s">
        <v>2784</v>
      </c>
      <c r="N6484" t="s">
        <v>4614</v>
      </c>
      <c r="O6484" t="s">
        <v>12820</v>
      </c>
      <c r="P6484" t="s">
        <v>52792</v>
      </c>
      <c r="R6484" t="str">
        <f t="shared" si="202"/>
        <v>诸城</v>
      </c>
      <c r="S6484" t="str">
        <f t="shared" si="203"/>
        <v>0713</v>
      </c>
    </row>
    <row r="6485" spans="1:19">
      <c r="A6485" t="s">
        <v>52793</v>
      </c>
      <c r="B6485" t="s">
        <v>52794</v>
      </c>
      <c r="C6485" t="s">
        <v>46</v>
      </c>
      <c r="D6485" t="s">
        <v>52795</v>
      </c>
      <c r="E6485" t="s">
        <v>51138</v>
      </c>
      <c r="F6485" t="s">
        <v>52796</v>
      </c>
      <c r="G6485" t="s">
        <v>52797</v>
      </c>
      <c r="H6485" t="s">
        <v>52798</v>
      </c>
      <c r="I6485" t="s">
        <v>2645</v>
      </c>
      <c r="J6485" t="s">
        <v>3456</v>
      </c>
      <c r="K6485" t="s">
        <v>3457</v>
      </c>
      <c r="L6485" t="s">
        <v>3458</v>
      </c>
      <c r="M6485" t="s">
        <v>3459</v>
      </c>
      <c r="N6485" t="s">
        <v>2421</v>
      </c>
      <c r="O6485" t="s">
        <v>3460</v>
      </c>
      <c r="P6485" t="s">
        <v>52799</v>
      </c>
      <c r="R6485" t="str">
        <f t="shared" si="202"/>
        <v>寒亭</v>
      </c>
      <c r="S6485" t="str">
        <f t="shared" si="203"/>
        <v>0713</v>
      </c>
    </row>
    <row r="6486" spans="1:19">
      <c r="A6486" t="s">
        <v>52800</v>
      </c>
      <c r="B6486" t="s">
        <v>52801</v>
      </c>
      <c r="C6486" t="s">
        <v>46</v>
      </c>
      <c r="D6486" t="s">
        <v>52802</v>
      </c>
      <c r="E6486" t="s">
        <v>52803</v>
      </c>
      <c r="F6486" t="s">
        <v>52804</v>
      </c>
      <c r="G6486" t="s">
        <v>52805</v>
      </c>
      <c r="H6486" t="s">
        <v>52806</v>
      </c>
      <c r="I6486" t="s">
        <v>2364</v>
      </c>
      <c r="J6486" t="s">
        <v>5392</v>
      </c>
      <c r="K6486" t="s">
        <v>5393</v>
      </c>
      <c r="L6486" t="s">
        <v>128</v>
      </c>
      <c r="M6486" t="s">
        <v>2720</v>
      </c>
      <c r="N6486" t="s">
        <v>2785</v>
      </c>
      <c r="O6486" t="s">
        <v>5394</v>
      </c>
      <c r="P6486" t="s">
        <v>52807</v>
      </c>
      <c r="Q6486" t="s">
        <v>52808</v>
      </c>
      <c r="R6486" t="str">
        <f t="shared" si="202"/>
        <v>寿光</v>
      </c>
      <c r="S6486" t="str">
        <f t="shared" si="203"/>
        <v>0713</v>
      </c>
    </row>
    <row r="6487" spans="1:19">
      <c r="A6487" t="s">
        <v>52809</v>
      </c>
      <c r="B6487" t="s">
        <v>52810</v>
      </c>
      <c r="C6487" t="s">
        <v>46</v>
      </c>
      <c r="D6487" t="s">
        <v>52811</v>
      </c>
      <c r="E6487" t="s">
        <v>51138</v>
      </c>
      <c r="F6487" t="s">
        <v>52812</v>
      </c>
      <c r="G6487" t="s">
        <v>52813</v>
      </c>
      <c r="H6487" t="s">
        <v>52814</v>
      </c>
      <c r="I6487" t="s">
        <v>2364</v>
      </c>
      <c r="J6487" t="s">
        <v>5380</v>
      </c>
      <c r="K6487" t="s">
        <v>5381</v>
      </c>
      <c r="L6487" t="s">
        <v>128</v>
      </c>
      <c r="M6487" t="s">
        <v>2708</v>
      </c>
      <c r="N6487" t="s">
        <v>2480</v>
      </c>
      <c r="O6487" t="s">
        <v>5382</v>
      </c>
      <c r="P6487" t="s">
        <v>52815</v>
      </c>
      <c r="R6487" t="str">
        <f t="shared" si="202"/>
        <v>寿光</v>
      </c>
      <c r="S6487" t="str">
        <f t="shared" si="203"/>
        <v>0713</v>
      </c>
    </row>
    <row r="6488" spans="1:19">
      <c r="A6488" t="s">
        <v>52816</v>
      </c>
      <c r="B6488" t="s">
        <v>52817</v>
      </c>
      <c r="C6488" t="s">
        <v>46</v>
      </c>
      <c r="D6488" t="s">
        <v>52818</v>
      </c>
      <c r="E6488" t="s">
        <v>51222</v>
      </c>
      <c r="F6488" t="s">
        <v>52819</v>
      </c>
      <c r="G6488" t="s">
        <v>52820</v>
      </c>
      <c r="H6488" t="s">
        <v>52821</v>
      </c>
      <c r="I6488" t="s">
        <v>2364</v>
      </c>
      <c r="J6488" t="s">
        <v>7368</v>
      </c>
      <c r="K6488" t="s">
        <v>7369</v>
      </c>
      <c r="L6488" t="s">
        <v>110</v>
      </c>
      <c r="M6488" t="s">
        <v>2575</v>
      </c>
      <c r="N6488" t="s">
        <v>5286</v>
      </c>
      <c r="O6488" t="s">
        <v>7370</v>
      </c>
      <c r="P6488" t="s">
        <v>52822</v>
      </c>
      <c r="R6488" t="str">
        <f t="shared" si="202"/>
        <v>高密</v>
      </c>
      <c r="S6488" t="str">
        <f t="shared" si="203"/>
        <v>0713</v>
      </c>
    </row>
    <row r="6489" spans="1:19">
      <c r="A6489" t="s">
        <v>52823</v>
      </c>
      <c r="B6489" t="s">
        <v>52824</v>
      </c>
      <c r="C6489" t="s">
        <v>46</v>
      </c>
      <c r="D6489" t="s">
        <v>52825</v>
      </c>
      <c r="E6489" t="s">
        <v>52826</v>
      </c>
      <c r="F6489" t="s">
        <v>52827</v>
      </c>
      <c r="G6489" t="s">
        <v>52828</v>
      </c>
      <c r="H6489" t="s">
        <v>52829</v>
      </c>
      <c r="I6489" t="s">
        <v>2350</v>
      </c>
      <c r="J6489" t="s">
        <v>4457</v>
      </c>
      <c r="K6489" t="s">
        <v>4458</v>
      </c>
      <c r="L6489" t="s">
        <v>101</v>
      </c>
      <c r="M6489" t="s">
        <v>5737</v>
      </c>
      <c r="N6489" t="s">
        <v>2354</v>
      </c>
      <c r="O6489" t="s">
        <v>4460</v>
      </c>
      <c r="P6489" t="s">
        <v>52830</v>
      </c>
      <c r="R6489" t="str">
        <f t="shared" si="202"/>
        <v>潍城</v>
      </c>
      <c r="S6489" t="str">
        <f t="shared" si="203"/>
        <v>0713</v>
      </c>
    </row>
    <row r="6490" spans="1:19">
      <c r="A6490" t="s">
        <v>52831</v>
      </c>
      <c r="B6490" t="s">
        <v>52832</v>
      </c>
      <c r="C6490" t="s">
        <v>46</v>
      </c>
      <c r="D6490" t="s">
        <v>52833</v>
      </c>
      <c r="E6490" t="s">
        <v>51161</v>
      </c>
      <c r="F6490" t="s">
        <v>52834</v>
      </c>
      <c r="G6490" t="s">
        <v>52835</v>
      </c>
      <c r="H6490" t="s">
        <v>52836</v>
      </c>
      <c r="I6490" t="s">
        <v>2364</v>
      </c>
      <c r="J6490" t="s">
        <v>7999</v>
      </c>
      <c r="K6490" t="s">
        <v>8000</v>
      </c>
      <c r="L6490" t="s">
        <v>47</v>
      </c>
      <c r="M6490" t="s">
        <v>8001</v>
      </c>
      <c r="N6490" t="s">
        <v>3499</v>
      </c>
      <c r="O6490" t="s">
        <v>8002</v>
      </c>
      <c r="P6490" t="s">
        <v>52837</v>
      </c>
      <c r="R6490" t="str">
        <f t="shared" si="202"/>
        <v>诸城</v>
      </c>
      <c r="S6490" t="str">
        <f t="shared" si="203"/>
        <v>0713</v>
      </c>
    </row>
    <row r="6491" spans="1:19">
      <c r="A6491" t="s">
        <v>52838</v>
      </c>
      <c r="B6491" t="s">
        <v>52839</v>
      </c>
      <c r="C6491" t="s">
        <v>46</v>
      </c>
      <c r="D6491" t="s">
        <v>52840</v>
      </c>
      <c r="E6491" t="s">
        <v>51161</v>
      </c>
      <c r="F6491" t="s">
        <v>52841</v>
      </c>
      <c r="G6491" t="s">
        <v>52842</v>
      </c>
      <c r="H6491" t="s">
        <v>52843</v>
      </c>
      <c r="I6491" t="s">
        <v>3336</v>
      </c>
      <c r="J6491" t="s">
        <v>3682</v>
      </c>
      <c r="K6491" t="s">
        <v>3683</v>
      </c>
      <c r="L6491" t="s">
        <v>110</v>
      </c>
      <c r="M6491" t="s">
        <v>3621</v>
      </c>
      <c r="N6491" t="s">
        <v>40753</v>
      </c>
      <c r="O6491" t="s">
        <v>3684</v>
      </c>
      <c r="P6491" t="s">
        <v>52844</v>
      </c>
      <c r="R6491" t="str">
        <f t="shared" si="202"/>
        <v>高密</v>
      </c>
      <c r="S6491" t="str">
        <f t="shared" si="203"/>
        <v>0713</v>
      </c>
    </row>
    <row r="6492" spans="1:19">
      <c r="A6492" t="s">
        <v>52845</v>
      </c>
      <c r="B6492" t="s">
        <v>52846</v>
      </c>
      <c r="C6492" t="s">
        <v>46</v>
      </c>
      <c r="D6492" t="s">
        <v>52847</v>
      </c>
      <c r="E6492" t="s">
        <v>51138</v>
      </c>
      <c r="F6492" t="s">
        <v>52848</v>
      </c>
      <c r="G6492" t="s">
        <v>52849</v>
      </c>
      <c r="H6492" t="s">
        <v>52850</v>
      </c>
      <c r="I6492" t="s">
        <v>2350</v>
      </c>
      <c r="J6492" t="s">
        <v>4027</v>
      </c>
      <c r="K6492" t="s">
        <v>4028</v>
      </c>
      <c r="L6492" t="s">
        <v>57</v>
      </c>
      <c r="M6492" t="s">
        <v>2552</v>
      </c>
      <c r="N6492" t="s">
        <v>2674</v>
      </c>
      <c r="O6492" t="s">
        <v>4030</v>
      </c>
      <c r="P6492" t="s">
        <v>52851</v>
      </c>
      <c r="Q6492" t="s">
        <v>52852</v>
      </c>
      <c r="R6492" t="str">
        <f t="shared" si="202"/>
        <v>安丘</v>
      </c>
      <c r="S6492" t="str">
        <f t="shared" si="203"/>
        <v>0713</v>
      </c>
    </row>
    <row r="6493" spans="1:19">
      <c r="A6493" t="s">
        <v>52853</v>
      </c>
      <c r="B6493" t="s">
        <v>52854</v>
      </c>
      <c r="C6493" t="s">
        <v>46</v>
      </c>
      <c r="D6493" t="s">
        <v>52855</v>
      </c>
      <c r="E6493" t="s">
        <v>52856</v>
      </c>
      <c r="F6493" t="s">
        <v>52857</v>
      </c>
      <c r="G6493" t="s">
        <v>52858</v>
      </c>
      <c r="H6493" t="s">
        <v>52859</v>
      </c>
      <c r="I6493" t="s">
        <v>2364</v>
      </c>
      <c r="J6493" t="s">
        <v>30738</v>
      </c>
      <c r="K6493" t="s">
        <v>30739</v>
      </c>
      <c r="L6493" t="s">
        <v>110</v>
      </c>
      <c r="M6493" t="s">
        <v>2575</v>
      </c>
      <c r="N6493" t="s">
        <v>2421</v>
      </c>
      <c r="O6493" t="s">
        <v>36755</v>
      </c>
      <c r="P6493" t="s">
        <v>52860</v>
      </c>
      <c r="Q6493" t="s">
        <v>52861</v>
      </c>
      <c r="R6493" t="str">
        <f t="shared" si="202"/>
        <v>高密</v>
      </c>
      <c r="S6493" t="str">
        <f t="shared" si="203"/>
        <v>0713</v>
      </c>
    </row>
    <row r="6494" spans="1:19">
      <c r="A6494" t="s">
        <v>52862</v>
      </c>
      <c r="B6494" t="s">
        <v>52863</v>
      </c>
      <c r="C6494" t="s">
        <v>46</v>
      </c>
      <c r="D6494" t="s">
        <v>52864</v>
      </c>
      <c r="E6494" t="s">
        <v>51138</v>
      </c>
      <c r="F6494" t="s">
        <v>52865</v>
      </c>
      <c r="G6494" t="s">
        <v>52866</v>
      </c>
      <c r="H6494" t="s">
        <v>52867</v>
      </c>
      <c r="I6494" t="s">
        <v>2364</v>
      </c>
      <c r="J6494" t="s">
        <v>7136</v>
      </c>
      <c r="K6494" t="s">
        <v>7137</v>
      </c>
      <c r="L6494" t="s">
        <v>47</v>
      </c>
      <c r="M6494" t="s">
        <v>3327</v>
      </c>
      <c r="N6494" t="s">
        <v>5712</v>
      </c>
      <c r="O6494" t="s">
        <v>7138</v>
      </c>
      <c r="P6494" t="s">
        <v>52868</v>
      </c>
      <c r="R6494" t="str">
        <f t="shared" si="202"/>
        <v>诸城</v>
      </c>
      <c r="S6494" t="str">
        <f t="shared" si="203"/>
        <v>0713</v>
      </c>
    </row>
    <row r="6495" spans="1:19">
      <c r="A6495" t="s">
        <v>52869</v>
      </c>
      <c r="B6495" t="s">
        <v>52870</v>
      </c>
      <c r="C6495" t="s">
        <v>46</v>
      </c>
      <c r="D6495" t="s">
        <v>52871</v>
      </c>
      <c r="E6495" t="s">
        <v>52872</v>
      </c>
      <c r="F6495" t="s">
        <v>52873</v>
      </c>
      <c r="G6495" t="s">
        <v>52874</v>
      </c>
      <c r="H6495" t="s">
        <v>52875</v>
      </c>
      <c r="I6495" t="s">
        <v>2350</v>
      </c>
      <c r="J6495" t="s">
        <v>3771</v>
      </c>
      <c r="K6495" t="s">
        <v>3772</v>
      </c>
      <c r="L6495" t="s">
        <v>187</v>
      </c>
      <c r="M6495" t="s">
        <v>3773</v>
      </c>
      <c r="N6495" t="s">
        <v>2421</v>
      </c>
      <c r="O6495" t="s">
        <v>3775</v>
      </c>
      <c r="P6495" t="s">
        <v>52876</v>
      </c>
      <c r="R6495" t="str">
        <f t="shared" si="202"/>
        <v>坊子</v>
      </c>
      <c r="S6495" t="str">
        <f t="shared" si="203"/>
        <v>0713</v>
      </c>
    </row>
    <row r="6496" spans="1:19">
      <c r="A6496" t="s">
        <v>52877</v>
      </c>
      <c r="B6496" t="s">
        <v>52878</v>
      </c>
      <c r="C6496" t="s">
        <v>46</v>
      </c>
      <c r="D6496" t="s">
        <v>52879</v>
      </c>
      <c r="E6496" t="s">
        <v>51138</v>
      </c>
      <c r="F6496" t="s">
        <v>52880</v>
      </c>
      <c r="G6496" t="s">
        <v>52881</v>
      </c>
      <c r="H6496" t="s">
        <v>52882</v>
      </c>
      <c r="I6496" t="s">
        <v>2350</v>
      </c>
      <c r="J6496" t="s">
        <v>11287</v>
      </c>
      <c r="K6496" t="s">
        <v>11288</v>
      </c>
      <c r="L6496" t="s">
        <v>676</v>
      </c>
      <c r="M6496" t="s">
        <v>2613</v>
      </c>
      <c r="N6496" t="s">
        <v>2859</v>
      </c>
      <c r="O6496" t="s">
        <v>11289</v>
      </c>
      <c r="P6496" t="s">
        <v>52883</v>
      </c>
      <c r="R6496" t="str">
        <f t="shared" si="202"/>
        <v>昌乐</v>
      </c>
      <c r="S6496" t="str">
        <f t="shared" si="203"/>
        <v>0713</v>
      </c>
    </row>
    <row r="6497" spans="1:19">
      <c r="A6497" t="s">
        <v>52884</v>
      </c>
      <c r="B6497" t="s">
        <v>52885</v>
      </c>
      <c r="C6497" t="s">
        <v>46</v>
      </c>
      <c r="D6497" t="s">
        <v>52886</v>
      </c>
      <c r="E6497" t="s">
        <v>51138</v>
      </c>
      <c r="F6497" t="s">
        <v>52887</v>
      </c>
      <c r="G6497" t="s">
        <v>52888</v>
      </c>
      <c r="H6497" t="s">
        <v>52889</v>
      </c>
      <c r="I6497" t="s">
        <v>2465</v>
      </c>
      <c r="J6497" t="s">
        <v>4978</v>
      </c>
      <c r="K6497" t="s">
        <v>4979</v>
      </c>
      <c r="L6497" t="s">
        <v>101</v>
      </c>
      <c r="M6497" t="s">
        <v>4459</v>
      </c>
      <c r="N6497" t="s">
        <v>5839</v>
      </c>
      <c r="O6497" t="s">
        <v>4980</v>
      </c>
      <c r="P6497" t="s">
        <v>52890</v>
      </c>
      <c r="Q6497" t="s">
        <v>52891</v>
      </c>
      <c r="R6497" t="str">
        <f t="shared" si="202"/>
        <v>潍城</v>
      </c>
      <c r="S6497" t="str">
        <f t="shared" si="203"/>
        <v>0713</v>
      </c>
    </row>
    <row r="6498" spans="1:19">
      <c r="A6498" t="s">
        <v>52892</v>
      </c>
      <c r="B6498" t="s">
        <v>52893</v>
      </c>
      <c r="C6498" t="s">
        <v>46</v>
      </c>
      <c r="D6498" t="s">
        <v>52894</v>
      </c>
      <c r="E6498" t="s">
        <v>51138</v>
      </c>
      <c r="F6498" t="s">
        <v>52895</v>
      </c>
      <c r="G6498" t="s">
        <v>52896</v>
      </c>
      <c r="H6498" t="s">
        <v>52897</v>
      </c>
      <c r="I6498" t="s">
        <v>2465</v>
      </c>
      <c r="J6498" t="s">
        <v>25215</v>
      </c>
      <c r="K6498" t="s">
        <v>25216</v>
      </c>
      <c r="L6498" t="s">
        <v>119</v>
      </c>
      <c r="M6498" t="s">
        <v>5238</v>
      </c>
      <c r="N6498" t="s">
        <v>2674</v>
      </c>
      <c r="O6498" t="s">
        <v>25217</v>
      </c>
      <c r="P6498" t="s">
        <v>52898</v>
      </c>
      <c r="Q6498" t="s">
        <v>52899</v>
      </c>
      <c r="R6498" t="str">
        <f t="shared" si="202"/>
        <v>寒亭</v>
      </c>
      <c r="S6498" t="str">
        <f t="shared" si="203"/>
        <v>0713</v>
      </c>
    </row>
    <row r="6499" spans="1:19">
      <c r="A6499" t="s">
        <v>52900</v>
      </c>
      <c r="B6499" t="s">
        <v>52901</v>
      </c>
      <c r="C6499" t="s">
        <v>46</v>
      </c>
      <c r="D6499" t="s">
        <v>52902</v>
      </c>
      <c r="E6499" t="s">
        <v>51138</v>
      </c>
      <c r="F6499" t="s">
        <v>52903</v>
      </c>
      <c r="G6499" t="s">
        <v>52904</v>
      </c>
      <c r="H6499" t="s">
        <v>52905</v>
      </c>
      <c r="I6499" t="s">
        <v>2350</v>
      </c>
      <c r="J6499" t="s">
        <v>25578</v>
      </c>
      <c r="K6499" t="s">
        <v>25579</v>
      </c>
      <c r="L6499" t="s">
        <v>3458</v>
      </c>
      <c r="M6499" t="s">
        <v>3459</v>
      </c>
      <c r="N6499" t="s">
        <v>2421</v>
      </c>
      <c r="O6499" t="s">
        <v>44470</v>
      </c>
      <c r="P6499" t="s">
        <v>52906</v>
      </c>
      <c r="Q6499" t="s">
        <v>52907</v>
      </c>
      <c r="R6499" t="str">
        <f t="shared" si="202"/>
        <v>寒亭</v>
      </c>
      <c r="S6499" t="str">
        <f t="shared" si="203"/>
        <v>0713</v>
      </c>
    </row>
    <row r="6500" spans="1:19">
      <c r="A6500" t="s">
        <v>1838</v>
      </c>
      <c r="B6500" t="s">
        <v>52908</v>
      </c>
      <c r="C6500" t="s">
        <v>46</v>
      </c>
      <c r="D6500" t="s">
        <v>52909</v>
      </c>
      <c r="E6500" t="s">
        <v>52910</v>
      </c>
      <c r="F6500" t="s">
        <v>52911</v>
      </c>
      <c r="G6500" t="s">
        <v>1836</v>
      </c>
      <c r="H6500" t="s">
        <v>52912</v>
      </c>
      <c r="I6500" t="s">
        <v>2364</v>
      </c>
      <c r="J6500" t="s">
        <v>7099</v>
      </c>
      <c r="K6500" t="s">
        <v>7100</v>
      </c>
      <c r="L6500" t="s">
        <v>146</v>
      </c>
      <c r="M6500" t="s">
        <v>4470</v>
      </c>
      <c r="N6500" t="s">
        <v>3270</v>
      </c>
      <c r="O6500" t="s">
        <v>7101</v>
      </c>
      <c r="P6500" t="s">
        <v>52913</v>
      </c>
      <c r="R6500" t="str">
        <f t="shared" si="202"/>
        <v>临朐</v>
      </c>
      <c r="S6500" t="str">
        <f t="shared" si="203"/>
        <v>0713</v>
      </c>
    </row>
    <row r="6501" spans="1:19">
      <c r="A6501" t="s">
        <v>52914</v>
      </c>
      <c r="B6501" t="s">
        <v>52915</v>
      </c>
      <c r="C6501" t="s">
        <v>46</v>
      </c>
      <c r="D6501" t="s">
        <v>52916</v>
      </c>
      <c r="E6501" t="s">
        <v>52917</v>
      </c>
      <c r="F6501" t="s">
        <v>52918</v>
      </c>
      <c r="G6501" t="s">
        <v>52919</v>
      </c>
      <c r="H6501" t="s">
        <v>52920</v>
      </c>
      <c r="I6501" t="s">
        <v>2645</v>
      </c>
      <c r="J6501" t="s">
        <v>4468</v>
      </c>
      <c r="K6501" t="s">
        <v>4469</v>
      </c>
      <c r="L6501" t="s">
        <v>146</v>
      </c>
      <c r="M6501" t="s">
        <v>4470</v>
      </c>
      <c r="N6501" t="s">
        <v>2687</v>
      </c>
      <c r="O6501" t="s">
        <v>4471</v>
      </c>
      <c r="P6501" t="s">
        <v>52921</v>
      </c>
      <c r="R6501" t="str">
        <f t="shared" si="202"/>
        <v>临朐</v>
      </c>
      <c r="S6501" t="str">
        <f t="shared" si="203"/>
        <v>0713</v>
      </c>
    </row>
    <row r="6502" spans="1:19">
      <c r="A6502" t="s">
        <v>52922</v>
      </c>
      <c r="B6502" t="s">
        <v>52923</v>
      </c>
      <c r="C6502" t="s">
        <v>46</v>
      </c>
      <c r="D6502" t="s">
        <v>52924</v>
      </c>
      <c r="E6502" t="s">
        <v>52925</v>
      </c>
      <c r="F6502" t="s">
        <v>52926</v>
      </c>
      <c r="G6502" t="s">
        <v>52927</v>
      </c>
      <c r="H6502" t="s">
        <v>52928</v>
      </c>
      <c r="I6502" t="s">
        <v>2350</v>
      </c>
      <c r="J6502" t="s">
        <v>3682</v>
      </c>
      <c r="K6502" t="s">
        <v>3683</v>
      </c>
      <c r="L6502" t="s">
        <v>110</v>
      </c>
      <c r="M6502" t="s">
        <v>3621</v>
      </c>
      <c r="N6502" t="s">
        <v>40753</v>
      </c>
      <c r="O6502" t="s">
        <v>3684</v>
      </c>
      <c r="P6502" t="s">
        <v>52929</v>
      </c>
      <c r="Q6502" t="s">
        <v>52930</v>
      </c>
      <c r="R6502" t="str">
        <f t="shared" si="202"/>
        <v>高密</v>
      </c>
      <c r="S6502" t="str">
        <f t="shared" si="203"/>
        <v>0713</v>
      </c>
    </row>
    <row r="6503" spans="1:19">
      <c r="A6503" t="s">
        <v>52931</v>
      </c>
      <c r="B6503" t="s">
        <v>52932</v>
      </c>
      <c r="C6503" t="s">
        <v>46</v>
      </c>
      <c r="D6503" t="s">
        <v>52933</v>
      </c>
      <c r="E6503" t="s">
        <v>51161</v>
      </c>
      <c r="F6503" t="s">
        <v>52934</v>
      </c>
      <c r="G6503" t="s">
        <v>52935</v>
      </c>
      <c r="H6503" t="s">
        <v>52936</v>
      </c>
      <c r="I6503" t="s">
        <v>2350</v>
      </c>
      <c r="J6503" t="s">
        <v>7368</v>
      </c>
      <c r="K6503" t="s">
        <v>7369</v>
      </c>
      <c r="L6503" t="s">
        <v>110</v>
      </c>
      <c r="M6503" t="s">
        <v>2575</v>
      </c>
      <c r="O6503" t="s">
        <v>7370</v>
      </c>
      <c r="P6503" t="s">
        <v>52937</v>
      </c>
      <c r="R6503" t="str">
        <f t="shared" si="202"/>
        <v>高密</v>
      </c>
      <c r="S6503" t="str">
        <f t="shared" si="203"/>
        <v>0713</v>
      </c>
    </row>
    <row r="6504" spans="1:19">
      <c r="A6504" t="s">
        <v>52938</v>
      </c>
      <c r="B6504" t="s">
        <v>52939</v>
      </c>
      <c r="C6504" t="s">
        <v>46</v>
      </c>
      <c r="D6504" t="s">
        <v>52940</v>
      </c>
      <c r="E6504" t="s">
        <v>51161</v>
      </c>
      <c r="F6504" t="s">
        <v>52941</v>
      </c>
      <c r="G6504" t="s">
        <v>52942</v>
      </c>
      <c r="H6504" t="s">
        <v>52943</v>
      </c>
      <c r="I6504" t="s">
        <v>2350</v>
      </c>
      <c r="J6504" t="s">
        <v>9022</v>
      </c>
      <c r="K6504" t="s">
        <v>9023</v>
      </c>
      <c r="L6504" t="s">
        <v>101</v>
      </c>
      <c r="M6504" t="s">
        <v>4459</v>
      </c>
      <c r="N6504" t="s">
        <v>2480</v>
      </c>
      <c r="O6504" t="s">
        <v>9024</v>
      </c>
      <c r="P6504" t="s">
        <v>52944</v>
      </c>
      <c r="Q6504" t="s">
        <v>52945</v>
      </c>
      <c r="R6504" t="str">
        <f t="shared" si="202"/>
        <v>潍城</v>
      </c>
      <c r="S6504" t="str">
        <f t="shared" si="203"/>
        <v>0713</v>
      </c>
    </row>
    <row r="6505" spans="1:19">
      <c r="A6505" t="s">
        <v>52946</v>
      </c>
      <c r="B6505" t="s">
        <v>52947</v>
      </c>
      <c r="C6505" t="s">
        <v>46</v>
      </c>
      <c r="D6505" t="s">
        <v>52948</v>
      </c>
      <c r="E6505" t="s">
        <v>51138</v>
      </c>
      <c r="F6505" t="s">
        <v>52949</v>
      </c>
      <c r="G6505" t="s">
        <v>52950</v>
      </c>
      <c r="H6505" t="s">
        <v>52951</v>
      </c>
      <c r="I6505" t="s">
        <v>2350</v>
      </c>
      <c r="J6505" t="s">
        <v>2671</v>
      </c>
      <c r="K6505" t="s">
        <v>2672</v>
      </c>
      <c r="L6505" t="s">
        <v>67</v>
      </c>
      <c r="M6505" t="s">
        <v>2673</v>
      </c>
      <c r="N6505" t="s">
        <v>2421</v>
      </c>
      <c r="O6505" t="s">
        <v>2675</v>
      </c>
      <c r="P6505" t="s">
        <v>52952</v>
      </c>
      <c r="Q6505" t="s">
        <v>52953</v>
      </c>
      <c r="R6505" t="str">
        <f t="shared" si="202"/>
        <v>昌邑</v>
      </c>
      <c r="S6505" t="str">
        <f t="shared" si="203"/>
        <v>0713</v>
      </c>
    </row>
    <row r="6506" spans="1:19">
      <c r="A6506" t="s">
        <v>52954</v>
      </c>
      <c r="B6506" t="s">
        <v>52955</v>
      </c>
      <c r="C6506" t="s">
        <v>46</v>
      </c>
      <c r="D6506" t="s">
        <v>52956</v>
      </c>
      <c r="E6506" t="s">
        <v>51161</v>
      </c>
      <c r="F6506" t="s">
        <v>52957</v>
      </c>
      <c r="G6506" t="s">
        <v>52958</v>
      </c>
      <c r="H6506" t="s">
        <v>52959</v>
      </c>
      <c r="I6506" t="s">
        <v>2645</v>
      </c>
      <c r="J6506" t="s">
        <v>33860</v>
      </c>
      <c r="K6506" t="s">
        <v>8235</v>
      </c>
      <c r="L6506" t="s">
        <v>57</v>
      </c>
      <c r="M6506" t="s">
        <v>4029</v>
      </c>
      <c r="N6506" t="s">
        <v>2421</v>
      </c>
      <c r="O6506" t="s">
        <v>33861</v>
      </c>
      <c r="P6506" t="s">
        <v>52960</v>
      </c>
      <c r="R6506" t="str">
        <f t="shared" si="202"/>
        <v>安丘</v>
      </c>
      <c r="S6506" t="str">
        <f t="shared" si="203"/>
        <v>0713</v>
      </c>
    </row>
    <row r="6507" spans="1:19">
      <c r="A6507" t="s">
        <v>52961</v>
      </c>
      <c r="B6507" t="s">
        <v>52962</v>
      </c>
      <c r="C6507" t="s">
        <v>46</v>
      </c>
      <c r="D6507" t="s">
        <v>52963</v>
      </c>
      <c r="E6507" t="s">
        <v>51138</v>
      </c>
      <c r="F6507" t="s">
        <v>52964</v>
      </c>
      <c r="G6507" t="s">
        <v>52965</v>
      </c>
      <c r="H6507" t="s">
        <v>52966</v>
      </c>
      <c r="I6507" t="s">
        <v>2465</v>
      </c>
      <c r="J6507" t="s">
        <v>3597</v>
      </c>
      <c r="K6507" t="s">
        <v>3598</v>
      </c>
      <c r="L6507" t="s">
        <v>128</v>
      </c>
      <c r="M6507" t="s">
        <v>2708</v>
      </c>
      <c r="N6507" t="s">
        <v>2340</v>
      </c>
      <c r="O6507" t="s">
        <v>3599</v>
      </c>
      <c r="P6507" t="s">
        <v>52967</v>
      </c>
      <c r="Q6507" t="s">
        <v>52968</v>
      </c>
      <c r="R6507" t="str">
        <f t="shared" si="202"/>
        <v>寿光</v>
      </c>
      <c r="S6507" t="str">
        <f t="shared" si="203"/>
        <v>0713</v>
      </c>
    </row>
    <row r="6508" spans="1:19">
      <c r="A6508" t="s">
        <v>52969</v>
      </c>
      <c r="B6508" t="s">
        <v>52970</v>
      </c>
      <c r="C6508" t="s">
        <v>46</v>
      </c>
      <c r="D6508" t="s">
        <v>52971</v>
      </c>
      <c r="E6508" t="s">
        <v>52972</v>
      </c>
      <c r="F6508" t="s">
        <v>52973</v>
      </c>
      <c r="G6508" t="s">
        <v>52974</v>
      </c>
      <c r="H6508" t="s">
        <v>52975</v>
      </c>
      <c r="I6508" t="s">
        <v>2350</v>
      </c>
      <c r="J6508" t="s">
        <v>8431</v>
      </c>
      <c r="K6508" t="s">
        <v>8432</v>
      </c>
      <c r="L6508" t="s">
        <v>146</v>
      </c>
      <c r="M6508" t="s">
        <v>2420</v>
      </c>
      <c r="N6508" t="s">
        <v>2674</v>
      </c>
      <c r="O6508" t="s">
        <v>8433</v>
      </c>
      <c r="P6508" t="s">
        <v>52976</v>
      </c>
      <c r="R6508" t="str">
        <f t="shared" si="202"/>
        <v>临朐</v>
      </c>
      <c r="S6508" t="str">
        <f t="shared" si="203"/>
        <v>0713</v>
      </c>
    </row>
    <row r="6509" spans="1:19">
      <c r="A6509" t="s">
        <v>52977</v>
      </c>
      <c r="B6509" t="s">
        <v>52978</v>
      </c>
      <c r="C6509" t="s">
        <v>46</v>
      </c>
      <c r="D6509" t="s">
        <v>52979</v>
      </c>
      <c r="E6509" t="s">
        <v>51138</v>
      </c>
      <c r="F6509" t="s">
        <v>52980</v>
      </c>
      <c r="G6509" t="s">
        <v>52981</v>
      </c>
      <c r="H6509" t="s">
        <v>52982</v>
      </c>
      <c r="I6509" t="s">
        <v>2770</v>
      </c>
      <c r="J6509" t="s">
        <v>5547</v>
      </c>
      <c r="K6509" t="s">
        <v>5548</v>
      </c>
      <c r="L6509" t="s">
        <v>128</v>
      </c>
      <c r="M6509" t="s">
        <v>3895</v>
      </c>
      <c r="N6509" t="s">
        <v>2421</v>
      </c>
      <c r="O6509" t="s">
        <v>5549</v>
      </c>
      <c r="P6509" t="s">
        <v>52983</v>
      </c>
      <c r="R6509" t="str">
        <f t="shared" si="202"/>
        <v>寿光</v>
      </c>
      <c r="S6509" t="str">
        <f t="shared" si="203"/>
        <v>0713</v>
      </c>
    </row>
    <row r="6510" spans="1:19">
      <c r="A6510" t="s">
        <v>52984</v>
      </c>
      <c r="B6510" t="s">
        <v>52985</v>
      </c>
      <c r="C6510" t="s">
        <v>46</v>
      </c>
      <c r="D6510" t="s">
        <v>52986</v>
      </c>
      <c r="E6510" t="s">
        <v>51138</v>
      </c>
      <c r="F6510" t="s">
        <v>52987</v>
      </c>
      <c r="G6510" t="s">
        <v>52988</v>
      </c>
      <c r="H6510" t="s">
        <v>52989</v>
      </c>
      <c r="I6510" t="s">
        <v>2465</v>
      </c>
      <c r="J6510" t="s">
        <v>9656</v>
      </c>
      <c r="K6510" t="s">
        <v>9657</v>
      </c>
      <c r="L6510" t="s">
        <v>119</v>
      </c>
      <c r="M6510" t="s">
        <v>2601</v>
      </c>
      <c r="N6510" t="s">
        <v>2340</v>
      </c>
      <c r="O6510" t="s">
        <v>9658</v>
      </c>
      <c r="P6510" t="s">
        <v>52990</v>
      </c>
      <c r="Q6510" t="s">
        <v>52991</v>
      </c>
      <c r="R6510" t="str">
        <f t="shared" si="202"/>
        <v>寒亭</v>
      </c>
      <c r="S6510" t="str">
        <f t="shared" si="203"/>
        <v>0713</v>
      </c>
    </row>
    <row r="6511" spans="1:19">
      <c r="A6511" t="s">
        <v>52992</v>
      </c>
      <c r="B6511" t="s">
        <v>52993</v>
      </c>
      <c r="C6511" t="s">
        <v>46</v>
      </c>
      <c r="D6511" t="s">
        <v>52994</v>
      </c>
      <c r="E6511" t="s">
        <v>52995</v>
      </c>
      <c r="F6511" t="s">
        <v>52996</v>
      </c>
      <c r="G6511" t="s">
        <v>52997</v>
      </c>
      <c r="H6511" t="s">
        <v>52998</v>
      </c>
      <c r="I6511" t="s">
        <v>2503</v>
      </c>
      <c r="J6511" t="s">
        <v>4437</v>
      </c>
      <c r="K6511" t="s">
        <v>4438</v>
      </c>
      <c r="N6511" t="s">
        <v>3907</v>
      </c>
      <c r="O6511" t="s">
        <v>4440</v>
      </c>
      <c r="R6511" t="str">
        <f t="shared" si="202"/>
        <v/>
      </c>
      <c r="S6511" t="str">
        <f t="shared" si="203"/>
        <v>0713</v>
      </c>
    </row>
    <row r="6512" spans="1:19">
      <c r="A6512" t="s">
        <v>52999</v>
      </c>
      <c r="B6512" t="s">
        <v>53000</v>
      </c>
      <c r="C6512" t="s">
        <v>46</v>
      </c>
      <c r="D6512" t="s">
        <v>53001</v>
      </c>
      <c r="E6512" t="s">
        <v>53002</v>
      </c>
      <c r="F6512" t="s">
        <v>53003</v>
      </c>
      <c r="G6512" t="s">
        <v>53004</v>
      </c>
      <c r="H6512" t="s">
        <v>53005</v>
      </c>
      <c r="I6512" t="s">
        <v>2645</v>
      </c>
      <c r="J6512" t="s">
        <v>2825</v>
      </c>
      <c r="K6512" t="s">
        <v>2826</v>
      </c>
      <c r="L6512" t="s">
        <v>76</v>
      </c>
      <c r="M6512" t="s">
        <v>2827</v>
      </c>
      <c r="N6512" t="s">
        <v>20942</v>
      </c>
      <c r="O6512" t="s">
        <v>2828</v>
      </c>
      <c r="P6512" t="s">
        <v>53006</v>
      </c>
      <c r="Q6512" t="s">
        <v>53007</v>
      </c>
      <c r="R6512" t="str">
        <f t="shared" si="202"/>
        <v>奎文</v>
      </c>
      <c r="S6512" t="str">
        <f t="shared" si="203"/>
        <v>0713</v>
      </c>
    </row>
    <row r="6513" spans="1:19">
      <c r="A6513" t="s">
        <v>53008</v>
      </c>
      <c r="B6513" t="s">
        <v>53009</v>
      </c>
      <c r="C6513" t="s">
        <v>46</v>
      </c>
      <c r="D6513" t="s">
        <v>53010</v>
      </c>
      <c r="E6513" t="s">
        <v>53011</v>
      </c>
      <c r="F6513" t="s">
        <v>53012</v>
      </c>
      <c r="G6513" t="s">
        <v>53013</v>
      </c>
      <c r="H6513" t="s">
        <v>53014</v>
      </c>
      <c r="I6513" t="s">
        <v>2364</v>
      </c>
      <c r="J6513" t="s">
        <v>3167</v>
      </c>
      <c r="K6513" t="s">
        <v>3168</v>
      </c>
      <c r="L6513" t="s">
        <v>110</v>
      </c>
      <c r="M6513" t="s">
        <v>3098</v>
      </c>
      <c r="N6513" t="s">
        <v>2354</v>
      </c>
      <c r="O6513" t="s">
        <v>3169</v>
      </c>
      <c r="P6513" t="s">
        <v>53015</v>
      </c>
      <c r="Q6513" t="s">
        <v>53016</v>
      </c>
      <c r="R6513" t="str">
        <f t="shared" si="202"/>
        <v>高密</v>
      </c>
      <c r="S6513" t="str">
        <f t="shared" si="203"/>
        <v>0713</v>
      </c>
    </row>
    <row r="6514" spans="1:19">
      <c r="A6514" t="s">
        <v>53017</v>
      </c>
      <c r="B6514" t="s">
        <v>53018</v>
      </c>
      <c r="C6514" t="s">
        <v>46</v>
      </c>
      <c r="D6514" t="s">
        <v>53019</v>
      </c>
      <c r="E6514" t="s">
        <v>51161</v>
      </c>
      <c r="F6514" t="s">
        <v>53020</v>
      </c>
      <c r="G6514" t="s">
        <v>53021</v>
      </c>
      <c r="H6514" t="s">
        <v>53022</v>
      </c>
      <c r="I6514" t="s">
        <v>2364</v>
      </c>
      <c r="J6514" t="s">
        <v>3167</v>
      </c>
      <c r="K6514" t="s">
        <v>3168</v>
      </c>
      <c r="L6514" t="s">
        <v>110</v>
      </c>
      <c r="M6514" t="s">
        <v>3098</v>
      </c>
      <c r="N6514" t="s">
        <v>2354</v>
      </c>
      <c r="O6514" t="s">
        <v>3169</v>
      </c>
      <c r="P6514" t="s">
        <v>53023</v>
      </c>
      <c r="Q6514" t="s">
        <v>53024</v>
      </c>
      <c r="R6514" t="str">
        <f t="shared" si="202"/>
        <v>高密</v>
      </c>
      <c r="S6514" t="str">
        <f t="shared" si="203"/>
        <v>0713</v>
      </c>
    </row>
    <row r="6515" spans="1:19">
      <c r="A6515" t="s">
        <v>53025</v>
      </c>
      <c r="B6515" t="s">
        <v>53026</v>
      </c>
      <c r="C6515" t="s">
        <v>46</v>
      </c>
      <c r="D6515" t="s">
        <v>53027</v>
      </c>
      <c r="E6515" t="s">
        <v>51138</v>
      </c>
      <c r="F6515" t="s">
        <v>53028</v>
      </c>
      <c r="G6515" t="s">
        <v>53029</v>
      </c>
      <c r="H6515" t="s">
        <v>53030</v>
      </c>
      <c r="I6515" t="s">
        <v>2645</v>
      </c>
      <c r="J6515" t="s">
        <v>6506</v>
      </c>
      <c r="K6515" t="s">
        <v>6507</v>
      </c>
      <c r="L6515" t="s">
        <v>76</v>
      </c>
      <c r="M6515" t="s">
        <v>4374</v>
      </c>
      <c r="N6515" t="s">
        <v>2396</v>
      </c>
      <c r="O6515" t="s">
        <v>6508</v>
      </c>
      <c r="P6515" t="s">
        <v>53031</v>
      </c>
      <c r="Q6515" t="s">
        <v>53032</v>
      </c>
      <c r="R6515" t="str">
        <f t="shared" si="202"/>
        <v>奎文</v>
      </c>
      <c r="S6515" t="str">
        <f t="shared" si="203"/>
        <v>0713</v>
      </c>
    </row>
    <row r="6516" spans="1:19">
      <c r="A6516" t="s">
        <v>53033</v>
      </c>
      <c r="B6516" t="s">
        <v>53034</v>
      </c>
      <c r="C6516" t="s">
        <v>46</v>
      </c>
      <c r="D6516" t="s">
        <v>53035</v>
      </c>
      <c r="E6516" t="s">
        <v>51138</v>
      </c>
      <c r="F6516" t="s">
        <v>53036</v>
      </c>
      <c r="G6516" t="s">
        <v>53037</v>
      </c>
      <c r="H6516" t="s">
        <v>53038</v>
      </c>
      <c r="I6516" t="s">
        <v>3608</v>
      </c>
      <c r="J6516" t="s">
        <v>6113</v>
      </c>
      <c r="K6516" t="s">
        <v>6114</v>
      </c>
      <c r="L6516" t="s">
        <v>57</v>
      </c>
      <c r="M6516" t="s">
        <v>2353</v>
      </c>
      <c r="N6516" t="s">
        <v>2340</v>
      </c>
      <c r="O6516" t="s">
        <v>6115</v>
      </c>
      <c r="P6516" t="s">
        <v>53039</v>
      </c>
      <c r="Q6516" t="s">
        <v>53040</v>
      </c>
      <c r="R6516" t="str">
        <f t="shared" si="202"/>
        <v>安丘</v>
      </c>
      <c r="S6516" t="str">
        <f t="shared" si="203"/>
        <v>0713</v>
      </c>
    </row>
    <row r="6517" spans="1:19">
      <c r="A6517" t="s">
        <v>53041</v>
      </c>
      <c r="B6517" t="s">
        <v>53042</v>
      </c>
      <c r="C6517" t="s">
        <v>46</v>
      </c>
      <c r="D6517" t="s">
        <v>53043</v>
      </c>
      <c r="E6517" t="s">
        <v>51138</v>
      </c>
      <c r="F6517" t="s">
        <v>53044</v>
      </c>
      <c r="G6517" t="s">
        <v>53045</v>
      </c>
      <c r="H6517" t="s">
        <v>53046</v>
      </c>
      <c r="I6517" t="s">
        <v>5112</v>
      </c>
      <c r="J6517" t="s">
        <v>4057</v>
      </c>
      <c r="K6517" t="s">
        <v>4058</v>
      </c>
      <c r="L6517" t="s">
        <v>110</v>
      </c>
      <c r="M6517" t="s">
        <v>4059</v>
      </c>
      <c r="N6517" t="s">
        <v>4439</v>
      </c>
      <c r="O6517" t="s">
        <v>4060</v>
      </c>
      <c r="P6517" t="s">
        <v>53047</v>
      </c>
      <c r="R6517" t="str">
        <f t="shared" si="202"/>
        <v>高密</v>
      </c>
      <c r="S6517" t="str">
        <f t="shared" si="203"/>
        <v>0713</v>
      </c>
    </row>
    <row r="6518" spans="1:19">
      <c r="A6518" t="s">
        <v>53048</v>
      </c>
      <c r="B6518" t="s">
        <v>53049</v>
      </c>
      <c r="C6518" t="s">
        <v>46</v>
      </c>
      <c r="D6518" t="s">
        <v>53050</v>
      </c>
      <c r="E6518" t="s">
        <v>51138</v>
      </c>
      <c r="F6518" t="s">
        <v>53051</v>
      </c>
      <c r="G6518" t="s">
        <v>53052</v>
      </c>
      <c r="H6518" t="s">
        <v>53053</v>
      </c>
      <c r="I6518" t="s">
        <v>2350</v>
      </c>
      <c r="J6518" t="s">
        <v>5782</v>
      </c>
      <c r="K6518" t="s">
        <v>5783</v>
      </c>
      <c r="L6518" t="s">
        <v>47</v>
      </c>
      <c r="M6518" t="s">
        <v>2924</v>
      </c>
      <c r="N6518" t="s">
        <v>2674</v>
      </c>
      <c r="O6518" t="s">
        <v>5784</v>
      </c>
      <c r="P6518" t="s">
        <v>53054</v>
      </c>
      <c r="R6518" t="str">
        <f t="shared" si="202"/>
        <v>诸城</v>
      </c>
      <c r="S6518" t="str">
        <f t="shared" si="203"/>
        <v>0713</v>
      </c>
    </row>
    <row r="6519" spans="1:19">
      <c r="A6519" t="s">
        <v>53055</v>
      </c>
      <c r="B6519" t="s">
        <v>53056</v>
      </c>
      <c r="C6519" t="s">
        <v>46</v>
      </c>
      <c r="D6519" t="s">
        <v>53057</v>
      </c>
      <c r="E6519" t="s">
        <v>51138</v>
      </c>
      <c r="F6519" t="s">
        <v>53058</v>
      </c>
      <c r="G6519" t="s">
        <v>53059</v>
      </c>
      <c r="H6519" t="s">
        <v>53060</v>
      </c>
      <c r="I6519" t="s">
        <v>2350</v>
      </c>
      <c r="J6519" t="s">
        <v>4152</v>
      </c>
      <c r="K6519" t="s">
        <v>4153</v>
      </c>
      <c r="L6519" t="s">
        <v>47</v>
      </c>
      <c r="M6519" t="s">
        <v>4154</v>
      </c>
      <c r="N6519" t="s">
        <v>2368</v>
      </c>
      <c r="O6519" t="s">
        <v>4155</v>
      </c>
      <c r="P6519" t="s">
        <v>53061</v>
      </c>
      <c r="R6519" t="str">
        <f t="shared" si="202"/>
        <v>诸城</v>
      </c>
      <c r="S6519" t="str">
        <f t="shared" si="203"/>
        <v>0713</v>
      </c>
    </row>
    <row r="6520" spans="1:19">
      <c r="A6520" t="s">
        <v>53062</v>
      </c>
      <c r="B6520" t="s">
        <v>53063</v>
      </c>
      <c r="C6520" t="s">
        <v>46</v>
      </c>
      <c r="D6520" t="s">
        <v>53064</v>
      </c>
      <c r="E6520" t="s">
        <v>51138</v>
      </c>
      <c r="F6520" t="s">
        <v>53065</v>
      </c>
      <c r="G6520" t="s">
        <v>53066</v>
      </c>
      <c r="H6520" t="s">
        <v>53067</v>
      </c>
      <c r="I6520" t="s">
        <v>2350</v>
      </c>
      <c r="J6520" t="s">
        <v>4027</v>
      </c>
      <c r="K6520" t="s">
        <v>4028</v>
      </c>
      <c r="L6520" t="s">
        <v>57</v>
      </c>
      <c r="M6520" t="s">
        <v>2552</v>
      </c>
      <c r="N6520" t="s">
        <v>2816</v>
      </c>
      <c r="O6520" t="s">
        <v>4030</v>
      </c>
      <c r="P6520" t="s">
        <v>53068</v>
      </c>
      <c r="R6520" t="str">
        <f t="shared" si="202"/>
        <v>安丘</v>
      </c>
      <c r="S6520" t="str">
        <f t="shared" si="203"/>
        <v>0713</v>
      </c>
    </row>
    <row r="6521" spans="1:19">
      <c r="A6521" t="s">
        <v>53069</v>
      </c>
      <c r="B6521" t="s">
        <v>53070</v>
      </c>
      <c r="C6521" t="s">
        <v>46</v>
      </c>
      <c r="D6521" t="s">
        <v>53071</v>
      </c>
      <c r="E6521" t="s">
        <v>51138</v>
      </c>
      <c r="F6521" t="s">
        <v>53072</v>
      </c>
      <c r="G6521" t="s">
        <v>53073</v>
      </c>
      <c r="H6521" t="s">
        <v>53074</v>
      </c>
      <c r="I6521" t="s">
        <v>2350</v>
      </c>
      <c r="J6521" t="s">
        <v>17172</v>
      </c>
      <c r="K6521" t="s">
        <v>17173</v>
      </c>
      <c r="L6521" t="s">
        <v>57</v>
      </c>
      <c r="M6521" t="s">
        <v>2492</v>
      </c>
      <c r="N6521" t="s">
        <v>2480</v>
      </c>
      <c r="O6521" t="s">
        <v>17174</v>
      </c>
      <c r="P6521" t="s">
        <v>53075</v>
      </c>
      <c r="Q6521" t="s">
        <v>53076</v>
      </c>
      <c r="R6521" t="str">
        <f t="shared" si="202"/>
        <v>安丘</v>
      </c>
      <c r="S6521" t="str">
        <f t="shared" si="203"/>
        <v>0713</v>
      </c>
    </row>
    <row r="6522" spans="1:19">
      <c r="A6522" t="s">
        <v>53077</v>
      </c>
      <c r="B6522" t="s">
        <v>53078</v>
      </c>
      <c r="C6522" t="s">
        <v>46</v>
      </c>
      <c r="D6522" t="s">
        <v>53079</v>
      </c>
      <c r="E6522" t="s">
        <v>51138</v>
      </c>
      <c r="F6522" t="s">
        <v>53080</v>
      </c>
      <c r="G6522" t="s">
        <v>53081</v>
      </c>
      <c r="H6522" t="s">
        <v>53082</v>
      </c>
      <c r="I6522" t="s">
        <v>2503</v>
      </c>
      <c r="J6522" t="s">
        <v>6547</v>
      </c>
      <c r="K6522" t="s">
        <v>6548</v>
      </c>
      <c r="L6522" t="s">
        <v>110</v>
      </c>
      <c r="M6522" t="s">
        <v>2381</v>
      </c>
      <c r="N6522" t="s">
        <v>2529</v>
      </c>
      <c r="O6522" t="s">
        <v>6549</v>
      </c>
      <c r="P6522" t="s">
        <v>53083</v>
      </c>
      <c r="Q6522" t="s">
        <v>53084</v>
      </c>
      <c r="R6522" t="str">
        <f t="shared" si="202"/>
        <v>高密</v>
      </c>
      <c r="S6522" t="str">
        <f t="shared" si="203"/>
        <v>0713</v>
      </c>
    </row>
    <row r="6523" spans="1:19">
      <c r="A6523" t="s">
        <v>53085</v>
      </c>
      <c r="B6523" t="s">
        <v>53086</v>
      </c>
      <c r="C6523" t="s">
        <v>46</v>
      </c>
      <c r="D6523" t="s">
        <v>53087</v>
      </c>
      <c r="E6523" t="s">
        <v>53088</v>
      </c>
      <c r="F6523" t="s">
        <v>53089</v>
      </c>
      <c r="G6523" t="s">
        <v>53090</v>
      </c>
      <c r="H6523" t="s">
        <v>53091</v>
      </c>
      <c r="I6523" t="s">
        <v>2645</v>
      </c>
      <c r="J6523" t="s">
        <v>10780</v>
      </c>
      <c r="K6523" t="s">
        <v>10781</v>
      </c>
      <c r="L6523" t="s">
        <v>47</v>
      </c>
      <c r="M6523" t="s">
        <v>2454</v>
      </c>
      <c r="N6523" t="s">
        <v>2480</v>
      </c>
      <c r="O6523" t="s">
        <v>10782</v>
      </c>
      <c r="P6523" t="s">
        <v>53092</v>
      </c>
      <c r="R6523" t="str">
        <f t="shared" si="202"/>
        <v>诸城</v>
      </c>
      <c r="S6523" t="str">
        <f t="shared" si="203"/>
        <v>0713</v>
      </c>
    </row>
    <row r="6524" spans="1:19">
      <c r="A6524" t="s">
        <v>53093</v>
      </c>
      <c r="B6524" t="s">
        <v>53094</v>
      </c>
      <c r="C6524" t="s">
        <v>46</v>
      </c>
      <c r="D6524" t="s">
        <v>53095</v>
      </c>
      <c r="E6524" t="s">
        <v>53096</v>
      </c>
      <c r="F6524" t="s">
        <v>53097</v>
      </c>
      <c r="G6524" t="s">
        <v>53098</v>
      </c>
      <c r="H6524" t="s">
        <v>53099</v>
      </c>
      <c r="I6524" t="s">
        <v>24692</v>
      </c>
      <c r="J6524" t="s">
        <v>18164</v>
      </c>
      <c r="K6524" t="s">
        <v>18165</v>
      </c>
      <c r="L6524" t="s">
        <v>137</v>
      </c>
      <c r="M6524" t="s">
        <v>2395</v>
      </c>
      <c r="N6524" t="s">
        <v>2859</v>
      </c>
      <c r="O6524" t="s">
        <v>18166</v>
      </c>
      <c r="P6524" t="s">
        <v>53100</v>
      </c>
      <c r="R6524" t="str">
        <f t="shared" si="202"/>
        <v>青州</v>
      </c>
      <c r="S6524" t="str">
        <f t="shared" si="203"/>
        <v>0713</v>
      </c>
    </row>
    <row r="6525" spans="1:19">
      <c r="A6525" t="s">
        <v>53101</v>
      </c>
      <c r="B6525" t="s">
        <v>53102</v>
      </c>
      <c r="C6525" t="s">
        <v>46</v>
      </c>
      <c r="D6525" t="s">
        <v>53103</v>
      </c>
      <c r="E6525" t="s">
        <v>53104</v>
      </c>
      <c r="F6525" t="s">
        <v>53105</v>
      </c>
      <c r="G6525" t="s">
        <v>53106</v>
      </c>
      <c r="H6525" t="s">
        <v>53107</v>
      </c>
      <c r="I6525" t="s">
        <v>2364</v>
      </c>
      <c r="J6525" t="s">
        <v>5380</v>
      </c>
      <c r="K6525" t="s">
        <v>5381</v>
      </c>
      <c r="L6525" t="s">
        <v>128</v>
      </c>
      <c r="M6525" t="s">
        <v>2708</v>
      </c>
      <c r="N6525" t="s">
        <v>3339</v>
      </c>
      <c r="O6525" t="s">
        <v>5382</v>
      </c>
      <c r="P6525" t="s">
        <v>53108</v>
      </c>
      <c r="R6525" t="str">
        <f t="shared" si="202"/>
        <v>寿光</v>
      </c>
      <c r="S6525" t="str">
        <f t="shared" si="203"/>
        <v>0713</v>
      </c>
    </row>
    <row r="6526" spans="1:19">
      <c r="A6526" t="s">
        <v>53109</v>
      </c>
      <c r="B6526" t="s">
        <v>53110</v>
      </c>
      <c r="C6526" t="s">
        <v>46</v>
      </c>
      <c r="D6526" t="s">
        <v>53111</v>
      </c>
      <c r="E6526" t="s">
        <v>51138</v>
      </c>
      <c r="F6526" t="s">
        <v>53112</v>
      </c>
      <c r="G6526" t="s">
        <v>53113</v>
      </c>
      <c r="H6526" t="s">
        <v>53114</v>
      </c>
      <c r="I6526" t="s">
        <v>2364</v>
      </c>
      <c r="J6526" t="s">
        <v>9696</v>
      </c>
      <c r="K6526" t="s">
        <v>9697</v>
      </c>
      <c r="L6526" t="s">
        <v>137</v>
      </c>
      <c r="M6526" t="s">
        <v>5175</v>
      </c>
      <c r="N6526" t="s">
        <v>3994</v>
      </c>
      <c r="O6526" t="s">
        <v>9698</v>
      </c>
      <c r="P6526" t="s">
        <v>53115</v>
      </c>
      <c r="R6526" t="str">
        <f t="shared" si="202"/>
        <v>青州</v>
      </c>
      <c r="S6526" t="str">
        <f t="shared" si="203"/>
        <v>0713</v>
      </c>
    </row>
    <row r="6527" spans="1:19">
      <c r="A6527" t="s">
        <v>53116</v>
      </c>
      <c r="B6527" t="s">
        <v>53117</v>
      </c>
      <c r="C6527" t="s">
        <v>46</v>
      </c>
      <c r="D6527" t="s">
        <v>53118</v>
      </c>
      <c r="E6527" t="s">
        <v>51138</v>
      </c>
      <c r="F6527" t="s">
        <v>53119</v>
      </c>
      <c r="G6527" t="s">
        <v>53120</v>
      </c>
      <c r="H6527" t="s">
        <v>53121</v>
      </c>
      <c r="I6527" t="s">
        <v>4165</v>
      </c>
      <c r="J6527" t="s">
        <v>14092</v>
      </c>
      <c r="K6527" t="s">
        <v>14093</v>
      </c>
      <c r="L6527" t="s">
        <v>146</v>
      </c>
      <c r="M6527" t="s">
        <v>14094</v>
      </c>
      <c r="N6527" t="s">
        <v>2421</v>
      </c>
      <c r="O6527" t="s">
        <v>14095</v>
      </c>
      <c r="P6527" t="s">
        <v>53122</v>
      </c>
      <c r="Q6527" t="s">
        <v>53123</v>
      </c>
      <c r="R6527" t="str">
        <f t="shared" si="202"/>
        <v>临朐</v>
      </c>
      <c r="S6527" t="str">
        <f t="shared" si="203"/>
        <v>0713</v>
      </c>
    </row>
    <row r="6528" spans="1:19">
      <c r="A6528" t="s">
        <v>53124</v>
      </c>
      <c r="B6528" t="s">
        <v>53125</v>
      </c>
      <c r="C6528" t="s">
        <v>46</v>
      </c>
      <c r="D6528" t="s">
        <v>53126</v>
      </c>
      <c r="E6528" t="s">
        <v>53127</v>
      </c>
      <c r="F6528" t="s">
        <v>53128</v>
      </c>
      <c r="G6528" t="s">
        <v>53129</v>
      </c>
      <c r="H6528" t="s">
        <v>53130</v>
      </c>
      <c r="I6528" t="s">
        <v>2378</v>
      </c>
      <c r="J6528" t="s">
        <v>4101</v>
      </c>
      <c r="K6528" t="s">
        <v>4102</v>
      </c>
      <c r="L6528" t="s">
        <v>67</v>
      </c>
      <c r="M6528" t="s">
        <v>3366</v>
      </c>
      <c r="O6528" t="s">
        <v>4103</v>
      </c>
      <c r="P6528" t="s">
        <v>53131</v>
      </c>
      <c r="Q6528" t="s">
        <v>53132</v>
      </c>
      <c r="R6528" t="str">
        <f t="shared" si="202"/>
        <v>昌邑</v>
      </c>
      <c r="S6528" t="str">
        <f t="shared" si="203"/>
        <v>0713</v>
      </c>
    </row>
    <row r="6529" spans="1:19">
      <c r="A6529" t="s">
        <v>53133</v>
      </c>
      <c r="B6529" t="s">
        <v>53134</v>
      </c>
      <c r="C6529" t="s">
        <v>46</v>
      </c>
      <c r="D6529" t="s">
        <v>53135</v>
      </c>
      <c r="E6529" t="s">
        <v>51138</v>
      </c>
      <c r="F6529" t="s">
        <v>53136</v>
      </c>
      <c r="G6529" t="s">
        <v>53137</v>
      </c>
      <c r="H6529" t="s">
        <v>53138</v>
      </c>
      <c r="I6529" t="s">
        <v>2465</v>
      </c>
      <c r="J6529" t="s">
        <v>3565</v>
      </c>
      <c r="K6529" t="s">
        <v>3566</v>
      </c>
      <c r="L6529" t="s">
        <v>110</v>
      </c>
      <c r="M6529" t="s">
        <v>2575</v>
      </c>
      <c r="N6529" t="s">
        <v>2368</v>
      </c>
      <c r="O6529" t="s">
        <v>3567</v>
      </c>
      <c r="P6529" t="s">
        <v>53139</v>
      </c>
      <c r="Q6529" t="s">
        <v>53140</v>
      </c>
      <c r="R6529" t="str">
        <f t="shared" ref="R6529:R6592" si="204">IF(OR(LEFT(L6529,2)="高新"),"奎文",IF(LEFT(L6529,2)="峡山","坊子",IF(LEFT(L6529,2)="滨海","寒亭",LEFT(L6529,2))))</f>
        <v>高密</v>
      </c>
      <c r="S6529" t="str">
        <f t="shared" ref="S6529:S6592" si="205">TEXT(B6529,"mmdd")</f>
        <v>0713</v>
      </c>
    </row>
    <row r="6530" spans="1:19">
      <c r="A6530" t="s">
        <v>53141</v>
      </c>
      <c r="B6530" t="s">
        <v>53142</v>
      </c>
      <c r="C6530" t="s">
        <v>46</v>
      </c>
      <c r="D6530" t="s">
        <v>53143</v>
      </c>
      <c r="E6530" t="s">
        <v>51161</v>
      </c>
      <c r="F6530" t="s">
        <v>53144</v>
      </c>
      <c r="G6530" t="s">
        <v>53145</v>
      </c>
      <c r="H6530" t="s">
        <v>53146</v>
      </c>
      <c r="I6530" t="s">
        <v>2364</v>
      </c>
      <c r="J6530" t="s">
        <v>3497</v>
      </c>
      <c r="K6530" t="s">
        <v>3498</v>
      </c>
      <c r="L6530" t="s">
        <v>57</v>
      </c>
      <c r="M6530" t="s">
        <v>2838</v>
      </c>
      <c r="N6530" t="s">
        <v>2354</v>
      </c>
      <c r="O6530" t="s">
        <v>3500</v>
      </c>
      <c r="P6530" t="s">
        <v>53147</v>
      </c>
      <c r="Q6530" t="s">
        <v>53148</v>
      </c>
      <c r="R6530" t="str">
        <f t="shared" si="204"/>
        <v>安丘</v>
      </c>
      <c r="S6530" t="str">
        <f t="shared" si="205"/>
        <v>0713</v>
      </c>
    </row>
    <row r="6531" spans="1:19">
      <c r="A6531" t="s">
        <v>53149</v>
      </c>
      <c r="B6531" t="s">
        <v>53150</v>
      </c>
      <c r="C6531" t="s">
        <v>46</v>
      </c>
      <c r="D6531" t="s">
        <v>53151</v>
      </c>
      <c r="E6531" t="s">
        <v>53152</v>
      </c>
      <c r="F6531" t="s">
        <v>53153</v>
      </c>
      <c r="G6531" t="s">
        <v>53154</v>
      </c>
      <c r="H6531" t="s">
        <v>53155</v>
      </c>
      <c r="I6531" t="s">
        <v>2364</v>
      </c>
      <c r="J6531" t="s">
        <v>25578</v>
      </c>
      <c r="K6531" t="s">
        <v>25579</v>
      </c>
      <c r="L6531" t="s">
        <v>3458</v>
      </c>
      <c r="M6531" t="s">
        <v>3459</v>
      </c>
      <c r="N6531" t="s">
        <v>2421</v>
      </c>
      <c r="O6531" t="s">
        <v>44470</v>
      </c>
      <c r="P6531" t="s">
        <v>53156</v>
      </c>
      <c r="R6531" t="str">
        <f t="shared" si="204"/>
        <v>寒亭</v>
      </c>
      <c r="S6531" t="str">
        <f t="shared" si="205"/>
        <v>0713</v>
      </c>
    </row>
    <row r="6532" spans="1:19">
      <c r="A6532" t="s">
        <v>53157</v>
      </c>
      <c r="B6532" t="s">
        <v>53158</v>
      </c>
      <c r="C6532" t="s">
        <v>46</v>
      </c>
      <c r="D6532" t="s">
        <v>53159</v>
      </c>
      <c r="E6532" t="s">
        <v>53160</v>
      </c>
      <c r="F6532" t="s">
        <v>53161</v>
      </c>
      <c r="G6532" t="s">
        <v>53162</v>
      </c>
      <c r="H6532" t="s">
        <v>53163</v>
      </c>
      <c r="I6532" t="s">
        <v>2364</v>
      </c>
      <c r="J6532" t="s">
        <v>9787</v>
      </c>
      <c r="K6532" t="s">
        <v>9788</v>
      </c>
      <c r="L6532" t="s">
        <v>146</v>
      </c>
      <c r="M6532" t="s">
        <v>4470</v>
      </c>
      <c r="N6532" t="s">
        <v>2480</v>
      </c>
      <c r="O6532" t="s">
        <v>9789</v>
      </c>
      <c r="P6532" t="s">
        <v>53164</v>
      </c>
      <c r="Q6532" t="s">
        <v>53165</v>
      </c>
      <c r="R6532" t="str">
        <f t="shared" si="204"/>
        <v>临朐</v>
      </c>
      <c r="S6532" t="str">
        <f t="shared" si="205"/>
        <v>0713</v>
      </c>
    </row>
    <row r="6533" spans="1:19">
      <c r="A6533" t="s">
        <v>53166</v>
      </c>
      <c r="B6533" t="s">
        <v>53167</v>
      </c>
      <c r="C6533" t="s">
        <v>46</v>
      </c>
      <c r="D6533" t="s">
        <v>53168</v>
      </c>
      <c r="E6533" t="s">
        <v>51138</v>
      </c>
      <c r="F6533" t="s">
        <v>53169</v>
      </c>
      <c r="G6533" t="s">
        <v>53170</v>
      </c>
      <c r="H6533" t="s">
        <v>53171</v>
      </c>
      <c r="I6533" t="s">
        <v>2350</v>
      </c>
      <c r="J6533" t="s">
        <v>3938</v>
      </c>
      <c r="K6533" t="s">
        <v>3939</v>
      </c>
      <c r="L6533" t="s">
        <v>137</v>
      </c>
      <c r="M6533" t="s">
        <v>3940</v>
      </c>
      <c r="N6533" t="s">
        <v>2480</v>
      </c>
      <c r="O6533" t="s">
        <v>3941</v>
      </c>
      <c r="P6533" t="s">
        <v>53172</v>
      </c>
      <c r="R6533" t="str">
        <f t="shared" si="204"/>
        <v>青州</v>
      </c>
      <c r="S6533" t="str">
        <f t="shared" si="205"/>
        <v>0713</v>
      </c>
    </row>
    <row r="6534" spans="1:19">
      <c r="A6534" t="s">
        <v>53173</v>
      </c>
      <c r="B6534" t="s">
        <v>53174</v>
      </c>
      <c r="C6534" t="s">
        <v>46</v>
      </c>
      <c r="D6534" t="s">
        <v>53175</v>
      </c>
      <c r="E6534" t="s">
        <v>51138</v>
      </c>
      <c r="F6534" t="s">
        <v>53176</v>
      </c>
      <c r="G6534" t="s">
        <v>53177</v>
      </c>
      <c r="H6534" t="s">
        <v>53178</v>
      </c>
      <c r="I6534" t="s">
        <v>3608</v>
      </c>
      <c r="J6534" t="s">
        <v>8465</v>
      </c>
      <c r="K6534" t="s">
        <v>8466</v>
      </c>
      <c r="L6534" t="s">
        <v>47</v>
      </c>
      <c r="M6534" t="s">
        <v>3159</v>
      </c>
      <c r="N6534" t="s">
        <v>2480</v>
      </c>
      <c r="O6534" t="s">
        <v>8467</v>
      </c>
      <c r="P6534" t="s">
        <v>53179</v>
      </c>
      <c r="R6534" t="str">
        <f t="shared" si="204"/>
        <v>诸城</v>
      </c>
      <c r="S6534" t="str">
        <f t="shared" si="205"/>
        <v>0713</v>
      </c>
    </row>
    <row r="6535" spans="1:19">
      <c r="A6535" t="s">
        <v>53180</v>
      </c>
      <c r="B6535" t="s">
        <v>53181</v>
      </c>
      <c r="C6535" t="s">
        <v>46</v>
      </c>
      <c r="D6535" t="s">
        <v>53182</v>
      </c>
      <c r="E6535" t="s">
        <v>53183</v>
      </c>
      <c r="F6535" t="s">
        <v>53184</v>
      </c>
      <c r="G6535" t="s">
        <v>53185</v>
      </c>
      <c r="H6535" t="s">
        <v>53186</v>
      </c>
      <c r="I6535" t="s">
        <v>2645</v>
      </c>
      <c r="J6535" t="s">
        <v>8067</v>
      </c>
      <c r="K6535" t="s">
        <v>8068</v>
      </c>
      <c r="L6535" t="s">
        <v>187</v>
      </c>
      <c r="M6535" t="s">
        <v>3510</v>
      </c>
      <c r="N6535" t="s">
        <v>2421</v>
      </c>
      <c r="O6535" t="s">
        <v>8069</v>
      </c>
      <c r="P6535" t="s">
        <v>53187</v>
      </c>
      <c r="R6535" t="str">
        <f t="shared" si="204"/>
        <v>坊子</v>
      </c>
      <c r="S6535" t="str">
        <f t="shared" si="205"/>
        <v>0713</v>
      </c>
    </row>
    <row r="6536" spans="1:19">
      <c r="A6536" t="s">
        <v>53188</v>
      </c>
      <c r="B6536" t="s">
        <v>53189</v>
      </c>
      <c r="C6536" t="s">
        <v>46</v>
      </c>
      <c r="D6536" t="s">
        <v>53190</v>
      </c>
      <c r="E6536" t="s">
        <v>53183</v>
      </c>
      <c r="F6536" t="s">
        <v>53191</v>
      </c>
      <c r="G6536" t="s">
        <v>53192</v>
      </c>
      <c r="H6536" t="s">
        <v>53193</v>
      </c>
      <c r="I6536" t="s">
        <v>2364</v>
      </c>
      <c r="J6536" t="s">
        <v>2573</v>
      </c>
      <c r="K6536" t="s">
        <v>2574</v>
      </c>
      <c r="L6536" t="s">
        <v>110</v>
      </c>
      <c r="M6536" t="s">
        <v>2575</v>
      </c>
      <c r="N6536" t="s">
        <v>2564</v>
      </c>
      <c r="O6536" t="s">
        <v>2576</v>
      </c>
      <c r="P6536" t="s">
        <v>53194</v>
      </c>
      <c r="R6536" t="str">
        <f t="shared" si="204"/>
        <v>高密</v>
      </c>
      <c r="S6536" t="str">
        <f t="shared" si="205"/>
        <v>0713</v>
      </c>
    </row>
    <row r="6537" spans="1:19">
      <c r="A6537" t="s">
        <v>53195</v>
      </c>
      <c r="B6537" t="s">
        <v>53196</v>
      </c>
      <c r="C6537" t="s">
        <v>46</v>
      </c>
      <c r="D6537" t="s">
        <v>53197</v>
      </c>
      <c r="E6537" t="s">
        <v>51138</v>
      </c>
      <c r="F6537" t="s">
        <v>53198</v>
      </c>
      <c r="G6537" t="s">
        <v>53199</v>
      </c>
      <c r="H6537" t="s">
        <v>53200</v>
      </c>
      <c r="I6537" t="s">
        <v>2378</v>
      </c>
      <c r="J6537" t="s">
        <v>7042</v>
      </c>
      <c r="K6537" t="s">
        <v>7043</v>
      </c>
      <c r="L6537" t="s">
        <v>47</v>
      </c>
      <c r="M6537" t="s">
        <v>3327</v>
      </c>
      <c r="N6537" t="s">
        <v>2480</v>
      </c>
      <c r="O6537" t="s">
        <v>7044</v>
      </c>
      <c r="P6537" t="s">
        <v>53201</v>
      </c>
      <c r="R6537" t="str">
        <f t="shared" si="204"/>
        <v>诸城</v>
      </c>
      <c r="S6537" t="str">
        <f t="shared" si="205"/>
        <v>0713</v>
      </c>
    </row>
    <row r="6538" spans="1:19">
      <c r="A6538" t="s">
        <v>53202</v>
      </c>
      <c r="B6538" t="s">
        <v>53203</v>
      </c>
      <c r="C6538" t="s">
        <v>46</v>
      </c>
      <c r="D6538" t="s">
        <v>53204</v>
      </c>
      <c r="E6538" t="s">
        <v>51138</v>
      </c>
      <c r="F6538" t="s">
        <v>53205</v>
      </c>
      <c r="G6538" t="s">
        <v>53206</v>
      </c>
      <c r="H6538" t="s">
        <v>53207</v>
      </c>
      <c r="I6538" t="s">
        <v>2350</v>
      </c>
      <c r="J6538" t="s">
        <v>2836</v>
      </c>
      <c r="K6538" t="s">
        <v>24991</v>
      </c>
      <c r="L6538" t="s">
        <v>57</v>
      </c>
      <c r="M6538" t="s">
        <v>2838</v>
      </c>
      <c r="N6538" t="s">
        <v>2674</v>
      </c>
      <c r="O6538" t="s">
        <v>2839</v>
      </c>
      <c r="P6538" t="s">
        <v>53208</v>
      </c>
      <c r="Q6538" t="s">
        <v>53209</v>
      </c>
      <c r="R6538" t="str">
        <f t="shared" si="204"/>
        <v>安丘</v>
      </c>
      <c r="S6538" t="str">
        <f t="shared" si="205"/>
        <v>0713</v>
      </c>
    </row>
    <row r="6539" spans="1:19">
      <c r="A6539" t="s">
        <v>53210</v>
      </c>
      <c r="B6539" t="s">
        <v>53211</v>
      </c>
      <c r="C6539" t="s">
        <v>46</v>
      </c>
      <c r="D6539" t="s">
        <v>53212</v>
      </c>
      <c r="E6539" t="s">
        <v>51161</v>
      </c>
      <c r="F6539" t="s">
        <v>53213</v>
      </c>
      <c r="G6539" t="s">
        <v>53214</v>
      </c>
      <c r="H6539" t="s">
        <v>53215</v>
      </c>
      <c r="I6539" t="s">
        <v>2503</v>
      </c>
      <c r="J6539" t="s">
        <v>2980</v>
      </c>
      <c r="K6539" t="s">
        <v>2981</v>
      </c>
      <c r="L6539" t="s">
        <v>101</v>
      </c>
      <c r="M6539" t="s">
        <v>2982</v>
      </c>
      <c r="N6539" t="s">
        <v>2421</v>
      </c>
      <c r="O6539" t="s">
        <v>2984</v>
      </c>
      <c r="P6539" t="s">
        <v>53216</v>
      </c>
      <c r="Q6539" t="s">
        <v>53217</v>
      </c>
      <c r="R6539" t="str">
        <f t="shared" si="204"/>
        <v>潍城</v>
      </c>
      <c r="S6539" t="str">
        <f t="shared" si="205"/>
        <v>0713</v>
      </c>
    </row>
    <row r="6540" spans="1:19">
      <c r="A6540" t="s">
        <v>53218</v>
      </c>
      <c r="B6540" t="s">
        <v>53219</v>
      </c>
      <c r="C6540" t="s">
        <v>46</v>
      </c>
      <c r="D6540" t="s">
        <v>53220</v>
      </c>
      <c r="E6540" t="s">
        <v>51138</v>
      </c>
      <c r="F6540" t="s">
        <v>53221</v>
      </c>
      <c r="G6540" t="s">
        <v>53222</v>
      </c>
      <c r="H6540" t="s">
        <v>53223</v>
      </c>
      <c r="I6540" t="s">
        <v>6637</v>
      </c>
      <c r="J6540" t="s">
        <v>8146</v>
      </c>
      <c r="K6540" t="s">
        <v>8147</v>
      </c>
      <c r="L6540" t="s">
        <v>137</v>
      </c>
      <c r="M6540" t="s">
        <v>3729</v>
      </c>
      <c r="N6540" t="s">
        <v>2480</v>
      </c>
      <c r="O6540" t="s">
        <v>8148</v>
      </c>
      <c r="P6540" t="s">
        <v>53224</v>
      </c>
      <c r="R6540" t="str">
        <f t="shared" si="204"/>
        <v>青州</v>
      </c>
      <c r="S6540" t="str">
        <f t="shared" si="205"/>
        <v>0713</v>
      </c>
    </row>
    <row r="6541" spans="1:19">
      <c r="A6541" t="s">
        <v>53225</v>
      </c>
      <c r="B6541" t="s">
        <v>53226</v>
      </c>
      <c r="C6541" t="s">
        <v>46</v>
      </c>
      <c r="D6541" t="s">
        <v>53227</v>
      </c>
      <c r="E6541" t="s">
        <v>51161</v>
      </c>
      <c r="F6541" t="s">
        <v>53228</v>
      </c>
      <c r="G6541" t="s">
        <v>53229</v>
      </c>
      <c r="H6541" t="s">
        <v>53230</v>
      </c>
      <c r="I6541" t="s">
        <v>2350</v>
      </c>
      <c r="J6541" t="s">
        <v>3651</v>
      </c>
      <c r="K6541" t="s">
        <v>3652</v>
      </c>
      <c r="L6541" t="s">
        <v>128</v>
      </c>
      <c r="M6541" t="s">
        <v>3653</v>
      </c>
      <c r="N6541" t="s">
        <v>2674</v>
      </c>
      <c r="O6541" t="s">
        <v>3654</v>
      </c>
      <c r="P6541" t="s">
        <v>53231</v>
      </c>
      <c r="Q6541" t="s">
        <v>53232</v>
      </c>
      <c r="R6541" t="str">
        <f t="shared" si="204"/>
        <v>寿光</v>
      </c>
      <c r="S6541" t="str">
        <f t="shared" si="205"/>
        <v>0713</v>
      </c>
    </row>
    <row r="6542" spans="1:19">
      <c r="A6542" t="s">
        <v>53233</v>
      </c>
      <c r="B6542" t="s">
        <v>53234</v>
      </c>
      <c r="C6542" t="s">
        <v>46</v>
      </c>
      <c r="D6542" t="s">
        <v>53235</v>
      </c>
      <c r="E6542" t="s">
        <v>51138</v>
      </c>
      <c r="F6542" t="s">
        <v>53236</v>
      </c>
      <c r="G6542" t="s">
        <v>53237</v>
      </c>
      <c r="H6542" t="s">
        <v>53238</v>
      </c>
      <c r="I6542" t="s">
        <v>2364</v>
      </c>
      <c r="J6542" t="s">
        <v>17172</v>
      </c>
      <c r="K6542" t="s">
        <v>17173</v>
      </c>
      <c r="L6542" t="s">
        <v>57</v>
      </c>
      <c r="M6542" t="s">
        <v>2492</v>
      </c>
      <c r="N6542" t="s">
        <v>3252</v>
      </c>
      <c r="O6542" t="s">
        <v>17174</v>
      </c>
      <c r="P6542" t="s">
        <v>53239</v>
      </c>
      <c r="R6542" t="str">
        <f t="shared" si="204"/>
        <v>安丘</v>
      </c>
      <c r="S6542" t="str">
        <f t="shared" si="205"/>
        <v>0713</v>
      </c>
    </row>
    <row r="6543" spans="1:19">
      <c r="A6543" t="s">
        <v>53240</v>
      </c>
      <c r="B6543" t="s">
        <v>53241</v>
      </c>
      <c r="C6543" t="s">
        <v>46</v>
      </c>
      <c r="D6543" t="s">
        <v>53242</v>
      </c>
      <c r="E6543" t="s">
        <v>51138</v>
      </c>
      <c r="F6543" t="s">
        <v>53243</v>
      </c>
      <c r="G6543" t="s">
        <v>53244</v>
      </c>
      <c r="H6543" t="s">
        <v>53245</v>
      </c>
      <c r="I6543" t="s">
        <v>3336</v>
      </c>
      <c r="J6543" t="s">
        <v>2994</v>
      </c>
      <c r="K6543" t="s">
        <v>2995</v>
      </c>
      <c r="L6543" t="s">
        <v>128</v>
      </c>
      <c r="M6543" t="s">
        <v>2996</v>
      </c>
      <c r="N6543" t="s">
        <v>2816</v>
      </c>
      <c r="O6543" t="s">
        <v>2997</v>
      </c>
      <c r="P6543" t="s">
        <v>53246</v>
      </c>
      <c r="Q6543" t="s">
        <v>53247</v>
      </c>
      <c r="R6543" t="str">
        <f t="shared" si="204"/>
        <v>寿光</v>
      </c>
      <c r="S6543" t="str">
        <f t="shared" si="205"/>
        <v>0713</v>
      </c>
    </row>
    <row r="6544" spans="1:19">
      <c r="A6544" t="s">
        <v>1806</v>
      </c>
      <c r="B6544" t="s">
        <v>53248</v>
      </c>
      <c r="C6544" t="s">
        <v>46</v>
      </c>
      <c r="D6544" t="s">
        <v>53249</v>
      </c>
      <c r="E6544" t="s">
        <v>51138</v>
      </c>
      <c r="F6544" t="s">
        <v>53250</v>
      </c>
      <c r="G6544" t="s">
        <v>1804</v>
      </c>
      <c r="H6544" t="s">
        <v>53251</v>
      </c>
      <c r="I6544" t="s">
        <v>2378</v>
      </c>
      <c r="J6544" t="s">
        <v>2934</v>
      </c>
      <c r="K6544" t="s">
        <v>2935</v>
      </c>
      <c r="L6544" t="s">
        <v>47</v>
      </c>
      <c r="M6544" t="s">
        <v>2784</v>
      </c>
      <c r="N6544" t="s">
        <v>40753</v>
      </c>
      <c r="O6544" t="s">
        <v>2937</v>
      </c>
      <c r="P6544" t="s">
        <v>53252</v>
      </c>
      <c r="Q6544" t="s">
        <v>53253</v>
      </c>
      <c r="R6544" t="str">
        <f t="shared" si="204"/>
        <v>诸城</v>
      </c>
      <c r="S6544" t="str">
        <f t="shared" si="205"/>
        <v>0713</v>
      </c>
    </row>
    <row r="6545" spans="1:19">
      <c r="A6545" t="s">
        <v>53254</v>
      </c>
      <c r="B6545" t="s">
        <v>53255</v>
      </c>
      <c r="C6545" t="s">
        <v>46</v>
      </c>
      <c r="D6545" t="s">
        <v>53256</v>
      </c>
      <c r="E6545" t="s">
        <v>51138</v>
      </c>
      <c r="F6545" t="s">
        <v>53257</v>
      </c>
      <c r="G6545" t="s">
        <v>53258</v>
      </c>
      <c r="H6545" t="s">
        <v>53259</v>
      </c>
      <c r="I6545" t="s">
        <v>2364</v>
      </c>
      <c r="J6545" t="s">
        <v>6506</v>
      </c>
      <c r="K6545" t="s">
        <v>6507</v>
      </c>
      <c r="L6545" t="s">
        <v>76</v>
      </c>
      <c r="M6545" t="s">
        <v>4374</v>
      </c>
      <c r="N6545" t="s">
        <v>2396</v>
      </c>
      <c r="O6545" t="s">
        <v>6508</v>
      </c>
      <c r="P6545" t="s">
        <v>53260</v>
      </c>
      <c r="Q6545" t="s">
        <v>53261</v>
      </c>
      <c r="R6545" t="str">
        <f t="shared" si="204"/>
        <v>奎文</v>
      </c>
      <c r="S6545" t="str">
        <f t="shared" si="205"/>
        <v>0713</v>
      </c>
    </row>
    <row r="6546" spans="1:19">
      <c r="A6546" t="s">
        <v>53262</v>
      </c>
      <c r="B6546" t="s">
        <v>53263</v>
      </c>
      <c r="C6546" t="s">
        <v>46</v>
      </c>
      <c r="D6546" t="s">
        <v>53264</v>
      </c>
      <c r="E6546" t="s">
        <v>51138</v>
      </c>
      <c r="F6546" t="s">
        <v>53265</v>
      </c>
      <c r="G6546" t="s">
        <v>53266</v>
      </c>
      <c r="H6546" t="s">
        <v>53267</v>
      </c>
      <c r="I6546" t="s">
        <v>2378</v>
      </c>
      <c r="J6546" t="s">
        <v>8465</v>
      </c>
      <c r="K6546" t="s">
        <v>8466</v>
      </c>
      <c r="L6546" t="s">
        <v>47</v>
      </c>
      <c r="M6546" t="s">
        <v>3159</v>
      </c>
      <c r="N6546" t="s">
        <v>5286</v>
      </c>
      <c r="O6546" t="s">
        <v>8467</v>
      </c>
      <c r="P6546" t="s">
        <v>53268</v>
      </c>
      <c r="Q6546" t="s">
        <v>53269</v>
      </c>
      <c r="R6546" t="str">
        <f t="shared" si="204"/>
        <v>诸城</v>
      </c>
      <c r="S6546" t="str">
        <f t="shared" si="205"/>
        <v>0713</v>
      </c>
    </row>
    <row r="6547" spans="1:19">
      <c r="A6547" t="s">
        <v>53270</v>
      </c>
      <c r="B6547" t="s">
        <v>53271</v>
      </c>
      <c r="C6547" t="s">
        <v>46</v>
      </c>
      <c r="D6547" t="s">
        <v>53272</v>
      </c>
      <c r="E6547" t="s">
        <v>51138</v>
      </c>
      <c r="F6547" t="s">
        <v>53273</v>
      </c>
      <c r="G6547" t="s">
        <v>53274</v>
      </c>
      <c r="H6547" t="s">
        <v>53275</v>
      </c>
      <c r="I6547" t="s">
        <v>3376</v>
      </c>
      <c r="J6547" t="s">
        <v>2490</v>
      </c>
      <c r="K6547" t="s">
        <v>2491</v>
      </c>
      <c r="L6547" t="s">
        <v>57</v>
      </c>
      <c r="M6547" t="s">
        <v>2492</v>
      </c>
      <c r="N6547" t="s">
        <v>4255</v>
      </c>
      <c r="O6547" t="s">
        <v>2493</v>
      </c>
      <c r="P6547" t="s">
        <v>53276</v>
      </c>
      <c r="R6547" t="str">
        <f t="shared" si="204"/>
        <v>安丘</v>
      </c>
      <c r="S6547" t="str">
        <f t="shared" si="205"/>
        <v>0713</v>
      </c>
    </row>
    <row r="6548" spans="1:19">
      <c r="A6548" t="s">
        <v>53277</v>
      </c>
      <c r="B6548" t="s">
        <v>53278</v>
      </c>
      <c r="C6548" t="s">
        <v>46</v>
      </c>
      <c r="D6548" t="s">
        <v>53279</v>
      </c>
      <c r="E6548" t="s">
        <v>53280</v>
      </c>
      <c r="F6548" t="s">
        <v>53281</v>
      </c>
      <c r="G6548" t="s">
        <v>53282</v>
      </c>
      <c r="H6548" t="s">
        <v>53283</v>
      </c>
      <c r="I6548" t="s">
        <v>2364</v>
      </c>
      <c r="J6548" t="s">
        <v>4303</v>
      </c>
      <c r="K6548" t="s">
        <v>4304</v>
      </c>
      <c r="L6548" t="s">
        <v>3458</v>
      </c>
      <c r="M6548" t="s">
        <v>3459</v>
      </c>
      <c r="N6548" t="s">
        <v>2480</v>
      </c>
      <c r="O6548" t="s">
        <v>4305</v>
      </c>
      <c r="P6548" t="s">
        <v>53284</v>
      </c>
      <c r="Q6548" t="s">
        <v>53285</v>
      </c>
      <c r="R6548" t="str">
        <f t="shared" si="204"/>
        <v>寒亭</v>
      </c>
      <c r="S6548" t="str">
        <f t="shared" si="205"/>
        <v>0713</v>
      </c>
    </row>
    <row r="6549" spans="1:19">
      <c r="A6549" t="s">
        <v>53286</v>
      </c>
      <c r="B6549" t="s">
        <v>53287</v>
      </c>
      <c r="C6549" t="s">
        <v>46</v>
      </c>
      <c r="D6549" t="s">
        <v>53288</v>
      </c>
      <c r="E6549" t="s">
        <v>53127</v>
      </c>
      <c r="F6549" t="s">
        <v>53289</v>
      </c>
      <c r="G6549" t="s">
        <v>53290</v>
      </c>
      <c r="H6549" t="s">
        <v>53291</v>
      </c>
      <c r="I6549" t="s">
        <v>2350</v>
      </c>
      <c r="J6549" t="s">
        <v>4457</v>
      </c>
      <c r="K6549" t="s">
        <v>4458</v>
      </c>
      <c r="L6549" t="s">
        <v>101</v>
      </c>
      <c r="M6549" t="s">
        <v>4459</v>
      </c>
      <c r="N6549" t="s">
        <v>3179</v>
      </c>
      <c r="O6549" t="s">
        <v>4460</v>
      </c>
      <c r="P6549" t="s">
        <v>53292</v>
      </c>
      <c r="Q6549" t="s">
        <v>53293</v>
      </c>
      <c r="R6549" t="str">
        <f t="shared" si="204"/>
        <v>潍城</v>
      </c>
      <c r="S6549" t="str">
        <f t="shared" si="205"/>
        <v>0713</v>
      </c>
    </row>
    <row r="6550" spans="1:19">
      <c r="A6550" t="s">
        <v>53294</v>
      </c>
      <c r="B6550" t="s">
        <v>53295</v>
      </c>
      <c r="C6550" t="s">
        <v>46</v>
      </c>
      <c r="D6550" t="s">
        <v>53296</v>
      </c>
      <c r="E6550" t="s">
        <v>51161</v>
      </c>
      <c r="F6550" t="s">
        <v>53297</v>
      </c>
      <c r="G6550" t="s">
        <v>53298</v>
      </c>
      <c r="H6550" t="s">
        <v>53231</v>
      </c>
      <c r="I6550" t="s">
        <v>2645</v>
      </c>
      <c r="J6550" t="s">
        <v>8347</v>
      </c>
      <c r="K6550" t="s">
        <v>8348</v>
      </c>
      <c r="L6550" t="s">
        <v>101</v>
      </c>
      <c r="M6550" t="s">
        <v>2982</v>
      </c>
      <c r="N6550" t="s">
        <v>2480</v>
      </c>
      <c r="O6550" t="s">
        <v>8349</v>
      </c>
      <c r="R6550" t="str">
        <f t="shared" si="204"/>
        <v>潍城</v>
      </c>
      <c r="S6550" t="str">
        <f t="shared" si="205"/>
        <v>0713</v>
      </c>
    </row>
    <row r="6551" spans="1:19">
      <c r="A6551" t="s">
        <v>53299</v>
      </c>
      <c r="B6551" t="s">
        <v>53300</v>
      </c>
      <c r="C6551" t="s">
        <v>46</v>
      </c>
      <c r="D6551" t="s">
        <v>53301</v>
      </c>
      <c r="E6551" t="s">
        <v>51222</v>
      </c>
      <c r="F6551" t="s">
        <v>53302</v>
      </c>
      <c r="G6551" t="s">
        <v>53303</v>
      </c>
      <c r="H6551" t="s">
        <v>53304</v>
      </c>
      <c r="I6551" t="s">
        <v>2364</v>
      </c>
      <c r="J6551" t="s">
        <v>14394</v>
      </c>
      <c r="K6551" t="s">
        <v>14395</v>
      </c>
      <c r="L6551" t="s">
        <v>137</v>
      </c>
      <c r="M6551" t="s">
        <v>5803</v>
      </c>
      <c r="N6551" t="s">
        <v>2872</v>
      </c>
      <c r="O6551" t="s">
        <v>14396</v>
      </c>
      <c r="P6551" t="s">
        <v>53305</v>
      </c>
      <c r="R6551" t="str">
        <f t="shared" si="204"/>
        <v>青州</v>
      </c>
      <c r="S6551" t="str">
        <f t="shared" si="205"/>
        <v>0713</v>
      </c>
    </row>
    <row r="6552" spans="1:19">
      <c r="A6552" t="s">
        <v>53306</v>
      </c>
      <c r="B6552" t="s">
        <v>53307</v>
      </c>
      <c r="C6552" t="s">
        <v>46</v>
      </c>
      <c r="D6552" t="s">
        <v>53308</v>
      </c>
      <c r="E6552" t="s">
        <v>53309</v>
      </c>
      <c r="F6552" t="s">
        <v>53310</v>
      </c>
      <c r="G6552" t="s">
        <v>53311</v>
      </c>
      <c r="H6552" t="s">
        <v>53312</v>
      </c>
      <c r="I6552" t="s">
        <v>2465</v>
      </c>
      <c r="J6552" t="s">
        <v>12134</v>
      </c>
      <c r="K6552" t="s">
        <v>12135</v>
      </c>
      <c r="L6552" t="s">
        <v>676</v>
      </c>
      <c r="M6552" t="s">
        <v>2815</v>
      </c>
      <c r="N6552" t="s">
        <v>2721</v>
      </c>
      <c r="O6552" t="s">
        <v>12136</v>
      </c>
      <c r="P6552" t="s">
        <v>53313</v>
      </c>
      <c r="Q6552" t="s">
        <v>53314</v>
      </c>
      <c r="R6552" t="str">
        <f t="shared" si="204"/>
        <v>昌乐</v>
      </c>
      <c r="S6552" t="str">
        <f t="shared" si="205"/>
        <v>0713</v>
      </c>
    </row>
    <row r="6553" spans="1:19">
      <c r="A6553" t="s">
        <v>53315</v>
      </c>
      <c r="B6553" t="s">
        <v>53316</v>
      </c>
      <c r="C6553" t="s">
        <v>46</v>
      </c>
      <c r="D6553" t="s">
        <v>53317</v>
      </c>
      <c r="E6553" t="s">
        <v>51138</v>
      </c>
      <c r="F6553" t="s">
        <v>53318</v>
      </c>
      <c r="G6553" t="s">
        <v>53319</v>
      </c>
      <c r="H6553" t="s">
        <v>53320</v>
      </c>
      <c r="I6553" t="s">
        <v>2350</v>
      </c>
      <c r="J6553" t="s">
        <v>5392</v>
      </c>
      <c r="K6553" t="s">
        <v>5393</v>
      </c>
      <c r="L6553" t="s">
        <v>128</v>
      </c>
      <c r="M6553" t="s">
        <v>2720</v>
      </c>
      <c r="N6553" t="s">
        <v>2785</v>
      </c>
      <c r="O6553" t="s">
        <v>5394</v>
      </c>
      <c r="P6553" t="s">
        <v>53321</v>
      </c>
      <c r="R6553" t="str">
        <f t="shared" si="204"/>
        <v>寿光</v>
      </c>
      <c r="S6553" t="str">
        <f t="shared" si="205"/>
        <v>0713</v>
      </c>
    </row>
    <row r="6554" spans="1:19">
      <c r="A6554" t="s">
        <v>53322</v>
      </c>
      <c r="B6554" t="s">
        <v>53323</v>
      </c>
      <c r="C6554" t="s">
        <v>46</v>
      </c>
      <c r="D6554" t="s">
        <v>53324</v>
      </c>
      <c r="E6554" t="s">
        <v>51138</v>
      </c>
      <c r="F6554" t="s">
        <v>53325</v>
      </c>
      <c r="G6554" t="s">
        <v>53326</v>
      </c>
      <c r="H6554" t="s">
        <v>53327</v>
      </c>
      <c r="I6554" t="s">
        <v>2350</v>
      </c>
      <c r="J6554" t="s">
        <v>3981</v>
      </c>
      <c r="K6554" t="s">
        <v>3982</v>
      </c>
      <c r="L6554" t="s">
        <v>146</v>
      </c>
      <c r="M6554" t="s">
        <v>3532</v>
      </c>
      <c r="N6554" t="s">
        <v>3307</v>
      </c>
      <c r="O6554" t="s">
        <v>3983</v>
      </c>
      <c r="P6554" t="s">
        <v>53328</v>
      </c>
      <c r="R6554" t="str">
        <f t="shared" si="204"/>
        <v>临朐</v>
      </c>
      <c r="S6554" t="str">
        <f t="shared" si="205"/>
        <v>0713</v>
      </c>
    </row>
    <row r="6555" spans="1:19">
      <c r="A6555" t="s">
        <v>53329</v>
      </c>
      <c r="B6555" t="s">
        <v>53330</v>
      </c>
      <c r="C6555" t="s">
        <v>46</v>
      </c>
      <c r="D6555" t="s">
        <v>53331</v>
      </c>
      <c r="E6555" t="s">
        <v>51138</v>
      </c>
      <c r="F6555" t="s">
        <v>53332</v>
      </c>
      <c r="G6555" t="s">
        <v>53333</v>
      </c>
      <c r="H6555" t="s">
        <v>53334</v>
      </c>
      <c r="I6555" t="s">
        <v>2350</v>
      </c>
      <c r="J6555" t="s">
        <v>10780</v>
      </c>
      <c r="K6555" t="s">
        <v>10781</v>
      </c>
      <c r="L6555" t="s">
        <v>47</v>
      </c>
      <c r="M6555" t="s">
        <v>2454</v>
      </c>
      <c r="N6555" t="s">
        <v>2480</v>
      </c>
      <c r="O6555" t="s">
        <v>10782</v>
      </c>
      <c r="P6555" t="s">
        <v>53335</v>
      </c>
      <c r="R6555" t="str">
        <f t="shared" si="204"/>
        <v>诸城</v>
      </c>
      <c r="S6555" t="str">
        <f t="shared" si="205"/>
        <v>0713</v>
      </c>
    </row>
    <row r="6556" spans="1:19">
      <c r="A6556" t="s">
        <v>53336</v>
      </c>
      <c r="B6556" t="s">
        <v>53337</v>
      </c>
      <c r="C6556" t="s">
        <v>46</v>
      </c>
      <c r="D6556" t="s">
        <v>53338</v>
      </c>
      <c r="E6556" t="s">
        <v>51138</v>
      </c>
      <c r="F6556" t="s">
        <v>53339</v>
      </c>
      <c r="G6556" t="s">
        <v>53340</v>
      </c>
      <c r="H6556" t="s">
        <v>53341</v>
      </c>
      <c r="I6556" t="s">
        <v>3376</v>
      </c>
      <c r="J6556" t="s">
        <v>2888</v>
      </c>
      <c r="K6556" t="s">
        <v>2889</v>
      </c>
      <c r="L6556" t="s">
        <v>128</v>
      </c>
      <c r="M6556" t="s">
        <v>2890</v>
      </c>
      <c r="N6556" t="s">
        <v>3554</v>
      </c>
      <c r="O6556" t="s">
        <v>2891</v>
      </c>
      <c r="P6556" t="s">
        <v>53342</v>
      </c>
      <c r="Q6556" t="s">
        <v>53343</v>
      </c>
      <c r="R6556" t="str">
        <f t="shared" si="204"/>
        <v>寿光</v>
      </c>
      <c r="S6556" t="str">
        <f t="shared" si="205"/>
        <v>0713</v>
      </c>
    </row>
    <row r="6557" spans="1:19">
      <c r="A6557" t="s">
        <v>53344</v>
      </c>
      <c r="B6557" t="s">
        <v>53345</v>
      </c>
      <c r="C6557" t="s">
        <v>46</v>
      </c>
      <c r="D6557" t="s">
        <v>53346</v>
      </c>
      <c r="E6557" t="s">
        <v>51138</v>
      </c>
      <c r="F6557" t="s">
        <v>53347</v>
      </c>
      <c r="G6557" t="s">
        <v>53348</v>
      </c>
      <c r="H6557" t="s">
        <v>53349</v>
      </c>
      <c r="I6557" t="s">
        <v>6637</v>
      </c>
      <c r="J6557" t="s">
        <v>13147</v>
      </c>
      <c r="K6557" t="s">
        <v>13148</v>
      </c>
      <c r="L6557" t="s">
        <v>128</v>
      </c>
      <c r="M6557" t="s">
        <v>6079</v>
      </c>
      <c r="N6557" t="s">
        <v>3190</v>
      </c>
      <c r="O6557" t="s">
        <v>13149</v>
      </c>
      <c r="P6557" t="s">
        <v>53350</v>
      </c>
      <c r="Q6557" t="s">
        <v>53351</v>
      </c>
      <c r="R6557" t="str">
        <f t="shared" si="204"/>
        <v>寿光</v>
      </c>
      <c r="S6557" t="str">
        <f t="shared" si="205"/>
        <v>0713</v>
      </c>
    </row>
    <row r="6558" spans="1:19">
      <c r="A6558" t="s">
        <v>53352</v>
      </c>
      <c r="B6558" t="s">
        <v>53353</v>
      </c>
      <c r="C6558" t="s">
        <v>46</v>
      </c>
      <c r="D6558" t="s">
        <v>53354</v>
      </c>
      <c r="E6558" t="s">
        <v>51161</v>
      </c>
      <c r="F6558" t="s">
        <v>53355</v>
      </c>
      <c r="G6558" t="s">
        <v>53356</v>
      </c>
      <c r="H6558" t="s">
        <v>53357</v>
      </c>
      <c r="I6558" t="s">
        <v>2378</v>
      </c>
      <c r="J6558" t="s">
        <v>6863</v>
      </c>
      <c r="K6558" t="s">
        <v>6864</v>
      </c>
      <c r="L6558" t="s">
        <v>128</v>
      </c>
      <c r="M6558" t="s">
        <v>3952</v>
      </c>
      <c r="N6558" t="s">
        <v>2421</v>
      </c>
      <c r="O6558" t="s">
        <v>6865</v>
      </c>
      <c r="P6558" t="s">
        <v>53358</v>
      </c>
      <c r="R6558" t="str">
        <f t="shared" si="204"/>
        <v>寿光</v>
      </c>
      <c r="S6558" t="str">
        <f t="shared" si="205"/>
        <v>0713</v>
      </c>
    </row>
    <row r="6559" spans="1:19">
      <c r="A6559" t="s">
        <v>53359</v>
      </c>
      <c r="B6559" t="s">
        <v>53360</v>
      </c>
      <c r="C6559" t="s">
        <v>46</v>
      </c>
      <c r="D6559" t="s">
        <v>53361</v>
      </c>
      <c r="E6559" t="s">
        <v>51161</v>
      </c>
      <c r="F6559" t="s">
        <v>53362</v>
      </c>
      <c r="G6559" t="s">
        <v>53363</v>
      </c>
      <c r="H6559" t="s">
        <v>53364</v>
      </c>
      <c r="I6559" t="s">
        <v>2350</v>
      </c>
      <c r="J6559" t="s">
        <v>7368</v>
      </c>
      <c r="K6559" t="s">
        <v>7369</v>
      </c>
      <c r="L6559" t="s">
        <v>110</v>
      </c>
      <c r="M6559" t="s">
        <v>2575</v>
      </c>
      <c r="N6559" t="s">
        <v>3252</v>
      </c>
      <c r="O6559" t="s">
        <v>7370</v>
      </c>
      <c r="P6559" t="s">
        <v>53365</v>
      </c>
      <c r="Q6559" t="s">
        <v>53366</v>
      </c>
      <c r="R6559" t="str">
        <f t="shared" si="204"/>
        <v>高密</v>
      </c>
      <c r="S6559" t="str">
        <f t="shared" si="205"/>
        <v>0713</v>
      </c>
    </row>
    <row r="6560" spans="1:19">
      <c r="A6560" t="s">
        <v>53367</v>
      </c>
      <c r="B6560" t="s">
        <v>53368</v>
      </c>
      <c r="C6560" t="s">
        <v>46</v>
      </c>
      <c r="D6560" t="s">
        <v>53369</v>
      </c>
      <c r="E6560" t="s">
        <v>51161</v>
      </c>
      <c r="F6560" t="s">
        <v>53370</v>
      </c>
      <c r="G6560" t="s">
        <v>53371</v>
      </c>
      <c r="H6560" t="s">
        <v>53372</v>
      </c>
      <c r="I6560" t="s">
        <v>2465</v>
      </c>
      <c r="J6560" t="s">
        <v>3857</v>
      </c>
      <c r="K6560" t="s">
        <v>3858</v>
      </c>
      <c r="L6560" t="s">
        <v>119</v>
      </c>
      <c r="M6560" t="s">
        <v>2601</v>
      </c>
      <c r="N6560" t="s">
        <v>2602</v>
      </c>
      <c r="O6560" t="s">
        <v>3859</v>
      </c>
      <c r="P6560" t="s">
        <v>53373</v>
      </c>
      <c r="R6560" t="str">
        <f t="shared" si="204"/>
        <v>寒亭</v>
      </c>
      <c r="S6560" t="str">
        <f t="shared" si="205"/>
        <v>0713</v>
      </c>
    </row>
    <row r="6561" spans="1:19">
      <c r="A6561" t="s">
        <v>53374</v>
      </c>
      <c r="B6561" t="s">
        <v>53375</v>
      </c>
      <c r="C6561" t="s">
        <v>46</v>
      </c>
      <c r="D6561" t="s">
        <v>53376</v>
      </c>
      <c r="E6561" t="s">
        <v>51138</v>
      </c>
      <c r="F6561" t="s">
        <v>53377</v>
      </c>
      <c r="G6561" t="s">
        <v>53378</v>
      </c>
      <c r="H6561" t="s">
        <v>53379</v>
      </c>
      <c r="I6561" t="s">
        <v>2378</v>
      </c>
      <c r="J6561" t="s">
        <v>7723</v>
      </c>
      <c r="K6561" t="s">
        <v>7724</v>
      </c>
      <c r="L6561" t="s">
        <v>676</v>
      </c>
      <c r="M6561" t="s">
        <v>3471</v>
      </c>
      <c r="N6561" t="s">
        <v>2785</v>
      </c>
      <c r="O6561" t="s">
        <v>12490</v>
      </c>
      <c r="P6561" t="s">
        <v>53380</v>
      </c>
      <c r="R6561" t="str">
        <f t="shared" si="204"/>
        <v>昌乐</v>
      </c>
      <c r="S6561" t="str">
        <f t="shared" si="205"/>
        <v>0713</v>
      </c>
    </row>
    <row r="6562" spans="1:19">
      <c r="A6562" t="s">
        <v>53381</v>
      </c>
      <c r="B6562" t="s">
        <v>53382</v>
      </c>
      <c r="C6562" t="s">
        <v>46</v>
      </c>
      <c r="D6562" t="s">
        <v>53383</v>
      </c>
      <c r="E6562" t="s">
        <v>51138</v>
      </c>
      <c r="F6562" t="s">
        <v>53384</v>
      </c>
      <c r="G6562" t="s">
        <v>53385</v>
      </c>
      <c r="H6562" t="s">
        <v>53386</v>
      </c>
      <c r="I6562" t="s">
        <v>2350</v>
      </c>
      <c r="J6562" t="s">
        <v>2646</v>
      </c>
      <c r="K6562" t="s">
        <v>2647</v>
      </c>
      <c r="L6562" t="s">
        <v>128</v>
      </c>
      <c r="M6562" t="s">
        <v>2648</v>
      </c>
      <c r="N6562" t="s">
        <v>2674</v>
      </c>
      <c r="O6562" t="s">
        <v>2650</v>
      </c>
      <c r="P6562" t="s">
        <v>53387</v>
      </c>
      <c r="R6562" t="str">
        <f t="shared" si="204"/>
        <v>寿光</v>
      </c>
      <c r="S6562" t="str">
        <f t="shared" si="205"/>
        <v>0713</v>
      </c>
    </row>
    <row r="6563" spans="1:19">
      <c r="A6563" t="s">
        <v>53388</v>
      </c>
      <c r="B6563" t="s">
        <v>53389</v>
      </c>
      <c r="C6563" t="s">
        <v>46</v>
      </c>
      <c r="D6563" t="s">
        <v>53390</v>
      </c>
      <c r="E6563" t="s">
        <v>51138</v>
      </c>
      <c r="F6563" t="s">
        <v>53391</v>
      </c>
      <c r="G6563" t="s">
        <v>53392</v>
      </c>
      <c r="H6563" t="s">
        <v>53393</v>
      </c>
      <c r="I6563" t="s">
        <v>2465</v>
      </c>
      <c r="J6563" t="s">
        <v>4400</v>
      </c>
      <c r="K6563" t="s">
        <v>4401</v>
      </c>
      <c r="L6563" t="s">
        <v>76</v>
      </c>
      <c r="M6563" t="s">
        <v>2827</v>
      </c>
      <c r="N6563" t="s">
        <v>17035</v>
      </c>
      <c r="O6563" t="s">
        <v>4402</v>
      </c>
      <c r="P6563" t="s">
        <v>53394</v>
      </c>
      <c r="R6563" t="str">
        <f t="shared" si="204"/>
        <v>奎文</v>
      </c>
      <c r="S6563" t="str">
        <f t="shared" si="205"/>
        <v>0713</v>
      </c>
    </row>
    <row r="6564" spans="1:19">
      <c r="A6564" t="s">
        <v>53395</v>
      </c>
      <c r="B6564" t="s">
        <v>53396</v>
      </c>
      <c r="C6564" t="s">
        <v>46</v>
      </c>
      <c r="D6564" t="s">
        <v>53397</v>
      </c>
      <c r="E6564" t="s">
        <v>53398</v>
      </c>
      <c r="F6564" t="s">
        <v>53399</v>
      </c>
      <c r="G6564" t="s">
        <v>53400</v>
      </c>
      <c r="H6564" t="s">
        <v>53401</v>
      </c>
      <c r="I6564" t="s">
        <v>2645</v>
      </c>
      <c r="J6564" t="s">
        <v>3355</v>
      </c>
      <c r="K6564" t="s">
        <v>3356</v>
      </c>
      <c r="L6564" t="s">
        <v>101</v>
      </c>
      <c r="M6564" t="s">
        <v>2982</v>
      </c>
      <c r="N6564" t="s">
        <v>6934</v>
      </c>
      <c r="O6564" t="s">
        <v>3357</v>
      </c>
      <c r="P6564" t="s">
        <v>53402</v>
      </c>
      <c r="R6564" t="str">
        <f t="shared" si="204"/>
        <v>潍城</v>
      </c>
      <c r="S6564" t="str">
        <f t="shared" si="205"/>
        <v>0713</v>
      </c>
    </row>
    <row r="6565" spans="1:19">
      <c r="A6565" t="s">
        <v>53403</v>
      </c>
      <c r="B6565" t="s">
        <v>53404</v>
      </c>
      <c r="C6565" t="s">
        <v>46</v>
      </c>
      <c r="D6565" t="s">
        <v>53405</v>
      </c>
      <c r="E6565" t="s">
        <v>51138</v>
      </c>
      <c r="F6565" t="s">
        <v>53406</v>
      </c>
      <c r="G6565" t="s">
        <v>53407</v>
      </c>
      <c r="H6565" t="s">
        <v>53408</v>
      </c>
      <c r="I6565" t="s">
        <v>2350</v>
      </c>
      <c r="J6565" t="s">
        <v>5507</v>
      </c>
      <c r="K6565" t="s">
        <v>5508</v>
      </c>
      <c r="L6565" t="s">
        <v>137</v>
      </c>
      <c r="M6565" t="s">
        <v>4959</v>
      </c>
      <c r="N6565" t="s">
        <v>2421</v>
      </c>
      <c r="O6565" t="s">
        <v>5509</v>
      </c>
      <c r="P6565" t="s">
        <v>53409</v>
      </c>
      <c r="R6565" t="str">
        <f t="shared" si="204"/>
        <v>青州</v>
      </c>
      <c r="S6565" t="str">
        <f t="shared" si="205"/>
        <v>0713</v>
      </c>
    </row>
    <row r="6566" spans="1:19">
      <c r="A6566" t="s">
        <v>53410</v>
      </c>
      <c r="B6566" t="s">
        <v>53411</v>
      </c>
      <c r="C6566" t="s">
        <v>46</v>
      </c>
      <c r="D6566" t="s">
        <v>53412</v>
      </c>
      <c r="E6566" t="s">
        <v>51138</v>
      </c>
      <c r="F6566" t="s">
        <v>53413</v>
      </c>
      <c r="G6566" t="s">
        <v>53414</v>
      </c>
      <c r="H6566" t="s">
        <v>53415</v>
      </c>
      <c r="I6566" t="s">
        <v>2364</v>
      </c>
      <c r="J6566" t="s">
        <v>6296</v>
      </c>
      <c r="K6566" t="s">
        <v>6297</v>
      </c>
      <c r="L6566" t="s">
        <v>76</v>
      </c>
      <c r="M6566" t="s">
        <v>4374</v>
      </c>
      <c r="N6566" t="s">
        <v>2743</v>
      </c>
      <c r="O6566" t="s">
        <v>6298</v>
      </c>
      <c r="P6566" t="s">
        <v>53416</v>
      </c>
      <c r="Q6566" t="s">
        <v>53417</v>
      </c>
      <c r="R6566" t="str">
        <f t="shared" si="204"/>
        <v>奎文</v>
      </c>
      <c r="S6566" t="str">
        <f t="shared" si="205"/>
        <v>0713</v>
      </c>
    </row>
    <row r="6567" spans="1:19">
      <c r="A6567" t="s">
        <v>53418</v>
      </c>
      <c r="B6567" t="s">
        <v>53419</v>
      </c>
      <c r="C6567" t="s">
        <v>46</v>
      </c>
      <c r="D6567" t="s">
        <v>53420</v>
      </c>
      <c r="E6567" t="s">
        <v>53421</v>
      </c>
      <c r="F6567" t="s">
        <v>53422</v>
      </c>
      <c r="G6567" t="s">
        <v>53423</v>
      </c>
      <c r="H6567" t="s">
        <v>53424</v>
      </c>
      <c r="I6567" t="s">
        <v>2350</v>
      </c>
      <c r="J6567" t="s">
        <v>5620</v>
      </c>
      <c r="K6567" t="s">
        <v>5621</v>
      </c>
      <c r="L6567" t="s">
        <v>76</v>
      </c>
      <c r="M6567" t="s">
        <v>2661</v>
      </c>
      <c r="N6567" t="s">
        <v>5712</v>
      </c>
      <c r="O6567" t="s">
        <v>5622</v>
      </c>
      <c r="P6567" t="s">
        <v>53425</v>
      </c>
      <c r="Q6567" t="s">
        <v>53426</v>
      </c>
      <c r="R6567" t="str">
        <f t="shared" si="204"/>
        <v>奎文</v>
      </c>
      <c r="S6567" t="str">
        <f t="shared" si="205"/>
        <v>0713</v>
      </c>
    </row>
    <row r="6568" spans="1:19">
      <c r="A6568" t="s">
        <v>53427</v>
      </c>
      <c r="B6568" t="s">
        <v>53428</v>
      </c>
      <c r="C6568" t="s">
        <v>46</v>
      </c>
      <c r="D6568" t="s">
        <v>53429</v>
      </c>
      <c r="E6568" t="s">
        <v>53430</v>
      </c>
      <c r="F6568" t="s">
        <v>53431</v>
      </c>
      <c r="G6568" t="s">
        <v>53432</v>
      </c>
      <c r="H6568" t="s">
        <v>53433</v>
      </c>
      <c r="I6568" t="s">
        <v>2364</v>
      </c>
      <c r="J6568" t="s">
        <v>6049</v>
      </c>
      <c r="K6568" t="s">
        <v>6050</v>
      </c>
      <c r="L6568" t="s">
        <v>128</v>
      </c>
      <c r="M6568" t="s">
        <v>2913</v>
      </c>
      <c r="N6568" t="s">
        <v>2649</v>
      </c>
      <c r="O6568" t="s">
        <v>6051</v>
      </c>
      <c r="P6568" t="s">
        <v>53434</v>
      </c>
      <c r="R6568" t="str">
        <f t="shared" si="204"/>
        <v>寿光</v>
      </c>
      <c r="S6568" t="str">
        <f t="shared" si="205"/>
        <v>0713</v>
      </c>
    </row>
    <row r="6569" spans="1:19">
      <c r="A6569" t="s">
        <v>53435</v>
      </c>
      <c r="B6569" t="s">
        <v>53436</v>
      </c>
      <c r="C6569" t="s">
        <v>46</v>
      </c>
      <c r="D6569" t="s">
        <v>53437</v>
      </c>
      <c r="E6569" t="s">
        <v>53438</v>
      </c>
      <c r="F6569" t="s">
        <v>53439</v>
      </c>
      <c r="G6569" t="s">
        <v>53440</v>
      </c>
      <c r="H6569" t="s">
        <v>53441</v>
      </c>
      <c r="I6569" t="s">
        <v>2364</v>
      </c>
      <c r="J6569" t="s">
        <v>4957</v>
      </c>
      <c r="K6569" t="s">
        <v>2742</v>
      </c>
      <c r="L6569" t="s">
        <v>137</v>
      </c>
      <c r="M6569" t="s">
        <v>2395</v>
      </c>
      <c r="N6569" t="s">
        <v>2421</v>
      </c>
      <c r="O6569" t="s">
        <v>4960</v>
      </c>
      <c r="P6569" t="s">
        <v>53442</v>
      </c>
      <c r="R6569" t="str">
        <f t="shared" si="204"/>
        <v>青州</v>
      </c>
      <c r="S6569" t="str">
        <f t="shared" si="205"/>
        <v>0713</v>
      </c>
    </row>
    <row r="6570" spans="1:19">
      <c r="A6570" t="s">
        <v>53443</v>
      </c>
      <c r="B6570" t="s">
        <v>53444</v>
      </c>
      <c r="C6570" t="s">
        <v>46</v>
      </c>
      <c r="D6570" t="s">
        <v>53445</v>
      </c>
      <c r="E6570" t="s">
        <v>51138</v>
      </c>
      <c r="F6570" t="s">
        <v>53446</v>
      </c>
      <c r="G6570" t="s">
        <v>53447</v>
      </c>
      <c r="H6570" t="s">
        <v>53448</v>
      </c>
      <c r="I6570" t="s">
        <v>2645</v>
      </c>
      <c r="J6570" t="s">
        <v>10830</v>
      </c>
      <c r="K6570" t="s">
        <v>10831</v>
      </c>
      <c r="L6570" t="s">
        <v>101</v>
      </c>
      <c r="M6570" t="s">
        <v>5737</v>
      </c>
      <c r="N6570" t="s">
        <v>3307</v>
      </c>
      <c r="O6570" t="s">
        <v>10832</v>
      </c>
      <c r="P6570" t="s">
        <v>53449</v>
      </c>
      <c r="R6570" t="str">
        <f t="shared" si="204"/>
        <v>潍城</v>
      </c>
      <c r="S6570" t="str">
        <f t="shared" si="205"/>
        <v>0713</v>
      </c>
    </row>
    <row r="6571" spans="1:19">
      <c r="A6571" t="s">
        <v>53450</v>
      </c>
      <c r="B6571" t="s">
        <v>53451</v>
      </c>
      <c r="C6571" t="s">
        <v>46</v>
      </c>
      <c r="D6571" t="s">
        <v>53452</v>
      </c>
      <c r="E6571" t="s">
        <v>53453</v>
      </c>
      <c r="F6571" t="s">
        <v>53454</v>
      </c>
      <c r="G6571" t="s">
        <v>53455</v>
      </c>
      <c r="H6571" t="s">
        <v>53456</v>
      </c>
      <c r="I6571" t="s">
        <v>2350</v>
      </c>
      <c r="J6571" t="s">
        <v>4400</v>
      </c>
      <c r="K6571" t="s">
        <v>4401</v>
      </c>
      <c r="L6571" t="s">
        <v>76</v>
      </c>
      <c r="M6571" t="s">
        <v>2827</v>
      </c>
      <c r="O6571" t="s">
        <v>4402</v>
      </c>
      <c r="P6571" t="s">
        <v>53457</v>
      </c>
      <c r="R6571" t="str">
        <f t="shared" si="204"/>
        <v>奎文</v>
      </c>
      <c r="S6571" t="str">
        <f t="shared" si="205"/>
        <v>0713</v>
      </c>
    </row>
    <row r="6572" spans="1:19">
      <c r="A6572" t="s">
        <v>53458</v>
      </c>
      <c r="B6572" t="s">
        <v>53459</v>
      </c>
      <c r="C6572" t="s">
        <v>46</v>
      </c>
      <c r="D6572" t="s">
        <v>53460</v>
      </c>
      <c r="E6572" t="s">
        <v>51161</v>
      </c>
      <c r="F6572" t="s">
        <v>53461</v>
      </c>
      <c r="G6572" t="s">
        <v>53462</v>
      </c>
      <c r="H6572" t="s">
        <v>53463</v>
      </c>
      <c r="I6572" t="s">
        <v>2364</v>
      </c>
      <c r="J6572" t="s">
        <v>11118</v>
      </c>
      <c r="K6572" t="s">
        <v>11119</v>
      </c>
      <c r="L6572" t="s">
        <v>137</v>
      </c>
      <c r="M6572" t="s">
        <v>3040</v>
      </c>
      <c r="N6572" t="s">
        <v>7446</v>
      </c>
      <c r="O6572" t="s">
        <v>11120</v>
      </c>
      <c r="P6572" t="s">
        <v>53464</v>
      </c>
      <c r="Q6572" t="s">
        <v>53465</v>
      </c>
      <c r="R6572" t="str">
        <f t="shared" si="204"/>
        <v>青州</v>
      </c>
      <c r="S6572" t="str">
        <f t="shared" si="205"/>
        <v>0713</v>
      </c>
    </row>
    <row r="6573" spans="1:19">
      <c r="A6573" t="s">
        <v>53466</v>
      </c>
      <c r="B6573" t="s">
        <v>53467</v>
      </c>
      <c r="C6573" t="s">
        <v>46</v>
      </c>
      <c r="D6573" t="s">
        <v>53468</v>
      </c>
      <c r="E6573" t="s">
        <v>51161</v>
      </c>
      <c r="F6573" t="s">
        <v>53469</v>
      </c>
      <c r="G6573" t="s">
        <v>53470</v>
      </c>
      <c r="H6573" t="s">
        <v>53471</v>
      </c>
      <c r="I6573" t="s">
        <v>2364</v>
      </c>
      <c r="J6573" t="s">
        <v>3377</v>
      </c>
      <c r="K6573" t="s">
        <v>3378</v>
      </c>
      <c r="L6573" t="s">
        <v>76</v>
      </c>
      <c r="M6573" t="s">
        <v>2528</v>
      </c>
      <c r="N6573" t="s">
        <v>2480</v>
      </c>
      <c r="O6573" t="s">
        <v>3379</v>
      </c>
      <c r="P6573" t="s">
        <v>53472</v>
      </c>
      <c r="Q6573" t="s">
        <v>53473</v>
      </c>
      <c r="R6573" t="str">
        <f t="shared" si="204"/>
        <v>奎文</v>
      </c>
      <c r="S6573" t="str">
        <f t="shared" si="205"/>
        <v>0713</v>
      </c>
    </row>
    <row r="6574" spans="1:19">
      <c r="A6574" t="s">
        <v>53474</v>
      </c>
      <c r="B6574" t="s">
        <v>53475</v>
      </c>
      <c r="C6574" t="s">
        <v>46</v>
      </c>
      <c r="D6574" t="s">
        <v>53476</v>
      </c>
      <c r="E6574" t="s">
        <v>51138</v>
      </c>
      <c r="F6574" t="s">
        <v>53477</v>
      </c>
      <c r="G6574" t="s">
        <v>53478</v>
      </c>
      <c r="H6574" t="s">
        <v>53479</v>
      </c>
      <c r="I6574" t="s">
        <v>2350</v>
      </c>
      <c r="J6574" t="s">
        <v>2793</v>
      </c>
      <c r="K6574" t="s">
        <v>2794</v>
      </c>
      <c r="L6574" t="s">
        <v>57</v>
      </c>
      <c r="M6574" t="s">
        <v>2367</v>
      </c>
      <c r="N6574" t="s">
        <v>2721</v>
      </c>
      <c r="O6574" t="s">
        <v>2795</v>
      </c>
      <c r="P6574" t="s">
        <v>53480</v>
      </c>
      <c r="Q6574" t="s">
        <v>53481</v>
      </c>
      <c r="R6574" t="str">
        <f t="shared" si="204"/>
        <v>安丘</v>
      </c>
      <c r="S6574" t="str">
        <f t="shared" si="205"/>
        <v>0713</v>
      </c>
    </row>
    <row r="6575" spans="1:19">
      <c r="A6575" t="s">
        <v>53482</v>
      </c>
      <c r="B6575" t="s">
        <v>53483</v>
      </c>
      <c r="C6575" t="s">
        <v>46</v>
      </c>
      <c r="D6575" t="s">
        <v>53484</v>
      </c>
      <c r="E6575" t="s">
        <v>53485</v>
      </c>
      <c r="F6575" t="s">
        <v>53486</v>
      </c>
      <c r="G6575" t="s">
        <v>53487</v>
      </c>
      <c r="H6575" t="s">
        <v>53488</v>
      </c>
      <c r="I6575" t="s">
        <v>2350</v>
      </c>
      <c r="J6575" t="s">
        <v>13501</v>
      </c>
      <c r="K6575" t="s">
        <v>13502</v>
      </c>
      <c r="L6575" t="s">
        <v>676</v>
      </c>
      <c r="M6575" t="s">
        <v>3840</v>
      </c>
      <c r="N6575" t="s">
        <v>2421</v>
      </c>
      <c r="O6575" t="s">
        <v>13503</v>
      </c>
      <c r="P6575" t="s">
        <v>53489</v>
      </c>
      <c r="Q6575" t="s">
        <v>53490</v>
      </c>
      <c r="R6575" t="str">
        <f t="shared" si="204"/>
        <v>昌乐</v>
      </c>
      <c r="S6575" t="str">
        <f t="shared" si="205"/>
        <v>0713</v>
      </c>
    </row>
    <row r="6576" spans="1:19">
      <c r="A6576" t="s">
        <v>53491</v>
      </c>
      <c r="B6576" t="s">
        <v>53492</v>
      </c>
      <c r="C6576" t="s">
        <v>46</v>
      </c>
      <c r="D6576" t="s">
        <v>53493</v>
      </c>
      <c r="E6576" t="s">
        <v>51161</v>
      </c>
      <c r="F6576" t="s">
        <v>53494</v>
      </c>
      <c r="G6576" t="s">
        <v>53495</v>
      </c>
      <c r="H6576" t="s">
        <v>53496</v>
      </c>
      <c r="I6576" t="s">
        <v>2364</v>
      </c>
      <c r="J6576" t="s">
        <v>4303</v>
      </c>
      <c r="K6576" t="s">
        <v>4304</v>
      </c>
      <c r="L6576" t="s">
        <v>3458</v>
      </c>
      <c r="M6576" t="s">
        <v>3459</v>
      </c>
      <c r="N6576" t="s">
        <v>2480</v>
      </c>
      <c r="O6576" t="s">
        <v>4305</v>
      </c>
      <c r="P6576" t="s">
        <v>47085</v>
      </c>
      <c r="Q6576" t="s">
        <v>53497</v>
      </c>
      <c r="R6576" t="str">
        <f t="shared" si="204"/>
        <v>寒亭</v>
      </c>
      <c r="S6576" t="str">
        <f t="shared" si="205"/>
        <v>0713</v>
      </c>
    </row>
    <row r="6577" spans="1:19">
      <c r="A6577" t="s">
        <v>53498</v>
      </c>
      <c r="B6577" t="s">
        <v>53499</v>
      </c>
      <c r="C6577" t="s">
        <v>46</v>
      </c>
      <c r="D6577" t="s">
        <v>53500</v>
      </c>
      <c r="E6577" t="s">
        <v>51138</v>
      </c>
      <c r="F6577" t="s">
        <v>53501</v>
      </c>
      <c r="G6577" t="s">
        <v>53502</v>
      </c>
      <c r="H6577" t="s">
        <v>53503</v>
      </c>
      <c r="I6577" t="s">
        <v>2350</v>
      </c>
      <c r="J6577" t="s">
        <v>2646</v>
      </c>
      <c r="K6577" t="s">
        <v>2647</v>
      </c>
      <c r="L6577" t="s">
        <v>128</v>
      </c>
      <c r="M6577" t="s">
        <v>2648</v>
      </c>
      <c r="N6577" t="s">
        <v>2674</v>
      </c>
      <c r="O6577" t="s">
        <v>2650</v>
      </c>
      <c r="P6577" t="s">
        <v>53504</v>
      </c>
      <c r="R6577" t="str">
        <f t="shared" si="204"/>
        <v>寿光</v>
      </c>
      <c r="S6577" t="str">
        <f t="shared" si="205"/>
        <v>0713</v>
      </c>
    </row>
    <row r="6578" spans="1:19">
      <c r="A6578" t="s">
        <v>53505</v>
      </c>
      <c r="B6578" t="s">
        <v>53506</v>
      </c>
      <c r="C6578" t="s">
        <v>46</v>
      </c>
      <c r="D6578" t="s">
        <v>53507</v>
      </c>
      <c r="E6578" t="s">
        <v>51138</v>
      </c>
      <c r="F6578" t="s">
        <v>53508</v>
      </c>
      <c r="G6578" t="s">
        <v>53509</v>
      </c>
      <c r="H6578" t="s">
        <v>53510</v>
      </c>
      <c r="I6578" t="s">
        <v>2645</v>
      </c>
      <c r="J6578" t="s">
        <v>8963</v>
      </c>
      <c r="K6578" t="s">
        <v>8964</v>
      </c>
      <c r="L6578" t="s">
        <v>676</v>
      </c>
      <c r="M6578" t="s">
        <v>5995</v>
      </c>
      <c r="N6578" t="s">
        <v>3554</v>
      </c>
      <c r="O6578" t="s">
        <v>8965</v>
      </c>
      <c r="P6578" t="s">
        <v>53511</v>
      </c>
      <c r="R6578" t="str">
        <f t="shared" si="204"/>
        <v>昌乐</v>
      </c>
      <c r="S6578" t="str">
        <f t="shared" si="205"/>
        <v>0713</v>
      </c>
    </row>
    <row r="6579" spans="1:19">
      <c r="A6579" t="s">
        <v>53512</v>
      </c>
      <c r="B6579" t="s">
        <v>53513</v>
      </c>
      <c r="C6579" t="s">
        <v>46</v>
      </c>
      <c r="D6579" t="s">
        <v>53514</v>
      </c>
      <c r="E6579" t="s">
        <v>51161</v>
      </c>
      <c r="F6579" t="s">
        <v>53515</v>
      </c>
      <c r="G6579" t="s">
        <v>53516</v>
      </c>
      <c r="H6579" t="s">
        <v>53517</v>
      </c>
      <c r="I6579" t="s">
        <v>2503</v>
      </c>
      <c r="J6579" t="s">
        <v>3224</v>
      </c>
      <c r="K6579" t="s">
        <v>3225</v>
      </c>
      <c r="L6579" t="s">
        <v>110</v>
      </c>
      <c r="M6579" t="s">
        <v>2381</v>
      </c>
      <c r="N6579" t="s">
        <v>2859</v>
      </c>
      <c r="O6579" t="s">
        <v>3226</v>
      </c>
      <c r="P6579" t="s">
        <v>53518</v>
      </c>
      <c r="R6579" t="str">
        <f t="shared" si="204"/>
        <v>高密</v>
      </c>
      <c r="S6579" t="str">
        <f t="shared" si="205"/>
        <v>0713</v>
      </c>
    </row>
    <row r="6580" spans="1:19">
      <c r="A6580" t="s">
        <v>53519</v>
      </c>
      <c r="B6580" t="s">
        <v>53520</v>
      </c>
      <c r="C6580" t="s">
        <v>46</v>
      </c>
      <c r="D6580" t="s">
        <v>53521</v>
      </c>
      <c r="E6580" t="s">
        <v>51138</v>
      </c>
      <c r="F6580" t="s">
        <v>53522</v>
      </c>
      <c r="G6580" t="s">
        <v>53523</v>
      </c>
      <c r="H6580" t="s">
        <v>53524</v>
      </c>
      <c r="I6580" t="s">
        <v>2350</v>
      </c>
      <c r="J6580" t="s">
        <v>38808</v>
      </c>
      <c r="K6580" t="s">
        <v>38809</v>
      </c>
      <c r="L6580" t="s">
        <v>676</v>
      </c>
      <c r="M6580" t="s">
        <v>3471</v>
      </c>
      <c r="N6580" t="s">
        <v>5286</v>
      </c>
      <c r="O6580" t="s">
        <v>38810</v>
      </c>
      <c r="P6580" t="s">
        <v>53525</v>
      </c>
      <c r="Q6580" t="s">
        <v>53526</v>
      </c>
      <c r="R6580" t="str">
        <f t="shared" si="204"/>
        <v>昌乐</v>
      </c>
      <c r="S6580" t="str">
        <f t="shared" si="205"/>
        <v>0713</v>
      </c>
    </row>
    <row r="6581" spans="1:19">
      <c r="A6581" t="s">
        <v>53527</v>
      </c>
      <c r="B6581" t="s">
        <v>53528</v>
      </c>
      <c r="C6581" t="s">
        <v>46</v>
      </c>
      <c r="D6581" t="s">
        <v>53529</v>
      </c>
      <c r="E6581" t="s">
        <v>51138</v>
      </c>
      <c r="F6581" t="s">
        <v>53530</v>
      </c>
      <c r="G6581" t="s">
        <v>53531</v>
      </c>
      <c r="H6581" t="s">
        <v>53532</v>
      </c>
      <c r="I6581" t="s">
        <v>2364</v>
      </c>
      <c r="J6581" t="s">
        <v>5649</v>
      </c>
      <c r="K6581" t="s">
        <v>5650</v>
      </c>
      <c r="L6581" t="s">
        <v>76</v>
      </c>
      <c r="M6581" t="s">
        <v>4374</v>
      </c>
      <c r="N6581" t="s">
        <v>2340</v>
      </c>
      <c r="O6581" t="s">
        <v>5651</v>
      </c>
      <c r="P6581" t="s">
        <v>53533</v>
      </c>
      <c r="Q6581" t="s">
        <v>53534</v>
      </c>
      <c r="R6581" t="str">
        <f t="shared" si="204"/>
        <v>奎文</v>
      </c>
      <c r="S6581" t="str">
        <f t="shared" si="205"/>
        <v>0713</v>
      </c>
    </row>
    <row r="6582" spans="1:19">
      <c r="A6582" t="s">
        <v>53535</v>
      </c>
      <c r="B6582" t="s">
        <v>53536</v>
      </c>
      <c r="C6582" t="s">
        <v>46</v>
      </c>
      <c r="D6582" t="s">
        <v>53537</v>
      </c>
      <c r="E6582" t="s">
        <v>53538</v>
      </c>
      <c r="F6582" t="s">
        <v>53539</v>
      </c>
      <c r="G6582" t="s">
        <v>53540</v>
      </c>
      <c r="H6582" t="s">
        <v>53541</v>
      </c>
      <c r="I6582" t="s">
        <v>2465</v>
      </c>
      <c r="J6582" t="s">
        <v>5938</v>
      </c>
      <c r="K6582" t="s">
        <v>5939</v>
      </c>
      <c r="L6582" t="s">
        <v>76</v>
      </c>
      <c r="M6582" t="s">
        <v>4374</v>
      </c>
      <c r="N6582" t="s">
        <v>3017</v>
      </c>
      <c r="O6582" t="s">
        <v>5940</v>
      </c>
      <c r="P6582" t="s">
        <v>53542</v>
      </c>
      <c r="R6582" t="str">
        <f t="shared" si="204"/>
        <v>奎文</v>
      </c>
      <c r="S6582" t="str">
        <f t="shared" si="205"/>
        <v>0713</v>
      </c>
    </row>
    <row r="6583" spans="1:19">
      <c r="A6583" t="s">
        <v>53543</v>
      </c>
      <c r="B6583" t="s">
        <v>53544</v>
      </c>
      <c r="C6583" t="s">
        <v>46</v>
      </c>
      <c r="D6583" t="s">
        <v>53545</v>
      </c>
      <c r="E6583" t="s">
        <v>53546</v>
      </c>
      <c r="F6583" t="s">
        <v>53547</v>
      </c>
      <c r="G6583" t="s">
        <v>53548</v>
      </c>
      <c r="H6583" t="s">
        <v>53549</v>
      </c>
      <c r="I6583" t="s">
        <v>2645</v>
      </c>
      <c r="J6583" t="s">
        <v>4819</v>
      </c>
      <c r="K6583" t="s">
        <v>4820</v>
      </c>
      <c r="L6583" t="s">
        <v>76</v>
      </c>
      <c r="M6583" t="s">
        <v>2408</v>
      </c>
      <c r="N6583" t="s">
        <v>2816</v>
      </c>
      <c r="O6583" t="s">
        <v>4821</v>
      </c>
      <c r="P6583" t="s">
        <v>53550</v>
      </c>
      <c r="Q6583" t="s">
        <v>53551</v>
      </c>
      <c r="R6583" t="str">
        <f t="shared" si="204"/>
        <v>奎文</v>
      </c>
      <c r="S6583" t="str">
        <f t="shared" si="205"/>
        <v>0713</v>
      </c>
    </row>
    <row r="6584" spans="1:19">
      <c r="A6584" t="s">
        <v>53552</v>
      </c>
      <c r="B6584" t="s">
        <v>53553</v>
      </c>
      <c r="C6584" t="s">
        <v>46</v>
      </c>
      <c r="D6584" t="s">
        <v>53554</v>
      </c>
      <c r="E6584" t="s">
        <v>53555</v>
      </c>
      <c r="F6584" t="s">
        <v>53556</v>
      </c>
      <c r="G6584" t="s">
        <v>53557</v>
      </c>
      <c r="H6584" t="s">
        <v>53558</v>
      </c>
      <c r="I6584" t="s">
        <v>2350</v>
      </c>
      <c r="J6584" t="s">
        <v>2869</v>
      </c>
      <c r="K6584" t="s">
        <v>2870</v>
      </c>
      <c r="L6584" t="s">
        <v>67</v>
      </c>
      <c r="M6584" t="s">
        <v>2871</v>
      </c>
      <c r="N6584" t="s">
        <v>2480</v>
      </c>
      <c r="O6584" t="s">
        <v>2873</v>
      </c>
      <c r="P6584" t="s">
        <v>53559</v>
      </c>
      <c r="R6584" t="str">
        <f t="shared" si="204"/>
        <v>昌邑</v>
      </c>
      <c r="S6584" t="str">
        <f t="shared" si="205"/>
        <v>0713</v>
      </c>
    </row>
    <row r="6585" spans="1:19">
      <c r="A6585" t="s">
        <v>53560</v>
      </c>
      <c r="B6585" t="s">
        <v>53561</v>
      </c>
      <c r="C6585" t="s">
        <v>46</v>
      </c>
      <c r="D6585" t="s">
        <v>53562</v>
      </c>
      <c r="E6585" t="s">
        <v>51138</v>
      </c>
      <c r="F6585" t="s">
        <v>53563</v>
      </c>
      <c r="G6585" t="s">
        <v>53564</v>
      </c>
      <c r="H6585" t="s">
        <v>53565</v>
      </c>
      <c r="I6585" t="s">
        <v>3376</v>
      </c>
      <c r="J6585" t="s">
        <v>7914</v>
      </c>
      <c r="K6585" t="s">
        <v>7915</v>
      </c>
      <c r="L6585" t="s">
        <v>146</v>
      </c>
      <c r="M6585" t="s">
        <v>5188</v>
      </c>
      <c r="N6585" t="s">
        <v>2480</v>
      </c>
      <c r="O6585" t="s">
        <v>7916</v>
      </c>
      <c r="P6585" t="s">
        <v>53566</v>
      </c>
      <c r="Q6585" t="s">
        <v>53567</v>
      </c>
      <c r="R6585" t="str">
        <f t="shared" si="204"/>
        <v>临朐</v>
      </c>
      <c r="S6585" t="str">
        <f t="shared" si="205"/>
        <v>0713</v>
      </c>
    </row>
    <row r="6586" spans="1:19">
      <c r="A6586" t="s">
        <v>1846</v>
      </c>
      <c r="B6586" t="s">
        <v>53568</v>
      </c>
      <c r="C6586" t="s">
        <v>46</v>
      </c>
      <c r="D6586" t="s">
        <v>53569</v>
      </c>
      <c r="E6586" t="s">
        <v>53570</v>
      </c>
      <c r="F6586" t="s">
        <v>53571</v>
      </c>
      <c r="G6586" t="s">
        <v>1844</v>
      </c>
      <c r="H6586" t="s">
        <v>53572</v>
      </c>
      <c r="I6586" t="s">
        <v>2378</v>
      </c>
      <c r="J6586" t="s">
        <v>2847</v>
      </c>
      <c r="K6586" t="s">
        <v>2848</v>
      </c>
      <c r="L6586" t="s">
        <v>110</v>
      </c>
      <c r="M6586" t="s">
        <v>2849</v>
      </c>
      <c r="N6586" t="s">
        <v>2421</v>
      </c>
      <c r="O6586" t="s">
        <v>2850</v>
      </c>
      <c r="P6586" t="s">
        <v>53573</v>
      </c>
      <c r="Q6586" t="s">
        <v>53574</v>
      </c>
      <c r="R6586" t="str">
        <f t="shared" si="204"/>
        <v>高密</v>
      </c>
      <c r="S6586" t="str">
        <f t="shared" si="205"/>
        <v>0713</v>
      </c>
    </row>
    <row r="6587" spans="1:19">
      <c r="A6587" t="s">
        <v>53575</v>
      </c>
      <c r="B6587" t="s">
        <v>53576</v>
      </c>
      <c r="C6587" t="s">
        <v>46</v>
      </c>
      <c r="D6587" t="s">
        <v>53577</v>
      </c>
      <c r="E6587" t="s">
        <v>51138</v>
      </c>
      <c r="F6587" t="s">
        <v>53578</v>
      </c>
      <c r="G6587" t="s">
        <v>53579</v>
      </c>
      <c r="H6587" t="s">
        <v>53580</v>
      </c>
      <c r="I6587" t="s">
        <v>2350</v>
      </c>
      <c r="J6587" t="s">
        <v>2684</v>
      </c>
      <c r="K6587" t="s">
        <v>2685</v>
      </c>
      <c r="L6587" t="s">
        <v>137</v>
      </c>
      <c r="M6587" t="s">
        <v>2686</v>
      </c>
      <c r="N6587" t="s">
        <v>7359</v>
      </c>
      <c r="O6587" t="s">
        <v>2688</v>
      </c>
      <c r="P6587" t="s">
        <v>53581</v>
      </c>
      <c r="Q6587" t="s">
        <v>53582</v>
      </c>
      <c r="R6587" t="str">
        <f t="shared" si="204"/>
        <v>青州</v>
      </c>
      <c r="S6587" t="str">
        <f t="shared" si="205"/>
        <v>0713</v>
      </c>
    </row>
    <row r="6588" spans="1:19">
      <c r="A6588" t="s">
        <v>53583</v>
      </c>
      <c r="B6588" t="s">
        <v>53584</v>
      </c>
      <c r="C6588" t="s">
        <v>46</v>
      </c>
      <c r="D6588" t="s">
        <v>53585</v>
      </c>
      <c r="E6588" t="s">
        <v>51161</v>
      </c>
      <c r="F6588" t="s">
        <v>53586</v>
      </c>
      <c r="G6588" t="s">
        <v>53587</v>
      </c>
      <c r="H6588" t="s">
        <v>53588</v>
      </c>
      <c r="I6588" t="s">
        <v>2392</v>
      </c>
      <c r="J6588" t="s">
        <v>5095</v>
      </c>
      <c r="K6588" t="s">
        <v>5096</v>
      </c>
      <c r="L6588" t="s">
        <v>676</v>
      </c>
      <c r="M6588" t="s">
        <v>3471</v>
      </c>
      <c r="N6588" t="s">
        <v>3277</v>
      </c>
      <c r="O6588" t="s">
        <v>5097</v>
      </c>
      <c r="P6588" t="s">
        <v>53589</v>
      </c>
      <c r="R6588" t="str">
        <f t="shared" si="204"/>
        <v>昌乐</v>
      </c>
      <c r="S6588" t="str">
        <f t="shared" si="205"/>
        <v>0713</v>
      </c>
    </row>
    <row r="6589" spans="1:19">
      <c r="A6589" t="s">
        <v>53590</v>
      </c>
      <c r="B6589" t="s">
        <v>53591</v>
      </c>
      <c r="C6589" t="s">
        <v>46</v>
      </c>
      <c r="D6589" t="s">
        <v>53592</v>
      </c>
      <c r="E6589" t="s">
        <v>51161</v>
      </c>
      <c r="F6589" t="s">
        <v>53593</v>
      </c>
      <c r="G6589" t="s">
        <v>53594</v>
      </c>
      <c r="H6589" t="s">
        <v>53595</v>
      </c>
      <c r="I6589" t="s">
        <v>2350</v>
      </c>
      <c r="J6589" t="s">
        <v>13373</v>
      </c>
      <c r="K6589" t="s">
        <v>13374</v>
      </c>
      <c r="L6589" t="s">
        <v>187</v>
      </c>
      <c r="M6589" t="s">
        <v>8014</v>
      </c>
      <c r="N6589" t="s">
        <v>2529</v>
      </c>
      <c r="O6589" t="s">
        <v>13375</v>
      </c>
      <c r="P6589" t="s">
        <v>53596</v>
      </c>
      <c r="R6589" t="str">
        <f t="shared" si="204"/>
        <v>坊子</v>
      </c>
      <c r="S6589" t="str">
        <f t="shared" si="205"/>
        <v>0713</v>
      </c>
    </row>
    <row r="6590" spans="1:19">
      <c r="A6590" t="s">
        <v>53597</v>
      </c>
      <c r="B6590" t="s">
        <v>53598</v>
      </c>
      <c r="C6590" t="s">
        <v>46</v>
      </c>
      <c r="D6590" t="s">
        <v>53599</v>
      </c>
      <c r="E6590" t="s">
        <v>51161</v>
      </c>
      <c r="F6590" t="s">
        <v>53600</v>
      </c>
      <c r="G6590" t="s">
        <v>53601</v>
      </c>
      <c r="H6590" t="s">
        <v>53602</v>
      </c>
      <c r="I6590" t="s">
        <v>2350</v>
      </c>
      <c r="J6590" t="s">
        <v>5021</v>
      </c>
      <c r="K6590" t="s">
        <v>5022</v>
      </c>
      <c r="L6590" t="s">
        <v>119</v>
      </c>
      <c r="M6590" t="s">
        <v>4071</v>
      </c>
      <c r="N6590" t="s">
        <v>2421</v>
      </c>
      <c r="O6590" t="s">
        <v>5023</v>
      </c>
      <c r="P6590" t="s">
        <v>53603</v>
      </c>
      <c r="R6590" t="str">
        <f t="shared" si="204"/>
        <v>寒亭</v>
      </c>
      <c r="S6590" t="str">
        <f t="shared" si="205"/>
        <v>0713</v>
      </c>
    </row>
    <row r="6591" spans="1:19">
      <c r="A6591" t="s">
        <v>1822</v>
      </c>
      <c r="B6591" t="s">
        <v>53604</v>
      </c>
      <c r="C6591" t="s">
        <v>46</v>
      </c>
      <c r="D6591" t="s">
        <v>53605</v>
      </c>
      <c r="E6591" t="s">
        <v>53606</v>
      </c>
      <c r="F6591" t="s">
        <v>53607</v>
      </c>
      <c r="G6591" t="s">
        <v>1820</v>
      </c>
      <c r="H6591" t="s">
        <v>53608</v>
      </c>
      <c r="I6591" t="s">
        <v>2350</v>
      </c>
      <c r="J6591" t="s">
        <v>9022</v>
      </c>
      <c r="K6591" t="s">
        <v>9023</v>
      </c>
      <c r="L6591" t="s">
        <v>101</v>
      </c>
      <c r="M6591" t="s">
        <v>4459</v>
      </c>
      <c r="N6591" t="s">
        <v>3017</v>
      </c>
      <c r="O6591" t="s">
        <v>9024</v>
      </c>
      <c r="P6591" t="s">
        <v>53609</v>
      </c>
      <c r="R6591" t="str">
        <f t="shared" si="204"/>
        <v>潍城</v>
      </c>
      <c r="S6591" t="str">
        <f t="shared" si="205"/>
        <v>0713</v>
      </c>
    </row>
    <row r="6592" spans="1:19">
      <c r="A6592" t="s">
        <v>53610</v>
      </c>
      <c r="B6592" t="s">
        <v>53611</v>
      </c>
      <c r="C6592" t="s">
        <v>46</v>
      </c>
      <c r="D6592" t="s">
        <v>53612</v>
      </c>
      <c r="E6592" t="s">
        <v>53613</v>
      </c>
      <c r="F6592" t="s">
        <v>53614</v>
      </c>
      <c r="G6592" t="s">
        <v>53615</v>
      </c>
      <c r="H6592" t="s">
        <v>53616</v>
      </c>
      <c r="I6592" t="s">
        <v>3376</v>
      </c>
      <c r="J6592" t="s">
        <v>3508</v>
      </c>
      <c r="K6592" t="s">
        <v>3509</v>
      </c>
      <c r="L6592" t="s">
        <v>187</v>
      </c>
      <c r="M6592" t="s">
        <v>3510</v>
      </c>
      <c r="N6592" t="s">
        <v>2340</v>
      </c>
      <c r="O6592" t="s">
        <v>3511</v>
      </c>
      <c r="P6592" t="s">
        <v>53617</v>
      </c>
      <c r="Q6592" t="s">
        <v>53618</v>
      </c>
      <c r="R6592" t="str">
        <f t="shared" si="204"/>
        <v>坊子</v>
      </c>
      <c r="S6592" t="str">
        <f t="shared" si="205"/>
        <v>0713</v>
      </c>
    </row>
    <row r="6593" spans="1:19">
      <c r="A6593" t="s">
        <v>53619</v>
      </c>
      <c r="B6593" t="s">
        <v>53620</v>
      </c>
      <c r="C6593" t="s">
        <v>46</v>
      </c>
      <c r="D6593" t="s">
        <v>53621</v>
      </c>
      <c r="E6593" t="s">
        <v>53622</v>
      </c>
      <c r="F6593" t="s">
        <v>53623</v>
      </c>
      <c r="G6593" t="s">
        <v>53624</v>
      </c>
      <c r="H6593" t="s">
        <v>53625</v>
      </c>
      <c r="I6593" t="s">
        <v>2350</v>
      </c>
      <c r="J6593" t="s">
        <v>5156</v>
      </c>
      <c r="K6593" t="s">
        <v>5157</v>
      </c>
      <c r="L6593" t="s">
        <v>67</v>
      </c>
      <c r="M6593" t="s">
        <v>3706</v>
      </c>
      <c r="N6593" t="s">
        <v>2529</v>
      </c>
      <c r="O6593" t="s">
        <v>5158</v>
      </c>
      <c r="P6593" t="s">
        <v>53626</v>
      </c>
      <c r="Q6593" t="s">
        <v>53627</v>
      </c>
      <c r="R6593" t="str">
        <f t="shared" ref="R6593:R6656" si="206">IF(OR(LEFT(L6593,2)="高新"),"奎文",IF(LEFT(L6593,2)="峡山","坊子",IF(LEFT(L6593,2)="滨海","寒亭",LEFT(L6593,2))))</f>
        <v>昌邑</v>
      </c>
      <c r="S6593" t="str">
        <f t="shared" ref="S6593:S6656" si="207">TEXT(B6593,"mmdd")</f>
        <v>0713</v>
      </c>
    </row>
    <row r="6594" spans="1:19">
      <c r="A6594" t="s">
        <v>53628</v>
      </c>
      <c r="B6594" t="s">
        <v>53629</v>
      </c>
      <c r="C6594" t="s">
        <v>46</v>
      </c>
      <c r="D6594" t="s">
        <v>53630</v>
      </c>
      <c r="E6594" t="s">
        <v>51138</v>
      </c>
      <c r="F6594" t="s">
        <v>53631</v>
      </c>
      <c r="G6594" t="s">
        <v>53632</v>
      </c>
      <c r="H6594" t="s">
        <v>53633</v>
      </c>
      <c r="I6594" t="s">
        <v>2465</v>
      </c>
      <c r="J6594" t="s">
        <v>2847</v>
      </c>
      <c r="K6594" t="s">
        <v>2848</v>
      </c>
      <c r="L6594" t="s">
        <v>110</v>
      </c>
      <c r="M6594" t="s">
        <v>2849</v>
      </c>
      <c r="N6594" t="s">
        <v>2340</v>
      </c>
      <c r="O6594" t="s">
        <v>2850</v>
      </c>
      <c r="P6594" t="s">
        <v>53634</v>
      </c>
      <c r="R6594" t="str">
        <f t="shared" si="206"/>
        <v>高密</v>
      </c>
      <c r="S6594" t="str">
        <f t="shared" si="207"/>
        <v>0713</v>
      </c>
    </row>
    <row r="6595" spans="1:19">
      <c r="A6595" t="s">
        <v>53635</v>
      </c>
      <c r="B6595" t="s">
        <v>53328</v>
      </c>
      <c r="C6595" t="s">
        <v>46</v>
      </c>
      <c r="D6595" t="s">
        <v>53636</v>
      </c>
      <c r="E6595" t="s">
        <v>51138</v>
      </c>
      <c r="F6595" t="s">
        <v>53637</v>
      </c>
      <c r="G6595" t="s">
        <v>53638</v>
      </c>
      <c r="H6595" t="s">
        <v>53639</v>
      </c>
      <c r="I6595" t="s">
        <v>10333</v>
      </c>
      <c r="J6595" t="s">
        <v>3167</v>
      </c>
      <c r="K6595" t="s">
        <v>3168</v>
      </c>
      <c r="L6595" t="s">
        <v>110</v>
      </c>
      <c r="M6595" t="s">
        <v>3098</v>
      </c>
      <c r="N6595" t="s">
        <v>2354</v>
      </c>
      <c r="O6595" t="s">
        <v>3169</v>
      </c>
      <c r="P6595" t="s">
        <v>53640</v>
      </c>
      <c r="Q6595" t="s">
        <v>23098</v>
      </c>
      <c r="R6595" t="str">
        <f t="shared" si="206"/>
        <v>高密</v>
      </c>
      <c r="S6595" t="str">
        <f t="shared" si="207"/>
        <v>0713</v>
      </c>
    </row>
    <row r="6596" spans="1:19">
      <c r="A6596" t="s">
        <v>53641</v>
      </c>
      <c r="B6596" t="s">
        <v>53642</v>
      </c>
      <c r="C6596" t="s">
        <v>46</v>
      </c>
      <c r="D6596" t="s">
        <v>53643</v>
      </c>
      <c r="E6596" t="s">
        <v>51138</v>
      </c>
      <c r="F6596" t="s">
        <v>53644</v>
      </c>
      <c r="G6596" t="s">
        <v>53645</v>
      </c>
      <c r="H6596" t="s">
        <v>53646</v>
      </c>
      <c r="I6596" t="s">
        <v>4165</v>
      </c>
      <c r="J6596" t="s">
        <v>7072</v>
      </c>
      <c r="K6596" t="s">
        <v>51180</v>
      </c>
      <c r="L6596" t="s">
        <v>128</v>
      </c>
      <c r="M6596" t="s">
        <v>2720</v>
      </c>
      <c r="N6596" t="s">
        <v>4222</v>
      </c>
      <c r="O6596" t="s">
        <v>7074</v>
      </c>
      <c r="P6596" t="s">
        <v>53647</v>
      </c>
      <c r="Q6596" t="s">
        <v>53648</v>
      </c>
      <c r="R6596" t="str">
        <f t="shared" si="206"/>
        <v>寿光</v>
      </c>
      <c r="S6596" t="str">
        <f t="shared" si="207"/>
        <v>0713</v>
      </c>
    </row>
    <row r="6597" spans="1:19">
      <c r="A6597" t="s">
        <v>53649</v>
      </c>
      <c r="B6597" t="s">
        <v>53650</v>
      </c>
      <c r="C6597" t="s">
        <v>46</v>
      </c>
      <c r="D6597" t="s">
        <v>53651</v>
      </c>
      <c r="E6597" t="s">
        <v>51138</v>
      </c>
      <c r="F6597" t="s">
        <v>53652</v>
      </c>
      <c r="G6597" t="s">
        <v>53653</v>
      </c>
      <c r="H6597" t="s">
        <v>53654</v>
      </c>
      <c r="I6597" t="s">
        <v>2350</v>
      </c>
      <c r="J6597" t="s">
        <v>2526</v>
      </c>
      <c r="K6597" t="s">
        <v>7503</v>
      </c>
      <c r="L6597" t="s">
        <v>187</v>
      </c>
      <c r="M6597" t="s">
        <v>3773</v>
      </c>
      <c r="N6597" t="s">
        <v>2859</v>
      </c>
      <c r="O6597" t="s">
        <v>7504</v>
      </c>
      <c r="P6597" t="s">
        <v>53655</v>
      </c>
      <c r="R6597" t="str">
        <f t="shared" si="206"/>
        <v>坊子</v>
      </c>
      <c r="S6597" t="str">
        <f t="shared" si="207"/>
        <v>0713</v>
      </c>
    </row>
    <row r="6598" spans="1:19">
      <c r="A6598" t="s">
        <v>53656</v>
      </c>
      <c r="B6598" t="s">
        <v>53657</v>
      </c>
      <c r="C6598" t="s">
        <v>46</v>
      </c>
      <c r="D6598" t="s">
        <v>53658</v>
      </c>
      <c r="E6598" t="s">
        <v>53659</v>
      </c>
      <c r="F6598" t="s">
        <v>53660</v>
      </c>
      <c r="G6598" t="s">
        <v>53661</v>
      </c>
      <c r="H6598" t="s">
        <v>53662</v>
      </c>
      <c r="I6598" t="s">
        <v>2350</v>
      </c>
      <c r="J6598" t="s">
        <v>6970</v>
      </c>
      <c r="K6598" t="s">
        <v>6971</v>
      </c>
      <c r="L6598" t="s">
        <v>119</v>
      </c>
      <c r="M6598" t="s">
        <v>5238</v>
      </c>
      <c r="N6598" t="s">
        <v>3252</v>
      </c>
      <c r="O6598" t="s">
        <v>6972</v>
      </c>
      <c r="P6598" t="s">
        <v>53663</v>
      </c>
      <c r="R6598" t="str">
        <f t="shared" si="206"/>
        <v>寒亭</v>
      </c>
      <c r="S6598" t="str">
        <f t="shared" si="207"/>
        <v>0713</v>
      </c>
    </row>
    <row r="6599" spans="1:19">
      <c r="A6599" t="s">
        <v>53664</v>
      </c>
      <c r="B6599" t="s">
        <v>53665</v>
      </c>
      <c r="C6599" t="s">
        <v>46</v>
      </c>
      <c r="D6599" t="s">
        <v>53666</v>
      </c>
      <c r="E6599" t="s">
        <v>51138</v>
      </c>
      <c r="F6599" t="s">
        <v>53667</v>
      </c>
      <c r="G6599" t="s">
        <v>53668</v>
      </c>
      <c r="H6599" t="s">
        <v>53669</v>
      </c>
      <c r="I6599" t="s">
        <v>2364</v>
      </c>
      <c r="J6599" t="s">
        <v>3377</v>
      </c>
      <c r="K6599" t="s">
        <v>3378</v>
      </c>
      <c r="L6599" t="s">
        <v>76</v>
      </c>
      <c r="M6599" t="s">
        <v>2528</v>
      </c>
      <c r="N6599" t="s">
        <v>3017</v>
      </c>
      <c r="O6599" t="s">
        <v>3379</v>
      </c>
      <c r="P6599" t="s">
        <v>53670</v>
      </c>
      <c r="Q6599" t="s">
        <v>53671</v>
      </c>
      <c r="R6599" t="str">
        <f t="shared" si="206"/>
        <v>奎文</v>
      </c>
      <c r="S6599" t="str">
        <f t="shared" si="207"/>
        <v>0713</v>
      </c>
    </row>
    <row r="6600" spans="1:19">
      <c r="A6600" t="s">
        <v>53672</v>
      </c>
      <c r="B6600" t="s">
        <v>53673</v>
      </c>
      <c r="C6600" t="s">
        <v>46</v>
      </c>
      <c r="D6600" t="s">
        <v>53674</v>
      </c>
      <c r="E6600" t="s">
        <v>53675</v>
      </c>
      <c r="F6600" t="s">
        <v>53676</v>
      </c>
      <c r="G6600" t="s">
        <v>53677</v>
      </c>
      <c r="H6600" t="s">
        <v>53678</v>
      </c>
      <c r="I6600" t="s">
        <v>2645</v>
      </c>
      <c r="J6600" t="s">
        <v>2994</v>
      </c>
      <c r="K6600" t="s">
        <v>2995</v>
      </c>
      <c r="L6600" t="s">
        <v>128</v>
      </c>
      <c r="M6600" t="s">
        <v>2996</v>
      </c>
      <c r="N6600" t="s">
        <v>2382</v>
      </c>
      <c r="O6600" t="s">
        <v>2997</v>
      </c>
      <c r="P6600" t="s">
        <v>53679</v>
      </c>
      <c r="R6600" t="str">
        <f t="shared" si="206"/>
        <v>寿光</v>
      </c>
      <c r="S6600" t="str">
        <f t="shared" si="207"/>
        <v>0713</v>
      </c>
    </row>
    <row r="6601" spans="1:19">
      <c r="A6601" t="s">
        <v>53680</v>
      </c>
      <c r="B6601" t="s">
        <v>53681</v>
      </c>
      <c r="C6601" t="s">
        <v>46</v>
      </c>
      <c r="D6601" t="s">
        <v>53682</v>
      </c>
      <c r="E6601" t="s">
        <v>53683</v>
      </c>
      <c r="F6601" t="s">
        <v>53684</v>
      </c>
      <c r="G6601" t="s">
        <v>53685</v>
      </c>
      <c r="H6601" t="s">
        <v>53686</v>
      </c>
      <c r="I6601" t="s">
        <v>2645</v>
      </c>
      <c r="J6601" t="s">
        <v>3167</v>
      </c>
      <c r="K6601" t="s">
        <v>3168</v>
      </c>
      <c r="L6601" t="s">
        <v>110</v>
      </c>
      <c r="M6601" t="s">
        <v>3098</v>
      </c>
      <c r="N6601" t="s">
        <v>2354</v>
      </c>
      <c r="O6601" t="s">
        <v>3169</v>
      </c>
      <c r="P6601" t="s">
        <v>53687</v>
      </c>
      <c r="R6601" t="str">
        <f t="shared" si="206"/>
        <v>高密</v>
      </c>
      <c r="S6601" t="str">
        <f t="shared" si="207"/>
        <v>0713</v>
      </c>
    </row>
    <row r="6602" spans="1:19">
      <c r="A6602" t="s">
        <v>53688</v>
      </c>
      <c r="B6602" t="s">
        <v>53689</v>
      </c>
      <c r="C6602" t="s">
        <v>46</v>
      </c>
      <c r="D6602" t="s">
        <v>53690</v>
      </c>
      <c r="E6602" t="s">
        <v>51138</v>
      </c>
      <c r="F6602" t="s">
        <v>53691</v>
      </c>
      <c r="G6602" t="s">
        <v>53692</v>
      </c>
      <c r="H6602" t="s">
        <v>53693</v>
      </c>
      <c r="I6602" t="s">
        <v>2350</v>
      </c>
      <c r="J6602" t="s">
        <v>2980</v>
      </c>
      <c r="K6602" t="s">
        <v>2981</v>
      </c>
      <c r="L6602" t="s">
        <v>101</v>
      </c>
      <c r="M6602" t="s">
        <v>2982</v>
      </c>
      <c r="N6602" t="s">
        <v>3907</v>
      </c>
      <c r="O6602" t="s">
        <v>2984</v>
      </c>
      <c r="P6602" t="s">
        <v>53694</v>
      </c>
      <c r="Q6602" t="s">
        <v>53695</v>
      </c>
      <c r="R6602" t="str">
        <f t="shared" si="206"/>
        <v>潍城</v>
      </c>
      <c r="S6602" t="str">
        <f t="shared" si="207"/>
        <v>0713</v>
      </c>
    </row>
    <row r="6603" spans="1:19">
      <c r="A6603" t="s">
        <v>53696</v>
      </c>
      <c r="B6603" t="s">
        <v>53697</v>
      </c>
      <c r="C6603" t="s">
        <v>46</v>
      </c>
      <c r="D6603" t="s">
        <v>53698</v>
      </c>
      <c r="E6603" t="s">
        <v>51161</v>
      </c>
      <c r="F6603" t="s">
        <v>53699</v>
      </c>
      <c r="G6603" t="s">
        <v>53700</v>
      </c>
      <c r="H6603" t="s">
        <v>53701</v>
      </c>
      <c r="I6603" t="s">
        <v>2364</v>
      </c>
      <c r="J6603" t="s">
        <v>3508</v>
      </c>
      <c r="K6603" t="s">
        <v>3509</v>
      </c>
      <c r="L6603" t="s">
        <v>187</v>
      </c>
      <c r="M6603" t="s">
        <v>3510</v>
      </c>
      <c r="N6603" t="s">
        <v>2340</v>
      </c>
      <c r="O6603" t="s">
        <v>3511</v>
      </c>
      <c r="P6603" t="s">
        <v>53702</v>
      </c>
      <c r="Q6603" t="s">
        <v>53703</v>
      </c>
      <c r="R6603" t="str">
        <f t="shared" si="206"/>
        <v>坊子</v>
      </c>
      <c r="S6603" t="str">
        <f t="shared" si="207"/>
        <v>0713</v>
      </c>
    </row>
    <row r="6604" spans="1:19">
      <c r="A6604" t="s">
        <v>53704</v>
      </c>
      <c r="B6604" t="s">
        <v>53705</v>
      </c>
      <c r="C6604" t="s">
        <v>46</v>
      </c>
      <c r="D6604" t="s">
        <v>53706</v>
      </c>
      <c r="E6604" t="s">
        <v>51161</v>
      </c>
      <c r="F6604" t="s">
        <v>53707</v>
      </c>
      <c r="G6604" t="s">
        <v>53708</v>
      </c>
      <c r="H6604" t="s">
        <v>53709</v>
      </c>
      <c r="I6604" t="s">
        <v>2378</v>
      </c>
      <c r="J6604" t="s">
        <v>12682</v>
      </c>
      <c r="K6604" t="s">
        <v>12683</v>
      </c>
      <c r="L6604" t="s">
        <v>187</v>
      </c>
      <c r="M6604" t="s">
        <v>2468</v>
      </c>
      <c r="N6604" t="s">
        <v>2649</v>
      </c>
      <c r="O6604" t="s">
        <v>12684</v>
      </c>
      <c r="P6604" t="s">
        <v>53710</v>
      </c>
      <c r="R6604" t="str">
        <f t="shared" si="206"/>
        <v>坊子</v>
      </c>
      <c r="S6604" t="str">
        <f t="shared" si="207"/>
        <v>0713</v>
      </c>
    </row>
    <row r="6605" spans="1:19">
      <c r="A6605" t="s">
        <v>53711</v>
      </c>
      <c r="B6605" t="s">
        <v>53712</v>
      </c>
      <c r="C6605" t="s">
        <v>46</v>
      </c>
      <c r="D6605" t="s">
        <v>53713</v>
      </c>
      <c r="E6605" t="s">
        <v>51161</v>
      </c>
      <c r="F6605" t="s">
        <v>53714</v>
      </c>
      <c r="G6605" t="s">
        <v>53715</v>
      </c>
      <c r="H6605" t="s">
        <v>53716</v>
      </c>
      <c r="I6605" t="s">
        <v>2503</v>
      </c>
      <c r="J6605" t="s">
        <v>3224</v>
      </c>
      <c r="K6605" t="s">
        <v>3225</v>
      </c>
      <c r="L6605" t="s">
        <v>110</v>
      </c>
      <c r="M6605" t="s">
        <v>2381</v>
      </c>
      <c r="N6605" t="s">
        <v>2859</v>
      </c>
      <c r="O6605" t="s">
        <v>3226</v>
      </c>
      <c r="P6605" t="s">
        <v>53717</v>
      </c>
      <c r="R6605" t="str">
        <f t="shared" si="206"/>
        <v>高密</v>
      </c>
      <c r="S6605" t="str">
        <f t="shared" si="207"/>
        <v>0713</v>
      </c>
    </row>
    <row r="6606" spans="1:19">
      <c r="A6606" t="s">
        <v>53718</v>
      </c>
      <c r="B6606" t="s">
        <v>53719</v>
      </c>
      <c r="C6606" t="s">
        <v>46</v>
      </c>
      <c r="D6606" t="s">
        <v>53720</v>
      </c>
      <c r="E6606" t="s">
        <v>51138</v>
      </c>
      <c r="F6606" t="s">
        <v>53721</v>
      </c>
      <c r="G6606" t="s">
        <v>53722</v>
      </c>
      <c r="H6606" t="s">
        <v>53723</v>
      </c>
      <c r="I6606" t="s">
        <v>2350</v>
      </c>
      <c r="J6606" t="s">
        <v>25828</v>
      </c>
      <c r="K6606" t="s">
        <v>25829</v>
      </c>
      <c r="L6606" t="s">
        <v>101</v>
      </c>
      <c r="M6606" t="s">
        <v>4459</v>
      </c>
      <c r="N6606" t="s">
        <v>2959</v>
      </c>
      <c r="O6606" t="s">
        <v>25830</v>
      </c>
      <c r="P6606" t="s">
        <v>53724</v>
      </c>
      <c r="Q6606" t="s">
        <v>53725</v>
      </c>
      <c r="R6606" t="str">
        <f t="shared" si="206"/>
        <v>潍城</v>
      </c>
      <c r="S6606" t="str">
        <f t="shared" si="207"/>
        <v>0713</v>
      </c>
    </row>
    <row r="6607" spans="1:19">
      <c r="A6607" t="s">
        <v>53726</v>
      </c>
      <c r="B6607" t="s">
        <v>49880</v>
      </c>
      <c r="C6607" t="s">
        <v>46</v>
      </c>
      <c r="D6607" t="s">
        <v>53727</v>
      </c>
      <c r="E6607" t="s">
        <v>51138</v>
      </c>
      <c r="F6607" t="s">
        <v>53728</v>
      </c>
      <c r="G6607" t="s">
        <v>53729</v>
      </c>
      <c r="H6607" t="s">
        <v>53730</v>
      </c>
      <c r="I6607" t="s">
        <v>2364</v>
      </c>
      <c r="J6607" t="s">
        <v>5392</v>
      </c>
      <c r="K6607" t="s">
        <v>5393</v>
      </c>
      <c r="L6607" t="s">
        <v>128</v>
      </c>
      <c r="M6607" t="s">
        <v>2720</v>
      </c>
      <c r="N6607" t="s">
        <v>2785</v>
      </c>
      <c r="O6607" t="s">
        <v>5394</v>
      </c>
      <c r="P6607" t="s">
        <v>53731</v>
      </c>
      <c r="R6607" t="str">
        <f t="shared" si="206"/>
        <v>寿光</v>
      </c>
      <c r="S6607" t="str">
        <f t="shared" si="207"/>
        <v>0713</v>
      </c>
    </row>
    <row r="6608" spans="1:19">
      <c r="A6608" t="s">
        <v>1798</v>
      </c>
      <c r="B6608" t="s">
        <v>53732</v>
      </c>
      <c r="C6608" t="s">
        <v>46</v>
      </c>
      <c r="D6608" t="s">
        <v>53733</v>
      </c>
      <c r="E6608" t="s">
        <v>51138</v>
      </c>
      <c r="F6608" t="s">
        <v>53734</v>
      </c>
      <c r="G6608" t="s">
        <v>1796</v>
      </c>
      <c r="H6608" t="s">
        <v>53735</v>
      </c>
      <c r="I6608" t="s">
        <v>2364</v>
      </c>
      <c r="J6608" t="s">
        <v>3970</v>
      </c>
      <c r="K6608" t="s">
        <v>3971</v>
      </c>
      <c r="L6608" t="s">
        <v>76</v>
      </c>
      <c r="M6608" t="s">
        <v>2408</v>
      </c>
      <c r="N6608" t="s">
        <v>5013</v>
      </c>
      <c r="O6608" t="s">
        <v>3972</v>
      </c>
      <c r="P6608" t="s">
        <v>53736</v>
      </c>
      <c r="Q6608" t="s">
        <v>53737</v>
      </c>
      <c r="R6608" t="str">
        <f t="shared" si="206"/>
        <v>奎文</v>
      </c>
      <c r="S6608" t="str">
        <f t="shared" si="207"/>
        <v>0713</v>
      </c>
    </row>
    <row r="6609" spans="1:19">
      <c r="A6609" t="s">
        <v>53738</v>
      </c>
      <c r="B6609" t="s">
        <v>53739</v>
      </c>
      <c r="C6609" t="s">
        <v>46</v>
      </c>
      <c r="D6609" t="s">
        <v>53740</v>
      </c>
      <c r="E6609" t="s">
        <v>51138</v>
      </c>
      <c r="F6609" t="s">
        <v>53741</v>
      </c>
      <c r="G6609" t="s">
        <v>53742</v>
      </c>
      <c r="H6609" t="s">
        <v>53743</v>
      </c>
      <c r="I6609" t="s">
        <v>2364</v>
      </c>
      <c r="J6609" t="s">
        <v>9022</v>
      </c>
      <c r="K6609" t="s">
        <v>9023</v>
      </c>
      <c r="L6609" t="s">
        <v>101</v>
      </c>
      <c r="M6609" t="s">
        <v>4459</v>
      </c>
      <c r="N6609" t="s">
        <v>5839</v>
      </c>
      <c r="O6609" t="s">
        <v>9024</v>
      </c>
      <c r="P6609" t="s">
        <v>53744</v>
      </c>
      <c r="Q6609" t="s">
        <v>53745</v>
      </c>
      <c r="R6609" t="str">
        <f t="shared" si="206"/>
        <v>潍城</v>
      </c>
      <c r="S6609" t="str">
        <f t="shared" si="207"/>
        <v>0713</v>
      </c>
    </row>
    <row r="6610" spans="1:19">
      <c r="A6610" t="s">
        <v>53746</v>
      </c>
      <c r="B6610" t="s">
        <v>53747</v>
      </c>
      <c r="C6610" t="s">
        <v>46</v>
      </c>
      <c r="D6610" t="s">
        <v>53748</v>
      </c>
      <c r="E6610" t="s">
        <v>53749</v>
      </c>
      <c r="F6610" t="s">
        <v>53750</v>
      </c>
      <c r="G6610" t="s">
        <v>53751</v>
      </c>
      <c r="H6610" t="s">
        <v>53752</v>
      </c>
      <c r="I6610" t="s">
        <v>2364</v>
      </c>
      <c r="J6610" t="s">
        <v>2836</v>
      </c>
      <c r="K6610" t="s">
        <v>24991</v>
      </c>
      <c r="L6610" t="s">
        <v>57</v>
      </c>
      <c r="M6610" t="s">
        <v>2838</v>
      </c>
      <c r="N6610" t="s">
        <v>2480</v>
      </c>
      <c r="O6610" t="s">
        <v>2839</v>
      </c>
      <c r="P6610" t="s">
        <v>53753</v>
      </c>
      <c r="Q6610" t="s">
        <v>53754</v>
      </c>
      <c r="R6610" t="str">
        <f t="shared" si="206"/>
        <v>安丘</v>
      </c>
      <c r="S6610" t="str">
        <f t="shared" si="207"/>
        <v>0713</v>
      </c>
    </row>
    <row r="6611" spans="1:19">
      <c r="A6611" t="s">
        <v>53755</v>
      </c>
      <c r="B6611" t="s">
        <v>53756</v>
      </c>
      <c r="C6611" t="s">
        <v>46</v>
      </c>
      <c r="D6611" t="s">
        <v>53757</v>
      </c>
      <c r="E6611" t="s">
        <v>53758</v>
      </c>
      <c r="F6611" t="s">
        <v>53759</v>
      </c>
      <c r="G6611" t="s">
        <v>53760</v>
      </c>
      <c r="H6611" t="s">
        <v>53761</v>
      </c>
      <c r="I6611" t="s">
        <v>2364</v>
      </c>
      <c r="J6611" t="s">
        <v>16806</v>
      </c>
      <c r="K6611" t="s">
        <v>16807</v>
      </c>
      <c r="L6611" t="s">
        <v>47</v>
      </c>
      <c r="M6611" t="s">
        <v>11108</v>
      </c>
      <c r="N6611" t="s">
        <v>4007</v>
      </c>
      <c r="O6611" t="s">
        <v>16808</v>
      </c>
      <c r="P6611" t="s">
        <v>53762</v>
      </c>
      <c r="Q6611" t="s">
        <v>53763</v>
      </c>
      <c r="R6611" t="str">
        <f t="shared" si="206"/>
        <v>诸城</v>
      </c>
      <c r="S6611" t="str">
        <f t="shared" si="207"/>
        <v>0713</v>
      </c>
    </row>
    <row r="6612" spans="1:19">
      <c r="A6612" t="s">
        <v>53764</v>
      </c>
      <c r="B6612" t="s">
        <v>53765</v>
      </c>
      <c r="C6612" t="s">
        <v>46</v>
      </c>
      <c r="D6612" t="s">
        <v>53766</v>
      </c>
      <c r="E6612" t="s">
        <v>51161</v>
      </c>
      <c r="F6612" t="s">
        <v>53767</v>
      </c>
      <c r="G6612" t="s">
        <v>53768</v>
      </c>
      <c r="H6612" t="s">
        <v>53769</v>
      </c>
      <c r="I6612" t="s">
        <v>2364</v>
      </c>
      <c r="J6612" t="s">
        <v>4372</v>
      </c>
      <c r="K6612" t="s">
        <v>4373</v>
      </c>
      <c r="L6612" t="s">
        <v>76</v>
      </c>
      <c r="M6612" t="s">
        <v>4374</v>
      </c>
      <c r="N6612" t="s">
        <v>3554</v>
      </c>
      <c r="O6612" t="s">
        <v>4375</v>
      </c>
      <c r="P6612" t="s">
        <v>53770</v>
      </c>
      <c r="R6612" t="str">
        <f t="shared" si="206"/>
        <v>奎文</v>
      </c>
      <c r="S6612" t="str">
        <f t="shared" si="207"/>
        <v>0713</v>
      </c>
    </row>
    <row r="6613" spans="1:19">
      <c r="A6613" t="s">
        <v>53771</v>
      </c>
      <c r="B6613" t="s">
        <v>53772</v>
      </c>
      <c r="C6613" t="s">
        <v>46</v>
      </c>
      <c r="D6613" t="s">
        <v>53773</v>
      </c>
      <c r="E6613" t="s">
        <v>51138</v>
      </c>
      <c r="F6613" t="s">
        <v>53774</v>
      </c>
      <c r="G6613" t="s">
        <v>53775</v>
      </c>
      <c r="H6613" t="s">
        <v>53776</v>
      </c>
      <c r="I6613" t="s">
        <v>2586</v>
      </c>
      <c r="J6613" t="s">
        <v>2934</v>
      </c>
      <c r="K6613" t="s">
        <v>2935</v>
      </c>
      <c r="L6613" t="s">
        <v>47</v>
      </c>
      <c r="M6613" t="s">
        <v>2784</v>
      </c>
      <c r="N6613" t="s">
        <v>2602</v>
      </c>
      <c r="O6613" t="s">
        <v>2937</v>
      </c>
      <c r="P6613" t="s">
        <v>53777</v>
      </c>
      <c r="Q6613" t="s">
        <v>53778</v>
      </c>
      <c r="R6613" t="str">
        <f t="shared" si="206"/>
        <v>诸城</v>
      </c>
      <c r="S6613" t="str">
        <f t="shared" si="207"/>
        <v>0713</v>
      </c>
    </row>
    <row r="6614" spans="1:19">
      <c r="A6614" t="s">
        <v>53779</v>
      </c>
      <c r="B6614" t="s">
        <v>53780</v>
      </c>
      <c r="C6614" t="s">
        <v>46</v>
      </c>
      <c r="D6614" t="s">
        <v>53781</v>
      </c>
      <c r="E6614" t="s">
        <v>51138</v>
      </c>
      <c r="F6614" t="s">
        <v>53782</v>
      </c>
      <c r="G6614" t="s">
        <v>53783</v>
      </c>
      <c r="H6614" t="s">
        <v>53784</v>
      </c>
      <c r="I6614" t="s">
        <v>2364</v>
      </c>
      <c r="J6614" t="s">
        <v>3868</v>
      </c>
      <c r="K6614" t="s">
        <v>3869</v>
      </c>
      <c r="L6614" t="s">
        <v>57</v>
      </c>
      <c r="M6614" t="s">
        <v>2367</v>
      </c>
      <c r="N6614" t="s">
        <v>5855</v>
      </c>
      <c r="O6614" t="s">
        <v>3870</v>
      </c>
      <c r="P6614" t="s">
        <v>53785</v>
      </c>
      <c r="R6614" t="str">
        <f t="shared" si="206"/>
        <v>安丘</v>
      </c>
      <c r="S6614" t="str">
        <f t="shared" si="207"/>
        <v>0713</v>
      </c>
    </row>
    <row r="6615" spans="1:19">
      <c r="A6615" t="s">
        <v>53786</v>
      </c>
      <c r="B6615" t="s">
        <v>53787</v>
      </c>
      <c r="C6615" t="s">
        <v>46</v>
      </c>
      <c r="D6615" t="s">
        <v>53788</v>
      </c>
      <c r="E6615" t="s">
        <v>51161</v>
      </c>
      <c r="F6615" t="s">
        <v>53789</v>
      </c>
      <c r="G6615" t="s">
        <v>53790</v>
      </c>
      <c r="H6615" t="s">
        <v>53791</v>
      </c>
      <c r="I6615" t="s">
        <v>3376</v>
      </c>
      <c r="J6615" t="s">
        <v>2379</v>
      </c>
      <c r="K6615" t="s">
        <v>2380</v>
      </c>
      <c r="L6615" t="s">
        <v>110</v>
      </c>
      <c r="M6615" t="s">
        <v>2381</v>
      </c>
      <c r="O6615" t="s">
        <v>2383</v>
      </c>
      <c r="P6615" t="s">
        <v>53792</v>
      </c>
      <c r="Q6615" t="s">
        <v>53793</v>
      </c>
      <c r="R6615" t="str">
        <f t="shared" si="206"/>
        <v>高密</v>
      </c>
      <c r="S6615" t="str">
        <f t="shared" si="207"/>
        <v>0713</v>
      </c>
    </row>
    <row r="6616" spans="1:19">
      <c r="A6616" t="s">
        <v>53794</v>
      </c>
      <c r="B6616" t="s">
        <v>53795</v>
      </c>
      <c r="C6616" t="s">
        <v>46</v>
      </c>
      <c r="D6616" t="s">
        <v>53796</v>
      </c>
      <c r="E6616" t="s">
        <v>51138</v>
      </c>
      <c r="F6616" t="s">
        <v>53797</v>
      </c>
      <c r="G6616" t="s">
        <v>53798</v>
      </c>
      <c r="H6616" t="s">
        <v>53799</v>
      </c>
      <c r="I6616" t="s">
        <v>2350</v>
      </c>
      <c r="J6616" t="s">
        <v>4957</v>
      </c>
      <c r="K6616" t="s">
        <v>2742</v>
      </c>
      <c r="L6616" t="s">
        <v>137</v>
      </c>
      <c r="M6616" t="s">
        <v>2395</v>
      </c>
      <c r="N6616" t="s">
        <v>2480</v>
      </c>
      <c r="O6616" t="s">
        <v>4960</v>
      </c>
      <c r="P6616" t="s">
        <v>53800</v>
      </c>
      <c r="R6616" t="str">
        <f t="shared" si="206"/>
        <v>青州</v>
      </c>
      <c r="S6616" t="str">
        <f t="shared" si="207"/>
        <v>0713</v>
      </c>
    </row>
    <row r="6617" spans="1:19">
      <c r="A6617" t="s">
        <v>53801</v>
      </c>
      <c r="B6617" t="s">
        <v>53802</v>
      </c>
      <c r="C6617" t="s">
        <v>46</v>
      </c>
      <c r="D6617" t="s">
        <v>53803</v>
      </c>
      <c r="E6617" t="s">
        <v>51222</v>
      </c>
      <c r="F6617" t="s">
        <v>53804</v>
      </c>
      <c r="G6617" t="s">
        <v>53805</v>
      </c>
      <c r="H6617" t="s">
        <v>53806</v>
      </c>
      <c r="I6617" t="s">
        <v>2364</v>
      </c>
      <c r="J6617" t="s">
        <v>7185</v>
      </c>
      <c r="K6617" t="s">
        <v>7186</v>
      </c>
      <c r="L6617" t="s">
        <v>137</v>
      </c>
      <c r="M6617" t="s">
        <v>4959</v>
      </c>
      <c r="N6617" t="s">
        <v>2480</v>
      </c>
      <c r="O6617" t="s">
        <v>7187</v>
      </c>
      <c r="P6617" t="s">
        <v>53807</v>
      </c>
      <c r="R6617" t="str">
        <f t="shared" si="206"/>
        <v>青州</v>
      </c>
      <c r="S6617" t="str">
        <f t="shared" si="207"/>
        <v>0713</v>
      </c>
    </row>
    <row r="6618" spans="1:19">
      <c r="A6618" t="s">
        <v>53808</v>
      </c>
      <c r="B6618" t="s">
        <v>53809</v>
      </c>
      <c r="C6618" t="s">
        <v>46</v>
      </c>
      <c r="D6618" t="s">
        <v>53810</v>
      </c>
      <c r="E6618" t="s">
        <v>51138</v>
      </c>
      <c r="F6618" t="s">
        <v>53811</v>
      </c>
      <c r="G6618" t="s">
        <v>53812</v>
      </c>
      <c r="H6618" t="s">
        <v>53813</v>
      </c>
      <c r="I6618" t="s">
        <v>2364</v>
      </c>
      <c r="J6618" t="s">
        <v>6506</v>
      </c>
      <c r="K6618" t="s">
        <v>6507</v>
      </c>
      <c r="L6618" t="s">
        <v>76</v>
      </c>
      <c r="M6618" t="s">
        <v>4374</v>
      </c>
      <c r="N6618" t="s">
        <v>2396</v>
      </c>
      <c r="O6618" t="s">
        <v>6508</v>
      </c>
      <c r="P6618" t="s">
        <v>53814</v>
      </c>
      <c r="Q6618" t="s">
        <v>53815</v>
      </c>
      <c r="R6618" t="str">
        <f t="shared" si="206"/>
        <v>奎文</v>
      </c>
      <c r="S6618" t="str">
        <f t="shared" si="207"/>
        <v>0713</v>
      </c>
    </row>
    <row r="6619" spans="1:19">
      <c r="A6619" t="s">
        <v>53816</v>
      </c>
      <c r="B6619" t="s">
        <v>53817</v>
      </c>
      <c r="C6619" t="s">
        <v>46</v>
      </c>
      <c r="D6619" t="s">
        <v>53818</v>
      </c>
      <c r="E6619" t="s">
        <v>51138</v>
      </c>
      <c r="F6619" t="s">
        <v>53819</v>
      </c>
      <c r="G6619" t="s">
        <v>53820</v>
      </c>
      <c r="H6619" t="s">
        <v>53814</v>
      </c>
      <c r="I6619" t="s">
        <v>5826</v>
      </c>
      <c r="J6619" t="s">
        <v>7348</v>
      </c>
      <c r="K6619" t="s">
        <v>7349</v>
      </c>
      <c r="L6619" t="s">
        <v>76</v>
      </c>
      <c r="M6619" t="s">
        <v>2528</v>
      </c>
      <c r="N6619" t="s">
        <v>3307</v>
      </c>
      <c r="O6619" t="s">
        <v>7350</v>
      </c>
      <c r="P6619" t="s">
        <v>53821</v>
      </c>
      <c r="Q6619" t="s">
        <v>53822</v>
      </c>
      <c r="R6619" t="str">
        <f t="shared" si="206"/>
        <v>奎文</v>
      </c>
      <c r="S6619" t="str">
        <f t="shared" si="207"/>
        <v>0713</v>
      </c>
    </row>
    <row r="6620" spans="1:19">
      <c r="A6620" t="s">
        <v>53823</v>
      </c>
      <c r="B6620" t="s">
        <v>53824</v>
      </c>
      <c r="C6620" t="s">
        <v>46</v>
      </c>
      <c r="D6620" t="s">
        <v>53825</v>
      </c>
      <c r="E6620" t="s">
        <v>53826</v>
      </c>
      <c r="F6620" t="s">
        <v>53827</v>
      </c>
      <c r="G6620" t="s">
        <v>53828</v>
      </c>
      <c r="H6620" t="s">
        <v>53829</v>
      </c>
      <c r="I6620" t="s">
        <v>2364</v>
      </c>
      <c r="J6620" t="s">
        <v>2550</v>
      </c>
      <c r="K6620" t="s">
        <v>2551</v>
      </c>
      <c r="L6620" t="s">
        <v>57</v>
      </c>
      <c r="M6620" t="s">
        <v>2552</v>
      </c>
      <c r="N6620" t="s">
        <v>2674</v>
      </c>
      <c r="O6620" t="s">
        <v>2553</v>
      </c>
      <c r="P6620" t="s">
        <v>53830</v>
      </c>
      <c r="R6620" t="str">
        <f t="shared" si="206"/>
        <v>安丘</v>
      </c>
      <c r="S6620" t="str">
        <f t="shared" si="207"/>
        <v>0713</v>
      </c>
    </row>
    <row r="6621" spans="1:19">
      <c r="A6621" t="s">
        <v>53831</v>
      </c>
      <c r="B6621" t="s">
        <v>53832</v>
      </c>
      <c r="C6621" t="s">
        <v>46</v>
      </c>
      <c r="D6621" t="s">
        <v>53833</v>
      </c>
      <c r="E6621" t="s">
        <v>51161</v>
      </c>
      <c r="F6621" t="s">
        <v>53834</v>
      </c>
      <c r="G6621" t="s">
        <v>53835</v>
      </c>
      <c r="H6621" t="s">
        <v>53836</v>
      </c>
      <c r="I6621" t="s">
        <v>2378</v>
      </c>
      <c r="J6621" t="s">
        <v>9195</v>
      </c>
      <c r="K6621" t="s">
        <v>9196</v>
      </c>
      <c r="L6621" t="s">
        <v>128</v>
      </c>
      <c r="M6621" t="s">
        <v>4047</v>
      </c>
      <c r="N6621" t="s">
        <v>2859</v>
      </c>
      <c r="O6621" t="s">
        <v>9197</v>
      </c>
      <c r="P6621" t="s">
        <v>53837</v>
      </c>
      <c r="R6621" t="str">
        <f t="shared" si="206"/>
        <v>寿光</v>
      </c>
      <c r="S6621" t="str">
        <f t="shared" si="207"/>
        <v>0713</v>
      </c>
    </row>
    <row r="6622" spans="1:19">
      <c r="A6622" t="s">
        <v>53838</v>
      </c>
      <c r="B6622" t="s">
        <v>53839</v>
      </c>
      <c r="C6622" t="s">
        <v>46</v>
      </c>
      <c r="D6622" t="s">
        <v>53840</v>
      </c>
      <c r="E6622" t="s">
        <v>51138</v>
      </c>
      <c r="F6622" t="s">
        <v>53841</v>
      </c>
      <c r="G6622" t="s">
        <v>53842</v>
      </c>
      <c r="H6622" t="s">
        <v>53843</v>
      </c>
      <c r="I6622" t="s">
        <v>2503</v>
      </c>
      <c r="J6622" t="s">
        <v>10054</v>
      </c>
      <c r="K6622" t="s">
        <v>10055</v>
      </c>
      <c r="L6622" t="s">
        <v>137</v>
      </c>
      <c r="M6622" t="s">
        <v>5803</v>
      </c>
      <c r="N6622" t="s">
        <v>2480</v>
      </c>
      <c r="O6622" t="s">
        <v>10056</v>
      </c>
      <c r="P6622" t="s">
        <v>53844</v>
      </c>
      <c r="Q6622" t="s">
        <v>53845</v>
      </c>
      <c r="R6622" t="str">
        <f t="shared" si="206"/>
        <v>青州</v>
      </c>
      <c r="S6622" t="str">
        <f t="shared" si="207"/>
        <v>0713</v>
      </c>
    </row>
    <row r="6623" spans="1:19">
      <c r="A6623" t="s">
        <v>53846</v>
      </c>
      <c r="B6623" t="s">
        <v>53847</v>
      </c>
      <c r="C6623" t="s">
        <v>46</v>
      </c>
      <c r="D6623" t="s">
        <v>53848</v>
      </c>
      <c r="E6623" t="s">
        <v>53849</v>
      </c>
      <c r="F6623" t="s">
        <v>53850</v>
      </c>
      <c r="G6623" t="s">
        <v>53851</v>
      </c>
      <c r="H6623" t="s">
        <v>53852</v>
      </c>
      <c r="I6623" t="s">
        <v>5020</v>
      </c>
      <c r="J6623" t="s">
        <v>4437</v>
      </c>
      <c r="K6623" t="s">
        <v>4438</v>
      </c>
      <c r="N6623" t="s">
        <v>3214</v>
      </c>
      <c r="O6623" t="s">
        <v>4440</v>
      </c>
      <c r="R6623" t="str">
        <f t="shared" si="206"/>
        <v/>
      </c>
      <c r="S6623" t="str">
        <f t="shared" si="207"/>
        <v>0713</v>
      </c>
    </row>
    <row r="6624" spans="1:19">
      <c r="A6624" t="s">
        <v>53853</v>
      </c>
      <c r="B6624" t="s">
        <v>53854</v>
      </c>
      <c r="C6624" t="s">
        <v>46</v>
      </c>
      <c r="D6624" t="s">
        <v>53855</v>
      </c>
      <c r="E6624" t="s">
        <v>51138</v>
      </c>
      <c r="F6624" t="s">
        <v>53856</v>
      </c>
      <c r="G6624" t="s">
        <v>53857</v>
      </c>
      <c r="H6624" t="s">
        <v>53858</v>
      </c>
      <c r="I6624" t="s">
        <v>2378</v>
      </c>
      <c r="J6624" t="s">
        <v>29658</v>
      </c>
      <c r="K6624" t="s">
        <v>29659</v>
      </c>
      <c r="L6624" t="s">
        <v>128</v>
      </c>
      <c r="M6624" t="s">
        <v>2913</v>
      </c>
      <c r="N6624" t="s">
        <v>2382</v>
      </c>
      <c r="O6624" t="s">
        <v>29660</v>
      </c>
      <c r="P6624" t="s">
        <v>53859</v>
      </c>
      <c r="R6624" t="str">
        <f t="shared" si="206"/>
        <v>寿光</v>
      </c>
      <c r="S6624" t="str">
        <f t="shared" si="207"/>
        <v>0713</v>
      </c>
    </row>
    <row r="6625" spans="1:19">
      <c r="A6625" t="s">
        <v>53860</v>
      </c>
      <c r="B6625" t="s">
        <v>53861</v>
      </c>
      <c r="C6625" t="s">
        <v>46</v>
      </c>
      <c r="D6625" t="s">
        <v>53862</v>
      </c>
      <c r="E6625" t="s">
        <v>51138</v>
      </c>
      <c r="F6625" t="s">
        <v>53863</v>
      </c>
      <c r="G6625" t="s">
        <v>53864</v>
      </c>
      <c r="H6625" t="s">
        <v>53865</v>
      </c>
      <c r="I6625" t="s">
        <v>2364</v>
      </c>
      <c r="J6625" t="s">
        <v>2836</v>
      </c>
      <c r="K6625" t="s">
        <v>24991</v>
      </c>
      <c r="L6625" t="s">
        <v>57</v>
      </c>
      <c r="M6625" t="s">
        <v>2838</v>
      </c>
      <c r="N6625" t="s">
        <v>2674</v>
      </c>
      <c r="O6625" t="s">
        <v>2839</v>
      </c>
      <c r="P6625" t="s">
        <v>53866</v>
      </c>
      <c r="Q6625" t="s">
        <v>53867</v>
      </c>
      <c r="R6625" t="str">
        <f t="shared" si="206"/>
        <v>安丘</v>
      </c>
      <c r="S6625" t="str">
        <f t="shared" si="207"/>
        <v>0713</v>
      </c>
    </row>
    <row r="6626" spans="1:19">
      <c r="A6626" t="s">
        <v>53868</v>
      </c>
      <c r="B6626" t="s">
        <v>53869</v>
      </c>
      <c r="C6626" t="s">
        <v>46</v>
      </c>
      <c r="D6626" t="s">
        <v>53870</v>
      </c>
      <c r="E6626" t="s">
        <v>51138</v>
      </c>
      <c r="F6626" t="s">
        <v>53871</v>
      </c>
      <c r="G6626" t="s">
        <v>53872</v>
      </c>
      <c r="H6626" t="s">
        <v>53873</v>
      </c>
      <c r="I6626" t="s">
        <v>2378</v>
      </c>
      <c r="J6626" t="s">
        <v>3096</v>
      </c>
      <c r="K6626" t="s">
        <v>3097</v>
      </c>
      <c r="L6626" t="s">
        <v>110</v>
      </c>
      <c r="M6626" t="s">
        <v>3098</v>
      </c>
      <c r="N6626" t="s">
        <v>2785</v>
      </c>
      <c r="O6626" t="s">
        <v>3099</v>
      </c>
      <c r="P6626" t="s">
        <v>53874</v>
      </c>
      <c r="R6626" t="str">
        <f t="shared" si="206"/>
        <v>高密</v>
      </c>
      <c r="S6626" t="str">
        <f t="shared" si="207"/>
        <v>0713</v>
      </c>
    </row>
    <row r="6627" spans="1:19">
      <c r="A6627" t="s">
        <v>53875</v>
      </c>
      <c r="B6627" t="s">
        <v>53876</v>
      </c>
      <c r="C6627" t="s">
        <v>46</v>
      </c>
      <c r="D6627" t="s">
        <v>53877</v>
      </c>
      <c r="E6627" t="s">
        <v>51138</v>
      </c>
      <c r="F6627" t="s">
        <v>53878</v>
      </c>
      <c r="G6627" t="s">
        <v>53879</v>
      </c>
      <c r="H6627" t="s">
        <v>53880</v>
      </c>
      <c r="I6627" t="s">
        <v>2645</v>
      </c>
      <c r="J6627" t="s">
        <v>12124</v>
      </c>
      <c r="K6627" t="s">
        <v>12125</v>
      </c>
      <c r="L6627" t="s">
        <v>67</v>
      </c>
      <c r="M6627" t="s">
        <v>6844</v>
      </c>
      <c r="N6627" t="s">
        <v>6308</v>
      </c>
      <c r="O6627" t="s">
        <v>12126</v>
      </c>
      <c r="P6627" t="s">
        <v>53881</v>
      </c>
      <c r="R6627" t="str">
        <f t="shared" si="206"/>
        <v>昌邑</v>
      </c>
      <c r="S6627" t="str">
        <f t="shared" si="207"/>
        <v>0713</v>
      </c>
    </row>
    <row r="6628" spans="1:19">
      <c r="A6628" t="s">
        <v>53882</v>
      </c>
      <c r="B6628" t="s">
        <v>53883</v>
      </c>
      <c r="C6628" t="s">
        <v>46</v>
      </c>
      <c r="D6628" t="s">
        <v>53884</v>
      </c>
      <c r="E6628" t="s">
        <v>53885</v>
      </c>
      <c r="F6628" t="s">
        <v>53886</v>
      </c>
      <c r="G6628" t="s">
        <v>53887</v>
      </c>
      <c r="H6628" t="s">
        <v>53888</v>
      </c>
      <c r="I6628" t="s">
        <v>2350</v>
      </c>
      <c r="J6628" t="s">
        <v>39712</v>
      </c>
      <c r="K6628" t="s">
        <v>39713</v>
      </c>
      <c r="L6628" t="s">
        <v>187</v>
      </c>
      <c r="M6628" t="s">
        <v>8014</v>
      </c>
      <c r="N6628" t="s">
        <v>2382</v>
      </c>
      <c r="O6628" t="s">
        <v>39714</v>
      </c>
      <c r="P6628" t="s">
        <v>53889</v>
      </c>
      <c r="Q6628" t="s">
        <v>53890</v>
      </c>
      <c r="R6628" t="str">
        <f t="shared" si="206"/>
        <v>坊子</v>
      </c>
      <c r="S6628" t="str">
        <f t="shared" si="207"/>
        <v>0713</v>
      </c>
    </row>
    <row r="6629" spans="1:19">
      <c r="A6629" t="s">
        <v>53891</v>
      </c>
      <c r="B6629" t="s">
        <v>53892</v>
      </c>
      <c r="C6629" t="s">
        <v>46</v>
      </c>
      <c r="D6629" t="s">
        <v>53893</v>
      </c>
      <c r="E6629" t="s">
        <v>53894</v>
      </c>
      <c r="F6629" t="s">
        <v>53895</v>
      </c>
      <c r="G6629" t="s">
        <v>53896</v>
      </c>
      <c r="H6629" t="s">
        <v>53897</v>
      </c>
      <c r="I6629" t="s">
        <v>16978</v>
      </c>
      <c r="J6629" t="s">
        <v>4437</v>
      </c>
      <c r="K6629" t="s">
        <v>4438</v>
      </c>
      <c r="N6629" t="s">
        <v>3907</v>
      </c>
      <c r="O6629" t="s">
        <v>4440</v>
      </c>
      <c r="R6629" t="str">
        <f t="shared" si="206"/>
        <v/>
      </c>
      <c r="S6629" t="str">
        <f t="shared" si="207"/>
        <v>0713</v>
      </c>
    </row>
    <row r="6630" spans="1:19">
      <c r="A6630" t="s">
        <v>53898</v>
      </c>
      <c r="B6630" t="s">
        <v>53899</v>
      </c>
      <c r="C6630" t="s">
        <v>46</v>
      </c>
      <c r="D6630" t="s">
        <v>53900</v>
      </c>
      <c r="E6630" t="s">
        <v>51138</v>
      </c>
      <c r="F6630" t="s">
        <v>53901</v>
      </c>
      <c r="G6630" t="s">
        <v>53902</v>
      </c>
      <c r="H6630" t="s">
        <v>53903</v>
      </c>
      <c r="I6630" t="s">
        <v>2350</v>
      </c>
      <c r="J6630" t="s">
        <v>4186</v>
      </c>
      <c r="K6630" t="s">
        <v>4187</v>
      </c>
      <c r="L6630" t="s">
        <v>128</v>
      </c>
      <c r="M6630" t="s">
        <v>2890</v>
      </c>
      <c r="N6630" t="s">
        <v>2602</v>
      </c>
      <c r="O6630" t="s">
        <v>4188</v>
      </c>
      <c r="P6630" t="s">
        <v>53904</v>
      </c>
      <c r="R6630" t="str">
        <f t="shared" si="206"/>
        <v>寿光</v>
      </c>
      <c r="S6630" t="str">
        <f t="shared" si="207"/>
        <v>0713</v>
      </c>
    </row>
    <row r="6631" spans="1:19">
      <c r="A6631" t="s">
        <v>53905</v>
      </c>
      <c r="B6631" t="s">
        <v>53906</v>
      </c>
      <c r="C6631" t="s">
        <v>46</v>
      </c>
      <c r="D6631" t="s">
        <v>53907</v>
      </c>
      <c r="E6631" t="s">
        <v>51138</v>
      </c>
      <c r="F6631" t="s">
        <v>53908</v>
      </c>
      <c r="G6631" t="s">
        <v>53909</v>
      </c>
      <c r="H6631" t="s">
        <v>53334</v>
      </c>
      <c r="I6631" t="s">
        <v>2364</v>
      </c>
      <c r="J6631" t="s">
        <v>3073</v>
      </c>
      <c r="K6631" t="s">
        <v>3074</v>
      </c>
      <c r="L6631" t="s">
        <v>187</v>
      </c>
      <c r="M6631" t="s">
        <v>3075</v>
      </c>
      <c r="N6631" t="s">
        <v>3554</v>
      </c>
      <c r="O6631" t="s">
        <v>3076</v>
      </c>
      <c r="P6631" t="s">
        <v>53910</v>
      </c>
      <c r="Q6631" t="s">
        <v>53911</v>
      </c>
      <c r="R6631" t="str">
        <f t="shared" si="206"/>
        <v>坊子</v>
      </c>
      <c r="S6631" t="str">
        <f t="shared" si="207"/>
        <v>0713</v>
      </c>
    </row>
    <row r="6632" spans="1:19">
      <c r="A6632" t="s">
        <v>53912</v>
      </c>
      <c r="B6632" t="s">
        <v>53913</v>
      </c>
      <c r="C6632" t="s">
        <v>46</v>
      </c>
      <c r="D6632" t="s">
        <v>53914</v>
      </c>
      <c r="E6632" t="s">
        <v>53915</v>
      </c>
      <c r="F6632" t="s">
        <v>53916</v>
      </c>
      <c r="G6632" t="s">
        <v>53917</v>
      </c>
      <c r="H6632" t="s">
        <v>53918</v>
      </c>
      <c r="I6632" t="s">
        <v>2350</v>
      </c>
      <c r="J6632" t="s">
        <v>7015</v>
      </c>
      <c r="K6632" t="s">
        <v>7016</v>
      </c>
      <c r="L6632" t="s">
        <v>67</v>
      </c>
      <c r="M6632" t="s">
        <v>3366</v>
      </c>
      <c r="N6632" t="s">
        <v>2421</v>
      </c>
      <c r="O6632" t="s">
        <v>7017</v>
      </c>
      <c r="P6632" t="s">
        <v>53919</v>
      </c>
      <c r="R6632" t="str">
        <f t="shared" si="206"/>
        <v>昌邑</v>
      </c>
      <c r="S6632" t="str">
        <f t="shared" si="207"/>
        <v>0713</v>
      </c>
    </row>
    <row r="6633" spans="1:19">
      <c r="A6633" t="s">
        <v>53920</v>
      </c>
      <c r="B6633" t="s">
        <v>53921</v>
      </c>
      <c r="C6633" t="s">
        <v>46</v>
      </c>
      <c r="D6633" t="s">
        <v>53922</v>
      </c>
      <c r="E6633" t="s">
        <v>51138</v>
      </c>
      <c r="F6633" t="s">
        <v>53923</v>
      </c>
      <c r="G6633" t="s">
        <v>53924</v>
      </c>
      <c r="H6633" t="s">
        <v>53925</v>
      </c>
      <c r="I6633" t="s">
        <v>2364</v>
      </c>
      <c r="J6633" t="s">
        <v>2836</v>
      </c>
      <c r="K6633" t="s">
        <v>24991</v>
      </c>
      <c r="L6633" t="s">
        <v>57</v>
      </c>
      <c r="M6633" t="s">
        <v>2838</v>
      </c>
      <c r="N6633" t="s">
        <v>2674</v>
      </c>
      <c r="O6633" t="s">
        <v>2839</v>
      </c>
      <c r="P6633" t="s">
        <v>53926</v>
      </c>
      <c r="R6633" t="str">
        <f t="shared" si="206"/>
        <v>安丘</v>
      </c>
      <c r="S6633" t="str">
        <f t="shared" si="207"/>
        <v>0713</v>
      </c>
    </row>
    <row r="6634" spans="1:19">
      <c r="A6634" t="s">
        <v>53927</v>
      </c>
      <c r="B6634" t="s">
        <v>53928</v>
      </c>
      <c r="C6634" t="s">
        <v>46</v>
      </c>
      <c r="D6634" t="s">
        <v>53929</v>
      </c>
      <c r="E6634" t="s">
        <v>51161</v>
      </c>
      <c r="F6634" t="s">
        <v>53930</v>
      </c>
      <c r="G6634" t="s">
        <v>53931</v>
      </c>
      <c r="H6634" t="s">
        <v>53932</v>
      </c>
      <c r="I6634" t="s">
        <v>2364</v>
      </c>
      <c r="J6634" t="s">
        <v>8105</v>
      </c>
      <c r="K6634" t="s">
        <v>8106</v>
      </c>
      <c r="L6634" t="s">
        <v>101</v>
      </c>
      <c r="M6634" t="s">
        <v>4459</v>
      </c>
      <c r="N6634" t="s">
        <v>2382</v>
      </c>
      <c r="O6634" t="s">
        <v>8107</v>
      </c>
      <c r="P6634" t="s">
        <v>53933</v>
      </c>
      <c r="Q6634" t="s">
        <v>53934</v>
      </c>
      <c r="R6634" t="str">
        <f t="shared" si="206"/>
        <v>潍城</v>
      </c>
      <c r="S6634" t="str">
        <f t="shared" si="207"/>
        <v>0713</v>
      </c>
    </row>
    <row r="6635" spans="1:19">
      <c r="A6635" t="s">
        <v>53935</v>
      </c>
      <c r="B6635" t="s">
        <v>53936</v>
      </c>
      <c r="C6635" t="s">
        <v>46</v>
      </c>
      <c r="D6635" t="s">
        <v>53937</v>
      </c>
      <c r="E6635" t="s">
        <v>51161</v>
      </c>
      <c r="F6635" t="s">
        <v>53938</v>
      </c>
      <c r="G6635" t="s">
        <v>53939</v>
      </c>
      <c r="H6635" t="s">
        <v>53940</v>
      </c>
      <c r="I6635" t="s">
        <v>2350</v>
      </c>
      <c r="J6635" t="s">
        <v>2573</v>
      </c>
      <c r="K6635" t="s">
        <v>2574</v>
      </c>
      <c r="L6635" t="s">
        <v>110</v>
      </c>
      <c r="M6635" t="s">
        <v>2575</v>
      </c>
      <c r="N6635" t="s">
        <v>2564</v>
      </c>
      <c r="O6635" t="s">
        <v>2576</v>
      </c>
      <c r="P6635" t="s">
        <v>53941</v>
      </c>
      <c r="R6635" t="str">
        <f t="shared" si="206"/>
        <v>高密</v>
      </c>
      <c r="S6635" t="str">
        <f t="shared" si="207"/>
        <v>0713</v>
      </c>
    </row>
    <row r="6636" spans="1:19">
      <c r="A6636" t="s">
        <v>53942</v>
      </c>
      <c r="B6636" t="s">
        <v>53943</v>
      </c>
      <c r="C6636" t="s">
        <v>46</v>
      </c>
      <c r="D6636" t="s">
        <v>53944</v>
      </c>
      <c r="E6636" t="s">
        <v>53945</v>
      </c>
      <c r="F6636" t="s">
        <v>53946</v>
      </c>
      <c r="G6636" t="s">
        <v>53947</v>
      </c>
      <c r="H6636" t="s">
        <v>53948</v>
      </c>
      <c r="I6636" t="s">
        <v>2645</v>
      </c>
      <c r="J6636" t="s">
        <v>11058</v>
      </c>
      <c r="K6636" t="s">
        <v>11059</v>
      </c>
      <c r="L6636" t="s">
        <v>110</v>
      </c>
      <c r="M6636" t="s">
        <v>7687</v>
      </c>
      <c r="N6636" t="s">
        <v>3554</v>
      </c>
      <c r="O6636" t="s">
        <v>11060</v>
      </c>
      <c r="P6636" t="s">
        <v>53949</v>
      </c>
      <c r="Q6636" t="s">
        <v>53950</v>
      </c>
      <c r="R6636" t="str">
        <f t="shared" si="206"/>
        <v>高密</v>
      </c>
      <c r="S6636" t="str">
        <f t="shared" si="207"/>
        <v>0713</v>
      </c>
    </row>
    <row r="6637" spans="1:19">
      <c r="A6637" t="s">
        <v>53951</v>
      </c>
      <c r="B6637" t="s">
        <v>53952</v>
      </c>
      <c r="C6637" t="s">
        <v>46</v>
      </c>
      <c r="D6637" t="s">
        <v>53953</v>
      </c>
      <c r="E6637" t="s">
        <v>51138</v>
      </c>
      <c r="F6637" t="s">
        <v>53954</v>
      </c>
      <c r="G6637" t="s">
        <v>53955</v>
      </c>
      <c r="H6637" t="s">
        <v>53956</v>
      </c>
      <c r="I6637" t="s">
        <v>2364</v>
      </c>
      <c r="J6637" t="s">
        <v>23053</v>
      </c>
      <c r="K6637" t="s">
        <v>23054</v>
      </c>
      <c r="L6637" t="s">
        <v>128</v>
      </c>
      <c r="M6637" t="s">
        <v>2720</v>
      </c>
      <c r="N6637" t="s">
        <v>5839</v>
      </c>
      <c r="O6637" t="s">
        <v>23055</v>
      </c>
      <c r="P6637" t="s">
        <v>53957</v>
      </c>
      <c r="R6637" t="str">
        <f t="shared" si="206"/>
        <v>寿光</v>
      </c>
      <c r="S6637" t="str">
        <f t="shared" si="207"/>
        <v>0713</v>
      </c>
    </row>
    <row r="6638" spans="1:19">
      <c r="A6638" t="s">
        <v>53958</v>
      </c>
      <c r="B6638" t="s">
        <v>53959</v>
      </c>
      <c r="C6638" t="s">
        <v>46</v>
      </c>
      <c r="D6638" t="s">
        <v>53960</v>
      </c>
      <c r="E6638" t="s">
        <v>51161</v>
      </c>
      <c r="F6638" t="s">
        <v>53961</v>
      </c>
      <c r="G6638" t="s">
        <v>53962</v>
      </c>
      <c r="H6638" t="s">
        <v>53963</v>
      </c>
      <c r="I6638" t="s">
        <v>2350</v>
      </c>
      <c r="J6638" t="s">
        <v>10011</v>
      </c>
      <c r="K6638" t="s">
        <v>10012</v>
      </c>
      <c r="L6638" t="s">
        <v>76</v>
      </c>
      <c r="M6638" t="s">
        <v>4374</v>
      </c>
      <c r="N6638" t="s">
        <v>2721</v>
      </c>
      <c r="O6638" t="s">
        <v>10013</v>
      </c>
      <c r="P6638" t="s">
        <v>53964</v>
      </c>
      <c r="Q6638" t="s">
        <v>53965</v>
      </c>
      <c r="R6638" t="str">
        <f t="shared" si="206"/>
        <v>奎文</v>
      </c>
      <c r="S6638" t="str">
        <f t="shared" si="207"/>
        <v>0713</v>
      </c>
    </row>
    <row r="6639" spans="1:19">
      <c r="A6639" t="s">
        <v>53966</v>
      </c>
      <c r="B6639" t="s">
        <v>53967</v>
      </c>
      <c r="C6639" t="s">
        <v>46</v>
      </c>
      <c r="D6639" t="s">
        <v>53968</v>
      </c>
      <c r="E6639" t="s">
        <v>51161</v>
      </c>
      <c r="F6639" t="s">
        <v>53969</v>
      </c>
      <c r="G6639" t="s">
        <v>53970</v>
      </c>
      <c r="H6639" t="s">
        <v>53971</v>
      </c>
      <c r="I6639" t="s">
        <v>3336</v>
      </c>
      <c r="J6639" t="s">
        <v>12991</v>
      </c>
      <c r="K6639" t="s">
        <v>12992</v>
      </c>
      <c r="L6639" t="s">
        <v>676</v>
      </c>
      <c r="M6639" t="s">
        <v>3471</v>
      </c>
      <c r="N6639" t="s">
        <v>2421</v>
      </c>
      <c r="O6639" t="s">
        <v>12993</v>
      </c>
      <c r="P6639" t="s">
        <v>53972</v>
      </c>
      <c r="Q6639" t="s">
        <v>53973</v>
      </c>
      <c r="R6639" t="str">
        <f t="shared" si="206"/>
        <v>昌乐</v>
      </c>
      <c r="S6639" t="str">
        <f t="shared" si="207"/>
        <v>0713</v>
      </c>
    </row>
    <row r="6640" spans="1:19">
      <c r="A6640" t="s">
        <v>53974</v>
      </c>
      <c r="B6640" t="s">
        <v>53975</v>
      </c>
      <c r="C6640" t="s">
        <v>46</v>
      </c>
      <c r="D6640" t="s">
        <v>53976</v>
      </c>
      <c r="E6640" t="s">
        <v>51161</v>
      </c>
      <c r="F6640" t="s">
        <v>53977</v>
      </c>
      <c r="G6640" t="s">
        <v>53978</v>
      </c>
      <c r="H6640" t="s">
        <v>53979</v>
      </c>
      <c r="I6640" t="s">
        <v>2350</v>
      </c>
      <c r="J6640" t="s">
        <v>33860</v>
      </c>
      <c r="K6640" t="s">
        <v>8235</v>
      </c>
      <c r="L6640" t="s">
        <v>57</v>
      </c>
      <c r="M6640" t="s">
        <v>4029</v>
      </c>
      <c r="N6640" t="s">
        <v>2421</v>
      </c>
      <c r="O6640" t="s">
        <v>33861</v>
      </c>
      <c r="P6640" t="s">
        <v>53980</v>
      </c>
      <c r="R6640" t="str">
        <f t="shared" si="206"/>
        <v>安丘</v>
      </c>
      <c r="S6640" t="str">
        <f t="shared" si="207"/>
        <v>0713</v>
      </c>
    </row>
    <row r="6641" spans="1:19">
      <c r="A6641" t="s">
        <v>53981</v>
      </c>
      <c r="B6641" t="s">
        <v>53982</v>
      </c>
      <c r="C6641" t="s">
        <v>46</v>
      </c>
      <c r="D6641" t="s">
        <v>53983</v>
      </c>
      <c r="E6641" t="s">
        <v>51161</v>
      </c>
      <c r="F6641" t="s">
        <v>53984</v>
      </c>
      <c r="G6641" t="s">
        <v>53985</v>
      </c>
      <c r="H6641" t="s">
        <v>53986</v>
      </c>
      <c r="I6641" t="s">
        <v>2503</v>
      </c>
      <c r="J6641" t="s">
        <v>5156</v>
      </c>
      <c r="K6641" t="s">
        <v>5157</v>
      </c>
      <c r="L6641" t="s">
        <v>67</v>
      </c>
      <c r="M6641" t="s">
        <v>3706</v>
      </c>
      <c r="N6641" t="s">
        <v>2529</v>
      </c>
      <c r="O6641" t="s">
        <v>5158</v>
      </c>
      <c r="P6641" t="s">
        <v>53987</v>
      </c>
      <c r="R6641" t="str">
        <f t="shared" si="206"/>
        <v>昌邑</v>
      </c>
      <c r="S6641" t="str">
        <f t="shared" si="207"/>
        <v>0713</v>
      </c>
    </row>
    <row r="6642" spans="1:19">
      <c r="A6642" t="s">
        <v>53988</v>
      </c>
      <c r="B6642" t="s">
        <v>53989</v>
      </c>
      <c r="C6642" t="s">
        <v>46</v>
      </c>
      <c r="D6642" t="s">
        <v>53990</v>
      </c>
      <c r="E6642" t="s">
        <v>53152</v>
      </c>
      <c r="F6642" t="s">
        <v>53991</v>
      </c>
      <c r="G6642" t="s">
        <v>53992</v>
      </c>
      <c r="H6642" t="s">
        <v>53993</v>
      </c>
      <c r="I6642" t="s">
        <v>2503</v>
      </c>
      <c r="J6642" t="s">
        <v>7337</v>
      </c>
      <c r="K6642" t="s">
        <v>7338</v>
      </c>
      <c r="L6642" t="s">
        <v>128</v>
      </c>
      <c r="M6642" t="s">
        <v>2890</v>
      </c>
      <c r="N6642" t="s">
        <v>2859</v>
      </c>
      <c r="O6642" t="s">
        <v>7339</v>
      </c>
      <c r="P6642" t="s">
        <v>53994</v>
      </c>
      <c r="Q6642" t="s">
        <v>53995</v>
      </c>
      <c r="R6642" t="str">
        <f t="shared" si="206"/>
        <v>寿光</v>
      </c>
      <c r="S6642" t="str">
        <f t="shared" si="207"/>
        <v>0713</v>
      </c>
    </row>
    <row r="6643" spans="1:19">
      <c r="A6643" t="s">
        <v>53996</v>
      </c>
      <c r="B6643" t="s">
        <v>53997</v>
      </c>
      <c r="C6643" t="s">
        <v>46</v>
      </c>
      <c r="D6643" t="s">
        <v>53998</v>
      </c>
      <c r="E6643" t="s">
        <v>51138</v>
      </c>
      <c r="F6643" t="s">
        <v>53999</v>
      </c>
      <c r="G6643" t="s">
        <v>54000</v>
      </c>
      <c r="H6643" t="s">
        <v>54001</v>
      </c>
      <c r="I6643" t="s">
        <v>6637</v>
      </c>
      <c r="J6643" t="s">
        <v>5564</v>
      </c>
      <c r="K6643" t="s">
        <v>5565</v>
      </c>
      <c r="L6643" t="s">
        <v>137</v>
      </c>
      <c r="M6643" t="s">
        <v>2625</v>
      </c>
      <c r="N6643" t="s">
        <v>3017</v>
      </c>
      <c r="O6643" t="s">
        <v>2626</v>
      </c>
      <c r="P6643" t="s">
        <v>54002</v>
      </c>
      <c r="R6643" t="str">
        <f t="shared" si="206"/>
        <v>青州</v>
      </c>
      <c r="S6643" t="str">
        <f t="shared" si="207"/>
        <v>0713</v>
      </c>
    </row>
    <row r="6644" spans="1:19">
      <c r="A6644" t="s">
        <v>54003</v>
      </c>
      <c r="B6644" t="s">
        <v>54004</v>
      </c>
      <c r="C6644" t="s">
        <v>46</v>
      </c>
      <c r="D6644" t="s">
        <v>54005</v>
      </c>
      <c r="E6644" t="s">
        <v>51138</v>
      </c>
      <c r="F6644" t="s">
        <v>54006</v>
      </c>
      <c r="G6644" t="s">
        <v>54007</v>
      </c>
      <c r="H6644" t="s">
        <v>54008</v>
      </c>
      <c r="I6644" t="s">
        <v>2364</v>
      </c>
      <c r="J6644" t="s">
        <v>5864</v>
      </c>
      <c r="K6644" t="s">
        <v>5865</v>
      </c>
      <c r="L6644" t="s">
        <v>676</v>
      </c>
      <c r="M6644" t="s">
        <v>2815</v>
      </c>
      <c r="N6644" t="s">
        <v>2959</v>
      </c>
      <c r="O6644" t="s">
        <v>5866</v>
      </c>
      <c r="P6644" t="s">
        <v>54009</v>
      </c>
      <c r="Q6644" t="s">
        <v>54010</v>
      </c>
      <c r="R6644" t="str">
        <f t="shared" si="206"/>
        <v>昌乐</v>
      </c>
      <c r="S6644" t="str">
        <f t="shared" si="207"/>
        <v>0713</v>
      </c>
    </row>
    <row r="6645" spans="1:19">
      <c r="A6645" t="s">
        <v>54011</v>
      </c>
      <c r="B6645" t="s">
        <v>54012</v>
      </c>
      <c r="C6645" t="s">
        <v>46</v>
      </c>
      <c r="D6645" t="s">
        <v>54013</v>
      </c>
      <c r="E6645" t="s">
        <v>51138</v>
      </c>
      <c r="F6645" t="s">
        <v>54014</v>
      </c>
      <c r="G6645" t="s">
        <v>54015</v>
      </c>
      <c r="H6645" t="s">
        <v>54016</v>
      </c>
      <c r="I6645" t="s">
        <v>10333</v>
      </c>
      <c r="J6645" t="s">
        <v>4069</v>
      </c>
      <c r="K6645" t="s">
        <v>4070</v>
      </c>
      <c r="L6645" t="s">
        <v>119</v>
      </c>
      <c r="M6645" t="s">
        <v>3695</v>
      </c>
      <c r="N6645" t="s">
        <v>2674</v>
      </c>
      <c r="O6645" t="s">
        <v>4072</v>
      </c>
      <c r="P6645" t="s">
        <v>54017</v>
      </c>
      <c r="R6645" t="str">
        <f t="shared" si="206"/>
        <v>寒亭</v>
      </c>
      <c r="S6645" t="str">
        <f t="shared" si="207"/>
        <v>0713</v>
      </c>
    </row>
    <row r="6646" spans="1:19">
      <c r="A6646" t="s">
        <v>54018</v>
      </c>
      <c r="B6646" t="s">
        <v>54019</v>
      </c>
      <c r="C6646" t="s">
        <v>46</v>
      </c>
      <c r="D6646" t="s">
        <v>54020</v>
      </c>
      <c r="E6646" t="s">
        <v>54021</v>
      </c>
      <c r="F6646" t="s">
        <v>54022</v>
      </c>
      <c r="G6646" t="s">
        <v>54023</v>
      </c>
      <c r="H6646" t="s">
        <v>54024</v>
      </c>
      <c r="I6646" t="s">
        <v>2350</v>
      </c>
      <c r="J6646" t="s">
        <v>12664</v>
      </c>
      <c r="K6646" t="s">
        <v>12665</v>
      </c>
      <c r="L6646" t="s">
        <v>128</v>
      </c>
      <c r="M6646" t="s">
        <v>3952</v>
      </c>
      <c r="N6646" t="s">
        <v>2480</v>
      </c>
      <c r="O6646" t="s">
        <v>12666</v>
      </c>
      <c r="P6646" t="s">
        <v>54025</v>
      </c>
      <c r="R6646" t="str">
        <f t="shared" si="206"/>
        <v>寿光</v>
      </c>
      <c r="S6646" t="str">
        <f t="shared" si="207"/>
        <v>0713</v>
      </c>
    </row>
    <row r="6647" spans="1:19">
      <c r="A6647" t="s">
        <v>54026</v>
      </c>
      <c r="B6647" t="s">
        <v>54027</v>
      </c>
      <c r="C6647" t="s">
        <v>46</v>
      </c>
      <c r="D6647" t="s">
        <v>54028</v>
      </c>
      <c r="E6647" t="s">
        <v>51138</v>
      </c>
      <c r="F6647" t="s">
        <v>54029</v>
      </c>
      <c r="G6647" t="s">
        <v>54030</v>
      </c>
      <c r="H6647" t="s">
        <v>54031</v>
      </c>
      <c r="I6647" t="s">
        <v>2350</v>
      </c>
      <c r="J6647" t="s">
        <v>4978</v>
      </c>
      <c r="K6647" t="s">
        <v>4979</v>
      </c>
      <c r="L6647" t="s">
        <v>101</v>
      </c>
      <c r="M6647" t="s">
        <v>4459</v>
      </c>
      <c r="N6647" t="s">
        <v>2480</v>
      </c>
      <c r="O6647" t="s">
        <v>4980</v>
      </c>
      <c r="P6647" t="s">
        <v>54032</v>
      </c>
      <c r="Q6647" t="s">
        <v>54033</v>
      </c>
      <c r="R6647" t="str">
        <f t="shared" si="206"/>
        <v>潍城</v>
      </c>
      <c r="S6647" t="str">
        <f t="shared" si="207"/>
        <v>0713</v>
      </c>
    </row>
    <row r="6648" spans="1:19">
      <c r="A6648" t="s">
        <v>54034</v>
      </c>
      <c r="B6648" t="s">
        <v>54035</v>
      </c>
      <c r="C6648" t="s">
        <v>46</v>
      </c>
      <c r="D6648" t="s">
        <v>54036</v>
      </c>
      <c r="E6648" t="s">
        <v>54037</v>
      </c>
      <c r="F6648" t="s">
        <v>54038</v>
      </c>
      <c r="G6648" t="s">
        <v>54039</v>
      </c>
      <c r="H6648" t="s">
        <v>54040</v>
      </c>
      <c r="I6648" t="s">
        <v>2364</v>
      </c>
      <c r="J6648" t="s">
        <v>2836</v>
      </c>
      <c r="K6648" t="s">
        <v>24991</v>
      </c>
      <c r="L6648" t="s">
        <v>57</v>
      </c>
      <c r="M6648" t="s">
        <v>2838</v>
      </c>
      <c r="N6648" t="s">
        <v>2480</v>
      </c>
      <c r="O6648" t="s">
        <v>2839</v>
      </c>
      <c r="P6648" t="s">
        <v>54041</v>
      </c>
      <c r="R6648" t="str">
        <f t="shared" si="206"/>
        <v>安丘</v>
      </c>
      <c r="S6648" t="str">
        <f t="shared" si="207"/>
        <v>0713</v>
      </c>
    </row>
    <row r="6649" spans="1:19">
      <c r="A6649" t="s">
        <v>54042</v>
      </c>
      <c r="B6649" t="s">
        <v>54043</v>
      </c>
      <c r="C6649" t="s">
        <v>46</v>
      </c>
      <c r="D6649" t="s">
        <v>54044</v>
      </c>
      <c r="E6649" t="s">
        <v>53485</v>
      </c>
      <c r="F6649" t="s">
        <v>54045</v>
      </c>
      <c r="G6649" t="s">
        <v>54046</v>
      </c>
      <c r="H6649" t="s">
        <v>54047</v>
      </c>
      <c r="I6649" t="s">
        <v>2645</v>
      </c>
      <c r="J6649" t="s">
        <v>8146</v>
      </c>
      <c r="K6649" t="s">
        <v>8147</v>
      </c>
      <c r="L6649" t="s">
        <v>137</v>
      </c>
      <c r="M6649" t="s">
        <v>3729</v>
      </c>
      <c r="N6649" t="s">
        <v>2480</v>
      </c>
      <c r="O6649" t="s">
        <v>8148</v>
      </c>
      <c r="P6649" t="s">
        <v>54048</v>
      </c>
      <c r="R6649" t="str">
        <f t="shared" si="206"/>
        <v>青州</v>
      </c>
      <c r="S6649" t="str">
        <f t="shared" si="207"/>
        <v>0713</v>
      </c>
    </row>
    <row r="6650" spans="1:19">
      <c r="A6650" t="s">
        <v>54049</v>
      </c>
      <c r="B6650" t="s">
        <v>54050</v>
      </c>
      <c r="C6650" t="s">
        <v>46</v>
      </c>
      <c r="D6650" t="s">
        <v>54051</v>
      </c>
      <c r="E6650" t="s">
        <v>51161</v>
      </c>
      <c r="F6650" t="s">
        <v>54052</v>
      </c>
      <c r="G6650" t="s">
        <v>54053</v>
      </c>
      <c r="H6650" t="s">
        <v>54054</v>
      </c>
      <c r="I6650" t="s">
        <v>2645</v>
      </c>
      <c r="J6650" t="s">
        <v>6059</v>
      </c>
      <c r="K6650" t="s">
        <v>6060</v>
      </c>
      <c r="L6650" t="s">
        <v>128</v>
      </c>
      <c r="M6650" t="s">
        <v>3028</v>
      </c>
      <c r="N6650" t="s">
        <v>2721</v>
      </c>
      <c r="O6650" t="s">
        <v>6061</v>
      </c>
      <c r="P6650" t="s">
        <v>54055</v>
      </c>
      <c r="Q6650" t="s">
        <v>54056</v>
      </c>
      <c r="R6650" t="str">
        <f t="shared" si="206"/>
        <v>寿光</v>
      </c>
      <c r="S6650" t="str">
        <f t="shared" si="207"/>
        <v>0713</v>
      </c>
    </row>
    <row r="6651" spans="1:19">
      <c r="A6651" t="s">
        <v>54057</v>
      </c>
      <c r="B6651" t="s">
        <v>54058</v>
      </c>
      <c r="C6651" t="s">
        <v>46</v>
      </c>
      <c r="D6651" t="s">
        <v>54059</v>
      </c>
      <c r="E6651" t="s">
        <v>51161</v>
      </c>
      <c r="F6651" t="s">
        <v>54060</v>
      </c>
      <c r="G6651" t="s">
        <v>54061</v>
      </c>
      <c r="H6651" t="s">
        <v>54062</v>
      </c>
      <c r="I6651" t="s">
        <v>2364</v>
      </c>
      <c r="J6651" t="s">
        <v>13783</v>
      </c>
      <c r="K6651" t="s">
        <v>13784</v>
      </c>
      <c r="L6651" t="s">
        <v>110</v>
      </c>
      <c r="M6651" t="s">
        <v>3621</v>
      </c>
      <c r="N6651" t="s">
        <v>2785</v>
      </c>
      <c r="O6651" t="s">
        <v>13785</v>
      </c>
      <c r="P6651" t="s">
        <v>53964</v>
      </c>
      <c r="R6651" t="str">
        <f t="shared" si="206"/>
        <v>高密</v>
      </c>
      <c r="S6651" t="str">
        <f t="shared" si="207"/>
        <v>0713</v>
      </c>
    </row>
    <row r="6652" spans="1:19">
      <c r="A6652" t="s">
        <v>54063</v>
      </c>
      <c r="B6652" t="s">
        <v>54064</v>
      </c>
      <c r="C6652" t="s">
        <v>46</v>
      </c>
      <c r="D6652" t="s">
        <v>54065</v>
      </c>
      <c r="E6652" t="s">
        <v>51161</v>
      </c>
      <c r="F6652" t="s">
        <v>54066</v>
      </c>
      <c r="G6652" t="s">
        <v>54067</v>
      </c>
      <c r="H6652" t="s">
        <v>54068</v>
      </c>
      <c r="I6652" t="s">
        <v>2364</v>
      </c>
      <c r="J6652" t="s">
        <v>15162</v>
      </c>
      <c r="K6652" t="s">
        <v>15163</v>
      </c>
      <c r="L6652" t="s">
        <v>128</v>
      </c>
      <c r="M6652" t="s">
        <v>5602</v>
      </c>
      <c r="N6652" t="s">
        <v>3277</v>
      </c>
      <c r="O6652" t="s">
        <v>15164</v>
      </c>
      <c r="P6652" t="s">
        <v>54069</v>
      </c>
      <c r="R6652" t="str">
        <f t="shared" si="206"/>
        <v>寿光</v>
      </c>
      <c r="S6652" t="str">
        <f t="shared" si="207"/>
        <v>0713</v>
      </c>
    </row>
    <row r="6653" spans="1:19">
      <c r="A6653" t="s">
        <v>54070</v>
      </c>
      <c r="B6653" t="s">
        <v>54071</v>
      </c>
      <c r="C6653" t="s">
        <v>46</v>
      </c>
      <c r="D6653" t="s">
        <v>54072</v>
      </c>
      <c r="E6653" t="s">
        <v>51161</v>
      </c>
      <c r="F6653" t="s">
        <v>54073</v>
      </c>
      <c r="G6653" t="s">
        <v>54074</v>
      </c>
      <c r="H6653" t="s">
        <v>54075</v>
      </c>
      <c r="I6653" t="s">
        <v>2645</v>
      </c>
      <c r="J6653" t="s">
        <v>5600</v>
      </c>
      <c r="K6653" t="s">
        <v>5601</v>
      </c>
      <c r="L6653" t="s">
        <v>128</v>
      </c>
      <c r="M6653" t="s">
        <v>5602</v>
      </c>
      <c r="N6653" t="s">
        <v>3277</v>
      </c>
      <c r="O6653" t="s">
        <v>5603</v>
      </c>
      <c r="P6653" t="s">
        <v>54076</v>
      </c>
      <c r="R6653" t="str">
        <f t="shared" si="206"/>
        <v>寿光</v>
      </c>
      <c r="S6653" t="str">
        <f t="shared" si="207"/>
        <v>0713</v>
      </c>
    </row>
    <row r="6654" spans="1:19">
      <c r="A6654" t="s">
        <v>54077</v>
      </c>
      <c r="B6654" t="s">
        <v>54078</v>
      </c>
      <c r="C6654" t="s">
        <v>46</v>
      </c>
      <c r="D6654" t="s">
        <v>54079</v>
      </c>
      <c r="E6654" t="s">
        <v>51138</v>
      </c>
      <c r="F6654" t="s">
        <v>54080</v>
      </c>
      <c r="G6654" t="s">
        <v>54081</v>
      </c>
      <c r="H6654" t="s">
        <v>54082</v>
      </c>
      <c r="I6654" t="s">
        <v>2586</v>
      </c>
      <c r="J6654" t="s">
        <v>6028</v>
      </c>
      <c r="K6654" t="s">
        <v>6029</v>
      </c>
      <c r="L6654" t="s">
        <v>76</v>
      </c>
      <c r="M6654" t="s">
        <v>2827</v>
      </c>
      <c r="N6654" t="s">
        <v>3277</v>
      </c>
      <c r="O6654" t="s">
        <v>6031</v>
      </c>
      <c r="P6654" t="s">
        <v>54083</v>
      </c>
      <c r="Q6654" t="s">
        <v>54084</v>
      </c>
      <c r="R6654" t="str">
        <f t="shared" si="206"/>
        <v>奎文</v>
      </c>
      <c r="S6654" t="str">
        <f t="shared" si="207"/>
        <v>0713</v>
      </c>
    </row>
    <row r="6655" spans="1:19">
      <c r="A6655" t="s">
        <v>54085</v>
      </c>
      <c r="B6655" t="s">
        <v>54086</v>
      </c>
      <c r="C6655" t="s">
        <v>46</v>
      </c>
      <c r="D6655" t="s">
        <v>54087</v>
      </c>
      <c r="E6655" t="s">
        <v>51138</v>
      </c>
      <c r="F6655" t="s">
        <v>54088</v>
      </c>
      <c r="G6655" t="s">
        <v>54089</v>
      </c>
      <c r="H6655" t="s">
        <v>54090</v>
      </c>
      <c r="I6655" t="s">
        <v>2364</v>
      </c>
      <c r="J6655" t="s">
        <v>3597</v>
      </c>
      <c r="K6655" t="s">
        <v>3598</v>
      </c>
      <c r="L6655" t="s">
        <v>128</v>
      </c>
      <c r="M6655" t="s">
        <v>2708</v>
      </c>
      <c r="N6655" t="s">
        <v>2340</v>
      </c>
      <c r="O6655" t="s">
        <v>3599</v>
      </c>
      <c r="P6655" t="s">
        <v>54091</v>
      </c>
      <c r="Q6655" t="s">
        <v>54092</v>
      </c>
      <c r="R6655" t="str">
        <f t="shared" si="206"/>
        <v>寿光</v>
      </c>
      <c r="S6655" t="str">
        <f t="shared" si="207"/>
        <v>0713</v>
      </c>
    </row>
    <row r="6656" spans="1:19">
      <c r="A6656" t="s">
        <v>54093</v>
      </c>
      <c r="B6656" t="s">
        <v>54094</v>
      </c>
      <c r="C6656" t="s">
        <v>46</v>
      </c>
      <c r="D6656" t="s">
        <v>54095</v>
      </c>
      <c r="E6656" t="s">
        <v>54096</v>
      </c>
      <c r="F6656" t="s">
        <v>54097</v>
      </c>
      <c r="G6656" t="s">
        <v>54098</v>
      </c>
      <c r="H6656" t="s">
        <v>54099</v>
      </c>
      <c r="I6656" t="s">
        <v>2364</v>
      </c>
      <c r="J6656" t="s">
        <v>18429</v>
      </c>
      <c r="K6656" t="s">
        <v>18430</v>
      </c>
      <c r="L6656" t="s">
        <v>57</v>
      </c>
      <c r="M6656" t="s">
        <v>2492</v>
      </c>
      <c r="N6656" t="s">
        <v>2368</v>
      </c>
      <c r="O6656" t="s">
        <v>18431</v>
      </c>
      <c r="P6656" t="s">
        <v>54100</v>
      </c>
      <c r="R6656" t="str">
        <f t="shared" si="206"/>
        <v>安丘</v>
      </c>
      <c r="S6656" t="str">
        <f t="shared" si="207"/>
        <v>0713</v>
      </c>
    </row>
    <row r="6657" spans="1:19">
      <c r="A6657" t="s">
        <v>54101</v>
      </c>
      <c r="B6657" t="s">
        <v>54102</v>
      </c>
      <c r="C6657" t="s">
        <v>46</v>
      </c>
      <c r="D6657" t="s">
        <v>54103</v>
      </c>
      <c r="E6657" t="s">
        <v>51161</v>
      </c>
      <c r="F6657" t="s">
        <v>54104</v>
      </c>
      <c r="G6657" t="s">
        <v>54105</v>
      </c>
      <c r="H6657" t="s">
        <v>54106</v>
      </c>
      <c r="I6657" t="s">
        <v>2350</v>
      </c>
      <c r="J6657" t="s">
        <v>9081</v>
      </c>
      <c r="K6657" t="s">
        <v>9082</v>
      </c>
      <c r="L6657" t="s">
        <v>110</v>
      </c>
      <c r="M6657" t="s">
        <v>3098</v>
      </c>
      <c r="N6657" t="s">
        <v>2421</v>
      </c>
      <c r="O6657" t="s">
        <v>9083</v>
      </c>
      <c r="P6657" t="s">
        <v>54107</v>
      </c>
      <c r="R6657" t="str">
        <f t="shared" ref="R6657:R6720" si="208">IF(OR(LEFT(L6657,2)="高新"),"奎文",IF(LEFT(L6657,2)="峡山","坊子",IF(LEFT(L6657,2)="滨海","寒亭",LEFT(L6657,2))))</f>
        <v>高密</v>
      </c>
      <c r="S6657" t="str">
        <f t="shared" ref="S6657:S6720" si="209">TEXT(B6657,"mmdd")</f>
        <v>0713</v>
      </c>
    </row>
    <row r="6658" spans="1:19">
      <c r="A6658" t="s">
        <v>54108</v>
      </c>
      <c r="B6658" t="s">
        <v>54109</v>
      </c>
      <c r="C6658" t="s">
        <v>46</v>
      </c>
      <c r="D6658" t="s">
        <v>54110</v>
      </c>
      <c r="E6658" t="s">
        <v>51161</v>
      </c>
      <c r="F6658" t="s">
        <v>54111</v>
      </c>
      <c r="G6658" t="s">
        <v>54112</v>
      </c>
      <c r="H6658" t="s">
        <v>54113</v>
      </c>
      <c r="I6658" t="s">
        <v>2350</v>
      </c>
      <c r="J6658" t="s">
        <v>3893</v>
      </c>
      <c r="K6658" t="s">
        <v>3894</v>
      </c>
      <c r="L6658" t="s">
        <v>128</v>
      </c>
      <c r="M6658" t="s">
        <v>3895</v>
      </c>
      <c r="N6658" t="s">
        <v>3499</v>
      </c>
      <c r="O6658" t="s">
        <v>3896</v>
      </c>
      <c r="P6658" t="s">
        <v>54114</v>
      </c>
      <c r="Q6658" t="s">
        <v>54115</v>
      </c>
      <c r="R6658" t="str">
        <f t="shared" si="208"/>
        <v>寿光</v>
      </c>
      <c r="S6658" t="str">
        <f t="shared" si="209"/>
        <v>0713</v>
      </c>
    </row>
    <row r="6659" spans="1:19">
      <c r="A6659" t="s">
        <v>54116</v>
      </c>
      <c r="B6659" t="s">
        <v>54117</v>
      </c>
      <c r="C6659" t="s">
        <v>46</v>
      </c>
      <c r="D6659" t="s">
        <v>54118</v>
      </c>
      <c r="E6659" t="s">
        <v>51138</v>
      </c>
      <c r="F6659" t="s">
        <v>54119</v>
      </c>
      <c r="G6659" t="s">
        <v>54120</v>
      </c>
      <c r="H6659" t="s">
        <v>48708</v>
      </c>
      <c r="I6659" t="s">
        <v>2350</v>
      </c>
      <c r="J6659" t="s">
        <v>3325</v>
      </c>
      <c r="K6659" t="s">
        <v>3326</v>
      </c>
      <c r="L6659" t="s">
        <v>47</v>
      </c>
      <c r="M6659" t="s">
        <v>3327</v>
      </c>
      <c r="N6659" t="s">
        <v>3622</v>
      </c>
      <c r="O6659" t="s">
        <v>3328</v>
      </c>
      <c r="P6659" t="s">
        <v>54121</v>
      </c>
      <c r="R6659" t="str">
        <f t="shared" si="208"/>
        <v>诸城</v>
      </c>
      <c r="S6659" t="str">
        <f t="shared" si="209"/>
        <v>0713</v>
      </c>
    </row>
    <row r="6660" spans="1:19">
      <c r="A6660" t="s">
        <v>54122</v>
      </c>
      <c r="B6660" t="s">
        <v>54123</v>
      </c>
      <c r="C6660" t="s">
        <v>46</v>
      </c>
      <c r="D6660" t="s">
        <v>54124</v>
      </c>
      <c r="E6660" t="s">
        <v>51161</v>
      </c>
      <c r="F6660" t="s">
        <v>54125</v>
      </c>
      <c r="G6660" t="s">
        <v>54126</v>
      </c>
      <c r="H6660" t="s">
        <v>54127</v>
      </c>
      <c r="I6660" t="s">
        <v>2350</v>
      </c>
      <c r="J6660" t="s">
        <v>7398</v>
      </c>
      <c r="K6660" t="s">
        <v>7399</v>
      </c>
      <c r="L6660" t="s">
        <v>110</v>
      </c>
      <c r="M6660" t="s">
        <v>4059</v>
      </c>
      <c r="N6660" t="s">
        <v>2529</v>
      </c>
      <c r="O6660" t="s">
        <v>7400</v>
      </c>
      <c r="P6660" t="s">
        <v>54128</v>
      </c>
      <c r="R6660" t="str">
        <f t="shared" si="208"/>
        <v>高密</v>
      </c>
      <c r="S6660" t="str">
        <f t="shared" si="209"/>
        <v>0713</v>
      </c>
    </row>
    <row r="6661" spans="1:19">
      <c r="A6661" t="s">
        <v>54129</v>
      </c>
      <c r="B6661" t="s">
        <v>54130</v>
      </c>
      <c r="C6661" t="s">
        <v>46</v>
      </c>
      <c r="D6661" t="s">
        <v>54131</v>
      </c>
      <c r="E6661" t="s">
        <v>51161</v>
      </c>
      <c r="F6661" t="s">
        <v>54132</v>
      </c>
      <c r="G6661" t="s">
        <v>54133</v>
      </c>
      <c r="H6661" t="s">
        <v>54134</v>
      </c>
      <c r="I6661" t="s">
        <v>2378</v>
      </c>
      <c r="J6661" t="s">
        <v>5284</v>
      </c>
      <c r="K6661" t="s">
        <v>5285</v>
      </c>
      <c r="L6661" t="s">
        <v>76</v>
      </c>
      <c r="M6661" t="s">
        <v>2408</v>
      </c>
      <c r="N6661" t="s">
        <v>5839</v>
      </c>
      <c r="O6661" t="s">
        <v>5287</v>
      </c>
      <c r="P6661" t="s">
        <v>54135</v>
      </c>
      <c r="R6661" t="str">
        <f t="shared" si="208"/>
        <v>奎文</v>
      </c>
      <c r="S6661" t="str">
        <f t="shared" si="209"/>
        <v>0713</v>
      </c>
    </row>
    <row r="6662" spans="1:19">
      <c r="A6662" t="s">
        <v>54136</v>
      </c>
      <c r="B6662" t="s">
        <v>54137</v>
      </c>
      <c r="C6662" t="s">
        <v>46</v>
      </c>
      <c r="D6662" t="s">
        <v>54138</v>
      </c>
      <c r="E6662" t="s">
        <v>51161</v>
      </c>
      <c r="F6662" t="s">
        <v>54139</v>
      </c>
      <c r="G6662" t="s">
        <v>54140</v>
      </c>
      <c r="H6662" t="s">
        <v>54141</v>
      </c>
      <c r="I6662" t="s">
        <v>3336</v>
      </c>
      <c r="J6662" t="s">
        <v>2365</v>
      </c>
      <c r="K6662" t="s">
        <v>2366</v>
      </c>
      <c r="L6662" t="s">
        <v>57</v>
      </c>
      <c r="M6662" t="s">
        <v>2492</v>
      </c>
      <c r="N6662" t="s">
        <v>2368</v>
      </c>
      <c r="O6662" t="s">
        <v>2369</v>
      </c>
      <c r="P6662" t="s">
        <v>54142</v>
      </c>
      <c r="Q6662" t="s">
        <v>54143</v>
      </c>
      <c r="R6662" t="str">
        <f t="shared" si="208"/>
        <v>安丘</v>
      </c>
      <c r="S6662" t="str">
        <f t="shared" si="209"/>
        <v>0713</v>
      </c>
    </row>
    <row r="6663" spans="1:19">
      <c r="A6663" t="s">
        <v>54144</v>
      </c>
      <c r="B6663" t="s">
        <v>54145</v>
      </c>
      <c r="C6663" t="s">
        <v>46</v>
      </c>
      <c r="D6663" t="s">
        <v>54146</v>
      </c>
      <c r="E6663" t="s">
        <v>51161</v>
      </c>
      <c r="F6663" t="s">
        <v>54147</v>
      </c>
      <c r="G6663" t="s">
        <v>54148</v>
      </c>
      <c r="H6663" t="s">
        <v>54149</v>
      </c>
      <c r="I6663" t="s">
        <v>2392</v>
      </c>
      <c r="J6663" t="s">
        <v>9787</v>
      </c>
      <c r="K6663" t="s">
        <v>9788</v>
      </c>
      <c r="L6663" t="s">
        <v>146</v>
      </c>
      <c r="M6663" t="s">
        <v>4470</v>
      </c>
      <c r="N6663" t="s">
        <v>2480</v>
      </c>
      <c r="O6663" t="s">
        <v>9789</v>
      </c>
      <c r="P6663" t="s">
        <v>54150</v>
      </c>
      <c r="R6663" t="str">
        <f t="shared" si="208"/>
        <v>临朐</v>
      </c>
      <c r="S6663" t="str">
        <f t="shared" si="209"/>
        <v>0713</v>
      </c>
    </row>
    <row r="6664" spans="1:19">
      <c r="A6664" t="s">
        <v>54151</v>
      </c>
      <c r="B6664" t="s">
        <v>54152</v>
      </c>
      <c r="C6664" t="s">
        <v>46</v>
      </c>
      <c r="D6664" t="s">
        <v>54153</v>
      </c>
      <c r="E6664" t="s">
        <v>51138</v>
      </c>
      <c r="F6664" t="s">
        <v>54154</v>
      </c>
      <c r="G6664" t="s">
        <v>54155</v>
      </c>
      <c r="H6664" t="s">
        <v>54156</v>
      </c>
      <c r="I6664" t="s">
        <v>2645</v>
      </c>
      <c r="J6664" t="s">
        <v>3918</v>
      </c>
      <c r="K6664" t="s">
        <v>3919</v>
      </c>
      <c r="L6664" t="s">
        <v>47</v>
      </c>
      <c r="M6664" t="s">
        <v>2454</v>
      </c>
      <c r="N6664" t="s">
        <v>3339</v>
      </c>
      <c r="O6664" t="s">
        <v>3920</v>
      </c>
      <c r="P6664" t="s">
        <v>54157</v>
      </c>
      <c r="R6664" t="str">
        <f t="shared" si="208"/>
        <v>诸城</v>
      </c>
      <c r="S6664" t="str">
        <f t="shared" si="209"/>
        <v>0713</v>
      </c>
    </row>
    <row r="6665" spans="1:19">
      <c r="A6665" t="s">
        <v>54158</v>
      </c>
      <c r="B6665" t="s">
        <v>54159</v>
      </c>
      <c r="C6665" t="s">
        <v>46</v>
      </c>
      <c r="D6665" t="s">
        <v>54160</v>
      </c>
      <c r="E6665" t="s">
        <v>51161</v>
      </c>
      <c r="F6665" t="s">
        <v>54161</v>
      </c>
      <c r="G6665" t="s">
        <v>54162</v>
      </c>
      <c r="H6665" t="s">
        <v>54163</v>
      </c>
      <c r="I6665" t="s">
        <v>2364</v>
      </c>
      <c r="J6665" t="s">
        <v>2869</v>
      </c>
      <c r="K6665" t="s">
        <v>2870</v>
      </c>
      <c r="L6665" t="s">
        <v>67</v>
      </c>
      <c r="M6665" t="s">
        <v>2871</v>
      </c>
      <c r="N6665" t="s">
        <v>2602</v>
      </c>
      <c r="O6665" t="s">
        <v>2873</v>
      </c>
      <c r="P6665" t="s">
        <v>54164</v>
      </c>
      <c r="Q6665" t="s">
        <v>54165</v>
      </c>
      <c r="R6665" t="str">
        <f t="shared" si="208"/>
        <v>昌邑</v>
      </c>
      <c r="S6665" t="str">
        <f t="shared" si="209"/>
        <v>0713</v>
      </c>
    </row>
    <row r="6666" spans="1:19">
      <c r="A6666" t="s">
        <v>54166</v>
      </c>
      <c r="B6666" t="s">
        <v>54167</v>
      </c>
      <c r="C6666" t="s">
        <v>46</v>
      </c>
      <c r="D6666" t="s">
        <v>54168</v>
      </c>
      <c r="E6666" t="s">
        <v>51138</v>
      </c>
      <c r="F6666" t="s">
        <v>54169</v>
      </c>
      <c r="G6666" t="s">
        <v>54170</v>
      </c>
      <c r="H6666" t="s">
        <v>54171</v>
      </c>
      <c r="I6666" t="s">
        <v>2364</v>
      </c>
      <c r="J6666" t="s">
        <v>7110</v>
      </c>
      <c r="K6666" t="s">
        <v>7111</v>
      </c>
      <c r="L6666" t="s">
        <v>110</v>
      </c>
      <c r="M6666" t="s">
        <v>7112</v>
      </c>
      <c r="N6666" t="s">
        <v>3499</v>
      </c>
      <c r="O6666" t="s">
        <v>7113</v>
      </c>
      <c r="P6666" t="s">
        <v>54172</v>
      </c>
      <c r="Q6666" t="s">
        <v>54173</v>
      </c>
      <c r="R6666" t="str">
        <f t="shared" si="208"/>
        <v>高密</v>
      </c>
      <c r="S6666" t="str">
        <f t="shared" si="209"/>
        <v>0713</v>
      </c>
    </row>
    <row r="6667" spans="1:19">
      <c r="A6667" t="s">
        <v>54174</v>
      </c>
      <c r="B6667" t="s">
        <v>54175</v>
      </c>
      <c r="C6667" t="s">
        <v>46</v>
      </c>
      <c r="D6667" t="s">
        <v>54176</v>
      </c>
      <c r="E6667" t="s">
        <v>51161</v>
      </c>
      <c r="F6667" t="s">
        <v>54177</v>
      </c>
      <c r="G6667" t="s">
        <v>54178</v>
      </c>
      <c r="H6667" t="s">
        <v>54179</v>
      </c>
      <c r="I6667" t="s">
        <v>2503</v>
      </c>
      <c r="J6667" t="s">
        <v>2539</v>
      </c>
      <c r="K6667" t="s">
        <v>2540</v>
      </c>
      <c r="L6667" t="s">
        <v>76</v>
      </c>
      <c r="M6667" t="s">
        <v>2528</v>
      </c>
      <c r="N6667" t="s">
        <v>4255</v>
      </c>
      <c r="O6667" t="s">
        <v>2541</v>
      </c>
      <c r="P6667" t="s">
        <v>54180</v>
      </c>
      <c r="Q6667" t="s">
        <v>54181</v>
      </c>
      <c r="R6667" t="str">
        <f t="shared" si="208"/>
        <v>奎文</v>
      </c>
      <c r="S6667" t="str">
        <f t="shared" si="209"/>
        <v>0713</v>
      </c>
    </row>
    <row r="6668" spans="1:19">
      <c r="A6668" t="s">
        <v>54182</v>
      </c>
      <c r="B6668" t="s">
        <v>54183</v>
      </c>
      <c r="C6668" t="s">
        <v>46</v>
      </c>
      <c r="D6668" t="s">
        <v>54184</v>
      </c>
      <c r="E6668" t="s">
        <v>51161</v>
      </c>
      <c r="F6668" t="s">
        <v>54185</v>
      </c>
      <c r="G6668" t="s">
        <v>54186</v>
      </c>
      <c r="H6668" t="s">
        <v>54187</v>
      </c>
      <c r="I6668" t="s">
        <v>2645</v>
      </c>
      <c r="J6668" t="s">
        <v>6028</v>
      </c>
      <c r="K6668" t="s">
        <v>6029</v>
      </c>
      <c r="L6668" t="s">
        <v>76</v>
      </c>
      <c r="M6668" t="s">
        <v>2827</v>
      </c>
      <c r="N6668" t="s">
        <v>2785</v>
      </c>
      <c r="O6668" t="s">
        <v>6031</v>
      </c>
      <c r="P6668" t="s">
        <v>54188</v>
      </c>
      <c r="R6668" t="str">
        <f t="shared" si="208"/>
        <v>奎文</v>
      </c>
      <c r="S6668" t="str">
        <f t="shared" si="209"/>
        <v>0713</v>
      </c>
    </row>
    <row r="6669" spans="1:19">
      <c r="A6669" t="s">
        <v>54189</v>
      </c>
      <c r="B6669" t="s">
        <v>54190</v>
      </c>
      <c r="C6669" t="s">
        <v>46</v>
      </c>
      <c r="D6669" t="s">
        <v>54191</v>
      </c>
      <c r="E6669" t="s">
        <v>51138</v>
      </c>
      <c r="F6669" t="s">
        <v>54192</v>
      </c>
      <c r="G6669" t="s">
        <v>54193</v>
      </c>
      <c r="H6669" t="s">
        <v>49750</v>
      </c>
      <c r="I6669" t="s">
        <v>2364</v>
      </c>
      <c r="J6669" t="s">
        <v>8024</v>
      </c>
      <c r="K6669" t="s">
        <v>8025</v>
      </c>
      <c r="L6669" t="s">
        <v>76</v>
      </c>
      <c r="M6669" t="s">
        <v>2516</v>
      </c>
      <c r="N6669" t="s">
        <v>15808</v>
      </c>
      <c r="O6669" t="s">
        <v>8026</v>
      </c>
      <c r="P6669" t="s">
        <v>54194</v>
      </c>
      <c r="R6669" t="str">
        <f t="shared" si="208"/>
        <v>奎文</v>
      </c>
      <c r="S6669" t="str">
        <f t="shared" si="209"/>
        <v>0713</v>
      </c>
    </row>
    <row r="6670" spans="1:19">
      <c r="A6670" t="s">
        <v>54195</v>
      </c>
      <c r="B6670" t="s">
        <v>54196</v>
      </c>
      <c r="C6670" t="s">
        <v>46</v>
      </c>
      <c r="D6670" t="s">
        <v>54197</v>
      </c>
      <c r="E6670" t="s">
        <v>51161</v>
      </c>
      <c r="F6670" t="s">
        <v>54198</v>
      </c>
      <c r="G6670" t="s">
        <v>54199</v>
      </c>
      <c r="H6670" t="s">
        <v>54200</v>
      </c>
      <c r="I6670" t="s">
        <v>3336</v>
      </c>
      <c r="J6670" t="s">
        <v>9811</v>
      </c>
      <c r="K6670" t="s">
        <v>9812</v>
      </c>
      <c r="L6670" t="s">
        <v>57</v>
      </c>
      <c r="M6670" t="s">
        <v>2492</v>
      </c>
      <c r="N6670" t="s">
        <v>2983</v>
      </c>
      <c r="O6670" t="s">
        <v>9813</v>
      </c>
      <c r="P6670" t="s">
        <v>54201</v>
      </c>
      <c r="Q6670" t="s">
        <v>54202</v>
      </c>
      <c r="R6670" t="str">
        <f t="shared" si="208"/>
        <v>安丘</v>
      </c>
      <c r="S6670" t="str">
        <f t="shared" si="209"/>
        <v>0713</v>
      </c>
    </row>
    <row r="6671" spans="1:19">
      <c r="A6671" t="s">
        <v>54203</v>
      </c>
      <c r="B6671" t="s">
        <v>54204</v>
      </c>
      <c r="C6671" t="s">
        <v>46</v>
      </c>
      <c r="D6671" t="s">
        <v>54205</v>
      </c>
      <c r="E6671" t="s">
        <v>51161</v>
      </c>
      <c r="F6671" t="s">
        <v>54206</v>
      </c>
      <c r="G6671" t="s">
        <v>54207</v>
      </c>
      <c r="H6671" t="s">
        <v>54208</v>
      </c>
      <c r="I6671" t="s">
        <v>2350</v>
      </c>
      <c r="J6671" t="s">
        <v>10977</v>
      </c>
      <c r="K6671" t="s">
        <v>10978</v>
      </c>
      <c r="L6671" t="s">
        <v>146</v>
      </c>
      <c r="M6671" t="s">
        <v>10979</v>
      </c>
      <c r="N6671" t="s">
        <v>2674</v>
      </c>
      <c r="O6671" t="s">
        <v>10980</v>
      </c>
      <c r="P6671" t="s">
        <v>54209</v>
      </c>
      <c r="R6671" t="str">
        <f t="shared" si="208"/>
        <v>临朐</v>
      </c>
      <c r="S6671" t="str">
        <f t="shared" si="209"/>
        <v>0713</v>
      </c>
    </row>
    <row r="6672" spans="1:19">
      <c r="A6672" t="s">
        <v>54210</v>
      </c>
      <c r="B6672" t="s">
        <v>54211</v>
      </c>
      <c r="C6672" t="s">
        <v>46</v>
      </c>
      <c r="D6672" t="s">
        <v>54212</v>
      </c>
      <c r="E6672" t="s">
        <v>51161</v>
      </c>
      <c r="F6672" t="s">
        <v>54213</v>
      </c>
      <c r="G6672" t="s">
        <v>54214</v>
      </c>
      <c r="H6672" t="s">
        <v>54215</v>
      </c>
      <c r="I6672" t="s">
        <v>2645</v>
      </c>
      <c r="J6672" t="s">
        <v>3938</v>
      </c>
      <c r="K6672" t="s">
        <v>3939</v>
      </c>
      <c r="L6672" t="s">
        <v>137</v>
      </c>
      <c r="M6672" t="s">
        <v>3940</v>
      </c>
      <c r="N6672" t="s">
        <v>2368</v>
      </c>
      <c r="O6672" t="s">
        <v>3941</v>
      </c>
      <c r="P6672" t="s">
        <v>54216</v>
      </c>
      <c r="R6672" t="str">
        <f t="shared" si="208"/>
        <v>青州</v>
      </c>
      <c r="S6672" t="str">
        <f t="shared" si="209"/>
        <v>0713</v>
      </c>
    </row>
    <row r="6673" spans="1:19">
      <c r="A6673" t="s">
        <v>54217</v>
      </c>
      <c r="B6673" t="s">
        <v>54218</v>
      </c>
      <c r="C6673" t="s">
        <v>46</v>
      </c>
      <c r="D6673" t="s">
        <v>54219</v>
      </c>
      <c r="E6673" t="s">
        <v>51161</v>
      </c>
      <c r="F6673" t="s">
        <v>54220</v>
      </c>
      <c r="G6673" t="s">
        <v>54221</v>
      </c>
      <c r="H6673" t="s">
        <v>54222</v>
      </c>
      <c r="I6673" t="s">
        <v>2465</v>
      </c>
      <c r="J6673" t="s">
        <v>5347</v>
      </c>
      <c r="K6673" t="s">
        <v>5348</v>
      </c>
      <c r="L6673" t="s">
        <v>187</v>
      </c>
      <c r="M6673" t="s">
        <v>3510</v>
      </c>
      <c r="O6673" t="s">
        <v>5349</v>
      </c>
      <c r="P6673" t="s">
        <v>54223</v>
      </c>
      <c r="Q6673" t="s">
        <v>32042</v>
      </c>
      <c r="R6673" t="str">
        <f t="shared" si="208"/>
        <v>坊子</v>
      </c>
      <c r="S6673" t="str">
        <f t="shared" si="209"/>
        <v>0713</v>
      </c>
    </row>
    <row r="6674" spans="1:19">
      <c r="A6674" t="s">
        <v>54224</v>
      </c>
      <c r="B6674" t="s">
        <v>54225</v>
      </c>
      <c r="C6674" t="s">
        <v>46</v>
      </c>
      <c r="D6674" t="s">
        <v>54226</v>
      </c>
      <c r="E6674" t="s">
        <v>51138</v>
      </c>
      <c r="F6674" t="s">
        <v>54227</v>
      </c>
      <c r="G6674" t="s">
        <v>54228</v>
      </c>
      <c r="H6674" t="s">
        <v>54229</v>
      </c>
      <c r="I6674" t="s">
        <v>2364</v>
      </c>
      <c r="J6674" t="s">
        <v>6049</v>
      </c>
      <c r="K6674" t="s">
        <v>6050</v>
      </c>
      <c r="L6674" t="s">
        <v>128</v>
      </c>
      <c r="M6674" t="s">
        <v>2913</v>
      </c>
      <c r="N6674" t="s">
        <v>2816</v>
      </c>
      <c r="O6674" t="s">
        <v>6051</v>
      </c>
      <c r="P6674" t="s">
        <v>54230</v>
      </c>
      <c r="R6674" t="str">
        <f t="shared" si="208"/>
        <v>寿光</v>
      </c>
      <c r="S6674" t="str">
        <f t="shared" si="209"/>
        <v>0713</v>
      </c>
    </row>
    <row r="6675" spans="1:19">
      <c r="A6675" t="s">
        <v>54231</v>
      </c>
      <c r="B6675" t="s">
        <v>54232</v>
      </c>
      <c r="C6675" t="s">
        <v>46</v>
      </c>
      <c r="D6675" t="s">
        <v>54233</v>
      </c>
      <c r="E6675" t="s">
        <v>51161</v>
      </c>
      <c r="F6675" t="s">
        <v>54234</v>
      </c>
      <c r="G6675" t="s">
        <v>54235</v>
      </c>
      <c r="H6675" t="s">
        <v>54236</v>
      </c>
      <c r="I6675" t="s">
        <v>6637</v>
      </c>
      <c r="J6675" t="s">
        <v>5976</v>
      </c>
      <c r="K6675" t="s">
        <v>5977</v>
      </c>
      <c r="L6675" t="s">
        <v>128</v>
      </c>
      <c r="M6675" t="s">
        <v>5602</v>
      </c>
      <c r="N6675" t="s">
        <v>2421</v>
      </c>
      <c r="O6675" t="s">
        <v>5978</v>
      </c>
      <c r="P6675" t="s">
        <v>54237</v>
      </c>
      <c r="R6675" t="str">
        <f t="shared" si="208"/>
        <v>寿光</v>
      </c>
      <c r="S6675" t="str">
        <f t="shared" si="209"/>
        <v>0713</v>
      </c>
    </row>
    <row r="6676" spans="1:19">
      <c r="A6676" t="s">
        <v>54238</v>
      </c>
      <c r="B6676" t="s">
        <v>54239</v>
      </c>
      <c r="C6676" t="s">
        <v>46</v>
      </c>
      <c r="D6676" t="s">
        <v>54240</v>
      </c>
      <c r="E6676" t="s">
        <v>51161</v>
      </c>
      <c r="F6676" t="s">
        <v>54241</v>
      </c>
      <c r="G6676" t="s">
        <v>54242</v>
      </c>
      <c r="H6676" t="s">
        <v>54243</v>
      </c>
      <c r="I6676" t="s">
        <v>2350</v>
      </c>
      <c r="J6676" t="s">
        <v>2561</v>
      </c>
      <c r="K6676" t="s">
        <v>2562</v>
      </c>
      <c r="L6676" t="s">
        <v>57</v>
      </c>
      <c r="M6676" t="s">
        <v>2563</v>
      </c>
      <c r="N6676" t="s">
        <v>2421</v>
      </c>
      <c r="O6676" t="s">
        <v>2565</v>
      </c>
      <c r="P6676" t="s">
        <v>54244</v>
      </c>
      <c r="Q6676" t="s">
        <v>54245</v>
      </c>
      <c r="R6676" t="str">
        <f t="shared" si="208"/>
        <v>安丘</v>
      </c>
      <c r="S6676" t="str">
        <f t="shared" si="209"/>
        <v>0713</v>
      </c>
    </row>
    <row r="6677" spans="1:19">
      <c r="A6677" t="s">
        <v>54246</v>
      </c>
      <c r="B6677" t="s">
        <v>54247</v>
      </c>
      <c r="C6677" t="s">
        <v>46</v>
      </c>
      <c r="D6677" t="s">
        <v>54248</v>
      </c>
      <c r="E6677" t="s">
        <v>51161</v>
      </c>
      <c r="F6677" t="s">
        <v>54249</v>
      </c>
      <c r="G6677" t="s">
        <v>54250</v>
      </c>
      <c r="H6677" t="s">
        <v>54251</v>
      </c>
      <c r="I6677" t="s">
        <v>6637</v>
      </c>
      <c r="J6677" t="s">
        <v>4903</v>
      </c>
      <c r="K6677" t="s">
        <v>4904</v>
      </c>
      <c r="L6677" t="s">
        <v>47</v>
      </c>
      <c r="M6677" t="s">
        <v>4905</v>
      </c>
      <c r="N6677" t="s">
        <v>2340</v>
      </c>
      <c r="O6677" t="s">
        <v>4906</v>
      </c>
      <c r="P6677" t="s">
        <v>54252</v>
      </c>
      <c r="Q6677" t="s">
        <v>54253</v>
      </c>
      <c r="R6677" t="str">
        <f t="shared" si="208"/>
        <v>诸城</v>
      </c>
      <c r="S6677" t="str">
        <f t="shared" si="209"/>
        <v>0713</v>
      </c>
    </row>
    <row r="6678" spans="1:19">
      <c r="A6678" t="s">
        <v>54254</v>
      </c>
      <c r="B6678" t="s">
        <v>54255</v>
      </c>
      <c r="C6678" t="s">
        <v>46</v>
      </c>
      <c r="D6678" t="s">
        <v>54256</v>
      </c>
      <c r="E6678" t="s">
        <v>54257</v>
      </c>
      <c r="F6678" t="s">
        <v>54258</v>
      </c>
      <c r="G6678" t="s">
        <v>54259</v>
      </c>
      <c r="H6678" t="s">
        <v>54260</v>
      </c>
      <c r="I6678" t="s">
        <v>2392</v>
      </c>
      <c r="J6678" t="s">
        <v>6823</v>
      </c>
      <c r="K6678" t="s">
        <v>6824</v>
      </c>
      <c r="L6678" t="s">
        <v>137</v>
      </c>
      <c r="M6678" t="s">
        <v>5175</v>
      </c>
      <c r="N6678" t="s">
        <v>2480</v>
      </c>
      <c r="O6678" t="s">
        <v>6825</v>
      </c>
      <c r="P6678" t="s">
        <v>54261</v>
      </c>
      <c r="Q6678" t="s">
        <v>54262</v>
      </c>
      <c r="R6678" t="str">
        <f t="shared" si="208"/>
        <v>青州</v>
      </c>
      <c r="S6678" t="str">
        <f t="shared" si="209"/>
        <v>0713</v>
      </c>
    </row>
    <row r="6679" spans="1:19">
      <c r="A6679" t="s">
        <v>54263</v>
      </c>
      <c r="B6679" t="s">
        <v>54264</v>
      </c>
      <c r="C6679" t="s">
        <v>46</v>
      </c>
      <c r="D6679" t="s">
        <v>54265</v>
      </c>
      <c r="E6679" t="s">
        <v>51138</v>
      </c>
      <c r="F6679" t="s">
        <v>54266</v>
      </c>
      <c r="G6679" t="s">
        <v>54267</v>
      </c>
      <c r="H6679" t="s">
        <v>54268</v>
      </c>
      <c r="I6679" t="s">
        <v>2378</v>
      </c>
      <c r="J6679" t="s">
        <v>3938</v>
      </c>
      <c r="K6679" t="s">
        <v>3939</v>
      </c>
      <c r="L6679" t="s">
        <v>137</v>
      </c>
      <c r="M6679" t="s">
        <v>3940</v>
      </c>
      <c r="N6679" t="s">
        <v>2480</v>
      </c>
      <c r="O6679" t="s">
        <v>3941</v>
      </c>
      <c r="P6679" t="s">
        <v>54269</v>
      </c>
      <c r="Q6679" t="s">
        <v>54270</v>
      </c>
      <c r="R6679" t="str">
        <f t="shared" si="208"/>
        <v>青州</v>
      </c>
      <c r="S6679" t="str">
        <f t="shared" si="209"/>
        <v>0713</v>
      </c>
    </row>
    <row r="6680" spans="1:19">
      <c r="A6680" t="s">
        <v>54271</v>
      </c>
      <c r="B6680" t="s">
        <v>54272</v>
      </c>
      <c r="C6680" t="s">
        <v>46</v>
      </c>
      <c r="D6680" t="s">
        <v>54273</v>
      </c>
      <c r="E6680" t="s">
        <v>51161</v>
      </c>
      <c r="F6680" t="s">
        <v>54274</v>
      </c>
      <c r="G6680" t="s">
        <v>54275</v>
      </c>
      <c r="H6680" t="s">
        <v>54276</v>
      </c>
      <c r="I6680" t="s">
        <v>10333</v>
      </c>
      <c r="J6680" t="s">
        <v>4027</v>
      </c>
      <c r="K6680" t="s">
        <v>4028</v>
      </c>
      <c r="L6680" t="s">
        <v>57</v>
      </c>
      <c r="M6680" t="s">
        <v>2552</v>
      </c>
      <c r="N6680" t="s">
        <v>2354</v>
      </c>
      <c r="O6680" t="s">
        <v>4030</v>
      </c>
      <c r="P6680" t="s">
        <v>54277</v>
      </c>
      <c r="Q6680" t="s">
        <v>54278</v>
      </c>
      <c r="R6680" t="str">
        <f t="shared" si="208"/>
        <v>安丘</v>
      </c>
      <c r="S6680" t="str">
        <f t="shared" si="209"/>
        <v>0713</v>
      </c>
    </row>
    <row r="6681" spans="1:19">
      <c r="A6681" t="s">
        <v>54279</v>
      </c>
      <c r="B6681" t="s">
        <v>54280</v>
      </c>
      <c r="C6681" t="s">
        <v>46</v>
      </c>
      <c r="D6681" t="s">
        <v>54281</v>
      </c>
      <c r="E6681" t="s">
        <v>51161</v>
      </c>
      <c r="F6681" t="s">
        <v>54282</v>
      </c>
      <c r="G6681" t="s">
        <v>54283</v>
      </c>
      <c r="H6681" t="s">
        <v>54284</v>
      </c>
      <c r="I6681" t="s">
        <v>2645</v>
      </c>
      <c r="J6681" t="s">
        <v>3791</v>
      </c>
      <c r="K6681" t="s">
        <v>3792</v>
      </c>
      <c r="L6681" t="s">
        <v>67</v>
      </c>
      <c r="M6681" t="s">
        <v>3008</v>
      </c>
      <c r="N6681" t="s">
        <v>2421</v>
      </c>
      <c r="O6681" t="s">
        <v>3793</v>
      </c>
      <c r="P6681" t="s">
        <v>54285</v>
      </c>
      <c r="R6681" t="str">
        <f t="shared" si="208"/>
        <v>昌邑</v>
      </c>
      <c r="S6681" t="str">
        <f t="shared" si="209"/>
        <v>0713</v>
      </c>
    </row>
    <row r="6682" spans="1:19">
      <c r="A6682" t="s">
        <v>54286</v>
      </c>
      <c r="B6682" t="s">
        <v>54287</v>
      </c>
      <c r="C6682" t="s">
        <v>46</v>
      </c>
      <c r="D6682" t="s">
        <v>54288</v>
      </c>
      <c r="E6682" t="s">
        <v>51138</v>
      </c>
      <c r="F6682" t="s">
        <v>54289</v>
      </c>
      <c r="G6682" t="s">
        <v>54290</v>
      </c>
      <c r="H6682" t="s">
        <v>54291</v>
      </c>
      <c r="I6682" t="s">
        <v>2364</v>
      </c>
      <c r="J6682" t="s">
        <v>10011</v>
      </c>
      <c r="K6682" t="s">
        <v>10012</v>
      </c>
      <c r="L6682" t="s">
        <v>76</v>
      </c>
      <c r="M6682" t="s">
        <v>4374</v>
      </c>
      <c r="N6682" t="s">
        <v>5712</v>
      </c>
      <c r="O6682" t="s">
        <v>10013</v>
      </c>
      <c r="P6682" t="s">
        <v>54292</v>
      </c>
      <c r="Q6682" t="s">
        <v>54293</v>
      </c>
      <c r="R6682" t="str">
        <f t="shared" si="208"/>
        <v>奎文</v>
      </c>
      <c r="S6682" t="str">
        <f t="shared" si="209"/>
        <v>0713</v>
      </c>
    </row>
    <row r="6683" spans="1:19">
      <c r="A6683" t="s">
        <v>54294</v>
      </c>
      <c r="B6683" t="s">
        <v>54295</v>
      </c>
      <c r="C6683" t="s">
        <v>46</v>
      </c>
      <c r="D6683" t="s">
        <v>54296</v>
      </c>
      <c r="E6683" t="s">
        <v>54297</v>
      </c>
      <c r="F6683" t="s">
        <v>54298</v>
      </c>
      <c r="G6683" t="s">
        <v>54299</v>
      </c>
      <c r="H6683" t="s">
        <v>54300</v>
      </c>
      <c r="I6683" t="s">
        <v>2645</v>
      </c>
      <c r="J6683" t="s">
        <v>2980</v>
      </c>
      <c r="K6683" t="s">
        <v>2981</v>
      </c>
      <c r="L6683" t="s">
        <v>101</v>
      </c>
      <c r="M6683" t="s">
        <v>2982</v>
      </c>
      <c r="N6683" t="s">
        <v>2480</v>
      </c>
      <c r="O6683" t="s">
        <v>2984</v>
      </c>
      <c r="P6683" t="s">
        <v>54301</v>
      </c>
      <c r="Q6683" t="s">
        <v>54302</v>
      </c>
      <c r="R6683" t="str">
        <f t="shared" si="208"/>
        <v>潍城</v>
      </c>
      <c r="S6683" t="str">
        <f t="shared" si="209"/>
        <v>0713</v>
      </c>
    </row>
    <row r="6684" spans="1:19">
      <c r="A6684" t="s">
        <v>54303</v>
      </c>
      <c r="B6684" t="s">
        <v>54304</v>
      </c>
      <c r="C6684" t="s">
        <v>46</v>
      </c>
      <c r="D6684" t="s">
        <v>54305</v>
      </c>
      <c r="E6684" t="s">
        <v>54297</v>
      </c>
      <c r="F6684" t="s">
        <v>54306</v>
      </c>
      <c r="G6684" t="s">
        <v>54307</v>
      </c>
      <c r="H6684" t="s">
        <v>54308</v>
      </c>
      <c r="I6684" t="s">
        <v>4165</v>
      </c>
      <c r="J6684" t="s">
        <v>12991</v>
      </c>
      <c r="K6684" t="s">
        <v>12992</v>
      </c>
      <c r="L6684" t="s">
        <v>676</v>
      </c>
      <c r="M6684" t="s">
        <v>3471</v>
      </c>
      <c r="N6684" t="s">
        <v>3554</v>
      </c>
      <c r="O6684" t="s">
        <v>12993</v>
      </c>
      <c r="P6684" t="s">
        <v>54309</v>
      </c>
      <c r="Q6684" t="s">
        <v>54310</v>
      </c>
      <c r="R6684" t="str">
        <f t="shared" si="208"/>
        <v>昌乐</v>
      </c>
      <c r="S6684" t="str">
        <f t="shared" si="209"/>
        <v>0713</v>
      </c>
    </row>
    <row r="6685" spans="1:19">
      <c r="A6685" t="s">
        <v>54311</v>
      </c>
      <c r="B6685" t="s">
        <v>54312</v>
      </c>
      <c r="C6685" t="s">
        <v>46</v>
      </c>
      <c r="D6685" t="s">
        <v>54313</v>
      </c>
      <c r="E6685" t="s">
        <v>51161</v>
      </c>
      <c r="F6685" t="s">
        <v>54314</v>
      </c>
      <c r="G6685" t="s">
        <v>54315</v>
      </c>
      <c r="H6685" t="s">
        <v>54316</v>
      </c>
      <c r="I6685" t="s">
        <v>6637</v>
      </c>
      <c r="J6685" t="s">
        <v>12664</v>
      </c>
      <c r="K6685" t="s">
        <v>12665</v>
      </c>
      <c r="L6685" t="s">
        <v>128</v>
      </c>
      <c r="M6685" t="s">
        <v>3952</v>
      </c>
      <c r="N6685" t="s">
        <v>4222</v>
      </c>
      <c r="O6685" t="s">
        <v>12666</v>
      </c>
      <c r="P6685" t="s">
        <v>54317</v>
      </c>
      <c r="Q6685" t="s">
        <v>54318</v>
      </c>
      <c r="R6685" t="str">
        <f t="shared" si="208"/>
        <v>寿光</v>
      </c>
      <c r="S6685" t="str">
        <f t="shared" si="209"/>
        <v>0713</v>
      </c>
    </row>
    <row r="6686" spans="1:19">
      <c r="A6686" t="s">
        <v>54319</v>
      </c>
      <c r="B6686" t="s">
        <v>54320</v>
      </c>
      <c r="C6686" t="s">
        <v>46</v>
      </c>
      <c r="D6686" t="s">
        <v>54321</v>
      </c>
      <c r="E6686" t="s">
        <v>51161</v>
      </c>
      <c r="F6686" t="s">
        <v>54322</v>
      </c>
      <c r="G6686" t="s">
        <v>54323</v>
      </c>
      <c r="H6686" t="s">
        <v>54324</v>
      </c>
      <c r="I6686" t="s">
        <v>2645</v>
      </c>
      <c r="J6686" t="s">
        <v>3085</v>
      </c>
      <c r="K6686" t="s">
        <v>3086</v>
      </c>
      <c r="L6686" t="s">
        <v>110</v>
      </c>
      <c r="M6686" t="s">
        <v>3087</v>
      </c>
      <c r="N6686" t="s">
        <v>3994</v>
      </c>
      <c r="O6686" t="s">
        <v>3088</v>
      </c>
      <c r="P6686" t="s">
        <v>54325</v>
      </c>
      <c r="R6686" t="str">
        <f t="shared" si="208"/>
        <v>高密</v>
      </c>
      <c r="S6686" t="str">
        <f t="shared" si="209"/>
        <v>0713</v>
      </c>
    </row>
    <row r="6687" spans="1:19">
      <c r="A6687" t="s">
        <v>54326</v>
      </c>
      <c r="B6687" t="s">
        <v>54327</v>
      </c>
      <c r="C6687" t="s">
        <v>46</v>
      </c>
      <c r="D6687" t="s">
        <v>54328</v>
      </c>
      <c r="E6687" t="s">
        <v>51161</v>
      </c>
      <c r="F6687" t="s">
        <v>54329</v>
      </c>
      <c r="G6687" t="s">
        <v>54330</v>
      </c>
      <c r="H6687" t="s">
        <v>54331</v>
      </c>
      <c r="I6687" t="s">
        <v>2378</v>
      </c>
      <c r="J6687" t="s">
        <v>5392</v>
      </c>
      <c r="K6687" t="s">
        <v>5393</v>
      </c>
      <c r="L6687" t="s">
        <v>128</v>
      </c>
      <c r="M6687" t="s">
        <v>2720</v>
      </c>
      <c r="N6687" t="s">
        <v>2785</v>
      </c>
      <c r="O6687" t="s">
        <v>5394</v>
      </c>
      <c r="P6687" t="s">
        <v>54332</v>
      </c>
      <c r="Q6687" t="s">
        <v>54333</v>
      </c>
      <c r="R6687" t="str">
        <f t="shared" si="208"/>
        <v>寿光</v>
      </c>
      <c r="S6687" t="str">
        <f t="shared" si="209"/>
        <v>0713</v>
      </c>
    </row>
    <row r="6688" spans="1:19">
      <c r="A6688" t="s">
        <v>54334</v>
      </c>
      <c r="B6688" t="s">
        <v>54335</v>
      </c>
      <c r="C6688" t="s">
        <v>46</v>
      </c>
      <c r="D6688" t="s">
        <v>54336</v>
      </c>
      <c r="E6688" t="s">
        <v>51222</v>
      </c>
      <c r="F6688" t="s">
        <v>54337</v>
      </c>
      <c r="G6688" t="s">
        <v>54338</v>
      </c>
      <c r="H6688" t="s">
        <v>54339</v>
      </c>
      <c r="I6688" t="s">
        <v>2364</v>
      </c>
      <c r="J6688" t="s">
        <v>3497</v>
      </c>
      <c r="K6688" t="s">
        <v>3498</v>
      </c>
      <c r="L6688" t="s">
        <v>57</v>
      </c>
      <c r="M6688" t="s">
        <v>2838</v>
      </c>
      <c r="N6688" t="s">
        <v>2354</v>
      </c>
      <c r="O6688" t="s">
        <v>3500</v>
      </c>
      <c r="P6688" t="s">
        <v>54340</v>
      </c>
      <c r="R6688" t="str">
        <f t="shared" si="208"/>
        <v>安丘</v>
      </c>
      <c r="S6688" t="str">
        <f t="shared" si="209"/>
        <v>0713</v>
      </c>
    </row>
    <row r="6689" spans="1:19">
      <c r="A6689" t="s">
        <v>54341</v>
      </c>
      <c r="B6689" t="s">
        <v>54342</v>
      </c>
      <c r="C6689" t="s">
        <v>46</v>
      </c>
      <c r="D6689" t="s">
        <v>54343</v>
      </c>
      <c r="E6689" t="s">
        <v>54344</v>
      </c>
      <c r="F6689" t="s">
        <v>54345</v>
      </c>
      <c r="G6689" t="s">
        <v>54346</v>
      </c>
      <c r="H6689" t="s">
        <v>54347</v>
      </c>
      <c r="I6689" t="s">
        <v>2350</v>
      </c>
      <c r="J6689" t="s">
        <v>6273</v>
      </c>
      <c r="K6689" t="s">
        <v>6274</v>
      </c>
      <c r="L6689" t="s">
        <v>101</v>
      </c>
      <c r="M6689" t="s">
        <v>5737</v>
      </c>
      <c r="N6689" t="s">
        <v>2354</v>
      </c>
      <c r="O6689" t="s">
        <v>6275</v>
      </c>
      <c r="P6689" t="s">
        <v>54348</v>
      </c>
      <c r="Q6689" t="s">
        <v>54349</v>
      </c>
      <c r="R6689" t="str">
        <f t="shared" si="208"/>
        <v>潍城</v>
      </c>
      <c r="S6689" t="str">
        <f t="shared" si="209"/>
        <v>0713</v>
      </c>
    </row>
    <row r="6690" spans="1:19">
      <c r="A6690" t="s">
        <v>54350</v>
      </c>
      <c r="B6690" t="s">
        <v>54351</v>
      </c>
      <c r="C6690" t="s">
        <v>46</v>
      </c>
      <c r="D6690" t="s">
        <v>54352</v>
      </c>
      <c r="E6690" t="s">
        <v>51161</v>
      </c>
      <c r="F6690" t="s">
        <v>54353</v>
      </c>
      <c r="G6690" t="s">
        <v>54354</v>
      </c>
      <c r="H6690" t="s">
        <v>54355</v>
      </c>
      <c r="I6690" t="s">
        <v>2350</v>
      </c>
      <c r="J6690" t="s">
        <v>6441</v>
      </c>
      <c r="K6690" t="s">
        <v>6442</v>
      </c>
      <c r="L6690" t="s">
        <v>76</v>
      </c>
      <c r="M6690" t="s">
        <v>4374</v>
      </c>
      <c r="N6690" t="s">
        <v>18142</v>
      </c>
      <c r="O6690" t="s">
        <v>6443</v>
      </c>
      <c r="P6690" t="s">
        <v>54356</v>
      </c>
      <c r="Q6690" t="s">
        <v>54357</v>
      </c>
      <c r="R6690" t="str">
        <f t="shared" si="208"/>
        <v>奎文</v>
      </c>
      <c r="S6690" t="str">
        <f t="shared" si="209"/>
        <v>0713</v>
      </c>
    </row>
    <row r="6691" spans="1:19">
      <c r="A6691" t="s">
        <v>54358</v>
      </c>
      <c r="B6691" t="s">
        <v>54359</v>
      </c>
      <c r="C6691" t="s">
        <v>46</v>
      </c>
      <c r="D6691" t="s">
        <v>54360</v>
      </c>
      <c r="E6691" t="s">
        <v>54361</v>
      </c>
      <c r="F6691" t="s">
        <v>54362</v>
      </c>
      <c r="G6691" t="s">
        <v>54363</v>
      </c>
      <c r="H6691" t="s">
        <v>54364</v>
      </c>
      <c r="I6691" t="s">
        <v>2350</v>
      </c>
      <c r="J6691" t="s">
        <v>11058</v>
      </c>
      <c r="K6691" t="s">
        <v>11059</v>
      </c>
      <c r="L6691" t="s">
        <v>110</v>
      </c>
      <c r="M6691" t="s">
        <v>7687</v>
      </c>
      <c r="N6691" t="s">
        <v>4614</v>
      </c>
      <c r="O6691" t="s">
        <v>11060</v>
      </c>
      <c r="P6691" t="s">
        <v>54365</v>
      </c>
      <c r="R6691" t="str">
        <f t="shared" si="208"/>
        <v>高密</v>
      </c>
      <c r="S6691" t="str">
        <f t="shared" si="209"/>
        <v>0713</v>
      </c>
    </row>
    <row r="6692" spans="1:19">
      <c r="A6692" t="s">
        <v>54366</v>
      </c>
      <c r="B6692" t="s">
        <v>54367</v>
      </c>
      <c r="C6692" t="s">
        <v>46</v>
      </c>
      <c r="D6692" t="s">
        <v>54368</v>
      </c>
      <c r="E6692" t="s">
        <v>51161</v>
      </c>
      <c r="F6692" t="s">
        <v>54369</v>
      </c>
      <c r="G6692" t="s">
        <v>54370</v>
      </c>
      <c r="H6692" t="s">
        <v>54371</v>
      </c>
      <c r="I6692" t="s">
        <v>15596</v>
      </c>
      <c r="J6692" t="s">
        <v>15797</v>
      </c>
      <c r="K6692" t="s">
        <v>15798</v>
      </c>
      <c r="L6692" t="s">
        <v>47</v>
      </c>
      <c r="M6692" t="s">
        <v>2784</v>
      </c>
      <c r="N6692" t="s">
        <v>3122</v>
      </c>
      <c r="O6692" t="s">
        <v>15799</v>
      </c>
      <c r="P6692" t="s">
        <v>54372</v>
      </c>
      <c r="R6692" t="str">
        <f t="shared" si="208"/>
        <v>诸城</v>
      </c>
      <c r="S6692" t="str">
        <f t="shared" si="209"/>
        <v>0713</v>
      </c>
    </row>
    <row r="6693" spans="1:19">
      <c r="A6693" t="s">
        <v>54373</v>
      </c>
      <c r="B6693" t="s">
        <v>54374</v>
      </c>
      <c r="C6693" t="s">
        <v>46</v>
      </c>
      <c r="D6693" t="s">
        <v>54375</v>
      </c>
      <c r="E6693" t="s">
        <v>51161</v>
      </c>
      <c r="F6693" t="s">
        <v>54376</v>
      </c>
      <c r="G6693" t="s">
        <v>54377</v>
      </c>
      <c r="H6693" t="s">
        <v>54378</v>
      </c>
      <c r="I6693" t="s">
        <v>2645</v>
      </c>
      <c r="J6693" t="s">
        <v>5095</v>
      </c>
      <c r="K6693" t="s">
        <v>5096</v>
      </c>
      <c r="L6693" t="s">
        <v>676</v>
      </c>
      <c r="M6693" t="s">
        <v>3471</v>
      </c>
      <c r="N6693" t="s">
        <v>2354</v>
      </c>
      <c r="O6693" t="s">
        <v>5097</v>
      </c>
      <c r="P6693" t="s">
        <v>54379</v>
      </c>
      <c r="R6693" t="str">
        <f t="shared" si="208"/>
        <v>昌乐</v>
      </c>
      <c r="S6693" t="str">
        <f t="shared" si="209"/>
        <v>0713</v>
      </c>
    </row>
    <row r="6694" spans="1:19">
      <c r="A6694" t="s">
        <v>54380</v>
      </c>
      <c r="B6694" t="s">
        <v>54381</v>
      </c>
      <c r="C6694" t="s">
        <v>46</v>
      </c>
      <c r="D6694" t="s">
        <v>54382</v>
      </c>
      <c r="E6694" t="s">
        <v>51161</v>
      </c>
      <c r="F6694" t="s">
        <v>54383</v>
      </c>
      <c r="G6694" t="s">
        <v>54384</v>
      </c>
      <c r="H6694" t="s">
        <v>54385</v>
      </c>
      <c r="I6694" t="s">
        <v>2503</v>
      </c>
      <c r="J6694" t="s">
        <v>6113</v>
      </c>
      <c r="K6694" t="s">
        <v>6114</v>
      </c>
      <c r="L6694" t="s">
        <v>57</v>
      </c>
      <c r="M6694" t="s">
        <v>2353</v>
      </c>
      <c r="N6694" t="s">
        <v>2340</v>
      </c>
      <c r="O6694" t="s">
        <v>6115</v>
      </c>
      <c r="P6694" t="s">
        <v>54386</v>
      </c>
      <c r="R6694" t="str">
        <f t="shared" si="208"/>
        <v>安丘</v>
      </c>
      <c r="S6694" t="str">
        <f t="shared" si="209"/>
        <v>0713</v>
      </c>
    </row>
    <row r="6695" spans="1:19">
      <c r="A6695" t="s">
        <v>54387</v>
      </c>
      <c r="B6695" t="s">
        <v>54388</v>
      </c>
      <c r="C6695" t="s">
        <v>46</v>
      </c>
      <c r="D6695" t="s">
        <v>54389</v>
      </c>
      <c r="E6695" t="s">
        <v>51161</v>
      </c>
      <c r="F6695" t="s">
        <v>54390</v>
      </c>
      <c r="G6695" t="s">
        <v>54391</v>
      </c>
      <c r="H6695" t="s">
        <v>54392</v>
      </c>
      <c r="I6695" t="s">
        <v>2451</v>
      </c>
      <c r="J6695" t="s">
        <v>6238</v>
      </c>
      <c r="K6695" t="s">
        <v>6239</v>
      </c>
      <c r="L6695" t="s">
        <v>101</v>
      </c>
      <c r="M6695" t="s">
        <v>5737</v>
      </c>
      <c r="N6695" t="s">
        <v>3907</v>
      </c>
      <c r="O6695" t="s">
        <v>6240</v>
      </c>
      <c r="P6695" t="s">
        <v>54393</v>
      </c>
      <c r="R6695" t="str">
        <f t="shared" si="208"/>
        <v>潍城</v>
      </c>
      <c r="S6695" t="str">
        <f t="shared" si="209"/>
        <v>0713</v>
      </c>
    </row>
    <row r="6696" spans="1:19">
      <c r="A6696" t="s">
        <v>54394</v>
      </c>
      <c r="B6696" t="s">
        <v>54395</v>
      </c>
      <c r="C6696" t="s">
        <v>46</v>
      </c>
      <c r="D6696" t="s">
        <v>54396</v>
      </c>
      <c r="E6696" t="s">
        <v>51138</v>
      </c>
      <c r="F6696" t="s">
        <v>54397</v>
      </c>
      <c r="G6696" t="s">
        <v>54398</v>
      </c>
      <c r="H6696" t="s">
        <v>54399</v>
      </c>
      <c r="I6696" t="s">
        <v>3376</v>
      </c>
      <c r="J6696" t="s">
        <v>2771</v>
      </c>
      <c r="K6696" t="s">
        <v>2772</v>
      </c>
      <c r="L6696" t="s">
        <v>76</v>
      </c>
      <c r="M6696" t="s">
        <v>2516</v>
      </c>
      <c r="N6696" t="s">
        <v>2480</v>
      </c>
      <c r="O6696" t="s">
        <v>2773</v>
      </c>
      <c r="P6696" t="s">
        <v>54400</v>
      </c>
      <c r="Q6696" t="s">
        <v>54401</v>
      </c>
      <c r="R6696" t="str">
        <f t="shared" si="208"/>
        <v>奎文</v>
      </c>
      <c r="S6696" t="str">
        <f t="shared" si="209"/>
        <v>0713</v>
      </c>
    </row>
    <row r="6697" spans="1:19">
      <c r="A6697" t="s">
        <v>54402</v>
      </c>
      <c r="B6697" t="s">
        <v>54403</v>
      </c>
      <c r="C6697" t="s">
        <v>46</v>
      </c>
      <c r="D6697" t="s">
        <v>54404</v>
      </c>
      <c r="E6697" t="s">
        <v>51161</v>
      </c>
      <c r="F6697" t="s">
        <v>54405</v>
      </c>
      <c r="G6697" t="s">
        <v>54406</v>
      </c>
      <c r="H6697" t="s">
        <v>54407</v>
      </c>
      <c r="I6697" t="s">
        <v>2350</v>
      </c>
      <c r="J6697" t="s">
        <v>3771</v>
      </c>
      <c r="K6697" t="s">
        <v>3772</v>
      </c>
      <c r="L6697" t="s">
        <v>187</v>
      </c>
      <c r="M6697" t="s">
        <v>3773</v>
      </c>
      <c r="N6697" t="s">
        <v>2421</v>
      </c>
      <c r="O6697" t="s">
        <v>3775</v>
      </c>
      <c r="P6697" t="s">
        <v>54408</v>
      </c>
      <c r="Q6697" t="s">
        <v>54409</v>
      </c>
      <c r="R6697" t="str">
        <f t="shared" si="208"/>
        <v>坊子</v>
      </c>
      <c r="S6697" t="str">
        <f t="shared" si="209"/>
        <v>0713</v>
      </c>
    </row>
    <row r="6698" spans="1:19">
      <c r="A6698" t="s">
        <v>54410</v>
      </c>
      <c r="B6698" t="s">
        <v>54411</v>
      </c>
      <c r="C6698" t="s">
        <v>46</v>
      </c>
      <c r="D6698" t="s">
        <v>54412</v>
      </c>
      <c r="E6698" t="s">
        <v>51161</v>
      </c>
      <c r="F6698" t="s">
        <v>54413</v>
      </c>
      <c r="G6698" t="s">
        <v>54414</v>
      </c>
      <c r="H6698" t="s">
        <v>54415</v>
      </c>
      <c r="I6698" t="s">
        <v>4165</v>
      </c>
      <c r="J6698" t="s">
        <v>2623</v>
      </c>
      <c r="K6698" t="s">
        <v>2624</v>
      </c>
      <c r="L6698" t="s">
        <v>137</v>
      </c>
      <c r="M6698" t="s">
        <v>2625</v>
      </c>
      <c r="N6698" t="s">
        <v>2368</v>
      </c>
      <c r="O6698" t="s">
        <v>7154</v>
      </c>
      <c r="P6698" t="s">
        <v>54243</v>
      </c>
      <c r="R6698" t="str">
        <f t="shared" si="208"/>
        <v>青州</v>
      </c>
      <c r="S6698" t="str">
        <f t="shared" si="209"/>
        <v>0713</v>
      </c>
    </row>
    <row r="6699" spans="1:19">
      <c r="A6699" t="s">
        <v>54416</v>
      </c>
      <c r="B6699" t="s">
        <v>54417</v>
      </c>
      <c r="C6699" t="s">
        <v>46</v>
      </c>
      <c r="D6699" t="s">
        <v>54418</v>
      </c>
      <c r="E6699" t="s">
        <v>51161</v>
      </c>
      <c r="F6699" t="s">
        <v>54419</v>
      </c>
      <c r="G6699" t="s">
        <v>54420</v>
      </c>
      <c r="H6699" t="s">
        <v>54421</v>
      </c>
      <c r="I6699" t="s">
        <v>2503</v>
      </c>
      <c r="J6699" t="s">
        <v>2956</v>
      </c>
      <c r="K6699" t="s">
        <v>2957</v>
      </c>
      <c r="L6699" t="s">
        <v>67</v>
      </c>
      <c r="M6699" t="s">
        <v>2958</v>
      </c>
      <c r="N6699" t="s">
        <v>2859</v>
      </c>
      <c r="O6699" t="s">
        <v>2960</v>
      </c>
      <c r="P6699" t="s">
        <v>54422</v>
      </c>
      <c r="Q6699" t="s">
        <v>54423</v>
      </c>
      <c r="R6699" t="str">
        <f t="shared" si="208"/>
        <v>昌邑</v>
      </c>
      <c r="S6699" t="str">
        <f t="shared" si="209"/>
        <v>0713</v>
      </c>
    </row>
    <row r="6700" spans="1:19">
      <c r="A6700" t="s">
        <v>54424</v>
      </c>
      <c r="B6700" t="s">
        <v>54425</v>
      </c>
      <c r="C6700" t="s">
        <v>46</v>
      </c>
      <c r="D6700" t="s">
        <v>54426</v>
      </c>
      <c r="E6700" t="s">
        <v>51138</v>
      </c>
      <c r="F6700" t="s">
        <v>54427</v>
      </c>
      <c r="G6700" t="s">
        <v>54428</v>
      </c>
      <c r="H6700" t="s">
        <v>54429</v>
      </c>
      <c r="I6700" t="s">
        <v>2378</v>
      </c>
      <c r="J6700" t="s">
        <v>13373</v>
      </c>
      <c r="K6700" t="s">
        <v>13374</v>
      </c>
      <c r="L6700" t="s">
        <v>187</v>
      </c>
      <c r="M6700" t="s">
        <v>8014</v>
      </c>
      <c r="N6700" t="s">
        <v>3499</v>
      </c>
      <c r="O6700" t="s">
        <v>13375</v>
      </c>
      <c r="P6700" t="s">
        <v>54430</v>
      </c>
      <c r="Q6700" t="s">
        <v>54431</v>
      </c>
      <c r="R6700" t="str">
        <f t="shared" si="208"/>
        <v>坊子</v>
      </c>
      <c r="S6700" t="str">
        <f t="shared" si="209"/>
        <v>0713</v>
      </c>
    </row>
    <row r="6701" spans="1:19">
      <c r="A6701" t="s">
        <v>54432</v>
      </c>
      <c r="B6701" t="s">
        <v>54433</v>
      </c>
      <c r="C6701" t="s">
        <v>46</v>
      </c>
      <c r="D6701" t="s">
        <v>54434</v>
      </c>
      <c r="E6701" t="s">
        <v>51161</v>
      </c>
      <c r="F6701" t="s">
        <v>54435</v>
      </c>
      <c r="G6701" t="s">
        <v>54436</v>
      </c>
      <c r="H6701" t="s">
        <v>54437</v>
      </c>
      <c r="I6701" t="s">
        <v>2378</v>
      </c>
      <c r="J6701" t="s">
        <v>4016</v>
      </c>
      <c r="K6701" t="s">
        <v>4017</v>
      </c>
      <c r="L6701" t="s">
        <v>47</v>
      </c>
      <c r="M6701" t="s">
        <v>2454</v>
      </c>
      <c r="N6701" t="s">
        <v>3554</v>
      </c>
      <c r="O6701" t="s">
        <v>4018</v>
      </c>
      <c r="P6701" t="s">
        <v>54438</v>
      </c>
      <c r="Q6701" t="s">
        <v>54439</v>
      </c>
      <c r="R6701" t="str">
        <f t="shared" si="208"/>
        <v>诸城</v>
      </c>
      <c r="S6701" t="str">
        <f t="shared" si="209"/>
        <v>0713</v>
      </c>
    </row>
    <row r="6702" spans="1:19">
      <c r="A6702" t="s">
        <v>54440</v>
      </c>
      <c r="B6702" t="s">
        <v>54441</v>
      </c>
      <c r="C6702" t="s">
        <v>46</v>
      </c>
      <c r="D6702" t="s">
        <v>54442</v>
      </c>
      <c r="E6702" t="s">
        <v>51161</v>
      </c>
      <c r="F6702" t="s">
        <v>54443</v>
      </c>
      <c r="G6702" t="s">
        <v>54444</v>
      </c>
      <c r="H6702" t="s">
        <v>54445</v>
      </c>
      <c r="I6702" t="s">
        <v>3108</v>
      </c>
      <c r="J6702" t="s">
        <v>9339</v>
      </c>
      <c r="K6702" t="s">
        <v>9340</v>
      </c>
      <c r="L6702" t="s">
        <v>47</v>
      </c>
      <c r="M6702" t="s">
        <v>2454</v>
      </c>
      <c r="N6702" t="s">
        <v>2959</v>
      </c>
      <c r="O6702" t="s">
        <v>9341</v>
      </c>
      <c r="P6702" t="s">
        <v>54446</v>
      </c>
      <c r="Q6702" t="s">
        <v>54447</v>
      </c>
      <c r="R6702" t="str">
        <f t="shared" si="208"/>
        <v>诸城</v>
      </c>
      <c r="S6702" t="str">
        <f t="shared" si="209"/>
        <v>0713</v>
      </c>
    </row>
    <row r="6703" spans="1:19">
      <c r="A6703" t="s">
        <v>54448</v>
      </c>
      <c r="B6703" t="s">
        <v>54449</v>
      </c>
      <c r="C6703" t="s">
        <v>46</v>
      </c>
      <c r="D6703" t="s">
        <v>54450</v>
      </c>
      <c r="E6703" t="s">
        <v>51138</v>
      </c>
      <c r="F6703" t="s">
        <v>54451</v>
      </c>
      <c r="G6703" t="s">
        <v>54452</v>
      </c>
      <c r="H6703" t="s">
        <v>54453</v>
      </c>
      <c r="I6703" t="s">
        <v>2364</v>
      </c>
      <c r="J6703" t="s">
        <v>3738</v>
      </c>
      <c r="K6703" t="s">
        <v>3739</v>
      </c>
      <c r="L6703" t="s">
        <v>187</v>
      </c>
      <c r="M6703" t="s">
        <v>3510</v>
      </c>
      <c r="N6703" t="s">
        <v>2340</v>
      </c>
      <c r="O6703" t="s">
        <v>3740</v>
      </c>
      <c r="P6703" t="s">
        <v>54454</v>
      </c>
      <c r="Q6703" t="s">
        <v>54455</v>
      </c>
      <c r="R6703" t="str">
        <f t="shared" si="208"/>
        <v>坊子</v>
      </c>
      <c r="S6703" t="str">
        <f t="shared" si="209"/>
        <v>0713</v>
      </c>
    </row>
    <row r="6704" spans="1:19">
      <c r="A6704" t="s">
        <v>54456</v>
      </c>
      <c r="B6704" t="s">
        <v>54457</v>
      </c>
      <c r="C6704" t="s">
        <v>46</v>
      </c>
      <c r="D6704" t="s">
        <v>54458</v>
      </c>
      <c r="E6704" t="s">
        <v>51161</v>
      </c>
      <c r="F6704" t="s">
        <v>54459</v>
      </c>
      <c r="G6704" t="s">
        <v>54460</v>
      </c>
      <c r="H6704" t="s">
        <v>54461</v>
      </c>
      <c r="I6704" t="s">
        <v>21939</v>
      </c>
      <c r="J6704" t="s">
        <v>15797</v>
      </c>
      <c r="K6704" t="s">
        <v>15798</v>
      </c>
      <c r="L6704" t="s">
        <v>47</v>
      </c>
      <c r="M6704" t="s">
        <v>2784</v>
      </c>
      <c r="N6704" t="s">
        <v>2455</v>
      </c>
      <c r="O6704" t="s">
        <v>15799</v>
      </c>
      <c r="P6704" t="s">
        <v>54462</v>
      </c>
      <c r="R6704" t="str">
        <f t="shared" si="208"/>
        <v>诸城</v>
      </c>
      <c r="S6704" t="str">
        <f t="shared" si="209"/>
        <v>0713</v>
      </c>
    </row>
    <row r="6705" spans="1:19">
      <c r="A6705" t="s">
        <v>54463</v>
      </c>
      <c r="B6705" t="s">
        <v>54464</v>
      </c>
      <c r="C6705" t="s">
        <v>46</v>
      </c>
      <c r="D6705" t="s">
        <v>54465</v>
      </c>
      <c r="E6705" t="s">
        <v>51161</v>
      </c>
      <c r="F6705" t="s">
        <v>54466</v>
      </c>
      <c r="G6705" t="s">
        <v>54467</v>
      </c>
      <c r="H6705" t="s">
        <v>54468</v>
      </c>
      <c r="I6705" t="s">
        <v>2503</v>
      </c>
      <c r="J6705" t="s">
        <v>4243</v>
      </c>
      <c r="K6705" t="s">
        <v>4244</v>
      </c>
      <c r="L6705" t="s">
        <v>137</v>
      </c>
      <c r="M6705" t="s">
        <v>3040</v>
      </c>
      <c r="N6705" t="s">
        <v>2602</v>
      </c>
      <c r="O6705" t="s">
        <v>4245</v>
      </c>
      <c r="P6705" t="s">
        <v>54469</v>
      </c>
      <c r="R6705" t="str">
        <f t="shared" si="208"/>
        <v>青州</v>
      </c>
      <c r="S6705" t="str">
        <f t="shared" si="209"/>
        <v>0713</v>
      </c>
    </row>
    <row r="6706" spans="1:19">
      <c r="A6706" t="s">
        <v>54470</v>
      </c>
      <c r="B6706" t="s">
        <v>54471</v>
      </c>
      <c r="C6706" t="s">
        <v>46</v>
      </c>
      <c r="D6706" t="s">
        <v>54472</v>
      </c>
      <c r="E6706" t="s">
        <v>51161</v>
      </c>
      <c r="F6706" t="s">
        <v>54473</v>
      </c>
      <c r="G6706" t="s">
        <v>54474</v>
      </c>
      <c r="H6706" t="s">
        <v>54475</v>
      </c>
      <c r="I6706" t="s">
        <v>2364</v>
      </c>
      <c r="J6706" t="s">
        <v>5976</v>
      </c>
      <c r="K6706" t="s">
        <v>5977</v>
      </c>
      <c r="L6706" t="s">
        <v>128</v>
      </c>
      <c r="M6706" t="s">
        <v>5602</v>
      </c>
      <c r="N6706" t="s">
        <v>2721</v>
      </c>
      <c r="O6706" t="s">
        <v>5978</v>
      </c>
      <c r="P6706" t="s">
        <v>54476</v>
      </c>
      <c r="Q6706" t="s">
        <v>54477</v>
      </c>
      <c r="R6706" t="str">
        <f t="shared" si="208"/>
        <v>寿光</v>
      </c>
      <c r="S6706" t="str">
        <f t="shared" si="209"/>
        <v>0713</v>
      </c>
    </row>
    <row r="6707" spans="1:19">
      <c r="A6707" t="s">
        <v>54478</v>
      </c>
      <c r="B6707" t="s">
        <v>54479</v>
      </c>
      <c r="C6707" t="s">
        <v>46</v>
      </c>
      <c r="D6707" t="s">
        <v>54480</v>
      </c>
      <c r="E6707" t="s">
        <v>51138</v>
      </c>
      <c r="F6707" t="s">
        <v>54481</v>
      </c>
      <c r="G6707" t="s">
        <v>54482</v>
      </c>
      <c r="H6707" t="s">
        <v>54483</v>
      </c>
      <c r="I6707" t="s">
        <v>2378</v>
      </c>
      <c r="J6707" t="s">
        <v>5564</v>
      </c>
      <c r="K6707" t="s">
        <v>5565</v>
      </c>
      <c r="L6707" t="s">
        <v>137</v>
      </c>
      <c r="M6707" t="s">
        <v>2625</v>
      </c>
      <c r="N6707" t="s">
        <v>2859</v>
      </c>
      <c r="O6707" t="s">
        <v>2626</v>
      </c>
      <c r="P6707" t="s">
        <v>54484</v>
      </c>
      <c r="R6707" t="str">
        <f t="shared" si="208"/>
        <v>青州</v>
      </c>
      <c r="S6707" t="str">
        <f t="shared" si="209"/>
        <v>0713</v>
      </c>
    </row>
    <row r="6708" spans="1:19">
      <c r="A6708" t="s">
        <v>54485</v>
      </c>
      <c r="B6708" t="s">
        <v>54486</v>
      </c>
      <c r="C6708" t="s">
        <v>46</v>
      </c>
      <c r="D6708" t="s">
        <v>54487</v>
      </c>
      <c r="E6708" t="s">
        <v>54488</v>
      </c>
      <c r="F6708" t="s">
        <v>54489</v>
      </c>
      <c r="G6708" t="s">
        <v>54490</v>
      </c>
      <c r="H6708" t="s">
        <v>53018</v>
      </c>
      <c r="I6708" t="s">
        <v>5648</v>
      </c>
      <c r="J6708" t="s">
        <v>4437</v>
      </c>
      <c r="K6708" t="s">
        <v>4438</v>
      </c>
      <c r="N6708" t="s">
        <v>3907</v>
      </c>
      <c r="O6708" t="s">
        <v>4440</v>
      </c>
      <c r="R6708" t="str">
        <f t="shared" si="208"/>
        <v/>
      </c>
      <c r="S6708" t="str">
        <f t="shared" si="209"/>
        <v>0713</v>
      </c>
    </row>
    <row r="6709" spans="1:19">
      <c r="A6709" t="s">
        <v>54491</v>
      </c>
      <c r="B6709" t="s">
        <v>54492</v>
      </c>
      <c r="C6709" t="s">
        <v>46</v>
      </c>
      <c r="D6709" t="s">
        <v>54493</v>
      </c>
      <c r="E6709" t="s">
        <v>51161</v>
      </c>
      <c r="F6709" t="s">
        <v>54494</v>
      </c>
      <c r="G6709" t="s">
        <v>54495</v>
      </c>
      <c r="H6709" t="s">
        <v>54496</v>
      </c>
      <c r="I6709" t="s">
        <v>2645</v>
      </c>
      <c r="J6709" t="s">
        <v>9991</v>
      </c>
      <c r="K6709" t="s">
        <v>9992</v>
      </c>
      <c r="L6709" t="s">
        <v>146</v>
      </c>
      <c r="M6709" t="s">
        <v>3532</v>
      </c>
      <c r="N6709" t="s">
        <v>2674</v>
      </c>
      <c r="O6709" t="s">
        <v>9993</v>
      </c>
      <c r="P6709" t="s">
        <v>54497</v>
      </c>
      <c r="R6709" t="str">
        <f t="shared" si="208"/>
        <v>临朐</v>
      </c>
      <c r="S6709" t="str">
        <f t="shared" si="209"/>
        <v>0713</v>
      </c>
    </row>
    <row r="6710" spans="1:19">
      <c r="A6710" t="s">
        <v>54498</v>
      </c>
      <c r="B6710" t="s">
        <v>54499</v>
      </c>
      <c r="C6710" t="s">
        <v>46</v>
      </c>
      <c r="D6710" t="s">
        <v>54500</v>
      </c>
      <c r="E6710" t="s">
        <v>51161</v>
      </c>
      <c r="F6710" t="s">
        <v>54501</v>
      </c>
      <c r="G6710" t="s">
        <v>54502</v>
      </c>
      <c r="H6710" t="s">
        <v>54503</v>
      </c>
      <c r="I6710" t="s">
        <v>2378</v>
      </c>
      <c r="J6710" t="s">
        <v>2900</v>
      </c>
      <c r="K6710" t="s">
        <v>2901</v>
      </c>
      <c r="L6710" t="s">
        <v>110</v>
      </c>
      <c r="M6710" t="s">
        <v>2575</v>
      </c>
      <c r="N6710" t="s">
        <v>2421</v>
      </c>
      <c r="O6710" t="s">
        <v>2902</v>
      </c>
      <c r="P6710" t="s">
        <v>54504</v>
      </c>
      <c r="R6710" t="str">
        <f t="shared" si="208"/>
        <v>高密</v>
      </c>
      <c r="S6710" t="str">
        <f t="shared" si="209"/>
        <v>0713</v>
      </c>
    </row>
    <row r="6711" spans="1:19">
      <c r="A6711" t="s">
        <v>54505</v>
      </c>
      <c r="B6711" t="s">
        <v>54506</v>
      </c>
      <c r="C6711" t="s">
        <v>46</v>
      </c>
      <c r="D6711" t="s">
        <v>54507</v>
      </c>
      <c r="E6711" t="s">
        <v>51138</v>
      </c>
      <c r="F6711" t="s">
        <v>54508</v>
      </c>
      <c r="G6711" t="s">
        <v>54509</v>
      </c>
      <c r="H6711" t="s">
        <v>54510</v>
      </c>
      <c r="I6711" t="s">
        <v>6637</v>
      </c>
      <c r="J6711" t="s">
        <v>7368</v>
      </c>
      <c r="K6711" t="s">
        <v>7369</v>
      </c>
      <c r="L6711" t="s">
        <v>110</v>
      </c>
      <c r="M6711" t="s">
        <v>2575</v>
      </c>
      <c r="N6711" t="s">
        <v>2354</v>
      </c>
      <c r="O6711" t="s">
        <v>7370</v>
      </c>
      <c r="P6711" t="s">
        <v>54511</v>
      </c>
      <c r="R6711" t="str">
        <f t="shared" si="208"/>
        <v>高密</v>
      </c>
      <c r="S6711" t="str">
        <f t="shared" si="209"/>
        <v>0713</v>
      </c>
    </row>
    <row r="6712" spans="1:19">
      <c r="A6712" t="s">
        <v>54512</v>
      </c>
      <c r="B6712" t="s">
        <v>54513</v>
      </c>
      <c r="C6712" t="s">
        <v>46</v>
      </c>
      <c r="D6712" t="s">
        <v>54514</v>
      </c>
      <c r="E6712" t="s">
        <v>51161</v>
      </c>
      <c r="F6712" t="s">
        <v>54515</v>
      </c>
      <c r="G6712" t="s">
        <v>54516</v>
      </c>
      <c r="H6712" t="s">
        <v>54517</v>
      </c>
      <c r="I6712" t="s">
        <v>2350</v>
      </c>
      <c r="J6712" t="s">
        <v>4801</v>
      </c>
      <c r="K6712" t="s">
        <v>4802</v>
      </c>
      <c r="L6712" t="s">
        <v>76</v>
      </c>
      <c r="M6712" t="s">
        <v>2528</v>
      </c>
      <c r="N6712" t="s">
        <v>2354</v>
      </c>
      <c r="O6712" t="s">
        <v>4803</v>
      </c>
      <c r="P6712" t="s">
        <v>54518</v>
      </c>
      <c r="Q6712" t="s">
        <v>54519</v>
      </c>
      <c r="R6712" t="str">
        <f t="shared" si="208"/>
        <v>奎文</v>
      </c>
      <c r="S6712" t="str">
        <f t="shared" si="209"/>
        <v>0713</v>
      </c>
    </row>
    <row r="6713" spans="1:19">
      <c r="A6713" t="s">
        <v>54520</v>
      </c>
      <c r="B6713" t="s">
        <v>54521</v>
      </c>
      <c r="C6713" t="s">
        <v>46</v>
      </c>
      <c r="D6713" t="s">
        <v>54522</v>
      </c>
      <c r="E6713" t="s">
        <v>54523</v>
      </c>
      <c r="F6713" t="s">
        <v>54524</v>
      </c>
      <c r="G6713" t="s">
        <v>54525</v>
      </c>
      <c r="H6713" t="s">
        <v>54526</v>
      </c>
      <c r="I6713" t="s">
        <v>3608</v>
      </c>
      <c r="J6713" t="s">
        <v>3670</v>
      </c>
      <c r="K6713" t="s">
        <v>3671</v>
      </c>
      <c r="L6713" t="s">
        <v>3458</v>
      </c>
      <c r="M6713" t="s">
        <v>3672</v>
      </c>
      <c r="N6713" t="s">
        <v>2354</v>
      </c>
      <c r="O6713" t="s">
        <v>3673</v>
      </c>
      <c r="P6713" t="s">
        <v>54527</v>
      </c>
      <c r="Q6713" t="s">
        <v>54528</v>
      </c>
      <c r="R6713" t="str">
        <f t="shared" si="208"/>
        <v>寒亭</v>
      </c>
      <c r="S6713" t="str">
        <f t="shared" si="209"/>
        <v>0713</v>
      </c>
    </row>
    <row r="6714" spans="1:19">
      <c r="A6714" t="s">
        <v>54529</v>
      </c>
      <c r="B6714" t="s">
        <v>54530</v>
      </c>
      <c r="C6714" t="s">
        <v>46</v>
      </c>
      <c r="D6714" t="s">
        <v>54531</v>
      </c>
      <c r="E6714" t="s">
        <v>51161</v>
      </c>
      <c r="F6714" t="s">
        <v>54532</v>
      </c>
      <c r="G6714" t="s">
        <v>54533</v>
      </c>
      <c r="H6714" t="s">
        <v>54534</v>
      </c>
      <c r="I6714" t="s">
        <v>2364</v>
      </c>
      <c r="J6714" t="s">
        <v>6016</v>
      </c>
      <c r="K6714" t="s">
        <v>6017</v>
      </c>
      <c r="L6714" t="s">
        <v>57</v>
      </c>
      <c r="M6714" t="s">
        <v>2353</v>
      </c>
      <c r="N6714" t="s">
        <v>3339</v>
      </c>
      <c r="O6714" t="s">
        <v>6018</v>
      </c>
      <c r="P6714" t="s">
        <v>54535</v>
      </c>
      <c r="Q6714" t="s">
        <v>54536</v>
      </c>
      <c r="R6714" t="str">
        <f t="shared" si="208"/>
        <v>安丘</v>
      </c>
      <c r="S6714" t="str">
        <f t="shared" si="209"/>
        <v>0713</v>
      </c>
    </row>
    <row r="6715" spans="1:19">
      <c r="A6715" t="s">
        <v>54537</v>
      </c>
      <c r="B6715" t="s">
        <v>54538</v>
      </c>
      <c r="C6715" t="s">
        <v>46</v>
      </c>
      <c r="D6715" t="s">
        <v>54539</v>
      </c>
      <c r="E6715" t="s">
        <v>51161</v>
      </c>
      <c r="F6715" t="s">
        <v>54540</v>
      </c>
      <c r="G6715" t="s">
        <v>54541</v>
      </c>
      <c r="H6715" t="s">
        <v>54542</v>
      </c>
      <c r="I6715" t="s">
        <v>2503</v>
      </c>
      <c r="J6715" t="s">
        <v>6005</v>
      </c>
      <c r="K6715" t="s">
        <v>6006</v>
      </c>
      <c r="L6715" t="s">
        <v>110</v>
      </c>
      <c r="M6715" t="s">
        <v>3098</v>
      </c>
      <c r="N6715" t="s">
        <v>3017</v>
      </c>
      <c r="O6715" t="s">
        <v>6007</v>
      </c>
      <c r="P6715" t="s">
        <v>54543</v>
      </c>
      <c r="Q6715" t="s">
        <v>54544</v>
      </c>
      <c r="R6715" t="str">
        <f t="shared" si="208"/>
        <v>高密</v>
      </c>
      <c r="S6715" t="str">
        <f t="shared" si="209"/>
        <v>0713</v>
      </c>
    </row>
    <row r="6716" spans="1:19">
      <c r="A6716" t="s">
        <v>54545</v>
      </c>
      <c r="B6716" t="s">
        <v>54546</v>
      </c>
      <c r="C6716" t="s">
        <v>46</v>
      </c>
      <c r="D6716" t="s">
        <v>54547</v>
      </c>
      <c r="E6716" t="s">
        <v>51161</v>
      </c>
      <c r="F6716" t="s">
        <v>54548</v>
      </c>
      <c r="G6716" t="s">
        <v>54549</v>
      </c>
      <c r="H6716" t="s">
        <v>54550</v>
      </c>
      <c r="I6716" t="s">
        <v>2364</v>
      </c>
      <c r="J6716" t="s">
        <v>4957</v>
      </c>
      <c r="K6716" t="s">
        <v>2742</v>
      </c>
      <c r="L6716" t="s">
        <v>137</v>
      </c>
      <c r="M6716" t="s">
        <v>2395</v>
      </c>
      <c r="N6716" t="s">
        <v>2480</v>
      </c>
      <c r="O6716" t="s">
        <v>4960</v>
      </c>
      <c r="P6716" t="s">
        <v>54551</v>
      </c>
      <c r="R6716" t="str">
        <f t="shared" si="208"/>
        <v>青州</v>
      </c>
      <c r="S6716" t="str">
        <f t="shared" si="209"/>
        <v>0713</v>
      </c>
    </row>
    <row r="6717" spans="1:19">
      <c r="A6717" t="s">
        <v>54552</v>
      </c>
      <c r="B6717" t="s">
        <v>54553</v>
      </c>
      <c r="C6717" t="s">
        <v>46</v>
      </c>
      <c r="D6717" t="s">
        <v>54554</v>
      </c>
      <c r="E6717" t="s">
        <v>54555</v>
      </c>
      <c r="F6717" t="s">
        <v>54556</v>
      </c>
      <c r="G6717" t="s">
        <v>54557</v>
      </c>
      <c r="H6717" t="s">
        <v>54558</v>
      </c>
      <c r="I6717" t="s">
        <v>2350</v>
      </c>
      <c r="J6717" t="s">
        <v>6005</v>
      </c>
      <c r="K6717" t="s">
        <v>6006</v>
      </c>
      <c r="L6717" t="s">
        <v>110</v>
      </c>
      <c r="M6717" t="s">
        <v>3098</v>
      </c>
      <c r="N6717" t="s">
        <v>2529</v>
      </c>
      <c r="O6717" t="s">
        <v>6007</v>
      </c>
      <c r="P6717" t="s">
        <v>54559</v>
      </c>
      <c r="Q6717" t="s">
        <v>54560</v>
      </c>
      <c r="R6717" t="str">
        <f t="shared" si="208"/>
        <v>高密</v>
      </c>
      <c r="S6717" t="str">
        <f t="shared" si="209"/>
        <v>0713</v>
      </c>
    </row>
    <row r="6718" spans="1:19">
      <c r="A6718" t="s">
        <v>54561</v>
      </c>
      <c r="B6718" t="s">
        <v>54562</v>
      </c>
      <c r="C6718" t="s">
        <v>46</v>
      </c>
      <c r="D6718" t="s">
        <v>54563</v>
      </c>
      <c r="E6718" t="s">
        <v>51161</v>
      </c>
      <c r="F6718" t="s">
        <v>54564</v>
      </c>
      <c r="G6718" t="s">
        <v>54565</v>
      </c>
      <c r="H6718" t="s">
        <v>54566</v>
      </c>
      <c r="I6718" t="s">
        <v>2503</v>
      </c>
      <c r="J6718" t="s">
        <v>2466</v>
      </c>
      <c r="K6718" t="s">
        <v>2467</v>
      </c>
      <c r="L6718" t="s">
        <v>187</v>
      </c>
      <c r="M6718" t="s">
        <v>2468</v>
      </c>
      <c r="N6718" t="s">
        <v>2674</v>
      </c>
      <c r="O6718" t="s">
        <v>2469</v>
      </c>
      <c r="P6718" t="s">
        <v>54567</v>
      </c>
      <c r="Q6718" t="s">
        <v>54568</v>
      </c>
      <c r="R6718" t="str">
        <f t="shared" si="208"/>
        <v>坊子</v>
      </c>
      <c r="S6718" t="str">
        <f t="shared" si="209"/>
        <v>0713</v>
      </c>
    </row>
    <row r="6719" spans="1:19">
      <c r="A6719" t="s">
        <v>54569</v>
      </c>
      <c r="B6719" t="s">
        <v>54570</v>
      </c>
      <c r="C6719" t="s">
        <v>46</v>
      </c>
      <c r="D6719" t="s">
        <v>54571</v>
      </c>
      <c r="E6719" t="s">
        <v>51138</v>
      </c>
      <c r="F6719" t="s">
        <v>54572</v>
      </c>
      <c r="G6719" t="s">
        <v>54573</v>
      </c>
      <c r="H6719" t="s">
        <v>54574</v>
      </c>
      <c r="I6719" t="s">
        <v>2645</v>
      </c>
      <c r="J6719" t="s">
        <v>13329</v>
      </c>
      <c r="K6719" t="s">
        <v>13330</v>
      </c>
      <c r="L6719" t="s">
        <v>110</v>
      </c>
      <c r="M6719" t="s">
        <v>2849</v>
      </c>
      <c r="N6719" t="s">
        <v>7359</v>
      </c>
      <c r="O6719" t="s">
        <v>13331</v>
      </c>
      <c r="P6719" t="s">
        <v>54575</v>
      </c>
      <c r="R6719" t="str">
        <f t="shared" si="208"/>
        <v>高密</v>
      </c>
      <c r="S6719" t="str">
        <f t="shared" si="209"/>
        <v>0713</v>
      </c>
    </row>
    <row r="6720" spans="1:19">
      <c r="A6720" t="s">
        <v>54576</v>
      </c>
      <c r="B6720" t="s">
        <v>54577</v>
      </c>
      <c r="C6720" t="s">
        <v>46</v>
      </c>
      <c r="D6720" t="s">
        <v>54578</v>
      </c>
      <c r="E6720" t="s">
        <v>51138</v>
      </c>
      <c r="F6720" t="s">
        <v>54579</v>
      </c>
      <c r="G6720" t="s">
        <v>54580</v>
      </c>
      <c r="H6720" t="s">
        <v>54581</v>
      </c>
      <c r="I6720" t="s">
        <v>2350</v>
      </c>
      <c r="J6720" t="s">
        <v>2365</v>
      </c>
      <c r="K6720" t="s">
        <v>2366</v>
      </c>
      <c r="L6720" t="s">
        <v>57</v>
      </c>
      <c r="M6720" t="s">
        <v>2492</v>
      </c>
      <c r="N6720" t="s">
        <v>2602</v>
      </c>
      <c r="O6720" t="s">
        <v>2369</v>
      </c>
      <c r="P6720" t="s">
        <v>54582</v>
      </c>
      <c r="Q6720" t="s">
        <v>54583</v>
      </c>
      <c r="R6720" t="str">
        <f t="shared" si="208"/>
        <v>安丘</v>
      </c>
      <c r="S6720" t="str">
        <f t="shared" si="209"/>
        <v>0713</v>
      </c>
    </row>
    <row r="6721" spans="1:19">
      <c r="A6721" t="s">
        <v>54584</v>
      </c>
      <c r="B6721" t="s">
        <v>54585</v>
      </c>
      <c r="C6721" t="s">
        <v>46</v>
      </c>
      <c r="D6721" t="s">
        <v>54586</v>
      </c>
      <c r="E6721" t="s">
        <v>54587</v>
      </c>
      <c r="F6721" t="s">
        <v>54588</v>
      </c>
      <c r="G6721" t="s">
        <v>54589</v>
      </c>
      <c r="H6721" t="s">
        <v>54590</v>
      </c>
      <c r="I6721" t="s">
        <v>2645</v>
      </c>
      <c r="J6721" t="s">
        <v>3704</v>
      </c>
      <c r="K6721" t="s">
        <v>3705</v>
      </c>
      <c r="L6721" t="s">
        <v>67</v>
      </c>
      <c r="M6721" t="s">
        <v>3706</v>
      </c>
      <c r="N6721" t="s">
        <v>2721</v>
      </c>
      <c r="O6721" t="s">
        <v>3707</v>
      </c>
      <c r="P6721" t="s">
        <v>54591</v>
      </c>
      <c r="R6721" t="str">
        <f t="shared" ref="R6721:R6784" si="210">IF(OR(LEFT(L6721,2)="高新"),"奎文",IF(LEFT(L6721,2)="峡山","坊子",IF(LEFT(L6721,2)="滨海","寒亭",LEFT(L6721,2))))</f>
        <v>昌邑</v>
      </c>
      <c r="S6721" t="str">
        <f t="shared" ref="S6721:S6784" si="211">TEXT(B6721,"mmdd")</f>
        <v>0713</v>
      </c>
    </row>
    <row r="6722" spans="1:19">
      <c r="A6722" t="s">
        <v>1854</v>
      </c>
      <c r="B6722" t="s">
        <v>54592</v>
      </c>
      <c r="C6722" t="s">
        <v>46</v>
      </c>
      <c r="D6722" t="s">
        <v>54593</v>
      </c>
      <c r="E6722" t="s">
        <v>51161</v>
      </c>
      <c r="F6722" t="s">
        <v>54594</v>
      </c>
      <c r="G6722" t="s">
        <v>1852</v>
      </c>
      <c r="H6722" t="s">
        <v>54595</v>
      </c>
      <c r="I6722" t="s">
        <v>2645</v>
      </c>
      <c r="J6722" t="s">
        <v>4533</v>
      </c>
      <c r="K6722" t="s">
        <v>4534</v>
      </c>
      <c r="L6722" t="s">
        <v>76</v>
      </c>
      <c r="M6722" t="s">
        <v>2528</v>
      </c>
      <c r="N6722" t="s">
        <v>2421</v>
      </c>
      <c r="O6722" t="s">
        <v>4535</v>
      </c>
      <c r="P6722" t="s">
        <v>54596</v>
      </c>
      <c r="Q6722" t="s">
        <v>54597</v>
      </c>
      <c r="R6722" t="str">
        <f t="shared" si="210"/>
        <v>奎文</v>
      </c>
      <c r="S6722" t="str">
        <f t="shared" si="211"/>
        <v>0713</v>
      </c>
    </row>
    <row r="6723" spans="1:19">
      <c r="A6723" t="s">
        <v>54598</v>
      </c>
      <c r="B6723" t="s">
        <v>54599</v>
      </c>
      <c r="C6723" t="s">
        <v>46</v>
      </c>
      <c r="D6723" t="s">
        <v>54600</v>
      </c>
      <c r="E6723" t="s">
        <v>51138</v>
      </c>
      <c r="F6723" t="s">
        <v>54601</v>
      </c>
      <c r="G6723" t="s">
        <v>54602</v>
      </c>
      <c r="H6723" t="s">
        <v>54603</v>
      </c>
      <c r="I6723" t="s">
        <v>21939</v>
      </c>
      <c r="J6723" t="s">
        <v>3414</v>
      </c>
      <c r="K6723" t="s">
        <v>3415</v>
      </c>
      <c r="L6723" t="s">
        <v>128</v>
      </c>
      <c r="M6723" t="s">
        <v>2890</v>
      </c>
      <c r="N6723" t="s">
        <v>2743</v>
      </c>
      <c r="O6723" t="s">
        <v>3416</v>
      </c>
      <c r="P6723" t="s">
        <v>54604</v>
      </c>
      <c r="Q6723" t="s">
        <v>54605</v>
      </c>
      <c r="R6723" t="str">
        <f t="shared" si="210"/>
        <v>寿光</v>
      </c>
      <c r="S6723" t="str">
        <f t="shared" si="211"/>
        <v>0713</v>
      </c>
    </row>
    <row r="6724" spans="1:19">
      <c r="A6724" t="s">
        <v>54606</v>
      </c>
      <c r="B6724" t="s">
        <v>54607</v>
      </c>
      <c r="C6724" t="s">
        <v>46</v>
      </c>
      <c r="D6724" t="s">
        <v>54608</v>
      </c>
      <c r="E6724" t="s">
        <v>51161</v>
      </c>
      <c r="F6724" t="s">
        <v>54609</v>
      </c>
      <c r="G6724" t="s">
        <v>54610</v>
      </c>
      <c r="H6724" t="s">
        <v>54611</v>
      </c>
      <c r="I6724" t="s">
        <v>2645</v>
      </c>
      <c r="J6724" t="s">
        <v>3241</v>
      </c>
      <c r="K6724" t="s">
        <v>3242</v>
      </c>
      <c r="L6724" t="s">
        <v>101</v>
      </c>
      <c r="M6724" t="s">
        <v>3130</v>
      </c>
      <c r="N6724" t="s">
        <v>2340</v>
      </c>
      <c r="O6724" t="s">
        <v>3243</v>
      </c>
      <c r="P6724" t="s">
        <v>54612</v>
      </c>
      <c r="R6724" t="str">
        <f t="shared" si="210"/>
        <v>潍城</v>
      </c>
      <c r="S6724" t="str">
        <f t="shared" si="211"/>
        <v>0713</v>
      </c>
    </row>
    <row r="6725" spans="1:19">
      <c r="A6725" t="s">
        <v>54613</v>
      </c>
      <c r="B6725" t="s">
        <v>54614</v>
      </c>
      <c r="C6725" t="s">
        <v>46</v>
      </c>
      <c r="D6725" t="s">
        <v>54615</v>
      </c>
      <c r="E6725" t="s">
        <v>54616</v>
      </c>
      <c r="F6725" t="s">
        <v>54617</v>
      </c>
      <c r="G6725" t="s">
        <v>54618</v>
      </c>
      <c r="H6725" t="s">
        <v>54619</v>
      </c>
      <c r="I6725" t="s">
        <v>3376</v>
      </c>
      <c r="J6725" t="s">
        <v>3497</v>
      </c>
      <c r="K6725" t="s">
        <v>3498</v>
      </c>
      <c r="L6725" t="s">
        <v>57</v>
      </c>
      <c r="M6725" t="s">
        <v>2838</v>
      </c>
      <c r="N6725" t="s">
        <v>2354</v>
      </c>
      <c r="O6725" t="s">
        <v>3500</v>
      </c>
      <c r="P6725" t="s">
        <v>54620</v>
      </c>
      <c r="R6725" t="str">
        <f t="shared" si="210"/>
        <v>安丘</v>
      </c>
      <c r="S6725" t="str">
        <f t="shared" si="211"/>
        <v>0713</v>
      </c>
    </row>
    <row r="6726" spans="1:19">
      <c r="A6726" t="s">
        <v>54621</v>
      </c>
      <c r="B6726" t="s">
        <v>54622</v>
      </c>
      <c r="C6726" t="s">
        <v>46</v>
      </c>
      <c r="D6726" t="s">
        <v>54623</v>
      </c>
      <c r="E6726" t="s">
        <v>51138</v>
      </c>
      <c r="F6726" t="s">
        <v>54624</v>
      </c>
      <c r="G6726" t="s">
        <v>54625</v>
      </c>
      <c r="H6726" t="s">
        <v>54626</v>
      </c>
      <c r="I6726" t="s">
        <v>2350</v>
      </c>
      <c r="J6726" t="s">
        <v>12042</v>
      </c>
      <c r="K6726" t="s">
        <v>12043</v>
      </c>
      <c r="L6726" t="s">
        <v>128</v>
      </c>
      <c r="M6726" t="s">
        <v>2708</v>
      </c>
      <c r="N6726" t="s">
        <v>5839</v>
      </c>
      <c r="O6726" t="s">
        <v>12044</v>
      </c>
      <c r="P6726" t="s">
        <v>54627</v>
      </c>
      <c r="Q6726" t="s">
        <v>54628</v>
      </c>
      <c r="R6726" t="str">
        <f t="shared" si="210"/>
        <v>寿光</v>
      </c>
      <c r="S6726" t="str">
        <f t="shared" si="211"/>
        <v>0713</v>
      </c>
    </row>
    <row r="6727" spans="1:19">
      <c r="A6727" t="s">
        <v>54629</v>
      </c>
      <c r="B6727" t="s">
        <v>54630</v>
      </c>
      <c r="C6727" t="s">
        <v>46</v>
      </c>
      <c r="D6727" t="s">
        <v>54631</v>
      </c>
      <c r="E6727" t="s">
        <v>54632</v>
      </c>
      <c r="F6727" t="s">
        <v>54633</v>
      </c>
      <c r="G6727" t="s">
        <v>54634</v>
      </c>
      <c r="H6727" t="s">
        <v>54635</v>
      </c>
      <c r="I6727" t="s">
        <v>2378</v>
      </c>
      <c r="J6727" t="s">
        <v>10780</v>
      </c>
      <c r="K6727" t="s">
        <v>10781</v>
      </c>
      <c r="L6727" t="s">
        <v>47</v>
      </c>
      <c r="M6727" t="s">
        <v>2454</v>
      </c>
      <c r="N6727" t="s">
        <v>4525</v>
      </c>
      <c r="O6727" t="s">
        <v>10782</v>
      </c>
      <c r="P6727" t="s">
        <v>54636</v>
      </c>
      <c r="R6727" t="str">
        <f t="shared" si="210"/>
        <v>诸城</v>
      </c>
      <c r="S6727" t="str">
        <f t="shared" si="211"/>
        <v>0713</v>
      </c>
    </row>
    <row r="6728" spans="1:19">
      <c r="A6728" t="s">
        <v>54637</v>
      </c>
      <c r="B6728" t="s">
        <v>54638</v>
      </c>
      <c r="C6728" t="s">
        <v>46</v>
      </c>
      <c r="D6728" t="s">
        <v>54639</v>
      </c>
      <c r="E6728" t="s">
        <v>51161</v>
      </c>
      <c r="F6728" t="s">
        <v>54640</v>
      </c>
      <c r="G6728" t="s">
        <v>54641</v>
      </c>
      <c r="H6728" t="s">
        <v>54642</v>
      </c>
      <c r="I6728" t="s">
        <v>2451</v>
      </c>
      <c r="J6728" t="s">
        <v>9471</v>
      </c>
      <c r="K6728" t="s">
        <v>9472</v>
      </c>
      <c r="L6728" t="s">
        <v>128</v>
      </c>
      <c r="M6728" t="s">
        <v>2720</v>
      </c>
      <c r="N6728" t="s">
        <v>2872</v>
      </c>
      <c r="O6728" t="s">
        <v>9473</v>
      </c>
      <c r="P6728" t="s">
        <v>54643</v>
      </c>
      <c r="R6728" t="str">
        <f t="shared" si="210"/>
        <v>寿光</v>
      </c>
      <c r="S6728" t="str">
        <f t="shared" si="211"/>
        <v>0713</v>
      </c>
    </row>
    <row r="6729" spans="1:19">
      <c r="A6729" t="s">
        <v>54644</v>
      </c>
      <c r="B6729" t="s">
        <v>54645</v>
      </c>
      <c r="C6729" t="s">
        <v>46</v>
      </c>
      <c r="D6729" t="s">
        <v>54646</v>
      </c>
      <c r="E6729" t="s">
        <v>51138</v>
      </c>
      <c r="F6729" t="s">
        <v>54647</v>
      </c>
      <c r="G6729" t="s">
        <v>54648</v>
      </c>
      <c r="H6729" t="s">
        <v>54649</v>
      </c>
      <c r="I6729" t="s">
        <v>2350</v>
      </c>
      <c r="J6729" t="s">
        <v>10901</v>
      </c>
      <c r="K6729" t="s">
        <v>10902</v>
      </c>
      <c r="L6729" t="s">
        <v>187</v>
      </c>
      <c r="M6729" t="s">
        <v>2468</v>
      </c>
      <c r="N6729" t="s">
        <v>2368</v>
      </c>
      <c r="O6729" t="s">
        <v>10903</v>
      </c>
      <c r="P6729" t="s">
        <v>54650</v>
      </c>
      <c r="R6729" t="str">
        <f t="shared" si="210"/>
        <v>坊子</v>
      </c>
      <c r="S6729" t="str">
        <f t="shared" si="211"/>
        <v>0713</v>
      </c>
    </row>
    <row r="6730" spans="1:19">
      <c r="A6730" t="s">
        <v>54651</v>
      </c>
      <c r="B6730" t="s">
        <v>54652</v>
      </c>
      <c r="C6730" t="s">
        <v>46</v>
      </c>
      <c r="D6730" t="s">
        <v>54653</v>
      </c>
      <c r="E6730" t="s">
        <v>51161</v>
      </c>
      <c r="F6730" t="s">
        <v>54654</v>
      </c>
      <c r="G6730" t="s">
        <v>54655</v>
      </c>
      <c r="H6730" t="s">
        <v>54656</v>
      </c>
      <c r="I6730" t="s">
        <v>2364</v>
      </c>
      <c r="J6730" t="s">
        <v>12682</v>
      </c>
      <c r="K6730" t="s">
        <v>12683</v>
      </c>
      <c r="L6730" t="s">
        <v>187</v>
      </c>
      <c r="M6730" t="s">
        <v>2468</v>
      </c>
      <c r="N6730" t="s">
        <v>2368</v>
      </c>
      <c r="O6730" t="s">
        <v>12684</v>
      </c>
      <c r="P6730" t="s">
        <v>54657</v>
      </c>
      <c r="Q6730" t="s">
        <v>54658</v>
      </c>
      <c r="R6730" t="str">
        <f t="shared" si="210"/>
        <v>坊子</v>
      </c>
      <c r="S6730" t="str">
        <f t="shared" si="211"/>
        <v>0713</v>
      </c>
    </row>
    <row r="6731" spans="1:19">
      <c r="A6731" t="s">
        <v>54659</v>
      </c>
      <c r="B6731" t="s">
        <v>54660</v>
      </c>
      <c r="C6731" t="s">
        <v>46</v>
      </c>
      <c r="D6731" t="s">
        <v>54661</v>
      </c>
      <c r="E6731" t="s">
        <v>51138</v>
      </c>
      <c r="F6731" t="s">
        <v>54662</v>
      </c>
      <c r="G6731" t="s">
        <v>54663</v>
      </c>
      <c r="H6731" t="s">
        <v>54664</v>
      </c>
      <c r="I6731" t="s">
        <v>2465</v>
      </c>
      <c r="J6731" t="s">
        <v>9436</v>
      </c>
      <c r="K6731" t="s">
        <v>9437</v>
      </c>
      <c r="L6731" t="s">
        <v>110</v>
      </c>
      <c r="M6731" t="s">
        <v>2381</v>
      </c>
      <c r="N6731" t="s">
        <v>2859</v>
      </c>
      <c r="O6731" t="s">
        <v>9438</v>
      </c>
      <c r="P6731" t="s">
        <v>54665</v>
      </c>
      <c r="R6731" t="str">
        <f t="shared" si="210"/>
        <v>高密</v>
      </c>
      <c r="S6731" t="str">
        <f t="shared" si="211"/>
        <v>0713</v>
      </c>
    </row>
    <row r="6732" spans="1:19">
      <c r="A6732" t="s">
        <v>54666</v>
      </c>
      <c r="B6732" t="s">
        <v>54667</v>
      </c>
      <c r="C6732" t="s">
        <v>46</v>
      </c>
      <c r="D6732" t="s">
        <v>54668</v>
      </c>
      <c r="E6732" t="s">
        <v>54669</v>
      </c>
      <c r="F6732" t="s">
        <v>54670</v>
      </c>
      <c r="G6732" t="s">
        <v>54671</v>
      </c>
      <c r="H6732" t="s">
        <v>54672</v>
      </c>
      <c r="I6732" t="s">
        <v>2364</v>
      </c>
      <c r="J6732" t="s">
        <v>10349</v>
      </c>
      <c r="K6732" t="s">
        <v>10350</v>
      </c>
      <c r="L6732" t="s">
        <v>57</v>
      </c>
      <c r="M6732" t="s">
        <v>2353</v>
      </c>
      <c r="N6732" t="s">
        <v>2421</v>
      </c>
      <c r="O6732" t="s">
        <v>10351</v>
      </c>
      <c r="P6732" t="s">
        <v>54673</v>
      </c>
      <c r="Q6732" t="s">
        <v>54674</v>
      </c>
      <c r="R6732" t="str">
        <f t="shared" si="210"/>
        <v>安丘</v>
      </c>
      <c r="S6732" t="str">
        <f t="shared" si="211"/>
        <v>0713</v>
      </c>
    </row>
    <row r="6733" spans="1:19">
      <c r="A6733" t="s">
        <v>54675</v>
      </c>
      <c r="B6733" t="s">
        <v>54676</v>
      </c>
      <c r="C6733" t="s">
        <v>46</v>
      </c>
      <c r="D6733" t="s">
        <v>54677</v>
      </c>
      <c r="E6733" t="s">
        <v>51161</v>
      </c>
      <c r="F6733" t="s">
        <v>54678</v>
      </c>
      <c r="G6733" t="s">
        <v>54679</v>
      </c>
      <c r="H6733" t="s">
        <v>54680</v>
      </c>
      <c r="I6733" t="s">
        <v>2645</v>
      </c>
      <c r="J6733" t="s">
        <v>3211</v>
      </c>
      <c r="K6733" t="s">
        <v>3212</v>
      </c>
      <c r="L6733" t="s">
        <v>137</v>
      </c>
      <c r="M6733" t="s">
        <v>3213</v>
      </c>
      <c r="N6733" t="s">
        <v>2721</v>
      </c>
      <c r="O6733" t="s">
        <v>3215</v>
      </c>
      <c r="P6733" t="s">
        <v>54681</v>
      </c>
      <c r="Q6733" t="s">
        <v>54682</v>
      </c>
      <c r="R6733" t="str">
        <f t="shared" si="210"/>
        <v>青州</v>
      </c>
      <c r="S6733" t="str">
        <f t="shared" si="211"/>
        <v>0713</v>
      </c>
    </row>
    <row r="6734" spans="1:19">
      <c r="A6734" t="s">
        <v>54683</v>
      </c>
      <c r="B6734" t="s">
        <v>54684</v>
      </c>
      <c r="C6734" t="s">
        <v>46</v>
      </c>
      <c r="D6734" t="s">
        <v>54685</v>
      </c>
      <c r="E6734" t="s">
        <v>51161</v>
      </c>
      <c r="F6734" t="s">
        <v>54686</v>
      </c>
      <c r="G6734" t="s">
        <v>54687</v>
      </c>
      <c r="H6734" t="s">
        <v>54688</v>
      </c>
      <c r="I6734" t="s">
        <v>10461</v>
      </c>
      <c r="J6734" t="s">
        <v>18804</v>
      </c>
      <c r="K6734" t="s">
        <v>18805</v>
      </c>
      <c r="L6734" t="s">
        <v>76</v>
      </c>
      <c r="M6734" t="s">
        <v>4374</v>
      </c>
      <c r="N6734" t="s">
        <v>2816</v>
      </c>
      <c r="O6734" t="s">
        <v>18806</v>
      </c>
      <c r="P6734" t="s">
        <v>54689</v>
      </c>
      <c r="R6734" t="str">
        <f t="shared" si="210"/>
        <v>奎文</v>
      </c>
      <c r="S6734" t="str">
        <f t="shared" si="211"/>
        <v>0713</v>
      </c>
    </row>
    <row r="6735" spans="1:19">
      <c r="A6735" t="s">
        <v>54690</v>
      </c>
      <c r="B6735" t="s">
        <v>54691</v>
      </c>
      <c r="C6735" t="s">
        <v>46</v>
      </c>
      <c r="D6735" t="s">
        <v>54692</v>
      </c>
      <c r="E6735" t="s">
        <v>51161</v>
      </c>
      <c r="F6735" t="s">
        <v>54693</v>
      </c>
      <c r="G6735" t="s">
        <v>54694</v>
      </c>
      <c r="H6735" t="s">
        <v>54695</v>
      </c>
      <c r="I6735" t="s">
        <v>2364</v>
      </c>
      <c r="J6735" t="s">
        <v>23410</v>
      </c>
      <c r="K6735" t="s">
        <v>23411</v>
      </c>
      <c r="L6735" t="s">
        <v>187</v>
      </c>
      <c r="M6735" t="s">
        <v>3075</v>
      </c>
      <c r="N6735" t="s">
        <v>15998</v>
      </c>
      <c r="O6735" t="s">
        <v>23412</v>
      </c>
      <c r="P6735" t="s">
        <v>54696</v>
      </c>
      <c r="Q6735" t="s">
        <v>54697</v>
      </c>
      <c r="R6735" t="str">
        <f t="shared" si="210"/>
        <v>坊子</v>
      </c>
      <c r="S6735" t="str">
        <f t="shared" si="211"/>
        <v>0713</v>
      </c>
    </row>
    <row r="6736" spans="1:19">
      <c r="A6736" t="s">
        <v>54698</v>
      </c>
      <c r="B6736" t="s">
        <v>54699</v>
      </c>
      <c r="C6736" t="s">
        <v>46</v>
      </c>
      <c r="D6736" t="s">
        <v>54700</v>
      </c>
      <c r="E6736" t="s">
        <v>51161</v>
      </c>
      <c r="F6736" t="s">
        <v>54701</v>
      </c>
      <c r="G6736" t="s">
        <v>54702</v>
      </c>
      <c r="H6736" t="s">
        <v>54703</v>
      </c>
      <c r="I6736" t="s">
        <v>2364</v>
      </c>
      <c r="J6736" t="s">
        <v>17172</v>
      </c>
      <c r="K6736" t="s">
        <v>17173</v>
      </c>
      <c r="L6736" t="s">
        <v>57</v>
      </c>
      <c r="M6736" t="s">
        <v>2492</v>
      </c>
      <c r="N6736" t="s">
        <v>2743</v>
      </c>
      <c r="O6736" t="s">
        <v>17174</v>
      </c>
      <c r="P6736" t="s">
        <v>54704</v>
      </c>
      <c r="R6736" t="str">
        <f t="shared" si="210"/>
        <v>安丘</v>
      </c>
      <c r="S6736" t="str">
        <f t="shared" si="211"/>
        <v>0713</v>
      </c>
    </row>
    <row r="6737" spans="1:19">
      <c r="A6737" t="s">
        <v>54705</v>
      </c>
      <c r="B6737" t="s">
        <v>54706</v>
      </c>
      <c r="C6737" t="s">
        <v>46</v>
      </c>
      <c r="D6737" t="s">
        <v>54707</v>
      </c>
      <c r="E6737" t="s">
        <v>51138</v>
      </c>
      <c r="F6737" t="s">
        <v>54708</v>
      </c>
      <c r="G6737" t="s">
        <v>54709</v>
      </c>
      <c r="H6737" t="s">
        <v>54710</v>
      </c>
      <c r="I6737" t="s">
        <v>2350</v>
      </c>
      <c r="J6737" t="s">
        <v>10349</v>
      </c>
      <c r="K6737" t="s">
        <v>10350</v>
      </c>
      <c r="L6737" t="s">
        <v>57</v>
      </c>
      <c r="M6737" t="s">
        <v>2353</v>
      </c>
      <c r="N6737" t="s">
        <v>2421</v>
      </c>
      <c r="O6737" t="s">
        <v>10351</v>
      </c>
      <c r="P6737" t="s">
        <v>54711</v>
      </c>
      <c r="Q6737" t="s">
        <v>54712</v>
      </c>
      <c r="R6737" t="str">
        <f t="shared" si="210"/>
        <v>安丘</v>
      </c>
      <c r="S6737" t="str">
        <f t="shared" si="211"/>
        <v>0713</v>
      </c>
    </row>
    <row r="6738" spans="1:19">
      <c r="A6738" t="s">
        <v>54713</v>
      </c>
      <c r="B6738" t="s">
        <v>54714</v>
      </c>
      <c r="C6738" t="s">
        <v>46</v>
      </c>
      <c r="D6738" t="s">
        <v>54715</v>
      </c>
      <c r="E6738" t="s">
        <v>54716</v>
      </c>
      <c r="F6738" t="s">
        <v>54717</v>
      </c>
      <c r="G6738" t="s">
        <v>54718</v>
      </c>
      <c r="H6738" t="s">
        <v>54719</v>
      </c>
      <c r="I6738" t="s">
        <v>2350</v>
      </c>
      <c r="J6738" t="s">
        <v>8672</v>
      </c>
      <c r="K6738" t="s">
        <v>8673</v>
      </c>
      <c r="L6738" t="s">
        <v>128</v>
      </c>
      <c r="M6738" t="s">
        <v>2913</v>
      </c>
      <c r="N6738" t="s">
        <v>2480</v>
      </c>
      <c r="O6738" t="s">
        <v>8674</v>
      </c>
      <c r="P6738" t="s">
        <v>54720</v>
      </c>
      <c r="Q6738" t="s">
        <v>54721</v>
      </c>
      <c r="R6738" t="str">
        <f t="shared" si="210"/>
        <v>寿光</v>
      </c>
      <c r="S6738" t="str">
        <f t="shared" si="211"/>
        <v>0713</v>
      </c>
    </row>
    <row r="6739" spans="1:19">
      <c r="A6739" t="s">
        <v>54722</v>
      </c>
      <c r="B6739" t="s">
        <v>54723</v>
      </c>
      <c r="C6739" t="s">
        <v>46</v>
      </c>
      <c r="D6739" t="s">
        <v>54724</v>
      </c>
      <c r="E6739" t="s">
        <v>54725</v>
      </c>
      <c r="F6739" t="s">
        <v>54726</v>
      </c>
      <c r="G6739" t="s">
        <v>54727</v>
      </c>
      <c r="H6739" t="s">
        <v>54728</v>
      </c>
      <c r="I6739" t="s">
        <v>2503</v>
      </c>
      <c r="J6739" t="s">
        <v>4089</v>
      </c>
      <c r="K6739" t="s">
        <v>4090</v>
      </c>
      <c r="L6739" t="s">
        <v>110</v>
      </c>
      <c r="M6739" t="s">
        <v>2575</v>
      </c>
      <c r="N6739" t="s">
        <v>6308</v>
      </c>
      <c r="O6739" t="s">
        <v>4091</v>
      </c>
      <c r="P6739" t="s">
        <v>54729</v>
      </c>
      <c r="Q6739" t="s">
        <v>54730</v>
      </c>
      <c r="R6739" t="str">
        <f t="shared" si="210"/>
        <v>高密</v>
      </c>
      <c r="S6739" t="str">
        <f t="shared" si="211"/>
        <v>0713</v>
      </c>
    </row>
    <row r="6740" spans="1:19">
      <c r="A6740" t="s">
        <v>54731</v>
      </c>
      <c r="B6740" t="s">
        <v>54732</v>
      </c>
      <c r="C6740" t="s">
        <v>46</v>
      </c>
      <c r="D6740" t="s">
        <v>54733</v>
      </c>
      <c r="E6740" t="s">
        <v>54734</v>
      </c>
      <c r="F6740" t="s">
        <v>54735</v>
      </c>
      <c r="G6740" t="s">
        <v>54736</v>
      </c>
      <c r="H6740" t="s">
        <v>54737</v>
      </c>
      <c r="I6740" t="s">
        <v>2645</v>
      </c>
      <c r="J6740" t="s">
        <v>4914</v>
      </c>
      <c r="K6740" t="s">
        <v>4915</v>
      </c>
      <c r="L6740" t="s">
        <v>676</v>
      </c>
      <c r="M6740" t="s">
        <v>3471</v>
      </c>
      <c r="N6740" t="s">
        <v>4614</v>
      </c>
      <c r="O6740" t="s">
        <v>4916</v>
      </c>
      <c r="P6740" t="s">
        <v>54738</v>
      </c>
      <c r="R6740" t="str">
        <f t="shared" si="210"/>
        <v>昌乐</v>
      </c>
      <c r="S6740" t="str">
        <f t="shared" si="211"/>
        <v>0713</v>
      </c>
    </row>
    <row r="6741" spans="1:19">
      <c r="A6741" t="s">
        <v>54739</v>
      </c>
      <c r="B6741" t="s">
        <v>54740</v>
      </c>
      <c r="C6741" t="s">
        <v>46</v>
      </c>
      <c r="D6741" t="s">
        <v>54741</v>
      </c>
      <c r="E6741" t="s">
        <v>54742</v>
      </c>
      <c r="F6741" t="s">
        <v>54743</v>
      </c>
      <c r="G6741" t="s">
        <v>54744</v>
      </c>
      <c r="H6741" t="s">
        <v>54745</v>
      </c>
      <c r="I6741" t="s">
        <v>10333</v>
      </c>
      <c r="J6741" t="s">
        <v>11106</v>
      </c>
      <c r="K6741" t="s">
        <v>11107</v>
      </c>
      <c r="L6741" t="s">
        <v>47</v>
      </c>
      <c r="M6741" t="s">
        <v>11108</v>
      </c>
      <c r="N6741" t="s">
        <v>2674</v>
      </c>
      <c r="O6741" t="s">
        <v>11109</v>
      </c>
      <c r="P6741" t="s">
        <v>54746</v>
      </c>
      <c r="Q6741" t="s">
        <v>54747</v>
      </c>
      <c r="R6741" t="str">
        <f t="shared" si="210"/>
        <v>诸城</v>
      </c>
      <c r="S6741" t="str">
        <f t="shared" si="211"/>
        <v>0713</v>
      </c>
    </row>
    <row r="6742" spans="1:19">
      <c r="A6742" t="s">
        <v>54748</v>
      </c>
      <c r="B6742" t="s">
        <v>54749</v>
      </c>
      <c r="C6742" t="s">
        <v>46</v>
      </c>
      <c r="D6742" t="s">
        <v>54750</v>
      </c>
      <c r="E6742" t="s">
        <v>51161</v>
      </c>
      <c r="F6742" t="s">
        <v>54751</v>
      </c>
      <c r="G6742" t="s">
        <v>54752</v>
      </c>
      <c r="H6742" t="s">
        <v>54753</v>
      </c>
      <c r="I6742" t="s">
        <v>2378</v>
      </c>
      <c r="J6742" t="s">
        <v>3809</v>
      </c>
      <c r="K6742" t="s">
        <v>3810</v>
      </c>
      <c r="L6742" t="s">
        <v>57</v>
      </c>
      <c r="M6742" t="s">
        <v>3811</v>
      </c>
      <c r="N6742" t="s">
        <v>2674</v>
      </c>
      <c r="O6742" t="s">
        <v>3812</v>
      </c>
      <c r="P6742" t="s">
        <v>54754</v>
      </c>
      <c r="Q6742" t="s">
        <v>54755</v>
      </c>
      <c r="R6742" t="str">
        <f t="shared" si="210"/>
        <v>安丘</v>
      </c>
      <c r="S6742" t="str">
        <f t="shared" si="211"/>
        <v>0713</v>
      </c>
    </row>
    <row r="6743" spans="1:19">
      <c r="A6743" t="s">
        <v>54756</v>
      </c>
      <c r="B6743" t="s">
        <v>54757</v>
      </c>
      <c r="C6743" t="s">
        <v>46</v>
      </c>
      <c r="D6743" t="s">
        <v>54758</v>
      </c>
      <c r="E6743" t="s">
        <v>51161</v>
      </c>
      <c r="F6743" t="s">
        <v>54759</v>
      </c>
      <c r="G6743" t="s">
        <v>54760</v>
      </c>
      <c r="H6743" t="s">
        <v>54761</v>
      </c>
      <c r="I6743" t="s">
        <v>2378</v>
      </c>
      <c r="J6743" t="s">
        <v>7337</v>
      </c>
      <c r="K6743" t="s">
        <v>7338</v>
      </c>
      <c r="L6743" t="s">
        <v>128</v>
      </c>
      <c r="M6743" t="s">
        <v>2890</v>
      </c>
      <c r="N6743" t="s">
        <v>2816</v>
      </c>
      <c r="O6743" t="s">
        <v>7339</v>
      </c>
      <c r="P6743" t="s">
        <v>54762</v>
      </c>
      <c r="Q6743" t="s">
        <v>54763</v>
      </c>
      <c r="R6743" t="str">
        <f t="shared" si="210"/>
        <v>寿光</v>
      </c>
      <c r="S6743" t="str">
        <f t="shared" si="211"/>
        <v>0713</v>
      </c>
    </row>
    <row r="6744" spans="1:19">
      <c r="A6744" t="s">
        <v>54764</v>
      </c>
      <c r="B6744" t="s">
        <v>54765</v>
      </c>
      <c r="C6744" t="s">
        <v>46</v>
      </c>
      <c r="D6744" t="s">
        <v>54766</v>
      </c>
      <c r="E6744" t="s">
        <v>51161</v>
      </c>
      <c r="F6744" t="s">
        <v>54767</v>
      </c>
      <c r="G6744" t="s">
        <v>54768</v>
      </c>
      <c r="H6744" t="s">
        <v>54769</v>
      </c>
      <c r="I6744" t="s">
        <v>2350</v>
      </c>
      <c r="J6744" t="s">
        <v>3565</v>
      </c>
      <c r="K6744" t="s">
        <v>3566</v>
      </c>
      <c r="L6744" t="s">
        <v>110</v>
      </c>
      <c r="M6744" t="s">
        <v>2575</v>
      </c>
      <c r="N6744" t="s">
        <v>4563</v>
      </c>
      <c r="O6744" t="s">
        <v>3567</v>
      </c>
      <c r="P6744" t="s">
        <v>54770</v>
      </c>
      <c r="R6744" t="str">
        <f t="shared" si="210"/>
        <v>高密</v>
      </c>
      <c r="S6744" t="str">
        <f t="shared" si="211"/>
        <v>0713</v>
      </c>
    </row>
    <row r="6745" spans="1:19">
      <c r="A6745" t="s">
        <v>54771</v>
      </c>
      <c r="B6745" t="s">
        <v>54772</v>
      </c>
      <c r="C6745" t="s">
        <v>46</v>
      </c>
      <c r="D6745" t="s">
        <v>54773</v>
      </c>
      <c r="E6745" t="s">
        <v>54774</v>
      </c>
      <c r="F6745" t="s">
        <v>54775</v>
      </c>
      <c r="G6745" t="s">
        <v>54776</v>
      </c>
      <c r="H6745" t="s">
        <v>54777</v>
      </c>
      <c r="I6745" t="s">
        <v>2350</v>
      </c>
      <c r="J6745" t="s">
        <v>5710</v>
      </c>
      <c r="K6745" t="s">
        <v>5711</v>
      </c>
      <c r="L6745" t="s">
        <v>128</v>
      </c>
      <c r="M6745" t="s">
        <v>2708</v>
      </c>
      <c r="N6745" t="s">
        <v>2872</v>
      </c>
      <c r="O6745" t="s">
        <v>5713</v>
      </c>
      <c r="P6745" t="s">
        <v>54778</v>
      </c>
      <c r="R6745" t="str">
        <f t="shared" si="210"/>
        <v>寿光</v>
      </c>
      <c r="S6745" t="str">
        <f t="shared" si="211"/>
        <v>0713</v>
      </c>
    </row>
    <row r="6746" spans="1:19">
      <c r="A6746" t="s">
        <v>54779</v>
      </c>
      <c r="B6746" t="s">
        <v>54780</v>
      </c>
      <c r="C6746" t="s">
        <v>46</v>
      </c>
      <c r="D6746" t="s">
        <v>54781</v>
      </c>
      <c r="E6746" t="s">
        <v>54782</v>
      </c>
      <c r="F6746" t="s">
        <v>54783</v>
      </c>
      <c r="G6746" t="s">
        <v>54784</v>
      </c>
      <c r="H6746" t="s">
        <v>54785</v>
      </c>
      <c r="I6746" t="s">
        <v>2645</v>
      </c>
      <c r="J6746" t="s">
        <v>2825</v>
      </c>
      <c r="K6746" t="s">
        <v>2826</v>
      </c>
      <c r="L6746" t="s">
        <v>76</v>
      </c>
      <c r="M6746" t="s">
        <v>2827</v>
      </c>
      <c r="N6746" t="s">
        <v>3277</v>
      </c>
      <c r="O6746" t="s">
        <v>2828</v>
      </c>
      <c r="P6746" t="s">
        <v>54786</v>
      </c>
      <c r="Q6746" t="s">
        <v>53007</v>
      </c>
      <c r="R6746" t="str">
        <f t="shared" si="210"/>
        <v>奎文</v>
      </c>
      <c r="S6746" t="str">
        <f t="shared" si="211"/>
        <v>0713</v>
      </c>
    </row>
    <row r="6747" spans="1:19">
      <c r="A6747" t="s">
        <v>54787</v>
      </c>
      <c r="B6747" t="s">
        <v>54788</v>
      </c>
      <c r="C6747" t="s">
        <v>46</v>
      </c>
      <c r="D6747" t="s">
        <v>54789</v>
      </c>
      <c r="E6747" t="s">
        <v>54790</v>
      </c>
      <c r="F6747" t="s">
        <v>54791</v>
      </c>
      <c r="G6747" t="s">
        <v>54792</v>
      </c>
      <c r="H6747" t="s">
        <v>54793</v>
      </c>
      <c r="I6747" t="s">
        <v>2364</v>
      </c>
      <c r="J6747" t="s">
        <v>12541</v>
      </c>
      <c r="K6747" t="s">
        <v>12542</v>
      </c>
      <c r="L6747" t="s">
        <v>128</v>
      </c>
      <c r="M6747" t="s">
        <v>4047</v>
      </c>
      <c r="N6747" t="s">
        <v>2382</v>
      </c>
      <c r="O6747" t="s">
        <v>12543</v>
      </c>
      <c r="P6747" t="s">
        <v>54794</v>
      </c>
      <c r="R6747" t="str">
        <f t="shared" si="210"/>
        <v>寿光</v>
      </c>
      <c r="S6747" t="str">
        <f t="shared" si="211"/>
        <v>0713</v>
      </c>
    </row>
    <row r="6748" spans="1:19">
      <c r="A6748" t="s">
        <v>54795</v>
      </c>
      <c r="B6748" t="s">
        <v>54796</v>
      </c>
      <c r="C6748" t="s">
        <v>46</v>
      </c>
      <c r="D6748" t="s">
        <v>54797</v>
      </c>
      <c r="E6748" t="s">
        <v>51161</v>
      </c>
      <c r="F6748" t="s">
        <v>54798</v>
      </c>
      <c r="G6748" t="s">
        <v>54799</v>
      </c>
      <c r="H6748" t="s">
        <v>54800</v>
      </c>
      <c r="I6748" t="s">
        <v>3969</v>
      </c>
      <c r="J6748" t="s">
        <v>4533</v>
      </c>
      <c r="K6748" t="s">
        <v>4534</v>
      </c>
      <c r="L6748" t="s">
        <v>76</v>
      </c>
      <c r="M6748" t="s">
        <v>2528</v>
      </c>
      <c r="N6748" t="s">
        <v>3522</v>
      </c>
      <c r="O6748" t="s">
        <v>4535</v>
      </c>
      <c r="P6748" t="s">
        <v>54801</v>
      </c>
      <c r="Q6748" t="s">
        <v>54802</v>
      </c>
      <c r="R6748" t="str">
        <f t="shared" si="210"/>
        <v>奎文</v>
      </c>
      <c r="S6748" t="str">
        <f t="shared" si="211"/>
        <v>0713</v>
      </c>
    </row>
    <row r="6749" spans="1:19">
      <c r="A6749" t="s">
        <v>54803</v>
      </c>
      <c r="B6749" t="s">
        <v>54804</v>
      </c>
      <c r="C6749" t="s">
        <v>46</v>
      </c>
      <c r="D6749" t="s">
        <v>54805</v>
      </c>
      <c r="E6749" t="s">
        <v>51161</v>
      </c>
      <c r="F6749" t="s">
        <v>54806</v>
      </c>
      <c r="G6749" t="s">
        <v>54807</v>
      </c>
      <c r="H6749" t="s">
        <v>54808</v>
      </c>
      <c r="I6749" t="s">
        <v>2364</v>
      </c>
      <c r="J6749" t="s">
        <v>5058</v>
      </c>
      <c r="K6749" t="s">
        <v>5059</v>
      </c>
      <c r="L6749" t="s">
        <v>137</v>
      </c>
      <c r="M6749" t="s">
        <v>3940</v>
      </c>
      <c r="N6749" t="s">
        <v>2480</v>
      </c>
      <c r="O6749" t="s">
        <v>5060</v>
      </c>
      <c r="P6749" t="s">
        <v>54809</v>
      </c>
      <c r="R6749" t="str">
        <f t="shared" si="210"/>
        <v>青州</v>
      </c>
      <c r="S6749" t="str">
        <f t="shared" si="211"/>
        <v>0713</v>
      </c>
    </row>
    <row r="6750" spans="1:19">
      <c r="A6750" t="s">
        <v>54810</v>
      </c>
      <c r="B6750" t="s">
        <v>54811</v>
      </c>
      <c r="C6750" t="s">
        <v>46</v>
      </c>
      <c r="D6750" t="s">
        <v>54812</v>
      </c>
      <c r="E6750" t="s">
        <v>51138</v>
      </c>
      <c r="F6750" t="s">
        <v>54813</v>
      </c>
      <c r="G6750" t="s">
        <v>54814</v>
      </c>
      <c r="H6750" t="s">
        <v>54815</v>
      </c>
      <c r="I6750" t="s">
        <v>2465</v>
      </c>
      <c r="J6750" t="s">
        <v>9867</v>
      </c>
      <c r="K6750" t="s">
        <v>9868</v>
      </c>
      <c r="L6750" t="s">
        <v>47</v>
      </c>
      <c r="M6750" t="s">
        <v>2454</v>
      </c>
      <c r="N6750" t="s">
        <v>3499</v>
      </c>
      <c r="O6750" t="s">
        <v>9869</v>
      </c>
      <c r="P6750" t="s">
        <v>54816</v>
      </c>
      <c r="R6750" t="str">
        <f t="shared" si="210"/>
        <v>诸城</v>
      </c>
      <c r="S6750" t="str">
        <f t="shared" si="211"/>
        <v>0713</v>
      </c>
    </row>
    <row r="6751" spans="1:19">
      <c r="A6751" t="s">
        <v>54817</v>
      </c>
      <c r="B6751" t="s">
        <v>54818</v>
      </c>
      <c r="C6751" t="s">
        <v>46</v>
      </c>
      <c r="D6751" t="s">
        <v>54819</v>
      </c>
      <c r="E6751" t="s">
        <v>54742</v>
      </c>
      <c r="F6751" t="s">
        <v>54820</v>
      </c>
      <c r="G6751" t="s">
        <v>54821</v>
      </c>
      <c r="H6751" t="s">
        <v>54822</v>
      </c>
      <c r="I6751" t="s">
        <v>2350</v>
      </c>
      <c r="J6751" t="s">
        <v>9696</v>
      </c>
      <c r="K6751" t="s">
        <v>9697</v>
      </c>
      <c r="L6751" t="s">
        <v>137</v>
      </c>
      <c r="M6751" t="s">
        <v>5175</v>
      </c>
      <c r="N6751" t="s">
        <v>6308</v>
      </c>
      <c r="O6751" t="s">
        <v>9698</v>
      </c>
      <c r="P6751" t="s">
        <v>54823</v>
      </c>
      <c r="R6751" t="str">
        <f t="shared" si="210"/>
        <v>青州</v>
      </c>
      <c r="S6751" t="str">
        <f t="shared" si="211"/>
        <v>0713</v>
      </c>
    </row>
    <row r="6752" spans="1:19">
      <c r="A6752" t="s">
        <v>54824</v>
      </c>
      <c r="B6752" t="s">
        <v>54825</v>
      </c>
      <c r="C6752" t="s">
        <v>46</v>
      </c>
      <c r="D6752" t="s">
        <v>54826</v>
      </c>
      <c r="E6752" t="s">
        <v>54827</v>
      </c>
      <c r="F6752" t="s">
        <v>54828</v>
      </c>
      <c r="G6752" t="s">
        <v>54829</v>
      </c>
      <c r="H6752" t="s">
        <v>54830</v>
      </c>
      <c r="I6752" t="s">
        <v>2645</v>
      </c>
      <c r="J6752" t="s">
        <v>7327</v>
      </c>
      <c r="K6752" t="s">
        <v>7328</v>
      </c>
      <c r="L6752" t="s">
        <v>101</v>
      </c>
      <c r="M6752" t="s">
        <v>5737</v>
      </c>
      <c r="N6752" t="s">
        <v>7359</v>
      </c>
      <c r="O6752" t="s">
        <v>7329</v>
      </c>
      <c r="P6752" t="s">
        <v>54831</v>
      </c>
      <c r="Q6752" t="s">
        <v>54832</v>
      </c>
      <c r="R6752" t="str">
        <f t="shared" si="210"/>
        <v>潍城</v>
      </c>
      <c r="S6752" t="str">
        <f t="shared" si="211"/>
        <v>0713</v>
      </c>
    </row>
    <row r="6753" spans="1:19">
      <c r="A6753" t="s">
        <v>54833</v>
      </c>
      <c r="B6753" t="s">
        <v>54834</v>
      </c>
      <c r="C6753" t="s">
        <v>46</v>
      </c>
      <c r="D6753" t="s">
        <v>54835</v>
      </c>
      <c r="E6753" t="s">
        <v>51138</v>
      </c>
      <c r="F6753" t="s">
        <v>54836</v>
      </c>
      <c r="G6753" t="s">
        <v>54837</v>
      </c>
      <c r="H6753" t="s">
        <v>54838</v>
      </c>
      <c r="I6753" t="s">
        <v>3608</v>
      </c>
      <c r="J6753" t="s">
        <v>5173</v>
      </c>
      <c r="K6753" t="s">
        <v>5174</v>
      </c>
      <c r="L6753" t="s">
        <v>137</v>
      </c>
      <c r="M6753" t="s">
        <v>5175</v>
      </c>
      <c r="N6753" t="s">
        <v>3622</v>
      </c>
      <c r="O6753" t="s">
        <v>5176</v>
      </c>
      <c r="P6753" t="s">
        <v>54839</v>
      </c>
      <c r="R6753" t="str">
        <f t="shared" si="210"/>
        <v>青州</v>
      </c>
      <c r="S6753" t="str">
        <f t="shared" si="211"/>
        <v>0713</v>
      </c>
    </row>
    <row r="6754" spans="1:19">
      <c r="A6754" t="s">
        <v>54840</v>
      </c>
      <c r="B6754" t="s">
        <v>54710</v>
      </c>
      <c r="C6754" t="s">
        <v>46</v>
      </c>
      <c r="D6754" t="s">
        <v>54841</v>
      </c>
      <c r="E6754" t="s">
        <v>51138</v>
      </c>
      <c r="F6754" t="s">
        <v>54842</v>
      </c>
      <c r="G6754" t="s">
        <v>54843</v>
      </c>
      <c r="H6754" t="s">
        <v>54844</v>
      </c>
      <c r="I6754" t="s">
        <v>2364</v>
      </c>
      <c r="J6754" t="s">
        <v>5128</v>
      </c>
      <c r="K6754" t="s">
        <v>5129</v>
      </c>
      <c r="L6754" t="s">
        <v>67</v>
      </c>
      <c r="M6754" t="s">
        <v>3706</v>
      </c>
      <c r="N6754" t="s">
        <v>3277</v>
      </c>
      <c r="O6754" t="s">
        <v>5130</v>
      </c>
      <c r="P6754" t="s">
        <v>54845</v>
      </c>
      <c r="Q6754" t="s">
        <v>54846</v>
      </c>
      <c r="R6754" t="str">
        <f t="shared" si="210"/>
        <v>昌邑</v>
      </c>
      <c r="S6754" t="str">
        <f t="shared" si="211"/>
        <v>0713</v>
      </c>
    </row>
    <row r="6755" spans="1:19">
      <c r="A6755" t="s">
        <v>54847</v>
      </c>
      <c r="B6755" t="s">
        <v>54848</v>
      </c>
      <c r="C6755" t="s">
        <v>46</v>
      </c>
      <c r="D6755" t="s">
        <v>54849</v>
      </c>
      <c r="E6755" t="s">
        <v>51138</v>
      </c>
      <c r="F6755" t="s">
        <v>54850</v>
      </c>
      <c r="G6755" t="s">
        <v>54851</v>
      </c>
      <c r="H6755" t="s">
        <v>54844</v>
      </c>
      <c r="I6755" t="s">
        <v>2503</v>
      </c>
      <c r="J6755" t="s">
        <v>2634</v>
      </c>
      <c r="K6755" t="s">
        <v>2635</v>
      </c>
      <c r="L6755" t="s">
        <v>76</v>
      </c>
      <c r="M6755" t="s">
        <v>2408</v>
      </c>
      <c r="N6755" t="s">
        <v>2872</v>
      </c>
      <c r="O6755" t="s">
        <v>2636</v>
      </c>
      <c r="P6755" t="s">
        <v>54852</v>
      </c>
      <c r="Q6755" t="s">
        <v>54853</v>
      </c>
      <c r="R6755" t="str">
        <f t="shared" si="210"/>
        <v>奎文</v>
      </c>
      <c r="S6755" t="str">
        <f t="shared" si="211"/>
        <v>0713</v>
      </c>
    </row>
    <row r="6756" spans="1:19">
      <c r="A6756" t="s">
        <v>54854</v>
      </c>
      <c r="B6756" t="s">
        <v>54855</v>
      </c>
      <c r="C6756" t="s">
        <v>46</v>
      </c>
      <c r="D6756" t="s">
        <v>54856</v>
      </c>
      <c r="E6756" t="s">
        <v>54857</v>
      </c>
      <c r="F6756" t="s">
        <v>54858</v>
      </c>
      <c r="G6756" t="s">
        <v>54859</v>
      </c>
      <c r="H6756" t="s">
        <v>54860</v>
      </c>
      <c r="I6756" t="s">
        <v>54861</v>
      </c>
      <c r="J6756" t="s">
        <v>4437</v>
      </c>
      <c r="K6756" t="s">
        <v>4438</v>
      </c>
      <c r="L6756" t="s">
        <v>137</v>
      </c>
      <c r="N6756" t="s">
        <v>4647</v>
      </c>
      <c r="O6756" t="s">
        <v>4440</v>
      </c>
      <c r="R6756" t="str">
        <f t="shared" si="210"/>
        <v>青州</v>
      </c>
      <c r="S6756" t="str">
        <f t="shared" si="211"/>
        <v>0713</v>
      </c>
    </row>
    <row r="6757" spans="1:19">
      <c r="A6757" t="s">
        <v>54862</v>
      </c>
      <c r="B6757" t="s">
        <v>54863</v>
      </c>
      <c r="C6757" t="s">
        <v>46</v>
      </c>
      <c r="D6757" t="s">
        <v>54864</v>
      </c>
      <c r="E6757" t="s">
        <v>51161</v>
      </c>
      <c r="F6757" t="s">
        <v>54865</v>
      </c>
      <c r="G6757" t="s">
        <v>54866</v>
      </c>
      <c r="H6757" t="s">
        <v>54867</v>
      </c>
      <c r="I6757" t="s">
        <v>2350</v>
      </c>
      <c r="J6757" t="s">
        <v>8347</v>
      </c>
      <c r="K6757" t="s">
        <v>8348</v>
      </c>
      <c r="L6757" t="s">
        <v>101</v>
      </c>
      <c r="M6757" t="s">
        <v>2982</v>
      </c>
      <c r="N6757" t="s">
        <v>5839</v>
      </c>
      <c r="O6757" t="s">
        <v>8349</v>
      </c>
      <c r="P6757" t="s">
        <v>54868</v>
      </c>
      <c r="Q6757" t="s">
        <v>54869</v>
      </c>
      <c r="R6757" t="str">
        <f t="shared" si="210"/>
        <v>潍城</v>
      </c>
      <c r="S6757" t="str">
        <f t="shared" si="211"/>
        <v>0713</v>
      </c>
    </row>
    <row r="6758" spans="1:19">
      <c r="A6758" t="s">
        <v>54870</v>
      </c>
      <c r="B6758" t="s">
        <v>54871</v>
      </c>
      <c r="C6758" t="s">
        <v>46</v>
      </c>
      <c r="D6758" t="s">
        <v>54872</v>
      </c>
      <c r="E6758" t="s">
        <v>51161</v>
      </c>
      <c r="F6758" t="s">
        <v>54873</v>
      </c>
      <c r="G6758" t="s">
        <v>54874</v>
      </c>
      <c r="H6758" t="s">
        <v>51131</v>
      </c>
      <c r="I6758" t="s">
        <v>3608</v>
      </c>
      <c r="J6758" t="s">
        <v>3355</v>
      </c>
      <c r="K6758" t="s">
        <v>3356</v>
      </c>
      <c r="L6758" t="s">
        <v>101</v>
      </c>
      <c r="M6758" t="s">
        <v>2982</v>
      </c>
      <c r="N6758" t="s">
        <v>2340</v>
      </c>
      <c r="O6758" t="s">
        <v>3357</v>
      </c>
      <c r="P6758" t="s">
        <v>54875</v>
      </c>
      <c r="Q6758" t="s">
        <v>54876</v>
      </c>
      <c r="R6758" t="str">
        <f t="shared" si="210"/>
        <v>潍城</v>
      </c>
      <c r="S6758" t="str">
        <f t="shared" si="211"/>
        <v>0713</v>
      </c>
    </row>
    <row r="6759" spans="1:19">
      <c r="A6759" t="s">
        <v>54877</v>
      </c>
      <c r="B6759" t="s">
        <v>54878</v>
      </c>
      <c r="C6759" t="s">
        <v>46</v>
      </c>
      <c r="D6759" t="s">
        <v>54879</v>
      </c>
      <c r="E6759" t="s">
        <v>51161</v>
      </c>
      <c r="F6759" t="s">
        <v>54880</v>
      </c>
      <c r="G6759" t="s">
        <v>54881</v>
      </c>
      <c r="H6759" t="s">
        <v>54882</v>
      </c>
      <c r="I6759" t="s">
        <v>3849</v>
      </c>
      <c r="J6759" t="s">
        <v>4437</v>
      </c>
      <c r="K6759" t="s">
        <v>4438</v>
      </c>
      <c r="L6759" t="s">
        <v>57</v>
      </c>
      <c r="N6759" t="s">
        <v>3907</v>
      </c>
      <c r="O6759" t="s">
        <v>4440</v>
      </c>
      <c r="R6759" t="str">
        <f t="shared" si="210"/>
        <v>安丘</v>
      </c>
      <c r="S6759" t="str">
        <f t="shared" si="211"/>
        <v>0713</v>
      </c>
    </row>
    <row r="6760" spans="1:19">
      <c r="A6760" t="s">
        <v>54883</v>
      </c>
      <c r="B6760" t="s">
        <v>54884</v>
      </c>
      <c r="C6760" t="s">
        <v>46</v>
      </c>
      <c r="D6760" t="s">
        <v>54885</v>
      </c>
      <c r="E6760" t="s">
        <v>51138</v>
      </c>
      <c r="F6760" t="s">
        <v>54886</v>
      </c>
      <c r="G6760" t="s">
        <v>54887</v>
      </c>
      <c r="H6760" t="s">
        <v>54888</v>
      </c>
      <c r="I6760" t="s">
        <v>2378</v>
      </c>
      <c r="J6760" t="s">
        <v>9022</v>
      </c>
      <c r="K6760" t="s">
        <v>9023</v>
      </c>
      <c r="L6760" t="s">
        <v>101</v>
      </c>
      <c r="M6760" t="s">
        <v>4459</v>
      </c>
      <c r="N6760" t="s">
        <v>2354</v>
      </c>
      <c r="O6760" t="s">
        <v>9024</v>
      </c>
      <c r="P6760" t="s">
        <v>54889</v>
      </c>
      <c r="Q6760" t="s">
        <v>54890</v>
      </c>
      <c r="R6760" t="str">
        <f t="shared" si="210"/>
        <v>潍城</v>
      </c>
      <c r="S6760" t="str">
        <f t="shared" si="211"/>
        <v>0713</v>
      </c>
    </row>
    <row r="6761" spans="1:19">
      <c r="A6761" t="s">
        <v>1862</v>
      </c>
      <c r="B6761" t="s">
        <v>54891</v>
      </c>
      <c r="C6761" t="s">
        <v>46</v>
      </c>
      <c r="D6761" t="s">
        <v>54892</v>
      </c>
      <c r="E6761" t="s">
        <v>51161</v>
      </c>
      <c r="F6761" t="s">
        <v>54893</v>
      </c>
      <c r="G6761" t="s">
        <v>1860</v>
      </c>
      <c r="H6761" t="s">
        <v>54894</v>
      </c>
      <c r="I6761" t="s">
        <v>2364</v>
      </c>
      <c r="J6761" t="s">
        <v>3241</v>
      </c>
      <c r="K6761" t="s">
        <v>3242</v>
      </c>
      <c r="L6761" t="s">
        <v>101</v>
      </c>
      <c r="M6761" t="s">
        <v>3130</v>
      </c>
      <c r="N6761" t="s">
        <v>5013</v>
      </c>
      <c r="O6761" t="s">
        <v>3243</v>
      </c>
      <c r="P6761" t="s">
        <v>54895</v>
      </c>
      <c r="Q6761" t="s">
        <v>54896</v>
      </c>
      <c r="R6761" t="str">
        <f t="shared" si="210"/>
        <v>潍城</v>
      </c>
      <c r="S6761" t="str">
        <f t="shared" si="211"/>
        <v>0713</v>
      </c>
    </row>
    <row r="6762" spans="1:19">
      <c r="A6762" t="s">
        <v>54897</v>
      </c>
      <c r="B6762" t="s">
        <v>54898</v>
      </c>
      <c r="C6762" t="s">
        <v>46</v>
      </c>
      <c r="D6762" t="s">
        <v>54899</v>
      </c>
      <c r="E6762" t="s">
        <v>51161</v>
      </c>
      <c r="F6762" t="s">
        <v>54900</v>
      </c>
      <c r="G6762" t="s">
        <v>54901</v>
      </c>
      <c r="H6762" t="s">
        <v>54902</v>
      </c>
      <c r="I6762" t="s">
        <v>6637</v>
      </c>
      <c r="J6762" t="s">
        <v>2561</v>
      </c>
      <c r="K6762" t="s">
        <v>2562</v>
      </c>
      <c r="L6762" t="s">
        <v>57</v>
      </c>
      <c r="M6762" t="s">
        <v>2563</v>
      </c>
      <c r="N6762" t="s">
        <v>2564</v>
      </c>
      <c r="O6762" t="s">
        <v>2565</v>
      </c>
      <c r="P6762" t="s">
        <v>54903</v>
      </c>
      <c r="R6762" t="str">
        <f t="shared" si="210"/>
        <v>安丘</v>
      </c>
      <c r="S6762" t="str">
        <f t="shared" si="211"/>
        <v>0713</v>
      </c>
    </row>
    <row r="6763" spans="1:19">
      <c r="A6763" t="s">
        <v>54904</v>
      </c>
      <c r="B6763" t="s">
        <v>54905</v>
      </c>
      <c r="C6763" t="s">
        <v>46</v>
      </c>
      <c r="D6763" t="s">
        <v>54906</v>
      </c>
      <c r="E6763" t="s">
        <v>51161</v>
      </c>
      <c r="F6763" t="s">
        <v>54907</v>
      </c>
      <c r="G6763" t="s">
        <v>54908</v>
      </c>
      <c r="H6763" t="s">
        <v>54909</v>
      </c>
      <c r="I6763" t="s">
        <v>2770</v>
      </c>
      <c r="J6763" t="s">
        <v>5763</v>
      </c>
      <c r="K6763" t="s">
        <v>5764</v>
      </c>
      <c r="L6763" t="s">
        <v>146</v>
      </c>
      <c r="M6763" t="s">
        <v>3051</v>
      </c>
      <c r="N6763" t="s">
        <v>54910</v>
      </c>
      <c r="O6763" t="s">
        <v>5765</v>
      </c>
      <c r="P6763" t="s">
        <v>54911</v>
      </c>
      <c r="R6763" t="str">
        <f t="shared" si="210"/>
        <v>临朐</v>
      </c>
      <c r="S6763" t="str">
        <f t="shared" si="211"/>
        <v>0713</v>
      </c>
    </row>
    <row r="6764" spans="1:19">
      <c r="A6764" t="s">
        <v>54912</v>
      </c>
      <c r="B6764" t="s">
        <v>54913</v>
      </c>
      <c r="C6764" t="s">
        <v>46</v>
      </c>
      <c r="D6764" t="s">
        <v>54914</v>
      </c>
      <c r="E6764" t="s">
        <v>51161</v>
      </c>
      <c r="F6764" t="s">
        <v>54915</v>
      </c>
      <c r="G6764" t="s">
        <v>54916</v>
      </c>
      <c r="H6764" t="s">
        <v>54917</v>
      </c>
      <c r="I6764" t="s">
        <v>2645</v>
      </c>
      <c r="J6764" t="s">
        <v>4487</v>
      </c>
      <c r="K6764" t="s">
        <v>4488</v>
      </c>
      <c r="L6764" t="s">
        <v>137</v>
      </c>
      <c r="M6764" t="s">
        <v>2686</v>
      </c>
      <c r="N6764" t="s">
        <v>3179</v>
      </c>
      <c r="O6764" t="s">
        <v>4489</v>
      </c>
      <c r="P6764" t="s">
        <v>54918</v>
      </c>
      <c r="R6764" t="str">
        <f t="shared" si="210"/>
        <v>青州</v>
      </c>
      <c r="S6764" t="str">
        <f t="shared" si="211"/>
        <v>0713</v>
      </c>
    </row>
    <row r="6765" spans="1:19">
      <c r="A6765" t="s">
        <v>54919</v>
      </c>
      <c r="B6765" t="s">
        <v>54920</v>
      </c>
      <c r="C6765" t="s">
        <v>46</v>
      </c>
      <c r="D6765" t="s">
        <v>54921</v>
      </c>
      <c r="E6765" t="s">
        <v>54922</v>
      </c>
      <c r="F6765" t="s">
        <v>54923</v>
      </c>
      <c r="G6765" t="s">
        <v>54924</v>
      </c>
      <c r="H6765" t="s">
        <v>54925</v>
      </c>
      <c r="I6765" t="s">
        <v>2645</v>
      </c>
      <c r="J6765" t="s">
        <v>7585</v>
      </c>
      <c r="K6765" t="s">
        <v>7586</v>
      </c>
      <c r="L6765" t="s">
        <v>101</v>
      </c>
      <c r="M6765" t="s">
        <v>5737</v>
      </c>
      <c r="N6765" t="s">
        <v>5839</v>
      </c>
      <c r="O6765" t="s">
        <v>7587</v>
      </c>
      <c r="P6765" t="s">
        <v>54926</v>
      </c>
      <c r="R6765" t="str">
        <f t="shared" si="210"/>
        <v>潍城</v>
      </c>
      <c r="S6765" t="str">
        <f t="shared" si="211"/>
        <v>0713</v>
      </c>
    </row>
    <row r="6766" spans="1:19">
      <c r="A6766" t="s">
        <v>54927</v>
      </c>
      <c r="B6766" t="s">
        <v>54928</v>
      </c>
      <c r="C6766" t="s">
        <v>46</v>
      </c>
      <c r="D6766" t="s">
        <v>54929</v>
      </c>
      <c r="E6766" t="s">
        <v>51138</v>
      </c>
      <c r="F6766" t="s">
        <v>54930</v>
      </c>
      <c r="G6766" t="s">
        <v>54931</v>
      </c>
      <c r="H6766" t="s">
        <v>54932</v>
      </c>
      <c r="I6766" t="s">
        <v>2378</v>
      </c>
      <c r="J6766" t="s">
        <v>2646</v>
      </c>
      <c r="K6766" t="s">
        <v>2647</v>
      </c>
      <c r="L6766" t="s">
        <v>128</v>
      </c>
      <c r="M6766" t="s">
        <v>2648</v>
      </c>
      <c r="N6766" t="s">
        <v>2421</v>
      </c>
      <c r="O6766" t="s">
        <v>2650</v>
      </c>
      <c r="P6766" t="s">
        <v>54933</v>
      </c>
      <c r="Q6766" t="s">
        <v>54934</v>
      </c>
      <c r="R6766" t="str">
        <f t="shared" si="210"/>
        <v>寿光</v>
      </c>
      <c r="S6766" t="str">
        <f t="shared" si="211"/>
        <v>0713</v>
      </c>
    </row>
    <row r="6767" spans="1:19">
      <c r="A6767" t="s">
        <v>54935</v>
      </c>
      <c r="B6767" t="s">
        <v>54936</v>
      </c>
      <c r="C6767" t="s">
        <v>46</v>
      </c>
      <c r="D6767" t="s">
        <v>54937</v>
      </c>
      <c r="E6767" t="s">
        <v>54938</v>
      </c>
      <c r="F6767" t="s">
        <v>54939</v>
      </c>
      <c r="G6767" t="s">
        <v>54940</v>
      </c>
      <c r="H6767" t="s">
        <v>54941</v>
      </c>
      <c r="I6767" t="s">
        <v>5112</v>
      </c>
      <c r="J6767" t="s">
        <v>3073</v>
      </c>
      <c r="K6767" t="s">
        <v>3074</v>
      </c>
      <c r="L6767" t="s">
        <v>187</v>
      </c>
      <c r="M6767" t="s">
        <v>3075</v>
      </c>
      <c r="N6767" t="s">
        <v>2721</v>
      </c>
      <c r="O6767" t="s">
        <v>3076</v>
      </c>
      <c r="P6767" t="s">
        <v>54942</v>
      </c>
      <c r="Q6767" t="s">
        <v>54943</v>
      </c>
      <c r="R6767" t="str">
        <f t="shared" si="210"/>
        <v>坊子</v>
      </c>
      <c r="S6767" t="str">
        <f t="shared" si="211"/>
        <v>0713</v>
      </c>
    </row>
    <row r="6768" spans="1:19">
      <c r="A6768" t="s">
        <v>54944</v>
      </c>
      <c r="B6768" t="s">
        <v>54945</v>
      </c>
      <c r="C6768" t="s">
        <v>46</v>
      </c>
      <c r="D6768" t="s">
        <v>54946</v>
      </c>
      <c r="E6768" t="s">
        <v>51161</v>
      </c>
      <c r="F6768" t="s">
        <v>54947</v>
      </c>
      <c r="G6768" t="s">
        <v>54948</v>
      </c>
      <c r="H6768" t="s">
        <v>54949</v>
      </c>
      <c r="I6768" t="s">
        <v>2350</v>
      </c>
      <c r="J6768" t="s">
        <v>44245</v>
      </c>
      <c r="K6768" t="s">
        <v>44246</v>
      </c>
      <c r="L6768" t="s">
        <v>119</v>
      </c>
      <c r="M6768" t="s">
        <v>4071</v>
      </c>
      <c r="N6768" t="s">
        <v>2959</v>
      </c>
      <c r="O6768" t="s">
        <v>44247</v>
      </c>
      <c r="P6768" t="s">
        <v>54950</v>
      </c>
      <c r="R6768" t="str">
        <f t="shared" si="210"/>
        <v>寒亭</v>
      </c>
      <c r="S6768" t="str">
        <f t="shared" si="211"/>
        <v>0713</v>
      </c>
    </row>
    <row r="6769" spans="1:19">
      <c r="A6769" t="s">
        <v>54951</v>
      </c>
      <c r="B6769" t="s">
        <v>54952</v>
      </c>
      <c r="C6769" t="s">
        <v>46</v>
      </c>
      <c r="D6769" t="s">
        <v>54953</v>
      </c>
      <c r="E6769" t="s">
        <v>51161</v>
      </c>
      <c r="F6769" t="s">
        <v>54954</v>
      </c>
      <c r="G6769" t="s">
        <v>54955</v>
      </c>
      <c r="H6769" t="s">
        <v>54956</v>
      </c>
      <c r="I6769" t="s">
        <v>2350</v>
      </c>
      <c r="J6769" t="s">
        <v>7368</v>
      </c>
      <c r="K6769" t="s">
        <v>7369</v>
      </c>
      <c r="L6769" t="s">
        <v>110</v>
      </c>
      <c r="M6769" t="s">
        <v>2575</v>
      </c>
      <c r="N6769" t="s">
        <v>2602</v>
      </c>
      <c r="O6769" t="s">
        <v>7370</v>
      </c>
      <c r="P6769" t="s">
        <v>54957</v>
      </c>
      <c r="R6769" t="str">
        <f t="shared" si="210"/>
        <v>高密</v>
      </c>
      <c r="S6769" t="str">
        <f t="shared" si="211"/>
        <v>0713</v>
      </c>
    </row>
    <row r="6770" spans="1:19">
      <c r="A6770" t="s">
        <v>54958</v>
      </c>
      <c r="B6770" t="s">
        <v>54959</v>
      </c>
      <c r="C6770" t="s">
        <v>46</v>
      </c>
      <c r="D6770" t="s">
        <v>54960</v>
      </c>
      <c r="E6770" t="s">
        <v>51138</v>
      </c>
      <c r="F6770" t="s">
        <v>54961</v>
      </c>
      <c r="G6770" t="s">
        <v>54962</v>
      </c>
      <c r="H6770" t="s">
        <v>54963</v>
      </c>
      <c r="I6770" t="s">
        <v>2350</v>
      </c>
      <c r="J6770" t="s">
        <v>9092</v>
      </c>
      <c r="K6770" t="s">
        <v>9093</v>
      </c>
      <c r="L6770" t="s">
        <v>146</v>
      </c>
      <c r="M6770" t="s">
        <v>5188</v>
      </c>
      <c r="O6770" t="s">
        <v>9094</v>
      </c>
      <c r="P6770" t="s">
        <v>54964</v>
      </c>
      <c r="R6770" t="str">
        <f t="shared" si="210"/>
        <v>临朐</v>
      </c>
      <c r="S6770" t="str">
        <f t="shared" si="211"/>
        <v>0713</v>
      </c>
    </row>
    <row r="6771" spans="1:19">
      <c r="A6771" t="s">
        <v>54965</v>
      </c>
      <c r="B6771" t="s">
        <v>54966</v>
      </c>
      <c r="C6771" t="s">
        <v>46</v>
      </c>
      <c r="D6771" t="s">
        <v>54967</v>
      </c>
      <c r="E6771" t="s">
        <v>51138</v>
      </c>
      <c r="F6771" t="s">
        <v>54968</v>
      </c>
      <c r="G6771" t="s">
        <v>54969</v>
      </c>
      <c r="H6771" t="s">
        <v>54970</v>
      </c>
      <c r="I6771" t="s">
        <v>2350</v>
      </c>
      <c r="J6771" t="s">
        <v>2934</v>
      </c>
      <c r="K6771" t="s">
        <v>2935</v>
      </c>
      <c r="L6771" t="s">
        <v>47</v>
      </c>
      <c r="M6771" t="s">
        <v>2784</v>
      </c>
      <c r="N6771" t="s">
        <v>40753</v>
      </c>
      <c r="O6771" t="s">
        <v>2937</v>
      </c>
      <c r="P6771" t="s">
        <v>54971</v>
      </c>
      <c r="Q6771" t="s">
        <v>54972</v>
      </c>
      <c r="R6771" t="str">
        <f t="shared" si="210"/>
        <v>诸城</v>
      </c>
      <c r="S6771" t="str">
        <f t="shared" si="211"/>
        <v>0713</v>
      </c>
    </row>
    <row r="6772" spans="1:19">
      <c r="A6772" t="s">
        <v>54973</v>
      </c>
      <c r="B6772" t="s">
        <v>54974</v>
      </c>
      <c r="C6772" t="s">
        <v>46</v>
      </c>
      <c r="D6772" t="s">
        <v>54975</v>
      </c>
      <c r="E6772" t="s">
        <v>54976</v>
      </c>
      <c r="F6772" t="s">
        <v>54977</v>
      </c>
      <c r="G6772" t="s">
        <v>54978</v>
      </c>
      <c r="H6772" t="s">
        <v>54979</v>
      </c>
      <c r="I6772" t="s">
        <v>2350</v>
      </c>
      <c r="J6772" t="s">
        <v>7860</v>
      </c>
      <c r="K6772" t="s">
        <v>7861</v>
      </c>
      <c r="L6772" t="s">
        <v>128</v>
      </c>
      <c r="M6772" t="s">
        <v>4047</v>
      </c>
      <c r="N6772" t="s">
        <v>2983</v>
      </c>
      <c r="O6772" t="s">
        <v>7862</v>
      </c>
      <c r="P6772" t="s">
        <v>54980</v>
      </c>
      <c r="R6772" t="str">
        <f t="shared" si="210"/>
        <v>寿光</v>
      </c>
      <c r="S6772" t="str">
        <f t="shared" si="211"/>
        <v>0713</v>
      </c>
    </row>
    <row r="6773" spans="1:19">
      <c r="A6773" t="s">
        <v>54981</v>
      </c>
      <c r="B6773" t="s">
        <v>54982</v>
      </c>
      <c r="C6773" t="s">
        <v>46</v>
      </c>
      <c r="D6773" t="s">
        <v>54983</v>
      </c>
      <c r="E6773" t="s">
        <v>51161</v>
      </c>
      <c r="F6773" t="s">
        <v>54984</v>
      </c>
      <c r="G6773" t="s">
        <v>54985</v>
      </c>
      <c r="H6773" t="s">
        <v>54986</v>
      </c>
      <c r="I6773" t="s">
        <v>2364</v>
      </c>
      <c r="J6773" t="s">
        <v>4801</v>
      </c>
      <c r="K6773" t="s">
        <v>4802</v>
      </c>
      <c r="L6773" t="s">
        <v>76</v>
      </c>
      <c r="M6773" t="s">
        <v>2528</v>
      </c>
      <c r="N6773" t="s">
        <v>3277</v>
      </c>
      <c r="O6773" t="s">
        <v>4803</v>
      </c>
      <c r="P6773" t="s">
        <v>54987</v>
      </c>
      <c r="Q6773" t="s">
        <v>54988</v>
      </c>
      <c r="R6773" t="str">
        <f t="shared" si="210"/>
        <v>奎文</v>
      </c>
      <c r="S6773" t="str">
        <f t="shared" si="211"/>
        <v>0713</v>
      </c>
    </row>
    <row r="6774" spans="1:19">
      <c r="A6774" t="s">
        <v>54989</v>
      </c>
      <c r="B6774" t="s">
        <v>54990</v>
      </c>
      <c r="C6774" t="s">
        <v>46</v>
      </c>
      <c r="D6774" t="s">
        <v>54991</v>
      </c>
      <c r="E6774" t="s">
        <v>51138</v>
      </c>
      <c r="F6774" t="s">
        <v>54992</v>
      </c>
      <c r="G6774" t="s">
        <v>54993</v>
      </c>
      <c r="H6774" t="s">
        <v>54994</v>
      </c>
      <c r="I6774" t="s">
        <v>2364</v>
      </c>
      <c r="J6774" t="s">
        <v>6059</v>
      </c>
      <c r="K6774" t="s">
        <v>6060</v>
      </c>
      <c r="L6774" t="s">
        <v>128</v>
      </c>
      <c r="M6774" t="s">
        <v>3028</v>
      </c>
      <c r="N6774" t="s">
        <v>5839</v>
      </c>
      <c r="O6774" t="s">
        <v>6061</v>
      </c>
      <c r="P6774" t="s">
        <v>54720</v>
      </c>
      <c r="Q6774" t="s">
        <v>54995</v>
      </c>
      <c r="R6774" t="str">
        <f t="shared" si="210"/>
        <v>寿光</v>
      </c>
      <c r="S6774" t="str">
        <f t="shared" si="211"/>
        <v>0713</v>
      </c>
    </row>
    <row r="6775" spans="1:19">
      <c r="A6775" t="s">
        <v>54996</v>
      </c>
      <c r="B6775" t="s">
        <v>54997</v>
      </c>
      <c r="C6775" t="s">
        <v>46</v>
      </c>
      <c r="D6775" t="s">
        <v>54998</v>
      </c>
      <c r="E6775" t="s">
        <v>54999</v>
      </c>
      <c r="F6775" t="s">
        <v>55000</v>
      </c>
      <c r="G6775" t="s">
        <v>55001</v>
      </c>
      <c r="H6775" t="s">
        <v>55002</v>
      </c>
      <c r="I6775" t="s">
        <v>2350</v>
      </c>
      <c r="J6775" t="s">
        <v>9070</v>
      </c>
      <c r="K6775" t="s">
        <v>9071</v>
      </c>
      <c r="L6775" t="s">
        <v>47</v>
      </c>
      <c r="M6775" t="s">
        <v>2784</v>
      </c>
      <c r="N6775" t="s">
        <v>2340</v>
      </c>
      <c r="O6775" t="s">
        <v>9072</v>
      </c>
      <c r="P6775" t="s">
        <v>55003</v>
      </c>
      <c r="Q6775" t="s">
        <v>55004</v>
      </c>
      <c r="R6775" t="str">
        <f t="shared" si="210"/>
        <v>诸城</v>
      </c>
      <c r="S6775" t="str">
        <f t="shared" si="211"/>
        <v>0713</v>
      </c>
    </row>
    <row r="6776" spans="1:19">
      <c r="A6776" t="s">
        <v>55005</v>
      </c>
      <c r="B6776" t="s">
        <v>55006</v>
      </c>
      <c r="C6776" t="s">
        <v>46</v>
      </c>
      <c r="D6776" t="s">
        <v>55007</v>
      </c>
      <c r="E6776" t="s">
        <v>54999</v>
      </c>
      <c r="F6776" t="s">
        <v>55008</v>
      </c>
      <c r="G6776" t="s">
        <v>55009</v>
      </c>
      <c r="H6776" t="s">
        <v>55010</v>
      </c>
      <c r="I6776" t="s">
        <v>2350</v>
      </c>
      <c r="J6776" t="s">
        <v>6547</v>
      </c>
      <c r="K6776" t="s">
        <v>6548</v>
      </c>
      <c r="L6776" t="s">
        <v>110</v>
      </c>
      <c r="M6776" t="s">
        <v>2381</v>
      </c>
      <c r="N6776" t="s">
        <v>4563</v>
      </c>
      <c r="O6776" t="s">
        <v>6549</v>
      </c>
      <c r="P6776" t="s">
        <v>55011</v>
      </c>
      <c r="Q6776" t="s">
        <v>55012</v>
      </c>
      <c r="R6776" t="str">
        <f t="shared" si="210"/>
        <v>高密</v>
      </c>
      <c r="S6776" t="str">
        <f t="shared" si="211"/>
        <v>0713</v>
      </c>
    </row>
    <row r="6777" spans="1:19">
      <c r="A6777" t="s">
        <v>55013</v>
      </c>
      <c r="B6777" t="s">
        <v>55014</v>
      </c>
      <c r="C6777" t="s">
        <v>46</v>
      </c>
      <c r="D6777" t="s">
        <v>55015</v>
      </c>
      <c r="E6777" t="s">
        <v>54999</v>
      </c>
      <c r="F6777" t="s">
        <v>55016</v>
      </c>
      <c r="G6777" t="s">
        <v>55017</v>
      </c>
      <c r="H6777" t="s">
        <v>55018</v>
      </c>
      <c r="I6777" t="s">
        <v>2378</v>
      </c>
      <c r="J6777" t="s">
        <v>4877</v>
      </c>
      <c r="K6777" t="s">
        <v>4878</v>
      </c>
      <c r="L6777" t="s">
        <v>76</v>
      </c>
      <c r="M6777" t="s">
        <v>2661</v>
      </c>
      <c r="N6777" t="s">
        <v>15612</v>
      </c>
      <c r="O6777" t="s">
        <v>4879</v>
      </c>
      <c r="P6777" t="s">
        <v>55019</v>
      </c>
      <c r="Q6777" t="s">
        <v>55020</v>
      </c>
      <c r="R6777" t="str">
        <f t="shared" si="210"/>
        <v>奎文</v>
      </c>
      <c r="S6777" t="str">
        <f t="shared" si="211"/>
        <v>0713</v>
      </c>
    </row>
    <row r="6778" spans="1:19">
      <c r="A6778" t="s">
        <v>55021</v>
      </c>
      <c r="B6778" t="s">
        <v>55022</v>
      </c>
      <c r="C6778" t="s">
        <v>46</v>
      </c>
      <c r="D6778" t="s">
        <v>55023</v>
      </c>
      <c r="E6778" t="s">
        <v>55024</v>
      </c>
      <c r="F6778" t="s">
        <v>55025</v>
      </c>
      <c r="G6778" t="s">
        <v>55026</v>
      </c>
      <c r="H6778" t="s">
        <v>55027</v>
      </c>
      <c r="I6778" t="s">
        <v>2364</v>
      </c>
      <c r="J6778" t="s">
        <v>3970</v>
      </c>
      <c r="K6778" t="s">
        <v>3971</v>
      </c>
      <c r="L6778" t="s">
        <v>76</v>
      </c>
      <c r="M6778" t="s">
        <v>2408</v>
      </c>
      <c r="N6778" t="s">
        <v>10065</v>
      </c>
      <c r="O6778" t="s">
        <v>3972</v>
      </c>
      <c r="P6778" t="s">
        <v>55028</v>
      </c>
      <c r="Q6778" t="s">
        <v>53737</v>
      </c>
      <c r="R6778" t="str">
        <f t="shared" si="210"/>
        <v>奎文</v>
      </c>
      <c r="S6778" t="str">
        <f t="shared" si="211"/>
        <v>0713</v>
      </c>
    </row>
    <row r="6779" spans="1:19">
      <c r="A6779" t="s">
        <v>55029</v>
      </c>
      <c r="B6779" t="s">
        <v>55030</v>
      </c>
      <c r="C6779" t="s">
        <v>46</v>
      </c>
      <c r="D6779" t="s">
        <v>55031</v>
      </c>
      <c r="E6779" t="s">
        <v>55032</v>
      </c>
      <c r="F6779" t="s">
        <v>55033</v>
      </c>
      <c r="G6779" t="s">
        <v>55034</v>
      </c>
      <c r="H6779" t="s">
        <v>55035</v>
      </c>
      <c r="I6779" t="s">
        <v>2364</v>
      </c>
      <c r="J6779" t="s">
        <v>5564</v>
      </c>
      <c r="K6779" t="s">
        <v>5565</v>
      </c>
      <c r="L6779" t="s">
        <v>137</v>
      </c>
      <c r="M6779" t="s">
        <v>2625</v>
      </c>
      <c r="N6779" t="s">
        <v>2816</v>
      </c>
      <c r="O6779" t="s">
        <v>2626</v>
      </c>
      <c r="P6779" t="s">
        <v>55036</v>
      </c>
      <c r="R6779" t="str">
        <f t="shared" si="210"/>
        <v>青州</v>
      </c>
      <c r="S6779" t="str">
        <f t="shared" si="211"/>
        <v>0713</v>
      </c>
    </row>
    <row r="6780" spans="1:19">
      <c r="A6780" t="s">
        <v>55037</v>
      </c>
      <c r="B6780" t="s">
        <v>55038</v>
      </c>
      <c r="C6780" t="s">
        <v>46</v>
      </c>
      <c r="D6780" t="s">
        <v>55039</v>
      </c>
      <c r="E6780" t="s">
        <v>51161</v>
      </c>
      <c r="F6780" t="s">
        <v>55040</v>
      </c>
      <c r="G6780" t="s">
        <v>55041</v>
      </c>
      <c r="H6780" t="s">
        <v>55042</v>
      </c>
      <c r="I6780" t="s">
        <v>2364</v>
      </c>
      <c r="J6780" t="s">
        <v>3682</v>
      </c>
      <c r="K6780" t="s">
        <v>3683</v>
      </c>
      <c r="L6780" t="s">
        <v>110</v>
      </c>
      <c r="M6780" t="s">
        <v>3621</v>
      </c>
      <c r="N6780" t="s">
        <v>2674</v>
      </c>
      <c r="O6780" t="s">
        <v>3684</v>
      </c>
      <c r="P6780" t="s">
        <v>55043</v>
      </c>
      <c r="Q6780" t="s">
        <v>55044</v>
      </c>
      <c r="R6780" t="str">
        <f t="shared" si="210"/>
        <v>高密</v>
      </c>
      <c r="S6780" t="str">
        <f t="shared" si="211"/>
        <v>0713</v>
      </c>
    </row>
    <row r="6781" spans="1:19">
      <c r="A6781" t="s">
        <v>55045</v>
      </c>
      <c r="B6781" t="s">
        <v>55046</v>
      </c>
      <c r="C6781" t="s">
        <v>46</v>
      </c>
      <c r="D6781" t="s">
        <v>55047</v>
      </c>
      <c r="E6781" t="s">
        <v>51161</v>
      </c>
      <c r="F6781" t="s">
        <v>55048</v>
      </c>
      <c r="G6781" t="s">
        <v>55049</v>
      </c>
      <c r="H6781" t="s">
        <v>55050</v>
      </c>
      <c r="I6781" t="s">
        <v>2350</v>
      </c>
      <c r="J6781" t="s">
        <v>8124</v>
      </c>
      <c r="K6781" t="s">
        <v>8125</v>
      </c>
      <c r="L6781" t="s">
        <v>146</v>
      </c>
      <c r="M6781" t="s">
        <v>8126</v>
      </c>
      <c r="N6781" t="s">
        <v>2421</v>
      </c>
      <c r="O6781" t="s">
        <v>8127</v>
      </c>
      <c r="P6781" t="s">
        <v>55051</v>
      </c>
      <c r="R6781" t="str">
        <f t="shared" si="210"/>
        <v>临朐</v>
      </c>
      <c r="S6781" t="str">
        <f t="shared" si="211"/>
        <v>0713</v>
      </c>
    </row>
    <row r="6782" spans="1:19">
      <c r="A6782" t="s">
        <v>55052</v>
      </c>
      <c r="B6782" t="s">
        <v>54689</v>
      </c>
      <c r="C6782" t="s">
        <v>46</v>
      </c>
      <c r="D6782" t="s">
        <v>55053</v>
      </c>
      <c r="E6782" t="s">
        <v>51161</v>
      </c>
      <c r="F6782" t="s">
        <v>55054</v>
      </c>
      <c r="G6782" t="s">
        <v>55055</v>
      </c>
      <c r="H6782" t="s">
        <v>55056</v>
      </c>
      <c r="I6782" t="s">
        <v>2364</v>
      </c>
      <c r="J6782" t="s">
        <v>2956</v>
      </c>
      <c r="K6782" t="s">
        <v>2957</v>
      </c>
      <c r="L6782" t="s">
        <v>67</v>
      </c>
      <c r="M6782" t="s">
        <v>2958</v>
      </c>
      <c r="N6782" t="s">
        <v>2368</v>
      </c>
      <c r="O6782" t="s">
        <v>2960</v>
      </c>
      <c r="P6782" t="s">
        <v>55057</v>
      </c>
      <c r="Q6782" t="s">
        <v>55058</v>
      </c>
      <c r="R6782" t="str">
        <f t="shared" si="210"/>
        <v>昌邑</v>
      </c>
      <c r="S6782" t="str">
        <f t="shared" si="211"/>
        <v>0713</v>
      </c>
    </row>
    <row r="6783" spans="1:19">
      <c r="A6783" t="s">
        <v>55059</v>
      </c>
      <c r="B6783" t="s">
        <v>54535</v>
      </c>
      <c r="C6783" t="s">
        <v>46</v>
      </c>
      <c r="D6783" t="s">
        <v>55060</v>
      </c>
      <c r="E6783" t="s">
        <v>51161</v>
      </c>
      <c r="F6783" t="s">
        <v>55061</v>
      </c>
      <c r="G6783" t="s">
        <v>55062</v>
      </c>
      <c r="H6783" t="s">
        <v>55063</v>
      </c>
      <c r="I6783" t="s">
        <v>2350</v>
      </c>
      <c r="J6783" t="s">
        <v>6332</v>
      </c>
      <c r="K6783" t="s">
        <v>6333</v>
      </c>
      <c r="L6783" t="s">
        <v>187</v>
      </c>
      <c r="M6783" t="s">
        <v>3510</v>
      </c>
      <c r="N6783" t="s">
        <v>2354</v>
      </c>
      <c r="O6783" t="s">
        <v>6334</v>
      </c>
      <c r="P6783" t="s">
        <v>55064</v>
      </c>
      <c r="Q6783" t="s">
        <v>55065</v>
      </c>
      <c r="R6783" t="str">
        <f t="shared" si="210"/>
        <v>坊子</v>
      </c>
      <c r="S6783" t="str">
        <f t="shared" si="211"/>
        <v>0713</v>
      </c>
    </row>
    <row r="6784" spans="1:19">
      <c r="A6784" t="s">
        <v>55066</v>
      </c>
      <c r="B6784" t="s">
        <v>55067</v>
      </c>
      <c r="C6784" t="s">
        <v>46</v>
      </c>
      <c r="D6784" t="s">
        <v>55068</v>
      </c>
      <c r="E6784" t="s">
        <v>51138</v>
      </c>
      <c r="F6784" t="s">
        <v>55069</v>
      </c>
      <c r="G6784" t="s">
        <v>55070</v>
      </c>
      <c r="H6784" t="s">
        <v>51691</v>
      </c>
      <c r="I6784" t="s">
        <v>2350</v>
      </c>
      <c r="J6784" t="s">
        <v>6016</v>
      </c>
      <c r="K6784" t="s">
        <v>6017</v>
      </c>
      <c r="L6784" t="s">
        <v>57</v>
      </c>
      <c r="M6784" t="s">
        <v>2353</v>
      </c>
      <c r="N6784" t="s">
        <v>3270</v>
      </c>
      <c r="O6784" t="s">
        <v>6018</v>
      </c>
      <c r="R6784" t="str">
        <f t="shared" si="210"/>
        <v>安丘</v>
      </c>
      <c r="S6784" t="str">
        <f t="shared" si="211"/>
        <v>0713</v>
      </c>
    </row>
    <row r="6785" spans="1:19">
      <c r="A6785" t="s">
        <v>55071</v>
      </c>
      <c r="B6785" t="s">
        <v>55072</v>
      </c>
      <c r="C6785" t="s">
        <v>46</v>
      </c>
      <c r="D6785" t="s">
        <v>55073</v>
      </c>
      <c r="E6785" t="s">
        <v>51161</v>
      </c>
      <c r="F6785" t="s">
        <v>55074</v>
      </c>
      <c r="G6785" t="s">
        <v>55075</v>
      </c>
      <c r="H6785" t="s">
        <v>55076</v>
      </c>
      <c r="I6785" t="s">
        <v>2465</v>
      </c>
      <c r="J6785" t="s">
        <v>3868</v>
      </c>
      <c r="K6785" t="s">
        <v>3869</v>
      </c>
      <c r="L6785" t="s">
        <v>57</v>
      </c>
      <c r="M6785" t="s">
        <v>2367</v>
      </c>
      <c r="N6785" t="s">
        <v>2340</v>
      </c>
      <c r="O6785" t="s">
        <v>3870</v>
      </c>
      <c r="P6785" t="s">
        <v>55077</v>
      </c>
      <c r="Q6785" t="s">
        <v>55078</v>
      </c>
      <c r="R6785" t="str">
        <f t="shared" ref="R6785:R6848" si="212">IF(OR(LEFT(L6785,2)="高新"),"奎文",IF(LEFT(L6785,2)="峡山","坊子",IF(LEFT(L6785,2)="滨海","寒亭",LEFT(L6785,2))))</f>
        <v>安丘</v>
      </c>
      <c r="S6785" t="str">
        <f t="shared" ref="S6785:S6848" si="213">TEXT(B6785,"mmdd")</f>
        <v>0713</v>
      </c>
    </row>
    <row r="6786" spans="1:19">
      <c r="A6786" t="s">
        <v>55079</v>
      </c>
      <c r="B6786" t="s">
        <v>55080</v>
      </c>
      <c r="C6786" t="s">
        <v>46</v>
      </c>
      <c r="D6786" t="s">
        <v>55081</v>
      </c>
      <c r="E6786" t="s">
        <v>51161</v>
      </c>
      <c r="F6786" t="s">
        <v>55082</v>
      </c>
      <c r="G6786" t="s">
        <v>55083</v>
      </c>
      <c r="H6786" t="s">
        <v>55084</v>
      </c>
      <c r="I6786" t="s">
        <v>2378</v>
      </c>
      <c r="J6786" t="s">
        <v>6923</v>
      </c>
      <c r="K6786" t="s">
        <v>6924</v>
      </c>
      <c r="L6786" t="s">
        <v>128</v>
      </c>
      <c r="M6786" t="s">
        <v>6079</v>
      </c>
      <c r="N6786" t="s">
        <v>2859</v>
      </c>
      <c r="P6786" t="s">
        <v>55085</v>
      </c>
      <c r="Q6786" t="s">
        <v>55086</v>
      </c>
      <c r="R6786" t="str">
        <f t="shared" si="212"/>
        <v>寿光</v>
      </c>
      <c r="S6786" t="str">
        <f t="shared" si="213"/>
        <v>0713</v>
      </c>
    </row>
    <row r="6787" spans="1:19">
      <c r="A6787" t="s">
        <v>55087</v>
      </c>
      <c r="B6787" t="s">
        <v>55088</v>
      </c>
      <c r="C6787" t="s">
        <v>46</v>
      </c>
      <c r="D6787" t="s">
        <v>55089</v>
      </c>
      <c r="E6787" t="s">
        <v>54523</v>
      </c>
      <c r="F6787" t="s">
        <v>55090</v>
      </c>
      <c r="G6787" t="s">
        <v>55091</v>
      </c>
      <c r="H6787" t="s">
        <v>55092</v>
      </c>
      <c r="I6787" t="s">
        <v>2350</v>
      </c>
      <c r="J6787" t="s">
        <v>6842</v>
      </c>
      <c r="K6787" t="s">
        <v>6843</v>
      </c>
      <c r="L6787" t="s">
        <v>67</v>
      </c>
      <c r="M6787" t="s">
        <v>6844</v>
      </c>
      <c r="N6787" t="s">
        <v>2421</v>
      </c>
      <c r="O6787" t="s">
        <v>6845</v>
      </c>
      <c r="P6787" t="s">
        <v>55093</v>
      </c>
      <c r="R6787" t="str">
        <f t="shared" si="212"/>
        <v>昌邑</v>
      </c>
      <c r="S6787" t="str">
        <f t="shared" si="213"/>
        <v>0713</v>
      </c>
    </row>
    <row r="6788" spans="1:19">
      <c r="A6788" t="s">
        <v>55094</v>
      </c>
      <c r="B6788" t="s">
        <v>55095</v>
      </c>
      <c r="C6788" t="s">
        <v>46</v>
      </c>
      <c r="D6788" t="s">
        <v>55096</v>
      </c>
      <c r="E6788" t="s">
        <v>51161</v>
      </c>
      <c r="F6788" t="s">
        <v>55097</v>
      </c>
      <c r="G6788" t="s">
        <v>55098</v>
      </c>
      <c r="H6788" t="s">
        <v>55099</v>
      </c>
      <c r="I6788" t="s">
        <v>2350</v>
      </c>
      <c r="J6788" t="s">
        <v>3981</v>
      </c>
      <c r="K6788" t="s">
        <v>3982</v>
      </c>
      <c r="L6788" t="s">
        <v>146</v>
      </c>
      <c r="M6788" t="s">
        <v>3532</v>
      </c>
      <c r="N6788" t="s">
        <v>3774</v>
      </c>
      <c r="O6788" t="s">
        <v>3983</v>
      </c>
      <c r="P6788" t="s">
        <v>55100</v>
      </c>
      <c r="R6788" t="str">
        <f t="shared" si="212"/>
        <v>临朐</v>
      </c>
      <c r="S6788" t="str">
        <f t="shared" si="213"/>
        <v>0713</v>
      </c>
    </row>
    <row r="6789" spans="1:19">
      <c r="A6789" t="s">
        <v>55101</v>
      </c>
      <c r="B6789" t="s">
        <v>55102</v>
      </c>
      <c r="C6789" t="s">
        <v>46</v>
      </c>
      <c r="D6789" t="s">
        <v>55103</v>
      </c>
      <c r="E6789" t="s">
        <v>51161</v>
      </c>
      <c r="F6789" t="s">
        <v>55104</v>
      </c>
      <c r="G6789" t="s">
        <v>55105</v>
      </c>
      <c r="H6789" t="s">
        <v>55106</v>
      </c>
      <c r="I6789" t="s">
        <v>2350</v>
      </c>
      <c r="J6789" t="s">
        <v>33860</v>
      </c>
      <c r="K6789" t="s">
        <v>8235</v>
      </c>
      <c r="L6789" t="s">
        <v>57</v>
      </c>
      <c r="M6789" t="s">
        <v>4029</v>
      </c>
      <c r="N6789" t="s">
        <v>2421</v>
      </c>
      <c r="O6789" t="s">
        <v>33861</v>
      </c>
      <c r="P6789" t="s">
        <v>55107</v>
      </c>
      <c r="R6789" t="str">
        <f t="shared" si="212"/>
        <v>安丘</v>
      </c>
      <c r="S6789" t="str">
        <f t="shared" si="213"/>
        <v>0713</v>
      </c>
    </row>
    <row r="6790" spans="1:19">
      <c r="A6790" t="s">
        <v>55108</v>
      </c>
      <c r="B6790" t="s">
        <v>55109</v>
      </c>
      <c r="C6790" t="s">
        <v>46</v>
      </c>
      <c r="D6790" t="s">
        <v>55110</v>
      </c>
      <c r="E6790" t="s">
        <v>51138</v>
      </c>
      <c r="F6790" t="s">
        <v>55111</v>
      </c>
      <c r="G6790" t="s">
        <v>55112</v>
      </c>
      <c r="H6790" t="s">
        <v>55113</v>
      </c>
      <c r="I6790" t="s">
        <v>2451</v>
      </c>
      <c r="J6790" t="s">
        <v>9991</v>
      </c>
      <c r="K6790" t="s">
        <v>9992</v>
      </c>
      <c r="L6790" t="s">
        <v>146</v>
      </c>
      <c r="M6790" t="s">
        <v>3532</v>
      </c>
      <c r="N6790" t="s">
        <v>2872</v>
      </c>
      <c r="O6790" t="s">
        <v>9993</v>
      </c>
      <c r="P6790" t="s">
        <v>55114</v>
      </c>
      <c r="R6790" t="str">
        <f t="shared" si="212"/>
        <v>临朐</v>
      </c>
      <c r="S6790" t="str">
        <f t="shared" si="213"/>
        <v>0713</v>
      </c>
    </row>
    <row r="6791" spans="1:19">
      <c r="A6791" t="s">
        <v>55115</v>
      </c>
      <c r="B6791" t="s">
        <v>55116</v>
      </c>
      <c r="C6791" t="s">
        <v>46</v>
      </c>
      <c r="D6791" t="s">
        <v>55117</v>
      </c>
      <c r="E6791" t="s">
        <v>51138</v>
      </c>
      <c r="F6791" t="s">
        <v>55118</v>
      </c>
      <c r="G6791" t="s">
        <v>55119</v>
      </c>
      <c r="H6791" t="s">
        <v>55120</v>
      </c>
      <c r="I6791" t="s">
        <v>2645</v>
      </c>
      <c r="J6791" t="s">
        <v>3565</v>
      </c>
      <c r="K6791" t="s">
        <v>3566</v>
      </c>
      <c r="L6791" t="s">
        <v>110</v>
      </c>
      <c r="M6791" t="s">
        <v>2575</v>
      </c>
      <c r="N6791" t="s">
        <v>2421</v>
      </c>
      <c r="O6791" t="s">
        <v>3567</v>
      </c>
      <c r="P6791" t="s">
        <v>55121</v>
      </c>
      <c r="Q6791" t="s">
        <v>55122</v>
      </c>
      <c r="R6791" t="str">
        <f t="shared" si="212"/>
        <v>高密</v>
      </c>
      <c r="S6791" t="str">
        <f t="shared" si="213"/>
        <v>0713</v>
      </c>
    </row>
    <row r="6792" spans="1:19">
      <c r="A6792" t="s">
        <v>55123</v>
      </c>
      <c r="B6792" t="s">
        <v>55124</v>
      </c>
      <c r="C6792" t="s">
        <v>46</v>
      </c>
      <c r="D6792" t="s">
        <v>55125</v>
      </c>
      <c r="E6792" t="s">
        <v>51161</v>
      </c>
      <c r="F6792" t="s">
        <v>55126</v>
      </c>
      <c r="G6792" t="s">
        <v>55127</v>
      </c>
      <c r="H6792" t="s">
        <v>55128</v>
      </c>
      <c r="I6792" t="s">
        <v>2503</v>
      </c>
      <c r="J6792" t="s">
        <v>12818</v>
      </c>
      <c r="K6792" t="s">
        <v>12819</v>
      </c>
      <c r="L6792" t="s">
        <v>47</v>
      </c>
      <c r="M6792" t="s">
        <v>2784</v>
      </c>
      <c r="N6792" t="s">
        <v>5839</v>
      </c>
      <c r="O6792" t="s">
        <v>12820</v>
      </c>
      <c r="P6792" t="s">
        <v>55129</v>
      </c>
      <c r="Q6792" t="s">
        <v>55130</v>
      </c>
      <c r="R6792" t="str">
        <f t="shared" si="212"/>
        <v>诸城</v>
      </c>
      <c r="S6792" t="str">
        <f t="shared" si="213"/>
        <v>0713</v>
      </c>
    </row>
    <row r="6793" spans="1:19">
      <c r="A6793" t="s">
        <v>55131</v>
      </c>
      <c r="B6793" t="s">
        <v>55132</v>
      </c>
      <c r="C6793" t="s">
        <v>46</v>
      </c>
      <c r="D6793" t="s">
        <v>55133</v>
      </c>
      <c r="E6793" t="s">
        <v>51161</v>
      </c>
      <c r="F6793" t="s">
        <v>55134</v>
      </c>
      <c r="G6793" t="s">
        <v>55135</v>
      </c>
      <c r="H6793" t="s">
        <v>55136</v>
      </c>
      <c r="I6793" t="s">
        <v>2645</v>
      </c>
      <c r="J6793" t="s">
        <v>10054</v>
      </c>
      <c r="K6793" t="s">
        <v>10055</v>
      </c>
      <c r="L6793" t="s">
        <v>137</v>
      </c>
      <c r="M6793" t="s">
        <v>5803</v>
      </c>
      <c r="N6793" t="s">
        <v>2859</v>
      </c>
      <c r="O6793" t="s">
        <v>10056</v>
      </c>
      <c r="P6793" t="s">
        <v>55137</v>
      </c>
      <c r="R6793" t="str">
        <f t="shared" si="212"/>
        <v>青州</v>
      </c>
      <c r="S6793" t="str">
        <f t="shared" si="213"/>
        <v>0713</v>
      </c>
    </row>
    <row r="6794" spans="1:19">
      <c r="A6794" t="s">
        <v>55138</v>
      </c>
      <c r="B6794" t="s">
        <v>55139</v>
      </c>
      <c r="C6794" t="s">
        <v>46</v>
      </c>
      <c r="D6794" t="s">
        <v>55140</v>
      </c>
      <c r="E6794" t="s">
        <v>51161</v>
      </c>
      <c r="F6794" t="s">
        <v>55141</v>
      </c>
      <c r="G6794" t="s">
        <v>55142</v>
      </c>
      <c r="H6794" t="s">
        <v>54808</v>
      </c>
      <c r="I6794" t="s">
        <v>4165</v>
      </c>
      <c r="J6794" t="s">
        <v>11118</v>
      </c>
      <c r="K6794" t="s">
        <v>11119</v>
      </c>
      <c r="L6794" t="s">
        <v>137</v>
      </c>
      <c r="M6794" t="s">
        <v>3040</v>
      </c>
      <c r="N6794" t="s">
        <v>7446</v>
      </c>
      <c r="O6794" t="s">
        <v>11120</v>
      </c>
      <c r="P6794" t="s">
        <v>55143</v>
      </c>
      <c r="Q6794" t="s">
        <v>55144</v>
      </c>
      <c r="R6794" t="str">
        <f t="shared" si="212"/>
        <v>青州</v>
      </c>
      <c r="S6794" t="str">
        <f t="shared" si="213"/>
        <v>0713</v>
      </c>
    </row>
    <row r="6795" spans="1:19">
      <c r="A6795" t="s">
        <v>55145</v>
      </c>
      <c r="B6795" t="s">
        <v>55146</v>
      </c>
      <c r="C6795" t="s">
        <v>46</v>
      </c>
      <c r="D6795" t="s">
        <v>55147</v>
      </c>
      <c r="E6795" t="s">
        <v>51161</v>
      </c>
      <c r="F6795" t="s">
        <v>55148</v>
      </c>
      <c r="G6795" t="s">
        <v>55149</v>
      </c>
      <c r="H6795" t="s">
        <v>55076</v>
      </c>
      <c r="I6795" t="s">
        <v>3969</v>
      </c>
      <c r="J6795" t="s">
        <v>8024</v>
      </c>
      <c r="K6795" t="s">
        <v>8025</v>
      </c>
      <c r="L6795" t="s">
        <v>76</v>
      </c>
      <c r="M6795" t="s">
        <v>2516</v>
      </c>
      <c r="N6795" t="s">
        <v>3907</v>
      </c>
      <c r="O6795" t="s">
        <v>8026</v>
      </c>
      <c r="P6795" t="s">
        <v>55150</v>
      </c>
      <c r="R6795" t="str">
        <f t="shared" si="212"/>
        <v>奎文</v>
      </c>
      <c r="S6795" t="str">
        <f t="shared" si="213"/>
        <v>0713</v>
      </c>
    </row>
    <row r="6796" spans="1:19">
      <c r="A6796" t="s">
        <v>55151</v>
      </c>
      <c r="B6796" t="s">
        <v>55152</v>
      </c>
      <c r="C6796" t="s">
        <v>46</v>
      </c>
      <c r="D6796" t="s">
        <v>55153</v>
      </c>
      <c r="E6796" t="s">
        <v>55154</v>
      </c>
      <c r="F6796" t="s">
        <v>55155</v>
      </c>
      <c r="G6796" t="s">
        <v>55156</v>
      </c>
      <c r="H6796" t="s">
        <v>55157</v>
      </c>
      <c r="I6796" t="s">
        <v>3376</v>
      </c>
      <c r="J6796" t="s">
        <v>2706</v>
      </c>
      <c r="K6796" t="s">
        <v>2707</v>
      </c>
      <c r="L6796" t="s">
        <v>128</v>
      </c>
      <c r="M6796" t="s">
        <v>2708</v>
      </c>
      <c r="N6796" t="s">
        <v>2480</v>
      </c>
      <c r="O6796" t="s">
        <v>2709</v>
      </c>
      <c r="P6796" t="s">
        <v>55158</v>
      </c>
      <c r="R6796" t="str">
        <f t="shared" si="212"/>
        <v>寿光</v>
      </c>
      <c r="S6796" t="str">
        <f t="shared" si="213"/>
        <v>0713</v>
      </c>
    </row>
    <row r="6797" spans="1:19">
      <c r="A6797" t="s">
        <v>55159</v>
      </c>
      <c r="B6797" t="s">
        <v>55160</v>
      </c>
      <c r="C6797" t="s">
        <v>46</v>
      </c>
      <c r="D6797" t="s">
        <v>55161</v>
      </c>
      <c r="E6797" t="s">
        <v>51138</v>
      </c>
      <c r="F6797" t="s">
        <v>55162</v>
      </c>
      <c r="G6797" t="s">
        <v>55163</v>
      </c>
      <c r="H6797" t="s">
        <v>55164</v>
      </c>
      <c r="I6797" t="s">
        <v>2350</v>
      </c>
      <c r="J6797" t="s">
        <v>4533</v>
      </c>
      <c r="K6797" t="s">
        <v>4534</v>
      </c>
      <c r="L6797" t="s">
        <v>76</v>
      </c>
      <c r="M6797" t="s">
        <v>2528</v>
      </c>
      <c r="N6797" t="s">
        <v>2421</v>
      </c>
      <c r="O6797" t="s">
        <v>4535</v>
      </c>
      <c r="P6797" t="s">
        <v>55165</v>
      </c>
      <c r="Q6797" t="s">
        <v>55166</v>
      </c>
      <c r="R6797" t="str">
        <f t="shared" si="212"/>
        <v>奎文</v>
      </c>
      <c r="S6797" t="str">
        <f t="shared" si="213"/>
        <v>0713</v>
      </c>
    </row>
    <row r="6798" spans="1:19">
      <c r="A6798" t="s">
        <v>55167</v>
      </c>
      <c r="B6798" t="s">
        <v>55168</v>
      </c>
      <c r="C6798" t="s">
        <v>46</v>
      </c>
      <c r="D6798" t="s">
        <v>55169</v>
      </c>
      <c r="E6798" t="s">
        <v>54999</v>
      </c>
      <c r="F6798" t="s">
        <v>55170</v>
      </c>
      <c r="G6798" t="s">
        <v>55171</v>
      </c>
      <c r="H6798" t="s">
        <v>55172</v>
      </c>
      <c r="I6798" t="s">
        <v>2350</v>
      </c>
      <c r="J6798" t="s">
        <v>7368</v>
      </c>
      <c r="K6798" t="s">
        <v>7369</v>
      </c>
      <c r="L6798" t="s">
        <v>110</v>
      </c>
      <c r="M6798" t="s">
        <v>2575</v>
      </c>
      <c r="N6798" t="s">
        <v>2983</v>
      </c>
      <c r="O6798" t="s">
        <v>7370</v>
      </c>
      <c r="P6798" t="s">
        <v>55173</v>
      </c>
      <c r="Q6798" t="s">
        <v>55174</v>
      </c>
      <c r="R6798" t="str">
        <f t="shared" si="212"/>
        <v>高密</v>
      </c>
      <c r="S6798" t="str">
        <f t="shared" si="213"/>
        <v>0713</v>
      </c>
    </row>
    <row r="6799" spans="1:19">
      <c r="A6799" t="s">
        <v>55175</v>
      </c>
      <c r="B6799" t="s">
        <v>55176</v>
      </c>
      <c r="C6799" t="s">
        <v>46</v>
      </c>
      <c r="D6799" t="s">
        <v>55177</v>
      </c>
      <c r="E6799" t="s">
        <v>54774</v>
      </c>
      <c r="F6799" t="s">
        <v>55178</v>
      </c>
      <c r="G6799" t="s">
        <v>55179</v>
      </c>
      <c r="H6799" t="s">
        <v>55180</v>
      </c>
      <c r="I6799" t="s">
        <v>6637</v>
      </c>
      <c r="J6799" t="s">
        <v>3727</v>
      </c>
      <c r="K6799" t="s">
        <v>3728</v>
      </c>
      <c r="L6799" t="s">
        <v>137</v>
      </c>
      <c r="M6799" t="s">
        <v>3729</v>
      </c>
      <c r="N6799" t="s">
        <v>15612</v>
      </c>
      <c r="O6799" t="s">
        <v>3730</v>
      </c>
      <c r="P6799" t="s">
        <v>55181</v>
      </c>
      <c r="R6799" t="str">
        <f t="shared" si="212"/>
        <v>青州</v>
      </c>
      <c r="S6799" t="str">
        <f t="shared" si="213"/>
        <v>0713</v>
      </c>
    </row>
    <row r="6800" spans="1:19">
      <c r="A6800" t="s">
        <v>55182</v>
      </c>
      <c r="B6800" t="s">
        <v>55183</v>
      </c>
      <c r="C6800" t="s">
        <v>46</v>
      </c>
      <c r="D6800" t="s">
        <v>55184</v>
      </c>
      <c r="E6800" t="s">
        <v>55185</v>
      </c>
      <c r="F6800" t="s">
        <v>55186</v>
      </c>
      <c r="G6800" t="s">
        <v>55187</v>
      </c>
      <c r="H6800" t="s">
        <v>55188</v>
      </c>
      <c r="I6800" t="s">
        <v>2364</v>
      </c>
      <c r="J6800" t="s">
        <v>5894</v>
      </c>
      <c r="K6800" t="s">
        <v>5895</v>
      </c>
      <c r="L6800" t="s">
        <v>101</v>
      </c>
      <c r="M6800" t="s">
        <v>3130</v>
      </c>
      <c r="N6800" t="s">
        <v>2480</v>
      </c>
      <c r="O6800" t="s">
        <v>5896</v>
      </c>
      <c r="P6800" t="s">
        <v>55189</v>
      </c>
      <c r="Q6800" t="s">
        <v>55190</v>
      </c>
      <c r="R6800" t="str">
        <f t="shared" si="212"/>
        <v>潍城</v>
      </c>
      <c r="S6800" t="str">
        <f t="shared" si="213"/>
        <v>0713</v>
      </c>
    </row>
    <row r="6801" spans="1:19">
      <c r="A6801" t="s">
        <v>1830</v>
      </c>
      <c r="B6801" t="s">
        <v>55191</v>
      </c>
      <c r="C6801" t="s">
        <v>46</v>
      </c>
      <c r="D6801" t="s">
        <v>55192</v>
      </c>
      <c r="E6801" t="s">
        <v>55193</v>
      </c>
      <c r="F6801" t="s">
        <v>55194</v>
      </c>
      <c r="G6801" t="s">
        <v>1828</v>
      </c>
      <c r="H6801" t="s">
        <v>55195</v>
      </c>
      <c r="I6801" t="s">
        <v>2364</v>
      </c>
      <c r="J6801" t="s">
        <v>3597</v>
      </c>
      <c r="K6801" t="s">
        <v>3598</v>
      </c>
      <c r="L6801" t="s">
        <v>128</v>
      </c>
      <c r="M6801" t="s">
        <v>2708</v>
      </c>
      <c r="N6801" t="s">
        <v>2480</v>
      </c>
      <c r="O6801" t="s">
        <v>3599</v>
      </c>
      <c r="P6801" t="s">
        <v>55196</v>
      </c>
      <c r="R6801" t="str">
        <f t="shared" si="212"/>
        <v>寿光</v>
      </c>
      <c r="S6801" t="str">
        <f t="shared" si="213"/>
        <v>0713</v>
      </c>
    </row>
    <row r="6802" spans="1:19">
      <c r="A6802" t="s">
        <v>55197</v>
      </c>
      <c r="B6802" t="s">
        <v>55198</v>
      </c>
      <c r="C6802" t="s">
        <v>46</v>
      </c>
      <c r="D6802" t="s">
        <v>55199</v>
      </c>
      <c r="E6802" t="s">
        <v>51161</v>
      </c>
      <c r="F6802" t="s">
        <v>55200</v>
      </c>
      <c r="G6802" t="s">
        <v>55201</v>
      </c>
      <c r="H6802" t="s">
        <v>55202</v>
      </c>
      <c r="I6802" t="s">
        <v>2586</v>
      </c>
      <c r="J6802" t="s">
        <v>6496</v>
      </c>
      <c r="K6802" t="s">
        <v>6497</v>
      </c>
      <c r="L6802" t="s">
        <v>187</v>
      </c>
      <c r="M6802" t="s">
        <v>3510</v>
      </c>
      <c r="N6802" t="s">
        <v>2816</v>
      </c>
      <c r="O6802" t="s">
        <v>6498</v>
      </c>
      <c r="P6802" t="s">
        <v>55203</v>
      </c>
      <c r="Q6802" t="s">
        <v>55204</v>
      </c>
      <c r="R6802" t="str">
        <f t="shared" si="212"/>
        <v>坊子</v>
      </c>
      <c r="S6802" t="str">
        <f t="shared" si="213"/>
        <v>0713</v>
      </c>
    </row>
    <row r="6803" spans="1:19">
      <c r="A6803" t="s">
        <v>55205</v>
      </c>
      <c r="B6803" t="s">
        <v>55206</v>
      </c>
      <c r="C6803" t="s">
        <v>46</v>
      </c>
      <c r="D6803" t="s">
        <v>55207</v>
      </c>
      <c r="E6803" t="s">
        <v>51161</v>
      </c>
      <c r="F6803" t="s">
        <v>55208</v>
      </c>
      <c r="G6803" t="s">
        <v>55209</v>
      </c>
      <c r="H6803" t="s">
        <v>55210</v>
      </c>
      <c r="I6803" t="s">
        <v>2364</v>
      </c>
      <c r="J6803" t="s">
        <v>6863</v>
      </c>
      <c r="K6803" t="s">
        <v>6864</v>
      </c>
      <c r="L6803" t="s">
        <v>128</v>
      </c>
      <c r="M6803" t="s">
        <v>3952</v>
      </c>
      <c r="N6803" t="s">
        <v>3554</v>
      </c>
      <c r="O6803" t="s">
        <v>6865</v>
      </c>
      <c r="P6803" t="s">
        <v>55211</v>
      </c>
      <c r="R6803" t="str">
        <f t="shared" si="212"/>
        <v>寿光</v>
      </c>
      <c r="S6803" t="str">
        <f t="shared" si="213"/>
        <v>0713</v>
      </c>
    </row>
    <row r="6804" spans="1:19">
      <c r="A6804" t="s">
        <v>55212</v>
      </c>
      <c r="B6804" t="s">
        <v>55213</v>
      </c>
      <c r="C6804" t="s">
        <v>46</v>
      </c>
      <c r="D6804" t="s">
        <v>55214</v>
      </c>
      <c r="E6804" t="s">
        <v>51138</v>
      </c>
      <c r="F6804" t="s">
        <v>55215</v>
      </c>
      <c r="G6804" t="s">
        <v>55216</v>
      </c>
      <c r="H6804" t="s">
        <v>55217</v>
      </c>
      <c r="I6804" t="s">
        <v>2364</v>
      </c>
      <c r="J6804" t="s">
        <v>13373</v>
      </c>
      <c r="K6804" t="s">
        <v>13374</v>
      </c>
      <c r="L6804" t="s">
        <v>187</v>
      </c>
      <c r="M6804" t="s">
        <v>8014</v>
      </c>
      <c r="N6804" t="s">
        <v>2340</v>
      </c>
      <c r="O6804" t="s">
        <v>13375</v>
      </c>
      <c r="P6804" t="s">
        <v>55218</v>
      </c>
      <c r="R6804" t="str">
        <f t="shared" si="212"/>
        <v>坊子</v>
      </c>
      <c r="S6804" t="str">
        <f t="shared" si="213"/>
        <v>0713</v>
      </c>
    </row>
    <row r="6805" spans="1:19">
      <c r="A6805" t="s">
        <v>55219</v>
      </c>
      <c r="B6805" t="s">
        <v>55220</v>
      </c>
      <c r="C6805" t="s">
        <v>46</v>
      </c>
      <c r="D6805" t="s">
        <v>55221</v>
      </c>
      <c r="E6805" t="s">
        <v>55222</v>
      </c>
      <c r="F6805" t="s">
        <v>55223</v>
      </c>
      <c r="G6805" t="s">
        <v>55224</v>
      </c>
      <c r="H6805" t="s">
        <v>55225</v>
      </c>
      <c r="I6805" t="s">
        <v>2350</v>
      </c>
      <c r="J6805" t="s">
        <v>7110</v>
      </c>
      <c r="K6805" t="s">
        <v>7111</v>
      </c>
      <c r="L6805" t="s">
        <v>110</v>
      </c>
      <c r="M6805" t="s">
        <v>7112</v>
      </c>
      <c r="N6805" t="s">
        <v>3499</v>
      </c>
      <c r="O6805" t="s">
        <v>7113</v>
      </c>
      <c r="P6805" t="s">
        <v>55226</v>
      </c>
      <c r="R6805" t="str">
        <f t="shared" si="212"/>
        <v>高密</v>
      </c>
      <c r="S6805" t="str">
        <f t="shared" si="213"/>
        <v>0714</v>
      </c>
    </row>
    <row r="6806" spans="1:19">
      <c r="A6806" t="s">
        <v>55227</v>
      </c>
      <c r="B6806" t="s">
        <v>55228</v>
      </c>
      <c r="C6806" t="s">
        <v>46</v>
      </c>
      <c r="D6806" t="s">
        <v>55229</v>
      </c>
      <c r="E6806" t="s">
        <v>55230</v>
      </c>
      <c r="F6806" t="s">
        <v>55231</v>
      </c>
      <c r="G6806" t="s">
        <v>55232</v>
      </c>
      <c r="H6806" t="s">
        <v>55233</v>
      </c>
      <c r="I6806" t="s">
        <v>2350</v>
      </c>
      <c r="J6806" t="s">
        <v>14809</v>
      </c>
      <c r="K6806" t="s">
        <v>14810</v>
      </c>
      <c r="L6806" t="s">
        <v>137</v>
      </c>
      <c r="M6806" t="s">
        <v>5803</v>
      </c>
      <c r="N6806" t="s">
        <v>5839</v>
      </c>
      <c r="O6806" t="s">
        <v>14811</v>
      </c>
      <c r="P6806" t="s">
        <v>55234</v>
      </c>
      <c r="R6806" t="str">
        <f t="shared" si="212"/>
        <v>青州</v>
      </c>
      <c r="S6806" t="str">
        <f t="shared" si="213"/>
        <v>0714</v>
      </c>
    </row>
    <row r="6807" spans="1:19">
      <c r="A6807" t="s">
        <v>55235</v>
      </c>
      <c r="B6807" t="s">
        <v>55236</v>
      </c>
      <c r="C6807" t="s">
        <v>46</v>
      </c>
      <c r="D6807" t="s">
        <v>55237</v>
      </c>
      <c r="E6807" t="s">
        <v>55230</v>
      </c>
      <c r="F6807" t="s">
        <v>55238</v>
      </c>
      <c r="G6807" t="s">
        <v>55239</v>
      </c>
      <c r="H6807" t="s">
        <v>55240</v>
      </c>
      <c r="I6807" t="s">
        <v>2350</v>
      </c>
      <c r="J6807" t="s">
        <v>8683</v>
      </c>
      <c r="K6807" t="s">
        <v>8684</v>
      </c>
      <c r="L6807" t="s">
        <v>76</v>
      </c>
      <c r="M6807" t="s">
        <v>2827</v>
      </c>
      <c r="N6807" t="s">
        <v>2816</v>
      </c>
      <c r="O6807" t="s">
        <v>8685</v>
      </c>
      <c r="P6807" t="s">
        <v>55241</v>
      </c>
      <c r="Q6807" t="s">
        <v>55242</v>
      </c>
      <c r="R6807" t="str">
        <f t="shared" si="212"/>
        <v>奎文</v>
      </c>
      <c r="S6807" t="str">
        <f t="shared" si="213"/>
        <v>0714</v>
      </c>
    </row>
    <row r="6808" spans="1:19">
      <c r="A6808" t="s">
        <v>55243</v>
      </c>
      <c r="B6808" t="s">
        <v>55244</v>
      </c>
      <c r="C6808" t="s">
        <v>46</v>
      </c>
      <c r="D6808" t="s">
        <v>55245</v>
      </c>
      <c r="E6808" t="s">
        <v>55230</v>
      </c>
      <c r="F6808" t="s">
        <v>55246</v>
      </c>
      <c r="G6808" t="s">
        <v>55247</v>
      </c>
      <c r="H6808" t="s">
        <v>55248</v>
      </c>
      <c r="I6808" t="s">
        <v>15596</v>
      </c>
      <c r="J6808" t="s">
        <v>3139</v>
      </c>
      <c r="K6808" t="s">
        <v>3140</v>
      </c>
      <c r="L6808" t="s">
        <v>47</v>
      </c>
      <c r="M6808" t="s">
        <v>3141</v>
      </c>
      <c r="N6808" t="s">
        <v>3064</v>
      </c>
      <c r="O6808" t="s">
        <v>3142</v>
      </c>
      <c r="P6808" t="s">
        <v>55249</v>
      </c>
      <c r="Q6808" t="s">
        <v>55250</v>
      </c>
      <c r="R6808" t="str">
        <f t="shared" si="212"/>
        <v>诸城</v>
      </c>
      <c r="S6808" t="str">
        <f t="shared" si="213"/>
        <v>0714</v>
      </c>
    </row>
    <row r="6809" spans="1:19">
      <c r="A6809" t="s">
        <v>55251</v>
      </c>
      <c r="B6809" t="s">
        <v>55252</v>
      </c>
      <c r="C6809" t="s">
        <v>46</v>
      </c>
      <c r="D6809" t="s">
        <v>55253</v>
      </c>
      <c r="E6809" t="s">
        <v>55222</v>
      </c>
      <c r="F6809" t="s">
        <v>55254</v>
      </c>
      <c r="G6809" t="s">
        <v>55255</v>
      </c>
      <c r="H6809" t="s">
        <v>55256</v>
      </c>
      <c r="I6809" t="s">
        <v>2378</v>
      </c>
      <c r="J6809" t="s">
        <v>6113</v>
      </c>
      <c r="K6809" t="s">
        <v>6114</v>
      </c>
      <c r="L6809" t="s">
        <v>57</v>
      </c>
      <c r="M6809" t="s">
        <v>2353</v>
      </c>
      <c r="N6809" t="s">
        <v>3270</v>
      </c>
      <c r="O6809" t="s">
        <v>6115</v>
      </c>
      <c r="P6809" t="s">
        <v>55257</v>
      </c>
      <c r="R6809" t="str">
        <f t="shared" si="212"/>
        <v>安丘</v>
      </c>
      <c r="S6809" t="str">
        <f t="shared" si="213"/>
        <v>0714</v>
      </c>
    </row>
    <row r="6810" spans="1:19">
      <c r="A6810" t="s">
        <v>55258</v>
      </c>
      <c r="B6810" t="s">
        <v>55259</v>
      </c>
      <c r="C6810" t="s">
        <v>46</v>
      </c>
      <c r="D6810" t="s">
        <v>55260</v>
      </c>
      <c r="E6810" t="s">
        <v>55230</v>
      </c>
      <c r="F6810" t="s">
        <v>55261</v>
      </c>
      <c r="G6810" t="s">
        <v>55262</v>
      </c>
      <c r="H6810" t="s">
        <v>55263</v>
      </c>
      <c r="I6810" t="s">
        <v>2378</v>
      </c>
      <c r="J6810" t="s">
        <v>6889</v>
      </c>
      <c r="K6810" t="s">
        <v>6890</v>
      </c>
      <c r="L6810" t="s">
        <v>146</v>
      </c>
      <c r="M6810" t="s">
        <v>3532</v>
      </c>
      <c r="N6810" t="s">
        <v>2421</v>
      </c>
      <c r="O6810" t="s">
        <v>6891</v>
      </c>
      <c r="P6810" t="s">
        <v>55264</v>
      </c>
      <c r="Q6810" t="s">
        <v>55265</v>
      </c>
      <c r="R6810" t="str">
        <f t="shared" si="212"/>
        <v>临朐</v>
      </c>
      <c r="S6810" t="str">
        <f t="shared" si="213"/>
        <v>0714</v>
      </c>
    </row>
    <row r="6811" spans="1:19">
      <c r="A6811" t="s">
        <v>55266</v>
      </c>
      <c r="B6811" t="s">
        <v>55267</v>
      </c>
      <c r="C6811" t="s">
        <v>46</v>
      </c>
      <c r="D6811" t="s">
        <v>55268</v>
      </c>
      <c r="E6811" t="s">
        <v>55269</v>
      </c>
      <c r="F6811" t="s">
        <v>55270</v>
      </c>
      <c r="G6811" t="s">
        <v>55271</v>
      </c>
      <c r="H6811" t="s">
        <v>55272</v>
      </c>
      <c r="I6811" t="s">
        <v>6637</v>
      </c>
      <c r="J6811" t="s">
        <v>5957</v>
      </c>
      <c r="K6811" t="s">
        <v>5958</v>
      </c>
      <c r="L6811" t="s">
        <v>67</v>
      </c>
      <c r="M6811" t="s">
        <v>2958</v>
      </c>
      <c r="N6811" t="s">
        <v>2859</v>
      </c>
      <c r="O6811" t="s">
        <v>5959</v>
      </c>
      <c r="P6811" t="s">
        <v>55273</v>
      </c>
      <c r="Q6811" t="s">
        <v>55274</v>
      </c>
      <c r="R6811" t="str">
        <f t="shared" si="212"/>
        <v>昌邑</v>
      </c>
      <c r="S6811" t="str">
        <f t="shared" si="213"/>
        <v>0714</v>
      </c>
    </row>
    <row r="6812" spans="1:19">
      <c r="A6812" t="s">
        <v>55275</v>
      </c>
      <c r="B6812" t="s">
        <v>55276</v>
      </c>
      <c r="C6812" t="s">
        <v>46</v>
      </c>
      <c r="D6812" t="s">
        <v>55277</v>
      </c>
      <c r="E6812" t="s">
        <v>55230</v>
      </c>
      <c r="F6812" t="s">
        <v>55278</v>
      </c>
      <c r="G6812" t="s">
        <v>55279</v>
      </c>
      <c r="H6812" t="s">
        <v>55280</v>
      </c>
      <c r="I6812" t="s">
        <v>2350</v>
      </c>
      <c r="J6812" t="s">
        <v>2365</v>
      </c>
      <c r="K6812" t="s">
        <v>2366</v>
      </c>
      <c r="L6812" t="s">
        <v>57</v>
      </c>
      <c r="M6812" t="s">
        <v>2492</v>
      </c>
      <c r="N6812" t="s">
        <v>2421</v>
      </c>
      <c r="O6812" t="s">
        <v>2369</v>
      </c>
      <c r="P6812" t="s">
        <v>55281</v>
      </c>
      <c r="Q6812" t="s">
        <v>55282</v>
      </c>
      <c r="R6812" t="str">
        <f t="shared" si="212"/>
        <v>安丘</v>
      </c>
      <c r="S6812" t="str">
        <f t="shared" si="213"/>
        <v>0714</v>
      </c>
    </row>
    <row r="6813" spans="1:19">
      <c r="A6813" t="s">
        <v>55283</v>
      </c>
      <c r="B6813" t="s">
        <v>55284</v>
      </c>
      <c r="C6813" t="s">
        <v>46</v>
      </c>
      <c r="D6813" t="s">
        <v>55285</v>
      </c>
      <c r="E6813" t="s">
        <v>55230</v>
      </c>
      <c r="F6813" t="s">
        <v>55286</v>
      </c>
      <c r="G6813" t="s">
        <v>55287</v>
      </c>
      <c r="H6813" t="s">
        <v>55288</v>
      </c>
      <c r="I6813" t="s">
        <v>2645</v>
      </c>
      <c r="J6813" t="s">
        <v>2836</v>
      </c>
      <c r="K6813" t="s">
        <v>24991</v>
      </c>
      <c r="L6813" t="s">
        <v>57</v>
      </c>
      <c r="M6813" t="s">
        <v>2838</v>
      </c>
      <c r="N6813" t="s">
        <v>2480</v>
      </c>
      <c r="O6813" t="s">
        <v>2839</v>
      </c>
      <c r="P6813" t="s">
        <v>55289</v>
      </c>
      <c r="R6813" t="str">
        <f t="shared" si="212"/>
        <v>安丘</v>
      </c>
      <c r="S6813" t="str">
        <f t="shared" si="213"/>
        <v>0714</v>
      </c>
    </row>
    <row r="6814" spans="1:19">
      <c r="A6814" t="s">
        <v>55290</v>
      </c>
      <c r="B6814" t="s">
        <v>55291</v>
      </c>
      <c r="C6814" t="s">
        <v>46</v>
      </c>
      <c r="D6814" t="s">
        <v>55292</v>
      </c>
      <c r="E6814" t="s">
        <v>55230</v>
      </c>
      <c r="F6814" t="s">
        <v>55293</v>
      </c>
      <c r="G6814" t="s">
        <v>55294</v>
      </c>
      <c r="H6814" t="s">
        <v>55295</v>
      </c>
      <c r="I6814" t="s">
        <v>2364</v>
      </c>
      <c r="J6814" t="s">
        <v>8683</v>
      </c>
      <c r="K6814" t="s">
        <v>8684</v>
      </c>
      <c r="L6814" t="s">
        <v>76</v>
      </c>
      <c r="M6814" t="s">
        <v>2827</v>
      </c>
      <c r="N6814" t="s">
        <v>2816</v>
      </c>
      <c r="O6814" t="s">
        <v>8685</v>
      </c>
      <c r="P6814" t="s">
        <v>55296</v>
      </c>
      <c r="Q6814" t="s">
        <v>55297</v>
      </c>
      <c r="R6814" t="str">
        <f t="shared" si="212"/>
        <v>奎文</v>
      </c>
      <c r="S6814" t="str">
        <f t="shared" si="213"/>
        <v>0714</v>
      </c>
    </row>
    <row r="6815" spans="1:19">
      <c r="A6815" t="s">
        <v>55298</v>
      </c>
      <c r="B6815" t="s">
        <v>55299</v>
      </c>
      <c r="C6815" t="s">
        <v>46</v>
      </c>
      <c r="D6815" t="s">
        <v>55300</v>
      </c>
      <c r="E6815" t="s">
        <v>55230</v>
      </c>
      <c r="F6815" t="s">
        <v>55301</v>
      </c>
      <c r="G6815" t="s">
        <v>55302</v>
      </c>
      <c r="H6815" t="s">
        <v>55303</v>
      </c>
      <c r="I6815" t="s">
        <v>2364</v>
      </c>
      <c r="J6815" t="s">
        <v>3241</v>
      </c>
      <c r="K6815" t="s">
        <v>3242</v>
      </c>
      <c r="L6815" t="s">
        <v>101</v>
      </c>
      <c r="M6815" t="s">
        <v>3130</v>
      </c>
      <c r="N6815" t="s">
        <v>6030</v>
      </c>
      <c r="O6815" t="s">
        <v>3243</v>
      </c>
      <c r="P6815" t="s">
        <v>55304</v>
      </c>
      <c r="Q6815" t="s">
        <v>55305</v>
      </c>
      <c r="R6815" t="str">
        <f t="shared" si="212"/>
        <v>潍城</v>
      </c>
      <c r="S6815" t="str">
        <f t="shared" si="213"/>
        <v>0714</v>
      </c>
    </row>
    <row r="6816" spans="1:19">
      <c r="A6816" t="s">
        <v>55306</v>
      </c>
      <c r="B6816" t="s">
        <v>55307</v>
      </c>
      <c r="C6816" t="s">
        <v>46</v>
      </c>
      <c r="D6816" t="s">
        <v>55308</v>
      </c>
      <c r="E6816" t="s">
        <v>55230</v>
      </c>
      <c r="F6816" t="s">
        <v>55309</v>
      </c>
      <c r="G6816" t="s">
        <v>55310</v>
      </c>
      <c r="H6816" t="s">
        <v>55311</v>
      </c>
      <c r="I6816" t="s">
        <v>3564</v>
      </c>
      <c r="J6816" t="s">
        <v>10830</v>
      </c>
      <c r="K6816" t="s">
        <v>10831</v>
      </c>
      <c r="L6816" t="s">
        <v>101</v>
      </c>
      <c r="M6816" t="s">
        <v>5737</v>
      </c>
      <c r="N6816" t="s">
        <v>2743</v>
      </c>
      <c r="O6816" t="s">
        <v>10832</v>
      </c>
      <c r="P6816" t="s">
        <v>55312</v>
      </c>
      <c r="R6816" t="str">
        <f t="shared" si="212"/>
        <v>潍城</v>
      </c>
      <c r="S6816" t="str">
        <f t="shared" si="213"/>
        <v>0714</v>
      </c>
    </row>
    <row r="6817" spans="1:19">
      <c r="A6817" t="s">
        <v>55313</v>
      </c>
      <c r="B6817" t="s">
        <v>55314</v>
      </c>
      <c r="C6817" t="s">
        <v>46</v>
      </c>
      <c r="D6817" t="s">
        <v>55315</v>
      </c>
      <c r="E6817" t="s">
        <v>55230</v>
      </c>
      <c r="F6817" t="s">
        <v>55316</v>
      </c>
      <c r="G6817" t="s">
        <v>55317</v>
      </c>
      <c r="H6817" t="s">
        <v>55318</v>
      </c>
      <c r="I6817" t="s">
        <v>2378</v>
      </c>
      <c r="J6817" t="s">
        <v>5139</v>
      </c>
      <c r="K6817" t="s">
        <v>5140</v>
      </c>
      <c r="L6817" t="s">
        <v>128</v>
      </c>
      <c r="M6817" t="s">
        <v>2890</v>
      </c>
      <c r="O6817" t="s">
        <v>5141</v>
      </c>
      <c r="P6817" t="s">
        <v>55319</v>
      </c>
      <c r="R6817" t="str">
        <f t="shared" si="212"/>
        <v>寿光</v>
      </c>
      <c r="S6817" t="str">
        <f t="shared" si="213"/>
        <v>0714</v>
      </c>
    </row>
    <row r="6818" spans="1:19">
      <c r="A6818" t="s">
        <v>55320</v>
      </c>
      <c r="B6818" t="s">
        <v>55321</v>
      </c>
      <c r="C6818" t="s">
        <v>46</v>
      </c>
      <c r="D6818" t="s">
        <v>55322</v>
      </c>
      <c r="E6818" t="s">
        <v>55230</v>
      </c>
      <c r="F6818" t="s">
        <v>55323</v>
      </c>
      <c r="G6818" t="s">
        <v>55324</v>
      </c>
      <c r="H6818" t="s">
        <v>55325</v>
      </c>
      <c r="I6818" t="s">
        <v>2350</v>
      </c>
      <c r="J6818" t="s">
        <v>6049</v>
      </c>
      <c r="K6818" t="s">
        <v>6050</v>
      </c>
      <c r="L6818" t="s">
        <v>128</v>
      </c>
      <c r="M6818" t="s">
        <v>2913</v>
      </c>
      <c r="N6818" t="s">
        <v>2564</v>
      </c>
      <c r="O6818" t="s">
        <v>6051</v>
      </c>
      <c r="P6818" t="s">
        <v>55326</v>
      </c>
      <c r="Q6818" t="s">
        <v>55327</v>
      </c>
      <c r="R6818" t="str">
        <f t="shared" si="212"/>
        <v>寿光</v>
      </c>
      <c r="S6818" t="str">
        <f t="shared" si="213"/>
        <v>0714</v>
      </c>
    </row>
    <row r="6819" spans="1:19">
      <c r="A6819" t="s">
        <v>55328</v>
      </c>
      <c r="B6819" t="s">
        <v>55329</v>
      </c>
      <c r="C6819" t="s">
        <v>46</v>
      </c>
      <c r="D6819" t="s">
        <v>55330</v>
      </c>
      <c r="E6819" t="s">
        <v>55230</v>
      </c>
      <c r="F6819" t="s">
        <v>55331</v>
      </c>
      <c r="G6819" t="s">
        <v>55332</v>
      </c>
      <c r="H6819" t="s">
        <v>55333</v>
      </c>
      <c r="I6819" t="s">
        <v>2451</v>
      </c>
      <c r="J6819" t="s">
        <v>2825</v>
      </c>
      <c r="K6819" t="s">
        <v>2826</v>
      </c>
      <c r="L6819" t="s">
        <v>76</v>
      </c>
      <c r="M6819" t="s">
        <v>2827</v>
      </c>
      <c r="N6819" t="s">
        <v>3277</v>
      </c>
      <c r="O6819" t="s">
        <v>2828</v>
      </c>
      <c r="P6819" t="s">
        <v>55334</v>
      </c>
      <c r="Q6819" t="s">
        <v>55335</v>
      </c>
      <c r="R6819" t="str">
        <f t="shared" si="212"/>
        <v>奎文</v>
      </c>
      <c r="S6819" t="str">
        <f t="shared" si="213"/>
        <v>0714</v>
      </c>
    </row>
    <row r="6820" spans="1:19">
      <c r="A6820" t="s">
        <v>2054</v>
      </c>
      <c r="B6820" t="s">
        <v>55336</v>
      </c>
      <c r="C6820" t="s">
        <v>46</v>
      </c>
      <c r="D6820" t="s">
        <v>55337</v>
      </c>
      <c r="E6820" t="s">
        <v>55230</v>
      </c>
      <c r="F6820" t="s">
        <v>55338</v>
      </c>
      <c r="G6820" t="s">
        <v>2052</v>
      </c>
      <c r="H6820" t="s">
        <v>55339</v>
      </c>
      <c r="I6820" t="s">
        <v>2645</v>
      </c>
      <c r="J6820" t="s">
        <v>2526</v>
      </c>
      <c r="K6820" t="s">
        <v>7503</v>
      </c>
      <c r="L6820" t="s">
        <v>187</v>
      </c>
      <c r="M6820" t="s">
        <v>3773</v>
      </c>
      <c r="N6820" t="s">
        <v>2421</v>
      </c>
      <c r="O6820" t="s">
        <v>7504</v>
      </c>
      <c r="P6820" t="s">
        <v>55340</v>
      </c>
      <c r="Q6820" t="s">
        <v>55341</v>
      </c>
      <c r="R6820" t="str">
        <f t="shared" si="212"/>
        <v>坊子</v>
      </c>
      <c r="S6820" t="str">
        <f t="shared" si="213"/>
        <v>0714</v>
      </c>
    </row>
    <row r="6821" spans="1:19">
      <c r="A6821" t="s">
        <v>55342</v>
      </c>
      <c r="B6821" t="s">
        <v>55343</v>
      </c>
      <c r="C6821" t="s">
        <v>46</v>
      </c>
      <c r="D6821" t="s">
        <v>55344</v>
      </c>
      <c r="E6821" t="s">
        <v>55230</v>
      </c>
      <c r="F6821" t="s">
        <v>55345</v>
      </c>
      <c r="G6821" t="s">
        <v>55346</v>
      </c>
      <c r="H6821" t="s">
        <v>55347</v>
      </c>
      <c r="I6821" t="s">
        <v>2378</v>
      </c>
      <c r="J6821" t="s">
        <v>11058</v>
      </c>
      <c r="K6821" t="s">
        <v>11059</v>
      </c>
      <c r="L6821" t="s">
        <v>110</v>
      </c>
      <c r="M6821" t="s">
        <v>7687</v>
      </c>
      <c r="N6821" t="s">
        <v>2354</v>
      </c>
      <c r="O6821" t="s">
        <v>11060</v>
      </c>
      <c r="P6821" t="s">
        <v>55348</v>
      </c>
      <c r="R6821" t="str">
        <f t="shared" si="212"/>
        <v>高密</v>
      </c>
      <c r="S6821" t="str">
        <f t="shared" si="213"/>
        <v>0714</v>
      </c>
    </row>
    <row r="6822" spans="1:19">
      <c r="A6822" t="s">
        <v>55349</v>
      </c>
      <c r="B6822" t="s">
        <v>55350</v>
      </c>
      <c r="C6822" t="s">
        <v>46</v>
      </c>
      <c r="D6822" t="s">
        <v>55351</v>
      </c>
      <c r="E6822" t="s">
        <v>55230</v>
      </c>
      <c r="F6822" t="s">
        <v>55352</v>
      </c>
      <c r="G6822" t="s">
        <v>55353</v>
      </c>
      <c r="H6822" t="s">
        <v>55354</v>
      </c>
      <c r="I6822" t="s">
        <v>2364</v>
      </c>
      <c r="J6822" t="s">
        <v>6485</v>
      </c>
      <c r="K6822" t="s">
        <v>6486</v>
      </c>
      <c r="L6822" t="s">
        <v>128</v>
      </c>
      <c r="M6822" t="s">
        <v>3653</v>
      </c>
      <c r="N6822" t="s">
        <v>2368</v>
      </c>
      <c r="O6822" t="s">
        <v>6487</v>
      </c>
      <c r="P6822" t="s">
        <v>55355</v>
      </c>
      <c r="R6822" t="str">
        <f t="shared" si="212"/>
        <v>寿光</v>
      </c>
      <c r="S6822" t="str">
        <f t="shared" si="213"/>
        <v>0714</v>
      </c>
    </row>
    <row r="6823" spans="1:19">
      <c r="A6823" t="s">
        <v>55356</v>
      </c>
      <c r="B6823" t="s">
        <v>55357</v>
      </c>
      <c r="C6823" t="s">
        <v>46</v>
      </c>
      <c r="D6823" t="s">
        <v>55358</v>
      </c>
      <c r="E6823" t="s">
        <v>55359</v>
      </c>
      <c r="F6823" t="s">
        <v>55360</v>
      </c>
      <c r="G6823" t="s">
        <v>55361</v>
      </c>
      <c r="H6823" t="s">
        <v>55362</v>
      </c>
      <c r="I6823" t="s">
        <v>2350</v>
      </c>
      <c r="J6823" t="s">
        <v>7398</v>
      </c>
      <c r="K6823" t="s">
        <v>7399</v>
      </c>
      <c r="L6823" t="s">
        <v>110</v>
      </c>
      <c r="M6823" t="s">
        <v>4059</v>
      </c>
      <c r="N6823" t="s">
        <v>2816</v>
      </c>
      <c r="O6823" t="s">
        <v>7400</v>
      </c>
      <c r="P6823" t="s">
        <v>55363</v>
      </c>
      <c r="R6823" t="str">
        <f t="shared" si="212"/>
        <v>高密</v>
      </c>
      <c r="S6823" t="str">
        <f t="shared" si="213"/>
        <v>0714</v>
      </c>
    </row>
    <row r="6824" spans="1:19">
      <c r="A6824" t="s">
        <v>55364</v>
      </c>
      <c r="B6824" t="s">
        <v>55365</v>
      </c>
      <c r="C6824" t="s">
        <v>46</v>
      </c>
      <c r="D6824" t="s">
        <v>55366</v>
      </c>
      <c r="E6824" t="s">
        <v>55359</v>
      </c>
      <c r="F6824" t="s">
        <v>55367</v>
      </c>
      <c r="G6824" t="s">
        <v>55368</v>
      </c>
      <c r="H6824" t="s">
        <v>55369</v>
      </c>
      <c r="I6824" t="s">
        <v>3969</v>
      </c>
      <c r="J6824" t="s">
        <v>8380</v>
      </c>
      <c r="K6824" t="s">
        <v>8381</v>
      </c>
      <c r="L6824" t="s">
        <v>187</v>
      </c>
      <c r="M6824" t="s">
        <v>8014</v>
      </c>
      <c r="N6824" t="s">
        <v>2721</v>
      </c>
      <c r="O6824" t="s">
        <v>8382</v>
      </c>
      <c r="P6824" t="s">
        <v>55370</v>
      </c>
      <c r="Q6824" t="s">
        <v>55371</v>
      </c>
      <c r="R6824" t="str">
        <f t="shared" si="212"/>
        <v>坊子</v>
      </c>
      <c r="S6824" t="str">
        <f t="shared" si="213"/>
        <v>0714</v>
      </c>
    </row>
    <row r="6825" spans="1:19">
      <c r="A6825" t="s">
        <v>55372</v>
      </c>
      <c r="B6825" t="s">
        <v>55373</v>
      </c>
      <c r="C6825" t="s">
        <v>46</v>
      </c>
      <c r="D6825" t="s">
        <v>55374</v>
      </c>
      <c r="E6825" t="s">
        <v>55230</v>
      </c>
      <c r="F6825" t="s">
        <v>55375</v>
      </c>
      <c r="G6825" t="s">
        <v>55376</v>
      </c>
      <c r="H6825" t="s">
        <v>55377</v>
      </c>
      <c r="I6825" t="s">
        <v>2645</v>
      </c>
      <c r="J6825" t="s">
        <v>3285</v>
      </c>
      <c r="K6825" t="s">
        <v>3286</v>
      </c>
      <c r="L6825" t="s">
        <v>76</v>
      </c>
      <c r="M6825" t="s">
        <v>2528</v>
      </c>
      <c r="N6825" t="s">
        <v>2721</v>
      </c>
      <c r="O6825" t="s">
        <v>3287</v>
      </c>
      <c r="P6825" t="s">
        <v>55378</v>
      </c>
      <c r="R6825" t="str">
        <f t="shared" si="212"/>
        <v>奎文</v>
      </c>
      <c r="S6825" t="str">
        <f t="shared" si="213"/>
        <v>0714</v>
      </c>
    </row>
    <row r="6826" spans="1:19">
      <c r="A6826" t="s">
        <v>55379</v>
      </c>
      <c r="B6826" t="s">
        <v>55380</v>
      </c>
      <c r="C6826" t="s">
        <v>46</v>
      </c>
      <c r="D6826" t="s">
        <v>55381</v>
      </c>
      <c r="E6826" t="s">
        <v>55230</v>
      </c>
      <c r="F6826" t="s">
        <v>55382</v>
      </c>
      <c r="G6826" t="s">
        <v>55383</v>
      </c>
      <c r="H6826" t="s">
        <v>55384</v>
      </c>
      <c r="I6826" t="s">
        <v>2503</v>
      </c>
      <c r="J6826" t="s">
        <v>4372</v>
      </c>
      <c r="K6826" t="s">
        <v>4373</v>
      </c>
      <c r="L6826" t="s">
        <v>76</v>
      </c>
      <c r="M6826" t="s">
        <v>4374</v>
      </c>
      <c r="N6826" t="s">
        <v>2340</v>
      </c>
      <c r="O6826" t="s">
        <v>4375</v>
      </c>
      <c r="P6826" t="s">
        <v>55276</v>
      </c>
      <c r="Q6826" t="s">
        <v>55385</v>
      </c>
      <c r="R6826" t="str">
        <f t="shared" si="212"/>
        <v>奎文</v>
      </c>
      <c r="S6826" t="str">
        <f t="shared" si="213"/>
        <v>0714</v>
      </c>
    </row>
    <row r="6827" spans="1:19">
      <c r="A6827" t="s">
        <v>55386</v>
      </c>
      <c r="B6827" t="s">
        <v>55387</v>
      </c>
      <c r="C6827" t="s">
        <v>46</v>
      </c>
      <c r="D6827" t="s">
        <v>55388</v>
      </c>
      <c r="E6827" t="s">
        <v>55359</v>
      </c>
      <c r="F6827" t="s">
        <v>55389</v>
      </c>
      <c r="G6827" t="s">
        <v>55390</v>
      </c>
      <c r="H6827" t="s">
        <v>55391</v>
      </c>
      <c r="I6827" t="s">
        <v>2350</v>
      </c>
      <c r="J6827" t="s">
        <v>7951</v>
      </c>
      <c r="K6827" t="s">
        <v>7952</v>
      </c>
      <c r="L6827" t="s">
        <v>128</v>
      </c>
      <c r="M6827" t="s">
        <v>2913</v>
      </c>
      <c r="N6827" t="s">
        <v>2480</v>
      </c>
      <c r="O6827" t="s">
        <v>7953</v>
      </c>
      <c r="P6827" t="s">
        <v>55392</v>
      </c>
      <c r="R6827" t="str">
        <f t="shared" si="212"/>
        <v>寿光</v>
      </c>
      <c r="S6827" t="str">
        <f t="shared" si="213"/>
        <v>0714</v>
      </c>
    </row>
    <row r="6828" spans="1:19">
      <c r="A6828" t="s">
        <v>55393</v>
      </c>
      <c r="B6828" t="s">
        <v>55394</v>
      </c>
      <c r="C6828" t="s">
        <v>46</v>
      </c>
      <c r="D6828" t="s">
        <v>55395</v>
      </c>
      <c r="E6828" t="s">
        <v>55230</v>
      </c>
      <c r="F6828" t="s">
        <v>55396</v>
      </c>
      <c r="G6828" t="s">
        <v>55397</v>
      </c>
      <c r="H6828" t="s">
        <v>55398</v>
      </c>
      <c r="I6828" t="s">
        <v>2503</v>
      </c>
      <c r="J6828" t="s">
        <v>8179</v>
      </c>
      <c r="K6828" t="s">
        <v>8180</v>
      </c>
      <c r="L6828" t="s">
        <v>47</v>
      </c>
      <c r="M6828" t="s">
        <v>3159</v>
      </c>
      <c r="N6828" t="s">
        <v>2421</v>
      </c>
      <c r="O6828" t="s">
        <v>8181</v>
      </c>
      <c r="P6828" t="s">
        <v>55399</v>
      </c>
      <c r="R6828" t="str">
        <f t="shared" si="212"/>
        <v>诸城</v>
      </c>
      <c r="S6828" t="str">
        <f t="shared" si="213"/>
        <v>0714</v>
      </c>
    </row>
    <row r="6829" spans="1:19">
      <c r="A6829" t="s">
        <v>55400</v>
      </c>
      <c r="B6829" t="s">
        <v>55401</v>
      </c>
      <c r="C6829" t="s">
        <v>46</v>
      </c>
      <c r="D6829" t="s">
        <v>55402</v>
      </c>
      <c r="E6829" t="s">
        <v>55230</v>
      </c>
      <c r="F6829" t="s">
        <v>55403</v>
      </c>
      <c r="G6829" t="s">
        <v>55404</v>
      </c>
      <c r="H6829" t="s">
        <v>55405</v>
      </c>
      <c r="I6829" t="s">
        <v>2645</v>
      </c>
      <c r="J6829" t="s">
        <v>3857</v>
      </c>
      <c r="K6829" t="s">
        <v>3858</v>
      </c>
      <c r="L6829" t="s">
        <v>119</v>
      </c>
      <c r="M6829" t="s">
        <v>2601</v>
      </c>
      <c r="N6829" t="s">
        <v>2602</v>
      </c>
      <c r="O6829" t="s">
        <v>3859</v>
      </c>
      <c r="P6829" t="s">
        <v>55406</v>
      </c>
      <c r="R6829" t="str">
        <f t="shared" si="212"/>
        <v>寒亭</v>
      </c>
      <c r="S6829" t="str">
        <f t="shared" si="213"/>
        <v>0714</v>
      </c>
    </row>
    <row r="6830" spans="1:19">
      <c r="A6830" t="s">
        <v>55407</v>
      </c>
      <c r="B6830" t="s">
        <v>55408</v>
      </c>
      <c r="C6830" t="s">
        <v>46</v>
      </c>
      <c r="D6830" t="s">
        <v>55409</v>
      </c>
      <c r="E6830" t="s">
        <v>55230</v>
      </c>
      <c r="F6830" t="s">
        <v>55410</v>
      </c>
      <c r="G6830" t="s">
        <v>55411</v>
      </c>
      <c r="H6830" t="s">
        <v>55412</v>
      </c>
      <c r="I6830" t="s">
        <v>2350</v>
      </c>
      <c r="J6830" t="s">
        <v>38808</v>
      </c>
      <c r="K6830" t="s">
        <v>38809</v>
      </c>
      <c r="L6830" t="s">
        <v>676</v>
      </c>
      <c r="M6830" t="s">
        <v>3471</v>
      </c>
      <c r="N6830" t="s">
        <v>2480</v>
      </c>
      <c r="O6830" t="s">
        <v>38810</v>
      </c>
      <c r="P6830" t="s">
        <v>55413</v>
      </c>
      <c r="Q6830" t="s">
        <v>55414</v>
      </c>
      <c r="R6830" t="str">
        <f t="shared" si="212"/>
        <v>昌乐</v>
      </c>
      <c r="S6830" t="str">
        <f t="shared" si="213"/>
        <v>0714</v>
      </c>
    </row>
    <row r="6831" spans="1:19">
      <c r="A6831" t="s">
        <v>55415</v>
      </c>
      <c r="B6831" t="s">
        <v>55416</v>
      </c>
      <c r="C6831" t="s">
        <v>46</v>
      </c>
      <c r="D6831" t="s">
        <v>55417</v>
      </c>
      <c r="E6831" t="s">
        <v>55230</v>
      </c>
      <c r="F6831" t="s">
        <v>55418</v>
      </c>
      <c r="G6831" t="s">
        <v>55419</v>
      </c>
      <c r="H6831" t="s">
        <v>55420</v>
      </c>
      <c r="I6831" t="s">
        <v>2350</v>
      </c>
      <c r="J6831" t="s">
        <v>3177</v>
      </c>
      <c r="K6831" t="s">
        <v>3178</v>
      </c>
      <c r="L6831" t="s">
        <v>137</v>
      </c>
      <c r="M6831" t="s">
        <v>2686</v>
      </c>
      <c r="N6831" t="s">
        <v>3179</v>
      </c>
      <c r="O6831" t="s">
        <v>3180</v>
      </c>
      <c r="P6831" t="s">
        <v>55421</v>
      </c>
      <c r="R6831" t="str">
        <f t="shared" si="212"/>
        <v>青州</v>
      </c>
      <c r="S6831" t="str">
        <f t="shared" si="213"/>
        <v>0714</v>
      </c>
    </row>
    <row r="6832" spans="1:19">
      <c r="A6832" t="s">
        <v>55422</v>
      </c>
      <c r="B6832" t="s">
        <v>55423</v>
      </c>
      <c r="C6832" t="s">
        <v>46</v>
      </c>
      <c r="D6832" t="s">
        <v>55424</v>
      </c>
      <c r="E6832" t="s">
        <v>55425</v>
      </c>
      <c r="F6832" t="s">
        <v>55426</v>
      </c>
      <c r="G6832" t="s">
        <v>55427</v>
      </c>
      <c r="H6832" t="s">
        <v>55428</v>
      </c>
      <c r="I6832" t="s">
        <v>2364</v>
      </c>
      <c r="J6832" t="s">
        <v>27731</v>
      </c>
      <c r="K6832" t="s">
        <v>27732</v>
      </c>
      <c r="L6832" t="s">
        <v>137</v>
      </c>
      <c r="M6832" t="s">
        <v>5175</v>
      </c>
      <c r="N6832" t="s">
        <v>2859</v>
      </c>
      <c r="O6832" t="s">
        <v>27733</v>
      </c>
      <c r="P6832" t="s">
        <v>55429</v>
      </c>
      <c r="Q6832" t="s">
        <v>55430</v>
      </c>
      <c r="R6832" t="str">
        <f t="shared" si="212"/>
        <v>青州</v>
      </c>
      <c r="S6832" t="str">
        <f t="shared" si="213"/>
        <v>0714</v>
      </c>
    </row>
    <row r="6833" spans="1:19">
      <c r="A6833" t="s">
        <v>55431</v>
      </c>
      <c r="B6833" t="s">
        <v>55432</v>
      </c>
      <c r="C6833" t="s">
        <v>46</v>
      </c>
      <c r="D6833" t="s">
        <v>55433</v>
      </c>
      <c r="E6833" t="s">
        <v>55425</v>
      </c>
      <c r="F6833" t="s">
        <v>54893</v>
      </c>
      <c r="G6833" t="s">
        <v>1860</v>
      </c>
      <c r="H6833" t="s">
        <v>55434</v>
      </c>
      <c r="I6833" t="s">
        <v>2364</v>
      </c>
      <c r="J6833" t="s">
        <v>3241</v>
      </c>
      <c r="K6833" t="s">
        <v>3242</v>
      </c>
      <c r="L6833" t="s">
        <v>101</v>
      </c>
      <c r="M6833" t="s">
        <v>3130</v>
      </c>
      <c r="N6833" t="s">
        <v>5013</v>
      </c>
      <c r="O6833" t="s">
        <v>3243</v>
      </c>
      <c r="P6833" t="s">
        <v>55435</v>
      </c>
      <c r="Q6833" t="s">
        <v>54896</v>
      </c>
      <c r="R6833" t="str">
        <f t="shared" si="212"/>
        <v>潍城</v>
      </c>
      <c r="S6833" t="str">
        <f t="shared" si="213"/>
        <v>0714</v>
      </c>
    </row>
    <row r="6834" spans="1:19">
      <c r="A6834" t="s">
        <v>55436</v>
      </c>
      <c r="B6834" t="s">
        <v>55437</v>
      </c>
      <c r="C6834" t="s">
        <v>46</v>
      </c>
      <c r="D6834" t="s">
        <v>55438</v>
      </c>
      <c r="E6834" t="s">
        <v>55230</v>
      </c>
      <c r="F6834" t="s">
        <v>55439</v>
      </c>
      <c r="G6834" t="s">
        <v>55440</v>
      </c>
      <c r="H6834" t="s">
        <v>55441</v>
      </c>
      <c r="I6834" t="s">
        <v>2364</v>
      </c>
      <c r="J6834" t="s">
        <v>11746</v>
      </c>
      <c r="K6834" t="s">
        <v>11747</v>
      </c>
      <c r="L6834" t="s">
        <v>47</v>
      </c>
      <c r="M6834" t="s">
        <v>4154</v>
      </c>
      <c r="N6834" t="s">
        <v>2743</v>
      </c>
      <c r="O6834" t="s">
        <v>11748</v>
      </c>
      <c r="P6834" t="s">
        <v>55442</v>
      </c>
      <c r="Q6834" t="s">
        <v>55443</v>
      </c>
      <c r="R6834" t="str">
        <f t="shared" si="212"/>
        <v>诸城</v>
      </c>
      <c r="S6834" t="str">
        <f t="shared" si="213"/>
        <v>0714</v>
      </c>
    </row>
    <row r="6835" spans="1:19">
      <c r="A6835" t="s">
        <v>55444</v>
      </c>
      <c r="B6835" t="s">
        <v>55445</v>
      </c>
      <c r="C6835" t="s">
        <v>46</v>
      </c>
      <c r="D6835" t="s">
        <v>55446</v>
      </c>
      <c r="E6835" t="s">
        <v>55447</v>
      </c>
      <c r="F6835" t="s">
        <v>55448</v>
      </c>
      <c r="G6835" t="s">
        <v>55449</v>
      </c>
      <c r="H6835" t="s">
        <v>55450</v>
      </c>
      <c r="I6835" t="s">
        <v>2364</v>
      </c>
      <c r="J6835" t="s">
        <v>2671</v>
      </c>
      <c r="K6835" t="s">
        <v>2672</v>
      </c>
      <c r="L6835" t="s">
        <v>67</v>
      </c>
      <c r="M6835" t="s">
        <v>2673</v>
      </c>
      <c r="N6835" t="s">
        <v>2674</v>
      </c>
      <c r="O6835" t="s">
        <v>2675</v>
      </c>
      <c r="P6835" t="s">
        <v>55451</v>
      </c>
      <c r="Q6835" t="s">
        <v>55452</v>
      </c>
      <c r="R6835" t="str">
        <f t="shared" si="212"/>
        <v>昌邑</v>
      </c>
      <c r="S6835" t="str">
        <f t="shared" si="213"/>
        <v>0714</v>
      </c>
    </row>
    <row r="6836" spans="1:19">
      <c r="A6836" t="s">
        <v>55453</v>
      </c>
      <c r="B6836" t="s">
        <v>55454</v>
      </c>
      <c r="C6836" t="s">
        <v>46</v>
      </c>
      <c r="D6836" t="s">
        <v>55455</v>
      </c>
      <c r="E6836" t="s">
        <v>55447</v>
      </c>
      <c r="F6836" t="s">
        <v>55456</v>
      </c>
      <c r="G6836" t="s">
        <v>55457</v>
      </c>
      <c r="H6836" t="s">
        <v>55458</v>
      </c>
      <c r="I6836" t="s">
        <v>2364</v>
      </c>
      <c r="J6836" t="s">
        <v>12713</v>
      </c>
      <c r="K6836" t="s">
        <v>12714</v>
      </c>
      <c r="L6836" t="s">
        <v>57</v>
      </c>
      <c r="M6836" t="s">
        <v>4029</v>
      </c>
      <c r="N6836" t="s">
        <v>4563</v>
      </c>
      <c r="O6836" t="s">
        <v>12715</v>
      </c>
      <c r="P6836" t="s">
        <v>55459</v>
      </c>
      <c r="Q6836" t="s">
        <v>55460</v>
      </c>
      <c r="R6836" t="str">
        <f t="shared" si="212"/>
        <v>安丘</v>
      </c>
      <c r="S6836" t="str">
        <f t="shared" si="213"/>
        <v>0714</v>
      </c>
    </row>
    <row r="6837" spans="1:19">
      <c r="A6837" t="s">
        <v>55461</v>
      </c>
      <c r="B6837" t="s">
        <v>55462</v>
      </c>
      <c r="C6837" t="s">
        <v>46</v>
      </c>
      <c r="D6837" t="s">
        <v>55463</v>
      </c>
      <c r="E6837" t="s">
        <v>55447</v>
      </c>
      <c r="F6837" t="s">
        <v>55464</v>
      </c>
      <c r="G6837" t="s">
        <v>55465</v>
      </c>
      <c r="H6837" t="s">
        <v>55466</v>
      </c>
      <c r="I6837" t="s">
        <v>2586</v>
      </c>
      <c r="J6837" t="s">
        <v>3670</v>
      </c>
      <c r="K6837" t="s">
        <v>3671</v>
      </c>
      <c r="L6837" t="s">
        <v>3458</v>
      </c>
      <c r="M6837" t="s">
        <v>3672</v>
      </c>
      <c r="N6837" t="s">
        <v>2816</v>
      </c>
      <c r="O6837" t="s">
        <v>3673</v>
      </c>
      <c r="P6837" t="s">
        <v>55467</v>
      </c>
      <c r="Q6837" t="s">
        <v>55468</v>
      </c>
      <c r="R6837" t="str">
        <f t="shared" si="212"/>
        <v>寒亭</v>
      </c>
      <c r="S6837" t="str">
        <f t="shared" si="213"/>
        <v>0714</v>
      </c>
    </row>
    <row r="6838" spans="1:19">
      <c r="A6838" t="s">
        <v>55469</v>
      </c>
      <c r="B6838" t="s">
        <v>55470</v>
      </c>
      <c r="C6838" t="s">
        <v>46</v>
      </c>
      <c r="D6838" t="s">
        <v>55471</v>
      </c>
      <c r="E6838" t="s">
        <v>55447</v>
      </c>
      <c r="F6838" t="s">
        <v>55472</v>
      </c>
      <c r="G6838" t="s">
        <v>55473</v>
      </c>
      <c r="H6838" t="s">
        <v>55474</v>
      </c>
      <c r="I6838" t="s">
        <v>7789</v>
      </c>
      <c r="J6838" t="s">
        <v>10349</v>
      </c>
      <c r="K6838" t="s">
        <v>10350</v>
      </c>
      <c r="L6838" t="s">
        <v>57</v>
      </c>
      <c r="M6838" t="s">
        <v>2353</v>
      </c>
      <c r="N6838" t="s">
        <v>2959</v>
      </c>
      <c r="O6838" t="s">
        <v>10351</v>
      </c>
      <c r="P6838" t="s">
        <v>55475</v>
      </c>
      <c r="Q6838" t="s">
        <v>55476</v>
      </c>
      <c r="R6838" t="str">
        <f t="shared" si="212"/>
        <v>安丘</v>
      </c>
      <c r="S6838" t="str">
        <f t="shared" si="213"/>
        <v>0714</v>
      </c>
    </row>
    <row r="6839" spans="1:19">
      <c r="A6839" t="s">
        <v>55477</v>
      </c>
      <c r="B6839" t="s">
        <v>55478</v>
      </c>
      <c r="C6839" t="s">
        <v>46</v>
      </c>
      <c r="D6839" t="s">
        <v>55479</v>
      </c>
      <c r="E6839" t="s">
        <v>55480</v>
      </c>
      <c r="F6839" t="s">
        <v>55481</v>
      </c>
      <c r="G6839" t="s">
        <v>55482</v>
      </c>
      <c r="H6839" t="s">
        <v>55483</v>
      </c>
      <c r="I6839" t="s">
        <v>2350</v>
      </c>
      <c r="J6839" t="s">
        <v>6823</v>
      </c>
      <c r="K6839" t="s">
        <v>6824</v>
      </c>
      <c r="L6839" t="s">
        <v>137</v>
      </c>
      <c r="M6839" t="s">
        <v>5175</v>
      </c>
      <c r="N6839" t="s">
        <v>2354</v>
      </c>
      <c r="O6839" t="s">
        <v>6825</v>
      </c>
      <c r="P6839" t="s">
        <v>55484</v>
      </c>
      <c r="R6839" t="str">
        <f t="shared" si="212"/>
        <v>青州</v>
      </c>
      <c r="S6839" t="str">
        <f t="shared" si="213"/>
        <v>0714</v>
      </c>
    </row>
    <row r="6840" spans="1:19">
      <c r="A6840" t="s">
        <v>55485</v>
      </c>
      <c r="B6840" t="s">
        <v>55486</v>
      </c>
      <c r="C6840" t="s">
        <v>46</v>
      </c>
      <c r="D6840" t="s">
        <v>55487</v>
      </c>
      <c r="E6840" t="s">
        <v>55447</v>
      </c>
      <c r="F6840" t="s">
        <v>55488</v>
      </c>
      <c r="G6840" t="s">
        <v>55489</v>
      </c>
      <c r="H6840" t="s">
        <v>55490</v>
      </c>
      <c r="I6840" t="s">
        <v>3436</v>
      </c>
      <c r="J6840" t="s">
        <v>3414</v>
      </c>
      <c r="K6840" t="s">
        <v>3415</v>
      </c>
      <c r="L6840" t="s">
        <v>128</v>
      </c>
      <c r="M6840" t="s">
        <v>2890</v>
      </c>
      <c r="N6840" t="s">
        <v>3277</v>
      </c>
      <c r="O6840" t="s">
        <v>3416</v>
      </c>
      <c r="P6840" t="s">
        <v>55491</v>
      </c>
      <c r="Q6840" t="s">
        <v>55492</v>
      </c>
      <c r="R6840" t="str">
        <f t="shared" si="212"/>
        <v>寿光</v>
      </c>
      <c r="S6840" t="str">
        <f t="shared" si="213"/>
        <v>0714</v>
      </c>
    </row>
    <row r="6841" spans="1:19">
      <c r="A6841" t="s">
        <v>55493</v>
      </c>
      <c r="B6841" t="s">
        <v>55494</v>
      </c>
      <c r="C6841" t="s">
        <v>46</v>
      </c>
      <c r="D6841" t="s">
        <v>55495</v>
      </c>
      <c r="E6841" t="s">
        <v>55496</v>
      </c>
      <c r="F6841" t="s">
        <v>55497</v>
      </c>
      <c r="G6841" t="s">
        <v>55498</v>
      </c>
      <c r="H6841" t="s">
        <v>55499</v>
      </c>
      <c r="I6841" t="s">
        <v>2645</v>
      </c>
      <c r="J6841" t="s">
        <v>6547</v>
      </c>
      <c r="K6841" t="s">
        <v>6548</v>
      </c>
      <c r="L6841" t="s">
        <v>110</v>
      </c>
      <c r="M6841" t="s">
        <v>2381</v>
      </c>
      <c r="N6841" t="s">
        <v>4563</v>
      </c>
      <c r="O6841" t="s">
        <v>6549</v>
      </c>
      <c r="P6841" t="s">
        <v>55500</v>
      </c>
      <c r="R6841" t="str">
        <f t="shared" si="212"/>
        <v>高密</v>
      </c>
      <c r="S6841" t="str">
        <f t="shared" si="213"/>
        <v>0714</v>
      </c>
    </row>
    <row r="6842" spans="1:19">
      <c r="A6842" t="s">
        <v>55501</v>
      </c>
      <c r="B6842" t="s">
        <v>55502</v>
      </c>
      <c r="C6842" t="s">
        <v>46</v>
      </c>
      <c r="D6842" t="s">
        <v>55503</v>
      </c>
      <c r="E6842" t="s">
        <v>55504</v>
      </c>
      <c r="F6842" t="s">
        <v>55505</v>
      </c>
      <c r="G6842" t="s">
        <v>55506</v>
      </c>
      <c r="H6842" t="s">
        <v>55507</v>
      </c>
      <c r="I6842" t="s">
        <v>2350</v>
      </c>
      <c r="J6842" t="s">
        <v>7914</v>
      </c>
      <c r="K6842" t="s">
        <v>7915</v>
      </c>
      <c r="L6842" t="s">
        <v>146</v>
      </c>
      <c r="M6842" t="s">
        <v>5188</v>
      </c>
      <c r="N6842" t="s">
        <v>2480</v>
      </c>
      <c r="O6842" t="s">
        <v>7916</v>
      </c>
      <c r="P6842" t="s">
        <v>55508</v>
      </c>
      <c r="Q6842" t="s">
        <v>55509</v>
      </c>
      <c r="R6842" t="str">
        <f t="shared" si="212"/>
        <v>临朐</v>
      </c>
      <c r="S6842" t="str">
        <f t="shared" si="213"/>
        <v>0714</v>
      </c>
    </row>
    <row r="6843" spans="1:19">
      <c r="A6843" t="s">
        <v>55510</v>
      </c>
      <c r="B6843" t="s">
        <v>55511</v>
      </c>
      <c r="C6843" t="s">
        <v>46</v>
      </c>
      <c r="D6843" t="s">
        <v>55512</v>
      </c>
      <c r="E6843" t="s">
        <v>55447</v>
      </c>
      <c r="F6843" t="s">
        <v>55513</v>
      </c>
      <c r="G6843" t="s">
        <v>55514</v>
      </c>
      <c r="H6843" t="s">
        <v>55515</v>
      </c>
      <c r="I6843" t="s">
        <v>2364</v>
      </c>
      <c r="J6843" t="s">
        <v>3738</v>
      </c>
      <c r="K6843" t="s">
        <v>3739</v>
      </c>
      <c r="L6843" t="s">
        <v>187</v>
      </c>
      <c r="M6843" t="s">
        <v>3510</v>
      </c>
      <c r="N6843" t="s">
        <v>2368</v>
      </c>
      <c r="O6843" t="s">
        <v>3740</v>
      </c>
      <c r="P6843" t="s">
        <v>55516</v>
      </c>
      <c r="R6843" t="str">
        <f t="shared" si="212"/>
        <v>坊子</v>
      </c>
      <c r="S6843" t="str">
        <f t="shared" si="213"/>
        <v>0714</v>
      </c>
    </row>
    <row r="6844" spans="1:19">
      <c r="A6844" t="s">
        <v>55517</v>
      </c>
      <c r="B6844" t="s">
        <v>55518</v>
      </c>
      <c r="C6844" t="s">
        <v>46</v>
      </c>
      <c r="D6844" t="s">
        <v>55519</v>
      </c>
      <c r="E6844" t="s">
        <v>55447</v>
      </c>
      <c r="F6844" t="s">
        <v>55520</v>
      </c>
      <c r="G6844" t="s">
        <v>55521</v>
      </c>
      <c r="H6844" t="s">
        <v>55522</v>
      </c>
      <c r="I6844" t="s">
        <v>3336</v>
      </c>
      <c r="J6844" t="s">
        <v>6273</v>
      </c>
      <c r="K6844" t="s">
        <v>6274</v>
      </c>
      <c r="L6844" t="s">
        <v>101</v>
      </c>
      <c r="M6844" t="s">
        <v>5737</v>
      </c>
      <c r="N6844" t="s">
        <v>3122</v>
      </c>
      <c r="O6844" t="s">
        <v>6275</v>
      </c>
      <c r="P6844" t="s">
        <v>55523</v>
      </c>
      <c r="Q6844" t="s">
        <v>55524</v>
      </c>
      <c r="R6844" t="str">
        <f t="shared" si="212"/>
        <v>潍城</v>
      </c>
      <c r="S6844" t="str">
        <f t="shared" si="213"/>
        <v>0714</v>
      </c>
    </row>
    <row r="6845" spans="1:19">
      <c r="A6845" t="s">
        <v>1942</v>
      </c>
      <c r="B6845" t="s">
        <v>55525</v>
      </c>
      <c r="C6845" t="s">
        <v>46</v>
      </c>
      <c r="D6845" t="s">
        <v>55526</v>
      </c>
      <c r="E6845" t="s">
        <v>55447</v>
      </c>
      <c r="F6845" t="s">
        <v>55527</v>
      </c>
      <c r="G6845" t="s">
        <v>55528</v>
      </c>
      <c r="H6845" t="s">
        <v>55529</v>
      </c>
      <c r="I6845" t="s">
        <v>2350</v>
      </c>
      <c r="J6845" t="s">
        <v>3970</v>
      </c>
      <c r="K6845" t="s">
        <v>3971</v>
      </c>
      <c r="L6845" t="s">
        <v>76</v>
      </c>
      <c r="M6845" t="s">
        <v>2408</v>
      </c>
      <c r="N6845" t="s">
        <v>2859</v>
      </c>
      <c r="O6845" t="s">
        <v>3972</v>
      </c>
      <c r="P6845" t="s">
        <v>55530</v>
      </c>
      <c r="Q6845" t="s">
        <v>55531</v>
      </c>
      <c r="R6845" t="str">
        <f t="shared" si="212"/>
        <v>奎文</v>
      </c>
      <c r="S6845" t="str">
        <f t="shared" si="213"/>
        <v>0714</v>
      </c>
    </row>
    <row r="6846" spans="1:19">
      <c r="A6846" t="s">
        <v>55532</v>
      </c>
      <c r="B6846" t="s">
        <v>55533</v>
      </c>
      <c r="C6846" t="s">
        <v>46</v>
      </c>
      <c r="D6846" t="s">
        <v>55534</v>
      </c>
      <c r="E6846" t="s">
        <v>55447</v>
      </c>
      <c r="F6846" t="s">
        <v>55535</v>
      </c>
      <c r="G6846" t="s">
        <v>55536</v>
      </c>
      <c r="H6846" t="s">
        <v>55537</v>
      </c>
      <c r="I6846" t="s">
        <v>2350</v>
      </c>
      <c r="J6846" t="s">
        <v>8533</v>
      </c>
      <c r="K6846" t="s">
        <v>8534</v>
      </c>
      <c r="L6846" t="s">
        <v>146</v>
      </c>
      <c r="M6846" t="s">
        <v>3051</v>
      </c>
      <c r="N6846" t="s">
        <v>2785</v>
      </c>
      <c r="O6846" t="s">
        <v>8535</v>
      </c>
      <c r="P6846" t="s">
        <v>55538</v>
      </c>
      <c r="Q6846" t="s">
        <v>55539</v>
      </c>
      <c r="R6846" t="str">
        <f t="shared" si="212"/>
        <v>临朐</v>
      </c>
      <c r="S6846" t="str">
        <f t="shared" si="213"/>
        <v>0714</v>
      </c>
    </row>
    <row r="6847" spans="1:19">
      <c r="A6847" t="s">
        <v>55540</v>
      </c>
      <c r="B6847" t="s">
        <v>55541</v>
      </c>
      <c r="C6847" t="s">
        <v>46</v>
      </c>
      <c r="D6847" t="s">
        <v>55542</v>
      </c>
      <c r="E6847" t="s">
        <v>55447</v>
      </c>
      <c r="F6847" t="s">
        <v>55543</v>
      </c>
      <c r="G6847" t="s">
        <v>55544</v>
      </c>
      <c r="H6847" t="s">
        <v>55545</v>
      </c>
      <c r="I6847" t="s">
        <v>3482</v>
      </c>
      <c r="J6847" t="s">
        <v>2888</v>
      </c>
      <c r="K6847" t="s">
        <v>2889</v>
      </c>
      <c r="L6847" t="s">
        <v>128</v>
      </c>
      <c r="M6847" t="s">
        <v>2890</v>
      </c>
      <c r="N6847" t="s">
        <v>2721</v>
      </c>
      <c r="O6847" t="s">
        <v>2891</v>
      </c>
      <c r="P6847" t="s">
        <v>55546</v>
      </c>
      <c r="Q6847" t="s">
        <v>55547</v>
      </c>
      <c r="R6847" t="str">
        <f t="shared" si="212"/>
        <v>寿光</v>
      </c>
      <c r="S6847" t="str">
        <f t="shared" si="213"/>
        <v>0714</v>
      </c>
    </row>
    <row r="6848" spans="1:19">
      <c r="A6848" t="s">
        <v>55548</v>
      </c>
      <c r="B6848" t="s">
        <v>55549</v>
      </c>
      <c r="C6848" t="s">
        <v>46</v>
      </c>
      <c r="D6848" t="s">
        <v>55550</v>
      </c>
      <c r="E6848" t="s">
        <v>55447</v>
      </c>
      <c r="F6848" t="s">
        <v>55551</v>
      </c>
      <c r="G6848" t="s">
        <v>55552</v>
      </c>
      <c r="H6848" t="s">
        <v>55553</v>
      </c>
      <c r="I6848" t="s">
        <v>2350</v>
      </c>
      <c r="J6848" t="s">
        <v>6049</v>
      </c>
      <c r="K6848" t="s">
        <v>6050</v>
      </c>
      <c r="L6848" t="s">
        <v>128</v>
      </c>
      <c r="M6848" t="s">
        <v>2913</v>
      </c>
      <c r="N6848" t="s">
        <v>2816</v>
      </c>
      <c r="O6848" t="s">
        <v>6051</v>
      </c>
      <c r="P6848" t="s">
        <v>55554</v>
      </c>
      <c r="R6848" t="str">
        <f t="shared" si="212"/>
        <v>寿光</v>
      </c>
      <c r="S6848" t="str">
        <f t="shared" si="213"/>
        <v>0714</v>
      </c>
    </row>
    <row r="6849" spans="1:19">
      <c r="A6849" t="s">
        <v>55555</v>
      </c>
      <c r="B6849" t="s">
        <v>55556</v>
      </c>
      <c r="C6849" t="s">
        <v>46</v>
      </c>
      <c r="D6849" t="s">
        <v>55557</v>
      </c>
      <c r="E6849" t="s">
        <v>55558</v>
      </c>
      <c r="F6849" t="s">
        <v>55559</v>
      </c>
      <c r="G6849" t="s">
        <v>55560</v>
      </c>
      <c r="H6849" t="s">
        <v>55561</v>
      </c>
      <c r="I6849" t="s">
        <v>2645</v>
      </c>
      <c r="J6849" t="s">
        <v>4774</v>
      </c>
      <c r="K6849" t="s">
        <v>4775</v>
      </c>
      <c r="L6849" t="s">
        <v>67</v>
      </c>
      <c r="M6849" t="s">
        <v>3706</v>
      </c>
      <c r="N6849" t="s">
        <v>2480</v>
      </c>
      <c r="O6849" t="s">
        <v>4776</v>
      </c>
      <c r="P6849" t="s">
        <v>55562</v>
      </c>
      <c r="R6849" t="str">
        <f t="shared" ref="R6849:R6912" si="214">IF(OR(LEFT(L6849,2)="高新"),"奎文",IF(LEFT(L6849,2)="峡山","坊子",IF(LEFT(L6849,2)="滨海","寒亭",LEFT(L6849,2))))</f>
        <v>昌邑</v>
      </c>
      <c r="S6849" t="str">
        <f t="shared" ref="S6849:S6912" si="215">TEXT(B6849,"mmdd")</f>
        <v>0714</v>
      </c>
    </row>
    <row r="6850" spans="1:19">
      <c r="A6850" t="s">
        <v>55563</v>
      </c>
      <c r="B6850" t="s">
        <v>55564</v>
      </c>
      <c r="C6850" t="s">
        <v>46</v>
      </c>
      <c r="D6850" t="s">
        <v>55565</v>
      </c>
      <c r="E6850" t="s">
        <v>55447</v>
      </c>
      <c r="F6850" t="s">
        <v>55566</v>
      </c>
      <c r="G6850" t="s">
        <v>55567</v>
      </c>
      <c r="H6850" t="s">
        <v>55568</v>
      </c>
      <c r="I6850" t="s">
        <v>2364</v>
      </c>
      <c r="J6850" t="s">
        <v>2911</v>
      </c>
      <c r="K6850" t="s">
        <v>2912</v>
      </c>
      <c r="L6850" t="s">
        <v>128</v>
      </c>
      <c r="M6850" t="s">
        <v>2913</v>
      </c>
      <c r="N6850" t="s">
        <v>2480</v>
      </c>
      <c r="O6850" t="s">
        <v>2914</v>
      </c>
      <c r="P6850" t="s">
        <v>55569</v>
      </c>
      <c r="R6850" t="str">
        <f t="shared" si="214"/>
        <v>寿光</v>
      </c>
      <c r="S6850" t="str">
        <f t="shared" si="215"/>
        <v>0714</v>
      </c>
    </row>
    <row r="6851" spans="1:19">
      <c r="A6851" t="s">
        <v>55570</v>
      </c>
      <c r="B6851" t="s">
        <v>55571</v>
      </c>
      <c r="C6851" t="s">
        <v>46</v>
      </c>
      <c r="D6851" t="s">
        <v>55572</v>
      </c>
      <c r="E6851" t="s">
        <v>55447</v>
      </c>
      <c r="F6851" t="s">
        <v>55573</v>
      </c>
      <c r="G6851" t="s">
        <v>55574</v>
      </c>
      <c r="H6851" t="s">
        <v>55575</v>
      </c>
      <c r="I6851" t="s">
        <v>2465</v>
      </c>
      <c r="J6851" t="s">
        <v>3682</v>
      </c>
      <c r="K6851" t="s">
        <v>3683</v>
      </c>
      <c r="L6851" t="s">
        <v>110</v>
      </c>
      <c r="M6851" t="s">
        <v>3621</v>
      </c>
      <c r="N6851" t="s">
        <v>2872</v>
      </c>
      <c r="O6851" t="s">
        <v>3684</v>
      </c>
      <c r="P6851" t="s">
        <v>55576</v>
      </c>
      <c r="Q6851" t="s">
        <v>55577</v>
      </c>
      <c r="R6851" t="str">
        <f t="shared" si="214"/>
        <v>高密</v>
      </c>
      <c r="S6851" t="str">
        <f t="shared" si="215"/>
        <v>0714</v>
      </c>
    </row>
    <row r="6852" spans="1:19">
      <c r="A6852" t="s">
        <v>55578</v>
      </c>
      <c r="B6852" t="s">
        <v>55579</v>
      </c>
      <c r="C6852" t="s">
        <v>46</v>
      </c>
      <c r="D6852" t="s">
        <v>55580</v>
      </c>
      <c r="E6852" t="s">
        <v>55447</v>
      </c>
      <c r="F6852" t="s">
        <v>55581</v>
      </c>
      <c r="G6852" t="s">
        <v>55582</v>
      </c>
      <c r="H6852" t="s">
        <v>55583</v>
      </c>
      <c r="I6852" t="s">
        <v>2364</v>
      </c>
      <c r="J6852" t="s">
        <v>7932</v>
      </c>
      <c r="K6852" t="s">
        <v>7933</v>
      </c>
      <c r="L6852" t="s">
        <v>67</v>
      </c>
      <c r="M6852" t="s">
        <v>2673</v>
      </c>
      <c r="N6852" t="s">
        <v>3277</v>
      </c>
      <c r="O6852" t="s">
        <v>7934</v>
      </c>
      <c r="P6852" t="s">
        <v>55584</v>
      </c>
      <c r="Q6852" t="s">
        <v>55585</v>
      </c>
      <c r="R6852" t="str">
        <f t="shared" si="214"/>
        <v>昌邑</v>
      </c>
      <c r="S6852" t="str">
        <f t="shared" si="215"/>
        <v>0714</v>
      </c>
    </row>
    <row r="6853" spans="1:19">
      <c r="A6853" t="s">
        <v>55586</v>
      </c>
      <c r="B6853" t="s">
        <v>55587</v>
      </c>
      <c r="C6853" t="s">
        <v>46</v>
      </c>
      <c r="D6853" t="s">
        <v>55588</v>
      </c>
      <c r="E6853" t="s">
        <v>55589</v>
      </c>
      <c r="F6853" t="s">
        <v>55590</v>
      </c>
      <c r="G6853" t="s">
        <v>55591</v>
      </c>
      <c r="H6853" t="s">
        <v>55592</v>
      </c>
      <c r="I6853" t="s">
        <v>2364</v>
      </c>
      <c r="J6853" t="s">
        <v>3918</v>
      </c>
      <c r="K6853" t="s">
        <v>3919</v>
      </c>
      <c r="L6853" t="s">
        <v>47</v>
      </c>
      <c r="M6853" t="s">
        <v>2454</v>
      </c>
      <c r="N6853" t="s">
        <v>3017</v>
      </c>
      <c r="O6853" t="s">
        <v>3920</v>
      </c>
      <c r="P6853" t="s">
        <v>55593</v>
      </c>
      <c r="R6853" t="str">
        <f t="shared" si="214"/>
        <v>诸城</v>
      </c>
      <c r="S6853" t="str">
        <f t="shared" si="215"/>
        <v>0714</v>
      </c>
    </row>
    <row r="6854" spans="1:19">
      <c r="A6854" t="s">
        <v>55594</v>
      </c>
      <c r="B6854" t="s">
        <v>55595</v>
      </c>
      <c r="C6854" t="s">
        <v>46</v>
      </c>
      <c r="D6854" t="s">
        <v>55596</v>
      </c>
      <c r="E6854" t="s">
        <v>55230</v>
      </c>
      <c r="F6854" t="s">
        <v>55597</v>
      </c>
      <c r="G6854" t="s">
        <v>55598</v>
      </c>
      <c r="H6854" t="s">
        <v>55599</v>
      </c>
      <c r="I6854" t="s">
        <v>3564</v>
      </c>
      <c r="J6854" t="s">
        <v>3414</v>
      </c>
      <c r="K6854" t="s">
        <v>3415</v>
      </c>
      <c r="L6854" t="s">
        <v>128</v>
      </c>
      <c r="M6854" t="s">
        <v>2890</v>
      </c>
      <c r="N6854" t="s">
        <v>2743</v>
      </c>
      <c r="O6854" t="s">
        <v>3416</v>
      </c>
      <c r="P6854" t="s">
        <v>55600</v>
      </c>
      <c r="Q6854" t="s">
        <v>55601</v>
      </c>
      <c r="R6854" t="str">
        <f t="shared" si="214"/>
        <v>寿光</v>
      </c>
      <c r="S6854" t="str">
        <f t="shared" si="215"/>
        <v>0714</v>
      </c>
    </row>
    <row r="6855" spans="1:19">
      <c r="A6855" t="s">
        <v>55602</v>
      </c>
      <c r="B6855" t="s">
        <v>55603</v>
      </c>
      <c r="C6855" t="s">
        <v>46</v>
      </c>
      <c r="D6855" t="s">
        <v>55604</v>
      </c>
      <c r="E6855" t="s">
        <v>55605</v>
      </c>
      <c r="F6855" t="s">
        <v>55606</v>
      </c>
      <c r="G6855" t="s">
        <v>55607</v>
      </c>
      <c r="H6855" t="s">
        <v>55608</v>
      </c>
      <c r="I6855" t="s">
        <v>2503</v>
      </c>
      <c r="J6855" t="s">
        <v>5547</v>
      </c>
      <c r="K6855" t="s">
        <v>5548</v>
      </c>
      <c r="L6855" t="s">
        <v>128</v>
      </c>
      <c r="M6855" t="s">
        <v>3895</v>
      </c>
      <c r="N6855" t="s">
        <v>2859</v>
      </c>
      <c r="O6855" t="s">
        <v>5549</v>
      </c>
      <c r="P6855" t="s">
        <v>55609</v>
      </c>
      <c r="R6855" t="str">
        <f t="shared" si="214"/>
        <v>寿光</v>
      </c>
      <c r="S6855" t="str">
        <f t="shared" si="215"/>
        <v>0714</v>
      </c>
    </row>
    <row r="6856" spans="1:19">
      <c r="A6856" t="s">
        <v>55610</v>
      </c>
      <c r="B6856" t="s">
        <v>55611</v>
      </c>
      <c r="C6856" t="s">
        <v>46</v>
      </c>
      <c r="D6856" t="s">
        <v>55612</v>
      </c>
      <c r="E6856" t="s">
        <v>55613</v>
      </c>
      <c r="F6856" t="s">
        <v>55614</v>
      </c>
      <c r="G6856" t="s">
        <v>55615</v>
      </c>
      <c r="H6856" t="s">
        <v>55616</v>
      </c>
      <c r="I6856" t="s">
        <v>2645</v>
      </c>
      <c r="J6856" t="s">
        <v>5957</v>
      </c>
      <c r="K6856" t="s">
        <v>5958</v>
      </c>
      <c r="L6856" t="s">
        <v>67</v>
      </c>
      <c r="M6856" t="s">
        <v>2958</v>
      </c>
      <c r="N6856" t="s">
        <v>2480</v>
      </c>
      <c r="O6856" t="s">
        <v>5959</v>
      </c>
      <c r="P6856" t="s">
        <v>55617</v>
      </c>
      <c r="R6856" t="str">
        <f t="shared" si="214"/>
        <v>昌邑</v>
      </c>
      <c r="S6856" t="str">
        <f t="shared" si="215"/>
        <v>0714</v>
      </c>
    </row>
    <row r="6857" spans="1:19">
      <c r="A6857" t="s">
        <v>55618</v>
      </c>
      <c r="B6857" t="s">
        <v>55619</v>
      </c>
      <c r="C6857" t="s">
        <v>46</v>
      </c>
      <c r="D6857" t="s">
        <v>55620</v>
      </c>
      <c r="E6857" t="s">
        <v>55447</v>
      </c>
      <c r="F6857" t="s">
        <v>55621</v>
      </c>
      <c r="G6857" t="s">
        <v>55622</v>
      </c>
      <c r="H6857" t="s">
        <v>55623</v>
      </c>
      <c r="I6857" t="s">
        <v>2645</v>
      </c>
      <c r="J6857" t="s">
        <v>9022</v>
      </c>
      <c r="K6857" t="s">
        <v>9023</v>
      </c>
      <c r="L6857" t="s">
        <v>101</v>
      </c>
      <c r="M6857" t="s">
        <v>4459</v>
      </c>
      <c r="N6857" t="s">
        <v>2480</v>
      </c>
      <c r="O6857" t="s">
        <v>9024</v>
      </c>
      <c r="P6857" t="s">
        <v>55624</v>
      </c>
      <c r="Q6857" t="s">
        <v>55625</v>
      </c>
      <c r="R6857" t="str">
        <f t="shared" si="214"/>
        <v>潍城</v>
      </c>
      <c r="S6857" t="str">
        <f t="shared" si="215"/>
        <v>0714</v>
      </c>
    </row>
    <row r="6858" spans="1:19">
      <c r="A6858" t="s">
        <v>55626</v>
      </c>
      <c r="B6858" t="s">
        <v>55627</v>
      </c>
      <c r="C6858" t="s">
        <v>46</v>
      </c>
      <c r="D6858" t="s">
        <v>55628</v>
      </c>
      <c r="E6858" t="s">
        <v>55230</v>
      </c>
      <c r="F6858" t="s">
        <v>55629</v>
      </c>
      <c r="G6858" t="s">
        <v>55630</v>
      </c>
      <c r="H6858" t="s">
        <v>55631</v>
      </c>
      <c r="I6858" t="s">
        <v>2364</v>
      </c>
      <c r="J6858" t="s">
        <v>9092</v>
      </c>
      <c r="K6858" t="s">
        <v>9093</v>
      </c>
      <c r="L6858" t="s">
        <v>146</v>
      </c>
      <c r="M6858" t="s">
        <v>5188</v>
      </c>
      <c r="N6858" t="s">
        <v>2816</v>
      </c>
      <c r="O6858" t="s">
        <v>9094</v>
      </c>
      <c r="P6858" t="s">
        <v>55632</v>
      </c>
      <c r="R6858" t="str">
        <f t="shared" si="214"/>
        <v>临朐</v>
      </c>
      <c r="S6858" t="str">
        <f t="shared" si="215"/>
        <v>0714</v>
      </c>
    </row>
    <row r="6859" spans="1:19">
      <c r="A6859" t="s">
        <v>55633</v>
      </c>
      <c r="B6859" t="s">
        <v>55634</v>
      </c>
      <c r="C6859" t="s">
        <v>46</v>
      </c>
      <c r="D6859" t="s">
        <v>55635</v>
      </c>
      <c r="E6859" t="s">
        <v>55230</v>
      </c>
      <c r="F6859" t="s">
        <v>55636</v>
      </c>
      <c r="G6859" t="s">
        <v>55637</v>
      </c>
      <c r="H6859" t="s">
        <v>55638</v>
      </c>
      <c r="I6859" t="s">
        <v>5826</v>
      </c>
      <c r="J6859" t="s">
        <v>2956</v>
      </c>
      <c r="K6859" t="s">
        <v>2957</v>
      </c>
      <c r="L6859" t="s">
        <v>67</v>
      </c>
      <c r="M6859" t="s">
        <v>2958</v>
      </c>
      <c r="N6859" t="s">
        <v>2340</v>
      </c>
      <c r="O6859" t="s">
        <v>2960</v>
      </c>
      <c r="P6859" t="s">
        <v>55639</v>
      </c>
      <c r="R6859" t="str">
        <f t="shared" si="214"/>
        <v>昌邑</v>
      </c>
      <c r="S6859" t="str">
        <f t="shared" si="215"/>
        <v>0714</v>
      </c>
    </row>
    <row r="6860" spans="1:19">
      <c r="A6860" t="s">
        <v>55640</v>
      </c>
      <c r="B6860" t="s">
        <v>55641</v>
      </c>
      <c r="C6860" t="s">
        <v>46</v>
      </c>
      <c r="D6860" t="s">
        <v>55642</v>
      </c>
      <c r="E6860" t="s">
        <v>55589</v>
      </c>
      <c r="F6860" t="s">
        <v>55643</v>
      </c>
      <c r="G6860" t="s">
        <v>55644</v>
      </c>
      <c r="H6860" t="s">
        <v>55645</v>
      </c>
      <c r="I6860" t="s">
        <v>3436</v>
      </c>
      <c r="J6860" t="s">
        <v>3857</v>
      </c>
      <c r="K6860" t="s">
        <v>3858</v>
      </c>
      <c r="L6860" t="s">
        <v>119</v>
      </c>
      <c r="M6860" t="s">
        <v>2601</v>
      </c>
      <c r="N6860" t="s">
        <v>2816</v>
      </c>
      <c r="O6860" t="s">
        <v>3859</v>
      </c>
      <c r="P6860" t="s">
        <v>55646</v>
      </c>
      <c r="R6860" t="str">
        <f t="shared" si="214"/>
        <v>寒亭</v>
      </c>
      <c r="S6860" t="str">
        <f t="shared" si="215"/>
        <v>0714</v>
      </c>
    </row>
    <row r="6861" spans="1:19">
      <c r="A6861" t="s">
        <v>55647</v>
      </c>
      <c r="B6861" t="s">
        <v>55648</v>
      </c>
      <c r="C6861" t="s">
        <v>46</v>
      </c>
      <c r="D6861" t="s">
        <v>55649</v>
      </c>
      <c r="E6861" t="s">
        <v>55447</v>
      </c>
      <c r="F6861" t="s">
        <v>55650</v>
      </c>
      <c r="G6861" t="s">
        <v>55651</v>
      </c>
      <c r="H6861" t="s">
        <v>55652</v>
      </c>
      <c r="I6861" t="s">
        <v>6307</v>
      </c>
      <c r="J6861" t="s">
        <v>9022</v>
      </c>
      <c r="K6861" t="s">
        <v>9023</v>
      </c>
      <c r="L6861" t="s">
        <v>101</v>
      </c>
      <c r="M6861" t="s">
        <v>4459</v>
      </c>
      <c r="N6861" t="s">
        <v>3214</v>
      </c>
      <c r="O6861" t="s">
        <v>9024</v>
      </c>
      <c r="P6861" t="s">
        <v>55653</v>
      </c>
      <c r="Q6861" t="s">
        <v>55654</v>
      </c>
      <c r="R6861" t="str">
        <f t="shared" si="214"/>
        <v>潍城</v>
      </c>
      <c r="S6861" t="str">
        <f t="shared" si="215"/>
        <v>0714</v>
      </c>
    </row>
    <row r="6862" spans="1:19">
      <c r="A6862" t="s">
        <v>55655</v>
      </c>
      <c r="B6862" t="s">
        <v>55656</v>
      </c>
      <c r="C6862" t="s">
        <v>46</v>
      </c>
      <c r="D6862" t="s">
        <v>55657</v>
      </c>
      <c r="E6862" t="s">
        <v>55447</v>
      </c>
      <c r="F6862" t="s">
        <v>55658</v>
      </c>
      <c r="G6862" t="s">
        <v>55659</v>
      </c>
      <c r="H6862" t="s">
        <v>55660</v>
      </c>
      <c r="I6862" t="s">
        <v>6637</v>
      </c>
      <c r="J6862" t="s">
        <v>8179</v>
      </c>
      <c r="K6862" t="s">
        <v>8180</v>
      </c>
      <c r="L6862" t="s">
        <v>47</v>
      </c>
      <c r="M6862" t="s">
        <v>3159</v>
      </c>
      <c r="N6862" t="s">
        <v>4563</v>
      </c>
      <c r="O6862" t="s">
        <v>8181</v>
      </c>
      <c r="P6862" t="s">
        <v>55661</v>
      </c>
      <c r="Q6862" t="s">
        <v>55662</v>
      </c>
      <c r="R6862" t="str">
        <f t="shared" si="214"/>
        <v>诸城</v>
      </c>
      <c r="S6862" t="str">
        <f t="shared" si="215"/>
        <v>0714</v>
      </c>
    </row>
    <row r="6863" spans="1:19">
      <c r="A6863" t="s">
        <v>55663</v>
      </c>
      <c r="B6863" t="s">
        <v>55664</v>
      </c>
      <c r="C6863" t="s">
        <v>46</v>
      </c>
      <c r="D6863" t="s">
        <v>55665</v>
      </c>
      <c r="E6863" t="s">
        <v>55666</v>
      </c>
      <c r="F6863" t="s">
        <v>55667</v>
      </c>
      <c r="G6863" t="s">
        <v>55668</v>
      </c>
      <c r="H6863" t="s">
        <v>55669</v>
      </c>
      <c r="I6863" t="s">
        <v>2378</v>
      </c>
      <c r="J6863" t="s">
        <v>23106</v>
      </c>
      <c r="K6863" t="s">
        <v>23107</v>
      </c>
      <c r="L6863" t="s">
        <v>110</v>
      </c>
      <c r="M6863" t="s">
        <v>7112</v>
      </c>
      <c r="N6863" t="s">
        <v>2674</v>
      </c>
      <c r="O6863" t="s">
        <v>23108</v>
      </c>
      <c r="P6863" t="s">
        <v>55670</v>
      </c>
      <c r="R6863" t="str">
        <f t="shared" si="214"/>
        <v>高密</v>
      </c>
      <c r="S6863" t="str">
        <f t="shared" si="215"/>
        <v>0714</v>
      </c>
    </row>
    <row r="6864" spans="1:19">
      <c r="A6864" t="s">
        <v>55671</v>
      </c>
      <c r="B6864" t="s">
        <v>55672</v>
      </c>
      <c r="C6864" t="s">
        <v>46</v>
      </c>
      <c r="D6864" t="s">
        <v>55673</v>
      </c>
      <c r="E6864" t="s">
        <v>55589</v>
      </c>
      <c r="F6864" t="s">
        <v>55674</v>
      </c>
      <c r="G6864" t="s">
        <v>55675</v>
      </c>
      <c r="H6864" t="s">
        <v>55676</v>
      </c>
      <c r="I6864" t="s">
        <v>2645</v>
      </c>
      <c r="J6864" t="s">
        <v>12991</v>
      </c>
      <c r="K6864" t="s">
        <v>12992</v>
      </c>
      <c r="L6864" t="s">
        <v>676</v>
      </c>
      <c r="M6864" t="s">
        <v>3471</v>
      </c>
      <c r="N6864" t="s">
        <v>2816</v>
      </c>
      <c r="O6864" t="s">
        <v>12993</v>
      </c>
      <c r="P6864" t="s">
        <v>55677</v>
      </c>
      <c r="R6864" t="str">
        <f t="shared" si="214"/>
        <v>昌乐</v>
      </c>
      <c r="S6864" t="str">
        <f t="shared" si="215"/>
        <v>0714</v>
      </c>
    </row>
    <row r="6865" spans="1:19">
      <c r="A6865" t="s">
        <v>55678</v>
      </c>
      <c r="B6865" t="s">
        <v>55679</v>
      </c>
      <c r="C6865" t="s">
        <v>46</v>
      </c>
      <c r="D6865" t="s">
        <v>55680</v>
      </c>
      <c r="E6865" t="s">
        <v>55230</v>
      </c>
      <c r="F6865" t="s">
        <v>55681</v>
      </c>
      <c r="G6865" t="s">
        <v>55682</v>
      </c>
      <c r="H6865" t="s">
        <v>55683</v>
      </c>
      <c r="I6865" t="s">
        <v>2503</v>
      </c>
      <c r="J6865" t="s">
        <v>3364</v>
      </c>
      <c r="K6865" t="s">
        <v>3365</v>
      </c>
      <c r="L6865" t="s">
        <v>67</v>
      </c>
      <c r="M6865" t="s">
        <v>3366</v>
      </c>
      <c r="N6865" t="s">
        <v>2674</v>
      </c>
      <c r="O6865" t="s">
        <v>3367</v>
      </c>
      <c r="P6865" t="s">
        <v>55684</v>
      </c>
      <c r="Q6865" t="s">
        <v>55685</v>
      </c>
      <c r="R6865" t="str">
        <f t="shared" si="214"/>
        <v>昌邑</v>
      </c>
      <c r="S6865" t="str">
        <f t="shared" si="215"/>
        <v>0714</v>
      </c>
    </row>
    <row r="6866" spans="1:19">
      <c r="A6866" t="s">
        <v>55686</v>
      </c>
      <c r="B6866" t="s">
        <v>55687</v>
      </c>
      <c r="C6866" t="s">
        <v>46</v>
      </c>
      <c r="D6866" t="s">
        <v>55688</v>
      </c>
      <c r="E6866" t="s">
        <v>55447</v>
      </c>
      <c r="F6866" t="s">
        <v>55689</v>
      </c>
      <c r="G6866" t="s">
        <v>55690</v>
      </c>
      <c r="H6866" t="s">
        <v>55691</v>
      </c>
      <c r="I6866" t="s">
        <v>2350</v>
      </c>
      <c r="J6866" t="s">
        <v>2337</v>
      </c>
      <c r="K6866" t="s">
        <v>2338</v>
      </c>
      <c r="L6866" t="s">
        <v>137</v>
      </c>
      <c r="M6866" t="s">
        <v>2339</v>
      </c>
      <c r="N6866" t="s">
        <v>2340</v>
      </c>
      <c r="O6866" t="s">
        <v>2341</v>
      </c>
      <c r="P6866" t="s">
        <v>55692</v>
      </c>
      <c r="Q6866" t="s">
        <v>55693</v>
      </c>
      <c r="R6866" t="str">
        <f t="shared" si="214"/>
        <v>青州</v>
      </c>
      <c r="S6866" t="str">
        <f t="shared" si="215"/>
        <v>0714</v>
      </c>
    </row>
    <row r="6867" spans="1:19">
      <c r="A6867" t="s">
        <v>55694</v>
      </c>
      <c r="B6867" t="s">
        <v>55695</v>
      </c>
      <c r="C6867" t="s">
        <v>46</v>
      </c>
      <c r="D6867" t="s">
        <v>55696</v>
      </c>
      <c r="E6867" t="s">
        <v>55230</v>
      </c>
      <c r="F6867" t="s">
        <v>55697</v>
      </c>
      <c r="G6867" t="s">
        <v>55698</v>
      </c>
      <c r="H6867" t="s">
        <v>55699</v>
      </c>
      <c r="I6867" t="s">
        <v>2503</v>
      </c>
      <c r="J6867" t="s">
        <v>5128</v>
      </c>
      <c r="K6867" t="s">
        <v>5129</v>
      </c>
      <c r="L6867" t="s">
        <v>67</v>
      </c>
      <c r="M6867" t="s">
        <v>3706</v>
      </c>
      <c r="N6867" t="s">
        <v>2421</v>
      </c>
      <c r="O6867" t="s">
        <v>5130</v>
      </c>
      <c r="P6867" t="s">
        <v>55700</v>
      </c>
      <c r="Q6867" t="s">
        <v>55701</v>
      </c>
      <c r="R6867" t="str">
        <f t="shared" si="214"/>
        <v>昌邑</v>
      </c>
      <c r="S6867" t="str">
        <f t="shared" si="215"/>
        <v>0714</v>
      </c>
    </row>
    <row r="6868" spans="1:19">
      <c r="A6868" t="s">
        <v>55702</v>
      </c>
      <c r="B6868" t="s">
        <v>55703</v>
      </c>
      <c r="C6868" t="s">
        <v>46</v>
      </c>
      <c r="D6868" t="s">
        <v>55704</v>
      </c>
      <c r="E6868" t="s">
        <v>55447</v>
      </c>
      <c r="F6868" t="s">
        <v>55705</v>
      </c>
      <c r="G6868" t="s">
        <v>55706</v>
      </c>
      <c r="H6868" t="s">
        <v>55707</v>
      </c>
      <c r="I6868" t="s">
        <v>2350</v>
      </c>
      <c r="J6868" t="s">
        <v>7110</v>
      </c>
      <c r="K6868" t="s">
        <v>7111</v>
      </c>
      <c r="L6868" t="s">
        <v>110</v>
      </c>
      <c r="M6868" t="s">
        <v>7112</v>
      </c>
      <c r="N6868" t="s">
        <v>3499</v>
      </c>
      <c r="O6868" t="s">
        <v>7113</v>
      </c>
      <c r="P6868" t="s">
        <v>55708</v>
      </c>
      <c r="Q6868" t="s">
        <v>55709</v>
      </c>
      <c r="R6868" t="str">
        <f t="shared" si="214"/>
        <v>高密</v>
      </c>
      <c r="S6868" t="str">
        <f t="shared" si="215"/>
        <v>0714</v>
      </c>
    </row>
    <row r="6869" spans="1:19">
      <c r="A6869" t="s">
        <v>55710</v>
      </c>
      <c r="B6869" t="s">
        <v>55711</v>
      </c>
      <c r="C6869" t="s">
        <v>46</v>
      </c>
      <c r="D6869" t="s">
        <v>55712</v>
      </c>
      <c r="E6869" t="s">
        <v>55447</v>
      </c>
      <c r="F6869" t="s">
        <v>55713</v>
      </c>
      <c r="G6869" t="s">
        <v>55714</v>
      </c>
      <c r="H6869" t="s">
        <v>55715</v>
      </c>
      <c r="I6869" t="s">
        <v>2586</v>
      </c>
      <c r="J6869" t="s">
        <v>2406</v>
      </c>
      <c r="K6869" t="s">
        <v>2407</v>
      </c>
      <c r="L6869" t="s">
        <v>76</v>
      </c>
      <c r="M6869" t="s">
        <v>2408</v>
      </c>
      <c r="N6869" t="s">
        <v>4222</v>
      </c>
      <c r="O6869" t="s">
        <v>2409</v>
      </c>
      <c r="P6869" t="s">
        <v>55716</v>
      </c>
      <c r="Q6869" t="s">
        <v>55717</v>
      </c>
      <c r="R6869" t="str">
        <f t="shared" si="214"/>
        <v>奎文</v>
      </c>
      <c r="S6869" t="str">
        <f t="shared" si="215"/>
        <v>0714</v>
      </c>
    </row>
    <row r="6870" spans="1:19">
      <c r="A6870" t="s">
        <v>55718</v>
      </c>
      <c r="B6870" t="s">
        <v>55719</v>
      </c>
      <c r="C6870" t="s">
        <v>46</v>
      </c>
      <c r="D6870" t="s">
        <v>55720</v>
      </c>
      <c r="E6870" t="s">
        <v>55721</v>
      </c>
      <c r="F6870" t="s">
        <v>55722</v>
      </c>
      <c r="G6870" t="s">
        <v>55723</v>
      </c>
      <c r="H6870" t="s">
        <v>55724</v>
      </c>
      <c r="I6870" t="s">
        <v>2350</v>
      </c>
      <c r="J6870" t="s">
        <v>3716</v>
      </c>
      <c r="K6870" t="s">
        <v>3717</v>
      </c>
      <c r="L6870" t="s">
        <v>76</v>
      </c>
      <c r="M6870" t="s">
        <v>2408</v>
      </c>
      <c r="N6870" t="s">
        <v>4255</v>
      </c>
      <c r="O6870" t="s">
        <v>3719</v>
      </c>
      <c r="P6870" t="s">
        <v>55725</v>
      </c>
      <c r="R6870" t="str">
        <f t="shared" si="214"/>
        <v>奎文</v>
      </c>
      <c r="S6870" t="str">
        <f t="shared" si="215"/>
        <v>0714</v>
      </c>
    </row>
    <row r="6871" spans="1:19">
      <c r="A6871" t="s">
        <v>55726</v>
      </c>
      <c r="B6871" t="s">
        <v>55576</v>
      </c>
      <c r="C6871" t="s">
        <v>46</v>
      </c>
      <c r="D6871" t="s">
        <v>55727</v>
      </c>
      <c r="E6871" t="s">
        <v>55447</v>
      </c>
      <c r="F6871" t="s">
        <v>55728</v>
      </c>
      <c r="G6871" t="s">
        <v>55729</v>
      </c>
      <c r="H6871" t="s">
        <v>55730</v>
      </c>
      <c r="I6871" t="s">
        <v>7931</v>
      </c>
      <c r="J6871" t="s">
        <v>3285</v>
      </c>
      <c r="K6871" t="s">
        <v>3286</v>
      </c>
      <c r="L6871" t="s">
        <v>76</v>
      </c>
      <c r="M6871" t="s">
        <v>2528</v>
      </c>
      <c r="N6871" t="s">
        <v>2674</v>
      </c>
      <c r="O6871" t="s">
        <v>3287</v>
      </c>
      <c r="P6871" t="s">
        <v>55731</v>
      </c>
      <c r="Q6871" t="s">
        <v>55732</v>
      </c>
      <c r="R6871" t="str">
        <f t="shared" si="214"/>
        <v>奎文</v>
      </c>
      <c r="S6871" t="str">
        <f t="shared" si="215"/>
        <v>0714</v>
      </c>
    </row>
    <row r="6872" spans="1:19">
      <c r="A6872" t="s">
        <v>55733</v>
      </c>
      <c r="B6872" t="s">
        <v>55734</v>
      </c>
      <c r="C6872" t="s">
        <v>46</v>
      </c>
      <c r="D6872" t="s">
        <v>55735</v>
      </c>
      <c r="E6872" t="s">
        <v>55447</v>
      </c>
      <c r="F6872" t="s">
        <v>55736</v>
      </c>
      <c r="G6872" t="s">
        <v>55737</v>
      </c>
      <c r="H6872" t="s">
        <v>55738</v>
      </c>
      <c r="I6872" t="s">
        <v>2350</v>
      </c>
      <c r="J6872" t="s">
        <v>5976</v>
      </c>
      <c r="K6872" t="s">
        <v>5977</v>
      </c>
      <c r="L6872" t="s">
        <v>128</v>
      </c>
      <c r="M6872" t="s">
        <v>5602</v>
      </c>
      <c r="N6872" t="s">
        <v>2721</v>
      </c>
      <c r="O6872" t="s">
        <v>5978</v>
      </c>
      <c r="P6872" t="s">
        <v>55739</v>
      </c>
      <c r="R6872" t="str">
        <f t="shared" si="214"/>
        <v>寿光</v>
      </c>
      <c r="S6872" t="str">
        <f t="shared" si="215"/>
        <v>0714</v>
      </c>
    </row>
    <row r="6873" spans="1:19">
      <c r="A6873" t="s">
        <v>55740</v>
      </c>
      <c r="B6873" t="s">
        <v>55741</v>
      </c>
      <c r="C6873" t="s">
        <v>46</v>
      </c>
      <c r="D6873" t="s">
        <v>55742</v>
      </c>
      <c r="E6873" t="s">
        <v>55230</v>
      </c>
      <c r="F6873" t="s">
        <v>55743</v>
      </c>
      <c r="G6873" t="s">
        <v>55744</v>
      </c>
      <c r="H6873" t="s">
        <v>55745</v>
      </c>
      <c r="I6873" t="s">
        <v>5826</v>
      </c>
      <c r="J6873" t="s">
        <v>2646</v>
      </c>
      <c r="K6873" t="s">
        <v>2647</v>
      </c>
      <c r="L6873" t="s">
        <v>128</v>
      </c>
      <c r="M6873" t="s">
        <v>2648</v>
      </c>
      <c r="N6873" t="s">
        <v>5839</v>
      </c>
      <c r="O6873" t="s">
        <v>2650</v>
      </c>
      <c r="P6873" t="s">
        <v>55746</v>
      </c>
      <c r="Q6873" t="s">
        <v>55747</v>
      </c>
      <c r="R6873" t="str">
        <f t="shared" si="214"/>
        <v>寿光</v>
      </c>
      <c r="S6873" t="str">
        <f t="shared" si="215"/>
        <v>0714</v>
      </c>
    </row>
    <row r="6874" spans="1:19">
      <c r="A6874" t="s">
        <v>55748</v>
      </c>
      <c r="B6874" t="s">
        <v>55749</v>
      </c>
      <c r="C6874" t="s">
        <v>46</v>
      </c>
      <c r="D6874" t="s">
        <v>55750</v>
      </c>
      <c r="E6874" t="s">
        <v>55447</v>
      </c>
      <c r="F6874" t="s">
        <v>55751</v>
      </c>
      <c r="G6874" t="s">
        <v>55752</v>
      </c>
      <c r="H6874" t="s">
        <v>55753</v>
      </c>
      <c r="I6874" t="s">
        <v>2503</v>
      </c>
      <c r="J6874" t="s">
        <v>2587</v>
      </c>
      <c r="K6874" t="s">
        <v>2588</v>
      </c>
      <c r="L6874" t="s">
        <v>57</v>
      </c>
      <c r="M6874" t="s">
        <v>2433</v>
      </c>
      <c r="N6874" t="s">
        <v>3554</v>
      </c>
      <c r="O6874" t="s">
        <v>2590</v>
      </c>
      <c r="P6874" t="s">
        <v>55754</v>
      </c>
      <c r="Q6874" t="s">
        <v>55755</v>
      </c>
      <c r="R6874" t="str">
        <f t="shared" si="214"/>
        <v>安丘</v>
      </c>
      <c r="S6874" t="str">
        <f t="shared" si="215"/>
        <v>0714</v>
      </c>
    </row>
    <row r="6875" spans="1:19">
      <c r="A6875" t="s">
        <v>55756</v>
      </c>
      <c r="B6875" t="s">
        <v>55757</v>
      </c>
      <c r="C6875" t="s">
        <v>46</v>
      </c>
      <c r="D6875" t="s">
        <v>55758</v>
      </c>
      <c r="E6875" t="s">
        <v>55447</v>
      </c>
      <c r="F6875" t="s">
        <v>55759</v>
      </c>
      <c r="G6875" t="s">
        <v>55760</v>
      </c>
      <c r="H6875" t="s">
        <v>55761</v>
      </c>
      <c r="I6875" t="s">
        <v>2350</v>
      </c>
      <c r="J6875" t="s">
        <v>4533</v>
      </c>
      <c r="K6875" t="s">
        <v>4534</v>
      </c>
      <c r="L6875" t="s">
        <v>76</v>
      </c>
      <c r="M6875" t="s">
        <v>2528</v>
      </c>
      <c r="N6875" t="s">
        <v>2340</v>
      </c>
      <c r="O6875" t="s">
        <v>4535</v>
      </c>
      <c r="P6875" t="s">
        <v>55762</v>
      </c>
      <c r="R6875" t="str">
        <f t="shared" si="214"/>
        <v>奎文</v>
      </c>
      <c r="S6875" t="str">
        <f t="shared" si="215"/>
        <v>0714</v>
      </c>
    </row>
    <row r="6876" spans="1:19">
      <c r="A6876" t="s">
        <v>55763</v>
      </c>
      <c r="B6876" t="s">
        <v>55764</v>
      </c>
      <c r="C6876" t="s">
        <v>46</v>
      </c>
      <c r="D6876" t="s">
        <v>55765</v>
      </c>
      <c r="E6876" t="s">
        <v>55447</v>
      </c>
      <c r="F6876" t="s">
        <v>55766</v>
      </c>
      <c r="G6876" t="s">
        <v>55767</v>
      </c>
      <c r="H6876" t="s">
        <v>55768</v>
      </c>
      <c r="I6876" t="s">
        <v>2378</v>
      </c>
      <c r="J6876" t="s">
        <v>3821</v>
      </c>
      <c r="K6876" t="s">
        <v>3822</v>
      </c>
      <c r="L6876" t="s">
        <v>128</v>
      </c>
      <c r="M6876" t="s">
        <v>3028</v>
      </c>
      <c r="N6876" t="s">
        <v>2354</v>
      </c>
      <c r="O6876" t="s">
        <v>3823</v>
      </c>
      <c r="P6876" t="s">
        <v>55769</v>
      </c>
      <c r="Q6876" t="s">
        <v>55770</v>
      </c>
      <c r="R6876" t="str">
        <f t="shared" si="214"/>
        <v>寿光</v>
      </c>
      <c r="S6876" t="str">
        <f t="shared" si="215"/>
        <v>0714</v>
      </c>
    </row>
    <row r="6877" spans="1:19">
      <c r="A6877" t="s">
        <v>55771</v>
      </c>
      <c r="B6877" t="s">
        <v>55772</v>
      </c>
      <c r="C6877" t="s">
        <v>46</v>
      </c>
      <c r="D6877" t="s">
        <v>55773</v>
      </c>
      <c r="E6877" t="s">
        <v>55447</v>
      </c>
      <c r="F6877" t="s">
        <v>55774</v>
      </c>
      <c r="G6877" t="s">
        <v>55775</v>
      </c>
      <c r="H6877" t="s">
        <v>55776</v>
      </c>
      <c r="I6877" t="s">
        <v>2350</v>
      </c>
      <c r="J6877" t="s">
        <v>4468</v>
      </c>
      <c r="K6877" t="s">
        <v>4469</v>
      </c>
      <c r="L6877" t="s">
        <v>146</v>
      </c>
      <c r="M6877" t="s">
        <v>4470</v>
      </c>
      <c r="N6877" t="s">
        <v>2368</v>
      </c>
      <c r="O6877" t="s">
        <v>4471</v>
      </c>
      <c r="P6877" t="s">
        <v>55777</v>
      </c>
      <c r="Q6877" t="s">
        <v>55778</v>
      </c>
      <c r="R6877" t="str">
        <f t="shared" si="214"/>
        <v>临朐</v>
      </c>
      <c r="S6877" t="str">
        <f t="shared" si="215"/>
        <v>0714</v>
      </c>
    </row>
    <row r="6878" spans="1:19">
      <c r="A6878" t="s">
        <v>55779</v>
      </c>
      <c r="B6878" t="s">
        <v>55734</v>
      </c>
      <c r="C6878" t="s">
        <v>46</v>
      </c>
      <c r="D6878" t="s">
        <v>55780</v>
      </c>
      <c r="E6878" t="s">
        <v>55447</v>
      </c>
      <c r="F6878" t="s">
        <v>55781</v>
      </c>
      <c r="G6878" t="s">
        <v>55782</v>
      </c>
      <c r="H6878" t="s">
        <v>55783</v>
      </c>
      <c r="I6878" t="s">
        <v>2350</v>
      </c>
      <c r="J6878" t="s">
        <v>7259</v>
      </c>
      <c r="K6878" t="s">
        <v>7260</v>
      </c>
      <c r="L6878" t="s">
        <v>67</v>
      </c>
      <c r="M6878" t="s">
        <v>3706</v>
      </c>
      <c r="N6878" t="s">
        <v>2743</v>
      </c>
      <c r="O6878" t="s">
        <v>13827</v>
      </c>
      <c r="P6878" t="s">
        <v>55784</v>
      </c>
      <c r="Q6878" t="s">
        <v>55785</v>
      </c>
      <c r="R6878" t="str">
        <f t="shared" si="214"/>
        <v>昌邑</v>
      </c>
      <c r="S6878" t="str">
        <f t="shared" si="215"/>
        <v>0714</v>
      </c>
    </row>
    <row r="6879" spans="1:19">
      <c r="A6879" t="s">
        <v>55786</v>
      </c>
      <c r="B6879" t="s">
        <v>55787</v>
      </c>
      <c r="C6879" t="s">
        <v>46</v>
      </c>
      <c r="D6879" t="s">
        <v>55788</v>
      </c>
      <c r="E6879" t="s">
        <v>55447</v>
      </c>
      <c r="F6879" t="s">
        <v>55789</v>
      </c>
      <c r="G6879" t="s">
        <v>55790</v>
      </c>
      <c r="H6879" t="s">
        <v>55791</v>
      </c>
      <c r="I6879" t="s">
        <v>6637</v>
      </c>
      <c r="J6879" t="s">
        <v>3224</v>
      </c>
      <c r="K6879" t="s">
        <v>3225</v>
      </c>
      <c r="L6879" t="s">
        <v>110</v>
      </c>
      <c r="M6879" t="s">
        <v>2381</v>
      </c>
      <c r="N6879" t="s">
        <v>2959</v>
      </c>
      <c r="O6879" t="s">
        <v>3226</v>
      </c>
      <c r="P6879" t="s">
        <v>55792</v>
      </c>
      <c r="R6879" t="str">
        <f t="shared" si="214"/>
        <v>高密</v>
      </c>
      <c r="S6879" t="str">
        <f t="shared" si="215"/>
        <v>0714</v>
      </c>
    </row>
    <row r="6880" spans="1:19">
      <c r="A6880" t="s">
        <v>55793</v>
      </c>
      <c r="B6880" t="s">
        <v>55794</v>
      </c>
      <c r="C6880" t="s">
        <v>46</v>
      </c>
      <c r="D6880" t="s">
        <v>55795</v>
      </c>
      <c r="E6880" t="s">
        <v>55230</v>
      </c>
      <c r="F6880" t="s">
        <v>55796</v>
      </c>
      <c r="G6880" t="s">
        <v>55797</v>
      </c>
      <c r="H6880" t="s">
        <v>55798</v>
      </c>
      <c r="I6880" t="s">
        <v>2350</v>
      </c>
      <c r="J6880" t="s">
        <v>8710</v>
      </c>
      <c r="K6880" t="s">
        <v>8711</v>
      </c>
      <c r="L6880" t="s">
        <v>47</v>
      </c>
      <c r="M6880" t="s">
        <v>3327</v>
      </c>
      <c r="N6880" t="s">
        <v>2959</v>
      </c>
      <c r="O6880" t="s">
        <v>8712</v>
      </c>
      <c r="P6880" t="s">
        <v>55799</v>
      </c>
      <c r="Q6880" t="s">
        <v>55800</v>
      </c>
      <c r="R6880" t="str">
        <f t="shared" si="214"/>
        <v>诸城</v>
      </c>
      <c r="S6880" t="str">
        <f t="shared" si="215"/>
        <v>0714</v>
      </c>
    </row>
    <row r="6881" spans="1:19">
      <c r="A6881" t="s">
        <v>55801</v>
      </c>
      <c r="B6881" t="s">
        <v>55802</v>
      </c>
      <c r="C6881" t="s">
        <v>46</v>
      </c>
      <c r="D6881" t="s">
        <v>55803</v>
      </c>
      <c r="E6881" t="s">
        <v>55589</v>
      </c>
      <c r="F6881" t="s">
        <v>55804</v>
      </c>
      <c r="G6881" t="s">
        <v>55805</v>
      </c>
      <c r="H6881" t="s">
        <v>55806</v>
      </c>
      <c r="I6881" t="s">
        <v>3376</v>
      </c>
      <c r="J6881" t="s">
        <v>5473</v>
      </c>
      <c r="K6881" t="s">
        <v>5474</v>
      </c>
      <c r="L6881" t="s">
        <v>128</v>
      </c>
      <c r="M6881" t="s">
        <v>2890</v>
      </c>
      <c r="N6881" t="s">
        <v>3554</v>
      </c>
      <c r="O6881" t="s">
        <v>5475</v>
      </c>
      <c r="P6881" t="s">
        <v>55807</v>
      </c>
      <c r="R6881" t="str">
        <f t="shared" si="214"/>
        <v>寿光</v>
      </c>
      <c r="S6881" t="str">
        <f t="shared" si="215"/>
        <v>0714</v>
      </c>
    </row>
    <row r="6882" spans="1:19">
      <c r="A6882" t="s">
        <v>55808</v>
      </c>
      <c r="B6882" t="s">
        <v>55809</v>
      </c>
      <c r="C6882" t="s">
        <v>46</v>
      </c>
      <c r="D6882" t="s">
        <v>55810</v>
      </c>
      <c r="E6882" t="s">
        <v>55447</v>
      </c>
      <c r="F6882" t="s">
        <v>55811</v>
      </c>
      <c r="G6882" t="s">
        <v>55812</v>
      </c>
      <c r="H6882" t="s">
        <v>55813</v>
      </c>
      <c r="I6882" t="s">
        <v>2364</v>
      </c>
      <c r="J6882" t="s">
        <v>3597</v>
      </c>
      <c r="K6882" t="s">
        <v>3598</v>
      </c>
      <c r="L6882" t="s">
        <v>128</v>
      </c>
      <c r="M6882" t="s">
        <v>2708</v>
      </c>
      <c r="N6882" t="s">
        <v>3554</v>
      </c>
      <c r="O6882" t="s">
        <v>3599</v>
      </c>
      <c r="P6882" t="s">
        <v>55814</v>
      </c>
      <c r="Q6882" t="s">
        <v>55815</v>
      </c>
      <c r="R6882" t="str">
        <f t="shared" si="214"/>
        <v>寿光</v>
      </c>
      <c r="S6882" t="str">
        <f t="shared" si="215"/>
        <v>0714</v>
      </c>
    </row>
    <row r="6883" spans="1:19">
      <c r="A6883" t="s">
        <v>55816</v>
      </c>
      <c r="B6883" t="s">
        <v>55817</v>
      </c>
      <c r="C6883" t="s">
        <v>46</v>
      </c>
      <c r="D6883" t="s">
        <v>55818</v>
      </c>
      <c r="E6883" t="s">
        <v>55819</v>
      </c>
      <c r="F6883" t="s">
        <v>55820</v>
      </c>
      <c r="G6883" t="s">
        <v>55821</v>
      </c>
      <c r="H6883" t="s">
        <v>55822</v>
      </c>
      <c r="I6883" t="s">
        <v>2364</v>
      </c>
      <c r="J6883" t="s">
        <v>12383</v>
      </c>
      <c r="K6883" t="s">
        <v>12384</v>
      </c>
      <c r="L6883" t="s">
        <v>128</v>
      </c>
      <c r="M6883" t="s">
        <v>3028</v>
      </c>
      <c r="N6883" t="s">
        <v>3907</v>
      </c>
      <c r="O6883" t="s">
        <v>12385</v>
      </c>
      <c r="P6883" t="s">
        <v>55823</v>
      </c>
      <c r="R6883" t="str">
        <f t="shared" si="214"/>
        <v>寿光</v>
      </c>
      <c r="S6883" t="str">
        <f t="shared" si="215"/>
        <v>0714</v>
      </c>
    </row>
    <row r="6884" spans="1:19">
      <c r="A6884" t="s">
        <v>1894</v>
      </c>
      <c r="B6884" t="s">
        <v>55824</v>
      </c>
      <c r="C6884" t="s">
        <v>46</v>
      </c>
      <c r="D6884" t="s">
        <v>55825</v>
      </c>
      <c r="E6884" t="s">
        <v>55826</v>
      </c>
      <c r="F6884" t="s">
        <v>55827</v>
      </c>
      <c r="G6884" t="s">
        <v>1892</v>
      </c>
      <c r="H6884" t="s">
        <v>55828</v>
      </c>
      <c r="I6884" t="s">
        <v>2378</v>
      </c>
      <c r="J6884" t="s">
        <v>6192</v>
      </c>
      <c r="K6884" t="s">
        <v>6193</v>
      </c>
      <c r="L6884" t="s">
        <v>57</v>
      </c>
      <c r="M6884" t="s">
        <v>2353</v>
      </c>
      <c r="N6884" t="s">
        <v>2529</v>
      </c>
      <c r="O6884" t="s">
        <v>6194</v>
      </c>
      <c r="P6884" t="s">
        <v>55829</v>
      </c>
      <c r="R6884" t="str">
        <f t="shared" si="214"/>
        <v>安丘</v>
      </c>
      <c r="S6884" t="str">
        <f t="shared" si="215"/>
        <v>0714</v>
      </c>
    </row>
    <row r="6885" spans="1:19">
      <c r="A6885" t="s">
        <v>55830</v>
      </c>
      <c r="B6885" t="s">
        <v>55831</v>
      </c>
      <c r="C6885" t="s">
        <v>46</v>
      </c>
      <c r="D6885" t="s">
        <v>55832</v>
      </c>
      <c r="E6885" t="s">
        <v>55447</v>
      </c>
      <c r="F6885" t="s">
        <v>55833</v>
      </c>
      <c r="G6885" t="s">
        <v>55834</v>
      </c>
      <c r="H6885" t="s">
        <v>55835</v>
      </c>
      <c r="I6885" t="s">
        <v>2645</v>
      </c>
      <c r="J6885" t="s">
        <v>18804</v>
      </c>
      <c r="K6885" t="s">
        <v>18805</v>
      </c>
      <c r="L6885" t="s">
        <v>76</v>
      </c>
      <c r="M6885" t="s">
        <v>4374</v>
      </c>
      <c r="N6885" t="s">
        <v>3907</v>
      </c>
      <c r="O6885" t="s">
        <v>18806</v>
      </c>
      <c r="P6885" t="s">
        <v>55836</v>
      </c>
      <c r="Q6885" t="s">
        <v>55837</v>
      </c>
      <c r="R6885" t="str">
        <f t="shared" si="214"/>
        <v>奎文</v>
      </c>
      <c r="S6885" t="str">
        <f t="shared" si="215"/>
        <v>0714</v>
      </c>
    </row>
    <row r="6886" spans="1:19">
      <c r="A6886" t="s">
        <v>55838</v>
      </c>
      <c r="B6886" t="s">
        <v>55839</v>
      </c>
      <c r="C6886" t="s">
        <v>46</v>
      </c>
      <c r="D6886" t="s">
        <v>55840</v>
      </c>
      <c r="E6886" t="s">
        <v>55447</v>
      </c>
      <c r="F6886" t="s">
        <v>55841</v>
      </c>
      <c r="G6886" t="s">
        <v>55842</v>
      </c>
      <c r="H6886" t="s">
        <v>55843</v>
      </c>
      <c r="I6886" t="s">
        <v>2465</v>
      </c>
      <c r="J6886" t="s">
        <v>6238</v>
      </c>
      <c r="K6886" t="s">
        <v>6239</v>
      </c>
      <c r="L6886" t="s">
        <v>101</v>
      </c>
      <c r="M6886" t="s">
        <v>5737</v>
      </c>
      <c r="N6886" t="s">
        <v>3554</v>
      </c>
      <c r="O6886" t="s">
        <v>6240</v>
      </c>
      <c r="P6886" t="s">
        <v>55844</v>
      </c>
      <c r="Q6886" t="s">
        <v>55845</v>
      </c>
      <c r="R6886" t="str">
        <f t="shared" si="214"/>
        <v>潍城</v>
      </c>
      <c r="S6886" t="str">
        <f t="shared" si="215"/>
        <v>0714</v>
      </c>
    </row>
    <row r="6887" spans="1:19">
      <c r="A6887" t="s">
        <v>55846</v>
      </c>
      <c r="B6887" t="s">
        <v>55847</v>
      </c>
      <c r="C6887" t="s">
        <v>46</v>
      </c>
      <c r="D6887" t="s">
        <v>55848</v>
      </c>
      <c r="E6887" t="s">
        <v>55447</v>
      </c>
      <c r="F6887" t="s">
        <v>55849</v>
      </c>
      <c r="G6887" t="s">
        <v>55850</v>
      </c>
      <c r="H6887" t="s">
        <v>55851</v>
      </c>
      <c r="I6887" t="s">
        <v>2350</v>
      </c>
      <c r="J6887" t="s">
        <v>4220</v>
      </c>
      <c r="K6887" t="s">
        <v>4221</v>
      </c>
      <c r="L6887" t="s">
        <v>47</v>
      </c>
      <c r="M6887" t="s">
        <v>3159</v>
      </c>
      <c r="N6887" t="s">
        <v>2674</v>
      </c>
      <c r="O6887" t="s">
        <v>4223</v>
      </c>
      <c r="P6887" t="s">
        <v>55852</v>
      </c>
      <c r="R6887" t="str">
        <f t="shared" si="214"/>
        <v>诸城</v>
      </c>
      <c r="S6887" t="str">
        <f t="shared" si="215"/>
        <v>0714</v>
      </c>
    </row>
    <row r="6888" spans="1:19">
      <c r="A6888" t="s">
        <v>55853</v>
      </c>
      <c r="B6888" t="s">
        <v>55854</v>
      </c>
      <c r="C6888" t="s">
        <v>46</v>
      </c>
      <c r="D6888" t="s">
        <v>55855</v>
      </c>
      <c r="E6888" t="s">
        <v>55447</v>
      </c>
      <c r="F6888" t="s">
        <v>55856</v>
      </c>
      <c r="G6888" t="s">
        <v>55857</v>
      </c>
      <c r="H6888" t="s">
        <v>55791</v>
      </c>
      <c r="I6888" t="s">
        <v>2350</v>
      </c>
      <c r="J6888" t="s">
        <v>10901</v>
      </c>
      <c r="K6888" t="s">
        <v>10902</v>
      </c>
      <c r="L6888" t="s">
        <v>187</v>
      </c>
      <c r="M6888" t="s">
        <v>2468</v>
      </c>
      <c r="N6888" t="s">
        <v>2421</v>
      </c>
      <c r="O6888" t="s">
        <v>10903</v>
      </c>
      <c r="P6888" t="s">
        <v>55858</v>
      </c>
      <c r="Q6888" t="s">
        <v>55859</v>
      </c>
      <c r="R6888" t="str">
        <f t="shared" si="214"/>
        <v>坊子</v>
      </c>
      <c r="S6888" t="str">
        <f t="shared" si="215"/>
        <v>0714</v>
      </c>
    </row>
    <row r="6889" spans="1:19">
      <c r="A6889" t="s">
        <v>55860</v>
      </c>
      <c r="B6889" t="s">
        <v>55861</v>
      </c>
      <c r="C6889" t="s">
        <v>46</v>
      </c>
      <c r="D6889" t="s">
        <v>55862</v>
      </c>
      <c r="E6889" t="s">
        <v>55447</v>
      </c>
      <c r="F6889" t="s">
        <v>55863</v>
      </c>
      <c r="G6889" t="s">
        <v>55864</v>
      </c>
      <c r="H6889" t="s">
        <v>55865</v>
      </c>
      <c r="I6889" t="s">
        <v>2364</v>
      </c>
      <c r="J6889" t="s">
        <v>2587</v>
      </c>
      <c r="K6889" t="s">
        <v>2588</v>
      </c>
      <c r="L6889" t="s">
        <v>57</v>
      </c>
      <c r="M6889" t="s">
        <v>2433</v>
      </c>
      <c r="N6889" t="s">
        <v>4688</v>
      </c>
      <c r="O6889" t="s">
        <v>2590</v>
      </c>
      <c r="P6889" t="s">
        <v>55866</v>
      </c>
      <c r="Q6889" t="s">
        <v>55867</v>
      </c>
      <c r="R6889" t="str">
        <f t="shared" si="214"/>
        <v>安丘</v>
      </c>
      <c r="S6889" t="str">
        <f t="shared" si="215"/>
        <v>0714</v>
      </c>
    </row>
    <row r="6890" spans="1:19">
      <c r="A6890" t="s">
        <v>55868</v>
      </c>
      <c r="B6890" t="s">
        <v>55869</v>
      </c>
      <c r="C6890" t="s">
        <v>46</v>
      </c>
      <c r="D6890" t="s">
        <v>55870</v>
      </c>
      <c r="E6890" t="s">
        <v>55447</v>
      </c>
      <c r="F6890" t="s">
        <v>55871</v>
      </c>
      <c r="G6890" t="s">
        <v>55872</v>
      </c>
      <c r="H6890" t="s">
        <v>55873</v>
      </c>
      <c r="I6890" t="s">
        <v>2350</v>
      </c>
      <c r="J6890" t="s">
        <v>2431</v>
      </c>
      <c r="K6890" t="s">
        <v>2432</v>
      </c>
      <c r="L6890" t="s">
        <v>57</v>
      </c>
      <c r="M6890" t="s">
        <v>2433</v>
      </c>
      <c r="N6890" t="s">
        <v>2340</v>
      </c>
      <c r="O6890" t="s">
        <v>2434</v>
      </c>
      <c r="P6890" t="s">
        <v>55874</v>
      </c>
      <c r="Q6890" t="s">
        <v>55875</v>
      </c>
      <c r="R6890" t="str">
        <f t="shared" si="214"/>
        <v>安丘</v>
      </c>
      <c r="S6890" t="str">
        <f t="shared" si="215"/>
        <v>0714</v>
      </c>
    </row>
    <row r="6891" spans="1:19">
      <c r="A6891" t="s">
        <v>55876</v>
      </c>
      <c r="B6891" t="s">
        <v>55877</v>
      </c>
      <c r="C6891" t="s">
        <v>46</v>
      </c>
      <c r="D6891" t="s">
        <v>55878</v>
      </c>
      <c r="E6891" t="s">
        <v>55447</v>
      </c>
      <c r="F6891" t="s">
        <v>55879</v>
      </c>
      <c r="G6891" t="s">
        <v>55880</v>
      </c>
      <c r="H6891" t="s">
        <v>55881</v>
      </c>
      <c r="I6891" t="s">
        <v>3436</v>
      </c>
      <c r="J6891" t="s">
        <v>11128</v>
      </c>
      <c r="K6891" t="s">
        <v>11129</v>
      </c>
      <c r="L6891" t="s">
        <v>187</v>
      </c>
      <c r="M6891" t="s">
        <v>4346</v>
      </c>
      <c r="N6891" t="s">
        <v>3122</v>
      </c>
      <c r="O6891" t="s">
        <v>11130</v>
      </c>
      <c r="P6891" t="s">
        <v>55882</v>
      </c>
      <c r="Q6891" t="s">
        <v>55883</v>
      </c>
      <c r="R6891" t="str">
        <f t="shared" si="214"/>
        <v>坊子</v>
      </c>
      <c r="S6891" t="str">
        <f t="shared" si="215"/>
        <v>0714</v>
      </c>
    </row>
    <row r="6892" spans="1:19">
      <c r="A6892" t="s">
        <v>55884</v>
      </c>
      <c r="B6892" t="s">
        <v>55885</v>
      </c>
      <c r="C6892" t="s">
        <v>46</v>
      </c>
      <c r="D6892" t="s">
        <v>55886</v>
      </c>
      <c r="E6892" t="s">
        <v>55447</v>
      </c>
      <c r="F6892" t="s">
        <v>55887</v>
      </c>
      <c r="G6892" t="s">
        <v>55888</v>
      </c>
      <c r="H6892" t="s">
        <v>55889</v>
      </c>
      <c r="I6892" t="s">
        <v>2350</v>
      </c>
      <c r="J6892" t="s">
        <v>2934</v>
      </c>
      <c r="K6892" t="s">
        <v>2935</v>
      </c>
      <c r="L6892" t="s">
        <v>47</v>
      </c>
      <c r="M6892" t="s">
        <v>2784</v>
      </c>
      <c r="N6892" t="s">
        <v>2602</v>
      </c>
      <c r="O6892" t="s">
        <v>2937</v>
      </c>
      <c r="P6892" t="s">
        <v>55890</v>
      </c>
      <c r="R6892" t="str">
        <f t="shared" si="214"/>
        <v>诸城</v>
      </c>
      <c r="S6892" t="str">
        <f t="shared" si="215"/>
        <v>0714</v>
      </c>
    </row>
    <row r="6893" spans="1:19">
      <c r="A6893" t="s">
        <v>55891</v>
      </c>
      <c r="B6893" t="s">
        <v>55892</v>
      </c>
      <c r="C6893" t="s">
        <v>46</v>
      </c>
      <c r="D6893" t="s">
        <v>55893</v>
      </c>
      <c r="E6893" t="s">
        <v>55447</v>
      </c>
      <c r="F6893" t="s">
        <v>55894</v>
      </c>
      <c r="G6893" t="s">
        <v>55895</v>
      </c>
      <c r="H6893" t="s">
        <v>55896</v>
      </c>
      <c r="I6893" t="s">
        <v>2350</v>
      </c>
      <c r="J6893" t="s">
        <v>9339</v>
      </c>
      <c r="K6893" t="s">
        <v>9340</v>
      </c>
      <c r="L6893" t="s">
        <v>47</v>
      </c>
      <c r="M6893" t="s">
        <v>2454</v>
      </c>
      <c r="N6893" t="s">
        <v>2859</v>
      </c>
      <c r="O6893" t="s">
        <v>9341</v>
      </c>
      <c r="P6893" t="s">
        <v>55897</v>
      </c>
      <c r="R6893" t="str">
        <f t="shared" si="214"/>
        <v>诸城</v>
      </c>
      <c r="S6893" t="str">
        <f t="shared" si="215"/>
        <v>0714</v>
      </c>
    </row>
    <row r="6894" spans="1:19">
      <c r="A6894" t="s">
        <v>55898</v>
      </c>
      <c r="B6894" t="s">
        <v>55899</v>
      </c>
      <c r="C6894" t="s">
        <v>46</v>
      </c>
      <c r="D6894" t="s">
        <v>55900</v>
      </c>
      <c r="E6894" t="s">
        <v>55447</v>
      </c>
      <c r="F6894" t="s">
        <v>55901</v>
      </c>
      <c r="G6894" t="s">
        <v>55902</v>
      </c>
      <c r="H6894" t="s">
        <v>55903</v>
      </c>
      <c r="I6894" t="s">
        <v>2645</v>
      </c>
      <c r="J6894" t="s">
        <v>7387</v>
      </c>
      <c r="K6894" t="s">
        <v>7388</v>
      </c>
      <c r="L6894" t="s">
        <v>128</v>
      </c>
      <c r="M6894" t="s">
        <v>5602</v>
      </c>
      <c r="N6894" t="s">
        <v>2421</v>
      </c>
      <c r="O6894" t="s">
        <v>7389</v>
      </c>
      <c r="P6894" t="s">
        <v>55904</v>
      </c>
      <c r="R6894" t="str">
        <f t="shared" si="214"/>
        <v>寿光</v>
      </c>
      <c r="S6894" t="str">
        <f t="shared" si="215"/>
        <v>0714</v>
      </c>
    </row>
    <row r="6895" spans="1:19">
      <c r="A6895" t="s">
        <v>55905</v>
      </c>
      <c r="B6895" t="s">
        <v>55906</v>
      </c>
      <c r="C6895" t="s">
        <v>46</v>
      </c>
      <c r="D6895" t="s">
        <v>55907</v>
      </c>
      <c r="E6895" t="s">
        <v>55908</v>
      </c>
      <c r="F6895" t="s">
        <v>55909</v>
      </c>
      <c r="G6895" t="s">
        <v>55910</v>
      </c>
      <c r="H6895" t="s">
        <v>55911</v>
      </c>
      <c r="I6895" t="s">
        <v>2350</v>
      </c>
      <c r="J6895" t="s">
        <v>11657</v>
      </c>
      <c r="K6895" t="s">
        <v>11658</v>
      </c>
      <c r="L6895" t="s">
        <v>676</v>
      </c>
      <c r="M6895" t="s">
        <v>3471</v>
      </c>
      <c r="N6895" t="s">
        <v>2480</v>
      </c>
      <c r="O6895" t="s">
        <v>11659</v>
      </c>
      <c r="P6895" t="s">
        <v>55912</v>
      </c>
      <c r="R6895" t="str">
        <f t="shared" si="214"/>
        <v>昌乐</v>
      </c>
      <c r="S6895" t="str">
        <f t="shared" si="215"/>
        <v>0714</v>
      </c>
    </row>
    <row r="6896" spans="1:19">
      <c r="A6896" t="s">
        <v>55913</v>
      </c>
      <c r="B6896" t="s">
        <v>55914</v>
      </c>
      <c r="C6896" t="s">
        <v>46</v>
      </c>
      <c r="D6896" t="s">
        <v>55915</v>
      </c>
      <c r="E6896" t="s">
        <v>55916</v>
      </c>
      <c r="F6896" t="s">
        <v>55917</v>
      </c>
      <c r="G6896" t="s">
        <v>55918</v>
      </c>
      <c r="H6896" t="s">
        <v>55919</v>
      </c>
      <c r="I6896" t="s">
        <v>2350</v>
      </c>
      <c r="J6896" t="s">
        <v>4220</v>
      </c>
      <c r="K6896" t="s">
        <v>4221</v>
      </c>
      <c r="L6896" t="s">
        <v>47</v>
      </c>
      <c r="M6896" t="s">
        <v>3159</v>
      </c>
      <c r="N6896" t="s">
        <v>2354</v>
      </c>
      <c r="O6896" t="s">
        <v>4223</v>
      </c>
      <c r="P6896" t="s">
        <v>55920</v>
      </c>
      <c r="R6896" t="str">
        <f t="shared" si="214"/>
        <v>诸城</v>
      </c>
      <c r="S6896" t="str">
        <f t="shared" si="215"/>
        <v>0714</v>
      </c>
    </row>
    <row r="6897" spans="1:19">
      <c r="A6897" t="s">
        <v>2014</v>
      </c>
      <c r="B6897" t="s">
        <v>55921</v>
      </c>
      <c r="C6897" t="s">
        <v>46</v>
      </c>
      <c r="D6897" t="s">
        <v>55922</v>
      </c>
      <c r="E6897" t="s">
        <v>55923</v>
      </c>
      <c r="F6897" t="s">
        <v>55924</v>
      </c>
      <c r="G6897" t="s">
        <v>2012</v>
      </c>
      <c r="H6897" t="s">
        <v>55925</v>
      </c>
      <c r="I6897" t="s">
        <v>2378</v>
      </c>
      <c r="J6897" t="s">
        <v>5473</v>
      </c>
      <c r="K6897" t="s">
        <v>5474</v>
      </c>
      <c r="L6897" t="s">
        <v>128</v>
      </c>
      <c r="M6897" t="s">
        <v>2890</v>
      </c>
      <c r="N6897" t="s">
        <v>2959</v>
      </c>
      <c r="O6897" t="s">
        <v>5475</v>
      </c>
      <c r="P6897" t="s">
        <v>55926</v>
      </c>
      <c r="R6897" t="str">
        <f t="shared" si="214"/>
        <v>寿光</v>
      </c>
      <c r="S6897" t="str">
        <f t="shared" si="215"/>
        <v>0714</v>
      </c>
    </row>
    <row r="6898" spans="1:19">
      <c r="A6898" t="s">
        <v>2022</v>
      </c>
      <c r="B6898" t="s">
        <v>55927</v>
      </c>
      <c r="C6898" t="s">
        <v>46</v>
      </c>
      <c r="D6898" t="s">
        <v>55928</v>
      </c>
      <c r="E6898" t="s">
        <v>55230</v>
      </c>
      <c r="F6898" t="s">
        <v>55929</v>
      </c>
      <c r="G6898" t="s">
        <v>2020</v>
      </c>
      <c r="H6898" t="s">
        <v>55930</v>
      </c>
      <c r="I6898" t="s">
        <v>2503</v>
      </c>
      <c r="J6898" t="s">
        <v>2365</v>
      </c>
      <c r="K6898" t="s">
        <v>2366</v>
      </c>
      <c r="L6898" t="s">
        <v>57</v>
      </c>
      <c r="M6898" t="s">
        <v>2492</v>
      </c>
      <c r="N6898" t="s">
        <v>2421</v>
      </c>
      <c r="O6898" t="s">
        <v>2369</v>
      </c>
      <c r="P6898" t="s">
        <v>55931</v>
      </c>
      <c r="R6898" t="str">
        <f t="shared" si="214"/>
        <v>安丘</v>
      </c>
      <c r="S6898" t="str">
        <f t="shared" si="215"/>
        <v>0714</v>
      </c>
    </row>
    <row r="6899" spans="1:19">
      <c r="A6899" t="s">
        <v>55932</v>
      </c>
      <c r="B6899" t="s">
        <v>55933</v>
      </c>
      <c r="C6899" t="s">
        <v>46</v>
      </c>
      <c r="D6899" t="s">
        <v>55934</v>
      </c>
      <c r="E6899" t="s">
        <v>55230</v>
      </c>
      <c r="F6899" t="s">
        <v>55935</v>
      </c>
      <c r="G6899" t="s">
        <v>55936</v>
      </c>
      <c r="H6899" t="s">
        <v>55937</v>
      </c>
      <c r="I6899" t="s">
        <v>2378</v>
      </c>
      <c r="J6899" t="s">
        <v>11058</v>
      </c>
      <c r="K6899" t="s">
        <v>11059</v>
      </c>
      <c r="L6899" t="s">
        <v>110</v>
      </c>
      <c r="M6899" t="s">
        <v>7687</v>
      </c>
      <c r="N6899" t="s">
        <v>2564</v>
      </c>
      <c r="O6899" t="s">
        <v>11060</v>
      </c>
      <c r="P6899" t="s">
        <v>55938</v>
      </c>
      <c r="Q6899" t="s">
        <v>55939</v>
      </c>
      <c r="R6899" t="str">
        <f t="shared" si="214"/>
        <v>高密</v>
      </c>
      <c r="S6899" t="str">
        <f t="shared" si="215"/>
        <v>0714</v>
      </c>
    </row>
    <row r="6900" spans="1:19">
      <c r="A6900" t="s">
        <v>55940</v>
      </c>
      <c r="B6900" t="s">
        <v>55941</v>
      </c>
      <c r="C6900" t="s">
        <v>46</v>
      </c>
      <c r="D6900" t="s">
        <v>55942</v>
      </c>
      <c r="E6900" t="s">
        <v>55230</v>
      </c>
      <c r="F6900" t="s">
        <v>55943</v>
      </c>
      <c r="G6900" t="s">
        <v>55944</v>
      </c>
      <c r="H6900" t="s">
        <v>55945</v>
      </c>
      <c r="I6900" t="s">
        <v>2350</v>
      </c>
      <c r="J6900" t="s">
        <v>8727</v>
      </c>
      <c r="K6900" t="s">
        <v>8728</v>
      </c>
      <c r="L6900" t="s">
        <v>146</v>
      </c>
      <c r="M6900" t="s">
        <v>3051</v>
      </c>
      <c r="N6900" t="s">
        <v>2983</v>
      </c>
      <c r="O6900" t="s">
        <v>8729</v>
      </c>
      <c r="P6900" t="s">
        <v>55946</v>
      </c>
      <c r="R6900" t="str">
        <f t="shared" si="214"/>
        <v>临朐</v>
      </c>
      <c r="S6900" t="str">
        <f t="shared" si="215"/>
        <v>0714</v>
      </c>
    </row>
    <row r="6901" spans="1:19">
      <c r="A6901" t="s">
        <v>55947</v>
      </c>
      <c r="B6901" t="s">
        <v>55948</v>
      </c>
      <c r="C6901" t="s">
        <v>46</v>
      </c>
      <c r="D6901" t="s">
        <v>55949</v>
      </c>
      <c r="E6901" t="s">
        <v>55230</v>
      </c>
      <c r="F6901" t="s">
        <v>55950</v>
      </c>
      <c r="G6901" t="s">
        <v>55951</v>
      </c>
      <c r="H6901" t="s">
        <v>55952</v>
      </c>
      <c r="I6901" t="s">
        <v>2350</v>
      </c>
      <c r="J6901" t="s">
        <v>6766</v>
      </c>
      <c r="K6901" t="s">
        <v>6767</v>
      </c>
      <c r="L6901" t="s">
        <v>137</v>
      </c>
      <c r="M6901" t="s">
        <v>2686</v>
      </c>
      <c r="N6901" t="s">
        <v>2421</v>
      </c>
      <c r="O6901" t="s">
        <v>6768</v>
      </c>
      <c r="P6901" t="s">
        <v>55953</v>
      </c>
      <c r="R6901" t="str">
        <f t="shared" si="214"/>
        <v>青州</v>
      </c>
      <c r="S6901" t="str">
        <f t="shared" si="215"/>
        <v>0714</v>
      </c>
    </row>
    <row r="6902" spans="1:19">
      <c r="A6902" t="s">
        <v>55954</v>
      </c>
      <c r="B6902" t="s">
        <v>55955</v>
      </c>
      <c r="C6902" t="s">
        <v>46</v>
      </c>
      <c r="D6902" t="s">
        <v>55956</v>
      </c>
      <c r="E6902" t="s">
        <v>55230</v>
      </c>
      <c r="F6902" t="s">
        <v>55957</v>
      </c>
      <c r="G6902" t="s">
        <v>55958</v>
      </c>
      <c r="H6902" t="s">
        <v>55959</v>
      </c>
      <c r="I6902" t="s">
        <v>6637</v>
      </c>
      <c r="J6902" t="s">
        <v>3693</v>
      </c>
      <c r="K6902" t="s">
        <v>3694</v>
      </c>
      <c r="L6902" t="s">
        <v>119</v>
      </c>
      <c r="M6902" t="s">
        <v>3695</v>
      </c>
      <c r="N6902" t="s">
        <v>3270</v>
      </c>
      <c r="O6902" t="s">
        <v>3696</v>
      </c>
      <c r="P6902" t="s">
        <v>55960</v>
      </c>
      <c r="R6902" t="str">
        <f t="shared" si="214"/>
        <v>寒亭</v>
      </c>
      <c r="S6902" t="str">
        <f t="shared" si="215"/>
        <v>0714</v>
      </c>
    </row>
    <row r="6903" spans="1:19">
      <c r="A6903" t="s">
        <v>55961</v>
      </c>
      <c r="B6903" t="s">
        <v>55962</v>
      </c>
      <c r="C6903" t="s">
        <v>46</v>
      </c>
      <c r="D6903" t="s">
        <v>55963</v>
      </c>
      <c r="E6903" t="s">
        <v>51161</v>
      </c>
      <c r="F6903" t="s">
        <v>55964</v>
      </c>
      <c r="G6903" t="s">
        <v>55965</v>
      </c>
      <c r="H6903" t="s">
        <v>55966</v>
      </c>
      <c r="I6903" t="s">
        <v>2392</v>
      </c>
      <c r="J6903" t="s">
        <v>6970</v>
      </c>
      <c r="K6903" t="s">
        <v>6971</v>
      </c>
      <c r="L6903" t="s">
        <v>119</v>
      </c>
      <c r="M6903" t="s">
        <v>5238</v>
      </c>
      <c r="N6903" t="s">
        <v>3252</v>
      </c>
      <c r="O6903" t="s">
        <v>6972</v>
      </c>
      <c r="P6903" t="s">
        <v>55967</v>
      </c>
      <c r="R6903" t="str">
        <f t="shared" si="214"/>
        <v>寒亭</v>
      </c>
      <c r="S6903" t="str">
        <f t="shared" si="215"/>
        <v>0714</v>
      </c>
    </row>
    <row r="6904" spans="1:19">
      <c r="A6904" t="s">
        <v>55968</v>
      </c>
      <c r="B6904" t="s">
        <v>55969</v>
      </c>
      <c r="C6904" t="s">
        <v>46</v>
      </c>
      <c r="D6904" t="s">
        <v>55970</v>
      </c>
      <c r="E6904" t="s">
        <v>55230</v>
      </c>
      <c r="F6904" t="s">
        <v>55971</v>
      </c>
      <c r="G6904" t="s">
        <v>55972</v>
      </c>
      <c r="H6904" t="s">
        <v>55973</v>
      </c>
      <c r="I6904" t="s">
        <v>2350</v>
      </c>
      <c r="J6904" t="s">
        <v>3938</v>
      </c>
      <c r="K6904" t="s">
        <v>3939</v>
      </c>
      <c r="L6904" t="s">
        <v>137</v>
      </c>
      <c r="M6904" t="s">
        <v>3940</v>
      </c>
      <c r="N6904" t="s">
        <v>2743</v>
      </c>
      <c r="O6904" t="s">
        <v>3941</v>
      </c>
      <c r="P6904" t="s">
        <v>55974</v>
      </c>
      <c r="Q6904" t="s">
        <v>55975</v>
      </c>
      <c r="R6904" t="str">
        <f t="shared" si="214"/>
        <v>青州</v>
      </c>
      <c r="S6904" t="str">
        <f t="shared" si="215"/>
        <v>0714</v>
      </c>
    </row>
    <row r="6905" spans="1:19">
      <c r="A6905" t="s">
        <v>55976</v>
      </c>
      <c r="B6905" t="s">
        <v>55977</v>
      </c>
      <c r="C6905" t="s">
        <v>46</v>
      </c>
      <c r="D6905" t="s">
        <v>55978</v>
      </c>
      <c r="E6905" t="s">
        <v>55447</v>
      </c>
      <c r="F6905" t="s">
        <v>55979</v>
      </c>
      <c r="G6905" t="s">
        <v>55980</v>
      </c>
      <c r="H6905" t="s">
        <v>55981</v>
      </c>
      <c r="I6905" t="s">
        <v>2350</v>
      </c>
      <c r="J6905" t="s">
        <v>5380</v>
      </c>
      <c r="K6905" t="s">
        <v>5381</v>
      </c>
      <c r="L6905" t="s">
        <v>128</v>
      </c>
      <c r="M6905" t="s">
        <v>2708</v>
      </c>
      <c r="N6905" t="s">
        <v>2421</v>
      </c>
      <c r="O6905" t="s">
        <v>5382</v>
      </c>
      <c r="P6905" t="s">
        <v>55982</v>
      </c>
      <c r="R6905" t="str">
        <f t="shared" si="214"/>
        <v>寿光</v>
      </c>
      <c r="S6905" t="str">
        <f t="shared" si="215"/>
        <v>0714</v>
      </c>
    </row>
    <row r="6906" spans="1:19">
      <c r="A6906" t="s">
        <v>55983</v>
      </c>
      <c r="B6906" t="s">
        <v>55984</v>
      </c>
      <c r="C6906" t="s">
        <v>46</v>
      </c>
      <c r="D6906" t="s">
        <v>55985</v>
      </c>
      <c r="E6906" t="s">
        <v>55230</v>
      </c>
      <c r="F6906" t="s">
        <v>55986</v>
      </c>
      <c r="G6906" t="s">
        <v>55987</v>
      </c>
      <c r="H6906" t="s">
        <v>55988</v>
      </c>
      <c r="I6906" t="s">
        <v>2350</v>
      </c>
      <c r="J6906" t="s">
        <v>2836</v>
      </c>
      <c r="K6906" t="s">
        <v>24991</v>
      </c>
      <c r="L6906" t="s">
        <v>57</v>
      </c>
      <c r="M6906" t="s">
        <v>2838</v>
      </c>
      <c r="N6906" t="s">
        <v>2480</v>
      </c>
      <c r="O6906" t="s">
        <v>2839</v>
      </c>
      <c r="P6906" t="s">
        <v>55989</v>
      </c>
      <c r="Q6906" t="s">
        <v>55990</v>
      </c>
      <c r="R6906" t="str">
        <f t="shared" si="214"/>
        <v>安丘</v>
      </c>
      <c r="S6906" t="str">
        <f t="shared" si="215"/>
        <v>0714</v>
      </c>
    </row>
    <row r="6907" spans="1:19">
      <c r="A6907" t="s">
        <v>55991</v>
      </c>
      <c r="B6907" t="s">
        <v>55992</v>
      </c>
      <c r="C6907" t="s">
        <v>46</v>
      </c>
      <c r="D6907" t="s">
        <v>55993</v>
      </c>
      <c r="E6907" t="s">
        <v>51161</v>
      </c>
      <c r="F6907" t="s">
        <v>55994</v>
      </c>
      <c r="G6907" t="s">
        <v>55995</v>
      </c>
      <c r="H6907" t="s">
        <v>55996</v>
      </c>
      <c r="I6907" t="s">
        <v>2645</v>
      </c>
      <c r="J6907" t="s">
        <v>11519</v>
      </c>
      <c r="K6907" t="s">
        <v>11520</v>
      </c>
      <c r="L6907" t="s">
        <v>47</v>
      </c>
      <c r="M6907" t="s">
        <v>2454</v>
      </c>
      <c r="N6907" t="s">
        <v>2382</v>
      </c>
      <c r="O6907" t="s">
        <v>11521</v>
      </c>
      <c r="P6907" t="s">
        <v>55997</v>
      </c>
      <c r="R6907" t="str">
        <f t="shared" si="214"/>
        <v>诸城</v>
      </c>
      <c r="S6907" t="str">
        <f t="shared" si="215"/>
        <v>0714</v>
      </c>
    </row>
    <row r="6908" spans="1:19">
      <c r="A6908" t="s">
        <v>55998</v>
      </c>
      <c r="B6908" t="s">
        <v>55999</v>
      </c>
      <c r="C6908" t="s">
        <v>46</v>
      </c>
      <c r="D6908" t="s">
        <v>56000</v>
      </c>
      <c r="E6908" t="s">
        <v>55230</v>
      </c>
      <c r="F6908" t="s">
        <v>56001</v>
      </c>
      <c r="G6908" t="s">
        <v>56002</v>
      </c>
      <c r="H6908" t="s">
        <v>56003</v>
      </c>
      <c r="I6908" t="s">
        <v>2350</v>
      </c>
      <c r="J6908" t="s">
        <v>2599</v>
      </c>
      <c r="K6908" t="s">
        <v>2600</v>
      </c>
      <c r="L6908" t="s">
        <v>119</v>
      </c>
      <c r="M6908" t="s">
        <v>2601</v>
      </c>
      <c r="N6908" t="s">
        <v>2602</v>
      </c>
      <c r="O6908" t="s">
        <v>2603</v>
      </c>
      <c r="P6908" t="s">
        <v>56004</v>
      </c>
      <c r="R6908" t="str">
        <f t="shared" si="214"/>
        <v>寒亭</v>
      </c>
      <c r="S6908" t="str">
        <f t="shared" si="215"/>
        <v>0714</v>
      </c>
    </row>
    <row r="6909" spans="1:19">
      <c r="A6909" t="s">
        <v>56005</v>
      </c>
      <c r="B6909" t="s">
        <v>56006</v>
      </c>
      <c r="C6909" t="s">
        <v>46</v>
      </c>
      <c r="D6909" t="s">
        <v>56007</v>
      </c>
      <c r="E6909" t="s">
        <v>55230</v>
      </c>
      <c r="F6909" t="s">
        <v>56008</v>
      </c>
      <c r="G6909" t="s">
        <v>56009</v>
      </c>
      <c r="H6909" t="s">
        <v>56010</v>
      </c>
      <c r="I6909" t="s">
        <v>2364</v>
      </c>
      <c r="J6909" t="s">
        <v>6059</v>
      </c>
      <c r="K6909" t="s">
        <v>6060</v>
      </c>
      <c r="L6909" t="s">
        <v>128</v>
      </c>
      <c r="M6909" t="s">
        <v>3028</v>
      </c>
      <c r="N6909" t="s">
        <v>2368</v>
      </c>
      <c r="O6909" t="s">
        <v>6061</v>
      </c>
      <c r="P6909" t="s">
        <v>56011</v>
      </c>
      <c r="Q6909" t="s">
        <v>56012</v>
      </c>
      <c r="R6909" t="str">
        <f t="shared" si="214"/>
        <v>寿光</v>
      </c>
      <c r="S6909" t="str">
        <f t="shared" si="215"/>
        <v>0714</v>
      </c>
    </row>
    <row r="6910" spans="1:19">
      <c r="A6910" t="s">
        <v>56013</v>
      </c>
      <c r="B6910" t="s">
        <v>56014</v>
      </c>
      <c r="C6910" t="s">
        <v>46</v>
      </c>
      <c r="D6910" t="s">
        <v>56015</v>
      </c>
      <c r="E6910" t="s">
        <v>55916</v>
      </c>
      <c r="F6910" t="s">
        <v>56016</v>
      </c>
      <c r="G6910" t="s">
        <v>56017</v>
      </c>
      <c r="H6910" t="s">
        <v>56018</v>
      </c>
      <c r="I6910" t="s">
        <v>2350</v>
      </c>
      <c r="J6910" t="s">
        <v>5040</v>
      </c>
      <c r="K6910" t="s">
        <v>5041</v>
      </c>
      <c r="L6910" t="s">
        <v>146</v>
      </c>
      <c r="M6910" t="s">
        <v>2420</v>
      </c>
      <c r="N6910" t="s">
        <v>3122</v>
      </c>
      <c r="O6910" t="s">
        <v>5042</v>
      </c>
      <c r="P6910" t="s">
        <v>56019</v>
      </c>
      <c r="R6910" t="str">
        <f t="shared" si="214"/>
        <v>临朐</v>
      </c>
      <c r="S6910" t="str">
        <f t="shared" si="215"/>
        <v>0714</v>
      </c>
    </row>
    <row r="6911" spans="1:19">
      <c r="A6911" t="s">
        <v>56020</v>
      </c>
      <c r="B6911" t="s">
        <v>56021</v>
      </c>
      <c r="C6911" t="s">
        <v>46</v>
      </c>
      <c r="D6911" t="s">
        <v>56022</v>
      </c>
      <c r="E6911" t="s">
        <v>55447</v>
      </c>
      <c r="F6911" t="s">
        <v>56023</v>
      </c>
      <c r="G6911" t="s">
        <v>56024</v>
      </c>
      <c r="H6911" t="s">
        <v>56025</v>
      </c>
      <c r="I6911" t="s">
        <v>2645</v>
      </c>
      <c r="J6911" t="s">
        <v>4968</v>
      </c>
      <c r="K6911" t="s">
        <v>4969</v>
      </c>
      <c r="L6911" t="s">
        <v>76</v>
      </c>
      <c r="M6911" t="s">
        <v>2528</v>
      </c>
      <c r="N6911" t="s">
        <v>2382</v>
      </c>
      <c r="O6911" t="s">
        <v>4970</v>
      </c>
      <c r="P6911" t="s">
        <v>56026</v>
      </c>
      <c r="R6911" t="str">
        <f t="shared" si="214"/>
        <v>奎文</v>
      </c>
      <c r="S6911" t="str">
        <f t="shared" si="215"/>
        <v>0714</v>
      </c>
    </row>
    <row r="6912" spans="1:19">
      <c r="A6912" t="s">
        <v>56027</v>
      </c>
      <c r="B6912" t="s">
        <v>56028</v>
      </c>
      <c r="C6912" t="s">
        <v>46</v>
      </c>
      <c r="D6912" t="s">
        <v>56029</v>
      </c>
      <c r="E6912" t="s">
        <v>55447</v>
      </c>
      <c r="F6912" t="s">
        <v>56030</v>
      </c>
      <c r="G6912" t="s">
        <v>56031</v>
      </c>
      <c r="H6912" t="s">
        <v>56032</v>
      </c>
      <c r="I6912" t="s">
        <v>2350</v>
      </c>
      <c r="J6912" t="s">
        <v>8727</v>
      </c>
      <c r="K6912" t="s">
        <v>8728</v>
      </c>
      <c r="L6912" t="s">
        <v>146</v>
      </c>
      <c r="M6912" t="s">
        <v>3051</v>
      </c>
      <c r="N6912" t="s">
        <v>2480</v>
      </c>
      <c r="O6912" t="s">
        <v>8729</v>
      </c>
      <c r="P6912" t="s">
        <v>56033</v>
      </c>
      <c r="Q6912" t="s">
        <v>56034</v>
      </c>
      <c r="R6912" t="str">
        <f t="shared" si="214"/>
        <v>临朐</v>
      </c>
      <c r="S6912" t="str">
        <f t="shared" si="215"/>
        <v>0714</v>
      </c>
    </row>
    <row r="6913" spans="1:19">
      <c r="A6913" t="s">
        <v>2006</v>
      </c>
      <c r="B6913" t="s">
        <v>56035</v>
      </c>
      <c r="C6913" t="s">
        <v>46</v>
      </c>
      <c r="D6913" t="s">
        <v>56036</v>
      </c>
      <c r="E6913" t="s">
        <v>55916</v>
      </c>
      <c r="F6913" t="s">
        <v>56037</v>
      </c>
      <c r="G6913" t="s">
        <v>2004</v>
      </c>
      <c r="H6913" t="s">
        <v>56038</v>
      </c>
      <c r="I6913" t="s">
        <v>3482</v>
      </c>
      <c r="J6913" t="s">
        <v>11058</v>
      </c>
      <c r="K6913" t="s">
        <v>11059</v>
      </c>
      <c r="L6913" t="s">
        <v>110</v>
      </c>
      <c r="M6913" t="s">
        <v>7687</v>
      </c>
      <c r="N6913" t="s">
        <v>6030</v>
      </c>
      <c r="O6913" t="s">
        <v>11060</v>
      </c>
      <c r="P6913" t="s">
        <v>56039</v>
      </c>
      <c r="R6913" t="str">
        <f t="shared" ref="R6913:R6976" si="216">IF(OR(LEFT(L6913,2)="高新"),"奎文",IF(LEFT(L6913,2)="峡山","坊子",IF(LEFT(L6913,2)="滨海","寒亭",LEFT(L6913,2))))</f>
        <v>高密</v>
      </c>
      <c r="S6913" t="str">
        <f t="shared" ref="S6913:S6976" si="217">TEXT(B6913,"mmdd")</f>
        <v>0714</v>
      </c>
    </row>
    <row r="6914" spans="1:19">
      <c r="A6914" t="s">
        <v>56040</v>
      </c>
      <c r="B6914" t="s">
        <v>56041</v>
      </c>
      <c r="C6914" t="s">
        <v>46</v>
      </c>
      <c r="D6914" t="s">
        <v>56042</v>
      </c>
      <c r="E6914" t="s">
        <v>55589</v>
      </c>
      <c r="F6914" t="s">
        <v>56043</v>
      </c>
      <c r="G6914" t="s">
        <v>56044</v>
      </c>
      <c r="H6914" t="s">
        <v>56045</v>
      </c>
      <c r="I6914" t="s">
        <v>2350</v>
      </c>
      <c r="J6914" t="s">
        <v>6970</v>
      </c>
      <c r="K6914" t="s">
        <v>6971</v>
      </c>
      <c r="L6914" t="s">
        <v>119</v>
      </c>
      <c r="M6914" t="s">
        <v>5238</v>
      </c>
      <c r="N6914" t="s">
        <v>3252</v>
      </c>
      <c r="O6914" t="s">
        <v>6972</v>
      </c>
      <c r="P6914" t="s">
        <v>56046</v>
      </c>
      <c r="R6914" t="str">
        <f t="shared" si="216"/>
        <v>寒亭</v>
      </c>
      <c r="S6914" t="str">
        <f t="shared" si="217"/>
        <v>0714</v>
      </c>
    </row>
    <row r="6915" spans="1:19">
      <c r="A6915" t="s">
        <v>1998</v>
      </c>
      <c r="B6915" t="s">
        <v>56047</v>
      </c>
      <c r="C6915" t="s">
        <v>46</v>
      </c>
      <c r="D6915" t="s">
        <v>56048</v>
      </c>
      <c r="E6915" t="s">
        <v>56049</v>
      </c>
      <c r="F6915" t="s">
        <v>56050</v>
      </c>
      <c r="G6915" t="s">
        <v>1996</v>
      </c>
      <c r="H6915" t="s">
        <v>56051</v>
      </c>
      <c r="I6915" t="s">
        <v>5112</v>
      </c>
      <c r="J6915" t="s">
        <v>6285</v>
      </c>
      <c r="K6915" t="s">
        <v>6467</v>
      </c>
      <c r="L6915" t="s">
        <v>57</v>
      </c>
      <c r="M6915" t="s">
        <v>2563</v>
      </c>
      <c r="N6915" t="s">
        <v>2721</v>
      </c>
      <c r="O6915" t="s">
        <v>6468</v>
      </c>
      <c r="P6915" t="s">
        <v>56052</v>
      </c>
      <c r="Q6915" t="s">
        <v>56053</v>
      </c>
      <c r="R6915" t="str">
        <f t="shared" si="216"/>
        <v>安丘</v>
      </c>
      <c r="S6915" t="str">
        <f t="shared" si="217"/>
        <v>0714</v>
      </c>
    </row>
    <row r="6916" spans="1:19">
      <c r="A6916" t="s">
        <v>56054</v>
      </c>
      <c r="B6916" t="s">
        <v>56055</v>
      </c>
      <c r="C6916" t="s">
        <v>46</v>
      </c>
      <c r="D6916" t="s">
        <v>56056</v>
      </c>
      <c r="E6916" t="s">
        <v>56057</v>
      </c>
      <c r="F6916" t="s">
        <v>56058</v>
      </c>
      <c r="G6916" t="s">
        <v>56059</v>
      </c>
      <c r="H6916" t="s">
        <v>56060</v>
      </c>
      <c r="I6916" t="s">
        <v>2350</v>
      </c>
      <c r="J6916" t="s">
        <v>3139</v>
      </c>
      <c r="K6916" t="s">
        <v>3140</v>
      </c>
      <c r="L6916" t="s">
        <v>47</v>
      </c>
      <c r="M6916" t="s">
        <v>3141</v>
      </c>
      <c r="N6916" t="s">
        <v>2674</v>
      </c>
      <c r="O6916" t="s">
        <v>3142</v>
      </c>
      <c r="P6916" t="s">
        <v>56061</v>
      </c>
      <c r="R6916" t="str">
        <f t="shared" si="216"/>
        <v>诸城</v>
      </c>
      <c r="S6916" t="str">
        <f t="shared" si="217"/>
        <v>0714</v>
      </c>
    </row>
    <row r="6917" spans="1:19">
      <c r="A6917" t="s">
        <v>56062</v>
      </c>
      <c r="B6917" t="s">
        <v>56063</v>
      </c>
      <c r="C6917" t="s">
        <v>46</v>
      </c>
      <c r="D6917" t="s">
        <v>56064</v>
      </c>
      <c r="E6917" t="s">
        <v>55447</v>
      </c>
      <c r="F6917" t="s">
        <v>56065</v>
      </c>
      <c r="G6917" t="s">
        <v>56066</v>
      </c>
      <c r="H6917" t="s">
        <v>56067</v>
      </c>
      <c r="I6917" t="s">
        <v>2364</v>
      </c>
      <c r="J6917" t="s">
        <v>3857</v>
      </c>
      <c r="K6917" t="s">
        <v>3858</v>
      </c>
      <c r="L6917" t="s">
        <v>119</v>
      </c>
      <c r="M6917" t="s">
        <v>2601</v>
      </c>
      <c r="N6917" t="s">
        <v>2602</v>
      </c>
      <c r="O6917" t="s">
        <v>3859</v>
      </c>
      <c r="P6917" t="s">
        <v>56068</v>
      </c>
      <c r="R6917" t="str">
        <f t="shared" si="216"/>
        <v>寒亭</v>
      </c>
      <c r="S6917" t="str">
        <f t="shared" si="217"/>
        <v>0714</v>
      </c>
    </row>
    <row r="6918" spans="1:19">
      <c r="A6918" t="s">
        <v>56069</v>
      </c>
      <c r="B6918" t="s">
        <v>56070</v>
      </c>
      <c r="C6918" t="s">
        <v>46</v>
      </c>
      <c r="D6918" t="s">
        <v>56071</v>
      </c>
      <c r="E6918" t="s">
        <v>55447</v>
      </c>
      <c r="F6918" t="s">
        <v>56072</v>
      </c>
      <c r="G6918" t="s">
        <v>56073</v>
      </c>
      <c r="H6918" t="s">
        <v>56074</v>
      </c>
      <c r="I6918" t="s">
        <v>2378</v>
      </c>
      <c r="J6918" t="s">
        <v>16109</v>
      </c>
      <c r="K6918" t="s">
        <v>16110</v>
      </c>
      <c r="L6918" t="s">
        <v>119</v>
      </c>
      <c r="M6918" t="s">
        <v>3695</v>
      </c>
      <c r="N6918" t="s">
        <v>2859</v>
      </c>
      <c r="O6918" t="s">
        <v>16111</v>
      </c>
      <c r="P6918" t="s">
        <v>56075</v>
      </c>
      <c r="Q6918" t="s">
        <v>56076</v>
      </c>
      <c r="R6918" t="str">
        <f t="shared" si="216"/>
        <v>寒亭</v>
      </c>
      <c r="S6918" t="str">
        <f t="shared" si="217"/>
        <v>0714</v>
      </c>
    </row>
    <row r="6919" spans="1:19">
      <c r="A6919" t="s">
        <v>56077</v>
      </c>
      <c r="B6919" t="s">
        <v>56078</v>
      </c>
      <c r="C6919" t="s">
        <v>46</v>
      </c>
      <c r="D6919" t="s">
        <v>56079</v>
      </c>
      <c r="E6919" t="s">
        <v>55230</v>
      </c>
      <c r="F6919" t="s">
        <v>56080</v>
      </c>
      <c r="G6919" t="s">
        <v>56081</v>
      </c>
      <c r="H6919" t="s">
        <v>56082</v>
      </c>
      <c r="I6919" t="s">
        <v>2378</v>
      </c>
      <c r="J6919" t="s">
        <v>4533</v>
      </c>
      <c r="K6919" t="s">
        <v>4534</v>
      </c>
      <c r="L6919" t="s">
        <v>76</v>
      </c>
      <c r="M6919" t="s">
        <v>2528</v>
      </c>
      <c r="N6919" t="s">
        <v>2649</v>
      </c>
      <c r="O6919" t="s">
        <v>4535</v>
      </c>
      <c r="P6919" t="s">
        <v>56083</v>
      </c>
      <c r="R6919" t="str">
        <f t="shared" si="216"/>
        <v>奎文</v>
      </c>
      <c r="S6919" t="str">
        <f t="shared" si="217"/>
        <v>0714</v>
      </c>
    </row>
    <row r="6920" spans="1:19">
      <c r="A6920" t="s">
        <v>56084</v>
      </c>
      <c r="B6920" t="s">
        <v>56085</v>
      </c>
      <c r="C6920" t="s">
        <v>46</v>
      </c>
      <c r="D6920" t="s">
        <v>56086</v>
      </c>
      <c r="E6920" t="s">
        <v>56087</v>
      </c>
      <c r="F6920" t="s">
        <v>56088</v>
      </c>
      <c r="G6920" t="s">
        <v>56089</v>
      </c>
      <c r="H6920" t="s">
        <v>56090</v>
      </c>
      <c r="I6920" t="s">
        <v>2364</v>
      </c>
      <c r="J6920" t="s">
        <v>3565</v>
      </c>
      <c r="K6920" t="s">
        <v>3566</v>
      </c>
      <c r="L6920" t="s">
        <v>110</v>
      </c>
      <c r="M6920" t="s">
        <v>2575</v>
      </c>
      <c r="N6920" t="s">
        <v>2480</v>
      </c>
      <c r="O6920" t="s">
        <v>3567</v>
      </c>
      <c r="Q6920" t="s">
        <v>56091</v>
      </c>
      <c r="R6920" t="str">
        <f t="shared" si="216"/>
        <v>高密</v>
      </c>
      <c r="S6920" t="str">
        <f t="shared" si="217"/>
        <v>0714</v>
      </c>
    </row>
    <row r="6921" spans="1:19">
      <c r="A6921" t="s">
        <v>56092</v>
      </c>
      <c r="B6921" t="s">
        <v>56093</v>
      </c>
      <c r="C6921" t="s">
        <v>46</v>
      </c>
      <c r="D6921" t="s">
        <v>56094</v>
      </c>
      <c r="E6921" t="s">
        <v>55447</v>
      </c>
      <c r="F6921" t="s">
        <v>56095</v>
      </c>
      <c r="G6921" t="s">
        <v>56096</v>
      </c>
      <c r="H6921" t="s">
        <v>56097</v>
      </c>
      <c r="I6921" t="s">
        <v>2350</v>
      </c>
      <c r="J6921" t="s">
        <v>7099</v>
      </c>
      <c r="K6921" t="s">
        <v>7100</v>
      </c>
      <c r="L6921" t="s">
        <v>146</v>
      </c>
      <c r="M6921" t="s">
        <v>4470</v>
      </c>
      <c r="N6921" t="s">
        <v>3270</v>
      </c>
      <c r="O6921" t="s">
        <v>7101</v>
      </c>
      <c r="P6921" t="s">
        <v>56098</v>
      </c>
      <c r="R6921" t="str">
        <f t="shared" si="216"/>
        <v>临朐</v>
      </c>
      <c r="S6921" t="str">
        <f t="shared" si="217"/>
        <v>0714</v>
      </c>
    </row>
    <row r="6922" spans="1:19">
      <c r="A6922" t="s">
        <v>56099</v>
      </c>
      <c r="B6922" t="s">
        <v>56100</v>
      </c>
      <c r="C6922" t="s">
        <v>46</v>
      </c>
      <c r="D6922" t="s">
        <v>56101</v>
      </c>
      <c r="E6922" t="s">
        <v>55589</v>
      </c>
      <c r="F6922" t="s">
        <v>56102</v>
      </c>
      <c r="G6922" t="s">
        <v>56103</v>
      </c>
      <c r="H6922" t="s">
        <v>56104</v>
      </c>
      <c r="I6922" t="s">
        <v>14361</v>
      </c>
      <c r="J6922" t="s">
        <v>4437</v>
      </c>
      <c r="K6922" t="s">
        <v>4438</v>
      </c>
      <c r="N6922" t="s">
        <v>3907</v>
      </c>
      <c r="O6922" t="s">
        <v>4440</v>
      </c>
      <c r="R6922" t="str">
        <f t="shared" si="216"/>
        <v/>
      </c>
      <c r="S6922" t="str">
        <f t="shared" si="217"/>
        <v>0714</v>
      </c>
    </row>
    <row r="6923" spans="1:19">
      <c r="A6923" t="s">
        <v>56105</v>
      </c>
      <c r="B6923" t="s">
        <v>56106</v>
      </c>
      <c r="C6923" t="s">
        <v>46</v>
      </c>
      <c r="D6923" t="s">
        <v>56107</v>
      </c>
      <c r="E6923" t="s">
        <v>55230</v>
      </c>
      <c r="F6923" t="s">
        <v>56108</v>
      </c>
      <c r="G6923" t="s">
        <v>56109</v>
      </c>
      <c r="H6923" t="s">
        <v>56110</v>
      </c>
      <c r="I6923" t="s">
        <v>3336</v>
      </c>
      <c r="J6923" t="s">
        <v>3938</v>
      </c>
      <c r="K6923" t="s">
        <v>3939</v>
      </c>
      <c r="L6923" t="s">
        <v>137</v>
      </c>
      <c r="M6923" t="s">
        <v>3940</v>
      </c>
      <c r="N6923" t="s">
        <v>3277</v>
      </c>
      <c r="P6923" t="s">
        <v>56111</v>
      </c>
      <c r="R6923" t="str">
        <f t="shared" si="216"/>
        <v>青州</v>
      </c>
      <c r="S6923" t="str">
        <f t="shared" si="217"/>
        <v>0714</v>
      </c>
    </row>
    <row r="6924" spans="1:19">
      <c r="A6924" t="s">
        <v>56112</v>
      </c>
      <c r="B6924" t="s">
        <v>56113</v>
      </c>
      <c r="C6924" t="s">
        <v>46</v>
      </c>
      <c r="D6924" t="s">
        <v>56114</v>
      </c>
      <c r="E6924" t="s">
        <v>55447</v>
      </c>
      <c r="F6924" t="s">
        <v>56115</v>
      </c>
      <c r="G6924" t="s">
        <v>56116</v>
      </c>
      <c r="H6924" t="s">
        <v>56117</v>
      </c>
      <c r="I6924" t="s">
        <v>2503</v>
      </c>
      <c r="J6924" t="s">
        <v>10349</v>
      </c>
      <c r="K6924" t="s">
        <v>10350</v>
      </c>
      <c r="L6924" t="s">
        <v>57</v>
      </c>
      <c r="M6924" t="s">
        <v>2353</v>
      </c>
      <c r="N6924" t="s">
        <v>3017</v>
      </c>
      <c r="O6924" t="s">
        <v>10351</v>
      </c>
      <c r="P6924" t="s">
        <v>56118</v>
      </c>
      <c r="Q6924" t="s">
        <v>56119</v>
      </c>
      <c r="R6924" t="str">
        <f t="shared" si="216"/>
        <v>安丘</v>
      </c>
      <c r="S6924" t="str">
        <f t="shared" si="217"/>
        <v>0714</v>
      </c>
    </row>
    <row r="6925" spans="1:19">
      <c r="A6925" t="s">
        <v>56120</v>
      </c>
      <c r="B6925" t="s">
        <v>56121</v>
      </c>
      <c r="C6925" t="s">
        <v>46</v>
      </c>
      <c r="D6925" t="s">
        <v>56122</v>
      </c>
      <c r="E6925" t="s">
        <v>55447</v>
      </c>
      <c r="F6925" t="s">
        <v>56123</v>
      </c>
      <c r="G6925" t="s">
        <v>56124</v>
      </c>
      <c r="H6925" t="s">
        <v>56125</v>
      </c>
      <c r="I6925" t="s">
        <v>4165</v>
      </c>
      <c r="J6925" t="s">
        <v>6645</v>
      </c>
      <c r="K6925" t="s">
        <v>6646</v>
      </c>
      <c r="L6925" t="s">
        <v>47</v>
      </c>
      <c r="M6925" t="s">
        <v>2784</v>
      </c>
      <c r="N6925" t="s">
        <v>2368</v>
      </c>
      <c r="O6925" t="s">
        <v>6647</v>
      </c>
      <c r="P6925" t="s">
        <v>56126</v>
      </c>
      <c r="R6925" t="str">
        <f t="shared" si="216"/>
        <v>诸城</v>
      </c>
      <c r="S6925" t="str">
        <f t="shared" si="217"/>
        <v>0714</v>
      </c>
    </row>
    <row r="6926" spans="1:19">
      <c r="A6926" t="s">
        <v>56127</v>
      </c>
      <c r="B6926" t="s">
        <v>56128</v>
      </c>
      <c r="C6926" t="s">
        <v>46</v>
      </c>
      <c r="D6926" t="s">
        <v>56129</v>
      </c>
      <c r="E6926" t="s">
        <v>55230</v>
      </c>
      <c r="F6926" t="s">
        <v>56130</v>
      </c>
      <c r="G6926" t="s">
        <v>56131</v>
      </c>
      <c r="H6926" t="s">
        <v>56132</v>
      </c>
      <c r="I6926" t="s">
        <v>56133</v>
      </c>
      <c r="J6926" t="s">
        <v>4437</v>
      </c>
      <c r="K6926" t="s">
        <v>4438</v>
      </c>
      <c r="N6926" t="s">
        <v>3907</v>
      </c>
      <c r="O6926" t="s">
        <v>4440</v>
      </c>
      <c r="R6926" t="str">
        <f t="shared" si="216"/>
        <v/>
      </c>
      <c r="S6926" t="str">
        <f t="shared" si="217"/>
        <v>0714</v>
      </c>
    </row>
    <row r="6927" spans="1:19">
      <c r="A6927" t="s">
        <v>56134</v>
      </c>
      <c r="B6927" t="s">
        <v>56135</v>
      </c>
      <c r="C6927" t="s">
        <v>46</v>
      </c>
      <c r="D6927" t="s">
        <v>56136</v>
      </c>
      <c r="E6927" t="s">
        <v>56049</v>
      </c>
      <c r="F6927" t="s">
        <v>56137</v>
      </c>
      <c r="G6927" t="s">
        <v>56138</v>
      </c>
      <c r="H6927" t="s">
        <v>56139</v>
      </c>
      <c r="I6927" t="s">
        <v>2364</v>
      </c>
      <c r="J6927" t="s">
        <v>56140</v>
      </c>
      <c r="K6927" t="s">
        <v>7562</v>
      </c>
      <c r="L6927" t="s">
        <v>101</v>
      </c>
      <c r="M6927" t="s">
        <v>3130</v>
      </c>
      <c r="N6927" t="s">
        <v>2421</v>
      </c>
      <c r="O6927" t="s">
        <v>56141</v>
      </c>
      <c r="P6927" t="s">
        <v>56142</v>
      </c>
      <c r="R6927" t="str">
        <f t="shared" si="216"/>
        <v>潍城</v>
      </c>
      <c r="S6927" t="str">
        <f t="shared" si="217"/>
        <v>0714</v>
      </c>
    </row>
    <row r="6928" spans="1:19">
      <c r="A6928" t="s">
        <v>56143</v>
      </c>
      <c r="B6928" t="s">
        <v>56144</v>
      </c>
      <c r="C6928" t="s">
        <v>46</v>
      </c>
      <c r="D6928" t="s">
        <v>56145</v>
      </c>
      <c r="E6928" t="s">
        <v>56146</v>
      </c>
      <c r="F6928" t="s">
        <v>56147</v>
      </c>
      <c r="G6928" t="s">
        <v>56148</v>
      </c>
      <c r="H6928" t="s">
        <v>56149</v>
      </c>
      <c r="I6928" t="s">
        <v>2364</v>
      </c>
      <c r="J6928" t="s">
        <v>7387</v>
      </c>
      <c r="K6928" t="s">
        <v>7388</v>
      </c>
      <c r="L6928" t="s">
        <v>128</v>
      </c>
      <c r="M6928" t="s">
        <v>5602</v>
      </c>
      <c r="N6928" t="s">
        <v>2421</v>
      </c>
      <c r="O6928" t="s">
        <v>7389</v>
      </c>
      <c r="P6928" t="s">
        <v>56150</v>
      </c>
      <c r="Q6928" t="s">
        <v>56151</v>
      </c>
      <c r="R6928" t="str">
        <f t="shared" si="216"/>
        <v>寿光</v>
      </c>
      <c r="S6928" t="str">
        <f t="shared" si="217"/>
        <v>0714</v>
      </c>
    </row>
    <row r="6929" spans="1:19">
      <c r="A6929" t="s">
        <v>56152</v>
      </c>
      <c r="B6929" t="s">
        <v>56153</v>
      </c>
      <c r="C6929" t="s">
        <v>46</v>
      </c>
      <c r="D6929" t="s">
        <v>56154</v>
      </c>
      <c r="E6929" t="s">
        <v>55447</v>
      </c>
      <c r="F6929" t="s">
        <v>56155</v>
      </c>
      <c r="G6929" t="s">
        <v>56156</v>
      </c>
      <c r="H6929" t="s">
        <v>56157</v>
      </c>
      <c r="I6929" t="s">
        <v>2645</v>
      </c>
      <c r="J6929" t="s">
        <v>10659</v>
      </c>
      <c r="K6929" t="s">
        <v>10660</v>
      </c>
      <c r="L6929" t="s">
        <v>3458</v>
      </c>
      <c r="M6929" t="s">
        <v>3459</v>
      </c>
      <c r="N6929" t="s">
        <v>3718</v>
      </c>
      <c r="O6929" t="s">
        <v>10661</v>
      </c>
      <c r="P6929" t="s">
        <v>56158</v>
      </c>
      <c r="Q6929" t="s">
        <v>56159</v>
      </c>
      <c r="R6929" t="str">
        <f t="shared" si="216"/>
        <v>寒亭</v>
      </c>
      <c r="S6929" t="str">
        <f t="shared" si="217"/>
        <v>0714</v>
      </c>
    </row>
    <row r="6930" spans="1:19">
      <c r="A6930" t="s">
        <v>56160</v>
      </c>
      <c r="B6930" t="s">
        <v>56161</v>
      </c>
      <c r="C6930" t="s">
        <v>46</v>
      </c>
      <c r="D6930" t="s">
        <v>56162</v>
      </c>
      <c r="E6930" t="s">
        <v>56163</v>
      </c>
      <c r="F6930" t="s">
        <v>56164</v>
      </c>
      <c r="G6930" t="s">
        <v>56165</v>
      </c>
      <c r="H6930" t="s">
        <v>56166</v>
      </c>
      <c r="I6930" t="s">
        <v>2503</v>
      </c>
      <c r="J6930" t="s">
        <v>10721</v>
      </c>
      <c r="K6930" t="s">
        <v>10722</v>
      </c>
      <c r="L6930" t="s">
        <v>76</v>
      </c>
      <c r="M6930" t="s">
        <v>4374</v>
      </c>
      <c r="N6930" t="s">
        <v>2382</v>
      </c>
      <c r="O6930" t="s">
        <v>10723</v>
      </c>
      <c r="P6930" t="s">
        <v>56061</v>
      </c>
      <c r="Q6930" t="s">
        <v>56167</v>
      </c>
      <c r="R6930" t="str">
        <f t="shared" si="216"/>
        <v>奎文</v>
      </c>
      <c r="S6930" t="str">
        <f t="shared" si="217"/>
        <v>0714</v>
      </c>
    </row>
    <row r="6931" spans="1:19">
      <c r="A6931" t="s">
        <v>56168</v>
      </c>
      <c r="B6931" t="s">
        <v>56169</v>
      </c>
      <c r="C6931" t="s">
        <v>46</v>
      </c>
      <c r="D6931" t="s">
        <v>56170</v>
      </c>
      <c r="E6931" t="s">
        <v>55447</v>
      </c>
      <c r="F6931" t="s">
        <v>56171</v>
      </c>
      <c r="G6931" t="s">
        <v>56172</v>
      </c>
      <c r="H6931" t="s">
        <v>56173</v>
      </c>
      <c r="I6931" t="s">
        <v>2350</v>
      </c>
      <c r="J6931" t="s">
        <v>6645</v>
      </c>
      <c r="K6931" t="s">
        <v>6646</v>
      </c>
      <c r="L6931" t="s">
        <v>47</v>
      </c>
      <c r="M6931" t="s">
        <v>2784</v>
      </c>
      <c r="N6931" t="s">
        <v>2368</v>
      </c>
      <c r="O6931" t="s">
        <v>6647</v>
      </c>
      <c r="P6931" t="s">
        <v>56174</v>
      </c>
      <c r="R6931" t="str">
        <f t="shared" si="216"/>
        <v>诸城</v>
      </c>
      <c r="S6931" t="str">
        <f t="shared" si="217"/>
        <v>0714</v>
      </c>
    </row>
    <row r="6932" spans="1:19">
      <c r="A6932" t="s">
        <v>56175</v>
      </c>
      <c r="B6932" t="s">
        <v>56176</v>
      </c>
      <c r="C6932" t="s">
        <v>46</v>
      </c>
      <c r="D6932" t="s">
        <v>56177</v>
      </c>
      <c r="E6932" t="s">
        <v>55447</v>
      </c>
      <c r="F6932" t="s">
        <v>56178</v>
      </c>
      <c r="G6932" t="s">
        <v>56179</v>
      </c>
      <c r="H6932" t="s">
        <v>56180</v>
      </c>
      <c r="I6932" t="s">
        <v>2364</v>
      </c>
      <c r="J6932" t="s">
        <v>4372</v>
      </c>
      <c r="K6932" t="s">
        <v>4373</v>
      </c>
      <c r="L6932" t="s">
        <v>76</v>
      </c>
      <c r="M6932" t="s">
        <v>4374</v>
      </c>
      <c r="N6932" t="s">
        <v>4222</v>
      </c>
      <c r="O6932" t="s">
        <v>4375</v>
      </c>
      <c r="P6932" t="s">
        <v>56181</v>
      </c>
      <c r="Q6932" t="s">
        <v>56182</v>
      </c>
      <c r="R6932" t="str">
        <f t="shared" si="216"/>
        <v>奎文</v>
      </c>
      <c r="S6932" t="str">
        <f t="shared" si="217"/>
        <v>0714</v>
      </c>
    </row>
    <row r="6933" spans="1:19">
      <c r="A6933" t="s">
        <v>56183</v>
      </c>
      <c r="B6933" t="s">
        <v>56184</v>
      </c>
      <c r="C6933" t="s">
        <v>46</v>
      </c>
      <c r="D6933" t="s">
        <v>56185</v>
      </c>
      <c r="E6933" t="s">
        <v>55447</v>
      </c>
      <c r="F6933" t="s">
        <v>56186</v>
      </c>
      <c r="G6933" t="s">
        <v>56187</v>
      </c>
      <c r="H6933" t="s">
        <v>56188</v>
      </c>
      <c r="I6933" t="s">
        <v>3482</v>
      </c>
      <c r="J6933" t="s">
        <v>2490</v>
      </c>
      <c r="K6933" t="s">
        <v>2491</v>
      </c>
      <c r="L6933" t="s">
        <v>57</v>
      </c>
      <c r="M6933" t="s">
        <v>2492</v>
      </c>
      <c r="N6933" t="s">
        <v>2368</v>
      </c>
      <c r="O6933" t="s">
        <v>2493</v>
      </c>
      <c r="P6933" t="s">
        <v>56189</v>
      </c>
      <c r="Q6933" t="s">
        <v>56190</v>
      </c>
      <c r="R6933" t="str">
        <f t="shared" si="216"/>
        <v>安丘</v>
      </c>
      <c r="S6933" t="str">
        <f t="shared" si="217"/>
        <v>0714</v>
      </c>
    </row>
    <row r="6934" spans="1:19">
      <c r="A6934" t="s">
        <v>56191</v>
      </c>
      <c r="B6934" t="s">
        <v>56192</v>
      </c>
      <c r="C6934" t="s">
        <v>46</v>
      </c>
      <c r="D6934" t="s">
        <v>56193</v>
      </c>
      <c r="E6934" t="s">
        <v>55447</v>
      </c>
      <c r="F6934" t="s">
        <v>56194</v>
      </c>
      <c r="G6934" t="s">
        <v>56195</v>
      </c>
      <c r="H6934" t="s">
        <v>56196</v>
      </c>
      <c r="I6934" t="s">
        <v>2645</v>
      </c>
      <c r="J6934" t="s">
        <v>6766</v>
      </c>
      <c r="K6934" t="s">
        <v>6767</v>
      </c>
      <c r="L6934" t="s">
        <v>137</v>
      </c>
      <c r="M6934" t="s">
        <v>2686</v>
      </c>
      <c r="N6934" t="s">
        <v>2816</v>
      </c>
      <c r="O6934" t="s">
        <v>6768</v>
      </c>
      <c r="P6934" t="s">
        <v>56197</v>
      </c>
      <c r="R6934" t="str">
        <f t="shared" si="216"/>
        <v>青州</v>
      </c>
      <c r="S6934" t="str">
        <f t="shared" si="217"/>
        <v>0714</v>
      </c>
    </row>
    <row r="6935" spans="1:19">
      <c r="A6935" t="s">
        <v>56198</v>
      </c>
      <c r="B6935" t="s">
        <v>56199</v>
      </c>
      <c r="C6935" t="s">
        <v>46</v>
      </c>
      <c r="D6935" t="s">
        <v>56200</v>
      </c>
      <c r="E6935" t="s">
        <v>55447</v>
      </c>
      <c r="F6935" t="s">
        <v>56201</v>
      </c>
      <c r="G6935" t="s">
        <v>56202</v>
      </c>
      <c r="H6935" t="s">
        <v>56203</v>
      </c>
      <c r="I6935" t="s">
        <v>5826</v>
      </c>
      <c r="J6935" t="s">
        <v>7888</v>
      </c>
      <c r="K6935" t="s">
        <v>7889</v>
      </c>
      <c r="L6935" t="s">
        <v>76</v>
      </c>
      <c r="M6935" t="s">
        <v>2827</v>
      </c>
      <c r="N6935" t="s">
        <v>2340</v>
      </c>
      <c r="O6935" t="s">
        <v>7890</v>
      </c>
      <c r="P6935" t="s">
        <v>56204</v>
      </c>
      <c r="Q6935" t="s">
        <v>56205</v>
      </c>
      <c r="R6935" t="str">
        <f t="shared" si="216"/>
        <v>奎文</v>
      </c>
      <c r="S6935" t="str">
        <f t="shared" si="217"/>
        <v>0714</v>
      </c>
    </row>
    <row r="6936" spans="1:19">
      <c r="A6936" t="s">
        <v>56206</v>
      </c>
      <c r="B6936" t="s">
        <v>56207</v>
      </c>
      <c r="C6936" t="s">
        <v>46</v>
      </c>
      <c r="D6936" t="s">
        <v>56208</v>
      </c>
      <c r="E6936" t="s">
        <v>55447</v>
      </c>
      <c r="F6936" t="s">
        <v>56209</v>
      </c>
      <c r="G6936" t="s">
        <v>56210</v>
      </c>
      <c r="H6936" t="s">
        <v>56211</v>
      </c>
      <c r="I6936" t="s">
        <v>2364</v>
      </c>
      <c r="J6936" t="s">
        <v>2869</v>
      </c>
      <c r="K6936" t="s">
        <v>2870</v>
      </c>
      <c r="L6936" t="s">
        <v>67</v>
      </c>
      <c r="M6936" t="s">
        <v>2871</v>
      </c>
      <c r="N6936" t="s">
        <v>4563</v>
      </c>
      <c r="O6936" t="s">
        <v>2873</v>
      </c>
      <c r="P6936" t="s">
        <v>56212</v>
      </c>
      <c r="Q6936" t="s">
        <v>56213</v>
      </c>
      <c r="R6936" t="str">
        <f t="shared" si="216"/>
        <v>昌邑</v>
      </c>
      <c r="S6936" t="str">
        <f t="shared" si="217"/>
        <v>0714</v>
      </c>
    </row>
    <row r="6937" spans="1:19">
      <c r="A6937" t="s">
        <v>56214</v>
      </c>
      <c r="B6937" t="s">
        <v>56215</v>
      </c>
      <c r="C6937" t="s">
        <v>46</v>
      </c>
      <c r="D6937" t="s">
        <v>56216</v>
      </c>
      <c r="E6937" t="s">
        <v>56217</v>
      </c>
      <c r="F6937" t="s">
        <v>56218</v>
      </c>
      <c r="G6937" t="s">
        <v>56219</v>
      </c>
      <c r="H6937" t="s">
        <v>56220</v>
      </c>
      <c r="I6937" t="s">
        <v>2350</v>
      </c>
      <c r="J6937" t="s">
        <v>10349</v>
      </c>
      <c r="K6937" t="s">
        <v>10350</v>
      </c>
      <c r="L6937" t="s">
        <v>57</v>
      </c>
      <c r="M6937" t="s">
        <v>2353</v>
      </c>
      <c r="N6937" t="s">
        <v>3907</v>
      </c>
      <c r="O6937" t="s">
        <v>10351</v>
      </c>
      <c r="P6937" t="s">
        <v>56221</v>
      </c>
      <c r="R6937" t="str">
        <f t="shared" si="216"/>
        <v>安丘</v>
      </c>
      <c r="S6937" t="str">
        <f t="shared" si="217"/>
        <v>0714</v>
      </c>
    </row>
    <row r="6938" spans="1:19">
      <c r="A6938" t="s">
        <v>56222</v>
      </c>
      <c r="B6938" t="s">
        <v>56223</v>
      </c>
      <c r="C6938" t="s">
        <v>46</v>
      </c>
      <c r="D6938" t="s">
        <v>56224</v>
      </c>
      <c r="E6938" t="s">
        <v>55447</v>
      </c>
      <c r="F6938" t="s">
        <v>56225</v>
      </c>
      <c r="G6938" t="s">
        <v>56226</v>
      </c>
      <c r="H6938" t="s">
        <v>56227</v>
      </c>
      <c r="I6938" t="s">
        <v>2503</v>
      </c>
      <c r="J6938" t="s">
        <v>2365</v>
      </c>
      <c r="K6938" t="s">
        <v>2366</v>
      </c>
      <c r="L6938" t="s">
        <v>57</v>
      </c>
      <c r="M6938" t="s">
        <v>2492</v>
      </c>
      <c r="N6938" t="s">
        <v>2421</v>
      </c>
      <c r="O6938" t="s">
        <v>2369</v>
      </c>
      <c r="P6938" t="s">
        <v>56228</v>
      </c>
      <c r="Q6938" t="s">
        <v>56229</v>
      </c>
      <c r="R6938" t="str">
        <f t="shared" si="216"/>
        <v>安丘</v>
      </c>
      <c r="S6938" t="str">
        <f t="shared" si="217"/>
        <v>0714</v>
      </c>
    </row>
    <row r="6939" spans="1:19">
      <c r="A6939" t="s">
        <v>56230</v>
      </c>
      <c r="B6939" t="s">
        <v>56231</v>
      </c>
      <c r="C6939" t="s">
        <v>46</v>
      </c>
      <c r="D6939" t="s">
        <v>56232</v>
      </c>
      <c r="E6939" t="s">
        <v>55447</v>
      </c>
      <c r="F6939" t="s">
        <v>56233</v>
      </c>
      <c r="G6939" t="s">
        <v>56234</v>
      </c>
      <c r="H6939" t="s">
        <v>56235</v>
      </c>
      <c r="I6939" t="s">
        <v>2364</v>
      </c>
      <c r="J6939" t="s">
        <v>3771</v>
      </c>
      <c r="K6939" t="s">
        <v>3772</v>
      </c>
      <c r="L6939" t="s">
        <v>187</v>
      </c>
      <c r="M6939" t="s">
        <v>3773</v>
      </c>
      <c r="N6939" t="s">
        <v>2721</v>
      </c>
      <c r="O6939" t="s">
        <v>3775</v>
      </c>
      <c r="P6939" t="s">
        <v>56236</v>
      </c>
      <c r="Q6939" t="s">
        <v>56237</v>
      </c>
      <c r="R6939" t="str">
        <f t="shared" si="216"/>
        <v>坊子</v>
      </c>
      <c r="S6939" t="str">
        <f t="shared" si="217"/>
        <v>0714</v>
      </c>
    </row>
    <row r="6940" spans="1:19">
      <c r="A6940" t="s">
        <v>56238</v>
      </c>
      <c r="B6940" t="s">
        <v>56239</v>
      </c>
      <c r="C6940" t="s">
        <v>46</v>
      </c>
      <c r="D6940" t="s">
        <v>56240</v>
      </c>
      <c r="E6940" t="s">
        <v>55447</v>
      </c>
      <c r="F6940" t="s">
        <v>56241</v>
      </c>
      <c r="G6940" t="s">
        <v>56242</v>
      </c>
      <c r="H6940" t="s">
        <v>56243</v>
      </c>
      <c r="I6940" t="s">
        <v>2364</v>
      </c>
      <c r="J6940" t="s">
        <v>7697</v>
      </c>
      <c r="K6940" t="s">
        <v>7698</v>
      </c>
      <c r="L6940" t="s">
        <v>47</v>
      </c>
      <c r="M6940" t="s">
        <v>4266</v>
      </c>
      <c r="N6940" t="s">
        <v>2382</v>
      </c>
      <c r="O6940" t="s">
        <v>7699</v>
      </c>
      <c r="P6940" t="s">
        <v>56244</v>
      </c>
      <c r="Q6940" t="s">
        <v>56245</v>
      </c>
      <c r="R6940" t="str">
        <f t="shared" si="216"/>
        <v>诸城</v>
      </c>
      <c r="S6940" t="str">
        <f t="shared" si="217"/>
        <v>0714</v>
      </c>
    </row>
    <row r="6941" spans="1:19">
      <c r="A6941" t="s">
        <v>56246</v>
      </c>
      <c r="B6941" t="s">
        <v>56247</v>
      </c>
      <c r="C6941" t="s">
        <v>46</v>
      </c>
      <c r="D6941" t="s">
        <v>56248</v>
      </c>
      <c r="E6941" t="s">
        <v>56249</v>
      </c>
      <c r="F6941" t="s">
        <v>56250</v>
      </c>
      <c r="G6941" t="s">
        <v>56251</v>
      </c>
      <c r="H6941" t="s">
        <v>56252</v>
      </c>
      <c r="I6941" t="s">
        <v>2645</v>
      </c>
      <c r="J6941" t="s">
        <v>2337</v>
      </c>
      <c r="K6941" t="s">
        <v>2338</v>
      </c>
      <c r="L6941" t="s">
        <v>137</v>
      </c>
      <c r="M6941" t="s">
        <v>2339</v>
      </c>
      <c r="N6941" t="s">
        <v>2340</v>
      </c>
      <c r="O6941" t="s">
        <v>2341</v>
      </c>
      <c r="P6941" t="s">
        <v>56253</v>
      </c>
      <c r="R6941" t="str">
        <f t="shared" si="216"/>
        <v>青州</v>
      </c>
      <c r="S6941" t="str">
        <f t="shared" si="217"/>
        <v>0714</v>
      </c>
    </row>
    <row r="6942" spans="1:19">
      <c r="A6942" t="s">
        <v>1910</v>
      </c>
      <c r="B6942" t="s">
        <v>56254</v>
      </c>
      <c r="C6942" t="s">
        <v>46</v>
      </c>
      <c r="D6942" t="s">
        <v>56255</v>
      </c>
      <c r="E6942" t="s">
        <v>55447</v>
      </c>
      <c r="F6942" t="s">
        <v>56256</v>
      </c>
      <c r="G6942" t="s">
        <v>56257</v>
      </c>
      <c r="H6942" t="s">
        <v>56258</v>
      </c>
      <c r="I6942" t="s">
        <v>2378</v>
      </c>
      <c r="J6942" t="s">
        <v>3250</v>
      </c>
      <c r="K6942" t="s">
        <v>3251</v>
      </c>
      <c r="L6942" t="s">
        <v>128</v>
      </c>
      <c r="M6942" t="s">
        <v>2708</v>
      </c>
      <c r="N6942" t="s">
        <v>2674</v>
      </c>
      <c r="O6942" t="s">
        <v>3253</v>
      </c>
      <c r="P6942" t="s">
        <v>56259</v>
      </c>
      <c r="Q6942" t="s">
        <v>24855</v>
      </c>
      <c r="R6942" t="str">
        <f t="shared" si="216"/>
        <v>寿光</v>
      </c>
      <c r="S6942" t="str">
        <f t="shared" si="217"/>
        <v>0714</v>
      </c>
    </row>
    <row r="6943" spans="1:19">
      <c r="A6943" t="s">
        <v>56260</v>
      </c>
      <c r="B6943" t="s">
        <v>56261</v>
      </c>
      <c r="C6943" t="s">
        <v>46</v>
      </c>
      <c r="D6943" t="s">
        <v>56262</v>
      </c>
      <c r="E6943" t="s">
        <v>56263</v>
      </c>
      <c r="F6943" t="s">
        <v>56264</v>
      </c>
      <c r="G6943" t="s">
        <v>56265</v>
      </c>
      <c r="H6943" t="s">
        <v>56266</v>
      </c>
      <c r="I6943" t="s">
        <v>2378</v>
      </c>
      <c r="J6943" t="s">
        <v>7999</v>
      </c>
      <c r="K6943" t="s">
        <v>8000</v>
      </c>
      <c r="L6943" t="s">
        <v>47</v>
      </c>
      <c r="M6943" t="s">
        <v>8001</v>
      </c>
      <c r="N6943" t="s">
        <v>3499</v>
      </c>
      <c r="O6943" t="s">
        <v>8002</v>
      </c>
      <c r="P6943" t="s">
        <v>53683</v>
      </c>
      <c r="R6943" t="str">
        <f t="shared" si="216"/>
        <v>诸城</v>
      </c>
      <c r="S6943" t="str">
        <f t="shared" si="217"/>
        <v>0714</v>
      </c>
    </row>
    <row r="6944" spans="1:19">
      <c r="A6944" t="s">
        <v>56267</v>
      </c>
      <c r="B6944" t="s">
        <v>56268</v>
      </c>
      <c r="C6944" t="s">
        <v>46</v>
      </c>
      <c r="D6944" t="s">
        <v>56269</v>
      </c>
      <c r="E6944" t="s">
        <v>56270</v>
      </c>
      <c r="F6944" t="s">
        <v>56271</v>
      </c>
      <c r="G6944" t="s">
        <v>56272</v>
      </c>
      <c r="H6944" t="s">
        <v>56273</v>
      </c>
      <c r="I6944" t="s">
        <v>2364</v>
      </c>
      <c r="J6944" t="s">
        <v>8347</v>
      </c>
      <c r="K6944" t="s">
        <v>8348</v>
      </c>
      <c r="L6944" t="s">
        <v>101</v>
      </c>
      <c r="M6944" t="s">
        <v>2982</v>
      </c>
      <c r="N6944" t="s">
        <v>5839</v>
      </c>
      <c r="O6944" t="s">
        <v>8349</v>
      </c>
      <c r="P6944" t="s">
        <v>56274</v>
      </c>
      <c r="R6944" t="str">
        <f t="shared" si="216"/>
        <v>潍城</v>
      </c>
      <c r="S6944" t="str">
        <f t="shared" si="217"/>
        <v>0714</v>
      </c>
    </row>
    <row r="6945" spans="1:19">
      <c r="A6945" t="s">
        <v>1990</v>
      </c>
      <c r="B6945" t="s">
        <v>56275</v>
      </c>
      <c r="C6945" t="s">
        <v>46</v>
      </c>
      <c r="D6945" t="s">
        <v>56276</v>
      </c>
      <c r="E6945" t="s">
        <v>56277</v>
      </c>
      <c r="F6945" t="s">
        <v>56278</v>
      </c>
      <c r="G6945" t="s">
        <v>1988</v>
      </c>
      <c r="H6945" t="s">
        <v>56279</v>
      </c>
      <c r="I6945" t="s">
        <v>2350</v>
      </c>
      <c r="J6945" t="s">
        <v>7368</v>
      </c>
      <c r="K6945" t="s">
        <v>7369</v>
      </c>
      <c r="L6945" t="s">
        <v>110</v>
      </c>
      <c r="M6945" t="s">
        <v>2575</v>
      </c>
      <c r="N6945" t="s">
        <v>2602</v>
      </c>
      <c r="O6945" t="s">
        <v>7370</v>
      </c>
      <c r="P6945" t="s">
        <v>56280</v>
      </c>
      <c r="Q6945" t="s">
        <v>40778</v>
      </c>
      <c r="R6945" t="str">
        <f t="shared" si="216"/>
        <v>高密</v>
      </c>
      <c r="S6945" t="str">
        <f t="shared" si="217"/>
        <v>0714</v>
      </c>
    </row>
    <row r="6946" spans="1:19">
      <c r="A6946" t="s">
        <v>56281</v>
      </c>
      <c r="B6946" t="s">
        <v>56282</v>
      </c>
      <c r="C6946" t="s">
        <v>46</v>
      </c>
      <c r="D6946" t="s">
        <v>56283</v>
      </c>
      <c r="E6946" t="s">
        <v>55230</v>
      </c>
      <c r="F6946" t="s">
        <v>56284</v>
      </c>
      <c r="G6946" t="s">
        <v>56285</v>
      </c>
      <c r="H6946" t="s">
        <v>56286</v>
      </c>
      <c r="I6946" t="s">
        <v>2350</v>
      </c>
      <c r="J6946" t="s">
        <v>3809</v>
      </c>
      <c r="K6946" t="s">
        <v>3810</v>
      </c>
      <c r="L6946" t="s">
        <v>57</v>
      </c>
      <c r="M6946" t="s">
        <v>3811</v>
      </c>
      <c r="N6946" t="s">
        <v>5839</v>
      </c>
      <c r="O6946" t="s">
        <v>3812</v>
      </c>
      <c r="P6946" t="s">
        <v>56287</v>
      </c>
      <c r="R6946" t="str">
        <f t="shared" si="216"/>
        <v>安丘</v>
      </c>
      <c r="S6946" t="str">
        <f t="shared" si="217"/>
        <v>0714</v>
      </c>
    </row>
    <row r="6947" spans="1:19">
      <c r="A6947" t="s">
        <v>56288</v>
      </c>
      <c r="B6947" t="s">
        <v>56289</v>
      </c>
      <c r="C6947" t="s">
        <v>46</v>
      </c>
      <c r="D6947" t="s">
        <v>56290</v>
      </c>
      <c r="E6947" t="s">
        <v>55230</v>
      </c>
      <c r="F6947" t="s">
        <v>56291</v>
      </c>
      <c r="G6947" t="s">
        <v>56292</v>
      </c>
      <c r="H6947" t="s">
        <v>56293</v>
      </c>
      <c r="I6947" t="s">
        <v>2350</v>
      </c>
      <c r="J6947" t="s">
        <v>4400</v>
      </c>
      <c r="K6947" t="s">
        <v>4401</v>
      </c>
      <c r="L6947" t="s">
        <v>76</v>
      </c>
      <c r="M6947" t="s">
        <v>2827</v>
      </c>
      <c r="N6947" t="s">
        <v>2340</v>
      </c>
      <c r="O6947" t="s">
        <v>4402</v>
      </c>
      <c r="P6947" t="s">
        <v>56294</v>
      </c>
      <c r="Q6947" t="s">
        <v>56295</v>
      </c>
      <c r="R6947" t="str">
        <f t="shared" si="216"/>
        <v>奎文</v>
      </c>
      <c r="S6947" t="str">
        <f t="shared" si="217"/>
        <v>0714</v>
      </c>
    </row>
    <row r="6948" spans="1:19">
      <c r="A6948" t="s">
        <v>56296</v>
      </c>
      <c r="B6948" t="s">
        <v>56297</v>
      </c>
      <c r="C6948" t="s">
        <v>46</v>
      </c>
      <c r="D6948" t="s">
        <v>56298</v>
      </c>
      <c r="E6948" t="s">
        <v>55230</v>
      </c>
      <c r="F6948" t="s">
        <v>56299</v>
      </c>
      <c r="G6948" t="s">
        <v>56300</v>
      </c>
      <c r="H6948" t="s">
        <v>56301</v>
      </c>
      <c r="I6948" t="s">
        <v>2364</v>
      </c>
      <c r="J6948" t="s">
        <v>3355</v>
      </c>
      <c r="K6948" t="s">
        <v>3356</v>
      </c>
      <c r="L6948" t="s">
        <v>101</v>
      </c>
      <c r="M6948" t="s">
        <v>2982</v>
      </c>
      <c r="N6948" t="s">
        <v>2816</v>
      </c>
      <c r="O6948" t="s">
        <v>3357</v>
      </c>
      <c r="Q6948" t="s">
        <v>56302</v>
      </c>
      <c r="R6948" t="str">
        <f t="shared" si="216"/>
        <v>潍城</v>
      </c>
      <c r="S6948" t="str">
        <f t="shared" si="217"/>
        <v>0714</v>
      </c>
    </row>
    <row r="6949" spans="1:19">
      <c r="A6949" t="s">
        <v>56303</v>
      </c>
      <c r="B6949" t="s">
        <v>56304</v>
      </c>
      <c r="C6949" t="s">
        <v>46</v>
      </c>
      <c r="D6949" t="s">
        <v>56305</v>
      </c>
      <c r="E6949" t="s">
        <v>56306</v>
      </c>
      <c r="F6949" t="s">
        <v>56307</v>
      </c>
      <c r="G6949" t="s">
        <v>56308</v>
      </c>
      <c r="H6949" t="s">
        <v>56309</v>
      </c>
      <c r="I6949" t="s">
        <v>2465</v>
      </c>
      <c r="J6949" t="s">
        <v>5547</v>
      </c>
      <c r="K6949" t="s">
        <v>5548</v>
      </c>
      <c r="L6949" t="s">
        <v>128</v>
      </c>
      <c r="M6949" t="s">
        <v>3895</v>
      </c>
      <c r="N6949" t="s">
        <v>2340</v>
      </c>
      <c r="O6949" t="s">
        <v>5549</v>
      </c>
      <c r="P6949" t="s">
        <v>56310</v>
      </c>
      <c r="Q6949" t="s">
        <v>56311</v>
      </c>
      <c r="R6949" t="str">
        <f t="shared" si="216"/>
        <v>寿光</v>
      </c>
      <c r="S6949" t="str">
        <f t="shared" si="217"/>
        <v>0714</v>
      </c>
    </row>
    <row r="6950" spans="1:19">
      <c r="A6950" t="s">
        <v>56312</v>
      </c>
      <c r="B6950" t="s">
        <v>56313</v>
      </c>
      <c r="C6950" t="s">
        <v>46</v>
      </c>
      <c r="D6950" t="s">
        <v>56314</v>
      </c>
      <c r="E6950" t="s">
        <v>56277</v>
      </c>
      <c r="F6950" t="s">
        <v>56315</v>
      </c>
      <c r="G6950" t="s">
        <v>56316</v>
      </c>
      <c r="H6950" t="s">
        <v>56317</v>
      </c>
      <c r="I6950" t="s">
        <v>2350</v>
      </c>
      <c r="J6950" t="s">
        <v>2782</v>
      </c>
      <c r="K6950" t="s">
        <v>2783</v>
      </c>
      <c r="L6950" t="s">
        <v>47</v>
      </c>
      <c r="M6950" t="s">
        <v>2784</v>
      </c>
      <c r="N6950" t="s">
        <v>3554</v>
      </c>
      <c r="O6950" t="s">
        <v>2786</v>
      </c>
      <c r="P6950" t="s">
        <v>56318</v>
      </c>
      <c r="R6950" t="str">
        <f t="shared" si="216"/>
        <v>诸城</v>
      </c>
      <c r="S6950" t="str">
        <f t="shared" si="217"/>
        <v>0714</v>
      </c>
    </row>
    <row r="6951" spans="1:19">
      <c r="A6951" t="s">
        <v>56319</v>
      </c>
      <c r="B6951" t="s">
        <v>56320</v>
      </c>
      <c r="C6951" t="s">
        <v>46</v>
      </c>
      <c r="D6951" t="s">
        <v>56321</v>
      </c>
      <c r="E6951" t="s">
        <v>55230</v>
      </c>
      <c r="F6951" t="s">
        <v>56322</v>
      </c>
      <c r="G6951" t="s">
        <v>56323</v>
      </c>
      <c r="H6951" t="s">
        <v>56324</v>
      </c>
      <c r="I6951" t="s">
        <v>4038</v>
      </c>
      <c r="J6951" t="s">
        <v>4437</v>
      </c>
      <c r="K6951" t="s">
        <v>4438</v>
      </c>
      <c r="N6951" t="s">
        <v>3214</v>
      </c>
      <c r="O6951" t="s">
        <v>4440</v>
      </c>
      <c r="R6951" t="str">
        <f t="shared" si="216"/>
        <v/>
      </c>
      <c r="S6951" t="str">
        <f t="shared" si="217"/>
        <v>0714</v>
      </c>
    </row>
    <row r="6952" spans="1:19">
      <c r="A6952" t="s">
        <v>56325</v>
      </c>
      <c r="B6952" t="s">
        <v>56326</v>
      </c>
      <c r="C6952" t="s">
        <v>46</v>
      </c>
      <c r="D6952" t="s">
        <v>56327</v>
      </c>
      <c r="E6952" t="s">
        <v>56328</v>
      </c>
      <c r="F6952" t="s">
        <v>56329</v>
      </c>
      <c r="G6952" t="s">
        <v>56330</v>
      </c>
      <c r="H6952" t="s">
        <v>56331</v>
      </c>
      <c r="I6952" t="s">
        <v>2364</v>
      </c>
      <c r="J6952" t="s">
        <v>3597</v>
      </c>
      <c r="K6952" t="s">
        <v>3598</v>
      </c>
      <c r="L6952" t="s">
        <v>128</v>
      </c>
      <c r="M6952" t="s">
        <v>2708</v>
      </c>
      <c r="N6952" t="s">
        <v>3554</v>
      </c>
      <c r="O6952" t="s">
        <v>3599</v>
      </c>
      <c r="P6952" t="s">
        <v>56332</v>
      </c>
      <c r="Q6952" t="s">
        <v>56333</v>
      </c>
      <c r="R6952" t="str">
        <f t="shared" si="216"/>
        <v>寿光</v>
      </c>
      <c r="S6952" t="str">
        <f t="shared" si="217"/>
        <v>0714</v>
      </c>
    </row>
    <row r="6953" spans="1:19">
      <c r="A6953" t="s">
        <v>56334</v>
      </c>
      <c r="B6953" t="s">
        <v>56335</v>
      </c>
      <c r="C6953" t="s">
        <v>46</v>
      </c>
      <c r="D6953" t="s">
        <v>56336</v>
      </c>
      <c r="E6953" t="s">
        <v>56337</v>
      </c>
      <c r="F6953" t="s">
        <v>56338</v>
      </c>
      <c r="G6953" t="s">
        <v>56339</v>
      </c>
      <c r="H6953" t="s">
        <v>56340</v>
      </c>
      <c r="I6953" t="s">
        <v>15596</v>
      </c>
      <c r="J6953" t="s">
        <v>3295</v>
      </c>
      <c r="K6953" t="s">
        <v>3296</v>
      </c>
      <c r="L6953" t="s">
        <v>47</v>
      </c>
      <c r="M6953" t="s">
        <v>3159</v>
      </c>
      <c r="N6953" t="s">
        <v>2674</v>
      </c>
      <c r="O6953" t="s">
        <v>3297</v>
      </c>
      <c r="P6953" t="s">
        <v>56341</v>
      </c>
      <c r="R6953" t="str">
        <f t="shared" si="216"/>
        <v>诸城</v>
      </c>
      <c r="S6953" t="str">
        <f t="shared" si="217"/>
        <v>0714</v>
      </c>
    </row>
    <row r="6954" spans="1:19">
      <c r="A6954" t="s">
        <v>56342</v>
      </c>
      <c r="B6954" t="s">
        <v>56343</v>
      </c>
      <c r="C6954" t="s">
        <v>46</v>
      </c>
      <c r="D6954" t="s">
        <v>56344</v>
      </c>
      <c r="E6954" t="s">
        <v>55589</v>
      </c>
      <c r="F6954" t="s">
        <v>56345</v>
      </c>
      <c r="G6954" t="s">
        <v>56346</v>
      </c>
      <c r="H6954" t="s">
        <v>56347</v>
      </c>
      <c r="I6954" t="s">
        <v>2503</v>
      </c>
      <c r="J6954" t="s">
        <v>8347</v>
      </c>
      <c r="K6954" t="s">
        <v>8348</v>
      </c>
      <c r="L6954" t="s">
        <v>101</v>
      </c>
      <c r="M6954" t="s">
        <v>2982</v>
      </c>
      <c r="N6954" t="s">
        <v>5839</v>
      </c>
      <c r="O6954" t="s">
        <v>8349</v>
      </c>
      <c r="P6954" t="s">
        <v>56348</v>
      </c>
      <c r="R6954" t="str">
        <f t="shared" si="216"/>
        <v>潍城</v>
      </c>
      <c r="S6954" t="str">
        <f t="shared" si="217"/>
        <v>0714</v>
      </c>
    </row>
    <row r="6955" spans="1:19">
      <c r="A6955" t="s">
        <v>56349</v>
      </c>
      <c r="B6955" t="s">
        <v>56350</v>
      </c>
      <c r="C6955" t="s">
        <v>46</v>
      </c>
      <c r="D6955" t="s">
        <v>56351</v>
      </c>
      <c r="E6955" t="s">
        <v>56352</v>
      </c>
      <c r="F6955" t="s">
        <v>56353</v>
      </c>
      <c r="G6955" t="s">
        <v>56354</v>
      </c>
      <c r="H6955" t="s">
        <v>56355</v>
      </c>
      <c r="I6955" t="s">
        <v>2350</v>
      </c>
      <c r="J6955" t="s">
        <v>8067</v>
      </c>
      <c r="K6955" t="s">
        <v>8068</v>
      </c>
      <c r="L6955" t="s">
        <v>187</v>
      </c>
      <c r="M6955" t="s">
        <v>3510</v>
      </c>
      <c r="N6955" t="s">
        <v>2421</v>
      </c>
      <c r="O6955" t="s">
        <v>8069</v>
      </c>
      <c r="P6955" t="s">
        <v>56356</v>
      </c>
      <c r="Q6955" t="s">
        <v>56357</v>
      </c>
      <c r="R6955" t="str">
        <f t="shared" si="216"/>
        <v>坊子</v>
      </c>
      <c r="S6955" t="str">
        <f t="shared" si="217"/>
        <v>0714</v>
      </c>
    </row>
    <row r="6956" spans="1:19">
      <c r="A6956" t="s">
        <v>56358</v>
      </c>
      <c r="B6956" t="s">
        <v>56359</v>
      </c>
      <c r="C6956" t="s">
        <v>46</v>
      </c>
      <c r="D6956" t="s">
        <v>56360</v>
      </c>
      <c r="E6956" t="s">
        <v>56361</v>
      </c>
      <c r="F6956" t="s">
        <v>56362</v>
      </c>
      <c r="G6956" t="s">
        <v>56363</v>
      </c>
      <c r="H6956" t="s">
        <v>56364</v>
      </c>
      <c r="I6956" t="s">
        <v>2645</v>
      </c>
      <c r="J6956" t="s">
        <v>5156</v>
      </c>
      <c r="K6956" t="s">
        <v>5157</v>
      </c>
      <c r="L6956" t="s">
        <v>67</v>
      </c>
      <c r="M6956" t="s">
        <v>3706</v>
      </c>
      <c r="N6956" t="s">
        <v>2721</v>
      </c>
      <c r="O6956" t="s">
        <v>5158</v>
      </c>
      <c r="P6956" t="s">
        <v>56365</v>
      </c>
      <c r="R6956" t="str">
        <f t="shared" si="216"/>
        <v>昌邑</v>
      </c>
      <c r="S6956" t="str">
        <f t="shared" si="217"/>
        <v>0714</v>
      </c>
    </row>
    <row r="6957" spans="1:19">
      <c r="A6957" t="s">
        <v>56366</v>
      </c>
      <c r="B6957" t="s">
        <v>56367</v>
      </c>
      <c r="C6957" t="s">
        <v>46</v>
      </c>
      <c r="D6957" t="s">
        <v>56368</v>
      </c>
      <c r="E6957" t="s">
        <v>55447</v>
      </c>
      <c r="F6957" t="s">
        <v>56369</v>
      </c>
      <c r="G6957" t="s">
        <v>56370</v>
      </c>
      <c r="H6957" t="s">
        <v>56371</v>
      </c>
      <c r="I6957" t="s">
        <v>2364</v>
      </c>
      <c r="J6957" t="s">
        <v>6506</v>
      </c>
      <c r="K6957" t="s">
        <v>6507</v>
      </c>
      <c r="L6957" t="s">
        <v>76</v>
      </c>
      <c r="M6957" t="s">
        <v>4374</v>
      </c>
      <c r="N6957" t="s">
        <v>2396</v>
      </c>
      <c r="O6957" t="s">
        <v>6508</v>
      </c>
      <c r="P6957" t="s">
        <v>56372</v>
      </c>
      <c r="Q6957" t="s">
        <v>56373</v>
      </c>
      <c r="R6957" t="str">
        <f t="shared" si="216"/>
        <v>奎文</v>
      </c>
      <c r="S6957" t="str">
        <f t="shared" si="217"/>
        <v>0714</v>
      </c>
    </row>
    <row r="6958" spans="1:19">
      <c r="A6958" t="s">
        <v>56374</v>
      </c>
      <c r="B6958" t="s">
        <v>56375</v>
      </c>
      <c r="C6958" t="s">
        <v>46</v>
      </c>
      <c r="D6958" t="s">
        <v>56376</v>
      </c>
      <c r="E6958" t="s">
        <v>55447</v>
      </c>
      <c r="F6958" t="s">
        <v>56377</v>
      </c>
      <c r="G6958" t="s">
        <v>56378</v>
      </c>
      <c r="H6958" t="s">
        <v>56379</v>
      </c>
      <c r="I6958" t="s">
        <v>2350</v>
      </c>
      <c r="J6958" t="s">
        <v>4533</v>
      </c>
      <c r="K6958" t="s">
        <v>4534</v>
      </c>
      <c r="L6958" t="s">
        <v>76</v>
      </c>
      <c r="M6958" t="s">
        <v>2528</v>
      </c>
      <c r="N6958" t="s">
        <v>2421</v>
      </c>
      <c r="O6958" t="s">
        <v>4535</v>
      </c>
      <c r="P6958" t="s">
        <v>56380</v>
      </c>
      <c r="Q6958" t="s">
        <v>56381</v>
      </c>
      <c r="R6958" t="str">
        <f t="shared" si="216"/>
        <v>奎文</v>
      </c>
      <c r="S6958" t="str">
        <f t="shared" si="217"/>
        <v>0714</v>
      </c>
    </row>
    <row r="6959" spans="1:19">
      <c r="A6959" t="s">
        <v>56382</v>
      </c>
      <c r="B6959" t="s">
        <v>56383</v>
      </c>
      <c r="C6959" t="s">
        <v>46</v>
      </c>
      <c r="D6959" t="s">
        <v>56384</v>
      </c>
      <c r="E6959" t="s">
        <v>56385</v>
      </c>
      <c r="F6959" t="s">
        <v>56386</v>
      </c>
      <c r="G6959" t="s">
        <v>56387</v>
      </c>
      <c r="H6959" t="s">
        <v>56388</v>
      </c>
      <c r="I6959" t="s">
        <v>2645</v>
      </c>
      <c r="J6959" t="s">
        <v>2847</v>
      </c>
      <c r="K6959" t="s">
        <v>2848</v>
      </c>
      <c r="L6959" t="s">
        <v>110</v>
      </c>
      <c r="M6959" t="s">
        <v>2849</v>
      </c>
      <c r="N6959" t="s">
        <v>2859</v>
      </c>
      <c r="O6959" t="s">
        <v>2850</v>
      </c>
      <c r="P6959" t="s">
        <v>56389</v>
      </c>
      <c r="R6959" t="str">
        <f t="shared" si="216"/>
        <v>高密</v>
      </c>
      <c r="S6959" t="str">
        <f t="shared" si="217"/>
        <v>0714</v>
      </c>
    </row>
    <row r="6960" spans="1:19">
      <c r="A6960" t="s">
        <v>56390</v>
      </c>
      <c r="B6960" t="s">
        <v>56391</v>
      </c>
      <c r="C6960" t="s">
        <v>46</v>
      </c>
      <c r="D6960" t="s">
        <v>56392</v>
      </c>
      <c r="E6960" t="s">
        <v>56393</v>
      </c>
      <c r="F6960" t="s">
        <v>56394</v>
      </c>
      <c r="G6960" t="s">
        <v>56395</v>
      </c>
      <c r="H6960" t="s">
        <v>56396</v>
      </c>
      <c r="I6960" t="s">
        <v>2645</v>
      </c>
      <c r="J6960" t="s">
        <v>3651</v>
      </c>
      <c r="K6960" t="s">
        <v>3652</v>
      </c>
      <c r="L6960" t="s">
        <v>128</v>
      </c>
      <c r="M6960" t="s">
        <v>3653</v>
      </c>
      <c r="N6960" t="s">
        <v>2674</v>
      </c>
      <c r="O6960" t="s">
        <v>3654</v>
      </c>
      <c r="P6960" t="s">
        <v>56397</v>
      </c>
      <c r="R6960" t="str">
        <f t="shared" si="216"/>
        <v>寿光</v>
      </c>
      <c r="S6960" t="str">
        <f t="shared" si="217"/>
        <v>0714</v>
      </c>
    </row>
    <row r="6961" spans="1:19">
      <c r="A6961" t="s">
        <v>56398</v>
      </c>
      <c r="B6961" t="s">
        <v>56399</v>
      </c>
      <c r="C6961" t="s">
        <v>46</v>
      </c>
      <c r="D6961" t="s">
        <v>56400</v>
      </c>
      <c r="E6961" t="s">
        <v>56401</v>
      </c>
      <c r="F6961" t="s">
        <v>56402</v>
      </c>
      <c r="G6961" t="s">
        <v>56403</v>
      </c>
      <c r="H6961" t="s">
        <v>56404</v>
      </c>
      <c r="I6961" t="s">
        <v>2645</v>
      </c>
      <c r="J6961" t="s">
        <v>16836</v>
      </c>
      <c r="K6961" t="s">
        <v>16837</v>
      </c>
      <c r="L6961" t="s">
        <v>676</v>
      </c>
      <c r="M6961" t="s">
        <v>6204</v>
      </c>
      <c r="N6961" t="s">
        <v>2421</v>
      </c>
      <c r="O6961" t="s">
        <v>16838</v>
      </c>
      <c r="P6961" t="s">
        <v>56405</v>
      </c>
      <c r="R6961" t="str">
        <f t="shared" si="216"/>
        <v>昌乐</v>
      </c>
      <c r="S6961" t="str">
        <f t="shared" si="217"/>
        <v>0714</v>
      </c>
    </row>
    <row r="6962" spans="1:19">
      <c r="A6962" t="s">
        <v>56406</v>
      </c>
      <c r="B6962" t="s">
        <v>56407</v>
      </c>
      <c r="C6962" t="s">
        <v>46</v>
      </c>
      <c r="D6962" t="s">
        <v>56408</v>
      </c>
      <c r="E6962" t="s">
        <v>55230</v>
      </c>
      <c r="F6962" t="s">
        <v>56409</v>
      </c>
      <c r="G6962" t="s">
        <v>56410</v>
      </c>
      <c r="H6962" t="s">
        <v>56411</v>
      </c>
      <c r="I6962" t="s">
        <v>3856</v>
      </c>
      <c r="J6962" t="s">
        <v>10721</v>
      </c>
      <c r="K6962" t="s">
        <v>10722</v>
      </c>
      <c r="L6962" t="s">
        <v>76</v>
      </c>
      <c r="M6962" t="s">
        <v>4374</v>
      </c>
      <c r="N6962" t="s">
        <v>18142</v>
      </c>
      <c r="O6962" t="s">
        <v>10723</v>
      </c>
      <c r="P6962" t="s">
        <v>56412</v>
      </c>
      <c r="Q6962" t="s">
        <v>56413</v>
      </c>
      <c r="R6962" t="str">
        <f t="shared" si="216"/>
        <v>奎文</v>
      </c>
      <c r="S6962" t="str">
        <f t="shared" si="217"/>
        <v>0714</v>
      </c>
    </row>
    <row r="6963" spans="1:19">
      <c r="A6963" t="s">
        <v>56414</v>
      </c>
      <c r="B6963" t="s">
        <v>56415</v>
      </c>
      <c r="C6963" t="s">
        <v>46</v>
      </c>
      <c r="D6963" t="s">
        <v>56416</v>
      </c>
      <c r="E6963" t="s">
        <v>55447</v>
      </c>
      <c r="F6963" t="s">
        <v>56417</v>
      </c>
      <c r="G6963" t="s">
        <v>56418</v>
      </c>
      <c r="H6963" t="s">
        <v>56266</v>
      </c>
      <c r="I6963" t="s">
        <v>2350</v>
      </c>
      <c r="J6963" t="s">
        <v>4089</v>
      </c>
      <c r="K6963" t="s">
        <v>4090</v>
      </c>
      <c r="L6963" t="s">
        <v>110</v>
      </c>
      <c r="M6963" t="s">
        <v>2575</v>
      </c>
      <c r="N6963" t="s">
        <v>2421</v>
      </c>
      <c r="O6963" t="s">
        <v>4091</v>
      </c>
      <c r="P6963" t="s">
        <v>56419</v>
      </c>
      <c r="R6963" t="str">
        <f t="shared" si="216"/>
        <v>高密</v>
      </c>
      <c r="S6963" t="str">
        <f t="shared" si="217"/>
        <v>0714</v>
      </c>
    </row>
    <row r="6964" spans="1:19">
      <c r="A6964" t="s">
        <v>56420</v>
      </c>
      <c r="B6964" t="s">
        <v>52483</v>
      </c>
      <c r="C6964" t="s">
        <v>46</v>
      </c>
      <c r="D6964" t="s">
        <v>56421</v>
      </c>
      <c r="E6964" t="s">
        <v>56422</v>
      </c>
      <c r="F6964" t="s">
        <v>56423</v>
      </c>
      <c r="G6964" t="s">
        <v>56424</v>
      </c>
      <c r="H6964" t="s">
        <v>56425</v>
      </c>
      <c r="I6964" t="s">
        <v>8822</v>
      </c>
      <c r="J6964" t="s">
        <v>5620</v>
      </c>
      <c r="K6964" t="s">
        <v>5621</v>
      </c>
      <c r="L6964" t="s">
        <v>76</v>
      </c>
      <c r="M6964" t="s">
        <v>2661</v>
      </c>
      <c r="N6964" t="s">
        <v>4647</v>
      </c>
      <c r="O6964" t="s">
        <v>5622</v>
      </c>
      <c r="P6964" t="s">
        <v>56426</v>
      </c>
      <c r="Q6964" t="s">
        <v>56427</v>
      </c>
      <c r="R6964" t="str">
        <f t="shared" si="216"/>
        <v>奎文</v>
      </c>
      <c r="S6964" t="str">
        <f t="shared" si="217"/>
        <v>0714</v>
      </c>
    </row>
    <row r="6965" spans="1:19">
      <c r="A6965" t="s">
        <v>56428</v>
      </c>
      <c r="B6965" t="s">
        <v>56429</v>
      </c>
      <c r="C6965" t="s">
        <v>46</v>
      </c>
      <c r="D6965" t="s">
        <v>56430</v>
      </c>
      <c r="E6965" t="s">
        <v>56431</v>
      </c>
      <c r="F6965" t="s">
        <v>56432</v>
      </c>
      <c r="G6965" t="s">
        <v>56433</v>
      </c>
      <c r="H6965" t="s">
        <v>56434</v>
      </c>
      <c r="I6965" t="s">
        <v>30509</v>
      </c>
      <c r="J6965" t="s">
        <v>4437</v>
      </c>
      <c r="K6965" t="s">
        <v>4438</v>
      </c>
      <c r="L6965" t="s">
        <v>119</v>
      </c>
      <c r="N6965" t="s">
        <v>3907</v>
      </c>
      <c r="O6965" t="s">
        <v>4440</v>
      </c>
      <c r="R6965" t="str">
        <f t="shared" si="216"/>
        <v>寒亭</v>
      </c>
      <c r="S6965" t="str">
        <f t="shared" si="217"/>
        <v>0714</v>
      </c>
    </row>
    <row r="6966" spans="1:19">
      <c r="A6966" t="s">
        <v>56435</v>
      </c>
      <c r="B6966" t="s">
        <v>56436</v>
      </c>
      <c r="C6966" t="s">
        <v>46</v>
      </c>
      <c r="D6966" t="s">
        <v>56437</v>
      </c>
      <c r="E6966" t="s">
        <v>56438</v>
      </c>
      <c r="F6966" t="s">
        <v>56439</v>
      </c>
      <c r="G6966" t="s">
        <v>56440</v>
      </c>
      <c r="H6966" t="s">
        <v>56441</v>
      </c>
      <c r="I6966" t="s">
        <v>6637</v>
      </c>
      <c r="J6966" t="s">
        <v>2514</v>
      </c>
      <c r="K6966" t="s">
        <v>2515</v>
      </c>
      <c r="L6966" t="s">
        <v>76</v>
      </c>
      <c r="M6966" t="s">
        <v>2516</v>
      </c>
      <c r="N6966" t="s">
        <v>2872</v>
      </c>
      <c r="O6966" t="s">
        <v>2517</v>
      </c>
      <c r="P6966" t="s">
        <v>56442</v>
      </c>
      <c r="R6966" t="str">
        <f t="shared" si="216"/>
        <v>奎文</v>
      </c>
      <c r="S6966" t="str">
        <f t="shared" si="217"/>
        <v>0714</v>
      </c>
    </row>
    <row r="6967" spans="1:19">
      <c r="A6967" t="s">
        <v>56443</v>
      </c>
      <c r="B6967" t="s">
        <v>56444</v>
      </c>
      <c r="C6967" t="s">
        <v>46</v>
      </c>
      <c r="D6967" t="s">
        <v>56445</v>
      </c>
      <c r="E6967" t="s">
        <v>55589</v>
      </c>
      <c r="F6967" t="s">
        <v>56446</v>
      </c>
      <c r="G6967" t="s">
        <v>56447</v>
      </c>
      <c r="H6967" t="s">
        <v>56448</v>
      </c>
      <c r="I6967" t="s">
        <v>2645</v>
      </c>
      <c r="J6967" t="s">
        <v>6823</v>
      </c>
      <c r="K6967" t="s">
        <v>6824</v>
      </c>
      <c r="L6967" t="s">
        <v>137</v>
      </c>
      <c r="M6967" t="s">
        <v>5175</v>
      </c>
      <c r="N6967" t="s">
        <v>2354</v>
      </c>
      <c r="O6967" t="s">
        <v>6825</v>
      </c>
      <c r="P6967" t="s">
        <v>56449</v>
      </c>
      <c r="R6967" t="str">
        <f t="shared" si="216"/>
        <v>青州</v>
      </c>
      <c r="S6967" t="str">
        <f t="shared" si="217"/>
        <v>0714</v>
      </c>
    </row>
    <row r="6968" spans="1:19">
      <c r="A6968" t="s">
        <v>56450</v>
      </c>
      <c r="B6968" t="s">
        <v>56451</v>
      </c>
      <c r="C6968" t="s">
        <v>46</v>
      </c>
      <c r="D6968" t="s">
        <v>56452</v>
      </c>
      <c r="E6968" t="s">
        <v>56453</v>
      </c>
      <c r="F6968" t="s">
        <v>56454</v>
      </c>
      <c r="G6968" t="s">
        <v>56455</v>
      </c>
      <c r="H6968" t="s">
        <v>56456</v>
      </c>
      <c r="I6968" t="s">
        <v>2350</v>
      </c>
      <c r="J6968" t="s">
        <v>3651</v>
      </c>
      <c r="K6968" t="s">
        <v>3652</v>
      </c>
      <c r="L6968" t="s">
        <v>128</v>
      </c>
      <c r="M6968" t="s">
        <v>3653</v>
      </c>
      <c r="N6968" t="s">
        <v>2674</v>
      </c>
      <c r="O6968" t="s">
        <v>3654</v>
      </c>
      <c r="P6968" t="s">
        <v>56457</v>
      </c>
      <c r="R6968" t="str">
        <f t="shared" si="216"/>
        <v>寿光</v>
      </c>
      <c r="S6968" t="str">
        <f t="shared" si="217"/>
        <v>0714</v>
      </c>
    </row>
    <row r="6969" spans="1:19">
      <c r="A6969" t="s">
        <v>56458</v>
      </c>
      <c r="B6969" t="s">
        <v>56459</v>
      </c>
      <c r="C6969" t="s">
        <v>46</v>
      </c>
      <c r="D6969" t="s">
        <v>56460</v>
      </c>
      <c r="E6969" t="s">
        <v>55447</v>
      </c>
      <c r="F6969" t="s">
        <v>56461</v>
      </c>
      <c r="G6969" t="s">
        <v>56462</v>
      </c>
      <c r="H6969" t="s">
        <v>56463</v>
      </c>
      <c r="I6969" t="s">
        <v>2350</v>
      </c>
      <c r="J6969" t="s">
        <v>7860</v>
      </c>
      <c r="K6969" t="s">
        <v>7861</v>
      </c>
      <c r="L6969" t="s">
        <v>128</v>
      </c>
      <c r="M6969" t="s">
        <v>4047</v>
      </c>
      <c r="N6969" t="s">
        <v>2564</v>
      </c>
      <c r="O6969" t="s">
        <v>7862</v>
      </c>
      <c r="P6969" t="s">
        <v>56464</v>
      </c>
      <c r="Q6969" t="s">
        <v>56465</v>
      </c>
      <c r="R6969" t="str">
        <f t="shared" si="216"/>
        <v>寿光</v>
      </c>
      <c r="S6969" t="str">
        <f t="shared" si="217"/>
        <v>0714</v>
      </c>
    </row>
    <row r="6970" spans="1:19">
      <c r="A6970" t="s">
        <v>56466</v>
      </c>
      <c r="B6970" t="s">
        <v>56467</v>
      </c>
      <c r="C6970" t="s">
        <v>46</v>
      </c>
      <c r="D6970" t="s">
        <v>56468</v>
      </c>
      <c r="E6970" t="s">
        <v>55230</v>
      </c>
      <c r="F6970" t="s">
        <v>56469</v>
      </c>
      <c r="G6970" t="s">
        <v>56470</v>
      </c>
      <c r="H6970" t="s">
        <v>56471</v>
      </c>
      <c r="I6970" t="s">
        <v>3108</v>
      </c>
      <c r="J6970" t="s">
        <v>3337</v>
      </c>
      <c r="K6970" t="s">
        <v>3338</v>
      </c>
      <c r="L6970" t="s">
        <v>76</v>
      </c>
      <c r="M6970" t="s">
        <v>2408</v>
      </c>
      <c r="N6970" t="s">
        <v>2455</v>
      </c>
      <c r="O6970" t="s">
        <v>3340</v>
      </c>
      <c r="P6970" t="s">
        <v>56472</v>
      </c>
      <c r="Q6970" t="s">
        <v>56473</v>
      </c>
      <c r="R6970" t="str">
        <f t="shared" si="216"/>
        <v>奎文</v>
      </c>
      <c r="S6970" t="str">
        <f t="shared" si="217"/>
        <v>0714</v>
      </c>
    </row>
    <row r="6971" spans="1:19">
      <c r="A6971" t="s">
        <v>56474</v>
      </c>
      <c r="B6971" t="s">
        <v>56475</v>
      </c>
      <c r="C6971" t="s">
        <v>46</v>
      </c>
      <c r="D6971" t="s">
        <v>56476</v>
      </c>
      <c r="E6971" t="s">
        <v>55230</v>
      </c>
      <c r="F6971" t="s">
        <v>56477</v>
      </c>
      <c r="G6971" t="s">
        <v>56478</v>
      </c>
      <c r="H6971" t="s">
        <v>56479</v>
      </c>
      <c r="I6971" t="s">
        <v>2645</v>
      </c>
      <c r="J6971" t="s">
        <v>11926</v>
      </c>
      <c r="K6971" t="s">
        <v>11927</v>
      </c>
      <c r="L6971" t="s">
        <v>137</v>
      </c>
      <c r="M6971" t="s">
        <v>3213</v>
      </c>
      <c r="N6971" t="s">
        <v>7359</v>
      </c>
      <c r="O6971" t="s">
        <v>11929</v>
      </c>
      <c r="P6971" t="s">
        <v>56480</v>
      </c>
      <c r="R6971" t="str">
        <f t="shared" si="216"/>
        <v>青州</v>
      </c>
      <c r="S6971" t="str">
        <f t="shared" si="217"/>
        <v>0714</v>
      </c>
    </row>
    <row r="6972" spans="1:19">
      <c r="A6972" t="s">
        <v>56481</v>
      </c>
      <c r="B6972" t="s">
        <v>56482</v>
      </c>
      <c r="C6972" t="s">
        <v>46</v>
      </c>
      <c r="D6972" t="s">
        <v>56483</v>
      </c>
      <c r="E6972" t="s">
        <v>56484</v>
      </c>
      <c r="F6972" t="s">
        <v>56485</v>
      </c>
      <c r="G6972" t="s">
        <v>56486</v>
      </c>
      <c r="H6972" t="s">
        <v>56487</v>
      </c>
      <c r="I6972" t="s">
        <v>2465</v>
      </c>
      <c r="J6972" t="s">
        <v>3609</v>
      </c>
      <c r="K6972" t="s">
        <v>3610</v>
      </c>
      <c r="L6972" t="s">
        <v>110</v>
      </c>
      <c r="M6972" t="s">
        <v>2381</v>
      </c>
      <c r="N6972" t="s">
        <v>3307</v>
      </c>
      <c r="O6972" t="s">
        <v>3611</v>
      </c>
      <c r="P6972" t="s">
        <v>56488</v>
      </c>
      <c r="R6972" t="str">
        <f t="shared" si="216"/>
        <v>高密</v>
      </c>
      <c r="S6972" t="str">
        <f t="shared" si="217"/>
        <v>0714</v>
      </c>
    </row>
    <row r="6973" spans="1:19">
      <c r="A6973" t="s">
        <v>56489</v>
      </c>
      <c r="B6973" t="s">
        <v>56490</v>
      </c>
      <c r="C6973" t="s">
        <v>46</v>
      </c>
      <c r="D6973" t="s">
        <v>56491</v>
      </c>
      <c r="E6973" t="s">
        <v>55230</v>
      </c>
      <c r="F6973" t="s">
        <v>56492</v>
      </c>
      <c r="G6973" t="s">
        <v>56493</v>
      </c>
      <c r="H6973" t="s">
        <v>56494</v>
      </c>
      <c r="I6973" t="s">
        <v>2392</v>
      </c>
      <c r="J6973" t="s">
        <v>3651</v>
      </c>
      <c r="K6973" t="s">
        <v>3652</v>
      </c>
      <c r="L6973" t="s">
        <v>128</v>
      </c>
      <c r="M6973" t="s">
        <v>3653</v>
      </c>
      <c r="N6973" t="s">
        <v>2674</v>
      </c>
      <c r="O6973" t="s">
        <v>3654</v>
      </c>
      <c r="P6973" t="s">
        <v>56495</v>
      </c>
      <c r="R6973" t="str">
        <f t="shared" si="216"/>
        <v>寿光</v>
      </c>
      <c r="S6973" t="str">
        <f t="shared" si="217"/>
        <v>0714</v>
      </c>
    </row>
    <row r="6974" spans="1:19">
      <c r="A6974" t="s">
        <v>56496</v>
      </c>
      <c r="B6974" t="s">
        <v>56497</v>
      </c>
      <c r="C6974" t="s">
        <v>46</v>
      </c>
      <c r="D6974" t="s">
        <v>56498</v>
      </c>
      <c r="E6974" t="s">
        <v>56499</v>
      </c>
      <c r="F6974" t="s">
        <v>56500</v>
      </c>
      <c r="G6974" t="s">
        <v>56501</v>
      </c>
      <c r="H6974" t="s">
        <v>56502</v>
      </c>
      <c r="I6974" t="s">
        <v>2378</v>
      </c>
      <c r="J6974" t="s">
        <v>3938</v>
      </c>
      <c r="K6974" t="s">
        <v>3939</v>
      </c>
      <c r="L6974" t="s">
        <v>137</v>
      </c>
      <c r="M6974" t="s">
        <v>3940</v>
      </c>
      <c r="N6974" t="s">
        <v>2480</v>
      </c>
      <c r="O6974" t="s">
        <v>3941</v>
      </c>
      <c r="P6974" t="s">
        <v>56503</v>
      </c>
      <c r="R6974" t="str">
        <f t="shared" si="216"/>
        <v>青州</v>
      </c>
      <c r="S6974" t="str">
        <f t="shared" si="217"/>
        <v>0714</v>
      </c>
    </row>
    <row r="6975" spans="1:19">
      <c r="A6975" t="s">
        <v>56504</v>
      </c>
      <c r="B6975" t="s">
        <v>56505</v>
      </c>
      <c r="C6975" t="s">
        <v>46</v>
      </c>
      <c r="D6975" t="s">
        <v>56506</v>
      </c>
      <c r="E6975" t="s">
        <v>56453</v>
      </c>
      <c r="F6975" t="s">
        <v>56507</v>
      </c>
      <c r="G6975" t="s">
        <v>56508</v>
      </c>
      <c r="H6975" t="s">
        <v>56509</v>
      </c>
      <c r="I6975" t="s">
        <v>2645</v>
      </c>
      <c r="J6975" t="s">
        <v>10830</v>
      </c>
      <c r="K6975" t="s">
        <v>10831</v>
      </c>
      <c r="L6975" t="s">
        <v>101</v>
      </c>
      <c r="M6975" t="s">
        <v>5737</v>
      </c>
      <c r="N6975" t="s">
        <v>2480</v>
      </c>
      <c r="O6975" t="s">
        <v>10832</v>
      </c>
      <c r="P6975" t="s">
        <v>56510</v>
      </c>
      <c r="R6975" t="str">
        <f t="shared" si="216"/>
        <v>潍城</v>
      </c>
      <c r="S6975" t="str">
        <f t="shared" si="217"/>
        <v>0714</v>
      </c>
    </row>
    <row r="6976" spans="1:19">
      <c r="A6976" t="s">
        <v>56511</v>
      </c>
      <c r="B6976" t="s">
        <v>56512</v>
      </c>
      <c r="C6976" t="s">
        <v>46</v>
      </c>
      <c r="D6976" t="s">
        <v>56513</v>
      </c>
      <c r="E6976" t="s">
        <v>56453</v>
      </c>
      <c r="F6976" t="s">
        <v>56514</v>
      </c>
      <c r="G6976" t="s">
        <v>56515</v>
      </c>
      <c r="H6976" t="s">
        <v>56516</v>
      </c>
      <c r="I6976" t="s">
        <v>5346</v>
      </c>
      <c r="J6976" t="s">
        <v>4437</v>
      </c>
      <c r="K6976" t="s">
        <v>4438</v>
      </c>
      <c r="N6976" t="s">
        <v>3907</v>
      </c>
      <c r="O6976" t="s">
        <v>4440</v>
      </c>
      <c r="R6976" t="str">
        <f t="shared" si="216"/>
        <v/>
      </c>
      <c r="S6976" t="str">
        <f t="shared" si="217"/>
        <v>0714</v>
      </c>
    </row>
    <row r="6977" spans="1:19">
      <c r="A6977" t="s">
        <v>56517</v>
      </c>
      <c r="B6977" t="s">
        <v>56266</v>
      </c>
      <c r="C6977" t="s">
        <v>46</v>
      </c>
      <c r="D6977" t="s">
        <v>56518</v>
      </c>
      <c r="E6977" t="s">
        <v>55447</v>
      </c>
      <c r="F6977" t="s">
        <v>56519</v>
      </c>
      <c r="G6977" t="s">
        <v>56520</v>
      </c>
      <c r="H6977" t="s">
        <v>56521</v>
      </c>
      <c r="I6977" t="s">
        <v>3969</v>
      </c>
      <c r="J6977" t="s">
        <v>2634</v>
      </c>
      <c r="K6977" t="s">
        <v>2635</v>
      </c>
      <c r="L6977" t="s">
        <v>76</v>
      </c>
      <c r="M6977" t="s">
        <v>2408</v>
      </c>
      <c r="N6977" t="s">
        <v>2872</v>
      </c>
      <c r="O6977" t="s">
        <v>2636</v>
      </c>
      <c r="P6977" t="s">
        <v>56522</v>
      </c>
      <c r="R6977" t="str">
        <f t="shared" ref="R6977:R7040" si="218">IF(OR(LEFT(L6977,2)="高新"),"奎文",IF(LEFT(L6977,2)="峡山","坊子",IF(LEFT(L6977,2)="滨海","寒亭",LEFT(L6977,2))))</f>
        <v>奎文</v>
      </c>
      <c r="S6977" t="str">
        <f t="shared" ref="S6977:S7040" si="219">TEXT(B6977,"mmdd")</f>
        <v>0714</v>
      </c>
    </row>
    <row r="6978" spans="1:19">
      <c r="A6978" t="s">
        <v>56523</v>
      </c>
      <c r="B6978" t="s">
        <v>56524</v>
      </c>
      <c r="C6978" t="s">
        <v>46</v>
      </c>
      <c r="D6978" t="s">
        <v>56525</v>
      </c>
      <c r="E6978" t="s">
        <v>56526</v>
      </c>
      <c r="F6978" t="s">
        <v>56527</v>
      </c>
      <c r="G6978" t="s">
        <v>56528</v>
      </c>
      <c r="H6978" t="s">
        <v>56529</v>
      </c>
      <c r="I6978" t="s">
        <v>10333</v>
      </c>
      <c r="J6978" t="s">
        <v>2646</v>
      </c>
      <c r="K6978" t="s">
        <v>2647</v>
      </c>
      <c r="L6978" t="s">
        <v>128</v>
      </c>
      <c r="M6978" t="s">
        <v>2648</v>
      </c>
      <c r="N6978" t="s">
        <v>2480</v>
      </c>
      <c r="O6978" t="s">
        <v>2650</v>
      </c>
      <c r="P6978" t="s">
        <v>56530</v>
      </c>
      <c r="R6978" t="str">
        <f t="shared" si="218"/>
        <v>寿光</v>
      </c>
      <c r="S6978" t="str">
        <f t="shared" si="219"/>
        <v>0714</v>
      </c>
    </row>
    <row r="6979" spans="1:19">
      <c r="A6979" t="s">
        <v>56531</v>
      </c>
      <c r="B6979" t="s">
        <v>56532</v>
      </c>
      <c r="C6979" t="s">
        <v>46</v>
      </c>
      <c r="D6979" t="s">
        <v>56533</v>
      </c>
      <c r="E6979" t="s">
        <v>56534</v>
      </c>
      <c r="F6979" t="s">
        <v>56535</v>
      </c>
      <c r="G6979" t="s">
        <v>56536</v>
      </c>
      <c r="H6979" t="s">
        <v>56537</v>
      </c>
      <c r="I6979" t="s">
        <v>2364</v>
      </c>
      <c r="J6979" t="s">
        <v>56538</v>
      </c>
      <c r="K6979" t="s">
        <v>56539</v>
      </c>
      <c r="L6979" t="s">
        <v>137</v>
      </c>
      <c r="M6979" t="s">
        <v>3729</v>
      </c>
      <c r="N6979" t="s">
        <v>2354</v>
      </c>
      <c r="O6979" t="s">
        <v>56540</v>
      </c>
      <c r="P6979" t="s">
        <v>56541</v>
      </c>
      <c r="Q6979" t="s">
        <v>56542</v>
      </c>
      <c r="R6979" t="str">
        <f t="shared" si="218"/>
        <v>青州</v>
      </c>
      <c r="S6979" t="str">
        <f t="shared" si="219"/>
        <v>0714</v>
      </c>
    </row>
    <row r="6980" spans="1:19">
      <c r="A6980" t="s">
        <v>1982</v>
      </c>
      <c r="B6980" t="s">
        <v>56543</v>
      </c>
      <c r="C6980" t="s">
        <v>46</v>
      </c>
      <c r="D6980" t="s">
        <v>56544</v>
      </c>
      <c r="E6980" t="s">
        <v>56534</v>
      </c>
      <c r="F6980" t="s">
        <v>56545</v>
      </c>
      <c r="G6980" t="s">
        <v>1980</v>
      </c>
      <c r="H6980" t="s">
        <v>56546</v>
      </c>
      <c r="I6980" t="s">
        <v>6637</v>
      </c>
      <c r="J6980" t="s">
        <v>7259</v>
      </c>
      <c r="K6980" t="s">
        <v>7260</v>
      </c>
      <c r="L6980" t="s">
        <v>67</v>
      </c>
      <c r="M6980" t="s">
        <v>3706</v>
      </c>
      <c r="N6980" t="s">
        <v>3017</v>
      </c>
      <c r="O6980" t="s">
        <v>13827</v>
      </c>
      <c r="P6980" t="s">
        <v>56547</v>
      </c>
      <c r="R6980" t="str">
        <f t="shared" si="218"/>
        <v>昌邑</v>
      </c>
      <c r="S6980" t="str">
        <f t="shared" si="219"/>
        <v>0714</v>
      </c>
    </row>
    <row r="6981" spans="1:19">
      <c r="A6981" t="s">
        <v>56548</v>
      </c>
      <c r="B6981" t="s">
        <v>56549</v>
      </c>
      <c r="C6981" t="s">
        <v>46</v>
      </c>
      <c r="D6981" t="s">
        <v>56550</v>
      </c>
      <c r="E6981" t="s">
        <v>56484</v>
      </c>
      <c r="F6981" t="s">
        <v>56551</v>
      </c>
      <c r="G6981" t="s">
        <v>56552</v>
      </c>
      <c r="H6981" t="s">
        <v>56553</v>
      </c>
      <c r="I6981" t="s">
        <v>2364</v>
      </c>
      <c r="J6981" t="s">
        <v>2782</v>
      </c>
      <c r="K6981" t="s">
        <v>2783</v>
      </c>
      <c r="L6981" t="s">
        <v>47</v>
      </c>
      <c r="M6981" t="s">
        <v>2784</v>
      </c>
      <c r="N6981" t="s">
        <v>2602</v>
      </c>
      <c r="O6981" t="s">
        <v>2786</v>
      </c>
      <c r="P6981" t="s">
        <v>56554</v>
      </c>
      <c r="Q6981" t="s">
        <v>56555</v>
      </c>
      <c r="R6981" t="str">
        <f t="shared" si="218"/>
        <v>诸城</v>
      </c>
      <c r="S6981" t="str">
        <f t="shared" si="219"/>
        <v>0714</v>
      </c>
    </row>
    <row r="6982" spans="1:19">
      <c r="A6982" t="s">
        <v>56556</v>
      </c>
      <c r="B6982" t="s">
        <v>56557</v>
      </c>
      <c r="C6982" t="s">
        <v>46</v>
      </c>
      <c r="D6982" t="s">
        <v>56558</v>
      </c>
      <c r="E6982" t="s">
        <v>55447</v>
      </c>
      <c r="F6982" t="s">
        <v>56559</v>
      </c>
      <c r="G6982" t="s">
        <v>56560</v>
      </c>
      <c r="H6982" t="s">
        <v>56561</v>
      </c>
      <c r="I6982" t="s">
        <v>2350</v>
      </c>
      <c r="J6982" t="s">
        <v>5392</v>
      </c>
      <c r="K6982" t="s">
        <v>5393</v>
      </c>
      <c r="L6982" t="s">
        <v>128</v>
      </c>
      <c r="M6982" t="s">
        <v>2720</v>
      </c>
      <c r="N6982" t="s">
        <v>2785</v>
      </c>
      <c r="O6982" t="s">
        <v>5394</v>
      </c>
      <c r="P6982" t="s">
        <v>56562</v>
      </c>
      <c r="Q6982" t="s">
        <v>56563</v>
      </c>
      <c r="R6982" t="str">
        <f t="shared" si="218"/>
        <v>寿光</v>
      </c>
      <c r="S6982" t="str">
        <f t="shared" si="219"/>
        <v>0714</v>
      </c>
    </row>
    <row r="6983" spans="1:19">
      <c r="A6983" t="s">
        <v>56564</v>
      </c>
      <c r="B6983" t="s">
        <v>56565</v>
      </c>
      <c r="C6983" t="s">
        <v>46</v>
      </c>
      <c r="D6983" t="s">
        <v>56566</v>
      </c>
      <c r="E6983" t="s">
        <v>56567</v>
      </c>
      <c r="F6983" t="s">
        <v>56568</v>
      </c>
      <c r="G6983" t="s">
        <v>56569</v>
      </c>
      <c r="H6983" t="s">
        <v>56570</v>
      </c>
      <c r="I6983" t="s">
        <v>2364</v>
      </c>
      <c r="J6983" t="s">
        <v>6766</v>
      </c>
      <c r="K6983" t="s">
        <v>6767</v>
      </c>
      <c r="L6983" t="s">
        <v>137</v>
      </c>
      <c r="M6983" t="s">
        <v>2686</v>
      </c>
      <c r="N6983" t="s">
        <v>2816</v>
      </c>
      <c r="O6983" t="s">
        <v>6768</v>
      </c>
      <c r="P6983" t="s">
        <v>56571</v>
      </c>
      <c r="Q6983" t="s">
        <v>56572</v>
      </c>
      <c r="R6983" t="str">
        <f t="shared" si="218"/>
        <v>青州</v>
      </c>
      <c r="S6983" t="str">
        <f t="shared" si="219"/>
        <v>0714</v>
      </c>
    </row>
    <row r="6984" spans="1:19">
      <c r="A6984" t="s">
        <v>56573</v>
      </c>
      <c r="B6984" t="s">
        <v>56574</v>
      </c>
      <c r="C6984" t="s">
        <v>46</v>
      </c>
      <c r="D6984" t="s">
        <v>56575</v>
      </c>
      <c r="E6984" t="s">
        <v>56576</v>
      </c>
      <c r="F6984" t="s">
        <v>56577</v>
      </c>
      <c r="G6984" t="s">
        <v>56578</v>
      </c>
      <c r="H6984" t="s">
        <v>56579</v>
      </c>
      <c r="I6984" t="s">
        <v>10479</v>
      </c>
      <c r="J6984" t="s">
        <v>4437</v>
      </c>
      <c r="K6984" t="s">
        <v>4438</v>
      </c>
      <c r="N6984" t="s">
        <v>3214</v>
      </c>
      <c r="O6984" t="s">
        <v>4440</v>
      </c>
      <c r="R6984" t="str">
        <f t="shared" si="218"/>
        <v/>
      </c>
      <c r="S6984" t="str">
        <f t="shared" si="219"/>
        <v>0714</v>
      </c>
    </row>
    <row r="6985" spans="1:19">
      <c r="A6985" t="s">
        <v>56580</v>
      </c>
      <c r="B6985" t="s">
        <v>56581</v>
      </c>
      <c r="C6985" t="s">
        <v>46</v>
      </c>
      <c r="D6985" t="s">
        <v>56582</v>
      </c>
      <c r="E6985" t="s">
        <v>56583</v>
      </c>
      <c r="F6985" t="s">
        <v>56584</v>
      </c>
      <c r="G6985" t="s">
        <v>56585</v>
      </c>
      <c r="H6985" t="s">
        <v>56586</v>
      </c>
      <c r="I6985" t="s">
        <v>2378</v>
      </c>
      <c r="J6985" t="s">
        <v>5495</v>
      </c>
      <c r="K6985" t="s">
        <v>5496</v>
      </c>
      <c r="L6985" t="s">
        <v>137</v>
      </c>
      <c r="M6985" t="s">
        <v>2686</v>
      </c>
      <c r="N6985" t="s">
        <v>2480</v>
      </c>
      <c r="O6985" t="s">
        <v>5497</v>
      </c>
      <c r="P6985" t="s">
        <v>56587</v>
      </c>
      <c r="R6985" t="str">
        <f t="shared" si="218"/>
        <v>青州</v>
      </c>
      <c r="S6985" t="str">
        <f t="shared" si="219"/>
        <v>0714</v>
      </c>
    </row>
    <row r="6986" spans="1:19">
      <c r="A6986" t="s">
        <v>56588</v>
      </c>
      <c r="B6986" t="s">
        <v>56589</v>
      </c>
      <c r="C6986" t="s">
        <v>46</v>
      </c>
      <c r="D6986" t="s">
        <v>56590</v>
      </c>
      <c r="E6986" t="s">
        <v>56591</v>
      </c>
      <c r="F6986" t="s">
        <v>56592</v>
      </c>
      <c r="G6986" t="s">
        <v>56593</v>
      </c>
      <c r="H6986" t="s">
        <v>56594</v>
      </c>
      <c r="I6986" t="s">
        <v>2503</v>
      </c>
      <c r="J6986" t="s">
        <v>11370</v>
      </c>
      <c r="K6986" t="s">
        <v>11371</v>
      </c>
      <c r="L6986" t="s">
        <v>676</v>
      </c>
      <c r="M6986" t="s">
        <v>3471</v>
      </c>
      <c r="N6986" t="s">
        <v>3017</v>
      </c>
      <c r="O6986" t="s">
        <v>11372</v>
      </c>
      <c r="P6986" t="s">
        <v>56595</v>
      </c>
      <c r="Q6986" t="s">
        <v>56596</v>
      </c>
      <c r="R6986" t="str">
        <f t="shared" si="218"/>
        <v>昌乐</v>
      </c>
      <c r="S6986" t="str">
        <f t="shared" si="219"/>
        <v>0714</v>
      </c>
    </row>
    <row r="6987" spans="1:19">
      <c r="A6987" t="s">
        <v>56597</v>
      </c>
      <c r="B6987" t="s">
        <v>56598</v>
      </c>
      <c r="C6987" t="s">
        <v>46</v>
      </c>
      <c r="D6987" t="s">
        <v>56599</v>
      </c>
      <c r="E6987" t="s">
        <v>55230</v>
      </c>
      <c r="F6987" t="s">
        <v>56600</v>
      </c>
      <c r="G6987" t="s">
        <v>56601</v>
      </c>
      <c r="H6987" t="s">
        <v>56602</v>
      </c>
      <c r="I6987" t="s">
        <v>2350</v>
      </c>
      <c r="J6987" t="s">
        <v>4231</v>
      </c>
      <c r="K6987" t="s">
        <v>4232</v>
      </c>
      <c r="L6987" t="s">
        <v>76</v>
      </c>
      <c r="M6987" t="s">
        <v>2827</v>
      </c>
      <c r="N6987" t="s">
        <v>2340</v>
      </c>
      <c r="O6987" t="s">
        <v>4234</v>
      </c>
      <c r="P6987" t="s">
        <v>56603</v>
      </c>
      <c r="Q6987" t="s">
        <v>56604</v>
      </c>
      <c r="R6987" t="str">
        <f t="shared" si="218"/>
        <v>奎文</v>
      </c>
      <c r="S6987" t="str">
        <f t="shared" si="219"/>
        <v>0714</v>
      </c>
    </row>
    <row r="6988" spans="1:19">
      <c r="A6988" t="s">
        <v>56605</v>
      </c>
      <c r="B6988" t="s">
        <v>56606</v>
      </c>
      <c r="C6988" t="s">
        <v>46</v>
      </c>
      <c r="D6988" t="s">
        <v>56607</v>
      </c>
      <c r="E6988" t="s">
        <v>55447</v>
      </c>
      <c r="F6988" t="s">
        <v>56608</v>
      </c>
      <c r="G6988" t="s">
        <v>56609</v>
      </c>
      <c r="H6988" t="s">
        <v>56610</v>
      </c>
      <c r="I6988" t="s">
        <v>2378</v>
      </c>
      <c r="J6988" t="s">
        <v>7136</v>
      </c>
      <c r="K6988" t="s">
        <v>7137</v>
      </c>
      <c r="L6988" t="s">
        <v>47</v>
      </c>
      <c r="M6988" t="s">
        <v>3327</v>
      </c>
      <c r="N6988" t="s">
        <v>2674</v>
      </c>
      <c r="O6988" t="s">
        <v>7138</v>
      </c>
      <c r="P6988" t="s">
        <v>56611</v>
      </c>
      <c r="R6988" t="str">
        <f t="shared" si="218"/>
        <v>诸城</v>
      </c>
      <c r="S6988" t="str">
        <f t="shared" si="219"/>
        <v>0714</v>
      </c>
    </row>
    <row r="6989" spans="1:19">
      <c r="A6989" t="s">
        <v>56612</v>
      </c>
      <c r="B6989" t="s">
        <v>56613</v>
      </c>
      <c r="C6989" t="s">
        <v>46</v>
      </c>
      <c r="D6989" t="s">
        <v>56614</v>
      </c>
      <c r="E6989" t="s">
        <v>56499</v>
      </c>
      <c r="F6989" t="s">
        <v>56615</v>
      </c>
      <c r="G6989" t="s">
        <v>56616</v>
      </c>
      <c r="H6989" t="s">
        <v>56617</v>
      </c>
      <c r="I6989" t="s">
        <v>2350</v>
      </c>
      <c r="J6989" t="s">
        <v>13147</v>
      </c>
      <c r="K6989" t="s">
        <v>13148</v>
      </c>
      <c r="L6989" t="s">
        <v>128</v>
      </c>
      <c r="M6989" t="s">
        <v>6079</v>
      </c>
      <c r="N6989" t="s">
        <v>7359</v>
      </c>
      <c r="O6989" t="s">
        <v>13149</v>
      </c>
      <c r="P6989" t="s">
        <v>56618</v>
      </c>
      <c r="R6989" t="str">
        <f t="shared" si="218"/>
        <v>寿光</v>
      </c>
      <c r="S6989" t="str">
        <f t="shared" si="219"/>
        <v>0714</v>
      </c>
    </row>
    <row r="6990" spans="1:19">
      <c r="A6990" t="s">
        <v>56619</v>
      </c>
      <c r="B6990" t="s">
        <v>56620</v>
      </c>
      <c r="C6990" t="s">
        <v>46</v>
      </c>
      <c r="D6990" t="s">
        <v>56621</v>
      </c>
      <c r="E6990" t="s">
        <v>56499</v>
      </c>
      <c r="F6990" t="s">
        <v>56622</v>
      </c>
      <c r="G6990" t="s">
        <v>56623</v>
      </c>
      <c r="H6990" t="s">
        <v>56624</v>
      </c>
      <c r="I6990" t="s">
        <v>2378</v>
      </c>
      <c r="J6990" t="s">
        <v>14911</v>
      </c>
      <c r="K6990" t="s">
        <v>14912</v>
      </c>
      <c r="L6990" t="s">
        <v>146</v>
      </c>
      <c r="M6990" t="s">
        <v>4470</v>
      </c>
      <c r="N6990" t="s">
        <v>6308</v>
      </c>
      <c r="O6990" t="s">
        <v>14913</v>
      </c>
      <c r="P6990" t="s">
        <v>56625</v>
      </c>
      <c r="Q6990" t="s">
        <v>56626</v>
      </c>
      <c r="R6990" t="str">
        <f t="shared" si="218"/>
        <v>临朐</v>
      </c>
      <c r="S6990" t="str">
        <f t="shared" si="219"/>
        <v>0714</v>
      </c>
    </row>
    <row r="6991" spans="1:19">
      <c r="A6991" t="s">
        <v>56627</v>
      </c>
      <c r="B6991" t="s">
        <v>56628</v>
      </c>
      <c r="C6991" t="s">
        <v>46</v>
      </c>
      <c r="D6991" t="s">
        <v>56629</v>
      </c>
      <c r="E6991" t="s">
        <v>55447</v>
      </c>
      <c r="F6991" t="s">
        <v>56630</v>
      </c>
      <c r="G6991" t="s">
        <v>56631</v>
      </c>
      <c r="H6991" t="s">
        <v>56632</v>
      </c>
      <c r="I6991" t="s">
        <v>2645</v>
      </c>
      <c r="J6991" t="s">
        <v>12134</v>
      </c>
      <c r="K6991" t="s">
        <v>12135</v>
      </c>
      <c r="L6991" t="s">
        <v>676</v>
      </c>
      <c r="M6991" t="s">
        <v>2815</v>
      </c>
      <c r="N6991" t="s">
        <v>5839</v>
      </c>
      <c r="O6991" t="s">
        <v>12136</v>
      </c>
      <c r="P6991" t="s">
        <v>56633</v>
      </c>
      <c r="R6991" t="str">
        <f t="shared" si="218"/>
        <v>昌乐</v>
      </c>
      <c r="S6991" t="str">
        <f t="shared" si="219"/>
        <v>0714</v>
      </c>
    </row>
    <row r="6992" spans="1:19">
      <c r="A6992" t="s">
        <v>56634</v>
      </c>
      <c r="B6992" t="s">
        <v>56635</v>
      </c>
      <c r="C6992" t="s">
        <v>46</v>
      </c>
      <c r="D6992" t="s">
        <v>56636</v>
      </c>
      <c r="E6992" t="s">
        <v>56385</v>
      </c>
      <c r="F6992" t="s">
        <v>56637</v>
      </c>
      <c r="G6992" t="s">
        <v>56638</v>
      </c>
      <c r="H6992" t="s">
        <v>56639</v>
      </c>
      <c r="I6992" t="s">
        <v>2364</v>
      </c>
      <c r="J6992" t="s">
        <v>8581</v>
      </c>
      <c r="K6992" t="s">
        <v>8582</v>
      </c>
      <c r="L6992" t="s">
        <v>47</v>
      </c>
      <c r="M6992" t="s">
        <v>3327</v>
      </c>
      <c r="N6992" t="s">
        <v>2859</v>
      </c>
      <c r="O6992" t="s">
        <v>8583</v>
      </c>
      <c r="Q6992" t="s">
        <v>56640</v>
      </c>
      <c r="R6992" t="str">
        <f t="shared" si="218"/>
        <v>诸城</v>
      </c>
      <c r="S6992" t="str">
        <f t="shared" si="219"/>
        <v>0714</v>
      </c>
    </row>
    <row r="6993" spans="1:19">
      <c r="A6993" t="s">
        <v>56641</v>
      </c>
      <c r="B6993" t="s">
        <v>56642</v>
      </c>
      <c r="C6993" t="s">
        <v>46</v>
      </c>
      <c r="D6993" t="s">
        <v>56643</v>
      </c>
      <c r="E6993" t="s">
        <v>56644</v>
      </c>
      <c r="F6993" t="s">
        <v>56645</v>
      </c>
      <c r="G6993" t="s">
        <v>56646</v>
      </c>
      <c r="H6993" t="s">
        <v>56647</v>
      </c>
      <c r="I6993" t="s">
        <v>2465</v>
      </c>
      <c r="J6993" t="s">
        <v>3337</v>
      </c>
      <c r="K6993" t="s">
        <v>3338</v>
      </c>
      <c r="L6993" t="s">
        <v>76</v>
      </c>
      <c r="M6993" t="s">
        <v>2408</v>
      </c>
      <c r="N6993" t="s">
        <v>2455</v>
      </c>
      <c r="O6993" t="s">
        <v>3340</v>
      </c>
      <c r="P6993" t="s">
        <v>56648</v>
      </c>
      <c r="R6993" t="str">
        <f t="shared" si="218"/>
        <v>奎文</v>
      </c>
      <c r="S6993" t="str">
        <f t="shared" si="219"/>
        <v>0714</v>
      </c>
    </row>
    <row r="6994" spans="1:19">
      <c r="A6994" t="s">
        <v>56649</v>
      </c>
      <c r="B6994" t="s">
        <v>56650</v>
      </c>
      <c r="C6994" t="s">
        <v>46</v>
      </c>
      <c r="D6994" t="s">
        <v>56651</v>
      </c>
      <c r="E6994" t="s">
        <v>56583</v>
      </c>
      <c r="F6994" t="s">
        <v>56652</v>
      </c>
      <c r="G6994" t="s">
        <v>56653</v>
      </c>
      <c r="H6994" t="s">
        <v>56654</v>
      </c>
      <c r="I6994" t="s">
        <v>2350</v>
      </c>
      <c r="J6994" t="s">
        <v>16836</v>
      </c>
      <c r="K6994" t="s">
        <v>16837</v>
      </c>
      <c r="L6994" t="s">
        <v>676</v>
      </c>
      <c r="M6994" t="s">
        <v>6204</v>
      </c>
      <c r="N6994" t="s">
        <v>2421</v>
      </c>
      <c r="O6994" t="s">
        <v>16838</v>
      </c>
      <c r="P6994" t="s">
        <v>56655</v>
      </c>
      <c r="R6994" t="str">
        <f t="shared" si="218"/>
        <v>昌乐</v>
      </c>
      <c r="S6994" t="str">
        <f t="shared" si="219"/>
        <v>0714</v>
      </c>
    </row>
    <row r="6995" spans="1:19">
      <c r="A6995" t="s">
        <v>56656</v>
      </c>
      <c r="B6995" t="s">
        <v>56657</v>
      </c>
      <c r="C6995" t="s">
        <v>46</v>
      </c>
      <c r="D6995" t="s">
        <v>56658</v>
      </c>
      <c r="E6995" t="s">
        <v>56659</v>
      </c>
      <c r="F6995" t="s">
        <v>56660</v>
      </c>
      <c r="G6995" t="s">
        <v>56661</v>
      </c>
      <c r="H6995" t="s">
        <v>56662</v>
      </c>
      <c r="I6995" t="s">
        <v>2378</v>
      </c>
      <c r="J6995" t="s">
        <v>3981</v>
      </c>
      <c r="K6995" t="s">
        <v>3982</v>
      </c>
      <c r="L6995" t="s">
        <v>146</v>
      </c>
      <c r="M6995" t="s">
        <v>3532</v>
      </c>
      <c r="N6995" t="s">
        <v>2674</v>
      </c>
      <c r="O6995" t="s">
        <v>3983</v>
      </c>
      <c r="P6995" t="s">
        <v>56663</v>
      </c>
      <c r="R6995" t="str">
        <f t="shared" si="218"/>
        <v>临朐</v>
      </c>
      <c r="S6995" t="str">
        <f t="shared" si="219"/>
        <v>0714</v>
      </c>
    </row>
    <row r="6996" spans="1:19">
      <c r="A6996" t="s">
        <v>56664</v>
      </c>
      <c r="B6996" t="s">
        <v>56665</v>
      </c>
      <c r="C6996" t="s">
        <v>46</v>
      </c>
      <c r="D6996" t="s">
        <v>56666</v>
      </c>
      <c r="E6996" t="s">
        <v>56667</v>
      </c>
      <c r="F6996" t="s">
        <v>56668</v>
      </c>
      <c r="G6996" t="s">
        <v>56669</v>
      </c>
      <c r="H6996" t="s">
        <v>56670</v>
      </c>
      <c r="I6996" t="s">
        <v>2350</v>
      </c>
      <c r="J6996" t="s">
        <v>2934</v>
      </c>
      <c r="K6996" t="s">
        <v>2935</v>
      </c>
      <c r="L6996" t="s">
        <v>47</v>
      </c>
      <c r="M6996" t="s">
        <v>2784</v>
      </c>
      <c r="N6996" t="s">
        <v>3017</v>
      </c>
      <c r="O6996" t="s">
        <v>2937</v>
      </c>
      <c r="P6996" t="s">
        <v>56671</v>
      </c>
      <c r="R6996" t="str">
        <f t="shared" si="218"/>
        <v>诸城</v>
      </c>
      <c r="S6996" t="str">
        <f t="shared" si="219"/>
        <v>0714</v>
      </c>
    </row>
    <row r="6997" spans="1:19">
      <c r="A6997" t="s">
        <v>56672</v>
      </c>
      <c r="B6997" t="s">
        <v>56673</v>
      </c>
      <c r="C6997" t="s">
        <v>46</v>
      </c>
      <c r="D6997" t="s">
        <v>56674</v>
      </c>
      <c r="E6997" t="s">
        <v>56675</v>
      </c>
      <c r="F6997" t="s">
        <v>56676</v>
      </c>
      <c r="G6997" t="s">
        <v>56677</v>
      </c>
      <c r="H6997" t="s">
        <v>56678</v>
      </c>
      <c r="I6997" t="s">
        <v>2364</v>
      </c>
      <c r="J6997" t="s">
        <v>3552</v>
      </c>
      <c r="K6997" t="s">
        <v>5639</v>
      </c>
      <c r="L6997" t="s">
        <v>110</v>
      </c>
      <c r="M6997" t="s">
        <v>2575</v>
      </c>
      <c r="N6997" t="s">
        <v>4439</v>
      </c>
      <c r="O6997" t="s">
        <v>5640</v>
      </c>
      <c r="P6997" t="s">
        <v>56679</v>
      </c>
      <c r="Q6997" t="s">
        <v>56680</v>
      </c>
      <c r="R6997" t="str">
        <f t="shared" si="218"/>
        <v>高密</v>
      </c>
      <c r="S6997" t="str">
        <f t="shared" si="219"/>
        <v>0714</v>
      </c>
    </row>
    <row r="6998" spans="1:19">
      <c r="A6998" t="s">
        <v>56681</v>
      </c>
      <c r="B6998" t="s">
        <v>56682</v>
      </c>
      <c r="C6998" t="s">
        <v>46</v>
      </c>
      <c r="D6998" t="s">
        <v>56683</v>
      </c>
      <c r="E6998" t="s">
        <v>56684</v>
      </c>
      <c r="F6998" t="s">
        <v>56685</v>
      </c>
      <c r="G6998" t="s">
        <v>56686</v>
      </c>
      <c r="H6998" t="s">
        <v>53088</v>
      </c>
      <c r="I6998" t="s">
        <v>5391</v>
      </c>
      <c r="J6998" t="s">
        <v>2539</v>
      </c>
      <c r="K6998" t="s">
        <v>2540</v>
      </c>
      <c r="L6998" t="s">
        <v>76</v>
      </c>
      <c r="M6998" t="s">
        <v>2528</v>
      </c>
      <c r="N6998" t="s">
        <v>3339</v>
      </c>
      <c r="O6998" t="s">
        <v>2530</v>
      </c>
      <c r="P6998" t="s">
        <v>55603</v>
      </c>
      <c r="R6998" t="str">
        <f t="shared" si="218"/>
        <v>奎文</v>
      </c>
      <c r="S6998" t="str">
        <f t="shared" si="219"/>
        <v>0714</v>
      </c>
    </row>
    <row r="6999" spans="1:19">
      <c r="A6999" t="s">
        <v>56687</v>
      </c>
      <c r="B6999" t="s">
        <v>56688</v>
      </c>
      <c r="C6999" t="s">
        <v>46</v>
      </c>
      <c r="D6999" t="s">
        <v>56689</v>
      </c>
      <c r="E6999" t="s">
        <v>56690</v>
      </c>
      <c r="F6999" t="s">
        <v>56691</v>
      </c>
      <c r="G6999" t="s">
        <v>56692</v>
      </c>
      <c r="H6999" t="s">
        <v>56693</v>
      </c>
      <c r="I6999" t="s">
        <v>2364</v>
      </c>
      <c r="J6999" t="s">
        <v>25828</v>
      </c>
      <c r="K6999" t="s">
        <v>25829</v>
      </c>
      <c r="L6999" t="s">
        <v>101</v>
      </c>
      <c r="M6999" t="s">
        <v>4459</v>
      </c>
      <c r="N6999" t="s">
        <v>5839</v>
      </c>
      <c r="O6999" t="s">
        <v>25830</v>
      </c>
      <c r="P6999" t="s">
        <v>56694</v>
      </c>
      <c r="Q6999" t="s">
        <v>56695</v>
      </c>
      <c r="R6999" t="str">
        <f t="shared" si="218"/>
        <v>潍城</v>
      </c>
      <c r="S6999" t="str">
        <f t="shared" si="219"/>
        <v>0714</v>
      </c>
    </row>
    <row r="7000" spans="1:19">
      <c r="A7000" t="s">
        <v>56696</v>
      </c>
      <c r="B7000" t="s">
        <v>56697</v>
      </c>
      <c r="C7000" t="s">
        <v>46</v>
      </c>
      <c r="D7000" t="s">
        <v>56698</v>
      </c>
      <c r="E7000" t="s">
        <v>56644</v>
      </c>
      <c r="F7000" t="s">
        <v>56699</v>
      </c>
      <c r="G7000" t="s">
        <v>56700</v>
      </c>
      <c r="H7000" t="s">
        <v>56701</v>
      </c>
      <c r="I7000" t="s">
        <v>3336</v>
      </c>
      <c r="J7000" t="s">
        <v>10054</v>
      </c>
      <c r="K7000" t="s">
        <v>10055</v>
      </c>
      <c r="L7000" t="s">
        <v>137</v>
      </c>
      <c r="M7000" t="s">
        <v>5803</v>
      </c>
      <c r="N7000" t="s">
        <v>3122</v>
      </c>
      <c r="O7000" t="s">
        <v>10056</v>
      </c>
      <c r="P7000" t="s">
        <v>56702</v>
      </c>
      <c r="Q7000" t="s">
        <v>56703</v>
      </c>
      <c r="R7000" t="str">
        <f t="shared" si="218"/>
        <v>青州</v>
      </c>
      <c r="S7000" t="str">
        <f t="shared" si="219"/>
        <v>0714</v>
      </c>
    </row>
    <row r="7001" spans="1:19">
      <c r="A7001" t="s">
        <v>56704</v>
      </c>
      <c r="B7001" t="s">
        <v>56705</v>
      </c>
      <c r="C7001" t="s">
        <v>46</v>
      </c>
      <c r="D7001" t="s">
        <v>56706</v>
      </c>
      <c r="E7001" t="s">
        <v>56526</v>
      </c>
      <c r="F7001" t="s">
        <v>56707</v>
      </c>
      <c r="G7001" t="s">
        <v>56708</v>
      </c>
      <c r="H7001" t="s">
        <v>56709</v>
      </c>
      <c r="I7001" t="s">
        <v>3336</v>
      </c>
      <c r="J7001" t="s">
        <v>9221</v>
      </c>
      <c r="K7001" t="s">
        <v>9222</v>
      </c>
      <c r="L7001" t="s">
        <v>57</v>
      </c>
      <c r="M7001" t="s">
        <v>2838</v>
      </c>
      <c r="N7001" t="s">
        <v>2674</v>
      </c>
      <c r="O7001" t="s">
        <v>9223</v>
      </c>
      <c r="P7001" t="s">
        <v>56710</v>
      </c>
      <c r="R7001" t="str">
        <f t="shared" si="218"/>
        <v>安丘</v>
      </c>
      <c r="S7001" t="str">
        <f t="shared" si="219"/>
        <v>0714</v>
      </c>
    </row>
    <row r="7002" spans="1:19">
      <c r="A7002" t="s">
        <v>56711</v>
      </c>
      <c r="B7002" t="s">
        <v>56712</v>
      </c>
      <c r="C7002" t="s">
        <v>46</v>
      </c>
      <c r="D7002" t="s">
        <v>56713</v>
      </c>
      <c r="E7002" t="s">
        <v>56714</v>
      </c>
      <c r="F7002" t="s">
        <v>56715</v>
      </c>
      <c r="G7002" t="s">
        <v>56716</v>
      </c>
      <c r="H7002" t="s">
        <v>56717</v>
      </c>
      <c r="I7002" t="s">
        <v>56718</v>
      </c>
      <c r="J7002" t="s">
        <v>4437</v>
      </c>
      <c r="K7002" t="s">
        <v>4438</v>
      </c>
      <c r="N7002" t="s">
        <v>3907</v>
      </c>
      <c r="O7002" t="s">
        <v>4440</v>
      </c>
      <c r="R7002" t="str">
        <f t="shared" si="218"/>
        <v/>
      </c>
      <c r="S7002" t="str">
        <f t="shared" si="219"/>
        <v>0714</v>
      </c>
    </row>
    <row r="7003" spans="1:19">
      <c r="A7003" t="s">
        <v>56719</v>
      </c>
      <c r="B7003" t="s">
        <v>56553</v>
      </c>
      <c r="C7003" t="s">
        <v>46</v>
      </c>
      <c r="D7003" t="s">
        <v>56720</v>
      </c>
      <c r="E7003" t="s">
        <v>56714</v>
      </c>
      <c r="F7003" t="s">
        <v>56721</v>
      </c>
      <c r="G7003" t="s">
        <v>56722</v>
      </c>
      <c r="H7003" t="s">
        <v>56723</v>
      </c>
      <c r="I7003" t="s">
        <v>2364</v>
      </c>
      <c r="J7003" t="s">
        <v>4774</v>
      </c>
      <c r="K7003" t="s">
        <v>4775</v>
      </c>
      <c r="L7003" t="s">
        <v>67</v>
      </c>
      <c r="M7003" t="s">
        <v>3706</v>
      </c>
      <c r="N7003" t="s">
        <v>2785</v>
      </c>
      <c r="O7003" t="s">
        <v>4776</v>
      </c>
      <c r="P7003" t="s">
        <v>56724</v>
      </c>
      <c r="Q7003" t="s">
        <v>56725</v>
      </c>
      <c r="R7003" t="str">
        <f t="shared" si="218"/>
        <v>昌邑</v>
      </c>
      <c r="S7003" t="str">
        <f t="shared" si="219"/>
        <v>0714</v>
      </c>
    </row>
    <row r="7004" spans="1:19">
      <c r="A7004" t="s">
        <v>56726</v>
      </c>
      <c r="B7004" t="s">
        <v>56727</v>
      </c>
      <c r="C7004" t="s">
        <v>46</v>
      </c>
      <c r="D7004" t="s">
        <v>56728</v>
      </c>
      <c r="E7004" t="s">
        <v>55447</v>
      </c>
      <c r="F7004" t="s">
        <v>56729</v>
      </c>
      <c r="G7004" t="s">
        <v>56730</v>
      </c>
      <c r="H7004" t="s">
        <v>56731</v>
      </c>
      <c r="I7004" t="s">
        <v>2350</v>
      </c>
      <c r="J7004" t="s">
        <v>4819</v>
      </c>
      <c r="K7004" t="s">
        <v>4820</v>
      </c>
      <c r="L7004" t="s">
        <v>76</v>
      </c>
      <c r="M7004" t="s">
        <v>2408</v>
      </c>
      <c r="N7004" t="s">
        <v>2816</v>
      </c>
      <c r="O7004" t="s">
        <v>4821</v>
      </c>
      <c r="P7004" t="s">
        <v>56732</v>
      </c>
      <c r="R7004" t="str">
        <f t="shared" si="218"/>
        <v>奎文</v>
      </c>
      <c r="S7004" t="str">
        <f t="shared" si="219"/>
        <v>0714</v>
      </c>
    </row>
    <row r="7005" spans="1:19">
      <c r="A7005" t="s">
        <v>56733</v>
      </c>
      <c r="B7005" t="s">
        <v>56734</v>
      </c>
      <c r="C7005" t="s">
        <v>46</v>
      </c>
      <c r="D7005" t="s">
        <v>56735</v>
      </c>
      <c r="E7005" t="s">
        <v>55447</v>
      </c>
      <c r="F7005" t="s">
        <v>56736</v>
      </c>
      <c r="G7005" t="s">
        <v>56737</v>
      </c>
      <c r="H7005" t="s">
        <v>56738</v>
      </c>
      <c r="I7005" t="s">
        <v>2645</v>
      </c>
      <c r="J7005" t="s">
        <v>11106</v>
      </c>
      <c r="K7005" t="s">
        <v>11107</v>
      </c>
      <c r="L7005" t="s">
        <v>47</v>
      </c>
      <c r="M7005" t="s">
        <v>11108</v>
      </c>
      <c r="N7005" t="s">
        <v>3252</v>
      </c>
      <c r="O7005" t="s">
        <v>11109</v>
      </c>
      <c r="P7005" t="s">
        <v>56739</v>
      </c>
      <c r="R7005" t="str">
        <f t="shared" si="218"/>
        <v>诸城</v>
      </c>
      <c r="S7005" t="str">
        <f t="shared" si="219"/>
        <v>0714</v>
      </c>
    </row>
    <row r="7006" spans="1:19">
      <c r="A7006" t="s">
        <v>56740</v>
      </c>
      <c r="B7006" t="s">
        <v>56741</v>
      </c>
      <c r="C7006" t="s">
        <v>46</v>
      </c>
      <c r="D7006" t="s">
        <v>56742</v>
      </c>
      <c r="E7006" t="s">
        <v>55447</v>
      </c>
      <c r="F7006" t="s">
        <v>56743</v>
      </c>
      <c r="G7006" t="s">
        <v>56744</v>
      </c>
      <c r="H7006" t="s">
        <v>56745</v>
      </c>
      <c r="I7006" t="s">
        <v>2378</v>
      </c>
      <c r="J7006" t="s">
        <v>6863</v>
      </c>
      <c r="K7006" t="s">
        <v>6864</v>
      </c>
      <c r="L7006" t="s">
        <v>128</v>
      </c>
      <c r="M7006" t="s">
        <v>3952</v>
      </c>
      <c r="N7006" t="s">
        <v>2785</v>
      </c>
      <c r="O7006" t="s">
        <v>6865</v>
      </c>
      <c r="P7006" t="s">
        <v>56746</v>
      </c>
      <c r="R7006" t="str">
        <f t="shared" si="218"/>
        <v>寿光</v>
      </c>
      <c r="S7006" t="str">
        <f t="shared" si="219"/>
        <v>0714</v>
      </c>
    </row>
    <row r="7007" spans="1:19">
      <c r="A7007" t="s">
        <v>56747</v>
      </c>
      <c r="B7007" t="s">
        <v>56748</v>
      </c>
      <c r="C7007" t="s">
        <v>46</v>
      </c>
      <c r="D7007" t="s">
        <v>56749</v>
      </c>
      <c r="E7007" t="s">
        <v>55447</v>
      </c>
      <c r="F7007" t="s">
        <v>56750</v>
      </c>
      <c r="G7007" t="s">
        <v>56751</v>
      </c>
      <c r="H7007" t="s">
        <v>56752</v>
      </c>
      <c r="I7007" t="s">
        <v>2503</v>
      </c>
      <c r="J7007" t="s">
        <v>8179</v>
      </c>
      <c r="K7007" t="s">
        <v>8180</v>
      </c>
      <c r="L7007" t="s">
        <v>47</v>
      </c>
      <c r="M7007" t="s">
        <v>3159</v>
      </c>
      <c r="N7007" t="s">
        <v>2480</v>
      </c>
      <c r="O7007" t="s">
        <v>8181</v>
      </c>
      <c r="P7007" t="s">
        <v>56753</v>
      </c>
      <c r="R7007" t="str">
        <f t="shared" si="218"/>
        <v>诸城</v>
      </c>
      <c r="S7007" t="str">
        <f t="shared" si="219"/>
        <v>0714</v>
      </c>
    </row>
    <row r="7008" spans="1:19">
      <c r="A7008" t="s">
        <v>56754</v>
      </c>
      <c r="B7008" t="s">
        <v>56755</v>
      </c>
      <c r="C7008" t="s">
        <v>46</v>
      </c>
      <c r="D7008" t="s">
        <v>56756</v>
      </c>
      <c r="E7008" t="s">
        <v>56757</v>
      </c>
      <c r="F7008" t="s">
        <v>56758</v>
      </c>
      <c r="G7008" t="s">
        <v>56759</v>
      </c>
      <c r="H7008" t="s">
        <v>56760</v>
      </c>
      <c r="I7008" t="s">
        <v>6637</v>
      </c>
      <c r="J7008" t="s">
        <v>10721</v>
      </c>
      <c r="K7008" t="s">
        <v>10722</v>
      </c>
      <c r="L7008" t="s">
        <v>76</v>
      </c>
      <c r="M7008" t="s">
        <v>4374</v>
      </c>
      <c r="N7008" t="s">
        <v>3017</v>
      </c>
      <c r="O7008" t="s">
        <v>10723</v>
      </c>
      <c r="P7008" t="s">
        <v>56761</v>
      </c>
      <c r="Q7008" t="s">
        <v>56762</v>
      </c>
      <c r="R7008" t="str">
        <f t="shared" si="218"/>
        <v>奎文</v>
      </c>
      <c r="S7008" t="str">
        <f t="shared" si="219"/>
        <v>0714</v>
      </c>
    </row>
    <row r="7009" spans="1:19">
      <c r="A7009" t="s">
        <v>56763</v>
      </c>
      <c r="B7009" t="s">
        <v>56764</v>
      </c>
      <c r="C7009" t="s">
        <v>46</v>
      </c>
      <c r="D7009" t="s">
        <v>56765</v>
      </c>
      <c r="E7009" t="s">
        <v>56714</v>
      </c>
      <c r="F7009" t="s">
        <v>56766</v>
      </c>
      <c r="G7009" t="s">
        <v>56767</v>
      </c>
      <c r="H7009" t="s">
        <v>56768</v>
      </c>
      <c r="I7009" t="s">
        <v>2586</v>
      </c>
      <c r="J7009" t="s">
        <v>14394</v>
      </c>
      <c r="K7009" t="s">
        <v>14395</v>
      </c>
      <c r="L7009" t="s">
        <v>137</v>
      </c>
      <c r="M7009" t="s">
        <v>5803</v>
      </c>
      <c r="N7009" t="s">
        <v>2368</v>
      </c>
      <c r="O7009" t="s">
        <v>14396</v>
      </c>
      <c r="P7009" t="s">
        <v>56769</v>
      </c>
      <c r="R7009" t="str">
        <f t="shared" si="218"/>
        <v>青州</v>
      </c>
      <c r="S7009" t="str">
        <f t="shared" si="219"/>
        <v>0714</v>
      </c>
    </row>
    <row r="7010" spans="1:19">
      <c r="A7010" t="s">
        <v>56770</v>
      </c>
      <c r="B7010" t="s">
        <v>56771</v>
      </c>
      <c r="C7010" t="s">
        <v>46</v>
      </c>
      <c r="D7010" t="s">
        <v>56772</v>
      </c>
      <c r="E7010" t="s">
        <v>56773</v>
      </c>
      <c r="F7010" t="s">
        <v>56774</v>
      </c>
      <c r="G7010" t="s">
        <v>56775</v>
      </c>
      <c r="H7010" t="s">
        <v>56776</v>
      </c>
      <c r="I7010" t="s">
        <v>2378</v>
      </c>
      <c r="J7010" t="s">
        <v>30738</v>
      </c>
      <c r="K7010" t="s">
        <v>30739</v>
      </c>
      <c r="L7010" t="s">
        <v>110</v>
      </c>
      <c r="M7010" t="s">
        <v>2575</v>
      </c>
      <c r="N7010" t="s">
        <v>2421</v>
      </c>
      <c r="O7010" t="s">
        <v>36755</v>
      </c>
      <c r="P7010" t="s">
        <v>56777</v>
      </c>
      <c r="R7010" t="str">
        <f t="shared" si="218"/>
        <v>高密</v>
      </c>
      <c r="S7010" t="str">
        <f t="shared" si="219"/>
        <v>0714</v>
      </c>
    </row>
    <row r="7011" spans="1:19">
      <c r="A7011" t="s">
        <v>56778</v>
      </c>
      <c r="B7011" t="s">
        <v>56779</v>
      </c>
      <c r="C7011" t="s">
        <v>46</v>
      </c>
      <c r="D7011" t="s">
        <v>56780</v>
      </c>
      <c r="E7011" t="s">
        <v>55447</v>
      </c>
      <c r="F7011" t="s">
        <v>56781</v>
      </c>
      <c r="G7011" t="s">
        <v>56782</v>
      </c>
      <c r="H7011" t="s">
        <v>56783</v>
      </c>
      <c r="I7011" t="s">
        <v>2364</v>
      </c>
      <c r="J7011" t="s">
        <v>11519</v>
      </c>
      <c r="K7011" t="s">
        <v>11520</v>
      </c>
      <c r="L7011" t="s">
        <v>47</v>
      </c>
      <c r="M7011" t="s">
        <v>2454</v>
      </c>
      <c r="N7011" t="s">
        <v>4222</v>
      </c>
      <c r="O7011" t="s">
        <v>11521</v>
      </c>
      <c r="P7011" t="s">
        <v>56784</v>
      </c>
      <c r="R7011" t="str">
        <f t="shared" si="218"/>
        <v>诸城</v>
      </c>
      <c r="S7011" t="str">
        <f t="shared" si="219"/>
        <v>0714</v>
      </c>
    </row>
    <row r="7012" spans="1:19">
      <c r="A7012" t="s">
        <v>1902</v>
      </c>
      <c r="B7012" t="s">
        <v>56785</v>
      </c>
      <c r="C7012" t="s">
        <v>46</v>
      </c>
      <c r="D7012" t="s">
        <v>56786</v>
      </c>
      <c r="E7012" t="s">
        <v>55447</v>
      </c>
      <c r="F7012" t="s">
        <v>56787</v>
      </c>
      <c r="G7012" t="s">
        <v>1900</v>
      </c>
      <c r="H7012" t="s">
        <v>56788</v>
      </c>
      <c r="I7012" t="s">
        <v>2364</v>
      </c>
      <c r="J7012" t="s">
        <v>2379</v>
      </c>
      <c r="K7012" t="s">
        <v>2380</v>
      </c>
      <c r="L7012" t="s">
        <v>110</v>
      </c>
      <c r="M7012" t="s">
        <v>2381</v>
      </c>
      <c r="N7012" t="s">
        <v>3994</v>
      </c>
      <c r="O7012" t="s">
        <v>2383</v>
      </c>
      <c r="P7012" t="s">
        <v>56789</v>
      </c>
      <c r="R7012" t="str">
        <f t="shared" si="218"/>
        <v>高密</v>
      </c>
      <c r="S7012" t="str">
        <f t="shared" si="219"/>
        <v>0714</v>
      </c>
    </row>
    <row r="7013" spans="1:19">
      <c r="A7013" t="s">
        <v>56790</v>
      </c>
      <c r="B7013" t="s">
        <v>56791</v>
      </c>
      <c r="C7013" t="s">
        <v>46</v>
      </c>
      <c r="D7013" t="s">
        <v>56792</v>
      </c>
      <c r="E7013" t="s">
        <v>56793</v>
      </c>
      <c r="F7013" t="s">
        <v>56794</v>
      </c>
      <c r="G7013" t="s">
        <v>56795</v>
      </c>
      <c r="H7013" t="s">
        <v>56796</v>
      </c>
      <c r="I7013" t="s">
        <v>2586</v>
      </c>
      <c r="J7013" t="s">
        <v>8347</v>
      </c>
      <c r="K7013" t="s">
        <v>8348</v>
      </c>
      <c r="L7013" t="s">
        <v>101</v>
      </c>
      <c r="M7013" t="s">
        <v>2982</v>
      </c>
      <c r="N7013" t="s">
        <v>5839</v>
      </c>
      <c r="O7013" t="s">
        <v>8349</v>
      </c>
      <c r="P7013" t="s">
        <v>56797</v>
      </c>
      <c r="R7013" t="str">
        <f t="shared" si="218"/>
        <v>潍城</v>
      </c>
      <c r="S7013" t="str">
        <f t="shared" si="219"/>
        <v>0714</v>
      </c>
    </row>
    <row r="7014" spans="1:19">
      <c r="A7014" t="s">
        <v>56798</v>
      </c>
      <c r="B7014" t="s">
        <v>56799</v>
      </c>
      <c r="C7014" t="s">
        <v>46</v>
      </c>
      <c r="D7014" t="s">
        <v>56800</v>
      </c>
      <c r="E7014" t="s">
        <v>56644</v>
      </c>
      <c r="F7014" t="s">
        <v>56801</v>
      </c>
      <c r="G7014" t="s">
        <v>56802</v>
      </c>
      <c r="H7014" t="s">
        <v>56803</v>
      </c>
      <c r="I7014" t="s">
        <v>2364</v>
      </c>
      <c r="J7014" t="s">
        <v>9339</v>
      </c>
      <c r="K7014" t="s">
        <v>9340</v>
      </c>
      <c r="L7014" t="s">
        <v>47</v>
      </c>
      <c r="M7014" t="s">
        <v>2454</v>
      </c>
      <c r="N7014" t="s">
        <v>2859</v>
      </c>
      <c r="O7014" t="s">
        <v>9341</v>
      </c>
      <c r="P7014" t="s">
        <v>56804</v>
      </c>
      <c r="Q7014" t="s">
        <v>56805</v>
      </c>
      <c r="R7014" t="str">
        <f t="shared" si="218"/>
        <v>诸城</v>
      </c>
      <c r="S7014" t="str">
        <f t="shared" si="219"/>
        <v>0714</v>
      </c>
    </row>
    <row r="7015" spans="1:19">
      <c r="A7015" t="s">
        <v>56806</v>
      </c>
      <c r="B7015" t="s">
        <v>56807</v>
      </c>
      <c r="C7015" t="s">
        <v>46</v>
      </c>
      <c r="D7015" t="s">
        <v>56808</v>
      </c>
      <c r="E7015" t="s">
        <v>55447</v>
      </c>
      <c r="F7015" t="s">
        <v>56809</v>
      </c>
      <c r="G7015" t="s">
        <v>56810</v>
      </c>
      <c r="H7015" t="s">
        <v>56811</v>
      </c>
      <c r="I7015" t="s">
        <v>2378</v>
      </c>
      <c r="J7015" t="s">
        <v>3006</v>
      </c>
      <c r="K7015" t="s">
        <v>3007</v>
      </c>
      <c r="L7015" t="s">
        <v>67</v>
      </c>
      <c r="M7015" t="s">
        <v>3008</v>
      </c>
      <c r="N7015" t="s">
        <v>2859</v>
      </c>
      <c r="O7015" t="s">
        <v>3009</v>
      </c>
      <c r="P7015" t="s">
        <v>56812</v>
      </c>
      <c r="Q7015" t="s">
        <v>56813</v>
      </c>
      <c r="R7015" t="str">
        <f t="shared" si="218"/>
        <v>昌邑</v>
      </c>
      <c r="S7015" t="str">
        <f t="shared" si="219"/>
        <v>0714</v>
      </c>
    </row>
    <row r="7016" spans="1:19">
      <c r="A7016" t="s">
        <v>56814</v>
      </c>
      <c r="B7016" t="s">
        <v>56815</v>
      </c>
      <c r="C7016" t="s">
        <v>46</v>
      </c>
      <c r="D7016" t="s">
        <v>56816</v>
      </c>
      <c r="E7016" t="s">
        <v>56817</v>
      </c>
      <c r="F7016" t="s">
        <v>56818</v>
      </c>
      <c r="G7016" t="s">
        <v>56819</v>
      </c>
      <c r="H7016" t="s">
        <v>56820</v>
      </c>
      <c r="I7016" t="s">
        <v>2378</v>
      </c>
      <c r="J7016" t="s">
        <v>12383</v>
      </c>
      <c r="K7016" t="s">
        <v>12384</v>
      </c>
      <c r="L7016" t="s">
        <v>128</v>
      </c>
      <c r="M7016" t="s">
        <v>3028</v>
      </c>
      <c r="N7016" t="s">
        <v>2674</v>
      </c>
      <c r="O7016" t="s">
        <v>12385</v>
      </c>
      <c r="P7016" t="s">
        <v>56821</v>
      </c>
      <c r="Q7016" t="s">
        <v>56822</v>
      </c>
      <c r="R7016" t="str">
        <f t="shared" si="218"/>
        <v>寿光</v>
      </c>
      <c r="S7016" t="str">
        <f t="shared" si="219"/>
        <v>0714</v>
      </c>
    </row>
    <row r="7017" spans="1:19">
      <c r="A7017" t="s">
        <v>56823</v>
      </c>
      <c r="B7017" t="s">
        <v>56824</v>
      </c>
      <c r="C7017" t="s">
        <v>46</v>
      </c>
      <c r="D7017" t="s">
        <v>56825</v>
      </c>
      <c r="E7017" t="s">
        <v>55447</v>
      </c>
      <c r="F7017" t="s">
        <v>56826</v>
      </c>
      <c r="G7017" t="s">
        <v>56827</v>
      </c>
      <c r="H7017" t="s">
        <v>56828</v>
      </c>
      <c r="I7017" t="s">
        <v>2350</v>
      </c>
      <c r="J7017" t="s">
        <v>3857</v>
      </c>
      <c r="K7017" t="s">
        <v>3858</v>
      </c>
      <c r="L7017" t="s">
        <v>119</v>
      </c>
      <c r="M7017" t="s">
        <v>2601</v>
      </c>
      <c r="N7017" t="s">
        <v>2602</v>
      </c>
      <c r="O7017" t="s">
        <v>3859</v>
      </c>
      <c r="P7017" t="s">
        <v>56829</v>
      </c>
      <c r="Q7017" t="s">
        <v>56830</v>
      </c>
      <c r="R7017" t="str">
        <f t="shared" si="218"/>
        <v>寒亭</v>
      </c>
      <c r="S7017" t="str">
        <f t="shared" si="219"/>
        <v>0714</v>
      </c>
    </row>
    <row r="7018" spans="1:19">
      <c r="A7018" t="s">
        <v>56831</v>
      </c>
      <c r="B7018" t="s">
        <v>56832</v>
      </c>
      <c r="C7018" t="s">
        <v>46</v>
      </c>
      <c r="D7018" t="s">
        <v>56833</v>
      </c>
      <c r="E7018" t="s">
        <v>55447</v>
      </c>
      <c r="F7018" t="s">
        <v>56834</v>
      </c>
      <c r="G7018" t="s">
        <v>56835</v>
      </c>
      <c r="H7018" t="s">
        <v>56836</v>
      </c>
      <c r="I7018" t="s">
        <v>2503</v>
      </c>
      <c r="J7018" t="s">
        <v>8753</v>
      </c>
      <c r="K7018" t="s">
        <v>8754</v>
      </c>
      <c r="L7018" t="s">
        <v>101</v>
      </c>
      <c r="M7018" t="s">
        <v>4459</v>
      </c>
      <c r="N7018" t="s">
        <v>15808</v>
      </c>
      <c r="O7018" t="s">
        <v>8755</v>
      </c>
      <c r="P7018" t="s">
        <v>56837</v>
      </c>
      <c r="Q7018" t="s">
        <v>56838</v>
      </c>
      <c r="R7018" t="str">
        <f t="shared" si="218"/>
        <v>潍城</v>
      </c>
      <c r="S7018" t="str">
        <f t="shared" si="219"/>
        <v>0714</v>
      </c>
    </row>
    <row r="7019" spans="1:19">
      <c r="A7019" t="s">
        <v>56839</v>
      </c>
      <c r="B7019" t="s">
        <v>56840</v>
      </c>
      <c r="C7019" t="s">
        <v>46</v>
      </c>
      <c r="D7019" t="s">
        <v>56841</v>
      </c>
      <c r="E7019" t="s">
        <v>55447</v>
      </c>
      <c r="F7019" t="s">
        <v>56842</v>
      </c>
      <c r="G7019" t="s">
        <v>56843</v>
      </c>
      <c r="H7019" t="s">
        <v>56844</v>
      </c>
      <c r="I7019" t="s">
        <v>2645</v>
      </c>
      <c r="J7019" t="s">
        <v>3693</v>
      </c>
      <c r="K7019" t="s">
        <v>3694</v>
      </c>
      <c r="L7019" t="s">
        <v>119</v>
      </c>
      <c r="M7019" t="s">
        <v>3695</v>
      </c>
      <c r="N7019" t="s">
        <v>3270</v>
      </c>
      <c r="O7019" t="s">
        <v>3696</v>
      </c>
      <c r="P7019" t="s">
        <v>56845</v>
      </c>
      <c r="Q7019" t="s">
        <v>56846</v>
      </c>
      <c r="R7019" t="str">
        <f t="shared" si="218"/>
        <v>寒亭</v>
      </c>
      <c r="S7019" t="str">
        <f t="shared" si="219"/>
        <v>0714</v>
      </c>
    </row>
    <row r="7020" spans="1:19">
      <c r="A7020" t="s">
        <v>56847</v>
      </c>
      <c r="B7020" t="s">
        <v>56848</v>
      </c>
      <c r="C7020" t="s">
        <v>46</v>
      </c>
      <c r="D7020" t="s">
        <v>56849</v>
      </c>
      <c r="E7020" t="s">
        <v>55447</v>
      </c>
      <c r="F7020" t="s">
        <v>56850</v>
      </c>
      <c r="G7020" t="s">
        <v>56851</v>
      </c>
      <c r="H7020" t="s">
        <v>56852</v>
      </c>
      <c r="I7020" t="s">
        <v>2392</v>
      </c>
      <c r="J7020" t="s">
        <v>11926</v>
      </c>
      <c r="K7020" t="s">
        <v>11927</v>
      </c>
      <c r="L7020" t="s">
        <v>137</v>
      </c>
      <c r="M7020" t="s">
        <v>3213</v>
      </c>
      <c r="N7020" t="s">
        <v>2674</v>
      </c>
      <c r="O7020" t="s">
        <v>11929</v>
      </c>
      <c r="P7020" t="s">
        <v>56853</v>
      </c>
      <c r="Q7020" t="s">
        <v>56854</v>
      </c>
      <c r="R7020" t="str">
        <f t="shared" si="218"/>
        <v>青州</v>
      </c>
      <c r="S7020" t="str">
        <f t="shared" si="219"/>
        <v>0714</v>
      </c>
    </row>
    <row r="7021" spans="1:19">
      <c r="A7021" t="s">
        <v>56855</v>
      </c>
      <c r="B7021" t="s">
        <v>56856</v>
      </c>
      <c r="C7021" t="s">
        <v>46</v>
      </c>
      <c r="D7021" t="s">
        <v>56857</v>
      </c>
      <c r="E7021" t="s">
        <v>56817</v>
      </c>
      <c r="F7021" t="s">
        <v>56858</v>
      </c>
      <c r="G7021" t="s">
        <v>56859</v>
      </c>
      <c r="H7021" t="s">
        <v>56860</v>
      </c>
      <c r="I7021" t="s">
        <v>2378</v>
      </c>
      <c r="J7021" t="s">
        <v>5128</v>
      </c>
      <c r="K7021" t="s">
        <v>5129</v>
      </c>
      <c r="L7021" t="s">
        <v>67</v>
      </c>
      <c r="M7021" t="s">
        <v>3706</v>
      </c>
      <c r="N7021" t="s">
        <v>2649</v>
      </c>
      <c r="O7021" t="s">
        <v>5130</v>
      </c>
      <c r="P7021" t="s">
        <v>56861</v>
      </c>
      <c r="Q7021" t="s">
        <v>56862</v>
      </c>
      <c r="R7021" t="str">
        <f t="shared" si="218"/>
        <v>昌邑</v>
      </c>
      <c r="S7021" t="str">
        <f t="shared" si="219"/>
        <v>0714</v>
      </c>
    </row>
    <row r="7022" spans="1:19">
      <c r="A7022" t="s">
        <v>56863</v>
      </c>
      <c r="B7022" t="s">
        <v>56864</v>
      </c>
      <c r="C7022" t="s">
        <v>46</v>
      </c>
      <c r="D7022" t="s">
        <v>56865</v>
      </c>
      <c r="E7022" t="s">
        <v>56866</v>
      </c>
      <c r="F7022" t="s">
        <v>56867</v>
      </c>
      <c r="G7022" t="s">
        <v>56868</v>
      </c>
      <c r="H7022" t="s">
        <v>56869</v>
      </c>
      <c r="I7022" t="s">
        <v>2378</v>
      </c>
      <c r="J7022" t="s">
        <v>7654</v>
      </c>
      <c r="K7022" t="s">
        <v>7655</v>
      </c>
      <c r="L7022" t="s">
        <v>47</v>
      </c>
      <c r="M7022" t="s">
        <v>4905</v>
      </c>
      <c r="N7022" t="s">
        <v>2785</v>
      </c>
      <c r="O7022" t="s">
        <v>7656</v>
      </c>
      <c r="P7022" t="s">
        <v>56870</v>
      </c>
      <c r="Q7022" t="s">
        <v>56871</v>
      </c>
      <c r="R7022" t="str">
        <f t="shared" si="218"/>
        <v>诸城</v>
      </c>
      <c r="S7022" t="str">
        <f t="shared" si="219"/>
        <v>0714</v>
      </c>
    </row>
    <row r="7023" spans="1:19">
      <c r="A7023" t="s">
        <v>56872</v>
      </c>
      <c r="B7023" t="s">
        <v>56873</v>
      </c>
      <c r="C7023" t="s">
        <v>46</v>
      </c>
      <c r="D7023" t="s">
        <v>56874</v>
      </c>
      <c r="E7023" t="s">
        <v>56875</v>
      </c>
      <c r="F7023" t="s">
        <v>56876</v>
      </c>
      <c r="G7023" t="s">
        <v>56877</v>
      </c>
      <c r="H7023" t="s">
        <v>56878</v>
      </c>
      <c r="I7023" t="s">
        <v>2465</v>
      </c>
      <c r="J7023" t="s">
        <v>4968</v>
      </c>
      <c r="K7023" t="s">
        <v>4969</v>
      </c>
      <c r="L7023" t="s">
        <v>76</v>
      </c>
      <c r="M7023" t="s">
        <v>2528</v>
      </c>
      <c r="N7023" t="s">
        <v>3017</v>
      </c>
      <c r="O7023" t="s">
        <v>4970</v>
      </c>
      <c r="P7023" t="s">
        <v>56879</v>
      </c>
      <c r="Q7023" t="s">
        <v>56880</v>
      </c>
      <c r="R7023" t="str">
        <f t="shared" si="218"/>
        <v>奎文</v>
      </c>
      <c r="S7023" t="str">
        <f t="shared" si="219"/>
        <v>0714</v>
      </c>
    </row>
    <row r="7024" spans="1:19">
      <c r="A7024" t="s">
        <v>56881</v>
      </c>
      <c r="B7024" t="s">
        <v>56882</v>
      </c>
      <c r="C7024" t="s">
        <v>46</v>
      </c>
      <c r="D7024" t="s">
        <v>56883</v>
      </c>
      <c r="E7024" t="s">
        <v>56875</v>
      </c>
      <c r="F7024" t="s">
        <v>56884</v>
      </c>
      <c r="G7024" t="s">
        <v>56885</v>
      </c>
      <c r="H7024" t="s">
        <v>56886</v>
      </c>
      <c r="I7024" t="s">
        <v>3564</v>
      </c>
      <c r="J7024" t="s">
        <v>2922</v>
      </c>
      <c r="K7024" t="s">
        <v>2923</v>
      </c>
      <c r="L7024" t="s">
        <v>47</v>
      </c>
      <c r="M7024" t="s">
        <v>2924</v>
      </c>
      <c r="N7024" t="s">
        <v>3277</v>
      </c>
      <c r="O7024" t="s">
        <v>2925</v>
      </c>
      <c r="P7024" t="s">
        <v>56887</v>
      </c>
      <c r="R7024" t="str">
        <f t="shared" si="218"/>
        <v>诸城</v>
      </c>
      <c r="S7024" t="str">
        <f t="shared" si="219"/>
        <v>0714</v>
      </c>
    </row>
    <row r="7025" spans="1:19">
      <c r="A7025" t="s">
        <v>56888</v>
      </c>
      <c r="B7025" t="s">
        <v>56889</v>
      </c>
      <c r="C7025" t="s">
        <v>46</v>
      </c>
      <c r="D7025" t="s">
        <v>56890</v>
      </c>
      <c r="E7025" t="s">
        <v>55447</v>
      </c>
      <c r="F7025" t="s">
        <v>56891</v>
      </c>
      <c r="G7025" t="s">
        <v>56892</v>
      </c>
      <c r="H7025" t="s">
        <v>56893</v>
      </c>
      <c r="I7025" t="s">
        <v>2378</v>
      </c>
      <c r="J7025" t="s">
        <v>5095</v>
      </c>
      <c r="K7025" t="s">
        <v>5096</v>
      </c>
      <c r="L7025" t="s">
        <v>676</v>
      </c>
      <c r="M7025" t="s">
        <v>3471</v>
      </c>
      <c r="N7025" t="s">
        <v>2354</v>
      </c>
      <c r="O7025" t="s">
        <v>5097</v>
      </c>
      <c r="P7025" t="s">
        <v>56894</v>
      </c>
      <c r="Q7025" t="s">
        <v>56895</v>
      </c>
      <c r="R7025" t="str">
        <f t="shared" si="218"/>
        <v>昌乐</v>
      </c>
      <c r="S7025" t="str">
        <f t="shared" si="219"/>
        <v>0714</v>
      </c>
    </row>
    <row r="7026" spans="1:19">
      <c r="A7026" t="s">
        <v>56896</v>
      </c>
      <c r="B7026" t="s">
        <v>56150</v>
      </c>
      <c r="C7026" t="s">
        <v>46</v>
      </c>
      <c r="D7026" t="s">
        <v>56897</v>
      </c>
      <c r="E7026" t="s">
        <v>55447</v>
      </c>
      <c r="F7026" t="s">
        <v>56898</v>
      </c>
      <c r="G7026" t="s">
        <v>56899</v>
      </c>
      <c r="H7026" t="s">
        <v>56900</v>
      </c>
      <c r="I7026" t="s">
        <v>4165</v>
      </c>
      <c r="J7026" t="s">
        <v>3771</v>
      </c>
      <c r="K7026" t="s">
        <v>3772</v>
      </c>
      <c r="L7026" t="s">
        <v>187</v>
      </c>
      <c r="M7026" t="s">
        <v>3773</v>
      </c>
      <c r="N7026" t="s">
        <v>2721</v>
      </c>
      <c r="O7026" t="s">
        <v>3775</v>
      </c>
      <c r="P7026" t="s">
        <v>56901</v>
      </c>
      <c r="Q7026" t="s">
        <v>56902</v>
      </c>
      <c r="R7026" t="str">
        <f t="shared" si="218"/>
        <v>坊子</v>
      </c>
      <c r="S7026" t="str">
        <f t="shared" si="219"/>
        <v>0714</v>
      </c>
    </row>
    <row r="7027" spans="1:19">
      <c r="A7027" t="s">
        <v>56903</v>
      </c>
      <c r="B7027" t="s">
        <v>56904</v>
      </c>
      <c r="C7027" t="s">
        <v>46</v>
      </c>
      <c r="D7027" t="s">
        <v>56905</v>
      </c>
      <c r="E7027" t="s">
        <v>55447</v>
      </c>
      <c r="F7027" t="s">
        <v>56906</v>
      </c>
      <c r="G7027" t="s">
        <v>56907</v>
      </c>
      <c r="H7027" t="s">
        <v>56908</v>
      </c>
      <c r="I7027" t="s">
        <v>2645</v>
      </c>
      <c r="J7027" t="s">
        <v>6192</v>
      </c>
      <c r="K7027" t="s">
        <v>6193</v>
      </c>
      <c r="L7027" t="s">
        <v>57</v>
      </c>
      <c r="M7027" t="s">
        <v>2353</v>
      </c>
      <c r="N7027" t="s">
        <v>3277</v>
      </c>
      <c r="O7027" t="s">
        <v>6194</v>
      </c>
      <c r="P7027" t="s">
        <v>56909</v>
      </c>
      <c r="Q7027" t="s">
        <v>56910</v>
      </c>
      <c r="R7027" t="str">
        <f t="shared" si="218"/>
        <v>安丘</v>
      </c>
      <c r="S7027" t="str">
        <f t="shared" si="219"/>
        <v>0714</v>
      </c>
    </row>
    <row r="7028" spans="1:19">
      <c r="A7028" t="s">
        <v>56911</v>
      </c>
      <c r="B7028" t="s">
        <v>56912</v>
      </c>
      <c r="C7028" t="s">
        <v>46</v>
      </c>
      <c r="D7028" t="s">
        <v>56913</v>
      </c>
      <c r="E7028" t="s">
        <v>55447</v>
      </c>
      <c r="F7028" t="s">
        <v>56914</v>
      </c>
      <c r="G7028" t="s">
        <v>56915</v>
      </c>
      <c r="H7028" t="s">
        <v>56916</v>
      </c>
      <c r="I7028" t="s">
        <v>2364</v>
      </c>
      <c r="J7028" t="s">
        <v>3096</v>
      </c>
      <c r="K7028" t="s">
        <v>3097</v>
      </c>
      <c r="L7028" t="s">
        <v>110</v>
      </c>
      <c r="M7028" t="s">
        <v>3098</v>
      </c>
      <c r="N7028" t="s">
        <v>2785</v>
      </c>
      <c r="O7028" t="s">
        <v>3099</v>
      </c>
      <c r="P7028" t="s">
        <v>56917</v>
      </c>
      <c r="Q7028" t="s">
        <v>56918</v>
      </c>
      <c r="R7028" t="str">
        <f t="shared" si="218"/>
        <v>高密</v>
      </c>
      <c r="S7028" t="str">
        <f t="shared" si="219"/>
        <v>0714</v>
      </c>
    </row>
    <row r="7029" spans="1:19">
      <c r="A7029" t="s">
        <v>56919</v>
      </c>
      <c r="B7029" t="s">
        <v>56920</v>
      </c>
      <c r="C7029" t="s">
        <v>46</v>
      </c>
      <c r="D7029" t="s">
        <v>56921</v>
      </c>
      <c r="E7029" t="s">
        <v>55447</v>
      </c>
      <c r="F7029" t="s">
        <v>56922</v>
      </c>
      <c r="G7029" t="s">
        <v>56923</v>
      </c>
      <c r="H7029" t="s">
        <v>56924</v>
      </c>
      <c r="I7029" t="s">
        <v>2364</v>
      </c>
      <c r="J7029" t="s">
        <v>2793</v>
      </c>
      <c r="K7029" t="s">
        <v>2794</v>
      </c>
      <c r="L7029" t="s">
        <v>57</v>
      </c>
      <c r="M7029" t="s">
        <v>2367</v>
      </c>
      <c r="N7029" t="s">
        <v>2602</v>
      </c>
      <c r="O7029" t="s">
        <v>2795</v>
      </c>
      <c r="P7029" t="s">
        <v>56925</v>
      </c>
      <c r="Q7029" t="s">
        <v>56926</v>
      </c>
      <c r="R7029" t="str">
        <f t="shared" si="218"/>
        <v>安丘</v>
      </c>
      <c r="S7029" t="str">
        <f t="shared" si="219"/>
        <v>0714</v>
      </c>
    </row>
    <row r="7030" spans="1:19">
      <c r="A7030" t="s">
        <v>56927</v>
      </c>
      <c r="B7030" t="s">
        <v>56928</v>
      </c>
      <c r="C7030" t="s">
        <v>46</v>
      </c>
      <c r="D7030" t="s">
        <v>56929</v>
      </c>
      <c r="E7030" t="s">
        <v>55447</v>
      </c>
      <c r="F7030" t="s">
        <v>56930</v>
      </c>
      <c r="G7030" t="s">
        <v>56931</v>
      </c>
      <c r="H7030" t="s">
        <v>56932</v>
      </c>
      <c r="I7030" t="s">
        <v>2364</v>
      </c>
      <c r="J7030" t="s">
        <v>8727</v>
      </c>
      <c r="K7030" t="s">
        <v>8728</v>
      </c>
      <c r="L7030" t="s">
        <v>146</v>
      </c>
      <c r="M7030" t="s">
        <v>3051</v>
      </c>
      <c r="N7030" t="s">
        <v>2816</v>
      </c>
      <c r="O7030" t="s">
        <v>8729</v>
      </c>
      <c r="P7030" t="s">
        <v>56933</v>
      </c>
      <c r="Q7030" t="s">
        <v>56934</v>
      </c>
      <c r="R7030" t="str">
        <f t="shared" si="218"/>
        <v>临朐</v>
      </c>
      <c r="S7030" t="str">
        <f t="shared" si="219"/>
        <v>0714</v>
      </c>
    </row>
    <row r="7031" spans="1:19">
      <c r="A7031" t="s">
        <v>56935</v>
      </c>
      <c r="B7031" t="s">
        <v>56936</v>
      </c>
      <c r="C7031" t="s">
        <v>46</v>
      </c>
      <c r="D7031" t="s">
        <v>56937</v>
      </c>
      <c r="E7031" t="s">
        <v>56938</v>
      </c>
      <c r="F7031" t="s">
        <v>56939</v>
      </c>
      <c r="G7031" t="s">
        <v>56940</v>
      </c>
      <c r="H7031" t="s">
        <v>56941</v>
      </c>
      <c r="I7031" t="s">
        <v>2378</v>
      </c>
      <c r="J7031" t="s">
        <v>2793</v>
      </c>
      <c r="K7031" t="s">
        <v>2794</v>
      </c>
      <c r="L7031" t="s">
        <v>57</v>
      </c>
      <c r="M7031" t="s">
        <v>2367</v>
      </c>
      <c r="N7031" t="s">
        <v>2816</v>
      </c>
      <c r="O7031" t="s">
        <v>2795</v>
      </c>
      <c r="P7031" t="s">
        <v>56942</v>
      </c>
      <c r="Q7031" t="s">
        <v>56943</v>
      </c>
      <c r="R7031" t="str">
        <f t="shared" si="218"/>
        <v>安丘</v>
      </c>
      <c r="S7031" t="str">
        <f t="shared" si="219"/>
        <v>0714</v>
      </c>
    </row>
    <row r="7032" spans="1:19">
      <c r="A7032" t="s">
        <v>56944</v>
      </c>
      <c r="B7032" t="s">
        <v>56945</v>
      </c>
      <c r="C7032" t="s">
        <v>46</v>
      </c>
      <c r="D7032" t="s">
        <v>56946</v>
      </c>
      <c r="E7032" t="s">
        <v>55447</v>
      </c>
      <c r="F7032" t="s">
        <v>56947</v>
      </c>
      <c r="G7032" t="s">
        <v>56948</v>
      </c>
      <c r="H7032" t="s">
        <v>56949</v>
      </c>
      <c r="I7032" t="s">
        <v>2503</v>
      </c>
      <c r="J7032" t="s">
        <v>5173</v>
      </c>
      <c r="K7032" t="s">
        <v>5174</v>
      </c>
      <c r="L7032" t="s">
        <v>137</v>
      </c>
      <c r="M7032" t="s">
        <v>5175</v>
      </c>
      <c r="N7032" t="s">
        <v>3622</v>
      </c>
      <c r="O7032" t="s">
        <v>5176</v>
      </c>
      <c r="P7032" t="s">
        <v>56950</v>
      </c>
      <c r="Q7032" t="s">
        <v>56951</v>
      </c>
      <c r="R7032" t="str">
        <f t="shared" si="218"/>
        <v>青州</v>
      </c>
      <c r="S7032" t="str">
        <f t="shared" si="219"/>
        <v>0714</v>
      </c>
    </row>
    <row r="7033" spans="1:19">
      <c r="A7033" t="s">
        <v>56952</v>
      </c>
      <c r="B7033" t="s">
        <v>56953</v>
      </c>
      <c r="C7033" t="s">
        <v>46</v>
      </c>
      <c r="D7033" t="s">
        <v>56954</v>
      </c>
      <c r="E7033" t="s">
        <v>55447</v>
      </c>
      <c r="F7033" t="s">
        <v>56955</v>
      </c>
      <c r="G7033" t="s">
        <v>56956</v>
      </c>
      <c r="H7033" t="s">
        <v>56957</v>
      </c>
      <c r="I7033" t="s">
        <v>2364</v>
      </c>
      <c r="J7033" t="s">
        <v>3771</v>
      </c>
      <c r="K7033" t="s">
        <v>3772</v>
      </c>
      <c r="L7033" t="s">
        <v>187</v>
      </c>
      <c r="M7033" t="s">
        <v>3773</v>
      </c>
      <c r="N7033" t="s">
        <v>2421</v>
      </c>
      <c r="O7033" t="s">
        <v>3775</v>
      </c>
      <c r="P7033" t="s">
        <v>56958</v>
      </c>
      <c r="Q7033" t="s">
        <v>56959</v>
      </c>
      <c r="R7033" t="str">
        <f t="shared" si="218"/>
        <v>坊子</v>
      </c>
      <c r="S7033" t="str">
        <f t="shared" si="219"/>
        <v>0714</v>
      </c>
    </row>
    <row r="7034" spans="1:19">
      <c r="A7034" t="s">
        <v>56960</v>
      </c>
      <c r="B7034" t="s">
        <v>56961</v>
      </c>
      <c r="C7034" t="s">
        <v>46</v>
      </c>
      <c r="D7034" t="s">
        <v>56962</v>
      </c>
      <c r="E7034" t="s">
        <v>55230</v>
      </c>
      <c r="F7034" t="s">
        <v>56963</v>
      </c>
      <c r="G7034" t="s">
        <v>56964</v>
      </c>
      <c r="H7034" t="s">
        <v>56965</v>
      </c>
      <c r="I7034" t="s">
        <v>2364</v>
      </c>
      <c r="J7034" t="s">
        <v>2550</v>
      </c>
      <c r="K7034" t="s">
        <v>2551</v>
      </c>
      <c r="L7034" t="s">
        <v>57</v>
      </c>
      <c r="M7034" t="s">
        <v>2552</v>
      </c>
      <c r="N7034" t="s">
        <v>2340</v>
      </c>
      <c r="O7034" t="s">
        <v>2553</v>
      </c>
      <c r="P7034" t="s">
        <v>56966</v>
      </c>
      <c r="R7034" t="str">
        <f t="shared" si="218"/>
        <v>安丘</v>
      </c>
      <c r="S7034" t="str">
        <f t="shared" si="219"/>
        <v>0714</v>
      </c>
    </row>
    <row r="7035" spans="1:19">
      <c r="A7035" t="s">
        <v>56967</v>
      </c>
      <c r="B7035" t="s">
        <v>56968</v>
      </c>
      <c r="C7035" t="s">
        <v>46</v>
      </c>
      <c r="D7035" t="s">
        <v>56969</v>
      </c>
      <c r="E7035" t="s">
        <v>55447</v>
      </c>
      <c r="F7035" t="s">
        <v>56970</v>
      </c>
      <c r="G7035" t="s">
        <v>56971</v>
      </c>
      <c r="H7035" t="s">
        <v>56972</v>
      </c>
      <c r="I7035" t="s">
        <v>2350</v>
      </c>
      <c r="J7035" t="s">
        <v>3609</v>
      </c>
      <c r="K7035" t="s">
        <v>3610</v>
      </c>
      <c r="L7035" t="s">
        <v>110</v>
      </c>
      <c r="M7035" t="s">
        <v>2381</v>
      </c>
      <c r="N7035" t="s">
        <v>3277</v>
      </c>
      <c r="O7035" t="s">
        <v>3611</v>
      </c>
      <c r="P7035" t="s">
        <v>56973</v>
      </c>
      <c r="Q7035" t="s">
        <v>56974</v>
      </c>
      <c r="R7035" t="str">
        <f t="shared" si="218"/>
        <v>高密</v>
      </c>
      <c r="S7035" t="str">
        <f t="shared" si="219"/>
        <v>0714</v>
      </c>
    </row>
    <row r="7036" spans="1:19">
      <c r="A7036" t="s">
        <v>56975</v>
      </c>
      <c r="B7036" t="s">
        <v>56976</v>
      </c>
      <c r="C7036" t="s">
        <v>46</v>
      </c>
      <c r="D7036" t="s">
        <v>56977</v>
      </c>
      <c r="E7036" t="s">
        <v>56978</v>
      </c>
      <c r="F7036" t="s">
        <v>56979</v>
      </c>
      <c r="G7036" t="s">
        <v>56980</v>
      </c>
      <c r="H7036" t="s">
        <v>56981</v>
      </c>
      <c r="I7036" t="s">
        <v>2754</v>
      </c>
      <c r="J7036" t="s">
        <v>11128</v>
      </c>
      <c r="K7036" t="s">
        <v>11129</v>
      </c>
      <c r="L7036" t="s">
        <v>187</v>
      </c>
      <c r="M7036" t="s">
        <v>4346</v>
      </c>
      <c r="N7036" t="s">
        <v>46700</v>
      </c>
      <c r="O7036" t="s">
        <v>11130</v>
      </c>
      <c r="P7036" t="s">
        <v>56982</v>
      </c>
      <c r="Q7036" t="s">
        <v>56983</v>
      </c>
      <c r="R7036" t="str">
        <f t="shared" si="218"/>
        <v>坊子</v>
      </c>
      <c r="S7036" t="str">
        <f t="shared" si="219"/>
        <v>0714</v>
      </c>
    </row>
    <row r="7037" spans="1:19">
      <c r="A7037" t="s">
        <v>56984</v>
      </c>
      <c r="B7037" t="s">
        <v>56985</v>
      </c>
      <c r="C7037" t="s">
        <v>46</v>
      </c>
      <c r="D7037" t="s">
        <v>56986</v>
      </c>
      <c r="E7037" t="s">
        <v>55447</v>
      </c>
      <c r="F7037" t="s">
        <v>56987</v>
      </c>
      <c r="G7037" t="s">
        <v>56988</v>
      </c>
      <c r="H7037" t="s">
        <v>56989</v>
      </c>
      <c r="I7037" t="s">
        <v>2364</v>
      </c>
      <c r="J7037" t="s">
        <v>10721</v>
      </c>
      <c r="K7037" t="s">
        <v>10722</v>
      </c>
      <c r="L7037" t="s">
        <v>76</v>
      </c>
      <c r="M7037" t="s">
        <v>4374</v>
      </c>
      <c r="N7037" t="s">
        <v>3179</v>
      </c>
      <c r="O7037" t="s">
        <v>10723</v>
      </c>
      <c r="P7037" t="s">
        <v>56990</v>
      </c>
      <c r="R7037" t="str">
        <f t="shared" si="218"/>
        <v>奎文</v>
      </c>
      <c r="S7037" t="str">
        <f t="shared" si="219"/>
        <v>0714</v>
      </c>
    </row>
    <row r="7038" spans="1:19">
      <c r="A7038" t="s">
        <v>56991</v>
      </c>
      <c r="B7038" t="s">
        <v>56992</v>
      </c>
      <c r="C7038" t="s">
        <v>46</v>
      </c>
      <c r="D7038" t="s">
        <v>56993</v>
      </c>
      <c r="E7038" t="s">
        <v>55447</v>
      </c>
      <c r="F7038" t="s">
        <v>56994</v>
      </c>
      <c r="G7038" t="s">
        <v>56995</v>
      </c>
      <c r="H7038" t="s">
        <v>56996</v>
      </c>
      <c r="I7038" t="s">
        <v>4165</v>
      </c>
      <c r="J7038" t="s">
        <v>7072</v>
      </c>
      <c r="K7038" t="s">
        <v>51180</v>
      </c>
      <c r="L7038" t="s">
        <v>128</v>
      </c>
      <c r="M7038" t="s">
        <v>2720</v>
      </c>
      <c r="N7038" t="s">
        <v>2816</v>
      </c>
      <c r="O7038" t="s">
        <v>7074</v>
      </c>
      <c r="P7038" t="s">
        <v>56997</v>
      </c>
      <c r="R7038" t="str">
        <f t="shared" si="218"/>
        <v>寿光</v>
      </c>
      <c r="S7038" t="str">
        <f t="shared" si="219"/>
        <v>0714</v>
      </c>
    </row>
    <row r="7039" spans="1:19">
      <c r="A7039" t="s">
        <v>56998</v>
      </c>
      <c r="B7039" t="s">
        <v>56999</v>
      </c>
      <c r="C7039" t="s">
        <v>46</v>
      </c>
      <c r="D7039" t="s">
        <v>57000</v>
      </c>
      <c r="E7039" t="s">
        <v>55230</v>
      </c>
      <c r="F7039" t="s">
        <v>57001</v>
      </c>
      <c r="G7039" t="s">
        <v>57002</v>
      </c>
      <c r="H7039" t="s">
        <v>57003</v>
      </c>
      <c r="I7039" t="s">
        <v>4165</v>
      </c>
      <c r="J7039" t="s">
        <v>3619</v>
      </c>
      <c r="K7039" t="s">
        <v>3620</v>
      </c>
      <c r="L7039" t="s">
        <v>110</v>
      </c>
      <c r="M7039" t="s">
        <v>3621</v>
      </c>
      <c r="N7039" t="s">
        <v>3122</v>
      </c>
      <c r="O7039" t="s">
        <v>3623</v>
      </c>
      <c r="P7039" t="s">
        <v>57004</v>
      </c>
      <c r="Q7039" t="s">
        <v>57005</v>
      </c>
      <c r="R7039" t="str">
        <f t="shared" si="218"/>
        <v>高密</v>
      </c>
      <c r="S7039" t="str">
        <f t="shared" si="219"/>
        <v>0714</v>
      </c>
    </row>
    <row r="7040" spans="1:19">
      <c r="A7040" t="s">
        <v>57006</v>
      </c>
      <c r="B7040" t="s">
        <v>57007</v>
      </c>
      <c r="C7040" t="s">
        <v>46</v>
      </c>
      <c r="D7040" t="s">
        <v>57008</v>
      </c>
      <c r="E7040" t="s">
        <v>55447</v>
      </c>
      <c r="F7040" t="s">
        <v>57009</v>
      </c>
      <c r="G7040" t="s">
        <v>57010</v>
      </c>
      <c r="H7040" t="s">
        <v>57011</v>
      </c>
      <c r="I7040" t="s">
        <v>2364</v>
      </c>
      <c r="J7040" t="s">
        <v>8347</v>
      </c>
      <c r="K7040" t="s">
        <v>8348</v>
      </c>
      <c r="L7040" t="s">
        <v>101</v>
      </c>
      <c r="M7040" t="s">
        <v>2982</v>
      </c>
      <c r="N7040" t="s">
        <v>5839</v>
      </c>
      <c r="O7040" t="s">
        <v>8349</v>
      </c>
      <c r="P7040" t="s">
        <v>57012</v>
      </c>
      <c r="R7040" t="str">
        <f t="shared" si="218"/>
        <v>潍城</v>
      </c>
      <c r="S7040" t="str">
        <f t="shared" si="219"/>
        <v>0714</v>
      </c>
    </row>
    <row r="7041" spans="1:19">
      <c r="A7041" t="s">
        <v>57013</v>
      </c>
      <c r="B7041" t="s">
        <v>57014</v>
      </c>
      <c r="C7041" t="s">
        <v>46</v>
      </c>
      <c r="D7041" t="s">
        <v>57015</v>
      </c>
      <c r="E7041" t="s">
        <v>57016</v>
      </c>
      <c r="F7041" t="s">
        <v>57017</v>
      </c>
      <c r="G7041" t="s">
        <v>57018</v>
      </c>
      <c r="H7041" t="s">
        <v>57019</v>
      </c>
      <c r="I7041" t="s">
        <v>2645</v>
      </c>
      <c r="J7041" t="s">
        <v>7368</v>
      </c>
      <c r="K7041" t="s">
        <v>7369</v>
      </c>
      <c r="L7041" t="s">
        <v>110</v>
      </c>
      <c r="M7041" t="s">
        <v>2575</v>
      </c>
      <c r="N7041" t="s">
        <v>3554</v>
      </c>
      <c r="O7041" t="s">
        <v>7370</v>
      </c>
      <c r="P7041" t="s">
        <v>57020</v>
      </c>
      <c r="R7041" t="str">
        <f t="shared" ref="R7041:R7104" si="220">IF(OR(LEFT(L7041,2)="高新"),"奎文",IF(LEFT(L7041,2)="峡山","坊子",IF(LEFT(L7041,2)="滨海","寒亭",LEFT(L7041,2))))</f>
        <v>高密</v>
      </c>
      <c r="S7041" t="str">
        <f t="shared" ref="S7041:S7104" si="221">TEXT(B7041,"mmdd")</f>
        <v>0714</v>
      </c>
    </row>
    <row r="7042" spans="1:19">
      <c r="A7042" t="s">
        <v>57021</v>
      </c>
      <c r="B7042" t="s">
        <v>57022</v>
      </c>
      <c r="C7042" t="s">
        <v>46</v>
      </c>
      <c r="D7042" t="s">
        <v>57023</v>
      </c>
      <c r="E7042" t="s">
        <v>55447</v>
      </c>
      <c r="F7042" t="s">
        <v>57024</v>
      </c>
      <c r="G7042" t="s">
        <v>57025</v>
      </c>
      <c r="H7042" t="s">
        <v>57026</v>
      </c>
      <c r="I7042" t="s">
        <v>2586</v>
      </c>
      <c r="J7042" t="s">
        <v>5564</v>
      </c>
      <c r="K7042" t="s">
        <v>5565</v>
      </c>
      <c r="L7042" t="s">
        <v>137</v>
      </c>
      <c r="M7042" t="s">
        <v>2625</v>
      </c>
      <c r="N7042" t="s">
        <v>3122</v>
      </c>
      <c r="O7042" t="s">
        <v>2626</v>
      </c>
      <c r="P7042" t="s">
        <v>57027</v>
      </c>
      <c r="Q7042" t="s">
        <v>57028</v>
      </c>
      <c r="R7042" t="str">
        <f t="shared" si="220"/>
        <v>青州</v>
      </c>
      <c r="S7042" t="str">
        <f t="shared" si="221"/>
        <v>0714</v>
      </c>
    </row>
    <row r="7043" spans="1:19">
      <c r="A7043" t="s">
        <v>57029</v>
      </c>
      <c r="B7043" t="s">
        <v>57030</v>
      </c>
      <c r="C7043" t="s">
        <v>46</v>
      </c>
      <c r="D7043" t="s">
        <v>57031</v>
      </c>
      <c r="E7043" t="s">
        <v>57032</v>
      </c>
      <c r="F7043" t="s">
        <v>57033</v>
      </c>
      <c r="G7043" t="s">
        <v>57034</v>
      </c>
      <c r="H7043" t="s">
        <v>57035</v>
      </c>
      <c r="I7043" t="s">
        <v>2378</v>
      </c>
      <c r="J7043" t="s">
        <v>10780</v>
      </c>
      <c r="K7043" t="s">
        <v>10781</v>
      </c>
      <c r="L7043" t="s">
        <v>47</v>
      </c>
      <c r="M7043" t="s">
        <v>2454</v>
      </c>
      <c r="N7043" t="s">
        <v>2602</v>
      </c>
      <c r="O7043" t="s">
        <v>10782</v>
      </c>
      <c r="P7043" t="s">
        <v>57036</v>
      </c>
      <c r="Q7043" t="s">
        <v>57037</v>
      </c>
      <c r="R7043" t="str">
        <f t="shared" si="220"/>
        <v>诸城</v>
      </c>
      <c r="S7043" t="str">
        <f t="shared" si="221"/>
        <v>0714</v>
      </c>
    </row>
    <row r="7044" spans="1:19">
      <c r="A7044" t="s">
        <v>57038</v>
      </c>
      <c r="B7044" t="s">
        <v>57039</v>
      </c>
      <c r="C7044" t="s">
        <v>46</v>
      </c>
      <c r="D7044" t="s">
        <v>57040</v>
      </c>
      <c r="E7044" t="s">
        <v>57041</v>
      </c>
      <c r="F7044" t="s">
        <v>57042</v>
      </c>
      <c r="G7044" t="s">
        <v>57043</v>
      </c>
      <c r="H7044" t="s">
        <v>57044</v>
      </c>
      <c r="I7044" t="s">
        <v>2364</v>
      </c>
      <c r="J7044" t="s">
        <v>30738</v>
      </c>
      <c r="K7044" t="s">
        <v>30739</v>
      </c>
      <c r="L7044" t="s">
        <v>110</v>
      </c>
      <c r="M7044" t="s">
        <v>2575</v>
      </c>
      <c r="N7044" t="s">
        <v>2421</v>
      </c>
      <c r="O7044" t="s">
        <v>36755</v>
      </c>
      <c r="P7044" t="s">
        <v>57045</v>
      </c>
      <c r="Q7044" t="s">
        <v>57046</v>
      </c>
      <c r="R7044" t="str">
        <f t="shared" si="220"/>
        <v>高密</v>
      </c>
      <c r="S7044" t="str">
        <f t="shared" si="221"/>
        <v>0714</v>
      </c>
    </row>
    <row r="7045" spans="1:19">
      <c r="A7045" t="s">
        <v>57047</v>
      </c>
      <c r="B7045" t="s">
        <v>57048</v>
      </c>
      <c r="C7045" t="s">
        <v>46</v>
      </c>
      <c r="D7045" t="s">
        <v>57049</v>
      </c>
      <c r="E7045" t="s">
        <v>55447</v>
      </c>
      <c r="F7045" t="s">
        <v>57050</v>
      </c>
      <c r="G7045" t="s">
        <v>57051</v>
      </c>
      <c r="H7045" t="s">
        <v>57052</v>
      </c>
      <c r="I7045" t="s">
        <v>2350</v>
      </c>
      <c r="J7045" t="s">
        <v>5495</v>
      </c>
      <c r="K7045" t="s">
        <v>5496</v>
      </c>
      <c r="L7045" t="s">
        <v>137</v>
      </c>
      <c r="M7045" t="s">
        <v>2686</v>
      </c>
      <c r="N7045" t="s">
        <v>2674</v>
      </c>
      <c r="O7045" t="s">
        <v>5497</v>
      </c>
      <c r="P7045" t="s">
        <v>57053</v>
      </c>
      <c r="Q7045" t="s">
        <v>57054</v>
      </c>
      <c r="R7045" t="str">
        <f t="shared" si="220"/>
        <v>青州</v>
      </c>
      <c r="S7045" t="str">
        <f t="shared" si="221"/>
        <v>0714</v>
      </c>
    </row>
    <row r="7046" spans="1:19">
      <c r="A7046" t="s">
        <v>57055</v>
      </c>
      <c r="B7046" t="s">
        <v>57056</v>
      </c>
      <c r="C7046" t="s">
        <v>46</v>
      </c>
      <c r="D7046" t="s">
        <v>57057</v>
      </c>
      <c r="E7046" t="s">
        <v>55447</v>
      </c>
      <c r="F7046" t="s">
        <v>57058</v>
      </c>
      <c r="G7046" t="s">
        <v>57059</v>
      </c>
      <c r="H7046" t="s">
        <v>57060</v>
      </c>
      <c r="I7046" t="s">
        <v>2378</v>
      </c>
      <c r="J7046" t="s">
        <v>7999</v>
      </c>
      <c r="K7046" t="s">
        <v>8000</v>
      </c>
      <c r="L7046" t="s">
        <v>47</v>
      </c>
      <c r="M7046" t="s">
        <v>8001</v>
      </c>
      <c r="N7046" t="s">
        <v>2529</v>
      </c>
      <c r="O7046" t="s">
        <v>8002</v>
      </c>
      <c r="P7046" t="s">
        <v>57061</v>
      </c>
      <c r="Q7046" t="s">
        <v>57062</v>
      </c>
      <c r="R7046" t="str">
        <f t="shared" si="220"/>
        <v>诸城</v>
      </c>
      <c r="S7046" t="str">
        <f t="shared" si="221"/>
        <v>0714</v>
      </c>
    </row>
    <row r="7047" spans="1:19">
      <c r="A7047" t="s">
        <v>57063</v>
      </c>
      <c r="B7047" t="s">
        <v>56957</v>
      </c>
      <c r="C7047" t="s">
        <v>46</v>
      </c>
      <c r="D7047" t="s">
        <v>57064</v>
      </c>
      <c r="E7047" t="s">
        <v>55447</v>
      </c>
      <c r="F7047" t="s">
        <v>57065</v>
      </c>
      <c r="G7047" t="s">
        <v>57066</v>
      </c>
      <c r="H7047" t="s">
        <v>57067</v>
      </c>
      <c r="I7047" t="s">
        <v>2364</v>
      </c>
      <c r="J7047" t="s">
        <v>2587</v>
      </c>
      <c r="K7047" t="s">
        <v>2588</v>
      </c>
      <c r="L7047" t="s">
        <v>57</v>
      </c>
      <c r="M7047" t="s">
        <v>2433</v>
      </c>
      <c r="N7047" t="s">
        <v>2872</v>
      </c>
      <c r="O7047" t="s">
        <v>2590</v>
      </c>
      <c r="P7047" t="s">
        <v>57068</v>
      </c>
      <c r="R7047" t="str">
        <f t="shared" si="220"/>
        <v>安丘</v>
      </c>
      <c r="S7047" t="str">
        <f t="shared" si="221"/>
        <v>0714</v>
      </c>
    </row>
    <row r="7048" spans="1:19">
      <c r="A7048" t="s">
        <v>57069</v>
      </c>
      <c r="B7048" t="s">
        <v>57070</v>
      </c>
      <c r="C7048" t="s">
        <v>46</v>
      </c>
      <c r="D7048" t="s">
        <v>57071</v>
      </c>
      <c r="E7048" t="s">
        <v>55447</v>
      </c>
      <c r="F7048" t="s">
        <v>57072</v>
      </c>
      <c r="G7048" t="s">
        <v>57073</v>
      </c>
      <c r="H7048" t="s">
        <v>57074</v>
      </c>
      <c r="I7048" t="s">
        <v>2350</v>
      </c>
      <c r="J7048" t="s">
        <v>5284</v>
      </c>
      <c r="K7048" t="s">
        <v>5285</v>
      </c>
      <c r="L7048" t="s">
        <v>76</v>
      </c>
      <c r="M7048" t="s">
        <v>2408</v>
      </c>
      <c r="N7048" t="s">
        <v>4255</v>
      </c>
      <c r="O7048" t="s">
        <v>5287</v>
      </c>
      <c r="P7048" t="s">
        <v>57075</v>
      </c>
      <c r="Q7048" t="s">
        <v>57076</v>
      </c>
      <c r="R7048" t="str">
        <f t="shared" si="220"/>
        <v>奎文</v>
      </c>
      <c r="S7048" t="str">
        <f t="shared" si="221"/>
        <v>0714</v>
      </c>
    </row>
    <row r="7049" spans="1:19">
      <c r="A7049" t="s">
        <v>57077</v>
      </c>
      <c r="B7049" t="s">
        <v>57078</v>
      </c>
      <c r="C7049" t="s">
        <v>46</v>
      </c>
      <c r="D7049" t="s">
        <v>57079</v>
      </c>
      <c r="E7049" t="s">
        <v>57041</v>
      </c>
      <c r="F7049" t="s">
        <v>57080</v>
      </c>
      <c r="G7049" t="s">
        <v>57081</v>
      </c>
      <c r="H7049" t="s">
        <v>57082</v>
      </c>
      <c r="I7049" t="s">
        <v>2350</v>
      </c>
      <c r="J7049" t="s">
        <v>36951</v>
      </c>
      <c r="K7049" t="s">
        <v>36952</v>
      </c>
      <c r="L7049" t="s">
        <v>47</v>
      </c>
      <c r="M7049" t="s">
        <v>3159</v>
      </c>
      <c r="N7049" t="s">
        <v>10065</v>
      </c>
      <c r="O7049" t="s">
        <v>36953</v>
      </c>
      <c r="P7049" t="s">
        <v>57083</v>
      </c>
      <c r="R7049" t="str">
        <f t="shared" si="220"/>
        <v>诸城</v>
      </c>
      <c r="S7049" t="str">
        <f t="shared" si="221"/>
        <v>0714</v>
      </c>
    </row>
    <row r="7050" spans="1:19">
      <c r="A7050" t="s">
        <v>57084</v>
      </c>
      <c r="B7050" t="s">
        <v>57085</v>
      </c>
      <c r="C7050" t="s">
        <v>46</v>
      </c>
      <c r="D7050" t="s">
        <v>57086</v>
      </c>
      <c r="E7050" t="s">
        <v>57087</v>
      </c>
      <c r="F7050" t="s">
        <v>57088</v>
      </c>
      <c r="G7050" t="s">
        <v>57089</v>
      </c>
      <c r="H7050" t="s">
        <v>57090</v>
      </c>
      <c r="I7050" t="s">
        <v>5826</v>
      </c>
      <c r="J7050" t="s">
        <v>5473</v>
      </c>
      <c r="K7050" t="s">
        <v>5474</v>
      </c>
      <c r="L7050" t="s">
        <v>128</v>
      </c>
      <c r="M7050" t="s">
        <v>2890</v>
      </c>
      <c r="N7050" t="s">
        <v>2816</v>
      </c>
      <c r="O7050" t="s">
        <v>5475</v>
      </c>
      <c r="P7050" t="s">
        <v>57091</v>
      </c>
      <c r="R7050" t="str">
        <f t="shared" si="220"/>
        <v>寿光</v>
      </c>
      <c r="S7050" t="str">
        <f t="shared" si="221"/>
        <v>0714</v>
      </c>
    </row>
    <row r="7051" spans="1:19">
      <c r="A7051" t="s">
        <v>57092</v>
      </c>
      <c r="B7051" t="s">
        <v>57093</v>
      </c>
      <c r="C7051" t="s">
        <v>46</v>
      </c>
      <c r="D7051" t="s">
        <v>57094</v>
      </c>
      <c r="E7051" t="s">
        <v>57095</v>
      </c>
      <c r="F7051" t="s">
        <v>57096</v>
      </c>
      <c r="G7051" t="s">
        <v>57097</v>
      </c>
      <c r="H7051" t="s">
        <v>57098</v>
      </c>
      <c r="I7051" t="s">
        <v>6307</v>
      </c>
      <c r="J7051" t="s">
        <v>4437</v>
      </c>
      <c r="K7051" t="s">
        <v>4438</v>
      </c>
      <c r="N7051" t="s">
        <v>3907</v>
      </c>
      <c r="O7051" t="s">
        <v>4440</v>
      </c>
      <c r="R7051" t="str">
        <f t="shared" si="220"/>
        <v/>
      </c>
      <c r="S7051" t="str">
        <f t="shared" si="221"/>
        <v>0714</v>
      </c>
    </row>
    <row r="7052" spans="1:19">
      <c r="A7052" t="s">
        <v>57099</v>
      </c>
      <c r="B7052" t="s">
        <v>57100</v>
      </c>
      <c r="C7052" t="s">
        <v>46</v>
      </c>
      <c r="D7052" t="s">
        <v>57101</v>
      </c>
      <c r="E7052" t="s">
        <v>57102</v>
      </c>
      <c r="F7052" t="s">
        <v>57103</v>
      </c>
      <c r="G7052" t="s">
        <v>57104</v>
      </c>
      <c r="H7052" t="s">
        <v>57105</v>
      </c>
      <c r="I7052" t="s">
        <v>2364</v>
      </c>
      <c r="J7052" t="s">
        <v>27731</v>
      </c>
      <c r="K7052" t="s">
        <v>27732</v>
      </c>
      <c r="L7052" t="s">
        <v>137</v>
      </c>
      <c r="M7052" t="s">
        <v>5175</v>
      </c>
      <c r="N7052" t="s">
        <v>2480</v>
      </c>
      <c r="O7052" t="s">
        <v>27733</v>
      </c>
      <c r="P7052" t="s">
        <v>57106</v>
      </c>
      <c r="R7052" t="str">
        <f t="shared" si="220"/>
        <v>青州</v>
      </c>
      <c r="S7052" t="str">
        <f t="shared" si="221"/>
        <v>0714</v>
      </c>
    </row>
    <row r="7053" spans="1:19">
      <c r="A7053" t="s">
        <v>57107</v>
      </c>
      <c r="B7053" t="s">
        <v>57108</v>
      </c>
      <c r="C7053" t="s">
        <v>46</v>
      </c>
      <c r="D7053" t="s">
        <v>57109</v>
      </c>
      <c r="E7053" t="s">
        <v>55447</v>
      </c>
      <c r="F7053" t="s">
        <v>57110</v>
      </c>
      <c r="G7053" t="s">
        <v>57111</v>
      </c>
      <c r="H7053" t="s">
        <v>57112</v>
      </c>
      <c r="I7053" t="s">
        <v>2364</v>
      </c>
      <c r="J7053" t="s">
        <v>8581</v>
      </c>
      <c r="K7053" t="s">
        <v>8582</v>
      </c>
      <c r="L7053" t="s">
        <v>47</v>
      </c>
      <c r="M7053" t="s">
        <v>3327</v>
      </c>
      <c r="N7053" t="s">
        <v>6030</v>
      </c>
      <c r="O7053" t="s">
        <v>8583</v>
      </c>
      <c r="P7053" t="s">
        <v>57113</v>
      </c>
      <c r="R7053" t="str">
        <f t="shared" si="220"/>
        <v>诸城</v>
      </c>
      <c r="S7053" t="str">
        <f t="shared" si="221"/>
        <v>0714</v>
      </c>
    </row>
    <row r="7054" spans="1:19">
      <c r="A7054" t="s">
        <v>1958</v>
      </c>
      <c r="B7054" t="s">
        <v>57114</v>
      </c>
      <c r="C7054" t="s">
        <v>46</v>
      </c>
      <c r="D7054" t="s">
        <v>57115</v>
      </c>
      <c r="E7054" t="s">
        <v>55447</v>
      </c>
      <c r="F7054" t="s">
        <v>57116</v>
      </c>
      <c r="G7054" t="s">
        <v>57117</v>
      </c>
      <c r="H7054" t="s">
        <v>57118</v>
      </c>
      <c r="I7054" t="s">
        <v>3336</v>
      </c>
      <c r="J7054" t="s">
        <v>12383</v>
      </c>
      <c r="K7054" t="s">
        <v>12384</v>
      </c>
      <c r="L7054" t="s">
        <v>128</v>
      </c>
      <c r="M7054" t="s">
        <v>3028</v>
      </c>
      <c r="O7054" t="s">
        <v>12385</v>
      </c>
      <c r="Q7054" t="s">
        <v>38305</v>
      </c>
      <c r="R7054" t="str">
        <f t="shared" si="220"/>
        <v>寿光</v>
      </c>
      <c r="S7054" t="str">
        <f t="shared" si="221"/>
        <v>0714</v>
      </c>
    </row>
    <row r="7055" spans="1:19">
      <c r="A7055" t="s">
        <v>57119</v>
      </c>
      <c r="B7055" t="s">
        <v>57120</v>
      </c>
      <c r="C7055" t="s">
        <v>46</v>
      </c>
      <c r="D7055" t="s">
        <v>57121</v>
      </c>
      <c r="E7055" t="s">
        <v>57041</v>
      </c>
      <c r="F7055" t="s">
        <v>57122</v>
      </c>
      <c r="G7055" t="s">
        <v>57123</v>
      </c>
      <c r="H7055" t="s">
        <v>57124</v>
      </c>
      <c r="I7055" t="s">
        <v>2350</v>
      </c>
      <c r="J7055" t="s">
        <v>5139</v>
      </c>
      <c r="K7055" t="s">
        <v>5140</v>
      </c>
      <c r="L7055" t="s">
        <v>128</v>
      </c>
      <c r="M7055" t="s">
        <v>2890</v>
      </c>
      <c r="N7055" t="s">
        <v>2421</v>
      </c>
      <c r="O7055" t="s">
        <v>5141</v>
      </c>
      <c r="P7055" t="s">
        <v>57125</v>
      </c>
      <c r="Q7055" t="s">
        <v>57126</v>
      </c>
      <c r="R7055" t="str">
        <f t="shared" si="220"/>
        <v>寿光</v>
      </c>
      <c r="S7055" t="str">
        <f t="shared" si="221"/>
        <v>0714</v>
      </c>
    </row>
    <row r="7056" spans="1:19">
      <c r="A7056" t="s">
        <v>57127</v>
      </c>
      <c r="B7056" t="s">
        <v>57128</v>
      </c>
      <c r="C7056" t="s">
        <v>46</v>
      </c>
      <c r="D7056" t="s">
        <v>57129</v>
      </c>
      <c r="E7056" t="s">
        <v>57041</v>
      </c>
      <c r="F7056" t="s">
        <v>57130</v>
      </c>
      <c r="G7056" t="s">
        <v>57131</v>
      </c>
      <c r="H7056" t="s">
        <v>57082</v>
      </c>
      <c r="I7056" t="s">
        <v>2350</v>
      </c>
      <c r="J7056" t="s">
        <v>2526</v>
      </c>
      <c r="K7056" t="s">
        <v>7503</v>
      </c>
      <c r="L7056" t="s">
        <v>187</v>
      </c>
      <c r="M7056" t="s">
        <v>3773</v>
      </c>
      <c r="N7056" t="s">
        <v>3907</v>
      </c>
      <c r="O7056" t="s">
        <v>7504</v>
      </c>
      <c r="P7056" t="s">
        <v>57132</v>
      </c>
      <c r="R7056" t="str">
        <f t="shared" si="220"/>
        <v>坊子</v>
      </c>
      <c r="S7056" t="str">
        <f t="shared" si="221"/>
        <v>0714</v>
      </c>
    </row>
    <row r="7057" spans="1:19">
      <c r="A7057" t="s">
        <v>57133</v>
      </c>
      <c r="B7057" t="s">
        <v>57134</v>
      </c>
      <c r="C7057" t="s">
        <v>46</v>
      </c>
      <c r="D7057" t="s">
        <v>57135</v>
      </c>
      <c r="E7057" t="s">
        <v>57136</v>
      </c>
      <c r="F7057" t="s">
        <v>57137</v>
      </c>
      <c r="G7057" t="s">
        <v>57138</v>
      </c>
      <c r="H7057" t="s">
        <v>57139</v>
      </c>
      <c r="I7057" t="s">
        <v>2378</v>
      </c>
      <c r="J7057" t="s">
        <v>6441</v>
      </c>
      <c r="K7057" t="s">
        <v>6442</v>
      </c>
      <c r="L7057" t="s">
        <v>76</v>
      </c>
      <c r="M7057" t="s">
        <v>4374</v>
      </c>
      <c r="N7057" t="s">
        <v>2816</v>
      </c>
      <c r="O7057" t="s">
        <v>6443</v>
      </c>
      <c r="P7057" t="s">
        <v>57140</v>
      </c>
      <c r="R7057" t="str">
        <f t="shared" si="220"/>
        <v>奎文</v>
      </c>
      <c r="S7057" t="str">
        <f t="shared" si="221"/>
        <v>0714</v>
      </c>
    </row>
    <row r="7058" spans="1:19">
      <c r="A7058" t="s">
        <v>57141</v>
      </c>
      <c r="B7058" t="s">
        <v>57142</v>
      </c>
      <c r="C7058" t="s">
        <v>46</v>
      </c>
      <c r="D7058" t="s">
        <v>57143</v>
      </c>
      <c r="E7058" t="s">
        <v>55447</v>
      </c>
      <c r="F7058" t="s">
        <v>57144</v>
      </c>
      <c r="G7058" t="s">
        <v>57145</v>
      </c>
      <c r="H7058" t="s">
        <v>57146</v>
      </c>
      <c r="I7058" t="s">
        <v>2350</v>
      </c>
      <c r="J7058" t="s">
        <v>16836</v>
      </c>
      <c r="K7058" t="s">
        <v>16837</v>
      </c>
      <c r="L7058" t="s">
        <v>676</v>
      </c>
      <c r="M7058" t="s">
        <v>6204</v>
      </c>
      <c r="N7058" t="s">
        <v>2649</v>
      </c>
      <c r="O7058" t="s">
        <v>16838</v>
      </c>
      <c r="P7058" t="s">
        <v>57147</v>
      </c>
      <c r="Q7058" t="s">
        <v>57148</v>
      </c>
      <c r="R7058" t="str">
        <f t="shared" si="220"/>
        <v>昌乐</v>
      </c>
      <c r="S7058" t="str">
        <f t="shared" si="221"/>
        <v>0714</v>
      </c>
    </row>
    <row r="7059" spans="1:19">
      <c r="A7059" t="s">
        <v>57149</v>
      </c>
      <c r="B7059" t="s">
        <v>57150</v>
      </c>
      <c r="C7059" t="s">
        <v>46</v>
      </c>
      <c r="D7059" t="s">
        <v>57151</v>
      </c>
      <c r="E7059" t="s">
        <v>55447</v>
      </c>
      <c r="F7059" t="s">
        <v>57152</v>
      </c>
      <c r="G7059" t="s">
        <v>57153</v>
      </c>
      <c r="H7059" t="s">
        <v>57154</v>
      </c>
      <c r="I7059" t="s">
        <v>10333</v>
      </c>
      <c r="J7059" t="s">
        <v>56140</v>
      </c>
      <c r="K7059" t="s">
        <v>7562</v>
      </c>
      <c r="L7059" t="s">
        <v>101</v>
      </c>
      <c r="M7059" t="s">
        <v>3130</v>
      </c>
      <c r="N7059" t="s">
        <v>3307</v>
      </c>
      <c r="O7059" t="s">
        <v>56141</v>
      </c>
      <c r="P7059" t="s">
        <v>57155</v>
      </c>
      <c r="Q7059" t="s">
        <v>57156</v>
      </c>
      <c r="R7059" t="str">
        <f t="shared" si="220"/>
        <v>潍城</v>
      </c>
      <c r="S7059" t="str">
        <f t="shared" si="221"/>
        <v>0714</v>
      </c>
    </row>
    <row r="7060" spans="1:19">
      <c r="A7060" t="s">
        <v>57157</v>
      </c>
      <c r="B7060" t="s">
        <v>57158</v>
      </c>
      <c r="C7060" t="s">
        <v>46</v>
      </c>
      <c r="D7060" t="s">
        <v>57159</v>
      </c>
      <c r="E7060" t="s">
        <v>57041</v>
      </c>
      <c r="F7060" t="s">
        <v>57160</v>
      </c>
      <c r="G7060" t="s">
        <v>57161</v>
      </c>
      <c r="H7060" t="s">
        <v>57162</v>
      </c>
      <c r="I7060" t="s">
        <v>6637</v>
      </c>
      <c r="J7060" t="s">
        <v>3670</v>
      </c>
      <c r="K7060" t="s">
        <v>3671</v>
      </c>
      <c r="L7060" t="s">
        <v>3458</v>
      </c>
      <c r="M7060" t="s">
        <v>3672</v>
      </c>
      <c r="N7060" t="s">
        <v>2480</v>
      </c>
      <c r="O7060" t="s">
        <v>3673</v>
      </c>
      <c r="P7060" t="s">
        <v>57163</v>
      </c>
      <c r="Q7060" t="s">
        <v>57164</v>
      </c>
      <c r="R7060" t="str">
        <f t="shared" si="220"/>
        <v>寒亭</v>
      </c>
      <c r="S7060" t="str">
        <f t="shared" si="221"/>
        <v>0714</v>
      </c>
    </row>
    <row r="7061" spans="1:19">
      <c r="A7061" t="s">
        <v>57165</v>
      </c>
      <c r="B7061" t="s">
        <v>57166</v>
      </c>
      <c r="C7061" t="s">
        <v>46</v>
      </c>
      <c r="D7061" t="s">
        <v>57167</v>
      </c>
      <c r="E7061" t="s">
        <v>55230</v>
      </c>
      <c r="F7061" t="s">
        <v>57168</v>
      </c>
      <c r="G7061" t="s">
        <v>57169</v>
      </c>
      <c r="H7061" t="s">
        <v>57170</v>
      </c>
      <c r="I7061" t="s">
        <v>2364</v>
      </c>
      <c r="J7061" t="s">
        <v>8079</v>
      </c>
      <c r="K7061" t="s">
        <v>8080</v>
      </c>
      <c r="L7061" t="s">
        <v>676</v>
      </c>
      <c r="M7061" t="s">
        <v>2815</v>
      </c>
      <c r="N7061" t="s">
        <v>3994</v>
      </c>
      <c r="O7061" t="s">
        <v>8081</v>
      </c>
      <c r="P7061" t="s">
        <v>57171</v>
      </c>
      <c r="R7061" t="str">
        <f t="shared" si="220"/>
        <v>昌乐</v>
      </c>
      <c r="S7061" t="str">
        <f t="shared" si="221"/>
        <v>0714</v>
      </c>
    </row>
    <row r="7062" spans="1:19">
      <c r="A7062" t="s">
        <v>57172</v>
      </c>
      <c r="B7062" t="s">
        <v>57173</v>
      </c>
      <c r="C7062" t="s">
        <v>46</v>
      </c>
      <c r="D7062" t="s">
        <v>57174</v>
      </c>
      <c r="E7062" t="s">
        <v>57175</v>
      </c>
      <c r="F7062" t="s">
        <v>57176</v>
      </c>
      <c r="G7062" t="s">
        <v>57177</v>
      </c>
      <c r="H7062" t="s">
        <v>57178</v>
      </c>
      <c r="I7062" t="s">
        <v>2645</v>
      </c>
      <c r="J7062" t="s">
        <v>4533</v>
      </c>
      <c r="K7062" t="s">
        <v>4534</v>
      </c>
      <c r="L7062" t="s">
        <v>76</v>
      </c>
      <c r="M7062" t="s">
        <v>2528</v>
      </c>
      <c r="N7062" t="s">
        <v>2743</v>
      </c>
      <c r="O7062" t="s">
        <v>4535</v>
      </c>
      <c r="P7062" t="s">
        <v>57179</v>
      </c>
      <c r="R7062" t="str">
        <f t="shared" si="220"/>
        <v>奎文</v>
      </c>
      <c r="S7062" t="str">
        <f t="shared" si="221"/>
        <v>0714</v>
      </c>
    </row>
    <row r="7063" spans="1:19">
      <c r="A7063" t="s">
        <v>57180</v>
      </c>
      <c r="B7063" t="s">
        <v>57181</v>
      </c>
      <c r="C7063" t="s">
        <v>46</v>
      </c>
      <c r="D7063" t="s">
        <v>57182</v>
      </c>
      <c r="E7063" t="s">
        <v>55447</v>
      </c>
      <c r="F7063" t="s">
        <v>57183</v>
      </c>
      <c r="G7063" t="s">
        <v>57184</v>
      </c>
      <c r="H7063" t="s">
        <v>57185</v>
      </c>
      <c r="I7063" t="s">
        <v>2364</v>
      </c>
      <c r="J7063" t="s">
        <v>3651</v>
      </c>
      <c r="K7063" t="s">
        <v>3652</v>
      </c>
      <c r="L7063" t="s">
        <v>128</v>
      </c>
      <c r="M7063" t="s">
        <v>3653</v>
      </c>
      <c r="N7063" t="s">
        <v>2674</v>
      </c>
      <c r="O7063" t="s">
        <v>3654</v>
      </c>
      <c r="P7063" t="s">
        <v>57186</v>
      </c>
      <c r="Q7063" t="s">
        <v>57187</v>
      </c>
      <c r="R7063" t="str">
        <f t="shared" si="220"/>
        <v>寿光</v>
      </c>
      <c r="S7063" t="str">
        <f t="shared" si="221"/>
        <v>0714</v>
      </c>
    </row>
    <row r="7064" spans="1:19">
      <c r="A7064" t="s">
        <v>57188</v>
      </c>
      <c r="B7064" t="s">
        <v>57189</v>
      </c>
      <c r="C7064" t="s">
        <v>46</v>
      </c>
      <c r="D7064" t="s">
        <v>57190</v>
      </c>
      <c r="E7064" t="s">
        <v>57191</v>
      </c>
      <c r="F7064" t="s">
        <v>57192</v>
      </c>
      <c r="G7064" t="s">
        <v>57193</v>
      </c>
      <c r="H7064" t="s">
        <v>57194</v>
      </c>
      <c r="I7064" t="s">
        <v>2378</v>
      </c>
      <c r="J7064" t="s">
        <v>5156</v>
      </c>
      <c r="K7064" t="s">
        <v>5157</v>
      </c>
      <c r="L7064" t="s">
        <v>67</v>
      </c>
      <c r="M7064" t="s">
        <v>3706</v>
      </c>
      <c r="N7064" t="s">
        <v>2529</v>
      </c>
      <c r="O7064" t="s">
        <v>5158</v>
      </c>
      <c r="P7064" t="s">
        <v>57195</v>
      </c>
      <c r="R7064" t="str">
        <f t="shared" si="220"/>
        <v>昌邑</v>
      </c>
      <c r="S7064" t="str">
        <f t="shared" si="221"/>
        <v>0714</v>
      </c>
    </row>
    <row r="7065" spans="1:19">
      <c r="A7065" t="s">
        <v>57196</v>
      </c>
      <c r="B7065" t="s">
        <v>57197</v>
      </c>
      <c r="C7065" t="s">
        <v>46</v>
      </c>
      <c r="D7065" t="s">
        <v>57198</v>
      </c>
      <c r="E7065" t="s">
        <v>55447</v>
      </c>
      <c r="F7065" t="s">
        <v>57199</v>
      </c>
      <c r="G7065" t="s">
        <v>57200</v>
      </c>
      <c r="H7065" t="s">
        <v>57201</v>
      </c>
      <c r="I7065" t="s">
        <v>2378</v>
      </c>
      <c r="J7065" t="s">
        <v>2934</v>
      </c>
      <c r="K7065" t="s">
        <v>2935</v>
      </c>
      <c r="L7065" t="s">
        <v>47</v>
      </c>
      <c r="M7065" t="s">
        <v>2784</v>
      </c>
      <c r="N7065" t="s">
        <v>40753</v>
      </c>
      <c r="O7065" t="s">
        <v>2937</v>
      </c>
      <c r="P7065" t="s">
        <v>57202</v>
      </c>
      <c r="Q7065" t="s">
        <v>57203</v>
      </c>
      <c r="R7065" t="str">
        <f t="shared" si="220"/>
        <v>诸城</v>
      </c>
      <c r="S7065" t="str">
        <f t="shared" si="221"/>
        <v>0714</v>
      </c>
    </row>
    <row r="7066" spans="1:19">
      <c r="A7066" t="s">
        <v>57204</v>
      </c>
      <c r="B7066" t="s">
        <v>57205</v>
      </c>
      <c r="C7066" t="s">
        <v>46</v>
      </c>
      <c r="D7066" t="s">
        <v>57206</v>
      </c>
      <c r="E7066" t="s">
        <v>55447</v>
      </c>
      <c r="F7066" t="s">
        <v>57207</v>
      </c>
      <c r="G7066" t="s">
        <v>57208</v>
      </c>
      <c r="H7066" t="s">
        <v>57209</v>
      </c>
      <c r="I7066" t="s">
        <v>2350</v>
      </c>
      <c r="J7066" t="s">
        <v>7327</v>
      </c>
      <c r="K7066" t="s">
        <v>7328</v>
      </c>
      <c r="L7066" t="s">
        <v>101</v>
      </c>
      <c r="M7066" t="s">
        <v>5737</v>
      </c>
      <c r="N7066" t="s">
        <v>7359</v>
      </c>
      <c r="O7066" t="s">
        <v>7329</v>
      </c>
      <c r="P7066" t="s">
        <v>57210</v>
      </c>
      <c r="Q7066" t="s">
        <v>57211</v>
      </c>
      <c r="R7066" t="str">
        <f t="shared" si="220"/>
        <v>潍城</v>
      </c>
      <c r="S7066" t="str">
        <f t="shared" si="221"/>
        <v>0714</v>
      </c>
    </row>
    <row r="7067" spans="1:19">
      <c r="A7067" t="s">
        <v>57212</v>
      </c>
      <c r="B7067" t="s">
        <v>57213</v>
      </c>
      <c r="C7067" t="s">
        <v>46</v>
      </c>
      <c r="D7067" t="s">
        <v>57214</v>
      </c>
      <c r="E7067" t="s">
        <v>55230</v>
      </c>
      <c r="F7067" t="s">
        <v>57215</v>
      </c>
      <c r="G7067" t="s">
        <v>57216</v>
      </c>
      <c r="H7067" t="s">
        <v>57217</v>
      </c>
      <c r="I7067" t="s">
        <v>2350</v>
      </c>
      <c r="J7067" t="s">
        <v>5710</v>
      </c>
      <c r="K7067" t="s">
        <v>5711</v>
      </c>
      <c r="L7067" t="s">
        <v>128</v>
      </c>
      <c r="M7067" t="s">
        <v>2708</v>
      </c>
      <c r="N7067" t="s">
        <v>2674</v>
      </c>
      <c r="O7067" t="s">
        <v>5713</v>
      </c>
      <c r="P7067" t="s">
        <v>57218</v>
      </c>
      <c r="Q7067" t="s">
        <v>57219</v>
      </c>
      <c r="R7067" t="str">
        <f t="shared" si="220"/>
        <v>寿光</v>
      </c>
      <c r="S7067" t="str">
        <f t="shared" si="221"/>
        <v>0714</v>
      </c>
    </row>
    <row r="7068" spans="1:19">
      <c r="A7068" t="s">
        <v>57220</v>
      </c>
      <c r="B7068" t="s">
        <v>57221</v>
      </c>
      <c r="C7068" t="s">
        <v>46</v>
      </c>
      <c r="D7068" t="s">
        <v>57222</v>
      </c>
      <c r="E7068" t="s">
        <v>55447</v>
      </c>
      <c r="F7068" t="s">
        <v>57223</v>
      </c>
      <c r="G7068" t="s">
        <v>57224</v>
      </c>
      <c r="H7068" t="s">
        <v>57225</v>
      </c>
      <c r="I7068" t="s">
        <v>2378</v>
      </c>
      <c r="J7068" t="s">
        <v>3970</v>
      </c>
      <c r="K7068" t="s">
        <v>3971</v>
      </c>
      <c r="L7068" t="s">
        <v>76</v>
      </c>
      <c r="M7068" t="s">
        <v>2408</v>
      </c>
      <c r="N7068" t="s">
        <v>2859</v>
      </c>
      <c r="O7068" t="s">
        <v>3972</v>
      </c>
      <c r="P7068" t="s">
        <v>57226</v>
      </c>
      <c r="R7068" t="str">
        <f t="shared" si="220"/>
        <v>奎文</v>
      </c>
      <c r="S7068" t="str">
        <f t="shared" si="221"/>
        <v>0714</v>
      </c>
    </row>
    <row r="7069" spans="1:19">
      <c r="A7069" t="s">
        <v>57227</v>
      </c>
      <c r="B7069" t="s">
        <v>57228</v>
      </c>
      <c r="C7069" t="s">
        <v>46</v>
      </c>
      <c r="D7069" t="s">
        <v>57229</v>
      </c>
      <c r="E7069" t="s">
        <v>55447</v>
      </c>
      <c r="F7069" t="s">
        <v>57230</v>
      </c>
      <c r="G7069" t="s">
        <v>57231</v>
      </c>
      <c r="H7069" t="s">
        <v>57232</v>
      </c>
      <c r="I7069" t="s">
        <v>2364</v>
      </c>
      <c r="J7069" t="s">
        <v>5661</v>
      </c>
      <c r="K7069" t="s">
        <v>5662</v>
      </c>
      <c r="L7069" t="s">
        <v>47</v>
      </c>
      <c r="M7069" t="s">
        <v>4266</v>
      </c>
      <c r="N7069" t="s">
        <v>3017</v>
      </c>
      <c r="O7069" t="s">
        <v>5663</v>
      </c>
      <c r="P7069" t="s">
        <v>57233</v>
      </c>
      <c r="R7069" t="str">
        <f t="shared" si="220"/>
        <v>诸城</v>
      </c>
      <c r="S7069" t="str">
        <f t="shared" si="221"/>
        <v>0714</v>
      </c>
    </row>
    <row r="7070" spans="1:19">
      <c r="A7070" t="s">
        <v>57234</v>
      </c>
      <c r="B7070" t="s">
        <v>57235</v>
      </c>
      <c r="C7070" t="s">
        <v>46</v>
      </c>
      <c r="D7070" t="s">
        <v>57236</v>
      </c>
      <c r="E7070" t="s">
        <v>55447</v>
      </c>
      <c r="F7070" t="s">
        <v>57237</v>
      </c>
      <c r="G7070" t="s">
        <v>57238</v>
      </c>
      <c r="H7070" t="s">
        <v>57239</v>
      </c>
      <c r="I7070" t="s">
        <v>2503</v>
      </c>
      <c r="J7070" t="s">
        <v>4533</v>
      </c>
      <c r="K7070" t="s">
        <v>4534</v>
      </c>
      <c r="L7070" t="s">
        <v>76</v>
      </c>
      <c r="M7070" t="s">
        <v>2528</v>
      </c>
      <c r="N7070" t="s">
        <v>2743</v>
      </c>
      <c r="O7070" t="s">
        <v>4535</v>
      </c>
      <c r="P7070" t="s">
        <v>57240</v>
      </c>
      <c r="R7070" t="str">
        <f t="shared" si="220"/>
        <v>奎文</v>
      </c>
      <c r="S7070" t="str">
        <f t="shared" si="221"/>
        <v>0714</v>
      </c>
    </row>
    <row r="7071" spans="1:19">
      <c r="A7071" t="s">
        <v>57241</v>
      </c>
      <c r="B7071" t="s">
        <v>57213</v>
      </c>
      <c r="C7071" t="s">
        <v>46</v>
      </c>
      <c r="D7071" t="s">
        <v>57242</v>
      </c>
      <c r="E7071" t="s">
        <v>55230</v>
      </c>
      <c r="F7071" t="s">
        <v>57243</v>
      </c>
      <c r="G7071" t="s">
        <v>57244</v>
      </c>
      <c r="H7071" t="s">
        <v>57245</v>
      </c>
      <c r="I7071" t="s">
        <v>2645</v>
      </c>
      <c r="J7071" t="s">
        <v>4089</v>
      </c>
      <c r="K7071" t="s">
        <v>4090</v>
      </c>
      <c r="L7071" t="s">
        <v>110</v>
      </c>
      <c r="M7071" t="s">
        <v>2575</v>
      </c>
      <c r="N7071" t="s">
        <v>11928</v>
      </c>
      <c r="O7071" t="s">
        <v>4091</v>
      </c>
      <c r="P7071" t="s">
        <v>57246</v>
      </c>
      <c r="R7071" t="str">
        <f t="shared" si="220"/>
        <v>高密</v>
      </c>
      <c r="S7071" t="str">
        <f t="shared" si="221"/>
        <v>0714</v>
      </c>
    </row>
    <row r="7072" spans="1:19">
      <c r="A7072" t="s">
        <v>57247</v>
      </c>
      <c r="B7072" t="s">
        <v>57248</v>
      </c>
      <c r="C7072" t="s">
        <v>46</v>
      </c>
      <c r="D7072" t="s">
        <v>57249</v>
      </c>
      <c r="E7072" t="s">
        <v>55447</v>
      </c>
      <c r="F7072" t="s">
        <v>57250</v>
      </c>
      <c r="G7072" t="s">
        <v>57251</v>
      </c>
      <c r="H7072" t="s">
        <v>57252</v>
      </c>
      <c r="I7072" t="s">
        <v>2378</v>
      </c>
      <c r="J7072" t="s">
        <v>6077</v>
      </c>
      <c r="K7072" t="s">
        <v>6078</v>
      </c>
      <c r="L7072" t="s">
        <v>128</v>
      </c>
      <c r="M7072" t="s">
        <v>6079</v>
      </c>
      <c r="N7072" t="s">
        <v>2859</v>
      </c>
      <c r="O7072" t="s">
        <v>6080</v>
      </c>
      <c r="P7072" t="s">
        <v>57253</v>
      </c>
      <c r="Q7072" t="s">
        <v>57254</v>
      </c>
      <c r="R7072" t="str">
        <f t="shared" si="220"/>
        <v>寿光</v>
      </c>
      <c r="S7072" t="str">
        <f t="shared" si="221"/>
        <v>0714</v>
      </c>
    </row>
    <row r="7073" spans="1:19">
      <c r="A7073" t="s">
        <v>57255</v>
      </c>
      <c r="B7073" t="s">
        <v>57256</v>
      </c>
      <c r="C7073" t="s">
        <v>46</v>
      </c>
      <c r="D7073" t="s">
        <v>57257</v>
      </c>
      <c r="E7073" t="s">
        <v>57258</v>
      </c>
      <c r="F7073" t="s">
        <v>57259</v>
      </c>
      <c r="G7073" t="s">
        <v>57260</v>
      </c>
      <c r="H7073" t="s">
        <v>57261</v>
      </c>
      <c r="I7073" t="s">
        <v>5826</v>
      </c>
      <c r="J7073" t="s">
        <v>8753</v>
      </c>
      <c r="K7073" t="s">
        <v>8754</v>
      </c>
      <c r="L7073" t="s">
        <v>101</v>
      </c>
      <c r="M7073" t="s">
        <v>4459</v>
      </c>
      <c r="N7073" t="s">
        <v>3907</v>
      </c>
      <c r="O7073" t="s">
        <v>8755</v>
      </c>
      <c r="P7073" t="s">
        <v>57262</v>
      </c>
      <c r="R7073" t="str">
        <f t="shared" si="220"/>
        <v>潍城</v>
      </c>
      <c r="S7073" t="str">
        <f t="shared" si="221"/>
        <v>0714</v>
      </c>
    </row>
    <row r="7074" spans="1:19">
      <c r="A7074" t="s">
        <v>57263</v>
      </c>
      <c r="B7074" t="s">
        <v>57264</v>
      </c>
      <c r="C7074" t="s">
        <v>46</v>
      </c>
      <c r="D7074" t="s">
        <v>57265</v>
      </c>
      <c r="E7074" t="s">
        <v>57258</v>
      </c>
      <c r="F7074" t="s">
        <v>57266</v>
      </c>
      <c r="G7074" t="s">
        <v>57267</v>
      </c>
      <c r="H7074" t="s">
        <v>57268</v>
      </c>
      <c r="I7074" t="s">
        <v>2378</v>
      </c>
      <c r="J7074" t="s">
        <v>4533</v>
      </c>
      <c r="K7074" t="s">
        <v>4534</v>
      </c>
      <c r="L7074" t="s">
        <v>76</v>
      </c>
      <c r="M7074" t="s">
        <v>2528</v>
      </c>
      <c r="N7074" t="s">
        <v>2421</v>
      </c>
      <c r="O7074" t="s">
        <v>4535</v>
      </c>
      <c r="P7074" t="s">
        <v>57269</v>
      </c>
      <c r="R7074" t="str">
        <f t="shared" si="220"/>
        <v>奎文</v>
      </c>
      <c r="S7074" t="str">
        <f t="shared" si="221"/>
        <v>0714</v>
      </c>
    </row>
    <row r="7075" spans="1:19">
      <c r="A7075" t="s">
        <v>57270</v>
      </c>
      <c r="B7075" t="s">
        <v>57271</v>
      </c>
      <c r="C7075" t="s">
        <v>46</v>
      </c>
      <c r="D7075" t="s">
        <v>57272</v>
      </c>
      <c r="E7075" t="s">
        <v>57273</v>
      </c>
      <c r="F7075" t="s">
        <v>57274</v>
      </c>
      <c r="G7075" t="s">
        <v>57275</v>
      </c>
      <c r="H7075" t="s">
        <v>57276</v>
      </c>
      <c r="I7075" t="s">
        <v>2503</v>
      </c>
      <c r="J7075" t="s">
        <v>5547</v>
      </c>
      <c r="K7075" t="s">
        <v>5548</v>
      </c>
      <c r="L7075" t="s">
        <v>128</v>
      </c>
      <c r="M7075" t="s">
        <v>3895</v>
      </c>
      <c r="N7075" t="s">
        <v>2649</v>
      </c>
      <c r="O7075" t="s">
        <v>5549</v>
      </c>
      <c r="P7075" t="s">
        <v>57277</v>
      </c>
      <c r="R7075" t="str">
        <f t="shared" si="220"/>
        <v>寿光</v>
      </c>
      <c r="S7075" t="str">
        <f t="shared" si="221"/>
        <v>0714</v>
      </c>
    </row>
    <row r="7076" spans="1:19">
      <c r="A7076" t="s">
        <v>57278</v>
      </c>
      <c r="B7076" t="s">
        <v>57279</v>
      </c>
      <c r="C7076" t="s">
        <v>46</v>
      </c>
      <c r="D7076" t="s">
        <v>57280</v>
      </c>
      <c r="E7076" t="s">
        <v>57281</v>
      </c>
      <c r="F7076" t="s">
        <v>57282</v>
      </c>
      <c r="G7076" t="s">
        <v>57283</v>
      </c>
      <c r="H7076" t="s">
        <v>57284</v>
      </c>
      <c r="I7076" t="s">
        <v>2350</v>
      </c>
      <c r="J7076" t="s">
        <v>3364</v>
      </c>
      <c r="K7076" t="s">
        <v>3365</v>
      </c>
      <c r="L7076" t="s">
        <v>67</v>
      </c>
      <c r="M7076" t="s">
        <v>3366</v>
      </c>
      <c r="N7076" t="s">
        <v>2674</v>
      </c>
      <c r="O7076" t="s">
        <v>3367</v>
      </c>
      <c r="P7076" t="s">
        <v>57285</v>
      </c>
      <c r="Q7076" t="s">
        <v>57286</v>
      </c>
      <c r="R7076" t="str">
        <f t="shared" si="220"/>
        <v>昌邑</v>
      </c>
      <c r="S7076" t="str">
        <f t="shared" si="221"/>
        <v>0714</v>
      </c>
    </row>
    <row r="7077" spans="1:19">
      <c r="A7077" t="s">
        <v>57287</v>
      </c>
      <c r="B7077" t="s">
        <v>57288</v>
      </c>
      <c r="C7077" t="s">
        <v>46</v>
      </c>
      <c r="D7077" t="s">
        <v>57289</v>
      </c>
      <c r="E7077" t="s">
        <v>57258</v>
      </c>
      <c r="F7077" t="s">
        <v>57290</v>
      </c>
      <c r="G7077" t="s">
        <v>57291</v>
      </c>
      <c r="H7077" t="s">
        <v>57292</v>
      </c>
      <c r="I7077" t="s">
        <v>2378</v>
      </c>
      <c r="J7077" t="s">
        <v>6285</v>
      </c>
      <c r="K7077" t="s">
        <v>6467</v>
      </c>
      <c r="L7077" t="s">
        <v>57</v>
      </c>
      <c r="M7077" t="s">
        <v>2563</v>
      </c>
      <c r="N7077" t="s">
        <v>2674</v>
      </c>
      <c r="O7077" t="s">
        <v>6468</v>
      </c>
      <c r="P7077" t="s">
        <v>57293</v>
      </c>
      <c r="R7077" t="str">
        <f t="shared" si="220"/>
        <v>安丘</v>
      </c>
      <c r="S7077" t="str">
        <f t="shared" si="221"/>
        <v>0714</v>
      </c>
    </row>
    <row r="7078" spans="1:19">
      <c r="A7078" t="s">
        <v>57294</v>
      </c>
      <c r="B7078" t="s">
        <v>57295</v>
      </c>
      <c r="C7078" t="s">
        <v>46</v>
      </c>
      <c r="D7078" t="s">
        <v>57296</v>
      </c>
      <c r="E7078" t="s">
        <v>55230</v>
      </c>
      <c r="F7078" t="s">
        <v>57297</v>
      </c>
      <c r="G7078" t="s">
        <v>57298</v>
      </c>
      <c r="H7078" t="s">
        <v>57299</v>
      </c>
      <c r="I7078" t="s">
        <v>2364</v>
      </c>
      <c r="J7078" t="s">
        <v>4447</v>
      </c>
      <c r="K7078" t="s">
        <v>4448</v>
      </c>
      <c r="L7078" t="s">
        <v>128</v>
      </c>
      <c r="M7078" t="s">
        <v>3952</v>
      </c>
      <c r="N7078" t="s">
        <v>3499</v>
      </c>
      <c r="O7078" t="s">
        <v>4449</v>
      </c>
      <c r="P7078" t="s">
        <v>57300</v>
      </c>
      <c r="R7078" t="str">
        <f t="shared" si="220"/>
        <v>寿光</v>
      </c>
      <c r="S7078" t="str">
        <f t="shared" si="221"/>
        <v>0714</v>
      </c>
    </row>
    <row r="7079" spans="1:19">
      <c r="A7079" t="s">
        <v>57301</v>
      </c>
      <c r="B7079" t="s">
        <v>57302</v>
      </c>
      <c r="C7079" t="s">
        <v>46</v>
      </c>
      <c r="D7079" t="s">
        <v>57303</v>
      </c>
      <c r="E7079" t="s">
        <v>57304</v>
      </c>
      <c r="F7079" t="s">
        <v>57305</v>
      </c>
      <c r="G7079" t="s">
        <v>57306</v>
      </c>
      <c r="H7079" t="s">
        <v>57307</v>
      </c>
      <c r="I7079" t="s">
        <v>2451</v>
      </c>
      <c r="J7079" t="s">
        <v>2337</v>
      </c>
      <c r="K7079" t="s">
        <v>2338</v>
      </c>
      <c r="L7079" t="s">
        <v>137</v>
      </c>
      <c r="M7079" t="s">
        <v>2339</v>
      </c>
      <c r="N7079" t="s">
        <v>2340</v>
      </c>
      <c r="O7079" t="s">
        <v>2341</v>
      </c>
      <c r="P7079" t="s">
        <v>57308</v>
      </c>
      <c r="R7079" t="str">
        <f t="shared" si="220"/>
        <v>青州</v>
      </c>
      <c r="S7079" t="str">
        <f t="shared" si="221"/>
        <v>0714</v>
      </c>
    </row>
    <row r="7080" spans="1:19">
      <c r="A7080" t="s">
        <v>57309</v>
      </c>
      <c r="B7080" t="s">
        <v>57310</v>
      </c>
      <c r="C7080" t="s">
        <v>46</v>
      </c>
      <c r="D7080" t="s">
        <v>57311</v>
      </c>
      <c r="E7080" t="s">
        <v>55447</v>
      </c>
      <c r="F7080" t="s">
        <v>57312</v>
      </c>
      <c r="G7080" t="s">
        <v>57313</v>
      </c>
      <c r="H7080" t="s">
        <v>57314</v>
      </c>
      <c r="I7080" t="s">
        <v>2503</v>
      </c>
      <c r="J7080" t="s">
        <v>4130</v>
      </c>
      <c r="K7080" t="s">
        <v>4131</v>
      </c>
      <c r="L7080" t="s">
        <v>137</v>
      </c>
      <c r="M7080" t="s">
        <v>3040</v>
      </c>
      <c r="N7080" t="s">
        <v>3017</v>
      </c>
      <c r="O7080" t="s">
        <v>4132</v>
      </c>
      <c r="P7080" t="s">
        <v>57315</v>
      </c>
      <c r="R7080" t="str">
        <f t="shared" si="220"/>
        <v>青州</v>
      </c>
      <c r="S7080" t="str">
        <f t="shared" si="221"/>
        <v>0714</v>
      </c>
    </row>
    <row r="7081" spans="1:19">
      <c r="A7081" t="s">
        <v>57316</v>
      </c>
      <c r="B7081" t="s">
        <v>57317</v>
      </c>
      <c r="C7081" t="s">
        <v>46</v>
      </c>
      <c r="D7081" t="s">
        <v>57318</v>
      </c>
      <c r="E7081" t="s">
        <v>56938</v>
      </c>
      <c r="F7081" t="s">
        <v>57319</v>
      </c>
      <c r="G7081" t="s">
        <v>57320</v>
      </c>
      <c r="H7081" t="s">
        <v>57321</v>
      </c>
      <c r="I7081" t="s">
        <v>10479</v>
      </c>
      <c r="J7081" t="s">
        <v>4437</v>
      </c>
      <c r="K7081" t="s">
        <v>4438</v>
      </c>
      <c r="N7081" t="s">
        <v>9248</v>
      </c>
      <c r="O7081" t="s">
        <v>4440</v>
      </c>
      <c r="R7081" t="str">
        <f t="shared" si="220"/>
        <v/>
      </c>
      <c r="S7081" t="str">
        <f t="shared" si="221"/>
        <v>0714</v>
      </c>
    </row>
    <row r="7082" spans="1:19">
      <c r="A7082" t="s">
        <v>57322</v>
      </c>
      <c r="B7082" t="s">
        <v>57323</v>
      </c>
      <c r="C7082" t="s">
        <v>46</v>
      </c>
      <c r="D7082" t="s">
        <v>57324</v>
      </c>
      <c r="E7082" t="s">
        <v>55447</v>
      </c>
      <c r="F7082" t="s">
        <v>57325</v>
      </c>
      <c r="G7082" t="s">
        <v>57326</v>
      </c>
      <c r="H7082" t="s">
        <v>57327</v>
      </c>
      <c r="I7082" t="s">
        <v>57328</v>
      </c>
      <c r="J7082" t="s">
        <v>3049</v>
      </c>
      <c r="K7082" t="s">
        <v>3050</v>
      </c>
      <c r="L7082" t="s">
        <v>146</v>
      </c>
      <c r="M7082" t="s">
        <v>3051</v>
      </c>
      <c r="N7082" t="s">
        <v>3554</v>
      </c>
      <c r="O7082" t="s">
        <v>3053</v>
      </c>
      <c r="P7082" t="s">
        <v>57329</v>
      </c>
      <c r="Q7082" t="s">
        <v>57330</v>
      </c>
      <c r="R7082" t="str">
        <f t="shared" si="220"/>
        <v>临朐</v>
      </c>
      <c r="S7082" t="str">
        <f t="shared" si="221"/>
        <v>0714</v>
      </c>
    </row>
    <row r="7083" spans="1:19">
      <c r="A7083" t="s">
        <v>57331</v>
      </c>
      <c r="B7083" t="s">
        <v>57332</v>
      </c>
      <c r="C7083" t="s">
        <v>46</v>
      </c>
      <c r="D7083" t="s">
        <v>57333</v>
      </c>
      <c r="E7083" t="s">
        <v>57334</v>
      </c>
      <c r="F7083" t="s">
        <v>57335</v>
      </c>
      <c r="G7083" t="s">
        <v>57336</v>
      </c>
      <c r="H7083" t="s">
        <v>57337</v>
      </c>
      <c r="I7083" t="s">
        <v>2645</v>
      </c>
      <c r="J7083" t="s">
        <v>5547</v>
      </c>
      <c r="K7083" t="s">
        <v>5548</v>
      </c>
      <c r="L7083" t="s">
        <v>128</v>
      </c>
      <c r="M7083" t="s">
        <v>3895</v>
      </c>
      <c r="N7083" t="s">
        <v>2421</v>
      </c>
      <c r="O7083" t="s">
        <v>5549</v>
      </c>
      <c r="P7083" t="s">
        <v>57338</v>
      </c>
      <c r="R7083" t="str">
        <f t="shared" si="220"/>
        <v>寿光</v>
      </c>
      <c r="S7083" t="str">
        <f t="shared" si="221"/>
        <v>0714</v>
      </c>
    </row>
    <row r="7084" spans="1:19">
      <c r="A7084" t="s">
        <v>57339</v>
      </c>
      <c r="B7084" t="s">
        <v>57340</v>
      </c>
      <c r="C7084" t="s">
        <v>46</v>
      </c>
      <c r="D7084" t="s">
        <v>57341</v>
      </c>
      <c r="E7084" t="s">
        <v>55447</v>
      </c>
      <c r="F7084" t="s">
        <v>57342</v>
      </c>
      <c r="G7084" t="s">
        <v>57343</v>
      </c>
      <c r="H7084" t="s">
        <v>57344</v>
      </c>
      <c r="I7084" t="s">
        <v>2364</v>
      </c>
      <c r="J7084" t="s">
        <v>6273</v>
      </c>
      <c r="K7084" t="s">
        <v>6274</v>
      </c>
      <c r="L7084" t="s">
        <v>101</v>
      </c>
      <c r="M7084" t="s">
        <v>5737</v>
      </c>
      <c r="N7084" t="s">
        <v>3122</v>
      </c>
      <c r="O7084" t="s">
        <v>6275</v>
      </c>
      <c r="P7084" t="s">
        <v>57345</v>
      </c>
      <c r="R7084" t="str">
        <f t="shared" si="220"/>
        <v>潍城</v>
      </c>
      <c r="S7084" t="str">
        <f t="shared" si="221"/>
        <v>0714</v>
      </c>
    </row>
    <row r="7085" spans="1:19">
      <c r="A7085" t="s">
        <v>57346</v>
      </c>
      <c r="B7085" t="s">
        <v>57347</v>
      </c>
      <c r="C7085" t="s">
        <v>46</v>
      </c>
      <c r="D7085" t="s">
        <v>57348</v>
      </c>
      <c r="E7085" t="s">
        <v>57349</v>
      </c>
      <c r="F7085" t="s">
        <v>57350</v>
      </c>
      <c r="G7085" t="s">
        <v>57351</v>
      </c>
      <c r="H7085" t="s">
        <v>57352</v>
      </c>
      <c r="I7085" t="s">
        <v>2378</v>
      </c>
      <c r="J7085" t="s">
        <v>2771</v>
      </c>
      <c r="K7085" t="s">
        <v>2772</v>
      </c>
      <c r="L7085" t="s">
        <v>76</v>
      </c>
      <c r="M7085" t="s">
        <v>2516</v>
      </c>
      <c r="N7085" t="s">
        <v>5712</v>
      </c>
      <c r="O7085" t="s">
        <v>2773</v>
      </c>
      <c r="P7085" t="s">
        <v>57353</v>
      </c>
      <c r="R7085" t="str">
        <f t="shared" si="220"/>
        <v>奎文</v>
      </c>
      <c r="S7085" t="str">
        <f t="shared" si="221"/>
        <v>0714</v>
      </c>
    </row>
    <row r="7086" spans="1:19">
      <c r="A7086" t="s">
        <v>57354</v>
      </c>
      <c r="B7086" t="s">
        <v>57090</v>
      </c>
      <c r="C7086" t="s">
        <v>46</v>
      </c>
      <c r="D7086" t="s">
        <v>57355</v>
      </c>
      <c r="E7086" t="s">
        <v>57356</v>
      </c>
      <c r="F7086" t="s">
        <v>57357</v>
      </c>
      <c r="G7086" t="s">
        <v>57358</v>
      </c>
      <c r="H7086" t="s">
        <v>57359</v>
      </c>
      <c r="I7086" t="s">
        <v>2364</v>
      </c>
      <c r="J7086" t="s">
        <v>3414</v>
      </c>
      <c r="K7086" t="s">
        <v>3415</v>
      </c>
      <c r="L7086" t="s">
        <v>128</v>
      </c>
      <c r="M7086" t="s">
        <v>2890</v>
      </c>
      <c r="N7086" t="s">
        <v>3064</v>
      </c>
      <c r="O7086" t="s">
        <v>3416</v>
      </c>
      <c r="Q7086" t="s">
        <v>57360</v>
      </c>
      <c r="R7086" t="str">
        <f t="shared" si="220"/>
        <v>寿光</v>
      </c>
      <c r="S7086" t="str">
        <f t="shared" si="221"/>
        <v>0714</v>
      </c>
    </row>
    <row r="7087" spans="1:19">
      <c r="A7087" t="s">
        <v>57361</v>
      </c>
      <c r="B7087" t="s">
        <v>57362</v>
      </c>
      <c r="C7087" t="s">
        <v>46</v>
      </c>
      <c r="D7087" t="s">
        <v>57363</v>
      </c>
      <c r="E7087" t="s">
        <v>55230</v>
      </c>
      <c r="F7087" t="s">
        <v>57364</v>
      </c>
      <c r="G7087" t="s">
        <v>57365</v>
      </c>
      <c r="H7087" t="s">
        <v>57366</v>
      </c>
      <c r="I7087" t="s">
        <v>2503</v>
      </c>
      <c r="J7087" t="s">
        <v>9821</v>
      </c>
      <c r="K7087" t="s">
        <v>22546</v>
      </c>
      <c r="L7087" t="s">
        <v>119</v>
      </c>
      <c r="M7087" t="s">
        <v>3695</v>
      </c>
      <c r="N7087" t="s">
        <v>2480</v>
      </c>
      <c r="O7087" t="s">
        <v>9823</v>
      </c>
      <c r="Q7087" t="s">
        <v>57367</v>
      </c>
      <c r="R7087" t="str">
        <f t="shared" si="220"/>
        <v>寒亭</v>
      </c>
      <c r="S7087" t="str">
        <f t="shared" si="221"/>
        <v>0714</v>
      </c>
    </row>
    <row r="7088" spans="1:19">
      <c r="A7088" t="s">
        <v>57368</v>
      </c>
      <c r="B7088" t="s">
        <v>57369</v>
      </c>
      <c r="C7088" t="s">
        <v>46</v>
      </c>
      <c r="D7088" t="s">
        <v>57370</v>
      </c>
      <c r="E7088" t="s">
        <v>55447</v>
      </c>
      <c r="F7088" t="s">
        <v>57371</v>
      </c>
      <c r="G7088" t="s">
        <v>57372</v>
      </c>
      <c r="H7088" t="s">
        <v>57373</v>
      </c>
      <c r="I7088" t="s">
        <v>2350</v>
      </c>
      <c r="J7088" t="s">
        <v>5495</v>
      </c>
      <c r="K7088" t="s">
        <v>5496</v>
      </c>
      <c r="L7088" t="s">
        <v>137</v>
      </c>
      <c r="M7088" t="s">
        <v>2686</v>
      </c>
      <c r="N7088" t="s">
        <v>2674</v>
      </c>
      <c r="O7088" t="s">
        <v>5497</v>
      </c>
      <c r="P7088" t="s">
        <v>57374</v>
      </c>
      <c r="Q7088" t="s">
        <v>57375</v>
      </c>
      <c r="R7088" t="str">
        <f t="shared" si="220"/>
        <v>青州</v>
      </c>
      <c r="S7088" t="str">
        <f t="shared" si="221"/>
        <v>0714</v>
      </c>
    </row>
    <row r="7089" spans="1:19">
      <c r="A7089" t="s">
        <v>57376</v>
      </c>
      <c r="B7089" t="s">
        <v>57310</v>
      </c>
      <c r="C7089" t="s">
        <v>46</v>
      </c>
      <c r="D7089" t="s">
        <v>57377</v>
      </c>
      <c r="E7089" t="s">
        <v>55447</v>
      </c>
      <c r="F7089" t="s">
        <v>57378</v>
      </c>
      <c r="G7089" t="s">
        <v>57379</v>
      </c>
      <c r="H7089" t="s">
        <v>57380</v>
      </c>
      <c r="I7089" t="s">
        <v>2503</v>
      </c>
      <c r="J7089" t="s">
        <v>2478</v>
      </c>
      <c r="K7089" t="s">
        <v>2479</v>
      </c>
      <c r="L7089" t="s">
        <v>146</v>
      </c>
      <c r="M7089" t="s">
        <v>2420</v>
      </c>
      <c r="N7089" t="s">
        <v>2529</v>
      </c>
      <c r="O7089" t="s">
        <v>2481</v>
      </c>
      <c r="P7089" t="s">
        <v>57381</v>
      </c>
      <c r="R7089" t="str">
        <f t="shared" si="220"/>
        <v>临朐</v>
      </c>
      <c r="S7089" t="str">
        <f t="shared" si="221"/>
        <v>0714</v>
      </c>
    </row>
    <row r="7090" spans="1:19">
      <c r="A7090" t="s">
        <v>57382</v>
      </c>
      <c r="B7090" t="s">
        <v>57383</v>
      </c>
      <c r="C7090" t="s">
        <v>46</v>
      </c>
      <c r="D7090" t="s">
        <v>57384</v>
      </c>
      <c r="E7090" t="s">
        <v>55447</v>
      </c>
      <c r="F7090" t="s">
        <v>57385</v>
      </c>
      <c r="G7090" t="s">
        <v>57386</v>
      </c>
      <c r="H7090" t="s">
        <v>57387</v>
      </c>
      <c r="I7090" t="s">
        <v>3376</v>
      </c>
      <c r="J7090" t="s">
        <v>3224</v>
      </c>
      <c r="K7090" t="s">
        <v>10127</v>
      </c>
      <c r="L7090" t="s">
        <v>110</v>
      </c>
      <c r="M7090" t="s">
        <v>3087</v>
      </c>
      <c r="N7090" t="s">
        <v>3270</v>
      </c>
      <c r="O7090" t="s">
        <v>10128</v>
      </c>
      <c r="P7090" t="s">
        <v>57388</v>
      </c>
      <c r="R7090" t="str">
        <f t="shared" si="220"/>
        <v>高密</v>
      </c>
      <c r="S7090" t="str">
        <f t="shared" si="221"/>
        <v>0714</v>
      </c>
    </row>
    <row r="7091" spans="1:19">
      <c r="A7091" t="s">
        <v>57389</v>
      </c>
      <c r="B7091" t="s">
        <v>57390</v>
      </c>
      <c r="C7091" t="s">
        <v>46</v>
      </c>
      <c r="D7091" t="s">
        <v>57391</v>
      </c>
      <c r="E7091" t="s">
        <v>55447</v>
      </c>
      <c r="F7091" t="s">
        <v>57392</v>
      </c>
      <c r="G7091" t="s">
        <v>57393</v>
      </c>
      <c r="H7091" t="s">
        <v>57394</v>
      </c>
      <c r="I7091" t="s">
        <v>3210</v>
      </c>
      <c r="J7091" t="s">
        <v>18429</v>
      </c>
      <c r="K7091" t="s">
        <v>18430</v>
      </c>
      <c r="L7091" t="s">
        <v>57</v>
      </c>
      <c r="M7091" t="s">
        <v>2492</v>
      </c>
      <c r="N7091" t="s">
        <v>57395</v>
      </c>
      <c r="O7091" t="s">
        <v>18431</v>
      </c>
      <c r="P7091" t="s">
        <v>57396</v>
      </c>
      <c r="Q7091" t="s">
        <v>57397</v>
      </c>
      <c r="R7091" t="str">
        <f t="shared" si="220"/>
        <v>安丘</v>
      </c>
      <c r="S7091" t="str">
        <f t="shared" si="221"/>
        <v>0714</v>
      </c>
    </row>
    <row r="7092" spans="1:19">
      <c r="A7092" t="s">
        <v>57398</v>
      </c>
      <c r="B7092" t="s">
        <v>57399</v>
      </c>
      <c r="C7092" t="s">
        <v>46</v>
      </c>
      <c r="D7092" t="s">
        <v>57400</v>
      </c>
      <c r="E7092" t="s">
        <v>57401</v>
      </c>
      <c r="F7092" t="s">
        <v>57402</v>
      </c>
      <c r="G7092" t="s">
        <v>57403</v>
      </c>
      <c r="H7092" t="s">
        <v>57404</v>
      </c>
      <c r="I7092" t="s">
        <v>2364</v>
      </c>
      <c r="J7092" t="s">
        <v>2741</v>
      </c>
      <c r="K7092" t="s">
        <v>4958</v>
      </c>
      <c r="L7092" t="s">
        <v>137</v>
      </c>
      <c r="M7092" t="s">
        <v>4959</v>
      </c>
      <c r="N7092" t="s">
        <v>3017</v>
      </c>
      <c r="O7092" t="s">
        <v>2744</v>
      </c>
      <c r="P7092" t="s">
        <v>57405</v>
      </c>
      <c r="R7092" t="str">
        <f t="shared" si="220"/>
        <v>青州</v>
      </c>
      <c r="S7092" t="str">
        <f t="shared" si="221"/>
        <v>0714</v>
      </c>
    </row>
    <row r="7093" spans="1:19">
      <c r="A7093" t="s">
        <v>57406</v>
      </c>
      <c r="B7093" t="s">
        <v>57407</v>
      </c>
      <c r="C7093" t="s">
        <v>46</v>
      </c>
      <c r="D7093" t="s">
        <v>57408</v>
      </c>
      <c r="E7093" t="s">
        <v>55447</v>
      </c>
      <c r="F7093" t="s">
        <v>57409</v>
      </c>
      <c r="G7093" t="s">
        <v>57410</v>
      </c>
      <c r="H7093" t="s">
        <v>57411</v>
      </c>
      <c r="I7093" t="s">
        <v>2364</v>
      </c>
      <c r="J7093" t="s">
        <v>3682</v>
      </c>
      <c r="K7093" t="s">
        <v>3683</v>
      </c>
      <c r="L7093" t="s">
        <v>110</v>
      </c>
      <c r="M7093" t="s">
        <v>3621</v>
      </c>
      <c r="N7093" t="s">
        <v>2480</v>
      </c>
      <c r="O7093" t="s">
        <v>3684</v>
      </c>
      <c r="P7093" t="s">
        <v>57412</v>
      </c>
      <c r="R7093" t="str">
        <f t="shared" si="220"/>
        <v>高密</v>
      </c>
      <c r="S7093" t="str">
        <f t="shared" si="221"/>
        <v>0714</v>
      </c>
    </row>
    <row r="7094" spans="1:19">
      <c r="A7094" t="s">
        <v>57413</v>
      </c>
      <c r="B7094" t="s">
        <v>57414</v>
      </c>
      <c r="C7094" t="s">
        <v>46</v>
      </c>
      <c r="D7094" t="s">
        <v>57415</v>
      </c>
      <c r="E7094" t="s">
        <v>55447</v>
      </c>
      <c r="F7094" t="s">
        <v>57416</v>
      </c>
      <c r="G7094" t="s">
        <v>57417</v>
      </c>
      <c r="H7094" t="s">
        <v>57105</v>
      </c>
      <c r="I7094" t="s">
        <v>2350</v>
      </c>
      <c r="J7094" t="s">
        <v>10349</v>
      </c>
      <c r="K7094" t="s">
        <v>10350</v>
      </c>
      <c r="L7094" t="s">
        <v>57</v>
      </c>
      <c r="M7094" t="s">
        <v>2353</v>
      </c>
      <c r="N7094" t="s">
        <v>2859</v>
      </c>
      <c r="O7094" t="s">
        <v>10351</v>
      </c>
      <c r="P7094" t="s">
        <v>57418</v>
      </c>
      <c r="R7094" t="str">
        <f t="shared" si="220"/>
        <v>安丘</v>
      </c>
      <c r="S7094" t="str">
        <f t="shared" si="221"/>
        <v>0714</v>
      </c>
    </row>
    <row r="7095" spans="1:19">
      <c r="A7095" t="s">
        <v>57419</v>
      </c>
      <c r="B7095" t="s">
        <v>57420</v>
      </c>
      <c r="C7095" t="s">
        <v>46</v>
      </c>
      <c r="D7095" t="s">
        <v>57421</v>
      </c>
      <c r="E7095" t="s">
        <v>55447</v>
      </c>
      <c r="F7095" t="s">
        <v>57422</v>
      </c>
      <c r="G7095" t="s">
        <v>57423</v>
      </c>
      <c r="H7095" t="s">
        <v>57424</v>
      </c>
      <c r="I7095" t="s">
        <v>2465</v>
      </c>
      <c r="J7095" t="s">
        <v>3377</v>
      </c>
      <c r="K7095" t="s">
        <v>3378</v>
      </c>
      <c r="L7095" t="s">
        <v>76</v>
      </c>
      <c r="M7095" t="s">
        <v>2528</v>
      </c>
      <c r="N7095" t="s">
        <v>3017</v>
      </c>
      <c r="O7095" t="s">
        <v>3379</v>
      </c>
      <c r="P7095" t="s">
        <v>57425</v>
      </c>
      <c r="Q7095" t="s">
        <v>57426</v>
      </c>
      <c r="R7095" t="str">
        <f t="shared" si="220"/>
        <v>奎文</v>
      </c>
      <c r="S7095" t="str">
        <f t="shared" si="221"/>
        <v>0714</v>
      </c>
    </row>
    <row r="7096" spans="1:19">
      <c r="A7096" t="s">
        <v>57427</v>
      </c>
      <c r="B7096" t="s">
        <v>57428</v>
      </c>
      <c r="C7096" t="s">
        <v>46</v>
      </c>
      <c r="D7096" t="s">
        <v>57429</v>
      </c>
      <c r="E7096" t="s">
        <v>55589</v>
      </c>
      <c r="F7096" t="s">
        <v>57430</v>
      </c>
      <c r="G7096" t="s">
        <v>57431</v>
      </c>
      <c r="H7096" t="s">
        <v>57432</v>
      </c>
      <c r="I7096" t="s">
        <v>2364</v>
      </c>
      <c r="J7096" t="s">
        <v>8787</v>
      </c>
      <c r="K7096" t="s">
        <v>8788</v>
      </c>
      <c r="L7096" t="s">
        <v>128</v>
      </c>
      <c r="M7096" t="s">
        <v>2720</v>
      </c>
      <c r="N7096" t="s">
        <v>2721</v>
      </c>
      <c r="O7096" t="s">
        <v>8789</v>
      </c>
      <c r="P7096" t="s">
        <v>57433</v>
      </c>
      <c r="R7096" t="str">
        <f t="shared" si="220"/>
        <v>寿光</v>
      </c>
      <c r="S7096" t="str">
        <f t="shared" si="221"/>
        <v>0714</v>
      </c>
    </row>
    <row r="7097" spans="1:19">
      <c r="A7097" t="s">
        <v>57434</v>
      </c>
      <c r="B7097" t="s">
        <v>57435</v>
      </c>
      <c r="C7097" t="s">
        <v>46</v>
      </c>
      <c r="D7097" t="s">
        <v>57436</v>
      </c>
      <c r="E7097" t="s">
        <v>57437</v>
      </c>
      <c r="F7097" t="s">
        <v>57438</v>
      </c>
      <c r="G7097" t="s">
        <v>57439</v>
      </c>
      <c r="H7097" t="s">
        <v>57440</v>
      </c>
      <c r="I7097" t="s">
        <v>2350</v>
      </c>
      <c r="J7097" t="s">
        <v>3970</v>
      </c>
      <c r="K7097" t="s">
        <v>3971</v>
      </c>
      <c r="L7097" t="s">
        <v>76</v>
      </c>
      <c r="M7097" t="s">
        <v>2408</v>
      </c>
      <c r="N7097" t="s">
        <v>3017</v>
      </c>
      <c r="O7097" t="s">
        <v>3972</v>
      </c>
      <c r="P7097" t="s">
        <v>57441</v>
      </c>
      <c r="R7097" t="str">
        <f t="shared" si="220"/>
        <v>奎文</v>
      </c>
      <c r="S7097" t="str">
        <f t="shared" si="221"/>
        <v>0714</v>
      </c>
    </row>
    <row r="7098" spans="1:19">
      <c r="A7098" t="s">
        <v>57442</v>
      </c>
      <c r="B7098" t="s">
        <v>57443</v>
      </c>
      <c r="C7098" t="s">
        <v>46</v>
      </c>
      <c r="D7098" t="s">
        <v>57444</v>
      </c>
      <c r="E7098" t="s">
        <v>55230</v>
      </c>
      <c r="F7098" t="s">
        <v>57445</v>
      </c>
      <c r="G7098" t="s">
        <v>57446</v>
      </c>
      <c r="H7098" t="s">
        <v>57447</v>
      </c>
      <c r="I7098" t="s">
        <v>2586</v>
      </c>
      <c r="J7098" t="s">
        <v>3200</v>
      </c>
      <c r="K7098" t="s">
        <v>3201</v>
      </c>
      <c r="L7098" t="s">
        <v>76</v>
      </c>
      <c r="M7098" t="s">
        <v>2528</v>
      </c>
      <c r="N7098" t="s">
        <v>2368</v>
      </c>
      <c r="O7098" t="s">
        <v>3202</v>
      </c>
      <c r="P7098" t="s">
        <v>57448</v>
      </c>
      <c r="Q7098" t="s">
        <v>57449</v>
      </c>
      <c r="R7098" t="str">
        <f t="shared" si="220"/>
        <v>奎文</v>
      </c>
      <c r="S7098" t="str">
        <f t="shared" si="221"/>
        <v>0714</v>
      </c>
    </row>
    <row r="7099" spans="1:19">
      <c r="A7099" t="s">
        <v>57450</v>
      </c>
      <c r="B7099" t="s">
        <v>57451</v>
      </c>
      <c r="C7099" t="s">
        <v>46</v>
      </c>
      <c r="D7099" t="s">
        <v>57452</v>
      </c>
      <c r="E7099" t="s">
        <v>55230</v>
      </c>
      <c r="F7099" t="s">
        <v>57453</v>
      </c>
      <c r="G7099" t="s">
        <v>57454</v>
      </c>
      <c r="H7099" t="s">
        <v>57455</v>
      </c>
      <c r="I7099" t="s">
        <v>2645</v>
      </c>
      <c r="J7099" t="s">
        <v>10811</v>
      </c>
      <c r="K7099" t="s">
        <v>10812</v>
      </c>
      <c r="L7099" t="s">
        <v>128</v>
      </c>
      <c r="M7099" t="s">
        <v>4047</v>
      </c>
      <c r="N7099" t="s">
        <v>5839</v>
      </c>
      <c r="O7099" t="s">
        <v>10813</v>
      </c>
      <c r="P7099" t="s">
        <v>57456</v>
      </c>
      <c r="Q7099" t="s">
        <v>57457</v>
      </c>
      <c r="R7099" t="str">
        <f t="shared" si="220"/>
        <v>寿光</v>
      </c>
      <c r="S7099" t="str">
        <f t="shared" si="221"/>
        <v>0714</v>
      </c>
    </row>
    <row r="7100" spans="1:19">
      <c r="A7100" t="s">
        <v>57458</v>
      </c>
      <c r="B7100" t="s">
        <v>57451</v>
      </c>
      <c r="C7100" t="s">
        <v>46</v>
      </c>
      <c r="D7100" t="s">
        <v>57459</v>
      </c>
      <c r="E7100" t="s">
        <v>55230</v>
      </c>
      <c r="F7100" t="s">
        <v>57460</v>
      </c>
      <c r="G7100" t="s">
        <v>57461</v>
      </c>
      <c r="H7100" t="s">
        <v>57462</v>
      </c>
      <c r="I7100" t="s">
        <v>2378</v>
      </c>
      <c r="J7100" t="s">
        <v>3337</v>
      </c>
      <c r="K7100" t="s">
        <v>3338</v>
      </c>
      <c r="L7100" t="s">
        <v>76</v>
      </c>
      <c r="M7100" t="s">
        <v>2408</v>
      </c>
      <c r="N7100" t="s">
        <v>4525</v>
      </c>
      <c r="O7100" t="s">
        <v>3340</v>
      </c>
      <c r="P7100" t="s">
        <v>57463</v>
      </c>
      <c r="R7100" t="str">
        <f t="shared" si="220"/>
        <v>奎文</v>
      </c>
      <c r="S7100" t="str">
        <f t="shared" si="221"/>
        <v>0714</v>
      </c>
    </row>
    <row r="7101" spans="1:19">
      <c r="A7101" t="s">
        <v>57464</v>
      </c>
      <c r="B7101" t="s">
        <v>57465</v>
      </c>
      <c r="C7101" t="s">
        <v>46</v>
      </c>
      <c r="D7101" t="s">
        <v>57466</v>
      </c>
      <c r="E7101" t="s">
        <v>57467</v>
      </c>
      <c r="F7101" t="s">
        <v>57468</v>
      </c>
      <c r="G7101" t="s">
        <v>57469</v>
      </c>
      <c r="H7101" t="s">
        <v>57470</v>
      </c>
      <c r="I7101" t="s">
        <v>2350</v>
      </c>
      <c r="J7101" t="s">
        <v>9553</v>
      </c>
      <c r="K7101" t="s">
        <v>9554</v>
      </c>
      <c r="L7101" t="s">
        <v>676</v>
      </c>
      <c r="M7101" t="s">
        <v>9555</v>
      </c>
      <c r="N7101" t="s">
        <v>2382</v>
      </c>
      <c r="O7101" t="s">
        <v>9556</v>
      </c>
      <c r="P7101" t="s">
        <v>57471</v>
      </c>
      <c r="Q7101" t="s">
        <v>57472</v>
      </c>
      <c r="R7101" t="str">
        <f t="shared" si="220"/>
        <v>昌乐</v>
      </c>
      <c r="S7101" t="str">
        <f t="shared" si="221"/>
        <v>0714</v>
      </c>
    </row>
    <row r="7102" spans="1:19">
      <c r="A7102" t="s">
        <v>57473</v>
      </c>
      <c r="B7102" t="s">
        <v>57474</v>
      </c>
      <c r="C7102" t="s">
        <v>46</v>
      </c>
      <c r="D7102" t="s">
        <v>57475</v>
      </c>
      <c r="E7102" t="s">
        <v>55230</v>
      </c>
      <c r="F7102" t="s">
        <v>57476</v>
      </c>
      <c r="G7102" t="s">
        <v>57477</v>
      </c>
      <c r="H7102" t="s">
        <v>57478</v>
      </c>
      <c r="I7102" t="s">
        <v>3336</v>
      </c>
      <c r="J7102" t="s">
        <v>7398</v>
      </c>
      <c r="K7102" t="s">
        <v>7399</v>
      </c>
      <c r="L7102" t="s">
        <v>110</v>
      </c>
      <c r="M7102" t="s">
        <v>4059</v>
      </c>
      <c r="N7102" t="s">
        <v>3339</v>
      </c>
      <c r="O7102" t="s">
        <v>7400</v>
      </c>
      <c r="P7102" t="s">
        <v>57479</v>
      </c>
      <c r="Q7102" t="s">
        <v>57480</v>
      </c>
      <c r="R7102" t="str">
        <f t="shared" si="220"/>
        <v>高密</v>
      </c>
      <c r="S7102" t="str">
        <f t="shared" si="221"/>
        <v>0714</v>
      </c>
    </row>
    <row r="7103" spans="1:19">
      <c r="A7103" t="s">
        <v>57481</v>
      </c>
      <c r="B7103" t="s">
        <v>57482</v>
      </c>
      <c r="C7103" t="s">
        <v>46</v>
      </c>
      <c r="D7103" t="s">
        <v>57483</v>
      </c>
      <c r="E7103" t="s">
        <v>55447</v>
      </c>
      <c r="F7103" t="s">
        <v>57484</v>
      </c>
      <c r="G7103" t="s">
        <v>57485</v>
      </c>
      <c r="H7103" t="s">
        <v>57486</v>
      </c>
      <c r="I7103" t="s">
        <v>2378</v>
      </c>
      <c r="J7103" t="s">
        <v>4027</v>
      </c>
      <c r="K7103" t="s">
        <v>4028</v>
      </c>
      <c r="L7103" t="s">
        <v>57</v>
      </c>
      <c r="M7103" t="s">
        <v>2552</v>
      </c>
      <c r="N7103" t="s">
        <v>2674</v>
      </c>
      <c r="O7103" t="s">
        <v>4030</v>
      </c>
      <c r="P7103" t="s">
        <v>57487</v>
      </c>
      <c r="Q7103" t="s">
        <v>57488</v>
      </c>
      <c r="R7103" t="str">
        <f t="shared" si="220"/>
        <v>安丘</v>
      </c>
      <c r="S7103" t="str">
        <f t="shared" si="221"/>
        <v>0714</v>
      </c>
    </row>
    <row r="7104" spans="1:19">
      <c r="A7104" t="s">
        <v>57489</v>
      </c>
      <c r="B7104" t="s">
        <v>57490</v>
      </c>
      <c r="C7104" t="s">
        <v>46</v>
      </c>
      <c r="D7104" t="s">
        <v>57491</v>
      </c>
      <c r="E7104" t="s">
        <v>55447</v>
      </c>
      <c r="F7104" t="s">
        <v>57492</v>
      </c>
      <c r="G7104" t="s">
        <v>57493</v>
      </c>
      <c r="H7104" t="s">
        <v>57494</v>
      </c>
      <c r="I7104" t="s">
        <v>2350</v>
      </c>
      <c r="J7104" t="s">
        <v>6970</v>
      </c>
      <c r="K7104" t="s">
        <v>6971</v>
      </c>
      <c r="L7104" t="s">
        <v>119</v>
      </c>
      <c r="M7104" t="s">
        <v>5238</v>
      </c>
      <c r="N7104" t="s">
        <v>3252</v>
      </c>
      <c r="O7104" t="s">
        <v>6972</v>
      </c>
      <c r="P7104" t="s">
        <v>57495</v>
      </c>
      <c r="Q7104" t="s">
        <v>57496</v>
      </c>
      <c r="R7104" t="str">
        <f t="shared" si="220"/>
        <v>寒亭</v>
      </c>
      <c r="S7104" t="str">
        <f t="shared" si="221"/>
        <v>0714</v>
      </c>
    </row>
    <row r="7105" spans="1:19">
      <c r="A7105" t="s">
        <v>57497</v>
      </c>
      <c r="B7105" t="s">
        <v>57498</v>
      </c>
      <c r="C7105" t="s">
        <v>46</v>
      </c>
      <c r="D7105" t="s">
        <v>57499</v>
      </c>
      <c r="E7105" t="s">
        <v>57500</v>
      </c>
      <c r="F7105" t="s">
        <v>57501</v>
      </c>
      <c r="G7105" t="s">
        <v>57502</v>
      </c>
      <c r="H7105" t="s">
        <v>57503</v>
      </c>
      <c r="I7105" t="s">
        <v>2378</v>
      </c>
      <c r="J7105" t="s">
        <v>10901</v>
      </c>
      <c r="K7105" t="s">
        <v>10902</v>
      </c>
      <c r="L7105" t="s">
        <v>187</v>
      </c>
      <c r="M7105" t="s">
        <v>2468</v>
      </c>
      <c r="N7105" t="s">
        <v>2421</v>
      </c>
      <c r="O7105" t="s">
        <v>10903</v>
      </c>
      <c r="P7105" t="s">
        <v>57504</v>
      </c>
      <c r="R7105" t="str">
        <f t="shared" ref="R7105:R7168" si="222">IF(OR(LEFT(L7105,2)="高新"),"奎文",IF(LEFT(L7105,2)="峡山","坊子",IF(LEFT(L7105,2)="滨海","寒亭",LEFT(L7105,2))))</f>
        <v>坊子</v>
      </c>
      <c r="S7105" t="str">
        <f t="shared" ref="S7105:S7168" si="223">TEXT(B7105,"mmdd")</f>
        <v>0714</v>
      </c>
    </row>
    <row r="7106" spans="1:19">
      <c r="A7106" t="s">
        <v>57505</v>
      </c>
      <c r="B7106" t="s">
        <v>57506</v>
      </c>
      <c r="C7106" t="s">
        <v>46</v>
      </c>
      <c r="D7106" t="s">
        <v>57507</v>
      </c>
      <c r="E7106" t="s">
        <v>57508</v>
      </c>
      <c r="F7106" t="s">
        <v>57509</v>
      </c>
      <c r="G7106" t="s">
        <v>57510</v>
      </c>
      <c r="H7106" t="s">
        <v>57511</v>
      </c>
      <c r="I7106" t="s">
        <v>2350</v>
      </c>
      <c r="J7106" t="s">
        <v>3651</v>
      </c>
      <c r="K7106" t="s">
        <v>3652</v>
      </c>
      <c r="L7106" t="s">
        <v>128</v>
      </c>
      <c r="M7106" t="s">
        <v>3653</v>
      </c>
      <c r="N7106" t="s">
        <v>2674</v>
      </c>
      <c r="O7106" t="s">
        <v>3654</v>
      </c>
      <c r="P7106" t="s">
        <v>57512</v>
      </c>
      <c r="R7106" t="str">
        <f t="shared" si="222"/>
        <v>寿光</v>
      </c>
      <c r="S7106" t="str">
        <f t="shared" si="223"/>
        <v>0714</v>
      </c>
    </row>
    <row r="7107" spans="1:19">
      <c r="A7107" t="s">
        <v>57513</v>
      </c>
      <c r="B7107" t="s">
        <v>57514</v>
      </c>
      <c r="C7107" t="s">
        <v>46</v>
      </c>
      <c r="D7107" t="s">
        <v>57515</v>
      </c>
      <c r="E7107" t="s">
        <v>55230</v>
      </c>
      <c r="F7107" t="s">
        <v>56577</v>
      </c>
      <c r="G7107" t="s">
        <v>56578</v>
      </c>
      <c r="H7107" t="s">
        <v>57516</v>
      </c>
      <c r="I7107" t="s">
        <v>10479</v>
      </c>
      <c r="J7107" t="s">
        <v>4437</v>
      </c>
      <c r="K7107" t="s">
        <v>4438</v>
      </c>
      <c r="N7107" t="s">
        <v>3214</v>
      </c>
      <c r="O7107" t="s">
        <v>4440</v>
      </c>
      <c r="R7107" t="str">
        <f t="shared" si="222"/>
        <v/>
      </c>
      <c r="S7107" t="str">
        <f t="shared" si="223"/>
        <v>0714</v>
      </c>
    </row>
    <row r="7108" spans="1:19">
      <c r="A7108" t="s">
        <v>57517</v>
      </c>
      <c r="B7108" t="s">
        <v>57518</v>
      </c>
      <c r="C7108" t="s">
        <v>46</v>
      </c>
      <c r="D7108" t="s">
        <v>57519</v>
      </c>
      <c r="E7108" t="s">
        <v>55230</v>
      </c>
      <c r="F7108" t="s">
        <v>57520</v>
      </c>
      <c r="G7108" t="s">
        <v>57521</v>
      </c>
      <c r="H7108" t="s">
        <v>57522</v>
      </c>
      <c r="I7108" t="s">
        <v>2350</v>
      </c>
      <c r="J7108" t="s">
        <v>7337</v>
      </c>
      <c r="K7108" t="s">
        <v>7338</v>
      </c>
      <c r="L7108" t="s">
        <v>128</v>
      </c>
      <c r="M7108" t="s">
        <v>2890</v>
      </c>
      <c r="N7108" t="s">
        <v>2743</v>
      </c>
      <c r="O7108" t="s">
        <v>7339</v>
      </c>
      <c r="P7108" t="s">
        <v>57523</v>
      </c>
      <c r="Q7108" t="s">
        <v>57524</v>
      </c>
      <c r="R7108" t="str">
        <f t="shared" si="222"/>
        <v>寿光</v>
      </c>
      <c r="S7108" t="str">
        <f t="shared" si="223"/>
        <v>0714</v>
      </c>
    </row>
    <row r="7109" spans="1:19">
      <c r="A7109" t="s">
        <v>57525</v>
      </c>
      <c r="B7109" t="s">
        <v>57526</v>
      </c>
      <c r="C7109" t="s">
        <v>46</v>
      </c>
      <c r="D7109" t="s">
        <v>57527</v>
      </c>
      <c r="E7109" t="s">
        <v>55447</v>
      </c>
      <c r="F7109" t="s">
        <v>57528</v>
      </c>
      <c r="G7109" t="s">
        <v>57529</v>
      </c>
      <c r="H7109" t="s">
        <v>57530</v>
      </c>
      <c r="I7109" t="s">
        <v>2364</v>
      </c>
      <c r="J7109" t="s">
        <v>4045</v>
      </c>
      <c r="K7109" t="s">
        <v>4046</v>
      </c>
      <c r="L7109" t="s">
        <v>128</v>
      </c>
      <c r="M7109" t="s">
        <v>4047</v>
      </c>
      <c r="N7109" t="s">
        <v>2368</v>
      </c>
      <c r="O7109" t="s">
        <v>4048</v>
      </c>
      <c r="P7109" t="s">
        <v>57531</v>
      </c>
      <c r="Q7109" t="s">
        <v>57532</v>
      </c>
      <c r="R7109" t="str">
        <f t="shared" si="222"/>
        <v>寿光</v>
      </c>
      <c r="S7109" t="str">
        <f t="shared" si="223"/>
        <v>0714</v>
      </c>
    </row>
    <row r="7110" spans="1:19">
      <c r="A7110" t="s">
        <v>57533</v>
      </c>
      <c r="B7110" t="s">
        <v>57534</v>
      </c>
      <c r="C7110" t="s">
        <v>46</v>
      </c>
      <c r="D7110" t="s">
        <v>57535</v>
      </c>
      <c r="E7110" t="s">
        <v>55230</v>
      </c>
      <c r="F7110" t="s">
        <v>57536</v>
      </c>
      <c r="G7110" t="s">
        <v>57537</v>
      </c>
      <c r="H7110" t="s">
        <v>57538</v>
      </c>
      <c r="I7110" t="s">
        <v>2364</v>
      </c>
      <c r="J7110" t="s">
        <v>3868</v>
      </c>
      <c r="K7110" t="s">
        <v>3869</v>
      </c>
      <c r="L7110" t="s">
        <v>57</v>
      </c>
      <c r="M7110" t="s">
        <v>2367</v>
      </c>
      <c r="N7110" t="s">
        <v>2743</v>
      </c>
      <c r="O7110" t="s">
        <v>3870</v>
      </c>
      <c r="P7110" t="s">
        <v>57539</v>
      </c>
      <c r="R7110" t="str">
        <f t="shared" si="222"/>
        <v>安丘</v>
      </c>
      <c r="S7110" t="str">
        <f t="shared" si="223"/>
        <v>0714</v>
      </c>
    </row>
    <row r="7111" spans="1:19">
      <c r="A7111" t="s">
        <v>57540</v>
      </c>
      <c r="B7111" t="s">
        <v>57541</v>
      </c>
      <c r="C7111" t="s">
        <v>46</v>
      </c>
      <c r="D7111" t="s">
        <v>57542</v>
      </c>
      <c r="E7111" t="s">
        <v>51161</v>
      </c>
      <c r="F7111" t="s">
        <v>57543</v>
      </c>
      <c r="G7111" t="s">
        <v>57544</v>
      </c>
      <c r="H7111" t="s">
        <v>57545</v>
      </c>
      <c r="I7111" t="s">
        <v>2392</v>
      </c>
      <c r="J7111" t="s">
        <v>9981</v>
      </c>
      <c r="K7111" t="s">
        <v>9982</v>
      </c>
      <c r="L7111" t="s">
        <v>57</v>
      </c>
      <c r="M7111" t="s">
        <v>3811</v>
      </c>
      <c r="N7111" t="s">
        <v>2421</v>
      </c>
      <c r="O7111" t="s">
        <v>9983</v>
      </c>
      <c r="P7111" t="s">
        <v>57546</v>
      </c>
      <c r="R7111" t="str">
        <f t="shared" si="222"/>
        <v>安丘</v>
      </c>
      <c r="S7111" t="str">
        <f t="shared" si="223"/>
        <v>0714</v>
      </c>
    </row>
    <row r="7112" spans="1:19">
      <c r="A7112" t="s">
        <v>57547</v>
      </c>
      <c r="B7112" t="s">
        <v>57548</v>
      </c>
      <c r="C7112" t="s">
        <v>46</v>
      </c>
      <c r="D7112" t="s">
        <v>57549</v>
      </c>
      <c r="E7112" t="s">
        <v>57550</v>
      </c>
      <c r="F7112" t="s">
        <v>57551</v>
      </c>
      <c r="G7112" t="s">
        <v>57552</v>
      </c>
      <c r="H7112" t="s">
        <v>57553</v>
      </c>
      <c r="I7112" t="s">
        <v>2350</v>
      </c>
      <c r="J7112" t="s">
        <v>23275</v>
      </c>
      <c r="K7112" t="s">
        <v>23276</v>
      </c>
      <c r="L7112" t="s">
        <v>137</v>
      </c>
      <c r="M7112" t="s">
        <v>3040</v>
      </c>
      <c r="N7112" t="s">
        <v>2480</v>
      </c>
      <c r="O7112" t="s">
        <v>23277</v>
      </c>
      <c r="P7112" t="s">
        <v>57554</v>
      </c>
      <c r="R7112" t="str">
        <f t="shared" si="222"/>
        <v>青州</v>
      </c>
      <c r="S7112" t="str">
        <f t="shared" si="223"/>
        <v>0714</v>
      </c>
    </row>
    <row r="7113" spans="1:19">
      <c r="A7113" t="s">
        <v>57555</v>
      </c>
      <c r="B7113" t="s">
        <v>57556</v>
      </c>
      <c r="C7113" t="s">
        <v>46</v>
      </c>
      <c r="D7113" t="s">
        <v>57557</v>
      </c>
      <c r="E7113" t="s">
        <v>55447</v>
      </c>
      <c r="F7113" t="s">
        <v>57558</v>
      </c>
      <c r="G7113" t="s">
        <v>57559</v>
      </c>
      <c r="H7113" t="s">
        <v>57560</v>
      </c>
      <c r="I7113" t="s">
        <v>2350</v>
      </c>
      <c r="J7113" t="s">
        <v>3038</v>
      </c>
      <c r="K7113" t="s">
        <v>3039</v>
      </c>
      <c r="L7113" t="s">
        <v>137</v>
      </c>
      <c r="M7113" t="s">
        <v>3040</v>
      </c>
      <c r="N7113" t="s">
        <v>2674</v>
      </c>
      <c r="O7113" t="s">
        <v>3041</v>
      </c>
      <c r="P7113" t="s">
        <v>57561</v>
      </c>
      <c r="R7113" t="str">
        <f t="shared" si="222"/>
        <v>青州</v>
      </c>
      <c r="S7113" t="str">
        <f t="shared" si="223"/>
        <v>0714</v>
      </c>
    </row>
    <row r="7114" spans="1:19">
      <c r="A7114" t="s">
        <v>57562</v>
      </c>
      <c r="B7114" t="s">
        <v>57563</v>
      </c>
      <c r="C7114" t="s">
        <v>46</v>
      </c>
      <c r="D7114" t="s">
        <v>57564</v>
      </c>
      <c r="E7114" t="s">
        <v>55447</v>
      </c>
      <c r="F7114" t="s">
        <v>57565</v>
      </c>
      <c r="G7114" t="s">
        <v>57566</v>
      </c>
      <c r="H7114" t="s">
        <v>57567</v>
      </c>
      <c r="I7114" t="s">
        <v>2350</v>
      </c>
      <c r="J7114" t="s">
        <v>3425</v>
      </c>
      <c r="K7114" t="s">
        <v>3426</v>
      </c>
      <c r="L7114" t="s">
        <v>137</v>
      </c>
      <c r="M7114" t="s">
        <v>2395</v>
      </c>
      <c r="N7114" t="s">
        <v>2421</v>
      </c>
      <c r="O7114" t="s">
        <v>3427</v>
      </c>
      <c r="P7114" t="s">
        <v>57568</v>
      </c>
      <c r="R7114" t="str">
        <f t="shared" si="222"/>
        <v>青州</v>
      </c>
      <c r="S7114" t="str">
        <f t="shared" si="223"/>
        <v>0714</v>
      </c>
    </row>
    <row r="7115" spans="1:19">
      <c r="A7115" t="s">
        <v>57569</v>
      </c>
      <c r="B7115" t="s">
        <v>57570</v>
      </c>
      <c r="C7115" t="s">
        <v>46</v>
      </c>
      <c r="D7115" t="s">
        <v>57571</v>
      </c>
      <c r="E7115" t="s">
        <v>55447</v>
      </c>
      <c r="F7115" t="s">
        <v>57572</v>
      </c>
      <c r="G7115" t="s">
        <v>57573</v>
      </c>
      <c r="H7115" t="s">
        <v>57574</v>
      </c>
      <c r="I7115" t="s">
        <v>2586</v>
      </c>
      <c r="J7115" t="s">
        <v>5186</v>
      </c>
      <c r="K7115" t="s">
        <v>5187</v>
      </c>
      <c r="L7115" t="s">
        <v>146</v>
      </c>
      <c r="M7115" t="s">
        <v>5188</v>
      </c>
      <c r="N7115" t="s">
        <v>2721</v>
      </c>
      <c r="O7115" t="s">
        <v>5189</v>
      </c>
      <c r="P7115" t="s">
        <v>57575</v>
      </c>
      <c r="R7115" t="str">
        <f t="shared" si="222"/>
        <v>临朐</v>
      </c>
      <c r="S7115" t="str">
        <f t="shared" si="223"/>
        <v>0714</v>
      </c>
    </row>
    <row r="7116" spans="1:19">
      <c r="A7116" t="s">
        <v>57576</v>
      </c>
      <c r="B7116" t="s">
        <v>57577</v>
      </c>
      <c r="C7116" t="s">
        <v>46</v>
      </c>
      <c r="D7116" t="s">
        <v>57578</v>
      </c>
      <c r="E7116" t="s">
        <v>55447</v>
      </c>
      <c r="F7116" t="s">
        <v>57579</v>
      </c>
      <c r="G7116" t="s">
        <v>57580</v>
      </c>
      <c r="H7116" t="s">
        <v>57581</v>
      </c>
      <c r="I7116" t="s">
        <v>2364</v>
      </c>
      <c r="J7116" t="s">
        <v>2406</v>
      </c>
      <c r="K7116" t="s">
        <v>2407</v>
      </c>
      <c r="L7116" t="s">
        <v>76</v>
      </c>
      <c r="M7116" t="s">
        <v>2408</v>
      </c>
      <c r="N7116" t="s">
        <v>3907</v>
      </c>
      <c r="O7116" t="s">
        <v>2409</v>
      </c>
      <c r="P7116" t="s">
        <v>57582</v>
      </c>
      <c r="Q7116" t="s">
        <v>57583</v>
      </c>
      <c r="R7116" t="str">
        <f t="shared" si="222"/>
        <v>奎文</v>
      </c>
      <c r="S7116" t="str">
        <f t="shared" si="223"/>
        <v>0714</v>
      </c>
    </row>
    <row r="7117" spans="1:19">
      <c r="A7117" t="s">
        <v>1966</v>
      </c>
      <c r="B7117" t="s">
        <v>57584</v>
      </c>
      <c r="C7117" t="s">
        <v>46</v>
      </c>
      <c r="D7117" t="s">
        <v>57585</v>
      </c>
      <c r="E7117" t="s">
        <v>55447</v>
      </c>
      <c r="F7117" t="s">
        <v>57586</v>
      </c>
      <c r="G7117" t="s">
        <v>1964</v>
      </c>
      <c r="H7117" t="s">
        <v>57587</v>
      </c>
      <c r="I7117" t="s">
        <v>2350</v>
      </c>
      <c r="J7117" t="s">
        <v>4253</v>
      </c>
      <c r="K7117" t="s">
        <v>43422</v>
      </c>
      <c r="L7117" t="s">
        <v>57</v>
      </c>
      <c r="M7117" t="s">
        <v>2367</v>
      </c>
      <c r="N7117" t="s">
        <v>2529</v>
      </c>
      <c r="O7117" t="s">
        <v>4256</v>
      </c>
      <c r="P7117" t="s">
        <v>57588</v>
      </c>
      <c r="Q7117" t="s">
        <v>57589</v>
      </c>
      <c r="R7117" t="str">
        <f t="shared" si="222"/>
        <v>安丘</v>
      </c>
      <c r="S7117" t="str">
        <f t="shared" si="223"/>
        <v>0714</v>
      </c>
    </row>
    <row r="7118" spans="1:19">
      <c r="A7118" t="s">
        <v>57590</v>
      </c>
      <c r="B7118" t="s">
        <v>57591</v>
      </c>
      <c r="C7118" t="s">
        <v>46</v>
      </c>
      <c r="D7118" t="s">
        <v>57592</v>
      </c>
      <c r="E7118" t="s">
        <v>55447</v>
      </c>
      <c r="F7118" t="s">
        <v>57593</v>
      </c>
      <c r="G7118" t="s">
        <v>57594</v>
      </c>
      <c r="H7118" t="s">
        <v>57595</v>
      </c>
      <c r="I7118" t="s">
        <v>3436</v>
      </c>
      <c r="J7118" t="s">
        <v>2514</v>
      </c>
      <c r="K7118" t="s">
        <v>2515</v>
      </c>
      <c r="L7118" t="s">
        <v>76</v>
      </c>
      <c r="M7118" t="s">
        <v>2516</v>
      </c>
      <c r="N7118" t="s">
        <v>2687</v>
      </c>
      <c r="O7118" t="s">
        <v>2517</v>
      </c>
      <c r="P7118" t="s">
        <v>57596</v>
      </c>
      <c r="Q7118" t="s">
        <v>57597</v>
      </c>
      <c r="R7118" t="str">
        <f t="shared" si="222"/>
        <v>奎文</v>
      </c>
      <c r="S7118" t="str">
        <f t="shared" si="223"/>
        <v>0714</v>
      </c>
    </row>
    <row r="7119" spans="1:19">
      <c r="A7119" t="s">
        <v>57598</v>
      </c>
      <c r="B7119" t="s">
        <v>57599</v>
      </c>
      <c r="C7119" t="s">
        <v>46</v>
      </c>
      <c r="D7119" t="s">
        <v>57600</v>
      </c>
      <c r="E7119" t="s">
        <v>55230</v>
      </c>
      <c r="F7119" t="s">
        <v>57601</v>
      </c>
      <c r="G7119" t="s">
        <v>57602</v>
      </c>
      <c r="H7119" t="s">
        <v>57603</v>
      </c>
      <c r="I7119" t="s">
        <v>2378</v>
      </c>
      <c r="J7119" t="s">
        <v>3200</v>
      </c>
      <c r="K7119" t="s">
        <v>3201</v>
      </c>
      <c r="L7119" t="s">
        <v>76</v>
      </c>
      <c r="M7119" t="s">
        <v>2528</v>
      </c>
      <c r="N7119" t="s">
        <v>2421</v>
      </c>
      <c r="O7119" t="s">
        <v>3202</v>
      </c>
      <c r="P7119" t="s">
        <v>57604</v>
      </c>
      <c r="Q7119" t="s">
        <v>57605</v>
      </c>
      <c r="R7119" t="str">
        <f t="shared" si="222"/>
        <v>奎文</v>
      </c>
      <c r="S7119" t="str">
        <f t="shared" si="223"/>
        <v>0714</v>
      </c>
    </row>
    <row r="7120" spans="1:19">
      <c r="A7120" t="s">
        <v>57606</v>
      </c>
      <c r="B7120" t="s">
        <v>57607</v>
      </c>
      <c r="C7120" t="s">
        <v>46</v>
      </c>
      <c r="D7120" t="s">
        <v>57608</v>
      </c>
      <c r="E7120" t="s">
        <v>55230</v>
      </c>
      <c r="F7120" t="s">
        <v>57609</v>
      </c>
      <c r="G7120" t="s">
        <v>57610</v>
      </c>
      <c r="H7120" t="s">
        <v>57611</v>
      </c>
      <c r="I7120" t="s">
        <v>2378</v>
      </c>
      <c r="J7120" t="s">
        <v>2793</v>
      </c>
      <c r="K7120" t="s">
        <v>2794</v>
      </c>
      <c r="L7120" t="s">
        <v>57</v>
      </c>
      <c r="M7120" t="s">
        <v>2367</v>
      </c>
      <c r="N7120" t="s">
        <v>2564</v>
      </c>
      <c r="O7120" t="s">
        <v>2795</v>
      </c>
      <c r="P7120" t="s">
        <v>57612</v>
      </c>
      <c r="R7120" t="str">
        <f t="shared" si="222"/>
        <v>安丘</v>
      </c>
      <c r="S7120" t="str">
        <f t="shared" si="223"/>
        <v>0714</v>
      </c>
    </row>
    <row r="7121" spans="1:19">
      <c r="A7121" t="s">
        <v>2038</v>
      </c>
      <c r="B7121" t="s">
        <v>57613</v>
      </c>
      <c r="C7121" t="s">
        <v>46</v>
      </c>
      <c r="D7121" t="s">
        <v>57614</v>
      </c>
      <c r="E7121" t="s">
        <v>55230</v>
      </c>
      <c r="F7121" t="s">
        <v>57615</v>
      </c>
      <c r="G7121" t="s">
        <v>2036</v>
      </c>
      <c r="H7121" t="s">
        <v>57616</v>
      </c>
      <c r="I7121" t="s">
        <v>2378</v>
      </c>
      <c r="J7121" t="s">
        <v>6077</v>
      </c>
      <c r="K7121" t="s">
        <v>6078</v>
      </c>
      <c r="L7121" t="s">
        <v>128</v>
      </c>
      <c r="M7121" t="s">
        <v>6079</v>
      </c>
      <c r="N7121" t="s">
        <v>2859</v>
      </c>
      <c r="O7121" t="s">
        <v>6080</v>
      </c>
      <c r="P7121" t="s">
        <v>57617</v>
      </c>
      <c r="Q7121" t="s">
        <v>57618</v>
      </c>
      <c r="R7121" t="str">
        <f t="shared" si="222"/>
        <v>寿光</v>
      </c>
      <c r="S7121" t="str">
        <f t="shared" si="223"/>
        <v>0714</v>
      </c>
    </row>
    <row r="7122" spans="1:19">
      <c r="A7122" t="s">
        <v>57619</v>
      </c>
      <c r="B7122" t="s">
        <v>57620</v>
      </c>
      <c r="C7122" t="s">
        <v>46</v>
      </c>
      <c r="D7122" t="s">
        <v>57621</v>
      </c>
      <c r="E7122" t="s">
        <v>55230</v>
      </c>
      <c r="F7122" t="s">
        <v>57622</v>
      </c>
      <c r="G7122" t="s">
        <v>57623</v>
      </c>
      <c r="H7122" t="s">
        <v>57624</v>
      </c>
      <c r="I7122" t="s">
        <v>2392</v>
      </c>
      <c r="J7122" t="s">
        <v>38328</v>
      </c>
      <c r="K7122" t="s">
        <v>38329</v>
      </c>
      <c r="L7122" t="s">
        <v>57</v>
      </c>
      <c r="M7122" t="s">
        <v>2367</v>
      </c>
      <c r="N7122" t="s">
        <v>2859</v>
      </c>
      <c r="O7122" t="s">
        <v>38330</v>
      </c>
      <c r="P7122" t="s">
        <v>57625</v>
      </c>
      <c r="Q7122" t="s">
        <v>57626</v>
      </c>
      <c r="R7122" t="str">
        <f t="shared" si="222"/>
        <v>安丘</v>
      </c>
      <c r="S7122" t="str">
        <f t="shared" si="223"/>
        <v>0714</v>
      </c>
    </row>
    <row r="7123" spans="1:19">
      <c r="A7123" t="s">
        <v>57627</v>
      </c>
      <c r="B7123" t="s">
        <v>57628</v>
      </c>
      <c r="C7123" t="s">
        <v>46</v>
      </c>
      <c r="D7123" t="s">
        <v>57629</v>
      </c>
      <c r="E7123" t="s">
        <v>55447</v>
      </c>
      <c r="F7123" t="s">
        <v>57630</v>
      </c>
      <c r="G7123" t="s">
        <v>57631</v>
      </c>
      <c r="H7123" t="s">
        <v>57632</v>
      </c>
      <c r="I7123" t="s">
        <v>2645</v>
      </c>
      <c r="J7123" t="s">
        <v>56538</v>
      </c>
      <c r="K7123" t="s">
        <v>56539</v>
      </c>
      <c r="L7123" t="s">
        <v>137</v>
      </c>
      <c r="M7123" t="s">
        <v>3729</v>
      </c>
      <c r="N7123" t="s">
        <v>2354</v>
      </c>
      <c r="O7123" t="s">
        <v>56540</v>
      </c>
      <c r="P7123" t="s">
        <v>57633</v>
      </c>
      <c r="R7123" t="str">
        <f t="shared" si="222"/>
        <v>青州</v>
      </c>
      <c r="S7123" t="str">
        <f t="shared" si="223"/>
        <v>0714</v>
      </c>
    </row>
    <row r="7124" spans="1:19">
      <c r="A7124" t="s">
        <v>1950</v>
      </c>
      <c r="B7124" t="s">
        <v>57634</v>
      </c>
      <c r="C7124" t="s">
        <v>46</v>
      </c>
      <c r="D7124" t="s">
        <v>57635</v>
      </c>
      <c r="E7124" t="s">
        <v>55447</v>
      </c>
      <c r="F7124" t="s">
        <v>57636</v>
      </c>
      <c r="G7124" t="s">
        <v>1948</v>
      </c>
      <c r="H7124" t="s">
        <v>57637</v>
      </c>
      <c r="I7124" t="s">
        <v>2465</v>
      </c>
      <c r="J7124" t="s">
        <v>11200</v>
      </c>
      <c r="K7124" t="s">
        <v>11201</v>
      </c>
      <c r="L7124" t="s">
        <v>146</v>
      </c>
      <c r="M7124" t="s">
        <v>3051</v>
      </c>
      <c r="O7124" t="s">
        <v>11202</v>
      </c>
      <c r="P7124" t="s">
        <v>57638</v>
      </c>
      <c r="R7124" t="str">
        <f t="shared" si="222"/>
        <v>临朐</v>
      </c>
      <c r="S7124" t="str">
        <f t="shared" si="223"/>
        <v>0714</v>
      </c>
    </row>
    <row r="7125" spans="1:19">
      <c r="A7125" t="s">
        <v>57639</v>
      </c>
      <c r="B7125" t="s">
        <v>57640</v>
      </c>
      <c r="C7125" t="s">
        <v>46</v>
      </c>
      <c r="D7125" t="s">
        <v>57641</v>
      </c>
      <c r="E7125" t="s">
        <v>55447</v>
      </c>
      <c r="F7125" t="s">
        <v>57642</v>
      </c>
      <c r="G7125" t="s">
        <v>57643</v>
      </c>
      <c r="H7125" t="s">
        <v>57644</v>
      </c>
      <c r="I7125" t="s">
        <v>2503</v>
      </c>
      <c r="J7125" t="s">
        <v>2836</v>
      </c>
      <c r="K7125" t="s">
        <v>24991</v>
      </c>
      <c r="L7125" t="s">
        <v>57</v>
      </c>
      <c r="M7125" t="s">
        <v>2838</v>
      </c>
      <c r="N7125" t="s">
        <v>2480</v>
      </c>
      <c r="O7125" t="s">
        <v>2839</v>
      </c>
      <c r="P7125" t="s">
        <v>57645</v>
      </c>
      <c r="R7125" t="str">
        <f t="shared" si="222"/>
        <v>安丘</v>
      </c>
      <c r="S7125" t="str">
        <f t="shared" si="223"/>
        <v>0714</v>
      </c>
    </row>
    <row r="7126" spans="1:19">
      <c r="A7126" t="s">
        <v>57646</v>
      </c>
      <c r="B7126" t="s">
        <v>57647</v>
      </c>
      <c r="C7126" t="s">
        <v>46</v>
      </c>
      <c r="D7126" t="s">
        <v>57648</v>
      </c>
      <c r="E7126" t="s">
        <v>55447</v>
      </c>
      <c r="F7126" t="s">
        <v>57649</v>
      </c>
      <c r="G7126" t="s">
        <v>57650</v>
      </c>
      <c r="H7126" t="s">
        <v>57651</v>
      </c>
      <c r="I7126" t="s">
        <v>2350</v>
      </c>
      <c r="J7126" t="s">
        <v>8710</v>
      </c>
      <c r="K7126" t="s">
        <v>8711</v>
      </c>
      <c r="L7126" t="s">
        <v>47</v>
      </c>
      <c r="M7126" t="s">
        <v>3327</v>
      </c>
      <c r="N7126" t="s">
        <v>2421</v>
      </c>
      <c r="O7126" t="s">
        <v>8712</v>
      </c>
      <c r="P7126" t="s">
        <v>57652</v>
      </c>
      <c r="Q7126" t="s">
        <v>57653</v>
      </c>
      <c r="R7126" t="str">
        <f t="shared" si="222"/>
        <v>诸城</v>
      </c>
      <c r="S7126" t="str">
        <f t="shared" si="223"/>
        <v>0714</v>
      </c>
    </row>
    <row r="7127" spans="1:19">
      <c r="A7127" t="s">
        <v>57654</v>
      </c>
      <c r="B7127" t="s">
        <v>57655</v>
      </c>
      <c r="C7127" t="s">
        <v>46</v>
      </c>
      <c r="D7127" t="s">
        <v>57656</v>
      </c>
      <c r="E7127" t="s">
        <v>55447</v>
      </c>
      <c r="F7127" t="s">
        <v>57657</v>
      </c>
      <c r="G7127" t="s">
        <v>57658</v>
      </c>
      <c r="H7127" t="s">
        <v>57659</v>
      </c>
      <c r="I7127" t="s">
        <v>2364</v>
      </c>
      <c r="J7127" t="s">
        <v>2671</v>
      </c>
      <c r="K7127" t="s">
        <v>2672</v>
      </c>
      <c r="L7127" t="s">
        <v>67</v>
      </c>
      <c r="M7127" t="s">
        <v>2673</v>
      </c>
      <c r="N7127" t="s">
        <v>2674</v>
      </c>
      <c r="O7127" t="s">
        <v>2675</v>
      </c>
      <c r="P7127" t="s">
        <v>57660</v>
      </c>
      <c r="Q7127" t="s">
        <v>57661</v>
      </c>
      <c r="R7127" t="str">
        <f t="shared" si="222"/>
        <v>昌邑</v>
      </c>
      <c r="S7127" t="str">
        <f t="shared" si="223"/>
        <v>0714</v>
      </c>
    </row>
    <row r="7128" spans="1:19">
      <c r="A7128" t="s">
        <v>57662</v>
      </c>
      <c r="B7128" t="s">
        <v>57663</v>
      </c>
      <c r="C7128" t="s">
        <v>46</v>
      </c>
      <c r="D7128" t="s">
        <v>57664</v>
      </c>
      <c r="E7128" t="s">
        <v>55230</v>
      </c>
      <c r="F7128" t="s">
        <v>57665</v>
      </c>
      <c r="G7128" t="s">
        <v>57666</v>
      </c>
      <c r="H7128" t="s">
        <v>57667</v>
      </c>
      <c r="I7128" t="s">
        <v>2364</v>
      </c>
      <c r="J7128" t="s">
        <v>2431</v>
      </c>
      <c r="K7128" t="s">
        <v>2432</v>
      </c>
      <c r="L7128" t="s">
        <v>57</v>
      </c>
      <c r="M7128" t="s">
        <v>2433</v>
      </c>
      <c r="N7128" t="s">
        <v>2354</v>
      </c>
      <c r="O7128" t="s">
        <v>2434</v>
      </c>
      <c r="P7128" t="s">
        <v>57668</v>
      </c>
      <c r="Q7128" t="s">
        <v>57669</v>
      </c>
      <c r="R7128" t="str">
        <f t="shared" si="222"/>
        <v>安丘</v>
      </c>
      <c r="S7128" t="str">
        <f t="shared" si="223"/>
        <v>0714</v>
      </c>
    </row>
    <row r="7129" spans="1:19">
      <c r="A7129" t="s">
        <v>57670</v>
      </c>
      <c r="B7129" t="s">
        <v>57671</v>
      </c>
      <c r="C7129" t="s">
        <v>46</v>
      </c>
      <c r="D7129" t="s">
        <v>57672</v>
      </c>
      <c r="E7129" t="s">
        <v>57673</v>
      </c>
      <c r="F7129" t="s">
        <v>57674</v>
      </c>
      <c r="G7129" t="s">
        <v>57675</v>
      </c>
      <c r="H7129" t="s">
        <v>57676</v>
      </c>
      <c r="I7129" t="s">
        <v>4165</v>
      </c>
      <c r="J7129" t="s">
        <v>7259</v>
      </c>
      <c r="K7129" t="s">
        <v>7260</v>
      </c>
      <c r="L7129" t="s">
        <v>67</v>
      </c>
      <c r="M7129" t="s">
        <v>3706</v>
      </c>
      <c r="N7129" t="s">
        <v>2340</v>
      </c>
      <c r="O7129" t="s">
        <v>13827</v>
      </c>
      <c r="P7129" t="s">
        <v>57677</v>
      </c>
      <c r="Q7129" t="s">
        <v>57678</v>
      </c>
      <c r="R7129" t="str">
        <f t="shared" si="222"/>
        <v>昌邑</v>
      </c>
      <c r="S7129" t="str">
        <f t="shared" si="223"/>
        <v>0714</v>
      </c>
    </row>
    <row r="7130" spans="1:19">
      <c r="A7130" t="s">
        <v>57679</v>
      </c>
      <c r="B7130" t="s">
        <v>57680</v>
      </c>
      <c r="C7130" t="s">
        <v>46</v>
      </c>
      <c r="D7130" t="s">
        <v>57681</v>
      </c>
      <c r="E7130" t="s">
        <v>55447</v>
      </c>
      <c r="F7130" t="s">
        <v>57682</v>
      </c>
      <c r="G7130" t="s">
        <v>57683</v>
      </c>
      <c r="H7130" t="s">
        <v>57482</v>
      </c>
      <c r="I7130" t="s">
        <v>6637</v>
      </c>
      <c r="J7130" t="s">
        <v>5976</v>
      </c>
      <c r="K7130" t="s">
        <v>5977</v>
      </c>
      <c r="L7130" t="s">
        <v>128</v>
      </c>
      <c r="M7130" t="s">
        <v>5602</v>
      </c>
      <c r="N7130" t="s">
        <v>2340</v>
      </c>
      <c r="O7130" t="s">
        <v>5978</v>
      </c>
      <c r="P7130" t="s">
        <v>57684</v>
      </c>
      <c r="R7130" t="str">
        <f t="shared" si="222"/>
        <v>寿光</v>
      </c>
      <c r="S7130" t="str">
        <f t="shared" si="223"/>
        <v>0714</v>
      </c>
    </row>
    <row r="7131" spans="1:19">
      <c r="A7131" t="s">
        <v>57685</v>
      </c>
      <c r="B7131" t="s">
        <v>57686</v>
      </c>
      <c r="C7131" t="s">
        <v>46</v>
      </c>
      <c r="D7131" t="s">
        <v>57687</v>
      </c>
      <c r="E7131" t="s">
        <v>55447</v>
      </c>
      <c r="F7131" t="s">
        <v>57688</v>
      </c>
      <c r="G7131" t="s">
        <v>57689</v>
      </c>
      <c r="H7131" t="s">
        <v>57690</v>
      </c>
      <c r="I7131" t="s">
        <v>2350</v>
      </c>
      <c r="J7131" t="s">
        <v>2431</v>
      </c>
      <c r="K7131" t="s">
        <v>2432</v>
      </c>
      <c r="L7131" t="s">
        <v>57</v>
      </c>
      <c r="M7131" t="s">
        <v>2433</v>
      </c>
      <c r="N7131" t="s">
        <v>2674</v>
      </c>
      <c r="O7131" t="s">
        <v>2434</v>
      </c>
      <c r="P7131" t="s">
        <v>57691</v>
      </c>
      <c r="R7131" t="str">
        <f t="shared" si="222"/>
        <v>安丘</v>
      </c>
      <c r="S7131" t="str">
        <f t="shared" si="223"/>
        <v>0714</v>
      </c>
    </row>
    <row r="7132" spans="1:19">
      <c r="A7132" t="s">
        <v>57692</v>
      </c>
      <c r="B7132" t="s">
        <v>57693</v>
      </c>
      <c r="C7132" t="s">
        <v>46</v>
      </c>
      <c r="D7132" t="s">
        <v>57694</v>
      </c>
      <c r="E7132" t="s">
        <v>55447</v>
      </c>
      <c r="F7132" t="s">
        <v>57695</v>
      </c>
      <c r="G7132" t="s">
        <v>57696</v>
      </c>
      <c r="H7132" t="s">
        <v>57697</v>
      </c>
      <c r="I7132" t="s">
        <v>2350</v>
      </c>
      <c r="J7132" t="s">
        <v>17678</v>
      </c>
      <c r="K7132" t="s">
        <v>17679</v>
      </c>
      <c r="L7132" t="s">
        <v>110</v>
      </c>
      <c r="M7132" t="s">
        <v>2575</v>
      </c>
      <c r="N7132" t="s">
        <v>3961</v>
      </c>
      <c r="O7132" t="s">
        <v>17680</v>
      </c>
      <c r="P7132" t="s">
        <v>57698</v>
      </c>
      <c r="R7132" t="str">
        <f t="shared" si="222"/>
        <v>高密</v>
      </c>
      <c r="S7132" t="str">
        <f t="shared" si="223"/>
        <v>0714</v>
      </c>
    </row>
    <row r="7133" spans="1:19">
      <c r="A7133" t="s">
        <v>57699</v>
      </c>
      <c r="B7133" t="s">
        <v>57700</v>
      </c>
      <c r="C7133" t="s">
        <v>46</v>
      </c>
      <c r="D7133" t="s">
        <v>57701</v>
      </c>
      <c r="E7133" t="s">
        <v>55230</v>
      </c>
      <c r="F7133" t="s">
        <v>57702</v>
      </c>
      <c r="G7133" t="s">
        <v>57703</v>
      </c>
      <c r="H7133" t="s">
        <v>57704</v>
      </c>
      <c r="I7133" t="s">
        <v>6637</v>
      </c>
      <c r="J7133" t="s">
        <v>8710</v>
      </c>
      <c r="K7133" t="s">
        <v>8711</v>
      </c>
      <c r="L7133" t="s">
        <v>47</v>
      </c>
      <c r="M7133" t="s">
        <v>3327</v>
      </c>
      <c r="N7133" t="s">
        <v>9302</v>
      </c>
      <c r="O7133" t="s">
        <v>8712</v>
      </c>
      <c r="R7133" t="str">
        <f t="shared" si="222"/>
        <v>诸城</v>
      </c>
      <c r="S7133" t="str">
        <f t="shared" si="223"/>
        <v>0714</v>
      </c>
    </row>
    <row r="7134" spans="1:19">
      <c r="A7134" t="s">
        <v>57705</v>
      </c>
      <c r="B7134" t="s">
        <v>57706</v>
      </c>
      <c r="C7134" t="s">
        <v>46</v>
      </c>
      <c r="D7134" t="s">
        <v>57707</v>
      </c>
      <c r="E7134" t="s">
        <v>55230</v>
      </c>
      <c r="F7134" t="s">
        <v>57708</v>
      </c>
      <c r="G7134" t="s">
        <v>57709</v>
      </c>
      <c r="H7134" t="s">
        <v>57710</v>
      </c>
      <c r="I7134" t="s">
        <v>2378</v>
      </c>
      <c r="J7134" t="s">
        <v>3552</v>
      </c>
      <c r="K7134" t="s">
        <v>3553</v>
      </c>
      <c r="L7134" t="s">
        <v>101</v>
      </c>
      <c r="M7134" t="s">
        <v>2982</v>
      </c>
      <c r="N7134" t="s">
        <v>2382</v>
      </c>
      <c r="O7134" t="s">
        <v>3555</v>
      </c>
      <c r="P7134" t="s">
        <v>57711</v>
      </c>
      <c r="Q7134" t="s">
        <v>57712</v>
      </c>
      <c r="R7134" t="str">
        <f t="shared" si="222"/>
        <v>潍城</v>
      </c>
      <c r="S7134" t="str">
        <f t="shared" si="223"/>
        <v>0714</v>
      </c>
    </row>
    <row r="7135" spans="1:19">
      <c r="A7135" t="s">
        <v>57713</v>
      </c>
      <c r="B7135" t="s">
        <v>57714</v>
      </c>
      <c r="C7135" t="s">
        <v>46</v>
      </c>
      <c r="D7135" t="s">
        <v>57715</v>
      </c>
      <c r="E7135" t="s">
        <v>55230</v>
      </c>
      <c r="F7135" t="s">
        <v>57716</v>
      </c>
      <c r="G7135" t="s">
        <v>57717</v>
      </c>
      <c r="H7135" t="s">
        <v>57718</v>
      </c>
      <c r="I7135" t="s">
        <v>2645</v>
      </c>
      <c r="J7135" t="s">
        <v>5791</v>
      </c>
      <c r="K7135" t="s">
        <v>5792</v>
      </c>
      <c r="L7135" t="s">
        <v>101</v>
      </c>
      <c r="M7135" t="s">
        <v>3130</v>
      </c>
      <c r="N7135" t="s">
        <v>2816</v>
      </c>
      <c r="O7135" t="s">
        <v>5793</v>
      </c>
      <c r="P7135" t="s">
        <v>57719</v>
      </c>
      <c r="Q7135" t="s">
        <v>57720</v>
      </c>
      <c r="R7135" t="str">
        <f t="shared" si="222"/>
        <v>潍城</v>
      </c>
      <c r="S7135" t="str">
        <f t="shared" si="223"/>
        <v>0714</v>
      </c>
    </row>
    <row r="7136" spans="1:19">
      <c r="A7136" t="s">
        <v>1918</v>
      </c>
      <c r="B7136" t="s">
        <v>57721</v>
      </c>
      <c r="C7136" t="s">
        <v>46</v>
      </c>
      <c r="D7136" t="s">
        <v>57722</v>
      </c>
      <c r="E7136" t="s">
        <v>55447</v>
      </c>
      <c r="F7136" t="s">
        <v>57723</v>
      </c>
      <c r="G7136" t="s">
        <v>1916</v>
      </c>
      <c r="H7136" t="s">
        <v>57724</v>
      </c>
      <c r="I7136" t="s">
        <v>2465</v>
      </c>
      <c r="J7136" t="s">
        <v>2869</v>
      </c>
      <c r="K7136" t="s">
        <v>2870</v>
      </c>
      <c r="L7136" t="s">
        <v>67</v>
      </c>
      <c r="M7136" t="s">
        <v>2871</v>
      </c>
      <c r="N7136" t="s">
        <v>18142</v>
      </c>
      <c r="O7136" t="s">
        <v>2873</v>
      </c>
      <c r="P7136" t="s">
        <v>57725</v>
      </c>
      <c r="Q7136" t="s">
        <v>56213</v>
      </c>
      <c r="R7136" t="str">
        <f t="shared" si="222"/>
        <v>昌邑</v>
      </c>
      <c r="S7136" t="str">
        <f t="shared" si="223"/>
        <v>0714</v>
      </c>
    </row>
    <row r="7137" spans="1:19">
      <c r="A7137" t="s">
        <v>57726</v>
      </c>
      <c r="B7137" t="s">
        <v>57727</v>
      </c>
      <c r="C7137" t="s">
        <v>46</v>
      </c>
      <c r="D7137" t="s">
        <v>57728</v>
      </c>
      <c r="E7137" t="s">
        <v>55230</v>
      </c>
      <c r="F7137" t="s">
        <v>57729</v>
      </c>
      <c r="G7137" t="s">
        <v>57730</v>
      </c>
      <c r="H7137" t="s">
        <v>57731</v>
      </c>
      <c r="I7137" t="s">
        <v>2350</v>
      </c>
      <c r="J7137" t="s">
        <v>7368</v>
      </c>
      <c r="K7137" t="s">
        <v>7369</v>
      </c>
      <c r="L7137" t="s">
        <v>110</v>
      </c>
      <c r="M7137" t="s">
        <v>2575</v>
      </c>
      <c r="N7137" t="s">
        <v>2602</v>
      </c>
      <c r="O7137" t="s">
        <v>7370</v>
      </c>
      <c r="P7137" t="s">
        <v>57732</v>
      </c>
      <c r="R7137" t="str">
        <f t="shared" si="222"/>
        <v>高密</v>
      </c>
      <c r="S7137" t="str">
        <f t="shared" si="223"/>
        <v>0714</v>
      </c>
    </row>
    <row r="7138" spans="1:19">
      <c r="A7138" t="s">
        <v>2046</v>
      </c>
      <c r="B7138" t="s">
        <v>57733</v>
      </c>
      <c r="C7138" t="s">
        <v>46</v>
      </c>
      <c r="D7138" t="s">
        <v>57734</v>
      </c>
      <c r="E7138" t="s">
        <v>55230</v>
      </c>
      <c r="F7138" t="s">
        <v>57735</v>
      </c>
      <c r="G7138" t="s">
        <v>2044</v>
      </c>
      <c r="H7138" t="s">
        <v>57736</v>
      </c>
      <c r="I7138" t="s">
        <v>2364</v>
      </c>
      <c r="J7138" t="s">
        <v>16736</v>
      </c>
      <c r="K7138" t="s">
        <v>16737</v>
      </c>
      <c r="L7138" t="s">
        <v>101</v>
      </c>
      <c r="M7138" t="s">
        <v>4459</v>
      </c>
      <c r="N7138" t="s">
        <v>2674</v>
      </c>
      <c r="O7138" t="s">
        <v>16738</v>
      </c>
      <c r="P7138" t="s">
        <v>57737</v>
      </c>
      <c r="Q7138" t="s">
        <v>57738</v>
      </c>
      <c r="R7138" t="str">
        <f t="shared" si="222"/>
        <v>潍城</v>
      </c>
      <c r="S7138" t="str">
        <f t="shared" si="223"/>
        <v>0714</v>
      </c>
    </row>
    <row r="7139" spans="1:19">
      <c r="A7139" t="s">
        <v>57739</v>
      </c>
      <c r="B7139" t="s">
        <v>57740</v>
      </c>
      <c r="C7139" t="s">
        <v>46</v>
      </c>
      <c r="D7139" t="s">
        <v>57741</v>
      </c>
      <c r="E7139" t="s">
        <v>55447</v>
      </c>
      <c r="F7139" t="s">
        <v>57742</v>
      </c>
      <c r="G7139" t="s">
        <v>57743</v>
      </c>
      <c r="H7139" t="s">
        <v>57744</v>
      </c>
      <c r="I7139" t="s">
        <v>3376</v>
      </c>
      <c r="J7139" t="s">
        <v>23275</v>
      </c>
      <c r="K7139" t="s">
        <v>23276</v>
      </c>
      <c r="L7139" t="s">
        <v>137</v>
      </c>
      <c r="M7139" t="s">
        <v>3040</v>
      </c>
      <c r="N7139" t="s">
        <v>2721</v>
      </c>
      <c r="O7139" t="s">
        <v>23277</v>
      </c>
      <c r="P7139" t="s">
        <v>57745</v>
      </c>
      <c r="R7139" t="str">
        <f t="shared" si="222"/>
        <v>青州</v>
      </c>
      <c r="S7139" t="str">
        <f t="shared" si="223"/>
        <v>0714</v>
      </c>
    </row>
    <row r="7140" spans="1:19">
      <c r="A7140" t="s">
        <v>57746</v>
      </c>
      <c r="B7140" t="s">
        <v>57747</v>
      </c>
      <c r="C7140" t="s">
        <v>46</v>
      </c>
      <c r="D7140" t="s">
        <v>57748</v>
      </c>
      <c r="E7140" t="s">
        <v>55447</v>
      </c>
      <c r="F7140" t="s">
        <v>57749</v>
      </c>
      <c r="G7140" t="s">
        <v>57750</v>
      </c>
      <c r="H7140" t="s">
        <v>57751</v>
      </c>
      <c r="I7140" t="s">
        <v>2350</v>
      </c>
      <c r="J7140" t="s">
        <v>4635</v>
      </c>
      <c r="K7140" t="s">
        <v>4636</v>
      </c>
      <c r="L7140" t="s">
        <v>137</v>
      </c>
      <c r="M7140" t="s">
        <v>3729</v>
      </c>
      <c r="N7140" t="s">
        <v>2421</v>
      </c>
      <c r="O7140" t="s">
        <v>4637</v>
      </c>
      <c r="P7140" t="s">
        <v>57752</v>
      </c>
      <c r="Q7140" t="s">
        <v>57753</v>
      </c>
      <c r="R7140" t="str">
        <f t="shared" si="222"/>
        <v>青州</v>
      </c>
      <c r="S7140" t="str">
        <f t="shared" si="223"/>
        <v>0714</v>
      </c>
    </row>
    <row r="7141" spans="1:19">
      <c r="A7141" t="s">
        <v>57754</v>
      </c>
      <c r="B7141" t="s">
        <v>57755</v>
      </c>
      <c r="C7141" t="s">
        <v>46</v>
      </c>
      <c r="D7141" t="s">
        <v>57756</v>
      </c>
      <c r="E7141" t="s">
        <v>55447</v>
      </c>
      <c r="F7141" t="s">
        <v>57757</v>
      </c>
      <c r="G7141" t="s">
        <v>57758</v>
      </c>
      <c r="H7141" t="s">
        <v>57759</v>
      </c>
      <c r="I7141" t="s">
        <v>4165</v>
      </c>
      <c r="J7141" t="s">
        <v>3337</v>
      </c>
      <c r="K7141" t="s">
        <v>3338</v>
      </c>
      <c r="L7141" t="s">
        <v>76</v>
      </c>
      <c r="M7141" t="s">
        <v>2408</v>
      </c>
      <c r="N7141" t="s">
        <v>2589</v>
      </c>
      <c r="O7141" t="s">
        <v>3340</v>
      </c>
      <c r="P7141" t="s">
        <v>57760</v>
      </c>
      <c r="R7141" t="str">
        <f t="shared" si="222"/>
        <v>奎文</v>
      </c>
      <c r="S7141" t="str">
        <f t="shared" si="223"/>
        <v>0714</v>
      </c>
    </row>
    <row r="7142" spans="1:19">
      <c r="A7142" t="s">
        <v>57761</v>
      </c>
      <c r="B7142" t="s">
        <v>57762</v>
      </c>
      <c r="C7142" t="s">
        <v>46</v>
      </c>
      <c r="D7142" t="s">
        <v>57763</v>
      </c>
      <c r="E7142" t="s">
        <v>55447</v>
      </c>
      <c r="F7142" t="s">
        <v>57764</v>
      </c>
      <c r="G7142" t="s">
        <v>57765</v>
      </c>
      <c r="H7142" t="s">
        <v>57766</v>
      </c>
      <c r="I7142" t="s">
        <v>2378</v>
      </c>
      <c r="J7142" t="s">
        <v>3128</v>
      </c>
      <c r="K7142" t="s">
        <v>3129</v>
      </c>
      <c r="L7142" t="s">
        <v>101</v>
      </c>
      <c r="M7142" t="s">
        <v>3130</v>
      </c>
      <c r="N7142" t="s">
        <v>2785</v>
      </c>
      <c r="O7142" t="s">
        <v>3131</v>
      </c>
      <c r="P7142" t="s">
        <v>57767</v>
      </c>
      <c r="Q7142" t="s">
        <v>57768</v>
      </c>
      <c r="R7142" t="str">
        <f t="shared" si="222"/>
        <v>潍城</v>
      </c>
      <c r="S7142" t="str">
        <f t="shared" si="223"/>
        <v>0714</v>
      </c>
    </row>
    <row r="7143" spans="1:19">
      <c r="A7143" t="s">
        <v>57769</v>
      </c>
      <c r="B7143" t="s">
        <v>57770</v>
      </c>
      <c r="C7143" t="s">
        <v>46</v>
      </c>
      <c r="D7143" t="s">
        <v>57771</v>
      </c>
      <c r="E7143" t="s">
        <v>57772</v>
      </c>
      <c r="F7143" t="s">
        <v>57773</v>
      </c>
      <c r="G7143" t="s">
        <v>57774</v>
      </c>
      <c r="H7143" t="s">
        <v>57775</v>
      </c>
      <c r="I7143" t="s">
        <v>2364</v>
      </c>
      <c r="J7143" t="s">
        <v>3542</v>
      </c>
      <c r="K7143" t="s">
        <v>3543</v>
      </c>
      <c r="L7143" t="s">
        <v>76</v>
      </c>
      <c r="M7143" t="s">
        <v>2827</v>
      </c>
      <c r="N7143" t="s">
        <v>3554</v>
      </c>
      <c r="O7143" t="s">
        <v>3544</v>
      </c>
      <c r="P7143" t="s">
        <v>57776</v>
      </c>
      <c r="R7143" t="str">
        <f t="shared" si="222"/>
        <v>奎文</v>
      </c>
      <c r="S7143" t="str">
        <f t="shared" si="223"/>
        <v>0714</v>
      </c>
    </row>
    <row r="7144" spans="1:19">
      <c r="A7144" t="s">
        <v>57777</v>
      </c>
      <c r="B7144" t="s">
        <v>57778</v>
      </c>
      <c r="C7144" t="s">
        <v>46</v>
      </c>
      <c r="D7144" t="s">
        <v>57779</v>
      </c>
      <c r="E7144" t="s">
        <v>57780</v>
      </c>
      <c r="F7144" t="s">
        <v>57781</v>
      </c>
      <c r="G7144" t="s">
        <v>57782</v>
      </c>
      <c r="H7144" t="s">
        <v>57783</v>
      </c>
      <c r="I7144" t="s">
        <v>2350</v>
      </c>
      <c r="J7144" t="s">
        <v>7603</v>
      </c>
      <c r="K7144" t="s">
        <v>7604</v>
      </c>
      <c r="L7144" t="s">
        <v>76</v>
      </c>
      <c r="M7144" t="s">
        <v>2516</v>
      </c>
      <c r="N7144" t="s">
        <v>2382</v>
      </c>
      <c r="O7144" t="s">
        <v>7605</v>
      </c>
      <c r="P7144" t="s">
        <v>57784</v>
      </c>
      <c r="Q7144" t="s">
        <v>57785</v>
      </c>
      <c r="R7144" t="str">
        <f t="shared" si="222"/>
        <v>奎文</v>
      </c>
      <c r="S7144" t="str">
        <f t="shared" si="223"/>
        <v>0714</v>
      </c>
    </row>
    <row r="7145" spans="1:19">
      <c r="A7145" t="s">
        <v>57786</v>
      </c>
      <c r="B7145" t="s">
        <v>57787</v>
      </c>
      <c r="C7145" t="s">
        <v>46</v>
      </c>
      <c r="D7145" t="s">
        <v>57788</v>
      </c>
      <c r="E7145" t="s">
        <v>55447</v>
      </c>
      <c r="F7145" t="s">
        <v>57789</v>
      </c>
      <c r="G7145" t="s">
        <v>57790</v>
      </c>
      <c r="H7145" t="s">
        <v>57791</v>
      </c>
      <c r="I7145" t="s">
        <v>4165</v>
      </c>
      <c r="J7145" t="s">
        <v>8380</v>
      </c>
      <c r="K7145" t="s">
        <v>8381</v>
      </c>
      <c r="L7145" t="s">
        <v>187</v>
      </c>
      <c r="M7145" t="s">
        <v>8014</v>
      </c>
      <c r="N7145" t="s">
        <v>3994</v>
      </c>
      <c r="O7145" t="s">
        <v>8382</v>
      </c>
      <c r="P7145" t="s">
        <v>57792</v>
      </c>
      <c r="Q7145" t="s">
        <v>57793</v>
      </c>
      <c r="R7145" t="str">
        <f t="shared" si="222"/>
        <v>坊子</v>
      </c>
      <c r="S7145" t="str">
        <f t="shared" si="223"/>
        <v>0714</v>
      </c>
    </row>
    <row r="7146" spans="1:19">
      <c r="A7146" t="s">
        <v>57794</v>
      </c>
      <c r="B7146" t="s">
        <v>57795</v>
      </c>
      <c r="C7146" t="s">
        <v>46</v>
      </c>
      <c r="D7146" t="s">
        <v>57796</v>
      </c>
      <c r="E7146" t="s">
        <v>55447</v>
      </c>
      <c r="F7146" t="s">
        <v>57797</v>
      </c>
      <c r="G7146" t="s">
        <v>57798</v>
      </c>
      <c r="H7146" t="s">
        <v>57799</v>
      </c>
      <c r="I7146" t="s">
        <v>2364</v>
      </c>
      <c r="J7146" t="s">
        <v>12134</v>
      </c>
      <c r="K7146" t="s">
        <v>12135</v>
      </c>
      <c r="L7146" t="s">
        <v>676</v>
      </c>
      <c r="M7146" t="s">
        <v>2815</v>
      </c>
      <c r="N7146" t="s">
        <v>2721</v>
      </c>
      <c r="O7146" t="s">
        <v>12136</v>
      </c>
      <c r="P7146" t="s">
        <v>57800</v>
      </c>
      <c r="Q7146" t="s">
        <v>57801</v>
      </c>
      <c r="R7146" t="str">
        <f t="shared" si="222"/>
        <v>昌乐</v>
      </c>
      <c r="S7146" t="str">
        <f t="shared" si="223"/>
        <v>0714</v>
      </c>
    </row>
    <row r="7147" spans="1:19">
      <c r="A7147" t="s">
        <v>57802</v>
      </c>
      <c r="B7147" t="s">
        <v>57803</v>
      </c>
      <c r="C7147" t="s">
        <v>46</v>
      </c>
      <c r="D7147" t="s">
        <v>57804</v>
      </c>
      <c r="E7147" t="s">
        <v>57805</v>
      </c>
      <c r="F7147" t="s">
        <v>57806</v>
      </c>
      <c r="G7147" t="s">
        <v>57807</v>
      </c>
      <c r="H7147" t="s">
        <v>57808</v>
      </c>
      <c r="I7147" t="s">
        <v>2465</v>
      </c>
      <c r="J7147" t="s">
        <v>2888</v>
      </c>
      <c r="K7147" t="s">
        <v>2889</v>
      </c>
      <c r="L7147" t="s">
        <v>128</v>
      </c>
      <c r="M7147" t="s">
        <v>2890</v>
      </c>
      <c r="N7147" t="s">
        <v>2340</v>
      </c>
      <c r="O7147" t="s">
        <v>2891</v>
      </c>
      <c r="P7147" t="s">
        <v>57809</v>
      </c>
      <c r="Q7147" t="s">
        <v>57810</v>
      </c>
      <c r="R7147" t="str">
        <f t="shared" si="222"/>
        <v>寿光</v>
      </c>
      <c r="S7147" t="str">
        <f t="shared" si="223"/>
        <v>0714</v>
      </c>
    </row>
    <row r="7148" spans="1:19">
      <c r="A7148" t="s">
        <v>57811</v>
      </c>
      <c r="B7148" t="s">
        <v>57812</v>
      </c>
      <c r="C7148" t="s">
        <v>46</v>
      </c>
      <c r="D7148" t="s">
        <v>57813</v>
      </c>
      <c r="E7148" t="s">
        <v>57805</v>
      </c>
      <c r="F7148" t="s">
        <v>57814</v>
      </c>
      <c r="G7148" t="s">
        <v>57815</v>
      </c>
      <c r="H7148" t="s">
        <v>57816</v>
      </c>
      <c r="I7148" t="s">
        <v>32959</v>
      </c>
      <c r="J7148" t="s">
        <v>4437</v>
      </c>
      <c r="K7148" t="s">
        <v>4438</v>
      </c>
      <c r="L7148" t="s">
        <v>137</v>
      </c>
      <c r="N7148" t="s">
        <v>3907</v>
      </c>
      <c r="O7148" t="s">
        <v>4440</v>
      </c>
      <c r="R7148" t="str">
        <f t="shared" si="222"/>
        <v>青州</v>
      </c>
      <c r="S7148" t="str">
        <f t="shared" si="223"/>
        <v>0714</v>
      </c>
    </row>
    <row r="7149" spans="1:19">
      <c r="A7149" t="s">
        <v>57817</v>
      </c>
      <c r="B7149" t="s">
        <v>57818</v>
      </c>
      <c r="C7149" t="s">
        <v>46</v>
      </c>
      <c r="D7149" t="s">
        <v>57819</v>
      </c>
      <c r="E7149" t="s">
        <v>55447</v>
      </c>
      <c r="F7149" t="s">
        <v>57820</v>
      </c>
      <c r="G7149" t="s">
        <v>57821</v>
      </c>
      <c r="H7149" t="s">
        <v>57822</v>
      </c>
      <c r="I7149" t="s">
        <v>3849</v>
      </c>
      <c r="J7149" t="s">
        <v>7072</v>
      </c>
      <c r="K7149" t="s">
        <v>51180</v>
      </c>
      <c r="L7149" t="s">
        <v>128</v>
      </c>
      <c r="M7149" t="s">
        <v>2720</v>
      </c>
      <c r="N7149" t="s">
        <v>2340</v>
      </c>
      <c r="O7149" t="s">
        <v>7074</v>
      </c>
      <c r="P7149" t="s">
        <v>57823</v>
      </c>
      <c r="Q7149" t="s">
        <v>57824</v>
      </c>
      <c r="R7149" t="str">
        <f t="shared" si="222"/>
        <v>寿光</v>
      </c>
      <c r="S7149" t="str">
        <f t="shared" si="223"/>
        <v>0714</v>
      </c>
    </row>
    <row r="7150" spans="1:19">
      <c r="A7150" t="s">
        <v>57825</v>
      </c>
      <c r="B7150" t="s">
        <v>57826</v>
      </c>
      <c r="C7150" t="s">
        <v>46</v>
      </c>
      <c r="D7150" t="s">
        <v>57827</v>
      </c>
      <c r="E7150" t="s">
        <v>55447</v>
      </c>
      <c r="F7150" t="s">
        <v>49663</v>
      </c>
      <c r="G7150" t="s">
        <v>49664</v>
      </c>
      <c r="H7150" t="s">
        <v>57828</v>
      </c>
      <c r="I7150" t="s">
        <v>3376</v>
      </c>
      <c r="J7150" t="s">
        <v>9787</v>
      </c>
      <c r="K7150" t="s">
        <v>9788</v>
      </c>
      <c r="L7150" t="s">
        <v>146</v>
      </c>
      <c r="M7150" t="s">
        <v>4470</v>
      </c>
      <c r="O7150" t="s">
        <v>9789</v>
      </c>
      <c r="P7150" t="s">
        <v>57829</v>
      </c>
      <c r="Q7150" t="s">
        <v>49667</v>
      </c>
      <c r="R7150" t="str">
        <f t="shared" si="222"/>
        <v>临朐</v>
      </c>
      <c r="S7150" t="str">
        <f t="shared" si="223"/>
        <v>0714</v>
      </c>
    </row>
    <row r="7151" spans="1:19">
      <c r="A7151" t="s">
        <v>57830</v>
      </c>
      <c r="B7151" t="s">
        <v>57812</v>
      </c>
      <c r="C7151" t="s">
        <v>46</v>
      </c>
      <c r="D7151" t="s">
        <v>57831</v>
      </c>
      <c r="E7151" t="s">
        <v>57805</v>
      </c>
      <c r="F7151" t="s">
        <v>57832</v>
      </c>
      <c r="G7151" t="s">
        <v>57833</v>
      </c>
      <c r="H7151" t="s">
        <v>57834</v>
      </c>
      <c r="I7151" t="s">
        <v>2465</v>
      </c>
      <c r="J7151" t="s">
        <v>2646</v>
      </c>
      <c r="K7151" t="s">
        <v>2647</v>
      </c>
      <c r="L7151" t="s">
        <v>128</v>
      </c>
      <c r="M7151" t="s">
        <v>2648</v>
      </c>
      <c r="N7151" t="s">
        <v>2368</v>
      </c>
      <c r="O7151" t="s">
        <v>2650</v>
      </c>
      <c r="P7151" t="s">
        <v>57835</v>
      </c>
      <c r="Q7151" t="s">
        <v>57836</v>
      </c>
      <c r="R7151" t="str">
        <f t="shared" si="222"/>
        <v>寿光</v>
      </c>
      <c r="S7151" t="str">
        <f t="shared" si="223"/>
        <v>0714</v>
      </c>
    </row>
    <row r="7152" spans="1:19">
      <c r="A7152" t="s">
        <v>57837</v>
      </c>
      <c r="B7152" t="s">
        <v>57838</v>
      </c>
      <c r="C7152" t="s">
        <v>46</v>
      </c>
      <c r="D7152" t="s">
        <v>57839</v>
      </c>
      <c r="E7152" t="s">
        <v>55447</v>
      </c>
      <c r="F7152" t="s">
        <v>57840</v>
      </c>
      <c r="G7152" t="s">
        <v>57841</v>
      </c>
      <c r="H7152" t="s">
        <v>57842</v>
      </c>
      <c r="I7152" t="s">
        <v>2350</v>
      </c>
      <c r="J7152" t="s">
        <v>33860</v>
      </c>
      <c r="K7152" t="s">
        <v>8235</v>
      </c>
      <c r="L7152" t="s">
        <v>57</v>
      </c>
      <c r="M7152" t="s">
        <v>4029</v>
      </c>
      <c r="N7152" t="s">
        <v>2421</v>
      </c>
      <c r="O7152" t="s">
        <v>33861</v>
      </c>
      <c r="P7152" t="s">
        <v>57843</v>
      </c>
      <c r="Q7152" t="s">
        <v>57844</v>
      </c>
      <c r="R7152" t="str">
        <f t="shared" si="222"/>
        <v>安丘</v>
      </c>
      <c r="S7152" t="str">
        <f t="shared" si="223"/>
        <v>0714</v>
      </c>
    </row>
    <row r="7153" spans="1:19">
      <c r="A7153" t="s">
        <v>57845</v>
      </c>
      <c r="B7153" t="s">
        <v>57846</v>
      </c>
      <c r="C7153" t="s">
        <v>46</v>
      </c>
      <c r="D7153" t="s">
        <v>57847</v>
      </c>
      <c r="E7153" t="s">
        <v>55447</v>
      </c>
      <c r="F7153" t="s">
        <v>57848</v>
      </c>
      <c r="G7153" t="s">
        <v>57849</v>
      </c>
      <c r="H7153" t="s">
        <v>57850</v>
      </c>
      <c r="I7153" t="s">
        <v>2378</v>
      </c>
      <c r="J7153" t="s">
        <v>11691</v>
      </c>
      <c r="K7153" t="s">
        <v>11692</v>
      </c>
      <c r="L7153" t="s">
        <v>146</v>
      </c>
      <c r="M7153" t="s">
        <v>2420</v>
      </c>
      <c r="N7153" t="s">
        <v>2421</v>
      </c>
      <c r="O7153" t="s">
        <v>11693</v>
      </c>
      <c r="P7153" t="s">
        <v>57851</v>
      </c>
      <c r="R7153" t="str">
        <f t="shared" si="222"/>
        <v>临朐</v>
      </c>
      <c r="S7153" t="str">
        <f t="shared" si="223"/>
        <v>0714</v>
      </c>
    </row>
    <row r="7154" spans="1:19">
      <c r="A7154" t="s">
        <v>57852</v>
      </c>
      <c r="B7154" t="s">
        <v>57853</v>
      </c>
      <c r="C7154" t="s">
        <v>46</v>
      </c>
      <c r="D7154" t="s">
        <v>57854</v>
      </c>
      <c r="E7154" t="s">
        <v>57855</v>
      </c>
      <c r="F7154" t="s">
        <v>57856</v>
      </c>
      <c r="G7154" t="s">
        <v>57857</v>
      </c>
      <c r="H7154" t="s">
        <v>57858</v>
      </c>
      <c r="I7154" t="s">
        <v>2645</v>
      </c>
      <c r="J7154" t="s">
        <v>7110</v>
      </c>
      <c r="K7154" t="s">
        <v>7111</v>
      </c>
      <c r="L7154" t="s">
        <v>110</v>
      </c>
      <c r="M7154" t="s">
        <v>7112</v>
      </c>
      <c r="N7154" t="s">
        <v>3499</v>
      </c>
      <c r="O7154" t="s">
        <v>7113</v>
      </c>
      <c r="P7154" t="s">
        <v>57859</v>
      </c>
      <c r="R7154" t="str">
        <f t="shared" si="222"/>
        <v>高密</v>
      </c>
      <c r="S7154" t="str">
        <f t="shared" si="223"/>
        <v>0714</v>
      </c>
    </row>
    <row r="7155" spans="1:19">
      <c r="A7155" t="s">
        <v>57860</v>
      </c>
      <c r="B7155" t="s">
        <v>57861</v>
      </c>
      <c r="C7155" t="s">
        <v>46</v>
      </c>
      <c r="D7155" t="s">
        <v>57862</v>
      </c>
      <c r="E7155" t="s">
        <v>55447</v>
      </c>
      <c r="F7155" t="s">
        <v>57863</v>
      </c>
      <c r="G7155" t="s">
        <v>57864</v>
      </c>
      <c r="H7155" t="s">
        <v>57865</v>
      </c>
      <c r="I7155" t="s">
        <v>4165</v>
      </c>
      <c r="J7155" t="s">
        <v>18720</v>
      </c>
      <c r="K7155" t="s">
        <v>18721</v>
      </c>
      <c r="L7155" t="s">
        <v>187</v>
      </c>
      <c r="M7155" t="s">
        <v>3075</v>
      </c>
      <c r="N7155" t="s">
        <v>2368</v>
      </c>
      <c r="O7155" t="s">
        <v>18722</v>
      </c>
      <c r="P7155" t="s">
        <v>57866</v>
      </c>
      <c r="Q7155" t="s">
        <v>57867</v>
      </c>
      <c r="R7155" t="str">
        <f t="shared" si="222"/>
        <v>坊子</v>
      </c>
      <c r="S7155" t="str">
        <f t="shared" si="223"/>
        <v>0714</v>
      </c>
    </row>
    <row r="7156" spans="1:19">
      <c r="A7156" t="s">
        <v>57868</v>
      </c>
      <c r="B7156" t="s">
        <v>57869</v>
      </c>
      <c r="C7156" t="s">
        <v>46</v>
      </c>
      <c r="D7156" t="s">
        <v>57870</v>
      </c>
      <c r="E7156" t="s">
        <v>55230</v>
      </c>
      <c r="F7156" t="s">
        <v>57871</v>
      </c>
      <c r="G7156" t="s">
        <v>57872</v>
      </c>
      <c r="H7156" t="s">
        <v>57873</v>
      </c>
      <c r="I7156" t="s">
        <v>2586</v>
      </c>
      <c r="J7156" t="s">
        <v>3693</v>
      </c>
      <c r="K7156" t="s">
        <v>3694</v>
      </c>
      <c r="L7156" t="s">
        <v>119</v>
      </c>
      <c r="M7156" t="s">
        <v>3695</v>
      </c>
      <c r="N7156" t="s">
        <v>3270</v>
      </c>
      <c r="O7156" t="s">
        <v>3696</v>
      </c>
      <c r="R7156" t="str">
        <f t="shared" si="222"/>
        <v>寒亭</v>
      </c>
      <c r="S7156" t="str">
        <f t="shared" si="223"/>
        <v>0714</v>
      </c>
    </row>
    <row r="7157" spans="1:19">
      <c r="A7157" t="s">
        <v>57874</v>
      </c>
      <c r="B7157" t="s">
        <v>57875</v>
      </c>
      <c r="C7157" t="s">
        <v>46</v>
      </c>
      <c r="D7157" t="s">
        <v>57876</v>
      </c>
      <c r="E7157" t="s">
        <v>55230</v>
      </c>
      <c r="F7157" t="s">
        <v>57877</v>
      </c>
      <c r="G7157" t="s">
        <v>57878</v>
      </c>
      <c r="H7157" t="s">
        <v>57879</v>
      </c>
      <c r="I7157" t="s">
        <v>2465</v>
      </c>
      <c r="J7157" t="s">
        <v>3565</v>
      </c>
      <c r="K7157" t="s">
        <v>3566</v>
      </c>
      <c r="L7157" t="s">
        <v>110</v>
      </c>
      <c r="M7157" t="s">
        <v>2575</v>
      </c>
      <c r="N7157" t="s">
        <v>2602</v>
      </c>
      <c r="O7157" t="s">
        <v>3567</v>
      </c>
      <c r="P7157" t="s">
        <v>57880</v>
      </c>
      <c r="Q7157" t="s">
        <v>57881</v>
      </c>
      <c r="R7157" t="str">
        <f t="shared" si="222"/>
        <v>高密</v>
      </c>
      <c r="S7157" t="str">
        <f t="shared" si="223"/>
        <v>0714</v>
      </c>
    </row>
    <row r="7158" spans="1:19">
      <c r="A7158" t="s">
        <v>57882</v>
      </c>
      <c r="B7158" t="s">
        <v>57883</v>
      </c>
      <c r="C7158" t="s">
        <v>46</v>
      </c>
      <c r="D7158" t="s">
        <v>57884</v>
      </c>
      <c r="E7158" t="s">
        <v>55230</v>
      </c>
      <c r="F7158" t="s">
        <v>57885</v>
      </c>
      <c r="G7158" t="s">
        <v>57886</v>
      </c>
      <c r="H7158" t="s">
        <v>57887</v>
      </c>
      <c r="I7158" t="s">
        <v>2378</v>
      </c>
      <c r="J7158" t="s">
        <v>12410</v>
      </c>
      <c r="K7158" t="s">
        <v>12411</v>
      </c>
      <c r="L7158" t="s">
        <v>101</v>
      </c>
      <c r="M7158" t="s">
        <v>4459</v>
      </c>
      <c r="N7158" t="s">
        <v>2421</v>
      </c>
      <c r="O7158" t="s">
        <v>12412</v>
      </c>
      <c r="P7158" t="s">
        <v>57888</v>
      </c>
      <c r="Q7158" t="s">
        <v>57889</v>
      </c>
      <c r="R7158" t="str">
        <f t="shared" si="222"/>
        <v>潍城</v>
      </c>
      <c r="S7158" t="str">
        <f t="shared" si="223"/>
        <v>0714</v>
      </c>
    </row>
    <row r="7159" spans="1:19">
      <c r="A7159" t="s">
        <v>57890</v>
      </c>
      <c r="B7159" t="s">
        <v>57891</v>
      </c>
      <c r="C7159" t="s">
        <v>46</v>
      </c>
      <c r="D7159" t="s">
        <v>57892</v>
      </c>
      <c r="E7159" t="s">
        <v>55230</v>
      </c>
      <c r="F7159" t="s">
        <v>57893</v>
      </c>
      <c r="G7159" t="s">
        <v>57894</v>
      </c>
      <c r="H7159" t="s">
        <v>57895</v>
      </c>
      <c r="I7159" t="s">
        <v>2350</v>
      </c>
      <c r="J7159" t="s">
        <v>11200</v>
      </c>
      <c r="K7159" t="s">
        <v>11201</v>
      </c>
      <c r="L7159" t="s">
        <v>146</v>
      </c>
      <c r="M7159" t="s">
        <v>3051</v>
      </c>
      <c r="N7159" t="s">
        <v>2674</v>
      </c>
      <c r="O7159" t="s">
        <v>11202</v>
      </c>
      <c r="P7159" t="s">
        <v>57896</v>
      </c>
      <c r="Q7159" t="s">
        <v>57897</v>
      </c>
      <c r="R7159" t="str">
        <f t="shared" si="222"/>
        <v>临朐</v>
      </c>
      <c r="S7159" t="str">
        <f t="shared" si="223"/>
        <v>0714</v>
      </c>
    </row>
    <row r="7160" spans="1:19">
      <c r="A7160" t="s">
        <v>57898</v>
      </c>
      <c r="B7160" t="s">
        <v>57899</v>
      </c>
      <c r="C7160" t="s">
        <v>46</v>
      </c>
      <c r="D7160" t="s">
        <v>57900</v>
      </c>
      <c r="E7160" t="s">
        <v>55447</v>
      </c>
      <c r="F7160" t="s">
        <v>57901</v>
      </c>
      <c r="G7160" t="s">
        <v>57902</v>
      </c>
      <c r="H7160" t="s">
        <v>57903</v>
      </c>
      <c r="I7160" t="s">
        <v>3336</v>
      </c>
      <c r="J7160" t="s">
        <v>9022</v>
      </c>
      <c r="K7160" t="s">
        <v>9023</v>
      </c>
      <c r="L7160" t="s">
        <v>101</v>
      </c>
      <c r="M7160" t="s">
        <v>4459</v>
      </c>
      <c r="N7160" t="s">
        <v>2480</v>
      </c>
      <c r="O7160" t="s">
        <v>9024</v>
      </c>
      <c r="P7160" t="s">
        <v>57904</v>
      </c>
      <c r="R7160" t="str">
        <f t="shared" si="222"/>
        <v>潍城</v>
      </c>
      <c r="S7160" t="str">
        <f t="shared" si="223"/>
        <v>0714</v>
      </c>
    </row>
    <row r="7161" spans="1:19">
      <c r="A7161" t="s">
        <v>57905</v>
      </c>
      <c r="B7161" t="s">
        <v>57906</v>
      </c>
      <c r="C7161" t="s">
        <v>46</v>
      </c>
      <c r="D7161" t="s">
        <v>57907</v>
      </c>
      <c r="E7161" t="s">
        <v>55447</v>
      </c>
      <c r="F7161" t="s">
        <v>57908</v>
      </c>
      <c r="G7161" t="s">
        <v>57909</v>
      </c>
      <c r="H7161" t="s">
        <v>57910</v>
      </c>
      <c r="I7161" t="s">
        <v>2503</v>
      </c>
      <c r="J7161" t="s">
        <v>8024</v>
      </c>
      <c r="K7161" t="s">
        <v>8025</v>
      </c>
      <c r="L7161" t="s">
        <v>76</v>
      </c>
      <c r="M7161" t="s">
        <v>2516</v>
      </c>
      <c r="N7161" t="s">
        <v>3277</v>
      </c>
      <c r="O7161" t="s">
        <v>8026</v>
      </c>
      <c r="P7161" t="s">
        <v>57911</v>
      </c>
      <c r="R7161" t="str">
        <f t="shared" si="222"/>
        <v>奎文</v>
      </c>
      <c r="S7161" t="str">
        <f t="shared" si="223"/>
        <v>0714</v>
      </c>
    </row>
    <row r="7162" spans="1:19">
      <c r="A7162" t="s">
        <v>57912</v>
      </c>
      <c r="B7162" t="s">
        <v>57913</v>
      </c>
      <c r="C7162" t="s">
        <v>46</v>
      </c>
      <c r="D7162" t="s">
        <v>57914</v>
      </c>
      <c r="E7162" t="s">
        <v>55230</v>
      </c>
      <c r="F7162" t="s">
        <v>57915</v>
      </c>
      <c r="G7162" t="s">
        <v>57916</v>
      </c>
      <c r="H7162" t="s">
        <v>57917</v>
      </c>
      <c r="I7162" t="s">
        <v>2645</v>
      </c>
      <c r="J7162" t="s">
        <v>38328</v>
      </c>
      <c r="K7162" t="s">
        <v>38329</v>
      </c>
      <c r="L7162" t="s">
        <v>57</v>
      </c>
      <c r="M7162" t="s">
        <v>2367</v>
      </c>
      <c r="N7162" t="s">
        <v>2340</v>
      </c>
      <c r="O7162" t="s">
        <v>38330</v>
      </c>
      <c r="P7162" t="s">
        <v>57918</v>
      </c>
      <c r="Q7162" t="s">
        <v>57919</v>
      </c>
      <c r="R7162" t="str">
        <f t="shared" si="222"/>
        <v>安丘</v>
      </c>
      <c r="S7162" t="str">
        <f t="shared" si="223"/>
        <v>0714</v>
      </c>
    </row>
    <row r="7163" spans="1:19">
      <c r="A7163" t="s">
        <v>57920</v>
      </c>
      <c r="B7163" t="s">
        <v>57921</v>
      </c>
      <c r="C7163" t="s">
        <v>46</v>
      </c>
      <c r="D7163" t="s">
        <v>57922</v>
      </c>
      <c r="E7163" t="s">
        <v>57437</v>
      </c>
      <c r="F7163" t="s">
        <v>57923</v>
      </c>
      <c r="G7163" t="s">
        <v>57924</v>
      </c>
      <c r="H7163" t="s">
        <v>57925</v>
      </c>
      <c r="I7163" t="s">
        <v>2378</v>
      </c>
      <c r="J7163" t="s">
        <v>6485</v>
      </c>
      <c r="K7163" t="s">
        <v>6486</v>
      </c>
      <c r="L7163" t="s">
        <v>128</v>
      </c>
      <c r="M7163" t="s">
        <v>3653</v>
      </c>
      <c r="N7163" t="s">
        <v>2859</v>
      </c>
      <c r="O7163" t="s">
        <v>6487</v>
      </c>
      <c r="P7163" t="s">
        <v>57926</v>
      </c>
      <c r="R7163" t="str">
        <f t="shared" si="222"/>
        <v>寿光</v>
      </c>
      <c r="S7163" t="str">
        <f t="shared" si="223"/>
        <v>0714</v>
      </c>
    </row>
    <row r="7164" spans="1:19">
      <c r="A7164" t="s">
        <v>57927</v>
      </c>
      <c r="B7164" t="s">
        <v>57928</v>
      </c>
      <c r="C7164" t="s">
        <v>46</v>
      </c>
      <c r="D7164" t="s">
        <v>57929</v>
      </c>
      <c r="E7164" t="s">
        <v>55230</v>
      </c>
      <c r="F7164" t="s">
        <v>57930</v>
      </c>
      <c r="G7164" t="s">
        <v>57931</v>
      </c>
      <c r="H7164" t="s">
        <v>57932</v>
      </c>
      <c r="I7164" t="s">
        <v>2350</v>
      </c>
      <c r="J7164" t="s">
        <v>8179</v>
      </c>
      <c r="K7164" t="s">
        <v>8180</v>
      </c>
      <c r="L7164" t="s">
        <v>47</v>
      </c>
      <c r="M7164" t="s">
        <v>3159</v>
      </c>
      <c r="N7164" t="s">
        <v>2421</v>
      </c>
      <c r="O7164" t="s">
        <v>8467</v>
      </c>
      <c r="P7164" t="s">
        <v>57933</v>
      </c>
      <c r="R7164" t="str">
        <f t="shared" si="222"/>
        <v>诸城</v>
      </c>
      <c r="S7164" t="str">
        <f t="shared" si="223"/>
        <v>0714</v>
      </c>
    </row>
    <row r="7165" spans="1:19">
      <c r="A7165" t="s">
        <v>57934</v>
      </c>
      <c r="B7165" t="s">
        <v>57935</v>
      </c>
      <c r="C7165" t="s">
        <v>46</v>
      </c>
      <c r="D7165" t="s">
        <v>57936</v>
      </c>
      <c r="E7165" t="s">
        <v>55230</v>
      </c>
      <c r="F7165" t="s">
        <v>57937</v>
      </c>
      <c r="G7165" t="s">
        <v>57938</v>
      </c>
      <c r="H7165" t="s">
        <v>57939</v>
      </c>
      <c r="I7165" t="s">
        <v>5112</v>
      </c>
      <c r="J7165" t="s">
        <v>8616</v>
      </c>
      <c r="K7165" t="s">
        <v>8617</v>
      </c>
      <c r="L7165" t="s">
        <v>110</v>
      </c>
      <c r="M7165" t="s">
        <v>7112</v>
      </c>
      <c r="N7165" t="s">
        <v>2721</v>
      </c>
      <c r="O7165" t="s">
        <v>8618</v>
      </c>
      <c r="P7165" t="s">
        <v>57940</v>
      </c>
      <c r="R7165" t="str">
        <f t="shared" si="222"/>
        <v>高密</v>
      </c>
      <c r="S7165" t="str">
        <f t="shared" si="223"/>
        <v>0714</v>
      </c>
    </row>
    <row r="7166" spans="1:19">
      <c r="A7166" t="s">
        <v>57941</v>
      </c>
      <c r="B7166" t="s">
        <v>57942</v>
      </c>
      <c r="C7166" t="s">
        <v>46</v>
      </c>
      <c r="D7166" t="s">
        <v>57943</v>
      </c>
      <c r="E7166" t="s">
        <v>57944</v>
      </c>
      <c r="F7166" t="s">
        <v>57945</v>
      </c>
      <c r="G7166" t="s">
        <v>57946</v>
      </c>
      <c r="H7166" t="s">
        <v>57947</v>
      </c>
      <c r="I7166" t="s">
        <v>5826</v>
      </c>
      <c r="J7166" t="s">
        <v>3425</v>
      </c>
      <c r="K7166" t="s">
        <v>3426</v>
      </c>
      <c r="L7166" t="s">
        <v>137</v>
      </c>
      <c r="M7166" t="s">
        <v>2395</v>
      </c>
      <c r="N7166" t="s">
        <v>2340</v>
      </c>
      <c r="O7166" t="s">
        <v>3427</v>
      </c>
      <c r="P7166" t="s">
        <v>57948</v>
      </c>
      <c r="Q7166" t="s">
        <v>57949</v>
      </c>
      <c r="R7166" t="str">
        <f t="shared" si="222"/>
        <v>青州</v>
      </c>
      <c r="S7166" t="str">
        <f t="shared" si="223"/>
        <v>0714</v>
      </c>
    </row>
    <row r="7167" spans="1:19">
      <c r="A7167" t="s">
        <v>57950</v>
      </c>
      <c r="B7167" t="s">
        <v>57951</v>
      </c>
      <c r="C7167" t="s">
        <v>46</v>
      </c>
      <c r="D7167" t="s">
        <v>57952</v>
      </c>
      <c r="E7167" t="s">
        <v>55589</v>
      </c>
      <c r="F7167" t="s">
        <v>57953</v>
      </c>
      <c r="G7167" t="s">
        <v>57954</v>
      </c>
      <c r="H7167" t="s">
        <v>57955</v>
      </c>
      <c r="I7167" t="s">
        <v>2503</v>
      </c>
      <c r="J7167" t="s">
        <v>2599</v>
      </c>
      <c r="K7167" t="s">
        <v>2600</v>
      </c>
      <c r="L7167" t="s">
        <v>119</v>
      </c>
      <c r="M7167" t="s">
        <v>2601</v>
      </c>
      <c r="N7167" t="s">
        <v>2602</v>
      </c>
      <c r="O7167" t="s">
        <v>2603</v>
      </c>
      <c r="P7167" t="s">
        <v>57956</v>
      </c>
      <c r="R7167" t="str">
        <f t="shared" si="222"/>
        <v>寒亭</v>
      </c>
      <c r="S7167" t="str">
        <f t="shared" si="223"/>
        <v>0714</v>
      </c>
    </row>
    <row r="7168" spans="1:19">
      <c r="A7168" t="s">
        <v>57957</v>
      </c>
      <c r="B7168" t="s">
        <v>57958</v>
      </c>
      <c r="C7168" t="s">
        <v>46</v>
      </c>
      <c r="D7168" t="s">
        <v>57959</v>
      </c>
      <c r="E7168" t="s">
        <v>55447</v>
      </c>
      <c r="F7168" t="s">
        <v>57960</v>
      </c>
      <c r="G7168" t="s">
        <v>57961</v>
      </c>
      <c r="H7168" t="s">
        <v>57962</v>
      </c>
      <c r="I7168" t="s">
        <v>2350</v>
      </c>
      <c r="J7168" t="s">
        <v>3857</v>
      </c>
      <c r="K7168" t="s">
        <v>3858</v>
      </c>
      <c r="L7168" t="s">
        <v>119</v>
      </c>
      <c r="M7168" t="s">
        <v>2601</v>
      </c>
      <c r="N7168" t="s">
        <v>2602</v>
      </c>
      <c r="O7168" t="s">
        <v>3859</v>
      </c>
      <c r="P7168" t="s">
        <v>57963</v>
      </c>
      <c r="Q7168" t="s">
        <v>57964</v>
      </c>
      <c r="R7168" t="str">
        <f t="shared" si="222"/>
        <v>寒亭</v>
      </c>
      <c r="S7168" t="str">
        <f t="shared" si="223"/>
        <v>0714</v>
      </c>
    </row>
    <row r="7169" spans="1:19">
      <c r="A7169" t="s">
        <v>57965</v>
      </c>
      <c r="B7169" t="s">
        <v>57966</v>
      </c>
      <c r="C7169" t="s">
        <v>46</v>
      </c>
      <c r="D7169" t="s">
        <v>57967</v>
      </c>
      <c r="E7169" t="s">
        <v>55447</v>
      </c>
      <c r="F7169" t="s">
        <v>57968</v>
      </c>
      <c r="G7169" t="s">
        <v>57969</v>
      </c>
      <c r="H7169" t="s">
        <v>57970</v>
      </c>
      <c r="I7169" t="s">
        <v>2378</v>
      </c>
      <c r="J7169" t="s">
        <v>33860</v>
      </c>
      <c r="K7169" t="s">
        <v>8235</v>
      </c>
      <c r="L7169" t="s">
        <v>57</v>
      </c>
      <c r="M7169" t="s">
        <v>4029</v>
      </c>
      <c r="N7169" t="s">
        <v>2421</v>
      </c>
      <c r="O7169" t="s">
        <v>33861</v>
      </c>
      <c r="P7169" t="s">
        <v>57971</v>
      </c>
      <c r="Q7169" t="s">
        <v>57972</v>
      </c>
      <c r="R7169" t="str">
        <f t="shared" ref="R7169:R7232" si="224">IF(OR(LEFT(L7169,2)="高新"),"奎文",IF(LEFT(L7169,2)="峡山","坊子",IF(LEFT(L7169,2)="滨海","寒亭",LEFT(L7169,2))))</f>
        <v>安丘</v>
      </c>
      <c r="S7169" t="str">
        <f t="shared" ref="S7169:S7232" si="225">TEXT(B7169,"mmdd")</f>
        <v>0714</v>
      </c>
    </row>
    <row r="7170" spans="1:19">
      <c r="A7170" t="s">
        <v>57973</v>
      </c>
      <c r="B7170" t="s">
        <v>57974</v>
      </c>
      <c r="C7170" t="s">
        <v>46</v>
      </c>
      <c r="D7170" t="s">
        <v>57975</v>
      </c>
      <c r="E7170" t="s">
        <v>55447</v>
      </c>
      <c r="F7170" t="s">
        <v>57976</v>
      </c>
      <c r="G7170" t="s">
        <v>57977</v>
      </c>
      <c r="H7170" t="s">
        <v>57978</v>
      </c>
      <c r="I7170" t="s">
        <v>2503</v>
      </c>
      <c r="J7170" t="s">
        <v>6005</v>
      </c>
      <c r="K7170" t="s">
        <v>6006</v>
      </c>
      <c r="L7170" t="s">
        <v>110</v>
      </c>
      <c r="M7170" t="s">
        <v>3098</v>
      </c>
      <c r="N7170" t="s">
        <v>2421</v>
      </c>
      <c r="O7170" t="s">
        <v>6007</v>
      </c>
      <c r="P7170" t="s">
        <v>57979</v>
      </c>
      <c r="R7170" t="str">
        <f t="shared" si="224"/>
        <v>高密</v>
      </c>
      <c r="S7170" t="str">
        <f t="shared" si="225"/>
        <v>0714</v>
      </c>
    </row>
    <row r="7171" spans="1:19">
      <c r="A7171" t="s">
        <v>57980</v>
      </c>
      <c r="B7171" t="s">
        <v>57981</v>
      </c>
      <c r="C7171" t="s">
        <v>46</v>
      </c>
      <c r="D7171" t="s">
        <v>57982</v>
      </c>
      <c r="E7171" t="s">
        <v>55230</v>
      </c>
      <c r="F7171" t="s">
        <v>57983</v>
      </c>
      <c r="G7171" t="s">
        <v>57984</v>
      </c>
      <c r="H7171" t="s">
        <v>57985</v>
      </c>
      <c r="I7171" t="s">
        <v>2350</v>
      </c>
      <c r="J7171" t="s">
        <v>3552</v>
      </c>
      <c r="K7171" t="s">
        <v>3553</v>
      </c>
      <c r="L7171" t="s">
        <v>101</v>
      </c>
      <c r="M7171" t="s">
        <v>2982</v>
      </c>
      <c r="N7171" t="s">
        <v>2816</v>
      </c>
      <c r="O7171" t="s">
        <v>3555</v>
      </c>
      <c r="P7171" t="s">
        <v>57986</v>
      </c>
      <c r="R7171" t="str">
        <f t="shared" si="224"/>
        <v>潍城</v>
      </c>
      <c r="S7171" t="str">
        <f t="shared" si="225"/>
        <v>0714</v>
      </c>
    </row>
    <row r="7172" spans="1:19">
      <c r="A7172" t="s">
        <v>57987</v>
      </c>
      <c r="B7172" t="s">
        <v>57988</v>
      </c>
      <c r="C7172" t="s">
        <v>46</v>
      </c>
      <c r="D7172" t="s">
        <v>57989</v>
      </c>
      <c r="E7172" t="s">
        <v>55230</v>
      </c>
      <c r="F7172" t="s">
        <v>57990</v>
      </c>
      <c r="G7172" t="s">
        <v>57991</v>
      </c>
      <c r="H7172" t="s">
        <v>57992</v>
      </c>
      <c r="I7172" t="s">
        <v>2364</v>
      </c>
      <c r="J7172" t="s">
        <v>3682</v>
      </c>
      <c r="K7172" t="s">
        <v>3683</v>
      </c>
      <c r="L7172" t="s">
        <v>110</v>
      </c>
      <c r="M7172" t="s">
        <v>3621</v>
      </c>
      <c r="N7172" t="s">
        <v>3339</v>
      </c>
      <c r="O7172" t="s">
        <v>3684</v>
      </c>
      <c r="P7172" t="s">
        <v>57993</v>
      </c>
      <c r="R7172" t="str">
        <f t="shared" si="224"/>
        <v>高密</v>
      </c>
      <c r="S7172" t="str">
        <f t="shared" si="225"/>
        <v>0714</v>
      </c>
    </row>
    <row r="7173" spans="1:19">
      <c r="A7173" t="s">
        <v>57994</v>
      </c>
      <c r="B7173" t="s">
        <v>57995</v>
      </c>
      <c r="C7173" t="s">
        <v>46</v>
      </c>
      <c r="D7173" t="s">
        <v>57996</v>
      </c>
      <c r="E7173" t="s">
        <v>55230</v>
      </c>
      <c r="F7173" t="s">
        <v>57997</v>
      </c>
      <c r="G7173" t="s">
        <v>57998</v>
      </c>
      <c r="H7173" t="s">
        <v>57999</v>
      </c>
      <c r="I7173" t="s">
        <v>2364</v>
      </c>
      <c r="J7173" t="s">
        <v>3377</v>
      </c>
      <c r="K7173" t="s">
        <v>3378</v>
      </c>
      <c r="L7173" t="s">
        <v>76</v>
      </c>
      <c r="M7173" t="s">
        <v>2528</v>
      </c>
      <c r="N7173" t="s">
        <v>2340</v>
      </c>
      <c r="O7173" t="s">
        <v>3379</v>
      </c>
      <c r="P7173" t="s">
        <v>58000</v>
      </c>
      <c r="Q7173" t="s">
        <v>58001</v>
      </c>
      <c r="R7173" t="str">
        <f t="shared" si="224"/>
        <v>奎文</v>
      </c>
      <c r="S7173" t="str">
        <f t="shared" si="225"/>
        <v>0714</v>
      </c>
    </row>
    <row r="7174" spans="1:19">
      <c r="A7174" t="s">
        <v>1926</v>
      </c>
      <c r="B7174" t="s">
        <v>58002</v>
      </c>
      <c r="C7174" t="s">
        <v>46</v>
      </c>
      <c r="D7174" t="s">
        <v>58003</v>
      </c>
      <c r="E7174" t="s">
        <v>55589</v>
      </c>
      <c r="F7174" t="s">
        <v>58004</v>
      </c>
      <c r="G7174" t="s">
        <v>58005</v>
      </c>
      <c r="H7174" t="s">
        <v>58006</v>
      </c>
      <c r="I7174" t="s">
        <v>2392</v>
      </c>
      <c r="J7174" t="s">
        <v>7368</v>
      </c>
      <c r="K7174" t="s">
        <v>7369</v>
      </c>
      <c r="L7174" t="s">
        <v>110</v>
      </c>
      <c r="M7174" t="s">
        <v>2575</v>
      </c>
      <c r="N7174" t="s">
        <v>2602</v>
      </c>
      <c r="O7174" t="s">
        <v>7370</v>
      </c>
      <c r="P7174" t="s">
        <v>58007</v>
      </c>
      <c r="R7174" t="str">
        <f t="shared" si="224"/>
        <v>高密</v>
      </c>
      <c r="S7174" t="str">
        <f t="shared" si="225"/>
        <v>0714</v>
      </c>
    </row>
    <row r="7175" spans="1:19">
      <c r="A7175" t="s">
        <v>58008</v>
      </c>
      <c r="B7175" t="s">
        <v>58009</v>
      </c>
      <c r="C7175" t="s">
        <v>46</v>
      </c>
      <c r="D7175" t="s">
        <v>58010</v>
      </c>
      <c r="E7175" t="s">
        <v>55447</v>
      </c>
      <c r="F7175" t="s">
        <v>58011</v>
      </c>
      <c r="G7175" t="s">
        <v>58012</v>
      </c>
      <c r="H7175" t="s">
        <v>58013</v>
      </c>
      <c r="I7175" t="s">
        <v>2378</v>
      </c>
      <c r="J7175" t="s">
        <v>8146</v>
      </c>
      <c r="K7175" t="s">
        <v>8147</v>
      </c>
      <c r="L7175" t="s">
        <v>137</v>
      </c>
      <c r="M7175" t="s">
        <v>3729</v>
      </c>
      <c r="N7175" t="s">
        <v>2480</v>
      </c>
      <c r="O7175" t="s">
        <v>8148</v>
      </c>
      <c r="P7175" t="s">
        <v>58014</v>
      </c>
      <c r="Q7175" t="s">
        <v>58015</v>
      </c>
      <c r="R7175" t="str">
        <f t="shared" si="224"/>
        <v>青州</v>
      </c>
      <c r="S7175" t="str">
        <f t="shared" si="225"/>
        <v>0714</v>
      </c>
    </row>
    <row r="7176" spans="1:19">
      <c r="A7176" t="s">
        <v>58016</v>
      </c>
      <c r="B7176" t="s">
        <v>58017</v>
      </c>
      <c r="C7176" t="s">
        <v>46</v>
      </c>
      <c r="D7176" t="s">
        <v>58018</v>
      </c>
      <c r="E7176" t="s">
        <v>55230</v>
      </c>
      <c r="F7176" t="s">
        <v>58019</v>
      </c>
      <c r="G7176" t="s">
        <v>58020</v>
      </c>
      <c r="H7176" t="s">
        <v>58021</v>
      </c>
      <c r="I7176" t="s">
        <v>2465</v>
      </c>
      <c r="J7176" t="s">
        <v>2793</v>
      </c>
      <c r="K7176" t="s">
        <v>2794</v>
      </c>
      <c r="L7176" t="s">
        <v>57</v>
      </c>
      <c r="M7176" t="s">
        <v>2367</v>
      </c>
      <c r="N7176" t="s">
        <v>3017</v>
      </c>
      <c r="O7176" t="s">
        <v>2795</v>
      </c>
      <c r="P7176" t="s">
        <v>57607</v>
      </c>
      <c r="Q7176" t="s">
        <v>58022</v>
      </c>
      <c r="R7176" t="str">
        <f t="shared" si="224"/>
        <v>安丘</v>
      </c>
      <c r="S7176" t="str">
        <f t="shared" si="225"/>
        <v>0714</v>
      </c>
    </row>
    <row r="7177" spans="1:19">
      <c r="A7177" t="s">
        <v>58023</v>
      </c>
      <c r="B7177" t="s">
        <v>58024</v>
      </c>
      <c r="C7177" t="s">
        <v>46</v>
      </c>
      <c r="D7177" t="s">
        <v>58025</v>
      </c>
      <c r="E7177" t="s">
        <v>55230</v>
      </c>
      <c r="F7177" t="s">
        <v>58026</v>
      </c>
      <c r="G7177" t="s">
        <v>58027</v>
      </c>
      <c r="H7177" t="s">
        <v>58028</v>
      </c>
      <c r="I7177" t="s">
        <v>2586</v>
      </c>
      <c r="J7177" t="s">
        <v>4264</v>
      </c>
      <c r="K7177" t="s">
        <v>4265</v>
      </c>
      <c r="L7177" t="s">
        <v>47</v>
      </c>
      <c r="M7177" t="s">
        <v>4266</v>
      </c>
      <c r="N7177" t="s">
        <v>2589</v>
      </c>
      <c r="O7177" t="s">
        <v>4267</v>
      </c>
      <c r="P7177" t="s">
        <v>58029</v>
      </c>
      <c r="R7177" t="str">
        <f t="shared" si="224"/>
        <v>诸城</v>
      </c>
      <c r="S7177" t="str">
        <f t="shared" si="225"/>
        <v>0714</v>
      </c>
    </row>
    <row r="7178" spans="1:19">
      <c r="A7178" t="s">
        <v>58030</v>
      </c>
      <c r="B7178" t="s">
        <v>58031</v>
      </c>
      <c r="C7178" t="s">
        <v>46</v>
      </c>
      <c r="D7178" t="s">
        <v>58032</v>
      </c>
      <c r="E7178" t="s">
        <v>55447</v>
      </c>
      <c r="F7178" t="s">
        <v>58033</v>
      </c>
      <c r="G7178" t="s">
        <v>58034</v>
      </c>
      <c r="H7178" t="s">
        <v>58035</v>
      </c>
      <c r="I7178" t="s">
        <v>2364</v>
      </c>
      <c r="J7178" t="s">
        <v>5021</v>
      </c>
      <c r="K7178" t="s">
        <v>5022</v>
      </c>
      <c r="L7178" t="s">
        <v>119</v>
      </c>
      <c r="M7178" t="s">
        <v>4071</v>
      </c>
      <c r="N7178" t="s">
        <v>2859</v>
      </c>
      <c r="O7178" t="s">
        <v>5023</v>
      </c>
      <c r="P7178" t="s">
        <v>58036</v>
      </c>
      <c r="Q7178" t="s">
        <v>22020</v>
      </c>
      <c r="R7178" t="str">
        <f t="shared" si="224"/>
        <v>寒亭</v>
      </c>
      <c r="S7178" t="str">
        <f t="shared" si="225"/>
        <v>0714</v>
      </c>
    </row>
    <row r="7179" spans="1:19">
      <c r="A7179" t="s">
        <v>58037</v>
      </c>
      <c r="B7179" t="s">
        <v>58038</v>
      </c>
      <c r="C7179" t="s">
        <v>46</v>
      </c>
      <c r="D7179" t="s">
        <v>58039</v>
      </c>
      <c r="E7179" t="s">
        <v>55230</v>
      </c>
      <c r="F7179" t="s">
        <v>58040</v>
      </c>
      <c r="G7179" t="s">
        <v>58041</v>
      </c>
      <c r="H7179" t="s">
        <v>58042</v>
      </c>
      <c r="I7179" t="s">
        <v>2364</v>
      </c>
      <c r="J7179" t="s">
        <v>4291</v>
      </c>
      <c r="K7179" t="s">
        <v>4292</v>
      </c>
      <c r="L7179" t="s">
        <v>101</v>
      </c>
      <c r="M7179" t="s">
        <v>2982</v>
      </c>
      <c r="N7179" t="s">
        <v>2674</v>
      </c>
      <c r="O7179" t="s">
        <v>4293</v>
      </c>
      <c r="P7179" t="s">
        <v>58043</v>
      </c>
      <c r="R7179" t="str">
        <f t="shared" si="224"/>
        <v>潍城</v>
      </c>
      <c r="S7179" t="str">
        <f t="shared" si="225"/>
        <v>0714</v>
      </c>
    </row>
    <row r="7180" spans="1:19">
      <c r="A7180" t="s">
        <v>58044</v>
      </c>
      <c r="B7180" t="s">
        <v>58045</v>
      </c>
      <c r="C7180" t="s">
        <v>46</v>
      </c>
      <c r="D7180" t="s">
        <v>58046</v>
      </c>
      <c r="E7180" t="s">
        <v>51161</v>
      </c>
      <c r="F7180" t="s">
        <v>58047</v>
      </c>
      <c r="G7180" t="s">
        <v>58048</v>
      </c>
      <c r="H7180" t="s">
        <v>58049</v>
      </c>
      <c r="I7180" t="s">
        <v>2503</v>
      </c>
      <c r="J7180" t="s">
        <v>13783</v>
      </c>
      <c r="K7180" t="s">
        <v>13784</v>
      </c>
      <c r="L7180" t="s">
        <v>110</v>
      </c>
      <c r="M7180" t="s">
        <v>3621</v>
      </c>
      <c r="N7180" t="s">
        <v>2721</v>
      </c>
      <c r="O7180" t="s">
        <v>13785</v>
      </c>
      <c r="P7180" t="s">
        <v>58050</v>
      </c>
      <c r="Q7180" t="s">
        <v>58051</v>
      </c>
      <c r="R7180" t="str">
        <f t="shared" si="224"/>
        <v>高密</v>
      </c>
      <c r="S7180" t="str">
        <f t="shared" si="225"/>
        <v>0714</v>
      </c>
    </row>
    <row r="7181" spans="1:19">
      <c r="A7181" t="s">
        <v>58052</v>
      </c>
      <c r="B7181" t="s">
        <v>58053</v>
      </c>
      <c r="C7181" t="s">
        <v>46</v>
      </c>
      <c r="D7181" t="s">
        <v>58054</v>
      </c>
      <c r="E7181" t="s">
        <v>55230</v>
      </c>
      <c r="F7181" t="s">
        <v>58055</v>
      </c>
      <c r="G7181" t="s">
        <v>58056</v>
      </c>
      <c r="H7181" t="s">
        <v>57447</v>
      </c>
      <c r="I7181" t="s">
        <v>2645</v>
      </c>
      <c r="J7181" t="s">
        <v>9756</v>
      </c>
      <c r="K7181" t="s">
        <v>9757</v>
      </c>
      <c r="L7181" t="s">
        <v>47</v>
      </c>
      <c r="M7181" t="s">
        <v>2784</v>
      </c>
      <c r="N7181" t="s">
        <v>2340</v>
      </c>
      <c r="O7181" t="s">
        <v>9758</v>
      </c>
      <c r="P7181" t="s">
        <v>58057</v>
      </c>
      <c r="R7181" t="str">
        <f t="shared" si="224"/>
        <v>诸城</v>
      </c>
      <c r="S7181" t="str">
        <f t="shared" si="225"/>
        <v>0714</v>
      </c>
    </row>
    <row r="7182" spans="1:19">
      <c r="A7182" t="s">
        <v>58058</v>
      </c>
      <c r="B7182" t="s">
        <v>58059</v>
      </c>
      <c r="C7182" t="s">
        <v>46</v>
      </c>
      <c r="D7182" t="s">
        <v>58060</v>
      </c>
      <c r="E7182" t="s">
        <v>55230</v>
      </c>
      <c r="F7182" t="s">
        <v>58061</v>
      </c>
      <c r="G7182" t="s">
        <v>58062</v>
      </c>
      <c r="H7182" t="s">
        <v>58063</v>
      </c>
      <c r="I7182" t="s">
        <v>2645</v>
      </c>
      <c r="J7182" t="s">
        <v>4152</v>
      </c>
      <c r="K7182" t="s">
        <v>4153</v>
      </c>
      <c r="L7182" t="s">
        <v>47</v>
      </c>
      <c r="M7182" t="s">
        <v>4154</v>
      </c>
      <c r="N7182" t="s">
        <v>2674</v>
      </c>
      <c r="O7182" t="s">
        <v>4155</v>
      </c>
      <c r="P7182" t="s">
        <v>58064</v>
      </c>
      <c r="R7182" t="str">
        <f t="shared" si="224"/>
        <v>诸城</v>
      </c>
      <c r="S7182" t="str">
        <f t="shared" si="225"/>
        <v>0714</v>
      </c>
    </row>
    <row r="7183" spans="1:19">
      <c r="A7183" t="s">
        <v>58065</v>
      </c>
      <c r="B7183" t="s">
        <v>58066</v>
      </c>
      <c r="C7183" t="s">
        <v>46</v>
      </c>
      <c r="D7183" t="s">
        <v>58067</v>
      </c>
      <c r="E7183" t="s">
        <v>58068</v>
      </c>
      <c r="F7183" t="s">
        <v>58069</v>
      </c>
      <c r="G7183" t="s">
        <v>58070</v>
      </c>
      <c r="H7183" t="s">
        <v>58071</v>
      </c>
      <c r="I7183" t="s">
        <v>3436</v>
      </c>
      <c r="J7183" t="s">
        <v>17172</v>
      </c>
      <c r="K7183" t="s">
        <v>17173</v>
      </c>
      <c r="L7183" t="s">
        <v>57</v>
      </c>
      <c r="M7183" t="s">
        <v>2492</v>
      </c>
      <c r="N7183" t="s">
        <v>2743</v>
      </c>
      <c r="O7183" t="s">
        <v>17174</v>
      </c>
      <c r="P7183" t="s">
        <v>58072</v>
      </c>
      <c r="Q7183" t="s">
        <v>58073</v>
      </c>
      <c r="R7183" t="str">
        <f t="shared" si="224"/>
        <v>安丘</v>
      </c>
      <c r="S7183" t="str">
        <f t="shared" si="225"/>
        <v>0714</v>
      </c>
    </row>
    <row r="7184" spans="1:19">
      <c r="A7184" t="s">
        <v>58074</v>
      </c>
      <c r="B7184" t="s">
        <v>58075</v>
      </c>
      <c r="C7184" t="s">
        <v>46</v>
      </c>
      <c r="D7184" t="s">
        <v>58076</v>
      </c>
      <c r="E7184" t="s">
        <v>55230</v>
      </c>
      <c r="F7184" t="s">
        <v>58077</v>
      </c>
      <c r="G7184" t="s">
        <v>58078</v>
      </c>
      <c r="H7184" t="s">
        <v>58079</v>
      </c>
      <c r="I7184" t="s">
        <v>2364</v>
      </c>
      <c r="J7184" t="s">
        <v>6192</v>
      </c>
      <c r="K7184" t="s">
        <v>6193</v>
      </c>
      <c r="L7184" t="s">
        <v>57</v>
      </c>
      <c r="M7184" t="s">
        <v>2353</v>
      </c>
      <c r="N7184" t="s">
        <v>3052</v>
      </c>
      <c r="O7184" t="s">
        <v>6194</v>
      </c>
      <c r="P7184" t="s">
        <v>58080</v>
      </c>
      <c r="Q7184" t="s">
        <v>58081</v>
      </c>
      <c r="R7184" t="str">
        <f t="shared" si="224"/>
        <v>安丘</v>
      </c>
      <c r="S7184" t="str">
        <f t="shared" si="225"/>
        <v>0714</v>
      </c>
    </row>
    <row r="7185" spans="1:19">
      <c r="A7185" t="s">
        <v>58082</v>
      </c>
      <c r="B7185" t="s">
        <v>58083</v>
      </c>
      <c r="C7185" t="s">
        <v>46</v>
      </c>
      <c r="D7185" t="s">
        <v>58084</v>
      </c>
      <c r="E7185" t="s">
        <v>55230</v>
      </c>
      <c r="F7185" t="s">
        <v>58085</v>
      </c>
      <c r="G7185" t="s">
        <v>58086</v>
      </c>
      <c r="H7185" t="s">
        <v>58087</v>
      </c>
      <c r="I7185" t="s">
        <v>2364</v>
      </c>
      <c r="J7185" t="s">
        <v>2793</v>
      </c>
      <c r="K7185" t="s">
        <v>2794</v>
      </c>
      <c r="L7185" t="s">
        <v>57</v>
      </c>
      <c r="M7185" t="s">
        <v>2367</v>
      </c>
      <c r="N7185" t="s">
        <v>2340</v>
      </c>
      <c r="O7185" t="s">
        <v>2795</v>
      </c>
      <c r="Q7185" t="s">
        <v>58088</v>
      </c>
      <c r="R7185" t="str">
        <f t="shared" si="224"/>
        <v>安丘</v>
      </c>
      <c r="S7185" t="str">
        <f t="shared" si="225"/>
        <v>0714</v>
      </c>
    </row>
    <row r="7186" spans="1:19">
      <c r="A7186" t="s">
        <v>58089</v>
      </c>
      <c r="B7186" t="s">
        <v>58090</v>
      </c>
      <c r="C7186" t="s">
        <v>46</v>
      </c>
      <c r="D7186" t="s">
        <v>58091</v>
      </c>
      <c r="E7186" t="s">
        <v>55230</v>
      </c>
      <c r="F7186" t="s">
        <v>58092</v>
      </c>
      <c r="G7186" t="s">
        <v>58093</v>
      </c>
      <c r="H7186" t="s">
        <v>58094</v>
      </c>
      <c r="I7186" t="s">
        <v>6222</v>
      </c>
      <c r="J7186" t="s">
        <v>23106</v>
      </c>
      <c r="K7186" t="s">
        <v>23107</v>
      </c>
      <c r="L7186" t="s">
        <v>110</v>
      </c>
      <c r="M7186" t="s">
        <v>7112</v>
      </c>
      <c r="N7186" t="s">
        <v>4647</v>
      </c>
      <c r="O7186" t="s">
        <v>23108</v>
      </c>
      <c r="P7186" t="s">
        <v>58095</v>
      </c>
      <c r="Q7186" t="s">
        <v>58096</v>
      </c>
      <c r="R7186" t="str">
        <f t="shared" si="224"/>
        <v>高密</v>
      </c>
      <c r="S7186" t="str">
        <f t="shared" si="225"/>
        <v>0714</v>
      </c>
    </row>
    <row r="7187" spans="1:19">
      <c r="A7187" t="s">
        <v>2030</v>
      </c>
      <c r="B7187" t="s">
        <v>58097</v>
      </c>
      <c r="C7187" t="s">
        <v>46</v>
      </c>
      <c r="D7187" t="s">
        <v>58098</v>
      </c>
      <c r="E7187" t="s">
        <v>55230</v>
      </c>
      <c r="F7187" t="s">
        <v>58099</v>
      </c>
      <c r="G7187" t="s">
        <v>2028</v>
      </c>
      <c r="H7187" t="s">
        <v>58100</v>
      </c>
      <c r="I7187" t="s">
        <v>3436</v>
      </c>
      <c r="J7187" t="s">
        <v>5347</v>
      </c>
      <c r="K7187" t="s">
        <v>5348</v>
      </c>
      <c r="L7187" t="s">
        <v>187</v>
      </c>
      <c r="M7187" t="s">
        <v>3510</v>
      </c>
      <c r="N7187" t="s">
        <v>2816</v>
      </c>
      <c r="O7187" t="s">
        <v>5349</v>
      </c>
      <c r="P7187" t="s">
        <v>58101</v>
      </c>
      <c r="Q7187" t="s">
        <v>58102</v>
      </c>
      <c r="R7187" t="str">
        <f t="shared" si="224"/>
        <v>坊子</v>
      </c>
      <c r="S7187" t="str">
        <f t="shared" si="225"/>
        <v>0714</v>
      </c>
    </row>
    <row r="7188" spans="1:19">
      <c r="A7188" t="s">
        <v>58103</v>
      </c>
      <c r="B7188" t="s">
        <v>58104</v>
      </c>
      <c r="C7188" t="s">
        <v>46</v>
      </c>
      <c r="D7188" t="s">
        <v>58105</v>
      </c>
      <c r="E7188" t="s">
        <v>55447</v>
      </c>
      <c r="F7188" t="s">
        <v>58106</v>
      </c>
      <c r="G7188" t="s">
        <v>58107</v>
      </c>
      <c r="H7188" t="s">
        <v>58108</v>
      </c>
      <c r="I7188" t="s">
        <v>2350</v>
      </c>
      <c r="J7188" t="s">
        <v>5495</v>
      </c>
      <c r="K7188" t="s">
        <v>5496</v>
      </c>
      <c r="L7188" t="s">
        <v>137</v>
      </c>
      <c r="M7188" t="s">
        <v>2686</v>
      </c>
      <c r="N7188" t="s">
        <v>2674</v>
      </c>
      <c r="O7188" t="s">
        <v>5497</v>
      </c>
      <c r="P7188" t="s">
        <v>58109</v>
      </c>
      <c r="R7188" t="str">
        <f t="shared" si="224"/>
        <v>青州</v>
      </c>
      <c r="S7188" t="str">
        <f t="shared" si="225"/>
        <v>0714</v>
      </c>
    </row>
    <row r="7189" spans="1:19">
      <c r="A7189" t="s">
        <v>58110</v>
      </c>
      <c r="B7189" t="s">
        <v>58111</v>
      </c>
      <c r="C7189" t="s">
        <v>46</v>
      </c>
      <c r="D7189" t="s">
        <v>58112</v>
      </c>
      <c r="E7189" t="s">
        <v>55230</v>
      </c>
      <c r="F7189" t="s">
        <v>58113</v>
      </c>
      <c r="G7189" t="s">
        <v>58114</v>
      </c>
      <c r="H7189" t="s">
        <v>58115</v>
      </c>
      <c r="I7189" t="s">
        <v>3436</v>
      </c>
      <c r="J7189" t="s">
        <v>3609</v>
      </c>
      <c r="K7189" t="s">
        <v>3610</v>
      </c>
      <c r="L7189" t="s">
        <v>110</v>
      </c>
      <c r="M7189" t="s">
        <v>2381</v>
      </c>
      <c r="N7189" t="s">
        <v>2743</v>
      </c>
      <c r="O7189" t="s">
        <v>3611</v>
      </c>
      <c r="P7189" t="s">
        <v>58116</v>
      </c>
      <c r="Q7189" t="s">
        <v>58117</v>
      </c>
      <c r="R7189" t="str">
        <f t="shared" si="224"/>
        <v>高密</v>
      </c>
      <c r="S7189" t="str">
        <f t="shared" si="225"/>
        <v>0714</v>
      </c>
    </row>
    <row r="7190" spans="1:19">
      <c r="A7190" t="s">
        <v>58118</v>
      </c>
      <c r="B7190" t="s">
        <v>58119</v>
      </c>
      <c r="C7190" t="s">
        <v>46</v>
      </c>
      <c r="D7190" t="s">
        <v>58120</v>
      </c>
      <c r="E7190" t="s">
        <v>55447</v>
      </c>
      <c r="F7190" t="s">
        <v>58121</v>
      </c>
      <c r="G7190" t="s">
        <v>58122</v>
      </c>
      <c r="H7190" t="s">
        <v>58123</v>
      </c>
      <c r="I7190" t="s">
        <v>2364</v>
      </c>
      <c r="J7190" t="s">
        <v>6039</v>
      </c>
      <c r="K7190" t="s">
        <v>6040</v>
      </c>
      <c r="L7190" t="s">
        <v>187</v>
      </c>
      <c r="M7190" t="s">
        <v>3075</v>
      </c>
      <c r="N7190" t="s">
        <v>2674</v>
      </c>
      <c r="O7190" t="s">
        <v>6041</v>
      </c>
      <c r="P7190" t="s">
        <v>58124</v>
      </c>
      <c r="R7190" t="str">
        <f t="shared" si="224"/>
        <v>坊子</v>
      </c>
      <c r="S7190" t="str">
        <f t="shared" si="225"/>
        <v>0714</v>
      </c>
    </row>
    <row r="7191" spans="1:19">
      <c r="A7191" t="s">
        <v>58125</v>
      </c>
      <c r="B7191" t="s">
        <v>58126</v>
      </c>
      <c r="C7191" t="s">
        <v>46</v>
      </c>
      <c r="D7191" t="s">
        <v>58127</v>
      </c>
      <c r="E7191" t="s">
        <v>55447</v>
      </c>
      <c r="F7191" t="s">
        <v>58128</v>
      </c>
      <c r="G7191" t="s">
        <v>58129</v>
      </c>
      <c r="H7191" t="s">
        <v>58130</v>
      </c>
      <c r="I7191" t="s">
        <v>2378</v>
      </c>
      <c r="J7191" t="s">
        <v>27731</v>
      </c>
      <c r="K7191" t="s">
        <v>27732</v>
      </c>
      <c r="L7191" t="s">
        <v>137</v>
      </c>
      <c r="M7191" t="s">
        <v>5175</v>
      </c>
      <c r="N7191" t="s">
        <v>2859</v>
      </c>
      <c r="O7191" t="s">
        <v>27733</v>
      </c>
      <c r="P7191" t="s">
        <v>58131</v>
      </c>
      <c r="Q7191" t="s">
        <v>58132</v>
      </c>
      <c r="R7191" t="str">
        <f t="shared" si="224"/>
        <v>青州</v>
      </c>
      <c r="S7191" t="str">
        <f t="shared" si="225"/>
        <v>0714</v>
      </c>
    </row>
    <row r="7192" spans="1:19">
      <c r="A7192" t="s">
        <v>58133</v>
      </c>
      <c r="B7192" t="s">
        <v>58134</v>
      </c>
      <c r="C7192" t="s">
        <v>46</v>
      </c>
      <c r="D7192" t="s">
        <v>58135</v>
      </c>
      <c r="E7192" t="s">
        <v>58136</v>
      </c>
      <c r="F7192" t="s">
        <v>58137</v>
      </c>
      <c r="G7192" t="s">
        <v>58138</v>
      </c>
      <c r="H7192" t="s">
        <v>58139</v>
      </c>
      <c r="I7192" t="s">
        <v>2645</v>
      </c>
      <c r="J7192" t="s">
        <v>36951</v>
      </c>
      <c r="K7192" t="s">
        <v>36952</v>
      </c>
      <c r="L7192" t="s">
        <v>47</v>
      </c>
      <c r="M7192" t="s">
        <v>3159</v>
      </c>
      <c r="N7192" t="s">
        <v>2649</v>
      </c>
      <c r="O7192" t="s">
        <v>36953</v>
      </c>
      <c r="P7192" t="s">
        <v>58140</v>
      </c>
      <c r="R7192" t="str">
        <f t="shared" si="224"/>
        <v>诸城</v>
      </c>
      <c r="S7192" t="str">
        <f t="shared" si="225"/>
        <v>0714</v>
      </c>
    </row>
    <row r="7193" spans="1:19">
      <c r="A7193" t="s">
        <v>58141</v>
      </c>
      <c r="B7193" t="s">
        <v>58142</v>
      </c>
      <c r="C7193" t="s">
        <v>46</v>
      </c>
      <c r="D7193" t="s">
        <v>58143</v>
      </c>
      <c r="E7193" t="s">
        <v>58144</v>
      </c>
      <c r="F7193" t="s">
        <v>58145</v>
      </c>
      <c r="G7193" t="s">
        <v>58146</v>
      </c>
      <c r="H7193" t="s">
        <v>58147</v>
      </c>
      <c r="I7193" t="s">
        <v>2364</v>
      </c>
      <c r="J7193" t="s">
        <v>3857</v>
      </c>
      <c r="K7193" t="s">
        <v>3858</v>
      </c>
      <c r="L7193" t="s">
        <v>119</v>
      </c>
      <c r="M7193" t="s">
        <v>2601</v>
      </c>
      <c r="N7193" t="s">
        <v>2602</v>
      </c>
      <c r="O7193" t="s">
        <v>3859</v>
      </c>
      <c r="P7193" t="s">
        <v>58148</v>
      </c>
      <c r="Q7193" t="s">
        <v>58149</v>
      </c>
      <c r="R7193" t="str">
        <f t="shared" si="224"/>
        <v>寒亭</v>
      </c>
      <c r="S7193" t="str">
        <f t="shared" si="225"/>
        <v>0714</v>
      </c>
    </row>
    <row r="7194" spans="1:19">
      <c r="A7194" t="s">
        <v>58150</v>
      </c>
      <c r="B7194" t="s">
        <v>58151</v>
      </c>
      <c r="C7194" t="s">
        <v>46</v>
      </c>
      <c r="D7194" t="s">
        <v>58152</v>
      </c>
      <c r="E7194" t="s">
        <v>51161</v>
      </c>
      <c r="F7194" t="s">
        <v>58153</v>
      </c>
      <c r="G7194" t="s">
        <v>58154</v>
      </c>
      <c r="H7194" t="s">
        <v>58155</v>
      </c>
      <c r="I7194" t="s">
        <v>2392</v>
      </c>
      <c r="J7194" t="s">
        <v>12682</v>
      </c>
      <c r="K7194" t="s">
        <v>12683</v>
      </c>
      <c r="L7194" t="s">
        <v>187</v>
      </c>
      <c r="M7194" t="s">
        <v>2468</v>
      </c>
      <c r="N7194" t="s">
        <v>2368</v>
      </c>
      <c r="O7194" t="s">
        <v>12684</v>
      </c>
      <c r="P7194" t="s">
        <v>58156</v>
      </c>
      <c r="Q7194" t="s">
        <v>58157</v>
      </c>
      <c r="R7194" t="str">
        <f t="shared" si="224"/>
        <v>坊子</v>
      </c>
      <c r="S7194" t="str">
        <f t="shared" si="225"/>
        <v>0714</v>
      </c>
    </row>
    <row r="7195" spans="1:19">
      <c r="A7195" t="s">
        <v>58158</v>
      </c>
      <c r="B7195" t="s">
        <v>58159</v>
      </c>
      <c r="C7195" t="s">
        <v>46</v>
      </c>
      <c r="D7195" t="s">
        <v>58160</v>
      </c>
      <c r="E7195" t="s">
        <v>55230</v>
      </c>
      <c r="F7195" t="s">
        <v>58161</v>
      </c>
      <c r="G7195" t="s">
        <v>58162</v>
      </c>
      <c r="H7195" t="s">
        <v>58163</v>
      </c>
      <c r="I7195" t="s">
        <v>2350</v>
      </c>
      <c r="J7195" t="s">
        <v>3211</v>
      </c>
      <c r="K7195" t="s">
        <v>3212</v>
      </c>
      <c r="L7195" t="s">
        <v>137</v>
      </c>
      <c r="M7195" t="s">
        <v>3213</v>
      </c>
      <c r="N7195" t="s">
        <v>2421</v>
      </c>
      <c r="O7195" t="s">
        <v>3215</v>
      </c>
      <c r="P7195" t="s">
        <v>58164</v>
      </c>
      <c r="R7195" t="str">
        <f t="shared" si="224"/>
        <v>青州</v>
      </c>
      <c r="S7195" t="str">
        <f t="shared" si="225"/>
        <v>0714</v>
      </c>
    </row>
    <row r="7196" spans="1:19">
      <c r="A7196" t="s">
        <v>58165</v>
      </c>
      <c r="B7196" t="s">
        <v>58166</v>
      </c>
      <c r="C7196" t="s">
        <v>46</v>
      </c>
      <c r="D7196" t="s">
        <v>58167</v>
      </c>
      <c r="E7196" t="s">
        <v>51161</v>
      </c>
      <c r="F7196" t="s">
        <v>58168</v>
      </c>
      <c r="G7196" t="s">
        <v>58169</v>
      </c>
      <c r="H7196" t="s">
        <v>58170</v>
      </c>
      <c r="I7196" t="s">
        <v>2503</v>
      </c>
      <c r="J7196" t="s">
        <v>9787</v>
      </c>
      <c r="K7196" t="s">
        <v>9788</v>
      </c>
      <c r="L7196" t="s">
        <v>146</v>
      </c>
      <c r="M7196" t="s">
        <v>4470</v>
      </c>
      <c r="N7196" t="s">
        <v>2480</v>
      </c>
      <c r="O7196" t="s">
        <v>9789</v>
      </c>
      <c r="P7196" t="s">
        <v>58171</v>
      </c>
      <c r="R7196" t="str">
        <f t="shared" si="224"/>
        <v>临朐</v>
      </c>
      <c r="S7196" t="str">
        <f t="shared" si="225"/>
        <v>0714</v>
      </c>
    </row>
    <row r="7197" spans="1:19">
      <c r="A7197" t="s">
        <v>58172</v>
      </c>
      <c r="B7197" t="s">
        <v>58173</v>
      </c>
      <c r="C7197" t="s">
        <v>46</v>
      </c>
      <c r="D7197" t="s">
        <v>58174</v>
      </c>
      <c r="E7197" t="s">
        <v>55447</v>
      </c>
      <c r="F7197" t="s">
        <v>58175</v>
      </c>
      <c r="G7197" t="s">
        <v>58176</v>
      </c>
      <c r="H7197" t="s">
        <v>58177</v>
      </c>
      <c r="I7197" t="s">
        <v>2350</v>
      </c>
      <c r="J7197" t="s">
        <v>6332</v>
      </c>
      <c r="K7197" t="s">
        <v>6333</v>
      </c>
      <c r="L7197" t="s">
        <v>187</v>
      </c>
      <c r="M7197" t="s">
        <v>3510</v>
      </c>
      <c r="N7197" t="s">
        <v>3270</v>
      </c>
      <c r="O7197" t="s">
        <v>6334</v>
      </c>
      <c r="P7197" t="s">
        <v>58178</v>
      </c>
      <c r="Q7197" t="s">
        <v>58179</v>
      </c>
      <c r="R7197" t="str">
        <f t="shared" si="224"/>
        <v>坊子</v>
      </c>
      <c r="S7197" t="str">
        <f t="shared" si="225"/>
        <v>0714</v>
      </c>
    </row>
    <row r="7198" spans="1:19">
      <c r="A7198" t="s">
        <v>58180</v>
      </c>
      <c r="B7198" t="s">
        <v>58181</v>
      </c>
      <c r="C7198" t="s">
        <v>46</v>
      </c>
      <c r="D7198" t="s">
        <v>58182</v>
      </c>
      <c r="E7198" t="s">
        <v>55447</v>
      </c>
      <c r="F7198" t="s">
        <v>58183</v>
      </c>
      <c r="G7198" t="s">
        <v>58184</v>
      </c>
      <c r="H7198" t="s">
        <v>58185</v>
      </c>
      <c r="I7198" t="s">
        <v>6637</v>
      </c>
      <c r="J7198" t="s">
        <v>23106</v>
      </c>
      <c r="K7198" t="s">
        <v>23107</v>
      </c>
      <c r="L7198" t="s">
        <v>110</v>
      </c>
      <c r="M7198" t="s">
        <v>7112</v>
      </c>
      <c r="N7198" t="s">
        <v>2674</v>
      </c>
      <c r="O7198" t="s">
        <v>23108</v>
      </c>
      <c r="P7198" t="s">
        <v>58186</v>
      </c>
      <c r="R7198" t="str">
        <f t="shared" si="224"/>
        <v>高密</v>
      </c>
      <c r="S7198" t="str">
        <f t="shared" si="225"/>
        <v>0714</v>
      </c>
    </row>
    <row r="7199" spans="1:19">
      <c r="A7199" t="s">
        <v>58187</v>
      </c>
      <c r="B7199" t="s">
        <v>58188</v>
      </c>
      <c r="C7199" t="s">
        <v>46</v>
      </c>
      <c r="D7199" t="s">
        <v>58189</v>
      </c>
      <c r="E7199" t="s">
        <v>55447</v>
      </c>
      <c r="F7199" t="s">
        <v>58190</v>
      </c>
      <c r="G7199" t="s">
        <v>58191</v>
      </c>
      <c r="H7199" t="s">
        <v>58192</v>
      </c>
      <c r="I7199" t="s">
        <v>2364</v>
      </c>
      <c r="J7199" t="s">
        <v>3693</v>
      </c>
      <c r="K7199" t="s">
        <v>3694</v>
      </c>
      <c r="L7199" t="s">
        <v>119</v>
      </c>
      <c r="M7199" t="s">
        <v>3695</v>
      </c>
      <c r="N7199" t="s">
        <v>2354</v>
      </c>
      <c r="O7199" t="s">
        <v>3696</v>
      </c>
      <c r="P7199" t="s">
        <v>58193</v>
      </c>
      <c r="Q7199" t="s">
        <v>58194</v>
      </c>
      <c r="R7199" t="str">
        <f t="shared" si="224"/>
        <v>寒亭</v>
      </c>
      <c r="S7199" t="str">
        <f t="shared" si="225"/>
        <v>0714</v>
      </c>
    </row>
    <row r="7200" spans="1:19">
      <c r="A7200" t="s">
        <v>58195</v>
      </c>
      <c r="B7200" t="s">
        <v>58196</v>
      </c>
      <c r="C7200" t="s">
        <v>46</v>
      </c>
      <c r="D7200" t="s">
        <v>58197</v>
      </c>
      <c r="E7200" t="s">
        <v>55447</v>
      </c>
      <c r="F7200" t="s">
        <v>58198</v>
      </c>
      <c r="G7200" t="s">
        <v>58199</v>
      </c>
      <c r="H7200" t="s">
        <v>58200</v>
      </c>
      <c r="I7200" t="s">
        <v>2378</v>
      </c>
      <c r="J7200" t="s">
        <v>3716</v>
      </c>
      <c r="K7200" t="s">
        <v>3717</v>
      </c>
      <c r="L7200" t="s">
        <v>76</v>
      </c>
      <c r="M7200" t="s">
        <v>2408</v>
      </c>
      <c r="N7200" t="s">
        <v>5712</v>
      </c>
      <c r="O7200" t="s">
        <v>3719</v>
      </c>
      <c r="P7200" t="s">
        <v>58201</v>
      </c>
      <c r="R7200" t="str">
        <f t="shared" si="224"/>
        <v>奎文</v>
      </c>
      <c r="S7200" t="str">
        <f t="shared" si="225"/>
        <v>0714</v>
      </c>
    </row>
    <row r="7201" spans="1:19">
      <c r="A7201" t="s">
        <v>58202</v>
      </c>
      <c r="B7201" t="s">
        <v>58203</v>
      </c>
      <c r="C7201" t="s">
        <v>46</v>
      </c>
      <c r="D7201" t="s">
        <v>58204</v>
      </c>
      <c r="E7201" t="s">
        <v>58205</v>
      </c>
      <c r="F7201" t="s">
        <v>58206</v>
      </c>
      <c r="G7201" t="s">
        <v>58207</v>
      </c>
      <c r="H7201" t="s">
        <v>58208</v>
      </c>
      <c r="I7201" t="s">
        <v>2378</v>
      </c>
      <c r="J7201" t="s">
        <v>3364</v>
      </c>
      <c r="K7201" t="s">
        <v>3365</v>
      </c>
      <c r="L7201" t="s">
        <v>67</v>
      </c>
      <c r="M7201" t="s">
        <v>3366</v>
      </c>
      <c r="N7201" t="s">
        <v>2674</v>
      </c>
      <c r="O7201" t="s">
        <v>3367</v>
      </c>
      <c r="P7201" t="s">
        <v>58209</v>
      </c>
      <c r="R7201" t="str">
        <f t="shared" si="224"/>
        <v>昌邑</v>
      </c>
      <c r="S7201" t="str">
        <f t="shared" si="225"/>
        <v>0714</v>
      </c>
    </row>
    <row r="7202" spans="1:19">
      <c r="A7202" t="s">
        <v>58210</v>
      </c>
      <c r="B7202" t="s">
        <v>58211</v>
      </c>
      <c r="C7202" t="s">
        <v>46</v>
      </c>
      <c r="D7202" t="s">
        <v>58212</v>
      </c>
      <c r="E7202" t="s">
        <v>55230</v>
      </c>
      <c r="F7202" t="s">
        <v>58213</v>
      </c>
      <c r="G7202" t="s">
        <v>58214</v>
      </c>
      <c r="H7202" t="s">
        <v>58215</v>
      </c>
      <c r="I7202" t="s">
        <v>5112</v>
      </c>
      <c r="J7202" t="s">
        <v>2934</v>
      </c>
      <c r="K7202" t="s">
        <v>2935</v>
      </c>
      <c r="L7202" t="s">
        <v>47</v>
      </c>
      <c r="M7202" t="s">
        <v>2784</v>
      </c>
      <c r="N7202" t="s">
        <v>2816</v>
      </c>
      <c r="O7202" t="s">
        <v>2937</v>
      </c>
      <c r="P7202" t="s">
        <v>58216</v>
      </c>
      <c r="R7202" t="str">
        <f t="shared" si="224"/>
        <v>诸城</v>
      </c>
      <c r="S7202" t="str">
        <f t="shared" si="225"/>
        <v>0714</v>
      </c>
    </row>
    <row r="7203" spans="1:19">
      <c r="A7203" t="s">
        <v>58217</v>
      </c>
      <c r="B7203" t="s">
        <v>58218</v>
      </c>
      <c r="C7203" t="s">
        <v>46</v>
      </c>
      <c r="D7203" t="s">
        <v>58219</v>
      </c>
      <c r="E7203" t="s">
        <v>55230</v>
      </c>
      <c r="F7203" t="s">
        <v>58220</v>
      </c>
      <c r="G7203" t="s">
        <v>58221</v>
      </c>
      <c r="H7203" t="s">
        <v>58222</v>
      </c>
      <c r="I7203" t="s">
        <v>2350</v>
      </c>
      <c r="J7203" t="s">
        <v>5957</v>
      </c>
      <c r="K7203" t="s">
        <v>5958</v>
      </c>
      <c r="L7203" t="s">
        <v>67</v>
      </c>
      <c r="M7203" t="s">
        <v>2958</v>
      </c>
      <c r="O7203" t="s">
        <v>5959</v>
      </c>
      <c r="P7203" t="s">
        <v>58223</v>
      </c>
      <c r="R7203" t="str">
        <f t="shared" si="224"/>
        <v>昌邑</v>
      </c>
      <c r="S7203" t="str">
        <f t="shared" si="225"/>
        <v>0714</v>
      </c>
    </row>
    <row r="7204" spans="1:19">
      <c r="A7204" t="s">
        <v>58224</v>
      </c>
      <c r="B7204" t="s">
        <v>58225</v>
      </c>
      <c r="C7204" t="s">
        <v>46</v>
      </c>
      <c r="D7204" t="s">
        <v>58226</v>
      </c>
      <c r="E7204" t="s">
        <v>58205</v>
      </c>
      <c r="F7204" t="s">
        <v>58227</v>
      </c>
      <c r="G7204" t="s">
        <v>58228</v>
      </c>
      <c r="H7204" t="s">
        <v>58229</v>
      </c>
      <c r="I7204" t="s">
        <v>3336</v>
      </c>
      <c r="J7204" t="s">
        <v>8380</v>
      </c>
      <c r="K7204" t="s">
        <v>8381</v>
      </c>
      <c r="L7204" t="s">
        <v>187</v>
      </c>
      <c r="M7204" t="s">
        <v>8014</v>
      </c>
      <c r="N7204" t="s">
        <v>3994</v>
      </c>
      <c r="O7204" t="s">
        <v>8382</v>
      </c>
      <c r="P7204" t="s">
        <v>58208</v>
      </c>
      <c r="Q7204" t="s">
        <v>58230</v>
      </c>
      <c r="R7204" t="str">
        <f t="shared" si="224"/>
        <v>坊子</v>
      </c>
      <c r="S7204" t="str">
        <f t="shared" si="225"/>
        <v>0714</v>
      </c>
    </row>
    <row r="7205" spans="1:19">
      <c r="A7205" t="s">
        <v>58231</v>
      </c>
      <c r="B7205" t="s">
        <v>58232</v>
      </c>
      <c r="C7205" t="s">
        <v>46</v>
      </c>
      <c r="D7205" t="s">
        <v>58233</v>
      </c>
      <c r="E7205" t="s">
        <v>55447</v>
      </c>
      <c r="F7205" t="s">
        <v>58234</v>
      </c>
      <c r="G7205" t="s">
        <v>58235</v>
      </c>
      <c r="H7205" t="s">
        <v>58236</v>
      </c>
      <c r="I7205" t="s">
        <v>2364</v>
      </c>
      <c r="J7205" t="s">
        <v>7259</v>
      </c>
      <c r="K7205" t="s">
        <v>7260</v>
      </c>
      <c r="L7205" t="s">
        <v>67</v>
      </c>
      <c r="M7205" t="s">
        <v>3706</v>
      </c>
      <c r="N7205" t="s">
        <v>2340</v>
      </c>
      <c r="O7205" t="s">
        <v>13827</v>
      </c>
      <c r="P7205" t="s">
        <v>58237</v>
      </c>
      <c r="Q7205" t="s">
        <v>58238</v>
      </c>
      <c r="R7205" t="str">
        <f t="shared" si="224"/>
        <v>昌邑</v>
      </c>
      <c r="S7205" t="str">
        <f t="shared" si="225"/>
        <v>0714</v>
      </c>
    </row>
    <row r="7206" spans="1:19">
      <c r="A7206" t="s">
        <v>58239</v>
      </c>
      <c r="B7206" t="s">
        <v>58240</v>
      </c>
      <c r="C7206" t="s">
        <v>46</v>
      </c>
      <c r="D7206" t="s">
        <v>58241</v>
      </c>
      <c r="E7206" t="s">
        <v>55447</v>
      </c>
      <c r="F7206" t="s">
        <v>58242</v>
      </c>
      <c r="G7206" t="s">
        <v>58243</v>
      </c>
      <c r="H7206" t="s">
        <v>58244</v>
      </c>
      <c r="I7206" t="s">
        <v>2451</v>
      </c>
      <c r="J7206" t="s">
        <v>8431</v>
      </c>
      <c r="K7206" t="s">
        <v>8432</v>
      </c>
      <c r="L7206" t="s">
        <v>146</v>
      </c>
      <c r="M7206" t="s">
        <v>2420</v>
      </c>
      <c r="N7206" t="s">
        <v>3017</v>
      </c>
      <c r="O7206" t="s">
        <v>8433</v>
      </c>
      <c r="P7206" t="s">
        <v>58245</v>
      </c>
      <c r="R7206" t="str">
        <f t="shared" si="224"/>
        <v>临朐</v>
      </c>
      <c r="S7206" t="str">
        <f t="shared" si="225"/>
        <v>0714</v>
      </c>
    </row>
    <row r="7207" spans="1:19">
      <c r="A7207" t="s">
        <v>58246</v>
      </c>
      <c r="B7207" t="s">
        <v>58247</v>
      </c>
      <c r="C7207" t="s">
        <v>46</v>
      </c>
      <c r="D7207" t="s">
        <v>58248</v>
      </c>
      <c r="E7207" t="s">
        <v>55447</v>
      </c>
      <c r="F7207" t="s">
        <v>58249</v>
      </c>
      <c r="G7207" t="s">
        <v>58250</v>
      </c>
      <c r="H7207" t="s">
        <v>58251</v>
      </c>
      <c r="I7207" t="s">
        <v>2465</v>
      </c>
      <c r="J7207" t="s">
        <v>10811</v>
      </c>
      <c r="K7207" t="s">
        <v>10812</v>
      </c>
      <c r="L7207" t="s">
        <v>128</v>
      </c>
      <c r="M7207" t="s">
        <v>4047</v>
      </c>
      <c r="N7207" t="s">
        <v>4614</v>
      </c>
      <c r="O7207" t="s">
        <v>10813</v>
      </c>
      <c r="P7207" t="s">
        <v>58252</v>
      </c>
      <c r="Q7207" t="s">
        <v>58253</v>
      </c>
      <c r="R7207" t="str">
        <f t="shared" si="224"/>
        <v>寿光</v>
      </c>
      <c r="S7207" t="str">
        <f t="shared" si="225"/>
        <v>0714</v>
      </c>
    </row>
    <row r="7208" spans="1:19">
      <c r="A7208" t="s">
        <v>1974</v>
      </c>
      <c r="B7208" t="s">
        <v>58254</v>
      </c>
      <c r="C7208" t="s">
        <v>46</v>
      </c>
      <c r="D7208" t="s">
        <v>58255</v>
      </c>
      <c r="E7208" t="s">
        <v>58205</v>
      </c>
      <c r="F7208" t="s">
        <v>58256</v>
      </c>
      <c r="G7208" t="s">
        <v>58257</v>
      </c>
      <c r="H7208" t="s">
        <v>58258</v>
      </c>
      <c r="I7208" t="s">
        <v>3376</v>
      </c>
      <c r="J7208" t="s">
        <v>3905</v>
      </c>
      <c r="K7208" t="s">
        <v>3906</v>
      </c>
      <c r="L7208" t="s">
        <v>67</v>
      </c>
      <c r="M7208" t="s">
        <v>2958</v>
      </c>
      <c r="O7208" t="s">
        <v>3908</v>
      </c>
      <c r="P7208" t="s">
        <v>58259</v>
      </c>
      <c r="Q7208" t="s">
        <v>49246</v>
      </c>
      <c r="R7208" t="str">
        <f t="shared" si="224"/>
        <v>昌邑</v>
      </c>
      <c r="S7208" t="str">
        <f t="shared" si="225"/>
        <v>0714</v>
      </c>
    </row>
    <row r="7209" spans="1:19">
      <c r="A7209" t="s">
        <v>58260</v>
      </c>
      <c r="B7209" t="s">
        <v>58261</v>
      </c>
      <c r="C7209" t="s">
        <v>46</v>
      </c>
      <c r="D7209" t="s">
        <v>58262</v>
      </c>
      <c r="E7209" t="s">
        <v>58205</v>
      </c>
      <c r="F7209" t="s">
        <v>58263</v>
      </c>
      <c r="G7209" t="s">
        <v>58264</v>
      </c>
      <c r="H7209" t="s">
        <v>58265</v>
      </c>
      <c r="I7209" t="s">
        <v>2364</v>
      </c>
      <c r="J7209" t="s">
        <v>17395</v>
      </c>
      <c r="K7209" t="s">
        <v>17396</v>
      </c>
      <c r="L7209" t="s">
        <v>110</v>
      </c>
      <c r="M7209" t="s">
        <v>7112</v>
      </c>
      <c r="N7209" t="s">
        <v>2602</v>
      </c>
      <c r="O7209" t="s">
        <v>17397</v>
      </c>
      <c r="P7209" t="s">
        <v>58266</v>
      </c>
      <c r="R7209" t="str">
        <f t="shared" si="224"/>
        <v>高密</v>
      </c>
      <c r="S7209" t="str">
        <f t="shared" si="225"/>
        <v>0714</v>
      </c>
    </row>
    <row r="7210" spans="1:19">
      <c r="A7210" t="s">
        <v>58267</v>
      </c>
      <c r="B7210" t="s">
        <v>58268</v>
      </c>
      <c r="C7210" t="s">
        <v>46</v>
      </c>
      <c r="D7210" t="s">
        <v>58269</v>
      </c>
      <c r="E7210" t="s">
        <v>55230</v>
      </c>
      <c r="F7210" t="s">
        <v>58270</v>
      </c>
      <c r="G7210" t="s">
        <v>58271</v>
      </c>
      <c r="H7210" t="s">
        <v>58272</v>
      </c>
      <c r="I7210" t="s">
        <v>2645</v>
      </c>
      <c r="J7210" t="s">
        <v>5957</v>
      </c>
      <c r="K7210" t="s">
        <v>5958</v>
      </c>
      <c r="L7210" t="s">
        <v>67</v>
      </c>
      <c r="M7210" t="s">
        <v>2958</v>
      </c>
      <c r="N7210" t="s">
        <v>5839</v>
      </c>
      <c r="O7210" t="s">
        <v>5959</v>
      </c>
      <c r="P7210" t="s">
        <v>58273</v>
      </c>
      <c r="R7210" t="str">
        <f t="shared" si="224"/>
        <v>昌邑</v>
      </c>
      <c r="S7210" t="str">
        <f t="shared" si="225"/>
        <v>0714</v>
      </c>
    </row>
    <row r="7211" spans="1:19">
      <c r="A7211" t="s">
        <v>58274</v>
      </c>
      <c r="B7211" t="s">
        <v>58275</v>
      </c>
      <c r="C7211" t="s">
        <v>46</v>
      </c>
      <c r="D7211" t="s">
        <v>58276</v>
      </c>
      <c r="E7211" t="s">
        <v>55447</v>
      </c>
      <c r="F7211" t="s">
        <v>58277</v>
      </c>
      <c r="G7211" t="s">
        <v>58278</v>
      </c>
      <c r="H7211" t="s">
        <v>58279</v>
      </c>
      <c r="I7211" t="s">
        <v>2378</v>
      </c>
      <c r="J7211" t="s">
        <v>6970</v>
      </c>
      <c r="K7211" t="s">
        <v>6971</v>
      </c>
      <c r="L7211" t="s">
        <v>119</v>
      </c>
      <c r="M7211" t="s">
        <v>5238</v>
      </c>
      <c r="N7211" t="s">
        <v>3499</v>
      </c>
      <c r="O7211" t="s">
        <v>6972</v>
      </c>
      <c r="P7211" t="s">
        <v>58280</v>
      </c>
      <c r="R7211" t="str">
        <f t="shared" si="224"/>
        <v>寒亭</v>
      </c>
      <c r="S7211" t="str">
        <f t="shared" si="225"/>
        <v>0714</v>
      </c>
    </row>
    <row r="7212" spans="1:19">
      <c r="A7212" t="s">
        <v>58281</v>
      </c>
      <c r="B7212" t="s">
        <v>58282</v>
      </c>
      <c r="C7212" t="s">
        <v>46</v>
      </c>
      <c r="D7212" t="s">
        <v>58283</v>
      </c>
      <c r="E7212" t="s">
        <v>58284</v>
      </c>
      <c r="F7212" t="s">
        <v>58285</v>
      </c>
      <c r="G7212" t="s">
        <v>58286</v>
      </c>
      <c r="H7212" t="s">
        <v>58287</v>
      </c>
      <c r="I7212" t="s">
        <v>6440</v>
      </c>
      <c r="J7212" t="s">
        <v>16066</v>
      </c>
      <c r="K7212" t="s">
        <v>16067</v>
      </c>
      <c r="L7212" t="s">
        <v>47</v>
      </c>
      <c r="M7212" t="s">
        <v>12006</v>
      </c>
      <c r="N7212" t="s">
        <v>3554</v>
      </c>
      <c r="O7212" t="s">
        <v>16068</v>
      </c>
      <c r="P7212" t="s">
        <v>58288</v>
      </c>
      <c r="Q7212" t="s">
        <v>58289</v>
      </c>
      <c r="R7212" t="str">
        <f t="shared" si="224"/>
        <v>诸城</v>
      </c>
      <c r="S7212" t="str">
        <f t="shared" si="225"/>
        <v>0714</v>
      </c>
    </row>
    <row r="7213" spans="1:19">
      <c r="A7213" t="s">
        <v>58290</v>
      </c>
      <c r="B7213" t="s">
        <v>58291</v>
      </c>
      <c r="C7213" t="s">
        <v>46</v>
      </c>
      <c r="D7213" t="s">
        <v>58292</v>
      </c>
      <c r="E7213" t="s">
        <v>58293</v>
      </c>
      <c r="F7213" t="s">
        <v>58294</v>
      </c>
      <c r="G7213" t="s">
        <v>58295</v>
      </c>
      <c r="H7213" t="s">
        <v>58296</v>
      </c>
      <c r="I7213" t="s">
        <v>6637</v>
      </c>
      <c r="J7213" t="s">
        <v>3682</v>
      </c>
      <c r="K7213" t="s">
        <v>3683</v>
      </c>
      <c r="L7213" t="s">
        <v>110</v>
      </c>
      <c r="M7213" t="s">
        <v>3621</v>
      </c>
      <c r="N7213" t="s">
        <v>2674</v>
      </c>
      <c r="O7213" t="s">
        <v>3684</v>
      </c>
      <c r="P7213" t="s">
        <v>58297</v>
      </c>
      <c r="Q7213" t="s">
        <v>58298</v>
      </c>
      <c r="R7213" t="str">
        <f t="shared" si="224"/>
        <v>高密</v>
      </c>
      <c r="S7213" t="str">
        <f t="shared" si="225"/>
        <v>0714</v>
      </c>
    </row>
    <row r="7214" spans="1:19">
      <c r="A7214" t="s">
        <v>58299</v>
      </c>
      <c r="B7214" t="s">
        <v>58300</v>
      </c>
      <c r="C7214" t="s">
        <v>46</v>
      </c>
      <c r="D7214" t="s">
        <v>58301</v>
      </c>
      <c r="E7214" t="s">
        <v>55447</v>
      </c>
      <c r="F7214" t="s">
        <v>58302</v>
      </c>
      <c r="G7214" t="s">
        <v>58303</v>
      </c>
      <c r="H7214" t="s">
        <v>58304</v>
      </c>
      <c r="I7214" t="s">
        <v>3608</v>
      </c>
      <c r="J7214" t="s">
        <v>3241</v>
      </c>
      <c r="K7214" t="s">
        <v>3242</v>
      </c>
      <c r="L7214" t="s">
        <v>101</v>
      </c>
      <c r="M7214" t="s">
        <v>3130</v>
      </c>
      <c r="N7214" t="s">
        <v>2340</v>
      </c>
      <c r="O7214" t="s">
        <v>3243</v>
      </c>
      <c r="P7214" t="s">
        <v>58305</v>
      </c>
      <c r="Q7214" t="s">
        <v>58306</v>
      </c>
      <c r="R7214" t="str">
        <f t="shared" si="224"/>
        <v>潍城</v>
      </c>
      <c r="S7214" t="str">
        <f t="shared" si="225"/>
        <v>0714</v>
      </c>
    </row>
    <row r="7215" spans="1:19">
      <c r="A7215" t="s">
        <v>58307</v>
      </c>
      <c r="B7215" t="s">
        <v>58308</v>
      </c>
      <c r="C7215" t="s">
        <v>46</v>
      </c>
      <c r="D7215" t="s">
        <v>58309</v>
      </c>
      <c r="E7215" t="s">
        <v>55230</v>
      </c>
      <c r="F7215" t="s">
        <v>58310</v>
      </c>
      <c r="G7215" t="s">
        <v>58311</v>
      </c>
      <c r="H7215" t="s">
        <v>58312</v>
      </c>
      <c r="I7215" t="s">
        <v>2350</v>
      </c>
      <c r="J7215" t="s">
        <v>3241</v>
      </c>
      <c r="K7215" t="s">
        <v>3242</v>
      </c>
      <c r="L7215" t="s">
        <v>101</v>
      </c>
      <c r="M7215" t="s">
        <v>3130</v>
      </c>
      <c r="N7215" t="s">
        <v>3277</v>
      </c>
      <c r="O7215" t="s">
        <v>3243</v>
      </c>
      <c r="P7215" t="s">
        <v>58313</v>
      </c>
      <c r="Q7215" t="s">
        <v>58314</v>
      </c>
      <c r="R7215" t="str">
        <f t="shared" si="224"/>
        <v>潍城</v>
      </c>
      <c r="S7215" t="str">
        <f t="shared" si="225"/>
        <v>0714</v>
      </c>
    </row>
    <row r="7216" spans="1:19">
      <c r="A7216" t="s">
        <v>58315</v>
      </c>
      <c r="B7216" t="s">
        <v>58316</v>
      </c>
      <c r="C7216" t="s">
        <v>46</v>
      </c>
      <c r="D7216" t="s">
        <v>58317</v>
      </c>
      <c r="E7216" t="s">
        <v>55230</v>
      </c>
      <c r="F7216" t="s">
        <v>58318</v>
      </c>
      <c r="G7216" t="s">
        <v>58319</v>
      </c>
      <c r="H7216" t="s">
        <v>58320</v>
      </c>
      <c r="I7216" t="s">
        <v>2350</v>
      </c>
      <c r="J7216" t="s">
        <v>2634</v>
      </c>
      <c r="K7216" t="s">
        <v>2635</v>
      </c>
      <c r="L7216" t="s">
        <v>76</v>
      </c>
      <c r="M7216" t="s">
        <v>2408</v>
      </c>
      <c r="N7216" t="s">
        <v>2743</v>
      </c>
      <c r="O7216" t="s">
        <v>2636</v>
      </c>
      <c r="P7216" t="s">
        <v>58321</v>
      </c>
      <c r="Q7216" t="s">
        <v>58322</v>
      </c>
      <c r="R7216" t="str">
        <f t="shared" si="224"/>
        <v>奎文</v>
      </c>
      <c r="S7216" t="str">
        <f t="shared" si="225"/>
        <v>0714</v>
      </c>
    </row>
    <row r="7217" spans="1:19">
      <c r="A7217" t="s">
        <v>58323</v>
      </c>
      <c r="B7217" t="s">
        <v>58324</v>
      </c>
      <c r="C7217" t="s">
        <v>46</v>
      </c>
      <c r="D7217" t="s">
        <v>58325</v>
      </c>
      <c r="E7217" t="s">
        <v>55447</v>
      </c>
      <c r="F7217" t="s">
        <v>58326</v>
      </c>
      <c r="G7217" t="s">
        <v>58327</v>
      </c>
      <c r="H7217" t="s">
        <v>58328</v>
      </c>
      <c r="I7217" t="s">
        <v>2378</v>
      </c>
      <c r="J7217" t="s">
        <v>16433</v>
      </c>
      <c r="K7217" t="s">
        <v>16434</v>
      </c>
      <c r="L7217" t="s">
        <v>676</v>
      </c>
      <c r="M7217" t="s">
        <v>2815</v>
      </c>
      <c r="N7217" t="s">
        <v>2421</v>
      </c>
      <c r="O7217" t="s">
        <v>16435</v>
      </c>
      <c r="P7217" t="s">
        <v>58329</v>
      </c>
      <c r="R7217" t="str">
        <f t="shared" si="224"/>
        <v>昌乐</v>
      </c>
      <c r="S7217" t="str">
        <f t="shared" si="225"/>
        <v>0714</v>
      </c>
    </row>
    <row r="7218" spans="1:19">
      <c r="A7218" t="s">
        <v>58330</v>
      </c>
      <c r="B7218" t="s">
        <v>58331</v>
      </c>
      <c r="C7218" t="s">
        <v>46</v>
      </c>
      <c r="D7218" t="s">
        <v>58332</v>
      </c>
      <c r="E7218" t="s">
        <v>55447</v>
      </c>
      <c r="F7218" t="s">
        <v>58333</v>
      </c>
      <c r="G7218" t="s">
        <v>58334</v>
      </c>
      <c r="H7218" t="s">
        <v>58335</v>
      </c>
      <c r="I7218" t="s">
        <v>2378</v>
      </c>
      <c r="J7218" t="s">
        <v>3026</v>
      </c>
      <c r="K7218" t="s">
        <v>3027</v>
      </c>
      <c r="L7218" t="s">
        <v>128</v>
      </c>
      <c r="M7218" t="s">
        <v>3028</v>
      </c>
      <c r="N7218" t="s">
        <v>2421</v>
      </c>
      <c r="O7218" t="s">
        <v>3029</v>
      </c>
      <c r="P7218" t="s">
        <v>58336</v>
      </c>
      <c r="Q7218" t="s">
        <v>58337</v>
      </c>
      <c r="R7218" t="str">
        <f t="shared" si="224"/>
        <v>寿光</v>
      </c>
      <c r="S7218" t="str">
        <f t="shared" si="225"/>
        <v>0714</v>
      </c>
    </row>
    <row r="7219" spans="1:19">
      <c r="A7219" t="s">
        <v>58338</v>
      </c>
      <c r="B7219" t="s">
        <v>58339</v>
      </c>
      <c r="C7219" t="s">
        <v>46</v>
      </c>
      <c r="D7219" t="s">
        <v>58340</v>
      </c>
      <c r="E7219" t="s">
        <v>55447</v>
      </c>
      <c r="F7219" t="s">
        <v>58341</v>
      </c>
      <c r="G7219" t="s">
        <v>58342</v>
      </c>
      <c r="H7219" t="s">
        <v>58343</v>
      </c>
      <c r="I7219" t="s">
        <v>3608</v>
      </c>
      <c r="J7219" t="s">
        <v>9889</v>
      </c>
      <c r="K7219" t="s">
        <v>9890</v>
      </c>
      <c r="L7219" t="s">
        <v>47</v>
      </c>
      <c r="M7219" t="s">
        <v>4154</v>
      </c>
      <c r="N7219" t="s">
        <v>2816</v>
      </c>
      <c r="O7219" t="s">
        <v>9891</v>
      </c>
      <c r="P7219" t="s">
        <v>58344</v>
      </c>
      <c r="R7219" t="str">
        <f t="shared" si="224"/>
        <v>诸城</v>
      </c>
      <c r="S7219" t="str">
        <f t="shared" si="225"/>
        <v>0714</v>
      </c>
    </row>
    <row r="7220" spans="1:19">
      <c r="A7220" t="s">
        <v>58345</v>
      </c>
      <c r="B7220" t="s">
        <v>58346</v>
      </c>
      <c r="C7220" t="s">
        <v>46</v>
      </c>
      <c r="D7220" t="s">
        <v>58347</v>
      </c>
      <c r="E7220" t="s">
        <v>58348</v>
      </c>
      <c r="F7220" t="s">
        <v>58349</v>
      </c>
      <c r="G7220" t="s">
        <v>58350</v>
      </c>
      <c r="H7220" t="s">
        <v>58351</v>
      </c>
      <c r="I7220" t="s">
        <v>2364</v>
      </c>
      <c r="J7220" t="s">
        <v>11128</v>
      </c>
      <c r="K7220" t="s">
        <v>11129</v>
      </c>
      <c r="L7220" t="s">
        <v>187</v>
      </c>
      <c r="M7220" t="s">
        <v>4346</v>
      </c>
      <c r="N7220" t="s">
        <v>3307</v>
      </c>
      <c r="O7220" t="s">
        <v>11130</v>
      </c>
      <c r="P7220" t="s">
        <v>58352</v>
      </c>
      <c r="Q7220" t="s">
        <v>58353</v>
      </c>
      <c r="R7220" t="str">
        <f t="shared" si="224"/>
        <v>坊子</v>
      </c>
      <c r="S7220" t="str">
        <f t="shared" si="225"/>
        <v>0714</v>
      </c>
    </row>
    <row r="7221" spans="1:19">
      <c r="A7221" t="s">
        <v>58354</v>
      </c>
      <c r="B7221" t="s">
        <v>58355</v>
      </c>
      <c r="C7221" t="s">
        <v>46</v>
      </c>
      <c r="D7221" t="s">
        <v>58356</v>
      </c>
      <c r="E7221" t="s">
        <v>55447</v>
      </c>
      <c r="F7221" t="s">
        <v>58357</v>
      </c>
      <c r="G7221" t="s">
        <v>58358</v>
      </c>
      <c r="H7221" t="s">
        <v>58359</v>
      </c>
      <c r="I7221" t="s">
        <v>2350</v>
      </c>
      <c r="J7221" t="s">
        <v>9081</v>
      </c>
      <c r="K7221" t="s">
        <v>9082</v>
      </c>
      <c r="L7221" t="s">
        <v>110</v>
      </c>
      <c r="M7221" t="s">
        <v>3098</v>
      </c>
      <c r="N7221" t="s">
        <v>2421</v>
      </c>
      <c r="O7221" t="s">
        <v>9083</v>
      </c>
      <c r="P7221" t="s">
        <v>58360</v>
      </c>
      <c r="Q7221" t="s">
        <v>58361</v>
      </c>
      <c r="R7221" t="str">
        <f t="shared" si="224"/>
        <v>高密</v>
      </c>
      <c r="S7221" t="str">
        <f t="shared" si="225"/>
        <v>0714</v>
      </c>
    </row>
    <row r="7222" spans="1:19">
      <c r="A7222" t="s">
        <v>58362</v>
      </c>
      <c r="B7222" t="s">
        <v>58363</v>
      </c>
      <c r="C7222" t="s">
        <v>46</v>
      </c>
      <c r="D7222" t="s">
        <v>58364</v>
      </c>
      <c r="E7222" t="s">
        <v>55447</v>
      </c>
      <c r="F7222" t="s">
        <v>58365</v>
      </c>
      <c r="G7222" t="s">
        <v>58366</v>
      </c>
      <c r="H7222" t="s">
        <v>58367</v>
      </c>
      <c r="I7222" t="s">
        <v>2378</v>
      </c>
      <c r="J7222" t="s">
        <v>16771</v>
      </c>
      <c r="K7222" t="s">
        <v>16772</v>
      </c>
      <c r="L7222" t="s">
        <v>146</v>
      </c>
      <c r="M7222" t="s">
        <v>5188</v>
      </c>
      <c r="N7222" t="s">
        <v>2421</v>
      </c>
      <c r="O7222" t="s">
        <v>16773</v>
      </c>
      <c r="P7222" t="s">
        <v>58368</v>
      </c>
      <c r="Q7222" t="s">
        <v>58369</v>
      </c>
      <c r="R7222" t="str">
        <f t="shared" si="224"/>
        <v>临朐</v>
      </c>
      <c r="S7222" t="str">
        <f t="shared" si="225"/>
        <v>0714</v>
      </c>
    </row>
    <row r="7223" spans="1:19">
      <c r="A7223" t="s">
        <v>58370</v>
      </c>
      <c r="B7223" t="s">
        <v>58371</v>
      </c>
      <c r="C7223" t="s">
        <v>46</v>
      </c>
      <c r="D7223" t="s">
        <v>58372</v>
      </c>
      <c r="E7223" t="s">
        <v>55447</v>
      </c>
      <c r="F7223" t="s">
        <v>58373</v>
      </c>
      <c r="G7223" t="s">
        <v>58374</v>
      </c>
      <c r="H7223" t="s">
        <v>58375</v>
      </c>
      <c r="I7223" t="s">
        <v>2364</v>
      </c>
      <c r="J7223" t="s">
        <v>2934</v>
      </c>
      <c r="K7223" t="s">
        <v>2935</v>
      </c>
      <c r="L7223" t="s">
        <v>47</v>
      </c>
      <c r="M7223" t="s">
        <v>2784</v>
      </c>
      <c r="N7223" t="s">
        <v>2368</v>
      </c>
      <c r="O7223" t="s">
        <v>2937</v>
      </c>
      <c r="P7223" t="s">
        <v>58376</v>
      </c>
      <c r="R7223" t="str">
        <f t="shared" si="224"/>
        <v>诸城</v>
      </c>
      <c r="S7223" t="str">
        <f t="shared" si="225"/>
        <v>0714</v>
      </c>
    </row>
    <row r="7224" spans="1:19">
      <c r="A7224" t="s">
        <v>58377</v>
      </c>
      <c r="B7224" t="s">
        <v>58378</v>
      </c>
      <c r="C7224" t="s">
        <v>46</v>
      </c>
      <c r="D7224" t="s">
        <v>58379</v>
      </c>
      <c r="E7224" t="s">
        <v>55589</v>
      </c>
      <c r="F7224" t="s">
        <v>58380</v>
      </c>
      <c r="G7224" t="s">
        <v>58381</v>
      </c>
      <c r="H7224" t="s">
        <v>58382</v>
      </c>
      <c r="I7224" t="s">
        <v>5826</v>
      </c>
      <c r="J7224" t="s">
        <v>3597</v>
      </c>
      <c r="K7224" t="s">
        <v>3598</v>
      </c>
      <c r="L7224" t="s">
        <v>128</v>
      </c>
      <c r="M7224" t="s">
        <v>2708</v>
      </c>
      <c r="N7224" t="s">
        <v>2340</v>
      </c>
      <c r="O7224" t="s">
        <v>3599</v>
      </c>
      <c r="P7224" t="s">
        <v>58383</v>
      </c>
      <c r="R7224" t="str">
        <f t="shared" si="224"/>
        <v>寿光</v>
      </c>
      <c r="S7224" t="str">
        <f t="shared" si="225"/>
        <v>0714</v>
      </c>
    </row>
    <row r="7225" spans="1:19">
      <c r="A7225" t="s">
        <v>58384</v>
      </c>
      <c r="B7225" t="s">
        <v>58385</v>
      </c>
      <c r="C7225" t="s">
        <v>46</v>
      </c>
      <c r="D7225" t="s">
        <v>58386</v>
      </c>
      <c r="E7225" t="s">
        <v>55230</v>
      </c>
      <c r="F7225" t="s">
        <v>58387</v>
      </c>
      <c r="G7225" t="s">
        <v>58388</v>
      </c>
      <c r="H7225" t="s">
        <v>58389</v>
      </c>
      <c r="I7225" t="s">
        <v>3608</v>
      </c>
      <c r="J7225" t="s">
        <v>3425</v>
      </c>
      <c r="K7225" t="s">
        <v>3426</v>
      </c>
      <c r="L7225" t="s">
        <v>137</v>
      </c>
      <c r="M7225" t="s">
        <v>2395</v>
      </c>
      <c r="N7225" t="s">
        <v>2340</v>
      </c>
      <c r="O7225" t="s">
        <v>3427</v>
      </c>
      <c r="P7225" t="s">
        <v>58390</v>
      </c>
      <c r="Q7225" t="s">
        <v>58391</v>
      </c>
      <c r="R7225" t="str">
        <f t="shared" si="224"/>
        <v>青州</v>
      </c>
      <c r="S7225" t="str">
        <f t="shared" si="225"/>
        <v>0714</v>
      </c>
    </row>
    <row r="7226" spans="1:19">
      <c r="A7226" t="s">
        <v>58392</v>
      </c>
      <c r="B7226" t="s">
        <v>58393</v>
      </c>
      <c r="C7226" t="s">
        <v>46</v>
      </c>
      <c r="D7226" t="s">
        <v>58394</v>
      </c>
      <c r="E7226" t="s">
        <v>55447</v>
      </c>
      <c r="F7226" t="s">
        <v>49772</v>
      </c>
      <c r="G7226" t="s">
        <v>49773</v>
      </c>
      <c r="H7226" t="s">
        <v>58395</v>
      </c>
      <c r="I7226" t="s">
        <v>2364</v>
      </c>
      <c r="J7226" t="s">
        <v>14840</v>
      </c>
      <c r="K7226" t="s">
        <v>14841</v>
      </c>
      <c r="L7226" t="s">
        <v>146</v>
      </c>
      <c r="M7226" t="s">
        <v>3051</v>
      </c>
      <c r="N7226" t="s">
        <v>2421</v>
      </c>
      <c r="O7226" t="s">
        <v>14842</v>
      </c>
      <c r="P7226" t="s">
        <v>58396</v>
      </c>
      <c r="R7226" t="str">
        <f t="shared" si="224"/>
        <v>临朐</v>
      </c>
      <c r="S7226" t="str">
        <f t="shared" si="225"/>
        <v>0714</v>
      </c>
    </row>
    <row r="7227" spans="1:19">
      <c r="A7227" t="s">
        <v>58397</v>
      </c>
      <c r="B7227" t="s">
        <v>58398</v>
      </c>
      <c r="C7227" t="s">
        <v>46</v>
      </c>
      <c r="D7227" t="s">
        <v>58399</v>
      </c>
      <c r="E7227" t="s">
        <v>55447</v>
      </c>
      <c r="F7227" t="s">
        <v>58400</v>
      </c>
      <c r="G7227" t="s">
        <v>58401</v>
      </c>
      <c r="H7227" t="s">
        <v>58402</v>
      </c>
      <c r="I7227" t="s">
        <v>2364</v>
      </c>
      <c r="J7227" t="s">
        <v>2646</v>
      </c>
      <c r="K7227" t="s">
        <v>6371</v>
      </c>
      <c r="L7227" t="s">
        <v>137</v>
      </c>
      <c r="M7227" t="s">
        <v>5803</v>
      </c>
      <c r="N7227" t="s">
        <v>2721</v>
      </c>
      <c r="O7227" t="s">
        <v>6372</v>
      </c>
      <c r="P7227" t="s">
        <v>58403</v>
      </c>
      <c r="Q7227" t="s">
        <v>58404</v>
      </c>
      <c r="R7227" t="str">
        <f t="shared" si="224"/>
        <v>青州</v>
      </c>
      <c r="S7227" t="str">
        <f t="shared" si="225"/>
        <v>0714</v>
      </c>
    </row>
    <row r="7228" spans="1:19">
      <c r="A7228" t="s">
        <v>58405</v>
      </c>
      <c r="B7228" t="s">
        <v>58406</v>
      </c>
      <c r="C7228" t="s">
        <v>46</v>
      </c>
      <c r="D7228" t="s">
        <v>58407</v>
      </c>
      <c r="E7228" t="s">
        <v>55447</v>
      </c>
      <c r="F7228" t="s">
        <v>51839</v>
      </c>
      <c r="G7228" t="s">
        <v>51840</v>
      </c>
      <c r="H7228" t="s">
        <v>58408</v>
      </c>
      <c r="I7228" t="s">
        <v>2364</v>
      </c>
      <c r="J7228" t="s">
        <v>6988</v>
      </c>
      <c r="K7228" t="s">
        <v>6989</v>
      </c>
      <c r="L7228" t="s">
        <v>76</v>
      </c>
      <c r="M7228" t="s">
        <v>2528</v>
      </c>
      <c r="N7228" t="s">
        <v>4563</v>
      </c>
      <c r="O7228" t="s">
        <v>6990</v>
      </c>
      <c r="P7228" t="s">
        <v>58409</v>
      </c>
      <c r="R7228" t="str">
        <f t="shared" si="224"/>
        <v>奎文</v>
      </c>
      <c r="S7228" t="str">
        <f t="shared" si="225"/>
        <v>0714</v>
      </c>
    </row>
    <row r="7229" spans="1:19">
      <c r="A7229" t="s">
        <v>58410</v>
      </c>
      <c r="B7229" t="s">
        <v>58411</v>
      </c>
      <c r="C7229" t="s">
        <v>46</v>
      </c>
      <c r="D7229" t="s">
        <v>58412</v>
      </c>
      <c r="E7229" t="s">
        <v>58413</v>
      </c>
      <c r="F7229" t="s">
        <v>58414</v>
      </c>
      <c r="G7229" t="s">
        <v>58415</v>
      </c>
      <c r="H7229" t="s">
        <v>58416</v>
      </c>
      <c r="I7229" t="s">
        <v>2350</v>
      </c>
      <c r="J7229" t="s">
        <v>4774</v>
      </c>
      <c r="K7229" t="s">
        <v>4775</v>
      </c>
      <c r="L7229" t="s">
        <v>67</v>
      </c>
      <c r="M7229" t="s">
        <v>3706</v>
      </c>
      <c r="N7229" t="s">
        <v>2602</v>
      </c>
      <c r="O7229" t="s">
        <v>4776</v>
      </c>
      <c r="P7229" t="s">
        <v>58417</v>
      </c>
      <c r="Q7229" t="s">
        <v>58418</v>
      </c>
      <c r="R7229" t="str">
        <f t="shared" si="224"/>
        <v>昌邑</v>
      </c>
      <c r="S7229" t="str">
        <f t="shared" si="225"/>
        <v>0714</v>
      </c>
    </row>
    <row r="7230" spans="1:19">
      <c r="A7230" t="s">
        <v>58419</v>
      </c>
      <c r="B7230" t="s">
        <v>58420</v>
      </c>
      <c r="C7230" t="s">
        <v>46</v>
      </c>
      <c r="D7230" t="s">
        <v>58421</v>
      </c>
      <c r="E7230" t="s">
        <v>55447</v>
      </c>
      <c r="F7230" t="s">
        <v>58422</v>
      </c>
      <c r="G7230" t="s">
        <v>58423</v>
      </c>
      <c r="H7230" t="s">
        <v>58424</v>
      </c>
      <c r="I7230" t="s">
        <v>2350</v>
      </c>
      <c r="J7230" t="s">
        <v>5380</v>
      </c>
      <c r="K7230" t="s">
        <v>5381</v>
      </c>
      <c r="L7230" t="s">
        <v>128</v>
      </c>
      <c r="M7230" t="s">
        <v>2708</v>
      </c>
      <c r="N7230" t="s">
        <v>2529</v>
      </c>
      <c r="O7230" t="s">
        <v>5382</v>
      </c>
      <c r="P7230" t="s">
        <v>58425</v>
      </c>
      <c r="Q7230" t="s">
        <v>58426</v>
      </c>
      <c r="R7230" t="str">
        <f t="shared" si="224"/>
        <v>寿光</v>
      </c>
      <c r="S7230" t="str">
        <f t="shared" si="225"/>
        <v>0714</v>
      </c>
    </row>
    <row r="7231" spans="1:19">
      <c r="A7231" t="s">
        <v>58427</v>
      </c>
      <c r="B7231" t="s">
        <v>58428</v>
      </c>
      <c r="C7231" t="s">
        <v>46</v>
      </c>
      <c r="D7231" t="s">
        <v>58429</v>
      </c>
      <c r="E7231" t="s">
        <v>55230</v>
      </c>
      <c r="F7231" t="s">
        <v>58430</v>
      </c>
      <c r="G7231" t="s">
        <v>58431</v>
      </c>
      <c r="H7231" t="s">
        <v>58432</v>
      </c>
      <c r="I7231" t="s">
        <v>2350</v>
      </c>
      <c r="J7231" t="s">
        <v>4177</v>
      </c>
      <c r="K7231" t="s">
        <v>4178</v>
      </c>
      <c r="L7231" t="s">
        <v>76</v>
      </c>
      <c r="M7231" t="s">
        <v>2516</v>
      </c>
      <c r="N7231" t="s">
        <v>4255</v>
      </c>
      <c r="O7231" t="s">
        <v>4179</v>
      </c>
      <c r="P7231" t="s">
        <v>58433</v>
      </c>
      <c r="Q7231" t="s">
        <v>58434</v>
      </c>
      <c r="R7231" t="str">
        <f t="shared" si="224"/>
        <v>奎文</v>
      </c>
      <c r="S7231" t="str">
        <f t="shared" si="225"/>
        <v>0714</v>
      </c>
    </row>
    <row r="7232" spans="1:19">
      <c r="A7232" t="s">
        <v>58435</v>
      </c>
      <c r="B7232" t="s">
        <v>58436</v>
      </c>
      <c r="C7232" t="s">
        <v>46</v>
      </c>
      <c r="D7232" t="s">
        <v>58437</v>
      </c>
      <c r="E7232" t="s">
        <v>55230</v>
      </c>
      <c r="F7232" t="s">
        <v>58438</v>
      </c>
      <c r="G7232" t="s">
        <v>58439</v>
      </c>
      <c r="H7232" t="s">
        <v>58440</v>
      </c>
      <c r="I7232" t="s">
        <v>14104</v>
      </c>
      <c r="J7232" t="s">
        <v>4447</v>
      </c>
      <c r="K7232" t="s">
        <v>4448</v>
      </c>
      <c r="L7232" t="s">
        <v>128</v>
      </c>
      <c r="M7232" t="s">
        <v>3952</v>
      </c>
      <c r="N7232" t="s">
        <v>2674</v>
      </c>
      <c r="O7232" t="s">
        <v>4449</v>
      </c>
      <c r="P7232" t="s">
        <v>58441</v>
      </c>
      <c r="Q7232" t="s">
        <v>58442</v>
      </c>
      <c r="R7232" t="str">
        <f t="shared" si="224"/>
        <v>寿光</v>
      </c>
      <c r="S7232" t="str">
        <f t="shared" si="225"/>
        <v>0714</v>
      </c>
    </row>
    <row r="7233" spans="1:19">
      <c r="A7233" t="s">
        <v>58443</v>
      </c>
      <c r="B7233" t="s">
        <v>58444</v>
      </c>
      <c r="C7233" t="s">
        <v>46</v>
      </c>
      <c r="D7233" t="s">
        <v>58445</v>
      </c>
      <c r="E7233" t="s">
        <v>55447</v>
      </c>
      <c r="F7233" t="s">
        <v>58446</v>
      </c>
      <c r="G7233" t="s">
        <v>58447</v>
      </c>
      <c r="H7233" t="s">
        <v>58448</v>
      </c>
      <c r="I7233" t="s">
        <v>2350</v>
      </c>
      <c r="J7233" t="s">
        <v>36951</v>
      </c>
      <c r="K7233" t="s">
        <v>36952</v>
      </c>
      <c r="L7233" t="s">
        <v>47</v>
      </c>
      <c r="M7233" t="s">
        <v>3159</v>
      </c>
      <c r="N7233" t="s">
        <v>2480</v>
      </c>
      <c r="O7233" t="s">
        <v>36953</v>
      </c>
      <c r="P7233" t="s">
        <v>58449</v>
      </c>
      <c r="R7233" t="str">
        <f t="shared" ref="R7233:R7296" si="226">IF(OR(LEFT(L7233,2)="高新"),"奎文",IF(LEFT(L7233,2)="峡山","坊子",IF(LEFT(L7233,2)="滨海","寒亭",LEFT(L7233,2))))</f>
        <v>诸城</v>
      </c>
      <c r="S7233" t="str">
        <f t="shared" ref="S7233:S7296" si="227">TEXT(B7233,"mmdd")</f>
        <v>0714</v>
      </c>
    </row>
    <row r="7234" spans="1:19">
      <c r="A7234" t="s">
        <v>58450</v>
      </c>
      <c r="B7234" t="s">
        <v>58451</v>
      </c>
      <c r="C7234" t="s">
        <v>46</v>
      </c>
      <c r="D7234" t="s">
        <v>58452</v>
      </c>
      <c r="E7234" t="s">
        <v>55589</v>
      </c>
      <c r="F7234" t="s">
        <v>58453</v>
      </c>
      <c r="G7234" t="s">
        <v>58454</v>
      </c>
      <c r="H7234" t="s">
        <v>58455</v>
      </c>
      <c r="I7234" t="s">
        <v>2364</v>
      </c>
      <c r="J7234" t="s">
        <v>7277</v>
      </c>
      <c r="K7234" t="s">
        <v>7278</v>
      </c>
      <c r="L7234" t="s">
        <v>47</v>
      </c>
      <c r="M7234" t="s">
        <v>4266</v>
      </c>
      <c r="N7234" t="s">
        <v>2674</v>
      </c>
      <c r="O7234" t="s">
        <v>7279</v>
      </c>
      <c r="P7234" t="s">
        <v>58456</v>
      </c>
      <c r="Q7234" t="s">
        <v>58457</v>
      </c>
      <c r="R7234" t="str">
        <f t="shared" si="226"/>
        <v>诸城</v>
      </c>
      <c r="S7234" t="str">
        <f t="shared" si="227"/>
        <v>0714</v>
      </c>
    </row>
    <row r="7235" spans="1:19">
      <c r="A7235" t="s">
        <v>58458</v>
      </c>
      <c r="B7235" t="s">
        <v>58459</v>
      </c>
      <c r="C7235" t="s">
        <v>46</v>
      </c>
      <c r="D7235" t="s">
        <v>58460</v>
      </c>
      <c r="E7235" t="s">
        <v>55447</v>
      </c>
      <c r="F7235" t="s">
        <v>58461</v>
      </c>
      <c r="G7235" t="s">
        <v>58462</v>
      </c>
      <c r="H7235" t="s">
        <v>58463</v>
      </c>
      <c r="I7235" t="s">
        <v>2350</v>
      </c>
      <c r="J7235" t="s">
        <v>11519</v>
      </c>
      <c r="K7235" t="s">
        <v>11520</v>
      </c>
      <c r="L7235" t="s">
        <v>47</v>
      </c>
      <c r="M7235" t="s">
        <v>2454</v>
      </c>
      <c r="N7235" t="s">
        <v>2816</v>
      </c>
      <c r="O7235" t="s">
        <v>11521</v>
      </c>
      <c r="P7235" t="s">
        <v>58464</v>
      </c>
      <c r="R7235" t="str">
        <f t="shared" si="226"/>
        <v>诸城</v>
      </c>
      <c r="S7235" t="str">
        <f t="shared" si="227"/>
        <v>0714</v>
      </c>
    </row>
    <row r="7236" spans="1:19">
      <c r="A7236" t="s">
        <v>58465</v>
      </c>
      <c r="B7236" t="s">
        <v>58466</v>
      </c>
      <c r="C7236" t="s">
        <v>46</v>
      </c>
      <c r="D7236" t="s">
        <v>58467</v>
      </c>
      <c r="E7236" t="s">
        <v>58468</v>
      </c>
      <c r="F7236" t="s">
        <v>58469</v>
      </c>
      <c r="G7236" t="s">
        <v>58470</v>
      </c>
      <c r="H7236" t="s">
        <v>58471</v>
      </c>
      <c r="I7236" t="s">
        <v>2350</v>
      </c>
      <c r="J7236" t="s">
        <v>3508</v>
      </c>
      <c r="K7236" t="s">
        <v>3509</v>
      </c>
      <c r="L7236" t="s">
        <v>187</v>
      </c>
      <c r="M7236" t="s">
        <v>3510</v>
      </c>
      <c r="N7236" t="s">
        <v>2340</v>
      </c>
      <c r="O7236" t="s">
        <v>3511</v>
      </c>
      <c r="P7236" t="s">
        <v>58472</v>
      </c>
      <c r="R7236" t="str">
        <f t="shared" si="226"/>
        <v>坊子</v>
      </c>
      <c r="S7236" t="str">
        <f t="shared" si="227"/>
        <v>0714</v>
      </c>
    </row>
    <row r="7237" spans="1:19">
      <c r="A7237" t="s">
        <v>58473</v>
      </c>
      <c r="B7237" t="s">
        <v>58474</v>
      </c>
      <c r="C7237" t="s">
        <v>46</v>
      </c>
      <c r="D7237" t="s">
        <v>58475</v>
      </c>
      <c r="E7237" t="s">
        <v>51161</v>
      </c>
      <c r="F7237" t="s">
        <v>58476</v>
      </c>
      <c r="G7237" t="s">
        <v>58477</v>
      </c>
      <c r="H7237" t="s">
        <v>58478</v>
      </c>
      <c r="I7237" t="s">
        <v>2503</v>
      </c>
      <c r="J7237" t="s">
        <v>2782</v>
      </c>
      <c r="K7237" t="s">
        <v>2783</v>
      </c>
      <c r="L7237" t="s">
        <v>47</v>
      </c>
      <c r="M7237" t="s">
        <v>2784</v>
      </c>
      <c r="N7237" t="s">
        <v>2602</v>
      </c>
      <c r="O7237" t="s">
        <v>2786</v>
      </c>
      <c r="P7237" t="s">
        <v>58479</v>
      </c>
      <c r="Q7237" t="s">
        <v>58480</v>
      </c>
      <c r="R7237" t="str">
        <f t="shared" si="226"/>
        <v>诸城</v>
      </c>
      <c r="S7237" t="str">
        <f t="shared" si="227"/>
        <v>0714</v>
      </c>
    </row>
    <row r="7238" spans="1:19">
      <c r="A7238" t="s">
        <v>58481</v>
      </c>
      <c r="B7238" t="s">
        <v>58482</v>
      </c>
      <c r="C7238" t="s">
        <v>46</v>
      </c>
      <c r="D7238" t="s">
        <v>58483</v>
      </c>
      <c r="E7238" t="s">
        <v>55230</v>
      </c>
      <c r="F7238" t="s">
        <v>58484</v>
      </c>
      <c r="G7238" t="s">
        <v>58485</v>
      </c>
      <c r="H7238" t="s">
        <v>58486</v>
      </c>
      <c r="I7238" t="s">
        <v>3608</v>
      </c>
      <c r="J7238" t="s">
        <v>4303</v>
      </c>
      <c r="K7238" t="s">
        <v>4304</v>
      </c>
      <c r="L7238" t="s">
        <v>3458</v>
      </c>
      <c r="M7238" t="s">
        <v>3459</v>
      </c>
      <c r="N7238" t="s">
        <v>2480</v>
      </c>
      <c r="O7238" t="s">
        <v>4305</v>
      </c>
      <c r="P7238" t="s">
        <v>58487</v>
      </c>
      <c r="Q7238" t="s">
        <v>58488</v>
      </c>
      <c r="R7238" t="str">
        <f t="shared" si="226"/>
        <v>寒亭</v>
      </c>
      <c r="S7238" t="str">
        <f t="shared" si="227"/>
        <v>0714</v>
      </c>
    </row>
    <row r="7239" spans="1:19">
      <c r="A7239" t="s">
        <v>58489</v>
      </c>
      <c r="B7239" t="s">
        <v>58490</v>
      </c>
      <c r="C7239" t="s">
        <v>46</v>
      </c>
      <c r="D7239" t="s">
        <v>58491</v>
      </c>
      <c r="E7239" t="s">
        <v>55447</v>
      </c>
      <c r="F7239" t="s">
        <v>58492</v>
      </c>
      <c r="G7239" t="s">
        <v>58493</v>
      </c>
      <c r="H7239" t="s">
        <v>58494</v>
      </c>
      <c r="I7239" t="s">
        <v>2364</v>
      </c>
      <c r="J7239" t="s">
        <v>5186</v>
      </c>
      <c r="K7239" t="s">
        <v>5187</v>
      </c>
      <c r="L7239" t="s">
        <v>146</v>
      </c>
      <c r="M7239" t="s">
        <v>5188</v>
      </c>
      <c r="N7239" t="s">
        <v>3017</v>
      </c>
      <c r="O7239" t="s">
        <v>5189</v>
      </c>
      <c r="P7239" t="s">
        <v>58495</v>
      </c>
      <c r="R7239" t="str">
        <f t="shared" si="226"/>
        <v>临朐</v>
      </c>
      <c r="S7239" t="str">
        <f t="shared" si="227"/>
        <v>0714</v>
      </c>
    </row>
    <row r="7240" spans="1:19">
      <c r="A7240" t="s">
        <v>58496</v>
      </c>
      <c r="B7240" t="s">
        <v>58497</v>
      </c>
      <c r="C7240" t="s">
        <v>46</v>
      </c>
      <c r="D7240" t="s">
        <v>58498</v>
      </c>
      <c r="E7240" t="s">
        <v>55230</v>
      </c>
      <c r="F7240" t="s">
        <v>58499</v>
      </c>
      <c r="G7240" t="s">
        <v>58500</v>
      </c>
      <c r="H7240" t="s">
        <v>58501</v>
      </c>
      <c r="I7240" t="s">
        <v>2350</v>
      </c>
      <c r="J7240" t="s">
        <v>27731</v>
      </c>
      <c r="K7240" t="s">
        <v>27732</v>
      </c>
      <c r="L7240" t="s">
        <v>137</v>
      </c>
      <c r="M7240" t="s">
        <v>5175</v>
      </c>
      <c r="N7240" t="s">
        <v>2602</v>
      </c>
      <c r="O7240" t="s">
        <v>27733</v>
      </c>
      <c r="P7240" t="s">
        <v>58502</v>
      </c>
      <c r="R7240" t="str">
        <f t="shared" si="226"/>
        <v>青州</v>
      </c>
      <c r="S7240" t="str">
        <f t="shared" si="227"/>
        <v>0714</v>
      </c>
    </row>
    <row r="7241" spans="1:19">
      <c r="A7241" t="s">
        <v>58503</v>
      </c>
      <c r="B7241" t="s">
        <v>58504</v>
      </c>
      <c r="C7241" t="s">
        <v>46</v>
      </c>
      <c r="D7241" t="s">
        <v>58505</v>
      </c>
      <c r="E7241" t="s">
        <v>55447</v>
      </c>
      <c r="F7241" t="s">
        <v>58506</v>
      </c>
      <c r="G7241" t="s">
        <v>58507</v>
      </c>
      <c r="H7241" t="s">
        <v>58508</v>
      </c>
      <c r="I7241" t="s">
        <v>2364</v>
      </c>
      <c r="J7241" t="s">
        <v>3981</v>
      </c>
      <c r="K7241" t="s">
        <v>3982</v>
      </c>
      <c r="L7241" t="s">
        <v>146</v>
      </c>
      <c r="M7241" t="s">
        <v>3532</v>
      </c>
      <c r="N7241" t="s">
        <v>2816</v>
      </c>
      <c r="O7241" t="s">
        <v>3983</v>
      </c>
      <c r="P7241" t="s">
        <v>58509</v>
      </c>
      <c r="R7241" t="str">
        <f t="shared" si="226"/>
        <v>临朐</v>
      </c>
      <c r="S7241" t="str">
        <f t="shared" si="227"/>
        <v>0714</v>
      </c>
    </row>
    <row r="7242" spans="1:19">
      <c r="A7242" t="s">
        <v>58510</v>
      </c>
      <c r="B7242" t="s">
        <v>58511</v>
      </c>
      <c r="C7242" t="s">
        <v>46</v>
      </c>
      <c r="D7242" t="s">
        <v>58512</v>
      </c>
      <c r="E7242" t="s">
        <v>55447</v>
      </c>
      <c r="F7242" t="s">
        <v>58513</v>
      </c>
      <c r="G7242" t="s">
        <v>58514</v>
      </c>
      <c r="H7242" t="s">
        <v>58515</v>
      </c>
      <c r="I7242" t="s">
        <v>2364</v>
      </c>
      <c r="J7242" t="s">
        <v>4723</v>
      </c>
      <c r="K7242" t="s">
        <v>4724</v>
      </c>
      <c r="L7242" t="s">
        <v>119</v>
      </c>
      <c r="M7242" t="s">
        <v>4071</v>
      </c>
      <c r="N7242" t="s">
        <v>3277</v>
      </c>
      <c r="O7242" t="s">
        <v>4725</v>
      </c>
      <c r="P7242" t="s">
        <v>58516</v>
      </c>
      <c r="Q7242" t="s">
        <v>58517</v>
      </c>
      <c r="R7242" t="str">
        <f t="shared" si="226"/>
        <v>寒亭</v>
      </c>
      <c r="S7242" t="str">
        <f t="shared" si="227"/>
        <v>0714</v>
      </c>
    </row>
    <row r="7243" spans="1:19">
      <c r="A7243" t="s">
        <v>58518</v>
      </c>
      <c r="B7243" t="s">
        <v>58519</v>
      </c>
      <c r="C7243" t="s">
        <v>46</v>
      </c>
      <c r="D7243" t="s">
        <v>58520</v>
      </c>
      <c r="E7243" t="s">
        <v>55447</v>
      </c>
      <c r="F7243" t="s">
        <v>58521</v>
      </c>
      <c r="G7243" t="s">
        <v>58522</v>
      </c>
      <c r="H7243" t="s">
        <v>58523</v>
      </c>
      <c r="I7243" t="s">
        <v>2350</v>
      </c>
      <c r="J7243" t="s">
        <v>6113</v>
      </c>
      <c r="K7243" t="s">
        <v>6114</v>
      </c>
      <c r="L7243" t="s">
        <v>57</v>
      </c>
      <c r="M7243" t="s">
        <v>2353</v>
      </c>
      <c r="N7243" t="s">
        <v>2816</v>
      </c>
      <c r="O7243" t="s">
        <v>6115</v>
      </c>
      <c r="P7243" t="s">
        <v>58524</v>
      </c>
      <c r="R7243" t="str">
        <f t="shared" si="226"/>
        <v>安丘</v>
      </c>
      <c r="S7243" t="str">
        <f t="shared" si="227"/>
        <v>0714</v>
      </c>
    </row>
    <row r="7244" spans="1:19">
      <c r="A7244" t="s">
        <v>58525</v>
      </c>
      <c r="B7244" t="s">
        <v>58526</v>
      </c>
      <c r="C7244" t="s">
        <v>46</v>
      </c>
      <c r="D7244" t="s">
        <v>58527</v>
      </c>
      <c r="E7244" t="s">
        <v>58528</v>
      </c>
      <c r="F7244" t="s">
        <v>58529</v>
      </c>
      <c r="G7244" t="s">
        <v>58530</v>
      </c>
      <c r="H7244" t="s">
        <v>58531</v>
      </c>
      <c r="I7244" t="s">
        <v>2503</v>
      </c>
      <c r="J7244" t="s">
        <v>5547</v>
      </c>
      <c r="K7244" t="s">
        <v>5548</v>
      </c>
      <c r="L7244" t="s">
        <v>128</v>
      </c>
      <c r="M7244" t="s">
        <v>3895</v>
      </c>
      <c r="N7244" t="s">
        <v>2421</v>
      </c>
      <c r="O7244" t="s">
        <v>5549</v>
      </c>
      <c r="P7244" t="s">
        <v>58532</v>
      </c>
      <c r="R7244" t="str">
        <f t="shared" si="226"/>
        <v>寿光</v>
      </c>
      <c r="S7244" t="str">
        <f t="shared" si="227"/>
        <v>0714</v>
      </c>
    </row>
    <row r="7245" spans="1:19">
      <c r="A7245" t="s">
        <v>58533</v>
      </c>
      <c r="B7245" t="s">
        <v>58534</v>
      </c>
      <c r="C7245" t="s">
        <v>46</v>
      </c>
      <c r="D7245" t="s">
        <v>58535</v>
      </c>
      <c r="E7245" t="s">
        <v>55447</v>
      </c>
      <c r="F7245" t="s">
        <v>58536</v>
      </c>
      <c r="G7245" t="s">
        <v>58537</v>
      </c>
      <c r="H7245" t="s">
        <v>58538</v>
      </c>
      <c r="I7245" t="s">
        <v>2350</v>
      </c>
      <c r="J7245" t="s">
        <v>2587</v>
      </c>
      <c r="K7245" t="s">
        <v>2588</v>
      </c>
      <c r="L7245" t="s">
        <v>57</v>
      </c>
      <c r="M7245" t="s">
        <v>2433</v>
      </c>
      <c r="N7245" t="s">
        <v>2674</v>
      </c>
      <c r="O7245" t="s">
        <v>2590</v>
      </c>
      <c r="P7245" t="s">
        <v>58539</v>
      </c>
      <c r="Q7245" t="s">
        <v>58540</v>
      </c>
      <c r="R7245" t="str">
        <f t="shared" si="226"/>
        <v>安丘</v>
      </c>
      <c r="S7245" t="str">
        <f t="shared" si="227"/>
        <v>0714</v>
      </c>
    </row>
    <row r="7246" spans="1:19">
      <c r="A7246" t="s">
        <v>58541</v>
      </c>
      <c r="B7246" t="s">
        <v>58542</v>
      </c>
      <c r="C7246" t="s">
        <v>46</v>
      </c>
      <c r="D7246" t="s">
        <v>58543</v>
      </c>
      <c r="E7246" t="s">
        <v>55230</v>
      </c>
      <c r="F7246" t="s">
        <v>58544</v>
      </c>
      <c r="G7246" t="s">
        <v>58545</v>
      </c>
      <c r="H7246" t="s">
        <v>58546</v>
      </c>
      <c r="I7246" t="s">
        <v>2645</v>
      </c>
      <c r="J7246" t="s">
        <v>38328</v>
      </c>
      <c r="K7246" t="s">
        <v>38329</v>
      </c>
      <c r="L7246" t="s">
        <v>57</v>
      </c>
      <c r="M7246" t="s">
        <v>2367</v>
      </c>
      <c r="N7246" t="s">
        <v>3554</v>
      </c>
      <c r="O7246" t="s">
        <v>38330</v>
      </c>
      <c r="P7246" t="s">
        <v>58547</v>
      </c>
      <c r="Q7246" t="s">
        <v>58548</v>
      </c>
      <c r="R7246" t="str">
        <f t="shared" si="226"/>
        <v>安丘</v>
      </c>
      <c r="S7246" t="str">
        <f t="shared" si="227"/>
        <v>0714</v>
      </c>
    </row>
    <row r="7247" spans="1:19">
      <c r="A7247" t="s">
        <v>58549</v>
      </c>
      <c r="B7247" t="s">
        <v>58550</v>
      </c>
      <c r="C7247" t="s">
        <v>46</v>
      </c>
      <c r="D7247" t="s">
        <v>58551</v>
      </c>
      <c r="E7247" t="s">
        <v>55589</v>
      </c>
      <c r="F7247" t="s">
        <v>58552</v>
      </c>
      <c r="G7247" t="s">
        <v>58553</v>
      </c>
      <c r="H7247" t="s">
        <v>58554</v>
      </c>
      <c r="I7247" t="s">
        <v>2364</v>
      </c>
      <c r="J7247" t="s">
        <v>5380</v>
      </c>
      <c r="K7247" t="s">
        <v>5381</v>
      </c>
      <c r="L7247" t="s">
        <v>128</v>
      </c>
      <c r="M7247" t="s">
        <v>2708</v>
      </c>
      <c r="N7247" t="s">
        <v>2421</v>
      </c>
      <c r="O7247" t="s">
        <v>5382</v>
      </c>
      <c r="P7247" t="s">
        <v>58555</v>
      </c>
      <c r="Q7247" t="s">
        <v>58556</v>
      </c>
      <c r="R7247" t="str">
        <f t="shared" si="226"/>
        <v>寿光</v>
      </c>
      <c r="S7247" t="str">
        <f t="shared" si="227"/>
        <v>0714</v>
      </c>
    </row>
    <row r="7248" spans="1:19">
      <c r="A7248" t="s">
        <v>58557</v>
      </c>
      <c r="B7248" t="s">
        <v>58558</v>
      </c>
      <c r="C7248" t="s">
        <v>46</v>
      </c>
      <c r="D7248" t="s">
        <v>58559</v>
      </c>
      <c r="E7248" t="s">
        <v>58560</v>
      </c>
      <c r="F7248" t="s">
        <v>58561</v>
      </c>
      <c r="G7248" t="s">
        <v>58562</v>
      </c>
      <c r="H7248" t="s">
        <v>58563</v>
      </c>
      <c r="I7248" t="s">
        <v>2364</v>
      </c>
      <c r="J7248" t="s">
        <v>9022</v>
      </c>
      <c r="K7248" t="s">
        <v>9023</v>
      </c>
      <c r="L7248" t="s">
        <v>101</v>
      </c>
      <c r="M7248" t="s">
        <v>4459</v>
      </c>
      <c r="N7248" t="s">
        <v>3339</v>
      </c>
      <c r="O7248" t="s">
        <v>9024</v>
      </c>
      <c r="P7248" t="s">
        <v>58564</v>
      </c>
      <c r="Q7248" t="s">
        <v>58565</v>
      </c>
      <c r="R7248" t="str">
        <f t="shared" si="226"/>
        <v>潍城</v>
      </c>
      <c r="S7248" t="str">
        <f t="shared" si="227"/>
        <v>0714</v>
      </c>
    </row>
    <row r="7249" spans="1:19">
      <c r="A7249" t="s">
        <v>58566</v>
      </c>
      <c r="B7249" t="s">
        <v>58567</v>
      </c>
      <c r="C7249" t="s">
        <v>46</v>
      </c>
      <c r="D7249" t="s">
        <v>58568</v>
      </c>
      <c r="E7249" t="s">
        <v>55447</v>
      </c>
      <c r="F7249" t="s">
        <v>58569</v>
      </c>
      <c r="G7249" t="s">
        <v>58570</v>
      </c>
      <c r="H7249" t="s">
        <v>58571</v>
      </c>
      <c r="I7249" t="s">
        <v>6637</v>
      </c>
      <c r="J7249" t="s">
        <v>8533</v>
      </c>
      <c r="K7249" t="s">
        <v>8534</v>
      </c>
      <c r="L7249" t="s">
        <v>146</v>
      </c>
      <c r="M7249" t="s">
        <v>3051</v>
      </c>
      <c r="N7249" t="s">
        <v>2382</v>
      </c>
      <c r="O7249" t="s">
        <v>8535</v>
      </c>
      <c r="P7249" t="s">
        <v>58572</v>
      </c>
      <c r="R7249" t="str">
        <f t="shared" si="226"/>
        <v>临朐</v>
      </c>
      <c r="S7249" t="str">
        <f t="shared" si="227"/>
        <v>0714</v>
      </c>
    </row>
    <row r="7250" spans="1:19">
      <c r="A7250" t="s">
        <v>58573</v>
      </c>
      <c r="B7250" t="s">
        <v>58574</v>
      </c>
      <c r="C7250" t="s">
        <v>46</v>
      </c>
      <c r="D7250" t="s">
        <v>58575</v>
      </c>
      <c r="E7250" t="s">
        <v>58576</v>
      </c>
      <c r="F7250" t="s">
        <v>58577</v>
      </c>
      <c r="G7250" t="s">
        <v>58578</v>
      </c>
      <c r="H7250" t="s">
        <v>58579</v>
      </c>
      <c r="I7250" t="s">
        <v>2350</v>
      </c>
      <c r="J7250" t="s">
        <v>5600</v>
      </c>
      <c r="K7250" t="s">
        <v>5601</v>
      </c>
      <c r="L7250" t="s">
        <v>128</v>
      </c>
      <c r="M7250" t="s">
        <v>5602</v>
      </c>
      <c r="N7250" t="s">
        <v>2480</v>
      </c>
      <c r="O7250" t="s">
        <v>5603</v>
      </c>
      <c r="P7250" t="s">
        <v>58580</v>
      </c>
      <c r="Q7250" t="s">
        <v>58581</v>
      </c>
      <c r="R7250" t="str">
        <f t="shared" si="226"/>
        <v>寿光</v>
      </c>
      <c r="S7250" t="str">
        <f t="shared" si="227"/>
        <v>0714</v>
      </c>
    </row>
    <row r="7251" spans="1:19">
      <c r="A7251" t="s">
        <v>58582</v>
      </c>
      <c r="B7251" t="s">
        <v>58583</v>
      </c>
      <c r="C7251" t="s">
        <v>46</v>
      </c>
      <c r="D7251" t="s">
        <v>58584</v>
      </c>
      <c r="E7251" t="s">
        <v>55447</v>
      </c>
      <c r="F7251" t="s">
        <v>58585</v>
      </c>
      <c r="G7251" t="s">
        <v>58586</v>
      </c>
      <c r="H7251" t="s">
        <v>58587</v>
      </c>
      <c r="I7251" t="s">
        <v>2503</v>
      </c>
      <c r="J7251" t="s">
        <v>3414</v>
      </c>
      <c r="K7251" t="s">
        <v>3415</v>
      </c>
      <c r="L7251" t="s">
        <v>128</v>
      </c>
      <c r="M7251" t="s">
        <v>2890</v>
      </c>
      <c r="N7251" t="s">
        <v>3277</v>
      </c>
      <c r="O7251" t="s">
        <v>3416</v>
      </c>
      <c r="P7251" t="s">
        <v>58588</v>
      </c>
      <c r="Q7251" t="s">
        <v>58589</v>
      </c>
      <c r="R7251" t="str">
        <f t="shared" si="226"/>
        <v>寿光</v>
      </c>
      <c r="S7251" t="str">
        <f t="shared" si="227"/>
        <v>0714</v>
      </c>
    </row>
    <row r="7252" spans="1:19">
      <c r="A7252" t="s">
        <v>58590</v>
      </c>
      <c r="B7252" t="s">
        <v>58591</v>
      </c>
      <c r="C7252" t="s">
        <v>46</v>
      </c>
      <c r="D7252" t="s">
        <v>58592</v>
      </c>
      <c r="E7252" t="s">
        <v>58593</v>
      </c>
      <c r="F7252" t="s">
        <v>58594</v>
      </c>
      <c r="G7252" t="s">
        <v>58595</v>
      </c>
      <c r="H7252" t="s">
        <v>58596</v>
      </c>
      <c r="I7252" t="s">
        <v>2364</v>
      </c>
      <c r="J7252" t="s">
        <v>9756</v>
      </c>
      <c r="K7252" t="s">
        <v>9757</v>
      </c>
      <c r="L7252" t="s">
        <v>47</v>
      </c>
      <c r="M7252" t="s">
        <v>2784</v>
      </c>
      <c r="N7252" t="s">
        <v>2421</v>
      </c>
      <c r="O7252" t="s">
        <v>9758</v>
      </c>
      <c r="P7252" t="s">
        <v>58597</v>
      </c>
      <c r="R7252" t="str">
        <f t="shared" si="226"/>
        <v>诸城</v>
      </c>
      <c r="S7252" t="str">
        <f t="shared" si="227"/>
        <v>0714</v>
      </c>
    </row>
    <row r="7253" spans="1:19">
      <c r="A7253" t="s">
        <v>58598</v>
      </c>
      <c r="B7253" t="s">
        <v>58599</v>
      </c>
      <c r="C7253" t="s">
        <v>46</v>
      </c>
      <c r="D7253" t="s">
        <v>58600</v>
      </c>
      <c r="E7253" t="s">
        <v>55447</v>
      </c>
      <c r="F7253" t="s">
        <v>58601</v>
      </c>
      <c r="G7253" t="s">
        <v>58602</v>
      </c>
      <c r="H7253" t="s">
        <v>58603</v>
      </c>
      <c r="I7253" t="s">
        <v>2364</v>
      </c>
      <c r="J7253" t="s">
        <v>11746</v>
      </c>
      <c r="K7253" t="s">
        <v>11747</v>
      </c>
      <c r="L7253" t="s">
        <v>47</v>
      </c>
      <c r="M7253" t="s">
        <v>4154</v>
      </c>
      <c r="N7253" t="s">
        <v>3122</v>
      </c>
      <c r="O7253" t="s">
        <v>11748</v>
      </c>
      <c r="P7253" t="s">
        <v>58604</v>
      </c>
      <c r="Q7253" t="s">
        <v>58605</v>
      </c>
      <c r="R7253" t="str">
        <f t="shared" si="226"/>
        <v>诸城</v>
      </c>
      <c r="S7253" t="str">
        <f t="shared" si="227"/>
        <v>0714</v>
      </c>
    </row>
    <row r="7254" spans="1:19">
      <c r="A7254" t="s">
        <v>58606</v>
      </c>
      <c r="B7254" t="s">
        <v>58607</v>
      </c>
      <c r="C7254" t="s">
        <v>46</v>
      </c>
      <c r="D7254" t="s">
        <v>58608</v>
      </c>
      <c r="E7254" t="s">
        <v>58468</v>
      </c>
      <c r="F7254" t="s">
        <v>58609</v>
      </c>
      <c r="G7254" t="s">
        <v>58610</v>
      </c>
      <c r="H7254" t="s">
        <v>58611</v>
      </c>
      <c r="I7254" t="s">
        <v>10461</v>
      </c>
      <c r="J7254" t="s">
        <v>2406</v>
      </c>
      <c r="K7254" t="s">
        <v>2407</v>
      </c>
      <c r="L7254" t="s">
        <v>76</v>
      </c>
      <c r="M7254" t="s">
        <v>2408</v>
      </c>
      <c r="N7254" t="s">
        <v>3554</v>
      </c>
      <c r="O7254" t="s">
        <v>2409</v>
      </c>
      <c r="P7254" t="s">
        <v>58612</v>
      </c>
      <c r="Q7254" t="s">
        <v>58613</v>
      </c>
      <c r="R7254" t="str">
        <f t="shared" si="226"/>
        <v>奎文</v>
      </c>
      <c r="S7254" t="str">
        <f t="shared" si="227"/>
        <v>0714</v>
      </c>
    </row>
    <row r="7255" spans="1:19">
      <c r="A7255" t="s">
        <v>58614</v>
      </c>
      <c r="B7255" t="s">
        <v>58615</v>
      </c>
      <c r="C7255" t="s">
        <v>46</v>
      </c>
      <c r="D7255" t="s">
        <v>58616</v>
      </c>
      <c r="E7255" t="s">
        <v>58617</v>
      </c>
      <c r="F7255" t="s">
        <v>58618</v>
      </c>
      <c r="G7255" t="s">
        <v>58619</v>
      </c>
      <c r="H7255" t="s">
        <v>58620</v>
      </c>
      <c r="I7255" t="s">
        <v>2364</v>
      </c>
      <c r="J7255" t="s">
        <v>15162</v>
      </c>
      <c r="K7255" t="s">
        <v>15163</v>
      </c>
      <c r="L7255" t="s">
        <v>128</v>
      </c>
      <c r="M7255" t="s">
        <v>5602</v>
      </c>
      <c r="N7255" t="s">
        <v>2602</v>
      </c>
      <c r="O7255" t="s">
        <v>15164</v>
      </c>
      <c r="P7255" t="s">
        <v>58621</v>
      </c>
      <c r="R7255" t="str">
        <f t="shared" si="226"/>
        <v>寿光</v>
      </c>
      <c r="S7255" t="str">
        <f t="shared" si="227"/>
        <v>0714</v>
      </c>
    </row>
    <row r="7256" spans="1:19">
      <c r="A7256" t="s">
        <v>58622</v>
      </c>
      <c r="B7256" t="s">
        <v>58623</v>
      </c>
      <c r="C7256" t="s">
        <v>46</v>
      </c>
      <c r="D7256" t="s">
        <v>58624</v>
      </c>
      <c r="E7256" t="s">
        <v>55447</v>
      </c>
      <c r="F7256" t="s">
        <v>58625</v>
      </c>
      <c r="G7256" t="s">
        <v>58626</v>
      </c>
      <c r="H7256" t="s">
        <v>58627</v>
      </c>
      <c r="I7256" t="s">
        <v>2350</v>
      </c>
      <c r="J7256" t="s">
        <v>4141</v>
      </c>
      <c r="K7256" t="s">
        <v>4142</v>
      </c>
      <c r="L7256" t="s">
        <v>137</v>
      </c>
      <c r="M7256" t="s">
        <v>2339</v>
      </c>
      <c r="N7256" t="s">
        <v>2480</v>
      </c>
      <c r="O7256" t="s">
        <v>4143</v>
      </c>
      <c r="P7256" t="s">
        <v>58628</v>
      </c>
      <c r="Q7256" t="s">
        <v>58629</v>
      </c>
      <c r="R7256" t="str">
        <f t="shared" si="226"/>
        <v>青州</v>
      </c>
      <c r="S7256" t="str">
        <f t="shared" si="227"/>
        <v>0714</v>
      </c>
    </row>
    <row r="7257" spans="1:19">
      <c r="A7257" t="s">
        <v>58630</v>
      </c>
      <c r="B7257" t="s">
        <v>58631</v>
      </c>
      <c r="C7257" t="s">
        <v>46</v>
      </c>
      <c r="D7257" t="s">
        <v>58632</v>
      </c>
      <c r="E7257" t="s">
        <v>55230</v>
      </c>
      <c r="F7257" t="s">
        <v>58633</v>
      </c>
      <c r="G7257" t="s">
        <v>58634</v>
      </c>
      <c r="H7257" t="s">
        <v>58635</v>
      </c>
      <c r="I7257" t="s">
        <v>2350</v>
      </c>
      <c r="J7257" t="s">
        <v>7951</v>
      </c>
      <c r="K7257" t="s">
        <v>7952</v>
      </c>
      <c r="L7257" t="s">
        <v>128</v>
      </c>
      <c r="M7257" t="s">
        <v>2913</v>
      </c>
      <c r="N7257" t="s">
        <v>2480</v>
      </c>
      <c r="O7257" t="s">
        <v>7953</v>
      </c>
      <c r="P7257" t="s">
        <v>58636</v>
      </c>
      <c r="R7257" t="str">
        <f t="shared" si="226"/>
        <v>寿光</v>
      </c>
      <c r="S7257" t="str">
        <f t="shared" si="227"/>
        <v>0714</v>
      </c>
    </row>
    <row r="7258" spans="1:19">
      <c r="A7258" t="s">
        <v>58637</v>
      </c>
      <c r="B7258" t="s">
        <v>58638</v>
      </c>
      <c r="C7258" t="s">
        <v>46</v>
      </c>
      <c r="D7258" t="s">
        <v>58639</v>
      </c>
      <c r="E7258" t="s">
        <v>55447</v>
      </c>
      <c r="F7258" t="s">
        <v>58640</v>
      </c>
      <c r="G7258" t="s">
        <v>58641</v>
      </c>
      <c r="H7258" t="s">
        <v>58642</v>
      </c>
      <c r="I7258" t="s">
        <v>3608</v>
      </c>
      <c r="J7258" t="s">
        <v>3038</v>
      </c>
      <c r="K7258" t="s">
        <v>3039</v>
      </c>
      <c r="L7258" t="s">
        <v>137</v>
      </c>
      <c r="M7258" t="s">
        <v>3040</v>
      </c>
      <c r="N7258" t="s">
        <v>3017</v>
      </c>
      <c r="O7258" t="s">
        <v>3041</v>
      </c>
      <c r="P7258" t="s">
        <v>58643</v>
      </c>
      <c r="Q7258" t="s">
        <v>58644</v>
      </c>
      <c r="R7258" t="str">
        <f t="shared" si="226"/>
        <v>青州</v>
      </c>
      <c r="S7258" t="str">
        <f t="shared" si="227"/>
        <v>0714</v>
      </c>
    </row>
    <row r="7259" spans="1:19">
      <c r="A7259" t="s">
        <v>58645</v>
      </c>
      <c r="B7259" t="s">
        <v>58646</v>
      </c>
      <c r="C7259" t="s">
        <v>46</v>
      </c>
      <c r="D7259" t="s">
        <v>58647</v>
      </c>
      <c r="E7259" t="s">
        <v>55447</v>
      </c>
      <c r="F7259" t="s">
        <v>58648</v>
      </c>
      <c r="G7259" t="s">
        <v>58649</v>
      </c>
      <c r="H7259" t="s">
        <v>58650</v>
      </c>
      <c r="I7259" t="s">
        <v>2465</v>
      </c>
      <c r="J7259" t="s">
        <v>2526</v>
      </c>
      <c r="K7259" t="s">
        <v>2527</v>
      </c>
      <c r="L7259" t="s">
        <v>76</v>
      </c>
      <c r="M7259" t="s">
        <v>2528</v>
      </c>
      <c r="N7259" t="s">
        <v>2340</v>
      </c>
      <c r="O7259" t="s">
        <v>2530</v>
      </c>
      <c r="P7259" t="s">
        <v>58651</v>
      </c>
      <c r="R7259" t="str">
        <f t="shared" si="226"/>
        <v>奎文</v>
      </c>
      <c r="S7259" t="str">
        <f t="shared" si="227"/>
        <v>0714</v>
      </c>
    </row>
    <row r="7260" spans="1:19">
      <c r="A7260" t="s">
        <v>58652</v>
      </c>
      <c r="B7260" t="s">
        <v>58653</v>
      </c>
      <c r="C7260" t="s">
        <v>46</v>
      </c>
      <c r="D7260" t="s">
        <v>58654</v>
      </c>
      <c r="E7260" t="s">
        <v>55447</v>
      </c>
      <c r="F7260" t="s">
        <v>58655</v>
      </c>
      <c r="G7260" t="s">
        <v>58656</v>
      </c>
      <c r="H7260" t="s">
        <v>58657</v>
      </c>
      <c r="I7260" t="s">
        <v>5922</v>
      </c>
      <c r="J7260" t="s">
        <v>4089</v>
      </c>
      <c r="K7260" t="s">
        <v>4090</v>
      </c>
      <c r="L7260" t="s">
        <v>110</v>
      </c>
      <c r="M7260" t="s">
        <v>2575</v>
      </c>
      <c r="N7260" t="s">
        <v>11928</v>
      </c>
      <c r="O7260" t="s">
        <v>4091</v>
      </c>
      <c r="P7260" t="s">
        <v>58658</v>
      </c>
      <c r="Q7260" t="s">
        <v>58659</v>
      </c>
      <c r="R7260" t="str">
        <f t="shared" si="226"/>
        <v>高密</v>
      </c>
      <c r="S7260" t="str">
        <f t="shared" si="227"/>
        <v>0714</v>
      </c>
    </row>
    <row r="7261" spans="1:19">
      <c r="A7261" t="s">
        <v>58660</v>
      </c>
      <c r="B7261" t="s">
        <v>58661</v>
      </c>
      <c r="C7261" t="s">
        <v>46</v>
      </c>
      <c r="D7261" t="s">
        <v>58662</v>
      </c>
      <c r="E7261" t="s">
        <v>55447</v>
      </c>
      <c r="F7261" t="s">
        <v>58663</v>
      </c>
      <c r="G7261" t="s">
        <v>58664</v>
      </c>
      <c r="H7261" t="s">
        <v>58665</v>
      </c>
      <c r="I7261" t="s">
        <v>5211</v>
      </c>
      <c r="J7261" t="s">
        <v>8787</v>
      </c>
      <c r="K7261" t="s">
        <v>8788</v>
      </c>
      <c r="L7261" t="s">
        <v>128</v>
      </c>
      <c r="M7261" t="s">
        <v>2720</v>
      </c>
      <c r="N7261" t="s">
        <v>3907</v>
      </c>
      <c r="O7261" t="s">
        <v>8789</v>
      </c>
      <c r="P7261" t="s">
        <v>58666</v>
      </c>
      <c r="Q7261" t="s">
        <v>58667</v>
      </c>
      <c r="R7261" t="str">
        <f t="shared" si="226"/>
        <v>寿光</v>
      </c>
      <c r="S7261" t="str">
        <f t="shared" si="227"/>
        <v>0714</v>
      </c>
    </row>
    <row r="7262" spans="1:19">
      <c r="A7262" t="s">
        <v>58668</v>
      </c>
      <c r="B7262" t="s">
        <v>58669</v>
      </c>
      <c r="C7262" t="s">
        <v>46</v>
      </c>
      <c r="D7262" t="s">
        <v>58670</v>
      </c>
      <c r="E7262" t="s">
        <v>58671</v>
      </c>
      <c r="F7262" t="s">
        <v>58672</v>
      </c>
      <c r="G7262" t="s">
        <v>58673</v>
      </c>
      <c r="H7262" t="s">
        <v>58674</v>
      </c>
      <c r="I7262" t="s">
        <v>2378</v>
      </c>
      <c r="J7262" t="s">
        <v>6049</v>
      </c>
      <c r="K7262" t="s">
        <v>6050</v>
      </c>
      <c r="L7262" t="s">
        <v>128</v>
      </c>
      <c r="M7262" t="s">
        <v>2913</v>
      </c>
      <c r="N7262" t="s">
        <v>2649</v>
      </c>
      <c r="O7262" t="s">
        <v>6051</v>
      </c>
      <c r="P7262" t="s">
        <v>58675</v>
      </c>
      <c r="Q7262" t="s">
        <v>58676</v>
      </c>
      <c r="R7262" t="str">
        <f t="shared" si="226"/>
        <v>寿光</v>
      </c>
      <c r="S7262" t="str">
        <f t="shared" si="227"/>
        <v>0714</v>
      </c>
    </row>
    <row r="7263" spans="1:19">
      <c r="A7263" t="s">
        <v>58677</v>
      </c>
      <c r="B7263" t="s">
        <v>58678</v>
      </c>
      <c r="C7263" t="s">
        <v>46</v>
      </c>
      <c r="D7263" t="s">
        <v>58679</v>
      </c>
      <c r="E7263" t="s">
        <v>58680</v>
      </c>
      <c r="F7263" t="s">
        <v>58681</v>
      </c>
      <c r="G7263" t="s">
        <v>58682</v>
      </c>
      <c r="H7263" t="s">
        <v>58683</v>
      </c>
      <c r="I7263" t="s">
        <v>2364</v>
      </c>
      <c r="J7263" t="s">
        <v>4903</v>
      </c>
      <c r="K7263" t="s">
        <v>4904</v>
      </c>
      <c r="L7263" t="s">
        <v>47</v>
      </c>
      <c r="M7263" t="s">
        <v>4905</v>
      </c>
      <c r="N7263" t="s">
        <v>2340</v>
      </c>
      <c r="O7263" t="s">
        <v>4906</v>
      </c>
      <c r="P7263" t="s">
        <v>58684</v>
      </c>
      <c r="Q7263" t="s">
        <v>58685</v>
      </c>
      <c r="R7263" t="str">
        <f t="shared" si="226"/>
        <v>诸城</v>
      </c>
      <c r="S7263" t="str">
        <f t="shared" si="227"/>
        <v>0714</v>
      </c>
    </row>
    <row r="7264" spans="1:19">
      <c r="A7264" t="s">
        <v>58686</v>
      </c>
      <c r="B7264" t="s">
        <v>58687</v>
      </c>
      <c r="C7264" t="s">
        <v>46</v>
      </c>
      <c r="D7264" t="s">
        <v>58688</v>
      </c>
      <c r="E7264" t="s">
        <v>58689</v>
      </c>
      <c r="F7264" t="s">
        <v>58690</v>
      </c>
      <c r="G7264" t="s">
        <v>58691</v>
      </c>
      <c r="H7264" t="s">
        <v>58692</v>
      </c>
      <c r="I7264" t="s">
        <v>2364</v>
      </c>
      <c r="J7264" t="s">
        <v>9339</v>
      </c>
      <c r="K7264" t="s">
        <v>9340</v>
      </c>
      <c r="L7264" t="s">
        <v>47</v>
      </c>
      <c r="M7264" t="s">
        <v>2454</v>
      </c>
      <c r="N7264" t="s">
        <v>4563</v>
      </c>
      <c r="O7264" t="s">
        <v>9341</v>
      </c>
      <c r="P7264" t="s">
        <v>58693</v>
      </c>
      <c r="R7264" t="str">
        <f t="shared" si="226"/>
        <v>诸城</v>
      </c>
      <c r="S7264" t="str">
        <f t="shared" si="227"/>
        <v>0714</v>
      </c>
    </row>
    <row r="7265" spans="1:19">
      <c r="A7265" t="s">
        <v>58694</v>
      </c>
      <c r="B7265" t="s">
        <v>58695</v>
      </c>
      <c r="C7265" t="s">
        <v>46</v>
      </c>
      <c r="D7265" t="s">
        <v>58696</v>
      </c>
      <c r="E7265" t="s">
        <v>55230</v>
      </c>
      <c r="F7265" t="s">
        <v>58697</v>
      </c>
      <c r="G7265" t="s">
        <v>58698</v>
      </c>
      <c r="H7265" t="s">
        <v>58699</v>
      </c>
      <c r="I7265" t="s">
        <v>2350</v>
      </c>
      <c r="J7265" t="s">
        <v>3809</v>
      </c>
      <c r="K7265" t="s">
        <v>3810</v>
      </c>
      <c r="L7265" t="s">
        <v>57</v>
      </c>
      <c r="M7265" t="s">
        <v>3811</v>
      </c>
      <c r="N7265" t="s">
        <v>2674</v>
      </c>
      <c r="O7265" t="s">
        <v>3812</v>
      </c>
      <c r="P7265" t="s">
        <v>58700</v>
      </c>
      <c r="Q7265" t="s">
        <v>58701</v>
      </c>
      <c r="R7265" t="str">
        <f t="shared" si="226"/>
        <v>安丘</v>
      </c>
      <c r="S7265" t="str">
        <f t="shared" si="227"/>
        <v>0714</v>
      </c>
    </row>
    <row r="7266" spans="1:19">
      <c r="A7266" t="s">
        <v>58702</v>
      </c>
      <c r="B7266" t="s">
        <v>58703</v>
      </c>
      <c r="C7266" t="s">
        <v>46</v>
      </c>
      <c r="D7266" t="s">
        <v>58704</v>
      </c>
      <c r="E7266" t="s">
        <v>55230</v>
      </c>
      <c r="F7266" t="s">
        <v>58705</v>
      </c>
      <c r="G7266" t="s">
        <v>58706</v>
      </c>
      <c r="H7266" t="s">
        <v>58707</v>
      </c>
      <c r="I7266" t="s">
        <v>2350</v>
      </c>
      <c r="J7266" t="s">
        <v>4253</v>
      </c>
      <c r="K7266" t="s">
        <v>43422</v>
      </c>
      <c r="L7266" t="s">
        <v>57</v>
      </c>
      <c r="M7266" t="s">
        <v>2367</v>
      </c>
      <c r="N7266" t="s">
        <v>2421</v>
      </c>
      <c r="O7266" t="s">
        <v>4256</v>
      </c>
      <c r="P7266" t="s">
        <v>58708</v>
      </c>
      <c r="Q7266" t="s">
        <v>58709</v>
      </c>
      <c r="R7266" t="str">
        <f t="shared" si="226"/>
        <v>安丘</v>
      </c>
      <c r="S7266" t="str">
        <f t="shared" si="227"/>
        <v>0714</v>
      </c>
    </row>
    <row r="7267" spans="1:19">
      <c r="A7267" t="s">
        <v>58710</v>
      </c>
      <c r="B7267" t="s">
        <v>58711</v>
      </c>
      <c r="C7267" t="s">
        <v>46</v>
      </c>
      <c r="D7267" t="s">
        <v>58712</v>
      </c>
      <c r="E7267" t="s">
        <v>58713</v>
      </c>
      <c r="F7267" t="s">
        <v>58714</v>
      </c>
      <c r="G7267" t="s">
        <v>58715</v>
      </c>
      <c r="H7267" t="s">
        <v>58716</v>
      </c>
      <c r="I7267" t="s">
        <v>2350</v>
      </c>
      <c r="J7267" t="s">
        <v>5410</v>
      </c>
      <c r="K7267" t="s">
        <v>5411</v>
      </c>
      <c r="L7267" t="s">
        <v>137</v>
      </c>
      <c r="M7267" t="s">
        <v>3940</v>
      </c>
      <c r="N7267" t="s">
        <v>2421</v>
      </c>
      <c r="O7267" t="s">
        <v>5412</v>
      </c>
      <c r="P7267" t="s">
        <v>58717</v>
      </c>
      <c r="R7267" t="str">
        <f t="shared" si="226"/>
        <v>青州</v>
      </c>
      <c r="S7267" t="str">
        <f t="shared" si="227"/>
        <v>0714</v>
      </c>
    </row>
    <row r="7268" spans="1:19">
      <c r="A7268" t="s">
        <v>58718</v>
      </c>
      <c r="B7268" t="s">
        <v>58719</v>
      </c>
      <c r="C7268" t="s">
        <v>46</v>
      </c>
      <c r="D7268" t="s">
        <v>58720</v>
      </c>
      <c r="E7268" t="s">
        <v>55447</v>
      </c>
      <c r="F7268" t="s">
        <v>58721</v>
      </c>
      <c r="G7268" t="s">
        <v>58722</v>
      </c>
      <c r="H7268" t="s">
        <v>58723</v>
      </c>
      <c r="I7268" t="s">
        <v>2364</v>
      </c>
      <c r="J7268" t="s">
        <v>6506</v>
      </c>
      <c r="K7268" t="s">
        <v>6507</v>
      </c>
      <c r="L7268" t="s">
        <v>76</v>
      </c>
      <c r="M7268" t="s">
        <v>4374</v>
      </c>
      <c r="N7268" t="s">
        <v>3339</v>
      </c>
      <c r="O7268" t="s">
        <v>6508</v>
      </c>
      <c r="P7268" t="s">
        <v>58724</v>
      </c>
      <c r="Q7268" t="s">
        <v>58725</v>
      </c>
      <c r="R7268" t="str">
        <f t="shared" si="226"/>
        <v>奎文</v>
      </c>
      <c r="S7268" t="str">
        <f t="shared" si="227"/>
        <v>0714</v>
      </c>
    </row>
    <row r="7269" spans="1:19">
      <c r="A7269" t="s">
        <v>58726</v>
      </c>
      <c r="B7269" t="s">
        <v>58727</v>
      </c>
      <c r="C7269" t="s">
        <v>46</v>
      </c>
      <c r="D7269" t="s">
        <v>58728</v>
      </c>
      <c r="E7269" t="s">
        <v>55447</v>
      </c>
      <c r="F7269" t="s">
        <v>58729</v>
      </c>
      <c r="G7269" t="s">
        <v>58730</v>
      </c>
      <c r="H7269" t="s">
        <v>58731</v>
      </c>
      <c r="I7269" t="s">
        <v>2350</v>
      </c>
      <c r="J7269" t="s">
        <v>3565</v>
      </c>
      <c r="K7269" t="s">
        <v>3566</v>
      </c>
      <c r="L7269" t="s">
        <v>110</v>
      </c>
      <c r="M7269" t="s">
        <v>2575</v>
      </c>
      <c r="N7269" t="s">
        <v>2421</v>
      </c>
      <c r="O7269" t="s">
        <v>3567</v>
      </c>
      <c r="P7269" t="s">
        <v>58732</v>
      </c>
      <c r="Q7269" t="s">
        <v>58733</v>
      </c>
      <c r="R7269" t="str">
        <f t="shared" si="226"/>
        <v>高密</v>
      </c>
      <c r="S7269" t="str">
        <f t="shared" si="227"/>
        <v>0714</v>
      </c>
    </row>
    <row r="7270" spans="1:19">
      <c r="A7270" t="s">
        <v>58734</v>
      </c>
      <c r="B7270" t="s">
        <v>58735</v>
      </c>
      <c r="C7270" t="s">
        <v>46</v>
      </c>
      <c r="D7270" t="s">
        <v>58736</v>
      </c>
      <c r="E7270" t="s">
        <v>51161</v>
      </c>
      <c r="F7270" t="s">
        <v>58737</v>
      </c>
      <c r="G7270" t="s">
        <v>58738</v>
      </c>
      <c r="H7270" t="s">
        <v>58739</v>
      </c>
      <c r="I7270" t="s">
        <v>2392</v>
      </c>
      <c r="J7270" t="s">
        <v>12541</v>
      </c>
      <c r="K7270" t="s">
        <v>12542</v>
      </c>
      <c r="L7270" t="s">
        <v>128</v>
      </c>
      <c r="M7270" t="s">
        <v>4047</v>
      </c>
      <c r="N7270" t="s">
        <v>2649</v>
      </c>
      <c r="O7270" t="s">
        <v>12543</v>
      </c>
      <c r="P7270" t="s">
        <v>58740</v>
      </c>
      <c r="Q7270" t="s">
        <v>58741</v>
      </c>
      <c r="R7270" t="str">
        <f t="shared" si="226"/>
        <v>寿光</v>
      </c>
      <c r="S7270" t="str">
        <f t="shared" si="227"/>
        <v>0714</v>
      </c>
    </row>
    <row r="7271" spans="1:19">
      <c r="A7271" t="s">
        <v>58742</v>
      </c>
      <c r="B7271" t="s">
        <v>58743</v>
      </c>
      <c r="C7271" t="s">
        <v>46</v>
      </c>
      <c r="D7271" t="s">
        <v>58744</v>
      </c>
      <c r="E7271" t="s">
        <v>55447</v>
      </c>
      <c r="F7271" t="s">
        <v>58745</v>
      </c>
      <c r="G7271" t="s">
        <v>58746</v>
      </c>
      <c r="H7271" t="s">
        <v>58747</v>
      </c>
      <c r="I7271" t="s">
        <v>2364</v>
      </c>
      <c r="J7271" t="s">
        <v>3704</v>
      </c>
      <c r="K7271" t="s">
        <v>3705</v>
      </c>
      <c r="L7271" t="s">
        <v>67</v>
      </c>
      <c r="M7271" t="s">
        <v>3706</v>
      </c>
      <c r="N7271" t="s">
        <v>2785</v>
      </c>
      <c r="O7271" t="s">
        <v>3707</v>
      </c>
      <c r="P7271" t="s">
        <v>58748</v>
      </c>
      <c r="R7271" t="str">
        <f t="shared" si="226"/>
        <v>昌邑</v>
      </c>
      <c r="S7271" t="str">
        <f t="shared" si="227"/>
        <v>0714</v>
      </c>
    </row>
    <row r="7272" spans="1:19">
      <c r="A7272" t="s">
        <v>58749</v>
      </c>
      <c r="B7272" t="s">
        <v>58750</v>
      </c>
      <c r="C7272" t="s">
        <v>46</v>
      </c>
      <c r="D7272" t="s">
        <v>58751</v>
      </c>
      <c r="E7272" t="s">
        <v>55230</v>
      </c>
      <c r="F7272" t="s">
        <v>58752</v>
      </c>
      <c r="G7272" t="s">
        <v>58753</v>
      </c>
      <c r="H7272" t="s">
        <v>58754</v>
      </c>
      <c r="I7272" t="s">
        <v>2378</v>
      </c>
      <c r="J7272" t="s">
        <v>6077</v>
      </c>
      <c r="K7272" t="s">
        <v>6078</v>
      </c>
      <c r="L7272" t="s">
        <v>128</v>
      </c>
      <c r="M7272" t="s">
        <v>6079</v>
      </c>
      <c r="N7272" t="s">
        <v>2859</v>
      </c>
      <c r="O7272" t="s">
        <v>6080</v>
      </c>
      <c r="P7272" t="s">
        <v>58755</v>
      </c>
      <c r="R7272" t="str">
        <f t="shared" si="226"/>
        <v>寿光</v>
      </c>
      <c r="S7272" t="str">
        <f t="shared" si="227"/>
        <v>0714</v>
      </c>
    </row>
    <row r="7273" spans="1:19">
      <c r="A7273" t="s">
        <v>58756</v>
      </c>
      <c r="B7273" t="s">
        <v>58757</v>
      </c>
      <c r="C7273" t="s">
        <v>46</v>
      </c>
      <c r="D7273" t="s">
        <v>58758</v>
      </c>
      <c r="E7273" t="s">
        <v>55230</v>
      </c>
      <c r="F7273" t="s">
        <v>58759</v>
      </c>
      <c r="G7273" t="s">
        <v>58760</v>
      </c>
      <c r="H7273" t="s">
        <v>58761</v>
      </c>
      <c r="I7273" t="s">
        <v>2645</v>
      </c>
      <c r="J7273" t="s">
        <v>3575</v>
      </c>
      <c r="K7273" t="s">
        <v>3576</v>
      </c>
      <c r="L7273" t="s">
        <v>676</v>
      </c>
      <c r="M7273" t="s">
        <v>3471</v>
      </c>
      <c r="N7273" t="s">
        <v>2480</v>
      </c>
      <c r="O7273" t="s">
        <v>3578</v>
      </c>
      <c r="P7273" t="s">
        <v>58762</v>
      </c>
      <c r="R7273" t="str">
        <f t="shared" si="226"/>
        <v>昌乐</v>
      </c>
      <c r="S7273" t="str">
        <f t="shared" si="227"/>
        <v>0714</v>
      </c>
    </row>
    <row r="7274" spans="1:19">
      <c r="A7274" t="s">
        <v>58763</v>
      </c>
      <c r="B7274" t="s">
        <v>58764</v>
      </c>
      <c r="C7274" t="s">
        <v>46</v>
      </c>
      <c r="D7274" t="s">
        <v>58765</v>
      </c>
      <c r="E7274" t="s">
        <v>55230</v>
      </c>
      <c r="F7274" t="s">
        <v>58766</v>
      </c>
      <c r="G7274" t="s">
        <v>58767</v>
      </c>
      <c r="H7274" t="s">
        <v>58768</v>
      </c>
      <c r="I7274" t="s">
        <v>3336</v>
      </c>
      <c r="J7274" t="s">
        <v>4987</v>
      </c>
      <c r="K7274" t="s">
        <v>4988</v>
      </c>
      <c r="L7274" t="s">
        <v>57</v>
      </c>
      <c r="M7274" t="s">
        <v>2838</v>
      </c>
      <c r="N7274" t="s">
        <v>4222</v>
      </c>
      <c r="O7274" t="s">
        <v>4989</v>
      </c>
      <c r="P7274" t="s">
        <v>58769</v>
      </c>
      <c r="R7274" t="str">
        <f t="shared" si="226"/>
        <v>安丘</v>
      </c>
      <c r="S7274" t="str">
        <f t="shared" si="227"/>
        <v>0714</v>
      </c>
    </row>
    <row r="7275" spans="1:19">
      <c r="A7275" t="s">
        <v>58770</v>
      </c>
      <c r="B7275" t="s">
        <v>58771</v>
      </c>
      <c r="C7275" t="s">
        <v>46</v>
      </c>
      <c r="D7275" t="s">
        <v>58772</v>
      </c>
      <c r="E7275" t="s">
        <v>55589</v>
      </c>
      <c r="F7275" t="s">
        <v>58773</v>
      </c>
      <c r="G7275" t="s">
        <v>58774</v>
      </c>
      <c r="H7275" t="s">
        <v>58775</v>
      </c>
      <c r="I7275" t="s">
        <v>3376</v>
      </c>
      <c r="J7275" t="s">
        <v>3868</v>
      </c>
      <c r="K7275" t="s">
        <v>3869</v>
      </c>
      <c r="L7275" t="s">
        <v>57</v>
      </c>
      <c r="M7275" t="s">
        <v>2367</v>
      </c>
      <c r="N7275" t="s">
        <v>7446</v>
      </c>
      <c r="O7275" t="s">
        <v>3870</v>
      </c>
      <c r="P7275" t="s">
        <v>58776</v>
      </c>
      <c r="R7275" t="str">
        <f t="shared" si="226"/>
        <v>安丘</v>
      </c>
      <c r="S7275" t="str">
        <f t="shared" si="227"/>
        <v>0714</v>
      </c>
    </row>
    <row r="7276" spans="1:19">
      <c r="A7276" t="s">
        <v>58777</v>
      </c>
      <c r="B7276" t="s">
        <v>58778</v>
      </c>
      <c r="C7276" t="s">
        <v>46</v>
      </c>
      <c r="D7276" t="s">
        <v>58779</v>
      </c>
      <c r="E7276" t="s">
        <v>55447</v>
      </c>
      <c r="F7276" t="s">
        <v>58780</v>
      </c>
      <c r="G7276" t="s">
        <v>58781</v>
      </c>
      <c r="H7276" t="s">
        <v>58782</v>
      </c>
      <c r="I7276" t="s">
        <v>2378</v>
      </c>
      <c r="J7276" t="s">
        <v>11200</v>
      </c>
      <c r="K7276" t="s">
        <v>11201</v>
      </c>
      <c r="L7276" t="s">
        <v>146</v>
      </c>
      <c r="M7276" t="s">
        <v>3051</v>
      </c>
      <c r="N7276" t="s">
        <v>2529</v>
      </c>
      <c r="O7276" t="s">
        <v>11202</v>
      </c>
      <c r="P7276" t="s">
        <v>58783</v>
      </c>
      <c r="R7276" t="str">
        <f t="shared" si="226"/>
        <v>临朐</v>
      </c>
      <c r="S7276" t="str">
        <f t="shared" si="227"/>
        <v>0714</v>
      </c>
    </row>
    <row r="7277" spans="1:19">
      <c r="A7277" t="s">
        <v>58784</v>
      </c>
      <c r="B7277" t="s">
        <v>58785</v>
      </c>
      <c r="C7277" t="s">
        <v>46</v>
      </c>
      <c r="D7277" t="s">
        <v>58786</v>
      </c>
      <c r="E7277" t="s">
        <v>58787</v>
      </c>
      <c r="F7277" t="s">
        <v>58788</v>
      </c>
      <c r="G7277" t="s">
        <v>58789</v>
      </c>
      <c r="H7277" t="s">
        <v>58790</v>
      </c>
      <c r="I7277" t="s">
        <v>2350</v>
      </c>
      <c r="J7277" t="s">
        <v>56140</v>
      </c>
      <c r="K7277" t="s">
        <v>7562</v>
      </c>
      <c r="L7277" t="s">
        <v>101</v>
      </c>
      <c r="M7277" t="s">
        <v>3130</v>
      </c>
      <c r="N7277" t="s">
        <v>2674</v>
      </c>
      <c r="O7277" t="s">
        <v>56141</v>
      </c>
      <c r="P7277" t="s">
        <v>58791</v>
      </c>
      <c r="Q7277" t="s">
        <v>58792</v>
      </c>
      <c r="R7277" t="str">
        <f t="shared" si="226"/>
        <v>潍城</v>
      </c>
      <c r="S7277" t="str">
        <f t="shared" si="227"/>
        <v>0714</v>
      </c>
    </row>
    <row r="7278" spans="1:19">
      <c r="A7278" t="s">
        <v>58793</v>
      </c>
      <c r="B7278" t="s">
        <v>58794</v>
      </c>
      <c r="C7278" t="s">
        <v>46</v>
      </c>
      <c r="D7278" t="s">
        <v>58795</v>
      </c>
      <c r="E7278" t="s">
        <v>55447</v>
      </c>
      <c r="F7278" t="s">
        <v>58796</v>
      </c>
      <c r="G7278" t="s">
        <v>58797</v>
      </c>
      <c r="H7278" t="s">
        <v>58798</v>
      </c>
      <c r="I7278" t="s">
        <v>2364</v>
      </c>
      <c r="J7278" t="s">
        <v>9756</v>
      </c>
      <c r="K7278" t="s">
        <v>9757</v>
      </c>
      <c r="L7278" t="s">
        <v>47</v>
      </c>
      <c r="M7278" t="s">
        <v>2784</v>
      </c>
      <c r="N7278" t="s">
        <v>7446</v>
      </c>
      <c r="O7278" t="s">
        <v>9758</v>
      </c>
      <c r="P7278" t="s">
        <v>58799</v>
      </c>
      <c r="Q7278" t="s">
        <v>58800</v>
      </c>
      <c r="R7278" t="str">
        <f t="shared" si="226"/>
        <v>诸城</v>
      </c>
      <c r="S7278" t="str">
        <f t="shared" si="227"/>
        <v>0714</v>
      </c>
    </row>
    <row r="7279" spans="1:19">
      <c r="A7279" t="s">
        <v>58801</v>
      </c>
      <c r="B7279" t="s">
        <v>58802</v>
      </c>
      <c r="C7279" t="s">
        <v>46</v>
      </c>
      <c r="D7279" t="s">
        <v>58803</v>
      </c>
      <c r="E7279" t="s">
        <v>58804</v>
      </c>
      <c r="F7279" t="s">
        <v>58805</v>
      </c>
      <c r="G7279" t="s">
        <v>58806</v>
      </c>
      <c r="H7279" t="s">
        <v>58807</v>
      </c>
      <c r="I7279" t="s">
        <v>2645</v>
      </c>
      <c r="J7279" t="s">
        <v>2771</v>
      </c>
      <c r="K7279" t="s">
        <v>2772</v>
      </c>
      <c r="L7279" t="s">
        <v>76</v>
      </c>
      <c r="M7279" t="s">
        <v>2516</v>
      </c>
      <c r="N7279" t="s">
        <v>2859</v>
      </c>
      <c r="O7279" t="s">
        <v>2773</v>
      </c>
      <c r="P7279" t="s">
        <v>58808</v>
      </c>
      <c r="R7279" t="str">
        <f t="shared" si="226"/>
        <v>奎文</v>
      </c>
      <c r="S7279" t="str">
        <f t="shared" si="227"/>
        <v>0714</v>
      </c>
    </row>
    <row r="7280" spans="1:19">
      <c r="A7280" t="s">
        <v>58809</v>
      </c>
      <c r="B7280" t="s">
        <v>58810</v>
      </c>
      <c r="C7280" t="s">
        <v>46</v>
      </c>
      <c r="D7280" t="s">
        <v>58811</v>
      </c>
      <c r="E7280" t="s">
        <v>55230</v>
      </c>
      <c r="F7280" t="s">
        <v>58812</v>
      </c>
      <c r="G7280" t="s">
        <v>58813</v>
      </c>
      <c r="H7280" t="s">
        <v>58814</v>
      </c>
      <c r="I7280" t="s">
        <v>2364</v>
      </c>
      <c r="J7280" t="s">
        <v>6796</v>
      </c>
      <c r="K7280" t="s">
        <v>6797</v>
      </c>
      <c r="L7280" t="s">
        <v>110</v>
      </c>
      <c r="M7280" t="s">
        <v>3098</v>
      </c>
      <c r="N7280" t="s">
        <v>2368</v>
      </c>
      <c r="O7280" t="s">
        <v>6798</v>
      </c>
      <c r="P7280" t="s">
        <v>58815</v>
      </c>
      <c r="R7280" t="str">
        <f t="shared" si="226"/>
        <v>高密</v>
      </c>
      <c r="S7280" t="str">
        <f t="shared" si="227"/>
        <v>0714</v>
      </c>
    </row>
    <row r="7281" spans="1:19">
      <c r="A7281" t="s">
        <v>58816</v>
      </c>
      <c r="B7281" t="s">
        <v>58817</v>
      </c>
      <c r="C7281" t="s">
        <v>46</v>
      </c>
      <c r="D7281" t="s">
        <v>58818</v>
      </c>
      <c r="E7281" t="s">
        <v>55589</v>
      </c>
      <c r="F7281" t="s">
        <v>58819</v>
      </c>
      <c r="G7281" t="s">
        <v>58820</v>
      </c>
      <c r="H7281" t="s">
        <v>58821</v>
      </c>
      <c r="I7281" t="s">
        <v>2364</v>
      </c>
      <c r="J7281" t="s">
        <v>7999</v>
      </c>
      <c r="K7281" t="s">
        <v>8000</v>
      </c>
      <c r="L7281" t="s">
        <v>47</v>
      </c>
      <c r="M7281" t="s">
        <v>8001</v>
      </c>
      <c r="N7281" t="s">
        <v>2480</v>
      </c>
      <c r="O7281" t="s">
        <v>8002</v>
      </c>
      <c r="P7281" t="s">
        <v>58822</v>
      </c>
      <c r="R7281" t="str">
        <f t="shared" si="226"/>
        <v>诸城</v>
      </c>
      <c r="S7281" t="str">
        <f t="shared" si="227"/>
        <v>0714</v>
      </c>
    </row>
    <row r="7282" spans="1:19">
      <c r="A7282" t="s">
        <v>58823</v>
      </c>
      <c r="B7282" t="s">
        <v>58824</v>
      </c>
      <c r="C7282" t="s">
        <v>46</v>
      </c>
      <c r="D7282" t="s">
        <v>58825</v>
      </c>
      <c r="E7282" t="s">
        <v>55447</v>
      </c>
      <c r="F7282" t="s">
        <v>58826</v>
      </c>
      <c r="G7282" t="s">
        <v>58827</v>
      </c>
      <c r="H7282" t="s">
        <v>58828</v>
      </c>
      <c r="I7282" t="s">
        <v>2364</v>
      </c>
      <c r="J7282" t="s">
        <v>3750</v>
      </c>
      <c r="K7282" t="s">
        <v>3751</v>
      </c>
      <c r="L7282" t="s">
        <v>137</v>
      </c>
      <c r="M7282" t="s">
        <v>3729</v>
      </c>
      <c r="N7282" t="s">
        <v>3017</v>
      </c>
      <c r="O7282" t="s">
        <v>3752</v>
      </c>
      <c r="P7282" t="s">
        <v>58829</v>
      </c>
      <c r="R7282" t="str">
        <f t="shared" si="226"/>
        <v>青州</v>
      </c>
      <c r="S7282" t="str">
        <f t="shared" si="227"/>
        <v>0714</v>
      </c>
    </row>
    <row r="7283" spans="1:19">
      <c r="A7283" t="s">
        <v>58830</v>
      </c>
      <c r="B7283" t="s">
        <v>58831</v>
      </c>
      <c r="C7283" t="s">
        <v>46</v>
      </c>
      <c r="D7283" t="s">
        <v>58832</v>
      </c>
      <c r="E7283" t="s">
        <v>55447</v>
      </c>
      <c r="F7283" t="s">
        <v>58833</v>
      </c>
      <c r="G7283" t="s">
        <v>58834</v>
      </c>
      <c r="H7283" t="s">
        <v>58835</v>
      </c>
      <c r="I7283" t="s">
        <v>2503</v>
      </c>
      <c r="J7283" t="s">
        <v>9889</v>
      </c>
      <c r="K7283" t="s">
        <v>9890</v>
      </c>
      <c r="L7283" t="s">
        <v>47</v>
      </c>
      <c r="M7283" t="s">
        <v>4154</v>
      </c>
      <c r="N7283" t="s">
        <v>2816</v>
      </c>
      <c r="O7283" t="s">
        <v>9891</v>
      </c>
      <c r="P7283" t="s">
        <v>58836</v>
      </c>
      <c r="Q7283" t="s">
        <v>58837</v>
      </c>
      <c r="R7283" t="str">
        <f t="shared" si="226"/>
        <v>诸城</v>
      </c>
      <c r="S7283" t="str">
        <f t="shared" si="227"/>
        <v>0714</v>
      </c>
    </row>
    <row r="7284" spans="1:19">
      <c r="A7284" t="s">
        <v>58838</v>
      </c>
      <c r="B7284" t="s">
        <v>58839</v>
      </c>
      <c r="C7284" t="s">
        <v>46</v>
      </c>
      <c r="D7284" t="s">
        <v>58840</v>
      </c>
      <c r="E7284" t="s">
        <v>58841</v>
      </c>
      <c r="F7284" t="s">
        <v>58842</v>
      </c>
      <c r="G7284" t="s">
        <v>58843</v>
      </c>
      <c r="H7284" t="s">
        <v>58844</v>
      </c>
      <c r="I7284" t="s">
        <v>2378</v>
      </c>
      <c r="J7284" t="s">
        <v>2741</v>
      </c>
      <c r="K7284" t="s">
        <v>4958</v>
      </c>
      <c r="L7284" t="s">
        <v>137</v>
      </c>
      <c r="M7284" t="s">
        <v>4959</v>
      </c>
      <c r="N7284" t="s">
        <v>2674</v>
      </c>
      <c r="O7284" t="s">
        <v>2744</v>
      </c>
      <c r="P7284" t="s">
        <v>58845</v>
      </c>
      <c r="R7284" t="str">
        <f t="shared" si="226"/>
        <v>青州</v>
      </c>
      <c r="S7284" t="str">
        <f t="shared" si="227"/>
        <v>0714</v>
      </c>
    </row>
    <row r="7285" spans="1:19">
      <c r="A7285" t="s">
        <v>58846</v>
      </c>
      <c r="B7285" t="s">
        <v>58847</v>
      </c>
      <c r="C7285" t="s">
        <v>46</v>
      </c>
      <c r="D7285" t="s">
        <v>58848</v>
      </c>
      <c r="E7285" t="s">
        <v>55447</v>
      </c>
      <c r="F7285" t="s">
        <v>58849</v>
      </c>
      <c r="G7285" t="s">
        <v>58850</v>
      </c>
      <c r="H7285" t="s">
        <v>58851</v>
      </c>
      <c r="I7285" t="s">
        <v>2350</v>
      </c>
      <c r="J7285" t="s">
        <v>3038</v>
      </c>
      <c r="K7285" t="s">
        <v>3039</v>
      </c>
      <c r="L7285" t="s">
        <v>137</v>
      </c>
      <c r="M7285" t="s">
        <v>3040</v>
      </c>
      <c r="N7285" t="s">
        <v>2816</v>
      </c>
      <c r="O7285" t="s">
        <v>3041</v>
      </c>
      <c r="P7285" t="s">
        <v>58852</v>
      </c>
      <c r="Q7285" t="s">
        <v>58853</v>
      </c>
      <c r="R7285" t="str">
        <f t="shared" si="226"/>
        <v>青州</v>
      </c>
      <c r="S7285" t="str">
        <f t="shared" si="227"/>
        <v>0714</v>
      </c>
    </row>
    <row r="7286" spans="1:19">
      <c r="A7286" t="s">
        <v>58854</v>
      </c>
      <c r="B7286" t="s">
        <v>58855</v>
      </c>
      <c r="C7286" t="s">
        <v>46</v>
      </c>
      <c r="D7286" t="s">
        <v>58856</v>
      </c>
      <c r="E7286" t="s">
        <v>55447</v>
      </c>
      <c r="F7286" t="s">
        <v>58857</v>
      </c>
      <c r="G7286" t="s">
        <v>58858</v>
      </c>
      <c r="H7286" t="s">
        <v>58859</v>
      </c>
      <c r="I7286" t="s">
        <v>2350</v>
      </c>
      <c r="J7286" t="s">
        <v>5938</v>
      </c>
      <c r="K7286" t="s">
        <v>5939</v>
      </c>
      <c r="L7286" t="s">
        <v>76</v>
      </c>
      <c r="M7286" t="s">
        <v>4374</v>
      </c>
      <c r="N7286" t="s">
        <v>2816</v>
      </c>
      <c r="O7286" t="s">
        <v>5940</v>
      </c>
      <c r="P7286" t="s">
        <v>58860</v>
      </c>
      <c r="Q7286" t="s">
        <v>58861</v>
      </c>
      <c r="R7286" t="str">
        <f t="shared" si="226"/>
        <v>奎文</v>
      </c>
      <c r="S7286" t="str">
        <f t="shared" si="227"/>
        <v>0714</v>
      </c>
    </row>
    <row r="7287" spans="1:19">
      <c r="A7287" t="s">
        <v>58862</v>
      </c>
      <c r="B7287" t="s">
        <v>58863</v>
      </c>
      <c r="C7287" t="s">
        <v>46</v>
      </c>
      <c r="D7287" t="s">
        <v>58864</v>
      </c>
      <c r="E7287" t="s">
        <v>58865</v>
      </c>
      <c r="F7287" t="s">
        <v>58866</v>
      </c>
      <c r="G7287" t="s">
        <v>58867</v>
      </c>
      <c r="H7287" t="s">
        <v>58868</v>
      </c>
      <c r="I7287" t="s">
        <v>2364</v>
      </c>
      <c r="J7287" t="s">
        <v>13373</v>
      </c>
      <c r="K7287" t="s">
        <v>13374</v>
      </c>
      <c r="L7287" t="s">
        <v>187</v>
      </c>
      <c r="M7287" t="s">
        <v>8014</v>
      </c>
      <c r="N7287" t="s">
        <v>2340</v>
      </c>
      <c r="O7287" t="s">
        <v>13375</v>
      </c>
      <c r="P7287" t="s">
        <v>58869</v>
      </c>
      <c r="R7287" t="str">
        <f t="shared" si="226"/>
        <v>坊子</v>
      </c>
      <c r="S7287" t="str">
        <f t="shared" si="227"/>
        <v>0714</v>
      </c>
    </row>
    <row r="7288" spans="1:19">
      <c r="A7288" t="s">
        <v>58870</v>
      </c>
      <c r="B7288" t="s">
        <v>58871</v>
      </c>
      <c r="C7288" t="s">
        <v>46</v>
      </c>
      <c r="D7288" t="s">
        <v>58872</v>
      </c>
      <c r="E7288" t="s">
        <v>58873</v>
      </c>
      <c r="F7288" t="s">
        <v>58874</v>
      </c>
      <c r="G7288" t="s">
        <v>58875</v>
      </c>
      <c r="H7288" t="s">
        <v>58876</v>
      </c>
      <c r="I7288" t="s">
        <v>2645</v>
      </c>
      <c r="J7288" t="s">
        <v>2782</v>
      </c>
      <c r="K7288" t="s">
        <v>2783</v>
      </c>
      <c r="L7288" t="s">
        <v>47</v>
      </c>
      <c r="M7288" t="s">
        <v>2784</v>
      </c>
      <c r="N7288" t="s">
        <v>2785</v>
      </c>
      <c r="O7288" t="s">
        <v>2786</v>
      </c>
      <c r="P7288" t="s">
        <v>58877</v>
      </c>
      <c r="R7288" t="str">
        <f t="shared" si="226"/>
        <v>诸城</v>
      </c>
      <c r="S7288" t="str">
        <f t="shared" si="227"/>
        <v>0714</v>
      </c>
    </row>
    <row r="7289" spans="1:19">
      <c r="A7289" t="s">
        <v>58878</v>
      </c>
      <c r="B7289" t="s">
        <v>58879</v>
      </c>
      <c r="C7289" t="s">
        <v>46</v>
      </c>
      <c r="D7289" t="s">
        <v>58880</v>
      </c>
      <c r="E7289" t="s">
        <v>58881</v>
      </c>
      <c r="F7289" t="s">
        <v>58882</v>
      </c>
      <c r="G7289" t="s">
        <v>58883</v>
      </c>
      <c r="H7289" t="s">
        <v>58884</v>
      </c>
      <c r="I7289" t="s">
        <v>2364</v>
      </c>
      <c r="J7289" t="s">
        <v>9811</v>
      </c>
      <c r="K7289" t="s">
        <v>9812</v>
      </c>
      <c r="L7289" t="s">
        <v>57</v>
      </c>
      <c r="M7289" t="s">
        <v>2492</v>
      </c>
      <c r="N7289" t="s">
        <v>2983</v>
      </c>
      <c r="O7289" t="s">
        <v>9813</v>
      </c>
      <c r="P7289" t="s">
        <v>58885</v>
      </c>
      <c r="Q7289" t="s">
        <v>58886</v>
      </c>
      <c r="R7289" t="str">
        <f t="shared" si="226"/>
        <v>安丘</v>
      </c>
      <c r="S7289" t="str">
        <f t="shared" si="227"/>
        <v>0714</v>
      </c>
    </row>
    <row r="7290" spans="1:19">
      <c r="A7290" t="s">
        <v>58887</v>
      </c>
      <c r="B7290" t="s">
        <v>58888</v>
      </c>
      <c r="C7290" t="s">
        <v>46</v>
      </c>
      <c r="D7290" t="s">
        <v>58889</v>
      </c>
      <c r="E7290" t="s">
        <v>55447</v>
      </c>
      <c r="F7290" t="s">
        <v>58890</v>
      </c>
      <c r="G7290" t="s">
        <v>58891</v>
      </c>
      <c r="H7290" t="s">
        <v>58892</v>
      </c>
      <c r="I7290" t="s">
        <v>2503</v>
      </c>
      <c r="J7290" t="s">
        <v>2587</v>
      </c>
      <c r="K7290" t="s">
        <v>2588</v>
      </c>
      <c r="L7290" t="s">
        <v>57</v>
      </c>
      <c r="M7290" t="s">
        <v>2433</v>
      </c>
      <c r="N7290" t="s">
        <v>3554</v>
      </c>
      <c r="O7290" t="s">
        <v>2590</v>
      </c>
      <c r="P7290" t="s">
        <v>58893</v>
      </c>
      <c r="Q7290" t="s">
        <v>55755</v>
      </c>
      <c r="R7290" t="str">
        <f t="shared" si="226"/>
        <v>安丘</v>
      </c>
      <c r="S7290" t="str">
        <f t="shared" si="227"/>
        <v>0714</v>
      </c>
    </row>
    <row r="7291" spans="1:19">
      <c r="A7291" t="s">
        <v>58894</v>
      </c>
      <c r="B7291" t="s">
        <v>58895</v>
      </c>
      <c r="C7291" t="s">
        <v>46</v>
      </c>
      <c r="D7291" t="s">
        <v>58896</v>
      </c>
      <c r="E7291" t="s">
        <v>55589</v>
      </c>
      <c r="F7291" t="s">
        <v>58897</v>
      </c>
      <c r="G7291" t="s">
        <v>58898</v>
      </c>
      <c r="H7291" t="s">
        <v>58899</v>
      </c>
      <c r="I7291" t="s">
        <v>2350</v>
      </c>
      <c r="J7291" t="s">
        <v>5547</v>
      </c>
      <c r="K7291" t="s">
        <v>5548</v>
      </c>
      <c r="L7291" t="s">
        <v>128</v>
      </c>
      <c r="M7291" t="s">
        <v>3895</v>
      </c>
      <c r="N7291" t="s">
        <v>2421</v>
      </c>
      <c r="O7291" t="s">
        <v>5549</v>
      </c>
      <c r="P7291" t="s">
        <v>58900</v>
      </c>
      <c r="R7291" t="str">
        <f t="shared" si="226"/>
        <v>寿光</v>
      </c>
      <c r="S7291" t="str">
        <f t="shared" si="227"/>
        <v>0714</v>
      </c>
    </row>
    <row r="7292" spans="1:19">
      <c r="A7292" t="s">
        <v>58901</v>
      </c>
      <c r="B7292" t="s">
        <v>58902</v>
      </c>
      <c r="C7292" t="s">
        <v>46</v>
      </c>
      <c r="D7292" t="s">
        <v>58903</v>
      </c>
      <c r="E7292" t="s">
        <v>55447</v>
      </c>
      <c r="F7292" t="s">
        <v>58904</v>
      </c>
      <c r="G7292" t="s">
        <v>58905</v>
      </c>
      <c r="H7292" t="s">
        <v>58906</v>
      </c>
      <c r="I7292" t="s">
        <v>2350</v>
      </c>
      <c r="J7292" t="s">
        <v>6970</v>
      </c>
      <c r="K7292" t="s">
        <v>6971</v>
      </c>
      <c r="L7292" t="s">
        <v>119</v>
      </c>
      <c r="M7292" t="s">
        <v>5238</v>
      </c>
      <c r="N7292" t="s">
        <v>3252</v>
      </c>
      <c r="O7292" t="s">
        <v>6972</v>
      </c>
      <c r="P7292" t="s">
        <v>58907</v>
      </c>
      <c r="Q7292" t="s">
        <v>35319</v>
      </c>
      <c r="R7292" t="str">
        <f t="shared" si="226"/>
        <v>寒亭</v>
      </c>
      <c r="S7292" t="str">
        <f t="shared" si="227"/>
        <v>0714</v>
      </c>
    </row>
    <row r="7293" spans="1:19">
      <c r="A7293" t="s">
        <v>58908</v>
      </c>
      <c r="B7293" t="s">
        <v>58909</v>
      </c>
      <c r="C7293" t="s">
        <v>46</v>
      </c>
      <c r="D7293" t="s">
        <v>58910</v>
      </c>
      <c r="E7293" t="s">
        <v>55447</v>
      </c>
      <c r="F7293" t="s">
        <v>58911</v>
      </c>
      <c r="G7293" t="s">
        <v>58912</v>
      </c>
      <c r="H7293" t="s">
        <v>58913</v>
      </c>
      <c r="I7293" t="s">
        <v>2364</v>
      </c>
      <c r="J7293" t="s">
        <v>2718</v>
      </c>
      <c r="K7293" t="s">
        <v>2719</v>
      </c>
      <c r="L7293" t="s">
        <v>128</v>
      </c>
      <c r="M7293" t="s">
        <v>2720</v>
      </c>
      <c r="N7293" t="s">
        <v>2354</v>
      </c>
      <c r="O7293" t="s">
        <v>2722</v>
      </c>
      <c r="P7293" t="s">
        <v>58914</v>
      </c>
      <c r="R7293" t="str">
        <f t="shared" si="226"/>
        <v>寿光</v>
      </c>
      <c r="S7293" t="str">
        <f t="shared" si="227"/>
        <v>0714</v>
      </c>
    </row>
    <row r="7294" spans="1:19">
      <c r="A7294" t="s">
        <v>58915</v>
      </c>
      <c r="B7294" t="s">
        <v>58916</v>
      </c>
      <c r="C7294" t="s">
        <v>46</v>
      </c>
      <c r="D7294" t="s">
        <v>58917</v>
      </c>
      <c r="E7294" t="s">
        <v>58918</v>
      </c>
      <c r="F7294" t="s">
        <v>58919</v>
      </c>
      <c r="G7294" t="s">
        <v>58920</v>
      </c>
      <c r="H7294" t="s">
        <v>58921</v>
      </c>
      <c r="I7294" t="s">
        <v>2364</v>
      </c>
      <c r="J7294" t="s">
        <v>2847</v>
      </c>
      <c r="K7294" t="s">
        <v>2848</v>
      </c>
      <c r="L7294" t="s">
        <v>110</v>
      </c>
      <c r="M7294" t="s">
        <v>2849</v>
      </c>
      <c r="N7294" t="s">
        <v>5855</v>
      </c>
      <c r="O7294" t="s">
        <v>2850</v>
      </c>
      <c r="P7294" t="s">
        <v>58922</v>
      </c>
      <c r="R7294" t="str">
        <f t="shared" si="226"/>
        <v>高密</v>
      </c>
      <c r="S7294" t="str">
        <f t="shared" si="227"/>
        <v>0714</v>
      </c>
    </row>
    <row r="7295" spans="1:19">
      <c r="A7295" t="s">
        <v>58923</v>
      </c>
      <c r="B7295" t="s">
        <v>58924</v>
      </c>
      <c r="C7295" t="s">
        <v>46</v>
      </c>
      <c r="D7295" t="s">
        <v>58925</v>
      </c>
      <c r="E7295" t="s">
        <v>55447</v>
      </c>
      <c r="F7295" t="s">
        <v>58926</v>
      </c>
      <c r="G7295" t="s">
        <v>58927</v>
      </c>
      <c r="H7295" t="s">
        <v>58928</v>
      </c>
      <c r="I7295" t="s">
        <v>2465</v>
      </c>
      <c r="J7295" t="s">
        <v>5347</v>
      </c>
      <c r="K7295" t="s">
        <v>5348</v>
      </c>
      <c r="L7295" t="s">
        <v>187</v>
      </c>
      <c r="M7295" t="s">
        <v>3510</v>
      </c>
      <c r="N7295" t="s">
        <v>2872</v>
      </c>
      <c r="O7295" t="s">
        <v>5349</v>
      </c>
      <c r="P7295" t="s">
        <v>58929</v>
      </c>
      <c r="Q7295" t="s">
        <v>58930</v>
      </c>
      <c r="R7295" t="str">
        <f t="shared" si="226"/>
        <v>坊子</v>
      </c>
      <c r="S7295" t="str">
        <f t="shared" si="227"/>
        <v>0714</v>
      </c>
    </row>
    <row r="7296" spans="1:19">
      <c r="A7296" t="s">
        <v>58931</v>
      </c>
      <c r="B7296" t="s">
        <v>58932</v>
      </c>
      <c r="C7296" t="s">
        <v>46</v>
      </c>
      <c r="D7296" t="s">
        <v>58933</v>
      </c>
      <c r="E7296" t="s">
        <v>55230</v>
      </c>
      <c r="F7296" t="s">
        <v>58934</v>
      </c>
      <c r="G7296" t="s">
        <v>58935</v>
      </c>
      <c r="H7296" t="s">
        <v>58936</v>
      </c>
      <c r="I7296" t="s">
        <v>2451</v>
      </c>
      <c r="J7296" t="s">
        <v>4914</v>
      </c>
      <c r="K7296" t="s">
        <v>4915</v>
      </c>
      <c r="L7296" t="s">
        <v>676</v>
      </c>
      <c r="M7296" t="s">
        <v>3471</v>
      </c>
      <c r="N7296" t="s">
        <v>2816</v>
      </c>
      <c r="O7296" t="s">
        <v>4916</v>
      </c>
      <c r="P7296" t="s">
        <v>58937</v>
      </c>
      <c r="R7296" t="str">
        <f t="shared" si="226"/>
        <v>昌乐</v>
      </c>
      <c r="S7296" t="str">
        <f t="shared" si="227"/>
        <v>0714</v>
      </c>
    </row>
    <row r="7297" spans="1:19">
      <c r="A7297" t="s">
        <v>58938</v>
      </c>
      <c r="B7297" t="s">
        <v>58939</v>
      </c>
      <c r="C7297" t="s">
        <v>46</v>
      </c>
      <c r="D7297" t="s">
        <v>58940</v>
      </c>
      <c r="E7297" t="s">
        <v>55230</v>
      </c>
      <c r="F7297" t="s">
        <v>58941</v>
      </c>
      <c r="G7297" t="s">
        <v>58942</v>
      </c>
      <c r="H7297" t="s">
        <v>58943</v>
      </c>
      <c r="I7297" t="s">
        <v>2364</v>
      </c>
      <c r="J7297" t="s">
        <v>3285</v>
      </c>
      <c r="K7297" t="s">
        <v>3286</v>
      </c>
      <c r="L7297" t="s">
        <v>76</v>
      </c>
      <c r="M7297" t="s">
        <v>2528</v>
      </c>
      <c r="N7297" t="s">
        <v>3017</v>
      </c>
      <c r="O7297" t="s">
        <v>3287</v>
      </c>
      <c r="P7297" t="s">
        <v>58944</v>
      </c>
      <c r="Q7297" t="s">
        <v>58945</v>
      </c>
      <c r="R7297" t="str">
        <f t="shared" ref="R7297:R7360" si="228">IF(OR(LEFT(L7297,2)="高新"),"奎文",IF(LEFT(L7297,2)="峡山","坊子",IF(LEFT(L7297,2)="滨海","寒亭",LEFT(L7297,2))))</f>
        <v>奎文</v>
      </c>
      <c r="S7297" t="str">
        <f t="shared" ref="S7297:S7360" si="229">TEXT(B7297,"mmdd")</f>
        <v>0714</v>
      </c>
    </row>
    <row r="7298" spans="1:19">
      <c r="A7298" t="s">
        <v>58946</v>
      </c>
      <c r="B7298" t="s">
        <v>58947</v>
      </c>
      <c r="C7298" t="s">
        <v>46</v>
      </c>
      <c r="D7298" t="s">
        <v>58948</v>
      </c>
      <c r="E7298" t="s">
        <v>58949</v>
      </c>
      <c r="F7298" t="s">
        <v>58950</v>
      </c>
      <c r="G7298" t="s">
        <v>58951</v>
      </c>
      <c r="H7298" t="s">
        <v>58952</v>
      </c>
      <c r="I7298" t="s">
        <v>2364</v>
      </c>
      <c r="J7298" t="s">
        <v>9221</v>
      </c>
      <c r="K7298" t="s">
        <v>9222</v>
      </c>
      <c r="L7298" t="s">
        <v>57</v>
      </c>
      <c r="M7298" t="s">
        <v>2838</v>
      </c>
      <c r="N7298" t="s">
        <v>2529</v>
      </c>
      <c r="O7298" t="s">
        <v>9223</v>
      </c>
      <c r="P7298" t="s">
        <v>58953</v>
      </c>
      <c r="Q7298" t="s">
        <v>58954</v>
      </c>
      <c r="R7298" t="str">
        <f t="shared" si="228"/>
        <v>安丘</v>
      </c>
      <c r="S7298" t="str">
        <f t="shared" si="229"/>
        <v>0714</v>
      </c>
    </row>
    <row r="7299" spans="1:19">
      <c r="A7299" t="s">
        <v>58955</v>
      </c>
      <c r="B7299" t="s">
        <v>58956</v>
      </c>
      <c r="C7299" t="s">
        <v>46</v>
      </c>
      <c r="D7299" t="s">
        <v>58957</v>
      </c>
      <c r="E7299" t="s">
        <v>58560</v>
      </c>
      <c r="F7299" t="s">
        <v>58958</v>
      </c>
      <c r="G7299" t="s">
        <v>58959</v>
      </c>
      <c r="H7299" t="s">
        <v>58960</v>
      </c>
      <c r="I7299" t="s">
        <v>2350</v>
      </c>
      <c r="J7299" t="s">
        <v>7368</v>
      </c>
      <c r="K7299" t="s">
        <v>7369</v>
      </c>
      <c r="L7299" t="s">
        <v>110</v>
      </c>
      <c r="M7299" t="s">
        <v>2575</v>
      </c>
      <c r="N7299" t="s">
        <v>2602</v>
      </c>
      <c r="O7299" t="s">
        <v>7370</v>
      </c>
      <c r="P7299" t="s">
        <v>58961</v>
      </c>
      <c r="Q7299" t="s">
        <v>58962</v>
      </c>
      <c r="R7299" t="str">
        <f t="shared" si="228"/>
        <v>高密</v>
      </c>
      <c r="S7299" t="str">
        <f t="shared" si="229"/>
        <v>0714</v>
      </c>
    </row>
    <row r="7300" spans="1:19">
      <c r="A7300" t="s">
        <v>58963</v>
      </c>
      <c r="B7300" t="s">
        <v>58964</v>
      </c>
      <c r="C7300" t="s">
        <v>46</v>
      </c>
      <c r="D7300" t="s">
        <v>58965</v>
      </c>
      <c r="E7300" t="s">
        <v>58560</v>
      </c>
      <c r="F7300" t="s">
        <v>58966</v>
      </c>
      <c r="G7300" t="s">
        <v>58967</v>
      </c>
      <c r="H7300" t="s">
        <v>58968</v>
      </c>
      <c r="I7300" t="s">
        <v>2350</v>
      </c>
      <c r="J7300" t="s">
        <v>4801</v>
      </c>
      <c r="K7300" t="s">
        <v>4802</v>
      </c>
      <c r="L7300" t="s">
        <v>76</v>
      </c>
      <c r="M7300" t="s">
        <v>2528</v>
      </c>
      <c r="N7300" t="s">
        <v>2354</v>
      </c>
      <c r="O7300" t="s">
        <v>4803</v>
      </c>
      <c r="P7300" t="s">
        <v>58969</v>
      </c>
      <c r="R7300" t="str">
        <f t="shared" si="228"/>
        <v>奎文</v>
      </c>
      <c r="S7300" t="str">
        <f t="shared" si="229"/>
        <v>0714</v>
      </c>
    </row>
    <row r="7301" spans="1:19">
      <c r="A7301" t="s">
        <v>58970</v>
      </c>
      <c r="B7301" t="s">
        <v>56051</v>
      </c>
      <c r="C7301" t="s">
        <v>46</v>
      </c>
      <c r="D7301" t="s">
        <v>58971</v>
      </c>
      <c r="E7301" t="s">
        <v>58972</v>
      </c>
      <c r="F7301" t="s">
        <v>58973</v>
      </c>
      <c r="G7301" t="s">
        <v>58974</v>
      </c>
      <c r="H7301" t="s">
        <v>58975</v>
      </c>
      <c r="I7301" t="s">
        <v>2364</v>
      </c>
      <c r="J7301" t="s">
        <v>9081</v>
      </c>
      <c r="K7301" t="s">
        <v>9082</v>
      </c>
      <c r="L7301" t="s">
        <v>110</v>
      </c>
      <c r="M7301" t="s">
        <v>3098</v>
      </c>
      <c r="N7301" t="s">
        <v>3017</v>
      </c>
      <c r="O7301" t="s">
        <v>9083</v>
      </c>
      <c r="P7301" t="s">
        <v>58976</v>
      </c>
      <c r="Q7301" t="s">
        <v>58977</v>
      </c>
      <c r="R7301" t="str">
        <f t="shared" si="228"/>
        <v>高密</v>
      </c>
      <c r="S7301" t="str">
        <f t="shared" si="229"/>
        <v>0714</v>
      </c>
    </row>
    <row r="7302" spans="1:19">
      <c r="A7302" t="s">
        <v>58978</v>
      </c>
      <c r="B7302" t="s">
        <v>58979</v>
      </c>
      <c r="C7302" t="s">
        <v>46</v>
      </c>
      <c r="D7302" t="s">
        <v>58980</v>
      </c>
      <c r="E7302" t="s">
        <v>55447</v>
      </c>
      <c r="F7302" t="s">
        <v>58981</v>
      </c>
      <c r="G7302" t="s">
        <v>58982</v>
      </c>
      <c r="H7302" t="s">
        <v>58983</v>
      </c>
      <c r="I7302" t="s">
        <v>2350</v>
      </c>
      <c r="J7302" t="s">
        <v>6285</v>
      </c>
      <c r="K7302" t="s">
        <v>6286</v>
      </c>
      <c r="L7302" t="s">
        <v>57</v>
      </c>
      <c r="M7302" t="s">
        <v>2552</v>
      </c>
      <c r="N7302" t="s">
        <v>6398</v>
      </c>
      <c r="O7302" t="s">
        <v>6287</v>
      </c>
      <c r="P7302" t="s">
        <v>58984</v>
      </c>
      <c r="Q7302" t="s">
        <v>58985</v>
      </c>
      <c r="R7302" t="str">
        <f t="shared" si="228"/>
        <v>安丘</v>
      </c>
      <c r="S7302" t="str">
        <f t="shared" si="229"/>
        <v>0714</v>
      </c>
    </row>
    <row r="7303" spans="1:19">
      <c r="A7303" t="s">
        <v>58986</v>
      </c>
      <c r="B7303" t="s">
        <v>58987</v>
      </c>
      <c r="C7303" t="s">
        <v>46</v>
      </c>
      <c r="D7303" t="s">
        <v>58988</v>
      </c>
      <c r="E7303" t="s">
        <v>55447</v>
      </c>
      <c r="F7303" t="s">
        <v>58989</v>
      </c>
      <c r="G7303" t="s">
        <v>58990</v>
      </c>
      <c r="H7303" t="s">
        <v>58991</v>
      </c>
      <c r="I7303" t="s">
        <v>6637</v>
      </c>
      <c r="J7303" t="s">
        <v>9471</v>
      </c>
      <c r="K7303" t="s">
        <v>9472</v>
      </c>
      <c r="L7303" t="s">
        <v>128</v>
      </c>
      <c r="M7303" t="s">
        <v>2720</v>
      </c>
      <c r="N7303" t="s">
        <v>2872</v>
      </c>
      <c r="O7303" t="s">
        <v>9473</v>
      </c>
      <c r="P7303" t="s">
        <v>58992</v>
      </c>
      <c r="Q7303" t="s">
        <v>58993</v>
      </c>
      <c r="R7303" t="str">
        <f t="shared" si="228"/>
        <v>寿光</v>
      </c>
      <c r="S7303" t="str">
        <f t="shared" si="229"/>
        <v>0714</v>
      </c>
    </row>
    <row r="7304" spans="1:19">
      <c r="A7304" t="s">
        <v>58994</v>
      </c>
      <c r="B7304" t="s">
        <v>58995</v>
      </c>
      <c r="C7304" t="s">
        <v>46</v>
      </c>
      <c r="D7304" t="s">
        <v>58996</v>
      </c>
      <c r="E7304" t="s">
        <v>58997</v>
      </c>
      <c r="F7304" t="s">
        <v>58998</v>
      </c>
      <c r="G7304" t="s">
        <v>58999</v>
      </c>
      <c r="H7304" t="s">
        <v>59000</v>
      </c>
      <c r="I7304" t="s">
        <v>2364</v>
      </c>
      <c r="J7304" t="s">
        <v>3337</v>
      </c>
      <c r="K7304" t="s">
        <v>3338</v>
      </c>
      <c r="L7304" t="s">
        <v>76</v>
      </c>
      <c r="M7304" t="s">
        <v>2408</v>
      </c>
      <c r="N7304" t="s">
        <v>2455</v>
      </c>
      <c r="O7304" t="s">
        <v>3340</v>
      </c>
      <c r="P7304" t="s">
        <v>59001</v>
      </c>
      <c r="Q7304" t="s">
        <v>59002</v>
      </c>
      <c r="R7304" t="str">
        <f t="shared" si="228"/>
        <v>奎文</v>
      </c>
      <c r="S7304" t="str">
        <f t="shared" si="229"/>
        <v>0714</v>
      </c>
    </row>
    <row r="7305" spans="1:19">
      <c r="A7305" t="s">
        <v>59003</v>
      </c>
      <c r="B7305" t="s">
        <v>59004</v>
      </c>
      <c r="C7305" t="s">
        <v>46</v>
      </c>
      <c r="D7305" t="s">
        <v>59005</v>
      </c>
      <c r="E7305" t="s">
        <v>59006</v>
      </c>
      <c r="F7305" t="s">
        <v>59007</v>
      </c>
      <c r="G7305" t="s">
        <v>59008</v>
      </c>
      <c r="H7305" t="s">
        <v>59009</v>
      </c>
      <c r="I7305" t="s">
        <v>2503</v>
      </c>
      <c r="J7305" t="s">
        <v>9811</v>
      </c>
      <c r="K7305" t="s">
        <v>9812</v>
      </c>
      <c r="L7305" t="s">
        <v>57</v>
      </c>
      <c r="M7305" t="s">
        <v>2492</v>
      </c>
      <c r="N7305" t="s">
        <v>3270</v>
      </c>
      <c r="O7305" t="s">
        <v>9813</v>
      </c>
      <c r="P7305" t="s">
        <v>59010</v>
      </c>
      <c r="Q7305" t="s">
        <v>59011</v>
      </c>
      <c r="R7305" t="str">
        <f t="shared" si="228"/>
        <v>安丘</v>
      </c>
      <c r="S7305" t="str">
        <f t="shared" si="229"/>
        <v>0714</v>
      </c>
    </row>
    <row r="7306" spans="1:19">
      <c r="A7306" t="s">
        <v>59012</v>
      </c>
      <c r="B7306" t="s">
        <v>59013</v>
      </c>
      <c r="C7306" t="s">
        <v>46</v>
      </c>
      <c r="D7306" t="s">
        <v>59014</v>
      </c>
      <c r="E7306" t="s">
        <v>58576</v>
      </c>
      <c r="F7306" t="s">
        <v>59015</v>
      </c>
      <c r="G7306" t="s">
        <v>59016</v>
      </c>
      <c r="H7306" t="s">
        <v>59017</v>
      </c>
      <c r="I7306" t="s">
        <v>2350</v>
      </c>
      <c r="J7306" t="s">
        <v>6296</v>
      </c>
      <c r="K7306" t="s">
        <v>6297</v>
      </c>
      <c r="L7306" t="s">
        <v>76</v>
      </c>
      <c r="M7306" t="s">
        <v>4374</v>
      </c>
      <c r="N7306" t="s">
        <v>4255</v>
      </c>
      <c r="O7306" t="s">
        <v>6298</v>
      </c>
      <c r="P7306" t="s">
        <v>59018</v>
      </c>
      <c r="Q7306" t="s">
        <v>59019</v>
      </c>
      <c r="R7306" t="str">
        <f t="shared" si="228"/>
        <v>奎文</v>
      </c>
      <c r="S7306" t="str">
        <f t="shared" si="229"/>
        <v>0714</v>
      </c>
    </row>
    <row r="7307" spans="1:19">
      <c r="A7307" t="s">
        <v>59020</v>
      </c>
      <c r="B7307" t="s">
        <v>59021</v>
      </c>
      <c r="C7307" t="s">
        <v>46</v>
      </c>
      <c r="D7307" t="s">
        <v>59022</v>
      </c>
      <c r="E7307" t="s">
        <v>51161</v>
      </c>
      <c r="F7307" t="s">
        <v>59023</v>
      </c>
      <c r="G7307" t="s">
        <v>59024</v>
      </c>
      <c r="H7307" t="s">
        <v>59025</v>
      </c>
      <c r="I7307" t="s">
        <v>2503</v>
      </c>
      <c r="J7307" t="s">
        <v>12410</v>
      </c>
      <c r="K7307" t="s">
        <v>12411</v>
      </c>
      <c r="L7307" t="s">
        <v>101</v>
      </c>
      <c r="M7307" t="s">
        <v>4459</v>
      </c>
      <c r="N7307" t="s">
        <v>2602</v>
      </c>
      <c r="O7307" t="s">
        <v>12412</v>
      </c>
      <c r="P7307" t="s">
        <v>59026</v>
      </c>
      <c r="R7307" t="str">
        <f t="shared" si="228"/>
        <v>潍城</v>
      </c>
      <c r="S7307" t="str">
        <f t="shared" si="229"/>
        <v>0714</v>
      </c>
    </row>
    <row r="7308" spans="1:19">
      <c r="A7308" t="s">
        <v>59027</v>
      </c>
      <c r="B7308" t="s">
        <v>59028</v>
      </c>
      <c r="C7308" t="s">
        <v>46</v>
      </c>
      <c r="D7308" t="s">
        <v>59029</v>
      </c>
      <c r="E7308" t="s">
        <v>55447</v>
      </c>
      <c r="F7308" t="s">
        <v>59030</v>
      </c>
      <c r="G7308" t="s">
        <v>59031</v>
      </c>
      <c r="H7308" t="s">
        <v>59032</v>
      </c>
      <c r="I7308" t="s">
        <v>2350</v>
      </c>
      <c r="J7308" t="s">
        <v>6131</v>
      </c>
      <c r="K7308" t="s">
        <v>6132</v>
      </c>
      <c r="L7308" t="s">
        <v>57</v>
      </c>
      <c r="M7308" t="s">
        <v>2552</v>
      </c>
      <c r="N7308" t="s">
        <v>2674</v>
      </c>
      <c r="O7308" t="s">
        <v>6133</v>
      </c>
      <c r="P7308" t="s">
        <v>59033</v>
      </c>
      <c r="Q7308" t="s">
        <v>59034</v>
      </c>
      <c r="R7308" t="str">
        <f t="shared" si="228"/>
        <v>安丘</v>
      </c>
      <c r="S7308" t="str">
        <f t="shared" si="229"/>
        <v>0714</v>
      </c>
    </row>
    <row r="7309" spans="1:19">
      <c r="A7309" t="s">
        <v>59035</v>
      </c>
      <c r="B7309" t="s">
        <v>59036</v>
      </c>
      <c r="C7309" t="s">
        <v>46</v>
      </c>
      <c r="D7309" t="s">
        <v>59037</v>
      </c>
      <c r="E7309" t="s">
        <v>58560</v>
      </c>
      <c r="F7309" t="s">
        <v>59038</v>
      </c>
      <c r="G7309" t="s">
        <v>59039</v>
      </c>
      <c r="H7309" t="s">
        <v>59040</v>
      </c>
      <c r="I7309" t="s">
        <v>2364</v>
      </c>
      <c r="J7309" t="s">
        <v>7860</v>
      </c>
      <c r="K7309" t="s">
        <v>7861</v>
      </c>
      <c r="L7309" t="s">
        <v>128</v>
      </c>
      <c r="M7309" t="s">
        <v>4047</v>
      </c>
      <c r="N7309" t="s">
        <v>2480</v>
      </c>
      <c r="O7309" t="s">
        <v>7862</v>
      </c>
      <c r="P7309" t="s">
        <v>59041</v>
      </c>
      <c r="Q7309" t="s">
        <v>59042</v>
      </c>
      <c r="R7309" t="str">
        <f t="shared" si="228"/>
        <v>寿光</v>
      </c>
      <c r="S7309" t="str">
        <f t="shared" si="229"/>
        <v>0714</v>
      </c>
    </row>
    <row r="7310" spans="1:19">
      <c r="A7310" t="s">
        <v>59043</v>
      </c>
      <c r="B7310" t="s">
        <v>59044</v>
      </c>
      <c r="C7310" t="s">
        <v>46</v>
      </c>
      <c r="D7310" t="s">
        <v>59045</v>
      </c>
      <c r="E7310" t="s">
        <v>55230</v>
      </c>
      <c r="F7310" t="s">
        <v>59046</v>
      </c>
      <c r="G7310" t="s">
        <v>59047</v>
      </c>
      <c r="H7310" t="s">
        <v>59048</v>
      </c>
      <c r="I7310" t="s">
        <v>2378</v>
      </c>
      <c r="J7310" t="s">
        <v>5649</v>
      </c>
      <c r="K7310" t="s">
        <v>5650</v>
      </c>
      <c r="L7310" t="s">
        <v>76</v>
      </c>
      <c r="M7310" t="s">
        <v>4374</v>
      </c>
      <c r="N7310" t="s">
        <v>2816</v>
      </c>
      <c r="O7310" t="s">
        <v>5651</v>
      </c>
      <c r="P7310" t="s">
        <v>59049</v>
      </c>
      <c r="R7310" t="str">
        <f t="shared" si="228"/>
        <v>奎文</v>
      </c>
      <c r="S7310" t="str">
        <f t="shared" si="229"/>
        <v>0714</v>
      </c>
    </row>
    <row r="7311" spans="1:19">
      <c r="A7311" t="s">
        <v>59050</v>
      </c>
      <c r="B7311" t="s">
        <v>59051</v>
      </c>
      <c r="C7311" t="s">
        <v>46</v>
      </c>
      <c r="D7311" t="s">
        <v>59052</v>
      </c>
      <c r="E7311" t="s">
        <v>55447</v>
      </c>
      <c r="F7311" t="s">
        <v>59053</v>
      </c>
      <c r="G7311" t="s">
        <v>59054</v>
      </c>
      <c r="H7311" t="s">
        <v>59055</v>
      </c>
      <c r="I7311" t="s">
        <v>2364</v>
      </c>
      <c r="J7311" t="s">
        <v>7627</v>
      </c>
      <c r="K7311" t="s">
        <v>7628</v>
      </c>
      <c r="L7311" t="s">
        <v>128</v>
      </c>
      <c r="M7311" t="s">
        <v>6079</v>
      </c>
      <c r="N7311" t="s">
        <v>2816</v>
      </c>
      <c r="O7311" t="s">
        <v>7629</v>
      </c>
      <c r="P7311" t="s">
        <v>59056</v>
      </c>
      <c r="R7311" t="str">
        <f t="shared" si="228"/>
        <v>寿光</v>
      </c>
      <c r="S7311" t="str">
        <f t="shared" si="229"/>
        <v>0714</v>
      </c>
    </row>
    <row r="7312" spans="1:19">
      <c r="A7312" t="s">
        <v>59057</v>
      </c>
      <c r="B7312" t="s">
        <v>59058</v>
      </c>
      <c r="C7312" t="s">
        <v>46</v>
      </c>
      <c r="D7312" t="s">
        <v>59059</v>
      </c>
      <c r="E7312" t="s">
        <v>55447</v>
      </c>
      <c r="F7312" t="s">
        <v>59060</v>
      </c>
      <c r="G7312" t="s">
        <v>59061</v>
      </c>
      <c r="H7312" t="s">
        <v>59062</v>
      </c>
      <c r="I7312" t="s">
        <v>2350</v>
      </c>
      <c r="J7312" t="s">
        <v>7327</v>
      </c>
      <c r="K7312" t="s">
        <v>7328</v>
      </c>
      <c r="L7312" t="s">
        <v>101</v>
      </c>
      <c r="M7312" t="s">
        <v>5737</v>
      </c>
      <c r="N7312" t="s">
        <v>7359</v>
      </c>
      <c r="O7312" t="s">
        <v>7329</v>
      </c>
      <c r="P7312" t="s">
        <v>59063</v>
      </c>
      <c r="Q7312" t="s">
        <v>59064</v>
      </c>
      <c r="R7312" t="str">
        <f t="shared" si="228"/>
        <v>潍城</v>
      </c>
      <c r="S7312" t="str">
        <f t="shared" si="229"/>
        <v>0714</v>
      </c>
    </row>
    <row r="7313" spans="1:19">
      <c r="A7313" t="s">
        <v>59065</v>
      </c>
      <c r="B7313" t="s">
        <v>59066</v>
      </c>
      <c r="C7313" t="s">
        <v>46</v>
      </c>
      <c r="D7313" t="s">
        <v>59067</v>
      </c>
      <c r="E7313" t="s">
        <v>55447</v>
      </c>
      <c r="F7313" t="s">
        <v>59068</v>
      </c>
      <c r="G7313" t="s">
        <v>59069</v>
      </c>
      <c r="H7313" t="s">
        <v>59070</v>
      </c>
      <c r="I7313" t="s">
        <v>2364</v>
      </c>
      <c r="J7313" t="s">
        <v>7259</v>
      </c>
      <c r="K7313" t="s">
        <v>7260</v>
      </c>
      <c r="L7313" t="s">
        <v>67</v>
      </c>
      <c r="M7313" t="s">
        <v>3706</v>
      </c>
      <c r="N7313" t="s">
        <v>3554</v>
      </c>
      <c r="O7313" t="s">
        <v>13827</v>
      </c>
      <c r="P7313" t="s">
        <v>59071</v>
      </c>
      <c r="Q7313" t="s">
        <v>59072</v>
      </c>
      <c r="R7313" t="str">
        <f t="shared" si="228"/>
        <v>昌邑</v>
      </c>
      <c r="S7313" t="str">
        <f t="shared" si="229"/>
        <v>0714</v>
      </c>
    </row>
    <row r="7314" spans="1:19">
      <c r="A7314" t="s">
        <v>1886</v>
      </c>
      <c r="B7314" t="s">
        <v>59073</v>
      </c>
      <c r="C7314" t="s">
        <v>46</v>
      </c>
      <c r="D7314" t="s">
        <v>59074</v>
      </c>
      <c r="E7314" t="s">
        <v>55447</v>
      </c>
      <c r="F7314" t="s">
        <v>59075</v>
      </c>
      <c r="G7314" t="s">
        <v>1884</v>
      </c>
      <c r="H7314" t="s">
        <v>58471</v>
      </c>
      <c r="I7314" t="s">
        <v>2364</v>
      </c>
      <c r="J7314" t="s">
        <v>23275</v>
      </c>
      <c r="K7314" t="s">
        <v>23276</v>
      </c>
      <c r="L7314" t="s">
        <v>137</v>
      </c>
      <c r="M7314" t="s">
        <v>3040</v>
      </c>
      <c r="N7314" t="s">
        <v>2480</v>
      </c>
      <c r="O7314" t="s">
        <v>23277</v>
      </c>
      <c r="P7314" t="s">
        <v>59076</v>
      </c>
      <c r="R7314" t="str">
        <f t="shared" si="228"/>
        <v>青州</v>
      </c>
      <c r="S7314" t="str">
        <f t="shared" si="229"/>
        <v>0714</v>
      </c>
    </row>
    <row r="7315" spans="1:19">
      <c r="A7315" t="s">
        <v>59077</v>
      </c>
      <c r="B7315" t="s">
        <v>59078</v>
      </c>
      <c r="C7315" t="s">
        <v>46</v>
      </c>
      <c r="D7315" t="s">
        <v>59079</v>
      </c>
      <c r="E7315" t="s">
        <v>55447</v>
      </c>
      <c r="F7315" t="s">
        <v>59080</v>
      </c>
      <c r="G7315" t="s">
        <v>59081</v>
      </c>
      <c r="H7315" t="s">
        <v>59082</v>
      </c>
      <c r="I7315" t="s">
        <v>2503</v>
      </c>
      <c r="J7315" t="s">
        <v>2671</v>
      </c>
      <c r="K7315" t="s">
        <v>2672</v>
      </c>
      <c r="L7315" t="s">
        <v>67</v>
      </c>
      <c r="M7315" t="s">
        <v>2673</v>
      </c>
      <c r="N7315" t="s">
        <v>2674</v>
      </c>
      <c r="O7315" t="s">
        <v>2675</v>
      </c>
      <c r="P7315" t="s">
        <v>59083</v>
      </c>
      <c r="R7315" t="str">
        <f t="shared" si="228"/>
        <v>昌邑</v>
      </c>
      <c r="S7315" t="str">
        <f t="shared" si="229"/>
        <v>0714</v>
      </c>
    </row>
    <row r="7316" spans="1:19">
      <c r="A7316" t="s">
        <v>59084</v>
      </c>
      <c r="B7316" t="s">
        <v>59085</v>
      </c>
      <c r="C7316" t="s">
        <v>46</v>
      </c>
      <c r="D7316" t="s">
        <v>59086</v>
      </c>
      <c r="E7316" t="s">
        <v>59087</v>
      </c>
      <c r="F7316" t="s">
        <v>59088</v>
      </c>
      <c r="G7316" t="s">
        <v>59089</v>
      </c>
      <c r="H7316" t="s">
        <v>59090</v>
      </c>
      <c r="I7316" t="s">
        <v>2350</v>
      </c>
      <c r="J7316" t="s">
        <v>2671</v>
      </c>
      <c r="K7316" t="s">
        <v>2672</v>
      </c>
      <c r="L7316" t="s">
        <v>67</v>
      </c>
      <c r="M7316" t="s">
        <v>2673</v>
      </c>
      <c r="N7316" t="s">
        <v>2674</v>
      </c>
      <c r="O7316" t="s">
        <v>2675</v>
      </c>
      <c r="P7316" t="s">
        <v>59091</v>
      </c>
      <c r="R7316" t="str">
        <f t="shared" si="228"/>
        <v>昌邑</v>
      </c>
      <c r="S7316" t="str">
        <f t="shared" si="229"/>
        <v>0714</v>
      </c>
    </row>
    <row r="7317" spans="1:19">
      <c r="A7317" t="s">
        <v>59092</v>
      </c>
      <c r="B7317" t="s">
        <v>59093</v>
      </c>
      <c r="C7317" t="s">
        <v>46</v>
      </c>
      <c r="D7317" t="s">
        <v>59094</v>
      </c>
      <c r="E7317" t="s">
        <v>55230</v>
      </c>
      <c r="F7317" t="s">
        <v>59095</v>
      </c>
      <c r="G7317" t="s">
        <v>59096</v>
      </c>
      <c r="H7317" t="s">
        <v>59097</v>
      </c>
      <c r="I7317" t="s">
        <v>2364</v>
      </c>
      <c r="J7317" t="s">
        <v>4844</v>
      </c>
      <c r="K7317" t="s">
        <v>4845</v>
      </c>
      <c r="L7317" t="s">
        <v>76</v>
      </c>
      <c r="M7317" t="s">
        <v>2528</v>
      </c>
      <c r="N7317" t="s">
        <v>2674</v>
      </c>
      <c r="O7317" t="s">
        <v>4846</v>
      </c>
      <c r="P7317" t="s">
        <v>59098</v>
      </c>
      <c r="R7317" t="str">
        <f t="shared" si="228"/>
        <v>奎文</v>
      </c>
      <c r="S7317" t="str">
        <f t="shared" si="229"/>
        <v>0714</v>
      </c>
    </row>
    <row r="7318" spans="1:19">
      <c r="A7318" t="s">
        <v>59099</v>
      </c>
      <c r="B7318" t="s">
        <v>59100</v>
      </c>
      <c r="C7318" t="s">
        <v>46</v>
      </c>
      <c r="D7318" t="s">
        <v>59101</v>
      </c>
      <c r="E7318" t="s">
        <v>55230</v>
      </c>
      <c r="F7318" t="s">
        <v>59102</v>
      </c>
      <c r="G7318" t="s">
        <v>59103</v>
      </c>
      <c r="H7318" t="s">
        <v>59104</v>
      </c>
      <c r="I7318" t="s">
        <v>2586</v>
      </c>
      <c r="J7318" t="s">
        <v>4253</v>
      </c>
      <c r="K7318" t="s">
        <v>43422</v>
      </c>
      <c r="L7318" t="s">
        <v>57</v>
      </c>
      <c r="M7318" t="s">
        <v>2367</v>
      </c>
      <c r="N7318" t="s">
        <v>2368</v>
      </c>
      <c r="O7318" t="s">
        <v>4256</v>
      </c>
      <c r="P7318" t="s">
        <v>59105</v>
      </c>
      <c r="Q7318" t="s">
        <v>59106</v>
      </c>
      <c r="R7318" t="str">
        <f t="shared" si="228"/>
        <v>安丘</v>
      </c>
      <c r="S7318" t="str">
        <f t="shared" si="229"/>
        <v>0714</v>
      </c>
    </row>
    <row r="7319" spans="1:19">
      <c r="A7319" t="s">
        <v>59107</v>
      </c>
      <c r="B7319" t="s">
        <v>59108</v>
      </c>
      <c r="C7319" t="s">
        <v>46</v>
      </c>
      <c r="D7319" t="s">
        <v>59109</v>
      </c>
      <c r="E7319" t="s">
        <v>55447</v>
      </c>
      <c r="F7319" t="s">
        <v>59110</v>
      </c>
      <c r="G7319" t="s">
        <v>59111</v>
      </c>
      <c r="H7319" t="s">
        <v>59112</v>
      </c>
      <c r="I7319" t="s">
        <v>3564</v>
      </c>
      <c r="J7319" t="s">
        <v>2646</v>
      </c>
      <c r="K7319" t="s">
        <v>2647</v>
      </c>
      <c r="L7319" t="s">
        <v>128</v>
      </c>
      <c r="M7319" t="s">
        <v>2648</v>
      </c>
      <c r="N7319" t="s">
        <v>2368</v>
      </c>
      <c r="O7319" t="s">
        <v>2650</v>
      </c>
      <c r="P7319" t="s">
        <v>59113</v>
      </c>
      <c r="R7319" t="str">
        <f t="shared" si="228"/>
        <v>寿光</v>
      </c>
      <c r="S7319" t="str">
        <f t="shared" si="229"/>
        <v>0714</v>
      </c>
    </row>
    <row r="7320" spans="1:19">
      <c r="A7320" t="s">
        <v>59114</v>
      </c>
      <c r="B7320" t="s">
        <v>59115</v>
      </c>
      <c r="C7320" t="s">
        <v>46</v>
      </c>
      <c r="D7320" t="s">
        <v>59116</v>
      </c>
      <c r="E7320" t="s">
        <v>58680</v>
      </c>
      <c r="F7320" t="s">
        <v>59117</v>
      </c>
      <c r="G7320" t="s">
        <v>59118</v>
      </c>
      <c r="H7320" t="s">
        <v>59119</v>
      </c>
      <c r="I7320" t="s">
        <v>2350</v>
      </c>
      <c r="J7320" t="s">
        <v>5284</v>
      </c>
      <c r="K7320" t="s">
        <v>5285</v>
      </c>
      <c r="L7320" t="s">
        <v>76</v>
      </c>
      <c r="M7320" t="s">
        <v>2408</v>
      </c>
      <c r="N7320" t="s">
        <v>4255</v>
      </c>
      <c r="O7320" t="s">
        <v>5287</v>
      </c>
      <c r="P7320" t="s">
        <v>59120</v>
      </c>
      <c r="Q7320" t="s">
        <v>59121</v>
      </c>
      <c r="R7320" t="str">
        <f t="shared" si="228"/>
        <v>奎文</v>
      </c>
      <c r="S7320" t="str">
        <f t="shared" si="229"/>
        <v>0714</v>
      </c>
    </row>
    <row r="7321" spans="1:19">
      <c r="A7321" t="s">
        <v>59122</v>
      </c>
      <c r="B7321" t="s">
        <v>59123</v>
      </c>
      <c r="C7321" t="s">
        <v>46</v>
      </c>
      <c r="D7321" t="s">
        <v>59124</v>
      </c>
      <c r="E7321" t="s">
        <v>58680</v>
      </c>
      <c r="F7321" t="s">
        <v>59125</v>
      </c>
      <c r="G7321" t="s">
        <v>59126</v>
      </c>
      <c r="H7321" t="s">
        <v>59127</v>
      </c>
      <c r="I7321" t="s">
        <v>2645</v>
      </c>
      <c r="J7321" t="s">
        <v>8105</v>
      </c>
      <c r="K7321" t="s">
        <v>8106</v>
      </c>
      <c r="L7321" t="s">
        <v>101</v>
      </c>
      <c r="M7321" t="s">
        <v>4459</v>
      </c>
      <c r="N7321" t="s">
        <v>5839</v>
      </c>
      <c r="O7321" t="s">
        <v>8107</v>
      </c>
      <c r="P7321" t="s">
        <v>56405</v>
      </c>
      <c r="R7321" t="str">
        <f t="shared" si="228"/>
        <v>潍城</v>
      </c>
      <c r="S7321" t="str">
        <f t="shared" si="229"/>
        <v>0714</v>
      </c>
    </row>
    <row r="7322" spans="1:19">
      <c r="A7322" t="s">
        <v>1934</v>
      </c>
      <c r="B7322" t="s">
        <v>59128</v>
      </c>
      <c r="C7322" t="s">
        <v>46</v>
      </c>
      <c r="D7322" t="s">
        <v>59129</v>
      </c>
      <c r="E7322" t="s">
        <v>55447</v>
      </c>
      <c r="F7322" t="s">
        <v>59130</v>
      </c>
      <c r="G7322" t="s">
        <v>1932</v>
      </c>
      <c r="H7322" t="s">
        <v>59131</v>
      </c>
      <c r="I7322" t="s">
        <v>2465</v>
      </c>
      <c r="J7322" t="s">
        <v>7368</v>
      </c>
      <c r="K7322" t="s">
        <v>7369</v>
      </c>
      <c r="L7322" t="s">
        <v>110</v>
      </c>
      <c r="M7322" t="s">
        <v>2575</v>
      </c>
      <c r="N7322" t="s">
        <v>3339</v>
      </c>
      <c r="O7322" t="s">
        <v>7370</v>
      </c>
      <c r="P7322" t="s">
        <v>59132</v>
      </c>
      <c r="Q7322" t="s">
        <v>36734</v>
      </c>
      <c r="R7322" t="str">
        <f t="shared" si="228"/>
        <v>高密</v>
      </c>
      <c r="S7322" t="str">
        <f t="shared" si="229"/>
        <v>0714</v>
      </c>
    </row>
    <row r="7323" spans="1:19">
      <c r="A7323" t="s">
        <v>59133</v>
      </c>
      <c r="B7323" t="s">
        <v>59134</v>
      </c>
      <c r="C7323" t="s">
        <v>46</v>
      </c>
      <c r="D7323" t="s">
        <v>59135</v>
      </c>
      <c r="E7323" t="s">
        <v>55447</v>
      </c>
      <c r="F7323" t="s">
        <v>59136</v>
      </c>
      <c r="G7323" t="s">
        <v>59137</v>
      </c>
      <c r="H7323" t="s">
        <v>59138</v>
      </c>
      <c r="I7323" t="s">
        <v>2350</v>
      </c>
      <c r="J7323" t="s">
        <v>6131</v>
      </c>
      <c r="K7323" t="s">
        <v>6132</v>
      </c>
      <c r="L7323" t="s">
        <v>57</v>
      </c>
      <c r="M7323" t="s">
        <v>2552</v>
      </c>
      <c r="N7323" t="s">
        <v>2674</v>
      </c>
      <c r="O7323" t="s">
        <v>6133</v>
      </c>
      <c r="P7323" t="s">
        <v>59139</v>
      </c>
      <c r="R7323" t="str">
        <f t="shared" si="228"/>
        <v>安丘</v>
      </c>
      <c r="S7323" t="str">
        <f t="shared" si="229"/>
        <v>0714</v>
      </c>
    </row>
    <row r="7324" spans="1:19">
      <c r="A7324" t="s">
        <v>59140</v>
      </c>
      <c r="B7324" t="s">
        <v>59141</v>
      </c>
      <c r="C7324" t="s">
        <v>46</v>
      </c>
      <c r="D7324" t="s">
        <v>59142</v>
      </c>
      <c r="E7324" t="s">
        <v>55447</v>
      </c>
      <c r="F7324" t="s">
        <v>59143</v>
      </c>
      <c r="G7324" t="s">
        <v>59144</v>
      </c>
      <c r="H7324" t="s">
        <v>59145</v>
      </c>
      <c r="I7324" t="s">
        <v>3608</v>
      </c>
      <c r="J7324" t="s">
        <v>3026</v>
      </c>
      <c r="K7324" t="s">
        <v>3027</v>
      </c>
      <c r="L7324" t="s">
        <v>128</v>
      </c>
      <c r="M7324" t="s">
        <v>3028</v>
      </c>
      <c r="N7324" t="s">
        <v>2816</v>
      </c>
      <c r="O7324" t="s">
        <v>3029</v>
      </c>
      <c r="P7324" t="s">
        <v>59146</v>
      </c>
      <c r="Q7324" t="s">
        <v>59147</v>
      </c>
      <c r="R7324" t="str">
        <f t="shared" si="228"/>
        <v>寿光</v>
      </c>
      <c r="S7324" t="str">
        <f t="shared" si="229"/>
        <v>0714</v>
      </c>
    </row>
    <row r="7325" spans="1:19">
      <c r="A7325" t="s">
        <v>59148</v>
      </c>
      <c r="B7325" t="s">
        <v>59149</v>
      </c>
      <c r="C7325" t="s">
        <v>46</v>
      </c>
      <c r="D7325" t="s">
        <v>59150</v>
      </c>
      <c r="E7325" t="s">
        <v>55447</v>
      </c>
      <c r="F7325" t="s">
        <v>59151</v>
      </c>
      <c r="G7325" t="s">
        <v>59152</v>
      </c>
      <c r="H7325" t="s">
        <v>59153</v>
      </c>
      <c r="I7325" t="s">
        <v>2645</v>
      </c>
      <c r="J7325" t="s">
        <v>3049</v>
      </c>
      <c r="K7325" t="s">
        <v>3050</v>
      </c>
      <c r="L7325" t="s">
        <v>146</v>
      </c>
      <c r="M7325" t="s">
        <v>3051</v>
      </c>
      <c r="N7325" t="s">
        <v>3277</v>
      </c>
      <c r="O7325" t="s">
        <v>3053</v>
      </c>
      <c r="P7325" t="s">
        <v>59154</v>
      </c>
      <c r="Q7325" t="s">
        <v>59155</v>
      </c>
      <c r="R7325" t="str">
        <f t="shared" si="228"/>
        <v>临朐</v>
      </c>
      <c r="S7325" t="str">
        <f t="shared" si="229"/>
        <v>0714</v>
      </c>
    </row>
    <row r="7326" spans="1:19">
      <c r="A7326" t="s">
        <v>59156</v>
      </c>
      <c r="B7326" t="s">
        <v>59157</v>
      </c>
      <c r="C7326" t="s">
        <v>46</v>
      </c>
      <c r="D7326" t="s">
        <v>59158</v>
      </c>
      <c r="E7326" t="s">
        <v>59159</v>
      </c>
      <c r="F7326" t="s">
        <v>59160</v>
      </c>
      <c r="G7326" t="s">
        <v>59161</v>
      </c>
      <c r="H7326" t="s">
        <v>59162</v>
      </c>
      <c r="I7326" t="s">
        <v>2586</v>
      </c>
      <c r="J7326" t="s">
        <v>27731</v>
      </c>
      <c r="K7326" t="s">
        <v>27732</v>
      </c>
      <c r="L7326" t="s">
        <v>137</v>
      </c>
      <c r="M7326" t="s">
        <v>5175</v>
      </c>
      <c r="N7326" t="s">
        <v>2721</v>
      </c>
      <c r="O7326" t="s">
        <v>27733</v>
      </c>
      <c r="P7326" t="s">
        <v>59163</v>
      </c>
      <c r="Q7326" t="s">
        <v>59164</v>
      </c>
      <c r="R7326" t="str">
        <f t="shared" si="228"/>
        <v>青州</v>
      </c>
      <c r="S7326" t="str">
        <f t="shared" si="229"/>
        <v>0714</v>
      </c>
    </row>
    <row r="7327" spans="1:19">
      <c r="A7327" t="s">
        <v>59165</v>
      </c>
      <c r="B7327" t="s">
        <v>59166</v>
      </c>
      <c r="C7327" t="s">
        <v>46</v>
      </c>
      <c r="D7327" t="s">
        <v>59167</v>
      </c>
      <c r="E7327" t="s">
        <v>59168</v>
      </c>
      <c r="F7327" t="s">
        <v>59169</v>
      </c>
      <c r="G7327" t="s">
        <v>59170</v>
      </c>
      <c r="H7327" t="s">
        <v>59171</v>
      </c>
      <c r="I7327" t="s">
        <v>2350</v>
      </c>
      <c r="J7327" t="s">
        <v>5976</v>
      </c>
      <c r="K7327" t="s">
        <v>5977</v>
      </c>
      <c r="L7327" t="s">
        <v>128</v>
      </c>
      <c r="M7327" t="s">
        <v>5602</v>
      </c>
      <c r="N7327" t="s">
        <v>2721</v>
      </c>
      <c r="O7327" t="s">
        <v>5978</v>
      </c>
      <c r="P7327" t="s">
        <v>59172</v>
      </c>
      <c r="R7327" t="str">
        <f t="shared" si="228"/>
        <v>寿光</v>
      </c>
      <c r="S7327" t="str">
        <f t="shared" si="229"/>
        <v>0714</v>
      </c>
    </row>
    <row r="7328" spans="1:19">
      <c r="A7328" t="s">
        <v>59173</v>
      </c>
      <c r="B7328" t="s">
        <v>59174</v>
      </c>
      <c r="C7328" t="s">
        <v>46</v>
      </c>
      <c r="D7328" t="s">
        <v>59175</v>
      </c>
      <c r="E7328" t="s">
        <v>55230</v>
      </c>
      <c r="F7328" t="s">
        <v>59176</v>
      </c>
      <c r="G7328" t="s">
        <v>59177</v>
      </c>
      <c r="H7328" t="s">
        <v>59178</v>
      </c>
      <c r="I7328" t="s">
        <v>2645</v>
      </c>
      <c r="J7328" t="s">
        <v>9169</v>
      </c>
      <c r="K7328" t="s">
        <v>9170</v>
      </c>
      <c r="L7328" t="s">
        <v>47</v>
      </c>
      <c r="M7328" t="s">
        <v>2784</v>
      </c>
      <c r="N7328" t="s">
        <v>3718</v>
      </c>
      <c r="O7328" t="s">
        <v>9171</v>
      </c>
      <c r="P7328" t="s">
        <v>59179</v>
      </c>
      <c r="R7328" t="str">
        <f t="shared" si="228"/>
        <v>诸城</v>
      </c>
      <c r="S7328" t="str">
        <f t="shared" si="229"/>
        <v>0714</v>
      </c>
    </row>
    <row r="7329" spans="1:19">
      <c r="A7329" t="s">
        <v>59180</v>
      </c>
      <c r="B7329" t="s">
        <v>59181</v>
      </c>
      <c r="C7329" t="s">
        <v>46</v>
      </c>
      <c r="D7329" t="s">
        <v>59182</v>
      </c>
      <c r="E7329" t="s">
        <v>55447</v>
      </c>
      <c r="F7329" t="s">
        <v>59183</v>
      </c>
      <c r="G7329" t="s">
        <v>59184</v>
      </c>
      <c r="H7329" t="s">
        <v>59185</v>
      </c>
      <c r="I7329" t="s">
        <v>2378</v>
      </c>
      <c r="J7329" t="s">
        <v>4819</v>
      </c>
      <c r="K7329" t="s">
        <v>4820</v>
      </c>
      <c r="L7329" t="s">
        <v>76</v>
      </c>
      <c r="M7329" t="s">
        <v>2408</v>
      </c>
      <c r="N7329" t="s">
        <v>2816</v>
      </c>
      <c r="O7329" t="s">
        <v>4821</v>
      </c>
      <c r="P7329" t="s">
        <v>59186</v>
      </c>
      <c r="Q7329" t="s">
        <v>59187</v>
      </c>
      <c r="R7329" t="str">
        <f t="shared" si="228"/>
        <v>奎文</v>
      </c>
      <c r="S7329" t="str">
        <f t="shared" si="229"/>
        <v>0714</v>
      </c>
    </row>
    <row r="7330" spans="1:19">
      <c r="A7330" t="s">
        <v>59188</v>
      </c>
      <c r="B7330" t="s">
        <v>59189</v>
      </c>
      <c r="C7330" t="s">
        <v>46</v>
      </c>
      <c r="D7330" t="s">
        <v>59190</v>
      </c>
      <c r="E7330" t="s">
        <v>59191</v>
      </c>
      <c r="F7330" t="s">
        <v>59192</v>
      </c>
      <c r="G7330" t="s">
        <v>59193</v>
      </c>
      <c r="H7330" t="s">
        <v>59194</v>
      </c>
      <c r="I7330" t="s">
        <v>2378</v>
      </c>
      <c r="J7330" t="s">
        <v>2599</v>
      </c>
      <c r="K7330" t="s">
        <v>2600</v>
      </c>
      <c r="L7330" t="s">
        <v>119</v>
      </c>
      <c r="M7330" t="s">
        <v>2601</v>
      </c>
      <c r="N7330" t="s">
        <v>2602</v>
      </c>
      <c r="O7330" t="s">
        <v>2603</v>
      </c>
      <c r="P7330" t="s">
        <v>59195</v>
      </c>
      <c r="Q7330" t="s">
        <v>59196</v>
      </c>
      <c r="R7330" t="str">
        <f t="shared" si="228"/>
        <v>寒亭</v>
      </c>
      <c r="S7330" t="str">
        <f t="shared" si="229"/>
        <v>0714</v>
      </c>
    </row>
    <row r="7331" spans="1:19">
      <c r="A7331" t="s">
        <v>59197</v>
      </c>
      <c r="B7331" t="s">
        <v>59198</v>
      </c>
      <c r="C7331" t="s">
        <v>46</v>
      </c>
      <c r="D7331" t="s">
        <v>59199</v>
      </c>
      <c r="E7331" t="s">
        <v>59200</v>
      </c>
      <c r="F7331" t="s">
        <v>59201</v>
      </c>
      <c r="G7331" t="s">
        <v>59202</v>
      </c>
      <c r="H7331" t="s">
        <v>59203</v>
      </c>
      <c r="I7331" t="s">
        <v>2645</v>
      </c>
      <c r="J7331" t="s">
        <v>7951</v>
      </c>
      <c r="K7331" t="s">
        <v>7952</v>
      </c>
      <c r="L7331" t="s">
        <v>128</v>
      </c>
      <c r="M7331" t="s">
        <v>2913</v>
      </c>
      <c r="N7331" t="s">
        <v>2421</v>
      </c>
      <c r="O7331" t="s">
        <v>7953</v>
      </c>
      <c r="P7331" t="s">
        <v>59204</v>
      </c>
      <c r="R7331" t="str">
        <f t="shared" si="228"/>
        <v>寿光</v>
      </c>
      <c r="S7331" t="str">
        <f t="shared" si="229"/>
        <v>0714</v>
      </c>
    </row>
    <row r="7332" spans="1:19">
      <c r="A7332" t="s">
        <v>59205</v>
      </c>
      <c r="B7332" t="s">
        <v>59206</v>
      </c>
      <c r="C7332" t="s">
        <v>46</v>
      </c>
      <c r="D7332" t="s">
        <v>59207</v>
      </c>
      <c r="E7332" t="s">
        <v>59200</v>
      </c>
      <c r="F7332" t="s">
        <v>59208</v>
      </c>
      <c r="G7332" t="s">
        <v>59209</v>
      </c>
      <c r="H7332" t="s">
        <v>59210</v>
      </c>
      <c r="I7332" t="s">
        <v>6637</v>
      </c>
      <c r="J7332" t="s">
        <v>3188</v>
      </c>
      <c r="K7332" t="s">
        <v>3189</v>
      </c>
      <c r="L7332" t="s">
        <v>146</v>
      </c>
      <c r="M7332" t="s">
        <v>2420</v>
      </c>
      <c r="N7332" t="s">
        <v>4688</v>
      </c>
      <c r="O7332" t="s">
        <v>3191</v>
      </c>
      <c r="P7332" t="s">
        <v>59211</v>
      </c>
      <c r="R7332" t="str">
        <f t="shared" si="228"/>
        <v>临朐</v>
      </c>
      <c r="S7332" t="str">
        <f t="shared" si="229"/>
        <v>0714</v>
      </c>
    </row>
    <row r="7333" spans="1:19">
      <c r="A7333" t="s">
        <v>59212</v>
      </c>
      <c r="B7333" t="s">
        <v>59213</v>
      </c>
      <c r="C7333" t="s">
        <v>46</v>
      </c>
      <c r="D7333" t="s">
        <v>59214</v>
      </c>
      <c r="E7333" t="s">
        <v>55447</v>
      </c>
      <c r="F7333" t="s">
        <v>59215</v>
      </c>
      <c r="G7333" t="s">
        <v>59216</v>
      </c>
      <c r="H7333" t="s">
        <v>59217</v>
      </c>
      <c r="I7333" t="s">
        <v>4165</v>
      </c>
      <c r="J7333" t="s">
        <v>2452</v>
      </c>
      <c r="K7333" t="s">
        <v>2453</v>
      </c>
      <c r="L7333" t="s">
        <v>47</v>
      </c>
      <c r="M7333" t="s">
        <v>2454</v>
      </c>
      <c r="N7333" t="s">
        <v>4439</v>
      </c>
      <c r="O7333" t="s">
        <v>2456</v>
      </c>
      <c r="P7333" t="s">
        <v>59218</v>
      </c>
      <c r="R7333" t="str">
        <f t="shared" si="228"/>
        <v>诸城</v>
      </c>
      <c r="S7333" t="str">
        <f t="shared" si="229"/>
        <v>0714</v>
      </c>
    </row>
    <row r="7334" spans="1:19">
      <c r="A7334" t="s">
        <v>59219</v>
      </c>
      <c r="B7334" t="s">
        <v>59220</v>
      </c>
      <c r="C7334" t="s">
        <v>46</v>
      </c>
      <c r="D7334" t="s">
        <v>59221</v>
      </c>
      <c r="E7334" t="s">
        <v>55447</v>
      </c>
      <c r="F7334" t="s">
        <v>59222</v>
      </c>
      <c r="G7334" t="s">
        <v>59223</v>
      </c>
      <c r="H7334" t="s">
        <v>59224</v>
      </c>
      <c r="I7334" t="s">
        <v>2350</v>
      </c>
      <c r="J7334" t="s">
        <v>2671</v>
      </c>
      <c r="K7334" t="s">
        <v>2672</v>
      </c>
      <c r="L7334" t="s">
        <v>67</v>
      </c>
      <c r="M7334" t="s">
        <v>2673</v>
      </c>
      <c r="N7334" t="s">
        <v>2674</v>
      </c>
      <c r="O7334" t="s">
        <v>2675</v>
      </c>
      <c r="P7334" t="s">
        <v>59225</v>
      </c>
      <c r="R7334" t="str">
        <f t="shared" si="228"/>
        <v>昌邑</v>
      </c>
      <c r="S7334" t="str">
        <f t="shared" si="229"/>
        <v>0714</v>
      </c>
    </row>
    <row r="7335" spans="1:19">
      <c r="A7335" t="s">
        <v>59226</v>
      </c>
      <c r="B7335" t="s">
        <v>59227</v>
      </c>
      <c r="C7335" t="s">
        <v>46</v>
      </c>
      <c r="D7335" t="s">
        <v>59228</v>
      </c>
      <c r="E7335" t="s">
        <v>55447</v>
      </c>
      <c r="F7335" t="s">
        <v>59229</v>
      </c>
      <c r="G7335" t="s">
        <v>59230</v>
      </c>
      <c r="H7335" t="s">
        <v>59231</v>
      </c>
      <c r="I7335" t="s">
        <v>2350</v>
      </c>
      <c r="J7335" t="s">
        <v>12682</v>
      </c>
      <c r="K7335" t="s">
        <v>12683</v>
      </c>
      <c r="L7335" t="s">
        <v>187</v>
      </c>
      <c r="M7335" t="s">
        <v>2468</v>
      </c>
      <c r="N7335" t="s">
        <v>2421</v>
      </c>
      <c r="O7335" t="s">
        <v>12684</v>
      </c>
      <c r="P7335" t="s">
        <v>59232</v>
      </c>
      <c r="Q7335" t="s">
        <v>59233</v>
      </c>
      <c r="R7335" t="str">
        <f t="shared" si="228"/>
        <v>坊子</v>
      </c>
      <c r="S7335" t="str">
        <f t="shared" si="229"/>
        <v>0714</v>
      </c>
    </row>
    <row r="7336" spans="1:19">
      <c r="A7336" t="s">
        <v>59234</v>
      </c>
      <c r="B7336" t="s">
        <v>59235</v>
      </c>
      <c r="C7336" t="s">
        <v>46</v>
      </c>
      <c r="D7336" t="s">
        <v>59236</v>
      </c>
      <c r="E7336" t="s">
        <v>55230</v>
      </c>
      <c r="F7336" t="s">
        <v>59237</v>
      </c>
      <c r="G7336" t="s">
        <v>59238</v>
      </c>
      <c r="H7336" t="s">
        <v>59239</v>
      </c>
      <c r="I7336" t="s">
        <v>2503</v>
      </c>
      <c r="J7336" t="s">
        <v>3355</v>
      </c>
      <c r="K7336" t="s">
        <v>3356</v>
      </c>
      <c r="L7336" t="s">
        <v>101</v>
      </c>
      <c r="M7336" t="s">
        <v>2982</v>
      </c>
      <c r="N7336" t="s">
        <v>2816</v>
      </c>
      <c r="O7336" t="s">
        <v>3357</v>
      </c>
      <c r="P7336" t="s">
        <v>59240</v>
      </c>
      <c r="R7336" t="str">
        <f t="shared" si="228"/>
        <v>潍城</v>
      </c>
      <c r="S7336" t="str">
        <f t="shared" si="229"/>
        <v>0714</v>
      </c>
    </row>
    <row r="7337" spans="1:19">
      <c r="A7337" t="s">
        <v>59241</v>
      </c>
      <c r="B7337" t="s">
        <v>59242</v>
      </c>
      <c r="C7337" t="s">
        <v>46</v>
      </c>
      <c r="D7337" t="s">
        <v>59243</v>
      </c>
      <c r="E7337" t="s">
        <v>55447</v>
      </c>
      <c r="F7337" t="s">
        <v>59244</v>
      </c>
      <c r="G7337" t="s">
        <v>59245</v>
      </c>
      <c r="H7337" t="s">
        <v>59246</v>
      </c>
      <c r="I7337" t="s">
        <v>3376</v>
      </c>
      <c r="J7337" t="s">
        <v>4231</v>
      </c>
      <c r="K7337" t="s">
        <v>4232</v>
      </c>
      <c r="L7337" t="s">
        <v>76</v>
      </c>
      <c r="M7337" t="s">
        <v>2827</v>
      </c>
      <c r="N7337" t="s">
        <v>3017</v>
      </c>
      <c r="O7337" t="s">
        <v>4234</v>
      </c>
      <c r="P7337" t="s">
        <v>59247</v>
      </c>
      <c r="Q7337" t="s">
        <v>59248</v>
      </c>
      <c r="R7337" t="str">
        <f t="shared" si="228"/>
        <v>奎文</v>
      </c>
      <c r="S7337" t="str">
        <f t="shared" si="229"/>
        <v>0714</v>
      </c>
    </row>
    <row r="7338" spans="1:19">
      <c r="A7338" t="s">
        <v>59249</v>
      </c>
      <c r="B7338" t="s">
        <v>59250</v>
      </c>
      <c r="C7338" t="s">
        <v>46</v>
      </c>
      <c r="D7338" t="s">
        <v>59251</v>
      </c>
      <c r="E7338" t="s">
        <v>55447</v>
      </c>
      <c r="F7338" t="s">
        <v>59252</v>
      </c>
      <c r="G7338" t="s">
        <v>59253</v>
      </c>
      <c r="H7338" t="s">
        <v>59254</v>
      </c>
      <c r="I7338" t="s">
        <v>2392</v>
      </c>
      <c r="J7338" t="s">
        <v>5547</v>
      </c>
      <c r="K7338" t="s">
        <v>5548</v>
      </c>
      <c r="L7338" t="s">
        <v>128</v>
      </c>
      <c r="M7338" t="s">
        <v>3895</v>
      </c>
      <c r="N7338" t="s">
        <v>2859</v>
      </c>
      <c r="O7338" t="s">
        <v>5549</v>
      </c>
      <c r="P7338" t="s">
        <v>59255</v>
      </c>
      <c r="Q7338" t="s">
        <v>59256</v>
      </c>
      <c r="R7338" t="str">
        <f t="shared" si="228"/>
        <v>寿光</v>
      </c>
      <c r="S7338" t="str">
        <f t="shared" si="229"/>
        <v>0714</v>
      </c>
    </row>
    <row r="7339" spans="1:19">
      <c r="A7339" t="s">
        <v>59257</v>
      </c>
      <c r="B7339" t="s">
        <v>59258</v>
      </c>
      <c r="C7339" t="s">
        <v>46</v>
      </c>
      <c r="D7339" t="s">
        <v>59259</v>
      </c>
      <c r="E7339" t="s">
        <v>55447</v>
      </c>
      <c r="F7339" t="s">
        <v>59260</v>
      </c>
      <c r="G7339" t="s">
        <v>59261</v>
      </c>
      <c r="H7339" t="s">
        <v>59262</v>
      </c>
      <c r="I7339" t="s">
        <v>2645</v>
      </c>
      <c r="J7339" t="s">
        <v>5620</v>
      </c>
      <c r="K7339" t="s">
        <v>5621</v>
      </c>
      <c r="L7339" t="s">
        <v>76</v>
      </c>
      <c r="M7339" t="s">
        <v>2661</v>
      </c>
      <c r="N7339" t="s">
        <v>2480</v>
      </c>
      <c r="O7339" t="s">
        <v>5622</v>
      </c>
      <c r="P7339" t="s">
        <v>59263</v>
      </c>
      <c r="Q7339" t="s">
        <v>59264</v>
      </c>
      <c r="R7339" t="str">
        <f t="shared" si="228"/>
        <v>奎文</v>
      </c>
      <c r="S7339" t="str">
        <f t="shared" si="229"/>
        <v>0714</v>
      </c>
    </row>
    <row r="7340" spans="1:19">
      <c r="A7340" t="s">
        <v>59265</v>
      </c>
      <c r="B7340" t="s">
        <v>59266</v>
      </c>
      <c r="C7340" t="s">
        <v>46</v>
      </c>
      <c r="D7340" t="s">
        <v>59267</v>
      </c>
      <c r="E7340" t="s">
        <v>55230</v>
      </c>
      <c r="F7340" t="s">
        <v>59268</v>
      </c>
      <c r="G7340" t="s">
        <v>59269</v>
      </c>
      <c r="H7340" t="s">
        <v>59270</v>
      </c>
      <c r="I7340" t="s">
        <v>2364</v>
      </c>
      <c r="J7340" t="s">
        <v>7603</v>
      </c>
      <c r="K7340" t="s">
        <v>7604</v>
      </c>
      <c r="L7340" t="s">
        <v>76</v>
      </c>
      <c r="M7340" t="s">
        <v>2516</v>
      </c>
      <c r="N7340" t="s">
        <v>2421</v>
      </c>
      <c r="O7340" t="s">
        <v>7605</v>
      </c>
      <c r="P7340" t="s">
        <v>59271</v>
      </c>
      <c r="Q7340" t="s">
        <v>59272</v>
      </c>
      <c r="R7340" t="str">
        <f t="shared" si="228"/>
        <v>奎文</v>
      </c>
      <c r="S7340" t="str">
        <f t="shared" si="229"/>
        <v>0714</v>
      </c>
    </row>
    <row r="7341" spans="1:19">
      <c r="A7341" t="s">
        <v>59273</v>
      </c>
      <c r="B7341" t="s">
        <v>59274</v>
      </c>
      <c r="C7341" t="s">
        <v>46</v>
      </c>
      <c r="D7341" t="s">
        <v>59275</v>
      </c>
      <c r="E7341" t="s">
        <v>55230</v>
      </c>
      <c r="F7341" t="s">
        <v>59276</v>
      </c>
      <c r="G7341" t="s">
        <v>59277</v>
      </c>
      <c r="H7341" t="s">
        <v>59278</v>
      </c>
      <c r="I7341" t="s">
        <v>2350</v>
      </c>
      <c r="J7341" t="s">
        <v>3530</v>
      </c>
      <c r="K7341" t="s">
        <v>3531</v>
      </c>
      <c r="L7341" t="s">
        <v>146</v>
      </c>
      <c r="M7341" t="s">
        <v>3532</v>
      </c>
      <c r="N7341" t="s">
        <v>4563</v>
      </c>
      <c r="O7341" t="s">
        <v>3533</v>
      </c>
      <c r="P7341" t="s">
        <v>59279</v>
      </c>
      <c r="R7341" t="str">
        <f t="shared" si="228"/>
        <v>临朐</v>
      </c>
      <c r="S7341" t="str">
        <f t="shared" si="229"/>
        <v>0714</v>
      </c>
    </row>
    <row r="7342" spans="1:19">
      <c r="A7342" t="s">
        <v>59280</v>
      </c>
      <c r="B7342" t="s">
        <v>59281</v>
      </c>
      <c r="C7342" t="s">
        <v>46</v>
      </c>
      <c r="D7342" t="s">
        <v>59282</v>
      </c>
      <c r="E7342" t="s">
        <v>55447</v>
      </c>
      <c r="F7342" t="s">
        <v>59283</v>
      </c>
      <c r="G7342" t="s">
        <v>59284</v>
      </c>
      <c r="H7342" t="s">
        <v>59285</v>
      </c>
      <c r="I7342" t="s">
        <v>2350</v>
      </c>
      <c r="J7342" t="s">
        <v>2900</v>
      </c>
      <c r="K7342" t="s">
        <v>2901</v>
      </c>
      <c r="L7342" t="s">
        <v>110</v>
      </c>
      <c r="M7342" t="s">
        <v>2575</v>
      </c>
      <c r="N7342" t="s">
        <v>2421</v>
      </c>
      <c r="O7342" t="s">
        <v>2902</v>
      </c>
      <c r="P7342" t="s">
        <v>59286</v>
      </c>
      <c r="Q7342" t="s">
        <v>59287</v>
      </c>
      <c r="R7342" t="str">
        <f t="shared" si="228"/>
        <v>高密</v>
      </c>
      <c r="S7342" t="str">
        <f t="shared" si="229"/>
        <v>0714</v>
      </c>
    </row>
    <row r="7343" spans="1:19">
      <c r="A7343" t="s">
        <v>59288</v>
      </c>
      <c r="B7343" t="s">
        <v>59289</v>
      </c>
      <c r="C7343" t="s">
        <v>46</v>
      </c>
      <c r="D7343" t="s">
        <v>59290</v>
      </c>
      <c r="E7343" t="s">
        <v>55230</v>
      </c>
      <c r="F7343" t="s">
        <v>59291</v>
      </c>
      <c r="G7343" t="s">
        <v>59292</v>
      </c>
      <c r="H7343" t="s">
        <v>59293</v>
      </c>
      <c r="I7343" t="s">
        <v>2378</v>
      </c>
      <c r="J7343" t="s">
        <v>16736</v>
      </c>
      <c r="K7343" t="s">
        <v>16737</v>
      </c>
      <c r="L7343" t="s">
        <v>101</v>
      </c>
      <c r="M7343" t="s">
        <v>4459</v>
      </c>
      <c r="N7343" t="s">
        <v>2674</v>
      </c>
      <c r="O7343" t="s">
        <v>16738</v>
      </c>
      <c r="P7343" t="s">
        <v>59294</v>
      </c>
      <c r="R7343" t="str">
        <f t="shared" si="228"/>
        <v>潍城</v>
      </c>
      <c r="S7343" t="str">
        <f t="shared" si="229"/>
        <v>0714</v>
      </c>
    </row>
    <row r="7344" spans="1:19">
      <c r="A7344" t="s">
        <v>59295</v>
      </c>
      <c r="B7344" t="s">
        <v>59296</v>
      </c>
      <c r="C7344" t="s">
        <v>46</v>
      </c>
      <c r="D7344" t="s">
        <v>59297</v>
      </c>
      <c r="E7344" t="s">
        <v>55447</v>
      </c>
      <c r="F7344" t="s">
        <v>59298</v>
      </c>
      <c r="G7344" t="s">
        <v>59299</v>
      </c>
      <c r="H7344" t="s">
        <v>59300</v>
      </c>
      <c r="I7344" t="s">
        <v>2364</v>
      </c>
      <c r="J7344" t="s">
        <v>4231</v>
      </c>
      <c r="K7344" t="s">
        <v>4232</v>
      </c>
      <c r="L7344" t="s">
        <v>76</v>
      </c>
      <c r="M7344" t="s">
        <v>2827</v>
      </c>
      <c r="N7344" t="s">
        <v>5013</v>
      </c>
      <c r="O7344" t="s">
        <v>4234</v>
      </c>
      <c r="R7344" t="str">
        <f t="shared" si="228"/>
        <v>奎文</v>
      </c>
      <c r="S7344" t="str">
        <f t="shared" si="229"/>
        <v>0714</v>
      </c>
    </row>
    <row r="7345" spans="1:19">
      <c r="A7345" t="s">
        <v>59301</v>
      </c>
      <c r="B7345" t="s">
        <v>59302</v>
      </c>
      <c r="C7345" t="s">
        <v>46</v>
      </c>
      <c r="D7345" t="s">
        <v>59303</v>
      </c>
      <c r="E7345" t="s">
        <v>55447</v>
      </c>
      <c r="F7345" t="s">
        <v>59304</v>
      </c>
      <c r="G7345" t="s">
        <v>59305</v>
      </c>
      <c r="H7345" t="s">
        <v>59306</v>
      </c>
      <c r="I7345" t="s">
        <v>2364</v>
      </c>
      <c r="J7345" t="s">
        <v>3857</v>
      </c>
      <c r="K7345" t="s">
        <v>3858</v>
      </c>
      <c r="L7345" t="s">
        <v>119</v>
      </c>
      <c r="M7345" t="s">
        <v>2601</v>
      </c>
      <c r="N7345" t="s">
        <v>2602</v>
      </c>
      <c r="O7345" t="s">
        <v>3859</v>
      </c>
      <c r="P7345" t="s">
        <v>59307</v>
      </c>
      <c r="Q7345" t="s">
        <v>59308</v>
      </c>
      <c r="R7345" t="str">
        <f t="shared" si="228"/>
        <v>寒亭</v>
      </c>
      <c r="S7345" t="str">
        <f t="shared" si="229"/>
        <v>0714</v>
      </c>
    </row>
    <row r="7346" spans="1:19">
      <c r="A7346" t="s">
        <v>59309</v>
      </c>
      <c r="B7346" t="s">
        <v>59310</v>
      </c>
      <c r="C7346" t="s">
        <v>46</v>
      </c>
      <c r="D7346" t="s">
        <v>59311</v>
      </c>
      <c r="E7346" t="s">
        <v>55447</v>
      </c>
      <c r="F7346" t="s">
        <v>59312</v>
      </c>
      <c r="G7346" t="s">
        <v>59313</v>
      </c>
      <c r="H7346" t="s">
        <v>59314</v>
      </c>
      <c r="I7346" t="s">
        <v>2364</v>
      </c>
      <c r="J7346" t="s">
        <v>4177</v>
      </c>
      <c r="K7346" t="s">
        <v>4178</v>
      </c>
      <c r="L7346" t="s">
        <v>76</v>
      </c>
      <c r="M7346" t="s">
        <v>2516</v>
      </c>
      <c r="N7346" t="s">
        <v>2602</v>
      </c>
      <c r="O7346" t="s">
        <v>4179</v>
      </c>
      <c r="P7346" t="s">
        <v>59315</v>
      </c>
      <c r="R7346" t="str">
        <f t="shared" si="228"/>
        <v>奎文</v>
      </c>
      <c r="S7346" t="str">
        <f t="shared" si="229"/>
        <v>0714</v>
      </c>
    </row>
    <row r="7347" spans="1:19">
      <c r="A7347" t="s">
        <v>59316</v>
      </c>
      <c r="B7347" t="s">
        <v>59317</v>
      </c>
      <c r="C7347" t="s">
        <v>46</v>
      </c>
      <c r="D7347" t="s">
        <v>59318</v>
      </c>
      <c r="E7347" t="s">
        <v>59319</v>
      </c>
      <c r="F7347" t="s">
        <v>59320</v>
      </c>
      <c r="G7347" t="s">
        <v>59321</v>
      </c>
      <c r="H7347" t="s">
        <v>59322</v>
      </c>
      <c r="I7347" t="s">
        <v>4436</v>
      </c>
      <c r="J7347" t="s">
        <v>4437</v>
      </c>
      <c r="K7347" t="s">
        <v>4438</v>
      </c>
      <c r="L7347" t="s">
        <v>146</v>
      </c>
      <c r="N7347" t="s">
        <v>4439</v>
      </c>
      <c r="O7347" t="s">
        <v>4440</v>
      </c>
      <c r="R7347" t="str">
        <f t="shared" si="228"/>
        <v>临朐</v>
      </c>
      <c r="S7347" t="str">
        <f t="shared" si="229"/>
        <v>0714</v>
      </c>
    </row>
    <row r="7348" spans="1:19">
      <c r="A7348" t="s">
        <v>59323</v>
      </c>
      <c r="B7348" t="s">
        <v>59324</v>
      </c>
      <c r="C7348" t="s">
        <v>46</v>
      </c>
      <c r="D7348" t="s">
        <v>59325</v>
      </c>
      <c r="E7348" t="s">
        <v>59326</v>
      </c>
      <c r="F7348" t="s">
        <v>59327</v>
      </c>
      <c r="G7348" t="s">
        <v>59328</v>
      </c>
      <c r="H7348" t="s">
        <v>59329</v>
      </c>
      <c r="I7348" t="s">
        <v>59330</v>
      </c>
      <c r="J7348" t="s">
        <v>4437</v>
      </c>
      <c r="K7348" t="s">
        <v>4438</v>
      </c>
      <c r="N7348" t="s">
        <v>3907</v>
      </c>
      <c r="O7348" t="s">
        <v>4440</v>
      </c>
      <c r="R7348" t="str">
        <f t="shared" si="228"/>
        <v/>
      </c>
      <c r="S7348" t="str">
        <f t="shared" si="229"/>
        <v>0714</v>
      </c>
    </row>
    <row r="7349" spans="1:19">
      <c r="A7349" t="s">
        <v>59331</v>
      </c>
      <c r="B7349" t="s">
        <v>59332</v>
      </c>
      <c r="C7349" t="s">
        <v>46</v>
      </c>
      <c r="D7349" t="s">
        <v>59333</v>
      </c>
      <c r="E7349" t="s">
        <v>55230</v>
      </c>
      <c r="F7349" t="s">
        <v>59334</v>
      </c>
      <c r="G7349" t="s">
        <v>59335</v>
      </c>
      <c r="H7349" t="s">
        <v>59336</v>
      </c>
      <c r="I7349" t="s">
        <v>2364</v>
      </c>
      <c r="J7349" t="s">
        <v>4844</v>
      </c>
      <c r="K7349" t="s">
        <v>4845</v>
      </c>
      <c r="L7349" t="s">
        <v>76</v>
      </c>
      <c r="M7349" t="s">
        <v>2528</v>
      </c>
      <c r="N7349" t="s">
        <v>3907</v>
      </c>
      <c r="O7349" t="s">
        <v>4846</v>
      </c>
      <c r="P7349" t="s">
        <v>59337</v>
      </c>
      <c r="Q7349" t="s">
        <v>59338</v>
      </c>
      <c r="R7349" t="str">
        <f t="shared" si="228"/>
        <v>奎文</v>
      </c>
      <c r="S7349" t="str">
        <f t="shared" si="229"/>
        <v>0714</v>
      </c>
    </row>
    <row r="7350" spans="1:19">
      <c r="A7350" t="s">
        <v>59339</v>
      </c>
      <c r="B7350" t="s">
        <v>59340</v>
      </c>
      <c r="C7350" t="s">
        <v>46</v>
      </c>
      <c r="D7350" t="s">
        <v>59341</v>
      </c>
      <c r="E7350" t="s">
        <v>55230</v>
      </c>
      <c r="F7350" t="s">
        <v>59342</v>
      </c>
      <c r="G7350" t="s">
        <v>59343</v>
      </c>
      <c r="H7350" t="s">
        <v>59344</v>
      </c>
      <c r="I7350" t="s">
        <v>2465</v>
      </c>
      <c r="J7350" t="s">
        <v>24737</v>
      </c>
      <c r="K7350" t="s">
        <v>24738</v>
      </c>
      <c r="L7350" t="s">
        <v>146</v>
      </c>
      <c r="M7350" t="s">
        <v>14094</v>
      </c>
      <c r="N7350" t="s">
        <v>3017</v>
      </c>
      <c r="O7350" t="s">
        <v>24739</v>
      </c>
      <c r="P7350" t="s">
        <v>59345</v>
      </c>
      <c r="Q7350" t="s">
        <v>59346</v>
      </c>
      <c r="R7350" t="str">
        <f t="shared" si="228"/>
        <v>临朐</v>
      </c>
      <c r="S7350" t="str">
        <f t="shared" si="229"/>
        <v>0714</v>
      </c>
    </row>
    <row r="7351" spans="1:19">
      <c r="A7351" t="s">
        <v>59347</v>
      </c>
      <c r="B7351" t="s">
        <v>59348</v>
      </c>
      <c r="C7351" t="s">
        <v>46</v>
      </c>
      <c r="D7351" t="s">
        <v>59349</v>
      </c>
      <c r="E7351" t="s">
        <v>55447</v>
      </c>
      <c r="F7351" t="s">
        <v>59350</v>
      </c>
      <c r="G7351" t="s">
        <v>59351</v>
      </c>
      <c r="H7351" t="s">
        <v>59352</v>
      </c>
      <c r="I7351" t="s">
        <v>2378</v>
      </c>
      <c r="J7351" t="s">
        <v>3970</v>
      </c>
      <c r="K7351" t="s">
        <v>3971</v>
      </c>
      <c r="L7351" t="s">
        <v>76</v>
      </c>
      <c r="M7351" t="s">
        <v>2408</v>
      </c>
      <c r="N7351" t="s">
        <v>2859</v>
      </c>
      <c r="O7351" t="s">
        <v>3972</v>
      </c>
      <c r="P7351" t="s">
        <v>59353</v>
      </c>
      <c r="R7351" t="str">
        <f t="shared" si="228"/>
        <v>奎文</v>
      </c>
      <c r="S7351" t="str">
        <f t="shared" si="229"/>
        <v>0714</v>
      </c>
    </row>
    <row r="7352" spans="1:19">
      <c r="A7352" t="s">
        <v>59354</v>
      </c>
      <c r="B7352" t="s">
        <v>59355</v>
      </c>
      <c r="C7352" t="s">
        <v>46</v>
      </c>
      <c r="D7352" t="s">
        <v>59356</v>
      </c>
      <c r="E7352" t="s">
        <v>55447</v>
      </c>
      <c r="F7352" t="s">
        <v>59357</v>
      </c>
      <c r="G7352" t="s">
        <v>59358</v>
      </c>
      <c r="H7352" t="s">
        <v>59359</v>
      </c>
      <c r="I7352" t="s">
        <v>5211</v>
      </c>
      <c r="J7352" t="s">
        <v>6192</v>
      </c>
      <c r="K7352" t="s">
        <v>6193</v>
      </c>
      <c r="L7352" t="s">
        <v>57</v>
      </c>
      <c r="M7352" t="s">
        <v>2353</v>
      </c>
      <c r="N7352" t="s">
        <v>4647</v>
      </c>
      <c r="O7352" t="s">
        <v>6194</v>
      </c>
      <c r="P7352" t="s">
        <v>59360</v>
      </c>
      <c r="Q7352" t="s">
        <v>59361</v>
      </c>
      <c r="R7352" t="str">
        <f t="shared" si="228"/>
        <v>安丘</v>
      </c>
      <c r="S7352" t="str">
        <f t="shared" si="229"/>
        <v>0714</v>
      </c>
    </row>
    <row r="7353" spans="1:19">
      <c r="A7353" t="s">
        <v>59362</v>
      </c>
      <c r="B7353" t="s">
        <v>59363</v>
      </c>
      <c r="C7353" t="s">
        <v>46</v>
      </c>
      <c r="D7353" t="s">
        <v>59364</v>
      </c>
      <c r="E7353" t="s">
        <v>55447</v>
      </c>
      <c r="F7353" t="s">
        <v>59365</v>
      </c>
      <c r="G7353" t="s">
        <v>59366</v>
      </c>
      <c r="H7353" t="s">
        <v>59367</v>
      </c>
      <c r="I7353" t="s">
        <v>5112</v>
      </c>
      <c r="J7353" t="s">
        <v>8903</v>
      </c>
      <c r="K7353" t="s">
        <v>8904</v>
      </c>
      <c r="L7353" t="s">
        <v>110</v>
      </c>
      <c r="M7353" t="s">
        <v>7112</v>
      </c>
      <c r="N7353" t="s">
        <v>2421</v>
      </c>
      <c r="O7353" t="s">
        <v>8905</v>
      </c>
      <c r="P7353" t="s">
        <v>59368</v>
      </c>
      <c r="R7353" t="str">
        <f t="shared" si="228"/>
        <v>高密</v>
      </c>
      <c r="S7353" t="str">
        <f t="shared" si="229"/>
        <v>0714</v>
      </c>
    </row>
    <row r="7354" spans="1:19">
      <c r="A7354" t="s">
        <v>59369</v>
      </c>
      <c r="B7354" t="s">
        <v>59370</v>
      </c>
      <c r="C7354" t="s">
        <v>46</v>
      </c>
      <c r="D7354" t="s">
        <v>59371</v>
      </c>
      <c r="E7354" t="s">
        <v>59372</v>
      </c>
      <c r="F7354" t="s">
        <v>59373</v>
      </c>
      <c r="G7354" t="s">
        <v>59374</v>
      </c>
      <c r="H7354" t="s">
        <v>59375</v>
      </c>
      <c r="I7354" t="s">
        <v>2645</v>
      </c>
      <c r="J7354" t="s">
        <v>6430</v>
      </c>
      <c r="K7354" t="s">
        <v>6431</v>
      </c>
      <c r="L7354" t="s">
        <v>137</v>
      </c>
      <c r="M7354" t="s">
        <v>3729</v>
      </c>
      <c r="N7354" t="s">
        <v>3907</v>
      </c>
      <c r="O7354" t="s">
        <v>6432</v>
      </c>
      <c r="P7354" t="s">
        <v>59376</v>
      </c>
      <c r="R7354" t="str">
        <f t="shared" si="228"/>
        <v>青州</v>
      </c>
      <c r="S7354" t="str">
        <f t="shared" si="229"/>
        <v>0714</v>
      </c>
    </row>
    <row r="7355" spans="1:19">
      <c r="A7355" t="s">
        <v>59377</v>
      </c>
      <c r="B7355" t="s">
        <v>59378</v>
      </c>
      <c r="C7355" t="s">
        <v>46</v>
      </c>
      <c r="D7355" t="s">
        <v>59379</v>
      </c>
      <c r="E7355" t="s">
        <v>55230</v>
      </c>
      <c r="F7355" t="s">
        <v>59380</v>
      </c>
      <c r="G7355" t="s">
        <v>59381</v>
      </c>
      <c r="H7355" t="s">
        <v>59382</v>
      </c>
      <c r="I7355" t="s">
        <v>2364</v>
      </c>
      <c r="J7355" t="s">
        <v>3530</v>
      </c>
      <c r="K7355" t="s">
        <v>3531</v>
      </c>
      <c r="L7355" t="s">
        <v>146</v>
      </c>
      <c r="M7355" t="s">
        <v>3532</v>
      </c>
      <c r="N7355" t="s">
        <v>2368</v>
      </c>
      <c r="O7355" t="s">
        <v>3533</v>
      </c>
      <c r="P7355" t="s">
        <v>59383</v>
      </c>
      <c r="Q7355" t="s">
        <v>59384</v>
      </c>
      <c r="R7355" t="str">
        <f t="shared" si="228"/>
        <v>临朐</v>
      </c>
      <c r="S7355" t="str">
        <f t="shared" si="229"/>
        <v>0714</v>
      </c>
    </row>
    <row r="7356" spans="1:19">
      <c r="A7356" t="s">
        <v>59385</v>
      </c>
      <c r="B7356" t="s">
        <v>59386</v>
      </c>
      <c r="C7356" t="s">
        <v>46</v>
      </c>
      <c r="D7356" t="s">
        <v>59387</v>
      </c>
      <c r="E7356" t="s">
        <v>55230</v>
      </c>
      <c r="F7356" t="s">
        <v>59388</v>
      </c>
      <c r="G7356" t="s">
        <v>59389</v>
      </c>
      <c r="H7356" t="s">
        <v>59390</v>
      </c>
      <c r="I7356" t="s">
        <v>2364</v>
      </c>
      <c r="J7356" t="s">
        <v>2706</v>
      </c>
      <c r="K7356" t="s">
        <v>2707</v>
      </c>
      <c r="L7356" t="s">
        <v>128</v>
      </c>
      <c r="M7356" t="s">
        <v>2708</v>
      </c>
      <c r="N7356" t="s">
        <v>3907</v>
      </c>
      <c r="O7356" t="s">
        <v>2709</v>
      </c>
      <c r="P7356" t="s">
        <v>59391</v>
      </c>
      <c r="R7356" t="str">
        <f t="shared" si="228"/>
        <v>寿光</v>
      </c>
      <c r="S7356" t="str">
        <f t="shared" si="229"/>
        <v>0714</v>
      </c>
    </row>
    <row r="7357" spans="1:19">
      <c r="A7357" t="s">
        <v>59392</v>
      </c>
      <c r="B7357" t="s">
        <v>59393</v>
      </c>
      <c r="C7357" t="s">
        <v>46</v>
      </c>
      <c r="D7357" t="s">
        <v>59394</v>
      </c>
      <c r="E7357" t="s">
        <v>55230</v>
      </c>
      <c r="F7357" t="s">
        <v>59395</v>
      </c>
      <c r="G7357" t="s">
        <v>59396</v>
      </c>
      <c r="H7357" t="s">
        <v>59397</v>
      </c>
      <c r="I7357" t="s">
        <v>6637</v>
      </c>
      <c r="J7357" t="s">
        <v>6296</v>
      </c>
      <c r="K7357" t="s">
        <v>6297</v>
      </c>
      <c r="L7357" t="s">
        <v>76</v>
      </c>
      <c r="M7357" t="s">
        <v>4374</v>
      </c>
      <c r="N7357" t="s">
        <v>2340</v>
      </c>
      <c r="O7357" t="s">
        <v>6298</v>
      </c>
      <c r="P7357" t="s">
        <v>59398</v>
      </c>
      <c r="R7357" t="str">
        <f t="shared" si="228"/>
        <v>奎文</v>
      </c>
      <c r="S7357" t="str">
        <f t="shared" si="229"/>
        <v>0714</v>
      </c>
    </row>
    <row r="7358" spans="1:19">
      <c r="A7358" t="s">
        <v>59399</v>
      </c>
      <c r="B7358" t="s">
        <v>59400</v>
      </c>
      <c r="C7358" t="s">
        <v>46</v>
      </c>
      <c r="D7358" t="s">
        <v>59401</v>
      </c>
      <c r="E7358" t="s">
        <v>55447</v>
      </c>
      <c r="F7358" t="s">
        <v>59402</v>
      </c>
      <c r="G7358" t="s">
        <v>59403</v>
      </c>
      <c r="H7358" t="s">
        <v>59404</v>
      </c>
      <c r="I7358" t="s">
        <v>2378</v>
      </c>
      <c r="J7358" t="s">
        <v>3224</v>
      </c>
      <c r="K7358" t="s">
        <v>10127</v>
      </c>
      <c r="L7358" t="s">
        <v>110</v>
      </c>
      <c r="M7358" t="s">
        <v>3087</v>
      </c>
      <c r="N7358" t="s">
        <v>3052</v>
      </c>
      <c r="O7358" t="s">
        <v>10128</v>
      </c>
      <c r="P7358" t="s">
        <v>59405</v>
      </c>
      <c r="R7358" t="str">
        <f t="shared" si="228"/>
        <v>高密</v>
      </c>
      <c r="S7358" t="str">
        <f t="shared" si="229"/>
        <v>0714</v>
      </c>
    </row>
    <row r="7359" spans="1:19">
      <c r="A7359" t="s">
        <v>59406</v>
      </c>
      <c r="B7359" t="s">
        <v>59407</v>
      </c>
      <c r="C7359" t="s">
        <v>46</v>
      </c>
      <c r="D7359" t="s">
        <v>59408</v>
      </c>
      <c r="E7359" t="s">
        <v>55230</v>
      </c>
      <c r="F7359" t="s">
        <v>59409</v>
      </c>
      <c r="G7359" t="s">
        <v>59410</v>
      </c>
      <c r="H7359" t="s">
        <v>59411</v>
      </c>
      <c r="I7359" t="s">
        <v>2378</v>
      </c>
      <c r="J7359" t="s">
        <v>2684</v>
      </c>
      <c r="K7359" t="s">
        <v>2685</v>
      </c>
      <c r="L7359" t="s">
        <v>137</v>
      </c>
      <c r="M7359" t="s">
        <v>2686</v>
      </c>
      <c r="N7359" t="s">
        <v>4647</v>
      </c>
      <c r="O7359" t="s">
        <v>2688</v>
      </c>
      <c r="P7359" t="s">
        <v>59412</v>
      </c>
      <c r="Q7359" t="s">
        <v>59413</v>
      </c>
      <c r="R7359" t="str">
        <f t="shared" si="228"/>
        <v>青州</v>
      </c>
      <c r="S7359" t="str">
        <f t="shared" si="229"/>
        <v>0714</v>
      </c>
    </row>
    <row r="7360" spans="1:19">
      <c r="A7360" t="s">
        <v>59414</v>
      </c>
      <c r="B7360" t="s">
        <v>59415</v>
      </c>
      <c r="C7360" t="s">
        <v>46</v>
      </c>
      <c r="D7360" t="s">
        <v>59416</v>
      </c>
      <c r="E7360" t="s">
        <v>55230</v>
      </c>
      <c r="F7360" t="s">
        <v>59417</v>
      </c>
      <c r="G7360" t="s">
        <v>59418</v>
      </c>
      <c r="H7360" t="s">
        <v>59419</v>
      </c>
      <c r="I7360" t="s">
        <v>3336</v>
      </c>
      <c r="J7360" t="s">
        <v>2825</v>
      </c>
      <c r="K7360" t="s">
        <v>2826</v>
      </c>
      <c r="L7360" t="s">
        <v>76</v>
      </c>
      <c r="M7360" t="s">
        <v>2827</v>
      </c>
      <c r="N7360" t="s">
        <v>3277</v>
      </c>
      <c r="O7360" t="s">
        <v>2828</v>
      </c>
      <c r="P7360" t="s">
        <v>59420</v>
      </c>
      <c r="Q7360" t="s">
        <v>59421</v>
      </c>
      <c r="R7360" t="str">
        <f t="shared" si="228"/>
        <v>奎文</v>
      </c>
      <c r="S7360" t="str">
        <f t="shared" si="229"/>
        <v>0714</v>
      </c>
    </row>
    <row r="7361" spans="1:19">
      <c r="A7361" t="s">
        <v>1878</v>
      </c>
      <c r="B7361" t="s">
        <v>59422</v>
      </c>
      <c r="C7361" t="s">
        <v>46</v>
      </c>
      <c r="D7361" t="s">
        <v>59423</v>
      </c>
      <c r="E7361" t="s">
        <v>55447</v>
      </c>
      <c r="F7361" t="s">
        <v>59424</v>
      </c>
      <c r="G7361" t="s">
        <v>1876</v>
      </c>
      <c r="H7361" t="s">
        <v>59425</v>
      </c>
      <c r="I7361" t="s">
        <v>2350</v>
      </c>
      <c r="J7361" t="s">
        <v>8347</v>
      </c>
      <c r="K7361" t="s">
        <v>8348</v>
      </c>
      <c r="L7361" t="s">
        <v>101</v>
      </c>
      <c r="M7361" t="s">
        <v>2982</v>
      </c>
      <c r="N7361" t="s">
        <v>2480</v>
      </c>
      <c r="O7361" t="s">
        <v>8349</v>
      </c>
      <c r="Q7361" t="s">
        <v>59426</v>
      </c>
      <c r="R7361" t="str">
        <f t="shared" ref="R7361:R7424" si="230">IF(OR(LEFT(L7361,2)="高新"),"奎文",IF(LEFT(L7361,2)="峡山","坊子",IF(LEFT(L7361,2)="滨海","寒亭",LEFT(L7361,2))))</f>
        <v>潍城</v>
      </c>
      <c r="S7361" t="str">
        <f t="shared" ref="S7361:S7424" si="231">TEXT(B7361,"mmdd")</f>
        <v>0714</v>
      </c>
    </row>
    <row r="7362" spans="1:19">
      <c r="A7362" t="s">
        <v>59427</v>
      </c>
      <c r="B7362" t="s">
        <v>59428</v>
      </c>
      <c r="C7362" t="s">
        <v>46</v>
      </c>
      <c r="D7362" t="s">
        <v>59429</v>
      </c>
      <c r="E7362" t="s">
        <v>55230</v>
      </c>
      <c r="F7362" t="s">
        <v>59430</v>
      </c>
      <c r="G7362" t="s">
        <v>59431</v>
      </c>
      <c r="H7362" t="s">
        <v>59432</v>
      </c>
      <c r="I7362" t="s">
        <v>2378</v>
      </c>
      <c r="J7362" t="s">
        <v>5021</v>
      </c>
      <c r="K7362" t="s">
        <v>5022</v>
      </c>
      <c r="L7362" t="s">
        <v>119</v>
      </c>
      <c r="M7362" t="s">
        <v>4071</v>
      </c>
      <c r="N7362" t="s">
        <v>2674</v>
      </c>
      <c r="O7362" t="s">
        <v>5023</v>
      </c>
      <c r="P7362" t="s">
        <v>59433</v>
      </c>
      <c r="R7362" t="str">
        <f t="shared" si="230"/>
        <v>寒亭</v>
      </c>
      <c r="S7362" t="str">
        <f t="shared" si="231"/>
        <v>0714</v>
      </c>
    </row>
    <row r="7363" spans="1:19">
      <c r="A7363" t="s">
        <v>59434</v>
      </c>
      <c r="B7363" t="s">
        <v>59435</v>
      </c>
      <c r="C7363" t="s">
        <v>46</v>
      </c>
      <c r="D7363" t="s">
        <v>59436</v>
      </c>
      <c r="E7363" t="s">
        <v>55230</v>
      </c>
      <c r="F7363" t="s">
        <v>59437</v>
      </c>
      <c r="G7363" t="s">
        <v>59438</v>
      </c>
      <c r="H7363" t="s">
        <v>59439</v>
      </c>
      <c r="I7363" t="s">
        <v>2350</v>
      </c>
      <c r="J7363" t="s">
        <v>5473</v>
      </c>
      <c r="K7363" t="s">
        <v>5474</v>
      </c>
      <c r="L7363" t="s">
        <v>128</v>
      </c>
      <c r="M7363" t="s">
        <v>2890</v>
      </c>
      <c r="N7363" t="s">
        <v>3179</v>
      </c>
      <c r="O7363" t="s">
        <v>5475</v>
      </c>
      <c r="P7363" t="s">
        <v>59440</v>
      </c>
      <c r="R7363" t="str">
        <f t="shared" si="230"/>
        <v>寿光</v>
      </c>
      <c r="S7363" t="str">
        <f t="shared" si="231"/>
        <v>0714</v>
      </c>
    </row>
    <row r="7364" spans="1:19">
      <c r="A7364" t="s">
        <v>59441</v>
      </c>
      <c r="B7364" t="s">
        <v>59442</v>
      </c>
      <c r="C7364" t="s">
        <v>46</v>
      </c>
      <c r="D7364" t="s">
        <v>59443</v>
      </c>
      <c r="E7364" t="s">
        <v>55230</v>
      </c>
      <c r="F7364" t="s">
        <v>59444</v>
      </c>
      <c r="G7364" t="s">
        <v>59445</v>
      </c>
      <c r="H7364" t="s">
        <v>59446</v>
      </c>
      <c r="I7364" t="s">
        <v>2378</v>
      </c>
      <c r="J7364" t="s">
        <v>6430</v>
      </c>
      <c r="K7364" t="s">
        <v>6431</v>
      </c>
      <c r="L7364" t="s">
        <v>137</v>
      </c>
      <c r="M7364" t="s">
        <v>3729</v>
      </c>
      <c r="N7364" t="s">
        <v>2859</v>
      </c>
      <c r="O7364" t="s">
        <v>6432</v>
      </c>
      <c r="P7364" t="s">
        <v>59447</v>
      </c>
      <c r="Q7364" t="s">
        <v>59448</v>
      </c>
      <c r="R7364" t="str">
        <f t="shared" si="230"/>
        <v>青州</v>
      </c>
      <c r="S7364" t="str">
        <f t="shared" si="231"/>
        <v>0714</v>
      </c>
    </row>
    <row r="7365" spans="1:19">
      <c r="A7365" t="s">
        <v>59449</v>
      </c>
      <c r="B7365" t="s">
        <v>59450</v>
      </c>
      <c r="C7365" t="s">
        <v>46</v>
      </c>
      <c r="D7365" t="s">
        <v>59451</v>
      </c>
      <c r="E7365" t="s">
        <v>55447</v>
      </c>
      <c r="F7365" t="s">
        <v>59452</v>
      </c>
      <c r="G7365" t="s">
        <v>59453</v>
      </c>
      <c r="H7365" t="s">
        <v>59454</v>
      </c>
      <c r="I7365" t="s">
        <v>2378</v>
      </c>
      <c r="J7365" t="s">
        <v>7368</v>
      </c>
      <c r="K7365" t="s">
        <v>7369</v>
      </c>
      <c r="L7365" t="s">
        <v>110</v>
      </c>
      <c r="M7365" t="s">
        <v>2575</v>
      </c>
      <c r="N7365" t="s">
        <v>2354</v>
      </c>
      <c r="O7365" t="s">
        <v>7370</v>
      </c>
      <c r="P7365" t="s">
        <v>59455</v>
      </c>
      <c r="Q7365" t="s">
        <v>59456</v>
      </c>
      <c r="R7365" t="str">
        <f t="shared" si="230"/>
        <v>高密</v>
      </c>
      <c r="S7365" t="str">
        <f t="shared" si="231"/>
        <v>0714</v>
      </c>
    </row>
    <row r="7366" spans="1:19">
      <c r="A7366" t="s">
        <v>59457</v>
      </c>
      <c r="B7366" t="s">
        <v>59458</v>
      </c>
      <c r="C7366" t="s">
        <v>46</v>
      </c>
      <c r="D7366" t="s">
        <v>59459</v>
      </c>
      <c r="E7366" t="s">
        <v>55230</v>
      </c>
      <c r="F7366" t="s">
        <v>59460</v>
      </c>
      <c r="G7366" t="s">
        <v>59461</v>
      </c>
      <c r="H7366" t="s">
        <v>59462</v>
      </c>
      <c r="I7366" t="s">
        <v>2378</v>
      </c>
      <c r="J7366" t="s">
        <v>9981</v>
      </c>
      <c r="K7366" t="s">
        <v>9982</v>
      </c>
      <c r="L7366" t="s">
        <v>57</v>
      </c>
      <c r="M7366" t="s">
        <v>3811</v>
      </c>
      <c r="N7366" t="s">
        <v>2421</v>
      </c>
      <c r="O7366" t="s">
        <v>9983</v>
      </c>
      <c r="P7366" t="s">
        <v>59463</v>
      </c>
      <c r="R7366" t="str">
        <f t="shared" si="230"/>
        <v>安丘</v>
      </c>
      <c r="S7366" t="str">
        <f t="shared" si="231"/>
        <v>0714</v>
      </c>
    </row>
    <row r="7367" spans="1:19">
      <c r="A7367" t="s">
        <v>59464</v>
      </c>
      <c r="B7367" t="s">
        <v>59465</v>
      </c>
      <c r="C7367" t="s">
        <v>46</v>
      </c>
      <c r="D7367" t="s">
        <v>59466</v>
      </c>
      <c r="E7367" t="s">
        <v>55447</v>
      </c>
      <c r="F7367" t="s">
        <v>59467</v>
      </c>
      <c r="G7367" t="s">
        <v>59468</v>
      </c>
      <c r="H7367" t="s">
        <v>59469</v>
      </c>
      <c r="I7367" t="s">
        <v>2378</v>
      </c>
      <c r="J7367" t="s">
        <v>2911</v>
      </c>
      <c r="K7367" t="s">
        <v>2912</v>
      </c>
      <c r="L7367" t="s">
        <v>128</v>
      </c>
      <c r="M7367" t="s">
        <v>2913</v>
      </c>
      <c r="N7367" t="s">
        <v>2564</v>
      </c>
      <c r="O7367" t="s">
        <v>2914</v>
      </c>
      <c r="P7367" t="s">
        <v>59470</v>
      </c>
      <c r="R7367" t="str">
        <f t="shared" si="230"/>
        <v>寿光</v>
      </c>
      <c r="S7367" t="str">
        <f t="shared" si="231"/>
        <v>0714</v>
      </c>
    </row>
    <row r="7368" spans="1:19">
      <c r="A7368" t="s">
        <v>59471</v>
      </c>
      <c r="B7368" t="s">
        <v>59472</v>
      </c>
      <c r="C7368" t="s">
        <v>46</v>
      </c>
      <c r="D7368" t="s">
        <v>59473</v>
      </c>
      <c r="E7368" t="s">
        <v>55447</v>
      </c>
      <c r="F7368" t="s">
        <v>59474</v>
      </c>
      <c r="G7368" t="s">
        <v>59475</v>
      </c>
      <c r="H7368" t="s">
        <v>59476</v>
      </c>
      <c r="I7368" t="s">
        <v>2645</v>
      </c>
      <c r="J7368" t="s">
        <v>38328</v>
      </c>
      <c r="K7368" t="s">
        <v>38329</v>
      </c>
      <c r="L7368" t="s">
        <v>57</v>
      </c>
      <c r="M7368" t="s">
        <v>2367</v>
      </c>
      <c r="N7368" t="s">
        <v>2340</v>
      </c>
      <c r="O7368" t="s">
        <v>38330</v>
      </c>
      <c r="P7368" t="s">
        <v>59477</v>
      </c>
      <c r="R7368" t="str">
        <f t="shared" si="230"/>
        <v>安丘</v>
      </c>
      <c r="S7368" t="str">
        <f t="shared" si="231"/>
        <v>0714</v>
      </c>
    </row>
    <row r="7369" spans="1:19">
      <c r="A7369" t="s">
        <v>59478</v>
      </c>
      <c r="B7369" t="s">
        <v>59479</v>
      </c>
      <c r="C7369" t="s">
        <v>46</v>
      </c>
      <c r="D7369" t="s">
        <v>59480</v>
      </c>
      <c r="E7369" t="s">
        <v>55447</v>
      </c>
      <c r="F7369" t="s">
        <v>59481</v>
      </c>
      <c r="G7369" t="s">
        <v>59482</v>
      </c>
      <c r="H7369" t="s">
        <v>59483</v>
      </c>
      <c r="I7369" t="s">
        <v>6637</v>
      </c>
      <c r="J7369" t="s">
        <v>6863</v>
      </c>
      <c r="K7369" t="s">
        <v>6864</v>
      </c>
      <c r="L7369" t="s">
        <v>128</v>
      </c>
      <c r="M7369" t="s">
        <v>3952</v>
      </c>
      <c r="N7369" t="s">
        <v>3017</v>
      </c>
      <c r="O7369" t="s">
        <v>6865</v>
      </c>
      <c r="P7369" t="s">
        <v>59484</v>
      </c>
      <c r="R7369" t="str">
        <f t="shared" si="230"/>
        <v>寿光</v>
      </c>
      <c r="S7369" t="str">
        <f t="shared" si="231"/>
        <v>0714</v>
      </c>
    </row>
    <row r="7370" spans="1:19">
      <c r="A7370" t="s">
        <v>59485</v>
      </c>
      <c r="B7370" t="s">
        <v>59486</v>
      </c>
      <c r="C7370" t="s">
        <v>46</v>
      </c>
      <c r="D7370" t="s">
        <v>59487</v>
      </c>
      <c r="E7370" t="s">
        <v>55230</v>
      </c>
      <c r="F7370" t="s">
        <v>59488</v>
      </c>
      <c r="G7370" t="s">
        <v>59489</v>
      </c>
      <c r="H7370" t="s">
        <v>59490</v>
      </c>
      <c r="I7370" t="s">
        <v>2378</v>
      </c>
      <c r="J7370" t="s">
        <v>3938</v>
      </c>
      <c r="K7370" t="s">
        <v>3939</v>
      </c>
      <c r="L7370" t="s">
        <v>137</v>
      </c>
      <c r="M7370" t="s">
        <v>3940</v>
      </c>
      <c r="N7370" t="s">
        <v>20942</v>
      </c>
      <c r="O7370" t="s">
        <v>3941</v>
      </c>
      <c r="P7370" t="s">
        <v>59491</v>
      </c>
      <c r="R7370" t="str">
        <f t="shared" si="230"/>
        <v>青州</v>
      </c>
      <c r="S7370" t="str">
        <f t="shared" si="231"/>
        <v>0714</v>
      </c>
    </row>
    <row r="7371" spans="1:19">
      <c r="A7371" t="s">
        <v>59492</v>
      </c>
      <c r="B7371" t="s">
        <v>59493</v>
      </c>
      <c r="C7371" t="s">
        <v>46</v>
      </c>
      <c r="D7371" t="s">
        <v>59494</v>
      </c>
      <c r="E7371" t="s">
        <v>55447</v>
      </c>
      <c r="F7371" t="s">
        <v>59495</v>
      </c>
      <c r="G7371" t="s">
        <v>59496</v>
      </c>
      <c r="H7371" t="s">
        <v>59497</v>
      </c>
      <c r="I7371" t="s">
        <v>5211</v>
      </c>
      <c r="J7371" t="s">
        <v>4057</v>
      </c>
      <c r="K7371" t="s">
        <v>4058</v>
      </c>
      <c r="L7371" t="s">
        <v>110</v>
      </c>
      <c r="M7371" t="s">
        <v>4059</v>
      </c>
      <c r="N7371" t="s">
        <v>4647</v>
      </c>
      <c r="O7371" t="s">
        <v>4060</v>
      </c>
      <c r="P7371" t="s">
        <v>59498</v>
      </c>
      <c r="Q7371" t="s">
        <v>59499</v>
      </c>
      <c r="R7371" t="str">
        <f t="shared" si="230"/>
        <v>高密</v>
      </c>
      <c r="S7371" t="str">
        <f t="shared" si="231"/>
        <v>0714</v>
      </c>
    </row>
    <row r="7372" spans="1:19">
      <c r="A7372" t="s">
        <v>59500</v>
      </c>
      <c r="B7372" t="s">
        <v>59501</v>
      </c>
      <c r="C7372" t="s">
        <v>46</v>
      </c>
      <c r="D7372" t="s">
        <v>59502</v>
      </c>
      <c r="E7372" t="s">
        <v>55230</v>
      </c>
      <c r="F7372" t="s">
        <v>59503</v>
      </c>
      <c r="G7372" t="s">
        <v>59504</v>
      </c>
      <c r="H7372" t="s">
        <v>59505</v>
      </c>
      <c r="I7372" t="s">
        <v>2350</v>
      </c>
      <c r="J7372" t="s">
        <v>6823</v>
      </c>
      <c r="K7372" t="s">
        <v>6824</v>
      </c>
      <c r="L7372" t="s">
        <v>137</v>
      </c>
      <c r="M7372" t="s">
        <v>5175</v>
      </c>
      <c r="N7372" t="s">
        <v>2354</v>
      </c>
      <c r="O7372" t="s">
        <v>6825</v>
      </c>
      <c r="P7372" t="s">
        <v>59506</v>
      </c>
      <c r="Q7372" t="s">
        <v>59507</v>
      </c>
      <c r="R7372" t="str">
        <f t="shared" si="230"/>
        <v>青州</v>
      </c>
      <c r="S7372" t="str">
        <f t="shared" si="231"/>
        <v>0714</v>
      </c>
    </row>
    <row r="7373" spans="1:19">
      <c r="A7373" t="s">
        <v>59508</v>
      </c>
      <c r="B7373" t="s">
        <v>59509</v>
      </c>
      <c r="C7373" t="s">
        <v>46</v>
      </c>
      <c r="D7373" t="s">
        <v>59510</v>
      </c>
      <c r="E7373" t="s">
        <v>59511</v>
      </c>
      <c r="F7373" t="s">
        <v>59512</v>
      </c>
      <c r="G7373" t="s">
        <v>59513</v>
      </c>
      <c r="H7373" t="s">
        <v>59514</v>
      </c>
      <c r="I7373" t="s">
        <v>2378</v>
      </c>
      <c r="J7373" t="s">
        <v>5547</v>
      </c>
      <c r="K7373" t="s">
        <v>5548</v>
      </c>
      <c r="L7373" t="s">
        <v>128</v>
      </c>
      <c r="M7373" t="s">
        <v>3895</v>
      </c>
      <c r="N7373" t="s">
        <v>2421</v>
      </c>
      <c r="O7373" t="s">
        <v>5549</v>
      </c>
      <c r="P7373" t="s">
        <v>59515</v>
      </c>
      <c r="R7373" t="str">
        <f t="shared" si="230"/>
        <v>寿光</v>
      </c>
      <c r="S7373" t="str">
        <f t="shared" si="231"/>
        <v>0715</v>
      </c>
    </row>
    <row r="7374" spans="1:19">
      <c r="A7374" t="s">
        <v>59516</v>
      </c>
      <c r="B7374" t="s">
        <v>59517</v>
      </c>
      <c r="C7374" t="s">
        <v>46</v>
      </c>
      <c r="D7374" t="s">
        <v>59518</v>
      </c>
      <c r="E7374" t="s">
        <v>59519</v>
      </c>
      <c r="F7374" t="s">
        <v>59520</v>
      </c>
      <c r="G7374" t="s">
        <v>59521</v>
      </c>
      <c r="H7374" t="s">
        <v>59522</v>
      </c>
      <c r="I7374" t="s">
        <v>3210</v>
      </c>
      <c r="J7374" t="s">
        <v>4437</v>
      </c>
      <c r="K7374" t="s">
        <v>4438</v>
      </c>
      <c r="N7374" t="s">
        <v>3214</v>
      </c>
      <c r="O7374" t="s">
        <v>4440</v>
      </c>
      <c r="R7374" t="str">
        <f t="shared" si="230"/>
        <v/>
      </c>
      <c r="S7374" t="str">
        <f t="shared" si="231"/>
        <v>0715</v>
      </c>
    </row>
    <row r="7375" spans="1:19">
      <c r="A7375" t="s">
        <v>59523</v>
      </c>
      <c r="B7375" t="s">
        <v>59524</v>
      </c>
      <c r="C7375" t="s">
        <v>46</v>
      </c>
      <c r="D7375" t="s">
        <v>59525</v>
      </c>
      <c r="E7375" t="s">
        <v>59526</v>
      </c>
      <c r="F7375" t="s">
        <v>59527</v>
      </c>
      <c r="G7375" t="s">
        <v>59528</v>
      </c>
      <c r="H7375" t="s">
        <v>59529</v>
      </c>
      <c r="I7375" t="s">
        <v>2350</v>
      </c>
      <c r="J7375" t="s">
        <v>22105</v>
      </c>
      <c r="K7375" t="s">
        <v>22106</v>
      </c>
      <c r="L7375" t="s">
        <v>47</v>
      </c>
      <c r="M7375" t="s">
        <v>4154</v>
      </c>
      <c r="N7375" t="s">
        <v>2421</v>
      </c>
      <c r="O7375" t="s">
        <v>22107</v>
      </c>
      <c r="P7375" t="s">
        <v>59530</v>
      </c>
      <c r="R7375" t="str">
        <f t="shared" si="230"/>
        <v>诸城</v>
      </c>
      <c r="S7375" t="str">
        <f t="shared" si="231"/>
        <v>0715</v>
      </c>
    </row>
    <row r="7376" spans="1:19">
      <c r="A7376" t="s">
        <v>59531</v>
      </c>
      <c r="B7376" t="s">
        <v>59532</v>
      </c>
      <c r="C7376" t="s">
        <v>46</v>
      </c>
      <c r="D7376" t="s">
        <v>59533</v>
      </c>
      <c r="E7376" t="s">
        <v>59511</v>
      </c>
      <c r="F7376" t="s">
        <v>59534</v>
      </c>
      <c r="G7376" t="s">
        <v>59535</v>
      </c>
      <c r="H7376" t="s">
        <v>59536</v>
      </c>
      <c r="I7376" t="s">
        <v>2645</v>
      </c>
      <c r="J7376" t="s">
        <v>3905</v>
      </c>
      <c r="K7376" t="s">
        <v>3906</v>
      </c>
      <c r="L7376" t="s">
        <v>67</v>
      </c>
      <c r="M7376" t="s">
        <v>2958</v>
      </c>
      <c r="N7376" t="s">
        <v>2340</v>
      </c>
      <c r="O7376" t="s">
        <v>3908</v>
      </c>
      <c r="P7376" t="s">
        <v>59537</v>
      </c>
      <c r="R7376" t="str">
        <f t="shared" si="230"/>
        <v>昌邑</v>
      </c>
      <c r="S7376" t="str">
        <f t="shared" si="231"/>
        <v>0715</v>
      </c>
    </row>
    <row r="7377" spans="1:19">
      <c r="A7377" t="s">
        <v>59538</v>
      </c>
      <c r="B7377" t="s">
        <v>59539</v>
      </c>
      <c r="C7377" t="s">
        <v>46</v>
      </c>
      <c r="D7377" t="s">
        <v>59540</v>
      </c>
      <c r="E7377" t="s">
        <v>59541</v>
      </c>
      <c r="F7377" t="s">
        <v>59542</v>
      </c>
      <c r="G7377" t="s">
        <v>59543</v>
      </c>
      <c r="H7377" t="s">
        <v>59544</v>
      </c>
      <c r="I7377" t="s">
        <v>2350</v>
      </c>
      <c r="J7377" t="s">
        <v>6766</v>
      </c>
      <c r="K7377" t="s">
        <v>6767</v>
      </c>
      <c r="L7377" t="s">
        <v>137</v>
      </c>
      <c r="M7377" t="s">
        <v>2686</v>
      </c>
      <c r="N7377" t="s">
        <v>2674</v>
      </c>
      <c r="O7377" t="s">
        <v>6768</v>
      </c>
      <c r="P7377" t="s">
        <v>59545</v>
      </c>
      <c r="R7377" t="str">
        <f t="shared" si="230"/>
        <v>青州</v>
      </c>
      <c r="S7377" t="str">
        <f t="shared" si="231"/>
        <v>0715</v>
      </c>
    </row>
    <row r="7378" spans="1:19">
      <c r="A7378" t="s">
        <v>59546</v>
      </c>
      <c r="B7378" t="s">
        <v>59547</v>
      </c>
      <c r="C7378" t="s">
        <v>46</v>
      </c>
      <c r="D7378" t="s">
        <v>59548</v>
      </c>
      <c r="E7378" t="s">
        <v>59511</v>
      </c>
      <c r="F7378" t="s">
        <v>59549</v>
      </c>
      <c r="G7378" t="s">
        <v>59550</v>
      </c>
      <c r="H7378" t="s">
        <v>59551</v>
      </c>
      <c r="I7378" t="s">
        <v>3108</v>
      </c>
      <c r="J7378" t="s">
        <v>4437</v>
      </c>
      <c r="K7378" t="s">
        <v>4438</v>
      </c>
      <c r="N7378" t="s">
        <v>4647</v>
      </c>
      <c r="O7378" t="s">
        <v>4440</v>
      </c>
      <c r="R7378" t="str">
        <f t="shared" si="230"/>
        <v/>
      </c>
      <c r="S7378" t="str">
        <f t="shared" si="231"/>
        <v>0715</v>
      </c>
    </row>
    <row r="7379" spans="1:19">
      <c r="A7379" t="s">
        <v>59552</v>
      </c>
      <c r="B7379" t="s">
        <v>59553</v>
      </c>
      <c r="C7379" t="s">
        <v>46</v>
      </c>
      <c r="D7379" t="s">
        <v>59554</v>
      </c>
      <c r="E7379" t="s">
        <v>59511</v>
      </c>
      <c r="F7379" t="s">
        <v>59555</v>
      </c>
      <c r="G7379" t="s">
        <v>59556</v>
      </c>
      <c r="H7379" t="s">
        <v>59557</v>
      </c>
      <c r="I7379" t="s">
        <v>2586</v>
      </c>
      <c r="J7379" t="s">
        <v>8484</v>
      </c>
      <c r="K7379" t="s">
        <v>8485</v>
      </c>
      <c r="L7379" t="s">
        <v>76</v>
      </c>
      <c r="M7379" t="s">
        <v>4374</v>
      </c>
      <c r="N7379" t="s">
        <v>2816</v>
      </c>
      <c r="O7379" t="s">
        <v>8486</v>
      </c>
      <c r="P7379" t="s">
        <v>59558</v>
      </c>
      <c r="Q7379" t="s">
        <v>59559</v>
      </c>
      <c r="R7379" t="str">
        <f t="shared" si="230"/>
        <v>奎文</v>
      </c>
      <c r="S7379" t="str">
        <f t="shared" si="231"/>
        <v>0715</v>
      </c>
    </row>
    <row r="7380" spans="1:19">
      <c r="A7380" t="s">
        <v>59560</v>
      </c>
      <c r="B7380" t="s">
        <v>59561</v>
      </c>
      <c r="C7380" t="s">
        <v>46</v>
      </c>
      <c r="D7380" t="s">
        <v>59562</v>
      </c>
      <c r="E7380" t="s">
        <v>59511</v>
      </c>
      <c r="F7380" t="s">
        <v>59563</v>
      </c>
      <c r="G7380" t="s">
        <v>59564</v>
      </c>
      <c r="H7380" t="s">
        <v>59565</v>
      </c>
      <c r="I7380" t="s">
        <v>2364</v>
      </c>
      <c r="J7380" t="s">
        <v>3241</v>
      </c>
      <c r="K7380" t="s">
        <v>3242</v>
      </c>
      <c r="L7380" t="s">
        <v>101</v>
      </c>
      <c r="M7380" t="s">
        <v>3130</v>
      </c>
      <c r="N7380" t="s">
        <v>3774</v>
      </c>
      <c r="O7380" t="s">
        <v>3243</v>
      </c>
      <c r="P7380" t="s">
        <v>59566</v>
      </c>
      <c r="Q7380" t="s">
        <v>54896</v>
      </c>
      <c r="R7380" t="str">
        <f t="shared" si="230"/>
        <v>潍城</v>
      </c>
      <c r="S7380" t="str">
        <f t="shared" si="231"/>
        <v>0715</v>
      </c>
    </row>
    <row r="7381" spans="1:19">
      <c r="A7381" t="s">
        <v>59567</v>
      </c>
      <c r="B7381" t="s">
        <v>59568</v>
      </c>
      <c r="C7381" t="s">
        <v>46</v>
      </c>
      <c r="D7381" t="s">
        <v>59569</v>
      </c>
      <c r="E7381" t="s">
        <v>59511</v>
      </c>
      <c r="F7381" t="s">
        <v>59570</v>
      </c>
      <c r="G7381" t="s">
        <v>59571</v>
      </c>
      <c r="H7381" t="s">
        <v>59572</v>
      </c>
      <c r="I7381" t="s">
        <v>2378</v>
      </c>
      <c r="J7381" t="s">
        <v>2847</v>
      </c>
      <c r="K7381" t="s">
        <v>2848</v>
      </c>
      <c r="L7381" t="s">
        <v>110</v>
      </c>
      <c r="M7381" t="s">
        <v>2849</v>
      </c>
      <c r="O7381" t="s">
        <v>2850</v>
      </c>
      <c r="P7381" t="s">
        <v>59573</v>
      </c>
      <c r="Q7381" t="s">
        <v>59574</v>
      </c>
      <c r="R7381" t="str">
        <f t="shared" si="230"/>
        <v>高密</v>
      </c>
      <c r="S7381" t="str">
        <f t="shared" si="231"/>
        <v>0715</v>
      </c>
    </row>
    <row r="7382" spans="1:19">
      <c r="A7382" t="s">
        <v>59575</v>
      </c>
      <c r="B7382" t="s">
        <v>59576</v>
      </c>
      <c r="C7382" t="s">
        <v>46</v>
      </c>
      <c r="D7382" t="s">
        <v>59577</v>
      </c>
      <c r="E7382" t="s">
        <v>59511</v>
      </c>
      <c r="F7382" t="s">
        <v>59578</v>
      </c>
      <c r="G7382" t="s">
        <v>59579</v>
      </c>
      <c r="H7382" t="s">
        <v>59580</v>
      </c>
      <c r="I7382" t="s">
        <v>2364</v>
      </c>
      <c r="J7382" t="s">
        <v>3565</v>
      </c>
      <c r="K7382" t="s">
        <v>3566</v>
      </c>
      <c r="L7382" t="s">
        <v>110</v>
      </c>
      <c r="M7382" t="s">
        <v>2575</v>
      </c>
      <c r="N7382" t="s">
        <v>2368</v>
      </c>
      <c r="O7382" t="s">
        <v>3567</v>
      </c>
      <c r="P7382" t="s">
        <v>59581</v>
      </c>
      <c r="Q7382" t="s">
        <v>59582</v>
      </c>
      <c r="R7382" t="str">
        <f t="shared" si="230"/>
        <v>高密</v>
      </c>
      <c r="S7382" t="str">
        <f t="shared" si="231"/>
        <v>0715</v>
      </c>
    </row>
    <row r="7383" spans="1:19">
      <c r="A7383" t="s">
        <v>59583</v>
      </c>
      <c r="B7383" t="s">
        <v>59584</v>
      </c>
      <c r="C7383" t="s">
        <v>46</v>
      </c>
      <c r="D7383" t="s">
        <v>59585</v>
      </c>
      <c r="E7383" t="s">
        <v>59511</v>
      </c>
      <c r="F7383" t="s">
        <v>59586</v>
      </c>
      <c r="G7383" t="s">
        <v>59587</v>
      </c>
      <c r="H7383" t="s">
        <v>59588</v>
      </c>
      <c r="I7383" t="s">
        <v>2378</v>
      </c>
      <c r="J7383" t="s">
        <v>5273</v>
      </c>
      <c r="K7383" t="s">
        <v>5274</v>
      </c>
      <c r="L7383" t="s">
        <v>47</v>
      </c>
      <c r="M7383" t="s">
        <v>2454</v>
      </c>
      <c r="N7383" t="s">
        <v>2859</v>
      </c>
      <c r="O7383" t="s">
        <v>5275</v>
      </c>
      <c r="Q7383" t="s">
        <v>59589</v>
      </c>
      <c r="R7383" t="str">
        <f t="shared" si="230"/>
        <v>诸城</v>
      </c>
      <c r="S7383" t="str">
        <f t="shared" si="231"/>
        <v>0715</v>
      </c>
    </row>
    <row r="7384" spans="1:19">
      <c r="A7384" t="s">
        <v>59590</v>
      </c>
      <c r="B7384" t="s">
        <v>59591</v>
      </c>
      <c r="C7384" t="s">
        <v>46</v>
      </c>
      <c r="D7384" t="s">
        <v>59592</v>
      </c>
      <c r="E7384" t="s">
        <v>59511</v>
      </c>
      <c r="F7384" t="s">
        <v>59593</v>
      </c>
      <c r="G7384" t="s">
        <v>59594</v>
      </c>
      <c r="H7384" t="s">
        <v>59595</v>
      </c>
      <c r="I7384" t="s">
        <v>3436</v>
      </c>
      <c r="J7384" t="s">
        <v>13675</v>
      </c>
      <c r="K7384" t="s">
        <v>13676</v>
      </c>
      <c r="L7384" t="s">
        <v>119</v>
      </c>
      <c r="M7384" t="s">
        <v>5238</v>
      </c>
      <c r="N7384" t="s">
        <v>2368</v>
      </c>
      <c r="O7384" t="s">
        <v>13677</v>
      </c>
      <c r="P7384" t="s">
        <v>59596</v>
      </c>
      <c r="R7384" t="str">
        <f t="shared" si="230"/>
        <v>寒亭</v>
      </c>
      <c r="S7384" t="str">
        <f t="shared" si="231"/>
        <v>0715</v>
      </c>
    </row>
    <row r="7385" spans="1:19">
      <c r="A7385" t="s">
        <v>59597</v>
      </c>
      <c r="B7385" t="s">
        <v>59598</v>
      </c>
      <c r="C7385" t="s">
        <v>46</v>
      </c>
      <c r="D7385" t="s">
        <v>59599</v>
      </c>
      <c r="E7385" t="s">
        <v>59600</v>
      </c>
      <c r="F7385" t="s">
        <v>59601</v>
      </c>
      <c r="G7385" t="s">
        <v>59602</v>
      </c>
      <c r="H7385" t="s">
        <v>59603</v>
      </c>
      <c r="I7385" t="s">
        <v>2645</v>
      </c>
      <c r="J7385" t="s">
        <v>9696</v>
      </c>
      <c r="K7385" t="s">
        <v>9697</v>
      </c>
      <c r="L7385" t="s">
        <v>137</v>
      </c>
      <c r="M7385" t="s">
        <v>5175</v>
      </c>
      <c r="N7385" t="s">
        <v>3622</v>
      </c>
      <c r="O7385" t="s">
        <v>5176</v>
      </c>
      <c r="P7385" t="s">
        <v>59604</v>
      </c>
      <c r="Q7385" t="s">
        <v>59605</v>
      </c>
      <c r="R7385" t="str">
        <f t="shared" si="230"/>
        <v>青州</v>
      </c>
      <c r="S7385" t="str">
        <f t="shared" si="231"/>
        <v>0715</v>
      </c>
    </row>
    <row r="7386" spans="1:19">
      <c r="A7386" t="s">
        <v>59606</v>
      </c>
      <c r="B7386" t="s">
        <v>59607</v>
      </c>
      <c r="C7386" t="s">
        <v>46</v>
      </c>
      <c r="D7386" t="s">
        <v>59608</v>
      </c>
      <c r="E7386" t="s">
        <v>59609</v>
      </c>
      <c r="F7386" t="s">
        <v>59610</v>
      </c>
      <c r="G7386" t="s">
        <v>59611</v>
      </c>
      <c r="H7386" t="s">
        <v>59612</v>
      </c>
      <c r="I7386" t="s">
        <v>2350</v>
      </c>
      <c r="J7386" t="s">
        <v>9637</v>
      </c>
      <c r="K7386" t="s">
        <v>9638</v>
      </c>
      <c r="L7386" t="s">
        <v>137</v>
      </c>
      <c r="M7386" t="s">
        <v>2395</v>
      </c>
      <c r="N7386" t="s">
        <v>3907</v>
      </c>
      <c r="O7386" t="s">
        <v>9639</v>
      </c>
      <c r="P7386" t="s">
        <v>59613</v>
      </c>
      <c r="Q7386" t="s">
        <v>59614</v>
      </c>
      <c r="R7386" t="str">
        <f t="shared" si="230"/>
        <v>青州</v>
      </c>
      <c r="S7386" t="str">
        <f t="shared" si="231"/>
        <v>0715</v>
      </c>
    </row>
    <row r="7387" spans="1:19">
      <c r="A7387" t="s">
        <v>59615</v>
      </c>
      <c r="B7387" t="s">
        <v>59616</v>
      </c>
      <c r="C7387" t="s">
        <v>46</v>
      </c>
      <c r="D7387" t="s">
        <v>59617</v>
      </c>
      <c r="E7387" t="s">
        <v>59609</v>
      </c>
      <c r="F7387" t="s">
        <v>59618</v>
      </c>
      <c r="G7387" t="s">
        <v>59619</v>
      </c>
      <c r="H7387" t="s">
        <v>59620</v>
      </c>
      <c r="I7387" t="s">
        <v>3376</v>
      </c>
      <c r="J7387" t="s">
        <v>6352</v>
      </c>
      <c r="K7387" t="s">
        <v>6353</v>
      </c>
      <c r="L7387" t="s">
        <v>128</v>
      </c>
      <c r="M7387" t="s">
        <v>5602</v>
      </c>
      <c r="N7387" t="s">
        <v>2602</v>
      </c>
      <c r="O7387" t="s">
        <v>6354</v>
      </c>
      <c r="P7387" t="s">
        <v>59621</v>
      </c>
      <c r="R7387" t="str">
        <f t="shared" si="230"/>
        <v>寿光</v>
      </c>
      <c r="S7387" t="str">
        <f t="shared" si="231"/>
        <v>0715</v>
      </c>
    </row>
    <row r="7388" spans="1:19">
      <c r="A7388" t="s">
        <v>59622</v>
      </c>
      <c r="B7388" t="s">
        <v>59623</v>
      </c>
      <c r="C7388" t="s">
        <v>46</v>
      </c>
      <c r="D7388" t="s">
        <v>59624</v>
      </c>
      <c r="E7388" t="s">
        <v>59511</v>
      </c>
      <c r="F7388" t="s">
        <v>59625</v>
      </c>
      <c r="G7388" t="s">
        <v>59626</v>
      </c>
      <c r="H7388" t="s">
        <v>59627</v>
      </c>
      <c r="I7388" t="s">
        <v>4165</v>
      </c>
      <c r="J7388" t="s">
        <v>2587</v>
      </c>
      <c r="K7388" t="s">
        <v>2588</v>
      </c>
      <c r="L7388" t="s">
        <v>57</v>
      </c>
      <c r="M7388" t="s">
        <v>2433</v>
      </c>
      <c r="N7388" t="s">
        <v>2455</v>
      </c>
      <c r="O7388" t="s">
        <v>2590</v>
      </c>
      <c r="P7388" t="s">
        <v>59628</v>
      </c>
      <c r="R7388" t="str">
        <f t="shared" si="230"/>
        <v>安丘</v>
      </c>
      <c r="S7388" t="str">
        <f t="shared" si="231"/>
        <v>0715</v>
      </c>
    </row>
    <row r="7389" spans="1:19">
      <c r="A7389" t="s">
        <v>59629</v>
      </c>
      <c r="B7389" t="s">
        <v>59630</v>
      </c>
      <c r="C7389" t="s">
        <v>46</v>
      </c>
      <c r="D7389" t="s">
        <v>59631</v>
      </c>
      <c r="E7389" t="s">
        <v>59511</v>
      </c>
      <c r="F7389" t="s">
        <v>59632</v>
      </c>
      <c r="G7389" t="s">
        <v>59633</v>
      </c>
      <c r="H7389" t="s">
        <v>59634</v>
      </c>
      <c r="I7389" t="s">
        <v>2503</v>
      </c>
      <c r="J7389" t="s">
        <v>2646</v>
      </c>
      <c r="K7389" t="s">
        <v>5336</v>
      </c>
      <c r="L7389" t="s">
        <v>146</v>
      </c>
      <c r="M7389" t="s">
        <v>3051</v>
      </c>
      <c r="N7389" t="s">
        <v>3017</v>
      </c>
      <c r="O7389" t="s">
        <v>5337</v>
      </c>
      <c r="P7389" t="s">
        <v>59635</v>
      </c>
      <c r="R7389" t="str">
        <f t="shared" si="230"/>
        <v>临朐</v>
      </c>
      <c r="S7389" t="str">
        <f t="shared" si="231"/>
        <v>0715</v>
      </c>
    </row>
    <row r="7390" spans="1:19">
      <c r="A7390" t="s">
        <v>59636</v>
      </c>
      <c r="B7390" t="s">
        <v>59637</v>
      </c>
      <c r="C7390" t="s">
        <v>46</v>
      </c>
      <c r="D7390" t="s">
        <v>59638</v>
      </c>
      <c r="E7390" t="s">
        <v>59541</v>
      </c>
      <c r="F7390" t="s">
        <v>59639</v>
      </c>
      <c r="G7390" t="s">
        <v>59640</v>
      </c>
      <c r="H7390" t="s">
        <v>59641</v>
      </c>
      <c r="I7390" t="s">
        <v>2364</v>
      </c>
      <c r="J7390" t="s">
        <v>6485</v>
      </c>
      <c r="K7390" t="s">
        <v>6486</v>
      </c>
      <c r="L7390" t="s">
        <v>128</v>
      </c>
      <c r="M7390" t="s">
        <v>3653</v>
      </c>
      <c r="N7390" t="s">
        <v>4439</v>
      </c>
      <c r="O7390" t="s">
        <v>6487</v>
      </c>
      <c r="P7390" t="s">
        <v>59642</v>
      </c>
      <c r="Q7390" t="s">
        <v>59643</v>
      </c>
      <c r="R7390" t="str">
        <f t="shared" si="230"/>
        <v>寿光</v>
      </c>
      <c r="S7390" t="str">
        <f t="shared" si="231"/>
        <v>0715</v>
      </c>
    </row>
    <row r="7391" spans="1:19">
      <c r="A7391" t="s">
        <v>59644</v>
      </c>
      <c r="B7391" t="s">
        <v>59645</v>
      </c>
      <c r="C7391" t="s">
        <v>46</v>
      </c>
      <c r="D7391" t="s">
        <v>59646</v>
      </c>
      <c r="E7391" t="s">
        <v>59541</v>
      </c>
      <c r="F7391" t="s">
        <v>59647</v>
      </c>
      <c r="G7391" t="s">
        <v>59648</v>
      </c>
      <c r="H7391" t="s">
        <v>59649</v>
      </c>
      <c r="I7391" t="s">
        <v>2378</v>
      </c>
      <c r="J7391" t="s">
        <v>15797</v>
      </c>
      <c r="K7391" t="s">
        <v>15798</v>
      </c>
      <c r="L7391" t="s">
        <v>47</v>
      </c>
      <c r="M7391" t="s">
        <v>2784</v>
      </c>
      <c r="N7391" t="s">
        <v>2421</v>
      </c>
      <c r="O7391" t="s">
        <v>15799</v>
      </c>
      <c r="P7391" t="s">
        <v>59650</v>
      </c>
      <c r="Q7391" t="s">
        <v>59651</v>
      </c>
      <c r="R7391" t="str">
        <f t="shared" si="230"/>
        <v>诸城</v>
      </c>
      <c r="S7391" t="str">
        <f t="shared" si="231"/>
        <v>0715</v>
      </c>
    </row>
    <row r="7392" spans="1:19">
      <c r="A7392" t="s">
        <v>59652</v>
      </c>
      <c r="B7392" t="s">
        <v>59653</v>
      </c>
      <c r="C7392" t="s">
        <v>46</v>
      </c>
      <c r="D7392" t="s">
        <v>59654</v>
      </c>
      <c r="E7392" t="s">
        <v>59655</v>
      </c>
      <c r="F7392" t="s">
        <v>59656</v>
      </c>
      <c r="G7392" t="s">
        <v>59657</v>
      </c>
      <c r="H7392" t="s">
        <v>59658</v>
      </c>
      <c r="I7392" t="s">
        <v>2350</v>
      </c>
      <c r="J7392" t="s">
        <v>5507</v>
      </c>
      <c r="K7392" t="s">
        <v>5508</v>
      </c>
      <c r="L7392" t="s">
        <v>137</v>
      </c>
      <c r="M7392" t="s">
        <v>4959</v>
      </c>
      <c r="N7392" t="s">
        <v>2421</v>
      </c>
      <c r="O7392" t="s">
        <v>5509</v>
      </c>
      <c r="P7392" t="s">
        <v>59659</v>
      </c>
      <c r="Q7392" t="s">
        <v>59660</v>
      </c>
      <c r="R7392" t="str">
        <f t="shared" si="230"/>
        <v>青州</v>
      </c>
      <c r="S7392" t="str">
        <f t="shared" si="231"/>
        <v>0715</v>
      </c>
    </row>
    <row r="7393" spans="1:19">
      <c r="A7393" t="s">
        <v>59661</v>
      </c>
      <c r="B7393" t="s">
        <v>59662</v>
      </c>
      <c r="C7393" t="s">
        <v>46</v>
      </c>
      <c r="D7393" t="s">
        <v>59663</v>
      </c>
      <c r="E7393" t="s">
        <v>59664</v>
      </c>
      <c r="F7393" t="s">
        <v>59665</v>
      </c>
      <c r="G7393" t="s">
        <v>59666</v>
      </c>
      <c r="H7393" t="s">
        <v>59667</v>
      </c>
      <c r="I7393" t="s">
        <v>2645</v>
      </c>
      <c r="J7393" t="s">
        <v>6028</v>
      </c>
      <c r="K7393" t="s">
        <v>6029</v>
      </c>
      <c r="L7393" t="s">
        <v>76</v>
      </c>
      <c r="M7393" t="s">
        <v>2827</v>
      </c>
      <c r="N7393" t="s">
        <v>2421</v>
      </c>
      <c r="O7393" t="s">
        <v>6031</v>
      </c>
      <c r="P7393" t="s">
        <v>59668</v>
      </c>
      <c r="R7393" t="str">
        <f t="shared" si="230"/>
        <v>奎文</v>
      </c>
      <c r="S7393" t="str">
        <f t="shared" si="231"/>
        <v>0715</v>
      </c>
    </row>
    <row r="7394" spans="1:19">
      <c r="A7394" t="s">
        <v>59669</v>
      </c>
      <c r="B7394" t="s">
        <v>59670</v>
      </c>
      <c r="C7394" t="s">
        <v>46</v>
      </c>
      <c r="D7394" t="s">
        <v>59671</v>
      </c>
      <c r="E7394" t="s">
        <v>59511</v>
      </c>
      <c r="F7394" t="s">
        <v>59672</v>
      </c>
      <c r="G7394" t="s">
        <v>59673</v>
      </c>
      <c r="H7394" t="s">
        <v>59674</v>
      </c>
      <c r="I7394" t="s">
        <v>3376</v>
      </c>
      <c r="J7394" t="s">
        <v>5273</v>
      </c>
      <c r="K7394" t="s">
        <v>5274</v>
      </c>
      <c r="L7394" t="s">
        <v>47</v>
      </c>
      <c r="M7394" t="s">
        <v>2454</v>
      </c>
      <c r="N7394" t="s">
        <v>3017</v>
      </c>
      <c r="O7394" t="s">
        <v>5275</v>
      </c>
      <c r="Q7394" t="s">
        <v>59675</v>
      </c>
      <c r="R7394" t="str">
        <f t="shared" si="230"/>
        <v>诸城</v>
      </c>
      <c r="S7394" t="str">
        <f t="shared" si="231"/>
        <v>0715</v>
      </c>
    </row>
    <row r="7395" spans="1:19">
      <c r="A7395" t="s">
        <v>59676</v>
      </c>
      <c r="B7395" t="s">
        <v>55496</v>
      </c>
      <c r="C7395" t="s">
        <v>46</v>
      </c>
      <c r="D7395" t="s">
        <v>59677</v>
      </c>
      <c r="E7395" t="s">
        <v>59541</v>
      </c>
      <c r="F7395" t="s">
        <v>59678</v>
      </c>
      <c r="G7395" t="s">
        <v>59679</v>
      </c>
      <c r="H7395" t="s">
        <v>59680</v>
      </c>
      <c r="I7395" t="s">
        <v>2645</v>
      </c>
      <c r="J7395" t="s">
        <v>15563</v>
      </c>
      <c r="K7395" t="s">
        <v>15564</v>
      </c>
      <c r="L7395" t="s">
        <v>57</v>
      </c>
      <c r="M7395" t="s">
        <v>2563</v>
      </c>
      <c r="N7395" t="s">
        <v>3277</v>
      </c>
      <c r="O7395" t="s">
        <v>15565</v>
      </c>
      <c r="P7395" t="s">
        <v>59681</v>
      </c>
      <c r="Q7395" t="s">
        <v>59682</v>
      </c>
      <c r="R7395" t="str">
        <f t="shared" si="230"/>
        <v>安丘</v>
      </c>
      <c r="S7395" t="str">
        <f t="shared" si="231"/>
        <v>0715</v>
      </c>
    </row>
    <row r="7396" spans="1:19">
      <c r="A7396" t="s">
        <v>59683</v>
      </c>
      <c r="B7396" t="s">
        <v>59684</v>
      </c>
      <c r="C7396" t="s">
        <v>46</v>
      </c>
      <c r="D7396" t="s">
        <v>59685</v>
      </c>
      <c r="E7396" t="s">
        <v>59541</v>
      </c>
      <c r="F7396" t="s">
        <v>59686</v>
      </c>
      <c r="G7396" t="s">
        <v>59687</v>
      </c>
      <c r="H7396" t="s">
        <v>59688</v>
      </c>
      <c r="I7396" t="s">
        <v>2378</v>
      </c>
      <c r="J7396" t="s">
        <v>4166</v>
      </c>
      <c r="K7396" t="s">
        <v>4167</v>
      </c>
      <c r="L7396" t="s">
        <v>119</v>
      </c>
      <c r="M7396" t="s">
        <v>4168</v>
      </c>
      <c r="N7396" t="s">
        <v>2674</v>
      </c>
      <c r="O7396" t="s">
        <v>4169</v>
      </c>
      <c r="P7396" t="s">
        <v>59689</v>
      </c>
      <c r="Q7396" t="s">
        <v>59690</v>
      </c>
      <c r="R7396" t="str">
        <f t="shared" si="230"/>
        <v>寒亭</v>
      </c>
      <c r="S7396" t="str">
        <f t="shared" si="231"/>
        <v>0715</v>
      </c>
    </row>
    <row r="7397" spans="1:19">
      <c r="A7397" t="s">
        <v>59691</v>
      </c>
      <c r="B7397" t="s">
        <v>59692</v>
      </c>
      <c r="C7397" t="s">
        <v>46</v>
      </c>
      <c r="D7397" t="s">
        <v>59693</v>
      </c>
      <c r="E7397" t="s">
        <v>59694</v>
      </c>
      <c r="F7397" t="s">
        <v>59695</v>
      </c>
      <c r="G7397" t="s">
        <v>59696</v>
      </c>
      <c r="H7397" t="s">
        <v>59697</v>
      </c>
      <c r="I7397" t="s">
        <v>2350</v>
      </c>
      <c r="J7397" t="s">
        <v>29658</v>
      </c>
      <c r="K7397" t="s">
        <v>29659</v>
      </c>
      <c r="L7397" t="s">
        <v>128</v>
      </c>
      <c r="M7397" t="s">
        <v>2913</v>
      </c>
      <c r="N7397" t="s">
        <v>2674</v>
      </c>
      <c r="O7397" t="s">
        <v>29660</v>
      </c>
      <c r="P7397" t="s">
        <v>59698</v>
      </c>
      <c r="R7397" t="str">
        <f t="shared" si="230"/>
        <v>寿光</v>
      </c>
      <c r="S7397" t="str">
        <f t="shared" si="231"/>
        <v>0715</v>
      </c>
    </row>
    <row r="7398" spans="1:19">
      <c r="A7398" t="s">
        <v>59699</v>
      </c>
      <c r="B7398" t="s">
        <v>59700</v>
      </c>
      <c r="C7398" t="s">
        <v>46</v>
      </c>
      <c r="D7398" t="s">
        <v>59701</v>
      </c>
      <c r="E7398" t="s">
        <v>59511</v>
      </c>
      <c r="F7398" t="s">
        <v>59702</v>
      </c>
      <c r="G7398" t="s">
        <v>59703</v>
      </c>
      <c r="H7398" t="s">
        <v>59704</v>
      </c>
      <c r="I7398" t="s">
        <v>2350</v>
      </c>
      <c r="J7398" t="s">
        <v>2659</v>
      </c>
      <c r="K7398" t="s">
        <v>2660</v>
      </c>
      <c r="L7398" t="s">
        <v>76</v>
      </c>
      <c r="M7398" t="s">
        <v>2661</v>
      </c>
      <c r="N7398" t="s">
        <v>2785</v>
      </c>
      <c r="O7398" t="s">
        <v>2662</v>
      </c>
      <c r="P7398" t="s">
        <v>59705</v>
      </c>
      <c r="Q7398" t="s">
        <v>59706</v>
      </c>
      <c r="R7398" t="str">
        <f t="shared" si="230"/>
        <v>奎文</v>
      </c>
      <c r="S7398" t="str">
        <f t="shared" si="231"/>
        <v>0715</v>
      </c>
    </row>
    <row r="7399" spans="1:19">
      <c r="A7399" t="s">
        <v>59707</v>
      </c>
      <c r="B7399" t="s">
        <v>59708</v>
      </c>
      <c r="C7399" t="s">
        <v>46</v>
      </c>
      <c r="D7399" t="s">
        <v>59709</v>
      </c>
      <c r="E7399" t="s">
        <v>59511</v>
      </c>
      <c r="F7399" t="s">
        <v>59710</v>
      </c>
      <c r="G7399" t="s">
        <v>59711</v>
      </c>
      <c r="H7399" t="s">
        <v>59712</v>
      </c>
      <c r="I7399" t="s">
        <v>2364</v>
      </c>
      <c r="J7399" t="s">
        <v>10780</v>
      </c>
      <c r="K7399" t="s">
        <v>10781</v>
      </c>
      <c r="L7399" t="s">
        <v>47</v>
      </c>
      <c r="M7399" t="s">
        <v>2454</v>
      </c>
      <c r="N7399" t="s">
        <v>2480</v>
      </c>
      <c r="O7399" t="s">
        <v>10782</v>
      </c>
      <c r="P7399" t="s">
        <v>59713</v>
      </c>
      <c r="Q7399" t="s">
        <v>59714</v>
      </c>
      <c r="R7399" t="str">
        <f t="shared" si="230"/>
        <v>诸城</v>
      </c>
      <c r="S7399" t="str">
        <f t="shared" si="231"/>
        <v>0715</v>
      </c>
    </row>
    <row r="7400" spans="1:19">
      <c r="A7400" t="s">
        <v>59715</v>
      </c>
      <c r="B7400" t="s">
        <v>59716</v>
      </c>
      <c r="C7400" t="s">
        <v>46</v>
      </c>
      <c r="D7400" t="s">
        <v>59717</v>
      </c>
      <c r="E7400" t="s">
        <v>59541</v>
      </c>
      <c r="F7400" t="s">
        <v>59718</v>
      </c>
      <c r="G7400" t="s">
        <v>59719</v>
      </c>
      <c r="H7400" t="s">
        <v>59720</v>
      </c>
      <c r="I7400" t="s">
        <v>2465</v>
      </c>
      <c r="J7400" t="s">
        <v>3552</v>
      </c>
      <c r="K7400" t="s">
        <v>3553</v>
      </c>
      <c r="L7400" t="s">
        <v>101</v>
      </c>
      <c r="M7400" t="s">
        <v>2982</v>
      </c>
      <c r="N7400" t="s">
        <v>2340</v>
      </c>
      <c r="O7400" t="s">
        <v>3555</v>
      </c>
      <c r="P7400" t="s">
        <v>59721</v>
      </c>
      <c r="R7400" t="str">
        <f t="shared" si="230"/>
        <v>潍城</v>
      </c>
      <c r="S7400" t="str">
        <f t="shared" si="231"/>
        <v>0715</v>
      </c>
    </row>
    <row r="7401" spans="1:19">
      <c r="A7401" t="s">
        <v>59722</v>
      </c>
      <c r="B7401" t="s">
        <v>59723</v>
      </c>
      <c r="C7401" t="s">
        <v>46</v>
      </c>
      <c r="D7401" t="s">
        <v>59724</v>
      </c>
      <c r="E7401" t="s">
        <v>59511</v>
      </c>
      <c r="F7401" t="s">
        <v>59725</v>
      </c>
      <c r="G7401" t="s">
        <v>59726</v>
      </c>
      <c r="H7401" t="s">
        <v>59727</v>
      </c>
      <c r="I7401" t="s">
        <v>6440</v>
      </c>
      <c r="J7401" t="s">
        <v>3857</v>
      </c>
      <c r="K7401" t="s">
        <v>3858</v>
      </c>
      <c r="L7401" t="s">
        <v>119</v>
      </c>
      <c r="M7401" t="s">
        <v>2601</v>
      </c>
      <c r="N7401" t="s">
        <v>2602</v>
      </c>
      <c r="O7401" t="s">
        <v>3859</v>
      </c>
      <c r="P7401" t="s">
        <v>59728</v>
      </c>
      <c r="R7401" t="str">
        <f t="shared" si="230"/>
        <v>寒亭</v>
      </c>
      <c r="S7401" t="str">
        <f t="shared" si="231"/>
        <v>0715</v>
      </c>
    </row>
    <row r="7402" spans="1:19">
      <c r="A7402" t="s">
        <v>59729</v>
      </c>
      <c r="B7402" t="s">
        <v>59730</v>
      </c>
      <c r="C7402" t="s">
        <v>46</v>
      </c>
      <c r="D7402" t="s">
        <v>59731</v>
      </c>
      <c r="E7402" t="s">
        <v>59732</v>
      </c>
      <c r="F7402" t="s">
        <v>59733</v>
      </c>
      <c r="G7402" t="s">
        <v>59734</v>
      </c>
      <c r="H7402" t="s">
        <v>59735</v>
      </c>
      <c r="I7402" t="s">
        <v>2465</v>
      </c>
      <c r="J7402" t="s">
        <v>12541</v>
      </c>
      <c r="K7402" t="s">
        <v>12542</v>
      </c>
      <c r="L7402" t="s">
        <v>128</v>
      </c>
      <c r="M7402" t="s">
        <v>4047</v>
      </c>
      <c r="N7402" t="s">
        <v>5839</v>
      </c>
      <c r="O7402" t="s">
        <v>12543</v>
      </c>
      <c r="P7402" t="s">
        <v>59736</v>
      </c>
      <c r="R7402" t="str">
        <f t="shared" si="230"/>
        <v>寿光</v>
      </c>
      <c r="S7402" t="str">
        <f t="shared" si="231"/>
        <v>0715</v>
      </c>
    </row>
    <row r="7403" spans="1:19">
      <c r="A7403" t="s">
        <v>59737</v>
      </c>
      <c r="B7403" t="s">
        <v>59738</v>
      </c>
      <c r="C7403" t="s">
        <v>46</v>
      </c>
      <c r="D7403" t="s">
        <v>59739</v>
      </c>
      <c r="E7403" t="s">
        <v>59511</v>
      </c>
      <c r="F7403" t="s">
        <v>59740</v>
      </c>
      <c r="G7403" t="s">
        <v>59741</v>
      </c>
      <c r="H7403" t="s">
        <v>59742</v>
      </c>
      <c r="I7403" t="s">
        <v>6637</v>
      </c>
      <c r="J7403" t="s">
        <v>3285</v>
      </c>
      <c r="K7403" t="s">
        <v>3286</v>
      </c>
      <c r="L7403" t="s">
        <v>76</v>
      </c>
      <c r="M7403" t="s">
        <v>2528</v>
      </c>
      <c r="N7403" t="s">
        <v>2368</v>
      </c>
      <c r="O7403" t="s">
        <v>3287</v>
      </c>
      <c r="P7403" t="s">
        <v>59743</v>
      </c>
      <c r="R7403" t="str">
        <f t="shared" si="230"/>
        <v>奎文</v>
      </c>
      <c r="S7403" t="str">
        <f t="shared" si="231"/>
        <v>0715</v>
      </c>
    </row>
    <row r="7404" spans="1:19">
      <c r="A7404" t="s">
        <v>59744</v>
      </c>
      <c r="B7404" t="s">
        <v>59745</v>
      </c>
      <c r="C7404" t="s">
        <v>46</v>
      </c>
      <c r="D7404" t="s">
        <v>59746</v>
      </c>
      <c r="E7404" t="s">
        <v>59511</v>
      </c>
      <c r="F7404" t="s">
        <v>59747</v>
      </c>
      <c r="G7404" t="s">
        <v>59748</v>
      </c>
      <c r="H7404" t="s">
        <v>59749</v>
      </c>
      <c r="I7404" t="s">
        <v>2364</v>
      </c>
      <c r="J7404" t="s">
        <v>2671</v>
      </c>
      <c r="K7404" t="s">
        <v>2672</v>
      </c>
      <c r="L7404" t="s">
        <v>67</v>
      </c>
      <c r="M7404" t="s">
        <v>2673</v>
      </c>
      <c r="N7404" t="s">
        <v>2674</v>
      </c>
      <c r="O7404" t="s">
        <v>2675</v>
      </c>
      <c r="P7404" t="s">
        <v>59750</v>
      </c>
      <c r="Q7404" t="s">
        <v>59751</v>
      </c>
      <c r="R7404" t="str">
        <f t="shared" si="230"/>
        <v>昌邑</v>
      </c>
      <c r="S7404" t="str">
        <f t="shared" si="231"/>
        <v>0715</v>
      </c>
    </row>
    <row r="7405" spans="1:19">
      <c r="A7405" t="s">
        <v>59752</v>
      </c>
      <c r="B7405" t="s">
        <v>59753</v>
      </c>
      <c r="C7405" t="s">
        <v>46</v>
      </c>
      <c r="D7405" t="s">
        <v>59754</v>
      </c>
      <c r="E7405" t="s">
        <v>59511</v>
      </c>
      <c r="F7405" t="s">
        <v>59755</v>
      </c>
      <c r="G7405" t="s">
        <v>59756</v>
      </c>
      <c r="H7405" t="s">
        <v>59757</v>
      </c>
      <c r="I7405" t="s">
        <v>2364</v>
      </c>
      <c r="J7405" t="s">
        <v>12252</v>
      </c>
      <c r="K7405" t="s">
        <v>12253</v>
      </c>
      <c r="L7405" t="s">
        <v>676</v>
      </c>
      <c r="M7405" t="s">
        <v>2815</v>
      </c>
      <c r="N7405" t="s">
        <v>4222</v>
      </c>
      <c r="O7405" t="s">
        <v>12254</v>
      </c>
      <c r="P7405" t="s">
        <v>59758</v>
      </c>
      <c r="R7405" t="str">
        <f t="shared" si="230"/>
        <v>昌乐</v>
      </c>
      <c r="S7405" t="str">
        <f t="shared" si="231"/>
        <v>0715</v>
      </c>
    </row>
    <row r="7406" spans="1:19">
      <c r="A7406" t="s">
        <v>59759</v>
      </c>
      <c r="B7406" t="s">
        <v>59760</v>
      </c>
      <c r="C7406" t="s">
        <v>46</v>
      </c>
      <c r="D7406" t="s">
        <v>59761</v>
      </c>
      <c r="E7406" t="s">
        <v>59511</v>
      </c>
      <c r="F7406" t="s">
        <v>59762</v>
      </c>
      <c r="G7406" t="s">
        <v>59763</v>
      </c>
      <c r="H7406" t="s">
        <v>59764</v>
      </c>
      <c r="I7406" t="s">
        <v>2350</v>
      </c>
      <c r="J7406" t="s">
        <v>4372</v>
      </c>
      <c r="K7406" t="s">
        <v>4373</v>
      </c>
      <c r="L7406" t="s">
        <v>76</v>
      </c>
      <c r="M7406" t="s">
        <v>4374</v>
      </c>
      <c r="N7406" t="s">
        <v>2785</v>
      </c>
      <c r="O7406" t="s">
        <v>4375</v>
      </c>
      <c r="P7406" t="s">
        <v>59765</v>
      </c>
      <c r="Q7406" t="s">
        <v>59766</v>
      </c>
      <c r="R7406" t="str">
        <f t="shared" si="230"/>
        <v>奎文</v>
      </c>
      <c r="S7406" t="str">
        <f t="shared" si="231"/>
        <v>0715</v>
      </c>
    </row>
    <row r="7407" spans="1:19">
      <c r="A7407" t="s">
        <v>59767</v>
      </c>
      <c r="B7407" t="s">
        <v>59768</v>
      </c>
      <c r="C7407" t="s">
        <v>46</v>
      </c>
      <c r="D7407" t="s">
        <v>59769</v>
      </c>
      <c r="E7407" t="s">
        <v>59511</v>
      </c>
      <c r="F7407" t="s">
        <v>59770</v>
      </c>
      <c r="G7407" t="s">
        <v>59771</v>
      </c>
      <c r="H7407" t="s">
        <v>59772</v>
      </c>
      <c r="I7407" t="s">
        <v>5826</v>
      </c>
      <c r="J7407" t="s">
        <v>8431</v>
      </c>
      <c r="K7407" t="s">
        <v>8432</v>
      </c>
      <c r="L7407" t="s">
        <v>146</v>
      </c>
      <c r="M7407" t="s">
        <v>2420</v>
      </c>
      <c r="N7407" t="s">
        <v>2872</v>
      </c>
      <c r="O7407" t="s">
        <v>8433</v>
      </c>
      <c r="P7407" t="s">
        <v>59773</v>
      </c>
      <c r="Q7407" t="s">
        <v>59774</v>
      </c>
      <c r="R7407" t="str">
        <f t="shared" si="230"/>
        <v>临朐</v>
      </c>
      <c r="S7407" t="str">
        <f t="shared" si="231"/>
        <v>0715</v>
      </c>
    </row>
    <row r="7408" spans="1:19">
      <c r="A7408" t="s">
        <v>59775</v>
      </c>
      <c r="B7408" t="s">
        <v>59776</v>
      </c>
      <c r="C7408" t="s">
        <v>46</v>
      </c>
      <c r="D7408" t="s">
        <v>59777</v>
      </c>
      <c r="E7408" t="s">
        <v>59778</v>
      </c>
      <c r="F7408" t="s">
        <v>59779</v>
      </c>
      <c r="G7408" t="s">
        <v>59780</v>
      </c>
      <c r="H7408" t="s">
        <v>59781</v>
      </c>
      <c r="I7408" t="s">
        <v>3376</v>
      </c>
      <c r="J7408" t="s">
        <v>10811</v>
      </c>
      <c r="K7408" t="s">
        <v>10812</v>
      </c>
      <c r="L7408" t="s">
        <v>128</v>
      </c>
      <c r="M7408" t="s">
        <v>4047</v>
      </c>
      <c r="N7408" t="s">
        <v>2421</v>
      </c>
      <c r="O7408" t="s">
        <v>10813</v>
      </c>
      <c r="P7408" t="s">
        <v>59782</v>
      </c>
      <c r="R7408" t="str">
        <f t="shared" si="230"/>
        <v>寿光</v>
      </c>
      <c r="S7408" t="str">
        <f t="shared" si="231"/>
        <v>0715</v>
      </c>
    </row>
    <row r="7409" spans="1:19">
      <c r="A7409" t="s">
        <v>59783</v>
      </c>
      <c r="B7409" t="s">
        <v>59784</v>
      </c>
      <c r="C7409" t="s">
        <v>46</v>
      </c>
      <c r="D7409" t="s">
        <v>59785</v>
      </c>
      <c r="E7409" t="s">
        <v>59511</v>
      </c>
      <c r="F7409" t="s">
        <v>59786</v>
      </c>
      <c r="G7409" t="s">
        <v>59787</v>
      </c>
      <c r="H7409" t="s">
        <v>59788</v>
      </c>
      <c r="I7409" t="s">
        <v>2364</v>
      </c>
      <c r="J7409" t="s">
        <v>3295</v>
      </c>
      <c r="K7409" t="s">
        <v>3296</v>
      </c>
      <c r="L7409" t="s">
        <v>47</v>
      </c>
      <c r="M7409" t="s">
        <v>3159</v>
      </c>
      <c r="N7409" t="s">
        <v>2602</v>
      </c>
      <c r="O7409" t="s">
        <v>3297</v>
      </c>
      <c r="P7409" t="s">
        <v>59789</v>
      </c>
      <c r="Q7409" t="s">
        <v>59790</v>
      </c>
      <c r="R7409" t="str">
        <f t="shared" si="230"/>
        <v>诸城</v>
      </c>
      <c r="S7409" t="str">
        <f t="shared" si="231"/>
        <v>0715</v>
      </c>
    </row>
    <row r="7410" spans="1:19">
      <c r="A7410" t="s">
        <v>59791</v>
      </c>
      <c r="B7410" t="s">
        <v>59792</v>
      </c>
      <c r="C7410" t="s">
        <v>46</v>
      </c>
      <c r="D7410" t="s">
        <v>59793</v>
      </c>
      <c r="E7410" t="s">
        <v>59541</v>
      </c>
      <c r="F7410" t="s">
        <v>59794</v>
      </c>
      <c r="G7410" t="s">
        <v>59795</v>
      </c>
      <c r="H7410" t="s">
        <v>59796</v>
      </c>
      <c r="I7410" t="s">
        <v>2364</v>
      </c>
      <c r="J7410" t="s">
        <v>3006</v>
      </c>
      <c r="K7410" t="s">
        <v>3007</v>
      </c>
      <c r="L7410" t="s">
        <v>67</v>
      </c>
      <c r="M7410" t="s">
        <v>3008</v>
      </c>
      <c r="N7410" t="s">
        <v>2721</v>
      </c>
      <c r="O7410" t="s">
        <v>3009</v>
      </c>
      <c r="P7410" t="s">
        <v>59797</v>
      </c>
      <c r="Q7410" t="s">
        <v>59798</v>
      </c>
      <c r="R7410" t="str">
        <f t="shared" si="230"/>
        <v>昌邑</v>
      </c>
      <c r="S7410" t="str">
        <f t="shared" si="231"/>
        <v>0715</v>
      </c>
    </row>
    <row r="7411" spans="1:19">
      <c r="A7411" t="s">
        <v>59799</v>
      </c>
      <c r="B7411" t="s">
        <v>59800</v>
      </c>
      <c r="C7411" t="s">
        <v>46</v>
      </c>
      <c r="D7411" t="s">
        <v>59801</v>
      </c>
      <c r="E7411" t="s">
        <v>59511</v>
      </c>
      <c r="F7411" t="s">
        <v>59802</v>
      </c>
      <c r="G7411" t="s">
        <v>59803</v>
      </c>
      <c r="H7411" t="s">
        <v>59804</v>
      </c>
      <c r="I7411" t="s">
        <v>2465</v>
      </c>
      <c r="J7411" t="s">
        <v>3992</v>
      </c>
      <c r="K7411" t="s">
        <v>3993</v>
      </c>
      <c r="L7411" t="s">
        <v>146</v>
      </c>
      <c r="M7411" t="s">
        <v>2420</v>
      </c>
      <c r="N7411" t="s">
        <v>3307</v>
      </c>
      <c r="O7411" t="s">
        <v>3995</v>
      </c>
      <c r="P7411" t="s">
        <v>59805</v>
      </c>
      <c r="R7411" t="str">
        <f t="shared" si="230"/>
        <v>临朐</v>
      </c>
      <c r="S7411" t="str">
        <f t="shared" si="231"/>
        <v>0715</v>
      </c>
    </row>
    <row r="7412" spans="1:19">
      <c r="A7412" t="s">
        <v>59806</v>
      </c>
      <c r="B7412" t="s">
        <v>59807</v>
      </c>
      <c r="C7412" t="s">
        <v>46</v>
      </c>
      <c r="D7412" t="s">
        <v>59808</v>
      </c>
      <c r="E7412" t="s">
        <v>59511</v>
      </c>
      <c r="F7412" t="s">
        <v>59809</v>
      </c>
      <c r="G7412" t="s">
        <v>59810</v>
      </c>
      <c r="H7412" t="s">
        <v>59811</v>
      </c>
      <c r="I7412" t="s">
        <v>2350</v>
      </c>
      <c r="J7412" t="s">
        <v>18164</v>
      </c>
      <c r="K7412" t="s">
        <v>18165</v>
      </c>
      <c r="L7412" t="s">
        <v>137</v>
      </c>
      <c r="M7412" t="s">
        <v>2395</v>
      </c>
      <c r="N7412" t="s">
        <v>7446</v>
      </c>
      <c r="O7412" t="s">
        <v>18166</v>
      </c>
      <c r="P7412" t="s">
        <v>59812</v>
      </c>
      <c r="R7412" t="str">
        <f t="shared" si="230"/>
        <v>青州</v>
      </c>
      <c r="S7412" t="str">
        <f t="shared" si="231"/>
        <v>0715</v>
      </c>
    </row>
    <row r="7413" spans="1:19">
      <c r="A7413" t="s">
        <v>59813</v>
      </c>
      <c r="B7413" t="s">
        <v>59814</v>
      </c>
      <c r="C7413" t="s">
        <v>46</v>
      </c>
      <c r="D7413" t="s">
        <v>59815</v>
      </c>
      <c r="E7413" t="s">
        <v>59511</v>
      </c>
      <c r="F7413" t="s">
        <v>59816</v>
      </c>
      <c r="G7413" t="s">
        <v>59817</v>
      </c>
      <c r="H7413" t="s">
        <v>59818</v>
      </c>
      <c r="I7413" t="s">
        <v>2645</v>
      </c>
      <c r="J7413" t="s">
        <v>8787</v>
      </c>
      <c r="K7413" t="s">
        <v>8788</v>
      </c>
      <c r="L7413" t="s">
        <v>128</v>
      </c>
      <c r="M7413" t="s">
        <v>2720</v>
      </c>
      <c r="N7413" t="s">
        <v>2382</v>
      </c>
      <c r="O7413" t="s">
        <v>8789</v>
      </c>
      <c r="P7413" t="s">
        <v>59819</v>
      </c>
      <c r="R7413" t="str">
        <f t="shared" si="230"/>
        <v>寿光</v>
      </c>
      <c r="S7413" t="str">
        <f t="shared" si="231"/>
        <v>0715</v>
      </c>
    </row>
    <row r="7414" spans="1:19">
      <c r="A7414" t="s">
        <v>59820</v>
      </c>
      <c r="B7414" t="s">
        <v>59821</v>
      </c>
      <c r="C7414" t="s">
        <v>46</v>
      </c>
      <c r="D7414" t="s">
        <v>59822</v>
      </c>
      <c r="E7414" t="s">
        <v>59511</v>
      </c>
      <c r="F7414" t="s">
        <v>59823</v>
      </c>
      <c r="G7414" t="s">
        <v>59824</v>
      </c>
      <c r="H7414" t="s">
        <v>59825</v>
      </c>
      <c r="I7414" t="s">
        <v>2350</v>
      </c>
      <c r="J7414" t="s">
        <v>6988</v>
      </c>
      <c r="K7414" t="s">
        <v>6989</v>
      </c>
      <c r="L7414" t="s">
        <v>76</v>
      </c>
      <c r="M7414" t="s">
        <v>2528</v>
      </c>
      <c r="N7414" t="s">
        <v>2480</v>
      </c>
      <c r="O7414" t="s">
        <v>6990</v>
      </c>
      <c r="P7414" t="s">
        <v>59826</v>
      </c>
      <c r="R7414" t="str">
        <f t="shared" si="230"/>
        <v>奎文</v>
      </c>
      <c r="S7414" t="str">
        <f t="shared" si="231"/>
        <v>0715</v>
      </c>
    </row>
    <row r="7415" spans="1:19">
      <c r="A7415" t="s">
        <v>59827</v>
      </c>
      <c r="B7415" t="s">
        <v>59828</v>
      </c>
      <c r="C7415" t="s">
        <v>46</v>
      </c>
      <c r="D7415" t="s">
        <v>59829</v>
      </c>
      <c r="E7415" t="s">
        <v>59511</v>
      </c>
      <c r="F7415" t="s">
        <v>59830</v>
      </c>
      <c r="G7415" t="s">
        <v>59831</v>
      </c>
      <c r="H7415" t="s">
        <v>59832</v>
      </c>
      <c r="I7415" t="s">
        <v>2350</v>
      </c>
      <c r="J7415" t="s">
        <v>3200</v>
      </c>
      <c r="K7415" t="s">
        <v>3201</v>
      </c>
      <c r="L7415" t="s">
        <v>76</v>
      </c>
      <c r="M7415" t="s">
        <v>2528</v>
      </c>
      <c r="N7415" t="s">
        <v>2859</v>
      </c>
      <c r="O7415" t="s">
        <v>3202</v>
      </c>
      <c r="P7415" t="s">
        <v>59833</v>
      </c>
      <c r="R7415" t="str">
        <f t="shared" si="230"/>
        <v>奎文</v>
      </c>
      <c r="S7415" t="str">
        <f t="shared" si="231"/>
        <v>0715</v>
      </c>
    </row>
    <row r="7416" spans="1:19">
      <c r="A7416" t="s">
        <v>59834</v>
      </c>
      <c r="B7416" t="s">
        <v>59835</v>
      </c>
      <c r="C7416" t="s">
        <v>46</v>
      </c>
      <c r="D7416" t="s">
        <v>59836</v>
      </c>
      <c r="E7416" t="s">
        <v>59541</v>
      </c>
      <c r="F7416" t="s">
        <v>59837</v>
      </c>
      <c r="G7416" t="s">
        <v>59838</v>
      </c>
      <c r="H7416" t="s">
        <v>59839</v>
      </c>
      <c r="I7416" t="s">
        <v>7931</v>
      </c>
      <c r="J7416" t="s">
        <v>4177</v>
      </c>
      <c r="K7416" t="s">
        <v>4178</v>
      </c>
      <c r="L7416" t="s">
        <v>76</v>
      </c>
      <c r="M7416" t="s">
        <v>2516</v>
      </c>
      <c r="N7416" t="s">
        <v>15998</v>
      </c>
      <c r="O7416" t="s">
        <v>4179</v>
      </c>
      <c r="P7416" t="s">
        <v>59840</v>
      </c>
      <c r="Q7416" t="s">
        <v>59841</v>
      </c>
      <c r="R7416" t="str">
        <f t="shared" si="230"/>
        <v>奎文</v>
      </c>
      <c r="S7416" t="str">
        <f t="shared" si="231"/>
        <v>0715</v>
      </c>
    </row>
    <row r="7417" spans="1:19">
      <c r="A7417" t="s">
        <v>59842</v>
      </c>
      <c r="B7417" t="s">
        <v>59843</v>
      </c>
      <c r="C7417" t="s">
        <v>46</v>
      </c>
      <c r="D7417" t="s">
        <v>59844</v>
      </c>
      <c r="E7417" t="s">
        <v>59511</v>
      </c>
      <c r="F7417" t="s">
        <v>59845</v>
      </c>
      <c r="G7417" t="s">
        <v>59846</v>
      </c>
      <c r="H7417" t="s">
        <v>59847</v>
      </c>
      <c r="I7417" t="s">
        <v>2350</v>
      </c>
      <c r="J7417" t="s">
        <v>2771</v>
      </c>
      <c r="K7417" t="s">
        <v>2772</v>
      </c>
      <c r="L7417" t="s">
        <v>76</v>
      </c>
      <c r="M7417" t="s">
        <v>2516</v>
      </c>
      <c r="N7417" t="s">
        <v>5855</v>
      </c>
      <c r="O7417" t="s">
        <v>2773</v>
      </c>
      <c r="P7417" t="s">
        <v>59848</v>
      </c>
      <c r="R7417" t="str">
        <f t="shared" si="230"/>
        <v>奎文</v>
      </c>
      <c r="S7417" t="str">
        <f t="shared" si="231"/>
        <v>0715</v>
      </c>
    </row>
    <row r="7418" spans="1:19">
      <c r="A7418" t="s">
        <v>59849</v>
      </c>
      <c r="B7418" t="s">
        <v>59850</v>
      </c>
      <c r="C7418" t="s">
        <v>46</v>
      </c>
      <c r="D7418" t="s">
        <v>59851</v>
      </c>
      <c r="E7418" t="s">
        <v>59511</v>
      </c>
      <c r="F7418" t="s">
        <v>59852</v>
      </c>
      <c r="G7418" t="s">
        <v>59853</v>
      </c>
      <c r="H7418" t="s">
        <v>59854</v>
      </c>
      <c r="I7418" t="s">
        <v>2350</v>
      </c>
      <c r="J7418" t="s">
        <v>5735</v>
      </c>
      <c r="K7418" t="s">
        <v>5736</v>
      </c>
      <c r="L7418" t="s">
        <v>101</v>
      </c>
      <c r="M7418" t="s">
        <v>5737</v>
      </c>
      <c r="N7418" t="s">
        <v>2674</v>
      </c>
      <c r="O7418" t="s">
        <v>5738</v>
      </c>
      <c r="P7418" t="s">
        <v>59855</v>
      </c>
      <c r="R7418" t="str">
        <f t="shared" si="230"/>
        <v>潍城</v>
      </c>
      <c r="S7418" t="str">
        <f t="shared" si="231"/>
        <v>0715</v>
      </c>
    </row>
    <row r="7419" spans="1:19">
      <c r="A7419" t="s">
        <v>59856</v>
      </c>
      <c r="B7419" t="s">
        <v>59857</v>
      </c>
      <c r="C7419" t="s">
        <v>46</v>
      </c>
      <c r="D7419" t="s">
        <v>59858</v>
      </c>
      <c r="E7419" t="s">
        <v>59511</v>
      </c>
      <c r="F7419" t="s">
        <v>59859</v>
      </c>
      <c r="G7419" t="s">
        <v>59860</v>
      </c>
      <c r="H7419" t="s">
        <v>59861</v>
      </c>
      <c r="I7419" t="s">
        <v>2350</v>
      </c>
      <c r="J7419" t="s">
        <v>4243</v>
      </c>
      <c r="K7419" t="s">
        <v>4244</v>
      </c>
      <c r="L7419" t="s">
        <v>137</v>
      </c>
      <c r="M7419" t="s">
        <v>3040</v>
      </c>
      <c r="N7419" t="s">
        <v>2859</v>
      </c>
      <c r="O7419" t="s">
        <v>4245</v>
      </c>
      <c r="P7419" t="s">
        <v>59862</v>
      </c>
      <c r="Q7419" t="s">
        <v>59863</v>
      </c>
      <c r="R7419" t="str">
        <f t="shared" si="230"/>
        <v>青州</v>
      </c>
      <c r="S7419" t="str">
        <f t="shared" si="231"/>
        <v>0715</v>
      </c>
    </row>
    <row r="7420" spans="1:19">
      <c r="A7420" t="s">
        <v>59864</v>
      </c>
      <c r="B7420" t="s">
        <v>59865</v>
      </c>
      <c r="C7420" t="s">
        <v>46</v>
      </c>
      <c r="D7420" t="s">
        <v>59866</v>
      </c>
      <c r="E7420" t="s">
        <v>59867</v>
      </c>
      <c r="F7420" t="s">
        <v>59868</v>
      </c>
      <c r="G7420" t="s">
        <v>59869</v>
      </c>
      <c r="H7420" t="s">
        <v>59870</v>
      </c>
      <c r="I7420" t="s">
        <v>2364</v>
      </c>
      <c r="J7420" t="s">
        <v>6842</v>
      </c>
      <c r="K7420" t="s">
        <v>6843</v>
      </c>
      <c r="L7420" t="s">
        <v>67</v>
      </c>
      <c r="M7420" t="s">
        <v>6844</v>
      </c>
      <c r="N7420" t="s">
        <v>2421</v>
      </c>
      <c r="O7420" t="s">
        <v>6845</v>
      </c>
      <c r="P7420" t="s">
        <v>59871</v>
      </c>
      <c r="R7420" t="str">
        <f t="shared" si="230"/>
        <v>昌邑</v>
      </c>
      <c r="S7420" t="str">
        <f t="shared" si="231"/>
        <v>0715</v>
      </c>
    </row>
    <row r="7421" spans="1:19">
      <c r="A7421" t="s">
        <v>59872</v>
      </c>
      <c r="B7421" t="s">
        <v>59873</v>
      </c>
      <c r="C7421" t="s">
        <v>46</v>
      </c>
      <c r="D7421" t="s">
        <v>59874</v>
      </c>
      <c r="E7421" t="s">
        <v>59541</v>
      </c>
      <c r="F7421" t="s">
        <v>59875</v>
      </c>
      <c r="G7421" t="s">
        <v>59876</v>
      </c>
      <c r="H7421" t="s">
        <v>59877</v>
      </c>
      <c r="I7421" t="s">
        <v>6637</v>
      </c>
      <c r="J7421" t="s">
        <v>6796</v>
      </c>
      <c r="K7421" t="s">
        <v>6797</v>
      </c>
      <c r="L7421" t="s">
        <v>110</v>
      </c>
      <c r="M7421" t="s">
        <v>3098</v>
      </c>
      <c r="N7421" t="s">
        <v>2785</v>
      </c>
      <c r="O7421" t="s">
        <v>6798</v>
      </c>
      <c r="P7421" t="s">
        <v>59878</v>
      </c>
      <c r="R7421" t="str">
        <f t="shared" si="230"/>
        <v>高密</v>
      </c>
      <c r="S7421" t="str">
        <f t="shared" si="231"/>
        <v>0715</v>
      </c>
    </row>
    <row r="7422" spans="1:19">
      <c r="A7422" t="s">
        <v>59879</v>
      </c>
      <c r="B7422" t="s">
        <v>59880</v>
      </c>
      <c r="C7422" t="s">
        <v>46</v>
      </c>
      <c r="D7422" t="s">
        <v>59881</v>
      </c>
      <c r="E7422" t="s">
        <v>59541</v>
      </c>
      <c r="F7422" t="s">
        <v>59882</v>
      </c>
      <c r="G7422" t="s">
        <v>59883</v>
      </c>
      <c r="H7422" t="s">
        <v>59884</v>
      </c>
      <c r="I7422" t="s">
        <v>2350</v>
      </c>
      <c r="J7422" t="s">
        <v>6988</v>
      </c>
      <c r="K7422" t="s">
        <v>6989</v>
      </c>
      <c r="L7422" t="s">
        <v>76</v>
      </c>
      <c r="M7422" t="s">
        <v>2528</v>
      </c>
      <c r="N7422" t="s">
        <v>2382</v>
      </c>
      <c r="O7422" t="s">
        <v>6990</v>
      </c>
      <c r="P7422" t="s">
        <v>59885</v>
      </c>
      <c r="Q7422" t="s">
        <v>59886</v>
      </c>
      <c r="R7422" t="str">
        <f t="shared" si="230"/>
        <v>奎文</v>
      </c>
      <c r="S7422" t="str">
        <f t="shared" si="231"/>
        <v>0715</v>
      </c>
    </row>
    <row r="7423" spans="1:19">
      <c r="A7423" t="s">
        <v>59887</v>
      </c>
      <c r="B7423" t="s">
        <v>59888</v>
      </c>
      <c r="C7423" t="s">
        <v>46</v>
      </c>
      <c r="D7423" t="s">
        <v>59889</v>
      </c>
      <c r="E7423" t="s">
        <v>59541</v>
      </c>
      <c r="F7423" t="s">
        <v>59890</v>
      </c>
      <c r="G7423" t="s">
        <v>59891</v>
      </c>
      <c r="H7423" t="s">
        <v>59892</v>
      </c>
      <c r="I7423" t="s">
        <v>3436</v>
      </c>
      <c r="J7423" t="s">
        <v>3609</v>
      </c>
      <c r="K7423" t="s">
        <v>3610</v>
      </c>
      <c r="L7423" t="s">
        <v>110</v>
      </c>
      <c r="M7423" t="s">
        <v>2381</v>
      </c>
      <c r="N7423" t="s">
        <v>3277</v>
      </c>
      <c r="O7423" t="s">
        <v>3611</v>
      </c>
      <c r="P7423" t="s">
        <v>59893</v>
      </c>
      <c r="R7423" t="str">
        <f t="shared" si="230"/>
        <v>高密</v>
      </c>
      <c r="S7423" t="str">
        <f t="shared" si="231"/>
        <v>0715</v>
      </c>
    </row>
    <row r="7424" spans="1:19">
      <c r="A7424" t="s">
        <v>59894</v>
      </c>
      <c r="B7424" t="s">
        <v>59895</v>
      </c>
      <c r="C7424" t="s">
        <v>46</v>
      </c>
      <c r="D7424" t="s">
        <v>59896</v>
      </c>
      <c r="E7424" t="s">
        <v>59511</v>
      </c>
      <c r="F7424" t="s">
        <v>59897</v>
      </c>
      <c r="G7424" t="s">
        <v>59898</v>
      </c>
      <c r="H7424" t="s">
        <v>59899</v>
      </c>
      <c r="I7424" t="s">
        <v>2350</v>
      </c>
      <c r="J7424" t="s">
        <v>5156</v>
      </c>
      <c r="K7424" t="s">
        <v>5157</v>
      </c>
      <c r="L7424" t="s">
        <v>67</v>
      </c>
      <c r="M7424" t="s">
        <v>3706</v>
      </c>
      <c r="N7424" t="s">
        <v>2529</v>
      </c>
      <c r="O7424" t="s">
        <v>5158</v>
      </c>
      <c r="P7424" t="s">
        <v>59900</v>
      </c>
      <c r="Q7424" t="s">
        <v>59901</v>
      </c>
      <c r="R7424" t="str">
        <f t="shared" si="230"/>
        <v>昌邑</v>
      </c>
      <c r="S7424" t="str">
        <f t="shared" si="231"/>
        <v>0715</v>
      </c>
    </row>
    <row r="7425" spans="1:19">
      <c r="A7425" t="s">
        <v>59902</v>
      </c>
      <c r="B7425" t="s">
        <v>59903</v>
      </c>
      <c r="C7425" t="s">
        <v>46</v>
      </c>
      <c r="D7425" t="s">
        <v>59904</v>
      </c>
      <c r="E7425" t="s">
        <v>59511</v>
      </c>
      <c r="F7425" t="s">
        <v>59905</v>
      </c>
      <c r="G7425" t="s">
        <v>59906</v>
      </c>
      <c r="H7425" t="s">
        <v>59907</v>
      </c>
      <c r="I7425" t="s">
        <v>2350</v>
      </c>
      <c r="J7425" t="s">
        <v>7888</v>
      </c>
      <c r="K7425" t="s">
        <v>7889</v>
      </c>
      <c r="L7425" t="s">
        <v>76</v>
      </c>
      <c r="M7425" t="s">
        <v>2827</v>
      </c>
      <c r="N7425" t="s">
        <v>2602</v>
      </c>
      <c r="O7425" t="s">
        <v>7890</v>
      </c>
      <c r="P7425" t="s">
        <v>59908</v>
      </c>
      <c r="Q7425" t="s">
        <v>59909</v>
      </c>
      <c r="R7425" t="str">
        <f t="shared" ref="R7425:R7488" si="232">IF(OR(LEFT(L7425,2)="高新"),"奎文",IF(LEFT(L7425,2)="峡山","坊子",IF(LEFT(L7425,2)="滨海","寒亭",LEFT(L7425,2))))</f>
        <v>奎文</v>
      </c>
      <c r="S7425" t="str">
        <f t="shared" ref="S7425:S7488" si="233">TEXT(B7425,"mmdd")</f>
        <v>0715</v>
      </c>
    </row>
    <row r="7426" spans="1:19">
      <c r="A7426" t="s">
        <v>59910</v>
      </c>
      <c r="B7426" t="s">
        <v>59911</v>
      </c>
      <c r="C7426" t="s">
        <v>46</v>
      </c>
      <c r="D7426" t="s">
        <v>59912</v>
      </c>
      <c r="E7426" t="s">
        <v>59541</v>
      </c>
      <c r="F7426" t="s">
        <v>59913</v>
      </c>
      <c r="G7426" t="s">
        <v>59914</v>
      </c>
      <c r="H7426" t="s">
        <v>59915</v>
      </c>
      <c r="I7426" t="s">
        <v>6440</v>
      </c>
      <c r="J7426" t="s">
        <v>4968</v>
      </c>
      <c r="K7426" t="s">
        <v>4969</v>
      </c>
      <c r="L7426" t="s">
        <v>76</v>
      </c>
      <c r="M7426" t="s">
        <v>2528</v>
      </c>
      <c r="N7426" t="s">
        <v>2589</v>
      </c>
      <c r="O7426" t="s">
        <v>4970</v>
      </c>
      <c r="P7426" t="s">
        <v>59916</v>
      </c>
      <c r="R7426" t="str">
        <f t="shared" si="232"/>
        <v>奎文</v>
      </c>
      <c r="S7426" t="str">
        <f t="shared" si="233"/>
        <v>0715</v>
      </c>
    </row>
    <row r="7427" spans="1:19">
      <c r="A7427" t="s">
        <v>59917</v>
      </c>
      <c r="B7427" t="s">
        <v>59918</v>
      </c>
      <c r="C7427" t="s">
        <v>46</v>
      </c>
      <c r="D7427" t="s">
        <v>59919</v>
      </c>
      <c r="E7427" t="s">
        <v>59920</v>
      </c>
      <c r="F7427" t="s">
        <v>59921</v>
      </c>
      <c r="G7427" t="s">
        <v>59922</v>
      </c>
      <c r="H7427" t="s">
        <v>59923</v>
      </c>
      <c r="I7427" t="s">
        <v>2378</v>
      </c>
      <c r="J7427" t="s">
        <v>3704</v>
      </c>
      <c r="K7427" t="s">
        <v>3705</v>
      </c>
      <c r="L7427" t="s">
        <v>67</v>
      </c>
      <c r="M7427" t="s">
        <v>3706</v>
      </c>
      <c r="N7427" t="s">
        <v>2785</v>
      </c>
      <c r="O7427" t="s">
        <v>3707</v>
      </c>
      <c r="P7427" t="s">
        <v>59924</v>
      </c>
      <c r="R7427" t="str">
        <f t="shared" si="232"/>
        <v>昌邑</v>
      </c>
      <c r="S7427" t="str">
        <f t="shared" si="233"/>
        <v>0715</v>
      </c>
    </row>
    <row r="7428" spans="1:19">
      <c r="A7428" t="s">
        <v>2198</v>
      </c>
      <c r="B7428" t="s">
        <v>59925</v>
      </c>
      <c r="C7428" t="s">
        <v>46</v>
      </c>
      <c r="D7428" t="s">
        <v>59926</v>
      </c>
      <c r="E7428" t="s">
        <v>59511</v>
      </c>
      <c r="F7428" t="s">
        <v>59927</v>
      </c>
      <c r="G7428" t="s">
        <v>2196</v>
      </c>
      <c r="H7428" t="s">
        <v>59928</v>
      </c>
      <c r="I7428" t="s">
        <v>2503</v>
      </c>
      <c r="J7428" t="s">
        <v>4152</v>
      </c>
      <c r="K7428" t="s">
        <v>4153</v>
      </c>
      <c r="L7428" t="s">
        <v>47</v>
      </c>
      <c r="M7428" t="s">
        <v>4154</v>
      </c>
      <c r="N7428" t="s">
        <v>2529</v>
      </c>
      <c r="O7428" t="s">
        <v>4155</v>
      </c>
      <c r="P7428" t="s">
        <v>59929</v>
      </c>
      <c r="R7428" t="str">
        <f t="shared" si="232"/>
        <v>诸城</v>
      </c>
      <c r="S7428" t="str">
        <f t="shared" si="233"/>
        <v>0715</v>
      </c>
    </row>
    <row r="7429" spans="1:19">
      <c r="A7429" t="s">
        <v>59930</v>
      </c>
      <c r="B7429" t="s">
        <v>59931</v>
      </c>
      <c r="C7429" t="s">
        <v>46</v>
      </c>
      <c r="D7429" t="s">
        <v>59932</v>
      </c>
      <c r="E7429" t="s">
        <v>59541</v>
      </c>
      <c r="F7429" t="s">
        <v>59933</v>
      </c>
      <c r="G7429" t="s">
        <v>59934</v>
      </c>
      <c r="H7429" t="s">
        <v>59935</v>
      </c>
      <c r="I7429" t="s">
        <v>2364</v>
      </c>
      <c r="J7429" t="s">
        <v>2836</v>
      </c>
      <c r="K7429" t="s">
        <v>24991</v>
      </c>
      <c r="L7429" t="s">
        <v>57</v>
      </c>
      <c r="M7429" t="s">
        <v>2838</v>
      </c>
      <c r="N7429" t="s">
        <v>2480</v>
      </c>
      <c r="O7429" t="s">
        <v>2839</v>
      </c>
      <c r="P7429" t="s">
        <v>59936</v>
      </c>
      <c r="R7429" t="str">
        <f t="shared" si="232"/>
        <v>安丘</v>
      </c>
      <c r="S7429" t="str">
        <f t="shared" si="233"/>
        <v>0715</v>
      </c>
    </row>
    <row r="7430" spans="1:19">
      <c r="A7430" t="s">
        <v>59937</v>
      </c>
      <c r="B7430" t="s">
        <v>59938</v>
      </c>
      <c r="C7430" t="s">
        <v>46</v>
      </c>
      <c r="D7430" t="s">
        <v>59939</v>
      </c>
      <c r="E7430" t="s">
        <v>59511</v>
      </c>
      <c r="F7430" t="s">
        <v>59940</v>
      </c>
      <c r="G7430" t="s">
        <v>59941</v>
      </c>
      <c r="H7430" t="s">
        <v>59942</v>
      </c>
      <c r="I7430" t="s">
        <v>4165</v>
      </c>
      <c r="J7430" t="s">
        <v>7999</v>
      </c>
      <c r="K7430" t="s">
        <v>8000</v>
      </c>
      <c r="L7430" t="s">
        <v>47</v>
      </c>
      <c r="M7430" t="s">
        <v>8001</v>
      </c>
      <c r="N7430" t="s">
        <v>5855</v>
      </c>
      <c r="O7430" t="s">
        <v>8002</v>
      </c>
      <c r="P7430" t="s">
        <v>59943</v>
      </c>
      <c r="Q7430" t="s">
        <v>59944</v>
      </c>
      <c r="R7430" t="str">
        <f t="shared" si="232"/>
        <v>诸城</v>
      </c>
      <c r="S7430" t="str">
        <f t="shared" si="233"/>
        <v>0715</v>
      </c>
    </row>
    <row r="7431" spans="1:19">
      <c r="A7431" t="s">
        <v>59945</v>
      </c>
      <c r="B7431" t="s">
        <v>59946</v>
      </c>
      <c r="C7431" t="s">
        <v>46</v>
      </c>
      <c r="D7431" t="s">
        <v>59947</v>
      </c>
      <c r="E7431" t="s">
        <v>59541</v>
      </c>
      <c r="F7431" t="s">
        <v>59948</v>
      </c>
      <c r="G7431" t="s">
        <v>59949</v>
      </c>
      <c r="H7431" t="s">
        <v>59950</v>
      </c>
      <c r="I7431" t="s">
        <v>6637</v>
      </c>
      <c r="J7431" t="s">
        <v>5649</v>
      </c>
      <c r="K7431" t="s">
        <v>5650</v>
      </c>
      <c r="L7431" t="s">
        <v>76</v>
      </c>
      <c r="M7431" t="s">
        <v>4374</v>
      </c>
      <c r="N7431" t="s">
        <v>2816</v>
      </c>
      <c r="O7431" t="s">
        <v>5651</v>
      </c>
      <c r="P7431" t="s">
        <v>59951</v>
      </c>
      <c r="R7431" t="str">
        <f t="shared" si="232"/>
        <v>奎文</v>
      </c>
      <c r="S7431" t="str">
        <f t="shared" si="233"/>
        <v>0715</v>
      </c>
    </row>
    <row r="7432" spans="1:19">
      <c r="A7432" t="s">
        <v>59952</v>
      </c>
      <c r="B7432" t="s">
        <v>59953</v>
      </c>
      <c r="C7432" t="s">
        <v>46</v>
      </c>
      <c r="D7432" t="s">
        <v>59954</v>
      </c>
      <c r="E7432" t="s">
        <v>59511</v>
      </c>
      <c r="F7432" t="s">
        <v>59955</v>
      </c>
      <c r="G7432" t="s">
        <v>59956</v>
      </c>
      <c r="H7432" t="s">
        <v>59957</v>
      </c>
      <c r="I7432" t="s">
        <v>2378</v>
      </c>
      <c r="J7432" t="s">
        <v>3325</v>
      </c>
      <c r="K7432" t="s">
        <v>3326</v>
      </c>
      <c r="L7432" t="s">
        <v>47</v>
      </c>
      <c r="M7432" t="s">
        <v>3327</v>
      </c>
      <c r="N7432" t="s">
        <v>2674</v>
      </c>
      <c r="O7432" t="s">
        <v>3328</v>
      </c>
      <c r="P7432" t="s">
        <v>59958</v>
      </c>
      <c r="Q7432" t="s">
        <v>59959</v>
      </c>
      <c r="R7432" t="str">
        <f t="shared" si="232"/>
        <v>诸城</v>
      </c>
      <c r="S7432" t="str">
        <f t="shared" si="233"/>
        <v>0715</v>
      </c>
    </row>
    <row r="7433" spans="1:19">
      <c r="A7433" t="s">
        <v>59960</v>
      </c>
      <c r="B7433" t="s">
        <v>59961</v>
      </c>
      <c r="C7433" t="s">
        <v>46</v>
      </c>
      <c r="D7433" t="s">
        <v>59962</v>
      </c>
      <c r="E7433" t="s">
        <v>59920</v>
      </c>
      <c r="F7433" t="s">
        <v>59963</v>
      </c>
      <c r="G7433" t="s">
        <v>59964</v>
      </c>
      <c r="H7433" t="s">
        <v>59965</v>
      </c>
      <c r="I7433" t="s">
        <v>2350</v>
      </c>
      <c r="J7433" t="s">
        <v>2337</v>
      </c>
      <c r="K7433" t="s">
        <v>2338</v>
      </c>
      <c r="L7433" t="s">
        <v>137</v>
      </c>
      <c r="M7433" t="s">
        <v>2339</v>
      </c>
      <c r="N7433" t="s">
        <v>2340</v>
      </c>
      <c r="O7433" t="s">
        <v>2341</v>
      </c>
      <c r="P7433" t="s">
        <v>59966</v>
      </c>
      <c r="R7433" t="str">
        <f t="shared" si="232"/>
        <v>青州</v>
      </c>
      <c r="S7433" t="str">
        <f t="shared" si="233"/>
        <v>0715</v>
      </c>
    </row>
    <row r="7434" spans="1:19">
      <c r="A7434" t="s">
        <v>59967</v>
      </c>
      <c r="B7434" t="s">
        <v>59968</v>
      </c>
      <c r="C7434" t="s">
        <v>46</v>
      </c>
      <c r="D7434" t="s">
        <v>59969</v>
      </c>
      <c r="E7434" t="s">
        <v>59920</v>
      </c>
      <c r="F7434" t="s">
        <v>59970</v>
      </c>
      <c r="G7434" t="s">
        <v>59971</v>
      </c>
      <c r="H7434" t="s">
        <v>59972</v>
      </c>
      <c r="I7434" t="s">
        <v>2350</v>
      </c>
      <c r="J7434" t="s">
        <v>2337</v>
      </c>
      <c r="K7434" t="s">
        <v>2338</v>
      </c>
      <c r="L7434" t="s">
        <v>137</v>
      </c>
      <c r="M7434" t="s">
        <v>2339</v>
      </c>
      <c r="O7434" t="s">
        <v>2341</v>
      </c>
      <c r="P7434" t="s">
        <v>59973</v>
      </c>
      <c r="R7434" t="str">
        <f t="shared" si="232"/>
        <v>青州</v>
      </c>
      <c r="S7434" t="str">
        <f t="shared" si="233"/>
        <v>0715</v>
      </c>
    </row>
    <row r="7435" spans="1:19">
      <c r="A7435" t="s">
        <v>59974</v>
      </c>
      <c r="B7435" t="s">
        <v>59975</v>
      </c>
      <c r="C7435" t="s">
        <v>46</v>
      </c>
      <c r="D7435" t="s">
        <v>59976</v>
      </c>
      <c r="E7435" t="s">
        <v>59511</v>
      </c>
      <c r="F7435" t="s">
        <v>59977</v>
      </c>
      <c r="G7435" t="s">
        <v>59978</v>
      </c>
      <c r="H7435" t="s">
        <v>59979</v>
      </c>
      <c r="I7435" t="s">
        <v>2364</v>
      </c>
      <c r="J7435" t="s">
        <v>7914</v>
      </c>
      <c r="K7435" t="s">
        <v>7915</v>
      </c>
      <c r="L7435" t="s">
        <v>146</v>
      </c>
      <c r="M7435" t="s">
        <v>5188</v>
      </c>
      <c r="N7435" t="s">
        <v>2480</v>
      </c>
      <c r="O7435" t="s">
        <v>7916</v>
      </c>
      <c r="P7435" t="s">
        <v>59980</v>
      </c>
      <c r="Q7435" t="s">
        <v>59981</v>
      </c>
      <c r="R7435" t="str">
        <f t="shared" si="232"/>
        <v>临朐</v>
      </c>
      <c r="S7435" t="str">
        <f t="shared" si="233"/>
        <v>0715</v>
      </c>
    </row>
    <row r="7436" spans="1:19">
      <c r="A7436" t="s">
        <v>59982</v>
      </c>
      <c r="B7436" t="s">
        <v>59983</v>
      </c>
      <c r="C7436" t="s">
        <v>46</v>
      </c>
      <c r="D7436" t="s">
        <v>59984</v>
      </c>
      <c r="E7436" t="s">
        <v>59541</v>
      </c>
      <c r="F7436" t="s">
        <v>59985</v>
      </c>
      <c r="G7436" t="s">
        <v>59986</v>
      </c>
      <c r="H7436" t="s">
        <v>59987</v>
      </c>
      <c r="I7436" t="s">
        <v>2364</v>
      </c>
      <c r="J7436" t="s">
        <v>7327</v>
      </c>
      <c r="K7436" t="s">
        <v>7328</v>
      </c>
      <c r="L7436" t="s">
        <v>101</v>
      </c>
      <c r="M7436" t="s">
        <v>5737</v>
      </c>
      <c r="N7436" t="s">
        <v>7359</v>
      </c>
      <c r="O7436" t="s">
        <v>7329</v>
      </c>
      <c r="P7436" t="s">
        <v>59988</v>
      </c>
      <c r="Q7436" t="s">
        <v>59989</v>
      </c>
      <c r="R7436" t="str">
        <f t="shared" si="232"/>
        <v>潍城</v>
      </c>
      <c r="S7436" t="str">
        <f t="shared" si="233"/>
        <v>0715</v>
      </c>
    </row>
    <row r="7437" spans="1:19">
      <c r="A7437" t="s">
        <v>59990</v>
      </c>
      <c r="B7437" t="s">
        <v>59991</v>
      </c>
      <c r="C7437" t="s">
        <v>46</v>
      </c>
      <c r="D7437" t="s">
        <v>59992</v>
      </c>
      <c r="E7437" t="s">
        <v>59511</v>
      </c>
      <c r="F7437" t="s">
        <v>59993</v>
      </c>
      <c r="G7437" t="s">
        <v>59994</v>
      </c>
      <c r="H7437" t="s">
        <v>59995</v>
      </c>
      <c r="I7437" t="s">
        <v>2350</v>
      </c>
      <c r="J7437" t="s">
        <v>4005</v>
      </c>
      <c r="K7437" t="s">
        <v>4006</v>
      </c>
      <c r="L7437" t="s">
        <v>47</v>
      </c>
      <c r="M7437" t="s">
        <v>3141</v>
      </c>
      <c r="N7437" t="s">
        <v>2421</v>
      </c>
      <c r="O7437" t="s">
        <v>4008</v>
      </c>
      <c r="P7437" t="s">
        <v>59996</v>
      </c>
      <c r="Q7437" t="s">
        <v>59997</v>
      </c>
      <c r="R7437" t="str">
        <f t="shared" si="232"/>
        <v>诸城</v>
      </c>
      <c r="S7437" t="str">
        <f t="shared" si="233"/>
        <v>0715</v>
      </c>
    </row>
    <row r="7438" spans="1:19">
      <c r="A7438" t="s">
        <v>59998</v>
      </c>
      <c r="B7438" t="s">
        <v>59999</v>
      </c>
      <c r="C7438" t="s">
        <v>46</v>
      </c>
      <c r="D7438" t="s">
        <v>60000</v>
      </c>
      <c r="E7438" t="s">
        <v>59511</v>
      </c>
      <c r="F7438" t="s">
        <v>60001</v>
      </c>
      <c r="G7438" t="s">
        <v>60002</v>
      </c>
      <c r="H7438" t="s">
        <v>60003</v>
      </c>
      <c r="I7438" t="s">
        <v>2364</v>
      </c>
      <c r="J7438" t="s">
        <v>3200</v>
      </c>
      <c r="K7438" t="s">
        <v>3201</v>
      </c>
      <c r="L7438" t="s">
        <v>76</v>
      </c>
      <c r="M7438" t="s">
        <v>2528</v>
      </c>
      <c r="N7438" t="s">
        <v>2859</v>
      </c>
      <c r="O7438" t="s">
        <v>3202</v>
      </c>
      <c r="P7438" t="s">
        <v>60004</v>
      </c>
      <c r="Q7438" t="s">
        <v>60005</v>
      </c>
      <c r="R7438" t="str">
        <f t="shared" si="232"/>
        <v>奎文</v>
      </c>
      <c r="S7438" t="str">
        <f t="shared" si="233"/>
        <v>0715</v>
      </c>
    </row>
    <row r="7439" spans="1:19">
      <c r="A7439" t="s">
        <v>60006</v>
      </c>
      <c r="B7439" t="s">
        <v>60007</v>
      </c>
      <c r="C7439" t="s">
        <v>46</v>
      </c>
      <c r="D7439" t="s">
        <v>60008</v>
      </c>
      <c r="E7439" t="s">
        <v>59511</v>
      </c>
      <c r="F7439" t="s">
        <v>60009</v>
      </c>
      <c r="G7439" t="s">
        <v>60010</v>
      </c>
      <c r="H7439" t="s">
        <v>60011</v>
      </c>
      <c r="I7439" t="s">
        <v>3336</v>
      </c>
      <c r="J7439" t="s">
        <v>11311</v>
      </c>
      <c r="K7439" t="s">
        <v>11312</v>
      </c>
      <c r="L7439" t="s">
        <v>119</v>
      </c>
      <c r="M7439" t="s">
        <v>2601</v>
      </c>
      <c r="N7439" t="s">
        <v>2480</v>
      </c>
      <c r="O7439" t="s">
        <v>11313</v>
      </c>
      <c r="P7439" t="s">
        <v>60012</v>
      </c>
      <c r="Q7439" t="s">
        <v>60013</v>
      </c>
      <c r="R7439" t="str">
        <f t="shared" si="232"/>
        <v>寒亭</v>
      </c>
      <c r="S7439" t="str">
        <f t="shared" si="233"/>
        <v>0715</v>
      </c>
    </row>
    <row r="7440" spans="1:19">
      <c r="A7440" t="s">
        <v>60014</v>
      </c>
      <c r="B7440" t="s">
        <v>60015</v>
      </c>
      <c r="C7440" t="s">
        <v>46</v>
      </c>
      <c r="D7440" t="s">
        <v>60016</v>
      </c>
      <c r="E7440" t="s">
        <v>59511</v>
      </c>
      <c r="F7440" t="s">
        <v>60017</v>
      </c>
      <c r="G7440" t="s">
        <v>60018</v>
      </c>
      <c r="H7440" t="s">
        <v>60019</v>
      </c>
      <c r="I7440" t="s">
        <v>2350</v>
      </c>
      <c r="J7440" t="s">
        <v>3006</v>
      </c>
      <c r="K7440" t="s">
        <v>3007</v>
      </c>
      <c r="L7440" t="s">
        <v>67</v>
      </c>
      <c r="M7440" t="s">
        <v>3008</v>
      </c>
      <c r="N7440" t="s">
        <v>2674</v>
      </c>
      <c r="O7440" t="s">
        <v>3009</v>
      </c>
      <c r="P7440" t="s">
        <v>59848</v>
      </c>
      <c r="R7440" t="str">
        <f t="shared" si="232"/>
        <v>昌邑</v>
      </c>
      <c r="S7440" t="str">
        <f t="shared" si="233"/>
        <v>0715</v>
      </c>
    </row>
    <row r="7441" spans="1:19">
      <c r="A7441" t="s">
        <v>60020</v>
      </c>
      <c r="B7441" t="s">
        <v>60021</v>
      </c>
      <c r="C7441" t="s">
        <v>46</v>
      </c>
      <c r="D7441" t="s">
        <v>60022</v>
      </c>
      <c r="E7441" t="s">
        <v>59541</v>
      </c>
      <c r="F7441" t="s">
        <v>60023</v>
      </c>
      <c r="G7441" t="s">
        <v>60024</v>
      </c>
      <c r="H7441" t="s">
        <v>59884</v>
      </c>
      <c r="I7441" t="s">
        <v>2350</v>
      </c>
      <c r="J7441" t="s">
        <v>6113</v>
      </c>
      <c r="K7441" t="s">
        <v>6114</v>
      </c>
      <c r="L7441" t="s">
        <v>57</v>
      </c>
      <c r="M7441" t="s">
        <v>2353</v>
      </c>
      <c r="N7441" t="s">
        <v>4688</v>
      </c>
      <c r="O7441" t="s">
        <v>6115</v>
      </c>
      <c r="P7441" t="s">
        <v>59885</v>
      </c>
      <c r="Q7441" t="s">
        <v>60025</v>
      </c>
      <c r="R7441" t="str">
        <f t="shared" si="232"/>
        <v>安丘</v>
      </c>
      <c r="S7441" t="str">
        <f t="shared" si="233"/>
        <v>0715</v>
      </c>
    </row>
    <row r="7442" spans="1:19">
      <c r="A7442" t="s">
        <v>60026</v>
      </c>
      <c r="B7442" t="s">
        <v>60027</v>
      </c>
      <c r="C7442" t="s">
        <v>46</v>
      </c>
      <c r="D7442" t="s">
        <v>60028</v>
      </c>
      <c r="E7442" t="s">
        <v>59541</v>
      </c>
      <c r="F7442" t="s">
        <v>60029</v>
      </c>
      <c r="G7442" t="s">
        <v>60030</v>
      </c>
      <c r="H7442" t="s">
        <v>60031</v>
      </c>
      <c r="I7442" t="s">
        <v>2364</v>
      </c>
      <c r="J7442" t="s">
        <v>6296</v>
      </c>
      <c r="K7442" t="s">
        <v>6297</v>
      </c>
      <c r="L7442" t="s">
        <v>76</v>
      </c>
      <c r="M7442" t="s">
        <v>4374</v>
      </c>
      <c r="N7442" t="s">
        <v>3179</v>
      </c>
      <c r="O7442" t="s">
        <v>6298</v>
      </c>
      <c r="P7442" t="s">
        <v>60032</v>
      </c>
      <c r="R7442" t="str">
        <f t="shared" si="232"/>
        <v>奎文</v>
      </c>
      <c r="S7442" t="str">
        <f t="shared" si="233"/>
        <v>0715</v>
      </c>
    </row>
    <row r="7443" spans="1:19">
      <c r="A7443" t="s">
        <v>60033</v>
      </c>
      <c r="B7443" t="s">
        <v>60034</v>
      </c>
      <c r="C7443" t="s">
        <v>46</v>
      </c>
      <c r="D7443" t="s">
        <v>60035</v>
      </c>
      <c r="E7443" t="s">
        <v>59511</v>
      </c>
      <c r="F7443" t="s">
        <v>60036</v>
      </c>
      <c r="G7443" t="s">
        <v>60037</v>
      </c>
      <c r="H7443" t="s">
        <v>60038</v>
      </c>
      <c r="I7443" t="s">
        <v>2503</v>
      </c>
      <c r="J7443" t="s">
        <v>3224</v>
      </c>
      <c r="K7443" t="s">
        <v>3225</v>
      </c>
      <c r="L7443" t="s">
        <v>110</v>
      </c>
      <c r="M7443" t="s">
        <v>2381</v>
      </c>
      <c r="N7443" t="s">
        <v>2602</v>
      </c>
      <c r="O7443" t="s">
        <v>3226</v>
      </c>
      <c r="P7443" t="s">
        <v>60039</v>
      </c>
      <c r="R7443" t="str">
        <f t="shared" si="232"/>
        <v>高密</v>
      </c>
      <c r="S7443" t="str">
        <f t="shared" si="233"/>
        <v>0715</v>
      </c>
    </row>
    <row r="7444" spans="1:19">
      <c r="A7444" t="s">
        <v>60040</v>
      </c>
      <c r="B7444" t="s">
        <v>60041</v>
      </c>
      <c r="C7444" t="s">
        <v>46</v>
      </c>
      <c r="D7444" t="s">
        <v>60042</v>
      </c>
      <c r="E7444" t="s">
        <v>59609</v>
      </c>
      <c r="F7444" t="s">
        <v>60043</v>
      </c>
      <c r="G7444" t="s">
        <v>60044</v>
      </c>
      <c r="H7444" t="s">
        <v>60045</v>
      </c>
      <c r="I7444" t="s">
        <v>5211</v>
      </c>
      <c r="J7444" t="s">
        <v>10349</v>
      </c>
      <c r="K7444" t="s">
        <v>10350</v>
      </c>
      <c r="L7444" t="s">
        <v>57</v>
      </c>
      <c r="M7444" t="s">
        <v>2353</v>
      </c>
      <c r="N7444" t="s">
        <v>3214</v>
      </c>
      <c r="O7444" t="s">
        <v>10351</v>
      </c>
      <c r="P7444" t="s">
        <v>60046</v>
      </c>
      <c r="Q7444" t="s">
        <v>60047</v>
      </c>
      <c r="R7444" t="str">
        <f t="shared" si="232"/>
        <v>安丘</v>
      </c>
      <c r="S7444" t="str">
        <f t="shared" si="233"/>
        <v>0715</v>
      </c>
    </row>
    <row r="7445" spans="1:19">
      <c r="A7445" t="s">
        <v>60048</v>
      </c>
      <c r="B7445" t="s">
        <v>60049</v>
      </c>
      <c r="C7445" t="s">
        <v>46</v>
      </c>
      <c r="D7445" t="s">
        <v>60050</v>
      </c>
      <c r="E7445" t="s">
        <v>59511</v>
      </c>
      <c r="F7445" t="s">
        <v>60051</v>
      </c>
      <c r="G7445" t="s">
        <v>60052</v>
      </c>
      <c r="H7445" t="s">
        <v>60053</v>
      </c>
      <c r="I7445" t="s">
        <v>2350</v>
      </c>
      <c r="J7445" t="s">
        <v>2994</v>
      </c>
      <c r="K7445" t="s">
        <v>2995</v>
      </c>
      <c r="L7445" t="s">
        <v>128</v>
      </c>
      <c r="M7445" t="s">
        <v>2996</v>
      </c>
      <c r="N7445" t="s">
        <v>2480</v>
      </c>
      <c r="O7445" t="s">
        <v>2997</v>
      </c>
      <c r="P7445" t="s">
        <v>60054</v>
      </c>
      <c r="R7445" t="str">
        <f t="shared" si="232"/>
        <v>寿光</v>
      </c>
      <c r="S7445" t="str">
        <f t="shared" si="233"/>
        <v>0715</v>
      </c>
    </row>
    <row r="7446" spans="1:19">
      <c r="A7446" t="s">
        <v>60055</v>
      </c>
      <c r="B7446" t="s">
        <v>60056</v>
      </c>
      <c r="C7446" t="s">
        <v>46</v>
      </c>
      <c r="D7446" t="s">
        <v>60057</v>
      </c>
      <c r="E7446" t="s">
        <v>59541</v>
      </c>
      <c r="F7446" t="s">
        <v>60058</v>
      </c>
      <c r="G7446" t="s">
        <v>60059</v>
      </c>
      <c r="H7446" t="s">
        <v>60060</v>
      </c>
      <c r="I7446" t="s">
        <v>2350</v>
      </c>
      <c r="J7446" t="s">
        <v>5095</v>
      </c>
      <c r="K7446" t="s">
        <v>5096</v>
      </c>
      <c r="L7446" t="s">
        <v>676</v>
      </c>
      <c r="M7446" t="s">
        <v>3471</v>
      </c>
      <c r="N7446" t="s">
        <v>3907</v>
      </c>
      <c r="O7446" t="s">
        <v>5097</v>
      </c>
      <c r="P7446" t="s">
        <v>60061</v>
      </c>
      <c r="Q7446" t="s">
        <v>60062</v>
      </c>
      <c r="R7446" t="str">
        <f t="shared" si="232"/>
        <v>昌乐</v>
      </c>
      <c r="S7446" t="str">
        <f t="shared" si="233"/>
        <v>0715</v>
      </c>
    </row>
    <row r="7447" spans="1:19">
      <c r="A7447" t="s">
        <v>60063</v>
      </c>
      <c r="B7447" t="s">
        <v>60064</v>
      </c>
      <c r="C7447" t="s">
        <v>46</v>
      </c>
      <c r="D7447" t="s">
        <v>60065</v>
      </c>
      <c r="E7447" t="s">
        <v>59541</v>
      </c>
      <c r="F7447" t="s">
        <v>60066</v>
      </c>
      <c r="G7447" t="s">
        <v>60067</v>
      </c>
      <c r="H7447" t="s">
        <v>60068</v>
      </c>
      <c r="I7447" t="s">
        <v>15596</v>
      </c>
      <c r="J7447" t="s">
        <v>10780</v>
      </c>
      <c r="K7447" t="s">
        <v>10781</v>
      </c>
      <c r="L7447" t="s">
        <v>47</v>
      </c>
      <c r="M7447" t="s">
        <v>2454</v>
      </c>
      <c r="N7447" t="s">
        <v>2480</v>
      </c>
      <c r="O7447" t="s">
        <v>10782</v>
      </c>
      <c r="P7447" t="s">
        <v>60069</v>
      </c>
      <c r="R7447" t="str">
        <f t="shared" si="232"/>
        <v>诸城</v>
      </c>
      <c r="S7447" t="str">
        <f t="shared" si="233"/>
        <v>0715</v>
      </c>
    </row>
    <row r="7448" spans="1:19">
      <c r="A7448" t="s">
        <v>60070</v>
      </c>
      <c r="B7448" t="s">
        <v>60071</v>
      </c>
      <c r="C7448" t="s">
        <v>46</v>
      </c>
      <c r="D7448" t="s">
        <v>60072</v>
      </c>
      <c r="E7448" t="s">
        <v>60073</v>
      </c>
      <c r="F7448" t="s">
        <v>60074</v>
      </c>
      <c r="G7448" t="s">
        <v>60075</v>
      </c>
      <c r="H7448" t="s">
        <v>60076</v>
      </c>
      <c r="I7448" t="s">
        <v>2350</v>
      </c>
      <c r="J7448" t="s">
        <v>8105</v>
      </c>
      <c r="K7448" t="s">
        <v>8106</v>
      </c>
      <c r="L7448" t="s">
        <v>101</v>
      </c>
      <c r="M7448" t="s">
        <v>4459</v>
      </c>
      <c r="N7448" t="s">
        <v>2382</v>
      </c>
      <c r="O7448" t="s">
        <v>8107</v>
      </c>
      <c r="P7448" t="s">
        <v>60077</v>
      </c>
      <c r="R7448" t="str">
        <f t="shared" si="232"/>
        <v>潍城</v>
      </c>
      <c r="S7448" t="str">
        <f t="shared" si="233"/>
        <v>0715</v>
      </c>
    </row>
    <row r="7449" spans="1:19">
      <c r="A7449" t="s">
        <v>60078</v>
      </c>
      <c r="B7449" t="s">
        <v>60079</v>
      </c>
      <c r="C7449" t="s">
        <v>46</v>
      </c>
      <c r="D7449" t="s">
        <v>60080</v>
      </c>
      <c r="E7449" t="s">
        <v>60073</v>
      </c>
      <c r="F7449" t="s">
        <v>60081</v>
      </c>
      <c r="G7449" t="s">
        <v>60082</v>
      </c>
      <c r="H7449" t="s">
        <v>60083</v>
      </c>
      <c r="I7449" t="s">
        <v>3608</v>
      </c>
      <c r="J7449" t="s">
        <v>5347</v>
      </c>
      <c r="K7449" t="s">
        <v>5348</v>
      </c>
      <c r="L7449" t="s">
        <v>187</v>
      </c>
      <c r="M7449" t="s">
        <v>3510</v>
      </c>
      <c r="N7449" t="s">
        <v>2340</v>
      </c>
      <c r="O7449" t="s">
        <v>5349</v>
      </c>
      <c r="P7449" t="s">
        <v>60084</v>
      </c>
      <c r="Q7449" t="s">
        <v>60085</v>
      </c>
      <c r="R7449" t="str">
        <f t="shared" si="232"/>
        <v>坊子</v>
      </c>
      <c r="S7449" t="str">
        <f t="shared" si="233"/>
        <v>0715</v>
      </c>
    </row>
    <row r="7450" spans="1:19">
      <c r="A7450" t="s">
        <v>60086</v>
      </c>
      <c r="B7450" t="s">
        <v>60087</v>
      </c>
      <c r="C7450" t="s">
        <v>46</v>
      </c>
      <c r="D7450" t="s">
        <v>60088</v>
      </c>
      <c r="E7450" t="s">
        <v>59511</v>
      </c>
      <c r="F7450" t="s">
        <v>60089</v>
      </c>
      <c r="G7450" t="s">
        <v>60090</v>
      </c>
      <c r="H7450" t="s">
        <v>60091</v>
      </c>
      <c r="I7450" t="s">
        <v>2350</v>
      </c>
      <c r="J7450" t="s">
        <v>4437</v>
      </c>
      <c r="K7450" t="s">
        <v>4438</v>
      </c>
      <c r="L7450" t="s">
        <v>128</v>
      </c>
      <c r="N7450" t="s">
        <v>4647</v>
      </c>
      <c r="O7450" t="s">
        <v>4440</v>
      </c>
      <c r="R7450" t="str">
        <f t="shared" si="232"/>
        <v>寿光</v>
      </c>
      <c r="S7450" t="str">
        <f t="shared" si="233"/>
        <v>0715</v>
      </c>
    </row>
    <row r="7451" spans="1:19">
      <c r="A7451" t="s">
        <v>60092</v>
      </c>
      <c r="B7451" t="s">
        <v>60093</v>
      </c>
      <c r="C7451" t="s">
        <v>46</v>
      </c>
      <c r="D7451" t="s">
        <v>60094</v>
      </c>
      <c r="E7451" t="s">
        <v>59511</v>
      </c>
      <c r="F7451" t="s">
        <v>60095</v>
      </c>
      <c r="G7451" t="s">
        <v>60096</v>
      </c>
      <c r="H7451" t="s">
        <v>60097</v>
      </c>
      <c r="I7451" t="s">
        <v>2350</v>
      </c>
      <c r="J7451" t="s">
        <v>19929</v>
      </c>
      <c r="K7451" t="s">
        <v>19930</v>
      </c>
      <c r="L7451" t="s">
        <v>676</v>
      </c>
      <c r="M7451" t="s">
        <v>9555</v>
      </c>
      <c r="N7451" t="s">
        <v>2859</v>
      </c>
      <c r="O7451" t="s">
        <v>19931</v>
      </c>
      <c r="P7451" t="s">
        <v>60098</v>
      </c>
      <c r="Q7451" t="s">
        <v>60099</v>
      </c>
      <c r="R7451" t="str">
        <f t="shared" si="232"/>
        <v>昌乐</v>
      </c>
      <c r="S7451" t="str">
        <f t="shared" si="233"/>
        <v>0715</v>
      </c>
    </row>
    <row r="7452" spans="1:19">
      <c r="A7452" t="s">
        <v>60100</v>
      </c>
      <c r="B7452" t="s">
        <v>60101</v>
      </c>
      <c r="C7452" t="s">
        <v>46</v>
      </c>
      <c r="D7452" t="s">
        <v>60102</v>
      </c>
      <c r="E7452" t="s">
        <v>59541</v>
      </c>
      <c r="F7452" t="s">
        <v>60103</v>
      </c>
      <c r="G7452" t="s">
        <v>60104</v>
      </c>
      <c r="H7452" t="s">
        <v>60105</v>
      </c>
      <c r="I7452" t="s">
        <v>2350</v>
      </c>
      <c r="J7452" t="s">
        <v>44245</v>
      </c>
      <c r="K7452" t="s">
        <v>44246</v>
      </c>
      <c r="L7452" t="s">
        <v>119</v>
      </c>
      <c r="M7452" t="s">
        <v>4071</v>
      </c>
      <c r="N7452" t="s">
        <v>2564</v>
      </c>
      <c r="O7452" t="s">
        <v>44247</v>
      </c>
      <c r="P7452" t="s">
        <v>60106</v>
      </c>
      <c r="Q7452" t="s">
        <v>60107</v>
      </c>
      <c r="R7452" t="str">
        <f t="shared" si="232"/>
        <v>寒亭</v>
      </c>
      <c r="S7452" t="str">
        <f t="shared" si="233"/>
        <v>0715</v>
      </c>
    </row>
    <row r="7453" spans="1:19">
      <c r="A7453" t="s">
        <v>60108</v>
      </c>
      <c r="B7453" t="s">
        <v>60109</v>
      </c>
      <c r="C7453" t="s">
        <v>46</v>
      </c>
      <c r="D7453" t="s">
        <v>60110</v>
      </c>
      <c r="E7453" t="s">
        <v>59511</v>
      </c>
      <c r="F7453" t="s">
        <v>60111</v>
      </c>
      <c r="G7453" t="s">
        <v>60112</v>
      </c>
      <c r="H7453" t="s">
        <v>60113</v>
      </c>
      <c r="I7453" t="s">
        <v>2350</v>
      </c>
      <c r="J7453" t="s">
        <v>6796</v>
      </c>
      <c r="K7453" t="s">
        <v>6797</v>
      </c>
      <c r="L7453" t="s">
        <v>110</v>
      </c>
      <c r="M7453" t="s">
        <v>3098</v>
      </c>
      <c r="N7453" t="s">
        <v>2785</v>
      </c>
      <c r="O7453" t="s">
        <v>6798</v>
      </c>
      <c r="P7453" t="s">
        <v>60114</v>
      </c>
      <c r="R7453" t="str">
        <f t="shared" si="232"/>
        <v>高密</v>
      </c>
      <c r="S7453" t="str">
        <f t="shared" si="233"/>
        <v>0715</v>
      </c>
    </row>
    <row r="7454" spans="1:19">
      <c r="A7454" t="s">
        <v>60115</v>
      </c>
      <c r="B7454" t="s">
        <v>60116</v>
      </c>
      <c r="C7454" t="s">
        <v>46</v>
      </c>
      <c r="D7454" t="s">
        <v>60117</v>
      </c>
      <c r="E7454" t="s">
        <v>59511</v>
      </c>
      <c r="F7454" t="s">
        <v>60118</v>
      </c>
      <c r="G7454" t="s">
        <v>60119</v>
      </c>
      <c r="H7454" t="s">
        <v>60120</v>
      </c>
      <c r="I7454" t="s">
        <v>2350</v>
      </c>
      <c r="J7454" t="s">
        <v>5284</v>
      </c>
      <c r="K7454" t="s">
        <v>5285</v>
      </c>
      <c r="L7454" t="s">
        <v>76</v>
      </c>
      <c r="M7454" t="s">
        <v>2408</v>
      </c>
      <c r="N7454" t="s">
        <v>11397</v>
      </c>
      <c r="O7454" t="s">
        <v>5287</v>
      </c>
      <c r="P7454" t="s">
        <v>60121</v>
      </c>
      <c r="R7454" t="str">
        <f t="shared" si="232"/>
        <v>奎文</v>
      </c>
      <c r="S7454" t="str">
        <f t="shared" si="233"/>
        <v>0715</v>
      </c>
    </row>
    <row r="7455" spans="1:19">
      <c r="A7455" t="s">
        <v>60122</v>
      </c>
      <c r="B7455" t="s">
        <v>60123</v>
      </c>
      <c r="C7455" t="s">
        <v>46</v>
      </c>
      <c r="D7455" t="s">
        <v>60124</v>
      </c>
      <c r="E7455" t="s">
        <v>59511</v>
      </c>
      <c r="F7455" t="s">
        <v>60125</v>
      </c>
      <c r="G7455" t="s">
        <v>60126</v>
      </c>
      <c r="H7455" t="s">
        <v>60127</v>
      </c>
      <c r="I7455" t="s">
        <v>2364</v>
      </c>
      <c r="J7455" t="s">
        <v>6796</v>
      </c>
      <c r="K7455" t="s">
        <v>6797</v>
      </c>
      <c r="L7455" t="s">
        <v>110</v>
      </c>
      <c r="M7455" t="s">
        <v>3098</v>
      </c>
      <c r="N7455" t="s">
        <v>3994</v>
      </c>
      <c r="O7455" t="s">
        <v>6798</v>
      </c>
      <c r="P7455" t="s">
        <v>60128</v>
      </c>
      <c r="Q7455" t="s">
        <v>60129</v>
      </c>
      <c r="R7455" t="str">
        <f t="shared" si="232"/>
        <v>高密</v>
      </c>
      <c r="S7455" t="str">
        <f t="shared" si="233"/>
        <v>0715</v>
      </c>
    </row>
    <row r="7456" spans="1:19">
      <c r="A7456" t="s">
        <v>60130</v>
      </c>
      <c r="B7456" t="s">
        <v>60131</v>
      </c>
      <c r="C7456" t="s">
        <v>46</v>
      </c>
      <c r="D7456" t="s">
        <v>60132</v>
      </c>
      <c r="E7456" t="s">
        <v>59541</v>
      </c>
      <c r="F7456" t="s">
        <v>60133</v>
      </c>
      <c r="G7456" t="s">
        <v>60134</v>
      </c>
      <c r="H7456" t="s">
        <v>60135</v>
      </c>
      <c r="I7456" t="s">
        <v>5211</v>
      </c>
      <c r="J7456" t="s">
        <v>5021</v>
      </c>
      <c r="K7456" t="s">
        <v>5022</v>
      </c>
      <c r="L7456" t="s">
        <v>119</v>
      </c>
      <c r="M7456" t="s">
        <v>4071</v>
      </c>
      <c r="N7456" t="s">
        <v>3994</v>
      </c>
      <c r="O7456" t="s">
        <v>5023</v>
      </c>
      <c r="P7456" t="s">
        <v>60136</v>
      </c>
      <c r="Q7456" t="s">
        <v>60137</v>
      </c>
      <c r="R7456" t="str">
        <f t="shared" si="232"/>
        <v>寒亭</v>
      </c>
      <c r="S7456" t="str">
        <f t="shared" si="233"/>
        <v>0715</v>
      </c>
    </row>
    <row r="7457" spans="1:19">
      <c r="A7457" t="s">
        <v>60138</v>
      </c>
      <c r="B7457" t="s">
        <v>60139</v>
      </c>
      <c r="C7457" t="s">
        <v>46</v>
      </c>
      <c r="D7457" t="s">
        <v>60140</v>
      </c>
      <c r="E7457" t="s">
        <v>59541</v>
      </c>
      <c r="F7457" t="s">
        <v>60141</v>
      </c>
      <c r="G7457" t="s">
        <v>60142</v>
      </c>
      <c r="H7457" t="s">
        <v>60143</v>
      </c>
      <c r="I7457" t="s">
        <v>2350</v>
      </c>
      <c r="J7457" t="s">
        <v>3425</v>
      </c>
      <c r="K7457" t="s">
        <v>3426</v>
      </c>
      <c r="L7457" t="s">
        <v>137</v>
      </c>
      <c r="M7457" t="s">
        <v>2395</v>
      </c>
      <c r="N7457" t="s">
        <v>2421</v>
      </c>
      <c r="O7457" t="s">
        <v>3427</v>
      </c>
      <c r="P7457" t="s">
        <v>60144</v>
      </c>
      <c r="Q7457" t="s">
        <v>60145</v>
      </c>
      <c r="R7457" t="str">
        <f t="shared" si="232"/>
        <v>青州</v>
      </c>
      <c r="S7457" t="str">
        <f t="shared" si="233"/>
        <v>0715</v>
      </c>
    </row>
    <row r="7458" spans="1:19">
      <c r="A7458" t="s">
        <v>60146</v>
      </c>
      <c r="B7458" t="s">
        <v>60147</v>
      </c>
      <c r="C7458" t="s">
        <v>46</v>
      </c>
      <c r="D7458" t="s">
        <v>60148</v>
      </c>
      <c r="E7458" t="s">
        <v>59541</v>
      </c>
      <c r="F7458" t="s">
        <v>60149</v>
      </c>
      <c r="G7458" t="s">
        <v>60150</v>
      </c>
      <c r="H7458" t="s">
        <v>60151</v>
      </c>
      <c r="I7458" t="s">
        <v>2350</v>
      </c>
      <c r="J7458" t="s">
        <v>4400</v>
      </c>
      <c r="K7458" t="s">
        <v>4401</v>
      </c>
      <c r="L7458" t="s">
        <v>76</v>
      </c>
      <c r="M7458" t="s">
        <v>2827</v>
      </c>
      <c r="N7458" t="s">
        <v>2721</v>
      </c>
      <c r="O7458" t="s">
        <v>4402</v>
      </c>
      <c r="P7458" t="s">
        <v>60152</v>
      </c>
      <c r="Q7458" t="s">
        <v>60153</v>
      </c>
      <c r="R7458" t="str">
        <f t="shared" si="232"/>
        <v>奎文</v>
      </c>
      <c r="S7458" t="str">
        <f t="shared" si="233"/>
        <v>0715</v>
      </c>
    </row>
    <row r="7459" spans="1:19">
      <c r="A7459" t="s">
        <v>60154</v>
      </c>
      <c r="B7459" t="s">
        <v>60155</v>
      </c>
      <c r="C7459" t="s">
        <v>46</v>
      </c>
      <c r="D7459" t="s">
        <v>60156</v>
      </c>
      <c r="E7459" t="s">
        <v>60157</v>
      </c>
      <c r="F7459" t="s">
        <v>60158</v>
      </c>
      <c r="G7459" t="s">
        <v>60159</v>
      </c>
      <c r="H7459" t="s">
        <v>60160</v>
      </c>
      <c r="I7459" t="s">
        <v>2378</v>
      </c>
      <c r="J7459" t="s">
        <v>3508</v>
      </c>
      <c r="K7459" t="s">
        <v>3509</v>
      </c>
      <c r="L7459" t="s">
        <v>187</v>
      </c>
      <c r="M7459" t="s">
        <v>3510</v>
      </c>
      <c r="N7459" t="s">
        <v>19868</v>
      </c>
      <c r="O7459" t="s">
        <v>3511</v>
      </c>
      <c r="P7459" t="s">
        <v>60161</v>
      </c>
      <c r="R7459" t="str">
        <f t="shared" si="232"/>
        <v>坊子</v>
      </c>
      <c r="S7459" t="str">
        <f t="shared" si="233"/>
        <v>0715</v>
      </c>
    </row>
    <row r="7460" spans="1:19">
      <c r="A7460" t="s">
        <v>60162</v>
      </c>
      <c r="B7460" t="s">
        <v>60163</v>
      </c>
      <c r="C7460" t="s">
        <v>46</v>
      </c>
      <c r="D7460" t="s">
        <v>60164</v>
      </c>
      <c r="E7460" t="s">
        <v>59541</v>
      </c>
      <c r="F7460" t="s">
        <v>60165</v>
      </c>
      <c r="G7460" t="s">
        <v>60166</v>
      </c>
      <c r="H7460" t="s">
        <v>60167</v>
      </c>
      <c r="I7460" t="s">
        <v>2350</v>
      </c>
      <c r="J7460" t="s">
        <v>3224</v>
      </c>
      <c r="K7460" t="s">
        <v>10127</v>
      </c>
      <c r="L7460" t="s">
        <v>110</v>
      </c>
      <c r="M7460" t="s">
        <v>3087</v>
      </c>
      <c r="N7460" t="s">
        <v>3270</v>
      </c>
      <c r="O7460" t="s">
        <v>10128</v>
      </c>
      <c r="P7460" t="s">
        <v>60168</v>
      </c>
      <c r="R7460" t="str">
        <f t="shared" si="232"/>
        <v>高密</v>
      </c>
      <c r="S7460" t="str">
        <f t="shared" si="233"/>
        <v>0715</v>
      </c>
    </row>
    <row r="7461" spans="1:19">
      <c r="A7461" t="s">
        <v>60169</v>
      </c>
      <c r="B7461" t="s">
        <v>60170</v>
      </c>
      <c r="C7461" t="s">
        <v>46</v>
      </c>
      <c r="D7461" t="s">
        <v>60171</v>
      </c>
      <c r="E7461" t="s">
        <v>59920</v>
      </c>
      <c r="F7461" t="s">
        <v>60172</v>
      </c>
      <c r="G7461" t="s">
        <v>60173</v>
      </c>
      <c r="H7461" t="s">
        <v>60174</v>
      </c>
      <c r="I7461" t="s">
        <v>3210</v>
      </c>
      <c r="J7461" t="s">
        <v>4437</v>
      </c>
      <c r="K7461" t="s">
        <v>4438</v>
      </c>
      <c r="L7461" t="s">
        <v>57</v>
      </c>
      <c r="N7461" t="s">
        <v>3907</v>
      </c>
      <c r="O7461" t="s">
        <v>4440</v>
      </c>
      <c r="R7461" t="str">
        <f t="shared" si="232"/>
        <v>安丘</v>
      </c>
      <c r="S7461" t="str">
        <f t="shared" si="233"/>
        <v>0715</v>
      </c>
    </row>
    <row r="7462" spans="1:19">
      <c r="A7462" t="s">
        <v>60175</v>
      </c>
      <c r="B7462" t="s">
        <v>60176</v>
      </c>
      <c r="C7462" t="s">
        <v>46</v>
      </c>
      <c r="D7462" t="s">
        <v>60177</v>
      </c>
      <c r="E7462" t="s">
        <v>59541</v>
      </c>
      <c r="F7462" t="s">
        <v>60178</v>
      </c>
      <c r="G7462" t="s">
        <v>60179</v>
      </c>
      <c r="H7462" t="s">
        <v>60180</v>
      </c>
      <c r="I7462" t="s">
        <v>2645</v>
      </c>
      <c r="J7462" t="s">
        <v>2526</v>
      </c>
      <c r="K7462" t="s">
        <v>2527</v>
      </c>
      <c r="L7462" t="s">
        <v>76</v>
      </c>
      <c r="M7462" t="s">
        <v>2528</v>
      </c>
      <c r="N7462" t="s">
        <v>2529</v>
      </c>
      <c r="O7462" t="s">
        <v>2530</v>
      </c>
      <c r="P7462" t="s">
        <v>60181</v>
      </c>
      <c r="Q7462" t="s">
        <v>60182</v>
      </c>
      <c r="R7462" t="str">
        <f t="shared" si="232"/>
        <v>奎文</v>
      </c>
      <c r="S7462" t="str">
        <f t="shared" si="233"/>
        <v>0715</v>
      </c>
    </row>
    <row r="7463" spans="1:19">
      <c r="A7463" t="s">
        <v>60183</v>
      </c>
      <c r="B7463" t="s">
        <v>60184</v>
      </c>
      <c r="C7463" t="s">
        <v>46</v>
      </c>
      <c r="D7463" t="s">
        <v>60185</v>
      </c>
      <c r="E7463" t="s">
        <v>59541</v>
      </c>
      <c r="F7463" t="s">
        <v>60186</v>
      </c>
      <c r="G7463" t="s">
        <v>60187</v>
      </c>
      <c r="H7463" t="s">
        <v>60188</v>
      </c>
      <c r="I7463" t="s">
        <v>2350</v>
      </c>
      <c r="J7463" t="s">
        <v>6005</v>
      </c>
      <c r="K7463" t="s">
        <v>6006</v>
      </c>
      <c r="L7463" t="s">
        <v>110</v>
      </c>
      <c r="M7463" t="s">
        <v>3098</v>
      </c>
      <c r="N7463" t="s">
        <v>3718</v>
      </c>
      <c r="O7463" t="s">
        <v>6007</v>
      </c>
      <c r="P7463" t="s">
        <v>60189</v>
      </c>
      <c r="Q7463" t="s">
        <v>60190</v>
      </c>
      <c r="R7463" t="str">
        <f t="shared" si="232"/>
        <v>高密</v>
      </c>
      <c r="S7463" t="str">
        <f t="shared" si="233"/>
        <v>0715</v>
      </c>
    </row>
    <row r="7464" spans="1:19">
      <c r="A7464" t="s">
        <v>60191</v>
      </c>
      <c r="B7464" t="s">
        <v>60192</v>
      </c>
      <c r="C7464" t="s">
        <v>46</v>
      </c>
      <c r="D7464" t="s">
        <v>60193</v>
      </c>
      <c r="E7464" t="s">
        <v>59541</v>
      </c>
      <c r="F7464" t="s">
        <v>60194</v>
      </c>
      <c r="G7464" t="s">
        <v>60195</v>
      </c>
      <c r="H7464" t="s">
        <v>60196</v>
      </c>
      <c r="I7464" t="s">
        <v>2364</v>
      </c>
      <c r="J7464" t="s">
        <v>7951</v>
      </c>
      <c r="K7464" t="s">
        <v>7952</v>
      </c>
      <c r="L7464" t="s">
        <v>128</v>
      </c>
      <c r="M7464" t="s">
        <v>2913</v>
      </c>
      <c r="N7464" t="s">
        <v>2480</v>
      </c>
      <c r="O7464" t="s">
        <v>7953</v>
      </c>
      <c r="P7464" t="s">
        <v>60197</v>
      </c>
      <c r="Q7464" t="s">
        <v>60198</v>
      </c>
      <c r="R7464" t="str">
        <f t="shared" si="232"/>
        <v>寿光</v>
      </c>
      <c r="S7464" t="str">
        <f t="shared" si="233"/>
        <v>0715</v>
      </c>
    </row>
    <row r="7465" spans="1:19">
      <c r="A7465" t="s">
        <v>60199</v>
      </c>
      <c r="B7465" t="s">
        <v>60200</v>
      </c>
      <c r="C7465" t="s">
        <v>46</v>
      </c>
      <c r="D7465" t="s">
        <v>60201</v>
      </c>
      <c r="E7465" t="s">
        <v>60202</v>
      </c>
      <c r="F7465" t="s">
        <v>60203</v>
      </c>
      <c r="G7465" t="s">
        <v>60204</v>
      </c>
      <c r="H7465" t="s">
        <v>60205</v>
      </c>
      <c r="I7465" t="s">
        <v>2350</v>
      </c>
      <c r="J7465" t="s">
        <v>4344</v>
      </c>
      <c r="K7465" t="s">
        <v>4345</v>
      </c>
      <c r="L7465" t="s">
        <v>187</v>
      </c>
      <c r="M7465" t="s">
        <v>4346</v>
      </c>
      <c r="N7465" t="s">
        <v>2602</v>
      </c>
      <c r="O7465" t="s">
        <v>4347</v>
      </c>
      <c r="P7465" t="s">
        <v>60206</v>
      </c>
      <c r="Q7465" t="s">
        <v>60207</v>
      </c>
      <c r="R7465" t="str">
        <f t="shared" si="232"/>
        <v>坊子</v>
      </c>
      <c r="S7465" t="str">
        <f t="shared" si="233"/>
        <v>0715</v>
      </c>
    </row>
    <row r="7466" spans="1:19">
      <c r="A7466" t="s">
        <v>60208</v>
      </c>
      <c r="B7466" t="s">
        <v>60209</v>
      </c>
      <c r="C7466" t="s">
        <v>46</v>
      </c>
      <c r="D7466" t="s">
        <v>60210</v>
      </c>
      <c r="E7466" t="s">
        <v>59541</v>
      </c>
      <c r="F7466" t="s">
        <v>60211</v>
      </c>
      <c r="G7466" t="s">
        <v>60212</v>
      </c>
      <c r="H7466" t="s">
        <v>60213</v>
      </c>
      <c r="I7466" t="s">
        <v>2350</v>
      </c>
      <c r="J7466" t="s">
        <v>7603</v>
      </c>
      <c r="K7466" t="s">
        <v>7604</v>
      </c>
      <c r="L7466" t="s">
        <v>76</v>
      </c>
      <c r="M7466" t="s">
        <v>2516</v>
      </c>
      <c r="N7466" t="s">
        <v>2859</v>
      </c>
      <c r="O7466" t="s">
        <v>7605</v>
      </c>
      <c r="P7466" t="s">
        <v>60214</v>
      </c>
      <c r="R7466" t="str">
        <f t="shared" si="232"/>
        <v>奎文</v>
      </c>
      <c r="S7466" t="str">
        <f t="shared" si="233"/>
        <v>0715</v>
      </c>
    </row>
    <row r="7467" spans="1:19">
      <c r="A7467" t="s">
        <v>60215</v>
      </c>
      <c r="B7467" t="s">
        <v>60216</v>
      </c>
      <c r="C7467" t="s">
        <v>46</v>
      </c>
      <c r="D7467" t="s">
        <v>60217</v>
      </c>
      <c r="E7467" t="s">
        <v>59541</v>
      </c>
      <c r="F7467" t="s">
        <v>60218</v>
      </c>
      <c r="G7467" t="s">
        <v>60219</v>
      </c>
      <c r="H7467" t="s">
        <v>60220</v>
      </c>
      <c r="I7467" t="s">
        <v>5112</v>
      </c>
      <c r="J7467" t="s">
        <v>3211</v>
      </c>
      <c r="K7467" t="s">
        <v>3212</v>
      </c>
      <c r="L7467" t="s">
        <v>137</v>
      </c>
      <c r="M7467" t="s">
        <v>3213</v>
      </c>
      <c r="N7467" t="s">
        <v>2816</v>
      </c>
      <c r="O7467" t="s">
        <v>3215</v>
      </c>
      <c r="P7467" t="s">
        <v>60221</v>
      </c>
      <c r="Q7467" t="s">
        <v>60222</v>
      </c>
      <c r="R7467" t="str">
        <f t="shared" si="232"/>
        <v>青州</v>
      </c>
      <c r="S7467" t="str">
        <f t="shared" si="233"/>
        <v>0715</v>
      </c>
    </row>
    <row r="7468" spans="1:19">
      <c r="A7468" t="s">
        <v>60223</v>
      </c>
      <c r="B7468" t="s">
        <v>60224</v>
      </c>
      <c r="C7468" t="s">
        <v>46</v>
      </c>
      <c r="D7468" t="s">
        <v>60225</v>
      </c>
      <c r="E7468" t="s">
        <v>59541</v>
      </c>
      <c r="F7468" t="s">
        <v>60226</v>
      </c>
      <c r="G7468" t="s">
        <v>60227</v>
      </c>
      <c r="H7468" t="s">
        <v>60228</v>
      </c>
      <c r="I7468" t="s">
        <v>4165</v>
      </c>
      <c r="J7468" t="s">
        <v>12383</v>
      </c>
      <c r="K7468" t="s">
        <v>12384</v>
      </c>
      <c r="L7468" t="s">
        <v>128</v>
      </c>
      <c r="M7468" t="s">
        <v>3028</v>
      </c>
      <c r="N7468" t="s">
        <v>4222</v>
      </c>
      <c r="O7468" t="s">
        <v>12385</v>
      </c>
      <c r="P7468" t="s">
        <v>60229</v>
      </c>
      <c r="Q7468" t="s">
        <v>60230</v>
      </c>
      <c r="R7468" t="str">
        <f t="shared" si="232"/>
        <v>寿光</v>
      </c>
      <c r="S7468" t="str">
        <f t="shared" si="233"/>
        <v>0715</v>
      </c>
    </row>
    <row r="7469" spans="1:19">
      <c r="A7469" t="s">
        <v>60231</v>
      </c>
      <c r="B7469" t="s">
        <v>60232</v>
      </c>
      <c r="C7469" t="s">
        <v>46</v>
      </c>
      <c r="D7469" t="s">
        <v>60233</v>
      </c>
      <c r="E7469" t="s">
        <v>59541</v>
      </c>
      <c r="F7469" t="s">
        <v>60234</v>
      </c>
      <c r="G7469" t="s">
        <v>60235</v>
      </c>
      <c r="H7469" t="s">
        <v>60236</v>
      </c>
      <c r="I7469" t="s">
        <v>2350</v>
      </c>
      <c r="J7469" t="s">
        <v>3167</v>
      </c>
      <c r="K7469" t="s">
        <v>3168</v>
      </c>
      <c r="L7469" t="s">
        <v>110</v>
      </c>
      <c r="M7469" t="s">
        <v>3098</v>
      </c>
      <c r="N7469" t="s">
        <v>2354</v>
      </c>
      <c r="O7469" t="s">
        <v>3169</v>
      </c>
      <c r="P7469" t="s">
        <v>60237</v>
      </c>
      <c r="Q7469" t="s">
        <v>60238</v>
      </c>
      <c r="R7469" t="str">
        <f t="shared" si="232"/>
        <v>高密</v>
      </c>
      <c r="S7469" t="str">
        <f t="shared" si="233"/>
        <v>0715</v>
      </c>
    </row>
    <row r="7470" spans="1:19">
      <c r="A7470" t="s">
        <v>60239</v>
      </c>
      <c r="B7470" t="s">
        <v>60240</v>
      </c>
      <c r="C7470" t="s">
        <v>46</v>
      </c>
      <c r="D7470" t="s">
        <v>60241</v>
      </c>
      <c r="E7470" t="s">
        <v>60242</v>
      </c>
      <c r="F7470" t="s">
        <v>60243</v>
      </c>
      <c r="G7470" t="s">
        <v>60244</v>
      </c>
      <c r="H7470" t="s">
        <v>60245</v>
      </c>
      <c r="I7470" t="s">
        <v>2350</v>
      </c>
      <c r="J7470" t="s">
        <v>11691</v>
      </c>
      <c r="K7470" t="s">
        <v>11692</v>
      </c>
      <c r="L7470" t="s">
        <v>146</v>
      </c>
      <c r="M7470" t="s">
        <v>2420</v>
      </c>
      <c r="N7470" t="s">
        <v>2674</v>
      </c>
      <c r="O7470" t="s">
        <v>11693</v>
      </c>
      <c r="P7470" t="s">
        <v>60246</v>
      </c>
      <c r="Q7470" t="s">
        <v>60247</v>
      </c>
      <c r="R7470" t="str">
        <f t="shared" si="232"/>
        <v>临朐</v>
      </c>
      <c r="S7470" t="str">
        <f t="shared" si="233"/>
        <v>0715</v>
      </c>
    </row>
    <row r="7471" spans="1:19">
      <c r="A7471" t="s">
        <v>60248</v>
      </c>
      <c r="B7471" t="s">
        <v>60249</v>
      </c>
      <c r="C7471" t="s">
        <v>46</v>
      </c>
      <c r="D7471" t="s">
        <v>60250</v>
      </c>
      <c r="E7471" t="s">
        <v>59920</v>
      </c>
      <c r="F7471" t="s">
        <v>60251</v>
      </c>
      <c r="G7471" t="s">
        <v>60252</v>
      </c>
      <c r="H7471" t="s">
        <v>60253</v>
      </c>
      <c r="I7471" t="s">
        <v>2350</v>
      </c>
      <c r="J7471" t="s">
        <v>2634</v>
      </c>
      <c r="K7471" t="s">
        <v>2635</v>
      </c>
      <c r="L7471" t="s">
        <v>76</v>
      </c>
      <c r="M7471" t="s">
        <v>2408</v>
      </c>
      <c r="N7471" t="s">
        <v>3277</v>
      </c>
      <c r="O7471" t="s">
        <v>2636</v>
      </c>
      <c r="P7471" t="s">
        <v>60254</v>
      </c>
      <c r="R7471" t="str">
        <f t="shared" si="232"/>
        <v>奎文</v>
      </c>
      <c r="S7471" t="str">
        <f t="shared" si="233"/>
        <v>0715</v>
      </c>
    </row>
    <row r="7472" spans="1:19">
      <c r="A7472" t="s">
        <v>60255</v>
      </c>
      <c r="B7472" t="s">
        <v>60256</v>
      </c>
      <c r="C7472" t="s">
        <v>46</v>
      </c>
      <c r="D7472" t="s">
        <v>60257</v>
      </c>
      <c r="E7472" t="s">
        <v>59541</v>
      </c>
      <c r="F7472" t="s">
        <v>60258</v>
      </c>
      <c r="G7472" t="s">
        <v>60259</v>
      </c>
      <c r="H7472" t="s">
        <v>60260</v>
      </c>
      <c r="I7472" t="s">
        <v>2350</v>
      </c>
      <c r="J7472" t="s">
        <v>3167</v>
      </c>
      <c r="K7472" t="s">
        <v>3168</v>
      </c>
      <c r="L7472" t="s">
        <v>110</v>
      </c>
      <c r="M7472" t="s">
        <v>3098</v>
      </c>
      <c r="N7472" t="s">
        <v>2354</v>
      </c>
      <c r="O7472" t="s">
        <v>3169</v>
      </c>
      <c r="P7472" t="s">
        <v>60261</v>
      </c>
      <c r="Q7472" t="s">
        <v>60262</v>
      </c>
      <c r="R7472" t="str">
        <f t="shared" si="232"/>
        <v>高密</v>
      </c>
      <c r="S7472" t="str">
        <f t="shared" si="233"/>
        <v>0715</v>
      </c>
    </row>
    <row r="7473" spans="1:19">
      <c r="A7473" t="s">
        <v>60263</v>
      </c>
      <c r="B7473" t="s">
        <v>60264</v>
      </c>
      <c r="C7473" t="s">
        <v>46</v>
      </c>
      <c r="D7473" t="s">
        <v>60265</v>
      </c>
      <c r="E7473" t="s">
        <v>59541</v>
      </c>
      <c r="F7473" t="s">
        <v>60266</v>
      </c>
      <c r="G7473" t="s">
        <v>60267</v>
      </c>
      <c r="H7473" t="s">
        <v>60268</v>
      </c>
      <c r="I7473" t="s">
        <v>2378</v>
      </c>
      <c r="J7473" t="s">
        <v>4243</v>
      </c>
      <c r="K7473" t="s">
        <v>4244</v>
      </c>
      <c r="L7473" t="s">
        <v>137</v>
      </c>
      <c r="M7473" t="s">
        <v>3040</v>
      </c>
      <c r="N7473" t="s">
        <v>2816</v>
      </c>
      <c r="O7473" t="s">
        <v>4245</v>
      </c>
      <c r="P7473" t="s">
        <v>60269</v>
      </c>
      <c r="Q7473" t="s">
        <v>60270</v>
      </c>
      <c r="R7473" t="str">
        <f t="shared" si="232"/>
        <v>青州</v>
      </c>
      <c r="S7473" t="str">
        <f t="shared" si="233"/>
        <v>0715</v>
      </c>
    </row>
    <row r="7474" spans="1:19">
      <c r="A7474" t="s">
        <v>60271</v>
      </c>
      <c r="B7474" t="s">
        <v>60272</v>
      </c>
      <c r="C7474" t="s">
        <v>46</v>
      </c>
      <c r="D7474" t="s">
        <v>60273</v>
      </c>
      <c r="E7474" t="s">
        <v>59541</v>
      </c>
      <c r="F7474" t="s">
        <v>60274</v>
      </c>
      <c r="G7474" t="s">
        <v>60275</v>
      </c>
      <c r="H7474" t="s">
        <v>60276</v>
      </c>
      <c r="I7474" t="s">
        <v>2364</v>
      </c>
      <c r="J7474" t="s">
        <v>3139</v>
      </c>
      <c r="K7474" t="s">
        <v>3140</v>
      </c>
      <c r="L7474" t="s">
        <v>47</v>
      </c>
      <c r="M7474" t="s">
        <v>3141</v>
      </c>
      <c r="N7474" t="s">
        <v>4122</v>
      </c>
      <c r="O7474" t="s">
        <v>3142</v>
      </c>
      <c r="P7474" t="s">
        <v>60277</v>
      </c>
      <c r="R7474" t="str">
        <f t="shared" si="232"/>
        <v>诸城</v>
      </c>
      <c r="S7474" t="str">
        <f t="shared" si="233"/>
        <v>0715</v>
      </c>
    </row>
    <row r="7475" spans="1:19">
      <c r="A7475" t="s">
        <v>60278</v>
      </c>
      <c r="B7475" t="s">
        <v>60279</v>
      </c>
      <c r="C7475" t="s">
        <v>46</v>
      </c>
      <c r="D7475" t="s">
        <v>60280</v>
      </c>
      <c r="E7475" t="s">
        <v>59541</v>
      </c>
      <c r="F7475" t="s">
        <v>60281</v>
      </c>
      <c r="G7475" t="s">
        <v>60282</v>
      </c>
      <c r="H7475" t="s">
        <v>60283</v>
      </c>
      <c r="I7475" t="s">
        <v>2350</v>
      </c>
      <c r="J7475" t="s">
        <v>2825</v>
      </c>
      <c r="K7475" t="s">
        <v>2826</v>
      </c>
      <c r="L7475" t="s">
        <v>76</v>
      </c>
      <c r="M7475" t="s">
        <v>2827</v>
      </c>
      <c r="N7475" t="s">
        <v>2602</v>
      </c>
      <c r="O7475" t="s">
        <v>2828</v>
      </c>
      <c r="P7475" t="s">
        <v>60284</v>
      </c>
      <c r="Q7475" t="s">
        <v>60285</v>
      </c>
      <c r="R7475" t="str">
        <f t="shared" si="232"/>
        <v>奎文</v>
      </c>
      <c r="S7475" t="str">
        <f t="shared" si="233"/>
        <v>0715</v>
      </c>
    </row>
    <row r="7476" spans="1:19">
      <c r="A7476" t="s">
        <v>60286</v>
      </c>
      <c r="B7476" t="s">
        <v>60287</v>
      </c>
      <c r="C7476" t="s">
        <v>46</v>
      </c>
      <c r="D7476" t="s">
        <v>60288</v>
      </c>
      <c r="E7476" t="s">
        <v>60202</v>
      </c>
      <c r="F7476" t="s">
        <v>60289</v>
      </c>
      <c r="G7476" t="s">
        <v>60290</v>
      </c>
      <c r="H7476" t="s">
        <v>60291</v>
      </c>
      <c r="I7476" t="s">
        <v>2350</v>
      </c>
      <c r="J7476" t="s">
        <v>4141</v>
      </c>
      <c r="K7476" t="s">
        <v>4142</v>
      </c>
      <c r="L7476" t="s">
        <v>137</v>
      </c>
      <c r="M7476" t="s">
        <v>2339</v>
      </c>
      <c r="N7476" t="s">
        <v>2480</v>
      </c>
      <c r="O7476" t="s">
        <v>4143</v>
      </c>
      <c r="P7476" t="s">
        <v>60292</v>
      </c>
      <c r="R7476" t="str">
        <f t="shared" si="232"/>
        <v>青州</v>
      </c>
      <c r="S7476" t="str">
        <f t="shared" si="233"/>
        <v>0715</v>
      </c>
    </row>
    <row r="7477" spans="1:19">
      <c r="A7477" t="s">
        <v>60293</v>
      </c>
      <c r="B7477" t="s">
        <v>60294</v>
      </c>
      <c r="C7477" t="s">
        <v>46</v>
      </c>
      <c r="D7477" t="s">
        <v>60295</v>
      </c>
      <c r="E7477" t="s">
        <v>60296</v>
      </c>
      <c r="F7477" t="s">
        <v>60297</v>
      </c>
      <c r="G7477" t="s">
        <v>60298</v>
      </c>
      <c r="H7477" t="s">
        <v>60299</v>
      </c>
      <c r="I7477" t="s">
        <v>2364</v>
      </c>
      <c r="J7477" t="s">
        <v>4457</v>
      </c>
      <c r="K7477" t="s">
        <v>4458</v>
      </c>
      <c r="L7477" t="s">
        <v>101</v>
      </c>
      <c r="M7477" t="s">
        <v>4459</v>
      </c>
      <c r="N7477" t="s">
        <v>3122</v>
      </c>
      <c r="O7477" t="s">
        <v>4460</v>
      </c>
      <c r="P7477" t="s">
        <v>60300</v>
      </c>
      <c r="Q7477" t="s">
        <v>60301</v>
      </c>
      <c r="R7477" t="str">
        <f t="shared" si="232"/>
        <v>潍城</v>
      </c>
      <c r="S7477" t="str">
        <f t="shared" si="233"/>
        <v>0715</v>
      </c>
    </row>
    <row r="7478" spans="1:19">
      <c r="A7478" t="s">
        <v>60302</v>
      </c>
      <c r="B7478" t="s">
        <v>60303</v>
      </c>
      <c r="C7478" t="s">
        <v>46</v>
      </c>
      <c r="D7478" t="s">
        <v>60304</v>
      </c>
      <c r="E7478" t="s">
        <v>60305</v>
      </c>
      <c r="F7478" t="s">
        <v>60306</v>
      </c>
      <c r="G7478" t="s">
        <v>60307</v>
      </c>
      <c r="H7478" t="s">
        <v>60308</v>
      </c>
      <c r="I7478" t="s">
        <v>2364</v>
      </c>
      <c r="J7478" t="s">
        <v>3565</v>
      </c>
      <c r="K7478" t="s">
        <v>3566</v>
      </c>
      <c r="L7478" t="s">
        <v>110</v>
      </c>
      <c r="M7478" t="s">
        <v>2575</v>
      </c>
      <c r="N7478" t="s">
        <v>2721</v>
      </c>
      <c r="O7478" t="s">
        <v>3567</v>
      </c>
      <c r="P7478" t="s">
        <v>60309</v>
      </c>
      <c r="R7478" t="str">
        <f t="shared" si="232"/>
        <v>高密</v>
      </c>
      <c r="S7478" t="str">
        <f t="shared" si="233"/>
        <v>0715</v>
      </c>
    </row>
    <row r="7479" spans="1:19">
      <c r="A7479" t="s">
        <v>60310</v>
      </c>
      <c r="B7479" t="s">
        <v>60311</v>
      </c>
      <c r="C7479" t="s">
        <v>46</v>
      </c>
      <c r="D7479" t="s">
        <v>60312</v>
      </c>
      <c r="E7479" t="s">
        <v>59511</v>
      </c>
      <c r="F7479" t="s">
        <v>60313</v>
      </c>
      <c r="G7479" t="s">
        <v>60314</v>
      </c>
      <c r="H7479" t="s">
        <v>60315</v>
      </c>
      <c r="I7479" t="s">
        <v>2451</v>
      </c>
      <c r="J7479" t="s">
        <v>4635</v>
      </c>
      <c r="K7479" t="s">
        <v>4636</v>
      </c>
      <c r="L7479" t="s">
        <v>137</v>
      </c>
      <c r="M7479" t="s">
        <v>3729</v>
      </c>
      <c r="N7479" t="s">
        <v>2368</v>
      </c>
      <c r="O7479" t="s">
        <v>4637</v>
      </c>
      <c r="P7479" t="s">
        <v>60316</v>
      </c>
      <c r="Q7479" t="s">
        <v>60317</v>
      </c>
      <c r="R7479" t="str">
        <f t="shared" si="232"/>
        <v>青州</v>
      </c>
      <c r="S7479" t="str">
        <f t="shared" si="233"/>
        <v>0715</v>
      </c>
    </row>
    <row r="7480" spans="1:19">
      <c r="A7480" t="s">
        <v>60318</v>
      </c>
      <c r="B7480" t="s">
        <v>60319</v>
      </c>
      <c r="C7480" t="s">
        <v>46</v>
      </c>
      <c r="D7480" t="s">
        <v>60320</v>
      </c>
      <c r="E7480" t="s">
        <v>59511</v>
      </c>
      <c r="F7480" t="s">
        <v>60321</v>
      </c>
      <c r="G7480" t="s">
        <v>60322</v>
      </c>
      <c r="H7480" t="s">
        <v>60323</v>
      </c>
      <c r="I7480" t="s">
        <v>2378</v>
      </c>
      <c r="J7480" t="s">
        <v>6113</v>
      </c>
      <c r="K7480" t="s">
        <v>6114</v>
      </c>
      <c r="L7480" t="s">
        <v>57</v>
      </c>
      <c r="M7480" t="s">
        <v>2353</v>
      </c>
      <c r="N7480" t="s">
        <v>2859</v>
      </c>
      <c r="O7480" t="s">
        <v>6115</v>
      </c>
      <c r="P7480" t="s">
        <v>60324</v>
      </c>
      <c r="Q7480" t="s">
        <v>60325</v>
      </c>
      <c r="R7480" t="str">
        <f t="shared" si="232"/>
        <v>安丘</v>
      </c>
      <c r="S7480" t="str">
        <f t="shared" si="233"/>
        <v>0715</v>
      </c>
    </row>
    <row r="7481" spans="1:19">
      <c r="A7481" t="s">
        <v>60326</v>
      </c>
      <c r="B7481" t="s">
        <v>60327</v>
      </c>
      <c r="C7481" t="s">
        <v>46</v>
      </c>
      <c r="D7481" t="s">
        <v>60328</v>
      </c>
      <c r="E7481" t="s">
        <v>59920</v>
      </c>
      <c r="F7481" t="s">
        <v>60329</v>
      </c>
      <c r="G7481" t="s">
        <v>60330</v>
      </c>
      <c r="H7481" t="s">
        <v>60331</v>
      </c>
      <c r="I7481" t="s">
        <v>2350</v>
      </c>
      <c r="J7481" t="s">
        <v>6131</v>
      </c>
      <c r="K7481" t="s">
        <v>6132</v>
      </c>
      <c r="L7481" t="s">
        <v>57</v>
      </c>
      <c r="M7481" t="s">
        <v>2552</v>
      </c>
      <c r="N7481" t="s">
        <v>2674</v>
      </c>
      <c r="O7481" t="s">
        <v>6133</v>
      </c>
      <c r="P7481" t="s">
        <v>60332</v>
      </c>
      <c r="R7481" t="str">
        <f t="shared" si="232"/>
        <v>安丘</v>
      </c>
      <c r="S7481" t="str">
        <f t="shared" si="233"/>
        <v>0715</v>
      </c>
    </row>
    <row r="7482" spans="1:19">
      <c r="A7482" t="s">
        <v>60333</v>
      </c>
      <c r="B7482" t="s">
        <v>60334</v>
      </c>
      <c r="C7482" t="s">
        <v>46</v>
      </c>
      <c r="D7482" t="s">
        <v>60335</v>
      </c>
      <c r="E7482" t="s">
        <v>59541</v>
      </c>
      <c r="F7482" t="s">
        <v>60336</v>
      </c>
      <c r="G7482" t="s">
        <v>60337</v>
      </c>
      <c r="H7482" t="s">
        <v>60338</v>
      </c>
      <c r="I7482" t="s">
        <v>3969</v>
      </c>
      <c r="J7482" t="s">
        <v>44245</v>
      </c>
      <c r="K7482" t="s">
        <v>44246</v>
      </c>
      <c r="L7482" t="s">
        <v>119</v>
      </c>
      <c r="M7482" t="s">
        <v>4071</v>
      </c>
      <c r="N7482" t="s">
        <v>3994</v>
      </c>
      <c r="O7482" t="s">
        <v>44247</v>
      </c>
      <c r="P7482" t="s">
        <v>60339</v>
      </c>
      <c r="Q7482" t="s">
        <v>60340</v>
      </c>
      <c r="R7482" t="str">
        <f t="shared" si="232"/>
        <v>寒亭</v>
      </c>
      <c r="S7482" t="str">
        <f t="shared" si="233"/>
        <v>0715</v>
      </c>
    </row>
    <row r="7483" spans="1:19">
      <c r="A7483" t="s">
        <v>60341</v>
      </c>
      <c r="B7483" t="s">
        <v>60342</v>
      </c>
      <c r="C7483" t="s">
        <v>46</v>
      </c>
      <c r="D7483" t="s">
        <v>60343</v>
      </c>
      <c r="E7483" t="s">
        <v>59541</v>
      </c>
      <c r="F7483" t="s">
        <v>60344</v>
      </c>
      <c r="G7483" t="s">
        <v>60345</v>
      </c>
      <c r="H7483" t="s">
        <v>60346</v>
      </c>
      <c r="I7483" t="s">
        <v>2465</v>
      </c>
      <c r="J7483" t="s">
        <v>5347</v>
      </c>
      <c r="K7483" t="s">
        <v>5348</v>
      </c>
      <c r="L7483" t="s">
        <v>187</v>
      </c>
      <c r="M7483" t="s">
        <v>3510</v>
      </c>
      <c r="O7483" t="s">
        <v>5349</v>
      </c>
      <c r="P7483" t="s">
        <v>60347</v>
      </c>
      <c r="Q7483" t="s">
        <v>60348</v>
      </c>
      <c r="R7483" t="str">
        <f t="shared" si="232"/>
        <v>坊子</v>
      </c>
      <c r="S7483" t="str">
        <f t="shared" si="233"/>
        <v>0715</v>
      </c>
    </row>
    <row r="7484" spans="1:19">
      <c r="A7484" t="s">
        <v>60349</v>
      </c>
      <c r="B7484" t="s">
        <v>60350</v>
      </c>
      <c r="C7484" t="s">
        <v>46</v>
      </c>
      <c r="D7484" t="s">
        <v>60351</v>
      </c>
      <c r="E7484" t="s">
        <v>60296</v>
      </c>
      <c r="F7484" t="s">
        <v>60352</v>
      </c>
      <c r="G7484" t="s">
        <v>60353</v>
      </c>
      <c r="H7484" t="s">
        <v>60354</v>
      </c>
      <c r="I7484" t="s">
        <v>3564</v>
      </c>
      <c r="J7484" t="s">
        <v>9696</v>
      </c>
      <c r="K7484" t="s">
        <v>9697</v>
      </c>
      <c r="L7484" t="s">
        <v>137</v>
      </c>
      <c r="M7484" t="s">
        <v>5175</v>
      </c>
      <c r="N7484" t="s">
        <v>3122</v>
      </c>
      <c r="O7484" t="s">
        <v>9698</v>
      </c>
      <c r="P7484" t="s">
        <v>60355</v>
      </c>
      <c r="R7484" t="str">
        <f t="shared" si="232"/>
        <v>青州</v>
      </c>
      <c r="S7484" t="str">
        <f t="shared" si="233"/>
        <v>0715</v>
      </c>
    </row>
    <row r="7485" spans="1:19">
      <c r="A7485" t="s">
        <v>60356</v>
      </c>
      <c r="B7485" t="s">
        <v>60357</v>
      </c>
      <c r="C7485" t="s">
        <v>46</v>
      </c>
      <c r="D7485" t="s">
        <v>60358</v>
      </c>
      <c r="E7485" t="s">
        <v>60359</v>
      </c>
      <c r="F7485" t="s">
        <v>60360</v>
      </c>
      <c r="G7485" t="s">
        <v>60361</v>
      </c>
      <c r="H7485" t="s">
        <v>60362</v>
      </c>
      <c r="I7485" t="s">
        <v>2364</v>
      </c>
      <c r="J7485" t="s">
        <v>2782</v>
      </c>
      <c r="K7485" t="s">
        <v>2783</v>
      </c>
      <c r="L7485" t="s">
        <v>47</v>
      </c>
      <c r="M7485" t="s">
        <v>2784</v>
      </c>
      <c r="N7485" t="s">
        <v>2340</v>
      </c>
      <c r="O7485" t="s">
        <v>2786</v>
      </c>
      <c r="P7485" t="s">
        <v>60363</v>
      </c>
      <c r="Q7485" t="s">
        <v>60364</v>
      </c>
      <c r="R7485" t="str">
        <f t="shared" si="232"/>
        <v>诸城</v>
      </c>
      <c r="S7485" t="str">
        <f t="shared" si="233"/>
        <v>0715</v>
      </c>
    </row>
    <row r="7486" spans="1:19">
      <c r="A7486" t="s">
        <v>60365</v>
      </c>
      <c r="B7486" t="s">
        <v>60366</v>
      </c>
      <c r="C7486" t="s">
        <v>46</v>
      </c>
      <c r="D7486" t="s">
        <v>60367</v>
      </c>
      <c r="E7486" t="s">
        <v>59541</v>
      </c>
      <c r="F7486" t="s">
        <v>60368</v>
      </c>
      <c r="G7486" t="s">
        <v>60369</v>
      </c>
      <c r="H7486" t="s">
        <v>60370</v>
      </c>
      <c r="I7486" t="s">
        <v>2378</v>
      </c>
      <c r="J7486" t="s">
        <v>9081</v>
      </c>
      <c r="K7486" t="s">
        <v>9082</v>
      </c>
      <c r="L7486" t="s">
        <v>110</v>
      </c>
      <c r="M7486" t="s">
        <v>3098</v>
      </c>
      <c r="N7486" t="s">
        <v>2421</v>
      </c>
      <c r="O7486" t="s">
        <v>9083</v>
      </c>
      <c r="P7486" t="s">
        <v>60371</v>
      </c>
      <c r="Q7486" t="s">
        <v>60372</v>
      </c>
      <c r="R7486" t="str">
        <f t="shared" si="232"/>
        <v>高密</v>
      </c>
      <c r="S7486" t="str">
        <f t="shared" si="233"/>
        <v>0715</v>
      </c>
    </row>
    <row r="7487" spans="1:19">
      <c r="A7487" t="s">
        <v>60373</v>
      </c>
      <c r="B7487" t="s">
        <v>60374</v>
      </c>
      <c r="C7487" t="s">
        <v>46</v>
      </c>
      <c r="D7487" t="s">
        <v>60375</v>
      </c>
      <c r="E7487" t="s">
        <v>59541</v>
      </c>
      <c r="F7487" t="s">
        <v>60376</v>
      </c>
      <c r="G7487" t="s">
        <v>60377</v>
      </c>
      <c r="H7487" t="s">
        <v>60378</v>
      </c>
      <c r="I7487" t="s">
        <v>2350</v>
      </c>
      <c r="J7487" t="s">
        <v>8264</v>
      </c>
      <c r="K7487" t="s">
        <v>8265</v>
      </c>
      <c r="L7487" t="s">
        <v>76</v>
      </c>
      <c r="M7487" t="s">
        <v>2408</v>
      </c>
      <c r="N7487" t="s">
        <v>3277</v>
      </c>
      <c r="O7487" t="s">
        <v>8266</v>
      </c>
      <c r="P7487" t="s">
        <v>60379</v>
      </c>
      <c r="Q7487" t="s">
        <v>60380</v>
      </c>
      <c r="R7487" t="str">
        <f t="shared" si="232"/>
        <v>奎文</v>
      </c>
      <c r="S7487" t="str">
        <f t="shared" si="233"/>
        <v>0715</v>
      </c>
    </row>
    <row r="7488" spans="1:19">
      <c r="A7488" t="s">
        <v>60381</v>
      </c>
      <c r="B7488" t="s">
        <v>60382</v>
      </c>
      <c r="C7488" t="s">
        <v>46</v>
      </c>
      <c r="D7488" t="s">
        <v>60383</v>
      </c>
      <c r="E7488" t="s">
        <v>59541</v>
      </c>
      <c r="F7488" t="s">
        <v>60384</v>
      </c>
      <c r="G7488" t="s">
        <v>60385</v>
      </c>
      <c r="H7488" t="s">
        <v>60386</v>
      </c>
      <c r="I7488" t="s">
        <v>2378</v>
      </c>
      <c r="J7488" t="s">
        <v>2587</v>
      </c>
      <c r="K7488" t="s">
        <v>2588</v>
      </c>
      <c r="L7488" t="s">
        <v>57</v>
      </c>
      <c r="M7488" t="s">
        <v>2433</v>
      </c>
      <c r="N7488" t="s">
        <v>2421</v>
      </c>
      <c r="O7488" t="s">
        <v>2590</v>
      </c>
      <c r="P7488" t="s">
        <v>60387</v>
      </c>
      <c r="Q7488" t="s">
        <v>60388</v>
      </c>
      <c r="R7488" t="str">
        <f t="shared" si="232"/>
        <v>安丘</v>
      </c>
      <c r="S7488" t="str">
        <f t="shared" si="233"/>
        <v>0715</v>
      </c>
    </row>
    <row r="7489" spans="1:19">
      <c r="A7489" t="s">
        <v>60389</v>
      </c>
      <c r="B7489" t="s">
        <v>60390</v>
      </c>
      <c r="C7489" t="s">
        <v>46</v>
      </c>
      <c r="D7489" t="s">
        <v>60391</v>
      </c>
      <c r="E7489" t="s">
        <v>60392</v>
      </c>
      <c r="F7489" t="s">
        <v>60393</v>
      </c>
      <c r="G7489" t="s">
        <v>60394</v>
      </c>
      <c r="H7489" t="s">
        <v>60395</v>
      </c>
      <c r="I7489" t="s">
        <v>2364</v>
      </c>
      <c r="J7489" t="s">
        <v>6296</v>
      </c>
      <c r="K7489" t="s">
        <v>6297</v>
      </c>
      <c r="L7489" t="s">
        <v>76</v>
      </c>
      <c r="M7489" t="s">
        <v>4374</v>
      </c>
      <c r="N7489" t="s">
        <v>3994</v>
      </c>
      <c r="O7489" t="s">
        <v>6298</v>
      </c>
      <c r="R7489" t="str">
        <f t="shared" ref="R7489:R7552" si="234">IF(OR(LEFT(L7489,2)="高新"),"奎文",IF(LEFT(L7489,2)="峡山","坊子",IF(LEFT(L7489,2)="滨海","寒亭",LEFT(L7489,2))))</f>
        <v>奎文</v>
      </c>
      <c r="S7489" t="str">
        <f t="shared" ref="S7489:S7552" si="235">TEXT(B7489,"mmdd")</f>
        <v>0715</v>
      </c>
    </row>
    <row r="7490" spans="1:19">
      <c r="A7490" t="s">
        <v>60396</v>
      </c>
      <c r="B7490" t="s">
        <v>60397</v>
      </c>
      <c r="C7490" t="s">
        <v>46</v>
      </c>
      <c r="D7490" t="s">
        <v>60398</v>
      </c>
      <c r="E7490" t="s">
        <v>59511</v>
      </c>
      <c r="F7490" t="s">
        <v>60399</v>
      </c>
      <c r="G7490" t="s">
        <v>60400</v>
      </c>
      <c r="H7490" t="s">
        <v>60401</v>
      </c>
      <c r="I7490" t="s">
        <v>2503</v>
      </c>
      <c r="J7490" t="s">
        <v>10811</v>
      </c>
      <c r="K7490" t="s">
        <v>10812</v>
      </c>
      <c r="L7490" t="s">
        <v>128</v>
      </c>
      <c r="M7490" t="s">
        <v>4047</v>
      </c>
      <c r="N7490" t="s">
        <v>2421</v>
      </c>
      <c r="O7490" t="s">
        <v>10813</v>
      </c>
      <c r="P7490" t="s">
        <v>60402</v>
      </c>
      <c r="R7490" t="str">
        <f t="shared" si="234"/>
        <v>寿光</v>
      </c>
      <c r="S7490" t="str">
        <f t="shared" si="235"/>
        <v>0715</v>
      </c>
    </row>
    <row r="7491" spans="1:19">
      <c r="A7491" t="s">
        <v>60403</v>
      </c>
      <c r="B7491" t="s">
        <v>60404</v>
      </c>
      <c r="C7491" t="s">
        <v>46</v>
      </c>
      <c r="D7491" t="s">
        <v>60405</v>
      </c>
      <c r="E7491" t="s">
        <v>59511</v>
      </c>
      <c r="F7491" t="s">
        <v>60406</v>
      </c>
      <c r="G7491" t="s">
        <v>60407</v>
      </c>
      <c r="H7491" t="s">
        <v>60408</v>
      </c>
      <c r="I7491" t="s">
        <v>2392</v>
      </c>
      <c r="J7491" t="s">
        <v>3918</v>
      </c>
      <c r="K7491" t="s">
        <v>3919</v>
      </c>
      <c r="L7491" t="s">
        <v>47</v>
      </c>
      <c r="M7491" t="s">
        <v>2454</v>
      </c>
      <c r="N7491" t="s">
        <v>2421</v>
      </c>
      <c r="O7491" t="s">
        <v>3920</v>
      </c>
      <c r="P7491" t="s">
        <v>60409</v>
      </c>
      <c r="Q7491" t="s">
        <v>60410</v>
      </c>
      <c r="R7491" t="str">
        <f t="shared" si="234"/>
        <v>诸城</v>
      </c>
      <c r="S7491" t="str">
        <f t="shared" si="235"/>
        <v>0715</v>
      </c>
    </row>
    <row r="7492" spans="1:19">
      <c r="A7492" t="s">
        <v>60411</v>
      </c>
      <c r="B7492" t="s">
        <v>60412</v>
      </c>
      <c r="C7492" t="s">
        <v>46</v>
      </c>
      <c r="D7492" t="s">
        <v>60413</v>
      </c>
      <c r="E7492" t="s">
        <v>59541</v>
      </c>
      <c r="F7492" t="s">
        <v>60414</v>
      </c>
      <c r="G7492" t="s">
        <v>60415</v>
      </c>
      <c r="H7492" t="s">
        <v>60416</v>
      </c>
      <c r="I7492" t="s">
        <v>10461</v>
      </c>
      <c r="J7492" t="s">
        <v>8509</v>
      </c>
      <c r="K7492" t="s">
        <v>8510</v>
      </c>
      <c r="L7492" t="s">
        <v>137</v>
      </c>
      <c r="M7492" t="s">
        <v>2625</v>
      </c>
      <c r="N7492" t="s">
        <v>3622</v>
      </c>
      <c r="O7492" t="s">
        <v>8511</v>
      </c>
      <c r="P7492" t="s">
        <v>60417</v>
      </c>
      <c r="R7492" t="str">
        <f t="shared" si="234"/>
        <v>青州</v>
      </c>
      <c r="S7492" t="str">
        <f t="shared" si="235"/>
        <v>0715</v>
      </c>
    </row>
    <row r="7493" spans="1:19">
      <c r="A7493" t="s">
        <v>60418</v>
      </c>
      <c r="B7493" t="s">
        <v>60419</v>
      </c>
      <c r="C7493" t="s">
        <v>46</v>
      </c>
      <c r="D7493" t="s">
        <v>60420</v>
      </c>
      <c r="E7493" t="s">
        <v>59920</v>
      </c>
      <c r="F7493" t="s">
        <v>60421</v>
      </c>
      <c r="G7493" t="s">
        <v>60422</v>
      </c>
      <c r="H7493" t="s">
        <v>60423</v>
      </c>
      <c r="I7493" t="s">
        <v>2350</v>
      </c>
      <c r="J7493" t="s">
        <v>56140</v>
      </c>
      <c r="K7493" t="s">
        <v>7562</v>
      </c>
      <c r="L7493" t="s">
        <v>101</v>
      </c>
      <c r="M7493" t="s">
        <v>3130</v>
      </c>
      <c r="N7493" t="s">
        <v>3277</v>
      </c>
      <c r="O7493" t="s">
        <v>56141</v>
      </c>
      <c r="P7493" t="s">
        <v>60424</v>
      </c>
      <c r="R7493" t="str">
        <f t="shared" si="234"/>
        <v>潍城</v>
      </c>
      <c r="S7493" t="str">
        <f t="shared" si="235"/>
        <v>0715</v>
      </c>
    </row>
    <row r="7494" spans="1:19">
      <c r="A7494" t="s">
        <v>60425</v>
      </c>
      <c r="B7494" t="s">
        <v>60426</v>
      </c>
      <c r="C7494" t="s">
        <v>46</v>
      </c>
      <c r="D7494" t="s">
        <v>60427</v>
      </c>
      <c r="E7494" t="s">
        <v>59541</v>
      </c>
      <c r="F7494" t="s">
        <v>60428</v>
      </c>
      <c r="G7494" t="s">
        <v>60429</v>
      </c>
      <c r="H7494" t="s">
        <v>60430</v>
      </c>
      <c r="I7494" t="s">
        <v>2350</v>
      </c>
      <c r="J7494" t="s">
        <v>6296</v>
      </c>
      <c r="K7494" t="s">
        <v>6297</v>
      </c>
      <c r="L7494" t="s">
        <v>76</v>
      </c>
      <c r="M7494" t="s">
        <v>4374</v>
      </c>
      <c r="N7494" t="s">
        <v>3277</v>
      </c>
      <c r="O7494" t="s">
        <v>6298</v>
      </c>
      <c r="P7494" t="s">
        <v>60431</v>
      </c>
      <c r="Q7494" t="s">
        <v>60432</v>
      </c>
      <c r="R7494" t="str">
        <f t="shared" si="234"/>
        <v>奎文</v>
      </c>
      <c r="S7494" t="str">
        <f t="shared" si="235"/>
        <v>0715</v>
      </c>
    </row>
    <row r="7495" spans="1:19">
      <c r="A7495" t="s">
        <v>60433</v>
      </c>
      <c r="B7495" t="s">
        <v>60434</v>
      </c>
      <c r="C7495" t="s">
        <v>46</v>
      </c>
      <c r="D7495" t="s">
        <v>60435</v>
      </c>
      <c r="E7495" t="s">
        <v>60296</v>
      </c>
      <c r="F7495" t="s">
        <v>56514</v>
      </c>
      <c r="G7495" t="s">
        <v>56515</v>
      </c>
      <c r="H7495" t="s">
        <v>60436</v>
      </c>
      <c r="I7495" t="s">
        <v>5346</v>
      </c>
      <c r="J7495" t="s">
        <v>4437</v>
      </c>
      <c r="K7495" t="s">
        <v>4438</v>
      </c>
      <c r="N7495" t="s">
        <v>3907</v>
      </c>
      <c r="O7495" t="s">
        <v>4440</v>
      </c>
      <c r="R7495" t="str">
        <f t="shared" si="234"/>
        <v/>
      </c>
      <c r="S7495" t="str">
        <f t="shared" si="235"/>
        <v>0715</v>
      </c>
    </row>
    <row r="7496" spans="1:19">
      <c r="A7496" t="s">
        <v>60437</v>
      </c>
      <c r="B7496" t="s">
        <v>60438</v>
      </c>
      <c r="C7496" t="s">
        <v>46</v>
      </c>
      <c r="D7496" t="s">
        <v>60439</v>
      </c>
      <c r="E7496" t="s">
        <v>59541</v>
      </c>
      <c r="F7496" t="s">
        <v>60440</v>
      </c>
      <c r="G7496" t="s">
        <v>60441</v>
      </c>
      <c r="H7496" t="s">
        <v>60442</v>
      </c>
      <c r="I7496" t="s">
        <v>2350</v>
      </c>
      <c r="J7496" t="s">
        <v>12042</v>
      </c>
      <c r="K7496" t="s">
        <v>12043</v>
      </c>
      <c r="L7496" t="s">
        <v>128</v>
      </c>
      <c r="M7496" t="s">
        <v>2708</v>
      </c>
      <c r="N7496" t="s">
        <v>2816</v>
      </c>
      <c r="O7496" t="s">
        <v>12044</v>
      </c>
      <c r="P7496" t="s">
        <v>60443</v>
      </c>
      <c r="Q7496" t="s">
        <v>60444</v>
      </c>
      <c r="R7496" t="str">
        <f t="shared" si="234"/>
        <v>寿光</v>
      </c>
      <c r="S7496" t="str">
        <f t="shared" si="235"/>
        <v>0715</v>
      </c>
    </row>
    <row r="7497" spans="1:19">
      <c r="A7497" t="s">
        <v>60445</v>
      </c>
      <c r="B7497" t="s">
        <v>60446</v>
      </c>
      <c r="C7497" t="s">
        <v>46</v>
      </c>
      <c r="D7497" t="s">
        <v>60447</v>
      </c>
      <c r="E7497" t="s">
        <v>59541</v>
      </c>
      <c r="F7497" t="s">
        <v>60448</v>
      </c>
      <c r="G7497" t="s">
        <v>60449</v>
      </c>
      <c r="H7497" t="s">
        <v>60450</v>
      </c>
      <c r="I7497" t="s">
        <v>60451</v>
      </c>
      <c r="J7497" t="s">
        <v>2671</v>
      </c>
      <c r="K7497" t="s">
        <v>2672</v>
      </c>
      <c r="L7497" t="s">
        <v>67</v>
      </c>
      <c r="M7497" t="s">
        <v>2673</v>
      </c>
      <c r="N7497" t="s">
        <v>3064</v>
      </c>
      <c r="O7497" t="s">
        <v>2675</v>
      </c>
      <c r="P7497" t="s">
        <v>60452</v>
      </c>
      <c r="R7497" t="str">
        <f t="shared" si="234"/>
        <v>昌邑</v>
      </c>
      <c r="S7497" t="str">
        <f t="shared" si="235"/>
        <v>0715</v>
      </c>
    </row>
    <row r="7498" spans="1:19">
      <c r="A7498" t="s">
        <v>60453</v>
      </c>
      <c r="B7498" t="s">
        <v>60454</v>
      </c>
      <c r="C7498" t="s">
        <v>46</v>
      </c>
      <c r="D7498" t="s">
        <v>60455</v>
      </c>
      <c r="E7498" t="s">
        <v>59541</v>
      </c>
      <c r="F7498" t="s">
        <v>60456</v>
      </c>
      <c r="G7498" t="s">
        <v>60457</v>
      </c>
      <c r="H7498" t="s">
        <v>60458</v>
      </c>
      <c r="I7498" t="s">
        <v>3376</v>
      </c>
      <c r="J7498" t="s">
        <v>49155</v>
      </c>
      <c r="K7498" t="s">
        <v>7073</v>
      </c>
      <c r="L7498" t="s">
        <v>128</v>
      </c>
      <c r="M7498" t="s">
        <v>2708</v>
      </c>
      <c r="N7498" t="s">
        <v>2340</v>
      </c>
      <c r="O7498" t="s">
        <v>49157</v>
      </c>
      <c r="P7498" t="s">
        <v>60459</v>
      </c>
      <c r="Q7498" t="s">
        <v>60460</v>
      </c>
      <c r="R7498" t="str">
        <f t="shared" si="234"/>
        <v>寿光</v>
      </c>
      <c r="S7498" t="str">
        <f t="shared" si="235"/>
        <v>0715</v>
      </c>
    </row>
    <row r="7499" spans="1:19">
      <c r="A7499" t="s">
        <v>2110</v>
      </c>
      <c r="B7499" t="s">
        <v>60461</v>
      </c>
      <c r="C7499" t="s">
        <v>46</v>
      </c>
      <c r="D7499" t="s">
        <v>60462</v>
      </c>
      <c r="E7499" t="s">
        <v>59541</v>
      </c>
      <c r="F7499" t="s">
        <v>60463</v>
      </c>
      <c r="G7499" t="s">
        <v>2108</v>
      </c>
      <c r="H7499" t="s">
        <v>60464</v>
      </c>
      <c r="I7499" t="s">
        <v>2350</v>
      </c>
      <c r="J7499" t="s">
        <v>6396</v>
      </c>
      <c r="K7499" t="s">
        <v>6397</v>
      </c>
      <c r="L7499" t="s">
        <v>110</v>
      </c>
      <c r="M7499" t="s">
        <v>2381</v>
      </c>
      <c r="O7499" t="s">
        <v>6399</v>
      </c>
      <c r="P7499" t="s">
        <v>60465</v>
      </c>
      <c r="Q7499" t="s">
        <v>37357</v>
      </c>
      <c r="R7499" t="str">
        <f t="shared" si="234"/>
        <v>高密</v>
      </c>
      <c r="S7499" t="str">
        <f t="shared" si="235"/>
        <v>0715</v>
      </c>
    </row>
    <row r="7500" spans="1:19">
      <c r="A7500" t="s">
        <v>60466</v>
      </c>
      <c r="B7500" t="s">
        <v>60467</v>
      </c>
      <c r="C7500" t="s">
        <v>46</v>
      </c>
      <c r="D7500" t="s">
        <v>60468</v>
      </c>
      <c r="E7500" t="s">
        <v>60469</v>
      </c>
      <c r="F7500" t="s">
        <v>60470</v>
      </c>
      <c r="G7500" t="s">
        <v>60471</v>
      </c>
      <c r="H7500" t="s">
        <v>60472</v>
      </c>
      <c r="I7500" t="s">
        <v>2503</v>
      </c>
      <c r="J7500" t="s">
        <v>5095</v>
      </c>
      <c r="K7500" t="s">
        <v>5096</v>
      </c>
      <c r="L7500" t="s">
        <v>676</v>
      </c>
      <c r="M7500" t="s">
        <v>3471</v>
      </c>
      <c r="N7500" t="s">
        <v>2816</v>
      </c>
      <c r="O7500" t="s">
        <v>5097</v>
      </c>
      <c r="P7500" t="s">
        <v>60473</v>
      </c>
      <c r="Q7500" t="s">
        <v>60474</v>
      </c>
      <c r="R7500" t="str">
        <f t="shared" si="234"/>
        <v>昌乐</v>
      </c>
      <c r="S7500" t="str">
        <f t="shared" si="235"/>
        <v>0715</v>
      </c>
    </row>
    <row r="7501" spans="1:19">
      <c r="A7501" t="s">
        <v>60475</v>
      </c>
      <c r="B7501" t="s">
        <v>60476</v>
      </c>
      <c r="C7501" t="s">
        <v>46</v>
      </c>
      <c r="D7501" t="s">
        <v>60477</v>
      </c>
      <c r="E7501" t="s">
        <v>59541</v>
      </c>
      <c r="F7501" t="s">
        <v>60478</v>
      </c>
      <c r="G7501" t="s">
        <v>60479</v>
      </c>
      <c r="H7501" t="s">
        <v>60480</v>
      </c>
      <c r="I7501" t="s">
        <v>2378</v>
      </c>
      <c r="J7501" t="s">
        <v>3693</v>
      </c>
      <c r="K7501" t="s">
        <v>3694</v>
      </c>
      <c r="L7501" t="s">
        <v>119</v>
      </c>
      <c r="M7501" t="s">
        <v>3695</v>
      </c>
      <c r="N7501" t="s">
        <v>2354</v>
      </c>
      <c r="O7501" t="s">
        <v>3696</v>
      </c>
      <c r="P7501" t="s">
        <v>60481</v>
      </c>
      <c r="Q7501" t="s">
        <v>60482</v>
      </c>
      <c r="R7501" t="str">
        <f t="shared" si="234"/>
        <v>寒亭</v>
      </c>
      <c r="S7501" t="str">
        <f t="shared" si="235"/>
        <v>0715</v>
      </c>
    </row>
    <row r="7502" spans="1:19">
      <c r="A7502" t="s">
        <v>60483</v>
      </c>
      <c r="B7502" t="s">
        <v>60484</v>
      </c>
      <c r="C7502" t="s">
        <v>46</v>
      </c>
      <c r="D7502" t="s">
        <v>60485</v>
      </c>
      <c r="E7502" t="s">
        <v>60486</v>
      </c>
      <c r="F7502" t="s">
        <v>60487</v>
      </c>
      <c r="G7502" t="s">
        <v>60488</v>
      </c>
      <c r="H7502" t="s">
        <v>60489</v>
      </c>
      <c r="I7502" t="s">
        <v>2364</v>
      </c>
      <c r="J7502" t="s">
        <v>3188</v>
      </c>
      <c r="K7502" t="s">
        <v>3189</v>
      </c>
      <c r="L7502" t="s">
        <v>146</v>
      </c>
      <c r="M7502" t="s">
        <v>2420</v>
      </c>
      <c r="N7502" t="s">
        <v>3017</v>
      </c>
      <c r="O7502" t="s">
        <v>3191</v>
      </c>
      <c r="P7502" t="s">
        <v>60490</v>
      </c>
      <c r="R7502" t="str">
        <f t="shared" si="234"/>
        <v>临朐</v>
      </c>
      <c r="S7502" t="str">
        <f t="shared" si="235"/>
        <v>0715</v>
      </c>
    </row>
    <row r="7503" spans="1:19">
      <c r="A7503" t="s">
        <v>60491</v>
      </c>
      <c r="B7503" t="s">
        <v>60492</v>
      </c>
      <c r="C7503" t="s">
        <v>46</v>
      </c>
      <c r="D7503" t="s">
        <v>60493</v>
      </c>
      <c r="E7503" t="s">
        <v>59541</v>
      </c>
      <c r="F7503" t="s">
        <v>60494</v>
      </c>
      <c r="G7503" t="s">
        <v>60495</v>
      </c>
      <c r="H7503" t="s">
        <v>60496</v>
      </c>
      <c r="I7503" t="s">
        <v>2364</v>
      </c>
      <c r="J7503" t="s">
        <v>5095</v>
      </c>
      <c r="K7503" t="s">
        <v>5096</v>
      </c>
      <c r="L7503" t="s">
        <v>676</v>
      </c>
      <c r="M7503" t="s">
        <v>3471</v>
      </c>
      <c r="N7503" t="s">
        <v>2368</v>
      </c>
      <c r="O7503" t="s">
        <v>5097</v>
      </c>
      <c r="P7503" t="s">
        <v>60497</v>
      </c>
      <c r="R7503" t="str">
        <f t="shared" si="234"/>
        <v>昌乐</v>
      </c>
      <c r="S7503" t="str">
        <f t="shared" si="235"/>
        <v>0715</v>
      </c>
    </row>
    <row r="7504" spans="1:19">
      <c r="A7504" t="s">
        <v>60498</v>
      </c>
      <c r="B7504" t="s">
        <v>60499</v>
      </c>
      <c r="C7504" t="s">
        <v>46</v>
      </c>
      <c r="D7504" t="s">
        <v>60500</v>
      </c>
      <c r="E7504" t="s">
        <v>60501</v>
      </c>
      <c r="F7504" t="s">
        <v>60502</v>
      </c>
      <c r="G7504" t="s">
        <v>60503</v>
      </c>
      <c r="H7504" t="s">
        <v>60504</v>
      </c>
      <c r="I7504" t="s">
        <v>2465</v>
      </c>
      <c r="J7504" t="s">
        <v>8264</v>
      </c>
      <c r="K7504" t="s">
        <v>8265</v>
      </c>
      <c r="L7504" t="s">
        <v>76</v>
      </c>
      <c r="M7504" t="s">
        <v>2408</v>
      </c>
      <c r="N7504" t="s">
        <v>4255</v>
      </c>
      <c r="O7504" t="s">
        <v>8266</v>
      </c>
      <c r="P7504" t="s">
        <v>60505</v>
      </c>
      <c r="R7504" t="str">
        <f t="shared" si="234"/>
        <v>奎文</v>
      </c>
      <c r="S7504" t="str">
        <f t="shared" si="235"/>
        <v>0715</v>
      </c>
    </row>
    <row r="7505" spans="1:19">
      <c r="A7505" t="s">
        <v>60506</v>
      </c>
      <c r="B7505" t="s">
        <v>60507</v>
      </c>
      <c r="C7505" t="s">
        <v>46</v>
      </c>
      <c r="D7505" t="s">
        <v>60508</v>
      </c>
      <c r="E7505" t="s">
        <v>59541</v>
      </c>
      <c r="F7505" t="s">
        <v>60509</v>
      </c>
      <c r="G7505" t="s">
        <v>60510</v>
      </c>
      <c r="H7505" t="s">
        <v>60511</v>
      </c>
      <c r="I7505" t="s">
        <v>5346</v>
      </c>
      <c r="J7505" t="s">
        <v>5284</v>
      </c>
      <c r="K7505" t="s">
        <v>5285</v>
      </c>
      <c r="L7505" t="s">
        <v>76</v>
      </c>
      <c r="M7505" t="s">
        <v>2408</v>
      </c>
      <c r="N7505" t="s">
        <v>7446</v>
      </c>
      <c r="O7505" t="s">
        <v>5287</v>
      </c>
      <c r="P7505" t="s">
        <v>60512</v>
      </c>
      <c r="R7505" t="str">
        <f t="shared" si="234"/>
        <v>奎文</v>
      </c>
      <c r="S7505" t="str">
        <f t="shared" si="235"/>
        <v>0715</v>
      </c>
    </row>
    <row r="7506" spans="1:19">
      <c r="A7506" t="s">
        <v>60513</v>
      </c>
      <c r="B7506" t="s">
        <v>60514</v>
      </c>
      <c r="C7506" t="s">
        <v>46</v>
      </c>
      <c r="D7506" t="s">
        <v>60515</v>
      </c>
      <c r="E7506" t="s">
        <v>59541</v>
      </c>
      <c r="F7506" t="s">
        <v>60516</v>
      </c>
      <c r="G7506" t="s">
        <v>60517</v>
      </c>
      <c r="H7506" t="s">
        <v>60518</v>
      </c>
      <c r="I7506" t="s">
        <v>2378</v>
      </c>
      <c r="J7506" t="s">
        <v>8727</v>
      </c>
      <c r="K7506" t="s">
        <v>8728</v>
      </c>
      <c r="L7506" t="s">
        <v>146</v>
      </c>
      <c r="M7506" t="s">
        <v>3051</v>
      </c>
      <c r="N7506" t="s">
        <v>2859</v>
      </c>
      <c r="O7506" t="s">
        <v>8729</v>
      </c>
      <c r="P7506" t="s">
        <v>60519</v>
      </c>
      <c r="Q7506" t="s">
        <v>60520</v>
      </c>
      <c r="R7506" t="str">
        <f t="shared" si="234"/>
        <v>临朐</v>
      </c>
      <c r="S7506" t="str">
        <f t="shared" si="235"/>
        <v>0715</v>
      </c>
    </row>
    <row r="7507" spans="1:19">
      <c r="A7507" t="s">
        <v>60521</v>
      </c>
      <c r="B7507" t="s">
        <v>60522</v>
      </c>
      <c r="C7507" t="s">
        <v>46</v>
      </c>
      <c r="D7507" t="s">
        <v>60523</v>
      </c>
      <c r="E7507" t="s">
        <v>59541</v>
      </c>
      <c r="F7507" t="s">
        <v>60524</v>
      </c>
      <c r="G7507" t="s">
        <v>60525</v>
      </c>
      <c r="H7507" t="s">
        <v>60526</v>
      </c>
      <c r="I7507" t="s">
        <v>2503</v>
      </c>
      <c r="J7507" t="s">
        <v>2793</v>
      </c>
      <c r="K7507" t="s">
        <v>2794</v>
      </c>
      <c r="L7507" t="s">
        <v>57</v>
      </c>
      <c r="M7507" t="s">
        <v>2367</v>
      </c>
      <c r="N7507" t="s">
        <v>3252</v>
      </c>
      <c r="O7507" t="s">
        <v>2795</v>
      </c>
      <c r="P7507" t="s">
        <v>60527</v>
      </c>
      <c r="Q7507" t="s">
        <v>60528</v>
      </c>
      <c r="R7507" t="str">
        <f t="shared" si="234"/>
        <v>安丘</v>
      </c>
      <c r="S7507" t="str">
        <f t="shared" si="235"/>
        <v>0715</v>
      </c>
    </row>
    <row r="7508" spans="1:19">
      <c r="A7508" t="s">
        <v>60529</v>
      </c>
      <c r="B7508" t="s">
        <v>60530</v>
      </c>
      <c r="C7508" t="s">
        <v>46</v>
      </c>
      <c r="D7508" t="s">
        <v>60531</v>
      </c>
      <c r="E7508" t="s">
        <v>60532</v>
      </c>
      <c r="F7508" t="s">
        <v>60533</v>
      </c>
      <c r="G7508" t="s">
        <v>60534</v>
      </c>
      <c r="H7508" t="s">
        <v>60535</v>
      </c>
      <c r="I7508" t="s">
        <v>2645</v>
      </c>
      <c r="J7508" t="s">
        <v>3893</v>
      </c>
      <c r="K7508" t="s">
        <v>3894</v>
      </c>
      <c r="L7508" t="s">
        <v>128</v>
      </c>
      <c r="M7508" t="s">
        <v>3895</v>
      </c>
      <c r="N7508" t="s">
        <v>2480</v>
      </c>
      <c r="O7508" t="s">
        <v>3896</v>
      </c>
      <c r="P7508" t="s">
        <v>60536</v>
      </c>
      <c r="R7508" t="str">
        <f t="shared" si="234"/>
        <v>寿光</v>
      </c>
      <c r="S7508" t="str">
        <f t="shared" si="235"/>
        <v>0715</v>
      </c>
    </row>
    <row r="7509" spans="1:19">
      <c r="A7509" t="s">
        <v>60537</v>
      </c>
      <c r="B7509" t="s">
        <v>60538</v>
      </c>
      <c r="C7509" t="s">
        <v>46</v>
      </c>
      <c r="D7509" t="s">
        <v>60539</v>
      </c>
      <c r="E7509" t="s">
        <v>59541</v>
      </c>
      <c r="F7509" t="s">
        <v>60540</v>
      </c>
      <c r="G7509" t="s">
        <v>60541</v>
      </c>
      <c r="H7509" t="s">
        <v>60542</v>
      </c>
      <c r="I7509" t="s">
        <v>6637</v>
      </c>
      <c r="J7509" t="s">
        <v>7398</v>
      </c>
      <c r="K7509" t="s">
        <v>7399</v>
      </c>
      <c r="L7509" t="s">
        <v>110</v>
      </c>
      <c r="M7509" t="s">
        <v>4059</v>
      </c>
      <c r="N7509" t="s">
        <v>2529</v>
      </c>
      <c r="O7509" t="s">
        <v>7400</v>
      </c>
      <c r="P7509" t="s">
        <v>60543</v>
      </c>
      <c r="R7509" t="str">
        <f t="shared" si="234"/>
        <v>高密</v>
      </c>
      <c r="S7509" t="str">
        <f t="shared" si="235"/>
        <v>0715</v>
      </c>
    </row>
    <row r="7510" spans="1:19">
      <c r="A7510" t="s">
        <v>60544</v>
      </c>
      <c r="B7510" t="s">
        <v>60545</v>
      </c>
      <c r="C7510" t="s">
        <v>46</v>
      </c>
      <c r="D7510" t="s">
        <v>60546</v>
      </c>
      <c r="E7510" t="s">
        <v>59541</v>
      </c>
      <c r="F7510" t="s">
        <v>60547</v>
      </c>
      <c r="G7510" t="s">
        <v>60548</v>
      </c>
      <c r="H7510" t="s">
        <v>60549</v>
      </c>
      <c r="I7510" t="s">
        <v>2378</v>
      </c>
      <c r="J7510" t="s">
        <v>2956</v>
      </c>
      <c r="K7510" t="s">
        <v>2957</v>
      </c>
      <c r="L7510" t="s">
        <v>67</v>
      </c>
      <c r="M7510" t="s">
        <v>2958</v>
      </c>
      <c r="N7510" t="s">
        <v>2785</v>
      </c>
      <c r="O7510" t="s">
        <v>2960</v>
      </c>
      <c r="P7510" t="s">
        <v>60550</v>
      </c>
      <c r="Q7510" t="s">
        <v>60551</v>
      </c>
      <c r="R7510" t="str">
        <f t="shared" si="234"/>
        <v>昌邑</v>
      </c>
      <c r="S7510" t="str">
        <f t="shared" si="235"/>
        <v>0715</v>
      </c>
    </row>
    <row r="7511" spans="1:19">
      <c r="A7511" t="s">
        <v>60552</v>
      </c>
      <c r="B7511" t="s">
        <v>60553</v>
      </c>
      <c r="C7511" t="s">
        <v>46</v>
      </c>
      <c r="D7511" t="s">
        <v>60554</v>
      </c>
      <c r="E7511" t="s">
        <v>59541</v>
      </c>
      <c r="F7511" t="s">
        <v>60555</v>
      </c>
      <c r="G7511" t="s">
        <v>60556</v>
      </c>
      <c r="H7511" t="s">
        <v>60557</v>
      </c>
      <c r="I7511" t="s">
        <v>2364</v>
      </c>
      <c r="J7511" t="s">
        <v>8787</v>
      </c>
      <c r="K7511" t="s">
        <v>8788</v>
      </c>
      <c r="L7511" t="s">
        <v>128</v>
      </c>
      <c r="M7511" t="s">
        <v>2720</v>
      </c>
      <c r="N7511" t="s">
        <v>2480</v>
      </c>
      <c r="O7511" t="s">
        <v>8789</v>
      </c>
      <c r="P7511" t="s">
        <v>60558</v>
      </c>
      <c r="R7511" t="str">
        <f t="shared" si="234"/>
        <v>寿光</v>
      </c>
      <c r="S7511" t="str">
        <f t="shared" si="235"/>
        <v>0715</v>
      </c>
    </row>
    <row r="7512" spans="1:19">
      <c r="A7512" t="s">
        <v>2086</v>
      </c>
      <c r="B7512" t="s">
        <v>60559</v>
      </c>
      <c r="C7512" t="s">
        <v>46</v>
      </c>
      <c r="D7512" t="s">
        <v>60560</v>
      </c>
      <c r="E7512" t="s">
        <v>59541</v>
      </c>
      <c r="F7512" t="s">
        <v>60561</v>
      </c>
      <c r="G7512" t="s">
        <v>2084</v>
      </c>
      <c r="H7512" t="s">
        <v>60507</v>
      </c>
      <c r="I7512" t="s">
        <v>2378</v>
      </c>
      <c r="J7512" t="s">
        <v>5254</v>
      </c>
      <c r="K7512" t="s">
        <v>5255</v>
      </c>
      <c r="L7512" t="s">
        <v>101</v>
      </c>
      <c r="M7512" t="s">
        <v>2982</v>
      </c>
      <c r="N7512" t="s">
        <v>2649</v>
      </c>
      <c r="O7512" t="s">
        <v>5256</v>
      </c>
      <c r="P7512" t="s">
        <v>60562</v>
      </c>
      <c r="Q7512" t="s">
        <v>60563</v>
      </c>
      <c r="R7512" t="str">
        <f t="shared" si="234"/>
        <v>潍城</v>
      </c>
      <c r="S7512" t="str">
        <f t="shared" si="235"/>
        <v>0715</v>
      </c>
    </row>
    <row r="7513" spans="1:19">
      <c r="A7513" t="s">
        <v>60564</v>
      </c>
      <c r="B7513" t="s">
        <v>60565</v>
      </c>
      <c r="C7513" t="s">
        <v>46</v>
      </c>
      <c r="D7513" t="s">
        <v>60566</v>
      </c>
      <c r="E7513" t="s">
        <v>59541</v>
      </c>
      <c r="F7513" t="s">
        <v>60567</v>
      </c>
      <c r="G7513" t="s">
        <v>60568</v>
      </c>
      <c r="H7513" t="s">
        <v>60569</v>
      </c>
      <c r="I7513" t="s">
        <v>2378</v>
      </c>
      <c r="J7513" t="s">
        <v>3026</v>
      </c>
      <c r="K7513" t="s">
        <v>3027</v>
      </c>
      <c r="L7513" t="s">
        <v>128</v>
      </c>
      <c r="M7513" t="s">
        <v>3028</v>
      </c>
      <c r="N7513" t="s">
        <v>2421</v>
      </c>
      <c r="O7513" t="s">
        <v>3029</v>
      </c>
      <c r="P7513" t="s">
        <v>60570</v>
      </c>
      <c r="Q7513" t="s">
        <v>60571</v>
      </c>
      <c r="R7513" t="str">
        <f t="shared" si="234"/>
        <v>寿光</v>
      </c>
      <c r="S7513" t="str">
        <f t="shared" si="235"/>
        <v>0715</v>
      </c>
    </row>
    <row r="7514" spans="1:19">
      <c r="A7514" t="s">
        <v>60572</v>
      </c>
      <c r="B7514" t="s">
        <v>60573</v>
      </c>
      <c r="C7514" t="s">
        <v>46</v>
      </c>
      <c r="D7514" t="s">
        <v>60574</v>
      </c>
      <c r="E7514" t="s">
        <v>59920</v>
      </c>
      <c r="F7514" t="s">
        <v>60575</v>
      </c>
      <c r="G7514" t="s">
        <v>60576</v>
      </c>
      <c r="H7514" t="s">
        <v>60577</v>
      </c>
      <c r="I7514" t="s">
        <v>2645</v>
      </c>
      <c r="J7514" t="s">
        <v>4705</v>
      </c>
      <c r="K7514" t="s">
        <v>4706</v>
      </c>
      <c r="L7514" t="s">
        <v>101</v>
      </c>
      <c r="M7514" t="s">
        <v>4459</v>
      </c>
      <c r="N7514" t="s">
        <v>3718</v>
      </c>
      <c r="O7514" t="s">
        <v>4707</v>
      </c>
      <c r="P7514" t="s">
        <v>60578</v>
      </c>
      <c r="R7514" t="str">
        <f t="shared" si="234"/>
        <v>潍城</v>
      </c>
      <c r="S7514" t="str">
        <f t="shared" si="235"/>
        <v>0715</v>
      </c>
    </row>
    <row r="7515" spans="1:19">
      <c r="A7515" t="s">
        <v>60579</v>
      </c>
      <c r="B7515" t="s">
        <v>60580</v>
      </c>
      <c r="C7515" t="s">
        <v>46</v>
      </c>
      <c r="D7515" t="s">
        <v>60581</v>
      </c>
      <c r="E7515" t="s">
        <v>60582</v>
      </c>
      <c r="F7515" t="s">
        <v>60583</v>
      </c>
      <c r="G7515" t="s">
        <v>60584</v>
      </c>
      <c r="H7515" t="s">
        <v>60585</v>
      </c>
      <c r="I7515" t="s">
        <v>2364</v>
      </c>
      <c r="J7515" t="s">
        <v>2646</v>
      </c>
      <c r="K7515" t="s">
        <v>6371</v>
      </c>
      <c r="L7515" t="s">
        <v>137</v>
      </c>
      <c r="M7515" t="s">
        <v>5803</v>
      </c>
      <c r="N7515" t="s">
        <v>2368</v>
      </c>
      <c r="O7515" t="s">
        <v>6372</v>
      </c>
      <c r="P7515" t="s">
        <v>60586</v>
      </c>
      <c r="R7515" t="str">
        <f t="shared" si="234"/>
        <v>青州</v>
      </c>
      <c r="S7515" t="str">
        <f t="shared" si="235"/>
        <v>0715</v>
      </c>
    </row>
    <row r="7516" spans="1:19">
      <c r="A7516" t="s">
        <v>60587</v>
      </c>
      <c r="B7516" t="s">
        <v>60588</v>
      </c>
      <c r="C7516" t="s">
        <v>46</v>
      </c>
      <c r="D7516" t="s">
        <v>60589</v>
      </c>
      <c r="E7516" t="s">
        <v>59541</v>
      </c>
      <c r="F7516" t="s">
        <v>60590</v>
      </c>
      <c r="G7516" t="s">
        <v>60591</v>
      </c>
      <c r="H7516" t="s">
        <v>60592</v>
      </c>
      <c r="I7516" t="s">
        <v>2378</v>
      </c>
      <c r="J7516" t="s">
        <v>23053</v>
      </c>
      <c r="K7516" t="s">
        <v>23054</v>
      </c>
      <c r="L7516" t="s">
        <v>128</v>
      </c>
      <c r="M7516" t="s">
        <v>2720</v>
      </c>
      <c r="N7516" t="s">
        <v>2421</v>
      </c>
      <c r="O7516" t="s">
        <v>23055</v>
      </c>
      <c r="P7516" t="s">
        <v>60593</v>
      </c>
      <c r="Q7516" t="s">
        <v>60594</v>
      </c>
      <c r="R7516" t="str">
        <f t="shared" si="234"/>
        <v>寿光</v>
      </c>
      <c r="S7516" t="str">
        <f t="shared" si="235"/>
        <v>0715</v>
      </c>
    </row>
    <row r="7517" spans="1:19">
      <c r="A7517" t="s">
        <v>60595</v>
      </c>
      <c r="B7517" t="s">
        <v>60596</v>
      </c>
      <c r="C7517" t="s">
        <v>46</v>
      </c>
      <c r="D7517" t="s">
        <v>60597</v>
      </c>
      <c r="E7517" t="s">
        <v>59541</v>
      </c>
      <c r="F7517" t="s">
        <v>60598</v>
      </c>
      <c r="G7517" t="s">
        <v>60599</v>
      </c>
      <c r="H7517" t="s">
        <v>60600</v>
      </c>
      <c r="I7517" t="s">
        <v>2350</v>
      </c>
      <c r="J7517" t="s">
        <v>4774</v>
      </c>
      <c r="K7517" t="s">
        <v>4775</v>
      </c>
      <c r="L7517" t="s">
        <v>67</v>
      </c>
      <c r="M7517" t="s">
        <v>3706</v>
      </c>
      <c r="N7517" t="s">
        <v>2340</v>
      </c>
      <c r="O7517" t="s">
        <v>4776</v>
      </c>
      <c r="P7517" t="s">
        <v>60601</v>
      </c>
      <c r="Q7517" t="s">
        <v>60602</v>
      </c>
      <c r="R7517" t="str">
        <f t="shared" si="234"/>
        <v>昌邑</v>
      </c>
      <c r="S7517" t="str">
        <f t="shared" si="235"/>
        <v>0715</v>
      </c>
    </row>
    <row r="7518" spans="1:19">
      <c r="A7518" t="s">
        <v>60603</v>
      </c>
      <c r="B7518" t="s">
        <v>60604</v>
      </c>
      <c r="C7518" t="s">
        <v>46</v>
      </c>
      <c r="D7518" t="s">
        <v>60605</v>
      </c>
      <c r="E7518" t="s">
        <v>59541</v>
      </c>
      <c r="F7518" t="s">
        <v>60606</v>
      </c>
      <c r="G7518" t="s">
        <v>60607</v>
      </c>
      <c r="H7518" t="s">
        <v>60608</v>
      </c>
      <c r="I7518" t="s">
        <v>2364</v>
      </c>
      <c r="J7518" t="s">
        <v>5139</v>
      </c>
      <c r="K7518" t="s">
        <v>5140</v>
      </c>
      <c r="L7518" t="s">
        <v>128</v>
      </c>
      <c r="M7518" t="s">
        <v>2890</v>
      </c>
      <c r="N7518" t="s">
        <v>2602</v>
      </c>
      <c r="O7518" t="s">
        <v>5141</v>
      </c>
      <c r="P7518" t="s">
        <v>60609</v>
      </c>
      <c r="Q7518" t="s">
        <v>60610</v>
      </c>
      <c r="R7518" t="str">
        <f t="shared" si="234"/>
        <v>寿光</v>
      </c>
      <c r="S7518" t="str">
        <f t="shared" si="235"/>
        <v>0715</v>
      </c>
    </row>
    <row r="7519" spans="1:19">
      <c r="A7519" t="s">
        <v>60611</v>
      </c>
      <c r="B7519" t="s">
        <v>60612</v>
      </c>
      <c r="C7519" t="s">
        <v>46</v>
      </c>
      <c r="D7519" t="s">
        <v>60613</v>
      </c>
      <c r="E7519" t="s">
        <v>59541</v>
      </c>
      <c r="F7519" t="s">
        <v>60614</v>
      </c>
      <c r="G7519" t="s">
        <v>60615</v>
      </c>
      <c r="H7519" t="s">
        <v>60558</v>
      </c>
      <c r="I7519" t="s">
        <v>2503</v>
      </c>
      <c r="J7519" t="s">
        <v>5021</v>
      </c>
      <c r="K7519" t="s">
        <v>5022</v>
      </c>
      <c r="L7519" t="s">
        <v>119</v>
      </c>
      <c r="M7519" t="s">
        <v>4071</v>
      </c>
      <c r="N7519" t="s">
        <v>2421</v>
      </c>
      <c r="O7519" t="s">
        <v>5023</v>
      </c>
      <c r="P7519" t="s">
        <v>60616</v>
      </c>
      <c r="Q7519" t="s">
        <v>60617</v>
      </c>
      <c r="R7519" t="str">
        <f t="shared" si="234"/>
        <v>寒亭</v>
      </c>
      <c r="S7519" t="str">
        <f t="shared" si="235"/>
        <v>0715</v>
      </c>
    </row>
    <row r="7520" spans="1:19">
      <c r="A7520" t="s">
        <v>60618</v>
      </c>
      <c r="B7520" t="s">
        <v>60619</v>
      </c>
      <c r="C7520" t="s">
        <v>46</v>
      </c>
      <c r="D7520" t="s">
        <v>60620</v>
      </c>
      <c r="E7520" t="s">
        <v>60621</v>
      </c>
      <c r="F7520" t="s">
        <v>60622</v>
      </c>
      <c r="G7520" t="s">
        <v>60623</v>
      </c>
      <c r="H7520" t="s">
        <v>60624</v>
      </c>
      <c r="I7520" t="s">
        <v>2364</v>
      </c>
      <c r="J7520" t="s">
        <v>3355</v>
      </c>
      <c r="K7520" t="s">
        <v>3356</v>
      </c>
      <c r="L7520" t="s">
        <v>101</v>
      </c>
      <c r="M7520" t="s">
        <v>2982</v>
      </c>
      <c r="N7520" t="s">
        <v>2421</v>
      </c>
      <c r="O7520" t="s">
        <v>3357</v>
      </c>
      <c r="P7520" t="s">
        <v>60625</v>
      </c>
      <c r="R7520" t="str">
        <f t="shared" si="234"/>
        <v>潍城</v>
      </c>
      <c r="S7520" t="str">
        <f t="shared" si="235"/>
        <v>0715</v>
      </c>
    </row>
    <row r="7521" spans="1:19">
      <c r="A7521" t="s">
        <v>60626</v>
      </c>
      <c r="B7521" t="s">
        <v>60627</v>
      </c>
      <c r="C7521" t="s">
        <v>46</v>
      </c>
      <c r="D7521" t="s">
        <v>60628</v>
      </c>
      <c r="E7521" t="s">
        <v>59541</v>
      </c>
      <c r="F7521" t="s">
        <v>60629</v>
      </c>
      <c r="G7521" t="s">
        <v>60630</v>
      </c>
      <c r="H7521" t="s">
        <v>60631</v>
      </c>
      <c r="I7521" t="s">
        <v>2364</v>
      </c>
      <c r="J7521" t="s">
        <v>3096</v>
      </c>
      <c r="K7521" t="s">
        <v>3097</v>
      </c>
      <c r="L7521" t="s">
        <v>110</v>
      </c>
      <c r="M7521" t="s">
        <v>3098</v>
      </c>
      <c r="N7521" t="s">
        <v>2785</v>
      </c>
      <c r="O7521" t="s">
        <v>3099</v>
      </c>
      <c r="P7521" t="s">
        <v>60632</v>
      </c>
      <c r="Q7521" t="s">
        <v>60633</v>
      </c>
      <c r="R7521" t="str">
        <f t="shared" si="234"/>
        <v>高密</v>
      </c>
      <c r="S7521" t="str">
        <f t="shared" si="235"/>
        <v>0715</v>
      </c>
    </row>
    <row r="7522" spans="1:19">
      <c r="A7522" t="s">
        <v>60634</v>
      </c>
      <c r="B7522" t="s">
        <v>60635</v>
      </c>
      <c r="C7522" t="s">
        <v>46</v>
      </c>
      <c r="D7522" t="s">
        <v>60636</v>
      </c>
      <c r="E7522" t="s">
        <v>59541</v>
      </c>
      <c r="F7522" t="s">
        <v>60637</v>
      </c>
      <c r="G7522" t="s">
        <v>60638</v>
      </c>
      <c r="H7522" t="s">
        <v>60639</v>
      </c>
      <c r="I7522" t="s">
        <v>2645</v>
      </c>
      <c r="J7522" t="s">
        <v>4253</v>
      </c>
      <c r="K7522" t="s">
        <v>43422</v>
      </c>
      <c r="L7522" t="s">
        <v>57</v>
      </c>
      <c r="M7522" t="s">
        <v>2367</v>
      </c>
      <c r="N7522" t="s">
        <v>4255</v>
      </c>
      <c r="O7522" t="s">
        <v>4256</v>
      </c>
      <c r="P7522" t="s">
        <v>60640</v>
      </c>
      <c r="Q7522" t="s">
        <v>60641</v>
      </c>
      <c r="R7522" t="str">
        <f t="shared" si="234"/>
        <v>安丘</v>
      </c>
      <c r="S7522" t="str">
        <f t="shared" si="235"/>
        <v>0715</v>
      </c>
    </row>
    <row r="7523" spans="1:19">
      <c r="A7523" t="s">
        <v>60642</v>
      </c>
      <c r="B7523" t="s">
        <v>60643</v>
      </c>
      <c r="C7523" t="s">
        <v>46</v>
      </c>
      <c r="D7523" t="s">
        <v>60644</v>
      </c>
      <c r="E7523" t="s">
        <v>59541</v>
      </c>
      <c r="F7523" t="s">
        <v>60645</v>
      </c>
      <c r="G7523" t="s">
        <v>60646</v>
      </c>
      <c r="H7523" t="s">
        <v>60647</v>
      </c>
      <c r="I7523" t="s">
        <v>6637</v>
      </c>
      <c r="J7523" t="s">
        <v>3809</v>
      </c>
      <c r="K7523" t="s">
        <v>3810</v>
      </c>
      <c r="L7523" t="s">
        <v>57</v>
      </c>
      <c r="M7523" t="s">
        <v>3811</v>
      </c>
      <c r="N7523" t="s">
        <v>2674</v>
      </c>
      <c r="O7523" t="s">
        <v>3812</v>
      </c>
      <c r="P7523" t="s">
        <v>60648</v>
      </c>
      <c r="Q7523" t="s">
        <v>60649</v>
      </c>
      <c r="R7523" t="str">
        <f t="shared" si="234"/>
        <v>安丘</v>
      </c>
      <c r="S7523" t="str">
        <f t="shared" si="235"/>
        <v>0715</v>
      </c>
    </row>
    <row r="7524" spans="1:19">
      <c r="A7524" t="s">
        <v>60650</v>
      </c>
      <c r="B7524" t="s">
        <v>60651</v>
      </c>
      <c r="C7524" t="s">
        <v>46</v>
      </c>
      <c r="D7524" t="s">
        <v>60652</v>
      </c>
      <c r="E7524" t="s">
        <v>59541</v>
      </c>
      <c r="F7524" t="s">
        <v>60653</v>
      </c>
      <c r="G7524" t="s">
        <v>60654</v>
      </c>
      <c r="H7524" t="s">
        <v>60655</v>
      </c>
      <c r="I7524" t="s">
        <v>2465</v>
      </c>
      <c r="J7524" t="s">
        <v>3565</v>
      </c>
      <c r="K7524" t="s">
        <v>3566</v>
      </c>
      <c r="L7524" t="s">
        <v>110</v>
      </c>
      <c r="M7524" t="s">
        <v>2575</v>
      </c>
      <c r="N7524" t="s">
        <v>2382</v>
      </c>
      <c r="O7524" t="s">
        <v>3567</v>
      </c>
      <c r="P7524" t="s">
        <v>60656</v>
      </c>
      <c r="Q7524" t="s">
        <v>60657</v>
      </c>
      <c r="R7524" t="str">
        <f t="shared" si="234"/>
        <v>高密</v>
      </c>
      <c r="S7524" t="str">
        <f t="shared" si="235"/>
        <v>0715</v>
      </c>
    </row>
    <row r="7525" spans="1:19">
      <c r="A7525" t="s">
        <v>60658</v>
      </c>
      <c r="B7525" t="s">
        <v>60659</v>
      </c>
      <c r="C7525" t="s">
        <v>46</v>
      </c>
      <c r="D7525" t="s">
        <v>60660</v>
      </c>
      <c r="E7525" t="s">
        <v>59920</v>
      </c>
      <c r="F7525" t="s">
        <v>60661</v>
      </c>
      <c r="G7525" t="s">
        <v>60662</v>
      </c>
      <c r="H7525" t="s">
        <v>60663</v>
      </c>
      <c r="I7525" t="s">
        <v>2645</v>
      </c>
      <c r="J7525" t="s">
        <v>2793</v>
      </c>
      <c r="K7525" t="s">
        <v>2794</v>
      </c>
      <c r="L7525" t="s">
        <v>57</v>
      </c>
      <c r="M7525" t="s">
        <v>2367</v>
      </c>
      <c r="N7525" t="s">
        <v>2859</v>
      </c>
      <c r="O7525" t="s">
        <v>2795</v>
      </c>
      <c r="P7525" t="s">
        <v>60664</v>
      </c>
      <c r="R7525" t="str">
        <f t="shared" si="234"/>
        <v>安丘</v>
      </c>
      <c r="S7525" t="str">
        <f t="shared" si="235"/>
        <v>0715</v>
      </c>
    </row>
    <row r="7526" spans="1:19">
      <c r="A7526" t="s">
        <v>60665</v>
      </c>
      <c r="B7526" t="s">
        <v>60666</v>
      </c>
      <c r="C7526" t="s">
        <v>46</v>
      </c>
      <c r="D7526" t="s">
        <v>60667</v>
      </c>
      <c r="E7526" t="s">
        <v>59541</v>
      </c>
      <c r="F7526" t="s">
        <v>60668</v>
      </c>
      <c r="G7526" t="s">
        <v>60669</v>
      </c>
      <c r="H7526" t="s">
        <v>60670</v>
      </c>
      <c r="I7526" t="s">
        <v>2378</v>
      </c>
      <c r="J7526" t="s">
        <v>2452</v>
      </c>
      <c r="K7526" t="s">
        <v>2453</v>
      </c>
      <c r="L7526" t="s">
        <v>47</v>
      </c>
      <c r="M7526" t="s">
        <v>2454</v>
      </c>
      <c r="N7526" t="s">
        <v>2785</v>
      </c>
      <c r="O7526" t="s">
        <v>2456</v>
      </c>
      <c r="Q7526" t="s">
        <v>60671</v>
      </c>
      <c r="R7526" t="str">
        <f t="shared" si="234"/>
        <v>诸城</v>
      </c>
      <c r="S7526" t="str">
        <f t="shared" si="235"/>
        <v>0715</v>
      </c>
    </row>
    <row r="7527" spans="1:19">
      <c r="A7527" t="s">
        <v>60672</v>
      </c>
      <c r="B7527" t="s">
        <v>60673</v>
      </c>
      <c r="C7527" t="s">
        <v>46</v>
      </c>
      <c r="D7527" t="s">
        <v>60674</v>
      </c>
      <c r="E7527" t="s">
        <v>60675</v>
      </c>
      <c r="F7527" t="s">
        <v>60676</v>
      </c>
      <c r="G7527" t="s">
        <v>60677</v>
      </c>
      <c r="H7527" t="s">
        <v>60678</v>
      </c>
      <c r="I7527" t="s">
        <v>2364</v>
      </c>
      <c r="J7527" t="s">
        <v>2365</v>
      </c>
      <c r="K7527" t="s">
        <v>2366</v>
      </c>
      <c r="L7527" t="s">
        <v>57</v>
      </c>
      <c r="M7527" t="s">
        <v>2492</v>
      </c>
      <c r="N7527" t="s">
        <v>3017</v>
      </c>
      <c r="O7527" t="s">
        <v>2369</v>
      </c>
      <c r="P7527" t="s">
        <v>60679</v>
      </c>
      <c r="R7527" t="str">
        <f t="shared" si="234"/>
        <v>安丘</v>
      </c>
      <c r="S7527" t="str">
        <f t="shared" si="235"/>
        <v>0715</v>
      </c>
    </row>
    <row r="7528" spans="1:19">
      <c r="A7528" t="s">
        <v>60680</v>
      </c>
      <c r="B7528" t="s">
        <v>60681</v>
      </c>
      <c r="C7528" t="s">
        <v>46</v>
      </c>
      <c r="D7528" t="s">
        <v>60682</v>
      </c>
      <c r="E7528" t="s">
        <v>60683</v>
      </c>
      <c r="F7528" t="s">
        <v>60684</v>
      </c>
      <c r="G7528" t="s">
        <v>60685</v>
      </c>
      <c r="H7528" t="s">
        <v>60686</v>
      </c>
      <c r="I7528" t="s">
        <v>4165</v>
      </c>
      <c r="J7528" t="s">
        <v>27731</v>
      </c>
      <c r="K7528" t="s">
        <v>27732</v>
      </c>
      <c r="L7528" t="s">
        <v>137</v>
      </c>
      <c r="M7528" t="s">
        <v>5175</v>
      </c>
      <c r="N7528" t="s">
        <v>2368</v>
      </c>
      <c r="O7528" t="s">
        <v>27733</v>
      </c>
      <c r="P7528" t="s">
        <v>60687</v>
      </c>
      <c r="R7528" t="str">
        <f t="shared" si="234"/>
        <v>青州</v>
      </c>
      <c r="S7528" t="str">
        <f t="shared" si="235"/>
        <v>0715</v>
      </c>
    </row>
    <row r="7529" spans="1:19">
      <c r="A7529" t="s">
        <v>60688</v>
      </c>
      <c r="B7529" t="s">
        <v>60689</v>
      </c>
      <c r="C7529" t="s">
        <v>46</v>
      </c>
      <c r="D7529" t="s">
        <v>60690</v>
      </c>
      <c r="E7529" t="s">
        <v>59541</v>
      </c>
      <c r="F7529" t="s">
        <v>60691</v>
      </c>
      <c r="G7529" t="s">
        <v>60692</v>
      </c>
      <c r="H7529" t="s">
        <v>60693</v>
      </c>
      <c r="I7529" t="s">
        <v>3564</v>
      </c>
      <c r="J7529" t="s">
        <v>23275</v>
      </c>
      <c r="K7529" t="s">
        <v>23276</v>
      </c>
      <c r="L7529" t="s">
        <v>137</v>
      </c>
      <c r="M7529" t="s">
        <v>3040</v>
      </c>
      <c r="N7529" t="s">
        <v>3064</v>
      </c>
      <c r="O7529" t="s">
        <v>23277</v>
      </c>
      <c r="P7529" t="s">
        <v>60694</v>
      </c>
      <c r="Q7529" t="s">
        <v>60695</v>
      </c>
      <c r="R7529" t="str">
        <f t="shared" si="234"/>
        <v>青州</v>
      </c>
      <c r="S7529" t="str">
        <f t="shared" si="235"/>
        <v>0715</v>
      </c>
    </row>
    <row r="7530" spans="1:19">
      <c r="A7530" t="s">
        <v>60696</v>
      </c>
      <c r="B7530" t="s">
        <v>60697</v>
      </c>
      <c r="C7530" t="s">
        <v>46</v>
      </c>
      <c r="D7530" t="s">
        <v>60698</v>
      </c>
      <c r="E7530" t="s">
        <v>59541</v>
      </c>
      <c r="F7530" t="s">
        <v>60699</v>
      </c>
      <c r="G7530" t="s">
        <v>60700</v>
      </c>
      <c r="H7530" t="s">
        <v>60701</v>
      </c>
      <c r="I7530" t="s">
        <v>2378</v>
      </c>
      <c r="J7530" t="s">
        <v>4774</v>
      </c>
      <c r="K7530" t="s">
        <v>4775</v>
      </c>
      <c r="L7530" t="s">
        <v>67</v>
      </c>
      <c r="M7530" t="s">
        <v>3706</v>
      </c>
      <c r="N7530" t="s">
        <v>2421</v>
      </c>
      <c r="O7530" t="s">
        <v>4776</v>
      </c>
      <c r="P7530" t="s">
        <v>60702</v>
      </c>
      <c r="Q7530" t="s">
        <v>60703</v>
      </c>
      <c r="R7530" t="str">
        <f t="shared" si="234"/>
        <v>昌邑</v>
      </c>
      <c r="S7530" t="str">
        <f t="shared" si="235"/>
        <v>0715</v>
      </c>
    </row>
    <row r="7531" spans="1:19">
      <c r="A7531" t="s">
        <v>60704</v>
      </c>
      <c r="B7531" t="s">
        <v>60705</v>
      </c>
      <c r="C7531" t="s">
        <v>46</v>
      </c>
      <c r="D7531" t="s">
        <v>60706</v>
      </c>
      <c r="E7531" t="s">
        <v>59541</v>
      </c>
      <c r="F7531" t="s">
        <v>60707</v>
      </c>
      <c r="G7531" t="s">
        <v>60708</v>
      </c>
      <c r="H7531" t="s">
        <v>60709</v>
      </c>
      <c r="I7531" t="s">
        <v>2364</v>
      </c>
      <c r="J7531" t="s">
        <v>7136</v>
      </c>
      <c r="K7531" t="s">
        <v>7137</v>
      </c>
      <c r="L7531" t="s">
        <v>47</v>
      </c>
      <c r="M7531" t="s">
        <v>3327</v>
      </c>
      <c r="N7531" t="s">
        <v>2480</v>
      </c>
      <c r="O7531" t="s">
        <v>7138</v>
      </c>
      <c r="P7531" t="s">
        <v>60710</v>
      </c>
      <c r="R7531" t="str">
        <f t="shared" si="234"/>
        <v>诸城</v>
      </c>
      <c r="S7531" t="str">
        <f t="shared" si="235"/>
        <v>0715</v>
      </c>
    </row>
    <row r="7532" spans="1:19">
      <c r="A7532" t="s">
        <v>60711</v>
      </c>
      <c r="B7532" t="s">
        <v>60712</v>
      </c>
      <c r="C7532" t="s">
        <v>46</v>
      </c>
      <c r="D7532" t="s">
        <v>60713</v>
      </c>
      <c r="E7532" t="s">
        <v>60714</v>
      </c>
      <c r="F7532" t="s">
        <v>60715</v>
      </c>
      <c r="G7532" t="s">
        <v>60716</v>
      </c>
      <c r="H7532" t="s">
        <v>60717</v>
      </c>
      <c r="I7532" t="s">
        <v>2350</v>
      </c>
      <c r="J7532" t="s">
        <v>4253</v>
      </c>
      <c r="K7532" t="s">
        <v>43422</v>
      </c>
      <c r="L7532" t="s">
        <v>57</v>
      </c>
      <c r="M7532" t="s">
        <v>2367</v>
      </c>
      <c r="N7532" t="s">
        <v>2529</v>
      </c>
      <c r="O7532" t="s">
        <v>4256</v>
      </c>
      <c r="P7532" t="s">
        <v>60718</v>
      </c>
      <c r="R7532" t="str">
        <f t="shared" si="234"/>
        <v>安丘</v>
      </c>
      <c r="S7532" t="str">
        <f t="shared" si="235"/>
        <v>0715</v>
      </c>
    </row>
    <row r="7533" spans="1:19">
      <c r="A7533" t="s">
        <v>60719</v>
      </c>
      <c r="B7533" t="s">
        <v>60720</v>
      </c>
      <c r="C7533" t="s">
        <v>46</v>
      </c>
      <c r="D7533" t="s">
        <v>60721</v>
      </c>
      <c r="E7533" t="s">
        <v>59541</v>
      </c>
      <c r="F7533" t="s">
        <v>60722</v>
      </c>
      <c r="G7533" t="s">
        <v>60723</v>
      </c>
      <c r="H7533" t="s">
        <v>60724</v>
      </c>
      <c r="I7533" t="s">
        <v>3336</v>
      </c>
      <c r="J7533" t="s">
        <v>3750</v>
      </c>
      <c r="K7533" t="s">
        <v>3751</v>
      </c>
      <c r="L7533" t="s">
        <v>137</v>
      </c>
      <c r="M7533" t="s">
        <v>3729</v>
      </c>
      <c r="N7533" t="s">
        <v>2816</v>
      </c>
      <c r="O7533" t="s">
        <v>3752</v>
      </c>
      <c r="P7533" t="s">
        <v>60725</v>
      </c>
      <c r="R7533" t="str">
        <f t="shared" si="234"/>
        <v>青州</v>
      </c>
      <c r="S7533" t="str">
        <f t="shared" si="235"/>
        <v>0715</v>
      </c>
    </row>
    <row r="7534" spans="1:19">
      <c r="A7534" t="s">
        <v>60726</v>
      </c>
      <c r="B7534" t="s">
        <v>60727</v>
      </c>
      <c r="C7534" t="s">
        <v>46</v>
      </c>
      <c r="D7534" t="s">
        <v>60728</v>
      </c>
      <c r="E7534" t="s">
        <v>59541</v>
      </c>
      <c r="F7534" t="s">
        <v>60729</v>
      </c>
      <c r="G7534" t="s">
        <v>60730</v>
      </c>
      <c r="H7534" t="s">
        <v>60731</v>
      </c>
      <c r="I7534" t="s">
        <v>6637</v>
      </c>
      <c r="J7534" t="s">
        <v>11926</v>
      </c>
      <c r="K7534" t="s">
        <v>11927</v>
      </c>
      <c r="L7534" t="s">
        <v>137</v>
      </c>
      <c r="M7534" t="s">
        <v>3213</v>
      </c>
      <c r="N7534" t="s">
        <v>5839</v>
      </c>
      <c r="O7534" t="s">
        <v>11929</v>
      </c>
      <c r="P7534" t="s">
        <v>60732</v>
      </c>
      <c r="R7534" t="str">
        <f t="shared" si="234"/>
        <v>青州</v>
      </c>
      <c r="S7534" t="str">
        <f t="shared" si="235"/>
        <v>0715</v>
      </c>
    </row>
    <row r="7535" spans="1:19">
      <c r="A7535" t="s">
        <v>60733</v>
      </c>
      <c r="B7535" t="s">
        <v>60734</v>
      </c>
      <c r="C7535" t="s">
        <v>46</v>
      </c>
      <c r="D7535" t="s">
        <v>60735</v>
      </c>
      <c r="E7535" t="s">
        <v>59541</v>
      </c>
      <c r="F7535" t="s">
        <v>60736</v>
      </c>
      <c r="G7535" t="s">
        <v>60737</v>
      </c>
      <c r="H7535" t="s">
        <v>60738</v>
      </c>
      <c r="I7535" t="s">
        <v>2364</v>
      </c>
      <c r="J7535" t="s">
        <v>4978</v>
      </c>
      <c r="K7535" t="s">
        <v>4979</v>
      </c>
      <c r="L7535" t="s">
        <v>101</v>
      </c>
      <c r="M7535" t="s">
        <v>4459</v>
      </c>
      <c r="N7535" t="s">
        <v>2480</v>
      </c>
      <c r="O7535" t="s">
        <v>4980</v>
      </c>
      <c r="P7535" t="s">
        <v>60739</v>
      </c>
      <c r="Q7535" t="s">
        <v>60740</v>
      </c>
      <c r="R7535" t="str">
        <f t="shared" si="234"/>
        <v>潍城</v>
      </c>
      <c r="S7535" t="str">
        <f t="shared" si="235"/>
        <v>0715</v>
      </c>
    </row>
    <row r="7536" spans="1:19">
      <c r="A7536" t="s">
        <v>60741</v>
      </c>
      <c r="B7536" t="s">
        <v>60742</v>
      </c>
      <c r="C7536" t="s">
        <v>46</v>
      </c>
      <c r="D7536" t="s">
        <v>60743</v>
      </c>
      <c r="E7536" t="s">
        <v>59541</v>
      </c>
      <c r="F7536" t="s">
        <v>60744</v>
      </c>
      <c r="G7536" t="s">
        <v>60745</v>
      </c>
      <c r="H7536" t="s">
        <v>60746</v>
      </c>
      <c r="I7536" t="s">
        <v>2364</v>
      </c>
      <c r="J7536" t="s">
        <v>4005</v>
      </c>
      <c r="K7536" t="s">
        <v>4006</v>
      </c>
      <c r="L7536" t="s">
        <v>47</v>
      </c>
      <c r="M7536" t="s">
        <v>3141</v>
      </c>
      <c r="N7536" t="s">
        <v>2589</v>
      </c>
      <c r="O7536" t="s">
        <v>4008</v>
      </c>
      <c r="P7536" t="s">
        <v>60747</v>
      </c>
      <c r="R7536" t="str">
        <f t="shared" si="234"/>
        <v>诸城</v>
      </c>
      <c r="S7536" t="str">
        <f t="shared" si="235"/>
        <v>0715</v>
      </c>
    </row>
    <row r="7537" spans="1:19">
      <c r="A7537" t="s">
        <v>2150</v>
      </c>
      <c r="B7537" t="s">
        <v>60748</v>
      </c>
      <c r="C7537" t="s">
        <v>46</v>
      </c>
      <c r="D7537" t="s">
        <v>60749</v>
      </c>
      <c r="E7537" t="s">
        <v>60714</v>
      </c>
      <c r="F7537" t="s">
        <v>60750</v>
      </c>
      <c r="G7537" t="s">
        <v>2148</v>
      </c>
      <c r="H7537" t="s">
        <v>60751</v>
      </c>
      <c r="I7537" t="s">
        <v>2350</v>
      </c>
      <c r="J7537" t="s">
        <v>49155</v>
      </c>
      <c r="K7537" t="s">
        <v>7073</v>
      </c>
      <c r="L7537" t="s">
        <v>128</v>
      </c>
      <c r="M7537" t="s">
        <v>2708</v>
      </c>
      <c r="N7537" t="s">
        <v>4647</v>
      </c>
      <c r="O7537" t="s">
        <v>49157</v>
      </c>
      <c r="P7537" t="s">
        <v>60752</v>
      </c>
      <c r="Q7537" t="s">
        <v>60753</v>
      </c>
      <c r="R7537" t="str">
        <f t="shared" si="234"/>
        <v>寿光</v>
      </c>
      <c r="S7537" t="str">
        <f t="shared" si="235"/>
        <v>0715</v>
      </c>
    </row>
    <row r="7538" spans="1:19">
      <c r="A7538" t="s">
        <v>60754</v>
      </c>
      <c r="B7538" t="s">
        <v>60755</v>
      </c>
      <c r="C7538" t="s">
        <v>46</v>
      </c>
      <c r="D7538" t="s">
        <v>60756</v>
      </c>
      <c r="E7538" t="s">
        <v>59541</v>
      </c>
      <c r="F7538" t="s">
        <v>60757</v>
      </c>
      <c r="G7538" t="s">
        <v>60758</v>
      </c>
      <c r="H7538" t="s">
        <v>60759</v>
      </c>
      <c r="I7538" t="s">
        <v>6637</v>
      </c>
      <c r="J7538" t="s">
        <v>8179</v>
      </c>
      <c r="K7538" t="s">
        <v>8180</v>
      </c>
      <c r="L7538" t="s">
        <v>47</v>
      </c>
      <c r="M7538" t="s">
        <v>3159</v>
      </c>
      <c r="N7538" t="s">
        <v>4255</v>
      </c>
      <c r="O7538" t="s">
        <v>8181</v>
      </c>
      <c r="P7538" t="s">
        <v>60760</v>
      </c>
      <c r="R7538" t="str">
        <f t="shared" si="234"/>
        <v>诸城</v>
      </c>
      <c r="S7538" t="str">
        <f t="shared" si="235"/>
        <v>0715</v>
      </c>
    </row>
    <row r="7539" spans="1:19">
      <c r="A7539" t="s">
        <v>60761</v>
      </c>
      <c r="B7539" t="s">
        <v>60762</v>
      </c>
      <c r="C7539" t="s">
        <v>46</v>
      </c>
      <c r="D7539" t="s">
        <v>60763</v>
      </c>
      <c r="E7539" t="s">
        <v>59541</v>
      </c>
      <c r="F7539" t="s">
        <v>60764</v>
      </c>
      <c r="G7539" t="s">
        <v>60765</v>
      </c>
      <c r="H7539" t="s">
        <v>60766</v>
      </c>
      <c r="I7539" t="s">
        <v>2364</v>
      </c>
      <c r="J7539" t="s">
        <v>5686</v>
      </c>
      <c r="K7539" t="s">
        <v>5687</v>
      </c>
      <c r="L7539" t="s">
        <v>146</v>
      </c>
      <c r="M7539" t="s">
        <v>3051</v>
      </c>
      <c r="N7539" t="s">
        <v>2674</v>
      </c>
      <c r="O7539" t="s">
        <v>5688</v>
      </c>
      <c r="P7539" t="s">
        <v>60767</v>
      </c>
      <c r="Q7539" t="s">
        <v>60768</v>
      </c>
      <c r="R7539" t="str">
        <f t="shared" si="234"/>
        <v>临朐</v>
      </c>
      <c r="S7539" t="str">
        <f t="shared" si="235"/>
        <v>0715</v>
      </c>
    </row>
    <row r="7540" spans="1:19">
      <c r="A7540" t="s">
        <v>60769</v>
      </c>
      <c r="B7540" t="s">
        <v>60718</v>
      </c>
      <c r="C7540" t="s">
        <v>46</v>
      </c>
      <c r="D7540" t="s">
        <v>60770</v>
      </c>
      <c r="E7540" t="s">
        <v>60771</v>
      </c>
      <c r="F7540" t="s">
        <v>60772</v>
      </c>
      <c r="G7540" t="s">
        <v>60773</v>
      </c>
      <c r="H7540" t="s">
        <v>60774</v>
      </c>
      <c r="I7540" t="s">
        <v>3564</v>
      </c>
      <c r="J7540" t="s">
        <v>3682</v>
      </c>
      <c r="K7540" t="s">
        <v>3683</v>
      </c>
      <c r="L7540" t="s">
        <v>110</v>
      </c>
      <c r="M7540" t="s">
        <v>3621</v>
      </c>
      <c r="N7540" t="s">
        <v>3122</v>
      </c>
      <c r="O7540" t="s">
        <v>3684</v>
      </c>
      <c r="P7540" t="s">
        <v>60775</v>
      </c>
      <c r="R7540" t="str">
        <f t="shared" si="234"/>
        <v>高密</v>
      </c>
      <c r="S7540" t="str">
        <f t="shared" si="235"/>
        <v>0715</v>
      </c>
    </row>
    <row r="7541" spans="1:19">
      <c r="A7541" t="s">
        <v>60776</v>
      </c>
      <c r="B7541" t="s">
        <v>60777</v>
      </c>
      <c r="C7541" t="s">
        <v>46</v>
      </c>
      <c r="D7541" t="s">
        <v>60778</v>
      </c>
      <c r="E7541" t="s">
        <v>60779</v>
      </c>
      <c r="F7541" t="s">
        <v>60780</v>
      </c>
      <c r="G7541" t="s">
        <v>60781</v>
      </c>
      <c r="H7541" t="s">
        <v>60782</v>
      </c>
      <c r="I7541" t="s">
        <v>3564</v>
      </c>
      <c r="J7541" t="s">
        <v>4291</v>
      </c>
      <c r="K7541" t="s">
        <v>4292</v>
      </c>
      <c r="L7541" t="s">
        <v>101</v>
      </c>
      <c r="M7541" t="s">
        <v>2982</v>
      </c>
      <c r="N7541" t="s">
        <v>3907</v>
      </c>
      <c r="O7541" t="s">
        <v>4293</v>
      </c>
      <c r="P7541" t="s">
        <v>60783</v>
      </c>
      <c r="R7541" t="str">
        <f t="shared" si="234"/>
        <v>潍城</v>
      </c>
      <c r="S7541" t="str">
        <f t="shared" si="235"/>
        <v>0715</v>
      </c>
    </row>
    <row r="7542" spans="1:19">
      <c r="A7542" t="s">
        <v>60784</v>
      </c>
      <c r="B7542" t="s">
        <v>60785</v>
      </c>
      <c r="C7542" t="s">
        <v>46</v>
      </c>
      <c r="D7542" t="s">
        <v>60786</v>
      </c>
      <c r="E7542" t="s">
        <v>59541</v>
      </c>
      <c r="F7542" t="s">
        <v>60787</v>
      </c>
      <c r="G7542" t="s">
        <v>60788</v>
      </c>
      <c r="H7542" t="s">
        <v>60789</v>
      </c>
      <c r="I7542" t="s">
        <v>2350</v>
      </c>
      <c r="J7542" t="s">
        <v>5139</v>
      </c>
      <c r="K7542" t="s">
        <v>5140</v>
      </c>
      <c r="L7542" t="s">
        <v>128</v>
      </c>
      <c r="M7542" t="s">
        <v>2890</v>
      </c>
      <c r="N7542" t="s">
        <v>2859</v>
      </c>
      <c r="O7542" t="s">
        <v>5141</v>
      </c>
      <c r="P7542" t="s">
        <v>60790</v>
      </c>
      <c r="R7542" t="str">
        <f t="shared" si="234"/>
        <v>寿光</v>
      </c>
      <c r="S7542" t="str">
        <f t="shared" si="235"/>
        <v>0715</v>
      </c>
    </row>
    <row r="7543" spans="1:19">
      <c r="A7543" t="s">
        <v>60791</v>
      </c>
      <c r="B7543" t="s">
        <v>60792</v>
      </c>
      <c r="C7543" t="s">
        <v>46</v>
      </c>
      <c r="D7543" t="s">
        <v>60793</v>
      </c>
      <c r="E7543" t="s">
        <v>59541</v>
      </c>
      <c r="F7543" t="s">
        <v>60794</v>
      </c>
      <c r="G7543" t="s">
        <v>60795</v>
      </c>
      <c r="H7543" t="s">
        <v>60796</v>
      </c>
      <c r="I7543" t="s">
        <v>2350</v>
      </c>
      <c r="J7543" t="s">
        <v>3006</v>
      </c>
      <c r="K7543" t="s">
        <v>3007</v>
      </c>
      <c r="L7543" t="s">
        <v>67</v>
      </c>
      <c r="M7543" t="s">
        <v>3008</v>
      </c>
      <c r="N7543" t="s">
        <v>2421</v>
      </c>
      <c r="O7543" t="s">
        <v>3009</v>
      </c>
      <c r="P7543" t="s">
        <v>60797</v>
      </c>
      <c r="Q7543" t="s">
        <v>60798</v>
      </c>
      <c r="R7543" t="str">
        <f t="shared" si="234"/>
        <v>昌邑</v>
      </c>
      <c r="S7543" t="str">
        <f t="shared" si="235"/>
        <v>0715</v>
      </c>
    </row>
    <row r="7544" spans="1:19">
      <c r="A7544" t="s">
        <v>60799</v>
      </c>
      <c r="B7544" t="s">
        <v>60800</v>
      </c>
      <c r="C7544" t="s">
        <v>46</v>
      </c>
      <c r="D7544" t="s">
        <v>60801</v>
      </c>
      <c r="E7544" t="s">
        <v>59541</v>
      </c>
      <c r="F7544" t="s">
        <v>60802</v>
      </c>
      <c r="G7544" t="s">
        <v>60803</v>
      </c>
      <c r="H7544" t="s">
        <v>60804</v>
      </c>
      <c r="I7544" t="s">
        <v>2364</v>
      </c>
      <c r="J7544" t="s">
        <v>4177</v>
      </c>
      <c r="K7544" t="s">
        <v>4178</v>
      </c>
      <c r="L7544" t="s">
        <v>76</v>
      </c>
      <c r="M7544" t="s">
        <v>2516</v>
      </c>
      <c r="N7544" t="s">
        <v>2340</v>
      </c>
      <c r="O7544" t="s">
        <v>4179</v>
      </c>
      <c r="P7544" t="s">
        <v>60805</v>
      </c>
      <c r="Q7544" t="s">
        <v>60806</v>
      </c>
      <c r="R7544" t="str">
        <f t="shared" si="234"/>
        <v>奎文</v>
      </c>
      <c r="S7544" t="str">
        <f t="shared" si="235"/>
        <v>0715</v>
      </c>
    </row>
    <row r="7545" spans="1:19">
      <c r="A7545" t="s">
        <v>60807</v>
      </c>
      <c r="B7545" t="s">
        <v>60808</v>
      </c>
      <c r="C7545" t="s">
        <v>46</v>
      </c>
      <c r="D7545" t="s">
        <v>60809</v>
      </c>
      <c r="E7545" t="s">
        <v>59541</v>
      </c>
      <c r="F7545" t="s">
        <v>60810</v>
      </c>
      <c r="G7545" t="s">
        <v>60811</v>
      </c>
      <c r="H7545" t="s">
        <v>60812</v>
      </c>
      <c r="I7545" t="s">
        <v>2392</v>
      </c>
      <c r="J7545" t="s">
        <v>6863</v>
      </c>
      <c r="K7545" t="s">
        <v>6864</v>
      </c>
      <c r="L7545" t="s">
        <v>128</v>
      </c>
      <c r="M7545" t="s">
        <v>3952</v>
      </c>
      <c r="N7545" t="s">
        <v>2480</v>
      </c>
      <c r="O7545" t="s">
        <v>6865</v>
      </c>
      <c r="P7545" t="s">
        <v>60813</v>
      </c>
      <c r="Q7545" t="s">
        <v>60814</v>
      </c>
      <c r="R7545" t="str">
        <f t="shared" si="234"/>
        <v>寿光</v>
      </c>
      <c r="S7545" t="str">
        <f t="shared" si="235"/>
        <v>0715</v>
      </c>
    </row>
    <row r="7546" spans="1:19">
      <c r="A7546" t="s">
        <v>60815</v>
      </c>
      <c r="B7546" t="s">
        <v>60816</v>
      </c>
      <c r="C7546" t="s">
        <v>46</v>
      </c>
      <c r="D7546" t="s">
        <v>60817</v>
      </c>
      <c r="E7546" t="s">
        <v>59541</v>
      </c>
      <c r="F7546" t="s">
        <v>60818</v>
      </c>
      <c r="G7546" t="s">
        <v>60819</v>
      </c>
      <c r="H7546" t="s">
        <v>60820</v>
      </c>
      <c r="I7546" t="s">
        <v>3436</v>
      </c>
      <c r="J7546" t="s">
        <v>5058</v>
      </c>
      <c r="K7546" t="s">
        <v>5059</v>
      </c>
      <c r="L7546" t="s">
        <v>137</v>
      </c>
      <c r="M7546" t="s">
        <v>3940</v>
      </c>
      <c r="N7546" t="s">
        <v>2687</v>
      </c>
      <c r="O7546" t="s">
        <v>5060</v>
      </c>
      <c r="P7546" t="s">
        <v>60821</v>
      </c>
      <c r="R7546" t="str">
        <f t="shared" si="234"/>
        <v>青州</v>
      </c>
      <c r="S7546" t="str">
        <f t="shared" si="235"/>
        <v>0715</v>
      </c>
    </row>
    <row r="7547" spans="1:19">
      <c r="A7547" t="s">
        <v>60822</v>
      </c>
      <c r="B7547" t="s">
        <v>60823</v>
      </c>
      <c r="C7547" t="s">
        <v>46</v>
      </c>
      <c r="D7547" t="s">
        <v>60824</v>
      </c>
      <c r="E7547" t="s">
        <v>59541</v>
      </c>
      <c r="F7547" t="s">
        <v>60825</v>
      </c>
      <c r="G7547" t="s">
        <v>60826</v>
      </c>
      <c r="H7547" t="s">
        <v>60827</v>
      </c>
      <c r="I7547" t="s">
        <v>2364</v>
      </c>
      <c r="J7547" t="s">
        <v>33860</v>
      </c>
      <c r="K7547" t="s">
        <v>8235</v>
      </c>
      <c r="L7547" t="s">
        <v>57</v>
      </c>
      <c r="M7547" t="s">
        <v>4029</v>
      </c>
      <c r="N7547" t="s">
        <v>2649</v>
      </c>
      <c r="O7547" t="s">
        <v>33861</v>
      </c>
      <c r="P7547" t="s">
        <v>60828</v>
      </c>
      <c r="Q7547" t="s">
        <v>60829</v>
      </c>
      <c r="R7547" t="str">
        <f t="shared" si="234"/>
        <v>安丘</v>
      </c>
      <c r="S7547" t="str">
        <f t="shared" si="235"/>
        <v>0715</v>
      </c>
    </row>
    <row r="7548" spans="1:19">
      <c r="A7548" t="s">
        <v>60830</v>
      </c>
      <c r="B7548" t="s">
        <v>60831</v>
      </c>
      <c r="C7548" t="s">
        <v>46</v>
      </c>
      <c r="D7548" t="s">
        <v>60832</v>
      </c>
      <c r="E7548" t="s">
        <v>59541</v>
      </c>
      <c r="F7548" t="s">
        <v>60833</v>
      </c>
      <c r="G7548" t="s">
        <v>60834</v>
      </c>
      <c r="H7548" t="s">
        <v>60835</v>
      </c>
      <c r="I7548" t="s">
        <v>2350</v>
      </c>
      <c r="J7548" t="s">
        <v>6496</v>
      </c>
      <c r="K7548" t="s">
        <v>6497</v>
      </c>
      <c r="L7548" t="s">
        <v>187</v>
      </c>
      <c r="M7548" t="s">
        <v>3510</v>
      </c>
      <c r="N7548" t="s">
        <v>2602</v>
      </c>
      <c r="O7548" t="s">
        <v>6498</v>
      </c>
      <c r="P7548" t="s">
        <v>60836</v>
      </c>
      <c r="R7548" t="str">
        <f t="shared" si="234"/>
        <v>坊子</v>
      </c>
      <c r="S7548" t="str">
        <f t="shared" si="235"/>
        <v>0715</v>
      </c>
    </row>
    <row r="7549" spans="1:19">
      <c r="A7549" t="s">
        <v>60837</v>
      </c>
      <c r="B7549" t="s">
        <v>60838</v>
      </c>
      <c r="C7549" t="s">
        <v>46</v>
      </c>
      <c r="D7549" t="s">
        <v>60839</v>
      </c>
      <c r="E7549" t="s">
        <v>59541</v>
      </c>
      <c r="F7549" t="s">
        <v>60840</v>
      </c>
      <c r="G7549" t="s">
        <v>60841</v>
      </c>
      <c r="H7549" t="s">
        <v>60842</v>
      </c>
      <c r="I7549" t="s">
        <v>2586</v>
      </c>
      <c r="J7549" t="s">
        <v>3857</v>
      </c>
      <c r="K7549" t="s">
        <v>3858</v>
      </c>
      <c r="L7549" t="s">
        <v>119</v>
      </c>
      <c r="M7549" t="s">
        <v>2601</v>
      </c>
      <c r="N7549" t="s">
        <v>2602</v>
      </c>
      <c r="O7549" t="s">
        <v>3859</v>
      </c>
      <c r="P7549" t="s">
        <v>60843</v>
      </c>
      <c r="R7549" t="str">
        <f t="shared" si="234"/>
        <v>寒亭</v>
      </c>
      <c r="S7549" t="str">
        <f t="shared" si="235"/>
        <v>0715</v>
      </c>
    </row>
    <row r="7550" spans="1:19">
      <c r="A7550" t="s">
        <v>60844</v>
      </c>
      <c r="B7550" t="s">
        <v>60845</v>
      </c>
      <c r="C7550" t="s">
        <v>46</v>
      </c>
      <c r="D7550" t="s">
        <v>60846</v>
      </c>
      <c r="E7550" t="s">
        <v>59541</v>
      </c>
      <c r="F7550" t="s">
        <v>60847</v>
      </c>
      <c r="G7550" t="s">
        <v>60848</v>
      </c>
      <c r="H7550" t="s">
        <v>60849</v>
      </c>
      <c r="I7550" t="s">
        <v>2350</v>
      </c>
      <c r="J7550" t="s">
        <v>3200</v>
      </c>
      <c r="K7550" t="s">
        <v>3201</v>
      </c>
      <c r="L7550" t="s">
        <v>76</v>
      </c>
      <c r="M7550" t="s">
        <v>2528</v>
      </c>
      <c r="N7550" t="s">
        <v>2421</v>
      </c>
      <c r="O7550" t="s">
        <v>3202</v>
      </c>
      <c r="P7550" t="s">
        <v>60850</v>
      </c>
      <c r="Q7550" t="s">
        <v>60851</v>
      </c>
      <c r="R7550" t="str">
        <f t="shared" si="234"/>
        <v>奎文</v>
      </c>
      <c r="S7550" t="str">
        <f t="shared" si="235"/>
        <v>0715</v>
      </c>
    </row>
    <row r="7551" spans="1:19">
      <c r="A7551" t="s">
        <v>60852</v>
      </c>
      <c r="B7551" t="s">
        <v>60853</v>
      </c>
      <c r="C7551" t="s">
        <v>46</v>
      </c>
      <c r="D7551" t="s">
        <v>60854</v>
      </c>
      <c r="E7551" t="s">
        <v>59541</v>
      </c>
      <c r="F7551" t="s">
        <v>60855</v>
      </c>
      <c r="G7551" t="s">
        <v>60856</v>
      </c>
      <c r="H7551" t="s">
        <v>60857</v>
      </c>
      <c r="I7551" t="s">
        <v>5826</v>
      </c>
      <c r="J7551" t="s">
        <v>5661</v>
      </c>
      <c r="K7551" t="s">
        <v>5662</v>
      </c>
      <c r="L7551" t="s">
        <v>47</v>
      </c>
      <c r="M7551" t="s">
        <v>4266</v>
      </c>
      <c r="N7551" t="s">
        <v>2340</v>
      </c>
      <c r="O7551" t="s">
        <v>5663</v>
      </c>
      <c r="P7551" t="s">
        <v>60858</v>
      </c>
      <c r="R7551" t="str">
        <f t="shared" si="234"/>
        <v>诸城</v>
      </c>
      <c r="S7551" t="str">
        <f t="shared" si="235"/>
        <v>0715</v>
      </c>
    </row>
    <row r="7552" spans="1:19">
      <c r="A7552" t="s">
        <v>60859</v>
      </c>
      <c r="B7552" t="s">
        <v>60860</v>
      </c>
      <c r="C7552" t="s">
        <v>46</v>
      </c>
      <c r="D7552" t="s">
        <v>60861</v>
      </c>
      <c r="E7552" t="s">
        <v>60862</v>
      </c>
      <c r="F7552" t="s">
        <v>60863</v>
      </c>
      <c r="G7552" t="s">
        <v>60864</v>
      </c>
      <c r="H7552" t="s">
        <v>60865</v>
      </c>
      <c r="I7552" t="s">
        <v>2378</v>
      </c>
      <c r="J7552" t="s">
        <v>23053</v>
      </c>
      <c r="K7552" t="s">
        <v>23054</v>
      </c>
      <c r="L7552" t="s">
        <v>128</v>
      </c>
      <c r="M7552" t="s">
        <v>2720</v>
      </c>
      <c r="N7552" t="s">
        <v>2421</v>
      </c>
      <c r="O7552" t="s">
        <v>23055</v>
      </c>
      <c r="P7552" t="s">
        <v>60866</v>
      </c>
      <c r="R7552" t="str">
        <f t="shared" si="234"/>
        <v>寿光</v>
      </c>
      <c r="S7552" t="str">
        <f t="shared" si="235"/>
        <v>0715</v>
      </c>
    </row>
    <row r="7553" spans="1:19">
      <c r="A7553" t="s">
        <v>60867</v>
      </c>
      <c r="B7553" t="s">
        <v>60868</v>
      </c>
      <c r="C7553" t="s">
        <v>46</v>
      </c>
      <c r="D7553" t="s">
        <v>60869</v>
      </c>
      <c r="E7553" t="s">
        <v>60870</v>
      </c>
      <c r="F7553" t="s">
        <v>60871</v>
      </c>
      <c r="G7553" t="s">
        <v>60872</v>
      </c>
      <c r="H7553" t="s">
        <v>60873</v>
      </c>
      <c r="I7553" t="s">
        <v>2503</v>
      </c>
      <c r="J7553" t="s">
        <v>5128</v>
      </c>
      <c r="K7553" t="s">
        <v>5129</v>
      </c>
      <c r="L7553" t="s">
        <v>67</v>
      </c>
      <c r="M7553" t="s">
        <v>3706</v>
      </c>
      <c r="N7553" t="s">
        <v>3907</v>
      </c>
      <c r="O7553" t="s">
        <v>5130</v>
      </c>
      <c r="P7553" t="s">
        <v>60874</v>
      </c>
      <c r="Q7553" t="s">
        <v>8649</v>
      </c>
      <c r="R7553" t="str">
        <f t="shared" ref="R7553:R7616" si="236">IF(OR(LEFT(L7553,2)="高新"),"奎文",IF(LEFT(L7553,2)="峡山","坊子",IF(LEFT(L7553,2)="滨海","寒亭",LEFT(L7553,2))))</f>
        <v>昌邑</v>
      </c>
      <c r="S7553" t="str">
        <f t="shared" ref="S7553:S7616" si="237">TEXT(B7553,"mmdd")</f>
        <v>0715</v>
      </c>
    </row>
    <row r="7554" spans="1:19">
      <c r="A7554" t="s">
        <v>60875</v>
      </c>
      <c r="B7554" t="s">
        <v>60876</v>
      </c>
      <c r="C7554" t="s">
        <v>46</v>
      </c>
      <c r="D7554" t="s">
        <v>60877</v>
      </c>
      <c r="E7554" t="s">
        <v>59541</v>
      </c>
      <c r="F7554" t="s">
        <v>60878</v>
      </c>
      <c r="G7554" t="s">
        <v>60879</v>
      </c>
      <c r="H7554" t="s">
        <v>60880</v>
      </c>
      <c r="I7554" t="s">
        <v>2392</v>
      </c>
      <c r="J7554" t="s">
        <v>38328</v>
      </c>
      <c r="K7554" t="s">
        <v>38329</v>
      </c>
      <c r="L7554" t="s">
        <v>57</v>
      </c>
      <c r="M7554" t="s">
        <v>2367</v>
      </c>
      <c r="N7554" t="s">
        <v>2859</v>
      </c>
      <c r="O7554" t="s">
        <v>38330</v>
      </c>
      <c r="P7554" t="s">
        <v>60881</v>
      </c>
      <c r="Q7554" t="s">
        <v>60882</v>
      </c>
      <c r="R7554" t="str">
        <f t="shared" si="236"/>
        <v>安丘</v>
      </c>
      <c r="S7554" t="str">
        <f t="shared" si="237"/>
        <v>0715</v>
      </c>
    </row>
    <row r="7555" spans="1:19">
      <c r="A7555" t="s">
        <v>60883</v>
      </c>
      <c r="B7555" t="s">
        <v>60884</v>
      </c>
      <c r="C7555" t="s">
        <v>46</v>
      </c>
      <c r="D7555" t="s">
        <v>60885</v>
      </c>
      <c r="E7555" t="s">
        <v>60886</v>
      </c>
      <c r="F7555" t="s">
        <v>60887</v>
      </c>
      <c r="G7555" t="s">
        <v>60888</v>
      </c>
      <c r="H7555" t="s">
        <v>60889</v>
      </c>
      <c r="I7555" t="s">
        <v>2645</v>
      </c>
      <c r="J7555" t="s">
        <v>9195</v>
      </c>
      <c r="K7555" t="s">
        <v>9196</v>
      </c>
      <c r="L7555" t="s">
        <v>128</v>
      </c>
      <c r="M7555" t="s">
        <v>4047</v>
      </c>
      <c r="N7555" t="s">
        <v>5839</v>
      </c>
      <c r="O7555" t="s">
        <v>9197</v>
      </c>
      <c r="P7555" t="s">
        <v>60890</v>
      </c>
      <c r="R7555" t="str">
        <f t="shared" si="236"/>
        <v>寿光</v>
      </c>
      <c r="S7555" t="str">
        <f t="shared" si="237"/>
        <v>0715</v>
      </c>
    </row>
    <row r="7556" spans="1:19">
      <c r="A7556" t="s">
        <v>60891</v>
      </c>
      <c r="B7556" t="s">
        <v>60892</v>
      </c>
      <c r="C7556" t="s">
        <v>46</v>
      </c>
      <c r="D7556" t="s">
        <v>60893</v>
      </c>
      <c r="E7556" t="s">
        <v>59541</v>
      </c>
      <c r="F7556" t="s">
        <v>60894</v>
      </c>
      <c r="G7556" t="s">
        <v>60895</v>
      </c>
      <c r="H7556" t="s">
        <v>60896</v>
      </c>
      <c r="I7556" t="s">
        <v>2350</v>
      </c>
      <c r="J7556" t="s">
        <v>7277</v>
      </c>
      <c r="K7556" t="s">
        <v>7278</v>
      </c>
      <c r="L7556" t="s">
        <v>47</v>
      </c>
      <c r="M7556" t="s">
        <v>4266</v>
      </c>
      <c r="N7556" t="s">
        <v>3017</v>
      </c>
      <c r="O7556" t="s">
        <v>7279</v>
      </c>
      <c r="P7556" t="s">
        <v>60897</v>
      </c>
      <c r="Q7556" t="s">
        <v>60898</v>
      </c>
      <c r="R7556" t="str">
        <f t="shared" si="236"/>
        <v>诸城</v>
      </c>
      <c r="S7556" t="str">
        <f t="shared" si="237"/>
        <v>0715</v>
      </c>
    </row>
    <row r="7557" spans="1:19">
      <c r="A7557" t="s">
        <v>60899</v>
      </c>
      <c r="B7557" t="s">
        <v>60900</v>
      </c>
      <c r="C7557" t="s">
        <v>46</v>
      </c>
      <c r="D7557" t="s">
        <v>60901</v>
      </c>
      <c r="E7557" t="s">
        <v>59920</v>
      </c>
      <c r="F7557" t="s">
        <v>60902</v>
      </c>
      <c r="G7557" t="s">
        <v>60903</v>
      </c>
      <c r="H7557" t="s">
        <v>60904</v>
      </c>
      <c r="I7557" t="s">
        <v>2350</v>
      </c>
      <c r="J7557" t="s">
        <v>60905</v>
      </c>
      <c r="K7557" t="s">
        <v>60906</v>
      </c>
      <c r="L7557" t="s">
        <v>676</v>
      </c>
      <c r="M7557" t="s">
        <v>5995</v>
      </c>
      <c r="N7557" t="s">
        <v>2421</v>
      </c>
      <c r="O7557" t="s">
        <v>60907</v>
      </c>
      <c r="P7557" t="s">
        <v>60908</v>
      </c>
      <c r="R7557" t="str">
        <f t="shared" si="236"/>
        <v>昌乐</v>
      </c>
      <c r="S7557" t="str">
        <f t="shared" si="237"/>
        <v>0715</v>
      </c>
    </row>
    <row r="7558" spans="1:19">
      <c r="A7558" t="s">
        <v>60909</v>
      </c>
      <c r="B7558" t="s">
        <v>60910</v>
      </c>
      <c r="C7558" t="s">
        <v>46</v>
      </c>
      <c r="D7558" t="s">
        <v>60911</v>
      </c>
      <c r="E7558" t="s">
        <v>60912</v>
      </c>
      <c r="F7558" t="s">
        <v>60913</v>
      </c>
      <c r="G7558" t="s">
        <v>60914</v>
      </c>
      <c r="H7558" t="s">
        <v>60915</v>
      </c>
      <c r="I7558" t="s">
        <v>2350</v>
      </c>
      <c r="J7558" t="s">
        <v>3597</v>
      </c>
      <c r="K7558" t="s">
        <v>3598</v>
      </c>
      <c r="L7558" t="s">
        <v>128</v>
      </c>
      <c r="M7558" t="s">
        <v>2708</v>
      </c>
      <c r="N7558" t="s">
        <v>3554</v>
      </c>
      <c r="O7558" t="s">
        <v>3599</v>
      </c>
      <c r="P7558" t="s">
        <v>60916</v>
      </c>
      <c r="Q7558" t="s">
        <v>60917</v>
      </c>
      <c r="R7558" t="str">
        <f t="shared" si="236"/>
        <v>寿光</v>
      </c>
      <c r="S7558" t="str">
        <f t="shared" si="237"/>
        <v>0715</v>
      </c>
    </row>
    <row r="7559" spans="1:19">
      <c r="A7559" t="s">
        <v>60918</v>
      </c>
      <c r="B7559" t="s">
        <v>60919</v>
      </c>
      <c r="C7559" t="s">
        <v>46</v>
      </c>
      <c r="D7559" t="s">
        <v>60920</v>
      </c>
      <c r="E7559" t="s">
        <v>59541</v>
      </c>
      <c r="F7559" t="s">
        <v>60921</v>
      </c>
      <c r="G7559" t="s">
        <v>60922</v>
      </c>
      <c r="H7559" t="s">
        <v>60923</v>
      </c>
      <c r="I7559" t="s">
        <v>2364</v>
      </c>
      <c r="J7559" t="s">
        <v>3905</v>
      </c>
      <c r="K7559" t="s">
        <v>3906</v>
      </c>
      <c r="L7559" t="s">
        <v>67</v>
      </c>
      <c r="M7559" t="s">
        <v>2958</v>
      </c>
      <c r="N7559" t="s">
        <v>2721</v>
      </c>
      <c r="O7559" t="s">
        <v>3908</v>
      </c>
      <c r="P7559" t="s">
        <v>60924</v>
      </c>
      <c r="Q7559" t="s">
        <v>60925</v>
      </c>
      <c r="R7559" t="str">
        <f t="shared" si="236"/>
        <v>昌邑</v>
      </c>
      <c r="S7559" t="str">
        <f t="shared" si="237"/>
        <v>0715</v>
      </c>
    </row>
    <row r="7560" spans="1:19">
      <c r="A7560" t="s">
        <v>60926</v>
      </c>
      <c r="B7560" t="s">
        <v>60927</v>
      </c>
      <c r="C7560" t="s">
        <v>46</v>
      </c>
      <c r="D7560" t="s">
        <v>60928</v>
      </c>
      <c r="E7560" t="s">
        <v>59541</v>
      </c>
      <c r="F7560" t="s">
        <v>60929</v>
      </c>
      <c r="G7560" t="s">
        <v>60930</v>
      </c>
      <c r="H7560" t="s">
        <v>60931</v>
      </c>
      <c r="I7560" t="s">
        <v>2645</v>
      </c>
      <c r="J7560" t="s">
        <v>4186</v>
      </c>
      <c r="K7560" t="s">
        <v>4187</v>
      </c>
      <c r="L7560" t="s">
        <v>128</v>
      </c>
      <c r="M7560" t="s">
        <v>2890</v>
      </c>
      <c r="N7560" t="s">
        <v>3554</v>
      </c>
      <c r="O7560" t="s">
        <v>4188</v>
      </c>
      <c r="P7560" t="s">
        <v>60932</v>
      </c>
      <c r="Q7560" t="s">
        <v>60933</v>
      </c>
      <c r="R7560" t="str">
        <f t="shared" si="236"/>
        <v>寿光</v>
      </c>
      <c r="S7560" t="str">
        <f t="shared" si="237"/>
        <v>0715</v>
      </c>
    </row>
    <row r="7561" spans="1:19">
      <c r="A7561" t="s">
        <v>60934</v>
      </c>
      <c r="B7561" t="s">
        <v>60935</v>
      </c>
      <c r="C7561" t="s">
        <v>46</v>
      </c>
      <c r="D7561" t="s">
        <v>60936</v>
      </c>
      <c r="E7561" t="s">
        <v>59541</v>
      </c>
      <c r="F7561" t="s">
        <v>60937</v>
      </c>
      <c r="G7561" t="s">
        <v>60938</v>
      </c>
      <c r="H7561" t="s">
        <v>60939</v>
      </c>
      <c r="I7561" t="s">
        <v>3336</v>
      </c>
      <c r="J7561" t="s">
        <v>5976</v>
      </c>
      <c r="K7561" t="s">
        <v>5977</v>
      </c>
      <c r="L7561" t="s">
        <v>128</v>
      </c>
      <c r="M7561" t="s">
        <v>5602</v>
      </c>
      <c r="N7561" t="s">
        <v>2721</v>
      </c>
      <c r="O7561" t="s">
        <v>5978</v>
      </c>
      <c r="P7561" t="s">
        <v>60940</v>
      </c>
      <c r="Q7561" t="s">
        <v>60941</v>
      </c>
      <c r="R7561" t="str">
        <f t="shared" si="236"/>
        <v>寿光</v>
      </c>
      <c r="S7561" t="str">
        <f t="shared" si="237"/>
        <v>0715</v>
      </c>
    </row>
    <row r="7562" spans="1:19">
      <c r="A7562" t="s">
        <v>60942</v>
      </c>
      <c r="B7562" t="s">
        <v>60943</v>
      </c>
      <c r="C7562" t="s">
        <v>46</v>
      </c>
      <c r="D7562" t="s">
        <v>60944</v>
      </c>
      <c r="E7562" t="s">
        <v>59541</v>
      </c>
      <c r="F7562" t="s">
        <v>60945</v>
      </c>
      <c r="G7562" t="s">
        <v>60946</v>
      </c>
      <c r="H7562" t="s">
        <v>60947</v>
      </c>
      <c r="I7562" t="s">
        <v>2350</v>
      </c>
      <c r="J7562" t="s">
        <v>3651</v>
      </c>
      <c r="K7562" t="s">
        <v>3652</v>
      </c>
      <c r="L7562" t="s">
        <v>128</v>
      </c>
      <c r="M7562" t="s">
        <v>3653</v>
      </c>
      <c r="N7562" t="s">
        <v>2743</v>
      </c>
      <c r="O7562" t="s">
        <v>3654</v>
      </c>
      <c r="P7562" t="s">
        <v>60948</v>
      </c>
      <c r="Q7562" t="s">
        <v>60949</v>
      </c>
      <c r="R7562" t="str">
        <f t="shared" si="236"/>
        <v>寿光</v>
      </c>
      <c r="S7562" t="str">
        <f t="shared" si="237"/>
        <v>0715</v>
      </c>
    </row>
    <row r="7563" spans="1:19">
      <c r="A7563" t="s">
        <v>60950</v>
      </c>
      <c r="B7563" t="s">
        <v>60919</v>
      </c>
      <c r="C7563" t="s">
        <v>46</v>
      </c>
      <c r="D7563" t="s">
        <v>60951</v>
      </c>
      <c r="E7563" t="s">
        <v>60862</v>
      </c>
      <c r="F7563" t="s">
        <v>60952</v>
      </c>
      <c r="G7563" t="s">
        <v>60953</v>
      </c>
      <c r="H7563" t="s">
        <v>60954</v>
      </c>
      <c r="I7563" t="s">
        <v>2350</v>
      </c>
      <c r="J7563" t="s">
        <v>3295</v>
      </c>
      <c r="K7563" t="s">
        <v>3296</v>
      </c>
      <c r="L7563" t="s">
        <v>47</v>
      </c>
      <c r="M7563" t="s">
        <v>3159</v>
      </c>
      <c r="N7563" t="s">
        <v>2421</v>
      </c>
      <c r="O7563" t="s">
        <v>3297</v>
      </c>
      <c r="P7563" t="s">
        <v>60955</v>
      </c>
      <c r="R7563" t="str">
        <f t="shared" si="236"/>
        <v>诸城</v>
      </c>
      <c r="S7563" t="str">
        <f t="shared" si="237"/>
        <v>0715</v>
      </c>
    </row>
    <row r="7564" spans="1:19">
      <c r="A7564" t="s">
        <v>60956</v>
      </c>
      <c r="B7564" t="s">
        <v>60957</v>
      </c>
      <c r="C7564" t="s">
        <v>46</v>
      </c>
      <c r="D7564" t="s">
        <v>60958</v>
      </c>
      <c r="E7564" t="s">
        <v>59541</v>
      </c>
      <c r="F7564" t="s">
        <v>60959</v>
      </c>
      <c r="G7564" t="s">
        <v>60960</v>
      </c>
      <c r="H7564" t="s">
        <v>60961</v>
      </c>
      <c r="I7564" t="s">
        <v>2364</v>
      </c>
      <c r="J7564" t="s">
        <v>7999</v>
      </c>
      <c r="K7564" t="s">
        <v>8000</v>
      </c>
      <c r="L7564" t="s">
        <v>47</v>
      </c>
      <c r="M7564" t="s">
        <v>8001</v>
      </c>
      <c r="N7564" t="s">
        <v>4525</v>
      </c>
      <c r="O7564" t="s">
        <v>8002</v>
      </c>
      <c r="P7564" t="s">
        <v>60962</v>
      </c>
      <c r="Q7564" t="s">
        <v>60963</v>
      </c>
      <c r="R7564" t="str">
        <f t="shared" si="236"/>
        <v>诸城</v>
      </c>
      <c r="S7564" t="str">
        <f t="shared" si="237"/>
        <v>0715</v>
      </c>
    </row>
    <row r="7565" spans="1:19">
      <c r="A7565" t="s">
        <v>60964</v>
      </c>
      <c r="B7565" t="s">
        <v>60965</v>
      </c>
      <c r="C7565" t="s">
        <v>46</v>
      </c>
      <c r="D7565" t="s">
        <v>60966</v>
      </c>
      <c r="E7565" t="s">
        <v>59541</v>
      </c>
      <c r="F7565" t="s">
        <v>60967</v>
      </c>
      <c r="G7565" t="s">
        <v>60968</v>
      </c>
      <c r="H7565" t="s">
        <v>60969</v>
      </c>
      <c r="I7565" t="s">
        <v>2350</v>
      </c>
      <c r="J7565" t="s">
        <v>4400</v>
      </c>
      <c r="K7565" t="s">
        <v>4401</v>
      </c>
      <c r="L7565" t="s">
        <v>76</v>
      </c>
      <c r="M7565" t="s">
        <v>2827</v>
      </c>
      <c r="N7565" t="s">
        <v>2721</v>
      </c>
      <c r="O7565" t="s">
        <v>4402</v>
      </c>
      <c r="P7565" t="s">
        <v>60970</v>
      </c>
      <c r="Q7565" t="s">
        <v>60971</v>
      </c>
      <c r="R7565" t="str">
        <f t="shared" si="236"/>
        <v>奎文</v>
      </c>
      <c r="S7565" t="str">
        <f t="shared" si="237"/>
        <v>0715</v>
      </c>
    </row>
    <row r="7566" spans="1:19">
      <c r="A7566" t="s">
        <v>60972</v>
      </c>
      <c r="B7566" t="s">
        <v>60973</v>
      </c>
      <c r="C7566" t="s">
        <v>46</v>
      </c>
      <c r="D7566" t="s">
        <v>60974</v>
      </c>
      <c r="E7566" t="s">
        <v>59541</v>
      </c>
      <c r="F7566" t="s">
        <v>60975</v>
      </c>
      <c r="G7566" t="s">
        <v>60976</v>
      </c>
      <c r="H7566" t="s">
        <v>60977</v>
      </c>
      <c r="I7566" t="s">
        <v>2364</v>
      </c>
      <c r="J7566" t="s">
        <v>8264</v>
      </c>
      <c r="K7566" t="s">
        <v>8265</v>
      </c>
      <c r="L7566" t="s">
        <v>76</v>
      </c>
      <c r="M7566" t="s">
        <v>2408</v>
      </c>
      <c r="N7566" t="s">
        <v>7446</v>
      </c>
      <c r="O7566" t="s">
        <v>8266</v>
      </c>
      <c r="P7566" t="s">
        <v>60978</v>
      </c>
      <c r="Q7566" t="s">
        <v>60979</v>
      </c>
      <c r="R7566" t="str">
        <f t="shared" si="236"/>
        <v>奎文</v>
      </c>
      <c r="S7566" t="str">
        <f t="shared" si="237"/>
        <v>0715</v>
      </c>
    </row>
    <row r="7567" spans="1:19">
      <c r="A7567" t="s">
        <v>60980</v>
      </c>
      <c r="B7567" t="s">
        <v>60981</v>
      </c>
      <c r="C7567" t="s">
        <v>46</v>
      </c>
      <c r="D7567" t="s">
        <v>60982</v>
      </c>
      <c r="E7567" t="s">
        <v>59541</v>
      </c>
      <c r="F7567" t="s">
        <v>60983</v>
      </c>
      <c r="G7567" t="s">
        <v>60984</v>
      </c>
      <c r="H7567" t="s">
        <v>60985</v>
      </c>
      <c r="I7567" t="s">
        <v>2364</v>
      </c>
      <c r="J7567" t="s">
        <v>7951</v>
      </c>
      <c r="K7567" t="s">
        <v>7952</v>
      </c>
      <c r="L7567" t="s">
        <v>128</v>
      </c>
      <c r="M7567" t="s">
        <v>2913</v>
      </c>
      <c r="N7567" t="s">
        <v>2480</v>
      </c>
      <c r="O7567" t="s">
        <v>7953</v>
      </c>
      <c r="R7567" t="str">
        <f t="shared" si="236"/>
        <v>寿光</v>
      </c>
      <c r="S7567" t="str">
        <f t="shared" si="237"/>
        <v>0715</v>
      </c>
    </row>
    <row r="7568" spans="1:19">
      <c r="A7568" t="s">
        <v>60986</v>
      </c>
      <c r="B7568" t="s">
        <v>60987</v>
      </c>
      <c r="C7568" t="s">
        <v>46</v>
      </c>
      <c r="D7568" t="s">
        <v>60988</v>
      </c>
      <c r="E7568" t="s">
        <v>59511</v>
      </c>
      <c r="F7568" t="s">
        <v>60989</v>
      </c>
      <c r="G7568" t="s">
        <v>60990</v>
      </c>
      <c r="H7568" t="s">
        <v>60991</v>
      </c>
      <c r="I7568" t="s">
        <v>2364</v>
      </c>
      <c r="J7568" t="s">
        <v>3868</v>
      </c>
      <c r="K7568" t="s">
        <v>3869</v>
      </c>
      <c r="L7568" t="s">
        <v>57</v>
      </c>
      <c r="M7568" t="s">
        <v>2367</v>
      </c>
      <c r="N7568" t="s">
        <v>2382</v>
      </c>
      <c r="O7568" t="s">
        <v>3870</v>
      </c>
      <c r="P7568" t="s">
        <v>60992</v>
      </c>
      <c r="R7568" t="str">
        <f t="shared" si="236"/>
        <v>安丘</v>
      </c>
      <c r="S7568" t="str">
        <f t="shared" si="237"/>
        <v>0715</v>
      </c>
    </row>
    <row r="7569" spans="1:19">
      <c r="A7569" t="s">
        <v>60993</v>
      </c>
      <c r="B7569" t="s">
        <v>60994</v>
      </c>
      <c r="C7569" t="s">
        <v>46</v>
      </c>
      <c r="D7569" t="s">
        <v>60995</v>
      </c>
      <c r="E7569" t="s">
        <v>60996</v>
      </c>
      <c r="F7569" t="s">
        <v>60997</v>
      </c>
      <c r="G7569" t="s">
        <v>60998</v>
      </c>
      <c r="H7569" t="s">
        <v>60999</v>
      </c>
      <c r="I7569" t="s">
        <v>2350</v>
      </c>
      <c r="J7569" t="s">
        <v>4437</v>
      </c>
      <c r="K7569" t="s">
        <v>4438</v>
      </c>
      <c r="L7569" t="s">
        <v>110</v>
      </c>
      <c r="N7569" t="s">
        <v>3214</v>
      </c>
      <c r="O7569" t="s">
        <v>4440</v>
      </c>
      <c r="R7569" t="str">
        <f t="shared" si="236"/>
        <v>高密</v>
      </c>
      <c r="S7569" t="str">
        <f t="shared" si="237"/>
        <v>0715</v>
      </c>
    </row>
    <row r="7570" spans="1:19">
      <c r="A7570" t="s">
        <v>61000</v>
      </c>
      <c r="B7570" t="s">
        <v>61001</v>
      </c>
      <c r="C7570" t="s">
        <v>46</v>
      </c>
      <c r="D7570" t="s">
        <v>61002</v>
      </c>
      <c r="E7570" t="s">
        <v>61003</v>
      </c>
      <c r="F7570" t="s">
        <v>61004</v>
      </c>
      <c r="G7570" t="s">
        <v>61005</v>
      </c>
      <c r="H7570" t="s">
        <v>61006</v>
      </c>
      <c r="I7570" t="s">
        <v>2350</v>
      </c>
      <c r="J7570" t="s">
        <v>14911</v>
      </c>
      <c r="K7570" t="s">
        <v>14912</v>
      </c>
      <c r="L7570" t="s">
        <v>146</v>
      </c>
      <c r="M7570" t="s">
        <v>4470</v>
      </c>
      <c r="N7570" t="s">
        <v>5013</v>
      </c>
      <c r="O7570" t="s">
        <v>14913</v>
      </c>
      <c r="P7570" t="s">
        <v>61007</v>
      </c>
      <c r="R7570" t="str">
        <f t="shared" si="236"/>
        <v>临朐</v>
      </c>
      <c r="S7570" t="str">
        <f t="shared" si="237"/>
        <v>0715</v>
      </c>
    </row>
    <row r="7571" spans="1:19">
      <c r="A7571" t="s">
        <v>2078</v>
      </c>
      <c r="B7571" t="s">
        <v>61008</v>
      </c>
      <c r="C7571" t="s">
        <v>46</v>
      </c>
      <c r="D7571" t="s">
        <v>61009</v>
      </c>
      <c r="E7571" t="s">
        <v>59541</v>
      </c>
      <c r="F7571" t="s">
        <v>61010</v>
      </c>
      <c r="G7571" t="s">
        <v>2076</v>
      </c>
      <c r="H7571" t="s">
        <v>61011</v>
      </c>
      <c r="I7571" t="s">
        <v>2645</v>
      </c>
      <c r="J7571" t="s">
        <v>5128</v>
      </c>
      <c r="K7571" t="s">
        <v>5129</v>
      </c>
      <c r="L7571" t="s">
        <v>67</v>
      </c>
      <c r="M7571" t="s">
        <v>3706</v>
      </c>
      <c r="N7571" t="s">
        <v>3017</v>
      </c>
      <c r="O7571" t="s">
        <v>5130</v>
      </c>
      <c r="P7571" t="s">
        <v>61012</v>
      </c>
      <c r="Q7571" t="s">
        <v>61013</v>
      </c>
      <c r="R7571" t="str">
        <f t="shared" si="236"/>
        <v>昌邑</v>
      </c>
      <c r="S7571" t="str">
        <f t="shared" si="237"/>
        <v>0715</v>
      </c>
    </row>
    <row r="7572" spans="1:19">
      <c r="A7572" t="s">
        <v>61014</v>
      </c>
      <c r="B7572" t="s">
        <v>61015</v>
      </c>
      <c r="C7572" t="s">
        <v>46</v>
      </c>
      <c r="D7572" t="s">
        <v>61016</v>
      </c>
      <c r="E7572" t="s">
        <v>59541</v>
      </c>
      <c r="F7572" t="s">
        <v>61017</v>
      </c>
      <c r="G7572" t="s">
        <v>61018</v>
      </c>
      <c r="H7572" t="s">
        <v>61019</v>
      </c>
      <c r="I7572" t="s">
        <v>2350</v>
      </c>
      <c r="J7572" t="s">
        <v>7337</v>
      </c>
      <c r="K7572" t="s">
        <v>7338</v>
      </c>
      <c r="L7572" t="s">
        <v>128</v>
      </c>
      <c r="M7572" t="s">
        <v>2890</v>
      </c>
      <c r="N7572" t="s">
        <v>2480</v>
      </c>
      <c r="O7572" t="s">
        <v>7339</v>
      </c>
      <c r="P7572" t="s">
        <v>61020</v>
      </c>
      <c r="R7572" t="str">
        <f t="shared" si="236"/>
        <v>寿光</v>
      </c>
      <c r="S7572" t="str">
        <f t="shared" si="237"/>
        <v>0715</v>
      </c>
    </row>
    <row r="7573" spans="1:19">
      <c r="A7573" t="s">
        <v>61021</v>
      </c>
      <c r="B7573" t="s">
        <v>61022</v>
      </c>
      <c r="C7573" t="s">
        <v>46</v>
      </c>
      <c r="D7573" t="s">
        <v>61023</v>
      </c>
      <c r="E7573" t="s">
        <v>59541</v>
      </c>
      <c r="F7573" t="s">
        <v>61024</v>
      </c>
      <c r="G7573" t="s">
        <v>61025</v>
      </c>
      <c r="H7573" t="s">
        <v>61026</v>
      </c>
      <c r="I7573" t="s">
        <v>2503</v>
      </c>
      <c r="J7573" t="s">
        <v>7491</v>
      </c>
      <c r="K7573" t="s">
        <v>7492</v>
      </c>
      <c r="L7573" t="s">
        <v>137</v>
      </c>
      <c r="M7573" t="s">
        <v>3729</v>
      </c>
      <c r="N7573" t="s">
        <v>2816</v>
      </c>
      <c r="O7573" t="s">
        <v>7494</v>
      </c>
      <c r="P7573" t="s">
        <v>61027</v>
      </c>
      <c r="Q7573" t="s">
        <v>61028</v>
      </c>
      <c r="R7573" t="str">
        <f t="shared" si="236"/>
        <v>青州</v>
      </c>
      <c r="S7573" t="str">
        <f t="shared" si="237"/>
        <v>0715</v>
      </c>
    </row>
    <row r="7574" spans="1:19">
      <c r="A7574" t="s">
        <v>61029</v>
      </c>
      <c r="B7574" t="s">
        <v>61030</v>
      </c>
      <c r="C7574" t="s">
        <v>46</v>
      </c>
      <c r="D7574" t="s">
        <v>61031</v>
      </c>
      <c r="E7574" t="s">
        <v>59511</v>
      </c>
      <c r="F7574" t="s">
        <v>61032</v>
      </c>
      <c r="G7574" t="s">
        <v>61033</v>
      </c>
      <c r="H7574" t="s">
        <v>61034</v>
      </c>
      <c r="I7574" t="s">
        <v>2364</v>
      </c>
      <c r="J7574" t="s">
        <v>13501</v>
      </c>
      <c r="K7574" t="s">
        <v>13502</v>
      </c>
      <c r="L7574" t="s">
        <v>676</v>
      </c>
      <c r="M7574" t="s">
        <v>3840</v>
      </c>
      <c r="N7574" t="s">
        <v>2859</v>
      </c>
      <c r="O7574" t="s">
        <v>13503</v>
      </c>
      <c r="P7574" t="s">
        <v>61035</v>
      </c>
      <c r="R7574" t="str">
        <f t="shared" si="236"/>
        <v>昌乐</v>
      </c>
      <c r="S7574" t="str">
        <f t="shared" si="237"/>
        <v>0715</v>
      </c>
    </row>
    <row r="7575" spans="1:19">
      <c r="A7575" t="s">
        <v>61036</v>
      </c>
      <c r="B7575" t="s">
        <v>61037</v>
      </c>
      <c r="C7575" t="s">
        <v>46</v>
      </c>
      <c r="D7575" t="s">
        <v>61038</v>
      </c>
      <c r="E7575" t="s">
        <v>59541</v>
      </c>
      <c r="F7575" t="s">
        <v>61039</v>
      </c>
      <c r="G7575" t="s">
        <v>61040</v>
      </c>
      <c r="H7575" t="s">
        <v>61041</v>
      </c>
      <c r="I7575" t="s">
        <v>2503</v>
      </c>
      <c r="J7575" t="s">
        <v>3469</v>
      </c>
      <c r="K7575" t="s">
        <v>3470</v>
      </c>
      <c r="L7575" t="s">
        <v>676</v>
      </c>
      <c r="M7575" t="s">
        <v>3471</v>
      </c>
      <c r="N7575" t="s">
        <v>2785</v>
      </c>
      <c r="O7575" t="s">
        <v>3472</v>
      </c>
      <c r="P7575" t="s">
        <v>61042</v>
      </c>
      <c r="Q7575" t="s">
        <v>61043</v>
      </c>
      <c r="R7575" t="str">
        <f t="shared" si="236"/>
        <v>昌乐</v>
      </c>
      <c r="S7575" t="str">
        <f t="shared" si="237"/>
        <v>0715</v>
      </c>
    </row>
    <row r="7576" spans="1:19">
      <c r="A7576" t="s">
        <v>61044</v>
      </c>
      <c r="B7576" t="s">
        <v>61045</v>
      </c>
      <c r="C7576" t="s">
        <v>46</v>
      </c>
      <c r="D7576" t="s">
        <v>61046</v>
      </c>
      <c r="E7576" t="s">
        <v>59541</v>
      </c>
      <c r="F7576" t="s">
        <v>61047</v>
      </c>
      <c r="G7576" t="s">
        <v>61048</v>
      </c>
      <c r="H7576" t="s">
        <v>61049</v>
      </c>
      <c r="I7576" t="s">
        <v>2378</v>
      </c>
      <c r="J7576" t="s">
        <v>9471</v>
      </c>
      <c r="K7576" t="s">
        <v>9472</v>
      </c>
      <c r="L7576" t="s">
        <v>128</v>
      </c>
      <c r="M7576" t="s">
        <v>2720</v>
      </c>
      <c r="N7576" t="s">
        <v>2421</v>
      </c>
      <c r="O7576" t="s">
        <v>9473</v>
      </c>
      <c r="P7576" t="s">
        <v>61050</v>
      </c>
      <c r="R7576" t="str">
        <f t="shared" si="236"/>
        <v>寿光</v>
      </c>
      <c r="S7576" t="str">
        <f t="shared" si="237"/>
        <v>0715</v>
      </c>
    </row>
    <row r="7577" spans="1:19">
      <c r="A7577" t="s">
        <v>61051</v>
      </c>
      <c r="B7577" t="s">
        <v>61052</v>
      </c>
      <c r="C7577" t="s">
        <v>46</v>
      </c>
      <c r="D7577" t="s">
        <v>61053</v>
      </c>
      <c r="E7577" t="s">
        <v>59541</v>
      </c>
      <c r="F7577" t="s">
        <v>61054</v>
      </c>
      <c r="G7577" t="s">
        <v>61055</v>
      </c>
      <c r="H7577" t="s">
        <v>61056</v>
      </c>
      <c r="I7577" t="s">
        <v>2350</v>
      </c>
      <c r="J7577" t="s">
        <v>8672</v>
      </c>
      <c r="K7577" t="s">
        <v>8673</v>
      </c>
      <c r="L7577" t="s">
        <v>128</v>
      </c>
      <c r="M7577" t="s">
        <v>2913</v>
      </c>
      <c r="N7577" t="s">
        <v>2480</v>
      </c>
      <c r="O7577" t="s">
        <v>8674</v>
      </c>
      <c r="P7577" t="s">
        <v>61057</v>
      </c>
      <c r="R7577" t="str">
        <f t="shared" si="236"/>
        <v>寿光</v>
      </c>
      <c r="S7577" t="str">
        <f t="shared" si="237"/>
        <v>0715</v>
      </c>
    </row>
    <row r="7578" spans="1:19">
      <c r="A7578" t="s">
        <v>61058</v>
      </c>
      <c r="B7578" t="s">
        <v>61059</v>
      </c>
      <c r="C7578" t="s">
        <v>46</v>
      </c>
      <c r="D7578" t="s">
        <v>61060</v>
      </c>
      <c r="E7578" t="s">
        <v>59541</v>
      </c>
      <c r="F7578" t="s">
        <v>61061</v>
      </c>
      <c r="G7578" t="s">
        <v>61062</v>
      </c>
      <c r="H7578" t="s">
        <v>61063</v>
      </c>
      <c r="I7578" t="s">
        <v>2350</v>
      </c>
      <c r="J7578" t="s">
        <v>3597</v>
      </c>
      <c r="K7578" t="s">
        <v>3598</v>
      </c>
      <c r="L7578" t="s">
        <v>128</v>
      </c>
      <c r="M7578" t="s">
        <v>2708</v>
      </c>
      <c r="N7578" t="s">
        <v>3554</v>
      </c>
      <c r="O7578" t="s">
        <v>3599</v>
      </c>
      <c r="P7578" t="s">
        <v>61064</v>
      </c>
      <c r="R7578" t="str">
        <f t="shared" si="236"/>
        <v>寿光</v>
      </c>
      <c r="S7578" t="str">
        <f t="shared" si="237"/>
        <v>0715</v>
      </c>
    </row>
    <row r="7579" spans="1:19">
      <c r="A7579" t="s">
        <v>61065</v>
      </c>
      <c r="B7579" t="s">
        <v>61066</v>
      </c>
      <c r="C7579" t="s">
        <v>46</v>
      </c>
      <c r="D7579" t="s">
        <v>61067</v>
      </c>
      <c r="E7579" t="s">
        <v>61068</v>
      </c>
      <c r="F7579" t="s">
        <v>61069</v>
      </c>
      <c r="G7579" t="s">
        <v>61070</v>
      </c>
      <c r="H7579" t="s">
        <v>61071</v>
      </c>
      <c r="I7579" t="s">
        <v>2364</v>
      </c>
      <c r="J7579" t="s">
        <v>2441</v>
      </c>
      <c r="K7579" t="s">
        <v>2442</v>
      </c>
      <c r="L7579" t="s">
        <v>146</v>
      </c>
      <c r="M7579" t="s">
        <v>2420</v>
      </c>
      <c r="N7579" t="s">
        <v>2368</v>
      </c>
      <c r="O7579" t="s">
        <v>2443</v>
      </c>
      <c r="P7579" t="s">
        <v>61072</v>
      </c>
      <c r="R7579" t="str">
        <f t="shared" si="236"/>
        <v>临朐</v>
      </c>
      <c r="S7579" t="str">
        <f t="shared" si="237"/>
        <v>0715</v>
      </c>
    </row>
    <row r="7580" spans="1:19">
      <c r="A7580" t="s">
        <v>61073</v>
      </c>
      <c r="B7580" t="s">
        <v>61074</v>
      </c>
      <c r="C7580" t="s">
        <v>46</v>
      </c>
      <c r="D7580" t="s">
        <v>61075</v>
      </c>
      <c r="E7580" t="s">
        <v>59541</v>
      </c>
      <c r="F7580" t="s">
        <v>61076</v>
      </c>
      <c r="G7580" t="s">
        <v>61077</v>
      </c>
      <c r="H7580" t="s">
        <v>61078</v>
      </c>
      <c r="I7580" t="s">
        <v>2392</v>
      </c>
      <c r="J7580" t="s">
        <v>3738</v>
      </c>
      <c r="K7580" t="s">
        <v>3739</v>
      </c>
      <c r="L7580" t="s">
        <v>187</v>
      </c>
      <c r="M7580" t="s">
        <v>3510</v>
      </c>
      <c r="N7580" t="s">
        <v>2859</v>
      </c>
      <c r="O7580" t="s">
        <v>3740</v>
      </c>
      <c r="P7580" t="s">
        <v>61079</v>
      </c>
      <c r="R7580" t="str">
        <f t="shared" si="236"/>
        <v>坊子</v>
      </c>
      <c r="S7580" t="str">
        <f t="shared" si="237"/>
        <v>0715</v>
      </c>
    </row>
    <row r="7581" spans="1:19">
      <c r="A7581" t="s">
        <v>61080</v>
      </c>
      <c r="B7581" t="s">
        <v>61081</v>
      </c>
      <c r="C7581" t="s">
        <v>46</v>
      </c>
      <c r="D7581" t="s">
        <v>61082</v>
      </c>
      <c r="E7581" t="s">
        <v>59541</v>
      </c>
      <c r="F7581" t="s">
        <v>61083</v>
      </c>
      <c r="G7581" t="s">
        <v>61084</v>
      </c>
      <c r="H7581" t="s">
        <v>61085</v>
      </c>
      <c r="I7581" t="s">
        <v>2465</v>
      </c>
      <c r="J7581" t="s">
        <v>2782</v>
      </c>
      <c r="K7581" t="s">
        <v>2783</v>
      </c>
      <c r="L7581" t="s">
        <v>47</v>
      </c>
      <c r="M7581" t="s">
        <v>2784</v>
      </c>
      <c r="N7581" t="s">
        <v>2480</v>
      </c>
      <c r="O7581" t="s">
        <v>2786</v>
      </c>
      <c r="P7581" t="s">
        <v>61086</v>
      </c>
      <c r="Q7581" t="s">
        <v>61087</v>
      </c>
      <c r="R7581" t="str">
        <f t="shared" si="236"/>
        <v>诸城</v>
      </c>
      <c r="S7581" t="str">
        <f t="shared" si="237"/>
        <v>0715</v>
      </c>
    </row>
    <row r="7582" spans="1:19">
      <c r="A7582" t="s">
        <v>61088</v>
      </c>
      <c r="B7582" t="s">
        <v>61089</v>
      </c>
      <c r="C7582" t="s">
        <v>46</v>
      </c>
      <c r="D7582" t="s">
        <v>61090</v>
      </c>
      <c r="E7582" t="s">
        <v>59541</v>
      </c>
      <c r="F7582" t="s">
        <v>61091</v>
      </c>
      <c r="G7582" t="s">
        <v>61092</v>
      </c>
      <c r="H7582" t="s">
        <v>61093</v>
      </c>
      <c r="I7582" t="s">
        <v>3969</v>
      </c>
      <c r="J7582" t="s">
        <v>8105</v>
      </c>
      <c r="K7582" t="s">
        <v>8106</v>
      </c>
      <c r="L7582" t="s">
        <v>101</v>
      </c>
      <c r="M7582" t="s">
        <v>4459</v>
      </c>
      <c r="N7582" t="s">
        <v>4222</v>
      </c>
      <c r="O7582" t="s">
        <v>8107</v>
      </c>
      <c r="P7582" t="s">
        <v>61094</v>
      </c>
      <c r="R7582" t="str">
        <f t="shared" si="236"/>
        <v>潍城</v>
      </c>
      <c r="S7582" t="str">
        <f t="shared" si="237"/>
        <v>0715</v>
      </c>
    </row>
    <row r="7583" spans="1:19">
      <c r="A7583" t="s">
        <v>2062</v>
      </c>
      <c r="B7583" t="s">
        <v>61095</v>
      </c>
      <c r="C7583" t="s">
        <v>46</v>
      </c>
      <c r="D7583" t="s">
        <v>61096</v>
      </c>
      <c r="E7583" t="s">
        <v>59541</v>
      </c>
      <c r="F7583" t="s">
        <v>61097</v>
      </c>
      <c r="G7583" t="s">
        <v>2060</v>
      </c>
      <c r="H7583" t="s">
        <v>61098</v>
      </c>
      <c r="I7583" t="s">
        <v>2392</v>
      </c>
      <c r="J7583" t="s">
        <v>2793</v>
      </c>
      <c r="K7583" t="s">
        <v>2794</v>
      </c>
      <c r="L7583" t="s">
        <v>57</v>
      </c>
      <c r="M7583" t="s">
        <v>2367</v>
      </c>
      <c r="N7583" t="s">
        <v>2859</v>
      </c>
      <c r="O7583" t="s">
        <v>2795</v>
      </c>
      <c r="P7583" t="s">
        <v>61099</v>
      </c>
      <c r="Q7583" t="s">
        <v>51593</v>
      </c>
      <c r="R7583" t="str">
        <f t="shared" si="236"/>
        <v>安丘</v>
      </c>
      <c r="S7583" t="str">
        <f t="shared" si="237"/>
        <v>0715</v>
      </c>
    </row>
    <row r="7584" spans="1:19">
      <c r="A7584" t="s">
        <v>61100</v>
      </c>
      <c r="B7584" t="s">
        <v>61101</v>
      </c>
      <c r="C7584" t="s">
        <v>46</v>
      </c>
      <c r="D7584" t="s">
        <v>61102</v>
      </c>
      <c r="E7584" t="s">
        <v>59511</v>
      </c>
      <c r="F7584" t="s">
        <v>61103</v>
      </c>
      <c r="G7584" t="s">
        <v>61104</v>
      </c>
      <c r="H7584" t="s">
        <v>61105</v>
      </c>
      <c r="I7584" t="s">
        <v>2364</v>
      </c>
      <c r="J7584" t="s">
        <v>6192</v>
      </c>
      <c r="K7584" t="s">
        <v>6193</v>
      </c>
      <c r="L7584" t="s">
        <v>57</v>
      </c>
      <c r="M7584" t="s">
        <v>2353</v>
      </c>
      <c r="N7584" t="s">
        <v>2480</v>
      </c>
      <c r="O7584" t="s">
        <v>6194</v>
      </c>
      <c r="P7584" t="s">
        <v>61106</v>
      </c>
      <c r="Q7584" t="s">
        <v>61107</v>
      </c>
      <c r="R7584" t="str">
        <f t="shared" si="236"/>
        <v>安丘</v>
      </c>
      <c r="S7584" t="str">
        <f t="shared" si="237"/>
        <v>0715</v>
      </c>
    </row>
    <row r="7585" spans="1:19">
      <c r="A7585" t="s">
        <v>61108</v>
      </c>
      <c r="B7585" t="s">
        <v>61109</v>
      </c>
      <c r="C7585" t="s">
        <v>46</v>
      </c>
      <c r="D7585" t="s">
        <v>61110</v>
      </c>
      <c r="E7585" t="s">
        <v>60870</v>
      </c>
      <c r="F7585" t="s">
        <v>61111</v>
      </c>
      <c r="G7585" t="s">
        <v>61112</v>
      </c>
      <c r="H7585" t="s">
        <v>61113</v>
      </c>
      <c r="I7585" t="s">
        <v>3376</v>
      </c>
      <c r="J7585" t="s">
        <v>8672</v>
      </c>
      <c r="K7585" t="s">
        <v>8673</v>
      </c>
      <c r="L7585" t="s">
        <v>128</v>
      </c>
      <c r="M7585" t="s">
        <v>2913</v>
      </c>
      <c r="N7585" t="s">
        <v>3907</v>
      </c>
      <c r="O7585" t="s">
        <v>8674</v>
      </c>
      <c r="R7585" t="str">
        <f t="shared" si="236"/>
        <v>寿光</v>
      </c>
      <c r="S7585" t="str">
        <f t="shared" si="237"/>
        <v>0715</v>
      </c>
    </row>
    <row r="7586" spans="1:19">
      <c r="A7586" t="s">
        <v>61114</v>
      </c>
      <c r="B7586" t="s">
        <v>61115</v>
      </c>
      <c r="C7586" t="s">
        <v>46</v>
      </c>
      <c r="D7586" t="s">
        <v>61116</v>
      </c>
      <c r="E7586" t="s">
        <v>59511</v>
      </c>
      <c r="F7586" t="s">
        <v>61117</v>
      </c>
      <c r="G7586" t="s">
        <v>61118</v>
      </c>
      <c r="H7586" t="s">
        <v>61119</v>
      </c>
      <c r="I7586" t="s">
        <v>2378</v>
      </c>
      <c r="J7586" t="s">
        <v>5710</v>
      </c>
      <c r="K7586" t="s">
        <v>5711</v>
      </c>
      <c r="L7586" t="s">
        <v>128</v>
      </c>
      <c r="M7586" t="s">
        <v>2708</v>
      </c>
      <c r="N7586" t="s">
        <v>2649</v>
      </c>
      <c r="O7586" t="s">
        <v>12044</v>
      </c>
      <c r="P7586" t="s">
        <v>61120</v>
      </c>
      <c r="Q7586" t="s">
        <v>61121</v>
      </c>
      <c r="R7586" t="str">
        <f t="shared" si="236"/>
        <v>寿光</v>
      </c>
      <c r="S7586" t="str">
        <f t="shared" si="237"/>
        <v>0715</v>
      </c>
    </row>
    <row r="7587" spans="1:19">
      <c r="A7587" t="s">
        <v>61122</v>
      </c>
      <c r="B7587" t="s">
        <v>61123</v>
      </c>
      <c r="C7587" t="s">
        <v>46</v>
      </c>
      <c r="D7587" t="s">
        <v>61124</v>
      </c>
      <c r="E7587" t="s">
        <v>59541</v>
      </c>
      <c r="F7587" t="s">
        <v>61125</v>
      </c>
      <c r="G7587" t="s">
        <v>61126</v>
      </c>
      <c r="H7587" t="s">
        <v>61127</v>
      </c>
      <c r="I7587" t="s">
        <v>2350</v>
      </c>
      <c r="J7587" t="s">
        <v>6273</v>
      </c>
      <c r="K7587" t="s">
        <v>6274</v>
      </c>
      <c r="L7587" t="s">
        <v>101</v>
      </c>
      <c r="M7587" t="s">
        <v>5737</v>
      </c>
      <c r="N7587" t="s">
        <v>2721</v>
      </c>
      <c r="O7587" t="s">
        <v>6275</v>
      </c>
      <c r="P7587" t="s">
        <v>61128</v>
      </c>
      <c r="R7587" t="str">
        <f t="shared" si="236"/>
        <v>潍城</v>
      </c>
      <c r="S7587" t="str">
        <f t="shared" si="237"/>
        <v>0715</v>
      </c>
    </row>
    <row r="7588" spans="1:19">
      <c r="A7588" t="s">
        <v>61129</v>
      </c>
      <c r="B7588" t="s">
        <v>61130</v>
      </c>
      <c r="C7588" t="s">
        <v>46</v>
      </c>
      <c r="D7588" t="s">
        <v>61131</v>
      </c>
      <c r="E7588" t="s">
        <v>59541</v>
      </c>
      <c r="F7588" t="s">
        <v>61132</v>
      </c>
      <c r="G7588" t="s">
        <v>61133</v>
      </c>
      <c r="H7588" t="s">
        <v>61134</v>
      </c>
      <c r="I7588" t="s">
        <v>2350</v>
      </c>
      <c r="J7588" t="s">
        <v>8672</v>
      </c>
      <c r="K7588" t="s">
        <v>8673</v>
      </c>
      <c r="L7588" t="s">
        <v>128</v>
      </c>
      <c r="M7588" t="s">
        <v>2913</v>
      </c>
      <c r="N7588" t="s">
        <v>2480</v>
      </c>
      <c r="O7588" t="s">
        <v>8674</v>
      </c>
      <c r="P7588" t="s">
        <v>61135</v>
      </c>
      <c r="Q7588" t="s">
        <v>61136</v>
      </c>
      <c r="R7588" t="str">
        <f t="shared" si="236"/>
        <v>寿光</v>
      </c>
      <c r="S7588" t="str">
        <f t="shared" si="237"/>
        <v>0715</v>
      </c>
    </row>
    <row r="7589" spans="1:19">
      <c r="A7589" t="s">
        <v>61137</v>
      </c>
      <c r="B7589" t="s">
        <v>61138</v>
      </c>
      <c r="C7589" t="s">
        <v>46</v>
      </c>
      <c r="D7589" t="s">
        <v>61139</v>
      </c>
      <c r="E7589" t="s">
        <v>60862</v>
      </c>
      <c r="F7589" t="s">
        <v>61140</v>
      </c>
      <c r="G7589" t="s">
        <v>61141</v>
      </c>
      <c r="H7589" t="s">
        <v>61142</v>
      </c>
      <c r="I7589" t="s">
        <v>2350</v>
      </c>
      <c r="J7589" t="s">
        <v>3597</v>
      </c>
      <c r="K7589" t="s">
        <v>3598</v>
      </c>
      <c r="L7589" t="s">
        <v>128</v>
      </c>
      <c r="M7589" t="s">
        <v>2708</v>
      </c>
      <c r="N7589" t="s">
        <v>3554</v>
      </c>
      <c r="O7589" t="s">
        <v>3599</v>
      </c>
      <c r="P7589" t="s">
        <v>61143</v>
      </c>
      <c r="Q7589" t="s">
        <v>60917</v>
      </c>
      <c r="R7589" t="str">
        <f t="shared" si="236"/>
        <v>寿光</v>
      </c>
      <c r="S7589" t="str">
        <f t="shared" si="237"/>
        <v>0715</v>
      </c>
    </row>
    <row r="7590" spans="1:19">
      <c r="A7590" t="s">
        <v>61144</v>
      </c>
      <c r="B7590" t="s">
        <v>61145</v>
      </c>
      <c r="C7590" t="s">
        <v>46</v>
      </c>
      <c r="D7590" t="s">
        <v>61146</v>
      </c>
      <c r="E7590" t="s">
        <v>59541</v>
      </c>
      <c r="F7590" t="s">
        <v>61147</v>
      </c>
      <c r="G7590" t="s">
        <v>61148</v>
      </c>
      <c r="H7590" t="s">
        <v>61149</v>
      </c>
      <c r="I7590" t="s">
        <v>2350</v>
      </c>
      <c r="J7590" t="s">
        <v>5801</v>
      </c>
      <c r="K7590" t="s">
        <v>5802</v>
      </c>
      <c r="L7590" t="s">
        <v>137</v>
      </c>
      <c r="M7590" t="s">
        <v>5803</v>
      </c>
      <c r="N7590" t="s">
        <v>2354</v>
      </c>
      <c r="O7590" t="s">
        <v>5804</v>
      </c>
      <c r="P7590" t="s">
        <v>61150</v>
      </c>
      <c r="R7590" t="str">
        <f t="shared" si="236"/>
        <v>青州</v>
      </c>
      <c r="S7590" t="str">
        <f t="shared" si="237"/>
        <v>0715</v>
      </c>
    </row>
    <row r="7591" spans="1:19">
      <c r="A7591" t="s">
        <v>2182</v>
      </c>
      <c r="B7591" t="s">
        <v>61151</v>
      </c>
      <c r="C7591" t="s">
        <v>46</v>
      </c>
      <c r="D7591" t="s">
        <v>61152</v>
      </c>
      <c r="E7591" t="s">
        <v>59511</v>
      </c>
      <c r="F7591" t="s">
        <v>61153</v>
      </c>
      <c r="G7591" t="s">
        <v>2180</v>
      </c>
      <c r="H7591" t="s">
        <v>61154</v>
      </c>
      <c r="I7591" t="s">
        <v>2350</v>
      </c>
      <c r="J7591" t="s">
        <v>12383</v>
      </c>
      <c r="K7591" t="s">
        <v>12384</v>
      </c>
      <c r="L7591" t="s">
        <v>128</v>
      </c>
      <c r="M7591" t="s">
        <v>3028</v>
      </c>
      <c r="N7591" t="s">
        <v>2480</v>
      </c>
      <c r="O7591" t="s">
        <v>12385</v>
      </c>
      <c r="P7591" t="s">
        <v>61155</v>
      </c>
      <c r="Q7591" t="s">
        <v>61156</v>
      </c>
      <c r="R7591" t="str">
        <f t="shared" si="236"/>
        <v>寿光</v>
      </c>
      <c r="S7591" t="str">
        <f t="shared" si="237"/>
        <v>0715</v>
      </c>
    </row>
    <row r="7592" spans="1:19">
      <c r="A7592" t="s">
        <v>61157</v>
      </c>
      <c r="B7592" t="s">
        <v>61158</v>
      </c>
      <c r="C7592" t="s">
        <v>46</v>
      </c>
      <c r="D7592" t="s">
        <v>61159</v>
      </c>
      <c r="E7592" t="s">
        <v>59511</v>
      </c>
      <c r="F7592" t="s">
        <v>61160</v>
      </c>
      <c r="G7592" t="s">
        <v>61161</v>
      </c>
      <c r="H7592" t="s">
        <v>61162</v>
      </c>
      <c r="I7592" t="s">
        <v>2350</v>
      </c>
      <c r="J7592" t="s">
        <v>2847</v>
      </c>
      <c r="K7592" t="s">
        <v>2848</v>
      </c>
      <c r="L7592" t="s">
        <v>110</v>
      </c>
      <c r="M7592" t="s">
        <v>2849</v>
      </c>
      <c r="N7592" t="s">
        <v>2785</v>
      </c>
      <c r="O7592" t="s">
        <v>2850</v>
      </c>
      <c r="P7592" t="s">
        <v>61163</v>
      </c>
      <c r="Q7592" t="s">
        <v>61164</v>
      </c>
      <c r="R7592" t="str">
        <f t="shared" si="236"/>
        <v>高密</v>
      </c>
      <c r="S7592" t="str">
        <f t="shared" si="237"/>
        <v>0715</v>
      </c>
    </row>
    <row r="7593" spans="1:19">
      <c r="A7593" t="s">
        <v>61165</v>
      </c>
      <c r="B7593" t="s">
        <v>61166</v>
      </c>
      <c r="C7593" t="s">
        <v>46</v>
      </c>
      <c r="D7593" t="s">
        <v>61167</v>
      </c>
      <c r="E7593" t="s">
        <v>59511</v>
      </c>
      <c r="F7593" t="s">
        <v>61168</v>
      </c>
      <c r="G7593" t="s">
        <v>61169</v>
      </c>
      <c r="H7593" t="s">
        <v>61170</v>
      </c>
      <c r="I7593" t="s">
        <v>2645</v>
      </c>
      <c r="J7593" t="s">
        <v>2771</v>
      </c>
      <c r="K7593" t="s">
        <v>2772</v>
      </c>
      <c r="L7593" t="s">
        <v>76</v>
      </c>
      <c r="M7593" t="s">
        <v>2516</v>
      </c>
      <c r="N7593" t="s">
        <v>2816</v>
      </c>
      <c r="O7593" t="s">
        <v>2773</v>
      </c>
      <c r="P7593" t="s">
        <v>61171</v>
      </c>
      <c r="Q7593" t="s">
        <v>61172</v>
      </c>
      <c r="R7593" t="str">
        <f t="shared" si="236"/>
        <v>奎文</v>
      </c>
      <c r="S7593" t="str">
        <f t="shared" si="237"/>
        <v>0715</v>
      </c>
    </row>
    <row r="7594" spans="1:19">
      <c r="A7594" t="s">
        <v>61173</v>
      </c>
      <c r="B7594" t="s">
        <v>61174</v>
      </c>
      <c r="C7594" t="s">
        <v>46</v>
      </c>
      <c r="D7594" t="s">
        <v>61175</v>
      </c>
      <c r="E7594" t="s">
        <v>59511</v>
      </c>
      <c r="F7594" t="s">
        <v>61176</v>
      </c>
      <c r="G7594" t="s">
        <v>61177</v>
      </c>
      <c r="H7594" t="s">
        <v>61178</v>
      </c>
      <c r="I7594" t="s">
        <v>2350</v>
      </c>
      <c r="J7594" t="s">
        <v>16109</v>
      </c>
      <c r="K7594" t="s">
        <v>16110</v>
      </c>
      <c r="L7594" t="s">
        <v>119</v>
      </c>
      <c r="M7594" t="s">
        <v>3695</v>
      </c>
      <c r="N7594" t="s">
        <v>2785</v>
      </c>
      <c r="O7594" t="s">
        <v>16111</v>
      </c>
      <c r="P7594" t="s">
        <v>61179</v>
      </c>
      <c r="Q7594" t="s">
        <v>61180</v>
      </c>
      <c r="R7594" t="str">
        <f t="shared" si="236"/>
        <v>寒亭</v>
      </c>
      <c r="S7594" t="str">
        <f t="shared" si="237"/>
        <v>0715</v>
      </c>
    </row>
    <row r="7595" spans="1:19">
      <c r="A7595" t="s">
        <v>61181</v>
      </c>
      <c r="B7595" t="s">
        <v>61182</v>
      </c>
      <c r="C7595" t="s">
        <v>46</v>
      </c>
      <c r="D7595" t="s">
        <v>61183</v>
      </c>
      <c r="E7595" t="s">
        <v>59511</v>
      </c>
      <c r="F7595" t="s">
        <v>61184</v>
      </c>
      <c r="G7595" t="s">
        <v>61185</v>
      </c>
      <c r="H7595" t="s">
        <v>61186</v>
      </c>
      <c r="I7595" t="s">
        <v>3969</v>
      </c>
      <c r="J7595" t="s">
        <v>4844</v>
      </c>
      <c r="K7595" t="s">
        <v>4845</v>
      </c>
      <c r="L7595" t="s">
        <v>76</v>
      </c>
      <c r="M7595" t="s">
        <v>2528</v>
      </c>
      <c r="N7595" t="s">
        <v>3907</v>
      </c>
      <c r="O7595" t="s">
        <v>4846</v>
      </c>
      <c r="P7595" t="s">
        <v>61187</v>
      </c>
      <c r="Q7595" t="s">
        <v>61188</v>
      </c>
      <c r="R7595" t="str">
        <f t="shared" si="236"/>
        <v>奎文</v>
      </c>
      <c r="S7595" t="str">
        <f t="shared" si="237"/>
        <v>0715</v>
      </c>
    </row>
    <row r="7596" spans="1:19">
      <c r="A7596" t="s">
        <v>61189</v>
      </c>
      <c r="B7596" t="s">
        <v>61190</v>
      </c>
      <c r="C7596" t="s">
        <v>46</v>
      </c>
      <c r="D7596" t="s">
        <v>61191</v>
      </c>
      <c r="E7596" t="s">
        <v>61192</v>
      </c>
      <c r="F7596" t="s">
        <v>61193</v>
      </c>
      <c r="G7596" t="s">
        <v>61194</v>
      </c>
      <c r="H7596" t="s">
        <v>61195</v>
      </c>
      <c r="I7596" t="s">
        <v>2503</v>
      </c>
      <c r="J7596" t="s">
        <v>2980</v>
      </c>
      <c r="K7596" t="s">
        <v>2981</v>
      </c>
      <c r="L7596" t="s">
        <v>101</v>
      </c>
      <c r="M7596" t="s">
        <v>2982</v>
      </c>
      <c r="N7596" t="s">
        <v>2480</v>
      </c>
      <c r="O7596" t="s">
        <v>2984</v>
      </c>
      <c r="P7596" t="s">
        <v>61196</v>
      </c>
      <c r="R7596" t="str">
        <f t="shared" si="236"/>
        <v>潍城</v>
      </c>
      <c r="S7596" t="str">
        <f t="shared" si="237"/>
        <v>0715</v>
      </c>
    </row>
    <row r="7597" spans="1:19">
      <c r="A7597" t="s">
        <v>61197</v>
      </c>
      <c r="B7597" t="s">
        <v>61198</v>
      </c>
      <c r="C7597" t="s">
        <v>46</v>
      </c>
      <c r="D7597" t="s">
        <v>61199</v>
      </c>
      <c r="E7597" t="s">
        <v>59541</v>
      </c>
      <c r="F7597" t="s">
        <v>61200</v>
      </c>
      <c r="G7597" t="s">
        <v>61201</v>
      </c>
      <c r="H7597" t="s">
        <v>61202</v>
      </c>
      <c r="I7597" t="s">
        <v>2350</v>
      </c>
      <c r="J7597" t="s">
        <v>5957</v>
      </c>
      <c r="K7597" t="s">
        <v>5958</v>
      </c>
      <c r="L7597" t="s">
        <v>67</v>
      </c>
      <c r="M7597" t="s">
        <v>2958</v>
      </c>
      <c r="O7597" t="s">
        <v>5959</v>
      </c>
      <c r="P7597" t="s">
        <v>61203</v>
      </c>
      <c r="R7597" t="str">
        <f t="shared" si="236"/>
        <v>昌邑</v>
      </c>
      <c r="S7597" t="str">
        <f t="shared" si="237"/>
        <v>0715</v>
      </c>
    </row>
    <row r="7598" spans="1:19">
      <c r="A7598" t="s">
        <v>61204</v>
      </c>
      <c r="B7598" t="s">
        <v>61205</v>
      </c>
      <c r="C7598" t="s">
        <v>46</v>
      </c>
      <c r="D7598" t="s">
        <v>61206</v>
      </c>
      <c r="E7598" t="s">
        <v>59511</v>
      </c>
      <c r="F7598" t="s">
        <v>61207</v>
      </c>
      <c r="G7598" t="s">
        <v>61208</v>
      </c>
      <c r="H7598" t="s">
        <v>61209</v>
      </c>
      <c r="I7598" t="s">
        <v>2350</v>
      </c>
      <c r="J7598" t="s">
        <v>25578</v>
      </c>
      <c r="K7598" t="s">
        <v>25579</v>
      </c>
      <c r="L7598" t="s">
        <v>3458</v>
      </c>
      <c r="M7598" t="s">
        <v>3459</v>
      </c>
      <c r="N7598" t="s">
        <v>2649</v>
      </c>
      <c r="O7598" t="s">
        <v>44470</v>
      </c>
      <c r="P7598" t="s">
        <v>61210</v>
      </c>
      <c r="Q7598" t="s">
        <v>61211</v>
      </c>
      <c r="R7598" t="str">
        <f t="shared" si="236"/>
        <v>寒亭</v>
      </c>
      <c r="S7598" t="str">
        <f t="shared" si="237"/>
        <v>0715</v>
      </c>
    </row>
    <row r="7599" spans="1:19">
      <c r="A7599" t="s">
        <v>2166</v>
      </c>
      <c r="B7599" t="s">
        <v>61212</v>
      </c>
      <c r="C7599" t="s">
        <v>46</v>
      </c>
      <c r="D7599" t="s">
        <v>61213</v>
      </c>
      <c r="E7599" t="s">
        <v>59511</v>
      </c>
      <c r="F7599" t="s">
        <v>61214</v>
      </c>
      <c r="G7599" t="s">
        <v>2164</v>
      </c>
      <c r="H7599" t="s">
        <v>61215</v>
      </c>
      <c r="I7599" t="s">
        <v>2350</v>
      </c>
      <c r="J7599" t="s">
        <v>14809</v>
      </c>
      <c r="K7599" t="s">
        <v>14810</v>
      </c>
      <c r="L7599" t="s">
        <v>137</v>
      </c>
      <c r="M7599" t="s">
        <v>5803</v>
      </c>
      <c r="N7599" t="s">
        <v>3252</v>
      </c>
      <c r="O7599" t="s">
        <v>14811</v>
      </c>
      <c r="P7599" t="s">
        <v>61216</v>
      </c>
      <c r="Q7599" t="s">
        <v>61217</v>
      </c>
      <c r="R7599" t="str">
        <f t="shared" si="236"/>
        <v>青州</v>
      </c>
      <c r="S7599" t="str">
        <f t="shared" si="237"/>
        <v>0715</v>
      </c>
    </row>
    <row r="7600" spans="1:19">
      <c r="A7600" t="s">
        <v>61218</v>
      </c>
      <c r="B7600" t="s">
        <v>61219</v>
      </c>
      <c r="C7600" t="s">
        <v>46</v>
      </c>
      <c r="D7600" t="s">
        <v>61220</v>
      </c>
      <c r="E7600" t="s">
        <v>59511</v>
      </c>
      <c r="F7600" t="s">
        <v>61221</v>
      </c>
      <c r="G7600" t="s">
        <v>61222</v>
      </c>
      <c r="H7600" t="s">
        <v>61223</v>
      </c>
      <c r="I7600" t="s">
        <v>10333</v>
      </c>
      <c r="J7600" t="s">
        <v>7072</v>
      </c>
      <c r="K7600" t="s">
        <v>51180</v>
      </c>
      <c r="L7600" t="s">
        <v>128</v>
      </c>
      <c r="M7600" t="s">
        <v>2720</v>
      </c>
      <c r="N7600" t="s">
        <v>2421</v>
      </c>
      <c r="O7600" t="s">
        <v>7074</v>
      </c>
      <c r="P7600" t="s">
        <v>61224</v>
      </c>
      <c r="Q7600" t="s">
        <v>61225</v>
      </c>
      <c r="R7600" t="str">
        <f t="shared" si="236"/>
        <v>寿光</v>
      </c>
      <c r="S7600" t="str">
        <f t="shared" si="237"/>
        <v>0715</v>
      </c>
    </row>
    <row r="7601" spans="1:19">
      <c r="A7601" t="s">
        <v>61226</v>
      </c>
      <c r="B7601" t="s">
        <v>61227</v>
      </c>
      <c r="C7601" t="s">
        <v>46</v>
      </c>
      <c r="D7601" t="s">
        <v>61228</v>
      </c>
      <c r="E7601" t="s">
        <v>59541</v>
      </c>
      <c r="F7601" t="s">
        <v>61229</v>
      </c>
      <c r="G7601" t="s">
        <v>61230</v>
      </c>
      <c r="H7601" t="s">
        <v>61231</v>
      </c>
      <c r="I7601" t="s">
        <v>2364</v>
      </c>
      <c r="J7601" t="s">
        <v>6192</v>
      </c>
      <c r="K7601" t="s">
        <v>6193</v>
      </c>
      <c r="L7601" t="s">
        <v>57</v>
      </c>
      <c r="M7601" t="s">
        <v>2353</v>
      </c>
      <c r="N7601" t="s">
        <v>3907</v>
      </c>
      <c r="O7601" t="s">
        <v>6194</v>
      </c>
      <c r="P7601" t="s">
        <v>61232</v>
      </c>
      <c r="Q7601" t="s">
        <v>61233</v>
      </c>
      <c r="R7601" t="str">
        <f t="shared" si="236"/>
        <v>安丘</v>
      </c>
      <c r="S7601" t="str">
        <f t="shared" si="237"/>
        <v>0715</v>
      </c>
    </row>
    <row r="7602" spans="1:19">
      <c r="A7602" t="s">
        <v>2174</v>
      </c>
      <c r="B7602" t="s">
        <v>61234</v>
      </c>
      <c r="C7602" t="s">
        <v>46</v>
      </c>
      <c r="D7602" t="s">
        <v>61235</v>
      </c>
      <c r="E7602" t="s">
        <v>59511</v>
      </c>
      <c r="F7602" t="s">
        <v>61236</v>
      </c>
      <c r="G7602" t="s">
        <v>2172</v>
      </c>
      <c r="H7602" t="s">
        <v>61170</v>
      </c>
      <c r="I7602" t="s">
        <v>2378</v>
      </c>
      <c r="J7602" t="s">
        <v>6970</v>
      </c>
      <c r="K7602" t="s">
        <v>6971</v>
      </c>
      <c r="L7602" t="s">
        <v>119</v>
      </c>
      <c r="M7602" t="s">
        <v>5238</v>
      </c>
      <c r="N7602" t="s">
        <v>3252</v>
      </c>
      <c r="O7602" t="s">
        <v>6972</v>
      </c>
      <c r="P7602" t="s">
        <v>61237</v>
      </c>
      <c r="Q7602" t="s">
        <v>61238</v>
      </c>
      <c r="R7602" t="str">
        <f t="shared" si="236"/>
        <v>寒亭</v>
      </c>
      <c r="S7602" t="str">
        <f t="shared" si="237"/>
        <v>0715</v>
      </c>
    </row>
    <row r="7603" spans="1:19">
      <c r="A7603" t="s">
        <v>61239</v>
      </c>
      <c r="B7603" t="s">
        <v>61240</v>
      </c>
      <c r="C7603" t="s">
        <v>46</v>
      </c>
      <c r="D7603" t="s">
        <v>61241</v>
      </c>
      <c r="E7603" t="s">
        <v>59511</v>
      </c>
      <c r="F7603" t="s">
        <v>61242</v>
      </c>
      <c r="G7603" t="s">
        <v>61243</v>
      </c>
      <c r="H7603" t="s">
        <v>61244</v>
      </c>
      <c r="I7603" t="s">
        <v>4038</v>
      </c>
      <c r="J7603" t="s">
        <v>4437</v>
      </c>
      <c r="K7603" t="s">
        <v>4438</v>
      </c>
      <c r="N7603" t="s">
        <v>3907</v>
      </c>
      <c r="O7603" t="s">
        <v>4440</v>
      </c>
      <c r="R7603" t="str">
        <f t="shared" si="236"/>
        <v/>
      </c>
      <c r="S7603" t="str">
        <f t="shared" si="237"/>
        <v>0715</v>
      </c>
    </row>
    <row r="7604" spans="1:19">
      <c r="A7604" t="s">
        <v>61245</v>
      </c>
      <c r="B7604" t="s">
        <v>61246</v>
      </c>
      <c r="C7604" t="s">
        <v>46</v>
      </c>
      <c r="D7604" t="s">
        <v>61247</v>
      </c>
      <c r="E7604" t="s">
        <v>59511</v>
      </c>
      <c r="F7604" t="s">
        <v>61248</v>
      </c>
      <c r="G7604" t="s">
        <v>61249</v>
      </c>
      <c r="H7604" t="s">
        <v>61250</v>
      </c>
      <c r="I7604" t="s">
        <v>2350</v>
      </c>
      <c r="J7604" t="s">
        <v>2587</v>
      </c>
      <c r="K7604" t="s">
        <v>2588</v>
      </c>
      <c r="L7604" t="s">
        <v>57</v>
      </c>
      <c r="M7604" t="s">
        <v>2433</v>
      </c>
      <c r="O7604" t="s">
        <v>2590</v>
      </c>
      <c r="R7604" t="str">
        <f t="shared" si="236"/>
        <v>安丘</v>
      </c>
      <c r="S7604" t="str">
        <f t="shared" si="237"/>
        <v>0715</v>
      </c>
    </row>
    <row r="7605" spans="1:19">
      <c r="A7605" t="s">
        <v>61251</v>
      </c>
      <c r="B7605" t="s">
        <v>61252</v>
      </c>
      <c r="C7605" t="s">
        <v>46</v>
      </c>
      <c r="D7605" t="s">
        <v>61253</v>
      </c>
      <c r="E7605" t="s">
        <v>59511</v>
      </c>
      <c r="F7605" t="s">
        <v>61254</v>
      </c>
      <c r="G7605" t="s">
        <v>61255</v>
      </c>
      <c r="H7605" t="s">
        <v>61256</v>
      </c>
      <c r="I7605" t="s">
        <v>2465</v>
      </c>
      <c r="J7605" t="s">
        <v>7603</v>
      </c>
      <c r="K7605" t="s">
        <v>7604</v>
      </c>
      <c r="L7605" t="s">
        <v>76</v>
      </c>
      <c r="M7605" t="s">
        <v>2516</v>
      </c>
      <c r="N7605" t="s">
        <v>5013</v>
      </c>
      <c r="O7605" t="s">
        <v>7605</v>
      </c>
      <c r="P7605" t="s">
        <v>61257</v>
      </c>
      <c r="R7605" t="str">
        <f t="shared" si="236"/>
        <v>奎文</v>
      </c>
      <c r="S7605" t="str">
        <f t="shared" si="237"/>
        <v>0715</v>
      </c>
    </row>
    <row r="7606" spans="1:19">
      <c r="A7606" t="s">
        <v>61258</v>
      </c>
      <c r="B7606" t="s">
        <v>61259</v>
      </c>
      <c r="C7606" t="s">
        <v>46</v>
      </c>
      <c r="D7606" t="s">
        <v>61260</v>
      </c>
      <c r="E7606" t="s">
        <v>59541</v>
      </c>
      <c r="F7606" t="s">
        <v>61261</v>
      </c>
      <c r="G7606" t="s">
        <v>61262</v>
      </c>
      <c r="H7606" t="s">
        <v>61263</v>
      </c>
      <c r="I7606" t="s">
        <v>2364</v>
      </c>
      <c r="J7606" t="s">
        <v>8264</v>
      </c>
      <c r="K7606" t="s">
        <v>8265</v>
      </c>
      <c r="L7606" t="s">
        <v>76</v>
      </c>
      <c r="M7606" t="s">
        <v>2408</v>
      </c>
      <c r="N7606" t="s">
        <v>3277</v>
      </c>
      <c r="O7606" t="s">
        <v>8266</v>
      </c>
      <c r="P7606" t="s">
        <v>61264</v>
      </c>
      <c r="Q7606" t="s">
        <v>61265</v>
      </c>
      <c r="R7606" t="str">
        <f t="shared" si="236"/>
        <v>奎文</v>
      </c>
      <c r="S7606" t="str">
        <f t="shared" si="237"/>
        <v>0715</v>
      </c>
    </row>
    <row r="7607" spans="1:19">
      <c r="A7607" t="s">
        <v>2190</v>
      </c>
      <c r="B7607" t="s">
        <v>61266</v>
      </c>
      <c r="C7607" t="s">
        <v>46</v>
      </c>
      <c r="D7607" t="s">
        <v>61267</v>
      </c>
      <c r="E7607" t="s">
        <v>59511</v>
      </c>
      <c r="F7607" t="s">
        <v>61268</v>
      </c>
      <c r="G7607" t="s">
        <v>2188</v>
      </c>
      <c r="H7607" t="s">
        <v>61269</v>
      </c>
      <c r="I7607" t="s">
        <v>2350</v>
      </c>
      <c r="J7607" t="s">
        <v>4801</v>
      </c>
      <c r="K7607" t="s">
        <v>4802</v>
      </c>
      <c r="L7607" t="s">
        <v>76</v>
      </c>
      <c r="M7607" t="s">
        <v>2528</v>
      </c>
      <c r="N7607" t="s">
        <v>2859</v>
      </c>
      <c r="O7607" t="s">
        <v>4803</v>
      </c>
      <c r="P7607" t="s">
        <v>61270</v>
      </c>
      <c r="Q7607" t="s">
        <v>61271</v>
      </c>
      <c r="R7607" t="str">
        <f t="shared" si="236"/>
        <v>奎文</v>
      </c>
      <c r="S7607" t="str">
        <f t="shared" si="237"/>
        <v>0715</v>
      </c>
    </row>
    <row r="7608" spans="1:19">
      <c r="A7608" t="s">
        <v>61272</v>
      </c>
      <c r="B7608" t="s">
        <v>61273</v>
      </c>
      <c r="C7608" t="s">
        <v>46</v>
      </c>
      <c r="D7608" t="s">
        <v>61274</v>
      </c>
      <c r="E7608" t="s">
        <v>59541</v>
      </c>
      <c r="F7608" t="s">
        <v>61275</v>
      </c>
      <c r="G7608" t="s">
        <v>61276</v>
      </c>
      <c r="H7608" t="s">
        <v>61277</v>
      </c>
      <c r="I7608" t="s">
        <v>2364</v>
      </c>
      <c r="J7608" t="s">
        <v>4582</v>
      </c>
      <c r="K7608" t="s">
        <v>4583</v>
      </c>
      <c r="L7608" t="s">
        <v>110</v>
      </c>
      <c r="M7608" t="s">
        <v>2849</v>
      </c>
      <c r="N7608" t="s">
        <v>7359</v>
      </c>
      <c r="O7608" t="s">
        <v>4584</v>
      </c>
      <c r="P7608" t="s">
        <v>61278</v>
      </c>
      <c r="Q7608" t="s">
        <v>61279</v>
      </c>
      <c r="R7608" t="str">
        <f t="shared" si="236"/>
        <v>高密</v>
      </c>
      <c r="S7608" t="str">
        <f t="shared" si="237"/>
        <v>0715</v>
      </c>
    </row>
    <row r="7609" spans="1:19">
      <c r="A7609" t="s">
        <v>61280</v>
      </c>
      <c r="B7609" t="s">
        <v>61281</v>
      </c>
      <c r="C7609" t="s">
        <v>46</v>
      </c>
      <c r="D7609" t="s">
        <v>61282</v>
      </c>
      <c r="E7609" t="s">
        <v>59541</v>
      </c>
      <c r="F7609" t="s">
        <v>61283</v>
      </c>
      <c r="G7609" t="s">
        <v>61284</v>
      </c>
      <c r="H7609" t="s">
        <v>61285</v>
      </c>
      <c r="I7609" t="s">
        <v>2364</v>
      </c>
      <c r="J7609" t="s">
        <v>7603</v>
      </c>
      <c r="K7609" t="s">
        <v>7604</v>
      </c>
      <c r="L7609" t="s">
        <v>76</v>
      </c>
      <c r="M7609" t="s">
        <v>2516</v>
      </c>
      <c r="N7609" t="s">
        <v>2859</v>
      </c>
      <c r="O7609" t="s">
        <v>7605</v>
      </c>
      <c r="P7609" t="s">
        <v>61286</v>
      </c>
      <c r="R7609" t="str">
        <f t="shared" si="236"/>
        <v>奎文</v>
      </c>
      <c r="S7609" t="str">
        <f t="shared" si="237"/>
        <v>0715</v>
      </c>
    </row>
    <row r="7610" spans="1:19">
      <c r="A7610" t="s">
        <v>61287</v>
      </c>
      <c r="B7610" t="s">
        <v>61288</v>
      </c>
      <c r="C7610" t="s">
        <v>46</v>
      </c>
      <c r="D7610" t="s">
        <v>61289</v>
      </c>
      <c r="E7610" t="s">
        <v>59511</v>
      </c>
      <c r="F7610" t="s">
        <v>61290</v>
      </c>
      <c r="G7610" t="s">
        <v>61291</v>
      </c>
      <c r="H7610" t="s">
        <v>61292</v>
      </c>
      <c r="I7610" t="s">
        <v>2350</v>
      </c>
      <c r="J7610" t="s">
        <v>4735</v>
      </c>
      <c r="K7610" t="s">
        <v>4736</v>
      </c>
      <c r="L7610" t="s">
        <v>101</v>
      </c>
      <c r="M7610" t="s">
        <v>3130</v>
      </c>
      <c r="N7610" t="s">
        <v>3277</v>
      </c>
      <c r="O7610" t="s">
        <v>13383</v>
      </c>
      <c r="P7610" t="s">
        <v>61293</v>
      </c>
      <c r="Q7610" t="s">
        <v>61294</v>
      </c>
      <c r="R7610" t="str">
        <f t="shared" si="236"/>
        <v>潍城</v>
      </c>
      <c r="S7610" t="str">
        <f t="shared" si="237"/>
        <v>0715</v>
      </c>
    </row>
    <row r="7611" spans="1:19">
      <c r="A7611" t="s">
        <v>61295</v>
      </c>
      <c r="B7611" t="s">
        <v>61296</v>
      </c>
      <c r="C7611" t="s">
        <v>46</v>
      </c>
      <c r="D7611" t="s">
        <v>61297</v>
      </c>
      <c r="E7611" t="s">
        <v>59511</v>
      </c>
      <c r="F7611" t="s">
        <v>61298</v>
      </c>
      <c r="G7611" t="s">
        <v>61299</v>
      </c>
      <c r="H7611" t="s">
        <v>61300</v>
      </c>
      <c r="I7611" t="s">
        <v>2364</v>
      </c>
      <c r="J7611" t="s">
        <v>8963</v>
      </c>
      <c r="K7611" t="s">
        <v>8964</v>
      </c>
      <c r="L7611" t="s">
        <v>676</v>
      </c>
      <c r="M7611" t="s">
        <v>5995</v>
      </c>
      <c r="N7611" t="s">
        <v>4614</v>
      </c>
      <c r="O7611" t="s">
        <v>8965</v>
      </c>
      <c r="P7611" t="s">
        <v>61301</v>
      </c>
      <c r="Q7611" t="s">
        <v>61302</v>
      </c>
      <c r="R7611" t="str">
        <f t="shared" si="236"/>
        <v>昌乐</v>
      </c>
      <c r="S7611" t="str">
        <f t="shared" si="237"/>
        <v>0715</v>
      </c>
    </row>
    <row r="7612" spans="1:19">
      <c r="A7612" t="s">
        <v>61303</v>
      </c>
      <c r="B7612" t="s">
        <v>61304</v>
      </c>
      <c r="C7612" t="s">
        <v>46</v>
      </c>
      <c r="D7612" t="s">
        <v>61305</v>
      </c>
      <c r="E7612" t="s">
        <v>55230</v>
      </c>
      <c r="F7612" t="s">
        <v>61306</v>
      </c>
      <c r="G7612" t="s">
        <v>61307</v>
      </c>
      <c r="H7612" t="s">
        <v>61308</v>
      </c>
      <c r="I7612" t="s">
        <v>2392</v>
      </c>
      <c r="J7612" t="s">
        <v>6049</v>
      </c>
      <c r="K7612" t="s">
        <v>6050</v>
      </c>
      <c r="L7612" t="s">
        <v>128</v>
      </c>
      <c r="M7612" t="s">
        <v>2913</v>
      </c>
      <c r="N7612" t="s">
        <v>2421</v>
      </c>
      <c r="O7612" t="s">
        <v>6051</v>
      </c>
      <c r="P7612" t="s">
        <v>61309</v>
      </c>
      <c r="R7612" t="str">
        <f t="shared" si="236"/>
        <v>寿光</v>
      </c>
      <c r="S7612" t="str">
        <f t="shared" si="237"/>
        <v>0715</v>
      </c>
    </row>
    <row r="7613" spans="1:19">
      <c r="A7613" t="s">
        <v>61310</v>
      </c>
      <c r="B7613" t="s">
        <v>61311</v>
      </c>
      <c r="C7613" t="s">
        <v>46</v>
      </c>
      <c r="D7613" t="s">
        <v>61312</v>
      </c>
      <c r="E7613" t="s">
        <v>59541</v>
      </c>
      <c r="F7613" t="s">
        <v>61313</v>
      </c>
      <c r="G7613" t="s">
        <v>61314</v>
      </c>
      <c r="H7613" t="s">
        <v>61315</v>
      </c>
      <c r="I7613" t="s">
        <v>2364</v>
      </c>
      <c r="J7613" t="s">
        <v>7914</v>
      </c>
      <c r="K7613" t="s">
        <v>7915</v>
      </c>
      <c r="L7613" t="s">
        <v>146</v>
      </c>
      <c r="M7613" t="s">
        <v>5188</v>
      </c>
      <c r="N7613" t="s">
        <v>2480</v>
      </c>
      <c r="O7613" t="s">
        <v>7916</v>
      </c>
      <c r="P7613" t="s">
        <v>61316</v>
      </c>
      <c r="Q7613" t="s">
        <v>61317</v>
      </c>
      <c r="R7613" t="str">
        <f t="shared" si="236"/>
        <v>临朐</v>
      </c>
      <c r="S7613" t="str">
        <f t="shared" si="237"/>
        <v>0715</v>
      </c>
    </row>
    <row r="7614" spans="1:19">
      <c r="A7614" t="s">
        <v>61318</v>
      </c>
      <c r="B7614" t="s">
        <v>61319</v>
      </c>
      <c r="C7614" t="s">
        <v>46</v>
      </c>
      <c r="D7614" t="s">
        <v>61320</v>
      </c>
      <c r="E7614" t="s">
        <v>59511</v>
      </c>
      <c r="F7614" t="s">
        <v>61321</v>
      </c>
      <c r="G7614" t="s">
        <v>61322</v>
      </c>
      <c r="H7614" t="s">
        <v>61323</v>
      </c>
      <c r="I7614" t="s">
        <v>3336</v>
      </c>
      <c r="J7614" t="s">
        <v>4186</v>
      </c>
      <c r="K7614" t="s">
        <v>4187</v>
      </c>
      <c r="L7614" t="s">
        <v>128</v>
      </c>
      <c r="M7614" t="s">
        <v>2890</v>
      </c>
      <c r="N7614" t="s">
        <v>2368</v>
      </c>
      <c r="O7614" t="s">
        <v>4188</v>
      </c>
      <c r="P7614" t="s">
        <v>61324</v>
      </c>
      <c r="R7614" t="str">
        <f t="shared" si="236"/>
        <v>寿光</v>
      </c>
      <c r="S7614" t="str">
        <f t="shared" si="237"/>
        <v>0715</v>
      </c>
    </row>
    <row r="7615" spans="1:19">
      <c r="A7615" t="s">
        <v>61325</v>
      </c>
      <c r="B7615" t="s">
        <v>61326</v>
      </c>
      <c r="C7615" t="s">
        <v>46</v>
      </c>
      <c r="D7615" t="s">
        <v>61327</v>
      </c>
      <c r="E7615" t="s">
        <v>59541</v>
      </c>
      <c r="F7615" t="s">
        <v>61328</v>
      </c>
      <c r="G7615" t="s">
        <v>61329</v>
      </c>
      <c r="H7615" t="s">
        <v>61330</v>
      </c>
      <c r="I7615" t="s">
        <v>2364</v>
      </c>
      <c r="J7615" t="s">
        <v>4978</v>
      </c>
      <c r="K7615" t="s">
        <v>4979</v>
      </c>
      <c r="L7615" t="s">
        <v>101</v>
      </c>
      <c r="M7615" t="s">
        <v>4459</v>
      </c>
      <c r="N7615" t="s">
        <v>20942</v>
      </c>
      <c r="O7615" t="s">
        <v>4980</v>
      </c>
      <c r="P7615" t="s">
        <v>61331</v>
      </c>
      <c r="R7615" t="str">
        <f t="shared" si="236"/>
        <v>潍城</v>
      </c>
      <c r="S7615" t="str">
        <f t="shared" si="237"/>
        <v>0715</v>
      </c>
    </row>
    <row r="7616" spans="1:19">
      <c r="A7616" t="s">
        <v>61332</v>
      </c>
      <c r="B7616" t="s">
        <v>61333</v>
      </c>
      <c r="C7616" t="s">
        <v>46</v>
      </c>
      <c r="D7616" t="s">
        <v>61334</v>
      </c>
      <c r="E7616" t="s">
        <v>61335</v>
      </c>
      <c r="F7616" t="s">
        <v>61336</v>
      </c>
      <c r="G7616" t="s">
        <v>61337</v>
      </c>
      <c r="H7616" t="s">
        <v>61338</v>
      </c>
      <c r="I7616" t="s">
        <v>2364</v>
      </c>
      <c r="J7616" t="s">
        <v>7387</v>
      </c>
      <c r="K7616" t="s">
        <v>7388</v>
      </c>
      <c r="L7616" t="s">
        <v>128</v>
      </c>
      <c r="M7616" t="s">
        <v>5602</v>
      </c>
      <c r="N7616" t="s">
        <v>3122</v>
      </c>
      <c r="O7616" t="s">
        <v>7389</v>
      </c>
      <c r="P7616" t="s">
        <v>61339</v>
      </c>
      <c r="R7616" t="str">
        <f t="shared" si="236"/>
        <v>寿光</v>
      </c>
      <c r="S7616" t="str">
        <f t="shared" si="237"/>
        <v>0715</v>
      </c>
    </row>
    <row r="7617" spans="1:19">
      <c r="A7617" t="s">
        <v>61340</v>
      </c>
      <c r="B7617" t="s">
        <v>61304</v>
      </c>
      <c r="C7617" t="s">
        <v>46</v>
      </c>
      <c r="D7617" t="s">
        <v>61341</v>
      </c>
      <c r="E7617" t="s">
        <v>55230</v>
      </c>
      <c r="F7617" t="s">
        <v>61342</v>
      </c>
      <c r="G7617" t="s">
        <v>61343</v>
      </c>
      <c r="H7617" t="s">
        <v>61344</v>
      </c>
      <c r="I7617" t="s">
        <v>2645</v>
      </c>
      <c r="J7617" t="s">
        <v>9081</v>
      </c>
      <c r="K7617" t="s">
        <v>9082</v>
      </c>
      <c r="L7617" t="s">
        <v>110</v>
      </c>
      <c r="M7617" t="s">
        <v>3098</v>
      </c>
      <c r="N7617" t="s">
        <v>2421</v>
      </c>
      <c r="O7617" t="s">
        <v>9083</v>
      </c>
      <c r="P7617" t="s">
        <v>61345</v>
      </c>
      <c r="R7617" t="str">
        <f t="shared" ref="R7617:R7680" si="238">IF(OR(LEFT(L7617,2)="高新"),"奎文",IF(LEFT(L7617,2)="峡山","坊子",IF(LEFT(L7617,2)="滨海","寒亭",LEFT(L7617,2))))</f>
        <v>高密</v>
      </c>
      <c r="S7617" t="str">
        <f t="shared" ref="S7617:S7680" si="239">TEXT(B7617,"mmdd")</f>
        <v>0715</v>
      </c>
    </row>
    <row r="7618" spans="1:19">
      <c r="A7618" t="s">
        <v>61346</v>
      </c>
      <c r="B7618" t="s">
        <v>61347</v>
      </c>
      <c r="C7618" t="s">
        <v>46</v>
      </c>
      <c r="D7618" t="s">
        <v>61348</v>
      </c>
      <c r="E7618" t="s">
        <v>61349</v>
      </c>
      <c r="F7618" t="s">
        <v>61350</v>
      </c>
      <c r="G7618" t="s">
        <v>61351</v>
      </c>
      <c r="H7618" t="s">
        <v>61352</v>
      </c>
      <c r="I7618" t="s">
        <v>2503</v>
      </c>
      <c r="J7618" t="s">
        <v>17678</v>
      </c>
      <c r="K7618" t="s">
        <v>17679</v>
      </c>
      <c r="L7618" t="s">
        <v>110</v>
      </c>
      <c r="M7618" t="s">
        <v>2575</v>
      </c>
      <c r="N7618" t="s">
        <v>2859</v>
      </c>
      <c r="O7618" t="s">
        <v>17680</v>
      </c>
      <c r="P7618" t="s">
        <v>61353</v>
      </c>
      <c r="R7618" t="str">
        <f t="shared" si="238"/>
        <v>高密</v>
      </c>
      <c r="S7618" t="str">
        <f t="shared" si="239"/>
        <v>0715</v>
      </c>
    </row>
    <row r="7619" spans="1:19">
      <c r="A7619" t="s">
        <v>61354</v>
      </c>
      <c r="B7619" t="s">
        <v>61355</v>
      </c>
      <c r="C7619" t="s">
        <v>46</v>
      </c>
      <c r="D7619" t="s">
        <v>61356</v>
      </c>
      <c r="E7619" t="s">
        <v>59511</v>
      </c>
      <c r="F7619" t="s">
        <v>61357</v>
      </c>
      <c r="G7619" t="s">
        <v>61358</v>
      </c>
      <c r="H7619" t="s">
        <v>61359</v>
      </c>
      <c r="I7619" t="s">
        <v>2503</v>
      </c>
      <c r="J7619" t="s">
        <v>3552</v>
      </c>
      <c r="K7619" t="s">
        <v>3553</v>
      </c>
      <c r="L7619" t="s">
        <v>101</v>
      </c>
      <c r="M7619" t="s">
        <v>2982</v>
      </c>
      <c r="N7619" t="s">
        <v>3307</v>
      </c>
      <c r="O7619" t="s">
        <v>3555</v>
      </c>
      <c r="P7619" t="s">
        <v>61360</v>
      </c>
      <c r="R7619" t="str">
        <f t="shared" si="238"/>
        <v>潍城</v>
      </c>
      <c r="S7619" t="str">
        <f t="shared" si="239"/>
        <v>0715</v>
      </c>
    </row>
    <row r="7620" spans="1:19">
      <c r="A7620" t="s">
        <v>61361</v>
      </c>
      <c r="B7620" t="s">
        <v>61362</v>
      </c>
      <c r="C7620" t="s">
        <v>46</v>
      </c>
      <c r="D7620" t="s">
        <v>61363</v>
      </c>
      <c r="E7620" t="s">
        <v>59541</v>
      </c>
      <c r="F7620" t="s">
        <v>61364</v>
      </c>
      <c r="G7620" t="s">
        <v>61365</v>
      </c>
      <c r="H7620" t="s">
        <v>61366</v>
      </c>
      <c r="I7620" t="s">
        <v>3336</v>
      </c>
      <c r="J7620" t="s">
        <v>3791</v>
      </c>
      <c r="K7620" t="s">
        <v>3792</v>
      </c>
      <c r="L7620" t="s">
        <v>67</v>
      </c>
      <c r="M7620" t="s">
        <v>3008</v>
      </c>
      <c r="N7620" t="s">
        <v>2687</v>
      </c>
      <c r="O7620" t="s">
        <v>3793</v>
      </c>
      <c r="P7620" t="s">
        <v>61367</v>
      </c>
      <c r="R7620" t="str">
        <f t="shared" si="238"/>
        <v>昌邑</v>
      </c>
      <c r="S7620" t="str">
        <f t="shared" si="239"/>
        <v>0715</v>
      </c>
    </row>
    <row r="7621" spans="1:19">
      <c r="A7621" t="s">
        <v>61368</v>
      </c>
      <c r="B7621" t="s">
        <v>61369</v>
      </c>
      <c r="C7621" t="s">
        <v>46</v>
      </c>
      <c r="D7621" t="s">
        <v>61370</v>
      </c>
      <c r="E7621" t="s">
        <v>59541</v>
      </c>
      <c r="F7621" t="s">
        <v>61371</v>
      </c>
      <c r="G7621" t="s">
        <v>61372</v>
      </c>
      <c r="H7621" t="s">
        <v>61373</v>
      </c>
      <c r="I7621" t="s">
        <v>2350</v>
      </c>
      <c r="J7621" t="s">
        <v>11118</v>
      </c>
      <c r="K7621" t="s">
        <v>11119</v>
      </c>
      <c r="L7621" t="s">
        <v>137</v>
      </c>
      <c r="M7621" t="s">
        <v>3040</v>
      </c>
      <c r="N7621" t="s">
        <v>7446</v>
      </c>
      <c r="O7621" t="s">
        <v>11120</v>
      </c>
      <c r="P7621" t="s">
        <v>61374</v>
      </c>
      <c r="Q7621" t="s">
        <v>61375</v>
      </c>
      <c r="R7621" t="str">
        <f t="shared" si="238"/>
        <v>青州</v>
      </c>
      <c r="S7621" t="str">
        <f t="shared" si="239"/>
        <v>0715</v>
      </c>
    </row>
    <row r="7622" spans="1:19">
      <c r="A7622" t="s">
        <v>61376</v>
      </c>
      <c r="B7622" t="s">
        <v>61377</v>
      </c>
      <c r="C7622" t="s">
        <v>46</v>
      </c>
      <c r="D7622" t="s">
        <v>61378</v>
      </c>
      <c r="E7622" t="s">
        <v>59541</v>
      </c>
      <c r="F7622" t="s">
        <v>61379</v>
      </c>
      <c r="G7622" t="s">
        <v>61380</v>
      </c>
      <c r="H7622" t="s">
        <v>61381</v>
      </c>
      <c r="I7622" t="s">
        <v>2645</v>
      </c>
      <c r="J7622" t="s">
        <v>11926</v>
      </c>
      <c r="K7622" t="s">
        <v>11927</v>
      </c>
      <c r="L7622" t="s">
        <v>137</v>
      </c>
      <c r="M7622" t="s">
        <v>3213</v>
      </c>
      <c r="N7622" t="s">
        <v>2649</v>
      </c>
      <c r="O7622" t="s">
        <v>11929</v>
      </c>
      <c r="P7622" t="s">
        <v>61382</v>
      </c>
      <c r="Q7622" t="s">
        <v>61383</v>
      </c>
      <c r="R7622" t="str">
        <f t="shared" si="238"/>
        <v>青州</v>
      </c>
      <c r="S7622" t="str">
        <f t="shared" si="239"/>
        <v>0715</v>
      </c>
    </row>
    <row r="7623" spans="1:19">
      <c r="A7623" t="s">
        <v>61384</v>
      </c>
      <c r="B7623" t="s">
        <v>61385</v>
      </c>
      <c r="C7623" t="s">
        <v>46</v>
      </c>
      <c r="D7623" t="s">
        <v>61386</v>
      </c>
      <c r="E7623" t="s">
        <v>59541</v>
      </c>
      <c r="F7623" t="s">
        <v>61387</v>
      </c>
      <c r="G7623" t="s">
        <v>61388</v>
      </c>
      <c r="H7623" t="s">
        <v>61389</v>
      </c>
      <c r="I7623" t="s">
        <v>2465</v>
      </c>
      <c r="J7623" t="s">
        <v>3857</v>
      </c>
      <c r="K7623" t="s">
        <v>3858</v>
      </c>
      <c r="L7623" t="s">
        <v>119</v>
      </c>
      <c r="M7623" t="s">
        <v>2601</v>
      </c>
      <c r="N7623" t="s">
        <v>2602</v>
      </c>
      <c r="O7623" t="s">
        <v>3859</v>
      </c>
      <c r="P7623" t="s">
        <v>61390</v>
      </c>
      <c r="R7623" t="str">
        <f t="shared" si="238"/>
        <v>寒亭</v>
      </c>
      <c r="S7623" t="str">
        <f t="shared" si="239"/>
        <v>0715</v>
      </c>
    </row>
    <row r="7624" spans="1:19">
      <c r="A7624" t="s">
        <v>61391</v>
      </c>
      <c r="B7624" t="s">
        <v>61392</v>
      </c>
      <c r="C7624" t="s">
        <v>46</v>
      </c>
      <c r="D7624" t="s">
        <v>61393</v>
      </c>
      <c r="E7624" t="s">
        <v>59541</v>
      </c>
      <c r="F7624" t="s">
        <v>61394</v>
      </c>
      <c r="G7624" t="s">
        <v>61395</v>
      </c>
      <c r="H7624" t="s">
        <v>61396</v>
      </c>
      <c r="I7624" t="s">
        <v>2465</v>
      </c>
      <c r="J7624" t="s">
        <v>3597</v>
      </c>
      <c r="K7624" t="s">
        <v>3598</v>
      </c>
      <c r="L7624" t="s">
        <v>128</v>
      </c>
      <c r="M7624" t="s">
        <v>2708</v>
      </c>
      <c r="N7624" t="s">
        <v>2340</v>
      </c>
      <c r="O7624" t="s">
        <v>3599</v>
      </c>
      <c r="P7624" t="s">
        <v>61397</v>
      </c>
      <c r="Q7624" t="s">
        <v>61398</v>
      </c>
      <c r="R7624" t="str">
        <f t="shared" si="238"/>
        <v>寿光</v>
      </c>
      <c r="S7624" t="str">
        <f t="shared" si="239"/>
        <v>0715</v>
      </c>
    </row>
    <row r="7625" spans="1:19">
      <c r="A7625" t="s">
        <v>61399</v>
      </c>
      <c r="B7625" t="s">
        <v>61400</v>
      </c>
      <c r="C7625" t="s">
        <v>46</v>
      </c>
      <c r="D7625" t="s">
        <v>61401</v>
      </c>
      <c r="E7625" t="s">
        <v>59541</v>
      </c>
      <c r="F7625" t="s">
        <v>61402</v>
      </c>
      <c r="G7625" t="s">
        <v>61403</v>
      </c>
      <c r="H7625" t="s">
        <v>61404</v>
      </c>
      <c r="I7625" t="s">
        <v>2378</v>
      </c>
      <c r="J7625" t="s">
        <v>39712</v>
      </c>
      <c r="K7625" t="s">
        <v>39713</v>
      </c>
      <c r="L7625" t="s">
        <v>187</v>
      </c>
      <c r="M7625" t="s">
        <v>8014</v>
      </c>
      <c r="N7625" t="s">
        <v>2859</v>
      </c>
      <c r="O7625" t="s">
        <v>39714</v>
      </c>
      <c r="P7625" t="s">
        <v>61405</v>
      </c>
      <c r="R7625" t="str">
        <f t="shared" si="238"/>
        <v>坊子</v>
      </c>
      <c r="S7625" t="str">
        <f t="shared" si="239"/>
        <v>0715</v>
      </c>
    </row>
    <row r="7626" spans="1:19">
      <c r="A7626" t="s">
        <v>61406</v>
      </c>
      <c r="B7626" t="s">
        <v>61407</v>
      </c>
      <c r="C7626" t="s">
        <v>46</v>
      </c>
      <c r="D7626" t="s">
        <v>61408</v>
      </c>
      <c r="E7626" t="s">
        <v>59511</v>
      </c>
      <c r="F7626" t="s">
        <v>61409</v>
      </c>
      <c r="G7626" t="s">
        <v>61410</v>
      </c>
      <c r="H7626" t="s">
        <v>61411</v>
      </c>
      <c r="I7626" t="s">
        <v>3436</v>
      </c>
      <c r="J7626" t="s">
        <v>4355</v>
      </c>
      <c r="K7626" t="s">
        <v>4356</v>
      </c>
      <c r="L7626" t="s">
        <v>47</v>
      </c>
      <c r="M7626" t="s">
        <v>4266</v>
      </c>
      <c r="N7626" t="s">
        <v>2721</v>
      </c>
      <c r="O7626" t="s">
        <v>4357</v>
      </c>
      <c r="P7626" t="s">
        <v>61412</v>
      </c>
      <c r="Q7626" t="s">
        <v>61413</v>
      </c>
      <c r="R7626" t="str">
        <f t="shared" si="238"/>
        <v>诸城</v>
      </c>
      <c r="S7626" t="str">
        <f t="shared" si="239"/>
        <v>0715</v>
      </c>
    </row>
    <row r="7627" spans="1:19">
      <c r="A7627" t="s">
        <v>61414</v>
      </c>
      <c r="B7627" t="s">
        <v>61415</v>
      </c>
      <c r="C7627" t="s">
        <v>46</v>
      </c>
      <c r="D7627" t="s">
        <v>61416</v>
      </c>
      <c r="E7627" t="s">
        <v>61417</v>
      </c>
      <c r="F7627" t="s">
        <v>61418</v>
      </c>
      <c r="G7627" t="s">
        <v>61419</v>
      </c>
      <c r="H7627" t="s">
        <v>61420</v>
      </c>
      <c r="I7627" t="s">
        <v>2350</v>
      </c>
      <c r="J7627" t="s">
        <v>5957</v>
      </c>
      <c r="K7627" t="s">
        <v>5958</v>
      </c>
      <c r="L7627" t="s">
        <v>67</v>
      </c>
      <c r="M7627" t="s">
        <v>2958</v>
      </c>
      <c r="O7627" t="s">
        <v>5959</v>
      </c>
      <c r="P7627" t="s">
        <v>61421</v>
      </c>
      <c r="R7627" t="str">
        <f t="shared" si="238"/>
        <v>昌邑</v>
      </c>
      <c r="S7627" t="str">
        <f t="shared" si="239"/>
        <v>0715</v>
      </c>
    </row>
    <row r="7628" spans="1:19">
      <c r="A7628" t="s">
        <v>61422</v>
      </c>
      <c r="B7628" t="s">
        <v>61423</v>
      </c>
      <c r="C7628" t="s">
        <v>46</v>
      </c>
      <c r="D7628" t="s">
        <v>61424</v>
      </c>
      <c r="E7628" t="s">
        <v>61425</v>
      </c>
      <c r="F7628" t="s">
        <v>61426</v>
      </c>
      <c r="G7628" t="s">
        <v>61427</v>
      </c>
      <c r="H7628" t="s">
        <v>61428</v>
      </c>
      <c r="I7628" t="s">
        <v>3969</v>
      </c>
      <c r="J7628" t="s">
        <v>4253</v>
      </c>
      <c r="K7628" t="s">
        <v>43422</v>
      </c>
      <c r="L7628" t="s">
        <v>57</v>
      </c>
      <c r="M7628" t="s">
        <v>2367</v>
      </c>
      <c r="N7628" t="s">
        <v>2368</v>
      </c>
      <c r="O7628" t="s">
        <v>4256</v>
      </c>
      <c r="R7628" t="str">
        <f t="shared" si="238"/>
        <v>安丘</v>
      </c>
      <c r="S7628" t="str">
        <f t="shared" si="239"/>
        <v>0715</v>
      </c>
    </row>
    <row r="7629" spans="1:19">
      <c r="A7629" t="s">
        <v>61429</v>
      </c>
      <c r="B7629" t="s">
        <v>61430</v>
      </c>
      <c r="C7629" t="s">
        <v>46</v>
      </c>
      <c r="D7629" t="s">
        <v>61431</v>
      </c>
      <c r="E7629" t="s">
        <v>59541</v>
      </c>
      <c r="F7629" t="s">
        <v>61432</v>
      </c>
      <c r="G7629" t="s">
        <v>61433</v>
      </c>
      <c r="H7629" t="s">
        <v>61434</v>
      </c>
      <c r="I7629" t="s">
        <v>2350</v>
      </c>
      <c r="J7629" t="s">
        <v>6506</v>
      </c>
      <c r="K7629" t="s">
        <v>6507</v>
      </c>
      <c r="L7629" t="s">
        <v>76</v>
      </c>
      <c r="M7629" t="s">
        <v>4374</v>
      </c>
      <c r="N7629" t="s">
        <v>2396</v>
      </c>
      <c r="O7629" t="s">
        <v>6508</v>
      </c>
      <c r="P7629" t="s">
        <v>61435</v>
      </c>
      <c r="Q7629" t="s">
        <v>61436</v>
      </c>
      <c r="R7629" t="str">
        <f t="shared" si="238"/>
        <v>奎文</v>
      </c>
      <c r="S7629" t="str">
        <f t="shared" si="239"/>
        <v>0715</v>
      </c>
    </row>
    <row r="7630" spans="1:19">
      <c r="A7630" t="s">
        <v>61437</v>
      </c>
      <c r="B7630" t="s">
        <v>61438</v>
      </c>
      <c r="C7630" t="s">
        <v>46</v>
      </c>
      <c r="D7630" t="s">
        <v>61439</v>
      </c>
      <c r="E7630" t="s">
        <v>59511</v>
      </c>
      <c r="F7630" t="s">
        <v>61440</v>
      </c>
      <c r="G7630" t="s">
        <v>61441</v>
      </c>
      <c r="H7630" t="s">
        <v>61442</v>
      </c>
      <c r="I7630" t="s">
        <v>2586</v>
      </c>
      <c r="J7630" t="s">
        <v>9889</v>
      </c>
      <c r="K7630" t="s">
        <v>9890</v>
      </c>
      <c r="L7630" t="s">
        <v>47</v>
      </c>
      <c r="M7630" t="s">
        <v>4154</v>
      </c>
      <c r="N7630" t="s">
        <v>2368</v>
      </c>
      <c r="O7630" t="s">
        <v>9891</v>
      </c>
      <c r="P7630" t="s">
        <v>61443</v>
      </c>
      <c r="Q7630" t="s">
        <v>61444</v>
      </c>
      <c r="R7630" t="str">
        <f t="shared" si="238"/>
        <v>诸城</v>
      </c>
      <c r="S7630" t="str">
        <f t="shared" si="239"/>
        <v>0715</v>
      </c>
    </row>
    <row r="7631" spans="1:19">
      <c r="A7631" t="s">
        <v>61445</v>
      </c>
      <c r="B7631" t="s">
        <v>61446</v>
      </c>
      <c r="C7631" t="s">
        <v>46</v>
      </c>
      <c r="D7631" t="s">
        <v>61447</v>
      </c>
      <c r="E7631" t="s">
        <v>59511</v>
      </c>
      <c r="F7631" t="s">
        <v>61448</v>
      </c>
      <c r="G7631" t="s">
        <v>61449</v>
      </c>
      <c r="H7631" t="s">
        <v>61450</v>
      </c>
      <c r="I7631" t="s">
        <v>2350</v>
      </c>
      <c r="J7631" t="s">
        <v>3791</v>
      </c>
      <c r="K7631" t="s">
        <v>3792</v>
      </c>
      <c r="L7631" t="s">
        <v>67</v>
      </c>
      <c r="M7631" t="s">
        <v>3008</v>
      </c>
      <c r="N7631" t="s">
        <v>2529</v>
      </c>
      <c r="O7631" t="s">
        <v>3793</v>
      </c>
      <c r="P7631" t="s">
        <v>61451</v>
      </c>
      <c r="Q7631" t="s">
        <v>61452</v>
      </c>
      <c r="R7631" t="str">
        <f t="shared" si="238"/>
        <v>昌邑</v>
      </c>
      <c r="S7631" t="str">
        <f t="shared" si="239"/>
        <v>0715</v>
      </c>
    </row>
    <row r="7632" spans="1:19">
      <c r="A7632" t="s">
        <v>61453</v>
      </c>
      <c r="B7632" t="s">
        <v>60747</v>
      </c>
      <c r="C7632" t="s">
        <v>46</v>
      </c>
      <c r="D7632" t="s">
        <v>61454</v>
      </c>
      <c r="E7632" t="s">
        <v>61455</v>
      </c>
      <c r="F7632" t="s">
        <v>61456</v>
      </c>
      <c r="G7632" t="s">
        <v>61457</v>
      </c>
      <c r="H7632" t="s">
        <v>61458</v>
      </c>
      <c r="I7632" t="s">
        <v>2645</v>
      </c>
      <c r="J7632" t="s">
        <v>34664</v>
      </c>
      <c r="K7632" t="s">
        <v>34665</v>
      </c>
      <c r="L7632" t="s">
        <v>146</v>
      </c>
      <c r="M7632" t="s">
        <v>4470</v>
      </c>
      <c r="N7632" t="s">
        <v>2674</v>
      </c>
      <c r="O7632" t="s">
        <v>34666</v>
      </c>
      <c r="P7632" t="s">
        <v>61459</v>
      </c>
      <c r="R7632" t="str">
        <f t="shared" si="238"/>
        <v>临朐</v>
      </c>
      <c r="S7632" t="str">
        <f t="shared" si="239"/>
        <v>0715</v>
      </c>
    </row>
    <row r="7633" spans="1:19">
      <c r="A7633" t="s">
        <v>61460</v>
      </c>
      <c r="B7633" t="s">
        <v>61461</v>
      </c>
      <c r="C7633" t="s">
        <v>46</v>
      </c>
      <c r="D7633" t="s">
        <v>61462</v>
      </c>
      <c r="E7633" t="s">
        <v>61463</v>
      </c>
      <c r="F7633" t="s">
        <v>61464</v>
      </c>
      <c r="G7633" t="s">
        <v>61465</v>
      </c>
      <c r="H7633" t="s">
        <v>61466</v>
      </c>
      <c r="I7633" t="s">
        <v>2378</v>
      </c>
      <c r="J7633" t="s">
        <v>3167</v>
      </c>
      <c r="K7633" t="s">
        <v>3168</v>
      </c>
      <c r="L7633" t="s">
        <v>110</v>
      </c>
      <c r="M7633" t="s">
        <v>3098</v>
      </c>
      <c r="N7633" t="s">
        <v>2859</v>
      </c>
      <c r="O7633" t="s">
        <v>3169</v>
      </c>
      <c r="P7633" t="s">
        <v>61467</v>
      </c>
      <c r="Q7633" t="s">
        <v>61468</v>
      </c>
      <c r="R7633" t="str">
        <f t="shared" si="238"/>
        <v>高密</v>
      </c>
      <c r="S7633" t="str">
        <f t="shared" si="239"/>
        <v>0715</v>
      </c>
    </row>
    <row r="7634" spans="1:19">
      <c r="A7634" t="s">
        <v>61469</v>
      </c>
      <c r="B7634" t="s">
        <v>61470</v>
      </c>
      <c r="C7634" t="s">
        <v>46</v>
      </c>
      <c r="D7634" t="s">
        <v>61471</v>
      </c>
      <c r="E7634" t="s">
        <v>61472</v>
      </c>
      <c r="F7634" t="s">
        <v>61473</v>
      </c>
      <c r="G7634" t="s">
        <v>61474</v>
      </c>
      <c r="H7634" t="s">
        <v>61475</v>
      </c>
      <c r="I7634" t="s">
        <v>5112</v>
      </c>
      <c r="J7634" t="s">
        <v>5600</v>
      </c>
      <c r="K7634" t="s">
        <v>5601</v>
      </c>
      <c r="L7634" t="s">
        <v>128</v>
      </c>
      <c r="M7634" t="s">
        <v>5602</v>
      </c>
      <c r="N7634" t="s">
        <v>7538</v>
      </c>
      <c r="O7634" t="s">
        <v>5603</v>
      </c>
      <c r="P7634" t="s">
        <v>61476</v>
      </c>
      <c r="Q7634" t="s">
        <v>61477</v>
      </c>
      <c r="R7634" t="str">
        <f t="shared" si="238"/>
        <v>寿光</v>
      </c>
      <c r="S7634" t="str">
        <f t="shared" si="239"/>
        <v>0715</v>
      </c>
    </row>
    <row r="7635" spans="1:19">
      <c r="A7635" t="s">
        <v>2070</v>
      </c>
      <c r="B7635" t="s">
        <v>61478</v>
      </c>
      <c r="C7635" t="s">
        <v>46</v>
      </c>
      <c r="D7635" t="s">
        <v>61479</v>
      </c>
      <c r="E7635" t="s">
        <v>59541</v>
      </c>
      <c r="F7635" t="s">
        <v>61480</v>
      </c>
      <c r="G7635" t="s">
        <v>2068</v>
      </c>
      <c r="H7635" t="s">
        <v>61481</v>
      </c>
      <c r="I7635" t="s">
        <v>2364</v>
      </c>
      <c r="J7635" t="s">
        <v>36951</v>
      </c>
      <c r="K7635" t="s">
        <v>36952</v>
      </c>
      <c r="L7635" t="s">
        <v>47</v>
      </c>
      <c r="M7635" t="s">
        <v>3159</v>
      </c>
      <c r="N7635" t="s">
        <v>3339</v>
      </c>
      <c r="O7635" t="s">
        <v>36953</v>
      </c>
      <c r="P7635" t="s">
        <v>61482</v>
      </c>
      <c r="R7635" t="str">
        <f t="shared" si="238"/>
        <v>诸城</v>
      </c>
      <c r="S7635" t="str">
        <f t="shared" si="239"/>
        <v>0715</v>
      </c>
    </row>
    <row r="7636" spans="1:19">
      <c r="A7636" t="s">
        <v>61483</v>
      </c>
      <c r="B7636" t="s">
        <v>61484</v>
      </c>
      <c r="C7636" t="s">
        <v>46</v>
      </c>
      <c r="D7636" t="s">
        <v>61485</v>
      </c>
      <c r="E7636" t="s">
        <v>59541</v>
      </c>
      <c r="F7636" t="s">
        <v>61486</v>
      </c>
      <c r="G7636" t="s">
        <v>61487</v>
      </c>
      <c r="H7636" t="s">
        <v>61488</v>
      </c>
      <c r="I7636" t="s">
        <v>2364</v>
      </c>
      <c r="J7636" t="s">
        <v>4844</v>
      </c>
      <c r="K7636" t="s">
        <v>4845</v>
      </c>
      <c r="L7636" t="s">
        <v>76</v>
      </c>
      <c r="M7636" t="s">
        <v>2528</v>
      </c>
      <c r="N7636" t="s">
        <v>2354</v>
      </c>
      <c r="O7636" t="s">
        <v>4846</v>
      </c>
      <c r="P7636" t="s">
        <v>61489</v>
      </c>
      <c r="R7636" t="str">
        <f t="shared" si="238"/>
        <v>奎文</v>
      </c>
      <c r="S7636" t="str">
        <f t="shared" si="239"/>
        <v>0715</v>
      </c>
    </row>
    <row r="7637" spans="1:19">
      <c r="A7637" t="s">
        <v>61490</v>
      </c>
      <c r="B7637" t="s">
        <v>61491</v>
      </c>
      <c r="C7637" t="s">
        <v>46</v>
      </c>
      <c r="D7637" t="s">
        <v>61492</v>
      </c>
      <c r="E7637" t="s">
        <v>59511</v>
      </c>
      <c r="F7637" t="s">
        <v>61493</v>
      </c>
      <c r="G7637" t="s">
        <v>61494</v>
      </c>
      <c r="H7637" t="s">
        <v>61495</v>
      </c>
      <c r="I7637" t="s">
        <v>2350</v>
      </c>
      <c r="J7637" t="s">
        <v>3586</v>
      </c>
      <c r="K7637" t="s">
        <v>3587</v>
      </c>
      <c r="L7637" t="s">
        <v>47</v>
      </c>
      <c r="M7637" t="s">
        <v>3159</v>
      </c>
      <c r="N7637" t="s">
        <v>3554</v>
      </c>
      <c r="O7637" t="s">
        <v>3588</v>
      </c>
      <c r="P7637" t="s">
        <v>61496</v>
      </c>
      <c r="Q7637" t="s">
        <v>61497</v>
      </c>
      <c r="R7637" t="str">
        <f t="shared" si="238"/>
        <v>诸城</v>
      </c>
      <c r="S7637" t="str">
        <f t="shared" si="239"/>
        <v>0715</v>
      </c>
    </row>
    <row r="7638" spans="1:19">
      <c r="A7638" t="s">
        <v>61498</v>
      </c>
      <c r="B7638" t="s">
        <v>61499</v>
      </c>
      <c r="C7638" t="s">
        <v>46</v>
      </c>
      <c r="D7638" t="s">
        <v>61500</v>
      </c>
      <c r="E7638" t="s">
        <v>61501</v>
      </c>
      <c r="F7638" t="s">
        <v>61502</v>
      </c>
      <c r="G7638" t="s">
        <v>61503</v>
      </c>
      <c r="H7638" t="s">
        <v>61504</v>
      </c>
      <c r="I7638" t="s">
        <v>4038</v>
      </c>
      <c r="J7638" t="s">
        <v>4437</v>
      </c>
      <c r="K7638" t="s">
        <v>4438</v>
      </c>
      <c r="N7638" t="s">
        <v>3214</v>
      </c>
      <c r="O7638" t="s">
        <v>4440</v>
      </c>
      <c r="R7638" t="str">
        <f t="shared" si="238"/>
        <v/>
      </c>
      <c r="S7638" t="str">
        <f t="shared" si="239"/>
        <v>0715</v>
      </c>
    </row>
    <row r="7639" spans="1:19">
      <c r="A7639" t="s">
        <v>61505</v>
      </c>
      <c r="B7639" t="s">
        <v>61506</v>
      </c>
      <c r="C7639" t="s">
        <v>46</v>
      </c>
      <c r="D7639" t="s">
        <v>61507</v>
      </c>
      <c r="E7639" t="s">
        <v>59541</v>
      </c>
      <c r="F7639" t="s">
        <v>61508</v>
      </c>
      <c r="G7639" t="s">
        <v>61509</v>
      </c>
      <c r="H7639" t="s">
        <v>61510</v>
      </c>
      <c r="I7639" t="s">
        <v>2350</v>
      </c>
      <c r="J7639" t="s">
        <v>2793</v>
      </c>
      <c r="K7639" t="s">
        <v>2794</v>
      </c>
      <c r="L7639" t="s">
        <v>57</v>
      </c>
      <c r="M7639" t="s">
        <v>2367</v>
      </c>
      <c r="N7639" t="s">
        <v>2421</v>
      </c>
      <c r="O7639" t="s">
        <v>2795</v>
      </c>
      <c r="P7639" t="s">
        <v>61511</v>
      </c>
      <c r="R7639" t="str">
        <f t="shared" si="238"/>
        <v>安丘</v>
      </c>
      <c r="S7639" t="str">
        <f t="shared" si="239"/>
        <v>0715</v>
      </c>
    </row>
    <row r="7640" spans="1:19">
      <c r="A7640" t="s">
        <v>61512</v>
      </c>
      <c r="B7640" t="s">
        <v>61513</v>
      </c>
      <c r="C7640" t="s">
        <v>46</v>
      </c>
      <c r="D7640" t="s">
        <v>61514</v>
      </c>
      <c r="E7640" t="s">
        <v>61515</v>
      </c>
      <c r="F7640" t="s">
        <v>61516</v>
      </c>
      <c r="G7640" t="s">
        <v>61517</v>
      </c>
      <c r="H7640" t="s">
        <v>61518</v>
      </c>
      <c r="I7640" t="s">
        <v>2364</v>
      </c>
      <c r="J7640" t="s">
        <v>5085</v>
      </c>
      <c r="K7640" t="s">
        <v>5086</v>
      </c>
      <c r="L7640" t="s">
        <v>119</v>
      </c>
      <c r="M7640" t="s">
        <v>4168</v>
      </c>
      <c r="N7640" t="s">
        <v>2368</v>
      </c>
      <c r="O7640" t="s">
        <v>5087</v>
      </c>
      <c r="P7640" t="s">
        <v>61519</v>
      </c>
      <c r="R7640" t="str">
        <f t="shared" si="238"/>
        <v>寒亭</v>
      </c>
      <c r="S7640" t="str">
        <f t="shared" si="239"/>
        <v>0715</v>
      </c>
    </row>
    <row r="7641" spans="1:19">
      <c r="A7641" t="s">
        <v>61520</v>
      </c>
      <c r="B7641" t="s">
        <v>61521</v>
      </c>
      <c r="C7641" t="s">
        <v>46</v>
      </c>
      <c r="D7641" t="s">
        <v>61522</v>
      </c>
      <c r="E7641" t="s">
        <v>59541</v>
      </c>
      <c r="F7641" t="s">
        <v>61523</v>
      </c>
      <c r="G7641" t="s">
        <v>61524</v>
      </c>
      <c r="H7641" t="s">
        <v>61525</v>
      </c>
      <c r="I7641" t="s">
        <v>2364</v>
      </c>
      <c r="J7641" t="s">
        <v>3597</v>
      </c>
      <c r="K7641" t="s">
        <v>3598</v>
      </c>
      <c r="L7641" t="s">
        <v>128</v>
      </c>
      <c r="M7641" t="s">
        <v>2708</v>
      </c>
      <c r="N7641" t="s">
        <v>2721</v>
      </c>
      <c r="O7641" t="s">
        <v>3599</v>
      </c>
      <c r="P7641" t="s">
        <v>61526</v>
      </c>
      <c r="R7641" t="str">
        <f t="shared" si="238"/>
        <v>寿光</v>
      </c>
      <c r="S7641" t="str">
        <f t="shared" si="239"/>
        <v>0715</v>
      </c>
    </row>
    <row r="7642" spans="1:19">
      <c r="A7642" t="s">
        <v>61527</v>
      </c>
      <c r="B7642" t="s">
        <v>61528</v>
      </c>
      <c r="C7642" t="s">
        <v>46</v>
      </c>
      <c r="D7642" t="s">
        <v>61529</v>
      </c>
      <c r="E7642" t="s">
        <v>59541</v>
      </c>
      <c r="F7642" t="s">
        <v>61530</v>
      </c>
      <c r="G7642" t="s">
        <v>61531</v>
      </c>
      <c r="H7642" t="s">
        <v>61532</v>
      </c>
      <c r="I7642" t="s">
        <v>2364</v>
      </c>
      <c r="J7642" t="s">
        <v>7951</v>
      </c>
      <c r="K7642" t="s">
        <v>7952</v>
      </c>
      <c r="L7642" t="s">
        <v>128</v>
      </c>
      <c r="M7642" t="s">
        <v>2913</v>
      </c>
      <c r="N7642" t="s">
        <v>2480</v>
      </c>
      <c r="O7642" t="s">
        <v>7953</v>
      </c>
      <c r="P7642" t="s">
        <v>61533</v>
      </c>
      <c r="Q7642" t="s">
        <v>61534</v>
      </c>
      <c r="R7642" t="str">
        <f t="shared" si="238"/>
        <v>寿光</v>
      </c>
      <c r="S7642" t="str">
        <f t="shared" si="239"/>
        <v>0715</v>
      </c>
    </row>
    <row r="7643" spans="1:19">
      <c r="A7643" t="s">
        <v>61535</v>
      </c>
      <c r="B7643" t="s">
        <v>61536</v>
      </c>
      <c r="C7643" t="s">
        <v>46</v>
      </c>
      <c r="D7643" t="s">
        <v>61537</v>
      </c>
      <c r="E7643" t="s">
        <v>59541</v>
      </c>
      <c r="F7643" t="s">
        <v>61538</v>
      </c>
      <c r="G7643" t="s">
        <v>61539</v>
      </c>
      <c r="H7643" t="s">
        <v>61540</v>
      </c>
      <c r="I7643" t="s">
        <v>2350</v>
      </c>
      <c r="J7643" t="s">
        <v>4372</v>
      </c>
      <c r="K7643" t="s">
        <v>4373</v>
      </c>
      <c r="L7643" t="s">
        <v>76</v>
      </c>
      <c r="M7643" t="s">
        <v>4374</v>
      </c>
      <c r="N7643" t="s">
        <v>3907</v>
      </c>
      <c r="O7643" t="s">
        <v>4375</v>
      </c>
      <c r="P7643" t="s">
        <v>61541</v>
      </c>
      <c r="Q7643" t="s">
        <v>61542</v>
      </c>
      <c r="R7643" t="str">
        <f t="shared" si="238"/>
        <v>奎文</v>
      </c>
      <c r="S7643" t="str">
        <f t="shared" si="239"/>
        <v>0715</v>
      </c>
    </row>
    <row r="7644" spans="1:19">
      <c r="A7644" t="s">
        <v>61543</v>
      </c>
      <c r="B7644" t="s">
        <v>61544</v>
      </c>
      <c r="C7644" t="s">
        <v>46</v>
      </c>
      <c r="D7644" t="s">
        <v>61545</v>
      </c>
      <c r="E7644" t="s">
        <v>61463</v>
      </c>
      <c r="F7644" t="s">
        <v>61546</v>
      </c>
      <c r="G7644" t="s">
        <v>61547</v>
      </c>
      <c r="H7644" t="s">
        <v>61548</v>
      </c>
      <c r="I7644" t="s">
        <v>2465</v>
      </c>
      <c r="J7644" t="s">
        <v>5254</v>
      </c>
      <c r="K7644" t="s">
        <v>5255</v>
      </c>
      <c r="L7644" t="s">
        <v>101</v>
      </c>
      <c r="M7644" t="s">
        <v>2982</v>
      </c>
      <c r="N7644" t="s">
        <v>2421</v>
      </c>
      <c r="O7644" t="s">
        <v>5256</v>
      </c>
      <c r="P7644" t="s">
        <v>61549</v>
      </c>
      <c r="Q7644" t="s">
        <v>61550</v>
      </c>
      <c r="R7644" t="str">
        <f t="shared" si="238"/>
        <v>潍城</v>
      </c>
      <c r="S7644" t="str">
        <f t="shared" si="239"/>
        <v>0715</v>
      </c>
    </row>
    <row r="7645" spans="1:19">
      <c r="A7645" t="s">
        <v>61551</v>
      </c>
      <c r="B7645" t="s">
        <v>61552</v>
      </c>
      <c r="C7645" t="s">
        <v>46</v>
      </c>
      <c r="D7645" t="s">
        <v>61553</v>
      </c>
      <c r="E7645" t="s">
        <v>61554</v>
      </c>
      <c r="F7645" t="s">
        <v>61555</v>
      </c>
      <c r="G7645" t="s">
        <v>61556</v>
      </c>
      <c r="H7645" t="s">
        <v>61557</v>
      </c>
      <c r="I7645" t="s">
        <v>2350</v>
      </c>
      <c r="J7645" t="s">
        <v>38328</v>
      </c>
      <c r="K7645" t="s">
        <v>38329</v>
      </c>
      <c r="L7645" t="s">
        <v>57</v>
      </c>
      <c r="M7645" t="s">
        <v>2367</v>
      </c>
      <c r="N7645" t="s">
        <v>6308</v>
      </c>
      <c r="O7645" t="s">
        <v>38330</v>
      </c>
      <c r="P7645" t="s">
        <v>61558</v>
      </c>
      <c r="R7645" t="str">
        <f t="shared" si="238"/>
        <v>安丘</v>
      </c>
      <c r="S7645" t="str">
        <f t="shared" si="239"/>
        <v>0715</v>
      </c>
    </row>
    <row r="7646" spans="1:19">
      <c r="A7646" t="s">
        <v>61559</v>
      </c>
      <c r="B7646" t="s">
        <v>61560</v>
      </c>
      <c r="C7646" t="s">
        <v>46</v>
      </c>
      <c r="D7646" t="s">
        <v>61561</v>
      </c>
      <c r="E7646" t="s">
        <v>59511</v>
      </c>
      <c r="F7646" t="s">
        <v>61562</v>
      </c>
      <c r="G7646" t="s">
        <v>61563</v>
      </c>
      <c r="H7646" t="s">
        <v>61564</v>
      </c>
      <c r="I7646" t="s">
        <v>2350</v>
      </c>
      <c r="J7646" t="s">
        <v>6005</v>
      </c>
      <c r="K7646" t="s">
        <v>6006</v>
      </c>
      <c r="L7646" t="s">
        <v>110</v>
      </c>
      <c r="M7646" t="s">
        <v>3098</v>
      </c>
      <c r="N7646" t="s">
        <v>3718</v>
      </c>
      <c r="O7646" t="s">
        <v>6007</v>
      </c>
      <c r="P7646" t="s">
        <v>61565</v>
      </c>
      <c r="Q7646" t="s">
        <v>61566</v>
      </c>
      <c r="R7646" t="str">
        <f t="shared" si="238"/>
        <v>高密</v>
      </c>
      <c r="S7646" t="str">
        <f t="shared" si="239"/>
        <v>0715</v>
      </c>
    </row>
    <row r="7647" spans="1:19">
      <c r="A7647" t="s">
        <v>61567</v>
      </c>
      <c r="B7647" t="s">
        <v>61568</v>
      </c>
      <c r="C7647" t="s">
        <v>46</v>
      </c>
      <c r="D7647" t="s">
        <v>61569</v>
      </c>
      <c r="E7647" t="s">
        <v>59511</v>
      </c>
      <c r="F7647" t="s">
        <v>61570</v>
      </c>
      <c r="G7647" t="s">
        <v>61571</v>
      </c>
      <c r="H7647" t="s">
        <v>61572</v>
      </c>
      <c r="I7647" t="s">
        <v>4165</v>
      </c>
      <c r="J7647" t="s">
        <v>2514</v>
      </c>
      <c r="K7647" t="s">
        <v>2515</v>
      </c>
      <c r="L7647" t="s">
        <v>76</v>
      </c>
      <c r="M7647" t="s">
        <v>2516</v>
      </c>
      <c r="N7647" t="s">
        <v>2368</v>
      </c>
      <c r="O7647" t="s">
        <v>2517</v>
      </c>
      <c r="P7647" t="s">
        <v>61573</v>
      </c>
      <c r="Q7647" t="s">
        <v>61574</v>
      </c>
      <c r="R7647" t="str">
        <f t="shared" si="238"/>
        <v>奎文</v>
      </c>
      <c r="S7647" t="str">
        <f t="shared" si="239"/>
        <v>0715</v>
      </c>
    </row>
    <row r="7648" spans="1:19">
      <c r="A7648" t="s">
        <v>61575</v>
      </c>
      <c r="B7648" t="s">
        <v>61576</v>
      </c>
      <c r="C7648" t="s">
        <v>46</v>
      </c>
      <c r="D7648" t="s">
        <v>61577</v>
      </c>
      <c r="E7648" t="s">
        <v>61578</v>
      </c>
      <c r="F7648" t="s">
        <v>61579</v>
      </c>
      <c r="G7648" t="s">
        <v>61580</v>
      </c>
      <c r="H7648" t="s">
        <v>61581</v>
      </c>
      <c r="I7648" t="s">
        <v>2364</v>
      </c>
      <c r="J7648" t="s">
        <v>3200</v>
      </c>
      <c r="K7648" t="s">
        <v>3201</v>
      </c>
      <c r="L7648" t="s">
        <v>76</v>
      </c>
      <c r="M7648" t="s">
        <v>2528</v>
      </c>
      <c r="N7648" t="s">
        <v>2421</v>
      </c>
      <c r="O7648" t="s">
        <v>3202</v>
      </c>
      <c r="P7648" t="s">
        <v>61582</v>
      </c>
      <c r="R7648" t="str">
        <f t="shared" si="238"/>
        <v>奎文</v>
      </c>
      <c r="S7648" t="str">
        <f t="shared" si="239"/>
        <v>0715</v>
      </c>
    </row>
    <row r="7649" spans="1:19">
      <c r="A7649" t="s">
        <v>61583</v>
      </c>
      <c r="B7649" t="s">
        <v>61584</v>
      </c>
      <c r="C7649" t="s">
        <v>46</v>
      </c>
      <c r="D7649" t="s">
        <v>61585</v>
      </c>
      <c r="E7649" t="s">
        <v>61463</v>
      </c>
      <c r="F7649" t="s">
        <v>61586</v>
      </c>
      <c r="G7649" t="s">
        <v>61587</v>
      </c>
      <c r="H7649" t="s">
        <v>61588</v>
      </c>
      <c r="I7649" t="s">
        <v>2378</v>
      </c>
      <c r="J7649" t="s">
        <v>3938</v>
      </c>
      <c r="K7649" t="s">
        <v>3939</v>
      </c>
      <c r="L7649" t="s">
        <v>137</v>
      </c>
      <c r="M7649" t="s">
        <v>3940</v>
      </c>
      <c r="N7649" t="s">
        <v>2396</v>
      </c>
      <c r="O7649" t="s">
        <v>3941</v>
      </c>
      <c r="P7649" t="s">
        <v>61589</v>
      </c>
      <c r="Q7649" t="s">
        <v>61590</v>
      </c>
      <c r="R7649" t="str">
        <f t="shared" si="238"/>
        <v>青州</v>
      </c>
      <c r="S7649" t="str">
        <f t="shared" si="239"/>
        <v>0715</v>
      </c>
    </row>
    <row r="7650" spans="1:19">
      <c r="A7650" t="s">
        <v>61591</v>
      </c>
      <c r="B7650" t="s">
        <v>61592</v>
      </c>
      <c r="C7650" t="s">
        <v>46</v>
      </c>
      <c r="D7650" t="s">
        <v>61593</v>
      </c>
      <c r="E7650" t="s">
        <v>59511</v>
      </c>
      <c r="F7650" t="s">
        <v>61594</v>
      </c>
      <c r="G7650" t="s">
        <v>61595</v>
      </c>
      <c r="H7650" t="s">
        <v>61596</v>
      </c>
      <c r="I7650" t="s">
        <v>2364</v>
      </c>
      <c r="J7650" t="s">
        <v>9022</v>
      </c>
      <c r="K7650" t="s">
        <v>9023</v>
      </c>
      <c r="L7650" t="s">
        <v>101</v>
      </c>
      <c r="M7650" t="s">
        <v>4459</v>
      </c>
      <c r="N7650" t="s">
        <v>2480</v>
      </c>
      <c r="O7650" t="s">
        <v>9024</v>
      </c>
      <c r="P7650" t="s">
        <v>61597</v>
      </c>
      <c r="R7650" t="str">
        <f t="shared" si="238"/>
        <v>潍城</v>
      </c>
      <c r="S7650" t="str">
        <f t="shared" si="239"/>
        <v>0715</v>
      </c>
    </row>
    <row r="7651" spans="1:19">
      <c r="A7651" t="s">
        <v>61598</v>
      </c>
      <c r="B7651" t="s">
        <v>61599</v>
      </c>
      <c r="C7651" t="s">
        <v>46</v>
      </c>
      <c r="D7651" t="s">
        <v>61600</v>
      </c>
      <c r="E7651" t="s">
        <v>59511</v>
      </c>
      <c r="F7651" t="s">
        <v>61601</v>
      </c>
      <c r="G7651" t="s">
        <v>61602</v>
      </c>
      <c r="H7651" t="s">
        <v>61603</v>
      </c>
      <c r="I7651" t="s">
        <v>2503</v>
      </c>
      <c r="J7651" t="s">
        <v>5735</v>
      </c>
      <c r="K7651" t="s">
        <v>5736</v>
      </c>
      <c r="L7651" t="s">
        <v>101</v>
      </c>
      <c r="M7651" t="s">
        <v>5737</v>
      </c>
      <c r="N7651" t="s">
        <v>2674</v>
      </c>
      <c r="O7651" t="s">
        <v>5738</v>
      </c>
      <c r="P7651" t="s">
        <v>61604</v>
      </c>
      <c r="R7651" t="str">
        <f t="shared" si="238"/>
        <v>潍城</v>
      </c>
      <c r="S7651" t="str">
        <f t="shared" si="239"/>
        <v>0715</v>
      </c>
    </row>
    <row r="7652" spans="1:19">
      <c r="A7652" t="s">
        <v>61605</v>
      </c>
      <c r="B7652" t="s">
        <v>61606</v>
      </c>
      <c r="C7652" t="s">
        <v>46</v>
      </c>
      <c r="D7652" t="s">
        <v>61607</v>
      </c>
      <c r="E7652" t="s">
        <v>59541</v>
      </c>
      <c r="F7652" t="s">
        <v>61608</v>
      </c>
      <c r="G7652" t="s">
        <v>61609</v>
      </c>
      <c r="H7652" t="s">
        <v>61610</v>
      </c>
      <c r="I7652" t="s">
        <v>2586</v>
      </c>
      <c r="J7652" t="s">
        <v>4957</v>
      </c>
      <c r="K7652" t="s">
        <v>2742</v>
      </c>
      <c r="L7652" t="s">
        <v>137</v>
      </c>
      <c r="M7652" t="s">
        <v>2395</v>
      </c>
      <c r="N7652" t="s">
        <v>2721</v>
      </c>
      <c r="O7652" t="s">
        <v>4960</v>
      </c>
      <c r="P7652" t="s">
        <v>61611</v>
      </c>
      <c r="R7652" t="str">
        <f t="shared" si="238"/>
        <v>青州</v>
      </c>
      <c r="S7652" t="str">
        <f t="shared" si="239"/>
        <v>0715</v>
      </c>
    </row>
    <row r="7653" spans="1:19">
      <c r="A7653" t="s">
        <v>61612</v>
      </c>
      <c r="B7653" t="s">
        <v>61613</v>
      </c>
      <c r="C7653" t="s">
        <v>46</v>
      </c>
      <c r="D7653" t="s">
        <v>61614</v>
      </c>
      <c r="E7653" t="s">
        <v>59541</v>
      </c>
      <c r="F7653" t="s">
        <v>61615</v>
      </c>
      <c r="G7653" t="s">
        <v>61616</v>
      </c>
      <c r="H7653" t="s">
        <v>61617</v>
      </c>
      <c r="I7653" t="s">
        <v>6637</v>
      </c>
      <c r="J7653" t="s">
        <v>6414</v>
      </c>
      <c r="K7653" t="s">
        <v>6415</v>
      </c>
      <c r="L7653" t="s">
        <v>137</v>
      </c>
      <c r="M7653" t="s">
        <v>2339</v>
      </c>
      <c r="N7653" t="s">
        <v>3307</v>
      </c>
      <c r="O7653" t="s">
        <v>6416</v>
      </c>
      <c r="P7653" t="s">
        <v>61618</v>
      </c>
      <c r="Q7653" t="s">
        <v>61619</v>
      </c>
      <c r="R7653" t="str">
        <f t="shared" si="238"/>
        <v>青州</v>
      </c>
      <c r="S7653" t="str">
        <f t="shared" si="239"/>
        <v>0715</v>
      </c>
    </row>
    <row r="7654" spans="1:19">
      <c r="A7654" t="s">
        <v>61620</v>
      </c>
      <c r="B7654" t="s">
        <v>61621</v>
      </c>
      <c r="C7654" t="s">
        <v>46</v>
      </c>
      <c r="D7654" t="s">
        <v>61622</v>
      </c>
      <c r="E7654" t="s">
        <v>61623</v>
      </c>
      <c r="F7654" t="s">
        <v>61624</v>
      </c>
      <c r="G7654" t="s">
        <v>61625</v>
      </c>
      <c r="H7654" t="s">
        <v>61626</v>
      </c>
      <c r="I7654" t="s">
        <v>2645</v>
      </c>
      <c r="J7654" t="s">
        <v>7860</v>
      </c>
      <c r="K7654" t="s">
        <v>7861</v>
      </c>
      <c r="L7654" t="s">
        <v>128</v>
      </c>
      <c r="M7654" t="s">
        <v>4047</v>
      </c>
      <c r="N7654" t="s">
        <v>2421</v>
      </c>
      <c r="O7654" t="s">
        <v>7862</v>
      </c>
      <c r="P7654" t="s">
        <v>61627</v>
      </c>
      <c r="R7654" t="str">
        <f t="shared" si="238"/>
        <v>寿光</v>
      </c>
      <c r="S7654" t="str">
        <f t="shared" si="239"/>
        <v>0715</v>
      </c>
    </row>
    <row r="7655" spans="1:19">
      <c r="A7655" t="s">
        <v>61628</v>
      </c>
      <c r="B7655" t="s">
        <v>61629</v>
      </c>
      <c r="C7655" t="s">
        <v>46</v>
      </c>
      <c r="D7655" t="s">
        <v>61630</v>
      </c>
      <c r="E7655" t="s">
        <v>59541</v>
      </c>
      <c r="F7655" t="s">
        <v>61631</v>
      </c>
      <c r="G7655" t="s">
        <v>61632</v>
      </c>
      <c r="H7655" t="s">
        <v>61633</v>
      </c>
      <c r="I7655" t="s">
        <v>2392</v>
      </c>
      <c r="J7655" t="s">
        <v>9821</v>
      </c>
      <c r="K7655" t="s">
        <v>22546</v>
      </c>
      <c r="L7655" t="s">
        <v>119</v>
      </c>
      <c r="M7655" t="s">
        <v>3695</v>
      </c>
      <c r="N7655" t="s">
        <v>17035</v>
      </c>
      <c r="O7655" t="s">
        <v>9823</v>
      </c>
      <c r="P7655" t="s">
        <v>61634</v>
      </c>
      <c r="R7655" t="str">
        <f t="shared" si="238"/>
        <v>寒亭</v>
      </c>
      <c r="S7655" t="str">
        <f t="shared" si="239"/>
        <v>0715</v>
      </c>
    </row>
    <row r="7656" spans="1:19">
      <c r="A7656" t="s">
        <v>61635</v>
      </c>
      <c r="B7656" t="s">
        <v>61636</v>
      </c>
      <c r="C7656" t="s">
        <v>46</v>
      </c>
      <c r="D7656" t="s">
        <v>61637</v>
      </c>
      <c r="E7656" t="s">
        <v>61349</v>
      </c>
      <c r="F7656" t="s">
        <v>61638</v>
      </c>
      <c r="G7656" t="s">
        <v>61639</v>
      </c>
      <c r="H7656" t="s">
        <v>61640</v>
      </c>
      <c r="I7656" t="s">
        <v>3969</v>
      </c>
      <c r="J7656" t="s">
        <v>6039</v>
      </c>
      <c r="K7656" t="s">
        <v>6040</v>
      </c>
      <c r="L7656" t="s">
        <v>187</v>
      </c>
      <c r="M7656" t="s">
        <v>3075</v>
      </c>
      <c r="N7656" t="s">
        <v>2721</v>
      </c>
      <c r="O7656" t="s">
        <v>6041</v>
      </c>
      <c r="P7656" t="s">
        <v>61641</v>
      </c>
      <c r="R7656" t="str">
        <f t="shared" si="238"/>
        <v>坊子</v>
      </c>
      <c r="S7656" t="str">
        <f t="shared" si="239"/>
        <v>0715</v>
      </c>
    </row>
    <row r="7657" spans="1:19">
      <c r="A7657" t="s">
        <v>61642</v>
      </c>
      <c r="B7657" t="s">
        <v>61643</v>
      </c>
      <c r="C7657" t="s">
        <v>46</v>
      </c>
      <c r="D7657" t="s">
        <v>61644</v>
      </c>
      <c r="E7657" t="s">
        <v>61335</v>
      </c>
      <c r="F7657" t="s">
        <v>61645</v>
      </c>
      <c r="G7657" t="s">
        <v>61646</v>
      </c>
      <c r="H7657" t="s">
        <v>61647</v>
      </c>
      <c r="I7657" t="s">
        <v>5112</v>
      </c>
      <c r="J7657" t="s">
        <v>4774</v>
      </c>
      <c r="K7657" t="s">
        <v>4775</v>
      </c>
      <c r="L7657" t="s">
        <v>67</v>
      </c>
      <c r="M7657" t="s">
        <v>3706</v>
      </c>
      <c r="N7657" t="s">
        <v>3339</v>
      </c>
      <c r="O7657" t="s">
        <v>4776</v>
      </c>
      <c r="P7657" t="s">
        <v>61648</v>
      </c>
      <c r="Q7657" t="s">
        <v>61649</v>
      </c>
      <c r="R7657" t="str">
        <f t="shared" si="238"/>
        <v>昌邑</v>
      </c>
      <c r="S7657" t="str">
        <f t="shared" si="239"/>
        <v>0715</v>
      </c>
    </row>
    <row r="7658" spans="1:19">
      <c r="A7658" t="s">
        <v>61650</v>
      </c>
      <c r="B7658" t="s">
        <v>61651</v>
      </c>
      <c r="C7658" t="s">
        <v>46</v>
      </c>
      <c r="D7658" t="s">
        <v>61652</v>
      </c>
      <c r="E7658" t="s">
        <v>61653</v>
      </c>
      <c r="F7658" t="s">
        <v>61654</v>
      </c>
      <c r="G7658" t="s">
        <v>61655</v>
      </c>
      <c r="H7658" t="s">
        <v>61656</v>
      </c>
      <c r="I7658" t="s">
        <v>2645</v>
      </c>
      <c r="J7658" t="s">
        <v>9471</v>
      </c>
      <c r="K7658" t="s">
        <v>9472</v>
      </c>
      <c r="L7658" t="s">
        <v>128</v>
      </c>
      <c r="M7658" t="s">
        <v>2720</v>
      </c>
      <c r="N7658" t="s">
        <v>2421</v>
      </c>
      <c r="O7658" t="s">
        <v>9473</v>
      </c>
      <c r="P7658" t="s">
        <v>61657</v>
      </c>
      <c r="R7658" t="str">
        <f t="shared" si="238"/>
        <v>寿光</v>
      </c>
      <c r="S7658" t="str">
        <f t="shared" si="239"/>
        <v>0715</v>
      </c>
    </row>
    <row r="7659" spans="1:19">
      <c r="A7659" t="s">
        <v>61658</v>
      </c>
      <c r="B7659" t="s">
        <v>61659</v>
      </c>
      <c r="C7659" t="s">
        <v>46</v>
      </c>
      <c r="D7659" t="s">
        <v>61660</v>
      </c>
      <c r="E7659" t="s">
        <v>59511</v>
      </c>
      <c r="F7659" t="s">
        <v>61661</v>
      </c>
      <c r="G7659" t="s">
        <v>61662</v>
      </c>
      <c r="H7659" t="s">
        <v>61663</v>
      </c>
      <c r="I7659" t="s">
        <v>2350</v>
      </c>
      <c r="J7659" t="s">
        <v>27731</v>
      </c>
      <c r="K7659" t="s">
        <v>27732</v>
      </c>
      <c r="L7659" t="s">
        <v>137</v>
      </c>
      <c r="M7659" t="s">
        <v>5175</v>
      </c>
      <c r="N7659" t="s">
        <v>2859</v>
      </c>
      <c r="O7659" t="s">
        <v>27733</v>
      </c>
      <c r="P7659" t="s">
        <v>61664</v>
      </c>
      <c r="Q7659" t="s">
        <v>61665</v>
      </c>
      <c r="R7659" t="str">
        <f t="shared" si="238"/>
        <v>青州</v>
      </c>
      <c r="S7659" t="str">
        <f t="shared" si="239"/>
        <v>0715</v>
      </c>
    </row>
    <row r="7660" spans="1:19">
      <c r="A7660" t="s">
        <v>61666</v>
      </c>
      <c r="B7660" t="s">
        <v>61667</v>
      </c>
      <c r="C7660" t="s">
        <v>46</v>
      </c>
      <c r="D7660" t="s">
        <v>61668</v>
      </c>
      <c r="E7660" t="s">
        <v>59511</v>
      </c>
      <c r="F7660" t="s">
        <v>61669</v>
      </c>
      <c r="G7660" t="s">
        <v>61670</v>
      </c>
      <c r="H7660" t="s">
        <v>61671</v>
      </c>
      <c r="I7660" t="s">
        <v>2645</v>
      </c>
      <c r="J7660" t="s">
        <v>6766</v>
      </c>
      <c r="K7660" t="s">
        <v>6767</v>
      </c>
      <c r="L7660" t="s">
        <v>137</v>
      </c>
      <c r="M7660" t="s">
        <v>2686</v>
      </c>
      <c r="N7660" t="s">
        <v>7359</v>
      </c>
      <c r="O7660" t="s">
        <v>6768</v>
      </c>
      <c r="P7660" t="s">
        <v>61672</v>
      </c>
      <c r="R7660" t="str">
        <f t="shared" si="238"/>
        <v>青州</v>
      </c>
      <c r="S7660" t="str">
        <f t="shared" si="239"/>
        <v>0715</v>
      </c>
    </row>
    <row r="7661" spans="1:19">
      <c r="A7661" t="s">
        <v>61673</v>
      </c>
      <c r="B7661" t="s">
        <v>61674</v>
      </c>
      <c r="C7661" t="s">
        <v>46</v>
      </c>
      <c r="D7661" t="s">
        <v>61675</v>
      </c>
      <c r="E7661" t="s">
        <v>59511</v>
      </c>
      <c r="F7661" t="s">
        <v>61676</v>
      </c>
      <c r="G7661" t="s">
        <v>61677</v>
      </c>
      <c r="H7661" t="s">
        <v>61678</v>
      </c>
      <c r="I7661" t="s">
        <v>3336</v>
      </c>
      <c r="J7661" t="s">
        <v>5040</v>
      </c>
      <c r="K7661" t="s">
        <v>5041</v>
      </c>
      <c r="L7661" t="s">
        <v>146</v>
      </c>
      <c r="M7661" t="s">
        <v>2420</v>
      </c>
      <c r="N7661" t="s">
        <v>3122</v>
      </c>
      <c r="O7661" t="s">
        <v>5042</v>
      </c>
      <c r="P7661" t="s">
        <v>61679</v>
      </c>
      <c r="Q7661" t="s">
        <v>61680</v>
      </c>
      <c r="R7661" t="str">
        <f t="shared" si="238"/>
        <v>临朐</v>
      </c>
      <c r="S7661" t="str">
        <f t="shared" si="239"/>
        <v>0715</v>
      </c>
    </row>
    <row r="7662" spans="1:19">
      <c r="A7662" t="s">
        <v>61681</v>
      </c>
      <c r="B7662" t="s">
        <v>61682</v>
      </c>
      <c r="C7662" t="s">
        <v>46</v>
      </c>
      <c r="D7662" t="s">
        <v>61683</v>
      </c>
      <c r="E7662" t="s">
        <v>61684</v>
      </c>
      <c r="F7662" t="s">
        <v>61685</v>
      </c>
      <c r="G7662" t="s">
        <v>61686</v>
      </c>
      <c r="H7662" t="s">
        <v>61687</v>
      </c>
      <c r="I7662" t="s">
        <v>2364</v>
      </c>
      <c r="J7662" t="s">
        <v>2671</v>
      </c>
      <c r="K7662" t="s">
        <v>2672</v>
      </c>
      <c r="L7662" t="s">
        <v>67</v>
      </c>
      <c r="M7662" t="s">
        <v>2673</v>
      </c>
      <c r="N7662" t="s">
        <v>2674</v>
      </c>
      <c r="O7662" t="s">
        <v>2675</v>
      </c>
      <c r="R7662" t="str">
        <f t="shared" si="238"/>
        <v>昌邑</v>
      </c>
      <c r="S7662" t="str">
        <f t="shared" si="239"/>
        <v>0715</v>
      </c>
    </row>
    <row r="7663" spans="1:19">
      <c r="A7663" t="s">
        <v>61688</v>
      </c>
      <c r="B7663" t="s">
        <v>61689</v>
      </c>
      <c r="C7663" t="s">
        <v>46</v>
      </c>
      <c r="D7663" t="s">
        <v>61690</v>
      </c>
      <c r="E7663" t="s">
        <v>59511</v>
      </c>
      <c r="F7663" t="s">
        <v>61691</v>
      </c>
      <c r="G7663" t="s">
        <v>61692</v>
      </c>
      <c r="H7663" t="s">
        <v>61693</v>
      </c>
      <c r="I7663" t="s">
        <v>2503</v>
      </c>
      <c r="J7663" t="s">
        <v>11118</v>
      </c>
      <c r="K7663" t="s">
        <v>11119</v>
      </c>
      <c r="L7663" t="s">
        <v>137</v>
      </c>
      <c r="M7663" t="s">
        <v>3040</v>
      </c>
      <c r="N7663" t="s">
        <v>7446</v>
      </c>
      <c r="O7663" t="s">
        <v>11120</v>
      </c>
      <c r="P7663" t="s">
        <v>61694</v>
      </c>
      <c r="R7663" t="str">
        <f t="shared" si="238"/>
        <v>青州</v>
      </c>
      <c r="S7663" t="str">
        <f t="shared" si="239"/>
        <v>0715</v>
      </c>
    </row>
    <row r="7664" spans="1:19">
      <c r="A7664" t="s">
        <v>61695</v>
      </c>
      <c r="B7664" t="s">
        <v>61696</v>
      </c>
      <c r="C7664" t="s">
        <v>46</v>
      </c>
      <c r="D7664" t="s">
        <v>61697</v>
      </c>
      <c r="E7664" t="s">
        <v>59511</v>
      </c>
      <c r="F7664" t="s">
        <v>61698</v>
      </c>
      <c r="G7664" t="s">
        <v>61699</v>
      </c>
      <c r="H7664" t="s">
        <v>61700</v>
      </c>
      <c r="I7664" t="s">
        <v>2503</v>
      </c>
      <c r="J7664" t="s">
        <v>2646</v>
      </c>
      <c r="K7664" t="s">
        <v>2647</v>
      </c>
      <c r="L7664" t="s">
        <v>128</v>
      </c>
      <c r="M7664" t="s">
        <v>2648</v>
      </c>
      <c r="N7664" t="s">
        <v>2674</v>
      </c>
      <c r="O7664" t="s">
        <v>2650</v>
      </c>
      <c r="P7664" t="s">
        <v>61701</v>
      </c>
      <c r="Q7664" t="s">
        <v>61702</v>
      </c>
      <c r="R7664" t="str">
        <f t="shared" si="238"/>
        <v>寿光</v>
      </c>
      <c r="S7664" t="str">
        <f t="shared" si="239"/>
        <v>0715</v>
      </c>
    </row>
    <row r="7665" spans="1:19">
      <c r="A7665" t="s">
        <v>61703</v>
      </c>
      <c r="B7665" t="s">
        <v>61704</v>
      </c>
      <c r="C7665" t="s">
        <v>46</v>
      </c>
      <c r="D7665" t="s">
        <v>61705</v>
      </c>
      <c r="E7665" t="s">
        <v>59511</v>
      </c>
      <c r="F7665" t="s">
        <v>61706</v>
      </c>
      <c r="G7665" t="s">
        <v>61707</v>
      </c>
      <c r="H7665" t="s">
        <v>61708</v>
      </c>
      <c r="I7665" t="s">
        <v>3336</v>
      </c>
      <c r="J7665" t="s">
        <v>4533</v>
      </c>
      <c r="K7665" t="s">
        <v>4534</v>
      </c>
      <c r="L7665" t="s">
        <v>76</v>
      </c>
      <c r="M7665" t="s">
        <v>2528</v>
      </c>
      <c r="N7665" t="s">
        <v>3522</v>
      </c>
      <c r="O7665" t="s">
        <v>4535</v>
      </c>
      <c r="P7665" t="s">
        <v>61709</v>
      </c>
      <c r="R7665" t="str">
        <f t="shared" si="238"/>
        <v>奎文</v>
      </c>
      <c r="S7665" t="str">
        <f t="shared" si="239"/>
        <v>0715</v>
      </c>
    </row>
    <row r="7666" spans="1:19">
      <c r="A7666" t="s">
        <v>61710</v>
      </c>
      <c r="B7666" t="s">
        <v>61711</v>
      </c>
      <c r="C7666" t="s">
        <v>46</v>
      </c>
      <c r="D7666" t="s">
        <v>61712</v>
      </c>
      <c r="E7666" t="s">
        <v>59920</v>
      </c>
      <c r="F7666" t="s">
        <v>61713</v>
      </c>
      <c r="G7666" t="s">
        <v>61714</v>
      </c>
      <c r="H7666" t="s">
        <v>61715</v>
      </c>
      <c r="I7666" t="s">
        <v>2350</v>
      </c>
      <c r="J7666" t="s">
        <v>5284</v>
      </c>
      <c r="K7666" t="s">
        <v>5285</v>
      </c>
      <c r="L7666" t="s">
        <v>76</v>
      </c>
      <c r="M7666" t="s">
        <v>2408</v>
      </c>
      <c r="N7666" t="s">
        <v>37050</v>
      </c>
      <c r="O7666" t="s">
        <v>5287</v>
      </c>
      <c r="P7666" t="s">
        <v>61716</v>
      </c>
      <c r="R7666" t="str">
        <f t="shared" si="238"/>
        <v>奎文</v>
      </c>
      <c r="S7666" t="str">
        <f t="shared" si="239"/>
        <v>0715</v>
      </c>
    </row>
    <row r="7667" spans="1:19">
      <c r="A7667" t="s">
        <v>61717</v>
      </c>
      <c r="B7667" t="s">
        <v>61718</v>
      </c>
      <c r="C7667" t="s">
        <v>46</v>
      </c>
      <c r="D7667" t="s">
        <v>61719</v>
      </c>
      <c r="E7667" t="s">
        <v>61720</v>
      </c>
      <c r="F7667" t="s">
        <v>61721</v>
      </c>
      <c r="G7667" t="s">
        <v>61722</v>
      </c>
      <c r="H7667" t="s">
        <v>61723</v>
      </c>
      <c r="I7667" t="s">
        <v>2364</v>
      </c>
      <c r="J7667" t="s">
        <v>5649</v>
      </c>
      <c r="K7667" t="s">
        <v>5650</v>
      </c>
      <c r="L7667" t="s">
        <v>76</v>
      </c>
      <c r="M7667" t="s">
        <v>4374</v>
      </c>
      <c r="N7667" t="s">
        <v>3907</v>
      </c>
      <c r="O7667" t="s">
        <v>5651</v>
      </c>
      <c r="P7667" t="s">
        <v>61724</v>
      </c>
      <c r="R7667" t="str">
        <f t="shared" si="238"/>
        <v>奎文</v>
      </c>
      <c r="S7667" t="str">
        <f t="shared" si="239"/>
        <v>0715</v>
      </c>
    </row>
    <row r="7668" spans="1:19">
      <c r="A7668" t="s">
        <v>61725</v>
      </c>
      <c r="B7668" t="s">
        <v>61726</v>
      </c>
      <c r="C7668" t="s">
        <v>46</v>
      </c>
      <c r="D7668" t="s">
        <v>61727</v>
      </c>
      <c r="E7668" t="s">
        <v>61728</v>
      </c>
      <c r="F7668" t="s">
        <v>61729</v>
      </c>
      <c r="G7668" t="s">
        <v>61730</v>
      </c>
      <c r="H7668" t="s">
        <v>61731</v>
      </c>
      <c r="I7668" t="s">
        <v>3376</v>
      </c>
      <c r="J7668" t="s">
        <v>3552</v>
      </c>
      <c r="K7668" t="s">
        <v>3553</v>
      </c>
      <c r="L7668" t="s">
        <v>101</v>
      </c>
      <c r="M7668" t="s">
        <v>2982</v>
      </c>
      <c r="N7668" t="s">
        <v>5839</v>
      </c>
      <c r="O7668" t="s">
        <v>3555</v>
      </c>
      <c r="P7668" t="s">
        <v>61732</v>
      </c>
      <c r="Q7668" t="s">
        <v>61733</v>
      </c>
      <c r="R7668" t="str">
        <f t="shared" si="238"/>
        <v>潍城</v>
      </c>
      <c r="S7668" t="str">
        <f t="shared" si="239"/>
        <v>0715</v>
      </c>
    </row>
    <row r="7669" spans="1:19">
      <c r="A7669" t="s">
        <v>61734</v>
      </c>
      <c r="B7669" t="s">
        <v>61735</v>
      </c>
      <c r="C7669" t="s">
        <v>46</v>
      </c>
      <c r="D7669" t="s">
        <v>61736</v>
      </c>
      <c r="E7669" t="s">
        <v>61737</v>
      </c>
      <c r="F7669" t="s">
        <v>61738</v>
      </c>
      <c r="G7669" t="s">
        <v>61739</v>
      </c>
      <c r="H7669" t="s">
        <v>61740</v>
      </c>
      <c r="I7669" t="s">
        <v>2364</v>
      </c>
      <c r="J7669" t="s">
        <v>3456</v>
      </c>
      <c r="K7669" t="s">
        <v>3457</v>
      </c>
      <c r="L7669" t="s">
        <v>3458</v>
      </c>
      <c r="M7669" t="s">
        <v>3459</v>
      </c>
      <c r="N7669" t="s">
        <v>2421</v>
      </c>
      <c r="O7669" t="s">
        <v>3460</v>
      </c>
      <c r="P7669" t="s">
        <v>61741</v>
      </c>
      <c r="R7669" t="str">
        <f t="shared" si="238"/>
        <v>寒亭</v>
      </c>
      <c r="S7669" t="str">
        <f t="shared" si="239"/>
        <v>0715</v>
      </c>
    </row>
    <row r="7670" spans="1:19">
      <c r="A7670" t="s">
        <v>61742</v>
      </c>
      <c r="B7670" t="s">
        <v>61743</v>
      </c>
      <c r="C7670" t="s">
        <v>46</v>
      </c>
      <c r="D7670" t="s">
        <v>61744</v>
      </c>
      <c r="E7670" t="s">
        <v>61745</v>
      </c>
      <c r="F7670" t="s">
        <v>61746</v>
      </c>
      <c r="G7670" t="s">
        <v>61747</v>
      </c>
      <c r="H7670" t="s">
        <v>61748</v>
      </c>
      <c r="I7670" t="s">
        <v>2645</v>
      </c>
      <c r="J7670" t="s">
        <v>3211</v>
      </c>
      <c r="K7670" t="s">
        <v>3212</v>
      </c>
      <c r="L7670" t="s">
        <v>137</v>
      </c>
      <c r="M7670" t="s">
        <v>3213</v>
      </c>
      <c r="N7670" t="s">
        <v>2421</v>
      </c>
      <c r="O7670" t="s">
        <v>3215</v>
      </c>
      <c r="P7670" t="s">
        <v>61749</v>
      </c>
      <c r="R7670" t="str">
        <f t="shared" si="238"/>
        <v>青州</v>
      </c>
      <c r="S7670" t="str">
        <f t="shared" si="239"/>
        <v>0715</v>
      </c>
    </row>
    <row r="7671" spans="1:19">
      <c r="A7671" t="s">
        <v>61750</v>
      </c>
      <c r="B7671" t="s">
        <v>61751</v>
      </c>
      <c r="C7671" t="s">
        <v>46</v>
      </c>
      <c r="D7671" t="s">
        <v>61752</v>
      </c>
      <c r="E7671" t="s">
        <v>61728</v>
      </c>
      <c r="F7671" t="s">
        <v>61753</v>
      </c>
      <c r="G7671" t="s">
        <v>61754</v>
      </c>
      <c r="H7671" t="s">
        <v>61755</v>
      </c>
      <c r="I7671" t="s">
        <v>5922</v>
      </c>
      <c r="J7671" t="s">
        <v>14840</v>
      </c>
      <c r="K7671" t="s">
        <v>14841</v>
      </c>
      <c r="L7671" t="s">
        <v>146</v>
      </c>
      <c r="M7671" t="s">
        <v>3051</v>
      </c>
      <c r="N7671" t="s">
        <v>2743</v>
      </c>
      <c r="O7671" t="s">
        <v>14842</v>
      </c>
      <c r="P7671" t="s">
        <v>61756</v>
      </c>
      <c r="Q7671" t="s">
        <v>61757</v>
      </c>
      <c r="R7671" t="str">
        <f t="shared" si="238"/>
        <v>临朐</v>
      </c>
      <c r="S7671" t="str">
        <f t="shared" si="239"/>
        <v>0715</v>
      </c>
    </row>
    <row r="7672" spans="1:19">
      <c r="A7672" t="s">
        <v>61758</v>
      </c>
      <c r="B7672" t="s">
        <v>61759</v>
      </c>
      <c r="C7672" t="s">
        <v>46</v>
      </c>
      <c r="D7672" t="s">
        <v>61760</v>
      </c>
      <c r="E7672" t="s">
        <v>59511</v>
      </c>
      <c r="F7672" t="s">
        <v>61761</v>
      </c>
      <c r="G7672" t="s">
        <v>61762</v>
      </c>
      <c r="H7672" t="s">
        <v>61763</v>
      </c>
      <c r="I7672" t="s">
        <v>2364</v>
      </c>
      <c r="J7672" t="s">
        <v>2813</v>
      </c>
      <c r="K7672" t="s">
        <v>2814</v>
      </c>
      <c r="L7672" t="s">
        <v>676</v>
      </c>
      <c r="M7672" t="s">
        <v>2815</v>
      </c>
      <c r="N7672" t="s">
        <v>3554</v>
      </c>
      <c r="O7672" t="s">
        <v>2817</v>
      </c>
      <c r="P7672" t="s">
        <v>61764</v>
      </c>
      <c r="R7672" t="str">
        <f t="shared" si="238"/>
        <v>昌乐</v>
      </c>
      <c r="S7672" t="str">
        <f t="shared" si="239"/>
        <v>0715</v>
      </c>
    </row>
    <row r="7673" spans="1:19">
      <c r="A7673" t="s">
        <v>61765</v>
      </c>
      <c r="B7673" t="s">
        <v>61766</v>
      </c>
      <c r="C7673" t="s">
        <v>46</v>
      </c>
      <c r="D7673" t="s">
        <v>61767</v>
      </c>
      <c r="E7673" t="s">
        <v>59511</v>
      </c>
      <c r="F7673" t="s">
        <v>61768</v>
      </c>
      <c r="G7673" t="s">
        <v>61769</v>
      </c>
      <c r="H7673" t="s">
        <v>61770</v>
      </c>
      <c r="I7673" t="s">
        <v>2465</v>
      </c>
      <c r="J7673" t="s">
        <v>3682</v>
      </c>
      <c r="K7673" t="s">
        <v>3683</v>
      </c>
      <c r="L7673" t="s">
        <v>110</v>
      </c>
      <c r="M7673" t="s">
        <v>3621</v>
      </c>
      <c r="O7673" t="s">
        <v>3684</v>
      </c>
      <c r="P7673" t="s">
        <v>61771</v>
      </c>
      <c r="Q7673" t="s">
        <v>61772</v>
      </c>
      <c r="R7673" t="str">
        <f t="shared" si="238"/>
        <v>高密</v>
      </c>
      <c r="S7673" t="str">
        <f t="shared" si="239"/>
        <v>0715</v>
      </c>
    </row>
    <row r="7674" spans="1:19">
      <c r="A7674" t="s">
        <v>61773</v>
      </c>
      <c r="B7674" t="s">
        <v>61774</v>
      </c>
      <c r="C7674" t="s">
        <v>46</v>
      </c>
      <c r="D7674" t="s">
        <v>61775</v>
      </c>
      <c r="E7674" t="s">
        <v>59541</v>
      </c>
      <c r="F7674" t="s">
        <v>61776</v>
      </c>
      <c r="G7674" t="s">
        <v>61777</v>
      </c>
      <c r="H7674" t="s">
        <v>61778</v>
      </c>
      <c r="I7674" t="s">
        <v>2465</v>
      </c>
      <c r="J7674" t="s">
        <v>6430</v>
      </c>
      <c r="K7674" t="s">
        <v>6431</v>
      </c>
      <c r="L7674" t="s">
        <v>137</v>
      </c>
      <c r="M7674" t="s">
        <v>3729</v>
      </c>
      <c r="N7674" t="s">
        <v>2340</v>
      </c>
      <c r="O7674" t="s">
        <v>6432</v>
      </c>
      <c r="P7674" t="s">
        <v>61779</v>
      </c>
      <c r="Q7674" t="s">
        <v>61780</v>
      </c>
      <c r="R7674" t="str">
        <f t="shared" si="238"/>
        <v>青州</v>
      </c>
      <c r="S7674" t="str">
        <f t="shared" si="239"/>
        <v>0715</v>
      </c>
    </row>
    <row r="7675" spans="1:19">
      <c r="A7675" t="s">
        <v>61781</v>
      </c>
      <c r="B7675" t="s">
        <v>61782</v>
      </c>
      <c r="C7675" t="s">
        <v>46</v>
      </c>
      <c r="D7675" t="s">
        <v>61783</v>
      </c>
      <c r="E7675" t="s">
        <v>55230</v>
      </c>
      <c r="F7675" t="s">
        <v>61784</v>
      </c>
      <c r="G7675" t="s">
        <v>61785</v>
      </c>
      <c r="H7675" t="s">
        <v>61786</v>
      </c>
      <c r="I7675" t="s">
        <v>2392</v>
      </c>
      <c r="J7675" t="s">
        <v>3761</v>
      </c>
      <c r="K7675" t="s">
        <v>3762</v>
      </c>
      <c r="L7675" t="s">
        <v>101</v>
      </c>
      <c r="M7675" t="s">
        <v>3130</v>
      </c>
      <c r="N7675" t="s">
        <v>2785</v>
      </c>
      <c r="O7675" t="s">
        <v>3763</v>
      </c>
      <c r="P7675" t="s">
        <v>61787</v>
      </c>
      <c r="Q7675" t="s">
        <v>61788</v>
      </c>
      <c r="R7675" t="str">
        <f t="shared" si="238"/>
        <v>潍城</v>
      </c>
      <c r="S7675" t="str">
        <f t="shared" si="239"/>
        <v>0715</v>
      </c>
    </row>
    <row r="7676" spans="1:19">
      <c r="A7676" t="s">
        <v>61789</v>
      </c>
      <c r="B7676" t="s">
        <v>61790</v>
      </c>
      <c r="C7676" t="s">
        <v>46</v>
      </c>
      <c r="D7676" t="s">
        <v>61791</v>
      </c>
      <c r="E7676" t="s">
        <v>59541</v>
      </c>
      <c r="F7676" t="s">
        <v>61792</v>
      </c>
      <c r="G7676" t="s">
        <v>61793</v>
      </c>
      <c r="H7676" t="s">
        <v>60600</v>
      </c>
      <c r="I7676" t="s">
        <v>2378</v>
      </c>
      <c r="J7676" t="s">
        <v>61794</v>
      </c>
      <c r="K7676" t="s">
        <v>61795</v>
      </c>
      <c r="L7676" t="s">
        <v>101</v>
      </c>
      <c r="M7676" t="s">
        <v>2982</v>
      </c>
      <c r="N7676" t="s">
        <v>2354</v>
      </c>
      <c r="O7676" t="s">
        <v>61796</v>
      </c>
      <c r="P7676" t="s">
        <v>61797</v>
      </c>
      <c r="Q7676" t="s">
        <v>61798</v>
      </c>
      <c r="R7676" t="str">
        <f t="shared" si="238"/>
        <v>潍城</v>
      </c>
      <c r="S7676" t="str">
        <f t="shared" si="239"/>
        <v>0715</v>
      </c>
    </row>
    <row r="7677" spans="1:19">
      <c r="A7677" t="s">
        <v>61799</v>
      </c>
      <c r="B7677" t="s">
        <v>61800</v>
      </c>
      <c r="C7677" t="s">
        <v>46</v>
      </c>
      <c r="D7677" t="s">
        <v>61801</v>
      </c>
      <c r="E7677" t="s">
        <v>59541</v>
      </c>
      <c r="F7677" t="s">
        <v>61802</v>
      </c>
      <c r="G7677" t="s">
        <v>61803</v>
      </c>
      <c r="H7677" t="s">
        <v>61804</v>
      </c>
      <c r="I7677" t="s">
        <v>2350</v>
      </c>
      <c r="J7677" t="s">
        <v>10659</v>
      </c>
      <c r="K7677" t="s">
        <v>10660</v>
      </c>
      <c r="L7677" t="s">
        <v>3458</v>
      </c>
      <c r="M7677" t="s">
        <v>3459</v>
      </c>
      <c r="N7677" t="s">
        <v>2354</v>
      </c>
      <c r="O7677" t="s">
        <v>10661</v>
      </c>
      <c r="P7677" t="s">
        <v>61805</v>
      </c>
      <c r="Q7677" t="s">
        <v>61806</v>
      </c>
      <c r="R7677" t="str">
        <f t="shared" si="238"/>
        <v>寒亭</v>
      </c>
      <c r="S7677" t="str">
        <f t="shared" si="239"/>
        <v>0715</v>
      </c>
    </row>
    <row r="7678" spans="1:19">
      <c r="A7678" t="s">
        <v>61807</v>
      </c>
      <c r="B7678" t="s">
        <v>61808</v>
      </c>
      <c r="C7678" t="s">
        <v>46</v>
      </c>
      <c r="D7678" t="s">
        <v>61809</v>
      </c>
      <c r="E7678" t="s">
        <v>55230</v>
      </c>
      <c r="F7678" t="s">
        <v>61810</v>
      </c>
      <c r="G7678" t="s">
        <v>61811</v>
      </c>
      <c r="H7678" t="s">
        <v>61812</v>
      </c>
      <c r="I7678" t="s">
        <v>2392</v>
      </c>
      <c r="J7678" t="s">
        <v>5310</v>
      </c>
      <c r="K7678" t="s">
        <v>5311</v>
      </c>
      <c r="L7678" t="s">
        <v>137</v>
      </c>
      <c r="M7678" t="s">
        <v>3729</v>
      </c>
      <c r="N7678" t="s">
        <v>2354</v>
      </c>
      <c r="O7678" t="s">
        <v>5312</v>
      </c>
      <c r="P7678" t="s">
        <v>61813</v>
      </c>
      <c r="Q7678" t="s">
        <v>61814</v>
      </c>
      <c r="R7678" t="str">
        <f t="shared" si="238"/>
        <v>青州</v>
      </c>
      <c r="S7678" t="str">
        <f t="shared" si="239"/>
        <v>0715</v>
      </c>
    </row>
    <row r="7679" spans="1:19">
      <c r="A7679" t="s">
        <v>61815</v>
      </c>
      <c r="B7679" t="s">
        <v>61816</v>
      </c>
      <c r="C7679" t="s">
        <v>46</v>
      </c>
      <c r="D7679" t="s">
        <v>61817</v>
      </c>
      <c r="E7679" t="s">
        <v>55230</v>
      </c>
      <c r="F7679" t="s">
        <v>61818</v>
      </c>
      <c r="G7679" t="s">
        <v>61819</v>
      </c>
      <c r="H7679" t="s">
        <v>61820</v>
      </c>
      <c r="I7679" t="s">
        <v>2392</v>
      </c>
      <c r="J7679" t="s">
        <v>8136</v>
      </c>
      <c r="K7679" t="s">
        <v>8137</v>
      </c>
      <c r="L7679" t="s">
        <v>47</v>
      </c>
      <c r="M7679" t="s">
        <v>3141</v>
      </c>
      <c r="N7679" t="s">
        <v>2649</v>
      </c>
      <c r="O7679" t="s">
        <v>8138</v>
      </c>
      <c r="P7679" t="s">
        <v>61821</v>
      </c>
      <c r="Q7679" t="s">
        <v>61822</v>
      </c>
      <c r="R7679" t="str">
        <f t="shared" si="238"/>
        <v>诸城</v>
      </c>
      <c r="S7679" t="str">
        <f t="shared" si="239"/>
        <v>0715</v>
      </c>
    </row>
    <row r="7680" spans="1:19">
      <c r="A7680" t="s">
        <v>61823</v>
      </c>
      <c r="B7680" t="s">
        <v>61824</v>
      </c>
      <c r="C7680" t="s">
        <v>46</v>
      </c>
      <c r="D7680" t="s">
        <v>61825</v>
      </c>
      <c r="E7680" t="s">
        <v>59511</v>
      </c>
      <c r="F7680" t="s">
        <v>61826</v>
      </c>
      <c r="G7680" t="s">
        <v>61827</v>
      </c>
      <c r="H7680" t="s">
        <v>61828</v>
      </c>
      <c r="I7680" t="s">
        <v>2350</v>
      </c>
      <c r="J7680" t="s">
        <v>3469</v>
      </c>
      <c r="K7680" t="s">
        <v>3470</v>
      </c>
      <c r="L7680" t="s">
        <v>676</v>
      </c>
      <c r="M7680" t="s">
        <v>3471</v>
      </c>
      <c r="N7680" t="s">
        <v>2816</v>
      </c>
      <c r="O7680" t="s">
        <v>3472</v>
      </c>
      <c r="P7680" t="s">
        <v>61829</v>
      </c>
      <c r="R7680" t="str">
        <f t="shared" si="238"/>
        <v>昌乐</v>
      </c>
      <c r="S7680" t="str">
        <f t="shared" si="239"/>
        <v>0715</v>
      </c>
    </row>
    <row r="7681" spans="1:19">
      <c r="A7681" t="s">
        <v>61830</v>
      </c>
      <c r="B7681" t="s">
        <v>61831</v>
      </c>
      <c r="C7681" t="s">
        <v>46</v>
      </c>
      <c r="D7681" t="s">
        <v>61832</v>
      </c>
      <c r="E7681" t="s">
        <v>59541</v>
      </c>
      <c r="F7681" t="s">
        <v>61833</v>
      </c>
      <c r="G7681" t="s">
        <v>61834</v>
      </c>
      <c r="H7681" t="s">
        <v>61835</v>
      </c>
      <c r="I7681" t="s">
        <v>6307</v>
      </c>
      <c r="J7681" t="s">
        <v>11287</v>
      </c>
      <c r="K7681" t="s">
        <v>11288</v>
      </c>
      <c r="L7681" t="s">
        <v>676</v>
      </c>
      <c r="M7681" t="s">
        <v>2613</v>
      </c>
      <c r="N7681" t="s">
        <v>2959</v>
      </c>
      <c r="O7681" t="s">
        <v>11289</v>
      </c>
      <c r="P7681" t="s">
        <v>61836</v>
      </c>
      <c r="Q7681" t="s">
        <v>61837</v>
      </c>
      <c r="R7681" t="str">
        <f t="shared" ref="R7681:R7744" si="240">IF(OR(LEFT(L7681,2)="高新"),"奎文",IF(LEFT(L7681,2)="峡山","坊子",IF(LEFT(L7681,2)="滨海","寒亭",LEFT(L7681,2))))</f>
        <v>昌乐</v>
      </c>
      <c r="S7681" t="str">
        <f t="shared" ref="S7681:S7744" si="241">TEXT(B7681,"mmdd")</f>
        <v>0715</v>
      </c>
    </row>
    <row r="7682" spans="1:19">
      <c r="A7682" t="s">
        <v>61838</v>
      </c>
      <c r="B7682" t="s">
        <v>61839</v>
      </c>
      <c r="C7682" t="s">
        <v>46</v>
      </c>
      <c r="D7682" t="s">
        <v>61840</v>
      </c>
      <c r="E7682" t="s">
        <v>59541</v>
      </c>
      <c r="F7682" t="s">
        <v>61841</v>
      </c>
      <c r="G7682" t="s">
        <v>61842</v>
      </c>
      <c r="H7682" t="s">
        <v>61843</v>
      </c>
      <c r="I7682" t="s">
        <v>2364</v>
      </c>
      <c r="J7682" t="s">
        <v>7627</v>
      </c>
      <c r="K7682" t="s">
        <v>7628</v>
      </c>
      <c r="L7682" t="s">
        <v>128</v>
      </c>
      <c r="M7682" t="s">
        <v>6079</v>
      </c>
      <c r="N7682" t="s">
        <v>2687</v>
      </c>
      <c r="O7682" t="s">
        <v>7629</v>
      </c>
      <c r="P7682" t="s">
        <v>61844</v>
      </c>
      <c r="Q7682" t="s">
        <v>61845</v>
      </c>
      <c r="R7682" t="str">
        <f t="shared" si="240"/>
        <v>寿光</v>
      </c>
      <c r="S7682" t="str">
        <f t="shared" si="241"/>
        <v>0715</v>
      </c>
    </row>
    <row r="7683" spans="1:19">
      <c r="A7683" t="s">
        <v>61846</v>
      </c>
      <c r="B7683" t="s">
        <v>61847</v>
      </c>
      <c r="C7683" t="s">
        <v>46</v>
      </c>
      <c r="D7683" t="s">
        <v>61848</v>
      </c>
      <c r="E7683" t="s">
        <v>55230</v>
      </c>
      <c r="F7683" t="s">
        <v>61849</v>
      </c>
      <c r="G7683" t="s">
        <v>61850</v>
      </c>
      <c r="H7683" t="s">
        <v>61851</v>
      </c>
      <c r="I7683" t="s">
        <v>2392</v>
      </c>
      <c r="J7683" t="s">
        <v>5058</v>
      </c>
      <c r="K7683" t="s">
        <v>5059</v>
      </c>
      <c r="L7683" t="s">
        <v>137</v>
      </c>
      <c r="M7683" t="s">
        <v>3940</v>
      </c>
      <c r="N7683" t="s">
        <v>2785</v>
      </c>
      <c r="O7683" t="s">
        <v>5060</v>
      </c>
      <c r="P7683" t="s">
        <v>61852</v>
      </c>
      <c r="Q7683" t="s">
        <v>61853</v>
      </c>
      <c r="R7683" t="str">
        <f t="shared" si="240"/>
        <v>青州</v>
      </c>
      <c r="S7683" t="str">
        <f t="shared" si="241"/>
        <v>0715</v>
      </c>
    </row>
    <row r="7684" spans="1:19">
      <c r="A7684" t="s">
        <v>61854</v>
      </c>
      <c r="B7684" t="s">
        <v>61855</v>
      </c>
      <c r="C7684" t="s">
        <v>46</v>
      </c>
      <c r="D7684" t="s">
        <v>61856</v>
      </c>
      <c r="E7684" t="s">
        <v>59511</v>
      </c>
      <c r="F7684" t="s">
        <v>61857</v>
      </c>
      <c r="G7684" t="s">
        <v>61858</v>
      </c>
      <c r="H7684" t="s">
        <v>61859</v>
      </c>
      <c r="I7684" t="s">
        <v>2350</v>
      </c>
      <c r="J7684" t="s">
        <v>2741</v>
      </c>
      <c r="K7684" t="s">
        <v>4958</v>
      </c>
      <c r="L7684" t="s">
        <v>137</v>
      </c>
      <c r="M7684" t="s">
        <v>4959</v>
      </c>
      <c r="N7684" t="s">
        <v>2674</v>
      </c>
      <c r="O7684" t="s">
        <v>2744</v>
      </c>
      <c r="P7684" t="s">
        <v>61860</v>
      </c>
      <c r="Q7684" t="s">
        <v>61861</v>
      </c>
      <c r="R7684" t="str">
        <f t="shared" si="240"/>
        <v>青州</v>
      </c>
      <c r="S7684" t="str">
        <f t="shared" si="241"/>
        <v>0715</v>
      </c>
    </row>
    <row r="7685" spans="1:19">
      <c r="A7685" t="s">
        <v>2126</v>
      </c>
      <c r="B7685" t="s">
        <v>60459</v>
      </c>
      <c r="C7685" t="s">
        <v>46</v>
      </c>
      <c r="D7685" t="s">
        <v>61862</v>
      </c>
      <c r="E7685" t="s">
        <v>59541</v>
      </c>
      <c r="F7685" t="s">
        <v>61863</v>
      </c>
      <c r="G7685" t="s">
        <v>2124</v>
      </c>
      <c r="H7685" t="s">
        <v>61526</v>
      </c>
      <c r="I7685" t="s">
        <v>2465</v>
      </c>
      <c r="J7685" t="s">
        <v>3414</v>
      </c>
      <c r="K7685" t="s">
        <v>3415</v>
      </c>
      <c r="L7685" t="s">
        <v>128</v>
      </c>
      <c r="M7685" t="s">
        <v>2890</v>
      </c>
      <c r="O7685" t="s">
        <v>3416</v>
      </c>
      <c r="P7685" t="s">
        <v>61864</v>
      </c>
      <c r="Q7685" t="s">
        <v>61865</v>
      </c>
      <c r="R7685" t="str">
        <f t="shared" si="240"/>
        <v>寿光</v>
      </c>
      <c r="S7685" t="str">
        <f t="shared" si="241"/>
        <v>0715</v>
      </c>
    </row>
    <row r="7686" spans="1:19">
      <c r="A7686" t="s">
        <v>61866</v>
      </c>
      <c r="B7686" t="s">
        <v>61867</v>
      </c>
      <c r="C7686" t="s">
        <v>46</v>
      </c>
      <c r="D7686" t="s">
        <v>61868</v>
      </c>
      <c r="E7686" t="s">
        <v>59541</v>
      </c>
      <c r="F7686" t="s">
        <v>61869</v>
      </c>
      <c r="G7686" t="s">
        <v>61870</v>
      </c>
      <c r="H7686" t="s">
        <v>61871</v>
      </c>
      <c r="I7686" t="s">
        <v>2645</v>
      </c>
      <c r="J7686" t="s">
        <v>4264</v>
      </c>
      <c r="K7686" t="s">
        <v>4265</v>
      </c>
      <c r="L7686" t="s">
        <v>47</v>
      </c>
      <c r="M7686" t="s">
        <v>4266</v>
      </c>
      <c r="N7686" t="s">
        <v>4563</v>
      </c>
      <c r="O7686" t="s">
        <v>4267</v>
      </c>
      <c r="P7686" t="s">
        <v>61872</v>
      </c>
      <c r="R7686" t="str">
        <f t="shared" si="240"/>
        <v>诸城</v>
      </c>
      <c r="S7686" t="str">
        <f t="shared" si="241"/>
        <v>0715</v>
      </c>
    </row>
    <row r="7687" spans="1:19">
      <c r="A7687" t="s">
        <v>2134</v>
      </c>
      <c r="B7687" t="s">
        <v>61873</v>
      </c>
      <c r="C7687" t="s">
        <v>46</v>
      </c>
      <c r="D7687" t="s">
        <v>61874</v>
      </c>
      <c r="E7687" t="s">
        <v>59920</v>
      </c>
      <c r="F7687" t="s">
        <v>61875</v>
      </c>
      <c r="G7687" t="s">
        <v>2132</v>
      </c>
      <c r="H7687" t="s">
        <v>61382</v>
      </c>
      <c r="I7687" t="s">
        <v>2350</v>
      </c>
      <c r="J7687" t="s">
        <v>16806</v>
      </c>
      <c r="K7687" t="s">
        <v>16807</v>
      </c>
      <c r="L7687" t="s">
        <v>47</v>
      </c>
      <c r="M7687" t="s">
        <v>11108</v>
      </c>
      <c r="N7687" t="s">
        <v>2340</v>
      </c>
      <c r="O7687" t="s">
        <v>16808</v>
      </c>
      <c r="P7687" t="s">
        <v>61876</v>
      </c>
      <c r="R7687" t="str">
        <f t="shared" si="240"/>
        <v>诸城</v>
      </c>
      <c r="S7687" t="str">
        <f t="shared" si="241"/>
        <v>0715</v>
      </c>
    </row>
    <row r="7688" spans="1:19">
      <c r="A7688" t="s">
        <v>61877</v>
      </c>
      <c r="B7688" t="s">
        <v>61878</v>
      </c>
      <c r="C7688" t="s">
        <v>46</v>
      </c>
      <c r="D7688" t="s">
        <v>61879</v>
      </c>
      <c r="E7688" t="s">
        <v>61880</v>
      </c>
      <c r="F7688" t="s">
        <v>61881</v>
      </c>
      <c r="G7688" t="s">
        <v>61882</v>
      </c>
      <c r="H7688" t="s">
        <v>57673</v>
      </c>
      <c r="I7688" t="s">
        <v>2350</v>
      </c>
      <c r="J7688" t="s">
        <v>6441</v>
      </c>
      <c r="K7688" t="s">
        <v>6442</v>
      </c>
      <c r="L7688" t="s">
        <v>76</v>
      </c>
      <c r="M7688" t="s">
        <v>4374</v>
      </c>
      <c r="N7688" t="s">
        <v>2816</v>
      </c>
      <c r="O7688" t="s">
        <v>6443</v>
      </c>
      <c r="P7688" t="s">
        <v>61883</v>
      </c>
      <c r="R7688" t="str">
        <f t="shared" si="240"/>
        <v>奎文</v>
      </c>
      <c r="S7688" t="str">
        <f t="shared" si="241"/>
        <v>0715</v>
      </c>
    </row>
    <row r="7689" spans="1:19">
      <c r="A7689" t="s">
        <v>61884</v>
      </c>
      <c r="B7689" t="s">
        <v>61885</v>
      </c>
      <c r="C7689" t="s">
        <v>46</v>
      </c>
      <c r="D7689" t="s">
        <v>61886</v>
      </c>
      <c r="E7689" t="s">
        <v>61887</v>
      </c>
      <c r="F7689" t="s">
        <v>61888</v>
      </c>
      <c r="G7689" t="s">
        <v>61889</v>
      </c>
      <c r="H7689" t="s">
        <v>61890</v>
      </c>
      <c r="I7689" t="s">
        <v>2350</v>
      </c>
      <c r="J7689" t="s">
        <v>8067</v>
      </c>
      <c r="K7689" t="s">
        <v>8068</v>
      </c>
      <c r="L7689" t="s">
        <v>187</v>
      </c>
      <c r="M7689" t="s">
        <v>3510</v>
      </c>
      <c r="N7689" t="s">
        <v>3017</v>
      </c>
      <c r="O7689" t="s">
        <v>8069</v>
      </c>
      <c r="P7689" t="s">
        <v>61891</v>
      </c>
      <c r="R7689" t="str">
        <f t="shared" si="240"/>
        <v>坊子</v>
      </c>
      <c r="S7689" t="str">
        <f t="shared" si="241"/>
        <v>0715</v>
      </c>
    </row>
    <row r="7690" spans="1:19">
      <c r="A7690" t="s">
        <v>61892</v>
      </c>
      <c r="B7690" t="s">
        <v>61893</v>
      </c>
      <c r="C7690" t="s">
        <v>46</v>
      </c>
      <c r="D7690" t="s">
        <v>61894</v>
      </c>
      <c r="E7690" t="s">
        <v>59511</v>
      </c>
      <c r="F7690" t="s">
        <v>61895</v>
      </c>
      <c r="G7690" t="s">
        <v>61896</v>
      </c>
      <c r="H7690" t="s">
        <v>61897</v>
      </c>
      <c r="I7690" t="s">
        <v>2350</v>
      </c>
      <c r="J7690" t="s">
        <v>4774</v>
      </c>
      <c r="K7690" t="s">
        <v>4775</v>
      </c>
      <c r="L7690" t="s">
        <v>67</v>
      </c>
      <c r="M7690" t="s">
        <v>3706</v>
      </c>
      <c r="N7690" t="s">
        <v>2959</v>
      </c>
      <c r="O7690" t="s">
        <v>4776</v>
      </c>
      <c r="P7690" t="s">
        <v>61898</v>
      </c>
      <c r="Q7690" t="s">
        <v>61899</v>
      </c>
      <c r="R7690" t="str">
        <f t="shared" si="240"/>
        <v>昌邑</v>
      </c>
      <c r="S7690" t="str">
        <f t="shared" si="241"/>
        <v>0715</v>
      </c>
    </row>
    <row r="7691" spans="1:19">
      <c r="A7691" t="s">
        <v>61900</v>
      </c>
      <c r="B7691" t="s">
        <v>61901</v>
      </c>
      <c r="C7691" t="s">
        <v>46</v>
      </c>
      <c r="D7691" t="s">
        <v>61902</v>
      </c>
      <c r="E7691" t="s">
        <v>61903</v>
      </c>
      <c r="F7691" t="s">
        <v>61904</v>
      </c>
      <c r="G7691" t="s">
        <v>61905</v>
      </c>
      <c r="H7691" t="s">
        <v>61906</v>
      </c>
      <c r="I7691" t="s">
        <v>2364</v>
      </c>
      <c r="J7691" t="s">
        <v>6766</v>
      </c>
      <c r="K7691" t="s">
        <v>6767</v>
      </c>
      <c r="L7691" t="s">
        <v>137</v>
      </c>
      <c r="M7691" t="s">
        <v>2686</v>
      </c>
      <c r="N7691" t="s">
        <v>2816</v>
      </c>
      <c r="O7691" t="s">
        <v>6768</v>
      </c>
      <c r="P7691" t="s">
        <v>61907</v>
      </c>
      <c r="R7691" t="str">
        <f t="shared" si="240"/>
        <v>青州</v>
      </c>
      <c r="S7691" t="str">
        <f t="shared" si="241"/>
        <v>0715</v>
      </c>
    </row>
    <row r="7692" spans="1:19">
      <c r="A7692" t="s">
        <v>61908</v>
      </c>
      <c r="B7692" t="s">
        <v>61909</v>
      </c>
      <c r="C7692" t="s">
        <v>46</v>
      </c>
      <c r="D7692" t="s">
        <v>61910</v>
      </c>
      <c r="E7692" t="s">
        <v>59541</v>
      </c>
      <c r="F7692" t="s">
        <v>61911</v>
      </c>
      <c r="G7692" t="s">
        <v>61912</v>
      </c>
      <c r="H7692" t="s">
        <v>61913</v>
      </c>
      <c r="I7692" t="s">
        <v>2350</v>
      </c>
      <c r="J7692" t="s">
        <v>7337</v>
      </c>
      <c r="K7692" t="s">
        <v>7338</v>
      </c>
      <c r="L7692" t="s">
        <v>128</v>
      </c>
      <c r="M7692" t="s">
        <v>2890</v>
      </c>
      <c r="N7692" t="s">
        <v>2743</v>
      </c>
      <c r="O7692" t="s">
        <v>7339</v>
      </c>
      <c r="P7692" t="s">
        <v>61914</v>
      </c>
      <c r="Q7692" t="s">
        <v>61915</v>
      </c>
      <c r="R7692" t="str">
        <f t="shared" si="240"/>
        <v>寿光</v>
      </c>
      <c r="S7692" t="str">
        <f t="shared" si="241"/>
        <v>0715</v>
      </c>
    </row>
    <row r="7693" spans="1:19">
      <c r="A7693" t="s">
        <v>61916</v>
      </c>
      <c r="B7693" t="s">
        <v>61917</v>
      </c>
      <c r="C7693" t="s">
        <v>46</v>
      </c>
      <c r="D7693" t="s">
        <v>61918</v>
      </c>
      <c r="E7693" t="s">
        <v>59541</v>
      </c>
      <c r="F7693" t="s">
        <v>61919</v>
      </c>
      <c r="G7693" t="s">
        <v>61920</v>
      </c>
      <c r="H7693" t="s">
        <v>61921</v>
      </c>
      <c r="I7693" t="s">
        <v>2465</v>
      </c>
      <c r="J7693" t="s">
        <v>6988</v>
      </c>
      <c r="K7693" t="s">
        <v>6989</v>
      </c>
      <c r="L7693" t="s">
        <v>76</v>
      </c>
      <c r="M7693" t="s">
        <v>2528</v>
      </c>
      <c r="N7693" t="s">
        <v>4563</v>
      </c>
      <c r="O7693" t="s">
        <v>6990</v>
      </c>
      <c r="P7693" t="s">
        <v>61922</v>
      </c>
      <c r="Q7693" t="s">
        <v>61923</v>
      </c>
      <c r="R7693" t="str">
        <f t="shared" si="240"/>
        <v>奎文</v>
      </c>
      <c r="S7693" t="str">
        <f t="shared" si="241"/>
        <v>0715</v>
      </c>
    </row>
    <row r="7694" spans="1:19">
      <c r="A7694" t="s">
        <v>61924</v>
      </c>
      <c r="B7694" t="s">
        <v>61925</v>
      </c>
      <c r="C7694" t="s">
        <v>46</v>
      </c>
      <c r="D7694" t="s">
        <v>61926</v>
      </c>
      <c r="E7694" t="s">
        <v>59541</v>
      </c>
      <c r="F7694" t="s">
        <v>61927</v>
      </c>
      <c r="G7694" t="s">
        <v>61928</v>
      </c>
      <c r="H7694" t="s">
        <v>61929</v>
      </c>
      <c r="I7694" t="s">
        <v>6307</v>
      </c>
      <c r="J7694" t="s">
        <v>3096</v>
      </c>
      <c r="K7694" t="s">
        <v>3097</v>
      </c>
      <c r="L7694" t="s">
        <v>110</v>
      </c>
      <c r="M7694" t="s">
        <v>3098</v>
      </c>
      <c r="N7694" t="s">
        <v>4647</v>
      </c>
      <c r="O7694" t="s">
        <v>3099</v>
      </c>
      <c r="P7694" t="s">
        <v>61930</v>
      </c>
      <c r="Q7694" t="s">
        <v>61931</v>
      </c>
      <c r="R7694" t="str">
        <f t="shared" si="240"/>
        <v>高密</v>
      </c>
      <c r="S7694" t="str">
        <f t="shared" si="241"/>
        <v>0715</v>
      </c>
    </row>
    <row r="7695" spans="1:19">
      <c r="A7695" t="s">
        <v>61932</v>
      </c>
      <c r="B7695" t="s">
        <v>61933</v>
      </c>
      <c r="C7695" t="s">
        <v>46</v>
      </c>
      <c r="D7695" t="s">
        <v>61934</v>
      </c>
      <c r="E7695" t="s">
        <v>61935</v>
      </c>
      <c r="F7695" t="s">
        <v>61936</v>
      </c>
      <c r="G7695" t="s">
        <v>61937</v>
      </c>
      <c r="H7695" t="s">
        <v>61938</v>
      </c>
      <c r="I7695" t="s">
        <v>2465</v>
      </c>
      <c r="J7695" t="s">
        <v>5173</v>
      </c>
      <c r="K7695" t="s">
        <v>5174</v>
      </c>
      <c r="L7695" t="s">
        <v>137</v>
      </c>
      <c r="M7695" t="s">
        <v>5175</v>
      </c>
      <c r="N7695" t="s">
        <v>2354</v>
      </c>
      <c r="O7695" t="s">
        <v>5176</v>
      </c>
      <c r="P7695" t="s">
        <v>61939</v>
      </c>
      <c r="R7695" t="str">
        <f t="shared" si="240"/>
        <v>青州</v>
      </c>
      <c r="S7695" t="str">
        <f t="shared" si="241"/>
        <v>0715</v>
      </c>
    </row>
    <row r="7696" spans="1:19">
      <c r="A7696" t="s">
        <v>61940</v>
      </c>
      <c r="B7696" t="s">
        <v>61941</v>
      </c>
      <c r="C7696" t="s">
        <v>46</v>
      </c>
      <c r="D7696" t="s">
        <v>61942</v>
      </c>
      <c r="E7696" t="s">
        <v>61943</v>
      </c>
      <c r="F7696" t="s">
        <v>61944</v>
      </c>
      <c r="G7696" t="s">
        <v>61945</v>
      </c>
      <c r="H7696" t="s">
        <v>61946</v>
      </c>
      <c r="I7696" t="s">
        <v>2364</v>
      </c>
      <c r="J7696" t="s">
        <v>10659</v>
      </c>
      <c r="K7696" t="s">
        <v>10660</v>
      </c>
      <c r="L7696" t="s">
        <v>3458</v>
      </c>
      <c r="M7696" t="s">
        <v>3459</v>
      </c>
      <c r="N7696" t="s">
        <v>3718</v>
      </c>
      <c r="O7696" t="s">
        <v>10661</v>
      </c>
      <c r="P7696" t="s">
        <v>61947</v>
      </c>
      <c r="Q7696" t="s">
        <v>61948</v>
      </c>
      <c r="R7696" t="str">
        <f t="shared" si="240"/>
        <v>寒亭</v>
      </c>
      <c r="S7696" t="str">
        <f t="shared" si="241"/>
        <v>0715</v>
      </c>
    </row>
    <row r="7697" spans="1:19">
      <c r="A7697" t="s">
        <v>61949</v>
      </c>
      <c r="B7697" t="s">
        <v>61950</v>
      </c>
      <c r="C7697" t="s">
        <v>46</v>
      </c>
      <c r="D7697" t="s">
        <v>61951</v>
      </c>
      <c r="E7697" t="s">
        <v>61952</v>
      </c>
      <c r="F7697" t="s">
        <v>61953</v>
      </c>
      <c r="G7697" t="s">
        <v>61954</v>
      </c>
      <c r="H7697" t="s">
        <v>61955</v>
      </c>
      <c r="I7697" t="s">
        <v>2350</v>
      </c>
      <c r="J7697" t="s">
        <v>3456</v>
      </c>
      <c r="K7697" t="s">
        <v>3457</v>
      </c>
      <c r="L7697" t="s">
        <v>3458</v>
      </c>
      <c r="M7697" t="s">
        <v>3459</v>
      </c>
      <c r="N7697" t="s">
        <v>2421</v>
      </c>
      <c r="O7697" t="s">
        <v>3460</v>
      </c>
      <c r="P7697" t="s">
        <v>61956</v>
      </c>
      <c r="R7697" t="str">
        <f t="shared" si="240"/>
        <v>寒亭</v>
      </c>
      <c r="S7697" t="str">
        <f t="shared" si="241"/>
        <v>0715</v>
      </c>
    </row>
    <row r="7698" spans="1:19">
      <c r="A7698" t="s">
        <v>61957</v>
      </c>
      <c r="B7698" t="s">
        <v>61958</v>
      </c>
      <c r="C7698" t="s">
        <v>46</v>
      </c>
      <c r="D7698" t="s">
        <v>61959</v>
      </c>
      <c r="E7698" t="s">
        <v>59511</v>
      </c>
      <c r="F7698" t="s">
        <v>61960</v>
      </c>
      <c r="G7698" t="s">
        <v>61961</v>
      </c>
      <c r="H7698" t="s">
        <v>61962</v>
      </c>
      <c r="I7698" t="s">
        <v>2350</v>
      </c>
      <c r="J7698" t="s">
        <v>10659</v>
      </c>
      <c r="K7698" t="s">
        <v>10660</v>
      </c>
      <c r="L7698" t="s">
        <v>3458</v>
      </c>
      <c r="M7698" t="s">
        <v>3459</v>
      </c>
      <c r="N7698" t="s">
        <v>3052</v>
      </c>
      <c r="O7698" t="s">
        <v>10661</v>
      </c>
      <c r="P7698" t="s">
        <v>61963</v>
      </c>
      <c r="Q7698" t="s">
        <v>61964</v>
      </c>
      <c r="R7698" t="str">
        <f t="shared" si="240"/>
        <v>寒亭</v>
      </c>
      <c r="S7698" t="str">
        <f t="shared" si="241"/>
        <v>0715</v>
      </c>
    </row>
    <row r="7699" spans="1:19">
      <c r="A7699" t="s">
        <v>61965</v>
      </c>
      <c r="B7699" t="s">
        <v>61966</v>
      </c>
      <c r="C7699" t="s">
        <v>46</v>
      </c>
      <c r="D7699" t="s">
        <v>61967</v>
      </c>
      <c r="E7699" t="s">
        <v>59541</v>
      </c>
      <c r="F7699" t="s">
        <v>61968</v>
      </c>
      <c r="G7699" t="s">
        <v>61969</v>
      </c>
      <c r="H7699" t="s">
        <v>61970</v>
      </c>
      <c r="I7699" t="s">
        <v>2645</v>
      </c>
      <c r="J7699" t="s">
        <v>4819</v>
      </c>
      <c r="K7699" t="s">
        <v>4820</v>
      </c>
      <c r="L7699" t="s">
        <v>76</v>
      </c>
      <c r="M7699" t="s">
        <v>2408</v>
      </c>
      <c r="N7699" t="s">
        <v>2816</v>
      </c>
      <c r="O7699" t="s">
        <v>4821</v>
      </c>
      <c r="P7699" t="s">
        <v>61971</v>
      </c>
      <c r="Q7699" t="s">
        <v>61972</v>
      </c>
      <c r="R7699" t="str">
        <f t="shared" si="240"/>
        <v>奎文</v>
      </c>
      <c r="S7699" t="str">
        <f t="shared" si="241"/>
        <v>0715</v>
      </c>
    </row>
    <row r="7700" spans="1:19">
      <c r="A7700" t="s">
        <v>61973</v>
      </c>
      <c r="B7700" t="s">
        <v>61974</v>
      </c>
      <c r="C7700" t="s">
        <v>46</v>
      </c>
      <c r="D7700" t="s">
        <v>61975</v>
      </c>
      <c r="E7700" t="s">
        <v>61976</v>
      </c>
      <c r="F7700" t="s">
        <v>61977</v>
      </c>
      <c r="G7700" t="s">
        <v>61978</v>
      </c>
      <c r="H7700" t="s">
        <v>61979</v>
      </c>
      <c r="I7700" t="s">
        <v>2465</v>
      </c>
      <c r="J7700" t="s">
        <v>4705</v>
      </c>
      <c r="K7700" t="s">
        <v>4706</v>
      </c>
      <c r="L7700" t="s">
        <v>101</v>
      </c>
      <c r="M7700" t="s">
        <v>4459</v>
      </c>
      <c r="N7700" t="s">
        <v>2340</v>
      </c>
      <c r="O7700" t="s">
        <v>4707</v>
      </c>
      <c r="P7700" t="s">
        <v>61980</v>
      </c>
      <c r="R7700" t="str">
        <f t="shared" si="240"/>
        <v>潍城</v>
      </c>
      <c r="S7700" t="str">
        <f t="shared" si="241"/>
        <v>0715</v>
      </c>
    </row>
    <row r="7701" spans="1:19">
      <c r="A7701" t="s">
        <v>2118</v>
      </c>
      <c r="B7701" t="s">
        <v>61981</v>
      </c>
      <c r="C7701" t="s">
        <v>46</v>
      </c>
      <c r="D7701" t="s">
        <v>61982</v>
      </c>
      <c r="E7701" t="s">
        <v>59541</v>
      </c>
      <c r="F7701" t="s">
        <v>61983</v>
      </c>
      <c r="G7701" t="s">
        <v>2116</v>
      </c>
      <c r="H7701" t="s">
        <v>61984</v>
      </c>
      <c r="I7701" t="s">
        <v>3436</v>
      </c>
      <c r="J7701" t="s">
        <v>3761</v>
      </c>
      <c r="K7701" t="s">
        <v>3762</v>
      </c>
      <c r="L7701" t="s">
        <v>101</v>
      </c>
      <c r="M7701" t="s">
        <v>3130</v>
      </c>
      <c r="N7701" t="s">
        <v>2721</v>
      </c>
      <c r="O7701" t="s">
        <v>3763</v>
      </c>
      <c r="P7701" t="s">
        <v>61985</v>
      </c>
      <c r="Q7701" t="s">
        <v>61986</v>
      </c>
      <c r="R7701" t="str">
        <f t="shared" si="240"/>
        <v>潍城</v>
      </c>
      <c r="S7701" t="str">
        <f t="shared" si="241"/>
        <v>0715</v>
      </c>
    </row>
    <row r="7702" spans="1:19">
      <c r="A7702" t="s">
        <v>61987</v>
      </c>
      <c r="B7702" t="s">
        <v>61988</v>
      </c>
      <c r="C7702" t="s">
        <v>46</v>
      </c>
      <c r="D7702" t="s">
        <v>61989</v>
      </c>
      <c r="E7702" t="s">
        <v>61935</v>
      </c>
      <c r="F7702" t="s">
        <v>61990</v>
      </c>
      <c r="G7702" t="s">
        <v>61991</v>
      </c>
      <c r="H7702" t="s">
        <v>61992</v>
      </c>
      <c r="I7702" t="s">
        <v>2364</v>
      </c>
      <c r="J7702" t="s">
        <v>60905</v>
      </c>
      <c r="K7702" t="s">
        <v>60906</v>
      </c>
      <c r="L7702" t="s">
        <v>676</v>
      </c>
      <c r="M7702" t="s">
        <v>5995</v>
      </c>
      <c r="N7702" t="s">
        <v>3907</v>
      </c>
      <c r="O7702" t="s">
        <v>60907</v>
      </c>
      <c r="P7702" t="s">
        <v>61993</v>
      </c>
      <c r="R7702" t="str">
        <f t="shared" si="240"/>
        <v>昌乐</v>
      </c>
      <c r="S7702" t="str">
        <f t="shared" si="241"/>
        <v>0715</v>
      </c>
    </row>
    <row r="7703" spans="1:19">
      <c r="A7703" t="s">
        <v>61994</v>
      </c>
      <c r="B7703" t="s">
        <v>61995</v>
      </c>
      <c r="C7703" t="s">
        <v>46</v>
      </c>
      <c r="D7703" t="s">
        <v>61996</v>
      </c>
      <c r="E7703" t="s">
        <v>59511</v>
      </c>
      <c r="F7703" t="s">
        <v>61997</v>
      </c>
      <c r="G7703" t="s">
        <v>61998</v>
      </c>
      <c r="H7703" t="s">
        <v>61999</v>
      </c>
      <c r="I7703" t="s">
        <v>2350</v>
      </c>
      <c r="J7703" t="s">
        <v>3716</v>
      </c>
      <c r="K7703" t="s">
        <v>3717</v>
      </c>
      <c r="L7703" t="s">
        <v>76</v>
      </c>
      <c r="M7703" t="s">
        <v>2408</v>
      </c>
      <c r="N7703" t="s">
        <v>2564</v>
      </c>
      <c r="O7703" t="s">
        <v>3719</v>
      </c>
      <c r="P7703" t="s">
        <v>62000</v>
      </c>
      <c r="R7703" t="str">
        <f t="shared" si="240"/>
        <v>奎文</v>
      </c>
      <c r="S7703" t="str">
        <f t="shared" si="241"/>
        <v>0715</v>
      </c>
    </row>
    <row r="7704" spans="1:19">
      <c r="A7704" t="s">
        <v>62001</v>
      </c>
      <c r="B7704" t="s">
        <v>62002</v>
      </c>
      <c r="C7704" t="s">
        <v>46</v>
      </c>
      <c r="D7704" t="s">
        <v>62003</v>
      </c>
      <c r="E7704" t="s">
        <v>59541</v>
      </c>
      <c r="F7704" t="s">
        <v>62004</v>
      </c>
      <c r="G7704" t="s">
        <v>62005</v>
      </c>
      <c r="H7704" t="s">
        <v>62006</v>
      </c>
      <c r="I7704" t="s">
        <v>2350</v>
      </c>
      <c r="J7704" t="s">
        <v>4801</v>
      </c>
      <c r="K7704" t="s">
        <v>4802</v>
      </c>
      <c r="L7704" t="s">
        <v>76</v>
      </c>
      <c r="M7704" t="s">
        <v>2528</v>
      </c>
      <c r="N7704" t="s">
        <v>2340</v>
      </c>
      <c r="O7704" t="s">
        <v>4803</v>
      </c>
      <c r="P7704" t="s">
        <v>62007</v>
      </c>
      <c r="R7704" t="str">
        <f t="shared" si="240"/>
        <v>奎文</v>
      </c>
      <c r="S7704" t="str">
        <f t="shared" si="241"/>
        <v>0715</v>
      </c>
    </row>
    <row r="7705" spans="1:19">
      <c r="A7705" t="s">
        <v>62008</v>
      </c>
      <c r="B7705" t="s">
        <v>62009</v>
      </c>
      <c r="C7705" t="s">
        <v>46</v>
      </c>
      <c r="D7705" t="s">
        <v>62010</v>
      </c>
      <c r="E7705" t="s">
        <v>59511</v>
      </c>
      <c r="F7705" t="s">
        <v>62011</v>
      </c>
      <c r="G7705" t="s">
        <v>62012</v>
      </c>
      <c r="H7705" t="s">
        <v>62013</v>
      </c>
      <c r="I7705" t="s">
        <v>2350</v>
      </c>
      <c r="J7705" t="s">
        <v>2771</v>
      </c>
      <c r="K7705" t="s">
        <v>2772</v>
      </c>
      <c r="L7705" t="s">
        <v>76</v>
      </c>
      <c r="M7705" t="s">
        <v>2516</v>
      </c>
      <c r="N7705" t="s">
        <v>4614</v>
      </c>
      <c r="O7705" t="s">
        <v>2773</v>
      </c>
      <c r="P7705" t="s">
        <v>62014</v>
      </c>
      <c r="R7705" t="str">
        <f t="shared" si="240"/>
        <v>奎文</v>
      </c>
      <c r="S7705" t="str">
        <f t="shared" si="241"/>
        <v>0715</v>
      </c>
    </row>
    <row r="7706" spans="1:19">
      <c r="A7706" t="s">
        <v>62015</v>
      </c>
      <c r="B7706" t="s">
        <v>62016</v>
      </c>
      <c r="C7706" t="s">
        <v>46</v>
      </c>
      <c r="D7706" t="s">
        <v>62017</v>
      </c>
      <c r="E7706" t="s">
        <v>59541</v>
      </c>
      <c r="F7706" t="s">
        <v>62018</v>
      </c>
      <c r="G7706" t="s">
        <v>62019</v>
      </c>
      <c r="H7706" t="s">
        <v>62020</v>
      </c>
      <c r="I7706" t="s">
        <v>2364</v>
      </c>
      <c r="J7706" t="s">
        <v>5473</v>
      </c>
      <c r="K7706" t="s">
        <v>5474</v>
      </c>
      <c r="L7706" t="s">
        <v>128</v>
      </c>
      <c r="M7706" t="s">
        <v>2890</v>
      </c>
      <c r="N7706" t="s">
        <v>2480</v>
      </c>
      <c r="O7706" t="s">
        <v>5475</v>
      </c>
      <c r="P7706" t="s">
        <v>62021</v>
      </c>
      <c r="Q7706" t="s">
        <v>62022</v>
      </c>
      <c r="R7706" t="str">
        <f t="shared" si="240"/>
        <v>寿光</v>
      </c>
      <c r="S7706" t="str">
        <f t="shared" si="241"/>
        <v>0715</v>
      </c>
    </row>
    <row r="7707" spans="1:19">
      <c r="A7707" t="s">
        <v>62023</v>
      </c>
      <c r="B7707" t="s">
        <v>62024</v>
      </c>
      <c r="C7707" t="s">
        <v>46</v>
      </c>
      <c r="D7707" t="s">
        <v>62025</v>
      </c>
      <c r="E7707" t="s">
        <v>62026</v>
      </c>
      <c r="F7707" t="s">
        <v>62027</v>
      </c>
      <c r="G7707" t="s">
        <v>62028</v>
      </c>
      <c r="H7707" t="s">
        <v>62029</v>
      </c>
      <c r="I7707" t="s">
        <v>2378</v>
      </c>
      <c r="J7707" t="s">
        <v>17172</v>
      </c>
      <c r="K7707" t="s">
        <v>17173</v>
      </c>
      <c r="L7707" t="s">
        <v>57</v>
      </c>
      <c r="M7707" t="s">
        <v>2492</v>
      </c>
      <c r="N7707" t="s">
        <v>2421</v>
      </c>
      <c r="O7707" t="s">
        <v>17174</v>
      </c>
      <c r="P7707" t="s">
        <v>62030</v>
      </c>
      <c r="R7707" t="str">
        <f t="shared" si="240"/>
        <v>安丘</v>
      </c>
      <c r="S7707" t="str">
        <f t="shared" si="241"/>
        <v>0715</v>
      </c>
    </row>
    <row r="7708" spans="1:19">
      <c r="A7708" t="s">
        <v>62031</v>
      </c>
      <c r="B7708" t="s">
        <v>62032</v>
      </c>
      <c r="C7708" t="s">
        <v>46</v>
      </c>
      <c r="D7708" t="s">
        <v>62033</v>
      </c>
      <c r="E7708" t="s">
        <v>62034</v>
      </c>
      <c r="F7708" t="s">
        <v>62035</v>
      </c>
      <c r="G7708" t="s">
        <v>62036</v>
      </c>
      <c r="H7708" t="s">
        <v>62037</v>
      </c>
      <c r="I7708" t="s">
        <v>2364</v>
      </c>
      <c r="J7708" t="s">
        <v>4774</v>
      </c>
      <c r="K7708" t="s">
        <v>4775</v>
      </c>
      <c r="L7708" t="s">
        <v>67</v>
      </c>
      <c r="M7708" t="s">
        <v>3706</v>
      </c>
      <c r="N7708" t="s">
        <v>2340</v>
      </c>
      <c r="O7708" t="s">
        <v>4776</v>
      </c>
      <c r="P7708" t="s">
        <v>62038</v>
      </c>
      <c r="Q7708" t="s">
        <v>62039</v>
      </c>
      <c r="R7708" t="str">
        <f t="shared" si="240"/>
        <v>昌邑</v>
      </c>
      <c r="S7708" t="str">
        <f t="shared" si="241"/>
        <v>0715</v>
      </c>
    </row>
    <row r="7709" spans="1:19">
      <c r="A7709" t="s">
        <v>2158</v>
      </c>
      <c r="B7709" t="s">
        <v>62040</v>
      </c>
      <c r="C7709" t="s">
        <v>46</v>
      </c>
      <c r="D7709" t="s">
        <v>62041</v>
      </c>
      <c r="E7709" t="s">
        <v>62042</v>
      </c>
      <c r="F7709" t="s">
        <v>62043</v>
      </c>
      <c r="G7709" t="s">
        <v>2156</v>
      </c>
      <c r="H7709" t="s">
        <v>62044</v>
      </c>
      <c r="I7709" t="s">
        <v>2364</v>
      </c>
      <c r="J7709" t="s">
        <v>13783</v>
      </c>
      <c r="K7709" t="s">
        <v>13784</v>
      </c>
      <c r="L7709" t="s">
        <v>110</v>
      </c>
      <c r="M7709" t="s">
        <v>3621</v>
      </c>
      <c r="N7709" t="s">
        <v>2743</v>
      </c>
      <c r="O7709" t="s">
        <v>13785</v>
      </c>
      <c r="P7709" t="s">
        <v>62045</v>
      </c>
      <c r="R7709" t="str">
        <f t="shared" si="240"/>
        <v>高密</v>
      </c>
      <c r="S7709" t="str">
        <f t="shared" si="241"/>
        <v>0715</v>
      </c>
    </row>
    <row r="7710" spans="1:19">
      <c r="A7710" t="s">
        <v>62046</v>
      </c>
      <c r="B7710" t="s">
        <v>62047</v>
      </c>
      <c r="C7710" t="s">
        <v>46</v>
      </c>
      <c r="D7710" t="s">
        <v>62048</v>
      </c>
      <c r="E7710" t="s">
        <v>61880</v>
      </c>
      <c r="F7710" t="s">
        <v>62049</v>
      </c>
      <c r="G7710" t="s">
        <v>62050</v>
      </c>
      <c r="H7710" t="s">
        <v>62051</v>
      </c>
      <c r="I7710" t="s">
        <v>2350</v>
      </c>
      <c r="J7710" t="s">
        <v>4141</v>
      </c>
      <c r="K7710" t="s">
        <v>4142</v>
      </c>
      <c r="L7710" t="s">
        <v>137</v>
      </c>
      <c r="M7710" t="s">
        <v>2339</v>
      </c>
      <c r="N7710" t="s">
        <v>2480</v>
      </c>
      <c r="O7710" t="s">
        <v>4143</v>
      </c>
      <c r="P7710" t="s">
        <v>62052</v>
      </c>
      <c r="Q7710" t="s">
        <v>62053</v>
      </c>
      <c r="R7710" t="str">
        <f t="shared" si="240"/>
        <v>青州</v>
      </c>
      <c r="S7710" t="str">
        <f t="shared" si="241"/>
        <v>0715</v>
      </c>
    </row>
    <row r="7711" spans="1:19">
      <c r="A7711" t="s">
        <v>62054</v>
      </c>
      <c r="B7711" t="s">
        <v>62055</v>
      </c>
      <c r="C7711" t="s">
        <v>46</v>
      </c>
      <c r="D7711" t="s">
        <v>62056</v>
      </c>
      <c r="E7711" t="s">
        <v>62057</v>
      </c>
      <c r="F7711" t="s">
        <v>62058</v>
      </c>
      <c r="G7711" t="s">
        <v>62059</v>
      </c>
      <c r="H7711" t="s">
        <v>62060</v>
      </c>
      <c r="I7711" t="s">
        <v>3376</v>
      </c>
      <c r="J7711" t="s">
        <v>2441</v>
      </c>
      <c r="K7711" t="s">
        <v>2442</v>
      </c>
      <c r="L7711" t="s">
        <v>146</v>
      </c>
      <c r="M7711" t="s">
        <v>2420</v>
      </c>
      <c r="N7711" t="s">
        <v>2368</v>
      </c>
      <c r="O7711" t="s">
        <v>2443</v>
      </c>
      <c r="P7711" t="s">
        <v>62061</v>
      </c>
      <c r="R7711" t="str">
        <f t="shared" si="240"/>
        <v>临朐</v>
      </c>
      <c r="S7711" t="str">
        <f t="shared" si="241"/>
        <v>0715</v>
      </c>
    </row>
    <row r="7712" spans="1:19">
      <c r="A7712" t="s">
        <v>62062</v>
      </c>
      <c r="B7712" t="s">
        <v>62063</v>
      </c>
      <c r="C7712" t="s">
        <v>46</v>
      </c>
      <c r="D7712" t="s">
        <v>62064</v>
      </c>
      <c r="E7712" t="s">
        <v>62065</v>
      </c>
      <c r="F7712" t="s">
        <v>62066</v>
      </c>
      <c r="G7712" t="s">
        <v>62067</v>
      </c>
      <c r="H7712" t="s">
        <v>62068</v>
      </c>
      <c r="I7712" t="s">
        <v>2392</v>
      </c>
      <c r="J7712" t="s">
        <v>2646</v>
      </c>
      <c r="K7712" t="s">
        <v>6371</v>
      </c>
      <c r="L7712" t="s">
        <v>137</v>
      </c>
      <c r="M7712" t="s">
        <v>5803</v>
      </c>
      <c r="N7712" t="s">
        <v>3499</v>
      </c>
      <c r="O7712" t="s">
        <v>6372</v>
      </c>
      <c r="P7712" t="s">
        <v>62069</v>
      </c>
      <c r="R7712" t="str">
        <f t="shared" si="240"/>
        <v>青州</v>
      </c>
      <c r="S7712" t="str">
        <f t="shared" si="241"/>
        <v>0715</v>
      </c>
    </row>
    <row r="7713" spans="1:19">
      <c r="A7713" t="s">
        <v>62070</v>
      </c>
      <c r="B7713" t="s">
        <v>62071</v>
      </c>
      <c r="C7713" t="s">
        <v>46</v>
      </c>
      <c r="D7713" t="s">
        <v>62072</v>
      </c>
      <c r="E7713" t="s">
        <v>59541</v>
      </c>
      <c r="F7713" t="s">
        <v>62073</v>
      </c>
      <c r="G7713" t="s">
        <v>62074</v>
      </c>
      <c r="H7713" t="s">
        <v>62075</v>
      </c>
      <c r="I7713" t="s">
        <v>2364</v>
      </c>
      <c r="J7713" t="s">
        <v>4177</v>
      </c>
      <c r="K7713" t="s">
        <v>4178</v>
      </c>
      <c r="L7713" t="s">
        <v>76</v>
      </c>
      <c r="M7713" t="s">
        <v>2516</v>
      </c>
      <c r="N7713" t="s">
        <v>2340</v>
      </c>
      <c r="O7713" t="s">
        <v>4179</v>
      </c>
      <c r="P7713" t="s">
        <v>62076</v>
      </c>
      <c r="Q7713" t="s">
        <v>62077</v>
      </c>
      <c r="R7713" t="str">
        <f t="shared" si="240"/>
        <v>奎文</v>
      </c>
      <c r="S7713" t="str">
        <f t="shared" si="241"/>
        <v>0715</v>
      </c>
    </row>
    <row r="7714" spans="1:19">
      <c r="A7714" t="s">
        <v>62078</v>
      </c>
      <c r="B7714" t="s">
        <v>62079</v>
      </c>
      <c r="C7714" t="s">
        <v>46</v>
      </c>
      <c r="D7714" t="s">
        <v>62080</v>
      </c>
      <c r="E7714" t="s">
        <v>59511</v>
      </c>
      <c r="F7714" t="s">
        <v>62081</v>
      </c>
      <c r="G7714" t="s">
        <v>62082</v>
      </c>
      <c r="H7714" t="s">
        <v>62083</v>
      </c>
      <c r="I7714" t="s">
        <v>2364</v>
      </c>
      <c r="J7714" t="s">
        <v>12134</v>
      </c>
      <c r="K7714" t="s">
        <v>12135</v>
      </c>
      <c r="L7714" t="s">
        <v>676</v>
      </c>
      <c r="M7714" t="s">
        <v>2815</v>
      </c>
      <c r="N7714" t="s">
        <v>4007</v>
      </c>
      <c r="O7714" t="s">
        <v>12136</v>
      </c>
      <c r="P7714" t="s">
        <v>62084</v>
      </c>
      <c r="R7714" t="str">
        <f t="shared" si="240"/>
        <v>昌乐</v>
      </c>
      <c r="S7714" t="str">
        <f t="shared" si="241"/>
        <v>0715</v>
      </c>
    </row>
    <row r="7715" spans="1:19">
      <c r="A7715" t="s">
        <v>62085</v>
      </c>
      <c r="B7715" t="s">
        <v>62086</v>
      </c>
      <c r="C7715" t="s">
        <v>46</v>
      </c>
      <c r="D7715" t="s">
        <v>62087</v>
      </c>
      <c r="E7715" t="s">
        <v>59511</v>
      </c>
      <c r="F7715" t="s">
        <v>62088</v>
      </c>
      <c r="G7715" t="s">
        <v>62089</v>
      </c>
      <c r="H7715" t="s">
        <v>62090</v>
      </c>
      <c r="I7715" t="s">
        <v>2350</v>
      </c>
      <c r="J7715" t="s">
        <v>8254</v>
      </c>
      <c r="K7715" t="s">
        <v>8255</v>
      </c>
      <c r="L7715" t="s">
        <v>110</v>
      </c>
      <c r="M7715" t="s">
        <v>3098</v>
      </c>
      <c r="N7715" t="s">
        <v>2785</v>
      </c>
      <c r="O7715" t="s">
        <v>8256</v>
      </c>
      <c r="P7715" t="s">
        <v>62091</v>
      </c>
      <c r="R7715" t="str">
        <f t="shared" si="240"/>
        <v>高密</v>
      </c>
      <c r="S7715" t="str">
        <f t="shared" si="241"/>
        <v>0715</v>
      </c>
    </row>
    <row r="7716" spans="1:19">
      <c r="A7716" t="s">
        <v>62092</v>
      </c>
      <c r="B7716" t="s">
        <v>62093</v>
      </c>
      <c r="C7716" t="s">
        <v>46</v>
      </c>
      <c r="D7716" t="s">
        <v>62094</v>
      </c>
      <c r="E7716" t="s">
        <v>59541</v>
      </c>
      <c r="F7716" t="s">
        <v>62095</v>
      </c>
      <c r="G7716" t="s">
        <v>62096</v>
      </c>
      <c r="H7716" t="s">
        <v>62097</v>
      </c>
      <c r="I7716" t="s">
        <v>3376</v>
      </c>
      <c r="J7716" t="s">
        <v>3128</v>
      </c>
      <c r="K7716" t="s">
        <v>3129</v>
      </c>
      <c r="L7716" t="s">
        <v>101</v>
      </c>
      <c r="M7716" t="s">
        <v>3130</v>
      </c>
      <c r="N7716" t="s">
        <v>2983</v>
      </c>
      <c r="O7716" t="s">
        <v>3131</v>
      </c>
      <c r="P7716" t="s">
        <v>62098</v>
      </c>
      <c r="R7716" t="str">
        <f t="shared" si="240"/>
        <v>潍城</v>
      </c>
      <c r="S7716" t="str">
        <f t="shared" si="241"/>
        <v>0715</v>
      </c>
    </row>
    <row r="7717" spans="1:19">
      <c r="A7717" t="s">
        <v>62099</v>
      </c>
      <c r="B7717" t="s">
        <v>62100</v>
      </c>
      <c r="C7717" t="s">
        <v>46</v>
      </c>
      <c r="D7717" t="s">
        <v>62101</v>
      </c>
      <c r="E7717" t="s">
        <v>59541</v>
      </c>
      <c r="F7717" t="s">
        <v>62102</v>
      </c>
      <c r="G7717" t="s">
        <v>62103</v>
      </c>
      <c r="H7717" t="s">
        <v>62104</v>
      </c>
      <c r="I7717" t="s">
        <v>2503</v>
      </c>
      <c r="J7717" t="s">
        <v>3026</v>
      </c>
      <c r="K7717" t="s">
        <v>3027</v>
      </c>
      <c r="L7717" t="s">
        <v>128</v>
      </c>
      <c r="M7717" t="s">
        <v>3028</v>
      </c>
      <c r="N7717" t="s">
        <v>2529</v>
      </c>
      <c r="O7717" t="s">
        <v>3029</v>
      </c>
      <c r="P7717" t="s">
        <v>62105</v>
      </c>
      <c r="Q7717" t="s">
        <v>62106</v>
      </c>
      <c r="R7717" t="str">
        <f t="shared" si="240"/>
        <v>寿光</v>
      </c>
      <c r="S7717" t="str">
        <f t="shared" si="241"/>
        <v>0715</v>
      </c>
    </row>
    <row r="7718" spans="1:19">
      <c r="A7718" t="s">
        <v>62107</v>
      </c>
      <c r="B7718" t="s">
        <v>62108</v>
      </c>
      <c r="C7718" t="s">
        <v>46</v>
      </c>
      <c r="D7718" t="s">
        <v>62109</v>
      </c>
      <c r="E7718" t="s">
        <v>59511</v>
      </c>
      <c r="F7718" t="s">
        <v>62110</v>
      </c>
      <c r="G7718" t="s">
        <v>62111</v>
      </c>
      <c r="H7718" t="s">
        <v>62112</v>
      </c>
      <c r="I7718" t="s">
        <v>2350</v>
      </c>
      <c r="J7718" t="s">
        <v>3188</v>
      </c>
      <c r="K7718" t="s">
        <v>3189</v>
      </c>
      <c r="L7718" t="s">
        <v>146</v>
      </c>
      <c r="M7718" t="s">
        <v>2420</v>
      </c>
      <c r="N7718" t="s">
        <v>2816</v>
      </c>
      <c r="O7718" t="s">
        <v>3191</v>
      </c>
      <c r="P7718" t="s">
        <v>62113</v>
      </c>
      <c r="R7718" t="str">
        <f t="shared" si="240"/>
        <v>临朐</v>
      </c>
      <c r="S7718" t="str">
        <f t="shared" si="241"/>
        <v>0715</v>
      </c>
    </row>
    <row r="7719" spans="1:19">
      <c r="A7719" t="s">
        <v>62114</v>
      </c>
      <c r="B7719" t="s">
        <v>62115</v>
      </c>
      <c r="C7719" t="s">
        <v>46</v>
      </c>
      <c r="D7719" t="s">
        <v>62116</v>
      </c>
      <c r="E7719" t="s">
        <v>59511</v>
      </c>
      <c r="F7719" t="s">
        <v>62117</v>
      </c>
      <c r="G7719" t="s">
        <v>62118</v>
      </c>
      <c r="H7719" t="s">
        <v>62119</v>
      </c>
      <c r="I7719" t="s">
        <v>2364</v>
      </c>
      <c r="J7719" t="s">
        <v>9656</v>
      </c>
      <c r="K7719" t="s">
        <v>9657</v>
      </c>
      <c r="L7719" t="s">
        <v>119</v>
      </c>
      <c r="M7719" t="s">
        <v>2601</v>
      </c>
      <c r="N7719" t="s">
        <v>2674</v>
      </c>
      <c r="O7719" t="s">
        <v>9658</v>
      </c>
      <c r="P7719" t="s">
        <v>62120</v>
      </c>
      <c r="Q7719" t="s">
        <v>62121</v>
      </c>
      <c r="R7719" t="str">
        <f t="shared" si="240"/>
        <v>寒亭</v>
      </c>
      <c r="S7719" t="str">
        <f t="shared" si="241"/>
        <v>0715</v>
      </c>
    </row>
    <row r="7720" spans="1:19">
      <c r="A7720" t="s">
        <v>62122</v>
      </c>
      <c r="B7720" t="s">
        <v>62123</v>
      </c>
      <c r="C7720" t="s">
        <v>46</v>
      </c>
      <c r="D7720" t="s">
        <v>62124</v>
      </c>
      <c r="E7720" t="s">
        <v>62125</v>
      </c>
      <c r="F7720" t="s">
        <v>62126</v>
      </c>
      <c r="G7720" t="s">
        <v>62127</v>
      </c>
      <c r="H7720" t="s">
        <v>62128</v>
      </c>
      <c r="I7720" t="s">
        <v>2378</v>
      </c>
      <c r="J7720" t="s">
        <v>4978</v>
      </c>
      <c r="K7720" t="s">
        <v>4979</v>
      </c>
      <c r="L7720" t="s">
        <v>101</v>
      </c>
      <c r="M7720" t="s">
        <v>4459</v>
      </c>
      <c r="N7720" t="s">
        <v>2382</v>
      </c>
      <c r="O7720" t="s">
        <v>4980</v>
      </c>
      <c r="P7720" t="s">
        <v>62129</v>
      </c>
      <c r="R7720" t="str">
        <f t="shared" si="240"/>
        <v>潍城</v>
      </c>
      <c r="S7720" t="str">
        <f t="shared" si="241"/>
        <v>0715</v>
      </c>
    </row>
    <row r="7721" spans="1:19">
      <c r="A7721" t="s">
        <v>62130</v>
      </c>
      <c r="B7721" t="s">
        <v>62131</v>
      </c>
      <c r="C7721" t="s">
        <v>46</v>
      </c>
      <c r="D7721" t="s">
        <v>62132</v>
      </c>
      <c r="E7721" t="s">
        <v>62133</v>
      </c>
      <c r="F7721" t="s">
        <v>62134</v>
      </c>
      <c r="G7721" t="s">
        <v>62135</v>
      </c>
      <c r="H7721" t="s">
        <v>62136</v>
      </c>
      <c r="I7721" t="s">
        <v>2378</v>
      </c>
      <c r="J7721" t="s">
        <v>6923</v>
      </c>
      <c r="K7721" t="s">
        <v>6924</v>
      </c>
      <c r="L7721" t="s">
        <v>128</v>
      </c>
      <c r="M7721" t="s">
        <v>6079</v>
      </c>
      <c r="N7721" t="s">
        <v>2674</v>
      </c>
      <c r="P7721" t="s">
        <v>62137</v>
      </c>
      <c r="R7721" t="str">
        <f t="shared" si="240"/>
        <v>寿光</v>
      </c>
      <c r="S7721" t="str">
        <f t="shared" si="241"/>
        <v>0715</v>
      </c>
    </row>
    <row r="7722" spans="1:19">
      <c r="A7722" t="s">
        <v>62138</v>
      </c>
      <c r="B7722" t="s">
        <v>62139</v>
      </c>
      <c r="C7722" t="s">
        <v>46</v>
      </c>
      <c r="D7722" t="s">
        <v>62140</v>
      </c>
      <c r="E7722" t="s">
        <v>62141</v>
      </c>
      <c r="F7722" t="s">
        <v>62142</v>
      </c>
      <c r="G7722" t="s">
        <v>62143</v>
      </c>
      <c r="H7722" t="s">
        <v>62144</v>
      </c>
      <c r="I7722" t="s">
        <v>2465</v>
      </c>
      <c r="J7722" t="s">
        <v>5473</v>
      </c>
      <c r="K7722" t="s">
        <v>5474</v>
      </c>
      <c r="L7722" t="s">
        <v>128</v>
      </c>
      <c r="M7722" t="s">
        <v>2890</v>
      </c>
      <c r="N7722" t="s">
        <v>2480</v>
      </c>
      <c r="O7722" t="s">
        <v>5475</v>
      </c>
      <c r="P7722" t="s">
        <v>62145</v>
      </c>
      <c r="R7722" t="str">
        <f t="shared" si="240"/>
        <v>寿光</v>
      </c>
      <c r="S7722" t="str">
        <f t="shared" si="241"/>
        <v>0715</v>
      </c>
    </row>
    <row r="7723" spans="1:19">
      <c r="A7723" t="s">
        <v>62146</v>
      </c>
      <c r="B7723" t="s">
        <v>62147</v>
      </c>
      <c r="C7723" t="s">
        <v>46</v>
      </c>
      <c r="D7723" t="s">
        <v>62148</v>
      </c>
      <c r="E7723" t="s">
        <v>59541</v>
      </c>
      <c r="F7723" t="s">
        <v>62149</v>
      </c>
      <c r="G7723" t="s">
        <v>62150</v>
      </c>
      <c r="H7723" t="s">
        <v>62151</v>
      </c>
      <c r="I7723" t="s">
        <v>2503</v>
      </c>
      <c r="J7723" t="s">
        <v>4253</v>
      </c>
      <c r="K7723" t="s">
        <v>43422</v>
      </c>
      <c r="L7723" t="s">
        <v>57</v>
      </c>
      <c r="M7723" t="s">
        <v>2367</v>
      </c>
      <c r="N7723" t="s">
        <v>2421</v>
      </c>
      <c r="O7723" t="s">
        <v>4256</v>
      </c>
      <c r="Q7723" t="s">
        <v>62152</v>
      </c>
      <c r="R7723" t="str">
        <f t="shared" si="240"/>
        <v>安丘</v>
      </c>
      <c r="S7723" t="str">
        <f t="shared" si="241"/>
        <v>0715</v>
      </c>
    </row>
    <row r="7724" spans="1:19">
      <c r="A7724" t="s">
        <v>62153</v>
      </c>
      <c r="B7724" t="s">
        <v>62154</v>
      </c>
      <c r="C7724" t="s">
        <v>46</v>
      </c>
      <c r="D7724" t="s">
        <v>62155</v>
      </c>
      <c r="E7724" t="s">
        <v>59511</v>
      </c>
      <c r="F7724" t="s">
        <v>62156</v>
      </c>
      <c r="G7724" t="s">
        <v>62157</v>
      </c>
      <c r="H7724" t="s">
        <v>62158</v>
      </c>
      <c r="I7724" t="s">
        <v>2350</v>
      </c>
      <c r="J7724" t="s">
        <v>5620</v>
      </c>
      <c r="K7724" t="s">
        <v>5621</v>
      </c>
      <c r="L7724" t="s">
        <v>76</v>
      </c>
      <c r="M7724" t="s">
        <v>2661</v>
      </c>
      <c r="N7724" t="s">
        <v>2785</v>
      </c>
      <c r="O7724" t="s">
        <v>5622</v>
      </c>
      <c r="P7724" t="s">
        <v>62159</v>
      </c>
      <c r="Q7724" t="s">
        <v>62160</v>
      </c>
      <c r="R7724" t="str">
        <f t="shared" si="240"/>
        <v>奎文</v>
      </c>
      <c r="S7724" t="str">
        <f t="shared" si="241"/>
        <v>0715</v>
      </c>
    </row>
    <row r="7725" spans="1:19">
      <c r="A7725" t="s">
        <v>62161</v>
      </c>
      <c r="B7725" t="s">
        <v>62162</v>
      </c>
      <c r="C7725" t="s">
        <v>46</v>
      </c>
      <c r="D7725" t="s">
        <v>62163</v>
      </c>
      <c r="E7725" t="s">
        <v>59511</v>
      </c>
      <c r="F7725" t="s">
        <v>62164</v>
      </c>
      <c r="G7725" t="s">
        <v>62165</v>
      </c>
      <c r="H7725" t="s">
        <v>62166</v>
      </c>
      <c r="I7725" t="s">
        <v>2350</v>
      </c>
      <c r="J7725" t="s">
        <v>4601</v>
      </c>
      <c r="K7725" t="s">
        <v>4602</v>
      </c>
      <c r="L7725" t="s">
        <v>137</v>
      </c>
      <c r="M7725" t="s">
        <v>3729</v>
      </c>
      <c r="N7725" t="s">
        <v>2354</v>
      </c>
      <c r="O7725" t="s">
        <v>4603</v>
      </c>
      <c r="P7725" t="s">
        <v>62167</v>
      </c>
      <c r="R7725" t="str">
        <f t="shared" si="240"/>
        <v>青州</v>
      </c>
      <c r="S7725" t="str">
        <f t="shared" si="241"/>
        <v>0715</v>
      </c>
    </row>
    <row r="7726" spans="1:19">
      <c r="A7726" t="s">
        <v>62168</v>
      </c>
      <c r="B7726" t="s">
        <v>62169</v>
      </c>
      <c r="C7726" t="s">
        <v>46</v>
      </c>
      <c r="D7726" t="s">
        <v>62170</v>
      </c>
      <c r="E7726" t="s">
        <v>59541</v>
      </c>
      <c r="F7726" t="s">
        <v>62171</v>
      </c>
      <c r="G7726" t="s">
        <v>62172</v>
      </c>
      <c r="H7726" t="s">
        <v>62173</v>
      </c>
      <c r="I7726" t="s">
        <v>2465</v>
      </c>
      <c r="J7726" t="s">
        <v>6766</v>
      </c>
      <c r="K7726" t="s">
        <v>6767</v>
      </c>
      <c r="L7726" t="s">
        <v>137</v>
      </c>
      <c r="M7726" t="s">
        <v>2686</v>
      </c>
      <c r="N7726" t="s">
        <v>2816</v>
      </c>
      <c r="O7726" t="s">
        <v>6768</v>
      </c>
      <c r="P7726" t="s">
        <v>62174</v>
      </c>
      <c r="R7726" t="str">
        <f t="shared" si="240"/>
        <v>青州</v>
      </c>
      <c r="S7726" t="str">
        <f t="shared" si="241"/>
        <v>0715</v>
      </c>
    </row>
    <row r="7727" spans="1:19">
      <c r="A7727" t="s">
        <v>62175</v>
      </c>
      <c r="B7727" t="s">
        <v>59191</v>
      </c>
      <c r="C7727" t="s">
        <v>46</v>
      </c>
      <c r="D7727" t="s">
        <v>62176</v>
      </c>
      <c r="E7727" t="s">
        <v>59541</v>
      </c>
      <c r="F7727" t="s">
        <v>62177</v>
      </c>
      <c r="G7727" t="s">
        <v>62178</v>
      </c>
      <c r="H7727" t="s">
        <v>62179</v>
      </c>
      <c r="I7727" t="s">
        <v>2465</v>
      </c>
      <c r="J7727" t="s">
        <v>61794</v>
      </c>
      <c r="K7727" t="s">
        <v>61795</v>
      </c>
      <c r="L7727" t="s">
        <v>101</v>
      </c>
      <c r="M7727" t="s">
        <v>2982</v>
      </c>
      <c r="N7727" t="s">
        <v>2564</v>
      </c>
      <c r="O7727" t="s">
        <v>61796</v>
      </c>
      <c r="P7727" t="s">
        <v>62180</v>
      </c>
      <c r="Q7727" t="s">
        <v>62181</v>
      </c>
      <c r="R7727" t="str">
        <f t="shared" si="240"/>
        <v>潍城</v>
      </c>
      <c r="S7727" t="str">
        <f t="shared" si="241"/>
        <v>0715</v>
      </c>
    </row>
    <row r="7728" spans="1:19">
      <c r="A7728" t="s">
        <v>62182</v>
      </c>
      <c r="B7728" t="s">
        <v>62183</v>
      </c>
      <c r="C7728" t="s">
        <v>46</v>
      </c>
      <c r="D7728" t="s">
        <v>62184</v>
      </c>
      <c r="E7728" t="s">
        <v>59541</v>
      </c>
      <c r="F7728" t="s">
        <v>62185</v>
      </c>
      <c r="G7728" t="s">
        <v>62186</v>
      </c>
      <c r="H7728" t="s">
        <v>62187</v>
      </c>
      <c r="I7728" t="s">
        <v>2350</v>
      </c>
      <c r="J7728" t="s">
        <v>6547</v>
      </c>
      <c r="K7728" t="s">
        <v>6548</v>
      </c>
      <c r="L7728" t="s">
        <v>110</v>
      </c>
      <c r="M7728" t="s">
        <v>2381</v>
      </c>
      <c r="N7728" t="s">
        <v>2529</v>
      </c>
      <c r="O7728" t="s">
        <v>6549</v>
      </c>
      <c r="P7728" t="s">
        <v>62188</v>
      </c>
      <c r="Q7728" t="s">
        <v>62189</v>
      </c>
      <c r="R7728" t="str">
        <f t="shared" si="240"/>
        <v>高密</v>
      </c>
      <c r="S7728" t="str">
        <f t="shared" si="241"/>
        <v>0715</v>
      </c>
    </row>
    <row r="7729" spans="1:19">
      <c r="A7729" t="s">
        <v>62190</v>
      </c>
      <c r="B7729" t="s">
        <v>62191</v>
      </c>
      <c r="C7729" t="s">
        <v>46</v>
      </c>
      <c r="D7729" t="s">
        <v>62192</v>
      </c>
      <c r="E7729" t="s">
        <v>59541</v>
      </c>
      <c r="F7729" t="s">
        <v>62193</v>
      </c>
      <c r="G7729" t="s">
        <v>62194</v>
      </c>
      <c r="H7729" t="s">
        <v>62195</v>
      </c>
      <c r="I7729" t="s">
        <v>2350</v>
      </c>
      <c r="J7729" t="s">
        <v>10721</v>
      </c>
      <c r="K7729" t="s">
        <v>10722</v>
      </c>
      <c r="L7729" t="s">
        <v>76</v>
      </c>
      <c r="M7729" t="s">
        <v>4374</v>
      </c>
      <c r="N7729" t="s">
        <v>2687</v>
      </c>
      <c r="O7729" t="s">
        <v>10723</v>
      </c>
      <c r="P7729" t="s">
        <v>62196</v>
      </c>
      <c r="Q7729" t="s">
        <v>62197</v>
      </c>
      <c r="R7729" t="str">
        <f t="shared" si="240"/>
        <v>奎文</v>
      </c>
      <c r="S7729" t="str">
        <f t="shared" si="241"/>
        <v>0715</v>
      </c>
    </row>
    <row r="7730" spans="1:19">
      <c r="A7730" t="s">
        <v>62198</v>
      </c>
      <c r="B7730" t="s">
        <v>62199</v>
      </c>
      <c r="C7730" t="s">
        <v>46</v>
      </c>
      <c r="D7730" t="s">
        <v>62200</v>
      </c>
      <c r="E7730" t="s">
        <v>59511</v>
      </c>
      <c r="F7730" t="s">
        <v>62201</v>
      </c>
      <c r="G7730" t="s">
        <v>62202</v>
      </c>
      <c r="H7730" t="s">
        <v>62203</v>
      </c>
      <c r="I7730" t="s">
        <v>2350</v>
      </c>
      <c r="J7730" t="s">
        <v>3200</v>
      </c>
      <c r="K7730" t="s">
        <v>3201</v>
      </c>
      <c r="L7730" t="s">
        <v>76</v>
      </c>
      <c r="M7730" t="s">
        <v>2528</v>
      </c>
      <c r="N7730" t="s">
        <v>2421</v>
      </c>
      <c r="O7730" t="s">
        <v>3202</v>
      </c>
      <c r="P7730" t="s">
        <v>62204</v>
      </c>
      <c r="R7730" t="str">
        <f t="shared" si="240"/>
        <v>奎文</v>
      </c>
      <c r="S7730" t="str">
        <f t="shared" si="241"/>
        <v>0715</v>
      </c>
    </row>
    <row r="7731" spans="1:19">
      <c r="A7731" t="s">
        <v>62205</v>
      </c>
      <c r="B7731" t="s">
        <v>62206</v>
      </c>
      <c r="C7731" t="s">
        <v>46</v>
      </c>
      <c r="D7731" t="s">
        <v>62207</v>
      </c>
      <c r="E7731" t="s">
        <v>59511</v>
      </c>
      <c r="F7731" t="s">
        <v>62208</v>
      </c>
      <c r="G7731" t="s">
        <v>62209</v>
      </c>
      <c r="H7731" t="s">
        <v>62210</v>
      </c>
      <c r="I7731" t="s">
        <v>2645</v>
      </c>
      <c r="J7731" t="s">
        <v>5021</v>
      </c>
      <c r="K7731" t="s">
        <v>5022</v>
      </c>
      <c r="L7731" t="s">
        <v>119</v>
      </c>
      <c r="M7731" t="s">
        <v>4071</v>
      </c>
      <c r="N7731" t="s">
        <v>3017</v>
      </c>
      <c r="O7731" t="s">
        <v>5023</v>
      </c>
      <c r="P7731" t="s">
        <v>62211</v>
      </c>
      <c r="R7731" t="str">
        <f t="shared" si="240"/>
        <v>寒亭</v>
      </c>
      <c r="S7731" t="str">
        <f t="shared" si="241"/>
        <v>0715</v>
      </c>
    </row>
    <row r="7732" spans="1:19">
      <c r="A7732" t="s">
        <v>62212</v>
      </c>
      <c r="B7732" t="s">
        <v>62213</v>
      </c>
      <c r="C7732" t="s">
        <v>46</v>
      </c>
      <c r="D7732" t="s">
        <v>62214</v>
      </c>
      <c r="E7732" t="s">
        <v>59541</v>
      </c>
      <c r="F7732" t="s">
        <v>62215</v>
      </c>
      <c r="G7732" t="s">
        <v>62216</v>
      </c>
      <c r="H7732" t="s">
        <v>62217</v>
      </c>
      <c r="I7732" t="s">
        <v>3608</v>
      </c>
      <c r="J7732" t="s">
        <v>8179</v>
      </c>
      <c r="K7732" t="s">
        <v>8180</v>
      </c>
      <c r="L7732" t="s">
        <v>47</v>
      </c>
      <c r="M7732" t="s">
        <v>3159</v>
      </c>
      <c r="N7732" t="s">
        <v>4255</v>
      </c>
      <c r="O7732" t="s">
        <v>8181</v>
      </c>
      <c r="P7732" t="s">
        <v>62218</v>
      </c>
      <c r="R7732" t="str">
        <f t="shared" si="240"/>
        <v>诸城</v>
      </c>
      <c r="S7732" t="str">
        <f t="shared" si="241"/>
        <v>0715</v>
      </c>
    </row>
    <row r="7733" spans="1:19">
      <c r="A7733" t="s">
        <v>62219</v>
      </c>
      <c r="B7733" t="s">
        <v>62220</v>
      </c>
      <c r="C7733" t="s">
        <v>46</v>
      </c>
      <c r="D7733" t="s">
        <v>62221</v>
      </c>
      <c r="E7733" t="s">
        <v>62222</v>
      </c>
      <c r="F7733" t="s">
        <v>62223</v>
      </c>
      <c r="G7733" t="s">
        <v>62224</v>
      </c>
      <c r="H7733" t="s">
        <v>62225</v>
      </c>
      <c r="I7733" t="s">
        <v>2350</v>
      </c>
      <c r="J7733" t="s">
        <v>4819</v>
      </c>
      <c r="K7733" t="s">
        <v>4820</v>
      </c>
      <c r="L7733" t="s">
        <v>76</v>
      </c>
      <c r="M7733" t="s">
        <v>2408</v>
      </c>
      <c r="N7733" t="s">
        <v>2382</v>
      </c>
      <c r="O7733" t="s">
        <v>4821</v>
      </c>
      <c r="P7733" t="s">
        <v>62226</v>
      </c>
      <c r="R7733" t="str">
        <f t="shared" si="240"/>
        <v>奎文</v>
      </c>
      <c r="S7733" t="str">
        <f t="shared" si="241"/>
        <v>0715</v>
      </c>
    </row>
    <row r="7734" spans="1:19">
      <c r="A7734" t="s">
        <v>62227</v>
      </c>
      <c r="B7734" t="s">
        <v>62228</v>
      </c>
      <c r="C7734" t="s">
        <v>46</v>
      </c>
      <c r="D7734" t="s">
        <v>62229</v>
      </c>
      <c r="E7734" t="s">
        <v>62230</v>
      </c>
      <c r="F7734" t="s">
        <v>62231</v>
      </c>
      <c r="G7734" t="s">
        <v>62232</v>
      </c>
      <c r="H7734" t="s">
        <v>62233</v>
      </c>
      <c r="I7734" t="s">
        <v>3210</v>
      </c>
      <c r="J7734" t="s">
        <v>8683</v>
      </c>
      <c r="K7734" t="s">
        <v>8684</v>
      </c>
      <c r="L7734" t="s">
        <v>76</v>
      </c>
      <c r="M7734" t="s">
        <v>2827</v>
      </c>
      <c r="N7734" t="s">
        <v>4647</v>
      </c>
      <c r="O7734" t="s">
        <v>8685</v>
      </c>
      <c r="P7734" t="s">
        <v>62234</v>
      </c>
      <c r="Q7734" t="s">
        <v>62235</v>
      </c>
      <c r="R7734" t="str">
        <f t="shared" si="240"/>
        <v>奎文</v>
      </c>
      <c r="S7734" t="str">
        <f t="shared" si="241"/>
        <v>0715</v>
      </c>
    </row>
    <row r="7735" spans="1:19">
      <c r="A7735" t="s">
        <v>62236</v>
      </c>
      <c r="B7735" t="s">
        <v>62237</v>
      </c>
      <c r="C7735" t="s">
        <v>46</v>
      </c>
      <c r="D7735" t="s">
        <v>62238</v>
      </c>
      <c r="E7735" t="s">
        <v>59511</v>
      </c>
      <c r="F7735" t="s">
        <v>62239</v>
      </c>
      <c r="G7735" t="s">
        <v>62240</v>
      </c>
      <c r="H7735" t="s">
        <v>62241</v>
      </c>
      <c r="I7735" t="s">
        <v>2392</v>
      </c>
      <c r="J7735" t="s">
        <v>6332</v>
      </c>
      <c r="K7735" t="s">
        <v>6333</v>
      </c>
      <c r="L7735" t="s">
        <v>187</v>
      </c>
      <c r="M7735" t="s">
        <v>3510</v>
      </c>
      <c r="N7735" t="s">
        <v>3270</v>
      </c>
      <c r="O7735" t="s">
        <v>6334</v>
      </c>
      <c r="P7735" t="s">
        <v>62242</v>
      </c>
      <c r="R7735" t="str">
        <f t="shared" si="240"/>
        <v>坊子</v>
      </c>
      <c r="S7735" t="str">
        <f t="shared" si="241"/>
        <v>0715</v>
      </c>
    </row>
    <row r="7736" spans="1:19">
      <c r="A7736" t="s">
        <v>62243</v>
      </c>
      <c r="B7736" t="s">
        <v>62244</v>
      </c>
      <c r="C7736" t="s">
        <v>46</v>
      </c>
      <c r="D7736" t="s">
        <v>62245</v>
      </c>
      <c r="E7736" t="s">
        <v>59511</v>
      </c>
      <c r="F7736" t="s">
        <v>62246</v>
      </c>
      <c r="G7736" t="s">
        <v>62247</v>
      </c>
      <c r="H7736" t="s">
        <v>62248</v>
      </c>
      <c r="I7736" t="s">
        <v>2503</v>
      </c>
      <c r="J7736" t="s">
        <v>3809</v>
      </c>
      <c r="K7736" t="s">
        <v>3810</v>
      </c>
      <c r="L7736" t="s">
        <v>57</v>
      </c>
      <c r="M7736" t="s">
        <v>3811</v>
      </c>
      <c r="N7736" t="s">
        <v>2674</v>
      </c>
      <c r="O7736" t="s">
        <v>3812</v>
      </c>
      <c r="P7736" t="s">
        <v>62249</v>
      </c>
      <c r="R7736" t="str">
        <f t="shared" si="240"/>
        <v>安丘</v>
      </c>
      <c r="S7736" t="str">
        <f t="shared" si="241"/>
        <v>0715</v>
      </c>
    </row>
    <row r="7737" spans="1:19">
      <c r="A7737" t="s">
        <v>62250</v>
      </c>
      <c r="B7737" t="s">
        <v>62251</v>
      </c>
      <c r="C7737" t="s">
        <v>46</v>
      </c>
      <c r="D7737" t="s">
        <v>62252</v>
      </c>
      <c r="E7737" t="s">
        <v>59541</v>
      </c>
      <c r="F7737" t="s">
        <v>62253</v>
      </c>
      <c r="G7737" t="s">
        <v>62254</v>
      </c>
      <c r="H7737" t="s">
        <v>62255</v>
      </c>
      <c r="I7737" t="s">
        <v>2378</v>
      </c>
      <c r="J7737" t="s">
        <v>6396</v>
      </c>
      <c r="K7737" t="s">
        <v>6397</v>
      </c>
      <c r="L7737" t="s">
        <v>110</v>
      </c>
      <c r="M7737" t="s">
        <v>2381</v>
      </c>
      <c r="N7737" t="s">
        <v>2859</v>
      </c>
      <c r="O7737" t="s">
        <v>6399</v>
      </c>
      <c r="P7737" t="s">
        <v>62256</v>
      </c>
      <c r="Q7737" t="s">
        <v>62257</v>
      </c>
      <c r="R7737" t="str">
        <f t="shared" si="240"/>
        <v>高密</v>
      </c>
      <c r="S7737" t="str">
        <f t="shared" si="241"/>
        <v>0715</v>
      </c>
    </row>
    <row r="7738" spans="1:19">
      <c r="A7738" t="s">
        <v>62258</v>
      </c>
      <c r="B7738" t="s">
        <v>62259</v>
      </c>
      <c r="C7738" t="s">
        <v>46</v>
      </c>
      <c r="D7738" t="s">
        <v>62260</v>
      </c>
      <c r="E7738" t="s">
        <v>59541</v>
      </c>
      <c r="F7738" t="s">
        <v>62261</v>
      </c>
      <c r="G7738" t="s">
        <v>62262</v>
      </c>
      <c r="H7738" t="s">
        <v>62263</v>
      </c>
      <c r="I7738" t="s">
        <v>2645</v>
      </c>
      <c r="J7738" t="s">
        <v>7951</v>
      </c>
      <c r="K7738" t="s">
        <v>7952</v>
      </c>
      <c r="L7738" t="s">
        <v>128</v>
      </c>
      <c r="M7738" t="s">
        <v>2913</v>
      </c>
      <c r="N7738" t="s">
        <v>2480</v>
      </c>
      <c r="O7738" t="s">
        <v>7953</v>
      </c>
      <c r="P7738" t="s">
        <v>62264</v>
      </c>
      <c r="R7738" t="str">
        <f t="shared" si="240"/>
        <v>寿光</v>
      </c>
      <c r="S7738" t="str">
        <f t="shared" si="241"/>
        <v>0715</v>
      </c>
    </row>
    <row r="7739" spans="1:19">
      <c r="A7739" t="s">
        <v>62265</v>
      </c>
      <c r="B7739" t="s">
        <v>62266</v>
      </c>
      <c r="C7739" t="s">
        <v>46</v>
      </c>
      <c r="D7739" t="s">
        <v>62267</v>
      </c>
      <c r="E7739" t="s">
        <v>59511</v>
      </c>
      <c r="F7739" t="s">
        <v>62268</v>
      </c>
      <c r="G7739" t="s">
        <v>62269</v>
      </c>
      <c r="H7739" t="s">
        <v>62270</v>
      </c>
      <c r="I7739" t="s">
        <v>2350</v>
      </c>
      <c r="J7739" t="s">
        <v>2452</v>
      </c>
      <c r="K7739" t="s">
        <v>2453</v>
      </c>
      <c r="L7739" t="s">
        <v>47</v>
      </c>
      <c r="M7739" t="s">
        <v>2454</v>
      </c>
      <c r="O7739" t="s">
        <v>2456</v>
      </c>
      <c r="P7739" t="s">
        <v>62271</v>
      </c>
      <c r="R7739" t="str">
        <f t="shared" si="240"/>
        <v>诸城</v>
      </c>
      <c r="S7739" t="str">
        <f t="shared" si="241"/>
        <v>0715</v>
      </c>
    </row>
    <row r="7740" spans="1:19">
      <c r="A7740" t="s">
        <v>62272</v>
      </c>
      <c r="B7740" t="s">
        <v>62273</v>
      </c>
      <c r="C7740" t="s">
        <v>46</v>
      </c>
      <c r="D7740" t="s">
        <v>62274</v>
      </c>
      <c r="E7740" t="s">
        <v>59541</v>
      </c>
      <c r="F7740" t="s">
        <v>62275</v>
      </c>
      <c r="G7740" t="s">
        <v>62276</v>
      </c>
      <c r="H7740" t="s">
        <v>62277</v>
      </c>
      <c r="I7740" t="s">
        <v>2364</v>
      </c>
      <c r="J7740" t="s">
        <v>2379</v>
      </c>
      <c r="K7740" t="s">
        <v>2380</v>
      </c>
      <c r="L7740" t="s">
        <v>110</v>
      </c>
      <c r="M7740" t="s">
        <v>2381</v>
      </c>
      <c r="N7740" t="s">
        <v>2340</v>
      </c>
      <c r="O7740" t="s">
        <v>2383</v>
      </c>
      <c r="P7740" t="s">
        <v>62278</v>
      </c>
      <c r="R7740" t="str">
        <f t="shared" si="240"/>
        <v>高密</v>
      </c>
      <c r="S7740" t="str">
        <f t="shared" si="241"/>
        <v>0715</v>
      </c>
    </row>
    <row r="7741" spans="1:19">
      <c r="A7741" t="s">
        <v>62279</v>
      </c>
      <c r="B7741" t="s">
        <v>62280</v>
      </c>
      <c r="C7741" t="s">
        <v>46</v>
      </c>
      <c r="D7741" t="s">
        <v>62281</v>
      </c>
      <c r="E7741" t="s">
        <v>62282</v>
      </c>
      <c r="F7741" t="s">
        <v>62283</v>
      </c>
      <c r="G7741" t="s">
        <v>62284</v>
      </c>
      <c r="H7741" t="s">
        <v>62285</v>
      </c>
      <c r="I7741" t="s">
        <v>4165</v>
      </c>
      <c r="J7741" t="s">
        <v>2782</v>
      </c>
      <c r="K7741" t="s">
        <v>2783</v>
      </c>
      <c r="L7741" t="s">
        <v>47</v>
      </c>
      <c r="M7741" t="s">
        <v>2784</v>
      </c>
      <c r="N7741" t="s">
        <v>2602</v>
      </c>
      <c r="O7741" t="s">
        <v>2786</v>
      </c>
      <c r="P7741" t="s">
        <v>62286</v>
      </c>
      <c r="R7741" t="str">
        <f t="shared" si="240"/>
        <v>诸城</v>
      </c>
      <c r="S7741" t="str">
        <f t="shared" si="241"/>
        <v>0715</v>
      </c>
    </row>
    <row r="7742" spans="1:19">
      <c r="A7742" t="s">
        <v>62287</v>
      </c>
      <c r="B7742" t="s">
        <v>62288</v>
      </c>
      <c r="C7742" t="s">
        <v>46</v>
      </c>
      <c r="D7742" t="s">
        <v>62289</v>
      </c>
      <c r="E7742" t="s">
        <v>59541</v>
      </c>
      <c r="F7742" t="s">
        <v>62290</v>
      </c>
      <c r="G7742" t="s">
        <v>62291</v>
      </c>
      <c r="H7742" t="s">
        <v>62292</v>
      </c>
      <c r="I7742" t="s">
        <v>2350</v>
      </c>
      <c r="J7742" t="s">
        <v>8124</v>
      </c>
      <c r="K7742" t="s">
        <v>8125</v>
      </c>
      <c r="L7742" t="s">
        <v>146</v>
      </c>
      <c r="M7742" t="s">
        <v>8126</v>
      </c>
      <c r="N7742" t="s">
        <v>2602</v>
      </c>
      <c r="O7742" t="s">
        <v>8127</v>
      </c>
      <c r="P7742" t="s">
        <v>62293</v>
      </c>
      <c r="R7742" t="str">
        <f t="shared" si="240"/>
        <v>临朐</v>
      </c>
      <c r="S7742" t="str">
        <f t="shared" si="241"/>
        <v>0715</v>
      </c>
    </row>
    <row r="7743" spans="1:19">
      <c r="A7743" t="s">
        <v>2142</v>
      </c>
      <c r="B7743" t="s">
        <v>62294</v>
      </c>
      <c r="C7743" t="s">
        <v>46</v>
      </c>
      <c r="D7743" t="s">
        <v>62295</v>
      </c>
      <c r="E7743" t="s">
        <v>59541</v>
      </c>
      <c r="F7743" t="s">
        <v>62296</v>
      </c>
      <c r="G7743" t="s">
        <v>2140</v>
      </c>
      <c r="H7743" t="s">
        <v>62297</v>
      </c>
      <c r="I7743" t="s">
        <v>3608</v>
      </c>
      <c r="J7743" t="s">
        <v>3096</v>
      </c>
      <c r="K7743" t="s">
        <v>3097</v>
      </c>
      <c r="L7743" t="s">
        <v>110</v>
      </c>
      <c r="M7743" t="s">
        <v>3098</v>
      </c>
      <c r="N7743" t="s">
        <v>2340</v>
      </c>
      <c r="O7743" t="s">
        <v>3099</v>
      </c>
      <c r="P7743" t="s">
        <v>62298</v>
      </c>
      <c r="Q7743" t="s">
        <v>41678</v>
      </c>
      <c r="R7743" t="str">
        <f t="shared" si="240"/>
        <v>高密</v>
      </c>
      <c r="S7743" t="str">
        <f t="shared" si="241"/>
        <v>0715</v>
      </c>
    </row>
    <row r="7744" spans="1:19">
      <c r="A7744" t="s">
        <v>62299</v>
      </c>
      <c r="B7744" t="s">
        <v>62300</v>
      </c>
      <c r="C7744" t="s">
        <v>46</v>
      </c>
      <c r="D7744" t="s">
        <v>62301</v>
      </c>
      <c r="E7744" t="s">
        <v>59541</v>
      </c>
      <c r="F7744" t="s">
        <v>62302</v>
      </c>
      <c r="G7744" t="s">
        <v>62303</v>
      </c>
      <c r="H7744" t="s">
        <v>62304</v>
      </c>
      <c r="I7744" t="s">
        <v>3376</v>
      </c>
      <c r="J7744" t="s">
        <v>2573</v>
      </c>
      <c r="K7744" t="s">
        <v>2574</v>
      </c>
      <c r="L7744" t="s">
        <v>110</v>
      </c>
      <c r="M7744" t="s">
        <v>2575</v>
      </c>
      <c r="N7744" t="s">
        <v>3122</v>
      </c>
      <c r="O7744" t="s">
        <v>2576</v>
      </c>
      <c r="P7744" t="s">
        <v>62305</v>
      </c>
      <c r="Q7744" t="s">
        <v>62306</v>
      </c>
      <c r="R7744" t="str">
        <f t="shared" si="240"/>
        <v>高密</v>
      </c>
      <c r="S7744" t="str">
        <f t="shared" si="241"/>
        <v>0715</v>
      </c>
    </row>
    <row r="7745" spans="1:19">
      <c r="A7745" t="s">
        <v>62307</v>
      </c>
      <c r="B7745" t="s">
        <v>62308</v>
      </c>
      <c r="C7745" t="s">
        <v>46</v>
      </c>
      <c r="D7745" t="s">
        <v>62309</v>
      </c>
      <c r="E7745" t="s">
        <v>59541</v>
      </c>
      <c r="F7745" t="s">
        <v>62310</v>
      </c>
      <c r="G7745" t="s">
        <v>62311</v>
      </c>
      <c r="H7745" t="s">
        <v>62312</v>
      </c>
      <c r="I7745" t="s">
        <v>2378</v>
      </c>
      <c r="J7745" t="s">
        <v>7685</v>
      </c>
      <c r="K7745" t="s">
        <v>7686</v>
      </c>
      <c r="L7745" t="s">
        <v>110</v>
      </c>
      <c r="M7745" t="s">
        <v>7687</v>
      </c>
      <c r="N7745" t="s">
        <v>2421</v>
      </c>
      <c r="O7745" t="s">
        <v>7688</v>
      </c>
      <c r="P7745" t="s">
        <v>62313</v>
      </c>
      <c r="Q7745" t="s">
        <v>62314</v>
      </c>
      <c r="R7745" t="str">
        <f t="shared" ref="R7745:R7808" si="242">IF(OR(LEFT(L7745,2)="高新"),"奎文",IF(LEFT(L7745,2)="峡山","坊子",IF(LEFT(L7745,2)="滨海","寒亭",LEFT(L7745,2))))</f>
        <v>高密</v>
      </c>
      <c r="S7745" t="str">
        <f t="shared" ref="S7745:S7808" si="243">TEXT(B7745,"mmdd")</f>
        <v>0715</v>
      </c>
    </row>
    <row r="7746" spans="1:19">
      <c r="A7746" t="s">
        <v>62315</v>
      </c>
      <c r="B7746" t="s">
        <v>62316</v>
      </c>
      <c r="C7746" t="s">
        <v>46</v>
      </c>
      <c r="D7746" t="s">
        <v>62317</v>
      </c>
      <c r="E7746" t="s">
        <v>55230</v>
      </c>
      <c r="F7746" t="s">
        <v>62318</v>
      </c>
      <c r="G7746" t="s">
        <v>62319</v>
      </c>
      <c r="H7746" t="s">
        <v>62320</v>
      </c>
      <c r="I7746" t="s">
        <v>14104</v>
      </c>
      <c r="J7746" t="s">
        <v>2968</v>
      </c>
      <c r="K7746" t="s">
        <v>2969</v>
      </c>
      <c r="L7746" t="s">
        <v>47</v>
      </c>
      <c r="M7746" t="s">
        <v>2454</v>
      </c>
      <c r="N7746" t="s">
        <v>3277</v>
      </c>
      <c r="O7746" t="s">
        <v>2970</v>
      </c>
      <c r="P7746" t="s">
        <v>62321</v>
      </c>
      <c r="Q7746" t="s">
        <v>62322</v>
      </c>
      <c r="R7746" t="str">
        <f t="shared" si="242"/>
        <v>诸城</v>
      </c>
      <c r="S7746" t="str">
        <f t="shared" si="243"/>
        <v>0715</v>
      </c>
    </row>
    <row r="7747" spans="1:19">
      <c r="A7747" t="s">
        <v>62323</v>
      </c>
      <c r="B7747" t="s">
        <v>62324</v>
      </c>
      <c r="C7747" t="s">
        <v>46</v>
      </c>
      <c r="D7747" t="s">
        <v>62325</v>
      </c>
      <c r="E7747" t="s">
        <v>62326</v>
      </c>
      <c r="F7747" t="s">
        <v>62327</v>
      </c>
      <c r="G7747" t="s">
        <v>62328</v>
      </c>
      <c r="H7747" t="s">
        <v>62329</v>
      </c>
      <c r="I7747" t="s">
        <v>2503</v>
      </c>
      <c r="J7747" t="s">
        <v>4844</v>
      </c>
      <c r="K7747" t="s">
        <v>4845</v>
      </c>
      <c r="L7747" t="s">
        <v>76</v>
      </c>
      <c r="M7747" t="s">
        <v>2528</v>
      </c>
      <c r="N7747" t="s">
        <v>2421</v>
      </c>
      <c r="O7747" t="s">
        <v>4846</v>
      </c>
      <c r="P7747" t="s">
        <v>62330</v>
      </c>
      <c r="R7747" t="str">
        <f t="shared" si="242"/>
        <v>奎文</v>
      </c>
      <c r="S7747" t="str">
        <f t="shared" si="243"/>
        <v>0715</v>
      </c>
    </row>
    <row r="7748" spans="1:19">
      <c r="A7748" t="s">
        <v>62331</v>
      </c>
      <c r="B7748" t="s">
        <v>62332</v>
      </c>
      <c r="C7748" t="s">
        <v>46</v>
      </c>
      <c r="D7748" t="s">
        <v>62333</v>
      </c>
      <c r="E7748" t="s">
        <v>59541</v>
      </c>
      <c r="F7748" t="s">
        <v>62334</v>
      </c>
      <c r="G7748" t="s">
        <v>62335</v>
      </c>
      <c r="H7748" t="s">
        <v>62336</v>
      </c>
      <c r="I7748" t="s">
        <v>2645</v>
      </c>
      <c r="J7748" t="s">
        <v>3295</v>
      </c>
      <c r="K7748" t="s">
        <v>3296</v>
      </c>
      <c r="L7748" t="s">
        <v>47</v>
      </c>
      <c r="M7748" t="s">
        <v>3159</v>
      </c>
      <c r="N7748" t="s">
        <v>3718</v>
      </c>
      <c r="O7748" t="s">
        <v>3297</v>
      </c>
      <c r="R7748" t="str">
        <f t="shared" si="242"/>
        <v>诸城</v>
      </c>
      <c r="S7748" t="str">
        <f t="shared" si="243"/>
        <v>0715</v>
      </c>
    </row>
    <row r="7749" spans="1:19">
      <c r="A7749" t="s">
        <v>62337</v>
      </c>
      <c r="B7749" t="s">
        <v>62338</v>
      </c>
      <c r="C7749" t="s">
        <v>46</v>
      </c>
      <c r="D7749" t="s">
        <v>62339</v>
      </c>
      <c r="E7749" t="s">
        <v>59541</v>
      </c>
      <c r="F7749" t="s">
        <v>62340</v>
      </c>
      <c r="G7749" t="s">
        <v>62341</v>
      </c>
      <c r="H7749" t="s">
        <v>62342</v>
      </c>
      <c r="I7749" t="s">
        <v>3336</v>
      </c>
      <c r="J7749" t="s">
        <v>15563</v>
      </c>
      <c r="K7749" t="s">
        <v>15564</v>
      </c>
      <c r="L7749" t="s">
        <v>57</v>
      </c>
      <c r="M7749" t="s">
        <v>2563</v>
      </c>
      <c r="N7749" t="s">
        <v>3554</v>
      </c>
      <c r="O7749" t="s">
        <v>15565</v>
      </c>
      <c r="P7749" t="s">
        <v>62343</v>
      </c>
      <c r="R7749" t="str">
        <f t="shared" si="242"/>
        <v>安丘</v>
      </c>
      <c r="S7749" t="str">
        <f t="shared" si="243"/>
        <v>0715</v>
      </c>
    </row>
    <row r="7750" spans="1:19">
      <c r="A7750" t="s">
        <v>62344</v>
      </c>
      <c r="B7750" t="s">
        <v>62345</v>
      </c>
      <c r="C7750" t="s">
        <v>46</v>
      </c>
      <c r="D7750" t="s">
        <v>62346</v>
      </c>
      <c r="E7750" t="s">
        <v>59541</v>
      </c>
      <c r="F7750" t="s">
        <v>62347</v>
      </c>
      <c r="G7750" t="s">
        <v>62348</v>
      </c>
      <c r="H7750" t="s">
        <v>62349</v>
      </c>
      <c r="I7750" t="s">
        <v>2503</v>
      </c>
      <c r="J7750" t="s">
        <v>16408</v>
      </c>
      <c r="K7750" t="s">
        <v>16409</v>
      </c>
      <c r="L7750" t="s">
        <v>146</v>
      </c>
      <c r="M7750" t="s">
        <v>3051</v>
      </c>
      <c r="N7750" t="s">
        <v>2816</v>
      </c>
      <c r="O7750" t="s">
        <v>16410</v>
      </c>
      <c r="P7750" t="s">
        <v>62350</v>
      </c>
      <c r="R7750" t="str">
        <f t="shared" si="242"/>
        <v>临朐</v>
      </c>
      <c r="S7750" t="str">
        <f t="shared" si="243"/>
        <v>0715</v>
      </c>
    </row>
    <row r="7751" spans="1:19">
      <c r="A7751" t="s">
        <v>62351</v>
      </c>
      <c r="B7751" t="s">
        <v>62352</v>
      </c>
      <c r="C7751" t="s">
        <v>46</v>
      </c>
      <c r="D7751" t="s">
        <v>62353</v>
      </c>
      <c r="E7751" t="s">
        <v>59511</v>
      </c>
      <c r="F7751" t="s">
        <v>62354</v>
      </c>
      <c r="G7751" t="s">
        <v>62355</v>
      </c>
      <c r="H7751" t="s">
        <v>62356</v>
      </c>
      <c r="I7751" t="s">
        <v>2645</v>
      </c>
      <c r="J7751" t="s">
        <v>4957</v>
      </c>
      <c r="K7751" t="s">
        <v>2742</v>
      </c>
      <c r="L7751" t="s">
        <v>137</v>
      </c>
      <c r="M7751" t="s">
        <v>2395</v>
      </c>
      <c r="N7751" t="s">
        <v>2480</v>
      </c>
      <c r="O7751" t="s">
        <v>4960</v>
      </c>
      <c r="P7751" t="s">
        <v>62357</v>
      </c>
      <c r="R7751" t="str">
        <f t="shared" si="242"/>
        <v>青州</v>
      </c>
      <c r="S7751" t="str">
        <f t="shared" si="243"/>
        <v>0715</v>
      </c>
    </row>
    <row r="7752" spans="1:19">
      <c r="A7752" t="s">
        <v>62358</v>
      </c>
      <c r="B7752" t="s">
        <v>62359</v>
      </c>
      <c r="C7752" t="s">
        <v>46</v>
      </c>
      <c r="D7752" t="s">
        <v>62360</v>
      </c>
      <c r="E7752" t="s">
        <v>59511</v>
      </c>
      <c r="F7752" t="s">
        <v>62361</v>
      </c>
      <c r="G7752" t="s">
        <v>62362</v>
      </c>
      <c r="H7752" t="s">
        <v>62363</v>
      </c>
      <c r="I7752" t="s">
        <v>6637</v>
      </c>
      <c r="J7752" t="s">
        <v>7914</v>
      </c>
      <c r="K7752" t="s">
        <v>7915</v>
      </c>
      <c r="L7752" t="s">
        <v>146</v>
      </c>
      <c r="M7752" t="s">
        <v>5188</v>
      </c>
      <c r="N7752" t="s">
        <v>2480</v>
      </c>
      <c r="O7752" t="s">
        <v>7916</v>
      </c>
      <c r="P7752" t="s">
        <v>62364</v>
      </c>
      <c r="Q7752" t="s">
        <v>62365</v>
      </c>
      <c r="R7752" t="str">
        <f t="shared" si="242"/>
        <v>临朐</v>
      </c>
      <c r="S7752" t="str">
        <f t="shared" si="243"/>
        <v>0715</v>
      </c>
    </row>
    <row r="7753" spans="1:19">
      <c r="A7753" t="s">
        <v>62366</v>
      </c>
      <c r="B7753" t="s">
        <v>62367</v>
      </c>
      <c r="C7753" t="s">
        <v>46</v>
      </c>
      <c r="D7753" t="s">
        <v>62368</v>
      </c>
      <c r="E7753" t="s">
        <v>59541</v>
      </c>
      <c r="F7753" t="s">
        <v>62369</v>
      </c>
      <c r="G7753" t="s">
        <v>62370</v>
      </c>
      <c r="H7753" t="s">
        <v>62371</v>
      </c>
      <c r="I7753" t="s">
        <v>2364</v>
      </c>
      <c r="J7753" t="s">
        <v>7368</v>
      </c>
      <c r="K7753" t="s">
        <v>7369</v>
      </c>
      <c r="L7753" t="s">
        <v>110</v>
      </c>
      <c r="M7753" t="s">
        <v>2575</v>
      </c>
      <c r="N7753" t="s">
        <v>2602</v>
      </c>
      <c r="O7753" t="s">
        <v>7370</v>
      </c>
      <c r="P7753" t="s">
        <v>62372</v>
      </c>
      <c r="Q7753" t="s">
        <v>62373</v>
      </c>
      <c r="R7753" t="str">
        <f t="shared" si="242"/>
        <v>高密</v>
      </c>
      <c r="S7753" t="str">
        <f t="shared" si="243"/>
        <v>0715</v>
      </c>
    </row>
    <row r="7754" spans="1:19">
      <c r="A7754" t="s">
        <v>62374</v>
      </c>
      <c r="B7754" t="s">
        <v>62375</v>
      </c>
      <c r="C7754" t="s">
        <v>46</v>
      </c>
      <c r="D7754" t="s">
        <v>62376</v>
      </c>
      <c r="E7754" t="s">
        <v>59920</v>
      </c>
      <c r="F7754" t="s">
        <v>62377</v>
      </c>
      <c r="G7754" t="s">
        <v>62378</v>
      </c>
      <c r="H7754" t="s">
        <v>62379</v>
      </c>
      <c r="I7754" t="s">
        <v>2378</v>
      </c>
      <c r="J7754" t="s">
        <v>3597</v>
      </c>
      <c r="K7754" t="s">
        <v>3598</v>
      </c>
      <c r="L7754" t="s">
        <v>128</v>
      </c>
      <c r="M7754" t="s">
        <v>2708</v>
      </c>
      <c r="N7754" t="s">
        <v>3554</v>
      </c>
      <c r="O7754" t="s">
        <v>3599</v>
      </c>
      <c r="P7754" t="s">
        <v>62380</v>
      </c>
      <c r="R7754" t="str">
        <f t="shared" si="242"/>
        <v>寿光</v>
      </c>
      <c r="S7754" t="str">
        <f t="shared" si="243"/>
        <v>0715</v>
      </c>
    </row>
    <row r="7755" spans="1:19">
      <c r="A7755" t="s">
        <v>62381</v>
      </c>
      <c r="B7755" t="s">
        <v>62382</v>
      </c>
      <c r="C7755" t="s">
        <v>46</v>
      </c>
      <c r="D7755" t="s">
        <v>62383</v>
      </c>
      <c r="E7755" t="s">
        <v>62141</v>
      </c>
      <c r="F7755" t="s">
        <v>62384</v>
      </c>
      <c r="G7755" t="s">
        <v>62385</v>
      </c>
      <c r="H7755" t="s">
        <v>62386</v>
      </c>
      <c r="I7755" t="s">
        <v>2364</v>
      </c>
      <c r="J7755" t="s">
        <v>5284</v>
      </c>
      <c r="K7755" t="s">
        <v>5285</v>
      </c>
      <c r="L7755" t="s">
        <v>76</v>
      </c>
      <c r="M7755" t="s">
        <v>2408</v>
      </c>
      <c r="N7755" t="s">
        <v>11397</v>
      </c>
      <c r="O7755" t="s">
        <v>5287</v>
      </c>
      <c r="P7755" t="s">
        <v>62387</v>
      </c>
      <c r="R7755" t="str">
        <f t="shared" si="242"/>
        <v>奎文</v>
      </c>
      <c r="S7755" t="str">
        <f t="shared" si="243"/>
        <v>0715</v>
      </c>
    </row>
    <row r="7756" spans="1:19">
      <c r="A7756" t="s">
        <v>62388</v>
      </c>
      <c r="B7756" t="s">
        <v>62389</v>
      </c>
      <c r="C7756" t="s">
        <v>46</v>
      </c>
      <c r="D7756" t="s">
        <v>62390</v>
      </c>
      <c r="E7756" t="s">
        <v>59511</v>
      </c>
      <c r="F7756" t="s">
        <v>62391</v>
      </c>
      <c r="G7756" t="s">
        <v>62392</v>
      </c>
      <c r="H7756" t="s">
        <v>62393</v>
      </c>
      <c r="I7756" t="s">
        <v>4165</v>
      </c>
      <c r="J7756" t="s">
        <v>9867</v>
      </c>
      <c r="K7756" t="s">
        <v>9868</v>
      </c>
      <c r="L7756" t="s">
        <v>47</v>
      </c>
      <c r="M7756" t="s">
        <v>2454</v>
      </c>
      <c r="N7756" t="s">
        <v>4222</v>
      </c>
      <c r="O7756" t="s">
        <v>2970</v>
      </c>
      <c r="P7756" t="s">
        <v>62394</v>
      </c>
      <c r="Q7756" t="s">
        <v>62395</v>
      </c>
      <c r="R7756" t="str">
        <f t="shared" si="242"/>
        <v>诸城</v>
      </c>
      <c r="S7756" t="str">
        <f t="shared" si="243"/>
        <v>0715</v>
      </c>
    </row>
    <row r="7757" spans="1:19">
      <c r="A7757" t="s">
        <v>62396</v>
      </c>
      <c r="B7757" t="s">
        <v>62397</v>
      </c>
      <c r="C7757" t="s">
        <v>46</v>
      </c>
      <c r="D7757" t="s">
        <v>62398</v>
      </c>
      <c r="E7757" t="s">
        <v>59511</v>
      </c>
      <c r="F7757" t="s">
        <v>62399</v>
      </c>
      <c r="G7757" t="s">
        <v>62400</v>
      </c>
      <c r="H7757" t="s">
        <v>62401</v>
      </c>
      <c r="I7757" t="s">
        <v>2364</v>
      </c>
      <c r="J7757" t="s">
        <v>4291</v>
      </c>
      <c r="K7757" t="s">
        <v>4292</v>
      </c>
      <c r="L7757" t="s">
        <v>101</v>
      </c>
      <c r="M7757" t="s">
        <v>2982</v>
      </c>
      <c r="N7757" t="s">
        <v>2649</v>
      </c>
      <c r="O7757" t="s">
        <v>4293</v>
      </c>
      <c r="P7757" t="s">
        <v>62402</v>
      </c>
      <c r="Q7757" t="s">
        <v>62403</v>
      </c>
      <c r="R7757" t="str">
        <f t="shared" si="242"/>
        <v>潍城</v>
      </c>
      <c r="S7757" t="str">
        <f t="shared" si="243"/>
        <v>0715</v>
      </c>
    </row>
    <row r="7758" spans="1:19">
      <c r="A7758" t="s">
        <v>62404</v>
      </c>
      <c r="B7758" t="s">
        <v>62405</v>
      </c>
      <c r="C7758" t="s">
        <v>46</v>
      </c>
      <c r="D7758" t="s">
        <v>62406</v>
      </c>
      <c r="E7758" t="s">
        <v>59920</v>
      </c>
      <c r="F7758" t="s">
        <v>62407</v>
      </c>
      <c r="G7758" t="s">
        <v>62408</v>
      </c>
      <c r="H7758" t="s">
        <v>56263</v>
      </c>
      <c r="I7758" t="s">
        <v>2350</v>
      </c>
      <c r="J7758" t="s">
        <v>5173</v>
      </c>
      <c r="K7758" t="s">
        <v>5174</v>
      </c>
      <c r="L7758" t="s">
        <v>137</v>
      </c>
      <c r="M7758" t="s">
        <v>5175</v>
      </c>
      <c r="N7758" t="s">
        <v>3622</v>
      </c>
      <c r="O7758" t="s">
        <v>5176</v>
      </c>
      <c r="P7758" t="s">
        <v>62409</v>
      </c>
      <c r="R7758" t="str">
        <f t="shared" si="242"/>
        <v>青州</v>
      </c>
      <c r="S7758" t="str">
        <f t="shared" si="243"/>
        <v>0715</v>
      </c>
    </row>
    <row r="7759" spans="1:19">
      <c r="A7759" t="s">
        <v>62410</v>
      </c>
      <c r="B7759" t="s">
        <v>62411</v>
      </c>
      <c r="C7759" t="s">
        <v>46</v>
      </c>
      <c r="D7759" t="s">
        <v>62412</v>
      </c>
      <c r="E7759" t="s">
        <v>59511</v>
      </c>
      <c r="F7759" t="s">
        <v>62413</v>
      </c>
      <c r="G7759" t="s">
        <v>62414</v>
      </c>
      <c r="H7759" t="s">
        <v>62415</v>
      </c>
      <c r="I7759" t="s">
        <v>2364</v>
      </c>
      <c r="J7759" t="s">
        <v>2671</v>
      </c>
      <c r="K7759" t="s">
        <v>2672</v>
      </c>
      <c r="L7759" t="s">
        <v>67</v>
      </c>
      <c r="M7759" t="s">
        <v>2673</v>
      </c>
      <c r="N7759" t="s">
        <v>2674</v>
      </c>
      <c r="O7759" t="s">
        <v>2675</v>
      </c>
      <c r="P7759" t="s">
        <v>62416</v>
      </c>
      <c r="Q7759" t="s">
        <v>62417</v>
      </c>
      <c r="R7759" t="str">
        <f t="shared" si="242"/>
        <v>昌邑</v>
      </c>
      <c r="S7759" t="str">
        <f t="shared" si="243"/>
        <v>0715</v>
      </c>
    </row>
    <row r="7760" spans="1:19">
      <c r="A7760" t="s">
        <v>62418</v>
      </c>
      <c r="B7760" t="s">
        <v>62419</v>
      </c>
      <c r="C7760" t="s">
        <v>46</v>
      </c>
      <c r="D7760" t="s">
        <v>62420</v>
      </c>
      <c r="E7760" t="s">
        <v>59541</v>
      </c>
      <c r="F7760" t="s">
        <v>62421</v>
      </c>
      <c r="G7760" t="s">
        <v>62422</v>
      </c>
      <c r="H7760" t="s">
        <v>62423</v>
      </c>
      <c r="I7760" t="s">
        <v>2350</v>
      </c>
      <c r="J7760" t="s">
        <v>2825</v>
      </c>
      <c r="K7760" t="s">
        <v>2826</v>
      </c>
      <c r="L7760" t="s">
        <v>76</v>
      </c>
      <c r="M7760" t="s">
        <v>2827</v>
      </c>
      <c r="N7760" t="s">
        <v>5839</v>
      </c>
      <c r="O7760" t="s">
        <v>2828</v>
      </c>
      <c r="P7760" t="s">
        <v>62424</v>
      </c>
      <c r="R7760" t="str">
        <f t="shared" si="242"/>
        <v>奎文</v>
      </c>
      <c r="S7760" t="str">
        <f t="shared" si="243"/>
        <v>0715</v>
      </c>
    </row>
    <row r="7761" spans="1:19">
      <c r="A7761" t="s">
        <v>62425</v>
      </c>
      <c r="B7761" t="s">
        <v>62426</v>
      </c>
      <c r="C7761" t="s">
        <v>46</v>
      </c>
      <c r="D7761" t="s">
        <v>62427</v>
      </c>
      <c r="E7761" t="s">
        <v>59541</v>
      </c>
      <c r="F7761" t="s">
        <v>62428</v>
      </c>
      <c r="G7761" t="s">
        <v>62429</v>
      </c>
      <c r="H7761" t="s">
        <v>62430</v>
      </c>
      <c r="I7761" t="s">
        <v>2754</v>
      </c>
      <c r="J7761" t="s">
        <v>5495</v>
      </c>
      <c r="K7761" t="s">
        <v>5496</v>
      </c>
      <c r="L7761" t="s">
        <v>137</v>
      </c>
      <c r="M7761" t="s">
        <v>2686</v>
      </c>
      <c r="N7761" t="s">
        <v>2480</v>
      </c>
      <c r="O7761" t="s">
        <v>5497</v>
      </c>
      <c r="P7761" t="s">
        <v>62431</v>
      </c>
      <c r="Q7761" t="s">
        <v>62432</v>
      </c>
      <c r="R7761" t="str">
        <f t="shared" si="242"/>
        <v>青州</v>
      </c>
      <c r="S7761" t="str">
        <f t="shared" si="243"/>
        <v>0715</v>
      </c>
    </row>
    <row r="7762" spans="1:19">
      <c r="A7762" t="s">
        <v>62433</v>
      </c>
      <c r="B7762" t="s">
        <v>62434</v>
      </c>
      <c r="C7762" t="s">
        <v>46</v>
      </c>
      <c r="D7762" t="s">
        <v>62435</v>
      </c>
      <c r="E7762" t="s">
        <v>59541</v>
      </c>
      <c r="F7762" t="s">
        <v>62436</v>
      </c>
      <c r="G7762" t="s">
        <v>62437</v>
      </c>
      <c r="H7762" t="s">
        <v>62438</v>
      </c>
      <c r="I7762" t="s">
        <v>2350</v>
      </c>
      <c r="J7762" t="s">
        <v>2441</v>
      </c>
      <c r="K7762" t="s">
        <v>2442</v>
      </c>
      <c r="L7762" t="s">
        <v>146</v>
      </c>
      <c r="M7762" t="s">
        <v>2420</v>
      </c>
      <c r="N7762" t="s">
        <v>2368</v>
      </c>
      <c r="O7762" t="s">
        <v>2443</v>
      </c>
      <c r="P7762" t="s">
        <v>62439</v>
      </c>
      <c r="Q7762" t="s">
        <v>62440</v>
      </c>
      <c r="R7762" t="str">
        <f t="shared" si="242"/>
        <v>临朐</v>
      </c>
      <c r="S7762" t="str">
        <f t="shared" si="243"/>
        <v>0715</v>
      </c>
    </row>
    <row r="7763" spans="1:19">
      <c r="A7763" t="s">
        <v>62441</v>
      </c>
      <c r="B7763" t="s">
        <v>62442</v>
      </c>
      <c r="C7763" t="s">
        <v>46</v>
      </c>
      <c r="D7763" t="s">
        <v>62443</v>
      </c>
      <c r="E7763" t="s">
        <v>62444</v>
      </c>
      <c r="F7763" t="s">
        <v>62445</v>
      </c>
      <c r="G7763" t="s">
        <v>62446</v>
      </c>
      <c r="H7763" t="s">
        <v>62447</v>
      </c>
      <c r="I7763" t="s">
        <v>2645</v>
      </c>
      <c r="J7763" t="s">
        <v>4291</v>
      </c>
      <c r="K7763" t="s">
        <v>4292</v>
      </c>
      <c r="L7763" t="s">
        <v>101</v>
      </c>
      <c r="M7763" t="s">
        <v>2982</v>
      </c>
      <c r="N7763" t="s">
        <v>2816</v>
      </c>
      <c r="O7763" t="s">
        <v>4293</v>
      </c>
      <c r="P7763" t="s">
        <v>62448</v>
      </c>
      <c r="R7763" t="str">
        <f t="shared" si="242"/>
        <v>潍城</v>
      </c>
      <c r="S7763" t="str">
        <f t="shared" si="243"/>
        <v>0715</v>
      </c>
    </row>
    <row r="7764" spans="1:19">
      <c r="A7764" t="s">
        <v>62449</v>
      </c>
      <c r="B7764" t="s">
        <v>62450</v>
      </c>
      <c r="C7764" t="s">
        <v>46</v>
      </c>
      <c r="D7764" t="s">
        <v>62451</v>
      </c>
      <c r="E7764" t="s">
        <v>59920</v>
      </c>
      <c r="F7764" t="s">
        <v>62452</v>
      </c>
      <c r="G7764" t="s">
        <v>62453</v>
      </c>
      <c r="H7764" t="s">
        <v>62454</v>
      </c>
      <c r="I7764" t="s">
        <v>39441</v>
      </c>
      <c r="J7764" t="s">
        <v>5864</v>
      </c>
      <c r="K7764" t="s">
        <v>5865</v>
      </c>
      <c r="L7764" t="s">
        <v>676</v>
      </c>
      <c r="M7764" t="s">
        <v>2815</v>
      </c>
      <c r="N7764" t="s">
        <v>3907</v>
      </c>
      <c r="O7764" t="s">
        <v>5866</v>
      </c>
      <c r="P7764" t="s">
        <v>62455</v>
      </c>
      <c r="R7764" t="str">
        <f t="shared" si="242"/>
        <v>昌乐</v>
      </c>
      <c r="S7764" t="str">
        <f t="shared" si="243"/>
        <v>0715</v>
      </c>
    </row>
    <row r="7765" spans="1:19">
      <c r="A7765" t="s">
        <v>62456</v>
      </c>
      <c r="B7765" t="s">
        <v>62457</v>
      </c>
      <c r="C7765" t="s">
        <v>46</v>
      </c>
      <c r="D7765" t="s">
        <v>62458</v>
      </c>
      <c r="E7765" t="s">
        <v>62282</v>
      </c>
      <c r="F7765" t="s">
        <v>62459</v>
      </c>
      <c r="G7765" t="s">
        <v>62460</v>
      </c>
      <c r="H7765" t="s">
        <v>62461</v>
      </c>
      <c r="I7765" t="s">
        <v>5112</v>
      </c>
      <c r="J7765" t="s">
        <v>11926</v>
      </c>
      <c r="K7765" t="s">
        <v>11927</v>
      </c>
      <c r="L7765" t="s">
        <v>137</v>
      </c>
      <c r="M7765" t="s">
        <v>3213</v>
      </c>
      <c r="N7765" t="s">
        <v>2721</v>
      </c>
      <c r="O7765" t="s">
        <v>11929</v>
      </c>
      <c r="P7765" t="s">
        <v>62462</v>
      </c>
      <c r="R7765" t="str">
        <f t="shared" si="242"/>
        <v>青州</v>
      </c>
      <c r="S7765" t="str">
        <f t="shared" si="243"/>
        <v>0715</v>
      </c>
    </row>
    <row r="7766" spans="1:19">
      <c r="A7766" t="s">
        <v>62463</v>
      </c>
      <c r="B7766" t="s">
        <v>62464</v>
      </c>
      <c r="C7766" t="s">
        <v>46</v>
      </c>
      <c r="D7766" t="s">
        <v>62465</v>
      </c>
      <c r="E7766" t="s">
        <v>62466</v>
      </c>
      <c r="F7766" t="s">
        <v>62467</v>
      </c>
      <c r="G7766" t="s">
        <v>62468</v>
      </c>
      <c r="H7766" t="s">
        <v>62469</v>
      </c>
      <c r="I7766" t="s">
        <v>2645</v>
      </c>
      <c r="J7766" t="s">
        <v>3211</v>
      </c>
      <c r="K7766" t="s">
        <v>3212</v>
      </c>
      <c r="L7766" t="s">
        <v>137</v>
      </c>
      <c r="M7766" t="s">
        <v>3213</v>
      </c>
      <c r="N7766" t="s">
        <v>2421</v>
      </c>
      <c r="O7766" t="s">
        <v>3215</v>
      </c>
      <c r="P7766" t="s">
        <v>62470</v>
      </c>
      <c r="R7766" t="str">
        <f t="shared" si="242"/>
        <v>青州</v>
      </c>
      <c r="S7766" t="str">
        <f t="shared" si="243"/>
        <v>0715</v>
      </c>
    </row>
    <row r="7767" spans="1:19">
      <c r="A7767" t="s">
        <v>62471</v>
      </c>
      <c r="B7767" t="s">
        <v>62472</v>
      </c>
      <c r="C7767" t="s">
        <v>46</v>
      </c>
      <c r="D7767" t="s">
        <v>62473</v>
      </c>
      <c r="E7767" t="s">
        <v>59511</v>
      </c>
      <c r="F7767" t="s">
        <v>62474</v>
      </c>
      <c r="G7767" t="s">
        <v>62475</v>
      </c>
      <c r="H7767" t="s">
        <v>62476</v>
      </c>
      <c r="I7767" t="s">
        <v>2465</v>
      </c>
      <c r="J7767" t="s">
        <v>29658</v>
      </c>
      <c r="K7767" t="s">
        <v>29659</v>
      </c>
      <c r="L7767" t="s">
        <v>128</v>
      </c>
      <c r="M7767" t="s">
        <v>2913</v>
      </c>
      <c r="N7767" t="s">
        <v>2480</v>
      </c>
      <c r="O7767" t="s">
        <v>29660</v>
      </c>
      <c r="P7767" t="s">
        <v>62477</v>
      </c>
      <c r="Q7767" t="s">
        <v>62478</v>
      </c>
      <c r="R7767" t="str">
        <f t="shared" si="242"/>
        <v>寿光</v>
      </c>
      <c r="S7767" t="str">
        <f t="shared" si="243"/>
        <v>0715</v>
      </c>
    </row>
    <row r="7768" spans="1:19">
      <c r="A7768" t="s">
        <v>62479</v>
      </c>
      <c r="B7768" t="s">
        <v>62480</v>
      </c>
      <c r="C7768" t="s">
        <v>46</v>
      </c>
      <c r="D7768" t="s">
        <v>62481</v>
      </c>
      <c r="E7768" t="s">
        <v>59541</v>
      </c>
      <c r="F7768" t="s">
        <v>62482</v>
      </c>
      <c r="G7768" t="s">
        <v>62483</v>
      </c>
      <c r="H7768" t="s">
        <v>62484</v>
      </c>
      <c r="I7768" t="s">
        <v>2364</v>
      </c>
      <c r="J7768" t="s">
        <v>3006</v>
      </c>
      <c r="K7768" t="s">
        <v>3007</v>
      </c>
      <c r="L7768" t="s">
        <v>67</v>
      </c>
      <c r="M7768" t="s">
        <v>3008</v>
      </c>
      <c r="N7768" t="s">
        <v>2529</v>
      </c>
      <c r="O7768" t="s">
        <v>3009</v>
      </c>
      <c r="P7768" t="s">
        <v>62485</v>
      </c>
      <c r="Q7768" t="s">
        <v>62486</v>
      </c>
      <c r="R7768" t="str">
        <f t="shared" si="242"/>
        <v>昌邑</v>
      </c>
      <c r="S7768" t="str">
        <f t="shared" si="243"/>
        <v>0715</v>
      </c>
    </row>
    <row r="7769" spans="1:19">
      <c r="A7769" t="s">
        <v>62487</v>
      </c>
      <c r="B7769" t="s">
        <v>62488</v>
      </c>
      <c r="C7769" t="s">
        <v>46</v>
      </c>
      <c r="D7769" t="s">
        <v>62489</v>
      </c>
      <c r="E7769" t="s">
        <v>59511</v>
      </c>
      <c r="F7769" t="s">
        <v>62490</v>
      </c>
      <c r="G7769" t="s">
        <v>62491</v>
      </c>
      <c r="H7769" t="s">
        <v>62492</v>
      </c>
      <c r="I7769" t="s">
        <v>10461</v>
      </c>
      <c r="J7769" t="s">
        <v>8710</v>
      </c>
      <c r="K7769" t="s">
        <v>8711</v>
      </c>
      <c r="L7769" t="s">
        <v>47</v>
      </c>
      <c r="M7769" t="s">
        <v>3327</v>
      </c>
      <c r="N7769" t="s">
        <v>3017</v>
      </c>
      <c r="O7769" t="s">
        <v>8712</v>
      </c>
      <c r="P7769" t="s">
        <v>62493</v>
      </c>
      <c r="R7769" t="str">
        <f t="shared" si="242"/>
        <v>诸城</v>
      </c>
      <c r="S7769" t="str">
        <f t="shared" si="243"/>
        <v>0715</v>
      </c>
    </row>
    <row r="7770" spans="1:19">
      <c r="A7770" t="s">
        <v>62494</v>
      </c>
      <c r="B7770" t="s">
        <v>62495</v>
      </c>
      <c r="C7770" t="s">
        <v>46</v>
      </c>
      <c r="D7770" t="s">
        <v>62496</v>
      </c>
      <c r="E7770" t="s">
        <v>62497</v>
      </c>
      <c r="F7770" t="s">
        <v>51231</v>
      </c>
      <c r="G7770" t="s">
        <v>51232</v>
      </c>
      <c r="H7770" t="s">
        <v>62498</v>
      </c>
      <c r="I7770" t="s">
        <v>51234</v>
      </c>
      <c r="J7770" t="s">
        <v>4437</v>
      </c>
      <c r="K7770" t="s">
        <v>4438</v>
      </c>
      <c r="N7770" t="s">
        <v>4439</v>
      </c>
      <c r="O7770" t="s">
        <v>4440</v>
      </c>
      <c r="R7770" t="str">
        <f t="shared" si="242"/>
        <v/>
      </c>
      <c r="S7770" t="str">
        <f t="shared" si="243"/>
        <v>0715</v>
      </c>
    </row>
    <row r="7771" spans="1:19">
      <c r="A7771" t="s">
        <v>62499</v>
      </c>
      <c r="B7771" t="s">
        <v>62500</v>
      </c>
      <c r="C7771" t="s">
        <v>46</v>
      </c>
      <c r="D7771" t="s">
        <v>62501</v>
      </c>
      <c r="E7771" t="s">
        <v>59511</v>
      </c>
      <c r="F7771" t="s">
        <v>62502</v>
      </c>
      <c r="G7771" t="s">
        <v>62503</v>
      </c>
      <c r="H7771" t="s">
        <v>62504</v>
      </c>
      <c r="I7771" t="s">
        <v>2350</v>
      </c>
      <c r="J7771" t="s">
        <v>2393</v>
      </c>
      <c r="K7771" t="s">
        <v>2394</v>
      </c>
      <c r="L7771" t="s">
        <v>137</v>
      </c>
      <c r="M7771" t="s">
        <v>2395</v>
      </c>
      <c r="N7771" t="s">
        <v>3277</v>
      </c>
      <c r="O7771" t="s">
        <v>2397</v>
      </c>
      <c r="P7771" t="s">
        <v>62505</v>
      </c>
      <c r="Q7771" t="s">
        <v>62506</v>
      </c>
      <c r="R7771" t="str">
        <f t="shared" si="242"/>
        <v>青州</v>
      </c>
      <c r="S7771" t="str">
        <f t="shared" si="243"/>
        <v>0715</v>
      </c>
    </row>
    <row r="7772" spans="1:19">
      <c r="A7772" t="s">
        <v>62507</v>
      </c>
      <c r="B7772" t="s">
        <v>62508</v>
      </c>
      <c r="C7772" t="s">
        <v>46</v>
      </c>
      <c r="D7772" t="s">
        <v>62509</v>
      </c>
      <c r="E7772" t="s">
        <v>59511</v>
      </c>
      <c r="F7772" t="s">
        <v>62510</v>
      </c>
      <c r="G7772" t="s">
        <v>62511</v>
      </c>
      <c r="H7772" t="s">
        <v>62512</v>
      </c>
      <c r="I7772" t="s">
        <v>2645</v>
      </c>
      <c r="J7772" t="s">
        <v>5236</v>
      </c>
      <c r="K7772" t="s">
        <v>5237</v>
      </c>
      <c r="L7772" t="s">
        <v>119</v>
      </c>
      <c r="M7772" t="s">
        <v>5238</v>
      </c>
      <c r="N7772" t="s">
        <v>3994</v>
      </c>
      <c r="O7772" t="s">
        <v>5239</v>
      </c>
      <c r="R7772" t="str">
        <f t="shared" si="242"/>
        <v>寒亭</v>
      </c>
      <c r="S7772" t="str">
        <f t="shared" si="243"/>
        <v>0715</v>
      </c>
    </row>
    <row r="7773" spans="1:19">
      <c r="A7773" t="s">
        <v>62513</v>
      </c>
      <c r="B7773" t="s">
        <v>56583</v>
      </c>
      <c r="C7773" t="s">
        <v>46</v>
      </c>
      <c r="D7773" t="s">
        <v>62514</v>
      </c>
      <c r="E7773" t="s">
        <v>59511</v>
      </c>
      <c r="F7773" t="s">
        <v>62515</v>
      </c>
      <c r="G7773" t="s">
        <v>62516</v>
      </c>
      <c r="H7773" t="s">
        <v>62517</v>
      </c>
      <c r="I7773" t="s">
        <v>2350</v>
      </c>
      <c r="J7773" t="s">
        <v>5284</v>
      </c>
      <c r="K7773" t="s">
        <v>5285</v>
      </c>
      <c r="L7773" t="s">
        <v>76</v>
      </c>
      <c r="M7773" t="s">
        <v>2408</v>
      </c>
      <c r="N7773" t="s">
        <v>3307</v>
      </c>
      <c r="O7773" t="s">
        <v>5287</v>
      </c>
      <c r="P7773" t="s">
        <v>62518</v>
      </c>
      <c r="Q7773" t="s">
        <v>62519</v>
      </c>
      <c r="R7773" t="str">
        <f t="shared" si="242"/>
        <v>奎文</v>
      </c>
      <c r="S7773" t="str">
        <f t="shared" si="243"/>
        <v>0715</v>
      </c>
    </row>
    <row r="7774" spans="1:19">
      <c r="A7774" t="s">
        <v>62520</v>
      </c>
      <c r="B7774" t="s">
        <v>62521</v>
      </c>
      <c r="C7774" t="s">
        <v>46</v>
      </c>
      <c r="D7774" t="s">
        <v>62522</v>
      </c>
      <c r="E7774" t="s">
        <v>59511</v>
      </c>
      <c r="F7774" t="s">
        <v>62523</v>
      </c>
      <c r="G7774" t="s">
        <v>62524</v>
      </c>
      <c r="H7774" t="s">
        <v>62525</v>
      </c>
      <c r="I7774" t="s">
        <v>2503</v>
      </c>
      <c r="J7774" t="s">
        <v>2573</v>
      </c>
      <c r="K7774" t="s">
        <v>2574</v>
      </c>
      <c r="L7774" t="s">
        <v>110</v>
      </c>
      <c r="M7774" t="s">
        <v>2575</v>
      </c>
      <c r="N7774" t="s">
        <v>2564</v>
      </c>
      <c r="O7774" t="s">
        <v>2576</v>
      </c>
      <c r="P7774" t="s">
        <v>62526</v>
      </c>
      <c r="R7774" t="str">
        <f t="shared" si="242"/>
        <v>高密</v>
      </c>
      <c r="S7774" t="str">
        <f t="shared" si="243"/>
        <v>0715</v>
      </c>
    </row>
    <row r="7775" spans="1:19">
      <c r="A7775" t="s">
        <v>62527</v>
      </c>
      <c r="B7775" t="s">
        <v>62528</v>
      </c>
      <c r="C7775" t="s">
        <v>46</v>
      </c>
      <c r="D7775" t="s">
        <v>62529</v>
      </c>
      <c r="E7775" t="s">
        <v>62530</v>
      </c>
      <c r="F7775" t="s">
        <v>62531</v>
      </c>
      <c r="G7775" t="s">
        <v>62532</v>
      </c>
      <c r="H7775" t="s">
        <v>62533</v>
      </c>
      <c r="I7775" t="s">
        <v>2645</v>
      </c>
      <c r="J7775" t="s">
        <v>6005</v>
      </c>
      <c r="K7775" t="s">
        <v>6006</v>
      </c>
      <c r="L7775" t="s">
        <v>110</v>
      </c>
      <c r="M7775" t="s">
        <v>3098</v>
      </c>
      <c r="N7775" t="s">
        <v>2721</v>
      </c>
      <c r="O7775" t="s">
        <v>6007</v>
      </c>
      <c r="P7775" t="s">
        <v>62534</v>
      </c>
      <c r="R7775" t="str">
        <f t="shared" si="242"/>
        <v>高密</v>
      </c>
      <c r="S7775" t="str">
        <f t="shared" si="243"/>
        <v>0715</v>
      </c>
    </row>
    <row r="7776" spans="1:19">
      <c r="A7776" t="s">
        <v>62535</v>
      </c>
      <c r="B7776" t="s">
        <v>62536</v>
      </c>
      <c r="C7776" t="s">
        <v>46</v>
      </c>
      <c r="D7776" t="s">
        <v>62537</v>
      </c>
      <c r="E7776" t="s">
        <v>59511</v>
      </c>
      <c r="F7776" t="s">
        <v>62538</v>
      </c>
      <c r="G7776" t="s">
        <v>62539</v>
      </c>
      <c r="H7776" t="s">
        <v>62540</v>
      </c>
      <c r="I7776" t="s">
        <v>2378</v>
      </c>
      <c r="J7776" t="s">
        <v>3542</v>
      </c>
      <c r="K7776" t="s">
        <v>3543</v>
      </c>
      <c r="L7776" t="s">
        <v>76</v>
      </c>
      <c r="M7776" t="s">
        <v>2827</v>
      </c>
      <c r="N7776" t="s">
        <v>2602</v>
      </c>
      <c r="O7776" t="s">
        <v>3544</v>
      </c>
      <c r="P7776" t="s">
        <v>62541</v>
      </c>
      <c r="R7776" t="str">
        <f t="shared" si="242"/>
        <v>奎文</v>
      </c>
      <c r="S7776" t="str">
        <f t="shared" si="243"/>
        <v>0715</v>
      </c>
    </row>
    <row r="7777" spans="1:19">
      <c r="A7777" t="s">
        <v>62542</v>
      </c>
      <c r="B7777" t="s">
        <v>62543</v>
      </c>
      <c r="C7777" t="s">
        <v>46</v>
      </c>
      <c r="D7777" t="s">
        <v>62544</v>
      </c>
      <c r="E7777" t="s">
        <v>59511</v>
      </c>
      <c r="F7777" t="s">
        <v>62545</v>
      </c>
      <c r="G7777" t="s">
        <v>62546</v>
      </c>
      <c r="H7777" t="s">
        <v>62547</v>
      </c>
      <c r="I7777" t="s">
        <v>2350</v>
      </c>
      <c r="J7777" t="s">
        <v>6059</v>
      </c>
      <c r="K7777" t="s">
        <v>6060</v>
      </c>
      <c r="L7777" t="s">
        <v>128</v>
      </c>
      <c r="M7777" t="s">
        <v>3028</v>
      </c>
      <c r="O7777" t="s">
        <v>6061</v>
      </c>
      <c r="P7777" t="s">
        <v>62548</v>
      </c>
      <c r="Q7777" t="s">
        <v>62549</v>
      </c>
      <c r="R7777" t="str">
        <f t="shared" si="242"/>
        <v>寿光</v>
      </c>
      <c r="S7777" t="str">
        <f t="shared" si="243"/>
        <v>0715</v>
      </c>
    </row>
    <row r="7778" spans="1:19">
      <c r="A7778" t="s">
        <v>62550</v>
      </c>
      <c r="B7778" t="s">
        <v>62551</v>
      </c>
      <c r="C7778" t="s">
        <v>46</v>
      </c>
      <c r="D7778" t="s">
        <v>62552</v>
      </c>
      <c r="E7778" t="s">
        <v>59511</v>
      </c>
      <c r="F7778" t="s">
        <v>62553</v>
      </c>
      <c r="G7778" t="s">
        <v>62554</v>
      </c>
      <c r="H7778" t="s">
        <v>62555</v>
      </c>
      <c r="I7778" t="s">
        <v>2364</v>
      </c>
      <c r="J7778" t="s">
        <v>7277</v>
      </c>
      <c r="K7778" t="s">
        <v>7278</v>
      </c>
      <c r="L7778" t="s">
        <v>47</v>
      </c>
      <c r="M7778" t="s">
        <v>4266</v>
      </c>
      <c r="N7778" t="s">
        <v>2816</v>
      </c>
      <c r="O7778" t="s">
        <v>7279</v>
      </c>
      <c r="P7778" t="s">
        <v>62556</v>
      </c>
      <c r="Q7778" t="s">
        <v>62557</v>
      </c>
      <c r="R7778" t="str">
        <f t="shared" si="242"/>
        <v>诸城</v>
      </c>
      <c r="S7778" t="str">
        <f t="shared" si="243"/>
        <v>0715</v>
      </c>
    </row>
    <row r="7779" spans="1:19">
      <c r="A7779" t="s">
        <v>62558</v>
      </c>
      <c r="B7779" t="s">
        <v>62559</v>
      </c>
      <c r="C7779" t="s">
        <v>46</v>
      </c>
      <c r="D7779" t="s">
        <v>62560</v>
      </c>
      <c r="E7779" t="s">
        <v>59541</v>
      </c>
      <c r="F7779" t="s">
        <v>62561</v>
      </c>
      <c r="G7779" t="s">
        <v>62562</v>
      </c>
      <c r="H7779" t="s">
        <v>62563</v>
      </c>
      <c r="I7779" t="s">
        <v>2645</v>
      </c>
      <c r="J7779" t="s">
        <v>4400</v>
      </c>
      <c r="K7779" t="s">
        <v>4401</v>
      </c>
      <c r="L7779" t="s">
        <v>76</v>
      </c>
      <c r="M7779" t="s">
        <v>2827</v>
      </c>
      <c r="N7779" t="s">
        <v>2721</v>
      </c>
      <c r="O7779" t="s">
        <v>4402</v>
      </c>
      <c r="P7779" t="s">
        <v>62564</v>
      </c>
      <c r="Q7779" t="s">
        <v>62565</v>
      </c>
      <c r="R7779" t="str">
        <f t="shared" si="242"/>
        <v>奎文</v>
      </c>
      <c r="S7779" t="str">
        <f t="shared" si="243"/>
        <v>0715</v>
      </c>
    </row>
    <row r="7780" spans="1:19">
      <c r="A7780" t="s">
        <v>62566</v>
      </c>
      <c r="B7780" t="s">
        <v>62567</v>
      </c>
      <c r="C7780" t="s">
        <v>46</v>
      </c>
      <c r="D7780" t="s">
        <v>62568</v>
      </c>
      <c r="E7780" t="s">
        <v>59511</v>
      </c>
      <c r="F7780" t="s">
        <v>62569</v>
      </c>
      <c r="G7780" t="s">
        <v>62570</v>
      </c>
      <c r="H7780" t="s">
        <v>62571</v>
      </c>
      <c r="I7780" t="s">
        <v>2645</v>
      </c>
      <c r="J7780" t="s">
        <v>3651</v>
      </c>
      <c r="K7780" t="s">
        <v>3652</v>
      </c>
      <c r="L7780" t="s">
        <v>128</v>
      </c>
      <c r="M7780" t="s">
        <v>3653</v>
      </c>
      <c r="N7780" t="s">
        <v>2674</v>
      </c>
      <c r="O7780" t="s">
        <v>3654</v>
      </c>
      <c r="P7780" t="s">
        <v>62572</v>
      </c>
      <c r="R7780" t="str">
        <f t="shared" si="242"/>
        <v>寿光</v>
      </c>
      <c r="S7780" t="str">
        <f t="shared" si="243"/>
        <v>0715</v>
      </c>
    </row>
    <row r="7781" spans="1:19">
      <c r="A7781" t="s">
        <v>62573</v>
      </c>
      <c r="B7781" t="s">
        <v>62574</v>
      </c>
      <c r="C7781" t="s">
        <v>46</v>
      </c>
      <c r="D7781" t="s">
        <v>62575</v>
      </c>
      <c r="E7781" t="s">
        <v>59511</v>
      </c>
      <c r="F7781" t="s">
        <v>62576</v>
      </c>
      <c r="G7781" t="s">
        <v>62577</v>
      </c>
      <c r="H7781" t="s">
        <v>62578</v>
      </c>
      <c r="I7781" t="s">
        <v>2378</v>
      </c>
      <c r="J7781" t="s">
        <v>12383</v>
      </c>
      <c r="K7781" t="s">
        <v>12384</v>
      </c>
      <c r="L7781" t="s">
        <v>128</v>
      </c>
      <c r="M7781" t="s">
        <v>3028</v>
      </c>
      <c r="N7781" t="s">
        <v>2674</v>
      </c>
      <c r="O7781" t="s">
        <v>12385</v>
      </c>
      <c r="P7781" t="s">
        <v>62579</v>
      </c>
      <c r="R7781" t="str">
        <f t="shared" si="242"/>
        <v>寿光</v>
      </c>
      <c r="S7781" t="str">
        <f t="shared" si="243"/>
        <v>0715</v>
      </c>
    </row>
    <row r="7782" spans="1:19">
      <c r="A7782" t="s">
        <v>62580</v>
      </c>
      <c r="B7782" t="s">
        <v>62581</v>
      </c>
      <c r="C7782" t="s">
        <v>46</v>
      </c>
      <c r="D7782" t="s">
        <v>62582</v>
      </c>
      <c r="E7782" t="s">
        <v>59511</v>
      </c>
      <c r="F7782" t="s">
        <v>62583</v>
      </c>
      <c r="G7782" t="s">
        <v>62584</v>
      </c>
      <c r="H7782" t="s">
        <v>62585</v>
      </c>
      <c r="I7782" t="s">
        <v>3336</v>
      </c>
      <c r="J7782" t="s">
        <v>4231</v>
      </c>
      <c r="K7782" t="s">
        <v>4232</v>
      </c>
      <c r="L7782" t="s">
        <v>76</v>
      </c>
      <c r="M7782" t="s">
        <v>2827</v>
      </c>
      <c r="N7782" t="s">
        <v>2721</v>
      </c>
      <c r="O7782" t="s">
        <v>4234</v>
      </c>
      <c r="P7782" t="s">
        <v>62586</v>
      </c>
      <c r="Q7782" t="s">
        <v>62587</v>
      </c>
      <c r="R7782" t="str">
        <f t="shared" si="242"/>
        <v>奎文</v>
      </c>
      <c r="S7782" t="str">
        <f t="shared" si="243"/>
        <v>0715</v>
      </c>
    </row>
    <row r="7783" spans="1:19">
      <c r="A7783" t="s">
        <v>62588</v>
      </c>
      <c r="B7783" t="s">
        <v>62589</v>
      </c>
      <c r="C7783" t="s">
        <v>46</v>
      </c>
      <c r="D7783" t="s">
        <v>62590</v>
      </c>
      <c r="E7783" t="s">
        <v>59541</v>
      </c>
      <c r="F7783" t="s">
        <v>62591</v>
      </c>
      <c r="G7783" t="s">
        <v>62592</v>
      </c>
      <c r="H7783" t="s">
        <v>62593</v>
      </c>
      <c r="I7783" t="s">
        <v>10333</v>
      </c>
      <c r="J7783" t="s">
        <v>4253</v>
      </c>
      <c r="K7783" t="s">
        <v>43422</v>
      </c>
      <c r="L7783" t="s">
        <v>57</v>
      </c>
      <c r="M7783" t="s">
        <v>2367</v>
      </c>
      <c r="N7783" t="s">
        <v>2421</v>
      </c>
      <c r="O7783" t="s">
        <v>4256</v>
      </c>
      <c r="P7783" t="s">
        <v>62594</v>
      </c>
      <c r="Q7783" t="s">
        <v>62595</v>
      </c>
      <c r="R7783" t="str">
        <f t="shared" si="242"/>
        <v>安丘</v>
      </c>
      <c r="S7783" t="str">
        <f t="shared" si="243"/>
        <v>0715</v>
      </c>
    </row>
    <row r="7784" spans="1:19">
      <c r="A7784" t="s">
        <v>62596</v>
      </c>
      <c r="B7784" t="s">
        <v>62597</v>
      </c>
      <c r="C7784" t="s">
        <v>46</v>
      </c>
      <c r="D7784" t="s">
        <v>62598</v>
      </c>
      <c r="E7784" t="s">
        <v>59511</v>
      </c>
      <c r="F7784" t="s">
        <v>62599</v>
      </c>
      <c r="G7784" t="s">
        <v>62600</v>
      </c>
      <c r="H7784" t="s">
        <v>62601</v>
      </c>
      <c r="I7784" t="s">
        <v>2364</v>
      </c>
      <c r="J7784" t="s">
        <v>11926</v>
      </c>
      <c r="K7784" t="s">
        <v>11927</v>
      </c>
      <c r="L7784" t="s">
        <v>137</v>
      </c>
      <c r="M7784" t="s">
        <v>3213</v>
      </c>
      <c r="N7784" t="s">
        <v>3499</v>
      </c>
      <c r="O7784" t="s">
        <v>11929</v>
      </c>
      <c r="P7784" t="s">
        <v>62602</v>
      </c>
      <c r="Q7784" t="s">
        <v>62603</v>
      </c>
      <c r="R7784" t="str">
        <f t="shared" si="242"/>
        <v>青州</v>
      </c>
      <c r="S7784" t="str">
        <f t="shared" si="243"/>
        <v>0715</v>
      </c>
    </row>
    <row r="7785" spans="1:19">
      <c r="A7785" t="s">
        <v>62604</v>
      </c>
      <c r="B7785" t="s">
        <v>62605</v>
      </c>
      <c r="C7785" t="s">
        <v>46</v>
      </c>
      <c r="D7785" t="s">
        <v>62606</v>
      </c>
      <c r="E7785" t="s">
        <v>59511</v>
      </c>
      <c r="F7785" t="s">
        <v>62607</v>
      </c>
      <c r="G7785" t="s">
        <v>62608</v>
      </c>
      <c r="H7785" t="s">
        <v>62609</v>
      </c>
      <c r="I7785" t="s">
        <v>3336</v>
      </c>
      <c r="J7785" t="s">
        <v>13884</v>
      </c>
      <c r="K7785" t="s">
        <v>13885</v>
      </c>
      <c r="L7785" t="s">
        <v>119</v>
      </c>
      <c r="M7785" t="s">
        <v>2601</v>
      </c>
      <c r="N7785" t="s">
        <v>2743</v>
      </c>
      <c r="O7785" t="s">
        <v>13886</v>
      </c>
      <c r="P7785" t="s">
        <v>62610</v>
      </c>
      <c r="Q7785" t="s">
        <v>62611</v>
      </c>
      <c r="R7785" t="str">
        <f t="shared" si="242"/>
        <v>寒亭</v>
      </c>
      <c r="S7785" t="str">
        <f t="shared" si="243"/>
        <v>0715</v>
      </c>
    </row>
    <row r="7786" spans="1:19">
      <c r="A7786" t="s">
        <v>62612</v>
      </c>
      <c r="B7786" t="s">
        <v>62613</v>
      </c>
      <c r="C7786" t="s">
        <v>46</v>
      </c>
      <c r="D7786" t="s">
        <v>62614</v>
      </c>
      <c r="E7786" t="s">
        <v>62530</v>
      </c>
      <c r="F7786" t="s">
        <v>62615</v>
      </c>
      <c r="G7786" t="s">
        <v>62616</v>
      </c>
      <c r="H7786" t="s">
        <v>62617</v>
      </c>
      <c r="I7786" t="s">
        <v>2350</v>
      </c>
      <c r="J7786" t="s">
        <v>7398</v>
      </c>
      <c r="K7786" t="s">
        <v>7399</v>
      </c>
      <c r="L7786" t="s">
        <v>110</v>
      </c>
      <c r="M7786" t="s">
        <v>4059</v>
      </c>
      <c r="N7786" t="s">
        <v>2674</v>
      </c>
      <c r="O7786" t="s">
        <v>7400</v>
      </c>
      <c r="P7786" t="s">
        <v>62618</v>
      </c>
      <c r="Q7786" t="s">
        <v>62619</v>
      </c>
      <c r="R7786" t="str">
        <f t="shared" si="242"/>
        <v>高密</v>
      </c>
      <c r="S7786" t="str">
        <f t="shared" si="243"/>
        <v>0715</v>
      </c>
    </row>
    <row r="7787" spans="1:19">
      <c r="A7787" t="s">
        <v>62620</v>
      </c>
      <c r="B7787" t="s">
        <v>62621</v>
      </c>
      <c r="C7787" t="s">
        <v>46</v>
      </c>
      <c r="D7787" t="s">
        <v>62622</v>
      </c>
      <c r="E7787" t="s">
        <v>59541</v>
      </c>
      <c r="F7787" t="s">
        <v>62623</v>
      </c>
      <c r="G7787" t="s">
        <v>62624</v>
      </c>
      <c r="H7787" t="s">
        <v>62625</v>
      </c>
      <c r="I7787" t="s">
        <v>2364</v>
      </c>
      <c r="J7787" t="s">
        <v>7603</v>
      </c>
      <c r="K7787" t="s">
        <v>7604</v>
      </c>
      <c r="L7787" t="s">
        <v>76</v>
      </c>
      <c r="M7787" t="s">
        <v>2516</v>
      </c>
      <c r="N7787" t="s">
        <v>2859</v>
      </c>
      <c r="O7787" t="s">
        <v>7605</v>
      </c>
      <c r="P7787" t="s">
        <v>62626</v>
      </c>
      <c r="R7787" t="str">
        <f t="shared" si="242"/>
        <v>奎文</v>
      </c>
      <c r="S7787" t="str">
        <f t="shared" si="243"/>
        <v>0715</v>
      </c>
    </row>
    <row r="7788" spans="1:19">
      <c r="A7788" t="s">
        <v>62627</v>
      </c>
      <c r="B7788" t="s">
        <v>62628</v>
      </c>
      <c r="C7788" t="s">
        <v>46</v>
      </c>
      <c r="D7788" t="s">
        <v>62629</v>
      </c>
      <c r="E7788" t="s">
        <v>59511</v>
      </c>
      <c r="F7788" t="s">
        <v>62630</v>
      </c>
      <c r="G7788" t="s">
        <v>62631</v>
      </c>
      <c r="H7788" t="s">
        <v>62632</v>
      </c>
      <c r="I7788" t="s">
        <v>2378</v>
      </c>
      <c r="J7788" t="s">
        <v>2646</v>
      </c>
      <c r="K7788" t="s">
        <v>6371</v>
      </c>
      <c r="L7788" t="s">
        <v>137</v>
      </c>
      <c r="M7788" t="s">
        <v>5803</v>
      </c>
      <c r="N7788" t="s">
        <v>2529</v>
      </c>
      <c r="O7788" t="s">
        <v>6372</v>
      </c>
      <c r="P7788" t="s">
        <v>62633</v>
      </c>
      <c r="R7788" t="str">
        <f t="shared" si="242"/>
        <v>青州</v>
      </c>
      <c r="S7788" t="str">
        <f t="shared" si="243"/>
        <v>0715</v>
      </c>
    </row>
    <row r="7789" spans="1:19">
      <c r="A7789" t="s">
        <v>62634</v>
      </c>
      <c r="B7789" t="s">
        <v>62635</v>
      </c>
      <c r="C7789" t="s">
        <v>46</v>
      </c>
      <c r="D7789" t="s">
        <v>62636</v>
      </c>
      <c r="E7789" t="s">
        <v>59511</v>
      </c>
      <c r="F7789" t="s">
        <v>62637</v>
      </c>
      <c r="G7789" t="s">
        <v>62638</v>
      </c>
      <c r="H7789" t="s">
        <v>62639</v>
      </c>
      <c r="I7789" t="s">
        <v>3608</v>
      </c>
      <c r="J7789" t="s">
        <v>4291</v>
      </c>
      <c r="K7789" t="s">
        <v>4292</v>
      </c>
      <c r="L7789" t="s">
        <v>101</v>
      </c>
      <c r="M7789" t="s">
        <v>2982</v>
      </c>
      <c r="N7789" t="s">
        <v>3907</v>
      </c>
      <c r="O7789" t="s">
        <v>4293</v>
      </c>
      <c r="P7789" t="s">
        <v>62640</v>
      </c>
      <c r="Q7789" t="s">
        <v>62641</v>
      </c>
      <c r="R7789" t="str">
        <f t="shared" si="242"/>
        <v>潍城</v>
      </c>
      <c r="S7789" t="str">
        <f t="shared" si="243"/>
        <v>0715</v>
      </c>
    </row>
    <row r="7790" spans="1:19">
      <c r="A7790" t="s">
        <v>62642</v>
      </c>
      <c r="B7790" t="s">
        <v>62643</v>
      </c>
      <c r="C7790" t="s">
        <v>46</v>
      </c>
      <c r="D7790" t="s">
        <v>62644</v>
      </c>
      <c r="E7790" t="s">
        <v>59511</v>
      </c>
      <c r="F7790" t="s">
        <v>62645</v>
      </c>
      <c r="G7790" t="s">
        <v>62646</v>
      </c>
      <c r="H7790" t="s">
        <v>62647</v>
      </c>
      <c r="I7790" t="s">
        <v>2378</v>
      </c>
      <c r="J7790" t="s">
        <v>3337</v>
      </c>
      <c r="K7790" t="s">
        <v>3338</v>
      </c>
      <c r="L7790" t="s">
        <v>76</v>
      </c>
      <c r="M7790" t="s">
        <v>2408</v>
      </c>
      <c r="N7790" t="s">
        <v>2354</v>
      </c>
      <c r="O7790" t="s">
        <v>3340</v>
      </c>
      <c r="P7790" t="s">
        <v>62648</v>
      </c>
      <c r="R7790" t="str">
        <f t="shared" si="242"/>
        <v>奎文</v>
      </c>
      <c r="S7790" t="str">
        <f t="shared" si="243"/>
        <v>0715</v>
      </c>
    </row>
    <row r="7791" spans="1:19">
      <c r="A7791" t="s">
        <v>62649</v>
      </c>
      <c r="B7791" t="s">
        <v>62650</v>
      </c>
      <c r="C7791" t="s">
        <v>46</v>
      </c>
      <c r="D7791" t="s">
        <v>62651</v>
      </c>
      <c r="E7791" t="s">
        <v>59511</v>
      </c>
      <c r="F7791" t="s">
        <v>62652</v>
      </c>
      <c r="G7791" t="s">
        <v>62653</v>
      </c>
      <c r="H7791" t="s">
        <v>62654</v>
      </c>
      <c r="I7791" t="s">
        <v>2645</v>
      </c>
      <c r="J7791" t="s">
        <v>9877</v>
      </c>
      <c r="K7791" t="s">
        <v>9878</v>
      </c>
      <c r="L7791" t="s">
        <v>110</v>
      </c>
      <c r="M7791" t="s">
        <v>4059</v>
      </c>
      <c r="N7791" t="s">
        <v>3554</v>
      </c>
      <c r="O7791" t="s">
        <v>9879</v>
      </c>
      <c r="P7791" t="s">
        <v>62655</v>
      </c>
      <c r="R7791" t="str">
        <f t="shared" si="242"/>
        <v>高密</v>
      </c>
      <c r="S7791" t="str">
        <f t="shared" si="243"/>
        <v>0715</v>
      </c>
    </row>
    <row r="7792" spans="1:19">
      <c r="A7792" t="s">
        <v>62656</v>
      </c>
      <c r="B7792" t="s">
        <v>62657</v>
      </c>
      <c r="C7792" t="s">
        <v>46</v>
      </c>
      <c r="D7792" t="s">
        <v>62658</v>
      </c>
      <c r="E7792" t="s">
        <v>59511</v>
      </c>
      <c r="F7792" t="s">
        <v>62659</v>
      </c>
      <c r="G7792" t="s">
        <v>62660</v>
      </c>
      <c r="H7792" t="s">
        <v>62661</v>
      </c>
      <c r="I7792" t="s">
        <v>2503</v>
      </c>
      <c r="J7792" t="s">
        <v>3497</v>
      </c>
      <c r="K7792" t="s">
        <v>3498</v>
      </c>
      <c r="L7792" t="s">
        <v>57</v>
      </c>
      <c r="M7792" t="s">
        <v>2838</v>
      </c>
      <c r="N7792" t="s">
        <v>2354</v>
      </c>
      <c r="O7792" t="s">
        <v>3500</v>
      </c>
      <c r="P7792" t="s">
        <v>62662</v>
      </c>
      <c r="R7792" t="str">
        <f t="shared" si="242"/>
        <v>安丘</v>
      </c>
      <c r="S7792" t="str">
        <f t="shared" si="243"/>
        <v>0715</v>
      </c>
    </row>
    <row r="7793" spans="1:19">
      <c r="A7793" t="s">
        <v>62663</v>
      </c>
      <c r="B7793" t="s">
        <v>62664</v>
      </c>
      <c r="C7793" t="s">
        <v>46</v>
      </c>
      <c r="D7793" t="s">
        <v>62665</v>
      </c>
      <c r="E7793" t="s">
        <v>59511</v>
      </c>
      <c r="F7793" t="s">
        <v>62666</v>
      </c>
      <c r="G7793" t="s">
        <v>62667</v>
      </c>
      <c r="H7793" t="s">
        <v>62668</v>
      </c>
      <c r="I7793" t="s">
        <v>2364</v>
      </c>
      <c r="J7793" t="s">
        <v>2504</v>
      </c>
      <c r="K7793" t="s">
        <v>2505</v>
      </c>
      <c r="L7793" t="s">
        <v>146</v>
      </c>
      <c r="M7793" t="s">
        <v>2420</v>
      </c>
      <c r="N7793" t="s">
        <v>2480</v>
      </c>
      <c r="O7793" t="s">
        <v>2506</v>
      </c>
      <c r="P7793" t="s">
        <v>61759</v>
      </c>
      <c r="R7793" t="str">
        <f t="shared" si="242"/>
        <v>临朐</v>
      </c>
      <c r="S7793" t="str">
        <f t="shared" si="243"/>
        <v>0715</v>
      </c>
    </row>
    <row r="7794" spans="1:19">
      <c r="A7794" t="s">
        <v>62669</v>
      </c>
      <c r="B7794" t="s">
        <v>62670</v>
      </c>
      <c r="C7794" t="s">
        <v>46</v>
      </c>
      <c r="D7794" t="s">
        <v>62671</v>
      </c>
      <c r="E7794" t="s">
        <v>62672</v>
      </c>
      <c r="F7794" t="s">
        <v>62673</v>
      </c>
      <c r="G7794" t="s">
        <v>62674</v>
      </c>
      <c r="H7794" t="s">
        <v>62675</v>
      </c>
      <c r="I7794" t="s">
        <v>2645</v>
      </c>
      <c r="J7794" t="s">
        <v>5735</v>
      </c>
      <c r="K7794" t="s">
        <v>5736</v>
      </c>
      <c r="L7794" t="s">
        <v>101</v>
      </c>
      <c r="M7794" t="s">
        <v>5737</v>
      </c>
      <c r="N7794" t="s">
        <v>2649</v>
      </c>
      <c r="O7794" t="s">
        <v>5738</v>
      </c>
      <c r="P7794" t="s">
        <v>62676</v>
      </c>
      <c r="R7794" t="str">
        <f t="shared" si="242"/>
        <v>潍城</v>
      </c>
      <c r="S7794" t="str">
        <f t="shared" si="243"/>
        <v>0715</v>
      </c>
    </row>
    <row r="7795" spans="1:19">
      <c r="A7795" t="s">
        <v>62677</v>
      </c>
      <c r="B7795" t="s">
        <v>62678</v>
      </c>
      <c r="C7795" t="s">
        <v>46</v>
      </c>
      <c r="D7795" t="s">
        <v>62679</v>
      </c>
      <c r="E7795" t="s">
        <v>59541</v>
      </c>
      <c r="F7795" t="s">
        <v>62680</v>
      </c>
      <c r="G7795" t="s">
        <v>62681</v>
      </c>
      <c r="H7795" t="s">
        <v>62682</v>
      </c>
      <c r="I7795" t="s">
        <v>2378</v>
      </c>
      <c r="J7795" t="s">
        <v>5085</v>
      </c>
      <c r="K7795" t="s">
        <v>5086</v>
      </c>
      <c r="L7795" t="s">
        <v>119</v>
      </c>
      <c r="M7795" t="s">
        <v>4168</v>
      </c>
      <c r="N7795" t="s">
        <v>2674</v>
      </c>
      <c r="O7795" t="s">
        <v>5087</v>
      </c>
      <c r="P7795" t="s">
        <v>62683</v>
      </c>
      <c r="R7795" t="str">
        <f t="shared" si="242"/>
        <v>寒亭</v>
      </c>
      <c r="S7795" t="str">
        <f t="shared" si="243"/>
        <v>0715</v>
      </c>
    </row>
    <row r="7796" spans="1:19">
      <c r="A7796" t="s">
        <v>62684</v>
      </c>
      <c r="B7796" t="s">
        <v>62685</v>
      </c>
      <c r="C7796" t="s">
        <v>46</v>
      </c>
      <c r="D7796" t="s">
        <v>62686</v>
      </c>
      <c r="E7796" t="s">
        <v>59541</v>
      </c>
      <c r="F7796" t="s">
        <v>62687</v>
      </c>
      <c r="G7796" t="s">
        <v>62688</v>
      </c>
      <c r="H7796" t="s">
        <v>62689</v>
      </c>
      <c r="I7796" t="s">
        <v>2364</v>
      </c>
      <c r="J7796" t="s">
        <v>8431</v>
      </c>
      <c r="K7796" t="s">
        <v>8432</v>
      </c>
      <c r="L7796" t="s">
        <v>146</v>
      </c>
      <c r="M7796" t="s">
        <v>2420</v>
      </c>
      <c r="N7796" t="s">
        <v>20942</v>
      </c>
      <c r="O7796" t="s">
        <v>8433</v>
      </c>
      <c r="P7796" t="s">
        <v>62690</v>
      </c>
      <c r="Q7796" t="s">
        <v>62691</v>
      </c>
      <c r="R7796" t="str">
        <f t="shared" si="242"/>
        <v>临朐</v>
      </c>
      <c r="S7796" t="str">
        <f t="shared" si="243"/>
        <v>0715</v>
      </c>
    </row>
    <row r="7797" spans="1:19">
      <c r="A7797" t="s">
        <v>62692</v>
      </c>
      <c r="B7797" t="s">
        <v>62693</v>
      </c>
      <c r="C7797" t="s">
        <v>46</v>
      </c>
      <c r="D7797" t="s">
        <v>62694</v>
      </c>
      <c r="E7797" t="s">
        <v>59541</v>
      </c>
      <c r="F7797" t="s">
        <v>62695</v>
      </c>
      <c r="G7797" t="s">
        <v>62696</v>
      </c>
      <c r="H7797" t="s">
        <v>62697</v>
      </c>
      <c r="I7797" t="s">
        <v>2465</v>
      </c>
      <c r="J7797" t="s">
        <v>12383</v>
      </c>
      <c r="K7797" t="s">
        <v>12384</v>
      </c>
      <c r="L7797" t="s">
        <v>128</v>
      </c>
      <c r="M7797" t="s">
        <v>3028</v>
      </c>
      <c r="N7797" t="s">
        <v>3907</v>
      </c>
      <c r="O7797" t="s">
        <v>12385</v>
      </c>
      <c r="P7797" t="s">
        <v>62698</v>
      </c>
      <c r="Q7797" t="s">
        <v>43291</v>
      </c>
      <c r="R7797" t="str">
        <f t="shared" si="242"/>
        <v>寿光</v>
      </c>
      <c r="S7797" t="str">
        <f t="shared" si="243"/>
        <v>0715</v>
      </c>
    </row>
    <row r="7798" spans="1:19">
      <c r="A7798" t="s">
        <v>62699</v>
      </c>
      <c r="B7798" t="s">
        <v>62700</v>
      </c>
      <c r="C7798" t="s">
        <v>46</v>
      </c>
      <c r="D7798" t="s">
        <v>62701</v>
      </c>
      <c r="E7798" t="s">
        <v>59511</v>
      </c>
      <c r="F7798" t="s">
        <v>62702</v>
      </c>
      <c r="G7798" t="s">
        <v>62703</v>
      </c>
      <c r="H7798" t="s">
        <v>62704</v>
      </c>
      <c r="I7798" t="s">
        <v>5112</v>
      </c>
      <c r="J7798" t="s">
        <v>2406</v>
      </c>
      <c r="K7798" t="s">
        <v>2407</v>
      </c>
      <c r="L7798" t="s">
        <v>76</v>
      </c>
      <c r="M7798" t="s">
        <v>2408</v>
      </c>
      <c r="N7798" t="s">
        <v>2721</v>
      </c>
      <c r="O7798" t="s">
        <v>2409</v>
      </c>
      <c r="P7798" t="s">
        <v>62705</v>
      </c>
      <c r="Q7798" t="s">
        <v>62706</v>
      </c>
      <c r="R7798" t="str">
        <f t="shared" si="242"/>
        <v>奎文</v>
      </c>
      <c r="S7798" t="str">
        <f t="shared" si="243"/>
        <v>0715</v>
      </c>
    </row>
    <row r="7799" spans="1:19">
      <c r="A7799" t="s">
        <v>62707</v>
      </c>
      <c r="B7799" t="s">
        <v>62708</v>
      </c>
      <c r="C7799" t="s">
        <v>46</v>
      </c>
      <c r="D7799" t="s">
        <v>62709</v>
      </c>
      <c r="E7799" t="s">
        <v>59511</v>
      </c>
      <c r="F7799" t="s">
        <v>62710</v>
      </c>
      <c r="G7799" t="s">
        <v>62711</v>
      </c>
      <c r="H7799" t="s">
        <v>62712</v>
      </c>
      <c r="I7799" t="s">
        <v>5112</v>
      </c>
      <c r="J7799" t="s">
        <v>9981</v>
      </c>
      <c r="K7799" t="s">
        <v>9982</v>
      </c>
      <c r="L7799" t="s">
        <v>57</v>
      </c>
      <c r="M7799" t="s">
        <v>3811</v>
      </c>
      <c r="N7799" t="s">
        <v>2816</v>
      </c>
      <c r="O7799" t="s">
        <v>9983</v>
      </c>
      <c r="P7799" t="s">
        <v>62713</v>
      </c>
      <c r="R7799" t="str">
        <f t="shared" si="242"/>
        <v>安丘</v>
      </c>
      <c r="S7799" t="str">
        <f t="shared" si="243"/>
        <v>0715</v>
      </c>
    </row>
    <row r="7800" spans="1:19">
      <c r="A7800" t="s">
        <v>62714</v>
      </c>
      <c r="B7800" t="s">
        <v>62715</v>
      </c>
      <c r="C7800" t="s">
        <v>46</v>
      </c>
      <c r="D7800" t="s">
        <v>62716</v>
      </c>
      <c r="E7800" t="s">
        <v>59541</v>
      </c>
      <c r="F7800" t="s">
        <v>62717</v>
      </c>
      <c r="G7800" t="s">
        <v>62718</v>
      </c>
      <c r="H7800" t="s">
        <v>62719</v>
      </c>
      <c r="I7800" t="s">
        <v>2645</v>
      </c>
      <c r="J7800" t="s">
        <v>3670</v>
      </c>
      <c r="K7800" t="s">
        <v>3671</v>
      </c>
      <c r="L7800" t="s">
        <v>3458</v>
      </c>
      <c r="M7800" t="s">
        <v>3672</v>
      </c>
      <c r="N7800" t="s">
        <v>5839</v>
      </c>
      <c r="O7800" t="s">
        <v>3673</v>
      </c>
      <c r="P7800" t="s">
        <v>62720</v>
      </c>
      <c r="R7800" t="str">
        <f t="shared" si="242"/>
        <v>寒亭</v>
      </c>
      <c r="S7800" t="str">
        <f t="shared" si="243"/>
        <v>0715</v>
      </c>
    </row>
    <row r="7801" spans="1:19">
      <c r="A7801" t="s">
        <v>62721</v>
      </c>
      <c r="B7801" t="s">
        <v>62722</v>
      </c>
      <c r="C7801" t="s">
        <v>46</v>
      </c>
      <c r="D7801" t="s">
        <v>62723</v>
      </c>
      <c r="E7801" t="s">
        <v>59511</v>
      </c>
      <c r="F7801" t="s">
        <v>62724</v>
      </c>
      <c r="G7801" t="s">
        <v>62725</v>
      </c>
      <c r="H7801" t="s">
        <v>62726</v>
      </c>
      <c r="I7801" t="s">
        <v>3336</v>
      </c>
      <c r="J7801" t="s">
        <v>2706</v>
      </c>
      <c r="K7801" t="s">
        <v>2707</v>
      </c>
      <c r="L7801" t="s">
        <v>128</v>
      </c>
      <c r="M7801" t="s">
        <v>2708</v>
      </c>
      <c r="N7801" t="s">
        <v>2480</v>
      </c>
      <c r="O7801" t="s">
        <v>2709</v>
      </c>
      <c r="P7801" t="s">
        <v>62727</v>
      </c>
      <c r="Q7801" t="s">
        <v>62728</v>
      </c>
      <c r="R7801" t="str">
        <f t="shared" si="242"/>
        <v>寿光</v>
      </c>
      <c r="S7801" t="str">
        <f t="shared" si="243"/>
        <v>0715</v>
      </c>
    </row>
    <row r="7802" spans="1:19">
      <c r="A7802" t="s">
        <v>62729</v>
      </c>
      <c r="B7802" t="s">
        <v>62730</v>
      </c>
      <c r="C7802" t="s">
        <v>46</v>
      </c>
      <c r="D7802" t="s">
        <v>62731</v>
      </c>
      <c r="E7802" t="s">
        <v>59511</v>
      </c>
      <c r="F7802" t="s">
        <v>62732</v>
      </c>
      <c r="G7802" t="s">
        <v>62733</v>
      </c>
      <c r="H7802" t="s">
        <v>62734</v>
      </c>
      <c r="I7802" t="s">
        <v>2392</v>
      </c>
      <c r="J7802" t="s">
        <v>6005</v>
      </c>
      <c r="K7802" t="s">
        <v>6006</v>
      </c>
      <c r="L7802" t="s">
        <v>110</v>
      </c>
      <c r="M7802" t="s">
        <v>3098</v>
      </c>
      <c r="N7802" t="s">
        <v>5839</v>
      </c>
      <c r="O7802" t="s">
        <v>6007</v>
      </c>
      <c r="P7802" t="s">
        <v>62735</v>
      </c>
      <c r="R7802" t="str">
        <f t="shared" si="242"/>
        <v>高密</v>
      </c>
      <c r="S7802" t="str">
        <f t="shared" si="243"/>
        <v>0715</v>
      </c>
    </row>
    <row r="7803" spans="1:19">
      <c r="A7803" t="s">
        <v>2102</v>
      </c>
      <c r="B7803" t="s">
        <v>62736</v>
      </c>
      <c r="C7803" t="s">
        <v>46</v>
      </c>
      <c r="D7803" t="s">
        <v>62737</v>
      </c>
      <c r="E7803" t="s">
        <v>62738</v>
      </c>
      <c r="F7803" t="s">
        <v>62739</v>
      </c>
      <c r="G7803" t="s">
        <v>2100</v>
      </c>
      <c r="H7803" t="s">
        <v>62740</v>
      </c>
      <c r="I7803" t="s">
        <v>3436</v>
      </c>
      <c r="J7803" t="s">
        <v>4978</v>
      </c>
      <c r="K7803" t="s">
        <v>4979</v>
      </c>
      <c r="L7803" t="s">
        <v>101</v>
      </c>
      <c r="M7803" t="s">
        <v>4459</v>
      </c>
      <c r="N7803" t="s">
        <v>5839</v>
      </c>
      <c r="O7803" t="s">
        <v>4980</v>
      </c>
      <c r="P7803" t="s">
        <v>62741</v>
      </c>
      <c r="R7803" t="str">
        <f t="shared" si="242"/>
        <v>潍城</v>
      </c>
      <c r="S7803" t="str">
        <f t="shared" si="243"/>
        <v>0715</v>
      </c>
    </row>
    <row r="7804" spans="1:19">
      <c r="A7804" t="s">
        <v>62742</v>
      </c>
      <c r="B7804" t="s">
        <v>62743</v>
      </c>
      <c r="C7804" t="s">
        <v>46</v>
      </c>
      <c r="D7804" t="s">
        <v>62744</v>
      </c>
      <c r="E7804" t="s">
        <v>59511</v>
      </c>
      <c r="F7804" t="s">
        <v>62745</v>
      </c>
      <c r="G7804" t="s">
        <v>62746</v>
      </c>
      <c r="H7804" t="s">
        <v>62747</v>
      </c>
      <c r="I7804" t="s">
        <v>2364</v>
      </c>
      <c r="J7804" t="s">
        <v>4968</v>
      </c>
      <c r="K7804" t="s">
        <v>4969</v>
      </c>
      <c r="L7804" t="s">
        <v>76</v>
      </c>
      <c r="M7804" t="s">
        <v>2528</v>
      </c>
      <c r="N7804" t="s">
        <v>2368</v>
      </c>
      <c r="O7804" t="s">
        <v>4970</v>
      </c>
      <c r="P7804" t="s">
        <v>62748</v>
      </c>
      <c r="Q7804" t="s">
        <v>62749</v>
      </c>
      <c r="R7804" t="str">
        <f t="shared" si="242"/>
        <v>奎文</v>
      </c>
      <c r="S7804" t="str">
        <f t="shared" si="243"/>
        <v>0715</v>
      </c>
    </row>
    <row r="7805" spans="1:19">
      <c r="A7805" t="s">
        <v>62750</v>
      </c>
      <c r="B7805" t="s">
        <v>62751</v>
      </c>
      <c r="C7805" t="s">
        <v>46</v>
      </c>
      <c r="D7805" t="s">
        <v>62752</v>
      </c>
      <c r="E7805" t="s">
        <v>59511</v>
      </c>
      <c r="F7805" t="s">
        <v>62753</v>
      </c>
      <c r="G7805" t="s">
        <v>62754</v>
      </c>
      <c r="H7805" t="s">
        <v>62755</v>
      </c>
      <c r="I7805" t="s">
        <v>2645</v>
      </c>
      <c r="J7805" t="s">
        <v>6970</v>
      </c>
      <c r="K7805" t="s">
        <v>6971</v>
      </c>
      <c r="L7805" t="s">
        <v>119</v>
      </c>
      <c r="M7805" t="s">
        <v>5238</v>
      </c>
      <c r="N7805" t="s">
        <v>2529</v>
      </c>
      <c r="O7805" t="s">
        <v>6972</v>
      </c>
      <c r="P7805" t="s">
        <v>62756</v>
      </c>
      <c r="Q7805" t="s">
        <v>62757</v>
      </c>
      <c r="R7805" t="str">
        <f t="shared" si="242"/>
        <v>寒亭</v>
      </c>
      <c r="S7805" t="str">
        <f t="shared" si="243"/>
        <v>0715</v>
      </c>
    </row>
    <row r="7806" spans="1:19">
      <c r="A7806" t="s">
        <v>62758</v>
      </c>
      <c r="B7806" t="s">
        <v>62759</v>
      </c>
      <c r="C7806" t="s">
        <v>46</v>
      </c>
      <c r="D7806" t="s">
        <v>62760</v>
      </c>
      <c r="E7806" t="s">
        <v>59511</v>
      </c>
      <c r="F7806" t="s">
        <v>62761</v>
      </c>
      <c r="G7806" t="s">
        <v>62762</v>
      </c>
      <c r="H7806" t="s">
        <v>62763</v>
      </c>
      <c r="I7806" t="s">
        <v>3436</v>
      </c>
      <c r="J7806" t="s">
        <v>4186</v>
      </c>
      <c r="K7806" t="s">
        <v>4187</v>
      </c>
      <c r="L7806" t="s">
        <v>128</v>
      </c>
      <c r="M7806" t="s">
        <v>2890</v>
      </c>
      <c r="N7806" t="s">
        <v>11928</v>
      </c>
      <c r="O7806" t="s">
        <v>4188</v>
      </c>
      <c r="P7806" t="s">
        <v>62764</v>
      </c>
      <c r="R7806" t="str">
        <f t="shared" si="242"/>
        <v>寿光</v>
      </c>
      <c r="S7806" t="str">
        <f t="shared" si="243"/>
        <v>0715</v>
      </c>
    </row>
    <row r="7807" spans="1:19">
      <c r="A7807" t="s">
        <v>62765</v>
      </c>
      <c r="B7807" t="s">
        <v>62766</v>
      </c>
      <c r="C7807" t="s">
        <v>46</v>
      </c>
      <c r="D7807" t="s">
        <v>62767</v>
      </c>
      <c r="E7807" t="s">
        <v>59541</v>
      </c>
      <c r="F7807" t="s">
        <v>62768</v>
      </c>
      <c r="G7807" t="s">
        <v>62769</v>
      </c>
      <c r="H7807" t="s">
        <v>62770</v>
      </c>
      <c r="I7807" t="s">
        <v>15596</v>
      </c>
      <c r="J7807" t="s">
        <v>8533</v>
      </c>
      <c r="K7807" t="s">
        <v>8534</v>
      </c>
      <c r="L7807" t="s">
        <v>146</v>
      </c>
      <c r="M7807" t="s">
        <v>3051</v>
      </c>
      <c r="N7807" t="s">
        <v>4439</v>
      </c>
      <c r="O7807" t="s">
        <v>8535</v>
      </c>
      <c r="P7807" t="s">
        <v>62771</v>
      </c>
      <c r="Q7807" t="s">
        <v>62772</v>
      </c>
      <c r="R7807" t="str">
        <f t="shared" si="242"/>
        <v>临朐</v>
      </c>
      <c r="S7807" t="str">
        <f t="shared" si="243"/>
        <v>0715</v>
      </c>
    </row>
    <row r="7808" spans="1:19">
      <c r="A7808" t="s">
        <v>62773</v>
      </c>
      <c r="B7808" t="s">
        <v>62774</v>
      </c>
      <c r="C7808" t="s">
        <v>46</v>
      </c>
      <c r="D7808" t="s">
        <v>62775</v>
      </c>
      <c r="E7808" t="s">
        <v>59511</v>
      </c>
      <c r="F7808" t="s">
        <v>62776</v>
      </c>
      <c r="G7808" t="s">
        <v>62777</v>
      </c>
      <c r="H7808" t="s">
        <v>62778</v>
      </c>
      <c r="I7808" t="s">
        <v>2378</v>
      </c>
      <c r="J7808" t="s">
        <v>3761</v>
      </c>
      <c r="K7808" t="s">
        <v>3762</v>
      </c>
      <c r="L7808" t="s">
        <v>101</v>
      </c>
      <c r="M7808" t="s">
        <v>3130</v>
      </c>
      <c r="N7808" t="s">
        <v>2785</v>
      </c>
      <c r="O7808" t="s">
        <v>3763</v>
      </c>
      <c r="P7808" t="s">
        <v>62779</v>
      </c>
      <c r="R7808" t="str">
        <f t="shared" si="242"/>
        <v>潍城</v>
      </c>
      <c r="S7808" t="str">
        <f t="shared" si="243"/>
        <v>0715</v>
      </c>
    </row>
    <row r="7809" spans="1:19">
      <c r="A7809" t="s">
        <v>62780</v>
      </c>
      <c r="B7809" t="s">
        <v>62781</v>
      </c>
      <c r="C7809" t="s">
        <v>46</v>
      </c>
      <c r="D7809" t="s">
        <v>62782</v>
      </c>
      <c r="E7809" t="s">
        <v>59541</v>
      </c>
      <c r="F7809" t="s">
        <v>62783</v>
      </c>
      <c r="G7809" t="s">
        <v>62784</v>
      </c>
      <c r="H7809" t="s">
        <v>62785</v>
      </c>
      <c r="I7809" t="s">
        <v>2350</v>
      </c>
      <c r="J7809" t="s">
        <v>33860</v>
      </c>
      <c r="K7809" t="s">
        <v>8235</v>
      </c>
      <c r="L7809" t="s">
        <v>57</v>
      </c>
      <c r="M7809" t="s">
        <v>4029</v>
      </c>
      <c r="N7809" t="s">
        <v>2421</v>
      </c>
      <c r="O7809" t="s">
        <v>33861</v>
      </c>
      <c r="P7809" t="s">
        <v>62786</v>
      </c>
      <c r="Q7809" t="s">
        <v>62787</v>
      </c>
      <c r="R7809" t="str">
        <f t="shared" ref="R7809:R7872" si="244">IF(OR(LEFT(L7809,2)="高新"),"奎文",IF(LEFT(L7809,2)="峡山","坊子",IF(LEFT(L7809,2)="滨海","寒亭",LEFT(L7809,2))))</f>
        <v>安丘</v>
      </c>
      <c r="S7809" t="str">
        <f t="shared" ref="S7809:S7872" si="245">TEXT(B7809,"mmdd")</f>
        <v>0715</v>
      </c>
    </row>
    <row r="7810" spans="1:19">
      <c r="A7810" t="s">
        <v>62788</v>
      </c>
      <c r="B7810" t="s">
        <v>62789</v>
      </c>
      <c r="C7810" t="s">
        <v>46</v>
      </c>
      <c r="D7810" t="s">
        <v>62790</v>
      </c>
      <c r="E7810" t="s">
        <v>59541</v>
      </c>
      <c r="F7810" t="s">
        <v>62791</v>
      </c>
      <c r="G7810" t="s">
        <v>62792</v>
      </c>
      <c r="H7810" t="s">
        <v>62793</v>
      </c>
      <c r="I7810" t="s">
        <v>2364</v>
      </c>
      <c r="J7810" t="s">
        <v>4177</v>
      </c>
      <c r="K7810" t="s">
        <v>4178</v>
      </c>
      <c r="L7810" t="s">
        <v>76</v>
      </c>
      <c r="M7810" t="s">
        <v>2516</v>
      </c>
      <c r="N7810" t="s">
        <v>3307</v>
      </c>
      <c r="O7810" t="s">
        <v>4179</v>
      </c>
      <c r="P7810" t="s">
        <v>62794</v>
      </c>
      <c r="Q7810" t="s">
        <v>62795</v>
      </c>
      <c r="R7810" t="str">
        <f t="shared" si="244"/>
        <v>奎文</v>
      </c>
      <c r="S7810" t="str">
        <f t="shared" si="245"/>
        <v>0715</v>
      </c>
    </row>
    <row r="7811" spans="1:19">
      <c r="A7811" t="s">
        <v>62796</v>
      </c>
      <c r="B7811" t="s">
        <v>62797</v>
      </c>
      <c r="C7811" t="s">
        <v>46</v>
      </c>
      <c r="D7811" t="s">
        <v>62798</v>
      </c>
      <c r="E7811" t="s">
        <v>59541</v>
      </c>
      <c r="F7811" t="s">
        <v>62799</v>
      </c>
      <c r="G7811" t="s">
        <v>62800</v>
      </c>
      <c r="H7811" t="s">
        <v>62801</v>
      </c>
      <c r="I7811" t="s">
        <v>2350</v>
      </c>
      <c r="J7811" t="s">
        <v>4957</v>
      </c>
      <c r="K7811" t="s">
        <v>2742</v>
      </c>
      <c r="L7811" t="s">
        <v>137</v>
      </c>
      <c r="M7811" t="s">
        <v>2395</v>
      </c>
      <c r="N7811" t="s">
        <v>2421</v>
      </c>
      <c r="O7811" t="s">
        <v>4960</v>
      </c>
      <c r="P7811" t="s">
        <v>62802</v>
      </c>
      <c r="Q7811" t="s">
        <v>62803</v>
      </c>
      <c r="R7811" t="str">
        <f t="shared" si="244"/>
        <v>青州</v>
      </c>
      <c r="S7811" t="str">
        <f t="shared" si="245"/>
        <v>0715</v>
      </c>
    </row>
    <row r="7812" spans="1:19">
      <c r="A7812" t="s">
        <v>62804</v>
      </c>
      <c r="B7812" t="s">
        <v>62805</v>
      </c>
      <c r="C7812" t="s">
        <v>46</v>
      </c>
      <c r="D7812" t="s">
        <v>62806</v>
      </c>
      <c r="E7812" t="s">
        <v>59541</v>
      </c>
      <c r="F7812" t="s">
        <v>62807</v>
      </c>
      <c r="G7812" t="s">
        <v>62808</v>
      </c>
      <c r="H7812" t="s">
        <v>62809</v>
      </c>
      <c r="I7812" t="s">
        <v>2645</v>
      </c>
      <c r="J7812" t="s">
        <v>3456</v>
      </c>
      <c r="K7812" t="s">
        <v>3457</v>
      </c>
      <c r="L7812" t="s">
        <v>3458</v>
      </c>
      <c r="M7812" t="s">
        <v>3459</v>
      </c>
      <c r="N7812" t="s">
        <v>2421</v>
      </c>
      <c r="O7812" t="s">
        <v>3460</v>
      </c>
      <c r="P7812" t="s">
        <v>62810</v>
      </c>
      <c r="R7812" t="str">
        <f t="shared" si="244"/>
        <v>寒亭</v>
      </c>
      <c r="S7812" t="str">
        <f t="shared" si="245"/>
        <v>0715</v>
      </c>
    </row>
    <row r="7813" spans="1:19">
      <c r="A7813" t="s">
        <v>62811</v>
      </c>
      <c r="B7813" t="s">
        <v>62812</v>
      </c>
      <c r="C7813" t="s">
        <v>46</v>
      </c>
      <c r="D7813" t="s">
        <v>62813</v>
      </c>
      <c r="E7813" t="s">
        <v>59541</v>
      </c>
      <c r="F7813" t="s">
        <v>62814</v>
      </c>
      <c r="G7813" t="s">
        <v>62815</v>
      </c>
      <c r="H7813" t="s">
        <v>62816</v>
      </c>
      <c r="I7813" t="s">
        <v>2364</v>
      </c>
      <c r="J7813" t="s">
        <v>16771</v>
      </c>
      <c r="K7813" t="s">
        <v>16772</v>
      </c>
      <c r="L7813" t="s">
        <v>146</v>
      </c>
      <c r="M7813" t="s">
        <v>5188</v>
      </c>
      <c r="N7813" t="s">
        <v>2602</v>
      </c>
      <c r="O7813" t="s">
        <v>16773</v>
      </c>
      <c r="P7813" t="s">
        <v>62817</v>
      </c>
      <c r="R7813" t="str">
        <f t="shared" si="244"/>
        <v>临朐</v>
      </c>
      <c r="S7813" t="str">
        <f t="shared" si="245"/>
        <v>0715</v>
      </c>
    </row>
    <row r="7814" spans="1:19">
      <c r="A7814" t="s">
        <v>62818</v>
      </c>
      <c r="B7814" t="s">
        <v>62819</v>
      </c>
      <c r="C7814" t="s">
        <v>46</v>
      </c>
      <c r="D7814" t="s">
        <v>62820</v>
      </c>
      <c r="E7814" t="s">
        <v>59511</v>
      </c>
      <c r="F7814" t="s">
        <v>62821</v>
      </c>
      <c r="G7814" t="s">
        <v>62822</v>
      </c>
      <c r="H7814" t="s">
        <v>62823</v>
      </c>
      <c r="I7814" t="s">
        <v>3376</v>
      </c>
      <c r="J7814" t="s">
        <v>7368</v>
      </c>
      <c r="K7814" t="s">
        <v>7369</v>
      </c>
      <c r="L7814" t="s">
        <v>110</v>
      </c>
      <c r="M7814" t="s">
        <v>2575</v>
      </c>
      <c r="N7814" t="s">
        <v>2602</v>
      </c>
      <c r="O7814" t="s">
        <v>7370</v>
      </c>
      <c r="P7814" t="s">
        <v>62824</v>
      </c>
      <c r="Q7814" t="s">
        <v>62825</v>
      </c>
      <c r="R7814" t="str">
        <f t="shared" si="244"/>
        <v>高密</v>
      </c>
      <c r="S7814" t="str">
        <f t="shared" si="245"/>
        <v>0715</v>
      </c>
    </row>
    <row r="7815" spans="1:19">
      <c r="A7815" t="s">
        <v>62826</v>
      </c>
      <c r="B7815" t="s">
        <v>62827</v>
      </c>
      <c r="C7815" t="s">
        <v>46</v>
      </c>
      <c r="D7815" t="s">
        <v>62828</v>
      </c>
      <c r="E7815" t="s">
        <v>59511</v>
      </c>
      <c r="F7815" t="s">
        <v>62829</v>
      </c>
      <c r="G7815" t="s">
        <v>62830</v>
      </c>
      <c r="H7815" t="s">
        <v>62831</v>
      </c>
      <c r="I7815" t="s">
        <v>2392</v>
      </c>
      <c r="J7815" t="s">
        <v>2934</v>
      </c>
      <c r="K7815" t="s">
        <v>2935</v>
      </c>
      <c r="L7815" t="s">
        <v>47</v>
      </c>
      <c r="M7815" t="s">
        <v>2784</v>
      </c>
      <c r="N7815" t="s">
        <v>5855</v>
      </c>
      <c r="O7815" t="s">
        <v>2937</v>
      </c>
      <c r="P7815" t="s">
        <v>62832</v>
      </c>
      <c r="R7815" t="str">
        <f t="shared" si="244"/>
        <v>诸城</v>
      </c>
      <c r="S7815" t="str">
        <f t="shared" si="245"/>
        <v>0715</v>
      </c>
    </row>
    <row r="7816" spans="1:19">
      <c r="A7816" t="s">
        <v>62833</v>
      </c>
      <c r="B7816" t="s">
        <v>62834</v>
      </c>
      <c r="C7816" t="s">
        <v>46</v>
      </c>
      <c r="D7816" t="s">
        <v>62835</v>
      </c>
      <c r="E7816" t="s">
        <v>59511</v>
      </c>
      <c r="F7816" t="s">
        <v>62836</v>
      </c>
      <c r="G7816" t="s">
        <v>62837</v>
      </c>
      <c r="H7816" t="s">
        <v>62838</v>
      </c>
      <c r="I7816" t="s">
        <v>2350</v>
      </c>
      <c r="J7816" t="s">
        <v>5310</v>
      </c>
      <c r="K7816" t="s">
        <v>5311</v>
      </c>
      <c r="L7816" t="s">
        <v>137</v>
      </c>
      <c r="M7816" t="s">
        <v>3729</v>
      </c>
      <c r="N7816" t="s">
        <v>3052</v>
      </c>
      <c r="O7816" t="s">
        <v>5312</v>
      </c>
      <c r="P7816" t="s">
        <v>62839</v>
      </c>
      <c r="R7816" t="str">
        <f t="shared" si="244"/>
        <v>青州</v>
      </c>
      <c r="S7816" t="str">
        <f t="shared" si="245"/>
        <v>0715</v>
      </c>
    </row>
    <row r="7817" spans="1:19">
      <c r="A7817" t="s">
        <v>62840</v>
      </c>
      <c r="B7817" t="s">
        <v>62841</v>
      </c>
      <c r="C7817" t="s">
        <v>46</v>
      </c>
      <c r="D7817" t="s">
        <v>62842</v>
      </c>
      <c r="E7817" t="s">
        <v>59511</v>
      </c>
      <c r="F7817" t="s">
        <v>62843</v>
      </c>
      <c r="G7817" t="s">
        <v>62844</v>
      </c>
      <c r="H7817" t="s">
        <v>62845</v>
      </c>
      <c r="I7817" t="s">
        <v>2378</v>
      </c>
      <c r="J7817" t="s">
        <v>6970</v>
      </c>
      <c r="K7817" t="s">
        <v>6971</v>
      </c>
      <c r="L7817" t="s">
        <v>119</v>
      </c>
      <c r="M7817" t="s">
        <v>5238</v>
      </c>
      <c r="N7817" t="s">
        <v>3499</v>
      </c>
      <c r="O7817" t="s">
        <v>6972</v>
      </c>
      <c r="P7817" t="s">
        <v>62846</v>
      </c>
      <c r="R7817" t="str">
        <f t="shared" si="244"/>
        <v>寒亭</v>
      </c>
      <c r="S7817" t="str">
        <f t="shared" si="245"/>
        <v>0715</v>
      </c>
    </row>
    <row r="7818" spans="1:19">
      <c r="A7818" t="s">
        <v>62847</v>
      </c>
      <c r="B7818" t="s">
        <v>62848</v>
      </c>
      <c r="C7818" t="s">
        <v>46</v>
      </c>
      <c r="D7818" t="s">
        <v>62849</v>
      </c>
      <c r="E7818" t="s">
        <v>59541</v>
      </c>
      <c r="F7818" t="s">
        <v>62850</v>
      </c>
      <c r="G7818" t="s">
        <v>62851</v>
      </c>
      <c r="H7818" t="s">
        <v>62852</v>
      </c>
      <c r="I7818" t="s">
        <v>2364</v>
      </c>
      <c r="J7818" t="s">
        <v>3355</v>
      </c>
      <c r="K7818" t="s">
        <v>3356</v>
      </c>
      <c r="L7818" t="s">
        <v>101</v>
      </c>
      <c r="M7818" t="s">
        <v>2982</v>
      </c>
      <c r="N7818" t="s">
        <v>2421</v>
      </c>
      <c r="O7818" t="s">
        <v>3357</v>
      </c>
      <c r="P7818" t="s">
        <v>62853</v>
      </c>
      <c r="Q7818" t="s">
        <v>62854</v>
      </c>
      <c r="R7818" t="str">
        <f t="shared" si="244"/>
        <v>潍城</v>
      </c>
      <c r="S7818" t="str">
        <f t="shared" si="245"/>
        <v>0715</v>
      </c>
    </row>
    <row r="7819" spans="1:19">
      <c r="A7819" t="s">
        <v>62855</v>
      </c>
      <c r="B7819" t="s">
        <v>62856</v>
      </c>
      <c r="C7819" t="s">
        <v>46</v>
      </c>
      <c r="D7819" t="s">
        <v>62857</v>
      </c>
      <c r="E7819" t="s">
        <v>59511</v>
      </c>
      <c r="F7819" t="s">
        <v>62858</v>
      </c>
      <c r="G7819" t="s">
        <v>62859</v>
      </c>
      <c r="H7819" t="s">
        <v>62860</v>
      </c>
      <c r="I7819" t="s">
        <v>2350</v>
      </c>
      <c r="J7819" t="s">
        <v>3716</v>
      </c>
      <c r="K7819" t="s">
        <v>3717</v>
      </c>
      <c r="L7819" t="s">
        <v>76</v>
      </c>
      <c r="M7819" t="s">
        <v>2408</v>
      </c>
      <c r="N7819" t="s">
        <v>3554</v>
      </c>
      <c r="O7819" t="s">
        <v>3719</v>
      </c>
      <c r="P7819" t="s">
        <v>62861</v>
      </c>
      <c r="Q7819" t="s">
        <v>62862</v>
      </c>
      <c r="R7819" t="str">
        <f t="shared" si="244"/>
        <v>奎文</v>
      </c>
      <c r="S7819" t="str">
        <f t="shared" si="245"/>
        <v>0715</v>
      </c>
    </row>
    <row r="7820" spans="1:19">
      <c r="A7820" t="s">
        <v>62863</v>
      </c>
      <c r="B7820" t="s">
        <v>62864</v>
      </c>
      <c r="C7820" t="s">
        <v>46</v>
      </c>
      <c r="D7820" t="s">
        <v>62865</v>
      </c>
      <c r="E7820" t="s">
        <v>59541</v>
      </c>
      <c r="F7820" t="s">
        <v>62866</v>
      </c>
      <c r="G7820" t="s">
        <v>62867</v>
      </c>
      <c r="H7820" t="s">
        <v>62868</v>
      </c>
      <c r="I7820" t="s">
        <v>2364</v>
      </c>
      <c r="J7820" t="s">
        <v>3062</v>
      </c>
      <c r="K7820" t="s">
        <v>3063</v>
      </c>
      <c r="L7820" t="s">
        <v>146</v>
      </c>
      <c r="M7820" t="s">
        <v>2420</v>
      </c>
      <c r="N7820" t="s">
        <v>4222</v>
      </c>
      <c r="O7820" t="s">
        <v>3065</v>
      </c>
      <c r="P7820" t="s">
        <v>62869</v>
      </c>
      <c r="Q7820" t="s">
        <v>62870</v>
      </c>
      <c r="R7820" t="str">
        <f t="shared" si="244"/>
        <v>临朐</v>
      </c>
      <c r="S7820" t="str">
        <f t="shared" si="245"/>
        <v>0715</v>
      </c>
    </row>
    <row r="7821" spans="1:19">
      <c r="A7821" t="s">
        <v>62871</v>
      </c>
      <c r="B7821" t="s">
        <v>62872</v>
      </c>
      <c r="C7821" t="s">
        <v>46</v>
      </c>
      <c r="D7821" t="s">
        <v>62873</v>
      </c>
      <c r="E7821" t="s">
        <v>59541</v>
      </c>
      <c r="F7821" t="s">
        <v>62874</v>
      </c>
      <c r="G7821" t="s">
        <v>62875</v>
      </c>
      <c r="H7821" t="s">
        <v>62876</v>
      </c>
      <c r="I7821" t="s">
        <v>2350</v>
      </c>
      <c r="J7821" t="s">
        <v>2741</v>
      </c>
      <c r="K7821" t="s">
        <v>4958</v>
      </c>
      <c r="L7821" t="s">
        <v>137</v>
      </c>
      <c r="M7821" t="s">
        <v>4959</v>
      </c>
      <c r="N7821" t="s">
        <v>3017</v>
      </c>
      <c r="O7821" t="s">
        <v>2744</v>
      </c>
      <c r="P7821" t="s">
        <v>62877</v>
      </c>
      <c r="R7821" t="str">
        <f t="shared" si="244"/>
        <v>青州</v>
      </c>
      <c r="S7821" t="str">
        <f t="shared" si="245"/>
        <v>0715</v>
      </c>
    </row>
    <row r="7822" spans="1:19">
      <c r="A7822" t="s">
        <v>62878</v>
      </c>
      <c r="B7822" t="s">
        <v>62879</v>
      </c>
      <c r="C7822" t="s">
        <v>46</v>
      </c>
      <c r="D7822" t="s">
        <v>62880</v>
      </c>
      <c r="E7822" t="s">
        <v>59541</v>
      </c>
      <c r="F7822" t="s">
        <v>62881</v>
      </c>
      <c r="G7822" t="s">
        <v>62882</v>
      </c>
      <c r="H7822" t="s">
        <v>62883</v>
      </c>
      <c r="I7822" t="s">
        <v>2378</v>
      </c>
      <c r="J7822" t="s">
        <v>11287</v>
      </c>
      <c r="K7822" t="s">
        <v>11288</v>
      </c>
      <c r="L7822" t="s">
        <v>676</v>
      </c>
      <c r="M7822" t="s">
        <v>2613</v>
      </c>
      <c r="N7822" t="s">
        <v>2674</v>
      </c>
      <c r="O7822" t="s">
        <v>11289</v>
      </c>
      <c r="P7822" t="s">
        <v>62884</v>
      </c>
      <c r="Q7822" t="s">
        <v>62885</v>
      </c>
      <c r="R7822" t="str">
        <f t="shared" si="244"/>
        <v>昌乐</v>
      </c>
      <c r="S7822" t="str">
        <f t="shared" si="245"/>
        <v>0715</v>
      </c>
    </row>
    <row r="7823" spans="1:19">
      <c r="A7823" t="s">
        <v>62886</v>
      </c>
      <c r="B7823" t="s">
        <v>62887</v>
      </c>
      <c r="C7823" t="s">
        <v>46</v>
      </c>
      <c r="D7823" t="s">
        <v>62888</v>
      </c>
      <c r="E7823" t="s">
        <v>59541</v>
      </c>
      <c r="F7823" t="s">
        <v>62889</v>
      </c>
      <c r="G7823" t="s">
        <v>62890</v>
      </c>
      <c r="H7823" t="s">
        <v>62891</v>
      </c>
      <c r="I7823" t="s">
        <v>2645</v>
      </c>
      <c r="J7823" t="s">
        <v>3200</v>
      </c>
      <c r="K7823" t="s">
        <v>3201</v>
      </c>
      <c r="L7823" t="s">
        <v>76</v>
      </c>
      <c r="M7823" t="s">
        <v>2528</v>
      </c>
      <c r="N7823" t="s">
        <v>2721</v>
      </c>
      <c r="O7823" t="s">
        <v>3202</v>
      </c>
      <c r="P7823" t="s">
        <v>62892</v>
      </c>
      <c r="R7823" t="str">
        <f t="shared" si="244"/>
        <v>奎文</v>
      </c>
      <c r="S7823" t="str">
        <f t="shared" si="245"/>
        <v>0715</v>
      </c>
    </row>
    <row r="7824" spans="1:19">
      <c r="A7824" t="s">
        <v>62893</v>
      </c>
      <c r="B7824" t="s">
        <v>62894</v>
      </c>
      <c r="C7824" t="s">
        <v>46</v>
      </c>
      <c r="D7824" t="s">
        <v>62895</v>
      </c>
      <c r="E7824" t="s">
        <v>59541</v>
      </c>
      <c r="F7824" t="s">
        <v>62896</v>
      </c>
      <c r="G7824" t="s">
        <v>62897</v>
      </c>
      <c r="H7824" t="s">
        <v>62898</v>
      </c>
      <c r="I7824" t="s">
        <v>5922</v>
      </c>
      <c r="J7824" t="s">
        <v>3188</v>
      </c>
      <c r="K7824" t="s">
        <v>3189</v>
      </c>
      <c r="L7824" t="s">
        <v>146</v>
      </c>
      <c r="M7824" t="s">
        <v>2420</v>
      </c>
      <c r="N7824" t="s">
        <v>2721</v>
      </c>
      <c r="O7824" t="s">
        <v>3191</v>
      </c>
      <c r="P7824" t="s">
        <v>62899</v>
      </c>
      <c r="Q7824" t="s">
        <v>62900</v>
      </c>
      <c r="R7824" t="str">
        <f t="shared" si="244"/>
        <v>临朐</v>
      </c>
      <c r="S7824" t="str">
        <f t="shared" si="245"/>
        <v>0715</v>
      </c>
    </row>
    <row r="7825" spans="1:19">
      <c r="A7825" t="s">
        <v>62901</v>
      </c>
      <c r="B7825" t="s">
        <v>62902</v>
      </c>
      <c r="C7825" t="s">
        <v>46</v>
      </c>
      <c r="D7825" t="s">
        <v>62903</v>
      </c>
      <c r="E7825" t="s">
        <v>59541</v>
      </c>
      <c r="F7825" t="s">
        <v>62904</v>
      </c>
      <c r="G7825" t="s">
        <v>62905</v>
      </c>
      <c r="H7825" t="s">
        <v>62906</v>
      </c>
      <c r="I7825" t="s">
        <v>2465</v>
      </c>
      <c r="J7825" t="s">
        <v>6506</v>
      </c>
      <c r="K7825" t="s">
        <v>6507</v>
      </c>
      <c r="L7825" t="s">
        <v>76</v>
      </c>
      <c r="M7825" t="s">
        <v>4374</v>
      </c>
      <c r="N7825" t="s">
        <v>2396</v>
      </c>
      <c r="O7825" t="s">
        <v>6508</v>
      </c>
      <c r="P7825" t="s">
        <v>62907</v>
      </c>
      <c r="Q7825" t="s">
        <v>62908</v>
      </c>
      <c r="R7825" t="str">
        <f t="shared" si="244"/>
        <v>奎文</v>
      </c>
      <c r="S7825" t="str">
        <f t="shared" si="245"/>
        <v>0715</v>
      </c>
    </row>
    <row r="7826" spans="1:19">
      <c r="A7826" t="s">
        <v>62909</v>
      </c>
      <c r="B7826" t="s">
        <v>62910</v>
      </c>
      <c r="C7826" t="s">
        <v>46</v>
      </c>
      <c r="D7826" t="s">
        <v>62911</v>
      </c>
      <c r="E7826" t="s">
        <v>59541</v>
      </c>
      <c r="F7826" t="s">
        <v>62912</v>
      </c>
      <c r="G7826" t="s">
        <v>62913</v>
      </c>
      <c r="H7826" t="s">
        <v>62914</v>
      </c>
      <c r="I7826" t="s">
        <v>2378</v>
      </c>
      <c r="J7826" t="s">
        <v>2793</v>
      </c>
      <c r="K7826" t="s">
        <v>2794</v>
      </c>
      <c r="L7826" t="s">
        <v>57</v>
      </c>
      <c r="M7826" t="s">
        <v>2367</v>
      </c>
      <c r="N7826" t="s">
        <v>2859</v>
      </c>
      <c r="O7826" t="s">
        <v>2795</v>
      </c>
      <c r="P7826" t="s">
        <v>62915</v>
      </c>
      <c r="Q7826" t="s">
        <v>62916</v>
      </c>
      <c r="R7826" t="str">
        <f t="shared" si="244"/>
        <v>安丘</v>
      </c>
      <c r="S7826" t="str">
        <f t="shared" si="245"/>
        <v>0715</v>
      </c>
    </row>
    <row r="7827" spans="1:19">
      <c r="A7827" t="s">
        <v>62917</v>
      </c>
      <c r="B7827" t="s">
        <v>62918</v>
      </c>
      <c r="C7827" t="s">
        <v>46</v>
      </c>
      <c r="D7827" t="s">
        <v>62919</v>
      </c>
      <c r="E7827" t="s">
        <v>59541</v>
      </c>
      <c r="F7827" t="s">
        <v>62920</v>
      </c>
      <c r="G7827" t="s">
        <v>62921</v>
      </c>
      <c r="H7827" t="s">
        <v>62922</v>
      </c>
      <c r="I7827" t="s">
        <v>2364</v>
      </c>
      <c r="J7827" t="s">
        <v>3085</v>
      </c>
      <c r="K7827" t="s">
        <v>3086</v>
      </c>
      <c r="L7827" t="s">
        <v>110</v>
      </c>
      <c r="M7827" t="s">
        <v>3087</v>
      </c>
      <c r="N7827" t="s">
        <v>3522</v>
      </c>
      <c r="O7827" t="s">
        <v>3088</v>
      </c>
      <c r="P7827" t="s">
        <v>62923</v>
      </c>
      <c r="Q7827" t="s">
        <v>62924</v>
      </c>
      <c r="R7827" t="str">
        <f t="shared" si="244"/>
        <v>高密</v>
      </c>
      <c r="S7827" t="str">
        <f t="shared" si="245"/>
        <v>0715</v>
      </c>
    </row>
    <row r="7828" spans="1:19">
      <c r="A7828" t="s">
        <v>62925</v>
      </c>
      <c r="B7828" t="s">
        <v>62926</v>
      </c>
      <c r="C7828" t="s">
        <v>46</v>
      </c>
      <c r="D7828" t="s">
        <v>62927</v>
      </c>
      <c r="E7828" t="s">
        <v>59541</v>
      </c>
      <c r="F7828" t="s">
        <v>62928</v>
      </c>
      <c r="G7828" t="s">
        <v>62929</v>
      </c>
      <c r="H7828" t="s">
        <v>62930</v>
      </c>
      <c r="I7828" t="s">
        <v>2350</v>
      </c>
      <c r="J7828" t="s">
        <v>3200</v>
      </c>
      <c r="K7828" t="s">
        <v>3201</v>
      </c>
      <c r="L7828" t="s">
        <v>76</v>
      </c>
      <c r="M7828" t="s">
        <v>2528</v>
      </c>
      <c r="N7828" t="s">
        <v>2421</v>
      </c>
      <c r="O7828" t="s">
        <v>3202</v>
      </c>
      <c r="P7828" t="s">
        <v>62931</v>
      </c>
      <c r="Q7828" t="s">
        <v>62932</v>
      </c>
      <c r="R7828" t="str">
        <f t="shared" si="244"/>
        <v>奎文</v>
      </c>
      <c r="S7828" t="str">
        <f t="shared" si="245"/>
        <v>0715</v>
      </c>
    </row>
    <row r="7829" spans="1:19">
      <c r="A7829" t="s">
        <v>62933</v>
      </c>
      <c r="B7829" t="s">
        <v>62934</v>
      </c>
      <c r="C7829" t="s">
        <v>46</v>
      </c>
      <c r="D7829" t="s">
        <v>62935</v>
      </c>
      <c r="E7829" t="s">
        <v>59541</v>
      </c>
      <c r="F7829" t="s">
        <v>62936</v>
      </c>
      <c r="G7829" t="s">
        <v>62937</v>
      </c>
      <c r="H7829" t="s">
        <v>62938</v>
      </c>
      <c r="I7829" t="s">
        <v>2645</v>
      </c>
      <c r="J7829" t="s">
        <v>7860</v>
      </c>
      <c r="K7829" t="s">
        <v>7861</v>
      </c>
      <c r="L7829" t="s">
        <v>128</v>
      </c>
      <c r="M7829" t="s">
        <v>4047</v>
      </c>
      <c r="N7829" t="s">
        <v>2480</v>
      </c>
      <c r="O7829" t="s">
        <v>7862</v>
      </c>
      <c r="P7829" t="s">
        <v>62939</v>
      </c>
      <c r="Q7829" t="s">
        <v>62940</v>
      </c>
      <c r="R7829" t="str">
        <f t="shared" si="244"/>
        <v>寿光</v>
      </c>
      <c r="S7829" t="str">
        <f t="shared" si="245"/>
        <v>0715</v>
      </c>
    </row>
    <row r="7830" spans="1:19">
      <c r="A7830" t="s">
        <v>62941</v>
      </c>
      <c r="B7830" t="s">
        <v>62942</v>
      </c>
      <c r="C7830" t="s">
        <v>46</v>
      </c>
      <c r="D7830" t="s">
        <v>62943</v>
      </c>
      <c r="E7830" t="s">
        <v>59920</v>
      </c>
      <c r="F7830" t="s">
        <v>62944</v>
      </c>
      <c r="G7830" t="s">
        <v>62945</v>
      </c>
      <c r="H7830" t="s">
        <v>62946</v>
      </c>
      <c r="I7830" t="s">
        <v>2350</v>
      </c>
      <c r="J7830" t="s">
        <v>7368</v>
      </c>
      <c r="K7830" t="s">
        <v>7369</v>
      </c>
      <c r="L7830" t="s">
        <v>110</v>
      </c>
      <c r="M7830" t="s">
        <v>2575</v>
      </c>
      <c r="N7830" t="s">
        <v>2602</v>
      </c>
      <c r="O7830" t="s">
        <v>7370</v>
      </c>
      <c r="P7830" t="s">
        <v>62947</v>
      </c>
      <c r="R7830" t="str">
        <f t="shared" si="244"/>
        <v>高密</v>
      </c>
      <c r="S7830" t="str">
        <f t="shared" si="245"/>
        <v>0715</v>
      </c>
    </row>
    <row r="7831" spans="1:19">
      <c r="A7831" t="s">
        <v>62948</v>
      </c>
      <c r="B7831" t="s">
        <v>62949</v>
      </c>
      <c r="C7831" t="s">
        <v>46</v>
      </c>
      <c r="D7831" t="s">
        <v>62950</v>
      </c>
      <c r="E7831" t="s">
        <v>59541</v>
      </c>
      <c r="F7831" t="s">
        <v>62951</v>
      </c>
      <c r="G7831" t="s">
        <v>62952</v>
      </c>
      <c r="H7831" t="s">
        <v>62953</v>
      </c>
      <c r="I7831" t="s">
        <v>2350</v>
      </c>
      <c r="J7831" t="s">
        <v>8105</v>
      </c>
      <c r="K7831" t="s">
        <v>8106</v>
      </c>
      <c r="L7831" t="s">
        <v>101</v>
      </c>
      <c r="M7831" t="s">
        <v>4459</v>
      </c>
      <c r="N7831" t="s">
        <v>4563</v>
      </c>
      <c r="O7831" t="s">
        <v>8107</v>
      </c>
      <c r="P7831" t="s">
        <v>62954</v>
      </c>
      <c r="R7831" t="str">
        <f t="shared" si="244"/>
        <v>潍城</v>
      </c>
      <c r="S7831" t="str">
        <f t="shared" si="245"/>
        <v>0715</v>
      </c>
    </row>
    <row r="7832" spans="1:19">
      <c r="A7832" t="s">
        <v>62955</v>
      </c>
      <c r="B7832" t="s">
        <v>62956</v>
      </c>
      <c r="C7832" t="s">
        <v>46</v>
      </c>
      <c r="D7832" t="s">
        <v>62957</v>
      </c>
      <c r="E7832" t="s">
        <v>59541</v>
      </c>
      <c r="F7832" t="s">
        <v>62958</v>
      </c>
      <c r="G7832" t="s">
        <v>62959</v>
      </c>
      <c r="H7832" t="s">
        <v>62960</v>
      </c>
      <c r="I7832" t="s">
        <v>2350</v>
      </c>
      <c r="J7832" t="s">
        <v>4253</v>
      </c>
      <c r="K7832" t="s">
        <v>43422</v>
      </c>
      <c r="L7832" t="s">
        <v>57</v>
      </c>
      <c r="M7832" t="s">
        <v>2367</v>
      </c>
      <c r="N7832" t="s">
        <v>2529</v>
      </c>
      <c r="O7832" t="s">
        <v>4256</v>
      </c>
      <c r="P7832" t="s">
        <v>62961</v>
      </c>
      <c r="R7832" t="str">
        <f t="shared" si="244"/>
        <v>安丘</v>
      </c>
      <c r="S7832" t="str">
        <f t="shared" si="245"/>
        <v>0715</v>
      </c>
    </row>
    <row r="7833" spans="1:19">
      <c r="A7833" t="s">
        <v>62962</v>
      </c>
      <c r="B7833" t="s">
        <v>62963</v>
      </c>
      <c r="C7833" t="s">
        <v>46</v>
      </c>
      <c r="D7833" t="s">
        <v>62964</v>
      </c>
      <c r="E7833" t="s">
        <v>59541</v>
      </c>
      <c r="F7833" t="s">
        <v>57579</v>
      </c>
      <c r="G7833" t="s">
        <v>57580</v>
      </c>
      <c r="H7833" t="s">
        <v>62965</v>
      </c>
      <c r="I7833" t="s">
        <v>2364</v>
      </c>
      <c r="J7833" t="s">
        <v>2406</v>
      </c>
      <c r="K7833" t="s">
        <v>2407</v>
      </c>
      <c r="L7833" t="s">
        <v>76</v>
      </c>
      <c r="M7833" t="s">
        <v>2408</v>
      </c>
      <c r="N7833" t="s">
        <v>3907</v>
      </c>
      <c r="O7833" t="s">
        <v>2409</v>
      </c>
      <c r="P7833" t="s">
        <v>62966</v>
      </c>
      <c r="Q7833" t="s">
        <v>57583</v>
      </c>
      <c r="R7833" t="str">
        <f t="shared" si="244"/>
        <v>奎文</v>
      </c>
      <c r="S7833" t="str">
        <f t="shared" si="245"/>
        <v>0715</v>
      </c>
    </row>
    <row r="7834" spans="1:19">
      <c r="A7834" t="s">
        <v>62967</v>
      </c>
      <c r="B7834" t="s">
        <v>62968</v>
      </c>
      <c r="C7834" t="s">
        <v>46</v>
      </c>
      <c r="D7834" t="s">
        <v>62969</v>
      </c>
      <c r="E7834" t="s">
        <v>59541</v>
      </c>
      <c r="F7834" t="s">
        <v>62970</v>
      </c>
      <c r="G7834" t="s">
        <v>62971</v>
      </c>
      <c r="H7834" t="s">
        <v>62972</v>
      </c>
      <c r="I7834" t="s">
        <v>2350</v>
      </c>
      <c r="J7834" t="s">
        <v>3809</v>
      </c>
      <c r="K7834" t="s">
        <v>3810</v>
      </c>
      <c r="L7834" t="s">
        <v>57</v>
      </c>
      <c r="M7834" t="s">
        <v>3811</v>
      </c>
      <c r="N7834" t="s">
        <v>2674</v>
      </c>
      <c r="O7834" t="s">
        <v>3812</v>
      </c>
      <c r="P7834" t="s">
        <v>62973</v>
      </c>
      <c r="Q7834" t="s">
        <v>62974</v>
      </c>
      <c r="R7834" t="str">
        <f t="shared" si="244"/>
        <v>安丘</v>
      </c>
      <c r="S7834" t="str">
        <f t="shared" si="245"/>
        <v>0715</v>
      </c>
    </row>
    <row r="7835" spans="1:19">
      <c r="A7835" t="s">
        <v>62975</v>
      </c>
      <c r="B7835" t="s">
        <v>62976</v>
      </c>
      <c r="C7835" t="s">
        <v>46</v>
      </c>
      <c r="D7835" t="s">
        <v>62977</v>
      </c>
      <c r="E7835" t="s">
        <v>59541</v>
      </c>
      <c r="F7835" t="s">
        <v>62978</v>
      </c>
      <c r="G7835" t="s">
        <v>62979</v>
      </c>
      <c r="H7835" t="s">
        <v>62980</v>
      </c>
      <c r="I7835" t="s">
        <v>3336</v>
      </c>
      <c r="J7835" t="s">
        <v>12410</v>
      </c>
      <c r="K7835" t="s">
        <v>12411</v>
      </c>
      <c r="L7835" t="s">
        <v>101</v>
      </c>
      <c r="M7835" t="s">
        <v>4459</v>
      </c>
      <c r="N7835" t="s">
        <v>2368</v>
      </c>
      <c r="O7835" t="s">
        <v>12412</v>
      </c>
      <c r="P7835" t="s">
        <v>62981</v>
      </c>
      <c r="Q7835" t="s">
        <v>62982</v>
      </c>
      <c r="R7835" t="str">
        <f t="shared" si="244"/>
        <v>潍城</v>
      </c>
      <c r="S7835" t="str">
        <f t="shared" si="245"/>
        <v>0715</v>
      </c>
    </row>
    <row r="7836" spans="1:19">
      <c r="A7836" t="s">
        <v>62983</v>
      </c>
      <c r="B7836" t="s">
        <v>62984</v>
      </c>
      <c r="C7836" t="s">
        <v>46</v>
      </c>
      <c r="D7836" t="s">
        <v>62985</v>
      </c>
      <c r="E7836" t="s">
        <v>62986</v>
      </c>
      <c r="F7836" t="s">
        <v>62987</v>
      </c>
      <c r="G7836" t="s">
        <v>62988</v>
      </c>
      <c r="H7836" t="s">
        <v>62989</v>
      </c>
      <c r="I7836" t="s">
        <v>2364</v>
      </c>
      <c r="J7836" t="s">
        <v>4166</v>
      </c>
      <c r="K7836" t="s">
        <v>4167</v>
      </c>
      <c r="L7836" t="s">
        <v>119</v>
      </c>
      <c r="M7836" t="s">
        <v>4168</v>
      </c>
      <c r="N7836" t="s">
        <v>3774</v>
      </c>
      <c r="O7836" t="s">
        <v>4169</v>
      </c>
      <c r="P7836" t="s">
        <v>62990</v>
      </c>
      <c r="R7836" t="str">
        <f t="shared" si="244"/>
        <v>寒亭</v>
      </c>
      <c r="S7836" t="str">
        <f t="shared" si="245"/>
        <v>0715</v>
      </c>
    </row>
    <row r="7837" spans="1:19">
      <c r="A7837" t="s">
        <v>62991</v>
      </c>
      <c r="B7837" t="s">
        <v>62992</v>
      </c>
      <c r="C7837" t="s">
        <v>46</v>
      </c>
      <c r="D7837" t="s">
        <v>62993</v>
      </c>
      <c r="E7837" t="s">
        <v>59541</v>
      </c>
      <c r="F7837" t="s">
        <v>62994</v>
      </c>
      <c r="G7837" t="s">
        <v>62995</v>
      </c>
      <c r="H7837" t="s">
        <v>62996</v>
      </c>
      <c r="I7837" t="s">
        <v>2645</v>
      </c>
      <c r="J7837" t="s">
        <v>2836</v>
      </c>
      <c r="K7837" t="s">
        <v>24991</v>
      </c>
      <c r="L7837" t="s">
        <v>57</v>
      </c>
      <c r="M7837" t="s">
        <v>2838</v>
      </c>
      <c r="N7837" t="s">
        <v>3064</v>
      </c>
      <c r="O7837" t="s">
        <v>2839</v>
      </c>
      <c r="P7837" t="s">
        <v>62997</v>
      </c>
      <c r="R7837" t="str">
        <f t="shared" si="244"/>
        <v>安丘</v>
      </c>
      <c r="S7837" t="str">
        <f t="shared" si="245"/>
        <v>0715</v>
      </c>
    </row>
    <row r="7838" spans="1:19">
      <c r="A7838" t="s">
        <v>2094</v>
      </c>
      <c r="B7838" t="s">
        <v>62998</v>
      </c>
      <c r="C7838" t="s">
        <v>46</v>
      </c>
      <c r="D7838" t="s">
        <v>62999</v>
      </c>
      <c r="E7838" t="s">
        <v>63000</v>
      </c>
      <c r="F7838" t="s">
        <v>63001</v>
      </c>
      <c r="G7838" t="s">
        <v>2092</v>
      </c>
      <c r="H7838" t="s">
        <v>63002</v>
      </c>
      <c r="I7838" t="s">
        <v>2364</v>
      </c>
      <c r="J7838" t="s">
        <v>10011</v>
      </c>
      <c r="K7838" t="s">
        <v>10012</v>
      </c>
      <c r="L7838" t="s">
        <v>76</v>
      </c>
      <c r="M7838" t="s">
        <v>4374</v>
      </c>
      <c r="N7838" t="s">
        <v>2354</v>
      </c>
      <c r="O7838" t="s">
        <v>10013</v>
      </c>
      <c r="P7838" t="s">
        <v>63003</v>
      </c>
      <c r="Q7838" t="s">
        <v>45051</v>
      </c>
      <c r="R7838" t="str">
        <f t="shared" si="244"/>
        <v>奎文</v>
      </c>
      <c r="S7838" t="str">
        <f t="shared" si="245"/>
        <v>0715</v>
      </c>
    </row>
    <row r="7839" spans="1:19">
      <c r="A7839" t="s">
        <v>63004</v>
      </c>
      <c r="B7839" t="s">
        <v>63005</v>
      </c>
      <c r="C7839" t="s">
        <v>46</v>
      </c>
      <c r="D7839" t="s">
        <v>63006</v>
      </c>
      <c r="E7839" t="s">
        <v>59541</v>
      </c>
      <c r="F7839" t="s">
        <v>63007</v>
      </c>
      <c r="G7839" t="s">
        <v>63008</v>
      </c>
      <c r="H7839" t="s">
        <v>63009</v>
      </c>
      <c r="I7839" t="s">
        <v>2503</v>
      </c>
      <c r="J7839" t="s">
        <v>2730</v>
      </c>
      <c r="K7839" t="s">
        <v>2731</v>
      </c>
      <c r="L7839" t="s">
        <v>57</v>
      </c>
      <c r="M7839" t="s">
        <v>2492</v>
      </c>
      <c r="N7839" t="s">
        <v>2674</v>
      </c>
      <c r="O7839" t="s">
        <v>2732</v>
      </c>
      <c r="P7839" t="s">
        <v>63010</v>
      </c>
      <c r="Q7839" t="s">
        <v>63011</v>
      </c>
      <c r="R7839" t="str">
        <f t="shared" si="244"/>
        <v>安丘</v>
      </c>
      <c r="S7839" t="str">
        <f t="shared" si="245"/>
        <v>0715</v>
      </c>
    </row>
    <row r="7840" spans="1:19">
      <c r="A7840" t="s">
        <v>63012</v>
      </c>
      <c r="B7840" t="s">
        <v>63013</v>
      </c>
      <c r="C7840" t="s">
        <v>46</v>
      </c>
      <c r="D7840" t="s">
        <v>63014</v>
      </c>
      <c r="E7840" t="s">
        <v>59541</v>
      </c>
      <c r="F7840" t="s">
        <v>63015</v>
      </c>
      <c r="G7840" t="s">
        <v>63016</v>
      </c>
      <c r="H7840" t="s">
        <v>63017</v>
      </c>
      <c r="I7840" t="s">
        <v>2378</v>
      </c>
      <c r="J7840" t="s">
        <v>9445</v>
      </c>
      <c r="K7840" t="s">
        <v>9446</v>
      </c>
      <c r="L7840" t="s">
        <v>119</v>
      </c>
      <c r="M7840" t="s">
        <v>3695</v>
      </c>
      <c r="N7840" t="s">
        <v>2785</v>
      </c>
      <c r="O7840" t="s">
        <v>9447</v>
      </c>
      <c r="P7840" t="s">
        <v>63018</v>
      </c>
      <c r="Q7840" t="s">
        <v>63019</v>
      </c>
      <c r="R7840" t="str">
        <f t="shared" si="244"/>
        <v>寒亭</v>
      </c>
      <c r="S7840" t="str">
        <f t="shared" si="245"/>
        <v>0715</v>
      </c>
    </row>
    <row r="7841" spans="1:19">
      <c r="A7841" t="s">
        <v>63020</v>
      </c>
      <c r="B7841" t="s">
        <v>63021</v>
      </c>
      <c r="C7841" t="s">
        <v>46</v>
      </c>
      <c r="D7841" t="s">
        <v>63022</v>
      </c>
      <c r="E7841" t="s">
        <v>59541</v>
      </c>
      <c r="F7841" t="s">
        <v>63023</v>
      </c>
      <c r="G7841" t="s">
        <v>63024</v>
      </c>
      <c r="H7841" t="s">
        <v>63025</v>
      </c>
      <c r="I7841" t="s">
        <v>2364</v>
      </c>
      <c r="J7841" t="s">
        <v>3337</v>
      </c>
      <c r="K7841" t="s">
        <v>3338</v>
      </c>
      <c r="L7841" t="s">
        <v>76</v>
      </c>
      <c r="M7841" t="s">
        <v>2408</v>
      </c>
      <c r="N7841" t="s">
        <v>4525</v>
      </c>
      <c r="O7841" t="s">
        <v>3340</v>
      </c>
      <c r="Q7841" t="s">
        <v>63026</v>
      </c>
      <c r="R7841" t="str">
        <f t="shared" si="244"/>
        <v>奎文</v>
      </c>
      <c r="S7841" t="str">
        <f t="shared" si="245"/>
        <v>0715</v>
      </c>
    </row>
    <row r="7842" spans="1:19">
      <c r="A7842" t="s">
        <v>63027</v>
      </c>
      <c r="B7842" t="s">
        <v>63028</v>
      </c>
      <c r="C7842" t="s">
        <v>46</v>
      </c>
      <c r="D7842" t="s">
        <v>63029</v>
      </c>
      <c r="E7842" t="s">
        <v>59541</v>
      </c>
      <c r="F7842" t="s">
        <v>63030</v>
      </c>
      <c r="G7842" t="s">
        <v>63031</v>
      </c>
      <c r="H7842" t="s">
        <v>63032</v>
      </c>
      <c r="I7842" t="s">
        <v>6637</v>
      </c>
      <c r="J7842" t="s">
        <v>8179</v>
      </c>
      <c r="K7842" t="s">
        <v>8180</v>
      </c>
      <c r="L7842" t="s">
        <v>47</v>
      </c>
      <c r="M7842" t="s">
        <v>3159</v>
      </c>
      <c r="N7842" t="s">
        <v>4255</v>
      </c>
      <c r="O7842" t="s">
        <v>8181</v>
      </c>
      <c r="P7842" t="s">
        <v>63033</v>
      </c>
      <c r="Q7842" t="s">
        <v>63034</v>
      </c>
      <c r="R7842" t="str">
        <f t="shared" si="244"/>
        <v>诸城</v>
      </c>
      <c r="S7842" t="str">
        <f t="shared" si="245"/>
        <v>0715</v>
      </c>
    </row>
    <row r="7843" spans="1:19">
      <c r="A7843" t="s">
        <v>63035</v>
      </c>
      <c r="B7843" t="s">
        <v>63036</v>
      </c>
      <c r="C7843" t="s">
        <v>46</v>
      </c>
      <c r="D7843" t="s">
        <v>63037</v>
      </c>
      <c r="E7843" t="s">
        <v>59541</v>
      </c>
      <c r="F7843" t="s">
        <v>63038</v>
      </c>
      <c r="G7843" t="s">
        <v>63039</v>
      </c>
      <c r="H7843" t="s">
        <v>63040</v>
      </c>
      <c r="I7843" t="s">
        <v>2392</v>
      </c>
      <c r="J7843" t="s">
        <v>18164</v>
      </c>
      <c r="K7843" t="s">
        <v>18165</v>
      </c>
      <c r="L7843" t="s">
        <v>137</v>
      </c>
      <c r="M7843" t="s">
        <v>2395</v>
      </c>
      <c r="N7843" t="s">
        <v>7446</v>
      </c>
      <c r="O7843" t="s">
        <v>18166</v>
      </c>
      <c r="P7843" t="s">
        <v>63041</v>
      </c>
      <c r="Q7843" t="s">
        <v>63042</v>
      </c>
      <c r="R7843" t="str">
        <f t="shared" si="244"/>
        <v>青州</v>
      </c>
      <c r="S7843" t="str">
        <f t="shared" si="245"/>
        <v>0715</v>
      </c>
    </row>
    <row r="7844" spans="1:19">
      <c r="A7844" t="s">
        <v>63043</v>
      </c>
      <c r="B7844" t="s">
        <v>63044</v>
      </c>
      <c r="C7844" t="s">
        <v>46</v>
      </c>
      <c r="D7844" t="s">
        <v>63045</v>
      </c>
      <c r="E7844" t="s">
        <v>59541</v>
      </c>
      <c r="F7844" t="s">
        <v>63046</v>
      </c>
      <c r="G7844" t="s">
        <v>63047</v>
      </c>
      <c r="H7844" t="s">
        <v>63048</v>
      </c>
      <c r="I7844" t="s">
        <v>2503</v>
      </c>
      <c r="J7844" t="s">
        <v>9889</v>
      </c>
      <c r="K7844" t="s">
        <v>9890</v>
      </c>
      <c r="L7844" t="s">
        <v>47</v>
      </c>
      <c r="M7844" t="s">
        <v>4154</v>
      </c>
      <c r="N7844" t="s">
        <v>2602</v>
      </c>
      <c r="O7844" t="s">
        <v>9891</v>
      </c>
      <c r="P7844" t="s">
        <v>63049</v>
      </c>
      <c r="Q7844" t="s">
        <v>63050</v>
      </c>
      <c r="R7844" t="str">
        <f t="shared" si="244"/>
        <v>诸城</v>
      </c>
      <c r="S7844" t="str">
        <f t="shared" si="245"/>
        <v>0715</v>
      </c>
    </row>
    <row r="7845" spans="1:19">
      <c r="A7845" t="s">
        <v>63051</v>
      </c>
      <c r="B7845" t="s">
        <v>63052</v>
      </c>
      <c r="C7845" t="s">
        <v>46</v>
      </c>
      <c r="D7845" t="s">
        <v>63053</v>
      </c>
      <c r="E7845" t="s">
        <v>59541</v>
      </c>
      <c r="F7845" t="s">
        <v>63054</v>
      </c>
      <c r="G7845" t="s">
        <v>63055</v>
      </c>
      <c r="H7845" t="s">
        <v>63056</v>
      </c>
      <c r="I7845" t="s">
        <v>2350</v>
      </c>
      <c r="J7845" t="s">
        <v>2337</v>
      </c>
      <c r="K7845" t="s">
        <v>2338</v>
      </c>
      <c r="L7845" t="s">
        <v>137</v>
      </c>
      <c r="M7845" t="s">
        <v>2339</v>
      </c>
      <c r="N7845" t="s">
        <v>2340</v>
      </c>
      <c r="O7845" t="s">
        <v>2341</v>
      </c>
      <c r="P7845" t="s">
        <v>63057</v>
      </c>
      <c r="R7845" t="str">
        <f t="shared" si="244"/>
        <v>青州</v>
      </c>
      <c r="S7845" t="str">
        <f t="shared" si="245"/>
        <v>0715</v>
      </c>
    </row>
    <row r="7846" spans="1:19">
      <c r="A7846" t="s">
        <v>63058</v>
      </c>
      <c r="B7846" t="s">
        <v>63059</v>
      </c>
      <c r="C7846" t="s">
        <v>46</v>
      </c>
      <c r="D7846" t="s">
        <v>63060</v>
      </c>
      <c r="E7846" t="s">
        <v>59920</v>
      </c>
      <c r="F7846" t="s">
        <v>63061</v>
      </c>
      <c r="G7846" t="s">
        <v>63062</v>
      </c>
      <c r="H7846" t="s">
        <v>63063</v>
      </c>
      <c r="I7846" t="s">
        <v>3608</v>
      </c>
      <c r="J7846" t="s">
        <v>2741</v>
      </c>
      <c r="K7846" t="s">
        <v>4958</v>
      </c>
      <c r="L7846" t="s">
        <v>137</v>
      </c>
      <c r="M7846" t="s">
        <v>4959</v>
      </c>
      <c r="N7846" t="s">
        <v>2602</v>
      </c>
      <c r="O7846" t="s">
        <v>2744</v>
      </c>
      <c r="R7846" t="str">
        <f t="shared" si="244"/>
        <v>青州</v>
      </c>
      <c r="S7846" t="str">
        <f t="shared" si="245"/>
        <v>0715</v>
      </c>
    </row>
    <row r="7847" spans="1:19">
      <c r="A7847" t="s">
        <v>63064</v>
      </c>
      <c r="B7847" t="s">
        <v>63065</v>
      </c>
      <c r="C7847" t="s">
        <v>46</v>
      </c>
      <c r="D7847" t="s">
        <v>63066</v>
      </c>
      <c r="E7847" t="s">
        <v>59920</v>
      </c>
      <c r="F7847" t="s">
        <v>63067</v>
      </c>
      <c r="G7847" t="s">
        <v>63068</v>
      </c>
      <c r="H7847" t="s">
        <v>63069</v>
      </c>
      <c r="I7847" t="s">
        <v>2645</v>
      </c>
      <c r="J7847" t="s">
        <v>12957</v>
      </c>
      <c r="K7847" t="s">
        <v>12958</v>
      </c>
      <c r="L7847" t="s">
        <v>676</v>
      </c>
      <c r="M7847" t="s">
        <v>5995</v>
      </c>
      <c r="N7847" t="s">
        <v>5013</v>
      </c>
      <c r="O7847" t="s">
        <v>12959</v>
      </c>
      <c r="P7847" t="s">
        <v>63036</v>
      </c>
      <c r="R7847" t="str">
        <f t="shared" si="244"/>
        <v>昌乐</v>
      </c>
      <c r="S7847" t="str">
        <f t="shared" si="245"/>
        <v>0715</v>
      </c>
    </row>
    <row r="7848" spans="1:19">
      <c r="A7848" t="s">
        <v>63070</v>
      </c>
      <c r="B7848" t="s">
        <v>63071</v>
      </c>
      <c r="C7848" t="s">
        <v>46</v>
      </c>
      <c r="D7848" t="s">
        <v>63072</v>
      </c>
      <c r="E7848" t="s">
        <v>59541</v>
      </c>
      <c r="F7848" t="s">
        <v>63073</v>
      </c>
      <c r="G7848" t="s">
        <v>63074</v>
      </c>
      <c r="H7848" t="s">
        <v>63075</v>
      </c>
      <c r="I7848" t="s">
        <v>2378</v>
      </c>
      <c r="J7848" t="s">
        <v>5139</v>
      </c>
      <c r="K7848" t="s">
        <v>5140</v>
      </c>
      <c r="L7848" t="s">
        <v>128</v>
      </c>
      <c r="M7848" t="s">
        <v>2890</v>
      </c>
      <c r="N7848" t="s">
        <v>2421</v>
      </c>
      <c r="O7848" t="s">
        <v>5141</v>
      </c>
      <c r="P7848" t="s">
        <v>63076</v>
      </c>
      <c r="Q7848" t="s">
        <v>63077</v>
      </c>
      <c r="R7848" t="str">
        <f t="shared" si="244"/>
        <v>寿光</v>
      </c>
      <c r="S7848" t="str">
        <f t="shared" si="245"/>
        <v>0715</v>
      </c>
    </row>
    <row r="7849" spans="1:19">
      <c r="A7849" t="s">
        <v>63078</v>
      </c>
      <c r="B7849" t="s">
        <v>63079</v>
      </c>
      <c r="C7849" t="s">
        <v>46</v>
      </c>
      <c r="D7849" t="s">
        <v>63080</v>
      </c>
      <c r="E7849" t="s">
        <v>63081</v>
      </c>
      <c r="F7849" t="s">
        <v>63082</v>
      </c>
      <c r="G7849" t="s">
        <v>63083</v>
      </c>
      <c r="H7849" t="s">
        <v>63084</v>
      </c>
      <c r="I7849" t="s">
        <v>2465</v>
      </c>
      <c r="J7849" t="s">
        <v>3761</v>
      </c>
      <c r="K7849" t="s">
        <v>3762</v>
      </c>
      <c r="L7849" t="s">
        <v>101</v>
      </c>
      <c r="M7849" t="s">
        <v>3130</v>
      </c>
      <c r="N7849" t="s">
        <v>3277</v>
      </c>
      <c r="O7849" t="s">
        <v>3763</v>
      </c>
      <c r="P7849" t="s">
        <v>63085</v>
      </c>
      <c r="R7849" t="str">
        <f t="shared" si="244"/>
        <v>潍城</v>
      </c>
      <c r="S7849" t="str">
        <f t="shared" si="245"/>
        <v>0715</v>
      </c>
    </row>
    <row r="7850" spans="1:19">
      <c r="A7850" t="s">
        <v>63086</v>
      </c>
      <c r="B7850" t="s">
        <v>63087</v>
      </c>
      <c r="C7850" t="s">
        <v>46</v>
      </c>
      <c r="D7850" t="s">
        <v>63088</v>
      </c>
      <c r="E7850" t="s">
        <v>63089</v>
      </c>
      <c r="F7850" t="s">
        <v>63090</v>
      </c>
      <c r="G7850" t="s">
        <v>63091</v>
      </c>
      <c r="H7850" t="s">
        <v>63092</v>
      </c>
      <c r="I7850" t="s">
        <v>2465</v>
      </c>
      <c r="J7850" t="s">
        <v>3355</v>
      </c>
      <c r="K7850" t="s">
        <v>3356</v>
      </c>
      <c r="L7850" t="s">
        <v>101</v>
      </c>
      <c r="M7850" t="s">
        <v>2982</v>
      </c>
      <c r="N7850" t="s">
        <v>2421</v>
      </c>
      <c r="O7850" t="s">
        <v>3357</v>
      </c>
      <c r="P7850" t="s">
        <v>63093</v>
      </c>
      <c r="R7850" t="str">
        <f t="shared" si="244"/>
        <v>潍城</v>
      </c>
      <c r="S7850" t="str">
        <f t="shared" si="245"/>
        <v>0715</v>
      </c>
    </row>
    <row r="7851" spans="1:19">
      <c r="A7851" t="s">
        <v>63094</v>
      </c>
      <c r="B7851" t="s">
        <v>63095</v>
      </c>
      <c r="C7851" t="s">
        <v>46</v>
      </c>
      <c r="D7851" t="s">
        <v>63096</v>
      </c>
      <c r="E7851" t="s">
        <v>59541</v>
      </c>
      <c r="F7851" t="s">
        <v>63097</v>
      </c>
      <c r="G7851" t="s">
        <v>63098</v>
      </c>
      <c r="H7851" t="s">
        <v>63099</v>
      </c>
      <c r="I7851" t="s">
        <v>2364</v>
      </c>
      <c r="J7851" t="s">
        <v>30738</v>
      </c>
      <c r="K7851" t="s">
        <v>30739</v>
      </c>
      <c r="L7851" t="s">
        <v>110</v>
      </c>
      <c r="M7851" t="s">
        <v>2575</v>
      </c>
      <c r="N7851" t="s">
        <v>2785</v>
      </c>
      <c r="O7851" t="s">
        <v>36755</v>
      </c>
      <c r="P7851" t="s">
        <v>61333</v>
      </c>
      <c r="Q7851" t="s">
        <v>63100</v>
      </c>
      <c r="R7851" t="str">
        <f t="shared" si="244"/>
        <v>高密</v>
      </c>
      <c r="S7851" t="str">
        <f t="shared" si="245"/>
        <v>0715</v>
      </c>
    </row>
    <row r="7852" spans="1:19">
      <c r="A7852" t="s">
        <v>63101</v>
      </c>
      <c r="B7852" t="s">
        <v>63102</v>
      </c>
      <c r="C7852" t="s">
        <v>46</v>
      </c>
      <c r="D7852" t="s">
        <v>63103</v>
      </c>
      <c r="E7852" t="s">
        <v>59541</v>
      </c>
      <c r="F7852" t="s">
        <v>63104</v>
      </c>
      <c r="G7852" t="s">
        <v>63105</v>
      </c>
      <c r="H7852" t="s">
        <v>63106</v>
      </c>
      <c r="I7852" t="s">
        <v>2364</v>
      </c>
      <c r="J7852" t="s">
        <v>2730</v>
      </c>
      <c r="K7852" t="s">
        <v>2731</v>
      </c>
      <c r="L7852" t="s">
        <v>57</v>
      </c>
      <c r="M7852" t="s">
        <v>2492</v>
      </c>
      <c r="N7852" t="s">
        <v>2480</v>
      </c>
      <c r="O7852" t="s">
        <v>2732</v>
      </c>
      <c r="P7852" t="s">
        <v>63107</v>
      </c>
      <c r="Q7852" t="s">
        <v>63108</v>
      </c>
      <c r="R7852" t="str">
        <f t="shared" si="244"/>
        <v>安丘</v>
      </c>
      <c r="S7852" t="str">
        <f t="shared" si="245"/>
        <v>0715</v>
      </c>
    </row>
    <row r="7853" spans="1:19">
      <c r="A7853" t="s">
        <v>63109</v>
      </c>
      <c r="B7853" t="s">
        <v>63110</v>
      </c>
      <c r="C7853" t="s">
        <v>46</v>
      </c>
      <c r="D7853" t="s">
        <v>63111</v>
      </c>
      <c r="E7853" t="s">
        <v>59541</v>
      </c>
      <c r="F7853" t="s">
        <v>63112</v>
      </c>
      <c r="G7853" t="s">
        <v>63113</v>
      </c>
      <c r="H7853" t="s">
        <v>63114</v>
      </c>
      <c r="I7853" t="s">
        <v>2378</v>
      </c>
      <c r="J7853" t="s">
        <v>6863</v>
      </c>
      <c r="K7853" t="s">
        <v>6864</v>
      </c>
      <c r="L7853" t="s">
        <v>128</v>
      </c>
      <c r="M7853" t="s">
        <v>3952</v>
      </c>
      <c r="N7853" t="s">
        <v>2421</v>
      </c>
      <c r="O7853" t="s">
        <v>6865</v>
      </c>
      <c r="P7853" t="s">
        <v>63115</v>
      </c>
      <c r="Q7853" t="s">
        <v>63116</v>
      </c>
      <c r="R7853" t="str">
        <f t="shared" si="244"/>
        <v>寿光</v>
      </c>
      <c r="S7853" t="str">
        <f t="shared" si="245"/>
        <v>0715</v>
      </c>
    </row>
    <row r="7854" spans="1:19">
      <c r="A7854" t="s">
        <v>63117</v>
      </c>
      <c r="B7854" t="s">
        <v>63118</v>
      </c>
      <c r="C7854" t="s">
        <v>46</v>
      </c>
      <c r="D7854" t="s">
        <v>63119</v>
      </c>
      <c r="E7854" t="s">
        <v>63120</v>
      </c>
      <c r="F7854" t="s">
        <v>63121</v>
      </c>
      <c r="G7854" t="s">
        <v>63122</v>
      </c>
      <c r="H7854" t="s">
        <v>63123</v>
      </c>
      <c r="I7854" t="s">
        <v>2465</v>
      </c>
      <c r="J7854" t="s">
        <v>3285</v>
      </c>
      <c r="K7854" t="s">
        <v>3286</v>
      </c>
      <c r="L7854" t="s">
        <v>76</v>
      </c>
      <c r="M7854" t="s">
        <v>2528</v>
      </c>
      <c r="N7854" t="s">
        <v>2674</v>
      </c>
      <c r="O7854" t="s">
        <v>3287</v>
      </c>
      <c r="P7854" t="s">
        <v>63124</v>
      </c>
      <c r="R7854" t="str">
        <f t="shared" si="244"/>
        <v>奎文</v>
      </c>
      <c r="S7854" t="str">
        <f t="shared" si="245"/>
        <v>0716</v>
      </c>
    </row>
    <row r="7855" spans="1:19">
      <c r="A7855" t="s">
        <v>63125</v>
      </c>
      <c r="B7855" t="s">
        <v>63126</v>
      </c>
      <c r="C7855" t="s">
        <v>46</v>
      </c>
      <c r="D7855" t="s">
        <v>63127</v>
      </c>
      <c r="E7855" t="s">
        <v>63120</v>
      </c>
      <c r="F7855" t="s">
        <v>63128</v>
      </c>
      <c r="G7855" t="s">
        <v>63129</v>
      </c>
      <c r="H7855" t="s">
        <v>63130</v>
      </c>
      <c r="I7855" t="s">
        <v>2645</v>
      </c>
      <c r="J7855" t="s">
        <v>4372</v>
      </c>
      <c r="K7855" t="s">
        <v>4373</v>
      </c>
      <c r="L7855" t="s">
        <v>76</v>
      </c>
      <c r="M7855" t="s">
        <v>4374</v>
      </c>
      <c r="N7855" t="s">
        <v>2382</v>
      </c>
      <c r="O7855" t="s">
        <v>4375</v>
      </c>
      <c r="P7855" t="s">
        <v>63131</v>
      </c>
      <c r="Q7855" t="s">
        <v>63132</v>
      </c>
      <c r="R7855" t="str">
        <f t="shared" si="244"/>
        <v>奎文</v>
      </c>
      <c r="S7855" t="str">
        <f t="shared" si="245"/>
        <v>0716</v>
      </c>
    </row>
    <row r="7856" spans="1:19">
      <c r="A7856" t="s">
        <v>63133</v>
      </c>
      <c r="B7856" t="s">
        <v>59778</v>
      </c>
      <c r="C7856" t="s">
        <v>46</v>
      </c>
      <c r="D7856" t="s">
        <v>63134</v>
      </c>
      <c r="E7856" t="s">
        <v>63135</v>
      </c>
      <c r="F7856" t="s">
        <v>63136</v>
      </c>
      <c r="G7856" t="s">
        <v>63137</v>
      </c>
      <c r="H7856" t="s">
        <v>63138</v>
      </c>
      <c r="I7856" t="s">
        <v>35251</v>
      </c>
      <c r="J7856" t="s">
        <v>4437</v>
      </c>
      <c r="K7856" t="s">
        <v>4438</v>
      </c>
      <c r="N7856" t="s">
        <v>3907</v>
      </c>
      <c r="O7856" t="s">
        <v>4440</v>
      </c>
      <c r="R7856" t="str">
        <f t="shared" si="244"/>
        <v/>
      </c>
      <c r="S7856" t="str">
        <f t="shared" si="245"/>
        <v>0716</v>
      </c>
    </row>
    <row r="7857" spans="1:19">
      <c r="A7857" t="s">
        <v>63139</v>
      </c>
      <c r="B7857" t="s">
        <v>63140</v>
      </c>
      <c r="C7857" t="s">
        <v>46</v>
      </c>
      <c r="D7857" t="s">
        <v>63141</v>
      </c>
      <c r="E7857" t="s">
        <v>63120</v>
      </c>
      <c r="F7857" t="s">
        <v>63142</v>
      </c>
      <c r="G7857" t="s">
        <v>63143</v>
      </c>
      <c r="H7857" t="s">
        <v>63144</v>
      </c>
      <c r="I7857" t="s">
        <v>2364</v>
      </c>
      <c r="J7857" t="s">
        <v>5495</v>
      </c>
      <c r="K7857" t="s">
        <v>5496</v>
      </c>
      <c r="L7857" t="s">
        <v>137</v>
      </c>
      <c r="M7857" t="s">
        <v>2686</v>
      </c>
      <c r="N7857" t="s">
        <v>2529</v>
      </c>
      <c r="O7857" t="s">
        <v>5497</v>
      </c>
      <c r="P7857" t="s">
        <v>63145</v>
      </c>
      <c r="R7857" t="str">
        <f t="shared" si="244"/>
        <v>青州</v>
      </c>
      <c r="S7857" t="str">
        <f t="shared" si="245"/>
        <v>0716</v>
      </c>
    </row>
    <row r="7858" spans="1:19">
      <c r="A7858" t="s">
        <v>63146</v>
      </c>
      <c r="B7858" t="s">
        <v>63147</v>
      </c>
      <c r="C7858" t="s">
        <v>46</v>
      </c>
      <c r="D7858" t="s">
        <v>63148</v>
      </c>
      <c r="E7858" t="s">
        <v>63120</v>
      </c>
      <c r="F7858" t="s">
        <v>63149</v>
      </c>
      <c r="G7858" t="s">
        <v>63150</v>
      </c>
      <c r="H7858" t="s">
        <v>63151</v>
      </c>
      <c r="I7858" t="s">
        <v>2465</v>
      </c>
      <c r="J7858" t="s">
        <v>4774</v>
      </c>
      <c r="K7858" t="s">
        <v>4775</v>
      </c>
      <c r="L7858" t="s">
        <v>67</v>
      </c>
      <c r="M7858" t="s">
        <v>3706</v>
      </c>
      <c r="N7858" t="s">
        <v>7446</v>
      </c>
      <c r="O7858" t="s">
        <v>4776</v>
      </c>
      <c r="P7858" t="s">
        <v>63152</v>
      </c>
      <c r="Q7858" t="s">
        <v>63153</v>
      </c>
      <c r="R7858" t="str">
        <f t="shared" si="244"/>
        <v>昌邑</v>
      </c>
      <c r="S7858" t="str">
        <f t="shared" si="245"/>
        <v>0716</v>
      </c>
    </row>
    <row r="7859" spans="1:19">
      <c r="A7859" t="s">
        <v>63154</v>
      </c>
      <c r="B7859" t="s">
        <v>63155</v>
      </c>
      <c r="C7859" t="s">
        <v>46</v>
      </c>
      <c r="D7859" t="s">
        <v>63156</v>
      </c>
      <c r="E7859" t="s">
        <v>63120</v>
      </c>
      <c r="F7859" t="s">
        <v>63157</v>
      </c>
      <c r="G7859" t="s">
        <v>63158</v>
      </c>
      <c r="H7859" t="s">
        <v>63159</v>
      </c>
      <c r="I7859" t="s">
        <v>2364</v>
      </c>
      <c r="J7859" t="s">
        <v>17172</v>
      </c>
      <c r="K7859" t="s">
        <v>17173</v>
      </c>
      <c r="L7859" t="s">
        <v>57</v>
      </c>
      <c r="M7859" t="s">
        <v>2492</v>
      </c>
      <c r="N7859" t="s">
        <v>2421</v>
      </c>
      <c r="O7859" t="s">
        <v>17174</v>
      </c>
      <c r="P7859" t="s">
        <v>63160</v>
      </c>
      <c r="Q7859" t="s">
        <v>63161</v>
      </c>
      <c r="R7859" t="str">
        <f t="shared" si="244"/>
        <v>安丘</v>
      </c>
      <c r="S7859" t="str">
        <f t="shared" si="245"/>
        <v>0716</v>
      </c>
    </row>
    <row r="7860" spans="1:19">
      <c r="A7860" t="s">
        <v>63162</v>
      </c>
      <c r="B7860" t="s">
        <v>63163</v>
      </c>
      <c r="C7860" t="s">
        <v>46</v>
      </c>
      <c r="D7860" t="s">
        <v>63164</v>
      </c>
      <c r="E7860" t="s">
        <v>63120</v>
      </c>
      <c r="F7860" t="s">
        <v>63165</v>
      </c>
      <c r="G7860" t="s">
        <v>63166</v>
      </c>
      <c r="H7860" t="s">
        <v>63167</v>
      </c>
      <c r="I7860" t="s">
        <v>2465</v>
      </c>
      <c r="J7860" t="s">
        <v>22345</v>
      </c>
      <c r="K7860" t="s">
        <v>22346</v>
      </c>
      <c r="L7860" t="s">
        <v>119</v>
      </c>
      <c r="M7860" t="s">
        <v>4071</v>
      </c>
      <c r="N7860" t="s">
        <v>2340</v>
      </c>
      <c r="O7860" t="s">
        <v>22347</v>
      </c>
      <c r="P7860" t="s">
        <v>63168</v>
      </c>
      <c r="R7860" t="str">
        <f t="shared" si="244"/>
        <v>寒亭</v>
      </c>
      <c r="S7860" t="str">
        <f t="shared" si="245"/>
        <v>0716</v>
      </c>
    </row>
    <row r="7861" spans="1:19">
      <c r="A7861" t="s">
        <v>63169</v>
      </c>
      <c r="B7861" t="s">
        <v>63170</v>
      </c>
      <c r="C7861" t="s">
        <v>46</v>
      </c>
      <c r="D7861" t="s">
        <v>63171</v>
      </c>
      <c r="E7861" t="s">
        <v>63172</v>
      </c>
      <c r="F7861" t="s">
        <v>63173</v>
      </c>
      <c r="G7861" t="s">
        <v>63174</v>
      </c>
      <c r="H7861" t="s">
        <v>63175</v>
      </c>
      <c r="I7861" t="s">
        <v>2364</v>
      </c>
      <c r="J7861" t="s">
        <v>3761</v>
      </c>
      <c r="K7861" t="s">
        <v>3762</v>
      </c>
      <c r="L7861" t="s">
        <v>101</v>
      </c>
      <c r="M7861" t="s">
        <v>3130</v>
      </c>
      <c r="N7861" t="s">
        <v>2743</v>
      </c>
      <c r="O7861" t="s">
        <v>3763</v>
      </c>
      <c r="P7861" t="s">
        <v>63176</v>
      </c>
      <c r="R7861" t="str">
        <f t="shared" si="244"/>
        <v>潍城</v>
      </c>
      <c r="S7861" t="str">
        <f t="shared" si="245"/>
        <v>0716</v>
      </c>
    </row>
    <row r="7862" spans="1:19">
      <c r="A7862" t="s">
        <v>63177</v>
      </c>
      <c r="B7862" t="s">
        <v>63178</v>
      </c>
      <c r="C7862" t="s">
        <v>46</v>
      </c>
      <c r="D7862" t="s">
        <v>63179</v>
      </c>
      <c r="E7862" t="s">
        <v>63180</v>
      </c>
      <c r="F7862" t="s">
        <v>63181</v>
      </c>
      <c r="G7862" t="s">
        <v>63182</v>
      </c>
      <c r="H7862" t="s">
        <v>63183</v>
      </c>
      <c r="I7862" t="s">
        <v>2364</v>
      </c>
      <c r="J7862" t="s">
        <v>3905</v>
      </c>
      <c r="K7862" t="s">
        <v>3906</v>
      </c>
      <c r="L7862" t="s">
        <v>67</v>
      </c>
      <c r="M7862" t="s">
        <v>2958</v>
      </c>
      <c r="N7862" t="s">
        <v>2721</v>
      </c>
      <c r="O7862" t="s">
        <v>3908</v>
      </c>
      <c r="P7862" t="s">
        <v>63184</v>
      </c>
      <c r="Q7862" t="s">
        <v>63185</v>
      </c>
      <c r="R7862" t="str">
        <f t="shared" si="244"/>
        <v>昌邑</v>
      </c>
      <c r="S7862" t="str">
        <f t="shared" si="245"/>
        <v>0716</v>
      </c>
    </row>
    <row r="7863" spans="1:19">
      <c r="A7863" t="s">
        <v>63186</v>
      </c>
      <c r="B7863" t="s">
        <v>63187</v>
      </c>
      <c r="C7863" t="s">
        <v>46</v>
      </c>
      <c r="D7863" t="s">
        <v>63188</v>
      </c>
      <c r="E7863" t="s">
        <v>63120</v>
      </c>
      <c r="F7863" t="s">
        <v>63189</v>
      </c>
      <c r="G7863" t="s">
        <v>63190</v>
      </c>
      <c r="H7863" t="s">
        <v>63191</v>
      </c>
      <c r="I7863" t="s">
        <v>2465</v>
      </c>
      <c r="J7863" t="s">
        <v>8254</v>
      </c>
      <c r="K7863" t="s">
        <v>8255</v>
      </c>
      <c r="L7863" t="s">
        <v>110</v>
      </c>
      <c r="M7863" t="s">
        <v>3098</v>
      </c>
      <c r="O7863" t="s">
        <v>8256</v>
      </c>
      <c r="P7863" t="s">
        <v>63192</v>
      </c>
      <c r="R7863" t="str">
        <f t="shared" si="244"/>
        <v>高密</v>
      </c>
      <c r="S7863" t="str">
        <f t="shared" si="245"/>
        <v>0716</v>
      </c>
    </row>
    <row r="7864" spans="1:19">
      <c r="A7864" t="s">
        <v>63193</v>
      </c>
      <c r="B7864" t="s">
        <v>63194</v>
      </c>
      <c r="C7864" t="s">
        <v>46</v>
      </c>
      <c r="D7864" t="s">
        <v>63195</v>
      </c>
      <c r="E7864" t="s">
        <v>63196</v>
      </c>
      <c r="F7864" t="s">
        <v>63197</v>
      </c>
      <c r="G7864" t="s">
        <v>63198</v>
      </c>
      <c r="H7864" t="s">
        <v>63199</v>
      </c>
      <c r="I7864" t="s">
        <v>2645</v>
      </c>
      <c r="J7864" t="s">
        <v>9022</v>
      </c>
      <c r="K7864" t="s">
        <v>9023</v>
      </c>
      <c r="L7864" t="s">
        <v>101</v>
      </c>
      <c r="M7864" t="s">
        <v>4459</v>
      </c>
      <c r="N7864" t="s">
        <v>2480</v>
      </c>
      <c r="O7864" t="s">
        <v>9024</v>
      </c>
      <c r="P7864" t="s">
        <v>63200</v>
      </c>
      <c r="R7864" t="str">
        <f t="shared" si="244"/>
        <v>潍城</v>
      </c>
      <c r="S7864" t="str">
        <f t="shared" si="245"/>
        <v>0716</v>
      </c>
    </row>
    <row r="7865" spans="1:19">
      <c r="A7865" t="s">
        <v>63201</v>
      </c>
      <c r="B7865" t="s">
        <v>63202</v>
      </c>
      <c r="C7865" t="s">
        <v>46</v>
      </c>
      <c r="D7865" t="s">
        <v>63203</v>
      </c>
      <c r="E7865" t="s">
        <v>63204</v>
      </c>
      <c r="F7865" t="s">
        <v>63205</v>
      </c>
      <c r="G7865" t="s">
        <v>63206</v>
      </c>
      <c r="H7865" t="s">
        <v>63207</v>
      </c>
      <c r="I7865" t="s">
        <v>2378</v>
      </c>
      <c r="J7865" t="s">
        <v>6238</v>
      </c>
      <c r="K7865" t="s">
        <v>6239</v>
      </c>
      <c r="L7865" t="s">
        <v>101</v>
      </c>
      <c r="M7865" t="s">
        <v>5737</v>
      </c>
      <c r="N7865" t="s">
        <v>3252</v>
      </c>
      <c r="O7865" t="s">
        <v>6240</v>
      </c>
      <c r="P7865" t="s">
        <v>63208</v>
      </c>
      <c r="Q7865" t="s">
        <v>63209</v>
      </c>
      <c r="R7865" t="str">
        <f t="shared" si="244"/>
        <v>潍城</v>
      </c>
      <c r="S7865" t="str">
        <f t="shared" si="245"/>
        <v>0716</v>
      </c>
    </row>
    <row r="7866" spans="1:19">
      <c r="A7866" t="s">
        <v>63210</v>
      </c>
      <c r="B7866" t="s">
        <v>63211</v>
      </c>
      <c r="C7866" t="s">
        <v>46</v>
      </c>
      <c r="D7866" t="s">
        <v>63212</v>
      </c>
      <c r="E7866" t="s">
        <v>63120</v>
      </c>
      <c r="F7866" t="s">
        <v>63213</v>
      </c>
      <c r="G7866" t="s">
        <v>63214</v>
      </c>
      <c r="H7866" t="s">
        <v>63215</v>
      </c>
      <c r="I7866" t="s">
        <v>2465</v>
      </c>
      <c r="J7866" t="s">
        <v>3670</v>
      </c>
      <c r="K7866" t="s">
        <v>3671</v>
      </c>
      <c r="L7866" t="s">
        <v>3458</v>
      </c>
      <c r="M7866" t="s">
        <v>3672</v>
      </c>
      <c r="N7866" t="s">
        <v>2480</v>
      </c>
      <c r="O7866" t="s">
        <v>3673</v>
      </c>
      <c r="P7866" t="s">
        <v>63216</v>
      </c>
      <c r="Q7866" t="s">
        <v>63217</v>
      </c>
      <c r="R7866" t="str">
        <f t="shared" si="244"/>
        <v>寒亭</v>
      </c>
      <c r="S7866" t="str">
        <f t="shared" si="245"/>
        <v>0716</v>
      </c>
    </row>
    <row r="7867" spans="1:19">
      <c r="A7867" t="s">
        <v>63218</v>
      </c>
      <c r="B7867" t="s">
        <v>63219</v>
      </c>
      <c r="C7867" t="s">
        <v>46</v>
      </c>
      <c r="D7867" t="s">
        <v>63220</v>
      </c>
      <c r="E7867" t="s">
        <v>63120</v>
      </c>
      <c r="F7867" t="s">
        <v>63221</v>
      </c>
      <c r="G7867" t="s">
        <v>63222</v>
      </c>
      <c r="H7867" t="s">
        <v>63223</v>
      </c>
      <c r="I7867" t="s">
        <v>2378</v>
      </c>
      <c r="J7867" t="s">
        <v>9445</v>
      </c>
      <c r="K7867" t="s">
        <v>9446</v>
      </c>
      <c r="L7867" t="s">
        <v>119</v>
      </c>
      <c r="M7867" t="s">
        <v>3695</v>
      </c>
      <c r="N7867" t="s">
        <v>2785</v>
      </c>
      <c r="O7867" t="s">
        <v>9447</v>
      </c>
      <c r="P7867" t="s">
        <v>63224</v>
      </c>
      <c r="R7867" t="str">
        <f t="shared" si="244"/>
        <v>寒亭</v>
      </c>
      <c r="S7867" t="str">
        <f t="shared" si="245"/>
        <v>0716</v>
      </c>
    </row>
    <row r="7868" spans="1:19">
      <c r="A7868" t="s">
        <v>63225</v>
      </c>
      <c r="B7868" t="s">
        <v>63226</v>
      </c>
      <c r="C7868" t="s">
        <v>46</v>
      </c>
      <c r="D7868" t="s">
        <v>63227</v>
      </c>
      <c r="E7868" t="s">
        <v>63120</v>
      </c>
      <c r="F7868" t="s">
        <v>63228</v>
      </c>
      <c r="G7868" t="s">
        <v>63229</v>
      </c>
      <c r="H7868" t="s">
        <v>63230</v>
      </c>
      <c r="I7868" t="s">
        <v>2350</v>
      </c>
      <c r="J7868" t="s">
        <v>3139</v>
      </c>
      <c r="K7868" t="s">
        <v>3140</v>
      </c>
      <c r="L7868" t="s">
        <v>47</v>
      </c>
      <c r="M7868" t="s">
        <v>3141</v>
      </c>
      <c r="O7868" t="s">
        <v>3142</v>
      </c>
      <c r="P7868" t="s">
        <v>63231</v>
      </c>
      <c r="R7868" t="str">
        <f t="shared" si="244"/>
        <v>诸城</v>
      </c>
      <c r="S7868" t="str">
        <f t="shared" si="245"/>
        <v>0716</v>
      </c>
    </row>
    <row r="7869" spans="1:19">
      <c r="A7869" t="s">
        <v>63232</v>
      </c>
      <c r="B7869" t="s">
        <v>63233</v>
      </c>
      <c r="C7869" t="s">
        <v>46</v>
      </c>
      <c r="D7869" t="s">
        <v>63234</v>
      </c>
      <c r="E7869" t="s">
        <v>63235</v>
      </c>
      <c r="F7869" t="s">
        <v>63236</v>
      </c>
      <c r="G7869" t="s">
        <v>63237</v>
      </c>
      <c r="H7869" t="s">
        <v>63238</v>
      </c>
      <c r="I7869" t="s">
        <v>3336</v>
      </c>
      <c r="J7869" t="s">
        <v>8592</v>
      </c>
      <c r="K7869" t="s">
        <v>8593</v>
      </c>
      <c r="L7869" t="s">
        <v>47</v>
      </c>
      <c r="M7869" t="s">
        <v>4905</v>
      </c>
      <c r="N7869" t="s">
        <v>2421</v>
      </c>
      <c r="O7869" t="s">
        <v>8594</v>
      </c>
      <c r="P7869" t="s">
        <v>63239</v>
      </c>
      <c r="Q7869" t="s">
        <v>63240</v>
      </c>
      <c r="R7869" t="str">
        <f t="shared" si="244"/>
        <v>诸城</v>
      </c>
      <c r="S7869" t="str">
        <f t="shared" si="245"/>
        <v>0716</v>
      </c>
    </row>
    <row r="7870" spans="1:19">
      <c r="A7870" t="s">
        <v>63241</v>
      </c>
      <c r="B7870" t="s">
        <v>63242</v>
      </c>
      <c r="C7870" t="s">
        <v>46</v>
      </c>
      <c r="D7870" t="s">
        <v>63243</v>
      </c>
      <c r="E7870" t="s">
        <v>63120</v>
      </c>
      <c r="F7870" t="s">
        <v>63244</v>
      </c>
      <c r="G7870" t="s">
        <v>63245</v>
      </c>
      <c r="H7870" t="s">
        <v>63246</v>
      </c>
      <c r="I7870" t="s">
        <v>3436</v>
      </c>
      <c r="J7870" t="s">
        <v>4774</v>
      </c>
      <c r="K7870" t="s">
        <v>4775</v>
      </c>
      <c r="L7870" t="s">
        <v>67</v>
      </c>
      <c r="M7870" t="s">
        <v>3706</v>
      </c>
      <c r="N7870" t="s">
        <v>4563</v>
      </c>
      <c r="O7870" t="s">
        <v>4776</v>
      </c>
      <c r="P7870" t="s">
        <v>63247</v>
      </c>
      <c r="R7870" t="str">
        <f t="shared" si="244"/>
        <v>昌邑</v>
      </c>
      <c r="S7870" t="str">
        <f t="shared" si="245"/>
        <v>0716</v>
      </c>
    </row>
    <row r="7871" spans="1:19">
      <c r="A7871" t="s">
        <v>63248</v>
      </c>
      <c r="B7871" t="s">
        <v>63249</v>
      </c>
      <c r="C7871" t="s">
        <v>46</v>
      </c>
      <c r="D7871" t="s">
        <v>63250</v>
      </c>
      <c r="E7871" t="s">
        <v>63120</v>
      </c>
      <c r="F7871" t="s">
        <v>63251</v>
      </c>
      <c r="G7871" t="s">
        <v>63252</v>
      </c>
      <c r="H7871" t="s">
        <v>63253</v>
      </c>
      <c r="I7871" t="s">
        <v>2378</v>
      </c>
      <c r="J7871" t="s">
        <v>3211</v>
      </c>
      <c r="K7871" t="s">
        <v>3212</v>
      </c>
      <c r="L7871" t="s">
        <v>137</v>
      </c>
      <c r="M7871" t="s">
        <v>3213</v>
      </c>
      <c r="N7871" t="s">
        <v>2421</v>
      </c>
      <c r="O7871" t="s">
        <v>3215</v>
      </c>
      <c r="P7871" t="s">
        <v>63254</v>
      </c>
      <c r="R7871" t="str">
        <f t="shared" si="244"/>
        <v>青州</v>
      </c>
      <c r="S7871" t="str">
        <f t="shared" si="245"/>
        <v>0716</v>
      </c>
    </row>
    <row r="7872" spans="1:19">
      <c r="A7872" t="s">
        <v>63255</v>
      </c>
      <c r="B7872" t="s">
        <v>63256</v>
      </c>
      <c r="C7872" t="s">
        <v>46</v>
      </c>
      <c r="D7872" t="s">
        <v>63257</v>
      </c>
      <c r="E7872" t="s">
        <v>63120</v>
      </c>
      <c r="F7872" t="s">
        <v>63258</v>
      </c>
      <c r="G7872" t="s">
        <v>63259</v>
      </c>
      <c r="H7872" t="s">
        <v>63260</v>
      </c>
      <c r="I7872" t="s">
        <v>2465</v>
      </c>
      <c r="J7872" t="s">
        <v>11287</v>
      </c>
      <c r="K7872" t="s">
        <v>11288</v>
      </c>
      <c r="L7872" t="s">
        <v>676</v>
      </c>
      <c r="M7872" t="s">
        <v>2613</v>
      </c>
      <c r="N7872" t="s">
        <v>3017</v>
      </c>
      <c r="O7872" t="s">
        <v>11289</v>
      </c>
      <c r="P7872" t="s">
        <v>63261</v>
      </c>
      <c r="Q7872" t="s">
        <v>63262</v>
      </c>
      <c r="R7872" t="str">
        <f t="shared" si="244"/>
        <v>昌乐</v>
      </c>
      <c r="S7872" t="str">
        <f t="shared" si="245"/>
        <v>0716</v>
      </c>
    </row>
    <row r="7873" spans="1:19">
      <c r="A7873" t="s">
        <v>63263</v>
      </c>
      <c r="B7873" t="s">
        <v>63264</v>
      </c>
      <c r="C7873" t="s">
        <v>46</v>
      </c>
      <c r="D7873" t="s">
        <v>63265</v>
      </c>
      <c r="E7873" t="s">
        <v>63120</v>
      </c>
      <c r="F7873" t="s">
        <v>63266</v>
      </c>
      <c r="G7873" t="s">
        <v>63267</v>
      </c>
      <c r="H7873" t="s">
        <v>63268</v>
      </c>
      <c r="I7873" t="s">
        <v>2350</v>
      </c>
      <c r="J7873" t="s">
        <v>8105</v>
      </c>
      <c r="K7873" t="s">
        <v>8106</v>
      </c>
      <c r="L7873" t="s">
        <v>101</v>
      </c>
      <c r="M7873" t="s">
        <v>4459</v>
      </c>
      <c r="N7873" t="s">
        <v>2421</v>
      </c>
      <c r="O7873" t="s">
        <v>8107</v>
      </c>
      <c r="P7873" t="s">
        <v>63269</v>
      </c>
      <c r="Q7873" t="s">
        <v>63270</v>
      </c>
      <c r="R7873" t="str">
        <f t="shared" ref="R7873:R7936" si="246">IF(OR(LEFT(L7873,2)="高新"),"奎文",IF(LEFT(L7873,2)="峡山","坊子",IF(LEFT(L7873,2)="滨海","寒亭",LEFT(L7873,2))))</f>
        <v>潍城</v>
      </c>
      <c r="S7873" t="str">
        <f t="shared" ref="S7873:S7936" si="247">TEXT(B7873,"mmdd")</f>
        <v>0716</v>
      </c>
    </row>
    <row r="7874" spans="1:19">
      <c r="A7874" t="s">
        <v>63271</v>
      </c>
      <c r="B7874" t="s">
        <v>63272</v>
      </c>
      <c r="C7874" t="s">
        <v>46</v>
      </c>
      <c r="D7874" t="s">
        <v>63273</v>
      </c>
      <c r="E7874" t="s">
        <v>63120</v>
      </c>
      <c r="F7874" t="s">
        <v>63274</v>
      </c>
      <c r="G7874" t="s">
        <v>63275</v>
      </c>
      <c r="H7874" t="s">
        <v>63276</v>
      </c>
      <c r="I7874" t="s">
        <v>21939</v>
      </c>
      <c r="J7874" t="s">
        <v>3469</v>
      </c>
      <c r="K7874" t="s">
        <v>3470</v>
      </c>
      <c r="L7874" t="s">
        <v>676</v>
      </c>
      <c r="M7874" t="s">
        <v>3471</v>
      </c>
      <c r="N7874" t="s">
        <v>2721</v>
      </c>
      <c r="O7874" t="s">
        <v>3472</v>
      </c>
      <c r="P7874" t="s">
        <v>63277</v>
      </c>
      <c r="Q7874" t="s">
        <v>63278</v>
      </c>
      <c r="R7874" t="str">
        <f t="shared" si="246"/>
        <v>昌乐</v>
      </c>
      <c r="S7874" t="str">
        <f t="shared" si="247"/>
        <v>0716</v>
      </c>
    </row>
    <row r="7875" spans="1:19">
      <c r="A7875" t="s">
        <v>63279</v>
      </c>
      <c r="B7875" t="s">
        <v>63280</v>
      </c>
      <c r="C7875" t="s">
        <v>46</v>
      </c>
      <c r="D7875" t="s">
        <v>63281</v>
      </c>
      <c r="E7875" t="s">
        <v>63282</v>
      </c>
      <c r="F7875" t="s">
        <v>63283</v>
      </c>
      <c r="G7875" t="s">
        <v>63284</v>
      </c>
      <c r="H7875" t="s">
        <v>63285</v>
      </c>
      <c r="I7875" t="s">
        <v>3436</v>
      </c>
      <c r="J7875" t="s">
        <v>33860</v>
      </c>
      <c r="K7875" t="s">
        <v>8235</v>
      </c>
      <c r="L7875" t="s">
        <v>57</v>
      </c>
      <c r="M7875" t="s">
        <v>4029</v>
      </c>
      <c r="N7875" t="s">
        <v>2421</v>
      </c>
      <c r="O7875" t="s">
        <v>33861</v>
      </c>
      <c r="P7875" t="s">
        <v>63286</v>
      </c>
      <c r="R7875" t="str">
        <f t="shared" si="246"/>
        <v>安丘</v>
      </c>
      <c r="S7875" t="str">
        <f t="shared" si="247"/>
        <v>0716</v>
      </c>
    </row>
    <row r="7876" spans="1:19">
      <c r="A7876" t="s">
        <v>63287</v>
      </c>
      <c r="B7876" t="s">
        <v>63288</v>
      </c>
      <c r="C7876" t="s">
        <v>46</v>
      </c>
      <c r="D7876" t="s">
        <v>63289</v>
      </c>
      <c r="E7876" t="s">
        <v>63120</v>
      </c>
      <c r="F7876" t="s">
        <v>63290</v>
      </c>
      <c r="G7876" t="s">
        <v>63291</v>
      </c>
      <c r="H7876" t="s">
        <v>63292</v>
      </c>
      <c r="I7876" t="s">
        <v>2378</v>
      </c>
      <c r="J7876" t="s">
        <v>3761</v>
      </c>
      <c r="K7876" t="s">
        <v>3762</v>
      </c>
      <c r="L7876" t="s">
        <v>101</v>
      </c>
      <c r="M7876" t="s">
        <v>3130</v>
      </c>
      <c r="N7876" t="s">
        <v>2785</v>
      </c>
      <c r="O7876" t="s">
        <v>3763</v>
      </c>
      <c r="P7876" t="s">
        <v>63293</v>
      </c>
      <c r="R7876" t="str">
        <f t="shared" si="246"/>
        <v>潍城</v>
      </c>
      <c r="S7876" t="str">
        <f t="shared" si="247"/>
        <v>0716</v>
      </c>
    </row>
    <row r="7877" spans="1:19">
      <c r="A7877" t="s">
        <v>63294</v>
      </c>
      <c r="B7877" t="s">
        <v>63295</v>
      </c>
      <c r="C7877" t="s">
        <v>46</v>
      </c>
      <c r="D7877" t="s">
        <v>63296</v>
      </c>
      <c r="E7877" t="s">
        <v>63120</v>
      </c>
      <c r="F7877" t="s">
        <v>63297</v>
      </c>
      <c r="G7877" t="s">
        <v>63298</v>
      </c>
      <c r="H7877" t="s">
        <v>63299</v>
      </c>
      <c r="I7877" t="s">
        <v>2645</v>
      </c>
      <c r="J7877" t="s">
        <v>5058</v>
      </c>
      <c r="K7877" t="s">
        <v>5059</v>
      </c>
      <c r="L7877" t="s">
        <v>137</v>
      </c>
      <c r="M7877" t="s">
        <v>3940</v>
      </c>
      <c r="N7877" t="s">
        <v>3277</v>
      </c>
      <c r="O7877" t="s">
        <v>5060</v>
      </c>
      <c r="P7877" t="s">
        <v>63300</v>
      </c>
      <c r="Q7877" t="s">
        <v>63301</v>
      </c>
      <c r="R7877" t="str">
        <f t="shared" si="246"/>
        <v>青州</v>
      </c>
      <c r="S7877" t="str">
        <f t="shared" si="247"/>
        <v>0716</v>
      </c>
    </row>
    <row r="7878" spans="1:19">
      <c r="A7878" t="s">
        <v>63302</v>
      </c>
      <c r="B7878" t="s">
        <v>63303</v>
      </c>
      <c r="C7878" t="s">
        <v>46</v>
      </c>
      <c r="D7878" t="s">
        <v>63304</v>
      </c>
      <c r="E7878" t="s">
        <v>63282</v>
      </c>
      <c r="F7878" t="s">
        <v>63305</v>
      </c>
      <c r="G7878" t="s">
        <v>63306</v>
      </c>
      <c r="H7878" t="s">
        <v>63307</v>
      </c>
      <c r="I7878" t="s">
        <v>3482</v>
      </c>
      <c r="J7878" t="s">
        <v>2946</v>
      </c>
      <c r="K7878" t="s">
        <v>2947</v>
      </c>
      <c r="L7878" t="s">
        <v>57</v>
      </c>
      <c r="M7878" t="s">
        <v>2552</v>
      </c>
      <c r="N7878" t="s">
        <v>2480</v>
      </c>
      <c r="O7878" t="s">
        <v>2948</v>
      </c>
      <c r="P7878" t="s">
        <v>63308</v>
      </c>
      <c r="Q7878" t="s">
        <v>63309</v>
      </c>
      <c r="R7878" t="str">
        <f t="shared" si="246"/>
        <v>安丘</v>
      </c>
      <c r="S7878" t="str">
        <f t="shared" si="247"/>
        <v>0716</v>
      </c>
    </row>
    <row r="7879" spans="1:19">
      <c r="A7879" t="s">
        <v>63310</v>
      </c>
      <c r="B7879" t="s">
        <v>63311</v>
      </c>
      <c r="C7879" t="s">
        <v>46</v>
      </c>
      <c r="D7879" t="s">
        <v>63312</v>
      </c>
      <c r="E7879" t="s">
        <v>63120</v>
      </c>
      <c r="F7879" t="s">
        <v>63313</v>
      </c>
      <c r="G7879" t="s">
        <v>63314</v>
      </c>
      <c r="H7879" t="s">
        <v>63315</v>
      </c>
      <c r="I7879" t="s">
        <v>2364</v>
      </c>
      <c r="J7879" t="s">
        <v>9656</v>
      </c>
      <c r="K7879" t="s">
        <v>9657</v>
      </c>
      <c r="L7879" t="s">
        <v>119</v>
      </c>
      <c r="M7879" t="s">
        <v>2601</v>
      </c>
      <c r="N7879" t="s">
        <v>5839</v>
      </c>
      <c r="O7879" t="s">
        <v>9658</v>
      </c>
      <c r="P7879" t="s">
        <v>63316</v>
      </c>
      <c r="Q7879" t="s">
        <v>63317</v>
      </c>
      <c r="R7879" t="str">
        <f t="shared" si="246"/>
        <v>寒亭</v>
      </c>
      <c r="S7879" t="str">
        <f t="shared" si="247"/>
        <v>0716</v>
      </c>
    </row>
    <row r="7880" spans="1:19">
      <c r="A7880" t="s">
        <v>63318</v>
      </c>
      <c r="B7880" t="s">
        <v>63319</v>
      </c>
      <c r="C7880" t="s">
        <v>46</v>
      </c>
      <c r="D7880" t="s">
        <v>63320</v>
      </c>
      <c r="E7880" t="s">
        <v>63120</v>
      </c>
      <c r="F7880" t="s">
        <v>60043</v>
      </c>
      <c r="G7880" t="s">
        <v>60044</v>
      </c>
      <c r="H7880" t="s">
        <v>63321</v>
      </c>
      <c r="I7880" t="s">
        <v>5211</v>
      </c>
      <c r="J7880" t="s">
        <v>10349</v>
      </c>
      <c r="K7880" t="s">
        <v>10350</v>
      </c>
      <c r="L7880" t="s">
        <v>57</v>
      </c>
      <c r="M7880" t="s">
        <v>2353</v>
      </c>
      <c r="N7880" t="s">
        <v>3214</v>
      </c>
      <c r="O7880" t="s">
        <v>10351</v>
      </c>
      <c r="P7880" t="s">
        <v>63322</v>
      </c>
      <c r="Q7880" t="s">
        <v>60047</v>
      </c>
      <c r="R7880" t="str">
        <f t="shared" si="246"/>
        <v>安丘</v>
      </c>
      <c r="S7880" t="str">
        <f t="shared" si="247"/>
        <v>0716</v>
      </c>
    </row>
    <row r="7881" spans="1:19">
      <c r="A7881" t="s">
        <v>63323</v>
      </c>
      <c r="B7881" t="s">
        <v>63324</v>
      </c>
      <c r="C7881" t="s">
        <v>46</v>
      </c>
      <c r="D7881" t="s">
        <v>63325</v>
      </c>
      <c r="E7881" t="s">
        <v>63326</v>
      </c>
      <c r="F7881" t="s">
        <v>63327</v>
      </c>
      <c r="G7881" t="s">
        <v>63328</v>
      </c>
      <c r="H7881" t="s">
        <v>63329</v>
      </c>
      <c r="I7881" t="s">
        <v>2350</v>
      </c>
      <c r="J7881" t="s">
        <v>3200</v>
      </c>
      <c r="K7881" t="s">
        <v>3201</v>
      </c>
      <c r="L7881" t="s">
        <v>76</v>
      </c>
      <c r="M7881" t="s">
        <v>2528</v>
      </c>
      <c r="N7881" t="s">
        <v>2421</v>
      </c>
      <c r="O7881" t="s">
        <v>3202</v>
      </c>
      <c r="P7881" t="s">
        <v>63330</v>
      </c>
      <c r="Q7881" t="s">
        <v>63331</v>
      </c>
      <c r="R7881" t="str">
        <f t="shared" si="246"/>
        <v>奎文</v>
      </c>
      <c r="S7881" t="str">
        <f t="shared" si="247"/>
        <v>0716</v>
      </c>
    </row>
    <row r="7882" spans="1:19">
      <c r="A7882" t="s">
        <v>2222</v>
      </c>
      <c r="B7882" t="s">
        <v>63332</v>
      </c>
      <c r="C7882" t="s">
        <v>46</v>
      </c>
      <c r="D7882" t="s">
        <v>63333</v>
      </c>
      <c r="E7882" t="s">
        <v>63120</v>
      </c>
      <c r="F7882" t="s">
        <v>63334</v>
      </c>
      <c r="G7882" t="s">
        <v>2220</v>
      </c>
      <c r="H7882" t="s">
        <v>63335</v>
      </c>
      <c r="I7882" t="s">
        <v>2364</v>
      </c>
      <c r="J7882" t="s">
        <v>2825</v>
      </c>
      <c r="K7882" t="s">
        <v>2826</v>
      </c>
      <c r="L7882" t="s">
        <v>76</v>
      </c>
      <c r="M7882" t="s">
        <v>2827</v>
      </c>
      <c r="N7882" t="s">
        <v>2721</v>
      </c>
      <c r="O7882" t="s">
        <v>2828</v>
      </c>
      <c r="P7882" t="s">
        <v>63336</v>
      </c>
      <c r="Q7882" t="s">
        <v>20219</v>
      </c>
      <c r="R7882" t="str">
        <f t="shared" si="246"/>
        <v>奎文</v>
      </c>
      <c r="S7882" t="str">
        <f t="shared" si="247"/>
        <v>0716</v>
      </c>
    </row>
    <row r="7883" spans="1:19">
      <c r="A7883" t="s">
        <v>63337</v>
      </c>
      <c r="B7883" t="s">
        <v>63338</v>
      </c>
      <c r="C7883" t="s">
        <v>46</v>
      </c>
      <c r="D7883" t="s">
        <v>63339</v>
      </c>
      <c r="E7883" t="s">
        <v>63120</v>
      </c>
      <c r="F7883" t="s">
        <v>63340</v>
      </c>
      <c r="G7883" t="s">
        <v>63341</v>
      </c>
      <c r="H7883" t="s">
        <v>63342</v>
      </c>
      <c r="I7883" t="s">
        <v>2350</v>
      </c>
      <c r="J7883" t="s">
        <v>3693</v>
      </c>
      <c r="K7883" t="s">
        <v>3694</v>
      </c>
      <c r="L7883" t="s">
        <v>119</v>
      </c>
      <c r="M7883" t="s">
        <v>3695</v>
      </c>
      <c r="N7883" t="s">
        <v>3270</v>
      </c>
      <c r="O7883" t="s">
        <v>3696</v>
      </c>
      <c r="P7883" t="s">
        <v>63343</v>
      </c>
      <c r="R7883" t="str">
        <f t="shared" si="246"/>
        <v>寒亭</v>
      </c>
      <c r="S7883" t="str">
        <f t="shared" si="247"/>
        <v>0716</v>
      </c>
    </row>
    <row r="7884" spans="1:19">
      <c r="A7884" t="s">
        <v>63344</v>
      </c>
      <c r="B7884" t="s">
        <v>63345</v>
      </c>
      <c r="C7884" t="s">
        <v>46</v>
      </c>
      <c r="D7884" t="s">
        <v>63346</v>
      </c>
      <c r="E7884" t="s">
        <v>63347</v>
      </c>
      <c r="F7884" t="s">
        <v>63348</v>
      </c>
      <c r="G7884" t="s">
        <v>63349</v>
      </c>
      <c r="H7884" t="s">
        <v>63350</v>
      </c>
      <c r="I7884" t="s">
        <v>2645</v>
      </c>
      <c r="J7884" t="s">
        <v>5801</v>
      </c>
      <c r="K7884" t="s">
        <v>5802</v>
      </c>
      <c r="L7884" t="s">
        <v>137</v>
      </c>
      <c r="M7884" t="s">
        <v>5803</v>
      </c>
      <c r="N7884" t="s">
        <v>2354</v>
      </c>
      <c r="O7884" t="s">
        <v>5804</v>
      </c>
      <c r="P7884" t="s">
        <v>63351</v>
      </c>
      <c r="R7884" t="str">
        <f t="shared" si="246"/>
        <v>青州</v>
      </c>
      <c r="S7884" t="str">
        <f t="shared" si="247"/>
        <v>0716</v>
      </c>
    </row>
    <row r="7885" spans="1:19">
      <c r="A7885" t="s">
        <v>63352</v>
      </c>
      <c r="B7885" t="s">
        <v>63353</v>
      </c>
      <c r="C7885" t="s">
        <v>46</v>
      </c>
      <c r="D7885" t="s">
        <v>63354</v>
      </c>
      <c r="E7885" t="s">
        <v>63120</v>
      </c>
      <c r="F7885" t="s">
        <v>63355</v>
      </c>
      <c r="G7885" t="s">
        <v>63356</v>
      </c>
      <c r="H7885" t="s">
        <v>63357</v>
      </c>
      <c r="I7885" t="s">
        <v>2645</v>
      </c>
      <c r="J7885" t="s">
        <v>8264</v>
      </c>
      <c r="K7885" t="s">
        <v>8265</v>
      </c>
      <c r="L7885" t="s">
        <v>76</v>
      </c>
      <c r="M7885" t="s">
        <v>2408</v>
      </c>
      <c r="N7885" t="s">
        <v>2564</v>
      </c>
      <c r="O7885" t="s">
        <v>8266</v>
      </c>
      <c r="P7885" t="s">
        <v>63358</v>
      </c>
      <c r="R7885" t="str">
        <f t="shared" si="246"/>
        <v>奎文</v>
      </c>
      <c r="S7885" t="str">
        <f t="shared" si="247"/>
        <v>0716</v>
      </c>
    </row>
    <row r="7886" spans="1:19">
      <c r="A7886" t="s">
        <v>63359</v>
      </c>
      <c r="B7886" t="s">
        <v>63360</v>
      </c>
      <c r="C7886" t="s">
        <v>46</v>
      </c>
      <c r="D7886" t="s">
        <v>63361</v>
      </c>
      <c r="E7886" t="s">
        <v>63120</v>
      </c>
      <c r="F7886" t="s">
        <v>63362</v>
      </c>
      <c r="G7886" t="s">
        <v>63363</v>
      </c>
      <c r="H7886" t="s">
        <v>63364</v>
      </c>
      <c r="I7886" t="s">
        <v>2350</v>
      </c>
      <c r="J7886" t="s">
        <v>4978</v>
      </c>
      <c r="K7886" t="s">
        <v>4979</v>
      </c>
      <c r="L7886" t="s">
        <v>101</v>
      </c>
      <c r="M7886" t="s">
        <v>4459</v>
      </c>
      <c r="O7886" t="s">
        <v>4980</v>
      </c>
      <c r="P7886" t="s">
        <v>63365</v>
      </c>
      <c r="R7886" t="str">
        <f t="shared" si="246"/>
        <v>潍城</v>
      </c>
      <c r="S7886" t="str">
        <f t="shared" si="247"/>
        <v>0716</v>
      </c>
    </row>
    <row r="7887" spans="1:19">
      <c r="A7887" t="s">
        <v>63366</v>
      </c>
      <c r="B7887" t="s">
        <v>63367</v>
      </c>
      <c r="C7887" t="s">
        <v>46</v>
      </c>
      <c r="D7887" t="s">
        <v>63368</v>
      </c>
      <c r="E7887" t="s">
        <v>63120</v>
      </c>
      <c r="F7887" t="s">
        <v>63369</v>
      </c>
      <c r="G7887" t="s">
        <v>63370</v>
      </c>
      <c r="H7887" t="s">
        <v>63371</v>
      </c>
      <c r="I7887" t="s">
        <v>3210</v>
      </c>
      <c r="J7887" t="s">
        <v>2793</v>
      </c>
      <c r="K7887" t="s">
        <v>2794</v>
      </c>
      <c r="L7887" t="s">
        <v>57</v>
      </c>
      <c r="M7887" t="s">
        <v>2367</v>
      </c>
      <c r="N7887" t="s">
        <v>6308</v>
      </c>
      <c r="O7887" t="s">
        <v>2795</v>
      </c>
      <c r="P7887" t="s">
        <v>63372</v>
      </c>
      <c r="Q7887" t="s">
        <v>63373</v>
      </c>
      <c r="R7887" t="str">
        <f t="shared" si="246"/>
        <v>安丘</v>
      </c>
      <c r="S7887" t="str">
        <f t="shared" si="247"/>
        <v>0716</v>
      </c>
    </row>
    <row r="7888" spans="1:19">
      <c r="A7888" t="s">
        <v>63374</v>
      </c>
      <c r="B7888" t="s">
        <v>63375</v>
      </c>
      <c r="C7888" t="s">
        <v>46</v>
      </c>
      <c r="D7888" t="s">
        <v>63376</v>
      </c>
      <c r="E7888" t="s">
        <v>63120</v>
      </c>
      <c r="F7888" t="s">
        <v>63377</v>
      </c>
      <c r="G7888" t="s">
        <v>63378</v>
      </c>
      <c r="H7888" t="s">
        <v>63379</v>
      </c>
      <c r="I7888" t="s">
        <v>2364</v>
      </c>
      <c r="J7888" t="s">
        <v>6923</v>
      </c>
      <c r="K7888" t="s">
        <v>6924</v>
      </c>
      <c r="L7888" t="s">
        <v>128</v>
      </c>
      <c r="M7888" t="s">
        <v>6079</v>
      </c>
      <c r="N7888" t="s">
        <v>2674</v>
      </c>
      <c r="O7888" t="s">
        <v>6925</v>
      </c>
      <c r="P7888" t="s">
        <v>63380</v>
      </c>
      <c r="Q7888" t="s">
        <v>63381</v>
      </c>
      <c r="R7888" t="str">
        <f t="shared" si="246"/>
        <v>寿光</v>
      </c>
      <c r="S7888" t="str">
        <f t="shared" si="247"/>
        <v>0716</v>
      </c>
    </row>
    <row r="7889" spans="1:19">
      <c r="A7889" t="s">
        <v>63382</v>
      </c>
      <c r="B7889" t="s">
        <v>63383</v>
      </c>
      <c r="C7889" t="s">
        <v>46</v>
      </c>
      <c r="D7889" t="s">
        <v>63384</v>
      </c>
      <c r="E7889" t="s">
        <v>63120</v>
      </c>
      <c r="F7889" t="s">
        <v>63385</v>
      </c>
      <c r="G7889" t="s">
        <v>63386</v>
      </c>
      <c r="H7889" t="s">
        <v>63387</v>
      </c>
      <c r="I7889" t="s">
        <v>2645</v>
      </c>
      <c r="J7889" t="s">
        <v>2671</v>
      </c>
      <c r="K7889" t="s">
        <v>2672</v>
      </c>
      <c r="L7889" t="s">
        <v>67</v>
      </c>
      <c r="M7889" t="s">
        <v>2673</v>
      </c>
      <c r="N7889" t="s">
        <v>2674</v>
      </c>
      <c r="O7889" t="s">
        <v>2675</v>
      </c>
      <c r="P7889" t="s">
        <v>63388</v>
      </c>
      <c r="R7889" t="str">
        <f t="shared" si="246"/>
        <v>昌邑</v>
      </c>
      <c r="S7889" t="str">
        <f t="shared" si="247"/>
        <v>0716</v>
      </c>
    </row>
    <row r="7890" spans="1:19">
      <c r="A7890" t="s">
        <v>2214</v>
      </c>
      <c r="B7890" t="s">
        <v>63389</v>
      </c>
      <c r="C7890" t="s">
        <v>46</v>
      </c>
      <c r="D7890" t="s">
        <v>63390</v>
      </c>
      <c r="E7890" t="s">
        <v>63391</v>
      </c>
      <c r="F7890" t="s">
        <v>63392</v>
      </c>
      <c r="G7890" t="s">
        <v>63393</v>
      </c>
      <c r="H7890" t="s">
        <v>63394</v>
      </c>
      <c r="I7890" t="s">
        <v>2645</v>
      </c>
      <c r="J7890" t="s">
        <v>4253</v>
      </c>
      <c r="K7890" t="s">
        <v>43422</v>
      </c>
      <c r="L7890" t="s">
        <v>57</v>
      </c>
      <c r="M7890" t="s">
        <v>2367</v>
      </c>
      <c r="N7890" t="s">
        <v>2602</v>
      </c>
      <c r="O7890" t="s">
        <v>4256</v>
      </c>
      <c r="P7890" t="s">
        <v>63395</v>
      </c>
      <c r="R7890" t="str">
        <f t="shared" si="246"/>
        <v>安丘</v>
      </c>
      <c r="S7890" t="str">
        <f t="shared" si="247"/>
        <v>0716</v>
      </c>
    </row>
    <row r="7891" spans="1:19">
      <c r="A7891" t="s">
        <v>63396</v>
      </c>
      <c r="B7891" t="s">
        <v>63397</v>
      </c>
      <c r="C7891" t="s">
        <v>46</v>
      </c>
      <c r="D7891" t="s">
        <v>63398</v>
      </c>
      <c r="E7891" t="s">
        <v>63120</v>
      </c>
      <c r="F7891" t="s">
        <v>63399</v>
      </c>
      <c r="G7891" t="s">
        <v>63400</v>
      </c>
      <c r="H7891" t="s">
        <v>63401</v>
      </c>
      <c r="I7891" t="s">
        <v>2350</v>
      </c>
      <c r="J7891" t="s">
        <v>3651</v>
      </c>
      <c r="K7891" t="s">
        <v>3652</v>
      </c>
      <c r="L7891" t="s">
        <v>128</v>
      </c>
      <c r="M7891" t="s">
        <v>3653</v>
      </c>
      <c r="N7891" t="s">
        <v>2674</v>
      </c>
      <c r="O7891" t="s">
        <v>3654</v>
      </c>
      <c r="P7891" t="s">
        <v>63402</v>
      </c>
      <c r="R7891" t="str">
        <f t="shared" si="246"/>
        <v>寿光</v>
      </c>
      <c r="S7891" t="str">
        <f t="shared" si="247"/>
        <v>0716</v>
      </c>
    </row>
    <row r="7892" spans="1:19">
      <c r="A7892" t="s">
        <v>63403</v>
      </c>
      <c r="B7892" t="s">
        <v>63404</v>
      </c>
      <c r="C7892" t="s">
        <v>46</v>
      </c>
      <c r="D7892" t="s">
        <v>63405</v>
      </c>
      <c r="E7892" t="s">
        <v>63120</v>
      </c>
      <c r="F7892" t="s">
        <v>63406</v>
      </c>
      <c r="G7892" t="s">
        <v>63407</v>
      </c>
      <c r="H7892" t="s">
        <v>63408</v>
      </c>
      <c r="I7892" t="s">
        <v>2586</v>
      </c>
      <c r="J7892" t="s">
        <v>16836</v>
      </c>
      <c r="K7892" t="s">
        <v>16837</v>
      </c>
      <c r="L7892" t="s">
        <v>676</v>
      </c>
      <c r="M7892" t="s">
        <v>6204</v>
      </c>
      <c r="N7892" t="s">
        <v>2721</v>
      </c>
      <c r="O7892" t="s">
        <v>16838</v>
      </c>
      <c r="P7892" t="s">
        <v>63409</v>
      </c>
      <c r="Q7892" t="s">
        <v>63410</v>
      </c>
      <c r="R7892" t="str">
        <f t="shared" si="246"/>
        <v>昌乐</v>
      </c>
      <c r="S7892" t="str">
        <f t="shared" si="247"/>
        <v>0716</v>
      </c>
    </row>
    <row r="7893" spans="1:19">
      <c r="A7893" t="s">
        <v>63411</v>
      </c>
      <c r="B7893" t="s">
        <v>63412</v>
      </c>
      <c r="C7893" t="s">
        <v>46</v>
      </c>
      <c r="D7893" t="s">
        <v>63413</v>
      </c>
      <c r="E7893" t="s">
        <v>63120</v>
      </c>
      <c r="F7893" t="s">
        <v>63414</v>
      </c>
      <c r="G7893" t="s">
        <v>63415</v>
      </c>
      <c r="H7893" t="s">
        <v>63416</v>
      </c>
      <c r="I7893" t="s">
        <v>2350</v>
      </c>
      <c r="J7893" t="s">
        <v>5156</v>
      </c>
      <c r="K7893" t="s">
        <v>5157</v>
      </c>
      <c r="L7893" t="s">
        <v>67</v>
      </c>
      <c r="M7893" t="s">
        <v>3706</v>
      </c>
      <c r="N7893" t="s">
        <v>2564</v>
      </c>
      <c r="O7893" t="s">
        <v>5158</v>
      </c>
      <c r="P7893" t="s">
        <v>63417</v>
      </c>
      <c r="Q7893" t="s">
        <v>63418</v>
      </c>
      <c r="R7893" t="str">
        <f t="shared" si="246"/>
        <v>昌邑</v>
      </c>
      <c r="S7893" t="str">
        <f t="shared" si="247"/>
        <v>0716</v>
      </c>
    </row>
    <row r="7894" spans="1:19">
      <c r="A7894" t="s">
        <v>63419</v>
      </c>
      <c r="B7894" t="s">
        <v>63420</v>
      </c>
      <c r="C7894" t="s">
        <v>46</v>
      </c>
      <c r="D7894" t="s">
        <v>63421</v>
      </c>
      <c r="E7894" t="s">
        <v>63120</v>
      </c>
      <c r="F7894" t="s">
        <v>63422</v>
      </c>
      <c r="G7894" t="s">
        <v>63423</v>
      </c>
      <c r="H7894" t="s">
        <v>63424</v>
      </c>
      <c r="I7894" t="s">
        <v>4165</v>
      </c>
      <c r="J7894" t="s">
        <v>23275</v>
      </c>
      <c r="K7894" t="s">
        <v>23276</v>
      </c>
      <c r="L7894" t="s">
        <v>137</v>
      </c>
      <c r="M7894" t="s">
        <v>3040</v>
      </c>
      <c r="N7894" t="s">
        <v>2480</v>
      </c>
      <c r="O7894" t="s">
        <v>23277</v>
      </c>
      <c r="P7894" t="s">
        <v>63425</v>
      </c>
      <c r="Q7894" t="s">
        <v>63426</v>
      </c>
      <c r="R7894" t="str">
        <f t="shared" si="246"/>
        <v>青州</v>
      </c>
      <c r="S7894" t="str">
        <f t="shared" si="247"/>
        <v>0716</v>
      </c>
    </row>
    <row r="7895" spans="1:19">
      <c r="A7895" t="s">
        <v>63427</v>
      </c>
      <c r="B7895" t="s">
        <v>63428</v>
      </c>
      <c r="C7895" t="s">
        <v>46</v>
      </c>
      <c r="D7895" t="s">
        <v>63429</v>
      </c>
      <c r="E7895" t="s">
        <v>63120</v>
      </c>
      <c r="F7895" t="s">
        <v>63430</v>
      </c>
      <c r="G7895" t="s">
        <v>63431</v>
      </c>
      <c r="H7895" t="s">
        <v>63432</v>
      </c>
      <c r="I7895" t="s">
        <v>2645</v>
      </c>
      <c r="J7895" t="s">
        <v>34664</v>
      </c>
      <c r="K7895" t="s">
        <v>34665</v>
      </c>
      <c r="L7895" t="s">
        <v>146</v>
      </c>
      <c r="M7895" t="s">
        <v>4470</v>
      </c>
      <c r="N7895" t="s">
        <v>2743</v>
      </c>
      <c r="O7895" t="s">
        <v>34666</v>
      </c>
      <c r="P7895" t="s">
        <v>63433</v>
      </c>
      <c r="Q7895" t="s">
        <v>63434</v>
      </c>
      <c r="R7895" t="str">
        <f t="shared" si="246"/>
        <v>临朐</v>
      </c>
      <c r="S7895" t="str">
        <f t="shared" si="247"/>
        <v>0716</v>
      </c>
    </row>
    <row r="7896" spans="1:19">
      <c r="A7896" t="s">
        <v>63435</v>
      </c>
      <c r="B7896" t="s">
        <v>63436</v>
      </c>
      <c r="C7896" t="s">
        <v>46</v>
      </c>
      <c r="D7896" t="s">
        <v>63437</v>
      </c>
      <c r="E7896" t="s">
        <v>63120</v>
      </c>
      <c r="F7896" t="s">
        <v>63438</v>
      </c>
      <c r="G7896" t="s">
        <v>63439</v>
      </c>
      <c r="H7896" t="s">
        <v>63440</v>
      </c>
      <c r="I7896" t="s">
        <v>2350</v>
      </c>
      <c r="J7896" t="s">
        <v>18191</v>
      </c>
      <c r="K7896" t="s">
        <v>18192</v>
      </c>
      <c r="L7896" t="s">
        <v>146</v>
      </c>
      <c r="M7896" t="s">
        <v>10979</v>
      </c>
      <c r="N7896" t="s">
        <v>3499</v>
      </c>
      <c r="O7896" t="s">
        <v>18193</v>
      </c>
      <c r="P7896" t="s">
        <v>63441</v>
      </c>
      <c r="R7896" t="str">
        <f t="shared" si="246"/>
        <v>临朐</v>
      </c>
      <c r="S7896" t="str">
        <f t="shared" si="247"/>
        <v>0716</v>
      </c>
    </row>
    <row r="7897" spans="1:19">
      <c r="A7897" t="s">
        <v>63442</v>
      </c>
      <c r="B7897" t="s">
        <v>63443</v>
      </c>
      <c r="C7897" t="s">
        <v>46</v>
      </c>
      <c r="D7897" t="s">
        <v>63444</v>
      </c>
      <c r="E7897" t="s">
        <v>63120</v>
      </c>
      <c r="F7897" t="s">
        <v>63445</v>
      </c>
      <c r="G7897" t="s">
        <v>63446</v>
      </c>
      <c r="H7897" t="s">
        <v>63447</v>
      </c>
      <c r="I7897" t="s">
        <v>2350</v>
      </c>
      <c r="J7897" t="s">
        <v>8024</v>
      </c>
      <c r="K7897" t="s">
        <v>8025</v>
      </c>
      <c r="L7897" t="s">
        <v>76</v>
      </c>
      <c r="M7897" t="s">
        <v>2516</v>
      </c>
      <c r="N7897" t="s">
        <v>2480</v>
      </c>
      <c r="O7897" t="s">
        <v>8026</v>
      </c>
      <c r="P7897" t="s">
        <v>63448</v>
      </c>
      <c r="Q7897" t="s">
        <v>63449</v>
      </c>
      <c r="R7897" t="str">
        <f t="shared" si="246"/>
        <v>奎文</v>
      </c>
      <c r="S7897" t="str">
        <f t="shared" si="247"/>
        <v>0716</v>
      </c>
    </row>
    <row r="7898" spans="1:19">
      <c r="A7898" t="s">
        <v>63450</v>
      </c>
      <c r="B7898" t="s">
        <v>63451</v>
      </c>
      <c r="C7898" t="s">
        <v>46</v>
      </c>
      <c r="D7898" t="s">
        <v>63452</v>
      </c>
      <c r="E7898" t="s">
        <v>63453</v>
      </c>
      <c r="F7898" t="s">
        <v>63454</v>
      </c>
      <c r="G7898" t="s">
        <v>63455</v>
      </c>
      <c r="H7898" t="s">
        <v>63456</v>
      </c>
      <c r="I7898" t="s">
        <v>5648</v>
      </c>
      <c r="J7898" t="s">
        <v>4774</v>
      </c>
      <c r="K7898" t="s">
        <v>4775</v>
      </c>
      <c r="L7898" t="s">
        <v>67</v>
      </c>
      <c r="M7898" t="s">
        <v>3706</v>
      </c>
      <c r="N7898" t="s">
        <v>2368</v>
      </c>
      <c r="O7898" t="s">
        <v>4776</v>
      </c>
      <c r="P7898" t="s">
        <v>63457</v>
      </c>
      <c r="R7898" t="str">
        <f t="shared" si="246"/>
        <v>昌邑</v>
      </c>
      <c r="S7898" t="str">
        <f t="shared" si="247"/>
        <v>0716</v>
      </c>
    </row>
    <row r="7899" spans="1:19">
      <c r="A7899" t="s">
        <v>63458</v>
      </c>
      <c r="B7899" t="s">
        <v>63459</v>
      </c>
      <c r="C7899" t="s">
        <v>46</v>
      </c>
      <c r="D7899" t="s">
        <v>63460</v>
      </c>
      <c r="E7899" t="s">
        <v>63120</v>
      </c>
      <c r="F7899" t="s">
        <v>63461</v>
      </c>
      <c r="G7899" t="s">
        <v>63462</v>
      </c>
      <c r="H7899" t="s">
        <v>63463</v>
      </c>
      <c r="I7899" t="s">
        <v>2350</v>
      </c>
      <c r="J7899" t="s">
        <v>5310</v>
      </c>
      <c r="K7899" t="s">
        <v>5311</v>
      </c>
      <c r="L7899" t="s">
        <v>137</v>
      </c>
      <c r="M7899" t="s">
        <v>3729</v>
      </c>
      <c r="N7899" t="s">
        <v>2354</v>
      </c>
      <c r="O7899" t="s">
        <v>5312</v>
      </c>
      <c r="P7899" t="s">
        <v>63464</v>
      </c>
      <c r="Q7899" t="s">
        <v>63465</v>
      </c>
      <c r="R7899" t="str">
        <f t="shared" si="246"/>
        <v>青州</v>
      </c>
      <c r="S7899" t="str">
        <f t="shared" si="247"/>
        <v>0716</v>
      </c>
    </row>
    <row r="7900" spans="1:19">
      <c r="A7900" t="s">
        <v>63466</v>
      </c>
      <c r="B7900" t="s">
        <v>63467</v>
      </c>
      <c r="C7900" t="s">
        <v>46</v>
      </c>
      <c r="D7900" t="s">
        <v>63468</v>
      </c>
      <c r="E7900" t="s">
        <v>63120</v>
      </c>
      <c r="F7900" t="s">
        <v>63469</v>
      </c>
      <c r="G7900" t="s">
        <v>63470</v>
      </c>
      <c r="H7900" t="s">
        <v>63471</v>
      </c>
      <c r="I7900" t="s">
        <v>2350</v>
      </c>
      <c r="J7900" t="s">
        <v>5547</v>
      </c>
      <c r="K7900" t="s">
        <v>5548</v>
      </c>
      <c r="L7900" t="s">
        <v>128</v>
      </c>
      <c r="M7900" t="s">
        <v>3895</v>
      </c>
      <c r="O7900" t="s">
        <v>5549</v>
      </c>
      <c r="P7900" t="s">
        <v>63472</v>
      </c>
      <c r="R7900" t="str">
        <f t="shared" si="246"/>
        <v>寿光</v>
      </c>
      <c r="S7900" t="str">
        <f t="shared" si="247"/>
        <v>0716</v>
      </c>
    </row>
    <row r="7901" spans="1:19">
      <c r="A7901" t="s">
        <v>63473</v>
      </c>
      <c r="B7901" t="s">
        <v>63474</v>
      </c>
      <c r="C7901" t="s">
        <v>46</v>
      </c>
      <c r="D7901" t="s">
        <v>63475</v>
      </c>
      <c r="E7901" t="s">
        <v>63120</v>
      </c>
      <c r="F7901" t="s">
        <v>63476</v>
      </c>
      <c r="G7901" t="s">
        <v>63477</v>
      </c>
      <c r="H7901" t="s">
        <v>63478</v>
      </c>
      <c r="I7901" t="s">
        <v>2350</v>
      </c>
      <c r="J7901" t="s">
        <v>7888</v>
      </c>
      <c r="K7901" t="s">
        <v>7889</v>
      </c>
      <c r="L7901" t="s">
        <v>76</v>
      </c>
      <c r="M7901" t="s">
        <v>2827</v>
      </c>
      <c r="N7901" t="s">
        <v>2602</v>
      </c>
      <c r="O7901" t="s">
        <v>7890</v>
      </c>
      <c r="P7901" t="s">
        <v>63479</v>
      </c>
      <c r="Q7901" t="s">
        <v>63480</v>
      </c>
      <c r="R7901" t="str">
        <f t="shared" si="246"/>
        <v>奎文</v>
      </c>
      <c r="S7901" t="str">
        <f t="shared" si="247"/>
        <v>0716</v>
      </c>
    </row>
    <row r="7902" spans="1:19">
      <c r="A7902" t="s">
        <v>63481</v>
      </c>
      <c r="B7902" t="s">
        <v>63482</v>
      </c>
      <c r="C7902" t="s">
        <v>46</v>
      </c>
      <c r="D7902" t="s">
        <v>63483</v>
      </c>
      <c r="E7902" t="s">
        <v>63282</v>
      </c>
      <c r="F7902" t="s">
        <v>63484</v>
      </c>
      <c r="G7902" t="s">
        <v>63485</v>
      </c>
      <c r="H7902" t="s">
        <v>63486</v>
      </c>
      <c r="I7902" t="s">
        <v>2378</v>
      </c>
      <c r="J7902" t="s">
        <v>4487</v>
      </c>
      <c r="K7902" t="s">
        <v>4488</v>
      </c>
      <c r="L7902" t="s">
        <v>137</v>
      </c>
      <c r="M7902" t="s">
        <v>2686</v>
      </c>
      <c r="N7902" t="s">
        <v>3179</v>
      </c>
      <c r="O7902" t="s">
        <v>4489</v>
      </c>
      <c r="P7902" t="s">
        <v>63487</v>
      </c>
      <c r="R7902" t="str">
        <f t="shared" si="246"/>
        <v>青州</v>
      </c>
      <c r="S7902" t="str">
        <f t="shared" si="247"/>
        <v>0716</v>
      </c>
    </row>
    <row r="7903" spans="1:19">
      <c r="A7903" t="s">
        <v>63488</v>
      </c>
      <c r="B7903" t="s">
        <v>63489</v>
      </c>
      <c r="C7903" t="s">
        <v>46</v>
      </c>
      <c r="D7903" t="s">
        <v>63490</v>
      </c>
      <c r="E7903" t="s">
        <v>63120</v>
      </c>
      <c r="F7903" t="s">
        <v>63491</v>
      </c>
      <c r="G7903" t="s">
        <v>63492</v>
      </c>
      <c r="H7903" t="s">
        <v>63493</v>
      </c>
      <c r="I7903" t="s">
        <v>2350</v>
      </c>
      <c r="J7903" t="s">
        <v>4005</v>
      </c>
      <c r="K7903" t="s">
        <v>4006</v>
      </c>
      <c r="L7903" t="s">
        <v>47</v>
      </c>
      <c r="M7903" t="s">
        <v>3141</v>
      </c>
      <c r="N7903" t="s">
        <v>2421</v>
      </c>
      <c r="O7903" t="s">
        <v>4008</v>
      </c>
      <c r="P7903" t="s">
        <v>63494</v>
      </c>
      <c r="Q7903" t="s">
        <v>63495</v>
      </c>
      <c r="R7903" t="str">
        <f t="shared" si="246"/>
        <v>诸城</v>
      </c>
      <c r="S7903" t="str">
        <f t="shared" si="247"/>
        <v>0716</v>
      </c>
    </row>
    <row r="7904" spans="1:19">
      <c r="A7904" t="s">
        <v>63496</v>
      </c>
      <c r="B7904" t="s">
        <v>63497</v>
      </c>
      <c r="C7904" t="s">
        <v>46</v>
      </c>
      <c r="D7904" t="s">
        <v>63498</v>
      </c>
      <c r="E7904" t="s">
        <v>63120</v>
      </c>
      <c r="F7904" t="s">
        <v>59672</v>
      </c>
      <c r="G7904" t="s">
        <v>59673</v>
      </c>
      <c r="H7904" t="s">
        <v>63499</v>
      </c>
      <c r="I7904" t="s">
        <v>3376</v>
      </c>
      <c r="J7904" t="s">
        <v>5273</v>
      </c>
      <c r="K7904" t="s">
        <v>5274</v>
      </c>
      <c r="L7904" t="s">
        <v>47</v>
      </c>
      <c r="M7904" t="s">
        <v>2454</v>
      </c>
      <c r="O7904" t="s">
        <v>5275</v>
      </c>
      <c r="Q7904" t="s">
        <v>59675</v>
      </c>
      <c r="R7904" t="str">
        <f t="shared" si="246"/>
        <v>诸城</v>
      </c>
      <c r="S7904" t="str">
        <f t="shared" si="247"/>
        <v>0716</v>
      </c>
    </row>
    <row r="7905" spans="1:19">
      <c r="A7905" t="s">
        <v>63500</v>
      </c>
      <c r="B7905" t="s">
        <v>63501</v>
      </c>
      <c r="C7905" t="s">
        <v>46</v>
      </c>
      <c r="D7905" t="s">
        <v>63502</v>
      </c>
      <c r="E7905" t="s">
        <v>63120</v>
      </c>
      <c r="F7905" t="s">
        <v>63503</v>
      </c>
      <c r="G7905" t="s">
        <v>63504</v>
      </c>
      <c r="H7905" t="s">
        <v>63505</v>
      </c>
      <c r="I7905" t="s">
        <v>2465</v>
      </c>
      <c r="J7905" t="s">
        <v>4582</v>
      </c>
      <c r="K7905" t="s">
        <v>4583</v>
      </c>
      <c r="L7905" t="s">
        <v>110</v>
      </c>
      <c r="M7905" t="s">
        <v>2849</v>
      </c>
      <c r="N7905" t="s">
        <v>7359</v>
      </c>
      <c r="O7905" t="s">
        <v>4584</v>
      </c>
      <c r="P7905" t="s">
        <v>63506</v>
      </c>
      <c r="Q7905" t="s">
        <v>63507</v>
      </c>
      <c r="R7905" t="str">
        <f t="shared" si="246"/>
        <v>高密</v>
      </c>
      <c r="S7905" t="str">
        <f t="shared" si="247"/>
        <v>0716</v>
      </c>
    </row>
    <row r="7906" spans="1:19">
      <c r="A7906" t="s">
        <v>63508</v>
      </c>
      <c r="B7906" t="s">
        <v>63509</v>
      </c>
      <c r="C7906" t="s">
        <v>46</v>
      </c>
      <c r="D7906" t="s">
        <v>63510</v>
      </c>
      <c r="E7906" t="s">
        <v>63120</v>
      </c>
      <c r="F7906" t="s">
        <v>63511</v>
      </c>
      <c r="G7906" t="s">
        <v>63512</v>
      </c>
      <c r="H7906" t="s">
        <v>63513</v>
      </c>
      <c r="I7906" t="s">
        <v>2350</v>
      </c>
      <c r="J7906" t="s">
        <v>7627</v>
      </c>
      <c r="K7906" t="s">
        <v>7628</v>
      </c>
      <c r="L7906" t="s">
        <v>128</v>
      </c>
      <c r="M7906" t="s">
        <v>6079</v>
      </c>
      <c r="N7906" t="s">
        <v>2354</v>
      </c>
      <c r="O7906" t="s">
        <v>7629</v>
      </c>
      <c r="P7906" t="s">
        <v>63514</v>
      </c>
      <c r="R7906" t="str">
        <f t="shared" si="246"/>
        <v>寿光</v>
      </c>
      <c r="S7906" t="str">
        <f t="shared" si="247"/>
        <v>0716</v>
      </c>
    </row>
    <row r="7907" spans="1:19">
      <c r="A7907" t="s">
        <v>63515</v>
      </c>
      <c r="B7907" t="s">
        <v>63516</v>
      </c>
      <c r="C7907" t="s">
        <v>46</v>
      </c>
      <c r="D7907" t="s">
        <v>63517</v>
      </c>
      <c r="E7907" t="s">
        <v>63518</v>
      </c>
      <c r="F7907" t="s">
        <v>63519</v>
      </c>
      <c r="G7907" t="s">
        <v>63520</v>
      </c>
      <c r="H7907" t="s">
        <v>63521</v>
      </c>
      <c r="I7907" t="s">
        <v>2465</v>
      </c>
      <c r="J7907" t="s">
        <v>8963</v>
      </c>
      <c r="K7907" t="s">
        <v>8964</v>
      </c>
      <c r="L7907" t="s">
        <v>676</v>
      </c>
      <c r="M7907" t="s">
        <v>5995</v>
      </c>
      <c r="N7907" t="s">
        <v>4614</v>
      </c>
      <c r="O7907" t="s">
        <v>8965</v>
      </c>
      <c r="P7907" t="s">
        <v>63522</v>
      </c>
      <c r="R7907" t="str">
        <f t="shared" si="246"/>
        <v>昌乐</v>
      </c>
      <c r="S7907" t="str">
        <f t="shared" si="247"/>
        <v>0716</v>
      </c>
    </row>
    <row r="7908" spans="1:19">
      <c r="A7908" t="s">
        <v>63523</v>
      </c>
      <c r="B7908" t="s">
        <v>63524</v>
      </c>
      <c r="C7908" t="s">
        <v>46</v>
      </c>
      <c r="D7908" t="s">
        <v>63525</v>
      </c>
      <c r="E7908" t="s">
        <v>63120</v>
      </c>
      <c r="F7908" t="s">
        <v>63526</v>
      </c>
      <c r="G7908" t="s">
        <v>63527</v>
      </c>
      <c r="H7908" t="s">
        <v>63528</v>
      </c>
      <c r="I7908" t="s">
        <v>2364</v>
      </c>
      <c r="J7908" t="s">
        <v>4243</v>
      </c>
      <c r="K7908" t="s">
        <v>4244</v>
      </c>
      <c r="L7908" t="s">
        <v>137</v>
      </c>
      <c r="M7908" t="s">
        <v>3040</v>
      </c>
      <c r="N7908" t="s">
        <v>3994</v>
      </c>
      <c r="O7908" t="s">
        <v>4245</v>
      </c>
      <c r="P7908" t="s">
        <v>63529</v>
      </c>
      <c r="Q7908" t="s">
        <v>63530</v>
      </c>
      <c r="R7908" t="str">
        <f t="shared" si="246"/>
        <v>青州</v>
      </c>
      <c r="S7908" t="str">
        <f t="shared" si="247"/>
        <v>0716</v>
      </c>
    </row>
    <row r="7909" spans="1:19">
      <c r="A7909" t="s">
        <v>63531</v>
      </c>
      <c r="B7909" t="s">
        <v>63532</v>
      </c>
      <c r="C7909" t="s">
        <v>46</v>
      </c>
      <c r="D7909" t="s">
        <v>63533</v>
      </c>
      <c r="E7909" t="s">
        <v>63120</v>
      </c>
      <c r="F7909" t="s">
        <v>63534</v>
      </c>
      <c r="G7909" t="s">
        <v>63535</v>
      </c>
      <c r="H7909" t="s">
        <v>63536</v>
      </c>
      <c r="I7909" t="s">
        <v>2350</v>
      </c>
      <c r="J7909" t="s">
        <v>8024</v>
      </c>
      <c r="K7909" t="s">
        <v>8025</v>
      </c>
      <c r="L7909" t="s">
        <v>76</v>
      </c>
      <c r="M7909" t="s">
        <v>2516</v>
      </c>
      <c r="N7909" t="s">
        <v>5712</v>
      </c>
      <c r="O7909" t="s">
        <v>8026</v>
      </c>
      <c r="P7909" t="s">
        <v>63537</v>
      </c>
      <c r="Q7909" t="s">
        <v>63538</v>
      </c>
      <c r="R7909" t="str">
        <f t="shared" si="246"/>
        <v>奎文</v>
      </c>
      <c r="S7909" t="str">
        <f t="shared" si="247"/>
        <v>0716</v>
      </c>
    </row>
    <row r="7910" spans="1:19">
      <c r="A7910" t="s">
        <v>63539</v>
      </c>
      <c r="B7910" t="s">
        <v>63540</v>
      </c>
      <c r="C7910" t="s">
        <v>46</v>
      </c>
      <c r="D7910" t="s">
        <v>63541</v>
      </c>
      <c r="E7910" t="s">
        <v>63542</v>
      </c>
      <c r="F7910" t="s">
        <v>63543</v>
      </c>
      <c r="G7910" t="s">
        <v>63544</v>
      </c>
      <c r="H7910" t="s">
        <v>63545</v>
      </c>
      <c r="I7910" t="s">
        <v>2350</v>
      </c>
      <c r="J7910" t="s">
        <v>5564</v>
      </c>
      <c r="K7910" t="s">
        <v>5565</v>
      </c>
      <c r="L7910" t="s">
        <v>137</v>
      </c>
      <c r="M7910" t="s">
        <v>2625</v>
      </c>
      <c r="N7910" t="s">
        <v>2421</v>
      </c>
      <c r="O7910" t="s">
        <v>2626</v>
      </c>
      <c r="P7910" t="s">
        <v>63546</v>
      </c>
      <c r="R7910" t="str">
        <f t="shared" si="246"/>
        <v>青州</v>
      </c>
      <c r="S7910" t="str">
        <f t="shared" si="247"/>
        <v>0716</v>
      </c>
    </row>
    <row r="7911" spans="1:19">
      <c r="A7911" t="s">
        <v>63547</v>
      </c>
      <c r="B7911" t="s">
        <v>63548</v>
      </c>
      <c r="C7911" t="s">
        <v>46</v>
      </c>
      <c r="D7911" t="s">
        <v>63549</v>
      </c>
      <c r="E7911" t="s">
        <v>63120</v>
      </c>
      <c r="F7911" t="s">
        <v>63550</v>
      </c>
      <c r="G7911" t="s">
        <v>63551</v>
      </c>
      <c r="H7911" t="s">
        <v>63552</v>
      </c>
      <c r="I7911" t="s">
        <v>2350</v>
      </c>
      <c r="J7911" t="s">
        <v>6889</v>
      </c>
      <c r="K7911" t="s">
        <v>6890</v>
      </c>
      <c r="L7911" t="s">
        <v>146</v>
      </c>
      <c r="M7911" t="s">
        <v>3532</v>
      </c>
      <c r="N7911" t="s">
        <v>2674</v>
      </c>
      <c r="O7911" t="s">
        <v>6891</v>
      </c>
      <c r="P7911" t="s">
        <v>63553</v>
      </c>
      <c r="R7911" t="str">
        <f t="shared" si="246"/>
        <v>临朐</v>
      </c>
      <c r="S7911" t="str">
        <f t="shared" si="247"/>
        <v>0716</v>
      </c>
    </row>
    <row r="7912" spans="1:19">
      <c r="A7912" t="s">
        <v>63554</v>
      </c>
      <c r="B7912" t="s">
        <v>63555</v>
      </c>
      <c r="C7912" t="s">
        <v>46</v>
      </c>
      <c r="D7912" t="s">
        <v>63556</v>
      </c>
      <c r="E7912" t="s">
        <v>63282</v>
      </c>
      <c r="F7912" t="s">
        <v>63557</v>
      </c>
      <c r="G7912" t="s">
        <v>63558</v>
      </c>
      <c r="H7912" t="s">
        <v>63559</v>
      </c>
      <c r="I7912" t="s">
        <v>3376</v>
      </c>
      <c r="J7912" t="s">
        <v>3868</v>
      </c>
      <c r="K7912" t="s">
        <v>3869</v>
      </c>
      <c r="L7912" t="s">
        <v>57</v>
      </c>
      <c r="M7912" t="s">
        <v>2367</v>
      </c>
      <c r="N7912" t="s">
        <v>7446</v>
      </c>
      <c r="O7912" t="s">
        <v>3870</v>
      </c>
      <c r="P7912" t="s">
        <v>63560</v>
      </c>
      <c r="R7912" t="str">
        <f t="shared" si="246"/>
        <v>安丘</v>
      </c>
      <c r="S7912" t="str">
        <f t="shared" si="247"/>
        <v>0716</v>
      </c>
    </row>
    <row r="7913" spans="1:19">
      <c r="A7913" t="s">
        <v>63561</v>
      </c>
      <c r="B7913" t="s">
        <v>63562</v>
      </c>
      <c r="C7913" t="s">
        <v>46</v>
      </c>
      <c r="D7913" t="s">
        <v>63563</v>
      </c>
      <c r="E7913" t="s">
        <v>63120</v>
      </c>
      <c r="F7913" t="s">
        <v>63564</v>
      </c>
      <c r="G7913" t="s">
        <v>63565</v>
      </c>
      <c r="H7913" t="s">
        <v>63566</v>
      </c>
      <c r="I7913" t="s">
        <v>2378</v>
      </c>
      <c r="J7913" t="s">
        <v>3337</v>
      </c>
      <c r="K7913" t="s">
        <v>3338</v>
      </c>
      <c r="L7913" t="s">
        <v>76</v>
      </c>
      <c r="M7913" t="s">
        <v>2408</v>
      </c>
      <c r="N7913" t="s">
        <v>2859</v>
      </c>
      <c r="O7913" t="s">
        <v>3340</v>
      </c>
      <c r="P7913" t="s">
        <v>63567</v>
      </c>
      <c r="R7913" t="str">
        <f t="shared" si="246"/>
        <v>奎文</v>
      </c>
      <c r="S7913" t="str">
        <f t="shared" si="247"/>
        <v>0716</v>
      </c>
    </row>
    <row r="7914" spans="1:19">
      <c r="A7914" t="s">
        <v>63568</v>
      </c>
      <c r="B7914" t="s">
        <v>63569</v>
      </c>
      <c r="C7914" t="s">
        <v>46</v>
      </c>
      <c r="D7914" t="s">
        <v>63570</v>
      </c>
      <c r="E7914" t="s">
        <v>63120</v>
      </c>
      <c r="F7914" t="s">
        <v>63571</v>
      </c>
      <c r="G7914" t="s">
        <v>63572</v>
      </c>
      <c r="H7914" t="s">
        <v>63573</v>
      </c>
      <c r="I7914" t="s">
        <v>2378</v>
      </c>
      <c r="J7914" t="s">
        <v>3552</v>
      </c>
      <c r="K7914" t="s">
        <v>3553</v>
      </c>
      <c r="L7914" t="s">
        <v>101</v>
      </c>
      <c r="M7914" t="s">
        <v>2982</v>
      </c>
      <c r="N7914" t="s">
        <v>2421</v>
      </c>
      <c r="O7914" t="s">
        <v>3555</v>
      </c>
      <c r="P7914" t="s">
        <v>63574</v>
      </c>
      <c r="Q7914" t="s">
        <v>63575</v>
      </c>
      <c r="R7914" t="str">
        <f t="shared" si="246"/>
        <v>潍城</v>
      </c>
      <c r="S7914" t="str">
        <f t="shared" si="247"/>
        <v>0716</v>
      </c>
    </row>
    <row r="7915" spans="1:19">
      <c r="A7915" t="s">
        <v>63576</v>
      </c>
      <c r="B7915" t="s">
        <v>63577</v>
      </c>
      <c r="C7915" t="s">
        <v>46</v>
      </c>
      <c r="D7915" t="s">
        <v>63578</v>
      </c>
      <c r="E7915" t="s">
        <v>63120</v>
      </c>
      <c r="F7915" t="s">
        <v>63579</v>
      </c>
      <c r="G7915" t="s">
        <v>63580</v>
      </c>
      <c r="H7915" t="s">
        <v>63581</v>
      </c>
      <c r="I7915" t="s">
        <v>2350</v>
      </c>
      <c r="J7915" t="s">
        <v>4705</v>
      </c>
      <c r="K7915" t="s">
        <v>4706</v>
      </c>
      <c r="L7915" t="s">
        <v>101</v>
      </c>
      <c r="M7915" t="s">
        <v>4459</v>
      </c>
      <c r="N7915" t="s">
        <v>3017</v>
      </c>
      <c r="O7915" t="s">
        <v>4707</v>
      </c>
      <c r="P7915" t="s">
        <v>63582</v>
      </c>
      <c r="Q7915" t="s">
        <v>63583</v>
      </c>
      <c r="R7915" t="str">
        <f t="shared" si="246"/>
        <v>潍城</v>
      </c>
      <c r="S7915" t="str">
        <f t="shared" si="247"/>
        <v>0716</v>
      </c>
    </row>
    <row r="7916" spans="1:19">
      <c r="A7916" t="s">
        <v>63584</v>
      </c>
      <c r="B7916" t="s">
        <v>63585</v>
      </c>
      <c r="C7916" t="s">
        <v>46</v>
      </c>
      <c r="D7916" t="s">
        <v>63586</v>
      </c>
      <c r="E7916" t="s">
        <v>63120</v>
      </c>
      <c r="F7916" t="s">
        <v>63587</v>
      </c>
      <c r="G7916" t="s">
        <v>63588</v>
      </c>
      <c r="H7916" t="s">
        <v>63589</v>
      </c>
      <c r="I7916" t="s">
        <v>2350</v>
      </c>
      <c r="J7916" t="s">
        <v>61794</v>
      </c>
      <c r="K7916" t="s">
        <v>61795</v>
      </c>
      <c r="L7916" t="s">
        <v>101</v>
      </c>
      <c r="M7916" t="s">
        <v>2982</v>
      </c>
      <c r="N7916" t="s">
        <v>2564</v>
      </c>
      <c r="O7916" t="s">
        <v>61796</v>
      </c>
      <c r="P7916" t="s">
        <v>63590</v>
      </c>
      <c r="Q7916" t="s">
        <v>63591</v>
      </c>
      <c r="R7916" t="str">
        <f t="shared" si="246"/>
        <v>潍城</v>
      </c>
      <c r="S7916" t="str">
        <f t="shared" si="247"/>
        <v>0716</v>
      </c>
    </row>
    <row r="7917" spans="1:19">
      <c r="A7917" t="s">
        <v>63592</v>
      </c>
      <c r="B7917" t="s">
        <v>63593</v>
      </c>
      <c r="C7917" t="s">
        <v>46</v>
      </c>
      <c r="D7917" t="s">
        <v>63594</v>
      </c>
      <c r="E7917" t="s">
        <v>63282</v>
      </c>
      <c r="F7917" t="s">
        <v>63595</v>
      </c>
      <c r="G7917" t="s">
        <v>63596</v>
      </c>
      <c r="H7917" t="s">
        <v>63597</v>
      </c>
      <c r="I7917" t="s">
        <v>2645</v>
      </c>
      <c r="J7917" t="s">
        <v>6485</v>
      </c>
      <c r="K7917" t="s">
        <v>6486</v>
      </c>
      <c r="L7917" t="s">
        <v>128</v>
      </c>
      <c r="M7917" t="s">
        <v>3653</v>
      </c>
      <c r="N7917" t="s">
        <v>2368</v>
      </c>
      <c r="O7917" t="s">
        <v>6487</v>
      </c>
      <c r="P7917" t="s">
        <v>63598</v>
      </c>
      <c r="R7917" t="str">
        <f t="shared" si="246"/>
        <v>寿光</v>
      </c>
      <c r="S7917" t="str">
        <f t="shared" si="247"/>
        <v>0716</v>
      </c>
    </row>
    <row r="7918" spans="1:19">
      <c r="A7918" t="s">
        <v>63599</v>
      </c>
      <c r="B7918" t="s">
        <v>63600</v>
      </c>
      <c r="C7918" t="s">
        <v>46</v>
      </c>
      <c r="D7918" t="s">
        <v>63601</v>
      </c>
      <c r="E7918" t="s">
        <v>63120</v>
      </c>
      <c r="F7918" t="s">
        <v>63602</v>
      </c>
      <c r="G7918" t="s">
        <v>63603</v>
      </c>
      <c r="H7918" t="s">
        <v>63604</v>
      </c>
      <c r="I7918" t="s">
        <v>2645</v>
      </c>
      <c r="J7918" t="s">
        <v>10811</v>
      </c>
      <c r="K7918" t="s">
        <v>10812</v>
      </c>
      <c r="L7918" t="s">
        <v>128</v>
      </c>
      <c r="M7918" t="s">
        <v>4047</v>
      </c>
      <c r="N7918" t="s">
        <v>2480</v>
      </c>
      <c r="O7918" t="s">
        <v>10813</v>
      </c>
      <c r="P7918" t="s">
        <v>63605</v>
      </c>
      <c r="Q7918" t="s">
        <v>63606</v>
      </c>
      <c r="R7918" t="str">
        <f t="shared" si="246"/>
        <v>寿光</v>
      </c>
      <c r="S7918" t="str">
        <f t="shared" si="247"/>
        <v>0716</v>
      </c>
    </row>
    <row r="7919" spans="1:19">
      <c r="A7919" t="s">
        <v>63607</v>
      </c>
      <c r="B7919" t="s">
        <v>63608</v>
      </c>
      <c r="C7919" t="s">
        <v>46</v>
      </c>
      <c r="D7919" t="s">
        <v>63609</v>
      </c>
      <c r="E7919" t="s">
        <v>63120</v>
      </c>
      <c r="F7919" t="s">
        <v>63610</v>
      </c>
      <c r="G7919" t="s">
        <v>63611</v>
      </c>
      <c r="H7919" t="s">
        <v>63612</v>
      </c>
      <c r="I7919" t="s">
        <v>2503</v>
      </c>
      <c r="J7919" t="s">
        <v>5938</v>
      </c>
      <c r="K7919" t="s">
        <v>5939</v>
      </c>
      <c r="L7919" t="s">
        <v>76</v>
      </c>
      <c r="M7919" t="s">
        <v>4374</v>
      </c>
      <c r="N7919" t="s">
        <v>2480</v>
      </c>
      <c r="O7919" t="s">
        <v>5940</v>
      </c>
      <c r="P7919" t="s">
        <v>63613</v>
      </c>
      <c r="Q7919" t="s">
        <v>63614</v>
      </c>
      <c r="R7919" t="str">
        <f t="shared" si="246"/>
        <v>奎文</v>
      </c>
      <c r="S7919" t="str">
        <f t="shared" si="247"/>
        <v>0716</v>
      </c>
    </row>
    <row r="7920" spans="1:19">
      <c r="A7920" t="s">
        <v>63615</v>
      </c>
      <c r="B7920" t="s">
        <v>63616</v>
      </c>
      <c r="C7920" t="s">
        <v>46</v>
      </c>
      <c r="D7920" t="s">
        <v>63617</v>
      </c>
      <c r="E7920" t="s">
        <v>63618</v>
      </c>
      <c r="F7920" t="s">
        <v>63619</v>
      </c>
      <c r="G7920" t="s">
        <v>63620</v>
      </c>
      <c r="H7920" t="s">
        <v>63621</v>
      </c>
      <c r="I7920" t="s">
        <v>2364</v>
      </c>
      <c r="J7920" t="s">
        <v>5347</v>
      </c>
      <c r="K7920" t="s">
        <v>5348</v>
      </c>
      <c r="L7920" t="s">
        <v>187</v>
      </c>
      <c r="M7920" t="s">
        <v>3510</v>
      </c>
      <c r="N7920" t="s">
        <v>2816</v>
      </c>
      <c r="O7920" t="s">
        <v>5349</v>
      </c>
      <c r="P7920" t="s">
        <v>63622</v>
      </c>
      <c r="R7920" t="str">
        <f t="shared" si="246"/>
        <v>坊子</v>
      </c>
      <c r="S7920" t="str">
        <f t="shared" si="247"/>
        <v>0716</v>
      </c>
    </row>
    <row r="7921" spans="1:19">
      <c r="A7921" t="s">
        <v>63623</v>
      </c>
      <c r="B7921" t="s">
        <v>63624</v>
      </c>
      <c r="C7921" t="s">
        <v>46</v>
      </c>
      <c r="D7921" t="s">
        <v>63625</v>
      </c>
      <c r="E7921" t="s">
        <v>63626</v>
      </c>
      <c r="F7921" t="s">
        <v>63627</v>
      </c>
      <c r="G7921" t="s">
        <v>63628</v>
      </c>
      <c r="H7921" t="s">
        <v>63629</v>
      </c>
      <c r="I7921" t="s">
        <v>2364</v>
      </c>
      <c r="J7921" t="s">
        <v>7099</v>
      </c>
      <c r="K7921" t="s">
        <v>7100</v>
      </c>
      <c r="L7921" t="s">
        <v>146</v>
      </c>
      <c r="M7921" t="s">
        <v>4470</v>
      </c>
      <c r="N7921" t="s">
        <v>2354</v>
      </c>
      <c r="O7921" t="s">
        <v>7101</v>
      </c>
      <c r="P7921" t="s">
        <v>63630</v>
      </c>
      <c r="Q7921" t="s">
        <v>63631</v>
      </c>
      <c r="R7921" t="str">
        <f t="shared" si="246"/>
        <v>临朐</v>
      </c>
      <c r="S7921" t="str">
        <f t="shared" si="247"/>
        <v>0716</v>
      </c>
    </row>
    <row r="7922" spans="1:19">
      <c r="A7922" t="s">
        <v>63632</v>
      </c>
      <c r="B7922" t="s">
        <v>63633</v>
      </c>
      <c r="C7922" t="s">
        <v>46</v>
      </c>
      <c r="D7922" t="s">
        <v>63634</v>
      </c>
      <c r="E7922" t="s">
        <v>63635</v>
      </c>
      <c r="F7922" t="s">
        <v>63636</v>
      </c>
      <c r="G7922" t="s">
        <v>63637</v>
      </c>
      <c r="H7922" t="s">
        <v>63638</v>
      </c>
      <c r="I7922" t="s">
        <v>3336</v>
      </c>
      <c r="J7922" t="s">
        <v>8254</v>
      </c>
      <c r="K7922" t="s">
        <v>8255</v>
      </c>
      <c r="L7922" t="s">
        <v>110</v>
      </c>
      <c r="M7922" t="s">
        <v>3098</v>
      </c>
      <c r="N7922" t="s">
        <v>2368</v>
      </c>
      <c r="O7922" t="s">
        <v>8256</v>
      </c>
      <c r="P7922" t="s">
        <v>63639</v>
      </c>
      <c r="Q7922" t="s">
        <v>63640</v>
      </c>
      <c r="R7922" t="str">
        <f t="shared" si="246"/>
        <v>高密</v>
      </c>
      <c r="S7922" t="str">
        <f t="shared" si="247"/>
        <v>0716</v>
      </c>
    </row>
    <row r="7923" spans="1:19">
      <c r="A7923" t="s">
        <v>63641</v>
      </c>
      <c r="B7923" t="s">
        <v>63642</v>
      </c>
      <c r="C7923" t="s">
        <v>46</v>
      </c>
      <c r="D7923" t="s">
        <v>63643</v>
      </c>
      <c r="E7923" t="s">
        <v>63120</v>
      </c>
      <c r="F7923" t="s">
        <v>63644</v>
      </c>
      <c r="G7923" t="s">
        <v>63645</v>
      </c>
      <c r="H7923" t="s">
        <v>63646</v>
      </c>
      <c r="I7923" t="s">
        <v>2364</v>
      </c>
      <c r="J7923" t="s">
        <v>11691</v>
      </c>
      <c r="K7923" t="s">
        <v>11692</v>
      </c>
      <c r="L7923" t="s">
        <v>146</v>
      </c>
      <c r="M7923" t="s">
        <v>2420</v>
      </c>
      <c r="N7923" t="s">
        <v>2674</v>
      </c>
      <c r="O7923" t="s">
        <v>11693</v>
      </c>
      <c r="P7923" t="s">
        <v>63647</v>
      </c>
      <c r="Q7923" t="s">
        <v>63648</v>
      </c>
      <c r="R7923" t="str">
        <f t="shared" si="246"/>
        <v>临朐</v>
      </c>
      <c r="S7923" t="str">
        <f t="shared" si="247"/>
        <v>0716</v>
      </c>
    </row>
    <row r="7924" spans="1:19">
      <c r="A7924" t="s">
        <v>63649</v>
      </c>
      <c r="B7924" t="s">
        <v>63650</v>
      </c>
      <c r="C7924" t="s">
        <v>46</v>
      </c>
      <c r="D7924" t="s">
        <v>63651</v>
      </c>
      <c r="E7924" t="s">
        <v>63120</v>
      </c>
      <c r="F7924" t="s">
        <v>63652</v>
      </c>
      <c r="G7924" t="s">
        <v>63653</v>
      </c>
      <c r="H7924" t="s">
        <v>63654</v>
      </c>
      <c r="I7924" t="s">
        <v>2350</v>
      </c>
      <c r="J7924" t="s">
        <v>11746</v>
      </c>
      <c r="K7924" t="s">
        <v>11747</v>
      </c>
      <c r="L7924" t="s">
        <v>47</v>
      </c>
      <c r="M7924" t="s">
        <v>4154</v>
      </c>
      <c r="N7924" t="s">
        <v>40753</v>
      </c>
      <c r="O7924" t="s">
        <v>11748</v>
      </c>
      <c r="P7924" t="s">
        <v>63655</v>
      </c>
      <c r="Q7924" t="s">
        <v>63656</v>
      </c>
      <c r="R7924" t="str">
        <f t="shared" si="246"/>
        <v>诸城</v>
      </c>
      <c r="S7924" t="str">
        <f t="shared" si="247"/>
        <v>0716</v>
      </c>
    </row>
    <row r="7925" spans="1:19">
      <c r="A7925" t="s">
        <v>63657</v>
      </c>
      <c r="B7925" t="s">
        <v>63658</v>
      </c>
      <c r="C7925" t="s">
        <v>46</v>
      </c>
      <c r="D7925" t="s">
        <v>63659</v>
      </c>
      <c r="E7925" t="s">
        <v>63120</v>
      </c>
      <c r="F7925" t="s">
        <v>63660</v>
      </c>
      <c r="G7925" t="s">
        <v>63661</v>
      </c>
      <c r="H7925" t="s">
        <v>63662</v>
      </c>
      <c r="I7925" t="s">
        <v>2350</v>
      </c>
      <c r="J7925" t="s">
        <v>6863</v>
      </c>
      <c r="K7925" t="s">
        <v>6864</v>
      </c>
      <c r="L7925" t="s">
        <v>128</v>
      </c>
      <c r="M7925" t="s">
        <v>3952</v>
      </c>
      <c r="N7925" t="s">
        <v>2872</v>
      </c>
      <c r="O7925" t="s">
        <v>6865</v>
      </c>
      <c r="P7925" t="s">
        <v>63663</v>
      </c>
      <c r="Q7925" t="s">
        <v>63664</v>
      </c>
      <c r="R7925" t="str">
        <f t="shared" si="246"/>
        <v>寿光</v>
      </c>
      <c r="S7925" t="str">
        <f t="shared" si="247"/>
        <v>0716</v>
      </c>
    </row>
    <row r="7926" spans="1:19">
      <c r="A7926" t="s">
        <v>63665</v>
      </c>
      <c r="B7926" t="s">
        <v>63666</v>
      </c>
      <c r="C7926" t="s">
        <v>46</v>
      </c>
      <c r="D7926" t="s">
        <v>63667</v>
      </c>
      <c r="E7926" t="s">
        <v>63120</v>
      </c>
      <c r="F7926" t="s">
        <v>63668</v>
      </c>
      <c r="G7926" t="s">
        <v>63669</v>
      </c>
      <c r="H7926" t="s">
        <v>63670</v>
      </c>
      <c r="I7926" t="s">
        <v>2364</v>
      </c>
      <c r="J7926" t="s">
        <v>2337</v>
      </c>
      <c r="K7926" t="s">
        <v>2338</v>
      </c>
      <c r="L7926" t="s">
        <v>137</v>
      </c>
      <c r="M7926" t="s">
        <v>2339</v>
      </c>
      <c r="N7926" t="s">
        <v>2340</v>
      </c>
      <c r="O7926" t="s">
        <v>2341</v>
      </c>
      <c r="P7926" t="s">
        <v>63671</v>
      </c>
      <c r="Q7926" t="s">
        <v>63672</v>
      </c>
      <c r="R7926" t="str">
        <f t="shared" si="246"/>
        <v>青州</v>
      </c>
      <c r="S7926" t="str">
        <f t="shared" si="247"/>
        <v>0716</v>
      </c>
    </row>
    <row r="7927" spans="1:19">
      <c r="A7927" t="s">
        <v>63673</v>
      </c>
      <c r="B7927" t="s">
        <v>63674</v>
      </c>
      <c r="C7927" t="s">
        <v>46</v>
      </c>
      <c r="D7927" t="s">
        <v>63675</v>
      </c>
      <c r="E7927" t="s">
        <v>63120</v>
      </c>
      <c r="F7927" t="s">
        <v>63676</v>
      </c>
      <c r="G7927" t="s">
        <v>63677</v>
      </c>
      <c r="H7927" t="s">
        <v>63678</v>
      </c>
      <c r="I7927" t="s">
        <v>2350</v>
      </c>
      <c r="J7927" t="s">
        <v>5957</v>
      </c>
      <c r="K7927" t="s">
        <v>5958</v>
      </c>
      <c r="L7927" t="s">
        <v>67</v>
      </c>
      <c r="M7927" t="s">
        <v>2958</v>
      </c>
      <c r="N7927" t="s">
        <v>2421</v>
      </c>
      <c r="O7927" t="s">
        <v>5959</v>
      </c>
      <c r="P7927" t="s">
        <v>63679</v>
      </c>
      <c r="R7927" t="str">
        <f t="shared" si="246"/>
        <v>昌邑</v>
      </c>
      <c r="S7927" t="str">
        <f t="shared" si="247"/>
        <v>0716</v>
      </c>
    </row>
    <row r="7928" spans="1:19">
      <c r="A7928" t="s">
        <v>63680</v>
      </c>
      <c r="B7928" t="s">
        <v>63681</v>
      </c>
      <c r="C7928" t="s">
        <v>46</v>
      </c>
      <c r="D7928" t="s">
        <v>63682</v>
      </c>
      <c r="E7928" t="s">
        <v>63120</v>
      </c>
      <c r="F7928" t="s">
        <v>63683</v>
      </c>
      <c r="G7928" t="s">
        <v>63684</v>
      </c>
      <c r="H7928" t="s">
        <v>63685</v>
      </c>
      <c r="I7928" t="s">
        <v>6637</v>
      </c>
      <c r="J7928" t="s">
        <v>12083</v>
      </c>
      <c r="K7928" t="s">
        <v>12084</v>
      </c>
      <c r="L7928" t="s">
        <v>101</v>
      </c>
      <c r="M7928" t="s">
        <v>5737</v>
      </c>
      <c r="N7928" t="s">
        <v>2480</v>
      </c>
      <c r="O7928" t="s">
        <v>12085</v>
      </c>
      <c r="P7928" t="s">
        <v>63686</v>
      </c>
      <c r="Q7928" t="s">
        <v>63687</v>
      </c>
      <c r="R7928" t="str">
        <f t="shared" si="246"/>
        <v>潍城</v>
      </c>
      <c r="S7928" t="str">
        <f t="shared" si="247"/>
        <v>0716</v>
      </c>
    </row>
    <row r="7929" spans="1:19">
      <c r="A7929" t="s">
        <v>63688</v>
      </c>
      <c r="B7929" t="s">
        <v>63689</v>
      </c>
      <c r="C7929" t="s">
        <v>46</v>
      </c>
      <c r="D7929" t="s">
        <v>63690</v>
      </c>
      <c r="E7929" t="s">
        <v>63120</v>
      </c>
      <c r="F7929" t="s">
        <v>63691</v>
      </c>
      <c r="G7929" t="s">
        <v>63692</v>
      </c>
      <c r="H7929" t="s">
        <v>63693</v>
      </c>
      <c r="I7929" t="s">
        <v>2364</v>
      </c>
      <c r="J7929" t="s">
        <v>3597</v>
      </c>
      <c r="K7929" t="s">
        <v>3598</v>
      </c>
      <c r="L7929" t="s">
        <v>128</v>
      </c>
      <c r="M7929" t="s">
        <v>2708</v>
      </c>
      <c r="N7929" t="s">
        <v>2721</v>
      </c>
      <c r="O7929" t="s">
        <v>3599</v>
      </c>
      <c r="P7929" t="s">
        <v>63694</v>
      </c>
      <c r="Q7929" t="s">
        <v>63695</v>
      </c>
      <c r="R7929" t="str">
        <f t="shared" si="246"/>
        <v>寿光</v>
      </c>
      <c r="S7929" t="str">
        <f t="shared" si="247"/>
        <v>0716</v>
      </c>
    </row>
    <row r="7930" spans="1:19">
      <c r="A7930" t="s">
        <v>63696</v>
      </c>
      <c r="B7930" t="s">
        <v>63089</v>
      </c>
      <c r="C7930" t="s">
        <v>46</v>
      </c>
      <c r="D7930" t="s">
        <v>63697</v>
      </c>
      <c r="E7930" t="s">
        <v>63120</v>
      </c>
      <c r="F7930" t="s">
        <v>63698</v>
      </c>
      <c r="G7930" t="s">
        <v>63699</v>
      </c>
      <c r="H7930" t="s">
        <v>63700</v>
      </c>
      <c r="I7930" t="s">
        <v>2364</v>
      </c>
      <c r="J7930" t="s">
        <v>2379</v>
      </c>
      <c r="K7930" t="s">
        <v>2380</v>
      </c>
      <c r="L7930" t="s">
        <v>110</v>
      </c>
      <c r="M7930" t="s">
        <v>2381</v>
      </c>
      <c r="O7930" t="s">
        <v>2383</v>
      </c>
      <c r="P7930" t="s">
        <v>63701</v>
      </c>
      <c r="Q7930" t="s">
        <v>63702</v>
      </c>
      <c r="R7930" t="str">
        <f t="shared" si="246"/>
        <v>高密</v>
      </c>
      <c r="S7930" t="str">
        <f t="shared" si="247"/>
        <v>0716</v>
      </c>
    </row>
    <row r="7931" spans="1:19">
      <c r="A7931" t="s">
        <v>63703</v>
      </c>
      <c r="B7931" t="s">
        <v>63704</v>
      </c>
      <c r="C7931" t="s">
        <v>46</v>
      </c>
      <c r="D7931" t="s">
        <v>63705</v>
      </c>
      <c r="E7931" t="s">
        <v>63706</v>
      </c>
      <c r="F7931" t="s">
        <v>63707</v>
      </c>
      <c r="G7931" t="s">
        <v>63708</v>
      </c>
      <c r="H7931" t="s">
        <v>63709</v>
      </c>
      <c r="I7931" t="s">
        <v>2350</v>
      </c>
      <c r="J7931" t="s">
        <v>39712</v>
      </c>
      <c r="K7931" t="s">
        <v>39713</v>
      </c>
      <c r="L7931" t="s">
        <v>187</v>
      </c>
      <c r="M7931" t="s">
        <v>8014</v>
      </c>
      <c r="N7931" t="s">
        <v>2529</v>
      </c>
      <c r="O7931" t="s">
        <v>39714</v>
      </c>
      <c r="P7931" t="s">
        <v>63710</v>
      </c>
      <c r="R7931" t="str">
        <f t="shared" si="246"/>
        <v>坊子</v>
      </c>
      <c r="S7931" t="str">
        <f t="shared" si="247"/>
        <v>0716</v>
      </c>
    </row>
    <row r="7932" spans="1:19">
      <c r="A7932" t="s">
        <v>63711</v>
      </c>
      <c r="B7932" t="s">
        <v>63712</v>
      </c>
      <c r="C7932" t="s">
        <v>46</v>
      </c>
      <c r="D7932" t="s">
        <v>63713</v>
      </c>
      <c r="E7932" t="s">
        <v>63714</v>
      </c>
      <c r="F7932" t="s">
        <v>61032</v>
      </c>
      <c r="G7932" t="s">
        <v>61033</v>
      </c>
      <c r="H7932" t="s">
        <v>63715</v>
      </c>
      <c r="I7932" t="s">
        <v>2364</v>
      </c>
      <c r="J7932" t="s">
        <v>13501</v>
      </c>
      <c r="K7932" t="s">
        <v>13502</v>
      </c>
      <c r="L7932" t="s">
        <v>676</v>
      </c>
      <c r="M7932" t="s">
        <v>3840</v>
      </c>
      <c r="N7932" t="s">
        <v>2859</v>
      </c>
      <c r="O7932" t="s">
        <v>13503</v>
      </c>
      <c r="P7932" t="s">
        <v>63716</v>
      </c>
      <c r="R7932" t="str">
        <f t="shared" si="246"/>
        <v>昌乐</v>
      </c>
      <c r="S7932" t="str">
        <f t="shared" si="247"/>
        <v>0716</v>
      </c>
    </row>
    <row r="7933" spans="1:19">
      <c r="A7933" t="s">
        <v>63717</v>
      </c>
      <c r="B7933" t="s">
        <v>63718</v>
      </c>
      <c r="C7933" t="s">
        <v>46</v>
      </c>
      <c r="D7933" t="s">
        <v>63719</v>
      </c>
      <c r="E7933" t="s">
        <v>63120</v>
      </c>
      <c r="F7933" t="s">
        <v>63720</v>
      </c>
      <c r="G7933" t="s">
        <v>63721</v>
      </c>
      <c r="H7933" t="s">
        <v>63722</v>
      </c>
      <c r="I7933" t="s">
        <v>2364</v>
      </c>
      <c r="J7933" t="s">
        <v>63723</v>
      </c>
      <c r="K7933" t="s">
        <v>63724</v>
      </c>
      <c r="L7933" t="s">
        <v>57</v>
      </c>
      <c r="M7933" t="s">
        <v>2492</v>
      </c>
      <c r="N7933" t="s">
        <v>2421</v>
      </c>
      <c r="O7933" t="s">
        <v>63725</v>
      </c>
      <c r="P7933" t="s">
        <v>63726</v>
      </c>
      <c r="Q7933" t="s">
        <v>63727</v>
      </c>
      <c r="R7933" t="str">
        <f t="shared" si="246"/>
        <v>安丘</v>
      </c>
      <c r="S7933" t="str">
        <f t="shared" si="247"/>
        <v>0716</v>
      </c>
    </row>
    <row r="7934" spans="1:19">
      <c r="A7934" t="s">
        <v>63728</v>
      </c>
      <c r="B7934" t="s">
        <v>63729</v>
      </c>
      <c r="C7934" t="s">
        <v>46</v>
      </c>
      <c r="D7934" t="s">
        <v>63730</v>
      </c>
      <c r="E7934" t="s">
        <v>63120</v>
      </c>
      <c r="F7934" t="s">
        <v>63731</v>
      </c>
      <c r="G7934" t="s">
        <v>63732</v>
      </c>
      <c r="H7934" t="s">
        <v>63733</v>
      </c>
      <c r="I7934" t="s">
        <v>5826</v>
      </c>
      <c r="J7934" t="s">
        <v>3981</v>
      </c>
      <c r="K7934" t="s">
        <v>3982</v>
      </c>
      <c r="L7934" t="s">
        <v>146</v>
      </c>
      <c r="M7934" t="s">
        <v>3532</v>
      </c>
      <c r="O7934" t="s">
        <v>3983</v>
      </c>
      <c r="P7934" t="s">
        <v>63734</v>
      </c>
      <c r="Q7934" t="s">
        <v>6381</v>
      </c>
      <c r="R7934" t="str">
        <f t="shared" si="246"/>
        <v>临朐</v>
      </c>
      <c r="S7934" t="str">
        <f t="shared" si="247"/>
        <v>0716</v>
      </c>
    </row>
    <row r="7935" spans="1:19">
      <c r="A7935" t="s">
        <v>63735</v>
      </c>
      <c r="B7935" t="s">
        <v>63736</v>
      </c>
      <c r="C7935" t="s">
        <v>46</v>
      </c>
      <c r="D7935" t="s">
        <v>63737</v>
      </c>
      <c r="E7935" t="s">
        <v>63120</v>
      </c>
      <c r="F7935" t="s">
        <v>63738</v>
      </c>
      <c r="G7935" t="s">
        <v>63739</v>
      </c>
      <c r="H7935" t="s">
        <v>63740</v>
      </c>
      <c r="I7935" t="s">
        <v>2451</v>
      </c>
      <c r="J7935" t="s">
        <v>8024</v>
      </c>
      <c r="K7935" t="s">
        <v>8025</v>
      </c>
      <c r="L7935" t="s">
        <v>76</v>
      </c>
      <c r="M7935" t="s">
        <v>2516</v>
      </c>
      <c r="N7935" t="s">
        <v>5839</v>
      </c>
      <c r="O7935" t="s">
        <v>8026</v>
      </c>
      <c r="P7935" t="s">
        <v>63741</v>
      </c>
      <c r="R7935" t="str">
        <f t="shared" si="246"/>
        <v>奎文</v>
      </c>
      <c r="S7935" t="str">
        <f t="shared" si="247"/>
        <v>0716</v>
      </c>
    </row>
    <row r="7936" spans="1:19">
      <c r="A7936" t="s">
        <v>2230</v>
      </c>
      <c r="B7936" t="s">
        <v>63742</v>
      </c>
      <c r="C7936" t="s">
        <v>46</v>
      </c>
      <c r="D7936" t="s">
        <v>63743</v>
      </c>
      <c r="E7936" t="s">
        <v>63282</v>
      </c>
      <c r="F7936" t="s">
        <v>63744</v>
      </c>
      <c r="G7936" t="s">
        <v>63745</v>
      </c>
      <c r="H7936" t="s">
        <v>63746</v>
      </c>
      <c r="I7936" t="s">
        <v>2645</v>
      </c>
      <c r="J7936" t="s">
        <v>3542</v>
      </c>
      <c r="K7936" t="s">
        <v>3543</v>
      </c>
      <c r="L7936" t="s">
        <v>76</v>
      </c>
      <c r="M7936" t="s">
        <v>2827</v>
      </c>
      <c r="N7936" t="s">
        <v>2959</v>
      </c>
      <c r="O7936" t="s">
        <v>3544</v>
      </c>
      <c r="P7936" t="s">
        <v>63747</v>
      </c>
      <c r="R7936" t="str">
        <f t="shared" si="246"/>
        <v>奎文</v>
      </c>
      <c r="S7936" t="str">
        <f t="shared" si="247"/>
        <v>0716</v>
      </c>
    </row>
    <row r="7937" spans="1:19">
      <c r="A7937" t="s">
        <v>63748</v>
      </c>
      <c r="B7937" t="s">
        <v>63749</v>
      </c>
      <c r="C7937" t="s">
        <v>46</v>
      </c>
      <c r="D7937" t="s">
        <v>63750</v>
      </c>
      <c r="E7937" t="s">
        <v>63120</v>
      </c>
      <c r="F7937" t="s">
        <v>63751</v>
      </c>
      <c r="G7937" t="s">
        <v>63752</v>
      </c>
      <c r="H7937" t="s">
        <v>63753</v>
      </c>
      <c r="I7937" t="s">
        <v>2364</v>
      </c>
      <c r="J7937" t="s">
        <v>3857</v>
      </c>
      <c r="K7937" t="s">
        <v>3858</v>
      </c>
      <c r="L7937" t="s">
        <v>119</v>
      </c>
      <c r="M7937" t="s">
        <v>2601</v>
      </c>
      <c r="N7937" t="s">
        <v>2816</v>
      </c>
      <c r="O7937" t="s">
        <v>3859</v>
      </c>
      <c r="P7937" t="s">
        <v>63710</v>
      </c>
      <c r="Q7937" t="s">
        <v>63754</v>
      </c>
      <c r="R7937" t="str">
        <f t="shared" ref="R7937:R8000" si="248">IF(OR(LEFT(L7937,2)="高新"),"奎文",IF(LEFT(L7937,2)="峡山","坊子",IF(LEFT(L7937,2)="滨海","寒亭",LEFT(L7937,2))))</f>
        <v>寒亭</v>
      </c>
      <c r="S7937" t="str">
        <f t="shared" ref="S7937:S8000" si="249">TEXT(B7937,"mmdd")</f>
        <v>0716</v>
      </c>
    </row>
    <row r="7938" spans="1:19">
      <c r="A7938" t="s">
        <v>63755</v>
      </c>
      <c r="B7938" t="s">
        <v>63756</v>
      </c>
      <c r="C7938" t="s">
        <v>46</v>
      </c>
      <c r="D7938" t="s">
        <v>63757</v>
      </c>
      <c r="E7938" t="s">
        <v>63120</v>
      </c>
      <c r="F7938" t="s">
        <v>63758</v>
      </c>
      <c r="G7938" t="s">
        <v>63759</v>
      </c>
      <c r="H7938" t="s">
        <v>63760</v>
      </c>
      <c r="I7938" t="s">
        <v>2364</v>
      </c>
      <c r="J7938" t="s">
        <v>4220</v>
      </c>
      <c r="K7938" t="s">
        <v>4221</v>
      </c>
      <c r="L7938" t="s">
        <v>47</v>
      </c>
      <c r="M7938" t="s">
        <v>3159</v>
      </c>
      <c r="N7938" t="s">
        <v>5839</v>
      </c>
      <c r="O7938" t="s">
        <v>4223</v>
      </c>
      <c r="P7938" t="s">
        <v>63761</v>
      </c>
      <c r="Q7938" t="s">
        <v>63762</v>
      </c>
      <c r="R7938" t="str">
        <f t="shared" si="248"/>
        <v>诸城</v>
      </c>
      <c r="S7938" t="str">
        <f t="shared" si="249"/>
        <v>0716</v>
      </c>
    </row>
    <row r="7939" spans="1:19">
      <c r="A7939" t="s">
        <v>63763</v>
      </c>
      <c r="B7939" t="s">
        <v>63764</v>
      </c>
      <c r="C7939" t="s">
        <v>46</v>
      </c>
      <c r="D7939" t="s">
        <v>63765</v>
      </c>
      <c r="E7939" t="s">
        <v>63766</v>
      </c>
      <c r="F7939" t="s">
        <v>63767</v>
      </c>
      <c r="G7939" t="s">
        <v>63768</v>
      </c>
      <c r="H7939" t="s">
        <v>63769</v>
      </c>
      <c r="I7939" t="s">
        <v>2392</v>
      </c>
      <c r="J7939" t="s">
        <v>2452</v>
      </c>
      <c r="K7939" t="s">
        <v>2453</v>
      </c>
      <c r="L7939" t="s">
        <v>47</v>
      </c>
      <c r="M7939" t="s">
        <v>2454</v>
      </c>
      <c r="N7939" t="s">
        <v>3554</v>
      </c>
      <c r="O7939" t="s">
        <v>2456</v>
      </c>
      <c r="P7939" t="s">
        <v>63770</v>
      </c>
      <c r="Q7939" t="s">
        <v>63771</v>
      </c>
      <c r="R7939" t="str">
        <f t="shared" si="248"/>
        <v>诸城</v>
      </c>
      <c r="S7939" t="str">
        <f t="shared" si="249"/>
        <v>0716</v>
      </c>
    </row>
    <row r="7940" spans="1:19">
      <c r="A7940" t="s">
        <v>63772</v>
      </c>
      <c r="B7940" t="s">
        <v>63773</v>
      </c>
      <c r="C7940" t="s">
        <v>46</v>
      </c>
      <c r="D7940" t="s">
        <v>63774</v>
      </c>
      <c r="E7940" t="s">
        <v>63120</v>
      </c>
      <c r="F7940" t="s">
        <v>63775</v>
      </c>
      <c r="G7940" t="s">
        <v>63776</v>
      </c>
      <c r="H7940" t="s">
        <v>63777</v>
      </c>
      <c r="I7940" t="s">
        <v>2465</v>
      </c>
      <c r="J7940" t="s">
        <v>6285</v>
      </c>
      <c r="K7940" t="s">
        <v>6467</v>
      </c>
      <c r="L7940" t="s">
        <v>57</v>
      </c>
      <c r="M7940" t="s">
        <v>2563</v>
      </c>
      <c r="O7940" t="s">
        <v>6468</v>
      </c>
      <c r="P7940" t="s">
        <v>63778</v>
      </c>
      <c r="Q7940" t="s">
        <v>63779</v>
      </c>
      <c r="R7940" t="str">
        <f t="shared" si="248"/>
        <v>安丘</v>
      </c>
      <c r="S7940" t="str">
        <f t="shared" si="249"/>
        <v>0716</v>
      </c>
    </row>
    <row r="7941" spans="1:19">
      <c r="A7941" t="s">
        <v>63780</v>
      </c>
      <c r="B7941" t="s">
        <v>63781</v>
      </c>
      <c r="C7941" t="s">
        <v>46</v>
      </c>
      <c r="D7941" t="s">
        <v>63782</v>
      </c>
      <c r="E7941" t="s">
        <v>63783</v>
      </c>
      <c r="F7941" t="s">
        <v>63784</v>
      </c>
      <c r="G7941" t="s">
        <v>63785</v>
      </c>
      <c r="H7941" t="s">
        <v>63786</v>
      </c>
      <c r="I7941" t="s">
        <v>2645</v>
      </c>
      <c r="J7941" t="s">
        <v>61794</v>
      </c>
      <c r="K7941" t="s">
        <v>61795</v>
      </c>
      <c r="L7941" t="s">
        <v>101</v>
      </c>
      <c r="M7941" t="s">
        <v>2982</v>
      </c>
      <c r="N7941" t="s">
        <v>2564</v>
      </c>
      <c r="O7941" t="s">
        <v>61796</v>
      </c>
      <c r="P7941" t="s">
        <v>63787</v>
      </c>
      <c r="Q7941" t="s">
        <v>63788</v>
      </c>
      <c r="R7941" t="str">
        <f t="shared" si="248"/>
        <v>潍城</v>
      </c>
      <c r="S7941" t="str">
        <f t="shared" si="249"/>
        <v>0716</v>
      </c>
    </row>
    <row r="7942" spans="1:19">
      <c r="A7942" t="s">
        <v>63789</v>
      </c>
      <c r="B7942" t="s">
        <v>63790</v>
      </c>
      <c r="C7942" t="s">
        <v>46</v>
      </c>
      <c r="D7942" t="s">
        <v>63791</v>
      </c>
      <c r="E7942" t="s">
        <v>63120</v>
      </c>
      <c r="F7942" t="s">
        <v>63792</v>
      </c>
      <c r="G7942" t="s">
        <v>63793</v>
      </c>
      <c r="H7942" t="s">
        <v>63794</v>
      </c>
      <c r="I7942" t="s">
        <v>2586</v>
      </c>
      <c r="J7942" t="s">
        <v>15797</v>
      </c>
      <c r="K7942" t="s">
        <v>15798</v>
      </c>
      <c r="L7942" t="s">
        <v>47</v>
      </c>
      <c r="M7942" t="s">
        <v>2784</v>
      </c>
      <c r="N7942" t="s">
        <v>4222</v>
      </c>
      <c r="O7942" t="s">
        <v>15799</v>
      </c>
      <c r="P7942" t="s">
        <v>63795</v>
      </c>
      <c r="Q7942" t="s">
        <v>63796</v>
      </c>
      <c r="R7942" t="str">
        <f t="shared" si="248"/>
        <v>诸城</v>
      </c>
      <c r="S7942" t="str">
        <f t="shared" si="249"/>
        <v>0716</v>
      </c>
    </row>
    <row r="7943" spans="1:19">
      <c r="A7943" t="s">
        <v>63797</v>
      </c>
      <c r="B7943" t="s">
        <v>63798</v>
      </c>
      <c r="C7943" t="s">
        <v>46</v>
      </c>
      <c r="D7943" t="s">
        <v>63799</v>
      </c>
      <c r="E7943" t="s">
        <v>63626</v>
      </c>
      <c r="F7943" t="s">
        <v>63800</v>
      </c>
      <c r="G7943" t="s">
        <v>63801</v>
      </c>
      <c r="H7943" t="s">
        <v>63802</v>
      </c>
      <c r="I7943" t="s">
        <v>10479</v>
      </c>
      <c r="J7943" t="s">
        <v>4437</v>
      </c>
      <c r="K7943" t="s">
        <v>4438</v>
      </c>
      <c r="N7943" t="s">
        <v>3214</v>
      </c>
      <c r="O7943" t="s">
        <v>4440</v>
      </c>
      <c r="R7943" t="str">
        <f t="shared" si="248"/>
        <v/>
      </c>
      <c r="S7943" t="str">
        <f t="shared" si="249"/>
        <v>0716</v>
      </c>
    </row>
    <row r="7944" spans="1:19">
      <c r="A7944" t="s">
        <v>63803</v>
      </c>
      <c r="B7944" t="s">
        <v>63804</v>
      </c>
      <c r="C7944" t="s">
        <v>46</v>
      </c>
      <c r="D7944" t="s">
        <v>63805</v>
      </c>
      <c r="E7944" t="s">
        <v>63120</v>
      </c>
      <c r="F7944" t="s">
        <v>63806</v>
      </c>
      <c r="G7944" t="s">
        <v>63807</v>
      </c>
      <c r="H7944" t="s">
        <v>63808</v>
      </c>
      <c r="I7944" t="s">
        <v>2503</v>
      </c>
      <c r="J7944" t="s">
        <v>4903</v>
      </c>
      <c r="K7944" t="s">
        <v>4904</v>
      </c>
      <c r="L7944" t="s">
        <v>47</v>
      </c>
      <c r="M7944" t="s">
        <v>4905</v>
      </c>
      <c r="N7944" t="s">
        <v>2340</v>
      </c>
      <c r="O7944" t="s">
        <v>4906</v>
      </c>
      <c r="P7944" t="s">
        <v>63809</v>
      </c>
      <c r="R7944" t="str">
        <f t="shared" si="248"/>
        <v>诸城</v>
      </c>
      <c r="S7944" t="str">
        <f t="shared" si="249"/>
        <v>0716</v>
      </c>
    </row>
    <row r="7945" spans="1:19">
      <c r="A7945" t="s">
        <v>63810</v>
      </c>
      <c r="B7945" t="s">
        <v>63811</v>
      </c>
      <c r="C7945" t="s">
        <v>46</v>
      </c>
      <c r="D7945" t="s">
        <v>63812</v>
      </c>
      <c r="E7945" t="s">
        <v>63120</v>
      </c>
      <c r="F7945" t="s">
        <v>63813</v>
      </c>
      <c r="G7945" t="s">
        <v>63814</v>
      </c>
      <c r="H7945" t="s">
        <v>63815</v>
      </c>
      <c r="I7945" t="s">
        <v>2350</v>
      </c>
      <c r="J7945" t="s">
        <v>9169</v>
      </c>
      <c r="K7945" t="s">
        <v>9170</v>
      </c>
      <c r="L7945" t="s">
        <v>47</v>
      </c>
      <c r="M7945" t="s">
        <v>2784</v>
      </c>
      <c r="N7945" t="s">
        <v>3718</v>
      </c>
      <c r="O7945" t="s">
        <v>9171</v>
      </c>
      <c r="P7945" t="s">
        <v>63816</v>
      </c>
      <c r="Q7945" t="s">
        <v>63817</v>
      </c>
      <c r="R7945" t="str">
        <f t="shared" si="248"/>
        <v>诸城</v>
      </c>
      <c r="S7945" t="str">
        <f t="shared" si="249"/>
        <v>0716</v>
      </c>
    </row>
    <row r="7946" spans="1:19">
      <c r="A7946" t="s">
        <v>63818</v>
      </c>
      <c r="B7946" t="s">
        <v>63819</v>
      </c>
      <c r="C7946" t="s">
        <v>46</v>
      </c>
      <c r="D7946" t="s">
        <v>63820</v>
      </c>
      <c r="E7946" t="s">
        <v>63120</v>
      </c>
      <c r="F7946" t="s">
        <v>63821</v>
      </c>
      <c r="G7946" t="s">
        <v>63822</v>
      </c>
      <c r="H7946" t="s">
        <v>63823</v>
      </c>
      <c r="I7946" t="s">
        <v>2350</v>
      </c>
      <c r="J7946" t="s">
        <v>2793</v>
      </c>
      <c r="K7946" t="s">
        <v>2794</v>
      </c>
      <c r="L7946" t="s">
        <v>57</v>
      </c>
      <c r="M7946" t="s">
        <v>2367</v>
      </c>
      <c r="O7946" t="s">
        <v>2795</v>
      </c>
      <c r="P7946" t="s">
        <v>63824</v>
      </c>
      <c r="Q7946" t="s">
        <v>63825</v>
      </c>
      <c r="R7946" t="str">
        <f t="shared" si="248"/>
        <v>安丘</v>
      </c>
      <c r="S7946" t="str">
        <f t="shared" si="249"/>
        <v>0716</v>
      </c>
    </row>
    <row r="7947" spans="1:19">
      <c r="A7947" t="s">
        <v>63826</v>
      </c>
      <c r="B7947" t="s">
        <v>63827</v>
      </c>
      <c r="C7947" t="s">
        <v>46</v>
      </c>
      <c r="D7947" t="s">
        <v>63828</v>
      </c>
      <c r="E7947" t="s">
        <v>63120</v>
      </c>
      <c r="F7947" t="s">
        <v>63829</v>
      </c>
      <c r="G7947" t="s">
        <v>63830</v>
      </c>
      <c r="H7947" t="s">
        <v>63831</v>
      </c>
      <c r="I7947" t="s">
        <v>2645</v>
      </c>
      <c r="J7947" t="s">
        <v>9445</v>
      </c>
      <c r="K7947" t="s">
        <v>9446</v>
      </c>
      <c r="L7947" t="s">
        <v>119</v>
      </c>
      <c r="M7947" t="s">
        <v>3695</v>
      </c>
      <c r="N7947" t="s">
        <v>2382</v>
      </c>
      <c r="O7947" t="s">
        <v>9447</v>
      </c>
      <c r="P7947" t="s">
        <v>63832</v>
      </c>
      <c r="R7947" t="str">
        <f t="shared" si="248"/>
        <v>寒亭</v>
      </c>
      <c r="S7947" t="str">
        <f t="shared" si="249"/>
        <v>0716</v>
      </c>
    </row>
    <row r="7948" spans="1:19">
      <c r="A7948" t="s">
        <v>63833</v>
      </c>
      <c r="B7948" t="s">
        <v>63834</v>
      </c>
      <c r="C7948" t="s">
        <v>46</v>
      </c>
      <c r="D7948" t="s">
        <v>63835</v>
      </c>
      <c r="E7948" t="s">
        <v>63120</v>
      </c>
      <c r="F7948" t="s">
        <v>63836</v>
      </c>
      <c r="G7948" t="s">
        <v>63837</v>
      </c>
      <c r="H7948" t="s">
        <v>63838</v>
      </c>
      <c r="I7948" t="s">
        <v>2645</v>
      </c>
      <c r="J7948" t="s">
        <v>3597</v>
      </c>
      <c r="K7948" t="s">
        <v>3598</v>
      </c>
      <c r="L7948" t="s">
        <v>128</v>
      </c>
      <c r="M7948" t="s">
        <v>2708</v>
      </c>
      <c r="N7948" t="s">
        <v>2340</v>
      </c>
      <c r="O7948" t="s">
        <v>3599</v>
      </c>
      <c r="P7948" t="s">
        <v>63839</v>
      </c>
      <c r="R7948" t="str">
        <f t="shared" si="248"/>
        <v>寿光</v>
      </c>
      <c r="S7948" t="str">
        <f t="shared" si="249"/>
        <v>0716</v>
      </c>
    </row>
    <row r="7949" spans="1:19">
      <c r="A7949" t="s">
        <v>63840</v>
      </c>
      <c r="B7949" t="s">
        <v>63841</v>
      </c>
      <c r="C7949" t="s">
        <v>46</v>
      </c>
      <c r="D7949" t="s">
        <v>63842</v>
      </c>
      <c r="E7949" t="s">
        <v>63120</v>
      </c>
      <c r="F7949" t="s">
        <v>63843</v>
      </c>
      <c r="G7949" t="s">
        <v>63844</v>
      </c>
      <c r="H7949" t="s">
        <v>63845</v>
      </c>
      <c r="I7949" t="s">
        <v>2503</v>
      </c>
      <c r="J7949" t="s">
        <v>6823</v>
      </c>
      <c r="K7949" t="s">
        <v>6824</v>
      </c>
      <c r="L7949" t="s">
        <v>137</v>
      </c>
      <c r="M7949" t="s">
        <v>5175</v>
      </c>
      <c r="N7949" t="s">
        <v>2354</v>
      </c>
      <c r="O7949" t="s">
        <v>6825</v>
      </c>
      <c r="P7949" t="s">
        <v>63846</v>
      </c>
      <c r="R7949" t="str">
        <f t="shared" si="248"/>
        <v>青州</v>
      </c>
      <c r="S7949" t="str">
        <f t="shared" si="249"/>
        <v>0716</v>
      </c>
    </row>
    <row r="7950" spans="1:19">
      <c r="A7950" t="s">
        <v>63847</v>
      </c>
      <c r="B7950" t="s">
        <v>63848</v>
      </c>
      <c r="C7950" t="s">
        <v>46</v>
      </c>
      <c r="D7950" t="s">
        <v>63849</v>
      </c>
      <c r="E7950" t="s">
        <v>63120</v>
      </c>
      <c r="F7950" t="s">
        <v>63850</v>
      </c>
      <c r="G7950" t="s">
        <v>63851</v>
      </c>
      <c r="H7950" t="s">
        <v>63852</v>
      </c>
      <c r="I7950" t="s">
        <v>2645</v>
      </c>
      <c r="J7950" t="s">
        <v>7877</v>
      </c>
      <c r="K7950" t="s">
        <v>7878</v>
      </c>
      <c r="L7950" t="s">
        <v>67</v>
      </c>
      <c r="M7950" t="s">
        <v>2958</v>
      </c>
      <c r="N7950" t="s">
        <v>3277</v>
      </c>
      <c r="O7950" t="s">
        <v>7879</v>
      </c>
      <c r="P7950" t="s">
        <v>63853</v>
      </c>
      <c r="R7950" t="str">
        <f t="shared" si="248"/>
        <v>昌邑</v>
      </c>
      <c r="S7950" t="str">
        <f t="shared" si="249"/>
        <v>0716</v>
      </c>
    </row>
    <row r="7951" spans="1:19">
      <c r="A7951" t="s">
        <v>63854</v>
      </c>
      <c r="B7951" t="s">
        <v>63855</v>
      </c>
      <c r="C7951" t="s">
        <v>46</v>
      </c>
      <c r="D7951" t="s">
        <v>63856</v>
      </c>
      <c r="E7951" t="s">
        <v>63120</v>
      </c>
      <c r="F7951" t="s">
        <v>63857</v>
      </c>
      <c r="G7951" t="s">
        <v>63858</v>
      </c>
      <c r="H7951" t="s">
        <v>63859</v>
      </c>
      <c r="I7951" t="s">
        <v>3564</v>
      </c>
      <c r="J7951" t="s">
        <v>4774</v>
      </c>
      <c r="K7951" t="s">
        <v>4775</v>
      </c>
      <c r="L7951" t="s">
        <v>67</v>
      </c>
      <c r="M7951" t="s">
        <v>3706</v>
      </c>
      <c r="N7951" t="s">
        <v>2368</v>
      </c>
      <c r="O7951" t="s">
        <v>4776</v>
      </c>
      <c r="P7951" t="s">
        <v>63860</v>
      </c>
      <c r="R7951" t="str">
        <f t="shared" si="248"/>
        <v>昌邑</v>
      </c>
      <c r="S7951" t="str">
        <f t="shared" si="249"/>
        <v>0716</v>
      </c>
    </row>
    <row r="7952" spans="1:19">
      <c r="A7952" t="s">
        <v>63861</v>
      </c>
      <c r="B7952" t="s">
        <v>63862</v>
      </c>
      <c r="C7952" t="s">
        <v>46</v>
      </c>
      <c r="D7952" t="s">
        <v>63863</v>
      </c>
      <c r="E7952" t="s">
        <v>63120</v>
      </c>
      <c r="F7952" t="s">
        <v>63864</v>
      </c>
      <c r="G7952" t="s">
        <v>63865</v>
      </c>
      <c r="H7952" t="s">
        <v>63866</v>
      </c>
      <c r="I7952" t="s">
        <v>3608</v>
      </c>
      <c r="J7952" t="s">
        <v>4792</v>
      </c>
      <c r="K7952" t="s">
        <v>4793</v>
      </c>
      <c r="L7952" t="s">
        <v>57</v>
      </c>
      <c r="M7952" t="s">
        <v>2433</v>
      </c>
      <c r="N7952" t="s">
        <v>2340</v>
      </c>
      <c r="O7952" t="s">
        <v>4794</v>
      </c>
      <c r="P7952" t="s">
        <v>63867</v>
      </c>
      <c r="Q7952" t="s">
        <v>63868</v>
      </c>
      <c r="R7952" t="str">
        <f t="shared" si="248"/>
        <v>安丘</v>
      </c>
      <c r="S7952" t="str">
        <f t="shared" si="249"/>
        <v>0716</v>
      </c>
    </row>
    <row r="7953" spans="1:19">
      <c r="A7953" t="s">
        <v>63869</v>
      </c>
      <c r="B7953" t="s">
        <v>63870</v>
      </c>
      <c r="C7953" t="s">
        <v>46</v>
      </c>
      <c r="D7953" t="s">
        <v>63871</v>
      </c>
      <c r="E7953" t="s">
        <v>63120</v>
      </c>
      <c r="F7953" t="s">
        <v>63872</v>
      </c>
      <c r="G7953" t="s">
        <v>63873</v>
      </c>
      <c r="H7953" t="s">
        <v>63874</v>
      </c>
      <c r="I7953" t="s">
        <v>2350</v>
      </c>
      <c r="J7953" t="s">
        <v>3026</v>
      </c>
      <c r="K7953" t="s">
        <v>3027</v>
      </c>
      <c r="L7953" t="s">
        <v>128</v>
      </c>
      <c r="M7953" t="s">
        <v>3028</v>
      </c>
      <c r="N7953" t="s">
        <v>2421</v>
      </c>
      <c r="O7953" t="s">
        <v>3029</v>
      </c>
      <c r="P7953" t="s">
        <v>63875</v>
      </c>
      <c r="Q7953" t="s">
        <v>63876</v>
      </c>
      <c r="R7953" t="str">
        <f t="shared" si="248"/>
        <v>寿光</v>
      </c>
      <c r="S7953" t="str">
        <f t="shared" si="249"/>
        <v>0716</v>
      </c>
    </row>
    <row r="7954" spans="1:19">
      <c r="A7954" t="s">
        <v>63877</v>
      </c>
      <c r="B7954" t="s">
        <v>63878</v>
      </c>
      <c r="C7954" t="s">
        <v>46</v>
      </c>
      <c r="D7954" t="s">
        <v>63879</v>
      </c>
      <c r="E7954" t="s">
        <v>63120</v>
      </c>
      <c r="F7954" t="s">
        <v>63880</v>
      </c>
      <c r="G7954" t="s">
        <v>63881</v>
      </c>
      <c r="H7954" t="s">
        <v>63882</v>
      </c>
      <c r="I7954" t="s">
        <v>2350</v>
      </c>
      <c r="J7954" t="s">
        <v>5735</v>
      </c>
      <c r="K7954" t="s">
        <v>5736</v>
      </c>
      <c r="L7954" t="s">
        <v>101</v>
      </c>
      <c r="M7954" t="s">
        <v>5737</v>
      </c>
      <c r="N7954" t="s">
        <v>2480</v>
      </c>
      <c r="O7954" t="s">
        <v>5738</v>
      </c>
      <c r="P7954" t="s">
        <v>63883</v>
      </c>
      <c r="R7954" t="str">
        <f t="shared" si="248"/>
        <v>潍城</v>
      </c>
      <c r="S7954" t="str">
        <f t="shared" si="249"/>
        <v>0716</v>
      </c>
    </row>
    <row r="7955" spans="1:19">
      <c r="A7955" t="s">
        <v>63884</v>
      </c>
      <c r="B7955" t="s">
        <v>63885</v>
      </c>
      <c r="C7955" t="s">
        <v>46</v>
      </c>
      <c r="D7955" t="s">
        <v>63886</v>
      </c>
      <c r="E7955" t="s">
        <v>63120</v>
      </c>
      <c r="F7955" t="s">
        <v>63887</v>
      </c>
      <c r="G7955" t="s">
        <v>63888</v>
      </c>
      <c r="H7955" t="s">
        <v>63889</v>
      </c>
      <c r="I7955" t="s">
        <v>2350</v>
      </c>
      <c r="J7955" t="s">
        <v>4231</v>
      </c>
      <c r="K7955" t="s">
        <v>4232</v>
      </c>
      <c r="L7955" t="s">
        <v>76</v>
      </c>
      <c r="M7955" t="s">
        <v>2827</v>
      </c>
      <c r="N7955" t="s">
        <v>2354</v>
      </c>
      <c r="O7955" t="s">
        <v>4234</v>
      </c>
      <c r="P7955" t="s">
        <v>63890</v>
      </c>
      <c r="Q7955" t="s">
        <v>63891</v>
      </c>
      <c r="R7955" t="str">
        <f t="shared" si="248"/>
        <v>奎文</v>
      </c>
      <c r="S7955" t="str">
        <f t="shared" si="249"/>
        <v>0716</v>
      </c>
    </row>
    <row r="7956" spans="1:19">
      <c r="A7956" t="s">
        <v>63892</v>
      </c>
      <c r="B7956" t="s">
        <v>63893</v>
      </c>
      <c r="C7956" t="s">
        <v>46</v>
      </c>
      <c r="D7956" t="s">
        <v>63894</v>
      </c>
      <c r="E7956" t="s">
        <v>63120</v>
      </c>
      <c r="F7956" t="s">
        <v>63895</v>
      </c>
      <c r="G7956" t="s">
        <v>63896</v>
      </c>
      <c r="H7956" t="s">
        <v>63897</v>
      </c>
      <c r="I7956" t="s">
        <v>2364</v>
      </c>
      <c r="J7956" t="s">
        <v>5976</v>
      </c>
      <c r="K7956" t="s">
        <v>5977</v>
      </c>
      <c r="L7956" t="s">
        <v>128</v>
      </c>
      <c r="M7956" t="s">
        <v>5602</v>
      </c>
      <c r="N7956" t="s">
        <v>2421</v>
      </c>
      <c r="O7956" t="s">
        <v>5978</v>
      </c>
      <c r="P7956" t="s">
        <v>63898</v>
      </c>
      <c r="R7956" t="str">
        <f t="shared" si="248"/>
        <v>寿光</v>
      </c>
      <c r="S7956" t="str">
        <f t="shared" si="249"/>
        <v>0716</v>
      </c>
    </row>
    <row r="7957" spans="1:19">
      <c r="A7957" t="s">
        <v>63899</v>
      </c>
      <c r="B7957" t="s">
        <v>63900</v>
      </c>
      <c r="C7957" t="s">
        <v>46</v>
      </c>
      <c r="D7957" t="s">
        <v>63901</v>
      </c>
      <c r="E7957" t="s">
        <v>63902</v>
      </c>
      <c r="F7957" t="s">
        <v>63903</v>
      </c>
      <c r="G7957" t="s">
        <v>63904</v>
      </c>
      <c r="H7957" t="s">
        <v>63905</v>
      </c>
      <c r="I7957" t="s">
        <v>2645</v>
      </c>
      <c r="J7957" t="s">
        <v>7888</v>
      </c>
      <c r="K7957" t="s">
        <v>7889</v>
      </c>
      <c r="L7957" t="s">
        <v>76</v>
      </c>
      <c r="M7957" t="s">
        <v>2827</v>
      </c>
      <c r="N7957" t="s">
        <v>2602</v>
      </c>
      <c r="O7957" t="s">
        <v>7890</v>
      </c>
      <c r="P7957" t="s">
        <v>63906</v>
      </c>
      <c r="R7957" t="str">
        <f t="shared" si="248"/>
        <v>奎文</v>
      </c>
      <c r="S7957" t="str">
        <f t="shared" si="249"/>
        <v>0716</v>
      </c>
    </row>
    <row r="7958" spans="1:19">
      <c r="A7958" t="s">
        <v>63907</v>
      </c>
      <c r="B7958" t="s">
        <v>63908</v>
      </c>
      <c r="C7958" t="s">
        <v>46</v>
      </c>
      <c r="D7958" t="s">
        <v>63909</v>
      </c>
      <c r="E7958" t="s">
        <v>63120</v>
      </c>
      <c r="F7958" t="s">
        <v>63910</v>
      </c>
      <c r="G7958" t="s">
        <v>63911</v>
      </c>
      <c r="H7958" t="s">
        <v>63912</v>
      </c>
      <c r="I7958" t="s">
        <v>3436</v>
      </c>
      <c r="J7958" t="s">
        <v>4130</v>
      </c>
      <c r="K7958" t="s">
        <v>4131</v>
      </c>
      <c r="L7958" t="s">
        <v>137</v>
      </c>
      <c r="M7958" t="s">
        <v>3040</v>
      </c>
      <c r="N7958" t="s">
        <v>2480</v>
      </c>
      <c r="O7958" t="s">
        <v>4132</v>
      </c>
      <c r="P7958" t="s">
        <v>63913</v>
      </c>
      <c r="R7958" t="str">
        <f t="shared" si="248"/>
        <v>青州</v>
      </c>
      <c r="S7958" t="str">
        <f t="shared" si="249"/>
        <v>0716</v>
      </c>
    </row>
    <row r="7959" spans="1:19">
      <c r="A7959" t="s">
        <v>63914</v>
      </c>
      <c r="B7959" t="s">
        <v>63915</v>
      </c>
      <c r="C7959" t="s">
        <v>46</v>
      </c>
      <c r="D7959" t="s">
        <v>63916</v>
      </c>
      <c r="E7959" t="s">
        <v>63120</v>
      </c>
      <c r="F7959" t="s">
        <v>63917</v>
      </c>
      <c r="G7959" t="s">
        <v>63918</v>
      </c>
      <c r="H7959" t="s">
        <v>63919</v>
      </c>
      <c r="I7959" t="s">
        <v>2378</v>
      </c>
      <c r="J7959" t="s">
        <v>4844</v>
      </c>
      <c r="K7959" t="s">
        <v>4845</v>
      </c>
      <c r="L7959" t="s">
        <v>76</v>
      </c>
      <c r="M7959" t="s">
        <v>2528</v>
      </c>
      <c r="N7959" t="s">
        <v>2529</v>
      </c>
      <c r="O7959" t="s">
        <v>4846</v>
      </c>
      <c r="P7959" t="s">
        <v>63920</v>
      </c>
      <c r="R7959" t="str">
        <f t="shared" si="248"/>
        <v>奎文</v>
      </c>
      <c r="S7959" t="str">
        <f t="shared" si="249"/>
        <v>0716</v>
      </c>
    </row>
    <row r="7960" spans="1:19">
      <c r="A7960" t="s">
        <v>63921</v>
      </c>
      <c r="B7960" t="s">
        <v>63922</v>
      </c>
      <c r="C7960" t="s">
        <v>46</v>
      </c>
      <c r="D7960" t="s">
        <v>63923</v>
      </c>
      <c r="E7960" t="s">
        <v>63282</v>
      </c>
      <c r="F7960" t="s">
        <v>63924</v>
      </c>
      <c r="G7960" t="s">
        <v>63925</v>
      </c>
      <c r="H7960" t="s">
        <v>63926</v>
      </c>
      <c r="I7960" t="s">
        <v>2392</v>
      </c>
      <c r="J7960" t="s">
        <v>7723</v>
      </c>
      <c r="K7960" t="s">
        <v>7724</v>
      </c>
      <c r="L7960" t="s">
        <v>676</v>
      </c>
      <c r="M7960" t="s">
        <v>3471</v>
      </c>
      <c r="N7960" t="s">
        <v>2785</v>
      </c>
      <c r="P7960" t="s">
        <v>63927</v>
      </c>
      <c r="R7960" t="str">
        <f t="shared" si="248"/>
        <v>昌乐</v>
      </c>
      <c r="S7960" t="str">
        <f t="shared" si="249"/>
        <v>0716</v>
      </c>
    </row>
    <row r="7961" spans="1:19">
      <c r="A7961" t="s">
        <v>63928</v>
      </c>
      <c r="B7961" t="s">
        <v>63929</v>
      </c>
      <c r="C7961" t="s">
        <v>46</v>
      </c>
      <c r="D7961" t="s">
        <v>63930</v>
      </c>
      <c r="E7961" t="s">
        <v>63120</v>
      </c>
      <c r="F7961" t="s">
        <v>63931</v>
      </c>
      <c r="G7961" t="s">
        <v>63932</v>
      </c>
      <c r="H7961" t="s">
        <v>63933</v>
      </c>
      <c r="I7961" t="s">
        <v>2645</v>
      </c>
      <c r="J7961" t="s">
        <v>7914</v>
      </c>
      <c r="K7961" t="s">
        <v>7915</v>
      </c>
      <c r="L7961" t="s">
        <v>146</v>
      </c>
      <c r="M7961" t="s">
        <v>5188</v>
      </c>
      <c r="N7961" t="s">
        <v>2480</v>
      </c>
      <c r="O7961" t="s">
        <v>7916</v>
      </c>
      <c r="P7961" t="s">
        <v>63934</v>
      </c>
      <c r="R7961" t="str">
        <f t="shared" si="248"/>
        <v>临朐</v>
      </c>
      <c r="S7961" t="str">
        <f t="shared" si="249"/>
        <v>0716</v>
      </c>
    </row>
    <row r="7962" spans="1:19">
      <c r="A7962" t="s">
        <v>63935</v>
      </c>
      <c r="B7962" t="s">
        <v>63936</v>
      </c>
      <c r="C7962" t="s">
        <v>46</v>
      </c>
      <c r="D7962" t="s">
        <v>63937</v>
      </c>
      <c r="E7962" t="s">
        <v>63120</v>
      </c>
      <c r="F7962" t="s">
        <v>63938</v>
      </c>
      <c r="G7962" t="s">
        <v>63939</v>
      </c>
      <c r="H7962" t="s">
        <v>63940</v>
      </c>
      <c r="I7962" t="s">
        <v>2350</v>
      </c>
      <c r="J7962" t="s">
        <v>3049</v>
      </c>
      <c r="K7962" t="s">
        <v>3050</v>
      </c>
      <c r="L7962" t="s">
        <v>146</v>
      </c>
      <c r="M7962" t="s">
        <v>3051</v>
      </c>
      <c r="N7962" t="s">
        <v>2674</v>
      </c>
      <c r="O7962" t="s">
        <v>3053</v>
      </c>
      <c r="P7962" t="s">
        <v>63941</v>
      </c>
      <c r="Q7962" t="s">
        <v>63942</v>
      </c>
      <c r="R7962" t="str">
        <f t="shared" si="248"/>
        <v>临朐</v>
      </c>
      <c r="S7962" t="str">
        <f t="shared" si="249"/>
        <v>0716</v>
      </c>
    </row>
    <row r="7963" spans="1:19">
      <c r="A7963" t="s">
        <v>63943</v>
      </c>
      <c r="B7963" t="s">
        <v>63944</v>
      </c>
      <c r="C7963" t="s">
        <v>46</v>
      </c>
      <c r="D7963" t="s">
        <v>63945</v>
      </c>
      <c r="E7963" t="s">
        <v>63120</v>
      </c>
      <c r="F7963" t="s">
        <v>63946</v>
      </c>
      <c r="G7963" t="s">
        <v>63947</v>
      </c>
      <c r="H7963" t="s">
        <v>63948</v>
      </c>
      <c r="I7963" t="s">
        <v>2378</v>
      </c>
      <c r="J7963" t="s">
        <v>4844</v>
      </c>
      <c r="K7963" t="s">
        <v>4845</v>
      </c>
      <c r="L7963" t="s">
        <v>76</v>
      </c>
      <c r="M7963" t="s">
        <v>2528</v>
      </c>
      <c r="N7963" t="s">
        <v>2816</v>
      </c>
      <c r="O7963" t="s">
        <v>4846</v>
      </c>
      <c r="P7963" t="s">
        <v>63949</v>
      </c>
      <c r="Q7963" t="s">
        <v>63950</v>
      </c>
      <c r="R7963" t="str">
        <f t="shared" si="248"/>
        <v>奎文</v>
      </c>
      <c r="S7963" t="str">
        <f t="shared" si="249"/>
        <v>0716</v>
      </c>
    </row>
    <row r="7964" spans="1:19">
      <c r="A7964" t="s">
        <v>63951</v>
      </c>
      <c r="B7964" t="s">
        <v>63952</v>
      </c>
      <c r="C7964" t="s">
        <v>46</v>
      </c>
      <c r="D7964" t="s">
        <v>63953</v>
      </c>
      <c r="E7964" t="s">
        <v>63120</v>
      </c>
      <c r="F7964" t="s">
        <v>63954</v>
      </c>
      <c r="G7964" t="s">
        <v>63955</v>
      </c>
      <c r="H7964" t="s">
        <v>63956</v>
      </c>
      <c r="I7964" t="s">
        <v>2350</v>
      </c>
      <c r="J7964" t="s">
        <v>6131</v>
      </c>
      <c r="K7964" t="s">
        <v>6132</v>
      </c>
      <c r="L7964" t="s">
        <v>57</v>
      </c>
      <c r="M7964" t="s">
        <v>2552</v>
      </c>
      <c r="N7964" t="s">
        <v>2674</v>
      </c>
      <c r="O7964" t="s">
        <v>6133</v>
      </c>
      <c r="P7964" t="s">
        <v>63957</v>
      </c>
      <c r="R7964" t="str">
        <f t="shared" si="248"/>
        <v>安丘</v>
      </c>
      <c r="S7964" t="str">
        <f t="shared" si="249"/>
        <v>0716</v>
      </c>
    </row>
    <row r="7965" spans="1:19">
      <c r="A7965" t="s">
        <v>63958</v>
      </c>
      <c r="B7965" t="s">
        <v>63959</v>
      </c>
      <c r="C7965" t="s">
        <v>46</v>
      </c>
      <c r="D7965" t="s">
        <v>63960</v>
      </c>
      <c r="E7965" t="s">
        <v>63120</v>
      </c>
      <c r="F7965" t="s">
        <v>63961</v>
      </c>
      <c r="G7965" t="s">
        <v>63962</v>
      </c>
      <c r="H7965" t="s">
        <v>63963</v>
      </c>
      <c r="I7965" t="s">
        <v>2350</v>
      </c>
      <c r="J7965" t="s">
        <v>6396</v>
      </c>
      <c r="K7965" t="s">
        <v>6397</v>
      </c>
      <c r="L7965" t="s">
        <v>110</v>
      </c>
      <c r="M7965" t="s">
        <v>2381</v>
      </c>
      <c r="O7965" t="s">
        <v>6399</v>
      </c>
      <c r="P7965" t="s">
        <v>63964</v>
      </c>
      <c r="Q7965" t="s">
        <v>63965</v>
      </c>
      <c r="R7965" t="str">
        <f t="shared" si="248"/>
        <v>高密</v>
      </c>
      <c r="S7965" t="str">
        <f t="shared" si="249"/>
        <v>0716</v>
      </c>
    </row>
    <row r="7966" spans="1:19">
      <c r="A7966" t="s">
        <v>63966</v>
      </c>
      <c r="B7966" t="s">
        <v>63967</v>
      </c>
      <c r="C7966" t="s">
        <v>46</v>
      </c>
      <c r="D7966" t="s">
        <v>63968</v>
      </c>
      <c r="E7966" t="s">
        <v>63969</v>
      </c>
      <c r="F7966" t="s">
        <v>63970</v>
      </c>
      <c r="G7966" t="s">
        <v>63971</v>
      </c>
      <c r="H7966" t="s">
        <v>63972</v>
      </c>
      <c r="I7966" t="s">
        <v>2503</v>
      </c>
      <c r="J7966" t="s">
        <v>4774</v>
      </c>
      <c r="K7966" t="s">
        <v>4775</v>
      </c>
      <c r="L7966" t="s">
        <v>67</v>
      </c>
      <c r="M7966" t="s">
        <v>3706</v>
      </c>
      <c r="N7966" t="s">
        <v>3052</v>
      </c>
      <c r="O7966" t="s">
        <v>4776</v>
      </c>
      <c r="P7966" t="s">
        <v>63973</v>
      </c>
      <c r="R7966" t="str">
        <f t="shared" si="248"/>
        <v>昌邑</v>
      </c>
      <c r="S7966" t="str">
        <f t="shared" si="249"/>
        <v>0716</v>
      </c>
    </row>
    <row r="7967" spans="1:19">
      <c r="A7967" t="s">
        <v>63974</v>
      </c>
      <c r="B7967" t="s">
        <v>63975</v>
      </c>
      <c r="C7967" t="s">
        <v>46</v>
      </c>
      <c r="D7967" t="s">
        <v>63976</v>
      </c>
      <c r="E7967" t="s">
        <v>63120</v>
      </c>
      <c r="F7967" t="s">
        <v>63977</v>
      </c>
      <c r="G7967" t="s">
        <v>63978</v>
      </c>
      <c r="H7967" t="s">
        <v>63979</v>
      </c>
      <c r="I7967" t="s">
        <v>2645</v>
      </c>
      <c r="J7967" t="s">
        <v>4231</v>
      </c>
      <c r="K7967" t="s">
        <v>4232</v>
      </c>
      <c r="L7967" t="s">
        <v>76</v>
      </c>
      <c r="M7967" t="s">
        <v>2827</v>
      </c>
      <c r="N7967" t="s">
        <v>2340</v>
      </c>
      <c r="O7967" t="s">
        <v>4234</v>
      </c>
      <c r="P7967" t="s">
        <v>63980</v>
      </c>
      <c r="Q7967" t="s">
        <v>63981</v>
      </c>
      <c r="R7967" t="str">
        <f t="shared" si="248"/>
        <v>奎文</v>
      </c>
      <c r="S7967" t="str">
        <f t="shared" si="249"/>
        <v>0716</v>
      </c>
    </row>
    <row r="7968" spans="1:19">
      <c r="A7968" t="s">
        <v>63982</v>
      </c>
      <c r="B7968" t="s">
        <v>63983</v>
      </c>
      <c r="C7968" t="s">
        <v>46</v>
      </c>
      <c r="D7968" t="s">
        <v>63984</v>
      </c>
      <c r="E7968" t="s">
        <v>63120</v>
      </c>
      <c r="F7968" t="s">
        <v>63985</v>
      </c>
      <c r="G7968" t="s">
        <v>63986</v>
      </c>
      <c r="H7968" t="s">
        <v>63987</v>
      </c>
      <c r="I7968" t="s">
        <v>32106</v>
      </c>
      <c r="J7968" t="s">
        <v>43672</v>
      </c>
      <c r="K7968" t="s">
        <v>43673</v>
      </c>
      <c r="L7968" t="s">
        <v>110</v>
      </c>
      <c r="M7968" t="s">
        <v>2575</v>
      </c>
      <c r="N7968" t="s">
        <v>3907</v>
      </c>
      <c r="O7968" t="s">
        <v>43674</v>
      </c>
      <c r="P7968" t="s">
        <v>63988</v>
      </c>
      <c r="Q7968" t="s">
        <v>63989</v>
      </c>
      <c r="R7968" t="str">
        <f t="shared" si="248"/>
        <v>高密</v>
      </c>
      <c r="S7968" t="str">
        <f t="shared" si="249"/>
        <v>0716</v>
      </c>
    </row>
    <row r="7969" spans="1:19">
      <c r="A7969" t="s">
        <v>63990</v>
      </c>
      <c r="B7969" t="s">
        <v>63991</v>
      </c>
      <c r="C7969" t="s">
        <v>46</v>
      </c>
      <c r="D7969" t="s">
        <v>63992</v>
      </c>
      <c r="E7969" t="s">
        <v>63282</v>
      </c>
      <c r="F7969" t="s">
        <v>63993</v>
      </c>
      <c r="G7969" t="s">
        <v>63994</v>
      </c>
      <c r="H7969" t="s">
        <v>63995</v>
      </c>
      <c r="I7969" t="s">
        <v>2645</v>
      </c>
      <c r="J7969" t="s">
        <v>2706</v>
      </c>
      <c r="K7969" t="s">
        <v>2707</v>
      </c>
      <c r="L7969" t="s">
        <v>128</v>
      </c>
      <c r="M7969" t="s">
        <v>2708</v>
      </c>
      <c r="N7969" t="s">
        <v>2674</v>
      </c>
      <c r="O7969" t="s">
        <v>2709</v>
      </c>
      <c r="P7969" t="s">
        <v>63996</v>
      </c>
      <c r="R7969" t="str">
        <f t="shared" si="248"/>
        <v>寿光</v>
      </c>
      <c r="S7969" t="str">
        <f t="shared" si="249"/>
        <v>0716</v>
      </c>
    </row>
    <row r="7970" spans="1:19">
      <c r="A7970" t="s">
        <v>63997</v>
      </c>
      <c r="B7970" t="s">
        <v>63998</v>
      </c>
      <c r="C7970" t="s">
        <v>46</v>
      </c>
      <c r="D7970" t="s">
        <v>63999</v>
      </c>
      <c r="E7970" t="s">
        <v>63120</v>
      </c>
      <c r="F7970" t="s">
        <v>64000</v>
      </c>
      <c r="G7970" t="s">
        <v>64001</v>
      </c>
      <c r="H7970" t="s">
        <v>64002</v>
      </c>
      <c r="I7970" t="s">
        <v>2350</v>
      </c>
      <c r="J7970" t="s">
        <v>8963</v>
      </c>
      <c r="K7970" t="s">
        <v>8964</v>
      </c>
      <c r="L7970" t="s">
        <v>676</v>
      </c>
      <c r="M7970" t="s">
        <v>5995</v>
      </c>
      <c r="N7970" t="s">
        <v>3339</v>
      </c>
      <c r="O7970" t="s">
        <v>8965</v>
      </c>
      <c r="P7970" t="s">
        <v>64003</v>
      </c>
      <c r="Q7970" t="s">
        <v>64004</v>
      </c>
      <c r="R7970" t="str">
        <f t="shared" si="248"/>
        <v>昌乐</v>
      </c>
      <c r="S7970" t="str">
        <f t="shared" si="249"/>
        <v>0716</v>
      </c>
    </row>
    <row r="7971" spans="1:19">
      <c r="A7971" t="s">
        <v>64005</v>
      </c>
      <c r="B7971" t="s">
        <v>64006</v>
      </c>
      <c r="C7971" t="s">
        <v>46</v>
      </c>
      <c r="D7971" t="s">
        <v>64007</v>
      </c>
      <c r="E7971" t="s">
        <v>63120</v>
      </c>
      <c r="F7971" t="s">
        <v>64008</v>
      </c>
      <c r="G7971" t="s">
        <v>64009</v>
      </c>
      <c r="H7971" t="s">
        <v>64010</v>
      </c>
      <c r="I7971" t="s">
        <v>2364</v>
      </c>
      <c r="J7971" t="s">
        <v>9553</v>
      </c>
      <c r="K7971" t="s">
        <v>9554</v>
      </c>
      <c r="L7971" t="s">
        <v>676</v>
      </c>
      <c r="M7971" t="s">
        <v>9555</v>
      </c>
      <c r="N7971" t="s">
        <v>2480</v>
      </c>
      <c r="O7971" t="s">
        <v>9556</v>
      </c>
      <c r="P7971" t="s">
        <v>64011</v>
      </c>
      <c r="Q7971" t="s">
        <v>64012</v>
      </c>
      <c r="R7971" t="str">
        <f t="shared" si="248"/>
        <v>昌乐</v>
      </c>
      <c r="S7971" t="str">
        <f t="shared" si="249"/>
        <v>0716</v>
      </c>
    </row>
    <row r="7972" spans="1:19">
      <c r="A7972" t="s">
        <v>64013</v>
      </c>
      <c r="B7972" t="s">
        <v>64014</v>
      </c>
      <c r="C7972" t="s">
        <v>46</v>
      </c>
      <c r="D7972" t="s">
        <v>64015</v>
      </c>
      <c r="E7972" t="s">
        <v>63120</v>
      </c>
      <c r="F7972" t="s">
        <v>64016</v>
      </c>
      <c r="G7972" t="s">
        <v>64017</v>
      </c>
      <c r="H7972" t="s">
        <v>64018</v>
      </c>
      <c r="I7972" t="s">
        <v>2364</v>
      </c>
      <c r="J7972" t="s">
        <v>2526</v>
      </c>
      <c r="K7972" t="s">
        <v>2527</v>
      </c>
      <c r="L7972" t="s">
        <v>76</v>
      </c>
      <c r="M7972" t="s">
        <v>2528</v>
      </c>
      <c r="N7972" t="s">
        <v>2816</v>
      </c>
      <c r="O7972" t="s">
        <v>2530</v>
      </c>
      <c r="P7972" t="s">
        <v>64019</v>
      </c>
      <c r="Q7972" t="s">
        <v>64020</v>
      </c>
      <c r="R7972" t="str">
        <f t="shared" si="248"/>
        <v>奎文</v>
      </c>
      <c r="S7972" t="str">
        <f t="shared" si="249"/>
        <v>0716</v>
      </c>
    </row>
    <row r="7973" spans="1:19">
      <c r="A7973" t="s">
        <v>64021</v>
      </c>
      <c r="B7973" t="s">
        <v>64022</v>
      </c>
      <c r="C7973" t="s">
        <v>46</v>
      </c>
      <c r="D7973" t="s">
        <v>64023</v>
      </c>
      <c r="E7973" t="s">
        <v>63120</v>
      </c>
      <c r="F7973" t="s">
        <v>64024</v>
      </c>
      <c r="G7973" t="s">
        <v>64025</v>
      </c>
      <c r="H7973" t="s">
        <v>64026</v>
      </c>
      <c r="I7973" t="s">
        <v>2378</v>
      </c>
      <c r="J7973" t="s">
        <v>5380</v>
      </c>
      <c r="K7973" t="s">
        <v>5381</v>
      </c>
      <c r="L7973" t="s">
        <v>128</v>
      </c>
      <c r="M7973" t="s">
        <v>2708</v>
      </c>
      <c r="N7973" t="s">
        <v>2421</v>
      </c>
      <c r="O7973" t="s">
        <v>5382</v>
      </c>
      <c r="P7973" t="s">
        <v>64027</v>
      </c>
      <c r="Q7973" t="s">
        <v>64028</v>
      </c>
      <c r="R7973" t="str">
        <f t="shared" si="248"/>
        <v>寿光</v>
      </c>
      <c r="S7973" t="str">
        <f t="shared" si="249"/>
        <v>0716</v>
      </c>
    </row>
    <row r="7974" spans="1:19">
      <c r="A7974" t="s">
        <v>64029</v>
      </c>
      <c r="B7974" t="s">
        <v>64030</v>
      </c>
      <c r="C7974" t="s">
        <v>46</v>
      </c>
      <c r="D7974" t="s">
        <v>64031</v>
      </c>
      <c r="E7974" t="s">
        <v>63120</v>
      </c>
      <c r="F7974" t="s">
        <v>64032</v>
      </c>
      <c r="G7974" t="s">
        <v>64033</v>
      </c>
      <c r="H7974" t="s">
        <v>64034</v>
      </c>
      <c r="I7974" t="s">
        <v>2392</v>
      </c>
      <c r="J7974" t="s">
        <v>11200</v>
      </c>
      <c r="K7974" t="s">
        <v>11201</v>
      </c>
      <c r="L7974" t="s">
        <v>146</v>
      </c>
      <c r="M7974" t="s">
        <v>3051</v>
      </c>
      <c r="N7974" t="s">
        <v>2529</v>
      </c>
      <c r="O7974" t="s">
        <v>11202</v>
      </c>
      <c r="P7974" t="s">
        <v>64035</v>
      </c>
      <c r="Q7974" t="s">
        <v>64036</v>
      </c>
      <c r="R7974" t="str">
        <f t="shared" si="248"/>
        <v>临朐</v>
      </c>
      <c r="S7974" t="str">
        <f t="shared" si="249"/>
        <v>0716</v>
      </c>
    </row>
    <row r="7975" spans="1:19">
      <c r="A7975" t="s">
        <v>64037</v>
      </c>
      <c r="B7975" t="s">
        <v>64038</v>
      </c>
      <c r="C7975" t="s">
        <v>46</v>
      </c>
      <c r="D7975" t="s">
        <v>64039</v>
      </c>
      <c r="E7975" t="s">
        <v>64040</v>
      </c>
      <c r="F7975" t="s">
        <v>64041</v>
      </c>
      <c r="G7975" t="s">
        <v>64042</v>
      </c>
      <c r="H7975" t="s">
        <v>64043</v>
      </c>
      <c r="I7975" t="s">
        <v>2378</v>
      </c>
      <c r="J7975" t="s">
        <v>5791</v>
      </c>
      <c r="K7975" t="s">
        <v>5792</v>
      </c>
      <c r="L7975" t="s">
        <v>101</v>
      </c>
      <c r="M7975" t="s">
        <v>3130</v>
      </c>
      <c r="N7975" t="s">
        <v>2816</v>
      </c>
      <c r="O7975" t="s">
        <v>5793</v>
      </c>
      <c r="P7975" t="s">
        <v>64044</v>
      </c>
      <c r="R7975" t="str">
        <f t="shared" si="248"/>
        <v>潍城</v>
      </c>
      <c r="S7975" t="str">
        <f t="shared" si="249"/>
        <v>0716</v>
      </c>
    </row>
    <row r="7976" spans="1:19">
      <c r="A7976" t="s">
        <v>64045</v>
      </c>
      <c r="B7976" t="s">
        <v>64046</v>
      </c>
      <c r="C7976" t="s">
        <v>46</v>
      </c>
      <c r="D7976" t="s">
        <v>64047</v>
      </c>
      <c r="E7976" t="s">
        <v>63120</v>
      </c>
      <c r="F7976" t="s">
        <v>64048</v>
      </c>
      <c r="G7976" t="s">
        <v>64049</v>
      </c>
      <c r="H7976" t="s">
        <v>64050</v>
      </c>
      <c r="I7976" t="s">
        <v>2378</v>
      </c>
      <c r="J7976" t="s">
        <v>11118</v>
      </c>
      <c r="K7976" t="s">
        <v>11119</v>
      </c>
      <c r="L7976" t="s">
        <v>137</v>
      </c>
      <c r="M7976" t="s">
        <v>3040</v>
      </c>
      <c r="N7976" t="s">
        <v>7446</v>
      </c>
      <c r="O7976" t="s">
        <v>11120</v>
      </c>
      <c r="P7976" t="s">
        <v>64051</v>
      </c>
      <c r="Q7976" t="s">
        <v>64052</v>
      </c>
      <c r="R7976" t="str">
        <f t="shared" si="248"/>
        <v>青州</v>
      </c>
      <c r="S7976" t="str">
        <f t="shared" si="249"/>
        <v>0716</v>
      </c>
    </row>
    <row r="7977" spans="1:19">
      <c r="A7977" t="s">
        <v>64053</v>
      </c>
      <c r="B7977" t="s">
        <v>64054</v>
      </c>
      <c r="C7977" t="s">
        <v>46</v>
      </c>
      <c r="D7977" t="s">
        <v>64055</v>
      </c>
      <c r="E7977" t="s">
        <v>63120</v>
      </c>
      <c r="F7977" t="s">
        <v>64056</v>
      </c>
      <c r="G7977" t="s">
        <v>64057</v>
      </c>
      <c r="H7977" t="s">
        <v>64058</v>
      </c>
      <c r="I7977" t="s">
        <v>2350</v>
      </c>
      <c r="J7977" t="s">
        <v>36951</v>
      </c>
      <c r="K7977" t="s">
        <v>36952</v>
      </c>
      <c r="L7977" t="s">
        <v>47</v>
      </c>
      <c r="M7977" t="s">
        <v>3159</v>
      </c>
      <c r="N7977" t="s">
        <v>2421</v>
      </c>
      <c r="O7977" t="s">
        <v>36953</v>
      </c>
      <c r="P7977" t="s">
        <v>64059</v>
      </c>
      <c r="R7977" t="str">
        <f t="shared" si="248"/>
        <v>诸城</v>
      </c>
      <c r="S7977" t="str">
        <f t="shared" si="249"/>
        <v>0716</v>
      </c>
    </row>
    <row r="7978" spans="1:19">
      <c r="A7978" t="s">
        <v>64060</v>
      </c>
      <c r="B7978" t="s">
        <v>64061</v>
      </c>
      <c r="C7978" t="s">
        <v>46</v>
      </c>
      <c r="D7978" t="s">
        <v>64062</v>
      </c>
      <c r="E7978" t="s">
        <v>63120</v>
      </c>
      <c r="F7978" t="s">
        <v>64063</v>
      </c>
      <c r="G7978" t="s">
        <v>64064</v>
      </c>
      <c r="H7978" t="s">
        <v>64065</v>
      </c>
      <c r="I7978" t="s">
        <v>2350</v>
      </c>
      <c r="J7978" t="s">
        <v>2888</v>
      </c>
      <c r="K7978" t="s">
        <v>2889</v>
      </c>
      <c r="L7978" t="s">
        <v>128</v>
      </c>
      <c r="M7978" t="s">
        <v>2890</v>
      </c>
      <c r="N7978" t="s">
        <v>2354</v>
      </c>
      <c r="O7978" t="s">
        <v>2891</v>
      </c>
      <c r="P7978" t="s">
        <v>64066</v>
      </c>
      <c r="Q7978" t="s">
        <v>64067</v>
      </c>
      <c r="R7978" t="str">
        <f t="shared" si="248"/>
        <v>寿光</v>
      </c>
      <c r="S7978" t="str">
        <f t="shared" si="249"/>
        <v>0716</v>
      </c>
    </row>
    <row r="7979" spans="1:19">
      <c r="A7979" t="s">
        <v>64068</v>
      </c>
      <c r="B7979" t="s">
        <v>64069</v>
      </c>
      <c r="C7979" t="s">
        <v>46</v>
      </c>
      <c r="D7979" t="s">
        <v>64070</v>
      </c>
      <c r="E7979" t="s">
        <v>63120</v>
      </c>
      <c r="F7979" t="s">
        <v>64071</v>
      </c>
      <c r="G7979" t="s">
        <v>64072</v>
      </c>
      <c r="H7979" t="s">
        <v>64073</v>
      </c>
      <c r="I7979" t="s">
        <v>2350</v>
      </c>
      <c r="J7979" t="s">
        <v>2379</v>
      </c>
      <c r="K7979" t="s">
        <v>2380</v>
      </c>
      <c r="L7979" t="s">
        <v>110</v>
      </c>
      <c r="M7979" t="s">
        <v>2381</v>
      </c>
      <c r="N7979" t="s">
        <v>2421</v>
      </c>
      <c r="O7979" t="s">
        <v>2383</v>
      </c>
      <c r="P7979" t="s">
        <v>64074</v>
      </c>
      <c r="R7979" t="str">
        <f t="shared" si="248"/>
        <v>高密</v>
      </c>
      <c r="S7979" t="str">
        <f t="shared" si="249"/>
        <v>0716</v>
      </c>
    </row>
    <row r="7980" spans="1:19">
      <c r="A7980" t="s">
        <v>64075</v>
      </c>
      <c r="B7980" t="s">
        <v>64076</v>
      </c>
      <c r="C7980" t="s">
        <v>46</v>
      </c>
      <c r="D7980" t="s">
        <v>64077</v>
      </c>
      <c r="E7980" t="s">
        <v>63120</v>
      </c>
      <c r="F7980" t="s">
        <v>64078</v>
      </c>
      <c r="G7980" t="s">
        <v>64079</v>
      </c>
      <c r="H7980" t="s">
        <v>64080</v>
      </c>
      <c r="I7980" t="s">
        <v>3376</v>
      </c>
      <c r="J7980" t="s">
        <v>6273</v>
      </c>
      <c r="K7980" t="s">
        <v>6274</v>
      </c>
      <c r="L7980" t="s">
        <v>101</v>
      </c>
      <c r="M7980" t="s">
        <v>5737</v>
      </c>
      <c r="N7980" t="s">
        <v>4255</v>
      </c>
      <c r="O7980" t="s">
        <v>6275</v>
      </c>
      <c r="P7980" t="s">
        <v>64081</v>
      </c>
      <c r="Q7980" t="s">
        <v>64082</v>
      </c>
      <c r="R7980" t="str">
        <f t="shared" si="248"/>
        <v>潍城</v>
      </c>
      <c r="S7980" t="str">
        <f t="shared" si="249"/>
        <v>0716</v>
      </c>
    </row>
    <row r="7981" spans="1:19">
      <c r="A7981" t="s">
        <v>64083</v>
      </c>
      <c r="B7981" t="s">
        <v>64084</v>
      </c>
      <c r="C7981" t="s">
        <v>46</v>
      </c>
      <c r="D7981" t="s">
        <v>64085</v>
      </c>
      <c r="E7981" t="s">
        <v>63120</v>
      </c>
      <c r="F7981" t="s">
        <v>64086</v>
      </c>
      <c r="G7981" t="s">
        <v>64087</v>
      </c>
      <c r="H7981" t="s">
        <v>64088</v>
      </c>
      <c r="I7981" t="s">
        <v>2503</v>
      </c>
      <c r="J7981" t="s">
        <v>9637</v>
      </c>
      <c r="K7981" t="s">
        <v>9638</v>
      </c>
      <c r="L7981" t="s">
        <v>137</v>
      </c>
      <c r="M7981" t="s">
        <v>2395</v>
      </c>
      <c r="N7981" t="s">
        <v>2983</v>
      </c>
      <c r="O7981" t="s">
        <v>9639</v>
      </c>
      <c r="P7981" t="s">
        <v>64089</v>
      </c>
      <c r="R7981" t="str">
        <f t="shared" si="248"/>
        <v>青州</v>
      </c>
      <c r="S7981" t="str">
        <f t="shared" si="249"/>
        <v>0716</v>
      </c>
    </row>
    <row r="7982" spans="1:19">
      <c r="A7982" t="s">
        <v>64090</v>
      </c>
      <c r="B7982" t="s">
        <v>64091</v>
      </c>
      <c r="C7982" t="s">
        <v>46</v>
      </c>
      <c r="D7982" t="s">
        <v>64092</v>
      </c>
      <c r="E7982" t="s">
        <v>63282</v>
      </c>
      <c r="F7982" t="s">
        <v>64093</v>
      </c>
      <c r="G7982" t="s">
        <v>64094</v>
      </c>
      <c r="H7982" t="s">
        <v>64095</v>
      </c>
      <c r="I7982" t="s">
        <v>2350</v>
      </c>
      <c r="J7982" t="s">
        <v>6863</v>
      </c>
      <c r="K7982" t="s">
        <v>6864</v>
      </c>
      <c r="L7982" t="s">
        <v>128</v>
      </c>
      <c r="M7982" t="s">
        <v>3952</v>
      </c>
      <c r="N7982" t="s">
        <v>2743</v>
      </c>
      <c r="O7982" t="s">
        <v>6865</v>
      </c>
      <c r="P7982" t="s">
        <v>64096</v>
      </c>
      <c r="R7982" t="str">
        <f t="shared" si="248"/>
        <v>寿光</v>
      </c>
      <c r="S7982" t="str">
        <f t="shared" si="249"/>
        <v>0716</v>
      </c>
    </row>
    <row r="7983" spans="1:19">
      <c r="A7983" t="s">
        <v>64097</v>
      </c>
      <c r="B7983" t="s">
        <v>64098</v>
      </c>
      <c r="C7983" t="s">
        <v>46</v>
      </c>
      <c r="D7983" t="s">
        <v>64099</v>
      </c>
      <c r="E7983" t="s">
        <v>63120</v>
      </c>
      <c r="F7983" t="s">
        <v>64100</v>
      </c>
      <c r="G7983" t="s">
        <v>64101</v>
      </c>
      <c r="H7983" t="s">
        <v>64102</v>
      </c>
      <c r="I7983" t="s">
        <v>5112</v>
      </c>
      <c r="J7983" t="s">
        <v>13783</v>
      </c>
      <c r="K7983" t="s">
        <v>13784</v>
      </c>
      <c r="L7983" t="s">
        <v>110</v>
      </c>
      <c r="M7983" t="s">
        <v>3621</v>
      </c>
      <c r="N7983" t="s">
        <v>2785</v>
      </c>
      <c r="O7983" t="s">
        <v>13785</v>
      </c>
      <c r="P7983" t="s">
        <v>64103</v>
      </c>
      <c r="R7983" t="str">
        <f t="shared" si="248"/>
        <v>高密</v>
      </c>
      <c r="S7983" t="str">
        <f t="shared" si="249"/>
        <v>0716</v>
      </c>
    </row>
    <row r="7984" spans="1:19">
      <c r="A7984" t="s">
        <v>64104</v>
      </c>
      <c r="B7984" t="s">
        <v>64105</v>
      </c>
      <c r="C7984" t="s">
        <v>46</v>
      </c>
      <c r="D7984" t="s">
        <v>64106</v>
      </c>
      <c r="E7984" t="s">
        <v>64107</v>
      </c>
      <c r="F7984" t="s">
        <v>64108</v>
      </c>
      <c r="G7984" t="s">
        <v>64109</v>
      </c>
      <c r="H7984" t="s">
        <v>64110</v>
      </c>
      <c r="I7984" t="s">
        <v>2350</v>
      </c>
      <c r="J7984" t="s">
        <v>2741</v>
      </c>
      <c r="K7984" t="s">
        <v>4958</v>
      </c>
      <c r="L7984" t="s">
        <v>137</v>
      </c>
      <c r="M7984" t="s">
        <v>4959</v>
      </c>
      <c r="N7984" t="s">
        <v>3277</v>
      </c>
      <c r="O7984" t="s">
        <v>2744</v>
      </c>
      <c r="P7984" t="s">
        <v>64111</v>
      </c>
      <c r="R7984" t="str">
        <f t="shared" si="248"/>
        <v>青州</v>
      </c>
      <c r="S7984" t="str">
        <f t="shared" si="249"/>
        <v>0716</v>
      </c>
    </row>
    <row r="7985" spans="1:19">
      <c r="A7985" t="s">
        <v>64112</v>
      </c>
      <c r="B7985" t="s">
        <v>64113</v>
      </c>
      <c r="C7985" t="s">
        <v>46</v>
      </c>
      <c r="D7985" t="s">
        <v>64114</v>
      </c>
      <c r="E7985" t="s">
        <v>64040</v>
      </c>
      <c r="F7985" t="s">
        <v>64115</v>
      </c>
      <c r="G7985" t="s">
        <v>64116</v>
      </c>
      <c r="H7985" t="s">
        <v>64117</v>
      </c>
      <c r="I7985" t="s">
        <v>2364</v>
      </c>
      <c r="J7985" t="s">
        <v>2671</v>
      </c>
      <c r="K7985" t="s">
        <v>2672</v>
      </c>
      <c r="L7985" t="s">
        <v>67</v>
      </c>
      <c r="M7985" t="s">
        <v>2673</v>
      </c>
      <c r="N7985" t="s">
        <v>2721</v>
      </c>
      <c r="O7985" t="s">
        <v>2675</v>
      </c>
      <c r="P7985" t="s">
        <v>64118</v>
      </c>
      <c r="R7985" t="str">
        <f t="shared" si="248"/>
        <v>昌邑</v>
      </c>
      <c r="S7985" t="str">
        <f t="shared" si="249"/>
        <v>0716</v>
      </c>
    </row>
    <row r="7986" spans="1:19">
      <c r="A7986" t="s">
        <v>64119</v>
      </c>
      <c r="B7986" t="s">
        <v>64120</v>
      </c>
      <c r="C7986" t="s">
        <v>46</v>
      </c>
      <c r="D7986" t="s">
        <v>64121</v>
      </c>
      <c r="E7986" t="s">
        <v>63120</v>
      </c>
      <c r="F7986" t="s">
        <v>64122</v>
      </c>
      <c r="G7986" t="s">
        <v>64123</v>
      </c>
      <c r="H7986" t="s">
        <v>64124</v>
      </c>
      <c r="I7986" t="s">
        <v>2364</v>
      </c>
      <c r="J7986" t="s">
        <v>3565</v>
      </c>
      <c r="K7986" t="s">
        <v>3566</v>
      </c>
      <c r="L7986" t="s">
        <v>110</v>
      </c>
      <c r="M7986" t="s">
        <v>2575</v>
      </c>
      <c r="N7986" t="s">
        <v>4563</v>
      </c>
      <c r="O7986" t="s">
        <v>3567</v>
      </c>
      <c r="P7986" t="s">
        <v>64125</v>
      </c>
      <c r="R7986" t="str">
        <f t="shared" si="248"/>
        <v>高密</v>
      </c>
      <c r="S7986" t="str">
        <f t="shared" si="249"/>
        <v>0716</v>
      </c>
    </row>
    <row r="7987" spans="1:19">
      <c r="A7987" t="s">
        <v>64126</v>
      </c>
      <c r="B7987" t="s">
        <v>64127</v>
      </c>
      <c r="C7987" t="s">
        <v>46</v>
      </c>
      <c r="D7987" t="s">
        <v>64128</v>
      </c>
      <c r="E7987" t="s">
        <v>63282</v>
      </c>
      <c r="F7987" t="s">
        <v>64129</v>
      </c>
      <c r="G7987" t="s">
        <v>64130</v>
      </c>
      <c r="H7987" t="s">
        <v>64131</v>
      </c>
      <c r="I7987" t="s">
        <v>2645</v>
      </c>
      <c r="J7987" t="s">
        <v>3809</v>
      </c>
      <c r="K7987" t="s">
        <v>3810</v>
      </c>
      <c r="L7987" t="s">
        <v>57</v>
      </c>
      <c r="M7987" t="s">
        <v>3811</v>
      </c>
      <c r="N7987" t="s">
        <v>2687</v>
      </c>
      <c r="O7987" t="s">
        <v>3812</v>
      </c>
      <c r="P7987" t="s">
        <v>64132</v>
      </c>
      <c r="Q7987" t="s">
        <v>64133</v>
      </c>
      <c r="R7987" t="str">
        <f t="shared" si="248"/>
        <v>安丘</v>
      </c>
      <c r="S7987" t="str">
        <f t="shared" si="249"/>
        <v>0716</v>
      </c>
    </row>
    <row r="7988" spans="1:19">
      <c r="A7988" t="s">
        <v>64134</v>
      </c>
      <c r="B7988" t="s">
        <v>64135</v>
      </c>
      <c r="C7988" t="s">
        <v>46</v>
      </c>
      <c r="D7988" t="s">
        <v>64136</v>
      </c>
      <c r="E7988" t="s">
        <v>63120</v>
      </c>
      <c r="F7988" t="s">
        <v>64137</v>
      </c>
      <c r="G7988" t="s">
        <v>64138</v>
      </c>
      <c r="H7988" t="s">
        <v>64139</v>
      </c>
      <c r="I7988" t="s">
        <v>2364</v>
      </c>
      <c r="J7988" t="s">
        <v>5710</v>
      </c>
      <c r="K7988" t="s">
        <v>5711</v>
      </c>
      <c r="L7988" t="s">
        <v>128</v>
      </c>
      <c r="M7988" t="s">
        <v>2708</v>
      </c>
      <c r="N7988" t="s">
        <v>2872</v>
      </c>
      <c r="O7988" t="s">
        <v>5713</v>
      </c>
      <c r="P7988" t="s">
        <v>64140</v>
      </c>
      <c r="R7988" t="str">
        <f t="shared" si="248"/>
        <v>寿光</v>
      </c>
      <c r="S7988" t="str">
        <f t="shared" si="249"/>
        <v>0716</v>
      </c>
    </row>
    <row r="7989" spans="1:19">
      <c r="A7989" t="s">
        <v>64141</v>
      </c>
      <c r="B7989" t="s">
        <v>64142</v>
      </c>
      <c r="C7989" t="s">
        <v>46</v>
      </c>
      <c r="D7989" t="s">
        <v>64143</v>
      </c>
      <c r="E7989" t="s">
        <v>64144</v>
      </c>
      <c r="F7989" t="s">
        <v>64145</v>
      </c>
      <c r="G7989" t="s">
        <v>64146</v>
      </c>
      <c r="H7989" t="s">
        <v>64147</v>
      </c>
      <c r="I7989" t="s">
        <v>2378</v>
      </c>
      <c r="J7989" t="s">
        <v>8105</v>
      </c>
      <c r="K7989" t="s">
        <v>8106</v>
      </c>
      <c r="L7989" t="s">
        <v>101</v>
      </c>
      <c r="M7989" t="s">
        <v>4459</v>
      </c>
      <c r="N7989" t="s">
        <v>2602</v>
      </c>
      <c r="O7989" t="s">
        <v>8107</v>
      </c>
      <c r="P7989" t="s">
        <v>64148</v>
      </c>
      <c r="R7989" t="str">
        <f t="shared" si="248"/>
        <v>潍城</v>
      </c>
      <c r="S7989" t="str">
        <f t="shared" si="249"/>
        <v>0716</v>
      </c>
    </row>
    <row r="7990" spans="1:19">
      <c r="A7990" t="s">
        <v>64149</v>
      </c>
      <c r="B7990" t="s">
        <v>64150</v>
      </c>
      <c r="C7990" t="s">
        <v>46</v>
      </c>
      <c r="D7990" t="s">
        <v>64151</v>
      </c>
      <c r="E7990" t="s">
        <v>63120</v>
      </c>
      <c r="F7990" t="s">
        <v>64152</v>
      </c>
      <c r="G7990" t="s">
        <v>64153</v>
      </c>
      <c r="H7990" t="s">
        <v>64154</v>
      </c>
      <c r="I7990" t="s">
        <v>2503</v>
      </c>
      <c r="J7990" t="s">
        <v>14394</v>
      </c>
      <c r="K7990" t="s">
        <v>14395</v>
      </c>
      <c r="L7990" t="s">
        <v>137</v>
      </c>
      <c r="M7990" t="s">
        <v>5803</v>
      </c>
      <c r="N7990" t="s">
        <v>2872</v>
      </c>
      <c r="O7990" t="s">
        <v>14396</v>
      </c>
      <c r="P7990" t="s">
        <v>64155</v>
      </c>
      <c r="R7990" t="str">
        <f t="shared" si="248"/>
        <v>青州</v>
      </c>
      <c r="S7990" t="str">
        <f t="shared" si="249"/>
        <v>0716</v>
      </c>
    </row>
    <row r="7991" spans="1:19">
      <c r="A7991" t="s">
        <v>64156</v>
      </c>
      <c r="B7991" t="s">
        <v>64157</v>
      </c>
      <c r="C7991" t="s">
        <v>46</v>
      </c>
      <c r="D7991" t="s">
        <v>64158</v>
      </c>
      <c r="E7991" t="s">
        <v>63120</v>
      </c>
      <c r="F7991" t="s">
        <v>64159</v>
      </c>
      <c r="G7991" t="s">
        <v>64160</v>
      </c>
      <c r="H7991" t="s">
        <v>64161</v>
      </c>
      <c r="I7991" t="s">
        <v>2350</v>
      </c>
      <c r="J7991" t="s">
        <v>7099</v>
      </c>
      <c r="K7991" t="s">
        <v>7100</v>
      </c>
      <c r="L7991" t="s">
        <v>146</v>
      </c>
      <c r="M7991" t="s">
        <v>4470</v>
      </c>
      <c r="N7991" t="s">
        <v>3270</v>
      </c>
      <c r="O7991" t="s">
        <v>7101</v>
      </c>
      <c r="P7991" t="s">
        <v>64162</v>
      </c>
      <c r="Q7991" t="s">
        <v>64163</v>
      </c>
      <c r="R7991" t="str">
        <f t="shared" si="248"/>
        <v>临朐</v>
      </c>
      <c r="S7991" t="str">
        <f t="shared" si="249"/>
        <v>0716</v>
      </c>
    </row>
    <row r="7992" spans="1:19">
      <c r="A7992" t="s">
        <v>64164</v>
      </c>
      <c r="B7992" t="s">
        <v>64165</v>
      </c>
      <c r="C7992" t="s">
        <v>46</v>
      </c>
      <c r="D7992" t="s">
        <v>64166</v>
      </c>
      <c r="E7992" t="s">
        <v>63120</v>
      </c>
      <c r="F7992" t="s">
        <v>64167</v>
      </c>
      <c r="G7992" t="s">
        <v>64168</v>
      </c>
      <c r="H7992" t="s">
        <v>64169</v>
      </c>
      <c r="I7992" t="s">
        <v>2350</v>
      </c>
      <c r="J7992" t="s">
        <v>3682</v>
      </c>
      <c r="K7992" t="s">
        <v>3683</v>
      </c>
      <c r="L7992" t="s">
        <v>110</v>
      </c>
      <c r="M7992" t="s">
        <v>3621</v>
      </c>
      <c r="N7992" t="s">
        <v>2674</v>
      </c>
      <c r="O7992" t="s">
        <v>3684</v>
      </c>
      <c r="P7992" t="s">
        <v>64170</v>
      </c>
      <c r="Q7992" t="s">
        <v>64171</v>
      </c>
      <c r="R7992" t="str">
        <f t="shared" si="248"/>
        <v>高密</v>
      </c>
      <c r="S7992" t="str">
        <f t="shared" si="249"/>
        <v>0716</v>
      </c>
    </row>
    <row r="7993" spans="1:19">
      <c r="A7993" t="s">
        <v>64172</v>
      </c>
      <c r="B7993" t="s">
        <v>64173</v>
      </c>
      <c r="C7993" t="s">
        <v>46</v>
      </c>
      <c r="D7993" t="s">
        <v>64174</v>
      </c>
      <c r="E7993" t="s">
        <v>63120</v>
      </c>
      <c r="F7993" t="s">
        <v>64175</v>
      </c>
      <c r="G7993" t="s">
        <v>64176</v>
      </c>
      <c r="H7993" t="s">
        <v>64177</v>
      </c>
      <c r="I7993" t="s">
        <v>2645</v>
      </c>
      <c r="J7993" t="s">
        <v>3918</v>
      </c>
      <c r="K7993" t="s">
        <v>3919</v>
      </c>
      <c r="L7993" t="s">
        <v>47</v>
      </c>
      <c r="M7993" t="s">
        <v>2454</v>
      </c>
      <c r="N7993" t="s">
        <v>3017</v>
      </c>
      <c r="O7993" t="s">
        <v>3920</v>
      </c>
      <c r="P7993" t="s">
        <v>64178</v>
      </c>
      <c r="Q7993" t="s">
        <v>64179</v>
      </c>
      <c r="R7993" t="str">
        <f t="shared" si="248"/>
        <v>诸城</v>
      </c>
      <c r="S7993" t="str">
        <f t="shared" si="249"/>
        <v>0716</v>
      </c>
    </row>
    <row r="7994" spans="1:19">
      <c r="A7994" t="s">
        <v>64180</v>
      </c>
      <c r="B7994" t="s">
        <v>64181</v>
      </c>
      <c r="C7994" t="s">
        <v>46</v>
      </c>
      <c r="D7994" t="s">
        <v>64182</v>
      </c>
      <c r="E7994" t="s">
        <v>64183</v>
      </c>
      <c r="F7994" t="s">
        <v>64184</v>
      </c>
      <c r="G7994" t="s">
        <v>64185</v>
      </c>
      <c r="H7994" t="s">
        <v>64186</v>
      </c>
      <c r="I7994" t="s">
        <v>2645</v>
      </c>
      <c r="J7994" t="s">
        <v>14394</v>
      </c>
      <c r="K7994" t="s">
        <v>14395</v>
      </c>
      <c r="L7994" t="s">
        <v>137</v>
      </c>
      <c r="M7994" t="s">
        <v>5803</v>
      </c>
      <c r="N7994" t="s">
        <v>2872</v>
      </c>
      <c r="O7994" t="s">
        <v>14396</v>
      </c>
      <c r="P7994" t="s">
        <v>64187</v>
      </c>
      <c r="R7994" t="str">
        <f t="shared" si="248"/>
        <v>青州</v>
      </c>
      <c r="S7994" t="str">
        <f t="shared" si="249"/>
        <v>0716</v>
      </c>
    </row>
    <row r="7995" spans="1:19">
      <c r="A7995" t="s">
        <v>64188</v>
      </c>
      <c r="B7995" t="s">
        <v>64189</v>
      </c>
      <c r="C7995" t="s">
        <v>46</v>
      </c>
      <c r="D7995" t="s">
        <v>64190</v>
      </c>
      <c r="E7995" t="s">
        <v>63282</v>
      </c>
      <c r="F7995" t="s">
        <v>64191</v>
      </c>
      <c r="G7995" t="s">
        <v>64192</v>
      </c>
      <c r="H7995" t="s">
        <v>64193</v>
      </c>
      <c r="I7995" t="s">
        <v>2645</v>
      </c>
      <c r="J7995" t="s">
        <v>10532</v>
      </c>
      <c r="K7995" t="s">
        <v>10533</v>
      </c>
      <c r="L7995" t="s">
        <v>137</v>
      </c>
      <c r="M7995" t="s">
        <v>3729</v>
      </c>
      <c r="N7995" t="s">
        <v>7446</v>
      </c>
      <c r="O7995" t="s">
        <v>10534</v>
      </c>
      <c r="P7995" t="s">
        <v>64194</v>
      </c>
      <c r="R7995" t="str">
        <f t="shared" si="248"/>
        <v>青州</v>
      </c>
      <c r="S7995" t="str">
        <f t="shared" si="249"/>
        <v>0716</v>
      </c>
    </row>
    <row r="7996" spans="1:19">
      <c r="A7996" t="s">
        <v>64195</v>
      </c>
      <c r="B7996" t="s">
        <v>64196</v>
      </c>
      <c r="C7996" t="s">
        <v>46</v>
      </c>
      <c r="D7996" t="s">
        <v>64197</v>
      </c>
      <c r="E7996" t="s">
        <v>63120</v>
      </c>
      <c r="F7996" t="s">
        <v>64198</v>
      </c>
      <c r="G7996" t="s">
        <v>64199</v>
      </c>
      <c r="H7996" t="s">
        <v>64200</v>
      </c>
      <c r="I7996" t="s">
        <v>2350</v>
      </c>
      <c r="J7996" t="s">
        <v>3200</v>
      </c>
      <c r="K7996" t="s">
        <v>3201</v>
      </c>
      <c r="L7996" t="s">
        <v>76</v>
      </c>
      <c r="M7996" t="s">
        <v>2528</v>
      </c>
      <c r="N7996" t="s">
        <v>2421</v>
      </c>
      <c r="O7996" t="s">
        <v>3202</v>
      </c>
      <c r="P7996" t="s">
        <v>64201</v>
      </c>
      <c r="Q7996" t="s">
        <v>64202</v>
      </c>
      <c r="R7996" t="str">
        <f t="shared" si="248"/>
        <v>奎文</v>
      </c>
      <c r="S7996" t="str">
        <f t="shared" si="249"/>
        <v>0716</v>
      </c>
    </row>
    <row r="7997" spans="1:19">
      <c r="A7997" t="s">
        <v>64203</v>
      </c>
      <c r="B7997" t="s">
        <v>64204</v>
      </c>
      <c r="C7997" t="s">
        <v>46</v>
      </c>
      <c r="D7997" t="s">
        <v>64205</v>
      </c>
      <c r="E7997" t="s">
        <v>63120</v>
      </c>
      <c r="F7997" t="s">
        <v>64206</v>
      </c>
      <c r="G7997" t="s">
        <v>64207</v>
      </c>
      <c r="H7997" t="s">
        <v>64208</v>
      </c>
      <c r="I7997" t="s">
        <v>2378</v>
      </c>
      <c r="J7997" t="s">
        <v>4005</v>
      </c>
      <c r="K7997" t="s">
        <v>4006</v>
      </c>
      <c r="L7997" t="s">
        <v>47</v>
      </c>
      <c r="M7997" t="s">
        <v>3141</v>
      </c>
      <c r="N7997" t="s">
        <v>5839</v>
      </c>
      <c r="O7997" t="s">
        <v>4008</v>
      </c>
      <c r="P7997" t="s">
        <v>64209</v>
      </c>
      <c r="R7997" t="str">
        <f t="shared" si="248"/>
        <v>诸城</v>
      </c>
      <c r="S7997" t="str">
        <f t="shared" si="249"/>
        <v>0716</v>
      </c>
    </row>
    <row r="7998" spans="1:19">
      <c r="A7998" t="s">
        <v>64210</v>
      </c>
      <c r="B7998" t="s">
        <v>64211</v>
      </c>
      <c r="C7998" t="s">
        <v>46</v>
      </c>
      <c r="D7998" t="s">
        <v>64212</v>
      </c>
      <c r="E7998" t="s">
        <v>63120</v>
      </c>
      <c r="F7998" t="s">
        <v>64213</v>
      </c>
      <c r="G7998" t="s">
        <v>64214</v>
      </c>
      <c r="H7998" t="s">
        <v>64215</v>
      </c>
      <c r="I7998" t="s">
        <v>5211</v>
      </c>
      <c r="J7998" t="s">
        <v>4561</v>
      </c>
      <c r="K7998" t="s">
        <v>4562</v>
      </c>
      <c r="L7998" t="s">
        <v>187</v>
      </c>
      <c r="M7998" t="s">
        <v>2468</v>
      </c>
      <c r="N7998" t="s">
        <v>9248</v>
      </c>
      <c r="O7998" t="s">
        <v>4564</v>
      </c>
      <c r="P7998" t="s">
        <v>64216</v>
      </c>
      <c r="Q7998" t="s">
        <v>64217</v>
      </c>
      <c r="R7998" t="str">
        <f t="shared" si="248"/>
        <v>坊子</v>
      </c>
      <c r="S7998" t="str">
        <f t="shared" si="249"/>
        <v>0716</v>
      </c>
    </row>
    <row r="7999" spans="1:19">
      <c r="A7999" t="s">
        <v>64218</v>
      </c>
      <c r="B7999" t="s">
        <v>64219</v>
      </c>
      <c r="C7999" t="s">
        <v>46</v>
      </c>
      <c r="D7999" t="s">
        <v>64220</v>
      </c>
      <c r="E7999" t="s">
        <v>63120</v>
      </c>
      <c r="F7999" t="s">
        <v>64221</v>
      </c>
      <c r="G7999" t="s">
        <v>64222</v>
      </c>
      <c r="H7999" t="s">
        <v>64223</v>
      </c>
      <c r="I7999" t="s">
        <v>2350</v>
      </c>
      <c r="J7999" t="s">
        <v>2587</v>
      </c>
      <c r="K7999" t="s">
        <v>2588</v>
      </c>
      <c r="L7999" t="s">
        <v>57</v>
      </c>
      <c r="M7999" t="s">
        <v>2433</v>
      </c>
      <c r="N7999" t="s">
        <v>3718</v>
      </c>
      <c r="O7999" t="s">
        <v>2590</v>
      </c>
      <c r="P7999" t="s">
        <v>64224</v>
      </c>
      <c r="Q7999" t="s">
        <v>64225</v>
      </c>
      <c r="R7999" t="str">
        <f t="shared" si="248"/>
        <v>安丘</v>
      </c>
      <c r="S7999" t="str">
        <f t="shared" si="249"/>
        <v>0716</v>
      </c>
    </row>
    <row r="8000" spans="1:19">
      <c r="A8000" t="s">
        <v>64226</v>
      </c>
      <c r="B8000" t="s">
        <v>64227</v>
      </c>
      <c r="C8000" t="s">
        <v>46</v>
      </c>
      <c r="D8000" t="s">
        <v>64228</v>
      </c>
      <c r="E8000" t="s">
        <v>63282</v>
      </c>
      <c r="F8000" t="s">
        <v>64229</v>
      </c>
      <c r="G8000" t="s">
        <v>64230</v>
      </c>
      <c r="H8000" t="s">
        <v>64231</v>
      </c>
      <c r="I8000" t="s">
        <v>2378</v>
      </c>
      <c r="J8000" t="s">
        <v>11926</v>
      </c>
      <c r="K8000" t="s">
        <v>11927</v>
      </c>
      <c r="L8000" t="s">
        <v>137</v>
      </c>
      <c r="M8000" t="s">
        <v>3213</v>
      </c>
      <c r="N8000" t="s">
        <v>2674</v>
      </c>
      <c r="O8000" t="s">
        <v>11929</v>
      </c>
      <c r="P8000" t="s">
        <v>64232</v>
      </c>
      <c r="R8000" t="str">
        <f t="shared" si="248"/>
        <v>青州</v>
      </c>
      <c r="S8000" t="str">
        <f t="shared" si="249"/>
        <v>0716</v>
      </c>
    </row>
    <row r="8001" spans="1:19">
      <c r="A8001" t="s">
        <v>64233</v>
      </c>
      <c r="B8001" t="s">
        <v>64234</v>
      </c>
      <c r="C8001" t="s">
        <v>46</v>
      </c>
      <c r="D8001" t="s">
        <v>64235</v>
      </c>
      <c r="E8001" t="s">
        <v>63120</v>
      </c>
      <c r="F8001" t="s">
        <v>64236</v>
      </c>
      <c r="G8001" t="s">
        <v>64237</v>
      </c>
      <c r="H8001" t="s">
        <v>64238</v>
      </c>
      <c r="I8001" t="s">
        <v>2350</v>
      </c>
      <c r="J8001" t="s">
        <v>7368</v>
      </c>
      <c r="K8001" t="s">
        <v>7369</v>
      </c>
      <c r="L8001" t="s">
        <v>110</v>
      </c>
      <c r="M8001" t="s">
        <v>2575</v>
      </c>
      <c r="O8001" t="s">
        <v>7370</v>
      </c>
      <c r="P8001" t="s">
        <v>64239</v>
      </c>
      <c r="Q8001" t="s">
        <v>64240</v>
      </c>
      <c r="R8001" t="str">
        <f t="shared" ref="R8001:R8064" si="250">IF(OR(LEFT(L8001,2)="高新"),"奎文",IF(LEFT(L8001,2)="峡山","坊子",IF(LEFT(L8001,2)="滨海","寒亭",LEFT(L8001,2))))</f>
        <v>高密</v>
      </c>
      <c r="S8001" t="str">
        <f t="shared" ref="S8001:S8064" si="251">TEXT(B8001,"mmdd")</f>
        <v>0716</v>
      </c>
    </row>
    <row r="8002" spans="1:19">
      <c r="A8002" t="s">
        <v>64241</v>
      </c>
      <c r="B8002" t="s">
        <v>64242</v>
      </c>
      <c r="C8002" t="s">
        <v>46</v>
      </c>
      <c r="D8002" t="s">
        <v>64243</v>
      </c>
      <c r="E8002" t="s">
        <v>63120</v>
      </c>
      <c r="F8002" t="s">
        <v>64244</v>
      </c>
      <c r="G8002" t="s">
        <v>64245</v>
      </c>
      <c r="H8002" t="s">
        <v>64173</v>
      </c>
      <c r="I8002" t="s">
        <v>2350</v>
      </c>
      <c r="J8002" t="s">
        <v>3157</v>
      </c>
      <c r="K8002" t="s">
        <v>3158</v>
      </c>
      <c r="L8002" t="s">
        <v>47</v>
      </c>
      <c r="M8002" t="s">
        <v>3159</v>
      </c>
      <c r="N8002" t="s">
        <v>2785</v>
      </c>
      <c r="O8002" t="s">
        <v>3160</v>
      </c>
      <c r="P8002" t="s">
        <v>64246</v>
      </c>
      <c r="Q8002" t="s">
        <v>64247</v>
      </c>
      <c r="R8002" t="str">
        <f t="shared" si="250"/>
        <v>诸城</v>
      </c>
      <c r="S8002" t="str">
        <f t="shared" si="251"/>
        <v>0716</v>
      </c>
    </row>
    <row r="8003" spans="1:19">
      <c r="A8003" t="s">
        <v>64248</v>
      </c>
      <c r="B8003" t="s">
        <v>64249</v>
      </c>
      <c r="C8003" t="s">
        <v>46</v>
      </c>
      <c r="D8003" t="s">
        <v>64250</v>
      </c>
      <c r="E8003" t="s">
        <v>63120</v>
      </c>
      <c r="F8003" t="s">
        <v>64251</v>
      </c>
      <c r="G8003" t="s">
        <v>64252</v>
      </c>
      <c r="H8003" t="s">
        <v>64253</v>
      </c>
      <c r="I8003" t="s">
        <v>2350</v>
      </c>
      <c r="J8003" t="s">
        <v>2869</v>
      </c>
      <c r="K8003" t="s">
        <v>2870</v>
      </c>
      <c r="L8003" t="s">
        <v>67</v>
      </c>
      <c r="M8003" t="s">
        <v>2871</v>
      </c>
      <c r="N8003" t="s">
        <v>2421</v>
      </c>
      <c r="O8003" t="s">
        <v>2873</v>
      </c>
      <c r="P8003" t="s">
        <v>64254</v>
      </c>
      <c r="R8003" t="str">
        <f t="shared" si="250"/>
        <v>昌邑</v>
      </c>
      <c r="S8003" t="str">
        <f t="shared" si="251"/>
        <v>0716</v>
      </c>
    </row>
    <row r="8004" spans="1:19">
      <c r="A8004" t="s">
        <v>64255</v>
      </c>
      <c r="B8004" t="s">
        <v>64256</v>
      </c>
      <c r="C8004" t="s">
        <v>46</v>
      </c>
      <c r="D8004" t="s">
        <v>64257</v>
      </c>
      <c r="E8004" t="s">
        <v>63120</v>
      </c>
      <c r="F8004" t="s">
        <v>64258</v>
      </c>
      <c r="G8004" t="s">
        <v>64259</v>
      </c>
      <c r="H8004" t="s">
        <v>64260</v>
      </c>
      <c r="I8004" t="s">
        <v>2364</v>
      </c>
      <c r="J8004" t="s">
        <v>8592</v>
      </c>
      <c r="K8004" t="s">
        <v>8593</v>
      </c>
      <c r="L8004" t="s">
        <v>47</v>
      </c>
      <c r="M8004" t="s">
        <v>4905</v>
      </c>
      <c r="N8004" t="s">
        <v>3122</v>
      </c>
      <c r="O8004" t="s">
        <v>8594</v>
      </c>
      <c r="P8004" t="s">
        <v>64261</v>
      </c>
      <c r="R8004" t="str">
        <f t="shared" si="250"/>
        <v>诸城</v>
      </c>
      <c r="S8004" t="str">
        <f t="shared" si="251"/>
        <v>0716</v>
      </c>
    </row>
    <row r="8005" spans="1:19">
      <c r="A8005" t="s">
        <v>64262</v>
      </c>
      <c r="B8005" t="s">
        <v>64263</v>
      </c>
      <c r="C8005" t="s">
        <v>46</v>
      </c>
      <c r="D8005" t="s">
        <v>64264</v>
      </c>
      <c r="E8005" t="s">
        <v>64265</v>
      </c>
      <c r="F8005" t="s">
        <v>64266</v>
      </c>
      <c r="G8005" t="s">
        <v>64267</v>
      </c>
      <c r="H8005" t="s">
        <v>64268</v>
      </c>
      <c r="I8005" t="s">
        <v>2378</v>
      </c>
      <c r="J8005" t="s">
        <v>3597</v>
      </c>
      <c r="K8005" t="s">
        <v>3598</v>
      </c>
      <c r="L8005" t="s">
        <v>128</v>
      </c>
      <c r="M8005" t="s">
        <v>2708</v>
      </c>
      <c r="N8005" t="s">
        <v>3554</v>
      </c>
      <c r="O8005" t="s">
        <v>3599</v>
      </c>
      <c r="P8005" t="s">
        <v>64269</v>
      </c>
      <c r="R8005" t="str">
        <f t="shared" si="250"/>
        <v>寿光</v>
      </c>
      <c r="S8005" t="str">
        <f t="shared" si="251"/>
        <v>0716</v>
      </c>
    </row>
    <row r="8006" spans="1:19">
      <c r="A8006" t="s">
        <v>64270</v>
      </c>
      <c r="B8006" t="s">
        <v>64271</v>
      </c>
      <c r="C8006" t="s">
        <v>46</v>
      </c>
      <c r="D8006" t="s">
        <v>64272</v>
      </c>
      <c r="E8006" t="s">
        <v>63120</v>
      </c>
      <c r="F8006" t="s">
        <v>64273</v>
      </c>
      <c r="G8006" t="s">
        <v>64274</v>
      </c>
      <c r="H8006" t="s">
        <v>64275</v>
      </c>
      <c r="I8006" t="s">
        <v>2350</v>
      </c>
      <c r="J8006" t="s">
        <v>10721</v>
      </c>
      <c r="K8006" t="s">
        <v>10722</v>
      </c>
      <c r="L8006" t="s">
        <v>76</v>
      </c>
      <c r="M8006" t="s">
        <v>4374</v>
      </c>
      <c r="N8006" t="s">
        <v>5839</v>
      </c>
      <c r="O8006" t="s">
        <v>10723</v>
      </c>
      <c r="P8006" t="s">
        <v>64276</v>
      </c>
      <c r="R8006" t="str">
        <f t="shared" si="250"/>
        <v>奎文</v>
      </c>
      <c r="S8006" t="str">
        <f t="shared" si="251"/>
        <v>0716</v>
      </c>
    </row>
    <row r="8007" spans="1:19">
      <c r="A8007" t="s">
        <v>64277</v>
      </c>
      <c r="B8007" t="s">
        <v>63342</v>
      </c>
      <c r="C8007" t="s">
        <v>46</v>
      </c>
      <c r="D8007" t="s">
        <v>64278</v>
      </c>
      <c r="E8007" t="s">
        <v>63120</v>
      </c>
      <c r="F8007" t="s">
        <v>64279</v>
      </c>
      <c r="G8007" t="s">
        <v>64280</v>
      </c>
      <c r="H8007" t="s">
        <v>64281</v>
      </c>
      <c r="I8007" t="s">
        <v>2364</v>
      </c>
      <c r="J8007" t="s">
        <v>7387</v>
      </c>
      <c r="K8007" t="s">
        <v>7388</v>
      </c>
      <c r="L8007" t="s">
        <v>128</v>
      </c>
      <c r="M8007" t="s">
        <v>5602</v>
      </c>
      <c r="N8007" t="s">
        <v>2421</v>
      </c>
      <c r="O8007" t="s">
        <v>7389</v>
      </c>
      <c r="P8007" t="s">
        <v>64282</v>
      </c>
      <c r="Q8007" t="s">
        <v>64283</v>
      </c>
      <c r="R8007" t="str">
        <f t="shared" si="250"/>
        <v>寿光</v>
      </c>
      <c r="S8007" t="str">
        <f t="shared" si="251"/>
        <v>0716</v>
      </c>
    </row>
    <row r="8008" spans="1:19">
      <c r="A8008" t="s">
        <v>64284</v>
      </c>
      <c r="B8008" t="s">
        <v>64285</v>
      </c>
      <c r="C8008" t="s">
        <v>46</v>
      </c>
      <c r="D8008" t="s">
        <v>64286</v>
      </c>
      <c r="E8008" t="s">
        <v>63120</v>
      </c>
      <c r="F8008" t="s">
        <v>64287</v>
      </c>
      <c r="G8008" t="s">
        <v>64288</v>
      </c>
      <c r="H8008" t="s">
        <v>64289</v>
      </c>
      <c r="I8008" t="s">
        <v>2770</v>
      </c>
      <c r="J8008" t="s">
        <v>9656</v>
      </c>
      <c r="K8008" t="s">
        <v>9657</v>
      </c>
      <c r="L8008" t="s">
        <v>119</v>
      </c>
      <c r="M8008" t="s">
        <v>2601</v>
      </c>
      <c r="N8008" t="s">
        <v>2340</v>
      </c>
      <c r="O8008" t="s">
        <v>9658</v>
      </c>
      <c r="P8008" t="s">
        <v>64290</v>
      </c>
      <c r="R8008" t="str">
        <f t="shared" si="250"/>
        <v>寒亭</v>
      </c>
      <c r="S8008" t="str">
        <f t="shared" si="251"/>
        <v>0716</v>
      </c>
    </row>
    <row r="8009" spans="1:19">
      <c r="A8009" t="s">
        <v>64291</v>
      </c>
      <c r="B8009" t="s">
        <v>64292</v>
      </c>
      <c r="C8009" t="s">
        <v>46</v>
      </c>
      <c r="D8009" t="s">
        <v>64293</v>
      </c>
      <c r="E8009" t="s">
        <v>63120</v>
      </c>
      <c r="F8009" t="s">
        <v>64294</v>
      </c>
      <c r="G8009" t="s">
        <v>64295</v>
      </c>
      <c r="H8009" t="s">
        <v>64296</v>
      </c>
      <c r="I8009" t="s">
        <v>2350</v>
      </c>
      <c r="J8009" t="s">
        <v>24737</v>
      </c>
      <c r="K8009" t="s">
        <v>24738</v>
      </c>
      <c r="L8009" t="s">
        <v>146</v>
      </c>
      <c r="M8009" t="s">
        <v>14094</v>
      </c>
      <c r="N8009" t="s">
        <v>2421</v>
      </c>
      <c r="O8009" t="s">
        <v>24739</v>
      </c>
      <c r="P8009" t="s">
        <v>64297</v>
      </c>
      <c r="R8009" t="str">
        <f t="shared" si="250"/>
        <v>临朐</v>
      </c>
      <c r="S8009" t="str">
        <f t="shared" si="251"/>
        <v>0716</v>
      </c>
    </row>
    <row r="8010" spans="1:19">
      <c r="A8010" t="s">
        <v>64298</v>
      </c>
      <c r="B8010" t="s">
        <v>64299</v>
      </c>
      <c r="C8010" t="s">
        <v>46</v>
      </c>
      <c r="D8010" t="s">
        <v>64300</v>
      </c>
      <c r="E8010" t="s">
        <v>63120</v>
      </c>
      <c r="F8010" t="s">
        <v>64301</v>
      </c>
      <c r="G8010" t="s">
        <v>64302</v>
      </c>
      <c r="H8010" t="s">
        <v>64303</v>
      </c>
      <c r="I8010" t="s">
        <v>2350</v>
      </c>
      <c r="J8010" t="s">
        <v>13675</v>
      </c>
      <c r="K8010" t="s">
        <v>13676</v>
      </c>
      <c r="L8010" t="s">
        <v>119</v>
      </c>
      <c r="M8010" t="s">
        <v>5238</v>
      </c>
      <c r="N8010" t="s">
        <v>2649</v>
      </c>
      <c r="O8010" t="s">
        <v>13677</v>
      </c>
      <c r="P8010" t="s">
        <v>64304</v>
      </c>
      <c r="Q8010" t="s">
        <v>64305</v>
      </c>
      <c r="R8010" t="str">
        <f t="shared" si="250"/>
        <v>寒亭</v>
      </c>
      <c r="S8010" t="str">
        <f t="shared" si="251"/>
        <v>0716</v>
      </c>
    </row>
    <row r="8011" spans="1:19">
      <c r="A8011" t="s">
        <v>64306</v>
      </c>
      <c r="B8011" t="s">
        <v>64307</v>
      </c>
      <c r="C8011" t="s">
        <v>46</v>
      </c>
      <c r="D8011" t="s">
        <v>64308</v>
      </c>
      <c r="E8011" t="s">
        <v>63120</v>
      </c>
      <c r="F8011" t="s">
        <v>64309</v>
      </c>
      <c r="G8011" t="s">
        <v>64310</v>
      </c>
      <c r="H8011" t="s">
        <v>64311</v>
      </c>
      <c r="I8011" t="s">
        <v>2350</v>
      </c>
      <c r="J8011" t="s">
        <v>3651</v>
      </c>
      <c r="K8011" t="s">
        <v>3652</v>
      </c>
      <c r="L8011" t="s">
        <v>128</v>
      </c>
      <c r="M8011" t="s">
        <v>3653</v>
      </c>
      <c r="N8011" t="s">
        <v>2674</v>
      </c>
      <c r="O8011" t="s">
        <v>3654</v>
      </c>
      <c r="P8011" t="s">
        <v>64312</v>
      </c>
      <c r="R8011" t="str">
        <f t="shared" si="250"/>
        <v>寿光</v>
      </c>
      <c r="S8011" t="str">
        <f t="shared" si="251"/>
        <v>0716</v>
      </c>
    </row>
    <row r="8012" spans="1:19">
      <c r="A8012" t="s">
        <v>64313</v>
      </c>
      <c r="B8012" t="s">
        <v>64314</v>
      </c>
      <c r="C8012" t="s">
        <v>46</v>
      </c>
      <c r="D8012" t="s">
        <v>64315</v>
      </c>
      <c r="E8012" t="s">
        <v>63120</v>
      </c>
      <c r="F8012" t="s">
        <v>64316</v>
      </c>
      <c r="G8012" t="s">
        <v>64317</v>
      </c>
      <c r="H8012" t="s">
        <v>64318</v>
      </c>
      <c r="I8012" t="s">
        <v>2350</v>
      </c>
      <c r="J8012" t="s">
        <v>6863</v>
      </c>
      <c r="K8012" t="s">
        <v>6864</v>
      </c>
      <c r="L8012" t="s">
        <v>128</v>
      </c>
      <c r="M8012" t="s">
        <v>3952</v>
      </c>
      <c r="N8012" t="s">
        <v>2816</v>
      </c>
      <c r="O8012" t="s">
        <v>6865</v>
      </c>
      <c r="P8012" t="s">
        <v>64319</v>
      </c>
      <c r="Q8012" t="s">
        <v>64320</v>
      </c>
      <c r="R8012" t="str">
        <f t="shared" si="250"/>
        <v>寿光</v>
      </c>
      <c r="S8012" t="str">
        <f t="shared" si="251"/>
        <v>0716</v>
      </c>
    </row>
    <row r="8013" spans="1:19">
      <c r="A8013" t="s">
        <v>64321</v>
      </c>
      <c r="B8013" t="s">
        <v>64322</v>
      </c>
      <c r="C8013" t="s">
        <v>46</v>
      </c>
      <c r="D8013" t="s">
        <v>64323</v>
      </c>
      <c r="E8013" t="s">
        <v>63120</v>
      </c>
      <c r="F8013" t="s">
        <v>64324</v>
      </c>
      <c r="G8013" t="s">
        <v>64325</v>
      </c>
      <c r="H8013" t="s">
        <v>64326</v>
      </c>
      <c r="I8013" t="s">
        <v>2364</v>
      </c>
      <c r="J8013" t="s">
        <v>4819</v>
      </c>
      <c r="K8013" t="s">
        <v>4820</v>
      </c>
      <c r="L8013" t="s">
        <v>76</v>
      </c>
      <c r="M8013" t="s">
        <v>2408</v>
      </c>
      <c r="N8013" t="s">
        <v>20942</v>
      </c>
      <c r="O8013" t="s">
        <v>4821</v>
      </c>
      <c r="P8013" t="s">
        <v>64327</v>
      </c>
      <c r="R8013" t="str">
        <f t="shared" si="250"/>
        <v>奎文</v>
      </c>
      <c r="S8013" t="str">
        <f t="shared" si="251"/>
        <v>0716</v>
      </c>
    </row>
    <row r="8014" spans="1:19">
      <c r="A8014" t="s">
        <v>64328</v>
      </c>
      <c r="B8014" t="s">
        <v>64329</v>
      </c>
      <c r="C8014" t="s">
        <v>46</v>
      </c>
      <c r="D8014" t="s">
        <v>64330</v>
      </c>
      <c r="E8014" t="s">
        <v>63120</v>
      </c>
      <c r="F8014" t="s">
        <v>64331</v>
      </c>
      <c r="G8014" t="s">
        <v>64332</v>
      </c>
      <c r="H8014" t="s">
        <v>64333</v>
      </c>
      <c r="I8014" t="s">
        <v>2645</v>
      </c>
      <c r="J8014" t="s">
        <v>9867</v>
      </c>
      <c r="K8014" t="s">
        <v>9868</v>
      </c>
      <c r="L8014" t="s">
        <v>47</v>
      </c>
      <c r="M8014" t="s">
        <v>2454</v>
      </c>
      <c r="N8014" t="s">
        <v>2421</v>
      </c>
      <c r="O8014" t="s">
        <v>9869</v>
      </c>
      <c r="P8014" t="s">
        <v>64334</v>
      </c>
      <c r="Q8014" t="s">
        <v>64335</v>
      </c>
      <c r="R8014" t="str">
        <f t="shared" si="250"/>
        <v>诸城</v>
      </c>
      <c r="S8014" t="str">
        <f t="shared" si="251"/>
        <v>0716</v>
      </c>
    </row>
    <row r="8015" spans="1:19">
      <c r="A8015" t="s">
        <v>64336</v>
      </c>
      <c r="B8015" t="s">
        <v>64337</v>
      </c>
      <c r="C8015" t="s">
        <v>46</v>
      </c>
      <c r="D8015" t="s">
        <v>64338</v>
      </c>
      <c r="E8015" t="s">
        <v>64339</v>
      </c>
      <c r="F8015" t="s">
        <v>64340</v>
      </c>
      <c r="G8015" t="s">
        <v>64341</v>
      </c>
      <c r="H8015" t="s">
        <v>64342</v>
      </c>
      <c r="I8015" t="s">
        <v>2451</v>
      </c>
      <c r="J8015" t="s">
        <v>2452</v>
      </c>
      <c r="K8015" t="s">
        <v>2453</v>
      </c>
      <c r="L8015" t="s">
        <v>47</v>
      </c>
      <c r="M8015" t="s">
        <v>2454</v>
      </c>
      <c r="O8015" t="s">
        <v>2456</v>
      </c>
      <c r="P8015" t="s">
        <v>64343</v>
      </c>
      <c r="Q8015" t="s">
        <v>64344</v>
      </c>
      <c r="R8015" t="str">
        <f t="shared" si="250"/>
        <v>诸城</v>
      </c>
      <c r="S8015" t="str">
        <f t="shared" si="251"/>
        <v>0716</v>
      </c>
    </row>
    <row r="8016" spans="1:19">
      <c r="A8016" t="s">
        <v>64345</v>
      </c>
      <c r="B8016" t="s">
        <v>64346</v>
      </c>
      <c r="C8016" t="s">
        <v>46</v>
      </c>
      <c r="D8016" t="s">
        <v>64347</v>
      </c>
      <c r="E8016" t="s">
        <v>64339</v>
      </c>
      <c r="F8016" t="s">
        <v>64348</v>
      </c>
      <c r="G8016" t="s">
        <v>64349</v>
      </c>
      <c r="H8016" t="s">
        <v>64350</v>
      </c>
      <c r="I8016" t="s">
        <v>2503</v>
      </c>
      <c r="J8016" t="s">
        <v>4177</v>
      </c>
      <c r="K8016" t="s">
        <v>4178</v>
      </c>
      <c r="L8016" t="s">
        <v>76</v>
      </c>
      <c r="M8016" t="s">
        <v>2516</v>
      </c>
      <c r="O8016" t="s">
        <v>4179</v>
      </c>
      <c r="Q8016" t="s">
        <v>64351</v>
      </c>
      <c r="R8016" t="str">
        <f t="shared" si="250"/>
        <v>奎文</v>
      </c>
      <c r="S8016" t="str">
        <f t="shared" si="251"/>
        <v>0716</v>
      </c>
    </row>
    <row r="8017" spans="1:19">
      <c r="A8017" t="s">
        <v>64352</v>
      </c>
      <c r="B8017" t="s">
        <v>64353</v>
      </c>
      <c r="C8017" t="s">
        <v>46</v>
      </c>
      <c r="D8017" t="s">
        <v>64354</v>
      </c>
      <c r="E8017" t="s">
        <v>64355</v>
      </c>
      <c r="F8017" t="s">
        <v>64356</v>
      </c>
      <c r="G8017" t="s">
        <v>64357</v>
      </c>
      <c r="H8017" t="s">
        <v>64358</v>
      </c>
      <c r="I8017" t="s">
        <v>2645</v>
      </c>
      <c r="J8017" t="s">
        <v>7888</v>
      </c>
      <c r="K8017" t="s">
        <v>7889</v>
      </c>
      <c r="L8017" t="s">
        <v>76</v>
      </c>
      <c r="M8017" t="s">
        <v>2827</v>
      </c>
      <c r="N8017" t="s">
        <v>2602</v>
      </c>
      <c r="O8017" t="s">
        <v>7890</v>
      </c>
      <c r="P8017" t="s">
        <v>64359</v>
      </c>
      <c r="R8017" t="str">
        <f t="shared" si="250"/>
        <v>奎文</v>
      </c>
      <c r="S8017" t="str">
        <f t="shared" si="251"/>
        <v>0716</v>
      </c>
    </row>
    <row r="8018" spans="1:19">
      <c r="A8018" t="s">
        <v>64360</v>
      </c>
      <c r="B8018" t="s">
        <v>64361</v>
      </c>
      <c r="C8018" t="s">
        <v>46</v>
      </c>
      <c r="D8018" t="s">
        <v>64362</v>
      </c>
      <c r="E8018" t="s">
        <v>59511</v>
      </c>
      <c r="F8018" t="s">
        <v>64363</v>
      </c>
      <c r="G8018" t="s">
        <v>64364</v>
      </c>
      <c r="H8018" t="s">
        <v>64365</v>
      </c>
      <c r="I8018" t="s">
        <v>2392</v>
      </c>
      <c r="J8018" t="s">
        <v>7368</v>
      </c>
      <c r="K8018" t="s">
        <v>7369</v>
      </c>
      <c r="L8018" t="s">
        <v>110</v>
      </c>
      <c r="M8018" t="s">
        <v>2575</v>
      </c>
      <c r="N8018" t="s">
        <v>2687</v>
      </c>
      <c r="O8018" t="s">
        <v>7370</v>
      </c>
      <c r="P8018" t="s">
        <v>64366</v>
      </c>
      <c r="Q8018" t="s">
        <v>64367</v>
      </c>
      <c r="R8018" t="str">
        <f t="shared" si="250"/>
        <v>高密</v>
      </c>
      <c r="S8018" t="str">
        <f t="shared" si="251"/>
        <v>0716</v>
      </c>
    </row>
    <row r="8019" spans="1:19">
      <c r="A8019" t="s">
        <v>64368</v>
      </c>
      <c r="B8019" t="s">
        <v>64369</v>
      </c>
      <c r="C8019" t="s">
        <v>46</v>
      </c>
      <c r="D8019" t="s">
        <v>64370</v>
      </c>
      <c r="E8019" t="s">
        <v>64371</v>
      </c>
      <c r="F8019" t="s">
        <v>34897</v>
      </c>
      <c r="G8019" t="s">
        <v>34898</v>
      </c>
      <c r="H8019" t="s">
        <v>64372</v>
      </c>
      <c r="I8019" t="s">
        <v>2378</v>
      </c>
      <c r="J8019" t="s">
        <v>6970</v>
      </c>
      <c r="K8019" t="s">
        <v>6971</v>
      </c>
      <c r="L8019" t="s">
        <v>119</v>
      </c>
      <c r="M8019" t="s">
        <v>5238</v>
      </c>
      <c r="N8019" t="s">
        <v>3252</v>
      </c>
      <c r="O8019" t="s">
        <v>6972</v>
      </c>
      <c r="P8019" t="s">
        <v>64373</v>
      </c>
      <c r="R8019" t="str">
        <f t="shared" si="250"/>
        <v>寒亭</v>
      </c>
      <c r="S8019" t="str">
        <f t="shared" si="251"/>
        <v>0716</v>
      </c>
    </row>
    <row r="8020" spans="1:19">
      <c r="A8020" t="s">
        <v>64374</v>
      </c>
      <c r="B8020" t="s">
        <v>64375</v>
      </c>
      <c r="C8020" t="s">
        <v>46</v>
      </c>
      <c r="D8020" t="s">
        <v>64376</v>
      </c>
      <c r="E8020" t="s">
        <v>59511</v>
      </c>
      <c r="F8020" t="s">
        <v>64377</v>
      </c>
      <c r="G8020" t="s">
        <v>64378</v>
      </c>
      <c r="H8020" t="s">
        <v>64379</v>
      </c>
      <c r="I8020" t="s">
        <v>2392</v>
      </c>
      <c r="J8020" t="s">
        <v>4231</v>
      </c>
      <c r="K8020" t="s">
        <v>4232</v>
      </c>
      <c r="L8020" t="s">
        <v>76</v>
      </c>
      <c r="M8020" t="s">
        <v>2827</v>
      </c>
      <c r="N8020" t="s">
        <v>2354</v>
      </c>
      <c r="O8020" t="s">
        <v>4234</v>
      </c>
      <c r="P8020" t="s">
        <v>64380</v>
      </c>
      <c r="Q8020" t="s">
        <v>64381</v>
      </c>
      <c r="R8020" t="str">
        <f t="shared" si="250"/>
        <v>奎文</v>
      </c>
      <c r="S8020" t="str">
        <f t="shared" si="251"/>
        <v>0716</v>
      </c>
    </row>
    <row r="8021" spans="1:19">
      <c r="A8021" t="s">
        <v>64382</v>
      </c>
      <c r="B8021" t="s">
        <v>64383</v>
      </c>
      <c r="C8021" t="s">
        <v>46</v>
      </c>
      <c r="D8021" t="s">
        <v>64384</v>
      </c>
      <c r="E8021" t="s">
        <v>64385</v>
      </c>
      <c r="F8021" t="s">
        <v>64386</v>
      </c>
      <c r="G8021" t="s">
        <v>64387</v>
      </c>
      <c r="H8021" t="s">
        <v>64388</v>
      </c>
      <c r="I8021" t="s">
        <v>2392</v>
      </c>
      <c r="J8021" t="s">
        <v>10830</v>
      </c>
      <c r="K8021" t="s">
        <v>10831</v>
      </c>
      <c r="L8021" t="s">
        <v>101</v>
      </c>
      <c r="M8021" t="s">
        <v>5737</v>
      </c>
      <c r="N8021" t="s">
        <v>7359</v>
      </c>
      <c r="O8021" t="s">
        <v>10832</v>
      </c>
      <c r="P8021" t="s">
        <v>64389</v>
      </c>
      <c r="R8021" t="str">
        <f t="shared" si="250"/>
        <v>潍城</v>
      </c>
      <c r="S8021" t="str">
        <f t="shared" si="251"/>
        <v>0716</v>
      </c>
    </row>
    <row r="8022" spans="1:19">
      <c r="A8022" t="s">
        <v>64390</v>
      </c>
      <c r="B8022" t="s">
        <v>64391</v>
      </c>
      <c r="C8022" t="s">
        <v>46</v>
      </c>
      <c r="D8022" t="s">
        <v>64392</v>
      </c>
      <c r="E8022" t="s">
        <v>63120</v>
      </c>
      <c r="F8022" t="s">
        <v>64393</v>
      </c>
      <c r="G8022" t="s">
        <v>64394</v>
      </c>
      <c r="H8022" t="s">
        <v>64395</v>
      </c>
      <c r="I8022" t="s">
        <v>2392</v>
      </c>
      <c r="J8022" t="s">
        <v>6430</v>
      </c>
      <c r="K8022" t="s">
        <v>6431</v>
      </c>
      <c r="L8022" t="s">
        <v>137</v>
      </c>
      <c r="M8022" t="s">
        <v>3729</v>
      </c>
      <c r="N8022" t="s">
        <v>2421</v>
      </c>
      <c r="O8022" t="s">
        <v>6432</v>
      </c>
      <c r="P8022" t="s">
        <v>64396</v>
      </c>
      <c r="Q8022" t="s">
        <v>64397</v>
      </c>
      <c r="R8022" t="str">
        <f t="shared" si="250"/>
        <v>青州</v>
      </c>
      <c r="S8022" t="str">
        <f t="shared" si="251"/>
        <v>0716</v>
      </c>
    </row>
    <row r="8023" spans="1:19">
      <c r="A8023" t="s">
        <v>64398</v>
      </c>
      <c r="B8023" t="s">
        <v>64399</v>
      </c>
      <c r="C8023" t="s">
        <v>46</v>
      </c>
      <c r="D8023" t="s">
        <v>64400</v>
      </c>
      <c r="E8023" t="s">
        <v>63120</v>
      </c>
      <c r="F8023" t="s">
        <v>64401</v>
      </c>
      <c r="G8023" t="s">
        <v>64402</v>
      </c>
      <c r="H8023" t="s">
        <v>64403</v>
      </c>
      <c r="I8023" t="s">
        <v>2364</v>
      </c>
      <c r="J8023" t="s">
        <v>4253</v>
      </c>
      <c r="K8023" t="s">
        <v>43422</v>
      </c>
      <c r="L8023" t="s">
        <v>57</v>
      </c>
      <c r="M8023" t="s">
        <v>2367</v>
      </c>
      <c r="N8023" t="s">
        <v>2421</v>
      </c>
      <c r="O8023" t="s">
        <v>4256</v>
      </c>
      <c r="P8023" t="s">
        <v>64404</v>
      </c>
      <c r="Q8023" t="s">
        <v>64405</v>
      </c>
      <c r="R8023" t="str">
        <f t="shared" si="250"/>
        <v>安丘</v>
      </c>
      <c r="S8023" t="str">
        <f t="shared" si="251"/>
        <v>0716</v>
      </c>
    </row>
    <row r="8024" spans="1:19">
      <c r="A8024" t="s">
        <v>64406</v>
      </c>
      <c r="B8024" t="s">
        <v>64407</v>
      </c>
      <c r="C8024" t="s">
        <v>46</v>
      </c>
      <c r="D8024" t="s">
        <v>64408</v>
      </c>
      <c r="E8024" t="s">
        <v>64409</v>
      </c>
      <c r="F8024" t="s">
        <v>64410</v>
      </c>
      <c r="G8024" t="s">
        <v>64411</v>
      </c>
      <c r="H8024" t="s">
        <v>64412</v>
      </c>
      <c r="I8024" t="s">
        <v>2503</v>
      </c>
      <c r="J8024" t="s">
        <v>7654</v>
      </c>
      <c r="K8024" t="s">
        <v>7655</v>
      </c>
      <c r="L8024" t="s">
        <v>47</v>
      </c>
      <c r="M8024" t="s">
        <v>4905</v>
      </c>
      <c r="N8024" t="s">
        <v>2480</v>
      </c>
      <c r="O8024" t="s">
        <v>7656</v>
      </c>
      <c r="P8024" t="s">
        <v>64413</v>
      </c>
      <c r="R8024" t="str">
        <f t="shared" si="250"/>
        <v>诸城</v>
      </c>
      <c r="S8024" t="str">
        <f t="shared" si="251"/>
        <v>0716</v>
      </c>
    </row>
    <row r="8025" spans="1:19">
      <c r="A8025" t="s">
        <v>64414</v>
      </c>
      <c r="B8025" t="s">
        <v>64415</v>
      </c>
      <c r="C8025" t="s">
        <v>46</v>
      </c>
      <c r="D8025" t="s">
        <v>64416</v>
      </c>
      <c r="E8025" t="s">
        <v>63120</v>
      </c>
      <c r="F8025" t="s">
        <v>64417</v>
      </c>
      <c r="G8025" t="s">
        <v>64418</v>
      </c>
      <c r="H8025" t="s">
        <v>64404</v>
      </c>
      <c r="I8025" t="s">
        <v>3564</v>
      </c>
      <c r="J8025" t="s">
        <v>5507</v>
      </c>
      <c r="K8025" t="s">
        <v>5508</v>
      </c>
      <c r="L8025" t="s">
        <v>137</v>
      </c>
      <c r="M8025" t="s">
        <v>4959</v>
      </c>
      <c r="N8025" t="s">
        <v>3622</v>
      </c>
      <c r="O8025" t="s">
        <v>5509</v>
      </c>
      <c r="P8025" t="s">
        <v>64419</v>
      </c>
      <c r="Q8025" t="s">
        <v>64420</v>
      </c>
      <c r="R8025" t="str">
        <f t="shared" si="250"/>
        <v>青州</v>
      </c>
      <c r="S8025" t="str">
        <f t="shared" si="251"/>
        <v>0716</v>
      </c>
    </row>
    <row r="8026" spans="1:19">
      <c r="A8026" t="s">
        <v>64421</v>
      </c>
      <c r="B8026" t="s">
        <v>64422</v>
      </c>
      <c r="C8026" t="s">
        <v>46</v>
      </c>
      <c r="D8026" t="s">
        <v>64423</v>
      </c>
      <c r="E8026" t="s">
        <v>63120</v>
      </c>
      <c r="F8026" t="s">
        <v>64424</v>
      </c>
      <c r="G8026" t="s">
        <v>64425</v>
      </c>
      <c r="H8026" t="s">
        <v>64426</v>
      </c>
      <c r="I8026" t="s">
        <v>2465</v>
      </c>
      <c r="J8026" t="s">
        <v>3285</v>
      </c>
      <c r="K8026" t="s">
        <v>3286</v>
      </c>
      <c r="L8026" t="s">
        <v>76</v>
      </c>
      <c r="M8026" t="s">
        <v>2528</v>
      </c>
      <c r="N8026" t="s">
        <v>3339</v>
      </c>
      <c r="O8026" t="s">
        <v>3287</v>
      </c>
      <c r="P8026" t="s">
        <v>64427</v>
      </c>
      <c r="R8026" t="str">
        <f t="shared" si="250"/>
        <v>奎文</v>
      </c>
      <c r="S8026" t="str">
        <f t="shared" si="251"/>
        <v>0716</v>
      </c>
    </row>
    <row r="8027" spans="1:19">
      <c r="A8027" t="s">
        <v>64428</v>
      </c>
      <c r="B8027" t="s">
        <v>64429</v>
      </c>
      <c r="C8027" t="s">
        <v>46</v>
      </c>
      <c r="D8027" t="s">
        <v>64430</v>
      </c>
      <c r="E8027" t="s">
        <v>63120</v>
      </c>
      <c r="F8027" t="s">
        <v>64431</v>
      </c>
      <c r="G8027" t="s">
        <v>64432</v>
      </c>
      <c r="H8027" t="s">
        <v>64433</v>
      </c>
      <c r="I8027" t="s">
        <v>2503</v>
      </c>
      <c r="J8027" t="s">
        <v>5021</v>
      </c>
      <c r="K8027" t="s">
        <v>5022</v>
      </c>
      <c r="L8027" t="s">
        <v>119</v>
      </c>
      <c r="M8027" t="s">
        <v>4071</v>
      </c>
      <c r="N8027" t="s">
        <v>3277</v>
      </c>
      <c r="O8027" t="s">
        <v>5023</v>
      </c>
      <c r="P8027" t="s">
        <v>64434</v>
      </c>
      <c r="R8027" t="str">
        <f t="shared" si="250"/>
        <v>寒亭</v>
      </c>
      <c r="S8027" t="str">
        <f t="shared" si="251"/>
        <v>0716</v>
      </c>
    </row>
    <row r="8028" spans="1:19">
      <c r="A8028" t="s">
        <v>64435</v>
      </c>
      <c r="B8028" t="s">
        <v>64436</v>
      </c>
      <c r="C8028" t="s">
        <v>46</v>
      </c>
      <c r="D8028" t="s">
        <v>64437</v>
      </c>
      <c r="E8028" t="s">
        <v>63120</v>
      </c>
      <c r="F8028" t="s">
        <v>64438</v>
      </c>
      <c r="G8028" t="s">
        <v>64439</v>
      </c>
      <c r="H8028" t="s">
        <v>64440</v>
      </c>
      <c r="I8028" t="s">
        <v>2364</v>
      </c>
      <c r="J8028" t="s">
        <v>4914</v>
      </c>
      <c r="K8028" t="s">
        <v>4915</v>
      </c>
      <c r="L8028" t="s">
        <v>676</v>
      </c>
      <c r="M8028" t="s">
        <v>3471</v>
      </c>
      <c r="N8028" t="s">
        <v>2340</v>
      </c>
      <c r="O8028" t="s">
        <v>4916</v>
      </c>
      <c r="P8028" t="s">
        <v>64441</v>
      </c>
      <c r="Q8028" t="s">
        <v>64442</v>
      </c>
      <c r="R8028" t="str">
        <f t="shared" si="250"/>
        <v>昌乐</v>
      </c>
      <c r="S8028" t="str">
        <f t="shared" si="251"/>
        <v>0716</v>
      </c>
    </row>
    <row r="8029" spans="1:19">
      <c r="A8029" t="s">
        <v>64443</v>
      </c>
      <c r="B8029" t="s">
        <v>64444</v>
      </c>
      <c r="C8029" t="s">
        <v>46</v>
      </c>
      <c r="D8029" t="s">
        <v>64445</v>
      </c>
      <c r="E8029" t="s">
        <v>59511</v>
      </c>
      <c r="F8029" t="s">
        <v>64446</v>
      </c>
      <c r="G8029" t="s">
        <v>64447</v>
      </c>
      <c r="H8029" t="s">
        <v>64448</v>
      </c>
      <c r="I8029" t="s">
        <v>2392</v>
      </c>
      <c r="J8029" t="s">
        <v>12443</v>
      </c>
      <c r="K8029" t="s">
        <v>12444</v>
      </c>
      <c r="L8029" t="s">
        <v>101</v>
      </c>
      <c r="M8029" t="s">
        <v>2982</v>
      </c>
      <c r="N8029" t="s">
        <v>2354</v>
      </c>
      <c r="O8029" t="s">
        <v>12445</v>
      </c>
      <c r="P8029" t="s">
        <v>64449</v>
      </c>
      <c r="R8029" t="str">
        <f t="shared" si="250"/>
        <v>潍城</v>
      </c>
      <c r="S8029" t="str">
        <f t="shared" si="251"/>
        <v>0716</v>
      </c>
    </row>
    <row r="8030" spans="1:19">
      <c r="A8030" t="s">
        <v>64450</v>
      </c>
      <c r="B8030" t="s">
        <v>64451</v>
      </c>
      <c r="C8030" t="s">
        <v>46</v>
      </c>
      <c r="D8030" t="s">
        <v>64452</v>
      </c>
      <c r="E8030" t="s">
        <v>63120</v>
      </c>
      <c r="F8030" t="s">
        <v>64453</v>
      </c>
      <c r="G8030" t="s">
        <v>64454</v>
      </c>
      <c r="H8030" t="s">
        <v>64455</v>
      </c>
      <c r="I8030" t="s">
        <v>4165</v>
      </c>
      <c r="J8030" t="s">
        <v>4774</v>
      </c>
      <c r="K8030" t="s">
        <v>4775</v>
      </c>
      <c r="L8030" t="s">
        <v>67</v>
      </c>
      <c r="M8030" t="s">
        <v>3706</v>
      </c>
      <c r="N8030" t="s">
        <v>2368</v>
      </c>
      <c r="O8030" t="s">
        <v>4776</v>
      </c>
      <c r="P8030" t="s">
        <v>64456</v>
      </c>
      <c r="Q8030" t="s">
        <v>64457</v>
      </c>
      <c r="R8030" t="str">
        <f t="shared" si="250"/>
        <v>昌邑</v>
      </c>
      <c r="S8030" t="str">
        <f t="shared" si="251"/>
        <v>0716</v>
      </c>
    </row>
    <row r="8031" spans="1:19">
      <c r="A8031" t="s">
        <v>64458</v>
      </c>
      <c r="B8031" t="s">
        <v>64459</v>
      </c>
      <c r="C8031" t="s">
        <v>46</v>
      </c>
      <c r="D8031" t="s">
        <v>64460</v>
      </c>
      <c r="E8031" t="s">
        <v>59511</v>
      </c>
      <c r="F8031" t="s">
        <v>64461</v>
      </c>
      <c r="G8031" t="s">
        <v>64462</v>
      </c>
      <c r="H8031" t="s">
        <v>64463</v>
      </c>
      <c r="I8031" t="s">
        <v>2451</v>
      </c>
      <c r="J8031" t="s">
        <v>12083</v>
      </c>
      <c r="K8031" t="s">
        <v>12084</v>
      </c>
      <c r="L8031" t="s">
        <v>101</v>
      </c>
      <c r="M8031" t="s">
        <v>5737</v>
      </c>
      <c r="N8031" t="s">
        <v>2674</v>
      </c>
      <c r="O8031" t="s">
        <v>12085</v>
      </c>
      <c r="P8031" t="s">
        <v>64464</v>
      </c>
      <c r="Q8031" t="s">
        <v>64465</v>
      </c>
      <c r="R8031" t="str">
        <f t="shared" si="250"/>
        <v>潍城</v>
      </c>
      <c r="S8031" t="str">
        <f t="shared" si="251"/>
        <v>0716</v>
      </c>
    </row>
    <row r="8032" spans="1:19">
      <c r="A8032" t="s">
        <v>64466</v>
      </c>
      <c r="B8032" t="s">
        <v>64467</v>
      </c>
      <c r="C8032" t="s">
        <v>46</v>
      </c>
      <c r="D8032" t="s">
        <v>64468</v>
      </c>
      <c r="E8032" t="s">
        <v>64469</v>
      </c>
      <c r="F8032" t="s">
        <v>64470</v>
      </c>
      <c r="G8032" t="s">
        <v>64471</v>
      </c>
      <c r="H8032" t="s">
        <v>64472</v>
      </c>
      <c r="I8032" t="s">
        <v>2392</v>
      </c>
      <c r="J8032" t="s">
        <v>13675</v>
      </c>
      <c r="K8032" t="s">
        <v>13676</v>
      </c>
      <c r="L8032" t="s">
        <v>119</v>
      </c>
      <c r="M8032" t="s">
        <v>5238</v>
      </c>
      <c r="N8032" t="s">
        <v>2649</v>
      </c>
      <c r="O8032" t="s">
        <v>13677</v>
      </c>
      <c r="P8032" t="s">
        <v>64473</v>
      </c>
      <c r="R8032" t="str">
        <f t="shared" si="250"/>
        <v>寒亭</v>
      </c>
      <c r="S8032" t="str">
        <f t="shared" si="251"/>
        <v>0716</v>
      </c>
    </row>
    <row r="8033" spans="1:19">
      <c r="A8033" t="s">
        <v>64474</v>
      </c>
      <c r="B8033" t="s">
        <v>64475</v>
      </c>
      <c r="C8033" t="s">
        <v>46</v>
      </c>
      <c r="D8033" t="s">
        <v>64476</v>
      </c>
      <c r="E8033" t="s">
        <v>64477</v>
      </c>
      <c r="F8033" t="s">
        <v>64478</v>
      </c>
      <c r="G8033" t="s">
        <v>64479</v>
      </c>
      <c r="H8033" t="s">
        <v>64480</v>
      </c>
      <c r="I8033" t="s">
        <v>4165</v>
      </c>
      <c r="J8033" t="s">
        <v>9022</v>
      </c>
      <c r="K8033" t="s">
        <v>9023</v>
      </c>
      <c r="L8033" t="s">
        <v>101</v>
      </c>
      <c r="M8033" t="s">
        <v>4459</v>
      </c>
      <c r="N8033" t="s">
        <v>2480</v>
      </c>
      <c r="O8033" t="s">
        <v>9024</v>
      </c>
      <c r="P8033" t="s">
        <v>64481</v>
      </c>
      <c r="R8033" t="str">
        <f t="shared" si="250"/>
        <v>潍城</v>
      </c>
      <c r="S8033" t="str">
        <f t="shared" si="251"/>
        <v>0716</v>
      </c>
    </row>
    <row r="8034" spans="1:19">
      <c r="A8034" t="s">
        <v>64482</v>
      </c>
      <c r="B8034" t="s">
        <v>64483</v>
      </c>
      <c r="C8034" t="s">
        <v>46</v>
      </c>
      <c r="D8034" t="s">
        <v>64484</v>
      </c>
      <c r="E8034" t="s">
        <v>63120</v>
      </c>
      <c r="F8034" t="s">
        <v>64485</v>
      </c>
      <c r="G8034" t="s">
        <v>64486</v>
      </c>
      <c r="H8034" t="s">
        <v>64487</v>
      </c>
      <c r="I8034" t="s">
        <v>2645</v>
      </c>
      <c r="J8034" t="s">
        <v>8012</v>
      </c>
      <c r="K8034" t="s">
        <v>8013</v>
      </c>
      <c r="L8034" t="s">
        <v>187</v>
      </c>
      <c r="M8034" t="s">
        <v>3773</v>
      </c>
      <c r="N8034" t="s">
        <v>2721</v>
      </c>
      <c r="O8034" t="s">
        <v>8015</v>
      </c>
      <c r="Q8034" t="s">
        <v>64488</v>
      </c>
      <c r="R8034" t="str">
        <f t="shared" si="250"/>
        <v>坊子</v>
      </c>
      <c r="S8034" t="str">
        <f t="shared" si="251"/>
        <v>0716</v>
      </c>
    </row>
    <row r="8035" spans="1:19">
      <c r="A8035" t="s">
        <v>64489</v>
      </c>
      <c r="B8035" t="s">
        <v>64490</v>
      </c>
      <c r="C8035" t="s">
        <v>46</v>
      </c>
      <c r="D8035" t="s">
        <v>64491</v>
      </c>
      <c r="E8035" t="s">
        <v>64492</v>
      </c>
      <c r="F8035" t="s">
        <v>64493</v>
      </c>
      <c r="G8035" t="s">
        <v>64494</v>
      </c>
      <c r="H8035" t="s">
        <v>64495</v>
      </c>
      <c r="I8035" t="s">
        <v>2503</v>
      </c>
      <c r="J8035" t="s">
        <v>2980</v>
      </c>
      <c r="K8035" t="s">
        <v>2981</v>
      </c>
      <c r="L8035" t="s">
        <v>101</v>
      </c>
      <c r="M8035" t="s">
        <v>2982</v>
      </c>
      <c r="N8035" t="s">
        <v>2421</v>
      </c>
      <c r="O8035" t="s">
        <v>2984</v>
      </c>
      <c r="P8035" t="s">
        <v>64496</v>
      </c>
      <c r="R8035" t="str">
        <f t="shared" si="250"/>
        <v>潍城</v>
      </c>
      <c r="S8035" t="str">
        <f t="shared" si="251"/>
        <v>0716</v>
      </c>
    </row>
    <row r="8036" spans="1:19">
      <c r="A8036" t="s">
        <v>64497</v>
      </c>
      <c r="B8036" t="s">
        <v>64498</v>
      </c>
      <c r="C8036" t="s">
        <v>46</v>
      </c>
      <c r="D8036" t="s">
        <v>64499</v>
      </c>
      <c r="E8036" t="s">
        <v>64500</v>
      </c>
      <c r="F8036" t="s">
        <v>64501</v>
      </c>
      <c r="G8036" t="s">
        <v>64502</v>
      </c>
      <c r="H8036" t="s">
        <v>64503</v>
      </c>
      <c r="I8036" t="s">
        <v>15596</v>
      </c>
      <c r="J8036" t="s">
        <v>5661</v>
      </c>
      <c r="K8036" t="s">
        <v>5662</v>
      </c>
      <c r="L8036" t="s">
        <v>47</v>
      </c>
      <c r="M8036" t="s">
        <v>4266</v>
      </c>
      <c r="N8036" t="s">
        <v>4439</v>
      </c>
      <c r="O8036" t="s">
        <v>5663</v>
      </c>
      <c r="P8036" t="s">
        <v>64504</v>
      </c>
      <c r="R8036" t="str">
        <f t="shared" si="250"/>
        <v>诸城</v>
      </c>
      <c r="S8036" t="str">
        <f t="shared" si="251"/>
        <v>0716</v>
      </c>
    </row>
    <row r="8037" spans="1:19">
      <c r="A8037" t="s">
        <v>64505</v>
      </c>
      <c r="B8037" t="s">
        <v>64506</v>
      </c>
      <c r="C8037" t="s">
        <v>46</v>
      </c>
      <c r="D8037" t="s">
        <v>64507</v>
      </c>
      <c r="E8037" t="s">
        <v>63120</v>
      </c>
      <c r="F8037" t="s">
        <v>64508</v>
      </c>
      <c r="G8037" t="s">
        <v>64509</v>
      </c>
      <c r="H8037" t="s">
        <v>64510</v>
      </c>
      <c r="I8037" t="s">
        <v>2350</v>
      </c>
      <c r="J8037" t="s">
        <v>6863</v>
      </c>
      <c r="K8037" t="s">
        <v>6864</v>
      </c>
      <c r="L8037" t="s">
        <v>128</v>
      </c>
      <c r="M8037" t="s">
        <v>3952</v>
      </c>
      <c r="N8037" t="s">
        <v>2421</v>
      </c>
      <c r="O8037" t="s">
        <v>6865</v>
      </c>
      <c r="P8037" t="s">
        <v>64511</v>
      </c>
      <c r="R8037" t="str">
        <f t="shared" si="250"/>
        <v>寿光</v>
      </c>
      <c r="S8037" t="str">
        <f t="shared" si="251"/>
        <v>0716</v>
      </c>
    </row>
    <row r="8038" spans="1:19">
      <c r="A8038" t="s">
        <v>64512</v>
      </c>
      <c r="B8038" t="s">
        <v>64513</v>
      </c>
      <c r="C8038" t="s">
        <v>46</v>
      </c>
      <c r="D8038" t="s">
        <v>64514</v>
      </c>
      <c r="E8038" t="s">
        <v>63120</v>
      </c>
      <c r="F8038" t="s">
        <v>64515</v>
      </c>
      <c r="G8038" t="s">
        <v>64516</v>
      </c>
      <c r="H8038" t="s">
        <v>64517</v>
      </c>
      <c r="I8038" t="s">
        <v>2364</v>
      </c>
      <c r="J8038" t="s">
        <v>3565</v>
      </c>
      <c r="K8038" t="s">
        <v>3566</v>
      </c>
      <c r="L8038" t="s">
        <v>110</v>
      </c>
      <c r="M8038" t="s">
        <v>2575</v>
      </c>
      <c r="N8038" t="s">
        <v>2421</v>
      </c>
      <c r="O8038" t="s">
        <v>3567</v>
      </c>
      <c r="P8038" t="s">
        <v>64518</v>
      </c>
      <c r="R8038" t="str">
        <f t="shared" si="250"/>
        <v>高密</v>
      </c>
      <c r="S8038" t="str">
        <f t="shared" si="251"/>
        <v>0716</v>
      </c>
    </row>
    <row r="8039" spans="1:19">
      <c r="A8039" t="s">
        <v>64519</v>
      </c>
      <c r="B8039" t="s">
        <v>64520</v>
      </c>
      <c r="C8039" t="s">
        <v>46</v>
      </c>
      <c r="D8039" t="s">
        <v>64521</v>
      </c>
      <c r="E8039" t="s">
        <v>63120</v>
      </c>
      <c r="F8039" t="s">
        <v>64522</v>
      </c>
      <c r="G8039" t="s">
        <v>64523</v>
      </c>
      <c r="H8039" t="s">
        <v>64524</v>
      </c>
      <c r="I8039" t="s">
        <v>2350</v>
      </c>
      <c r="J8039" t="s">
        <v>9981</v>
      </c>
      <c r="K8039" t="s">
        <v>9982</v>
      </c>
      <c r="L8039" t="s">
        <v>57</v>
      </c>
      <c r="M8039" t="s">
        <v>3811</v>
      </c>
      <c r="N8039" t="s">
        <v>2564</v>
      </c>
      <c r="O8039" t="s">
        <v>9983</v>
      </c>
      <c r="P8039" t="s">
        <v>64525</v>
      </c>
      <c r="Q8039" t="s">
        <v>64526</v>
      </c>
      <c r="R8039" t="str">
        <f t="shared" si="250"/>
        <v>安丘</v>
      </c>
      <c r="S8039" t="str">
        <f t="shared" si="251"/>
        <v>0716</v>
      </c>
    </row>
    <row r="8040" spans="1:19">
      <c r="A8040" t="s">
        <v>64527</v>
      </c>
      <c r="B8040" t="s">
        <v>64528</v>
      </c>
      <c r="C8040" t="s">
        <v>46</v>
      </c>
      <c r="D8040" t="s">
        <v>64529</v>
      </c>
      <c r="E8040" t="s">
        <v>63120</v>
      </c>
      <c r="F8040" t="s">
        <v>64530</v>
      </c>
      <c r="G8040" t="s">
        <v>64531</v>
      </c>
      <c r="H8040" t="s">
        <v>64532</v>
      </c>
      <c r="I8040" t="s">
        <v>2350</v>
      </c>
      <c r="J8040" t="s">
        <v>2911</v>
      </c>
      <c r="K8040" t="s">
        <v>2912</v>
      </c>
      <c r="L8040" t="s">
        <v>128</v>
      </c>
      <c r="M8040" t="s">
        <v>2913</v>
      </c>
      <c r="N8040" t="s">
        <v>2674</v>
      </c>
      <c r="O8040" t="s">
        <v>2914</v>
      </c>
      <c r="P8040" t="s">
        <v>64533</v>
      </c>
      <c r="R8040" t="str">
        <f t="shared" si="250"/>
        <v>寿光</v>
      </c>
      <c r="S8040" t="str">
        <f t="shared" si="251"/>
        <v>0716</v>
      </c>
    </row>
    <row r="8041" spans="1:19">
      <c r="A8041" t="s">
        <v>64534</v>
      </c>
      <c r="B8041" t="s">
        <v>64535</v>
      </c>
      <c r="C8041" t="s">
        <v>46</v>
      </c>
      <c r="D8041" t="s">
        <v>64536</v>
      </c>
      <c r="E8041" t="s">
        <v>63120</v>
      </c>
      <c r="F8041" t="s">
        <v>64537</v>
      </c>
      <c r="G8041" t="s">
        <v>64538</v>
      </c>
      <c r="H8041" t="s">
        <v>64498</v>
      </c>
      <c r="I8041" t="s">
        <v>2645</v>
      </c>
      <c r="J8041" t="s">
        <v>61794</v>
      </c>
      <c r="K8041" t="s">
        <v>61795</v>
      </c>
      <c r="L8041" t="s">
        <v>101</v>
      </c>
      <c r="M8041" t="s">
        <v>2982</v>
      </c>
      <c r="N8041" t="s">
        <v>2743</v>
      </c>
      <c r="O8041" t="s">
        <v>61796</v>
      </c>
      <c r="P8041" t="s">
        <v>64539</v>
      </c>
      <c r="R8041" t="str">
        <f t="shared" si="250"/>
        <v>潍城</v>
      </c>
      <c r="S8041" t="str">
        <f t="shared" si="251"/>
        <v>0716</v>
      </c>
    </row>
    <row r="8042" spans="1:19">
      <c r="A8042" t="s">
        <v>64540</v>
      </c>
      <c r="B8042" t="s">
        <v>64541</v>
      </c>
      <c r="C8042" t="s">
        <v>46</v>
      </c>
      <c r="D8042" t="s">
        <v>64542</v>
      </c>
      <c r="E8042" t="s">
        <v>64543</v>
      </c>
      <c r="F8042" t="s">
        <v>64544</v>
      </c>
      <c r="G8042" t="s">
        <v>64545</v>
      </c>
      <c r="H8042" t="s">
        <v>64546</v>
      </c>
      <c r="I8042" t="s">
        <v>2364</v>
      </c>
      <c r="J8042" t="s">
        <v>3905</v>
      </c>
      <c r="K8042" t="s">
        <v>3906</v>
      </c>
      <c r="L8042" t="s">
        <v>67</v>
      </c>
      <c r="M8042" t="s">
        <v>2958</v>
      </c>
      <c r="N8042" t="s">
        <v>2721</v>
      </c>
      <c r="O8042" t="s">
        <v>3908</v>
      </c>
      <c r="P8042" t="s">
        <v>64547</v>
      </c>
      <c r="R8042" t="str">
        <f t="shared" si="250"/>
        <v>昌邑</v>
      </c>
      <c r="S8042" t="str">
        <f t="shared" si="251"/>
        <v>0716</v>
      </c>
    </row>
    <row r="8043" spans="1:19">
      <c r="A8043" t="s">
        <v>64548</v>
      </c>
      <c r="B8043" t="s">
        <v>64549</v>
      </c>
      <c r="C8043" t="s">
        <v>46</v>
      </c>
      <c r="D8043" t="s">
        <v>64550</v>
      </c>
      <c r="E8043" t="s">
        <v>63120</v>
      </c>
      <c r="F8043" t="s">
        <v>64551</v>
      </c>
      <c r="G8043" t="s">
        <v>64552</v>
      </c>
      <c r="H8043" t="s">
        <v>64553</v>
      </c>
      <c r="I8043" t="s">
        <v>5648</v>
      </c>
      <c r="J8043" t="s">
        <v>63723</v>
      </c>
      <c r="K8043" t="s">
        <v>63724</v>
      </c>
      <c r="L8043" t="s">
        <v>57</v>
      </c>
      <c r="M8043" t="s">
        <v>2492</v>
      </c>
      <c r="N8043" t="s">
        <v>3907</v>
      </c>
      <c r="O8043" t="s">
        <v>63725</v>
      </c>
      <c r="P8043" t="s">
        <v>64554</v>
      </c>
      <c r="Q8043" t="s">
        <v>64555</v>
      </c>
      <c r="R8043" t="str">
        <f t="shared" si="250"/>
        <v>安丘</v>
      </c>
      <c r="S8043" t="str">
        <f t="shared" si="251"/>
        <v>0716</v>
      </c>
    </row>
    <row r="8044" spans="1:19">
      <c r="A8044" t="s">
        <v>64556</v>
      </c>
      <c r="B8044" t="s">
        <v>64557</v>
      </c>
      <c r="C8044" t="s">
        <v>46</v>
      </c>
      <c r="D8044" t="s">
        <v>64558</v>
      </c>
      <c r="E8044" t="s">
        <v>63120</v>
      </c>
      <c r="F8044" t="s">
        <v>64559</v>
      </c>
      <c r="G8044" t="s">
        <v>64560</v>
      </c>
      <c r="H8044" t="s">
        <v>64561</v>
      </c>
      <c r="I8044" t="s">
        <v>2465</v>
      </c>
      <c r="J8044" t="s">
        <v>8079</v>
      </c>
      <c r="K8044" t="s">
        <v>8080</v>
      </c>
      <c r="L8044" t="s">
        <v>676</v>
      </c>
      <c r="M8044" t="s">
        <v>2815</v>
      </c>
      <c r="N8044" t="s">
        <v>3307</v>
      </c>
      <c r="O8044" t="s">
        <v>8081</v>
      </c>
      <c r="P8044" t="s">
        <v>64562</v>
      </c>
      <c r="R8044" t="str">
        <f t="shared" si="250"/>
        <v>昌乐</v>
      </c>
      <c r="S8044" t="str">
        <f t="shared" si="251"/>
        <v>0716</v>
      </c>
    </row>
    <row r="8045" spans="1:19">
      <c r="A8045" t="s">
        <v>64563</v>
      </c>
      <c r="B8045" t="s">
        <v>64564</v>
      </c>
      <c r="C8045" t="s">
        <v>46</v>
      </c>
      <c r="D8045" t="s">
        <v>64565</v>
      </c>
      <c r="E8045" t="s">
        <v>63120</v>
      </c>
      <c r="F8045" t="s">
        <v>64566</v>
      </c>
      <c r="G8045" t="s">
        <v>64567</v>
      </c>
      <c r="H8045" t="s">
        <v>64568</v>
      </c>
      <c r="I8045" t="s">
        <v>2378</v>
      </c>
      <c r="J8045" t="s">
        <v>4968</v>
      </c>
      <c r="K8045" t="s">
        <v>4969</v>
      </c>
      <c r="L8045" t="s">
        <v>76</v>
      </c>
      <c r="M8045" t="s">
        <v>2528</v>
      </c>
      <c r="N8045" t="s">
        <v>2959</v>
      </c>
      <c r="O8045" t="s">
        <v>4970</v>
      </c>
      <c r="P8045" t="s">
        <v>64569</v>
      </c>
      <c r="R8045" t="str">
        <f t="shared" si="250"/>
        <v>奎文</v>
      </c>
      <c r="S8045" t="str">
        <f t="shared" si="251"/>
        <v>0716</v>
      </c>
    </row>
    <row r="8046" spans="1:19">
      <c r="A8046" t="s">
        <v>64570</v>
      </c>
      <c r="B8046" t="s">
        <v>64571</v>
      </c>
      <c r="C8046" t="s">
        <v>46</v>
      </c>
      <c r="D8046" t="s">
        <v>64572</v>
      </c>
      <c r="E8046" t="s">
        <v>63120</v>
      </c>
      <c r="F8046" t="s">
        <v>64573</v>
      </c>
      <c r="G8046" t="s">
        <v>64574</v>
      </c>
      <c r="H8046" t="s">
        <v>64575</v>
      </c>
      <c r="I8046" t="s">
        <v>7931</v>
      </c>
      <c r="J8046" t="s">
        <v>3670</v>
      </c>
      <c r="K8046" t="s">
        <v>3671</v>
      </c>
      <c r="L8046" t="s">
        <v>3458</v>
      </c>
      <c r="M8046" t="s">
        <v>3672</v>
      </c>
      <c r="O8046" t="s">
        <v>3673</v>
      </c>
      <c r="P8046" t="s">
        <v>64576</v>
      </c>
      <c r="Q8046" t="s">
        <v>64577</v>
      </c>
      <c r="R8046" t="str">
        <f t="shared" si="250"/>
        <v>寒亭</v>
      </c>
      <c r="S8046" t="str">
        <f t="shared" si="251"/>
        <v>0716</v>
      </c>
    </row>
    <row r="8047" spans="1:19">
      <c r="A8047" t="s">
        <v>64578</v>
      </c>
      <c r="B8047" t="s">
        <v>64579</v>
      </c>
      <c r="C8047" t="s">
        <v>46</v>
      </c>
      <c r="D8047" t="s">
        <v>64580</v>
      </c>
      <c r="E8047" t="s">
        <v>63120</v>
      </c>
      <c r="F8047" t="s">
        <v>64581</v>
      </c>
      <c r="G8047" t="s">
        <v>64582</v>
      </c>
      <c r="H8047" t="s">
        <v>64583</v>
      </c>
      <c r="I8047" t="s">
        <v>5112</v>
      </c>
      <c r="J8047" t="s">
        <v>6842</v>
      </c>
      <c r="K8047" t="s">
        <v>6843</v>
      </c>
      <c r="L8047" t="s">
        <v>67</v>
      </c>
      <c r="M8047" t="s">
        <v>6844</v>
      </c>
      <c r="N8047" t="s">
        <v>2368</v>
      </c>
      <c r="O8047" t="s">
        <v>6845</v>
      </c>
      <c r="P8047" t="s">
        <v>64584</v>
      </c>
      <c r="Q8047" t="s">
        <v>64585</v>
      </c>
      <c r="R8047" t="str">
        <f t="shared" si="250"/>
        <v>昌邑</v>
      </c>
      <c r="S8047" t="str">
        <f t="shared" si="251"/>
        <v>0716</v>
      </c>
    </row>
    <row r="8048" spans="1:19">
      <c r="A8048" t="s">
        <v>64586</v>
      </c>
      <c r="B8048" t="s">
        <v>64587</v>
      </c>
      <c r="C8048" t="s">
        <v>46</v>
      </c>
      <c r="D8048" t="s">
        <v>64588</v>
      </c>
      <c r="E8048" t="s">
        <v>63120</v>
      </c>
      <c r="F8048" t="s">
        <v>64589</v>
      </c>
      <c r="G8048" t="s">
        <v>64590</v>
      </c>
      <c r="H8048" t="s">
        <v>64591</v>
      </c>
      <c r="I8048" t="s">
        <v>3436</v>
      </c>
      <c r="J8048" t="s">
        <v>3905</v>
      </c>
      <c r="K8048" t="s">
        <v>3906</v>
      </c>
      <c r="L8048" t="s">
        <v>67</v>
      </c>
      <c r="M8048" t="s">
        <v>2958</v>
      </c>
      <c r="N8048" t="s">
        <v>3907</v>
      </c>
      <c r="O8048" t="s">
        <v>3908</v>
      </c>
      <c r="P8048" t="s">
        <v>64592</v>
      </c>
      <c r="R8048" t="str">
        <f t="shared" si="250"/>
        <v>昌邑</v>
      </c>
      <c r="S8048" t="str">
        <f t="shared" si="251"/>
        <v>0716</v>
      </c>
    </row>
    <row r="8049" spans="1:19">
      <c r="A8049" t="s">
        <v>64593</v>
      </c>
      <c r="B8049" t="s">
        <v>64594</v>
      </c>
      <c r="C8049" t="s">
        <v>46</v>
      </c>
      <c r="D8049" t="s">
        <v>64595</v>
      </c>
      <c r="E8049" t="s">
        <v>63120</v>
      </c>
      <c r="F8049" t="s">
        <v>64596</v>
      </c>
      <c r="G8049" t="s">
        <v>64597</v>
      </c>
      <c r="H8049" t="s">
        <v>64598</v>
      </c>
      <c r="I8049" t="s">
        <v>2378</v>
      </c>
      <c r="J8049" t="s">
        <v>2646</v>
      </c>
      <c r="K8049" t="s">
        <v>2647</v>
      </c>
      <c r="L8049" t="s">
        <v>128</v>
      </c>
      <c r="M8049" t="s">
        <v>2648</v>
      </c>
      <c r="N8049" t="s">
        <v>2674</v>
      </c>
      <c r="O8049" t="s">
        <v>2650</v>
      </c>
      <c r="P8049" t="s">
        <v>64599</v>
      </c>
      <c r="R8049" t="str">
        <f t="shared" si="250"/>
        <v>寿光</v>
      </c>
      <c r="S8049" t="str">
        <f t="shared" si="251"/>
        <v>0716</v>
      </c>
    </row>
    <row r="8050" spans="1:19">
      <c r="A8050" t="s">
        <v>64600</v>
      </c>
      <c r="B8050" t="s">
        <v>64601</v>
      </c>
      <c r="C8050" t="s">
        <v>46</v>
      </c>
      <c r="D8050" t="s">
        <v>64602</v>
      </c>
      <c r="E8050" t="s">
        <v>63120</v>
      </c>
      <c r="F8050" t="s">
        <v>64603</v>
      </c>
      <c r="G8050" t="s">
        <v>64604</v>
      </c>
      <c r="H8050" t="s">
        <v>64605</v>
      </c>
      <c r="I8050" t="s">
        <v>2350</v>
      </c>
      <c r="J8050" t="s">
        <v>18429</v>
      </c>
      <c r="K8050" t="s">
        <v>18430</v>
      </c>
      <c r="L8050" t="s">
        <v>57</v>
      </c>
      <c r="M8050" t="s">
        <v>2492</v>
      </c>
      <c r="N8050" t="s">
        <v>2480</v>
      </c>
      <c r="O8050" t="s">
        <v>18431</v>
      </c>
      <c r="P8050" t="s">
        <v>64606</v>
      </c>
      <c r="Q8050" t="s">
        <v>64607</v>
      </c>
      <c r="R8050" t="str">
        <f t="shared" si="250"/>
        <v>安丘</v>
      </c>
      <c r="S8050" t="str">
        <f t="shared" si="251"/>
        <v>0716</v>
      </c>
    </row>
    <row r="8051" spans="1:19">
      <c r="A8051" t="s">
        <v>64608</v>
      </c>
      <c r="B8051" t="s">
        <v>64609</v>
      </c>
      <c r="C8051" t="s">
        <v>46</v>
      </c>
      <c r="D8051" t="s">
        <v>64610</v>
      </c>
      <c r="E8051" t="s">
        <v>63120</v>
      </c>
      <c r="F8051" t="s">
        <v>64611</v>
      </c>
      <c r="G8051" t="s">
        <v>64612</v>
      </c>
      <c r="H8051" t="s">
        <v>64613</v>
      </c>
      <c r="I8051" t="s">
        <v>2364</v>
      </c>
      <c r="J8051" t="s">
        <v>5156</v>
      </c>
      <c r="K8051" t="s">
        <v>5157</v>
      </c>
      <c r="L8051" t="s">
        <v>67</v>
      </c>
      <c r="M8051" t="s">
        <v>3706</v>
      </c>
      <c r="N8051" t="s">
        <v>2480</v>
      </c>
      <c r="O8051" t="s">
        <v>5158</v>
      </c>
      <c r="P8051" t="s">
        <v>64614</v>
      </c>
      <c r="R8051" t="str">
        <f t="shared" si="250"/>
        <v>昌邑</v>
      </c>
      <c r="S8051" t="str">
        <f t="shared" si="251"/>
        <v>0716</v>
      </c>
    </row>
    <row r="8052" spans="1:19">
      <c r="A8052" t="s">
        <v>64615</v>
      </c>
      <c r="B8052" t="s">
        <v>64616</v>
      </c>
      <c r="C8052" t="s">
        <v>46</v>
      </c>
      <c r="D8052" t="s">
        <v>64617</v>
      </c>
      <c r="E8052" t="s">
        <v>63120</v>
      </c>
      <c r="F8052" t="s">
        <v>64618</v>
      </c>
      <c r="G8052" t="s">
        <v>64619</v>
      </c>
      <c r="H8052" t="s">
        <v>64620</v>
      </c>
      <c r="I8052" t="s">
        <v>2350</v>
      </c>
      <c r="J8052" t="s">
        <v>6766</v>
      </c>
      <c r="K8052" t="s">
        <v>6767</v>
      </c>
      <c r="L8052" t="s">
        <v>137</v>
      </c>
      <c r="M8052" t="s">
        <v>2686</v>
      </c>
      <c r="N8052" t="s">
        <v>2816</v>
      </c>
      <c r="O8052" t="s">
        <v>6768</v>
      </c>
      <c r="P8052" t="s">
        <v>64621</v>
      </c>
      <c r="R8052" t="str">
        <f t="shared" si="250"/>
        <v>青州</v>
      </c>
      <c r="S8052" t="str">
        <f t="shared" si="251"/>
        <v>0716</v>
      </c>
    </row>
    <row r="8053" spans="1:19">
      <c r="A8053" t="s">
        <v>64622</v>
      </c>
      <c r="B8053" t="s">
        <v>64623</v>
      </c>
      <c r="C8053" t="s">
        <v>46</v>
      </c>
      <c r="D8053" t="s">
        <v>64624</v>
      </c>
      <c r="E8053" t="s">
        <v>64625</v>
      </c>
      <c r="F8053" t="s">
        <v>64626</v>
      </c>
      <c r="G8053" t="s">
        <v>64627</v>
      </c>
      <c r="H8053" t="s">
        <v>64628</v>
      </c>
      <c r="I8053" t="s">
        <v>2378</v>
      </c>
      <c r="J8053" t="s">
        <v>8672</v>
      </c>
      <c r="K8053" t="s">
        <v>8673</v>
      </c>
      <c r="L8053" t="s">
        <v>128</v>
      </c>
      <c r="M8053" t="s">
        <v>2913</v>
      </c>
      <c r="N8053" t="s">
        <v>2354</v>
      </c>
      <c r="O8053" t="s">
        <v>8674</v>
      </c>
      <c r="P8053" t="s">
        <v>64629</v>
      </c>
      <c r="R8053" t="str">
        <f t="shared" si="250"/>
        <v>寿光</v>
      </c>
      <c r="S8053" t="str">
        <f t="shared" si="251"/>
        <v>0716</v>
      </c>
    </row>
    <row r="8054" spans="1:19">
      <c r="A8054" t="s">
        <v>64630</v>
      </c>
      <c r="B8054" t="s">
        <v>64631</v>
      </c>
      <c r="C8054" t="s">
        <v>46</v>
      </c>
      <c r="D8054" t="s">
        <v>64632</v>
      </c>
      <c r="E8054" t="s">
        <v>59511</v>
      </c>
      <c r="F8054" t="s">
        <v>64633</v>
      </c>
      <c r="G8054" t="s">
        <v>64634</v>
      </c>
      <c r="H8054" t="s">
        <v>64635</v>
      </c>
      <c r="I8054" t="s">
        <v>2392</v>
      </c>
      <c r="J8054" t="s">
        <v>2646</v>
      </c>
      <c r="K8054" t="s">
        <v>6371</v>
      </c>
      <c r="L8054" t="s">
        <v>137</v>
      </c>
      <c r="M8054" t="s">
        <v>5803</v>
      </c>
      <c r="N8054" t="s">
        <v>2674</v>
      </c>
      <c r="O8054" t="s">
        <v>6372</v>
      </c>
      <c r="P8054" t="s">
        <v>64636</v>
      </c>
      <c r="R8054" t="str">
        <f t="shared" si="250"/>
        <v>青州</v>
      </c>
      <c r="S8054" t="str">
        <f t="shared" si="251"/>
        <v>0716</v>
      </c>
    </row>
    <row r="8055" spans="1:19">
      <c r="A8055" t="s">
        <v>64637</v>
      </c>
      <c r="B8055" t="s">
        <v>64638</v>
      </c>
      <c r="C8055" t="s">
        <v>46</v>
      </c>
      <c r="D8055" t="s">
        <v>64639</v>
      </c>
      <c r="E8055" t="s">
        <v>63120</v>
      </c>
      <c r="F8055" t="s">
        <v>64640</v>
      </c>
      <c r="G8055" t="s">
        <v>64641</v>
      </c>
      <c r="H8055" t="s">
        <v>64642</v>
      </c>
      <c r="I8055" t="s">
        <v>2350</v>
      </c>
      <c r="J8055" t="s">
        <v>12541</v>
      </c>
      <c r="K8055" t="s">
        <v>12542</v>
      </c>
      <c r="L8055" t="s">
        <v>128</v>
      </c>
      <c r="M8055" t="s">
        <v>4047</v>
      </c>
      <c r="N8055" t="s">
        <v>4255</v>
      </c>
      <c r="O8055" t="s">
        <v>12543</v>
      </c>
      <c r="P8055" t="s">
        <v>64643</v>
      </c>
      <c r="Q8055" t="s">
        <v>64644</v>
      </c>
      <c r="R8055" t="str">
        <f t="shared" si="250"/>
        <v>寿光</v>
      </c>
      <c r="S8055" t="str">
        <f t="shared" si="251"/>
        <v>0716</v>
      </c>
    </row>
    <row r="8056" spans="1:19">
      <c r="A8056" t="s">
        <v>64645</v>
      </c>
      <c r="B8056" t="s">
        <v>64646</v>
      </c>
      <c r="C8056" t="s">
        <v>46</v>
      </c>
      <c r="D8056" t="s">
        <v>64647</v>
      </c>
      <c r="E8056" t="s">
        <v>63120</v>
      </c>
      <c r="F8056" t="s">
        <v>64648</v>
      </c>
      <c r="G8056" t="s">
        <v>64649</v>
      </c>
      <c r="H8056" t="s">
        <v>64650</v>
      </c>
      <c r="I8056" t="s">
        <v>2364</v>
      </c>
      <c r="J8056" t="s">
        <v>8105</v>
      </c>
      <c r="K8056" t="s">
        <v>8106</v>
      </c>
      <c r="L8056" t="s">
        <v>101</v>
      </c>
      <c r="M8056" t="s">
        <v>4459</v>
      </c>
      <c r="N8056" t="s">
        <v>2816</v>
      </c>
      <c r="O8056" t="s">
        <v>8107</v>
      </c>
      <c r="P8056" t="s">
        <v>64651</v>
      </c>
      <c r="Q8056" t="s">
        <v>64652</v>
      </c>
      <c r="R8056" t="str">
        <f t="shared" si="250"/>
        <v>潍城</v>
      </c>
      <c r="S8056" t="str">
        <f t="shared" si="251"/>
        <v>0716</v>
      </c>
    </row>
    <row r="8057" spans="1:19">
      <c r="A8057" t="s">
        <v>64653</v>
      </c>
      <c r="B8057" t="s">
        <v>64654</v>
      </c>
      <c r="C8057" t="s">
        <v>46</v>
      </c>
      <c r="D8057" t="s">
        <v>64655</v>
      </c>
      <c r="E8057" t="s">
        <v>63120</v>
      </c>
      <c r="F8057" t="s">
        <v>64656</v>
      </c>
      <c r="G8057" t="s">
        <v>64657</v>
      </c>
      <c r="H8057" t="s">
        <v>64658</v>
      </c>
      <c r="I8057" t="s">
        <v>2350</v>
      </c>
      <c r="J8057" t="s">
        <v>4978</v>
      </c>
      <c r="K8057" t="s">
        <v>4979</v>
      </c>
      <c r="L8057" t="s">
        <v>101</v>
      </c>
      <c r="M8057" t="s">
        <v>4459</v>
      </c>
      <c r="N8057" t="s">
        <v>2602</v>
      </c>
      <c r="O8057" t="s">
        <v>4980</v>
      </c>
      <c r="P8057" t="s">
        <v>64659</v>
      </c>
      <c r="Q8057" t="s">
        <v>64660</v>
      </c>
      <c r="R8057" t="str">
        <f t="shared" si="250"/>
        <v>潍城</v>
      </c>
      <c r="S8057" t="str">
        <f t="shared" si="251"/>
        <v>0716</v>
      </c>
    </row>
    <row r="8058" spans="1:19">
      <c r="A8058" t="s">
        <v>64661</v>
      </c>
      <c r="B8058" t="s">
        <v>64662</v>
      </c>
      <c r="C8058" t="s">
        <v>46</v>
      </c>
      <c r="D8058" t="s">
        <v>64663</v>
      </c>
      <c r="E8058" t="s">
        <v>63120</v>
      </c>
      <c r="F8058" t="s">
        <v>64664</v>
      </c>
      <c r="G8058" t="s">
        <v>64665</v>
      </c>
      <c r="H8058" t="s">
        <v>64666</v>
      </c>
      <c r="I8058" t="s">
        <v>2350</v>
      </c>
      <c r="J8058" t="s">
        <v>5791</v>
      </c>
      <c r="K8058" t="s">
        <v>5792</v>
      </c>
      <c r="L8058" t="s">
        <v>101</v>
      </c>
      <c r="M8058" t="s">
        <v>3130</v>
      </c>
      <c r="N8058" t="s">
        <v>2816</v>
      </c>
      <c r="O8058" t="s">
        <v>5793</v>
      </c>
      <c r="R8058" t="str">
        <f t="shared" si="250"/>
        <v>潍城</v>
      </c>
      <c r="S8058" t="str">
        <f t="shared" si="251"/>
        <v>0716</v>
      </c>
    </row>
    <row r="8059" spans="1:19">
      <c r="A8059" t="s">
        <v>64667</v>
      </c>
      <c r="B8059" t="s">
        <v>64668</v>
      </c>
      <c r="C8059" t="s">
        <v>46</v>
      </c>
      <c r="D8059" t="s">
        <v>64669</v>
      </c>
      <c r="E8059" t="s">
        <v>63120</v>
      </c>
      <c r="F8059" t="s">
        <v>64670</v>
      </c>
      <c r="G8059" t="s">
        <v>64671</v>
      </c>
      <c r="H8059" t="s">
        <v>64672</v>
      </c>
      <c r="I8059" t="s">
        <v>2378</v>
      </c>
      <c r="J8059" t="s">
        <v>3761</v>
      </c>
      <c r="K8059" t="s">
        <v>3762</v>
      </c>
      <c r="L8059" t="s">
        <v>101</v>
      </c>
      <c r="M8059" t="s">
        <v>3130</v>
      </c>
      <c r="N8059" t="s">
        <v>2743</v>
      </c>
      <c r="O8059" t="s">
        <v>3763</v>
      </c>
      <c r="P8059" t="s">
        <v>64673</v>
      </c>
      <c r="Q8059" t="s">
        <v>64674</v>
      </c>
      <c r="R8059" t="str">
        <f t="shared" si="250"/>
        <v>潍城</v>
      </c>
      <c r="S8059" t="str">
        <f t="shared" si="251"/>
        <v>0716</v>
      </c>
    </row>
    <row r="8060" spans="1:19">
      <c r="A8060" t="s">
        <v>64675</v>
      </c>
      <c r="B8060" t="s">
        <v>64676</v>
      </c>
      <c r="C8060" t="s">
        <v>46</v>
      </c>
      <c r="D8060" t="s">
        <v>64677</v>
      </c>
      <c r="E8060" t="s">
        <v>63120</v>
      </c>
      <c r="F8060" t="s">
        <v>64678</v>
      </c>
      <c r="G8060" t="s">
        <v>64679</v>
      </c>
      <c r="H8060" t="s">
        <v>64680</v>
      </c>
      <c r="I8060" t="s">
        <v>2350</v>
      </c>
      <c r="J8060" t="s">
        <v>3586</v>
      </c>
      <c r="K8060" t="s">
        <v>3587</v>
      </c>
      <c r="L8060" t="s">
        <v>47</v>
      </c>
      <c r="M8060" t="s">
        <v>3159</v>
      </c>
      <c r="N8060" t="s">
        <v>2421</v>
      </c>
      <c r="O8060" t="s">
        <v>3588</v>
      </c>
      <c r="P8060" t="s">
        <v>64681</v>
      </c>
      <c r="Q8060" t="s">
        <v>64682</v>
      </c>
      <c r="R8060" t="str">
        <f t="shared" si="250"/>
        <v>诸城</v>
      </c>
      <c r="S8060" t="str">
        <f t="shared" si="251"/>
        <v>0716</v>
      </c>
    </row>
    <row r="8061" spans="1:19">
      <c r="A8061" t="s">
        <v>64683</v>
      </c>
      <c r="B8061" t="s">
        <v>64684</v>
      </c>
      <c r="C8061" t="s">
        <v>46</v>
      </c>
      <c r="D8061" t="s">
        <v>64685</v>
      </c>
      <c r="E8061" t="s">
        <v>59511</v>
      </c>
      <c r="F8061" t="s">
        <v>64686</v>
      </c>
      <c r="G8061" t="s">
        <v>64687</v>
      </c>
      <c r="H8061" t="s">
        <v>64688</v>
      </c>
      <c r="I8061" t="s">
        <v>2503</v>
      </c>
      <c r="J8061" t="s">
        <v>2418</v>
      </c>
      <c r="K8061" t="s">
        <v>2419</v>
      </c>
      <c r="L8061" t="s">
        <v>146</v>
      </c>
      <c r="M8061" t="s">
        <v>2420</v>
      </c>
      <c r="N8061" t="s">
        <v>2564</v>
      </c>
      <c r="O8061" t="s">
        <v>2422</v>
      </c>
      <c r="P8061" t="s">
        <v>64689</v>
      </c>
      <c r="Q8061" t="s">
        <v>9901</v>
      </c>
      <c r="R8061" t="str">
        <f t="shared" si="250"/>
        <v>临朐</v>
      </c>
      <c r="S8061" t="str">
        <f t="shared" si="251"/>
        <v>0716</v>
      </c>
    </row>
    <row r="8062" spans="1:19">
      <c r="A8062" t="s">
        <v>64690</v>
      </c>
      <c r="B8062" t="s">
        <v>64691</v>
      </c>
      <c r="C8062" t="s">
        <v>46</v>
      </c>
      <c r="D8062" t="s">
        <v>64692</v>
      </c>
      <c r="E8062" t="s">
        <v>64693</v>
      </c>
      <c r="F8062" t="s">
        <v>64694</v>
      </c>
      <c r="G8062" t="s">
        <v>64695</v>
      </c>
      <c r="H8062" t="s">
        <v>64696</v>
      </c>
      <c r="I8062" t="s">
        <v>2645</v>
      </c>
      <c r="J8062" t="s">
        <v>5495</v>
      </c>
      <c r="K8062" t="s">
        <v>5496</v>
      </c>
      <c r="L8062" t="s">
        <v>137</v>
      </c>
      <c r="M8062" t="s">
        <v>2686</v>
      </c>
      <c r="N8062" t="s">
        <v>2529</v>
      </c>
      <c r="O8062" t="s">
        <v>5497</v>
      </c>
      <c r="P8062" t="s">
        <v>64697</v>
      </c>
      <c r="R8062" t="str">
        <f t="shared" si="250"/>
        <v>青州</v>
      </c>
      <c r="S8062" t="str">
        <f t="shared" si="251"/>
        <v>0716</v>
      </c>
    </row>
    <row r="8063" spans="1:19">
      <c r="A8063" t="s">
        <v>64698</v>
      </c>
      <c r="B8063" t="s">
        <v>64699</v>
      </c>
      <c r="C8063" t="s">
        <v>46</v>
      </c>
      <c r="D8063" t="s">
        <v>64700</v>
      </c>
      <c r="E8063" t="s">
        <v>63120</v>
      </c>
      <c r="F8063" t="s">
        <v>64701</v>
      </c>
      <c r="G8063" t="s">
        <v>64702</v>
      </c>
      <c r="H8063" t="s">
        <v>64703</v>
      </c>
      <c r="I8063" t="s">
        <v>3436</v>
      </c>
      <c r="J8063" t="s">
        <v>7083</v>
      </c>
      <c r="K8063" t="s">
        <v>7084</v>
      </c>
      <c r="L8063" t="s">
        <v>110</v>
      </c>
      <c r="M8063" t="s">
        <v>2575</v>
      </c>
      <c r="N8063" t="s">
        <v>2816</v>
      </c>
      <c r="O8063" t="s">
        <v>7085</v>
      </c>
      <c r="P8063" t="s">
        <v>64704</v>
      </c>
      <c r="Q8063" t="s">
        <v>64705</v>
      </c>
      <c r="R8063" t="str">
        <f t="shared" si="250"/>
        <v>高密</v>
      </c>
      <c r="S8063" t="str">
        <f t="shared" si="251"/>
        <v>0716</v>
      </c>
    </row>
    <row r="8064" spans="1:19">
      <c r="A8064" t="s">
        <v>64706</v>
      </c>
      <c r="B8064" t="s">
        <v>64707</v>
      </c>
      <c r="C8064" t="s">
        <v>46</v>
      </c>
      <c r="D8064" t="s">
        <v>64708</v>
      </c>
      <c r="E8064" t="s">
        <v>64709</v>
      </c>
      <c r="F8064" t="s">
        <v>64710</v>
      </c>
      <c r="G8064" t="s">
        <v>64711</v>
      </c>
      <c r="H8064" t="s">
        <v>64712</v>
      </c>
      <c r="I8064" t="s">
        <v>2364</v>
      </c>
      <c r="J8064" t="s">
        <v>4457</v>
      </c>
      <c r="K8064" t="s">
        <v>4458</v>
      </c>
      <c r="L8064" t="s">
        <v>101</v>
      </c>
      <c r="M8064" t="s">
        <v>4459</v>
      </c>
      <c r="N8064" t="s">
        <v>3907</v>
      </c>
      <c r="O8064" t="s">
        <v>4460</v>
      </c>
      <c r="P8064" t="s">
        <v>64713</v>
      </c>
      <c r="Q8064" t="s">
        <v>64714</v>
      </c>
      <c r="R8064" t="str">
        <f t="shared" si="250"/>
        <v>潍城</v>
      </c>
      <c r="S8064" t="str">
        <f t="shared" si="251"/>
        <v>0716</v>
      </c>
    </row>
    <row r="8065" spans="1:19">
      <c r="A8065" t="s">
        <v>64715</v>
      </c>
      <c r="B8065" t="s">
        <v>64716</v>
      </c>
      <c r="C8065" t="s">
        <v>46</v>
      </c>
      <c r="D8065" t="s">
        <v>64717</v>
      </c>
      <c r="E8065" t="s">
        <v>63120</v>
      </c>
      <c r="F8065" t="s">
        <v>64718</v>
      </c>
      <c r="G8065" t="s">
        <v>64719</v>
      </c>
      <c r="H8065" t="s">
        <v>64720</v>
      </c>
      <c r="I8065" t="s">
        <v>2350</v>
      </c>
      <c r="J8065" t="s">
        <v>4957</v>
      </c>
      <c r="K8065" t="s">
        <v>2742</v>
      </c>
      <c r="L8065" t="s">
        <v>137</v>
      </c>
      <c r="M8065" t="s">
        <v>2395</v>
      </c>
      <c r="N8065" t="s">
        <v>2480</v>
      </c>
      <c r="O8065" t="s">
        <v>4960</v>
      </c>
      <c r="P8065" t="s">
        <v>64721</v>
      </c>
      <c r="Q8065" t="s">
        <v>64722</v>
      </c>
      <c r="R8065" t="str">
        <f t="shared" ref="R8065:R8128" si="252">IF(OR(LEFT(L8065,2)="高新"),"奎文",IF(LEFT(L8065,2)="峡山","坊子",IF(LEFT(L8065,2)="滨海","寒亭",LEFT(L8065,2))))</f>
        <v>青州</v>
      </c>
      <c r="S8065" t="str">
        <f t="shared" ref="S8065:S8128" si="253">TEXT(B8065,"mmdd")</f>
        <v>0716</v>
      </c>
    </row>
    <row r="8066" spans="1:19">
      <c r="A8066" t="s">
        <v>2206</v>
      </c>
      <c r="B8066" t="s">
        <v>64723</v>
      </c>
      <c r="C8066" t="s">
        <v>46</v>
      </c>
      <c r="D8066" t="s">
        <v>64724</v>
      </c>
      <c r="E8066" t="s">
        <v>64725</v>
      </c>
      <c r="F8066" t="s">
        <v>64726</v>
      </c>
      <c r="G8066" t="s">
        <v>2204</v>
      </c>
      <c r="H8066" t="s">
        <v>64727</v>
      </c>
      <c r="I8066" t="s">
        <v>2392</v>
      </c>
      <c r="J8066" t="s">
        <v>5186</v>
      </c>
      <c r="K8066" t="s">
        <v>5187</v>
      </c>
      <c r="L8066" t="s">
        <v>146</v>
      </c>
      <c r="M8066" t="s">
        <v>5188</v>
      </c>
      <c r="N8066" t="s">
        <v>2674</v>
      </c>
      <c r="O8066" t="s">
        <v>5189</v>
      </c>
      <c r="P8066" t="s">
        <v>64728</v>
      </c>
      <c r="Q8066" t="s">
        <v>49314</v>
      </c>
      <c r="R8066" t="str">
        <f t="shared" si="252"/>
        <v>临朐</v>
      </c>
      <c r="S8066" t="str">
        <f t="shared" si="253"/>
        <v>0716</v>
      </c>
    </row>
    <row r="8067" spans="1:19">
      <c r="A8067" t="s">
        <v>64729</v>
      </c>
      <c r="B8067" t="s">
        <v>64730</v>
      </c>
      <c r="C8067" t="s">
        <v>46</v>
      </c>
      <c r="D8067" t="s">
        <v>64731</v>
      </c>
      <c r="E8067" t="s">
        <v>63120</v>
      </c>
      <c r="F8067" t="s">
        <v>64732</v>
      </c>
      <c r="G8067" t="s">
        <v>64733</v>
      </c>
      <c r="H8067" t="s">
        <v>64734</v>
      </c>
      <c r="I8067" t="s">
        <v>2645</v>
      </c>
      <c r="J8067" t="s">
        <v>11200</v>
      </c>
      <c r="K8067" t="s">
        <v>11201</v>
      </c>
      <c r="L8067" t="s">
        <v>146</v>
      </c>
      <c r="M8067" t="s">
        <v>3051</v>
      </c>
      <c r="N8067" t="s">
        <v>3017</v>
      </c>
      <c r="O8067" t="s">
        <v>11202</v>
      </c>
      <c r="P8067" t="s">
        <v>64735</v>
      </c>
      <c r="R8067" t="str">
        <f t="shared" si="252"/>
        <v>临朐</v>
      </c>
      <c r="S8067" t="str">
        <f t="shared" si="253"/>
        <v>0716</v>
      </c>
    </row>
    <row r="8068" spans="1:19">
      <c r="A8068" t="s">
        <v>64736</v>
      </c>
      <c r="B8068" t="s">
        <v>64737</v>
      </c>
      <c r="C8068" t="s">
        <v>46</v>
      </c>
      <c r="D8068" t="s">
        <v>64738</v>
      </c>
      <c r="E8068" t="s">
        <v>64739</v>
      </c>
      <c r="F8068" t="s">
        <v>64740</v>
      </c>
      <c r="G8068" t="s">
        <v>64741</v>
      </c>
      <c r="H8068" t="s">
        <v>64742</v>
      </c>
      <c r="I8068" t="s">
        <v>2645</v>
      </c>
      <c r="J8068" t="s">
        <v>3716</v>
      </c>
      <c r="K8068" t="s">
        <v>3717</v>
      </c>
      <c r="L8068" t="s">
        <v>76</v>
      </c>
      <c r="M8068" t="s">
        <v>2408</v>
      </c>
      <c r="N8068" t="s">
        <v>3907</v>
      </c>
      <c r="O8068" t="s">
        <v>3719</v>
      </c>
      <c r="P8068" t="s">
        <v>64743</v>
      </c>
      <c r="R8068" t="str">
        <f t="shared" si="252"/>
        <v>奎文</v>
      </c>
      <c r="S8068" t="str">
        <f t="shared" si="253"/>
        <v>0716</v>
      </c>
    </row>
    <row r="8069" spans="1:19">
      <c r="A8069" t="s">
        <v>64744</v>
      </c>
      <c r="B8069" t="s">
        <v>64745</v>
      </c>
      <c r="C8069" t="s">
        <v>46</v>
      </c>
      <c r="D8069" t="s">
        <v>64746</v>
      </c>
      <c r="E8069" t="s">
        <v>64747</v>
      </c>
      <c r="F8069" t="s">
        <v>64748</v>
      </c>
      <c r="G8069" t="s">
        <v>64749</v>
      </c>
      <c r="H8069" t="s">
        <v>64750</v>
      </c>
      <c r="I8069" t="s">
        <v>2364</v>
      </c>
      <c r="J8069" t="s">
        <v>6430</v>
      </c>
      <c r="K8069" t="s">
        <v>6431</v>
      </c>
      <c r="L8069" t="s">
        <v>137</v>
      </c>
      <c r="M8069" t="s">
        <v>3729</v>
      </c>
      <c r="N8069" t="s">
        <v>7359</v>
      </c>
      <c r="O8069" t="s">
        <v>6432</v>
      </c>
      <c r="P8069" t="s">
        <v>64751</v>
      </c>
      <c r="R8069" t="str">
        <f t="shared" si="252"/>
        <v>青州</v>
      </c>
      <c r="S8069" t="str">
        <f t="shared" si="253"/>
        <v>0716</v>
      </c>
    </row>
    <row r="8070" spans="1:19">
      <c r="A8070" t="s">
        <v>64752</v>
      </c>
      <c r="B8070" t="s">
        <v>64753</v>
      </c>
      <c r="C8070" t="s">
        <v>46</v>
      </c>
      <c r="D8070" t="s">
        <v>64754</v>
      </c>
      <c r="E8070" t="s">
        <v>63120</v>
      </c>
      <c r="F8070" t="s">
        <v>64755</v>
      </c>
      <c r="G8070" t="s">
        <v>64756</v>
      </c>
      <c r="H8070" t="s">
        <v>64757</v>
      </c>
      <c r="I8070" t="s">
        <v>2350</v>
      </c>
      <c r="J8070" t="s">
        <v>2825</v>
      </c>
      <c r="K8070" t="s">
        <v>2826</v>
      </c>
      <c r="L8070" t="s">
        <v>76</v>
      </c>
      <c r="M8070" t="s">
        <v>2827</v>
      </c>
      <c r="N8070" t="s">
        <v>2721</v>
      </c>
      <c r="O8070" t="s">
        <v>2828</v>
      </c>
      <c r="P8070" t="s">
        <v>64758</v>
      </c>
      <c r="Q8070" t="s">
        <v>64759</v>
      </c>
      <c r="R8070" t="str">
        <f t="shared" si="252"/>
        <v>奎文</v>
      </c>
      <c r="S8070" t="str">
        <f t="shared" si="253"/>
        <v>0716</v>
      </c>
    </row>
    <row r="8071" spans="1:19">
      <c r="A8071" t="s">
        <v>64760</v>
      </c>
      <c r="B8071" t="s">
        <v>2201</v>
      </c>
      <c r="C8071" t="s">
        <v>46</v>
      </c>
      <c r="D8071" t="s">
        <v>64761</v>
      </c>
      <c r="E8071" t="s">
        <v>64725</v>
      </c>
      <c r="F8071" t="s">
        <v>56102</v>
      </c>
      <c r="G8071" t="s">
        <v>56103</v>
      </c>
      <c r="H8071" t="s">
        <v>64762</v>
      </c>
      <c r="I8071" t="s">
        <v>2350</v>
      </c>
      <c r="J8071" t="s">
        <v>6970</v>
      </c>
      <c r="K8071" t="s">
        <v>6971</v>
      </c>
      <c r="L8071" t="s">
        <v>119</v>
      </c>
      <c r="M8071" t="s">
        <v>5238</v>
      </c>
      <c r="N8071" t="s">
        <v>3907</v>
      </c>
      <c r="O8071" t="s">
        <v>6972</v>
      </c>
      <c r="P8071" t="s">
        <v>64763</v>
      </c>
      <c r="R8071" t="str">
        <f t="shared" si="252"/>
        <v>寒亭</v>
      </c>
      <c r="S8071" t="str">
        <f t="shared" si="253"/>
        <v>0716</v>
      </c>
    </row>
    <row r="8072" spans="1:19">
      <c r="A8072" t="s">
        <v>64764</v>
      </c>
      <c r="B8072" t="s">
        <v>64765</v>
      </c>
      <c r="C8072" t="s">
        <v>46</v>
      </c>
      <c r="D8072" t="s">
        <v>64766</v>
      </c>
      <c r="E8072" t="s">
        <v>64747</v>
      </c>
      <c r="F8072" t="s">
        <v>64767</v>
      </c>
      <c r="G8072" t="s">
        <v>64768</v>
      </c>
      <c r="H8072" t="s">
        <v>64769</v>
      </c>
      <c r="I8072" t="s">
        <v>2378</v>
      </c>
      <c r="J8072" t="s">
        <v>22105</v>
      </c>
      <c r="K8072" t="s">
        <v>22106</v>
      </c>
      <c r="L8072" t="s">
        <v>47</v>
      </c>
      <c r="M8072" t="s">
        <v>4154</v>
      </c>
      <c r="N8072" t="s">
        <v>2354</v>
      </c>
      <c r="O8072" t="s">
        <v>22107</v>
      </c>
      <c r="P8072" t="s">
        <v>64770</v>
      </c>
      <c r="R8072" t="str">
        <f t="shared" si="252"/>
        <v>诸城</v>
      </c>
      <c r="S8072" t="str">
        <f t="shared" si="253"/>
        <v>0716</v>
      </c>
    </row>
    <row r="8073" spans="1:19">
      <c r="A8073" t="s">
        <v>64771</v>
      </c>
      <c r="B8073" t="s">
        <v>64772</v>
      </c>
      <c r="C8073" t="s">
        <v>46</v>
      </c>
      <c r="D8073" t="s">
        <v>64773</v>
      </c>
      <c r="E8073" t="s">
        <v>63120</v>
      </c>
      <c r="F8073" t="s">
        <v>64774</v>
      </c>
      <c r="G8073" t="s">
        <v>64775</v>
      </c>
      <c r="H8073" t="s">
        <v>64776</v>
      </c>
      <c r="I8073" t="s">
        <v>2364</v>
      </c>
      <c r="J8073" t="s">
        <v>9471</v>
      </c>
      <c r="K8073" t="s">
        <v>9472</v>
      </c>
      <c r="L8073" t="s">
        <v>128</v>
      </c>
      <c r="M8073" t="s">
        <v>2720</v>
      </c>
      <c r="N8073" t="s">
        <v>2421</v>
      </c>
      <c r="O8073" t="s">
        <v>9473</v>
      </c>
      <c r="P8073" t="s">
        <v>64777</v>
      </c>
      <c r="R8073" t="str">
        <f t="shared" si="252"/>
        <v>寿光</v>
      </c>
      <c r="S8073" t="str">
        <f t="shared" si="253"/>
        <v>0716</v>
      </c>
    </row>
    <row r="8074" spans="1:19">
      <c r="A8074" t="s">
        <v>64778</v>
      </c>
      <c r="B8074" t="s">
        <v>64727</v>
      </c>
      <c r="C8074" t="s">
        <v>46</v>
      </c>
      <c r="D8074" t="s">
        <v>64779</v>
      </c>
      <c r="E8074" t="s">
        <v>63120</v>
      </c>
      <c r="F8074" t="s">
        <v>64780</v>
      </c>
      <c r="G8074" t="s">
        <v>64781</v>
      </c>
      <c r="H8074" t="s">
        <v>64782</v>
      </c>
      <c r="I8074" t="s">
        <v>2392</v>
      </c>
      <c r="J8074" t="s">
        <v>7627</v>
      </c>
      <c r="K8074" t="s">
        <v>7628</v>
      </c>
      <c r="L8074" t="s">
        <v>128</v>
      </c>
      <c r="M8074" t="s">
        <v>6079</v>
      </c>
      <c r="N8074" t="s">
        <v>2354</v>
      </c>
      <c r="O8074" t="s">
        <v>7629</v>
      </c>
      <c r="P8074" t="s">
        <v>64783</v>
      </c>
      <c r="R8074" t="str">
        <f t="shared" si="252"/>
        <v>寿光</v>
      </c>
      <c r="S8074" t="str">
        <f t="shared" si="253"/>
        <v>0716</v>
      </c>
    </row>
    <row r="8075" spans="1:19">
      <c r="A8075" t="s">
        <v>64784</v>
      </c>
      <c r="B8075" t="s">
        <v>64785</v>
      </c>
      <c r="C8075" t="s">
        <v>46</v>
      </c>
      <c r="D8075" t="s">
        <v>64786</v>
      </c>
      <c r="E8075" t="s">
        <v>63120</v>
      </c>
      <c r="F8075" t="s">
        <v>64787</v>
      </c>
      <c r="G8075" t="s">
        <v>64788</v>
      </c>
      <c r="H8075" t="s">
        <v>64789</v>
      </c>
      <c r="I8075" t="s">
        <v>2378</v>
      </c>
      <c r="J8075" t="s">
        <v>5957</v>
      </c>
      <c r="K8075" t="s">
        <v>5958</v>
      </c>
      <c r="L8075" t="s">
        <v>67</v>
      </c>
      <c r="M8075" t="s">
        <v>2958</v>
      </c>
      <c r="O8075" t="s">
        <v>5959</v>
      </c>
      <c r="P8075" t="s">
        <v>64790</v>
      </c>
      <c r="Q8075" t="s">
        <v>64791</v>
      </c>
      <c r="R8075" t="str">
        <f t="shared" si="252"/>
        <v>昌邑</v>
      </c>
      <c r="S8075" t="str">
        <f t="shared" si="253"/>
        <v>0716</v>
      </c>
    </row>
    <row r="8076" spans="1:19">
      <c r="A8076" t="s">
        <v>64792</v>
      </c>
      <c r="B8076" t="s">
        <v>64793</v>
      </c>
      <c r="C8076" t="s">
        <v>46</v>
      </c>
      <c r="D8076" t="s">
        <v>64794</v>
      </c>
      <c r="E8076" t="s">
        <v>64795</v>
      </c>
      <c r="F8076" t="s">
        <v>64796</v>
      </c>
      <c r="G8076" t="s">
        <v>64797</v>
      </c>
      <c r="H8076" t="s">
        <v>64798</v>
      </c>
      <c r="I8076" t="s">
        <v>2503</v>
      </c>
      <c r="J8076" t="s">
        <v>3038</v>
      </c>
      <c r="K8076" t="s">
        <v>3039</v>
      </c>
      <c r="L8076" t="s">
        <v>137</v>
      </c>
      <c r="M8076" t="s">
        <v>3040</v>
      </c>
      <c r="N8076" t="s">
        <v>5286</v>
      </c>
      <c r="O8076" t="s">
        <v>3041</v>
      </c>
      <c r="P8076" t="s">
        <v>64799</v>
      </c>
      <c r="Q8076" t="s">
        <v>64800</v>
      </c>
      <c r="R8076" t="str">
        <f t="shared" si="252"/>
        <v>青州</v>
      </c>
      <c r="S8076" t="str">
        <f t="shared" si="253"/>
        <v>0716</v>
      </c>
    </row>
    <row r="8077" spans="1:19">
      <c r="A8077" t="s">
        <v>64801</v>
      </c>
      <c r="B8077" t="s">
        <v>64802</v>
      </c>
      <c r="C8077" t="s">
        <v>46</v>
      </c>
      <c r="D8077" t="s">
        <v>64803</v>
      </c>
      <c r="E8077" t="s">
        <v>64804</v>
      </c>
      <c r="F8077" t="s">
        <v>64805</v>
      </c>
      <c r="G8077" t="s">
        <v>64806</v>
      </c>
      <c r="H8077" t="s">
        <v>64807</v>
      </c>
      <c r="I8077" t="s">
        <v>2364</v>
      </c>
      <c r="J8077" t="s">
        <v>2351</v>
      </c>
      <c r="K8077" t="s">
        <v>2352</v>
      </c>
      <c r="L8077" t="s">
        <v>57</v>
      </c>
      <c r="M8077" t="s">
        <v>2353</v>
      </c>
      <c r="N8077" t="s">
        <v>2480</v>
      </c>
      <c r="O8077" t="s">
        <v>2355</v>
      </c>
      <c r="P8077" t="s">
        <v>64808</v>
      </c>
      <c r="R8077" t="str">
        <f t="shared" si="252"/>
        <v>安丘</v>
      </c>
      <c r="S8077" t="str">
        <f t="shared" si="253"/>
        <v>0716</v>
      </c>
    </row>
    <row r="8078" spans="1:19">
      <c r="A8078" t="s">
        <v>64809</v>
      </c>
      <c r="B8078" t="s">
        <v>64810</v>
      </c>
      <c r="C8078" t="s">
        <v>46</v>
      </c>
      <c r="D8078" t="s">
        <v>64811</v>
      </c>
      <c r="E8078" t="s">
        <v>63120</v>
      </c>
      <c r="F8078" t="s">
        <v>64812</v>
      </c>
      <c r="G8078" t="s">
        <v>64813</v>
      </c>
      <c r="H8078" t="s">
        <v>64814</v>
      </c>
      <c r="I8078" t="s">
        <v>2364</v>
      </c>
      <c r="J8078" t="s">
        <v>4005</v>
      </c>
      <c r="K8078" t="s">
        <v>4006</v>
      </c>
      <c r="L8078" t="s">
        <v>47</v>
      </c>
      <c r="M8078" t="s">
        <v>3141</v>
      </c>
      <c r="N8078" t="s">
        <v>2589</v>
      </c>
      <c r="O8078" t="s">
        <v>4008</v>
      </c>
      <c r="P8078" t="s">
        <v>64815</v>
      </c>
      <c r="Q8078" t="s">
        <v>64816</v>
      </c>
      <c r="R8078" t="str">
        <f t="shared" si="252"/>
        <v>诸城</v>
      </c>
      <c r="S8078" t="str">
        <f t="shared" si="253"/>
        <v>0716</v>
      </c>
    </row>
    <row r="8079" spans="1:19">
      <c r="A8079" t="s">
        <v>64817</v>
      </c>
      <c r="B8079" t="s">
        <v>64818</v>
      </c>
      <c r="C8079" t="s">
        <v>46</v>
      </c>
      <c r="D8079" t="s">
        <v>64819</v>
      </c>
      <c r="E8079" t="s">
        <v>63120</v>
      </c>
      <c r="F8079" t="s">
        <v>64820</v>
      </c>
      <c r="G8079" t="s">
        <v>64821</v>
      </c>
      <c r="H8079" t="s">
        <v>64822</v>
      </c>
      <c r="I8079" t="s">
        <v>3436</v>
      </c>
      <c r="J8079" t="s">
        <v>2922</v>
      </c>
      <c r="K8079" t="s">
        <v>2923</v>
      </c>
      <c r="L8079" t="s">
        <v>47</v>
      </c>
      <c r="M8079" t="s">
        <v>2924</v>
      </c>
      <c r="N8079" t="s">
        <v>4439</v>
      </c>
      <c r="O8079" t="s">
        <v>2925</v>
      </c>
      <c r="P8079" t="s">
        <v>64823</v>
      </c>
      <c r="Q8079" t="s">
        <v>64824</v>
      </c>
      <c r="R8079" t="str">
        <f t="shared" si="252"/>
        <v>诸城</v>
      </c>
      <c r="S8079" t="str">
        <f t="shared" si="253"/>
        <v>0716</v>
      </c>
    </row>
    <row r="8080" spans="1:19">
      <c r="A8080" t="s">
        <v>64825</v>
      </c>
      <c r="B8080" t="s">
        <v>64826</v>
      </c>
      <c r="C8080" t="s">
        <v>46</v>
      </c>
      <c r="D8080" t="s">
        <v>64827</v>
      </c>
      <c r="E8080" t="s">
        <v>63120</v>
      </c>
      <c r="F8080" t="s">
        <v>64828</v>
      </c>
      <c r="G8080" t="s">
        <v>64829</v>
      </c>
      <c r="H8080" t="s">
        <v>64830</v>
      </c>
      <c r="I8080" t="s">
        <v>2364</v>
      </c>
      <c r="J8080" t="s">
        <v>3456</v>
      </c>
      <c r="K8080" t="s">
        <v>3457</v>
      </c>
      <c r="L8080" t="s">
        <v>3458</v>
      </c>
      <c r="M8080" t="s">
        <v>3459</v>
      </c>
      <c r="N8080" t="s">
        <v>3339</v>
      </c>
      <c r="O8080" t="s">
        <v>3460</v>
      </c>
      <c r="P8080" t="s">
        <v>64831</v>
      </c>
      <c r="Q8080" t="s">
        <v>64832</v>
      </c>
      <c r="R8080" t="str">
        <f t="shared" si="252"/>
        <v>寒亭</v>
      </c>
      <c r="S8080" t="str">
        <f t="shared" si="253"/>
        <v>0716</v>
      </c>
    </row>
    <row r="8081" spans="1:19">
      <c r="A8081" t="s">
        <v>64833</v>
      </c>
      <c r="B8081" t="s">
        <v>64834</v>
      </c>
      <c r="C8081" t="s">
        <v>46</v>
      </c>
      <c r="D8081" t="s">
        <v>64835</v>
      </c>
      <c r="E8081" t="s">
        <v>63120</v>
      </c>
      <c r="F8081" t="s">
        <v>64836</v>
      </c>
      <c r="G8081" t="s">
        <v>64837</v>
      </c>
      <c r="H8081" t="s">
        <v>64838</v>
      </c>
      <c r="I8081" t="s">
        <v>2350</v>
      </c>
      <c r="J8081" t="s">
        <v>5128</v>
      </c>
      <c r="K8081" t="s">
        <v>5129</v>
      </c>
      <c r="L8081" t="s">
        <v>67</v>
      </c>
      <c r="M8081" t="s">
        <v>3706</v>
      </c>
      <c r="N8081" t="s">
        <v>2564</v>
      </c>
      <c r="O8081" t="s">
        <v>5130</v>
      </c>
      <c r="P8081" t="s">
        <v>64839</v>
      </c>
      <c r="R8081" t="str">
        <f t="shared" si="252"/>
        <v>昌邑</v>
      </c>
      <c r="S8081" t="str">
        <f t="shared" si="253"/>
        <v>0716</v>
      </c>
    </row>
    <row r="8082" spans="1:19">
      <c r="A8082" t="s">
        <v>64840</v>
      </c>
      <c r="B8082" t="s">
        <v>64841</v>
      </c>
      <c r="C8082" t="s">
        <v>46</v>
      </c>
      <c r="D8082" t="s">
        <v>64842</v>
      </c>
      <c r="E8082" t="s">
        <v>63120</v>
      </c>
      <c r="F8082" t="s">
        <v>64843</v>
      </c>
      <c r="G8082" t="s">
        <v>64844</v>
      </c>
      <c r="H8082" t="s">
        <v>64845</v>
      </c>
      <c r="I8082" t="s">
        <v>2378</v>
      </c>
      <c r="J8082" t="s">
        <v>2671</v>
      </c>
      <c r="K8082" t="s">
        <v>2672</v>
      </c>
      <c r="L8082" t="s">
        <v>67</v>
      </c>
      <c r="M8082" t="s">
        <v>2673</v>
      </c>
      <c r="N8082" t="s">
        <v>2674</v>
      </c>
      <c r="O8082" t="s">
        <v>2675</v>
      </c>
      <c r="P8082" t="s">
        <v>64846</v>
      </c>
      <c r="Q8082" t="s">
        <v>64847</v>
      </c>
      <c r="R8082" t="str">
        <f t="shared" si="252"/>
        <v>昌邑</v>
      </c>
      <c r="S8082" t="str">
        <f t="shared" si="253"/>
        <v>0716</v>
      </c>
    </row>
    <row r="8083" spans="1:19">
      <c r="A8083" t="s">
        <v>64848</v>
      </c>
      <c r="B8083" t="s">
        <v>64849</v>
      </c>
      <c r="C8083" t="s">
        <v>46</v>
      </c>
      <c r="D8083" t="s">
        <v>64850</v>
      </c>
      <c r="E8083" t="s">
        <v>63120</v>
      </c>
      <c r="F8083" t="s">
        <v>64851</v>
      </c>
      <c r="G8083" t="s">
        <v>64852</v>
      </c>
      <c r="H8083" t="s">
        <v>64853</v>
      </c>
      <c r="I8083" t="s">
        <v>2392</v>
      </c>
      <c r="J8083" t="s">
        <v>9081</v>
      </c>
      <c r="K8083" t="s">
        <v>9082</v>
      </c>
      <c r="L8083" t="s">
        <v>110</v>
      </c>
      <c r="M8083" t="s">
        <v>3098</v>
      </c>
      <c r="N8083" t="s">
        <v>2421</v>
      </c>
      <c r="O8083" t="s">
        <v>9083</v>
      </c>
      <c r="P8083" t="s">
        <v>64854</v>
      </c>
      <c r="Q8083" t="s">
        <v>64855</v>
      </c>
      <c r="R8083" t="str">
        <f t="shared" si="252"/>
        <v>高密</v>
      </c>
      <c r="S8083" t="str">
        <f t="shared" si="253"/>
        <v>0716</v>
      </c>
    </row>
    <row r="8084" spans="1:19">
      <c r="A8084" t="s">
        <v>64856</v>
      </c>
      <c r="B8084" t="s">
        <v>64857</v>
      </c>
      <c r="C8084" t="s">
        <v>46</v>
      </c>
      <c r="D8084" t="s">
        <v>64858</v>
      </c>
      <c r="E8084" t="s">
        <v>63120</v>
      </c>
      <c r="F8084" t="s">
        <v>64859</v>
      </c>
      <c r="G8084" t="s">
        <v>64860</v>
      </c>
      <c r="H8084" t="s">
        <v>64861</v>
      </c>
      <c r="I8084" t="s">
        <v>2350</v>
      </c>
      <c r="J8084" t="s">
        <v>3575</v>
      </c>
      <c r="K8084" t="s">
        <v>3576</v>
      </c>
      <c r="L8084" t="s">
        <v>676</v>
      </c>
      <c r="M8084" t="s">
        <v>3471</v>
      </c>
      <c r="N8084" t="s">
        <v>3270</v>
      </c>
      <c r="O8084" t="s">
        <v>3578</v>
      </c>
      <c r="P8084" t="s">
        <v>64862</v>
      </c>
      <c r="Q8084" t="s">
        <v>64863</v>
      </c>
      <c r="R8084" t="str">
        <f t="shared" si="252"/>
        <v>昌乐</v>
      </c>
      <c r="S8084" t="str">
        <f t="shared" si="253"/>
        <v>0716</v>
      </c>
    </row>
    <row r="8085" spans="1:19">
      <c r="A8085" t="s">
        <v>64864</v>
      </c>
      <c r="B8085" t="s">
        <v>64865</v>
      </c>
      <c r="C8085" t="s">
        <v>46</v>
      </c>
      <c r="D8085" t="s">
        <v>64866</v>
      </c>
      <c r="E8085" t="s">
        <v>63120</v>
      </c>
      <c r="F8085" t="s">
        <v>64867</v>
      </c>
      <c r="G8085" t="s">
        <v>64868</v>
      </c>
      <c r="H8085" t="s">
        <v>64869</v>
      </c>
      <c r="I8085" t="s">
        <v>2364</v>
      </c>
      <c r="J8085" t="s">
        <v>49155</v>
      </c>
      <c r="K8085" t="s">
        <v>7073</v>
      </c>
      <c r="L8085" t="s">
        <v>128</v>
      </c>
      <c r="M8085" t="s">
        <v>2708</v>
      </c>
      <c r="N8085" t="s">
        <v>18142</v>
      </c>
      <c r="O8085" t="s">
        <v>49157</v>
      </c>
      <c r="P8085" t="s">
        <v>64870</v>
      </c>
      <c r="Q8085" t="s">
        <v>64871</v>
      </c>
      <c r="R8085" t="str">
        <f t="shared" si="252"/>
        <v>寿光</v>
      </c>
      <c r="S8085" t="str">
        <f t="shared" si="253"/>
        <v>0716</v>
      </c>
    </row>
    <row r="8086" spans="1:19">
      <c r="A8086" t="s">
        <v>64872</v>
      </c>
      <c r="B8086" t="s">
        <v>64873</v>
      </c>
      <c r="C8086" t="s">
        <v>46</v>
      </c>
      <c r="D8086" t="s">
        <v>64874</v>
      </c>
      <c r="E8086" t="s">
        <v>64875</v>
      </c>
      <c r="F8086" t="s">
        <v>64876</v>
      </c>
      <c r="G8086" t="s">
        <v>64877</v>
      </c>
      <c r="H8086" t="s">
        <v>64878</v>
      </c>
      <c r="I8086" t="s">
        <v>2350</v>
      </c>
      <c r="J8086" t="s">
        <v>6766</v>
      </c>
      <c r="K8086" t="s">
        <v>6767</v>
      </c>
      <c r="L8086" t="s">
        <v>137</v>
      </c>
      <c r="M8086" t="s">
        <v>2686</v>
      </c>
      <c r="N8086" t="s">
        <v>2674</v>
      </c>
      <c r="O8086" t="s">
        <v>6768</v>
      </c>
      <c r="P8086" t="s">
        <v>64879</v>
      </c>
      <c r="Q8086" t="s">
        <v>64880</v>
      </c>
      <c r="R8086" t="str">
        <f t="shared" si="252"/>
        <v>青州</v>
      </c>
      <c r="S8086" t="str">
        <f t="shared" si="253"/>
        <v>0716</v>
      </c>
    </row>
    <row r="8087" spans="1:19">
      <c r="A8087" t="s">
        <v>64881</v>
      </c>
      <c r="B8087" t="s">
        <v>64882</v>
      </c>
      <c r="C8087" t="s">
        <v>46</v>
      </c>
      <c r="D8087" t="s">
        <v>64883</v>
      </c>
      <c r="E8087" t="s">
        <v>63120</v>
      </c>
      <c r="F8087" t="s">
        <v>64884</v>
      </c>
      <c r="G8087" t="s">
        <v>64885</v>
      </c>
      <c r="H8087" t="s">
        <v>64886</v>
      </c>
      <c r="I8087" t="s">
        <v>2350</v>
      </c>
      <c r="J8087" t="s">
        <v>15797</v>
      </c>
      <c r="K8087" t="s">
        <v>15798</v>
      </c>
      <c r="L8087" t="s">
        <v>47</v>
      </c>
      <c r="M8087" t="s">
        <v>2784</v>
      </c>
      <c r="N8087" t="s">
        <v>3307</v>
      </c>
      <c r="O8087" t="s">
        <v>15799</v>
      </c>
      <c r="P8087" t="s">
        <v>64887</v>
      </c>
      <c r="R8087" t="str">
        <f t="shared" si="252"/>
        <v>诸城</v>
      </c>
      <c r="S8087" t="str">
        <f t="shared" si="253"/>
        <v>0716</v>
      </c>
    </row>
    <row r="8088" spans="1:19">
      <c r="A8088" t="s">
        <v>64888</v>
      </c>
      <c r="B8088" t="s">
        <v>64889</v>
      </c>
      <c r="C8088" t="s">
        <v>46</v>
      </c>
      <c r="D8088" t="s">
        <v>64890</v>
      </c>
      <c r="E8088" t="s">
        <v>63120</v>
      </c>
      <c r="F8088" t="s">
        <v>64891</v>
      </c>
      <c r="G8088" t="s">
        <v>64892</v>
      </c>
      <c r="H8088" t="s">
        <v>64893</v>
      </c>
      <c r="I8088" t="s">
        <v>2350</v>
      </c>
      <c r="J8088" t="s">
        <v>8963</v>
      </c>
      <c r="K8088" t="s">
        <v>8964</v>
      </c>
      <c r="L8088" t="s">
        <v>676</v>
      </c>
      <c r="M8088" t="s">
        <v>5995</v>
      </c>
      <c r="N8088" t="s">
        <v>3554</v>
      </c>
      <c r="O8088" t="s">
        <v>8965</v>
      </c>
      <c r="P8088" t="s">
        <v>64894</v>
      </c>
      <c r="R8088" t="str">
        <f t="shared" si="252"/>
        <v>昌乐</v>
      </c>
      <c r="S8088" t="str">
        <f t="shared" si="253"/>
        <v>0716</v>
      </c>
    </row>
    <row r="8089" spans="1:19">
      <c r="A8089" t="s">
        <v>64895</v>
      </c>
      <c r="B8089" t="s">
        <v>64887</v>
      </c>
      <c r="C8089" t="s">
        <v>46</v>
      </c>
      <c r="D8089" t="s">
        <v>64896</v>
      </c>
      <c r="E8089" t="s">
        <v>64897</v>
      </c>
      <c r="F8089" t="s">
        <v>64898</v>
      </c>
      <c r="G8089" t="s">
        <v>64899</v>
      </c>
      <c r="H8089" t="s">
        <v>64900</v>
      </c>
      <c r="I8089" t="s">
        <v>2350</v>
      </c>
      <c r="J8089" t="s">
        <v>25578</v>
      </c>
      <c r="K8089" t="s">
        <v>25579</v>
      </c>
      <c r="L8089" t="s">
        <v>3458</v>
      </c>
      <c r="M8089" t="s">
        <v>3459</v>
      </c>
      <c r="N8089" t="s">
        <v>2421</v>
      </c>
      <c r="O8089" t="s">
        <v>3460</v>
      </c>
      <c r="P8089" t="s">
        <v>64901</v>
      </c>
      <c r="R8089" t="str">
        <f t="shared" si="252"/>
        <v>寒亭</v>
      </c>
      <c r="S8089" t="str">
        <f t="shared" si="253"/>
        <v>0716</v>
      </c>
    </row>
    <row r="8090" spans="1:19">
      <c r="A8090" t="s">
        <v>64902</v>
      </c>
      <c r="B8090" t="s">
        <v>64903</v>
      </c>
      <c r="C8090" t="s">
        <v>46</v>
      </c>
      <c r="D8090" t="s">
        <v>64904</v>
      </c>
      <c r="E8090" t="s">
        <v>64905</v>
      </c>
      <c r="F8090" t="s">
        <v>64906</v>
      </c>
      <c r="G8090" t="s">
        <v>64907</v>
      </c>
      <c r="H8090" t="s">
        <v>64908</v>
      </c>
      <c r="I8090" t="s">
        <v>2364</v>
      </c>
      <c r="J8090" t="s">
        <v>4069</v>
      </c>
      <c r="K8090" t="s">
        <v>4070</v>
      </c>
      <c r="L8090" t="s">
        <v>119</v>
      </c>
      <c r="M8090" t="s">
        <v>4071</v>
      </c>
      <c r="N8090" t="s">
        <v>2589</v>
      </c>
      <c r="O8090" t="s">
        <v>4072</v>
      </c>
      <c r="P8090" t="s">
        <v>64909</v>
      </c>
      <c r="R8090" t="str">
        <f t="shared" si="252"/>
        <v>寒亭</v>
      </c>
      <c r="S8090" t="str">
        <f t="shared" si="253"/>
        <v>0716</v>
      </c>
    </row>
    <row r="8091" spans="1:19">
      <c r="A8091" t="s">
        <v>64910</v>
      </c>
      <c r="B8091" t="s">
        <v>64911</v>
      </c>
      <c r="C8091" t="s">
        <v>46</v>
      </c>
      <c r="D8091" t="s">
        <v>64912</v>
      </c>
      <c r="E8091" t="s">
        <v>63120</v>
      </c>
      <c r="F8091" t="s">
        <v>64913</v>
      </c>
      <c r="G8091" t="s">
        <v>64914</v>
      </c>
      <c r="H8091" t="s">
        <v>64915</v>
      </c>
      <c r="I8091" t="s">
        <v>2350</v>
      </c>
      <c r="J8091" t="s">
        <v>8264</v>
      </c>
      <c r="K8091" t="s">
        <v>8265</v>
      </c>
      <c r="L8091" t="s">
        <v>76</v>
      </c>
      <c r="M8091" t="s">
        <v>2408</v>
      </c>
      <c r="N8091" t="s">
        <v>7446</v>
      </c>
      <c r="O8091" t="s">
        <v>8266</v>
      </c>
      <c r="P8091" t="s">
        <v>64916</v>
      </c>
      <c r="Q8091" t="s">
        <v>64917</v>
      </c>
      <c r="R8091" t="str">
        <f t="shared" si="252"/>
        <v>奎文</v>
      </c>
      <c r="S8091" t="str">
        <f t="shared" si="253"/>
        <v>0716</v>
      </c>
    </row>
    <row r="8092" spans="1:19">
      <c r="A8092" t="s">
        <v>64918</v>
      </c>
      <c r="B8092" t="s">
        <v>64919</v>
      </c>
      <c r="C8092" t="s">
        <v>46</v>
      </c>
      <c r="D8092" t="s">
        <v>64920</v>
      </c>
      <c r="E8092" t="s">
        <v>63120</v>
      </c>
      <c r="F8092" t="s">
        <v>64921</v>
      </c>
      <c r="G8092" t="s">
        <v>64922</v>
      </c>
      <c r="H8092" t="s">
        <v>64923</v>
      </c>
      <c r="I8092" t="s">
        <v>2350</v>
      </c>
      <c r="J8092" t="s">
        <v>6796</v>
      </c>
      <c r="K8092" t="s">
        <v>6797</v>
      </c>
      <c r="L8092" t="s">
        <v>110</v>
      </c>
      <c r="M8092" t="s">
        <v>3098</v>
      </c>
      <c r="N8092" t="s">
        <v>2785</v>
      </c>
      <c r="O8092" t="s">
        <v>6798</v>
      </c>
      <c r="P8092" t="s">
        <v>64924</v>
      </c>
      <c r="R8092" t="str">
        <f t="shared" si="252"/>
        <v>高密</v>
      </c>
      <c r="S8092" t="str">
        <f t="shared" si="253"/>
        <v>0716</v>
      </c>
    </row>
    <row r="8093" spans="1:19">
      <c r="A8093" t="s">
        <v>64925</v>
      </c>
      <c r="B8093" t="s">
        <v>64926</v>
      </c>
      <c r="C8093" t="s">
        <v>46</v>
      </c>
      <c r="D8093" t="s">
        <v>64927</v>
      </c>
      <c r="E8093" t="s">
        <v>63120</v>
      </c>
      <c r="F8093" t="s">
        <v>64928</v>
      </c>
      <c r="G8093" t="s">
        <v>64929</v>
      </c>
      <c r="H8093" t="s">
        <v>64930</v>
      </c>
      <c r="I8093" t="s">
        <v>2364</v>
      </c>
      <c r="J8093" t="s">
        <v>5710</v>
      </c>
      <c r="K8093" t="s">
        <v>5711</v>
      </c>
      <c r="L8093" t="s">
        <v>128</v>
      </c>
      <c r="M8093" t="s">
        <v>2708</v>
      </c>
      <c r="N8093" t="s">
        <v>2872</v>
      </c>
      <c r="O8093" t="s">
        <v>5713</v>
      </c>
      <c r="P8093" t="s">
        <v>64931</v>
      </c>
      <c r="Q8093" t="s">
        <v>64932</v>
      </c>
      <c r="R8093" t="str">
        <f t="shared" si="252"/>
        <v>寿光</v>
      </c>
      <c r="S8093" t="str">
        <f t="shared" si="253"/>
        <v>0716</v>
      </c>
    </row>
    <row r="8094" spans="1:19">
      <c r="A8094" t="s">
        <v>64933</v>
      </c>
      <c r="B8094" t="s">
        <v>64934</v>
      </c>
      <c r="C8094" t="s">
        <v>46</v>
      </c>
      <c r="D8094" t="s">
        <v>64935</v>
      </c>
      <c r="E8094" t="s">
        <v>63120</v>
      </c>
      <c r="F8094" t="s">
        <v>64936</v>
      </c>
      <c r="G8094" t="s">
        <v>64937</v>
      </c>
      <c r="H8094" t="s">
        <v>64938</v>
      </c>
      <c r="I8094" t="s">
        <v>2350</v>
      </c>
      <c r="J8094" t="s">
        <v>7072</v>
      </c>
      <c r="K8094" t="s">
        <v>51180</v>
      </c>
      <c r="L8094" t="s">
        <v>128</v>
      </c>
      <c r="M8094" t="s">
        <v>2720</v>
      </c>
      <c r="N8094" t="s">
        <v>2421</v>
      </c>
      <c r="O8094" t="s">
        <v>7074</v>
      </c>
      <c r="P8094" t="s">
        <v>64939</v>
      </c>
      <c r="R8094" t="str">
        <f t="shared" si="252"/>
        <v>寿光</v>
      </c>
      <c r="S8094" t="str">
        <f t="shared" si="253"/>
        <v>0716</v>
      </c>
    </row>
    <row r="8095" spans="1:19">
      <c r="A8095" t="s">
        <v>64940</v>
      </c>
      <c r="B8095" t="s">
        <v>64941</v>
      </c>
      <c r="C8095" t="s">
        <v>46</v>
      </c>
      <c r="D8095" t="s">
        <v>64942</v>
      </c>
      <c r="E8095" t="s">
        <v>63120</v>
      </c>
      <c r="F8095" t="s">
        <v>64943</v>
      </c>
      <c r="G8095" t="s">
        <v>64944</v>
      </c>
      <c r="H8095" t="s">
        <v>64945</v>
      </c>
      <c r="I8095" t="s">
        <v>2503</v>
      </c>
      <c r="J8095" t="s">
        <v>4774</v>
      </c>
      <c r="K8095" t="s">
        <v>4775</v>
      </c>
      <c r="L8095" t="s">
        <v>67</v>
      </c>
      <c r="M8095" t="s">
        <v>3706</v>
      </c>
      <c r="N8095" t="s">
        <v>2340</v>
      </c>
      <c r="O8095" t="s">
        <v>4776</v>
      </c>
      <c r="P8095" t="s">
        <v>64946</v>
      </c>
      <c r="Q8095" t="s">
        <v>64947</v>
      </c>
      <c r="R8095" t="str">
        <f t="shared" si="252"/>
        <v>昌邑</v>
      </c>
      <c r="S8095" t="str">
        <f t="shared" si="253"/>
        <v>0716</v>
      </c>
    </row>
    <row r="8096" spans="1:19">
      <c r="A8096" t="s">
        <v>64948</v>
      </c>
      <c r="B8096" t="s">
        <v>64949</v>
      </c>
      <c r="C8096" t="s">
        <v>46</v>
      </c>
      <c r="D8096" t="s">
        <v>64950</v>
      </c>
      <c r="E8096" t="s">
        <v>63120</v>
      </c>
      <c r="F8096" t="s">
        <v>64951</v>
      </c>
      <c r="G8096" t="s">
        <v>64952</v>
      </c>
      <c r="H8096" t="s">
        <v>64953</v>
      </c>
      <c r="I8096" t="s">
        <v>2350</v>
      </c>
      <c r="J8096" t="s">
        <v>6506</v>
      </c>
      <c r="K8096" t="s">
        <v>6507</v>
      </c>
      <c r="L8096" t="s">
        <v>76</v>
      </c>
      <c r="M8096" t="s">
        <v>4374</v>
      </c>
      <c r="N8096" t="s">
        <v>3307</v>
      </c>
      <c r="O8096" t="s">
        <v>6508</v>
      </c>
      <c r="P8096" t="s">
        <v>64954</v>
      </c>
      <c r="R8096" t="str">
        <f t="shared" si="252"/>
        <v>奎文</v>
      </c>
      <c r="S8096" t="str">
        <f t="shared" si="253"/>
        <v>0716</v>
      </c>
    </row>
    <row r="8097" spans="1:19">
      <c r="A8097" t="s">
        <v>64955</v>
      </c>
      <c r="B8097" t="s">
        <v>64956</v>
      </c>
      <c r="C8097" t="s">
        <v>46</v>
      </c>
      <c r="D8097" t="s">
        <v>64957</v>
      </c>
      <c r="E8097" t="s">
        <v>63120</v>
      </c>
      <c r="F8097" t="s">
        <v>64958</v>
      </c>
      <c r="G8097" t="s">
        <v>64959</v>
      </c>
      <c r="H8097" t="s">
        <v>64960</v>
      </c>
      <c r="I8097" t="s">
        <v>4165</v>
      </c>
      <c r="J8097" t="s">
        <v>2730</v>
      </c>
      <c r="K8097" t="s">
        <v>2731</v>
      </c>
      <c r="L8097" t="s">
        <v>57</v>
      </c>
      <c r="M8097" t="s">
        <v>2492</v>
      </c>
      <c r="N8097" t="s">
        <v>2368</v>
      </c>
      <c r="O8097" t="s">
        <v>2732</v>
      </c>
      <c r="P8097" t="s">
        <v>64961</v>
      </c>
      <c r="R8097" t="str">
        <f t="shared" si="252"/>
        <v>安丘</v>
      </c>
      <c r="S8097" t="str">
        <f t="shared" si="253"/>
        <v>0716</v>
      </c>
    </row>
    <row r="8098" spans="1:19">
      <c r="A8098" t="s">
        <v>64962</v>
      </c>
      <c r="B8098" t="s">
        <v>64963</v>
      </c>
      <c r="C8098" t="s">
        <v>46</v>
      </c>
      <c r="D8098" t="s">
        <v>64964</v>
      </c>
      <c r="E8098" t="s">
        <v>64965</v>
      </c>
      <c r="F8098" t="s">
        <v>64966</v>
      </c>
      <c r="G8098" t="s">
        <v>64967</v>
      </c>
      <c r="H8098" t="s">
        <v>64968</v>
      </c>
      <c r="I8098" t="s">
        <v>2350</v>
      </c>
      <c r="J8098" t="s">
        <v>23106</v>
      </c>
      <c r="K8098" t="s">
        <v>23107</v>
      </c>
      <c r="L8098" t="s">
        <v>110</v>
      </c>
      <c r="M8098" t="s">
        <v>7112</v>
      </c>
      <c r="N8098" t="s">
        <v>2480</v>
      </c>
      <c r="O8098" t="s">
        <v>23108</v>
      </c>
      <c r="P8098" t="s">
        <v>64969</v>
      </c>
      <c r="R8098" t="str">
        <f t="shared" si="252"/>
        <v>高密</v>
      </c>
      <c r="S8098" t="str">
        <f t="shared" si="253"/>
        <v>0716</v>
      </c>
    </row>
    <row r="8099" spans="1:19">
      <c r="A8099" t="s">
        <v>64970</v>
      </c>
      <c r="B8099" t="s">
        <v>64971</v>
      </c>
      <c r="C8099" t="s">
        <v>46</v>
      </c>
      <c r="D8099" t="s">
        <v>64972</v>
      </c>
      <c r="E8099" t="s">
        <v>63120</v>
      </c>
      <c r="F8099" t="s">
        <v>64973</v>
      </c>
      <c r="G8099" t="s">
        <v>64974</v>
      </c>
      <c r="H8099" t="s">
        <v>64975</v>
      </c>
      <c r="I8099" t="s">
        <v>2378</v>
      </c>
      <c r="J8099" t="s">
        <v>61794</v>
      </c>
      <c r="K8099" t="s">
        <v>61795</v>
      </c>
      <c r="L8099" t="s">
        <v>101</v>
      </c>
      <c r="M8099" t="s">
        <v>2982</v>
      </c>
      <c r="N8099" t="s">
        <v>2564</v>
      </c>
      <c r="O8099" t="s">
        <v>61796</v>
      </c>
      <c r="P8099" t="s">
        <v>64976</v>
      </c>
      <c r="R8099" t="str">
        <f t="shared" si="252"/>
        <v>潍城</v>
      </c>
      <c r="S8099" t="str">
        <f t="shared" si="253"/>
        <v>0716</v>
      </c>
    </row>
    <row r="8100" spans="1:19">
      <c r="A8100" t="s">
        <v>64977</v>
      </c>
      <c r="B8100" t="s">
        <v>64978</v>
      </c>
      <c r="C8100" t="s">
        <v>46</v>
      </c>
      <c r="D8100" t="s">
        <v>64979</v>
      </c>
      <c r="E8100" t="s">
        <v>63120</v>
      </c>
      <c r="F8100" t="s">
        <v>64980</v>
      </c>
      <c r="G8100" t="s">
        <v>64981</v>
      </c>
      <c r="H8100" t="s">
        <v>64982</v>
      </c>
      <c r="I8100" t="s">
        <v>2645</v>
      </c>
      <c r="J8100" t="s">
        <v>11926</v>
      </c>
      <c r="K8100" t="s">
        <v>11927</v>
      </c>
      <c r="L8100" t="s">
        <v>137</v>
      </c>
      <c r="M8100" t="s">
        <v>3213</v>
      </c>
      <c r="N8100" t="s">
        <v>3277</v>
      </c>
      <c r="O8100" t="s">
        <v>11929</v>
      </c>
      <c r="P8100" t="s">
        <v>64983</v>
      </c>
      <c r="R8100" t="str">
        <f t="shared" si="252"/>
        <v>青州</v>
      </c>
      <c r="S8100" t="str">
        <f t="shared" si="253"/>
        <v>0716</v>
      </c>
    </row>
    <row r="8101" spans="1:19">
      <c r="A8101" t="s">
        <v>64984</v>
      </c>
      <c r="B8101" t="s">
        <v>64985</v>
      </c>
      <c r="C8101" t="s">
        <v>46</v>
      </c>
      <c r="D8101" t="s">
        <v>64986</v>
      </c>
      <c r="E8101" t="s">
        <v>63120</v>
      </c>
      <c r="F8101" t="s">
        <v>64987</v>
      </c>
      <c r="G8101" t="s">
        <v>64988</v>
      </c>
      <c r="H8101" t="s">
        <v>64989</v>
      </c>
      <c r="I8101" t="s">
        <v>2350</v>
      </c>
      <c r="J8101" t="s">
        <v>2869</v>
      </c>
      <c r="K8101" t="s">
        <v>2870</v>
      </c>
      <c r="L8101" t="s">
        <v>67</v>
      </c>
      <c r="M8101" t="s">
        <v>2871</v>
      </c>
      <c r="N8101" t="s">
        <v>2564</v>
      </c>
      <c r="O8101" t="s">
        <v>2873</v>
      </c>
      <c r="P8101" t="s">
        <v>64990</v>
      </c>
      <c r="R8101" t="str">
        <f t="shared" si="252"/>
        <v>昌邑</v>
      </c>
      <c r="S8101" t="str">
        <f t="shared" si="253"/>
        <v>0716</v>
      </c>
    </row>
    <row r="8102" spans="1:19">
      <c r="A8102" t="s">
        <v>64991</v>
      </c>
      <c r="B8102" t="s">
        <v>64992</v>
      </c>
      <c r="C8102" t="s">
        <v>46</v>
      </c>
      <c r="D8102" t="s">
        <v>64993</v>
      </c>
      <c r="E8102" t="s">
        <v>63120</v>
      </c>
      <c r="F8102" t="s">
        <v>64994</v>
      </c>
      <c r="G8102" t="s">
        <v>64995</v>
      </c>
      <c r="H8102" t="s">
        <v>64996</v>
      </c>
      <c r="I8102" t="s">
        <v>2364</v>
      </c>
      <c r="J8102" t="s">
        <v>8710</v>
      </c>
      <c r="K8102" t="s">
        <v>8711</v>
      </c>
      <c r="L8102" t="s">
        <v>47</v>
      </c>
      <c r="M8102" t="s">
        <v>3327</v>
      </c>
      <c r="N8102" t="s">
        <v>7446</v>
      </c>
      <c r="O8102" t="s">
        <v>8712</v>
      </c>
      <c r="P8102" t="s">
        <v>64997</v>
      </c>
      <c r="R8102" t="str">
        <f t="shared" si="252"/>
        <v>诸城</v>
      </c>
      <c r="S8102" t="str">
        <f t="shared" si="253"/>
        <v>0716</v>
      </c>
    </row>
    <row r="8103" spans="1:19">
      <c r="A8103" t="s">
        <v>64998</v>
      </c>
      <c r="B8103" t="s">
        <v>64999</v>
      </c>
      <c r="C8103" t="s">
        <v>46</v>
      </c>
      <c r="D8103" t="s">
        <v>65000</v>
      </c>
      <c r="E8103" t="s">
        <v>65001</v>
      </c>
      <c r="F8103" t="s">
        <v>65002</v>
      </c>
      <c r="G8103" t="s">
        <v>65003</v>
      </c>
      <c r="H8103" t="s">
        <v>65004</v>
      </c>
      <c r="I8103" t="s">
        <v>2364</v>
      </c>
      <c r="J8103" t="s">
        <v>9070</v>
      </c>
      <c r="K8103" t="s">
        <v>9071</v>
      </c>
      <c r="L8103" t="s">
        <v>47</v>
      </c>
      <c r="M8103" t="s">
        <v>2784</v>
      </c>
      <c r="N8103" t="s">
        <v>3122</v>
      </c>
      <c r="O8103" t="s">
        <v>9072</v>
      </c>
      <c r="P8103" t="s">
        <v>65005</v>
      </c>
      <c r="R8103" t="str">
        <f t="shared" si="252"/>
        <v>诸城</v>
      </c>
      <c r="S8103" t="str">
        <f t="shared" si="253"/>
        <v>0716</v>
      </c>
    </row>
    <row r="8104" spans="1:19">
      <c r="A8104" t="s">
        <v>65006</v>
      </c>
      <c r="B8104" t="s">
        <v>65007</v>
      </c>
      <c r="C8104" t="s">
        <v>46</v>
      </c>
      <c r="D8104" t="s">
        <v>65008</v>
      </c>
      <c r="E8104" t="s">
        <v>63120</v>
      </c>
      <c r="F8104" t="s">
        <v>65009</v>
      </c>
      <c r="G8104" t="s">
        <v>65010</v>
      </c>
      <c r="H8104" t="s">
        <v>65011</v>
      </c>
      <c r="I8104" t="s">
        <v>2364</v>
      </c>
      <c r="J8104" t="s">
        <v>5801</v>
      </c>
      <c r="K8104" t="s">
        <v>5802</v>
      </c>
      <c r="L8104" t="s">
        <v>137</v>
      </c>
      <c r="M8104" t="s">
        <v>5803</v>
      </c>
      <c r="N8104" t="s">
        <v>2382</v>
      </c>
      <c r="O8104" t="s">
        <v>5804</v>
      </c>
      <c r="P8104" t="s">
        <v>65012</v>
      </c>
      <c r="Q8104" t="s">
        <v>65013</v>
      </c>
      <c r="R8104" t="str">
        <f t="shared" si="252"/>
        <v>青州</v>
      </c>
      <c r="S8104" t="str">
        <f t="shared" si="253"/>
        <v>0716</v>
      </c>
    </row>
    <row r="8105" spans="1:19">
      <c r="A8105" t="s">
        <v>65014</v>
      </c>
      <c r="B8105" t="s">
        <v>65015</v>
      </c>
      <c r="C8105" t="s">
        <v>46</v>
      </c>
      <c r="D8105" t="s">
        <v>65016</v>
      </c>
      <c r="E8105" t="s">
        <v>63120</v>
      </c>
      <c r="F8105" t="s">
        <v>65017</v>
      </c>
      <c r="G8105" t="s">
        <v>65018</v>
      </c>
      <c r="H8105" t="s">
        <v>65019</v>
      </c>
      <c r="I8105" t="s">
        <v>2350</v>
      </c>
      <c r="J8105" t="s">
        <v>2741</v>
      </c>
      <c r="K8105" t="s">
        <v>4958</v>
      </c>
      <c r="L8105" t="s">
        <v>137</v>
      </c>
      <c r="M8105" t="s">
        <v>4959</v>
      </c>
      <c r="N8105" t="s">
        <v>2382</v>
      </c>
      <c r="O8105" t="s">
        <v>2744</v>
      </c>
      <c r="P8105" t="s">
        <v>65020</v>
      </c>
      <c r="Q8105" t="s">
        <v>65021</v>
      </c>
      <c r="R8105" t="str">
        <f t="shared" si="252"/>
        <v>青州</v>
      </c>
      <c r="S8105" t="str">
        <f t="shared" si="253"/>
        <v>0716</v>
      </c>
    </row>
    <row r="8106" spans="1:19">
      <c r="A8106" t="s">
        <v>65022</v>
      </c>
      <c r="B8106" t="s">
        <v>65023</v>
      </c>
      <c r="C8106" t="s">
        <v>46</v>
      </c>
      <c r="D8106" t="s">
        <v>65024</v>
      </c>
      <c r="E8106" t="s">
        <v>65025</v>
      </c>
      <c r="F8106" t="s">
        <v>65026</v>
      </c>
      <c r="G8106" t="s">
        <v>65027</v>
      </c>
      <c r="H8106" t="s">
        <v>65028</v>
      </c>
      <c r="I8106" t="s">
        <v>2645</v>
      </c>
      <c r="J8106" t="s">
        <v>5040</v>
      </c>
      <c r="K8106" t="s">
        <v>5041</v>
      </c>
      <c r="L8106" t="s">
        <v>146</v>
      </c>
      <c r="M8106" t="s">
        <v>2420</v>
      </c>
      <c r="N8106" t="s">
        <v>2785</v>
      </c>
      <c r="O8106" t="s">
        <v>5042</v>
      </c>
      <c r="P8106" t="s">
        <v>64911</v>
      </c>
      <c r="R8106" t="str">
        <f t="shared" si="252"/>
        <v>临朐</v>
      </c>
      <c r="S8106" t="str">
        <f t="shared" si="253"/>
        <v>0716</v>
      </c>
    </row>
    <row r="8107" spans="1:19">
      <c r="A8107" t="s">
        <v>65029</v>
      </c>
      <c r="B8107" t="s">
        <v>65030</v>
      </c>
      <c r="C8107" t="s">
        <v>46</v>
      </c>
      <c r="D8107" t="s">
        <v>65031</v>
      </c>
      <c r="E8107" t="s">
        <v>65032</v>
      </c>
      <c r="F8107" t="s">
        <v>65033</v>
      </c>
      <c r="G8107" t="s">
        <v>65034</v>
      </c>
      <c r="H8107" t="s">
        <v>65035</v>
      </c>
      <c r="I8107" t="s">
        <v>2364</v>
      </c>
      <c r="J8107" t="s">
        <v>9022</v>
      </c>
      <c r="K8107" t="s">
        <v>9023</v>
      </c>
      <c r="L8107" t="s">
        <v>101</v>
      </c>
      <c r="M8107" t="s">
        <v>4459</v>
      </c>
      <c r="N8107" t="s">
        <v>2721</v>
      </c>
      <c r="O8107" t="s">
        <v>9024</v>
      </c>
      <c r="P8107" t="s">
        <v>65036</v>
      </c>
      <c r="R8107" t="str">
        <f t="shared" si="252"/>
        <v>潍城</v>
      </c>
      <c r="S8107" t="str">
        <f t="shared" si="253"/>
        <v>0716</v>
      </c>
    </row>
    <row r="8108" spans="1:19">
      <c r="A8108" t="s">
        <v>65037</v>
      </c>
      <c r="B8108" t="s">
        <v>65038</v>
      </c>
      <c r="C8108" t="s">
        <v>46</v>
      </c>
      <c r="D8108" t="s">
        <v>65039</v>
      </c>
      <c r="E8108" t="s">
        <v>65040</v>
      </c>
      <c r="F8108" t="s">
        <v>65041</v>
      </c>
      <c r="G8108" t="s">
        <v>65042</v>
      </c>
      <c r="H8108" t="s">
        <v>65043</v>
      </c>
      <c r="I8108" t="s">
        <v>2645</v>
      </c>
      <c r="J8108" t="s">
        <v>22105</v>
      </c>
      <c r="K8108" t="s">
        <v>22106</v>
      </c>
      <c r="L8108" t="s">
        <v>47</v>
      </c>
      <c r="M8108" t="s">
        <v>4154</v>
      </c>
      <c r="N8108" t="s">
        <v>3577</v>
      </c>
      <c r="O8108" t="s">
        <v>22107</v>
      </c>
      <c r="P8108" t="s">
        <v>65044</v>
      </c>
      <c r="R8108" t="str">
        <f t="shared" si="252"/>
        <v>诸城</v>
      </c>
      <c r="S8108" t="str">
        <f t="shared" si="253"/>
        <v>0716</v>
      </c>
    </row>
    <row r="8109" spans="1:19">
      <c r="A8109" t="s">
        <v>65045</v>
      </c>
      <c r="B8109" t="s">
        <v>65046</v>
      </c>
      <c r="C8109" t="s">
        <v>46</v>
      </c>
      <c r="D8109" t="s">
        <v>65047</v>
      </c>
      <c r="E8109" t="s">
        <v>63120</v>
      </c>
      <c r="F8109" t="s">
        <v>65048</v>
      </c>
      <c r="G8109" t="s">
        <v>65049</v>
      </c>
      <c r="H8109" t="s">
        <v>65050</v>
      </c>
      <c r="I8109" t="s">
        <v>2364</v>
      </c>
      <c r="J8109" t="s">
        <v>3414</v>
      </c>
      <c r="K8109" t="s">
        <v>3415</v>
      </c>
      <c r="L8109" t="s">
        <v>128</v>
      </c>
      <c r="M8109" t="s">
        <v>2890</v>
      </c>
      <c r="N8109" t="s">
        <v>3277</v>
      </c>
      <c r="O8109" t="s">
        <v>3416</v>
      </c>
      <c r="P8109" t="s">
        <v>65051</v>
      </c>
      <c r="R8109" t="str">
        <f t="shared" si="252"/>
        <v>寿光</v>
      </c>
      <c r="S8109" t="str">
        <f t="shared" si="253"/>
        <v>0716</v>
      </c>
    </row>
    <row r="8110" spans="1:19">
      <c r="A8110" t="s">
        <v>65052</v>
      </c>
      <c r="B8110" t="s">
        <v>65053</v>
      </c>
      <c r="C8110" t="s">
        <v>46</v>
      </c>
      <c r="D8110" t="s">
        <v>65054</v>
      </c>
      <c r="E8110" t="s">
        <v>63120</v>
      </c>
      <c r="F8110" t="s">
        <v>65055</v>
      </c>
      <c r="G8110" t="s">
        <v>65056</v>
      </c>
      <c r="H8110" t="s">
        <v>65057</v>
      </c>
      <c r="I8110" t="s">
        <v>2350</v>
      </c>
      <c r="J8110" t="s">
        <v>7603</v>
      </c>
      <c r="K8110" t="s">
        <v>7604</v>
      </c>
      <c r="L8110" t="s">
        <v>76</v>
      </c>
      <c r="M8110" t="s">
        <v>2516</v>
      </c>
      <c r="N8110" t="s">
        <v>2421</v>
      </c>
      <c r="O8110" t="s">
        <v>7605</v>
      </c>
      <c r="P8110" t="s">
        <v>65058</v>
      </c>
      <c r="Q8110" t="s">
        <v>65059</v>
      </c>
      <c r="R8110" t="str">
        <f t="shared" si="252"/>
        <v>奎文</v>
      </c>
      <c r="S8110" t="str">
        <f t="shared" si="253"/>
        <v>0716</v>
      </c>
    </row>
    <row r="8111" spans="1:19">
      <c r="A8111" t="s">
        <v>65060</v>
      </c>
      <c r="B8111" t="s">
        <v>65061</v>
      </c>
      <c r="C8111" t="s">
        <v>46</v>
      </c>
      <c r="D8111" t="s">
        <v>65062</v>
      </c>
      <c r="E8111" t="s">
        <v>63120</v>
      </c>
      <c r="F8111" t="s">
        <v>65063</v>
      </c>
      <c r="G8111" t="s">
        <v>65064</v>
      </c>
      <c r="H8111" t="s">
        <v>65065</v>
      </c>
      <c r="I8111" t="s">
        <v>65066</v>
      </c>
      <c r="J8111" t="s">
        <v>4635</v>
      </c>
      <c r="K8111" t="s">
        <v>4636</v>
      </c>
      <c r="L8111" t="s">
        <v>137</v>
      </c>
      <c r="M8111" t="s">
        <v>3729</v>
      </c>
      <c r="N8111" t="s">
        <v>2421</v>
      </c>
      <c r="O8111" t="s">
        <v>4637</v>
      </c>
      <c r="P8111" t="s">
        <v>65067</v>
      </c>
      <c r="Q8111" t="s">
        <v>65068</v>
      </c>
      <c r="R8111" t="str">
        <f t="shared" si="252"/>
        <v>青州</v>
      </c>
      <c r="S8111" t="str">
        <f t="shared" si="253"/>
        <v>0716</v>
      </c>
    </row>
    <row r="8112" spans="1:19">
      <c r="A8112" t="s">
        <v>65069</v>
      </c>
      <c r="B8112" t="s">
        <v>65070</v>
      </c>
      <c r="C8112" t="s">
        <v>46</v>
      </c>
      <c r="D8112" t="s">
        <v>65071</v>
      </c>
      <c r="E8112" t="s">
        <v>63120</v>
      </c>
      <c r="F8112" t="s">
        <v>65072</v>
      </c>
      <c r="G8112" t="s">
        <v>65073</v>
      </c>
      <c r="H8112" t="s">
        <v>65074</v>
      </c>
      <c r="I8112" t="s">
        <v>2364</v>
      </c>
      <c r="J8112" t="s">
        <v>63723</v>
      </c>
      <c r="K8112" t="s">
        <v>63724</v>
      </c>
      <c r="L8112" t="s">
        <v>57</v>
      </c>
      <c r="M8112" t="s">
        <v>2492</v>
      </c>
      <c r="N8112" t="s">
        <v>2674</v>
      </c>
      <c r="O8112" t="s">
        <v>63725</v>
      </c>
      <c r="P8112" t="s">
        <v>65075</v>
      </c>
      <c r="Q8112" t="s">
        <v>8299</v>
      </c>
      <c r="R8112" t="str">
        <f t="shared" si="252"/>
        <v>安丘</v>
      </c>
      <c r="S8112" t="str">
        <f t="shared" si="253"/>
        <v>0716</v>
      </c>
    </row>
    <row r="8113" spans="1:19">
      <c r="A8113" t="s">
        <v>65076</v>
      </c>
      <c r="B8113" t="s">
        <v>65077</v>
      </c>
      <c r="C8113" t="s">
        <v>46</v>
      </c>
      <c r="D8113" t="s">
        <v>65078</v>
      </c>
      <c r="E8113" t="s">
        <v>63120</v>
      </c>
      <c r="F8113" t="s">
        <v>65079</v>
      </c>
      <c r="G8113" t="s">
        <v>65080</v>
      </c>
      <c r="H8113" t="s">
        <v>65081</v>
      </c>
      <c r="I8113" t="s">
        <v>2364</v>
      </c>
      <c r="J8113" t="s">
        <v>3337</v>
      </c>
      <c r="K8113" t="s">
        <v>3338</v>
      </c>
      <c r="L8113" t="s">
        <v>76</v>
      </c>
      <c r="M8113" t="s">
        <v>2408</v>
      </c>
      <c r="N8113" t="s">
        <v>2816</v>
      </c>
      <c r="O8113" t="s">
        <v>3340</v>
      </c>
      <c r="P8113" t="s">
        <v>65082</v>
      </c>
      <c r="Q8113" t="s">
        <v>65083</v>
      </c>
      <c r="R8113" t="str">
        <f t="shared" si="252"/>
        <v>奎文</v>
      </c>
      <c r="S8113" t="str">
        <f t="shared" si="253"/>
        <v>0716</v>
      </c>
    </row>
    <row r="8114" spans="1:19">
      <c r="A8114" t="s">
        <v>65084</v>
      </c>
      <c r="B8114" t="s">
        <v>65085</v>
      </c>
      <c r="C8114" t="s">
        <v>46</v>
      </c>
      <c r="D8114" t="s">
        <v>65086</v>
      </c>
      <c r="E8114" t="s">
        <v>63120</v>
      </c>
      <c r="F8114" t="s">
        <v>60043</v>
      </c>
      <c r="G8114" t="s">
        <v>60044</v>
      </c>
      <c r="H8114" t="s">
        <v>65087</v>
      </c>
      <c r="I8114" t="s">
        <v>5211</v>
      </c>
      <c r="J8114" t="s">
        <v>10349</v>
      </c>
      <c r="K8114" t="s">
        <v>10350</v>
      </c>
      <c r="L8114" t="s">
        <v>57</v>
      </c>
      <c r="M8114" t="s">
        <v>2353</v>
      </c>
      <c r="N8114" t="s">
        <v>3214</v>
      </c>
      <c r="O8114" t="s">
        <v>10351</v>
      </c>
      <c r="P8114" t="s">
        <v>65088</v>
      </c>
      <c r="Q8114" t="s">
        <v>60047</v>
      </c>
      <c r="R8114" t="str">
        <f t="shared" si="252"/>
        <v>安丘</v>
      </c>
      <c r="S8114" t="str">
        <f t="shared" si="253"/>
        <v>0716</v>
      </c>
    </row>
    <row r="8115" spans="1:19">
      <c r="A8115" t="s">
        <v>65089</v>
      </c>
      <c r="B8115" t="s">
        <v>65090</v>
      </c>
      <c r="C8115" t="s">
        <v>46</v>
      </c>
      <c r="D8115" t="s">
        <v>65091</v>
      </c>
      <c r="E8115" t="s">
        <v>65092</v>
      </c>
      <c r="F8115" t="s">
        <v>65093</v>
      </c>
      <c r="G8115" t="s">
        <v>65094</v>
      </c>
      <c r="H8115" t="s">
        <v>65095</v>
      </c>
      <c r="I8115" t="s">
        <v>2350</v>
      </c>
      <c r="J8115" t="s">
        <v>6485</v>
      </c>
      <c r="K8115" t="s">
        <v>6486</v>
      </c>
      <c r="L8115" t="s">
        <v>128</v>
      </c>
      <c r="M8115" t="s">
        <v>3653</v>
      </c>
      <c r="N8115" t="s">
        <v>2421</v>
      </c>
      <c r="O8115" t="s">
        <v>6487</v>
      </c>
      <c r="P8115" t="s">
        <v>65096</v>
      </c>
      <c r="Q8115" t="s">
        <v>65097</v>
      </c>
      <c r="R8115" t="str">
        <f t="shared" si="252"/>
        <v>寿光</v>
      </c>
      <c r="S8115" t="str">
        <f t="shared" si="253"/>
        <v>0716</v>
      </c>
    </row>
    <row r="8116" spans="1:19">
      <c r="A8116" t="s">
        <v>65098</v>
      </c>
      <c r="B8116" t="s">
        <v>65099</v>
      </c>
      <c r="C8116" t="s">
        <v>46</v>
      </c>
      <c r="D8116" t="s">
        <v>65100</v>
      </c>
      <c r="E8116" t="s">
        <v>64339</v>
      </c>
      <c r="F8116" t="s">
        <v>65101</v>
      </c>
      <c r="G8116" t="s">
        <v>65102</v>
      </c>
      <c r="H8116" t="s">
        <v>65103</v>
      </c>
      <c r="I8116" t="s">
        <v>2645</v>
      </c>
      <c r="J8116" t="s">
        <v>8727</v>
      </c>
      <c r="K8116" t="s">
        <v>8728</v>
      </c>
      <c r="L8116" t="s">
        <v>146</v>
      </c>
      <c r="M8116" t="s">
        <v>3051</v>
      </c>
      <c r="O8116" t="s">
        <v>8729</v>
      </c>
      <c r="P8116" t="s">
        <v>65104</v>
      </c>
      <c r="R8116" t="str">
        <f t="shared" si="252"/>
        <v>临朐</v>
      </c>
      <c r="S8116" t="str">
        <f t="shared" si="253"/>
        <v>0716</v>
      </c>
    </row>
    <row r="8117" spans="1:19">
      <c r="A8117" t="s">
        <v>65105</v>
      </c>
      <c r="B8117" t="s">
        <v>65106</v>
      </c>
      <c r="C8117" t="s">
        <v>46</v>
      </c>
      <c r="D8117" t="s">
        <v>65107</v>
      </c>
      <c r="E8117" t="s">
        <v>65108</v>
      </c>
      <c r="F8117" t="s">
        <v>65109</v>
      </c>
      <c r="G8117" t="s">
        <v>65110</v>
      </c>
      <c r="H8117" t="s">
        <v>65111</v>
      </c>
      <c r="I8117" t="s">
        <v>2350</v>
      </c>
      <c r="J8117" t="s">
        <v>7888</v>
      </c>
      <c r="K8117" t="s">
        <v>7889</v>
      </c>
      <c r="L8117" t="s">
        <v>76</v>
      </c>
      <c r="M8117" t="s">
        <v>2827</v>
      </c>
      <c r="N8117" t="s">
        <v>2785</v>
      </c>
      <c r="O8117" t="s">
        <v>7890</v>
      </c>
      <c r="P8117" t="s">
        <v>65112</v>
      </c>
      <c r="Q8117" t="s">
        <v>65113</v>
      </c>
      <c r="R8117" t="str">
        <f t="shared" si="252"/>
        <v>奎文</v>
      </c>
      <c r="S8117" t="str">
        <f t="shared" si="253"/>
        <v>0716</v>
      </c>
    </row>
    <row r="8118" spans="1:19">
      <c r="A8118" t="s">
        <v>65114</v>
      </c>
      <c r="B8118" t="s">
        <v>65115</v>
      </c>
      <c r="C8118" t="s">
        <v>46</v>
      </c>
      <c r="D8118" t="s">
        <v>65116</v>
      </c>
      <c r="E8118" t="s">
        <v>65092</v>
      </c>
      <c r="F8118" t="s">
        <v>65117</v>
      </c>
      <c r="G8118" t="s">
        <v>65118</v>
      </c>
      <c r="H8118" t="s">
        <v>65119</v>
      </c>
      <c r="I8118" t="s">
        <v>2503</v>
      </c>
      <c r="J8118" t="s">
        <v>27731</v>
      </c>
      <c r="K8118" t="s">
        <v>27732</v>
      </c>
      <c r="L8118" t="s">
        <v>137</v>
      </c>
      <c r="M8118" t="s">
        <v>5175</v>
      </c>
      <c r="N8118" t="s">
        <v>2602</v>
      </c>
      <c r="O8118" t="s">
        <v>27733</v>
      </c>
      <c r="P8118" t="s">
        <v>65120</v>
      </c>
      <c r="R8118" t="str">
        <f t="shared" si="252"/>
        <v>青州</v>
      </c>
      <c r="S8118" t="str">
        <f t="shared" si="253"/>
        <v>0716</v>
      </c>
    </row>
    <row r="8119" spans="1:19">
      <c r="A8119" t="s">
        <v>65121</v>
      </c>
      <c r="B8119" t="s">
        <v>65122</v>
      </c>
      <c r="C8119" t="s">
        <v>46</v>
      </c>
      <c r="D8119" t="s">
        <v>65123</v>
      </c>
      <c r="E8119" t="s">
        <v>64339</v>
      </c>
      <c r="F8119" t="s">
        <v>65124</v>
      </c>
      <c r="G8119" t="s">
        <v>65125</v>
      </c>
      <c r="H8119" t="s">
        <v>65126</v>
      </c>
      <c r="I8119" t="s">
        <v>3436</v>
      </c>
      <c r="J8119" t="s">
        <v>5347</v>
      </c>
      <c r="K8119" t="s">
        <v>5348</v>
      </c>
      <c r="L8119" t="s">
        <v>187</v>
      </c>
      <c r="M8119" t="s">
        <v>3510</v>
      </c>
      <c r="O8119" t="s">
        <v>5349</v>
      </c>
      <c r="P8119" t="s">
        <v>65127</v>
      </c>
      <c r="Q8119" t="s">
        <v>65128</v>
      </c>
      <c r="R8119" t="str">
        <f t="shared" si="252"/>
        <v>坊子</v>
      </c>
      <c r="S8119" t="str">
        <f t="shared" si="253"/>
        <v>0716</v>
      </c>
    </row>
    <row r="8120" spans="1:19">
      <c r="A8120" t="s">
        <v>65129</v>
      </c>
      <c r="B8120" t="s">
        <v>65130</v>
      </c>
      <c r="C8120" t="s">
        <v>46</v>
      </c>
      <c r="D8120" t="s">
        <v>65131</v>
      </c>
      <c r="E8120" t="s">
        <v>64339</v>
      </c>
      <c r="F8120" t="s">
        <v>65132</v>
      </c>
      <c r="G8120" t="s">
        <v>65133</v>
      </c>
      <c r="H8120" t="s">
        <v>65134</v>
      </c>
      <c r="I8120" t="s">
        <v>2645</v>
      </c>
      <c r="J8120" t="s">
        <v>2771</v>
      </c>
      <c r="K8120" t="s">
        <v>2772</v>
      </c>
      <c r="L8120" t="s">
        <v>76</v>
      </c>
      <c r="M8120" t="s">
        <v>2516</v>
      </c>
      <c r="O8120" t="s">
        <v>2773</v>
      </c>
      <c r="P8120" t="s">
        <v>65135</v>
      </c>
      <c r="Q8120" t="s">
        <v>65136</v>
      </c>
      <c r="R8120" t="str">
        <f t="shared" si="252"/>
        <v>奎文</v>
      </c>
      <c r="S8120" t="str">
        <f t="shared" si="253"/>
        <v>0716</v>
      </c>
    </row>
    <row r="8121" spans="1:19">
      <c r="A8121" t="s">
        <v>65137</v>
      </c>
      <c r="B8121" t="s">
        <v>65138</v>
      </c>
      <c r="C8121" t="s">
        <v>46</v>
      </c>
      <c r="D8121" t="s">
        <v>65139</v>
      </c>
      <c r="E8121" t="s">
        <v>65092</v>
      </c>
      <c r="F8121" t="s">
        <v>65140</v>
      </c>
      <c r="G8121" t="s">
        <v>65141</v>
      </c>
      <c r="H8121" t="s">
        <v>65142</v>
      </c>
      <c r="I8121" t="s">
        <v>3336</v>
      </c>
      <c r="J8121" t="s">
        <v>3355</v>
      </c>
      <c r="K8121" t="s">
        <v>3356</v>
      </c>
      <c r="L8121" t="s">
        <v>101</v>
      </c>
      <c r="M8121" t="s">
        <v>2982</v>
      </c>
      <c r="N8121" t="s">
        <v>2721</v>
      </c>
      <c r="O8121" t="s">
        <v>3357</v>
      </c>
      <c r="P8121" t="s">
        <v>65143</v>
      </c>
      <c r="R8121" t="str">
        <f t="shared" si="252"/>
        <v>潍城</v>
      </c>
      <c r="S8121" t="str">
        <f t="shared" si="253"/>
        <v>0716</v>
      </c>
    </row>
    <row r="8122" spans="1:19">
      <c r="A8122" t="s">
        <v>65144</v>
      </c>
      <c r="B8122" t="s">
        <v>65145</v>
      </c>
      <c r="C8122" t="s">
        <v>46</v>
      </c>
      <c r="D8122" t="s">
        <v>65146</v>
      </c>
      <c r="E8122" t="s">
        <v>65092</v>
      </c>
      <c r="F8122" t="s">
        <v>65147</v>
      </c>
      <c r="G8122" t="s">
        <v>65148</v>
      </c>
      <c r="H8122" t="s">
        <v>65149</v>
      </c>
      <c r="I8122" t="s">
        <v>2350</v>
      </c>
      <c r="J8122" t="s">
        <v>4978</v>
      </c>
      <c r="K8122" t="s">
        <v>4979</v>
      </c>
      <c r="L8122" t="s">
        <v>101</v>
      </c>
      <c r="M8122" t="s">
        <v>4459</v>
      </c>
      <c r="O8122" t="s">
        <v>4980</v>
      </c>
      <c r="P8122" t="s">
        <v>65150</v>
      </c>
      <c r="Q8122" t="s">
        <v>65151</v>
      </c>
      <c r="R8122" t="str">
        <f t="shared" si="252"/>
        <v>潍城</v>
      </c>
      <c r="S8122" t="str">
        <f t="shared" si="253"/>
        <v>0716</v>
      </c>
    </row>
    <row r="8123" spans="1:19">
      <c r="A8123" t="s">
        <v>65152</v>
      </c>
      <c r="B8123" t="s">
        <v>65153</v>
      </c>
      <c r="C8123" t="s">
        <v>46</v>
      </c>
      <c r="D8123" t="s">
        <v>65154</v>
      </c>
      <c r="E8123" t="s">
        <v>65092</v>
      </c>
      <c r="F8123" t="s">
        <v>65155</v>
      </c>
      <c r="G8123" t="s">
        <v>65156</v>
      </c>
      <c r="H8123" t="s">
        <v>65157</v>
      </c>
      <c r="I8123" t="s">
        <v>2465</v>
      </c>
      <c r="J8123" t="s">
        <v>6988</v>
      </c>
      <c r="K8123" t="s">
        <v>6989</v>
      </c>
      <c r="L8123" t="s">
        <v>76</v>
      </c>
      <c r="M8123" t="s">
        <v>2528</v>
      </c>
      <c r="O8123" t="s">
        <v>6990</v>
      </c>
      <c r="P8123" t="s">
        <v>65158</v>
      </c>
      <c r="R8123" t="str">
        <f t="shared" si="252"/>
        <v>奎文</v>
      </c>
      <c r="S8123" t="str">
        <f t="shared" si="253"/>
        <v>0716</v>
      </c>
    </row>
    <row r="8124" spans="1:19">
      <c r="A8124" t="s">
        <v>65159</v>
      </c>
      <c r="B8124" t="s">
        <v>65160</v>
      </c>
      <c r="C8124" t="s">
        <v>46</v>
      </c>
      <c r="D8124" t="s">
        <v>65161</v>
      </c>
      <c r="E8124" t="s">
        <v>65092</v>
      </c>
      <c r="F8124" t="s">
        <v>65162</v>
      </c>
      <c r="G8124" t="s">
        <v>65163</v>
      </c>
      <c r="H8124" t="s">
        <v>65164</v>
      </c>
      <c r="I8124" t="s">
        <v>3376</v>
      </c>
      <c r="J8124" t="s">
        <v>8753</v>
      </c>
      <c r="K8124" t="s">
        <v>8754</v>
      </c>
      <c r="L8124" t="s">
        <v>101</v>
      </c>
      <c r="M8124" t="s">
        <v>4459</v>
      </c>
      <c r="O8124" t="s">
        <v>8755</v>
      </c>
      <c r="P8124" t="s">
        <v>65165</v>
      </c>
      <c r="R8124" t="str">
        <f t="shared" si="252"/>
        <v>潍城</v>
      </c>
      <c r="S8124" t="str">
        <f t="shared" si="253"/>
        <v>0716</v>
      </c>
    </row>
    <row r="8125" spans="1:19">
      <c r="A8125" t="s">
        <v>65166</v>
      </c>
      <c r="B8125" t="s">
        <v>65167</v>
      </c>
      <c r="C8125" t="s">
        <v>46</v>
      </c>
      <c r="D8125" t="s">
        <v>65168</v>
      </c>
      <c r="E8125" t="s">
        <v>65092</v>
      </c>
      <c r="F8125" t="s">
        <v>65169</v>
      </c>
      <c r="G8125" t="s">
        <v>65170</v>
      </c>
      <c r="H8125" t="s">
        <v>65171</v>
      </c>
      <c r="I8125" t="s">
        <v>2364</v>
      </c>
      <c r="J8125" t="s">
        <v>3096</v>
      </c>
      <c r="K8125" t="s">
        <v>3097</v>
      </c>
      <c r="L8125" t="s">
        <v>110</v>
      </c>
      <c r="M8125" t="s">
        <v>3098</v>
      </c>
      <c r="N8125" t="s">
        <v>2368</v>
      </c>
      <c r="O8125" t="s">
        <v>3099</v>
      </c>
      <c r="P8125" t="s">
        <v>65172</v>
      </c>
      <c r="R8125" t="str">
        <f t="shared" si="252"/>
        <v>高密</v>
      </c>
      <c r="S8125" t="str">
        <f t="shared" si="253"/>
        <v>0716</v>
      </c>
    </row>
    <row r="8126" spans="1:19">
      <c r="A8126" t="s">
        <v>65173</v>
      </c>
      <c r="B8126" t="s">
        <v>65174</v>
      </c>
      <c r="C8126" t="s">
        <v>46</v>
      </c>
      <c r="D8126" t="s">
        <v>65175</v>
      </c>
      <c r="E8126" t="s">
        <v>64339</v>
      </c>
      <c r="F8126" t="s">
        <v>65176</v>
      </c>
      <c r="G8126" t="s">
        <v>65177</v>
      </c>
      <c r="H8126" t="s">
        <v>65178</v>
      </c>
      <c r="I8126" t="s">
        <v>3336</v>
      </c>
      <c r="J8126" t="s">
        <v>12410</v>
      </c>
      <c r="K8126" t="s">
        <v>12411</v>
      </c>
      <c r="L8126" t="s">
        <v>101</v>
      </c>
      <c r="M8126" t="s">
        <v>4459</v>
      </c>
      <c r="O8126" t="s">
        <v>12412</v>
      </c>
      <c r="P8126" t="s">
        <v>65179</v>
      </c>
      <c r="Q8126" t="s">
        <v>65180</v>
      </c>
      <c r="R8126" t="str">
        <f t="shared" si="252"/>
        <v>潍城</v>
      </c>
      <c r="S8126" t="str">
        <f t="shared" si="253"/>
        <v>0716</v>
      </c>
    </row>
    <row r="8127" spans="1:19">
      <c r="A8127" t="s">
        <v>65181</v>
      </c>
      <c r="B8127" t="s">
        <v>65182</v>
      </c>
      <c r="C8127" t="s">
        <v>46</v>
      </c>
      <c r="D8127" t="s">
        <v>65183</v>
      </c>
      <c r="E8127" t="s">
        <v>64339</v>
      </c>
      <c r="F8127" t="s">
        <v>65184</v>
      </c>
      <c r="G8127" t="s">
        <v>65185</v>
      </c>
      <c r="H8127" t="s">
        <v>65186</v>
      </c>
      <c r="I8127" t="s">
        <v>2350</v>
      </c>
      <c r="J8127" t="s">
        <v>2730</v>
      </c>
      <c r="K8127" t="s">
        <v>2731</v>
      </c>
      <c r="L8127" t="s">
        <v>57</v>
      </c>
      <c r="M8127" t="s">
        <v>2492</v>
      </c>
      <c r="O8127" t="s">
        <v>2732</v>
      </c>
      <c r="P8127" t="s">
        <v>65187</v>
      </c>
      <c r="R8127" t="str">
        <f t="shared" si="252"/>
        <v>安丘</v>
      </c>
      <c r="S8127" t="str">
        <f t="shared" si="253"/>
        <v>0716</v>
      </c>
    </row>
    <row r="8128" spans="1:19">
      <c r="A8128" t="s">
        <v>65188</v>
      </c>
      <c r="B8128" t="s">
        <v>65189</v>
      </c>
      <c r="C8128" t="s">
        <v>46</v>
      </c>
      <c r="D8128" t="s">
        <v>65190</v>
      </c>
      <c r="E8128" t="s">
        <v>65191</v>
      </c>
      <c r="F8128" t="s">
        <v>65192</v>
      </c>
      <c r="G8128" t="s">
        <v>65193</v>
      </c>
      <c r="H8128" t="s">
        <v>65194</v>
      </c>
      <c r="I8128" t="s">
        <v>2350</v>
      </c>
      <c r="J8128" t="s">
        <v>16433</v>
      </c>
      <c r="K8128" t="s">
        <v>16434</v>
      </c>
      <c r="L8128" t="s">
        <v>676</v>
      </c>
      <c r="M8128" t="s">
        <v>2815</v>
      </c>
      <c r="N8128" t="s">
        <v>3017</v>
      </c>
      <c r="O8128" t="s">
        <v>16435</v>
      </c>
      <c r="P8128" t="s">
        <v>65195</v>
      </c>
      <c r="Q8128" t="s">
        <v>65196</v>
      </c>
      <c r="R8128" t="str">
        <f t="shared" si="252"/>
        <v>昌乐</v>
      </c>
      <c r="S8128" t="str">
        <f t="shared" si="253"/>
        <v>0716</v>
      </c>
    </row>
    <row r="8129" spans="1:19">
      <c r="A8129" t="s">
        <v>65197</v>
      </c>
      <c r="B8129" t="s">
        <v>65198</v>
      </c>
      <c r="C8129" t="s">
        <v>46</v>
      </c>
      <c r="D8129" t="s">
        <v>65199</v>
      </c>
      <c r="E8129" t="s">
        <v>65191</v>
      </c>
      <c r="F8129" t="s">
        <v>65200</v>
      </c>
      <c r="G8129" t="s">
        <v>65201</v>
      </c>
      <c r="H8129" t="s">
        <v>65202</v>
      </c>
      <c r="I8129" t="s">
        <v>2350</v>
      </c>
      <c r="J8129" t="s">
        <v>9339</v>
      </c>
      <c r="K8129" t="s">
        <v>9340</v>
      </c>
      <c r="L8129" t="s">
        <v>47</v>
      </c>
      <c r="M8129" t="s">
        <v>2454</v>
      </c>
      <c r="N8129" t="s">
        <v>3277</v>
      </c>
      <c r="O8129" t="s">
        <v>9341</v>
      </c>
      <c r="P8129" t="s">
        <v>65203</v>
      </c>
      <c r="Q8129" t="s">
        <v>65204</v>
      </c>
      <c r="R8129" t="str">
        <f t="shared" ref="R8129:R8192" si="254">IF(OR(LEFT(L8129,2)="高新"),"奎文",IF(LEFT(L8129,2)="峡山","坊子",IF(LEFT(L8129,2)="滨海","寒亭",LEFT(L8129,2))))</f>
        <v>诸城</v>
      </c>
      <c r="S8129" t="str">
        <f t="shared" ref="S8129:S8192" si="255">TEXT(B8129,"mmdd")</f>
        <v>0716</v>
      </c>
    </row>
    <row r="8130" spans="1:19">
      <c r="A8130" t="s">
        <v>65205</v>
      </c>
      <c r="B8130" t="s">
        <v>65206</v>
      </c>
      <c r="C8130" t="s">
        <v>46</v>
      </c>
      <c r="D8130" t="s">
        <v>65207</v>
      </c>
      <c r="E8130" t="s">
        <v>63120</v>
      </c>
      <c r="F8130" t="s">
        <v>65208</v>
      </c>
      <c r="G8130" t="s">
        <v>65209</v>
      </c>
      <c r="H8130" t="s">
        <v>65210</v>
      </c>
      <c r="I8130" t="s">
        <v>2503</v>
      </c>
      <c r="J8130" t="s">
        <v>9656</v>
      </c>
      <c r="K8130" t="s">
        <v>9657</v>
      </c>
      <c r="L8130" t="s">
        <v>119</v>
      </c>
      <c r="M8130" t="s">
        <v>2601</v>
      </c>
      <c r="N8130" t="s">
        <v>3499</v>
      </c>
      <c r="O8130" t="s">
        <v>9658</v>
      </c>
      <c r="P8130" t="s">
        <v>65211</v>
      </c>
      <c r="R8130" t="str">
        <f t="shared" si="254"/>
        <v>寒亭</v>
      </c>
      <c r="S8130" t="str">
        <f t="shared" si="255"/>
        <v>0716</v>
      </c>
    </row>
    <row r="8131" spans="1:19">
      <c r="A8131" t="s">
        <v>65212</v>
      </c>
      <c r="B8131" t="s">
        <v>65213</v>
      </c>
      <c r="C8131" t="s">
        <v>46</v>
      </c>
      <c r="D8131" t="s">
        <v>65214</v>
      </c>
      <c r="E8131" t="s">
        <v>65215</v>
      </c>
      <c r="F8131" t="s">
        <v>65216</v>
      </c>
      <c r="G8131" t="s">
        <v>65217</v>
      </c>
      <c r="H8131" t="s">
        <v>65218</v>
      </c>
      <c r="I8131" t="s">
        <v>2645</v>
      </c>
      <c r="J8131" t="s">
        <v>12541</v>
      </c>
      <c r="K8131" t="s">
        <v>12542</v>
      </c>
      <c r="L8131" t="s">
        <v>128</v>
      </c>
      <c r="M8131" t="s">
        <v>4047</v>
      </c>
      <c r="N8131" t="s">
        <v>5839</v>
      </c>
      <c r="O8131" t="s">
        <v>12543</v>
      </c>
      <c r="P8131" t="s">
        <v>65219</v>
      </c>
      <c r="Q8131" t="s">
        <v>65220</v>
      </c>
      <c r="R8131" t="str">
        <f t="shared" si="254"/>
        <v>寿光</v>
      </c>
      <c r="S8131" t="str">
        <f t="shared" si="255"/>
        <v>0716</v>
      </c>
    </row>
    <row r="8132" spans="1:19">
      <c r="A8132" t="s">
        <v>65221</v>
      </c>
      <c r="B8132" t="s">
        <v>65222</v>
      </c>
      <c r="C8132" t="s">
        <v>46</v>
      </c>
      <c r="D8132" t="s">
        <v>65223</v>
      </c>
      <c r="E8132" t="s">
        <v>63120</v>
      </c>
      <c r="F8132" t="s">
        <v>65224</v>
      </c>
      <c r="G8132" t="s">
        <v>65225</v>
      </c>
      <c r="H8132" t="s">
        <v>65226</v>
      </c>
      <c r="I8132" t="s">
        <v>2350</v>
      </c>
      <c r="J8132" t="s">
        <v>7561</v>
      </c>
      <c r="K8132" t="s">
        <v>65227</v>
      </c>
      <c r="L8132" t="s">
        <v>119</v>
      </c>
      <c r="M8132" t="s">
        <v>2601</v>
      </c>
      <c r="N8132" t="s">
        <v>2354</v>
      </c>
      <c r="O8132" t="s">
        <v>65228</v>
      </c>
      <c r="P8132" t="s">
        <v>65229</v>
      </c>
      <c r="R8132" t="str">
        <f t="shared" si="254"/>
        <v>寒亭</v>
      </c>
      <c r="S8132" t="str">
        <f t="shared" si="255"/>
        <v>0716</v>
      </c>
    </row>
    <row r="8133" spans="1:19">
      <c r="A8133" t="s">
        <v>65230</v>
      </c>
      <c r="B8133" t="s">
        <v>65231</v>
      </c>
      <c r="C8133" t="s">
        <v>46</v>
      </c>
      <c r="D8133" t="s">
        <v>65232</v>
      </c>
      <c r="E8133" t="s">
        <v>65233</v>
      </c>
      <c r="F8133" t="s">
        <v>65234</v>
      </c>
      <c r="G8133" t="s">
        <v>65235</v>
      </c>
      <c r="H8133" t="s">
        <v>65236</v>
      </c>
      <c r="I8133" t="s">
        <v>2392</v>
      </c>
      <c r="J8133" t="s">
        <v>3355</v>
      </c>
      <c r="K8133" t="s">
        <v>3356</v>
      </c>
      <c r="L8133" t="s">
        <v>101</v>
      </c>
      <c r="M8133" t="s">
        <v>2982</v>
      </c>
      <c r="N8133" t="s">
        <v>2421</v>
      </c>
      <c r="O8133" t="s">
        <v>3357</v>
      </c>
      <c r="P8133" t="s">
        <v>65237</v>
      </c>
      <c r="R8133" t="str">
        <f t="shared" si="254"/>
        <v>潍城</v>
      </c>
      <c r="S8133" t="str">
        <f t="shared" si="255"/>
        <v>0716</v>
      </c>
    </row>
    <row r="8134" spans="1:19">
      <c r="A8134" t="s">
        <v>65238</v>
      </c>
      <c r="B8134" t="s">
        <v>65239</v>
      </c>
      <c r="C8134" t="s">
        <v>46</v>
      </c>
      <c r="D8134" t="s">
        <v>65240</v>
      </c>
      <c r="E8134" t="s">
        <v>65092</v>
      </c>
      <c r="F8134" t="s">
        <v>65241</v>
      </c>
      <c r="G8134" t="s">
        <v>65242</v>
      </c>
      <c r="H8134" t="s">
        <v>65243</v>
      </c>
      <c r="I8134" t="s">
        <v>2645</v>
      </c>
      <c r="J8134" t="s">
        <v>16408</v>
      </c>
      <c r="K8134" t="s">
        <v>16409</v>
      </c>
      <c r="L8134" t="s">
        <v>146</v>
      </c>
      <c r="M8134" t="s">
        <v>3051</v>
      </c>
      <c r="N8134" t="s">
        <v>2602</v>
      </c>
      <c r="O8134" t="s">
        <v>16410</v>
      </c>
      <c r="P8134" t="s">
        <v>65244</v>
      </c>
      <c r="R8134" t="str">
        <f t="shared" si="254"/>
        <v>临朐</v>
      </c>
      <c r="S8134" t="str">
        <f t="shared" si="255"/>
        <v>0716</v>
      </c>
    </row>
    <row r="8135" spans="1:19">
      <c r="A8135" t="s">
        <v>65245</v>
      </c>
      <c r="B8135" t="s">
        <v>65246</v>
      </c>
      <c r="C8135" t="s">
        <v>46</v>
      </c>
      <c r="D8135" t="s">
        <v>65247</v>
      </c>
      <c r="E8135" t="s">
        <v>64339</v>
      </c>
      <c r="F8135" t="s">
        <v>65248</v>
      </c>
      <c r="G8135" t="s">
        <v>65249</v>
      </c>
      <c r="H8135" t="s">
        <v>65250</v>
      </c>
      <c r="I8135" t="s">
        <v>2350</v>
      </c>
      <c r="J8135" t="s">
        <v>4792</v>
      </c>
      <c r="K8135" t="s">
        <v>4793</v>
      </c>
      <c r="L8135" t="s">
        <v>57</v>
      </c>
      <c r="M8135" t="s">
        <v>2433</v>
      </c>
      <c r="O8135" t="s">
        <v>4794</v>
      </c>
      <c r="P8135" t="s">
        <v>65251</v>
      </c>
      <c r="R8135" t="str">
        <f t="shared" si="254"/>
        <v>安丘</v>
      </c>
      <c r="S8135" t="str">
        <f t="shared" si="255"/>
        <v>0716</v>
      </c>
    </row>
    <row r="8136" spans="1:19">
      <c r="A8136" t="s">
        <v>65252</v>
      </c>
      <c r="B8136" t="s">
        <v>65253</v>
      </c>
      <c r="C8136" t="s">
        <v>46</v>
      </c>
      <c r="D8136" t="s">
        <v>65254</v>
      </c>
      <c r="E8136" t="s">
        <v>65255</v>
      </c>
      <c r="F8136" t="s">
        <v>65256</v>
      </c>
      <c r="G8136" t="s">
        <v>65257</v>
      </c>
      <c r="H8136" t="s">
        <v>65258</v>
      </c>
      <c r="I8136" t="s">
        <v>2350</v>
      </c>
      <c r="J8136" t="s">
        <v>4774</v>
      </c>
      <c r="K8136" t="s">
        <v>4775</v>
      </c>
      <c r="L8136" t="s">
        <v>67</v>
      </c>
      <c r="M8136" t="s">
        <v>3706</v>
      </c>
      <c r="N8136" t="s">
        <v>2816</v>
      </c>
      <c r="O8136" t="s">
        <v>4776</v>
      </c>
      <c r="P8136" t="s">
        <v>65259</v>
      </c>
      <c r="Q8136" t="s">
        <v>65260</v>
      </c>
      <c r="R8136" t="str">
        <f t="shared" si="254"/>
        <v>昌邑</v>
      </c>
      <c r="S8136" t="str">
        <f t="shared" si="255"/>
        <v>0716</v>
      </c>
    </row>
    <row r="8137" spans="1:19">
      <c r="A8137" t="s">
        <v>65261</v>
      </c>
      <c r="B8137" t="s">
        <v>65262</v>
      </c>
      <c r="C8137" t="s">
        <v>46</v>
      </c>
      <c r="D8137" t="s">
        <v>65263</v>
      </c>
      <c r="E8137" t="s">
        <v>64339</v>
      </c>
      <c r="F8137" t="s">
        <v>65264</v>
      </c>
      <c r="G8137" t="s">
        <v>65265</v>
      </c>
      <c r="H8137" t="s">
        <v>65266</v>
      </c>
      <c r="I8137" t="s">
        <v>2350</v>
      </c>
      <c r="J8137" t="s">
        <v>9070</v>
      </c>
      <c r="K8137" t="s">
        <v>9071</v>
      </c>
      <c r="L8137" t="s">
        <v>47</v>
      </c>
      <c r="M8137" t="s">
        <v>2784</v>
      </c>
      <c r="O8137" t="s">
        <v>9072</v>
      </c>
      <c r="P8137" t="s">
        <v>65267</v>
      </c>
      <c r="R8137" t="str">
        <f t="shared" si="254"/>
        <v>诸城</v>
      </c>
      <c r="S8137" t="str">
        <f t="shared" si="255"/>
        <v>0716</v>
      </c>
    </row>
    <row r="8138" spans="1:19">
      <c r="A8138" t="s">
        <v>65268</v>
      </c>
      <c r="B8138" t="s">
        <v>65269</v>
      </c>
      <c r="C8138" t="s">
        <v>46</v>
      </c>
      <c r="D8138" t="s">
        <v>65270</v>
      </c>
      <c r="E8138" t="s">
        <v>64339</v>
      </c>
      <c r="F8138" t="s">
        <v>65271</v>
      </c>
      <c r="G8138" t="s">
        <v>65272</v>
      </c>
      <c r="H8138" t="s">
        <v>65273</v>
      </c>
      <c r="I8138" t="s">
        <v>2465</v>
      </c>
      <c r="J8138" t="s">
        <v>8146</v>
      </c>
      <c r="K8138" t="s">
        <v>8147</v>
      </c>
      <c r="L8138" t="s">
        <v>137</v>
      </c>
      <c r="M8138" t="s">
        <v>3729</v>
      </c>
      <c r="O8138" t="s">
        <v>8148</v>
      </c>
      <c r="P8138" t="s">
        <v>65274</v>
      </c>
      <c r="Q8138" t="s">
        <v>65275</v>
      </c>
      <c r="R8138" t="str">
        <f t="shared" si="254"/>
        <v>青州</v>
      </c>
      <c r="S8138" t="str">
        <f t="shared" si="255"/>
        <v>0716</v>
      </c>
    </row>
    <row r="8139" spans="1:19">
      <c r="A8139" t="s">
        <v>65276</v>
      </c>
      <c r="B8139" t="s">
        <v>65277</v>
      </c>
      <c r="C8139" t="s">
        <v>46</v>
      </c>
      <c r="D8139" t="s">
        <v>65278</v>
      </c>
      <c r="E8139" t="s">
        <v>65279</v>
      </c>
      <c r="F8139" t="s">
        <v>65280</v>
      </c>
      <c r="G8139" t="s">
        <v>65281</v>
      </c>
      <c r="H8139" t="s">
        <v>65282</v>
      </c>
      <c r="I8139" t="s">
        <v>2378</v>
      </c>
      <c r="J8139" t="s">
        <v>2646</v>
      </c>
      <c r="K8139" t="s">
        <v>2647</v>
      </c>
      <c r="L8139" t="s">
        <v>128</v>
      </c>
      <c r="M8139" t="s">
        <v>2648</v>
      </c>
      <c r="N8139" t="s">
        <v>2674</v>
      </c>
      <c r="O8139" t="s">
        <v>2650</v>
      </c>
      <c r="P8139" t="s">
        <v>65283</v>
      </c>
      <c r="R8139" t="str">
        <f t="shared" si="254"/>
        <v>寿光</v>
      </c>
      <c r="S8139" t="str">
        <f t="shared" si="255"/>
        <v>0716</v>
      </c>
    </row>
    <row r="8140" spans="1:19">
      <c r="A8140" t="s">
        <v>65284</v>
      </c>
      <c r="B8140" t="s">
        <v>65285</v>
      </c>
      <c r="C8140" t="s">
        <v>46</v>
      </c>
      <c r="D8140" t="s">
        <v>65286</v>
      </c>
      <c r="E8140" t="s">
        <v>65191</v>
      </c>
      <c r="F8140" t="s">
        <v>65287</v>
      </c>
      <c r="G8140" t="s">
        <v>65288</v>
      </c>
      <c r="H8140" t="s">
        <v>65289</v>
      </c>
      <c r="I8140" t="s">
        <v>2350</v>
      </c>
      <c r="J8140" t="s">
        <v>61794</v>
      </c>
      <c r="K8140" t="s">
        <v>61795</v>
      </c>
      <c r="L8140" t="s">
        <v>101</v>
      </c>
      <c r="M8140" t="s">
        <v>2982</v>
      </c>
      <c r="O8140" t="s">
        <v>61796</v>
      </c>
      <c r="P8140" t="s">
        <v>65290</v>
      </c>
      <c r="R8140" t="str">
        <f t="shared" si="254"/>
        <v>潍城</v>
      </c>
      <c r="S8140" t="str">
        <f t="shared" si="255"/>
        <v>0716</v>
      </c>
    </row>
    <row r="8141" spans="1:19">
      <c r="A8141" t="s">
        <v>65291</v>
      </c>
      <c r="B8141" t="s">
        <v>65292</v>
      </c>
      <c r="C8141" t="s">
        <v>46</v>
      </c>
      <c r="D8141" t="s">
        <v>65293</v>
      </c>
      <c r="E8141" t="s">
        <v>65294</v>
      </c>
      <c r="F8141" t="s">
        <v>65295</v>
      </c>
      <c r="G8141" t="s">
        <v>65296</v>
      </c>
      <c r="H8141" t="s">
        <v>65297</v>
      </c>
      <c r="I8141" t="s">
        <v>2364</v>
      </c>
      <c r="J8141" t="s">
        <v>5547</v>
      </c>
      <c r="K8141" t="s">
        <v>5548</v>
      </c>
      <c r="L8141" t="s">
        <v>128</v>
      </c>
      <c r="M8141" t="s">
        <v>3895</v>
      </c>
      <c r="N8141" t="s">
        <v>2421</v>
      </c>
      <c r="O8141" t="s">
        <v>5549</v>
      </c>
      <c r="P8141" t="s">
        <v>65298</v>
      </c>
      <c r="Q8141" t="s">
        <v>65299</v>
      </c>
      <c r="R8141" t="str">
        <f t="shared" si="254"/>
        <v>寿光</v>
      </c>
      <c r="S8141" t="str">
        <f t="shared" si="255"/>
        <v>0716</v>
      </c>
    </row>
    <row r="8142" spans="1:19">
      <c r="A8142" t="s">
        <v>65300</v>
      </c>
      <c r="B8142" t="s">
        <v>65301</v>
      </c>
      <c r="C8142" t="s">
        <v>46</v>
      </c>
      <c r="D8142" t="s">
        <v>65302</v>
      </c>
      <c r="E8142" t="s">
        <v>64339</v>
      </c>
      <c r="F8142" t="s">
        <v>65303</v>
      </c>
      <c r="G8142" t="s">
        <v>65304</v>
      </c>
      <c r="H8142" t="s">
        <v>65305</v>
      </c>
      <c r="I8142" t="s">
        <v>2465</v>
      </c>
      <c r="J8142" t="s">
        <v>5507</v>
      </c>
      <c r="K8142" t="s">
        <v>5508</v>
      </c>
      <c r="L8142" t="s">
        <v>137</v>
      </c>
      <c r="M8142" t="s">
        <v>4959</v>
      </c>
      <c r="O8142" t="s">
        <v>5509</v>
      </c>
      <c r="P8142" t="s">
        <v>65306</v>
      </c>
      <c r="Q8142" t="s">
        <v>65307</v>
      </c>
      <c r="R8142" t="str">
        <f t="shared" si="254"/>
        <v>青州</v>
      </c>
      <c r="S8142" t="str">
        <f t="shared" si="255"/>
        <v>0716</v>
      </c>
    </row>
    <row r="8143" spans="1:19">
      <c r="A8143" t="s">
        <v>65308</v>
      </c>
      <c r="B8143" t="s">
        <v>65309</v>
      </c>
      <c r="C8143" t="s">
        <v>46</v>
      </c>
      <c r="D8143" t="s">
        <v>65310</v>
      </c>
      <c r="E8143" t="s">
        <v>65311</v>
      </c>
      <c r="F8143" t="s">
        <v>65312</v>
      </c>
      <c r="G8143" t="s">
        <v>65313</v>
      </c>
      <c r="H8143" t="s">
        <v>65314</v>
      </c>
      <c r="I8143" t="s">
        <v>3856</v>
      </c>
      <c r="J8143" t="s">
        <v>9889</v>
      </c>
      <c r="K8143" t="s">
        <v>9890</v>
      </c>
      <c r="L8143" t="s">
        <v>47</v>
      </c>
      <c r="M8143" t="s">
        <v>4154</v>
      </c>
      <c r="N8143" t="s">
        <v>2602</v>
      </c>
      <c r="O8143" t="s">
        <v>9891</v>
      </c>
      <c r="P8143" t="s">
        <v>65315</v>
      </c>
      <c r="R8143" t="str">
        <f t="shared" si="254"/>
        <v>诸城</v>
      </c>
      <c r="S8143" t="str">
        <f t="shared" si="255"/>
        <v>0716</v>
      </c>
    </row>
    <row r="8144" spans="1:19">
      <c r="A8144" t="s">
        <v>65316</v>
      </c>
      <c r="B8144" t="s">
        <v>65317</v>
      </c>
      <c r="C8144" t="s">
        <v>46</v>
      </c>
      <c r="D8144" t="s">
        <v>65318</v>
      </c>
      <c r="E8144" t="s">
        <v>65092</v>
      </c>
      <c r="F8144" t="s">
        <v>65319</v>
      </c>
      <c r="G8144" t="s">
        <v>65320</v>
      </c>
      <c r="H8144" t="s">
        <v>65321</v>
      </c>
      <c r="I8144" t="s">
        <v>3564</v>
      </c>
      <c r="J8144" t="s">
        <v>9637</v>
      </c>
      <c r="K8144" t="s">
        <v>9638</v>
      </c>
      <c r="L8144" t="s">
        <v>137</v>
      </c>
      <c r="M8144" t="s">
        <v>2395</v>
      </c>
      <c r="N8144" t="s">
        <v>2983</v>
      </c>
      <c r="O8144" t="s">
        <v>9639</v>
      </c>
      <c r="P8144" t="s">
        <v>65322</v>
      </c>
      <c r="R8144" t="str">
        <f t="shared" si="254"/>
        <v>青州</v>
      </c>
      <c r="S8144" t="str">
        <f t="shared" si="255"/>
        <v>0716</v>
      </c>
    </row>
    <row r="8145" spans="1:19">
      <c r="A8145" t="s">
        <v>65323</v>
      </c>
      <c r="B8145" t="s">
        <v>65324</v>
      </c>
      <c r="C8145" t="s">
        <v>46</v>
      </c>
      <c r="D8145" t="s">
        <v>65325</v>
      </c>
      <c r="E8145" t="s">
        <v>65326</v>
      </c>
      <c r="F8145" t="s">
        <v>65327</v>
      </c>
      <c r="G8145" t="s">
        <v>65328</v>
      </c>
      <c r="H8145" t="s">
        <v>65329</v>
      </c>
      <c r="I8145" t="s">
        <v>2503</v>
      </c>
      <c r="J8145" t="s">
        <v>8465</v>
      </c>
      <c r="K8145" t="s">
        <v>8466</v>
      </c>
      <c r="L8145" t="s">
        <v>47</v>
      </c>
      <c r="M8145" t="s">
        <v>3159</v>
      </c>
      <c r="N8145" t="s">
        <v>2480</v>
      </c>
      <c r="O8145" t="s">
        <v>8467</v>
      </c>
      <c r="P8145" t="s">
        <v>65330</v>
      </c>
      <c r="R8145" t="str">
        <f t="shared" si="254"/>
        <v>诸城</v>
      </c>
      <c r="S8145" t="str">
        <f t="shared" si="255"/>
        <v>0716</v>
      </c>
    </row>
    <row r="8146" spans="1:19">
      <c r="A8146" t="s">
        <v>65331</v>
      </c>
      <c r="B8146" t="s">
        <v>65332</v>
      </c>
      <c r="C8146" t="s">
        <v>46</v>
      </c>
      <c r="D8146" t="s">
        <v>65333</v>
      </c>
      <c r="E8146" t="s">
        <v>64339</v>
      </c>
      <c r="F8146" t="s">
        <v>65334</v>
      </c>
      <c r="G8146" t="s">
        <v>65335</v>
      </c>
      <c r="I8146" t="s">
        <v>8822</v>
      </c>
      <c r="R8146" t="str">
        <f t="shared" si="254"/>
        <v/>
      </c>
      <c r="S8146" t="str">
        <f t="shared" si="255"/>
        <v>0716</v>
      </c>
    </row>
    <row r="8147" spans="1:19">
      <c r="A8147" t="s">
        <v>65336</v>
      </c>
      <c r="B8147" t="s">
        <v>65337</v>
      </c>
      <c r="C8147" t="s">
        <v>46</v>
      </c>
      <c r="D8147" t="s">
        <v>65338</v>
      </c>
      <c r="E8147" t="s">
        <v>63120</v>
      </c>
      <c r="F8147" t="s">
        <v>65339</v>
      </c>
      <c r="G8147" t="s">
        <v>65340</v>
      </c>
      <c r="H8147" t="s">
        <v>65341</v>
      </c>
      <c r="I8147" t="s">
        <v>2364</v>
      </c>
      <c r="J8147" t="s">
        <v>3597</v>
      </c>
      <c r="K8147" t="s">
        <v>3598</v>
      </c>
      <c r="L8147" t="s">
        <v>128</v>
      </c>
      <c r="M8147" t="s">
        <v>2708</v>
      </c>
      <c r="N8147" t="s">
        <v>2340</v>
      </c>
      <c r="O8147" t="s">
        <v>3599</v>
      </c>
      <c r="P8147" t="s">
        <v>65342</v>
      </c>
      <c r="R8147" t="str">
        <f t="shared" si="254"/>
        <v>寿光</v>
      </c>
      <c r="S8147" t="str">
        <f t="shared" si="255"/>
        <v>0716</v>
      </c>
    </row>
    <row r="8148" spans="1:19">
      <c r="A8148" t="s">
        <v>65343</v>
      </c>
      <c r="B8148" t="s">
        <v>65344</v>
      </c>
      <c r="C8148" t="s">
        <v>46</v>
      </c>
      <c r="D8148" t="s">
        <v>65345</v>
      </c>
      <c r="E8148" t="s">
        <v>65346</v>
      </c>
      <c r="F8148" t="s">
        <v>65347</v>
      </c>
      <c r="G8148" t="s">
        <v>65348</v>
      </c>
      <c r="H8148" t="s">
        <v>65349</v>
      </c>
      <c r="I8148" t="s">
        <v>2645</v>
      </c>
      <c r="J8148" t="s">
        <v>5957</v>
      </c>
      <c r="K8148" t="s">
        <v>5958</v>
      </c>
      <c r="L8148" t="s">
        <v>67</v>
      </c>
      <c r="M8148" t="s">
        <v>2958</v>
      </c>
      <c r="O8148" t="s">
        <v>5959</v>
      </c>
      <c r="P8148" t="s">
        <v>65350</v>
      </c>
      <c r="R8148" t="str">
        <f t="shared" si="254"/>
        <v>昌邑</v>
      </c>
      <c r="S8148" t="str">
        <f t="shared" si="255"/>
        <v>0716</v>
      </c>
    </row>
    <row r="8149" spans="1:19">
      <c r="A8149" t="s">
        <v>65351</v>
      </c>
      <c r="B8149" t="s">
        <v>65352</v>
      </c>
      <c r="C8149" t="s">
        <v>46</v>
      </c>
      <c r="D8149" t="s">
        <v>65353</v>
      </c>
      <c r="E8149" t="s">
        <v>64339</v>
      </c>
      <c r="F8149" t="s">
        <v>65354</v>
      </c>
      <c r="G8149" t="s">
        <v>65355</v>
      </c>
      <c r="I8149" t="s">
        <v>65356</v>
      </c>
      <c r="R8149" t="str">
        <f t="shared" si="254"/>
        <v/>
      </c>
      <c r="S8149" t="str">
        <f t="shared" si="255"/>
        <v>0716</v>
      </c>
    </row>
    <row r="8150" spans="1:19">
      <c r="A8150" t="s">
        <v>65357</v>
      </c>
      <c r="B8150" t="s">
        <v>65358</v>
      </c>
      <c r="C8150" t="s">
        <v>46</v>
      </c>
      <c r="D8150" t="s">
        <v>65359</v>
      </c>
      <c r="E8150" t="s">
        <v>65092</v>
      </c>
      <c r="F8150" t="s">
        <v>65360</v>
      </c>
      <c r="G8150" t="s">
        <v>65361</v>
      </c>
      <c r="H8150" t="s">
        <v>65362</v>
      </c>
      <c r="I8150" t="s">
        <v>2586</v>
      </c>
      <c r="J8150" t="s">
        <v>56140</v>
      </c>
      <c r="K8150" t="s">
        <v>7562</v>
      </c>
      <c r="L8150" t="s">
        <v>101</v>
      </c>
      <c r="M8150" t="s">
        <v>3130</v>
      </c>
      <c r="N8150" t="s">
        <v>2816</v>
      </c>
      <c r="O8150" t="s">
        <v>56141</v>
      </c>
      <c r="P8150" t="s">
        <v>65363</v>
      </c>
      <c r="Q8150" t="s">
        <v>65364</v>
      </c>
      <c r="R8150" t="str">
        <f t="shared" si="254"/>
        <v>潍城</v>
      </c>
      <c r="S8150" t="str">
        <f t="shared" si="255"/>
        <v>0716</v>
      </c>
    </row>
    <row r="8151" spans="1:19">
      <c r="A8151" t="s">
        <v>65365</v>
      </c>
      <c r="B8151" t="s">
        <v>65366</v>
      </c>
      <c r="C8151" t="s">
        <v>46</v>
      </c>
      <c r="D8151" t="s">
        <v>65367</v>
      </c>
      <c r="E8151" t="s">
        <v>65311</v>
      </c>
      <c r="F8151" t="s">
        <v>65368</v>
      </c>
      <c r="G8151" t="s">
        <v>65369</v>
      </c>
      <c r="H8151" t="s">
        <v>65370</v>
      </c>
      <c r="I8151" t="s">
        <v>2378</v>
      </c>
      <c r="J8151" t="s">
        <v>17172</v>
      </c>
      <c r="K8151" t="s">
        <v>17173</v>
      </c>
      <c r="L8151" t="s">
        <v>57</v>
      </c>
      <c r="M8151" t="s">
        <v>2492</v>
      </c>
      <c r="O8151" t="s">
        <v>17174</v>
      </c>
      <c r="P8151" t="s">
        <v>65371</v>
      </c>
      <c r="R8151" t="str">
        <f t="shared" si="254"/>
        <v>安丘</v>
      </c>
      <c r="S8151" t="str">
        <f t="shared" si="255"/>
        <v>0716</v>
      </c>
    </row>
    <row r="8152" spans="1:19">
      <c r="A8152" t="s">
        <v>65372</v>
      </c>
      <c r="B8152" t="s">
        <v>65373</v>
      </c>
      <c r="C8152" t="s">
        <v>46</v>
      </c>
      <c r="D8152" t="s">
        <v>65374</v>
      </c>
      <c r="E8152" t="s">
        <v>65311</v>
      </c>
      <c r="F8152" t="s">
        <v>65375</v>
      </c>
      <c r="G8152" t="s">
        <v>65376</v>
      </c>
      <c r="H8152" t="s">
        <v>65377</v>
      </c>
      <c r="I8152" t="s">
        <v>2350</v>
      </c>
      <c r="J8152" t="s">
        <v>12083</v>
      </c>
      <c r="K8152" t="s">
        <v>12084</v>
      </c>
      <c r="L8152" t="s">
        <v>101</v>
      </c>
      <c r="M8152" t="s">
        <v>5737</v>
      </c>
      <c r="O8152" t="s">
        <v>12085</v>
      </c>
      <c r="P8152" t="s">
        <v>65378</v>
      </c>
      <c r="R8152" t="str">
        <f t="shared" si="254"/>
        <v>潍城</v>
      </c>
      <c r="S8152" t="str">
        <f t="shared" si="255"/>
        <v>0716</v>
      </c>
    </row>
    <row r="8153" spans="1:19">
      <c r="A8153" t="s">
        <v>2302</v>
      </c>
      <c r="B8153" t="s">
        <v>65379</v>
      </c>
      <c r="C8153" t="s">
        <v>46</v>
      </c>
      <c r="D8153" t="s">
        <v>65380</v>
      </c>
      <c r="E8153" t="s">
        <v>64339</v>
      </c>
      <c r="F8153" t="s">
        <v>65381</v>
      </c>
      <c r="G8153" t="s">
        <v>2300</v>
      </c>
      <c r="H8153" t="s">
        <v>65382</v>
      </c>
      <c r="I8153" t="s">
        <v>2465</v>
      </c>
      <c r="J8153" t="s">
        <v>9696</v>
      </c>
      <c r="K8153" t="s">
        <v>9697</v>
      </c>
      <c r="L8153" t="s">
        <v>137</v>
      </c>
      <c r="M8153" t="s">
        <v>5175</v>
      </c>
      <c r="O8153" t="s">
        <v>9698</v>
      </c>
      <c r="P8153" t="s">
        <v>65383</v>
      </c>
      <c r="R8153" t="str">
        <f t="shared" si="254"/>
        <v>青州</v>
      </c>
      <c r="S8153" t="str">
        <f t="shared" si="255"/>
        <v>0716</v>
      </c>
    </row>
    <row r="8154" spans="1:19">
      <c r="A8154" t="s">
        <v>65384</v>
      </c>
      <c r="B8154" t="s">
        <v>65385</v>
      </c>
      <c r="C8154" t="s">
        <v>46</v>
      </c>
      <c r="D8154" t="s">
        <v>65386</v>
      </c>
      <c r="E8154" t="s">
        <v>64339</v>
      </c>
      <c r="F8154" t="s">
        <v>65387</v>
      </c>
      <c r="G8154" t="s">
        <v>65388</v>
      </c>
      <c r="H8154" t="s">
        <v>65389</v>
      </c>
      <c r="I8154" t="s">
        <v>2645</v>
      </c>
      <c r="J8154" t="s">
        <v>7585</v>
      </c>
      <c r="K8154" t="s">
        <v>7586</v>
      </c>
      <c r="L8154" t="s">
        <v>101</v>
      </c>
      <c r="M8154" t="s">
        <v>5737</v>
      </c>
      <c r="O8154" t="s">
        <v>7587</v>
      </c>
      <c r="R8154" t="str">
        <f t="shared" si="254"/>
        <v>潍城</v>
      </c>
      <c r="S8154" t="str">
        <f t="shared" si="255"/>
        <v>0716</v>
      </c>
    </row>
    <row r="8155" spans="1:19">
      <c r="A8155" t="s">
        <v>65390</v>
      </c>
      <c r="B8155" t="s">
        <v>65391</v>
      </c>
      <c r="C8155" t="s">
        <v>46</v>
      </c>
      <c r="D8155" t="s">
        <v>65392</v>
      </c>
      <c r="E8155" t="s">
        <v>64339</v>
      </c>
      <c r="F8155" t="s">
        <v>65393</v>
      </c>
      <c r="G8155" t="s">
        <v>65394</v>
      </c>
      <c r="H8155" t="s">
        <v>65395</v>
      </c>
      <c r="I8155" t="s">
        <v>2378</v>
      </c>
      <c r="J8155" t="s">
        <v>7110</v>
      </c>
      <c r="K8155" t="s">
        <v>7111</v>
      </c>
      <c r="L8155" t="s">
        <v>110</v>
      </c>
      <c r="M8155" t="s">
        <v>7112</v>
      </c>
      <c r="O8155" t="s">
        <v>7113</v>
      </c>
      <c r="P8155" t="s">
        <v>65396</v>
      </c>
      <c r="R8155" t="str">
        <f t="shared" si="254"/>
        <v>高密</v>
      </c>
      <c r="S8155" t="str">
        <f t="shared" si="255"/>
        <v>0716</v>
      </c>
    </row>
    <row r="8156" spans="1:19">
      <c r="A8156" t="s">
        <v>65397</v>
      </c>
      <c r="B8156" t="s">
        <v>65398</v>
      </c>
      <c r="C8156" t="s">
        <v>46</v>
      </c>
      <c r="D8156" t="s">
        <v>65399</v>
      </c>
      <c r="E8156" t="s">
        <v>65092</v>
      </c>
      <c r="F8156" t="s">
        <v>65400</v>
      </c>
      <c r="G8156" t="s">
        <v>65401</v>
      </c>
      <c r="H8156" t="s">
        <v>65402</v>
      </c>
      <c r="I8156" t="s">
        <v>2364</v>
      </c>
      <c r="J8156" t="s">
        <v>9867</v>
      </c>
      <c r="K8156" t="s">
        <v>9868</v>
      </c>
      <c r="L8156" t="s">
        <v>47</v>
      </c>
      <c r="M8156" t="s">
        <v>2454</v>
      </c>
      <c r="O8156" t="s">
        <v>9869</v>
      </c>
      <c r="P8156" t="s">
        <v>65403</v>
      </c>
      <c r="R8156" t="str">
        <f t="shared" si="254"/>
        <v>诸城</v>
      </c>
      <c r="S8156" t="str">
        <f t="shared" si="255"/>
        <v>0716</v>
      </c>
    </row>
    <row r="8157" spans="1:19">
      <c r="A8157" t="s">
        <v>2262</v>
      </c>
      <c r="B8157" t="s">
        <v>65404</v>
      </c>
      <c r="C8157" t="s">
        <v>46</v>
      </c>
      <c r="D8157" t="s">
        <v>65405</v>
      </c>
      <c r="E8157" t="s">
        <v>65406</v>
      </c>
      <c r="F8157" t="s">
        <v>65407</v>
      </c>
      <c r="G8157" t="s">
        <v>2260</v>
      </c>
      <c r="H8157" t="s">
        <v>65408</v>
      </c>
      <c r="I8157" t="s">
        <v>2465</v>
      </c>
      <c r="J8157" t="s">
        <v>3355</v>
      </c>
      <c r="K8157" t="s">
        <v>3356</v>
      </c>
      <c r="L8157" t="s">
        <v>101</v>
      </c>
      <c r="M8157" t="s">
        <v>2982</v>
      </c>
      <c r="N8157" t="s">
        <v>2480</v>
      </c>
      <c r="O8157" t="s">
        <v>3357</v>
      </c>
      <c r="P8157" t="s">
        <v>65409</v>
      </c>
      <c r="R8157" t="str">
        <f t="shared" si="254"/>
        <v>潍城</v>
      </c>
      <c r="S8157" t="str">
        <f t="shared" si="255"/>
        <v>0716</v>
      </c>
    </row>
    <row r="8158" spans="1:19">
      <c r="A8158" t="s">
        <v>65410</v>
      </c>
      <c r="B8158" t="s">
        <v>65411</v>
      </c>
      <c r="C8158" t="s">
        <v>46</v>
      </c>
      <c r="D8158" t="s">
        <v>65412</v>
      </c>
      <c r="E8158" t="s">
        <v>65413</v>
      </c>
      <c r="F8158" t="s">
        <v>65414</v>
      </c>
      <c r="G8158" t="s">
        <v>65415</v>
      </c>
      <c r="H8158" t="s">
        <v>65416</v>
      </c>
      <c r="I8158" t="s">
        <v>2364</v>
      </c>
      <c r="J8158" t="s">
        <v>7136</v>
      </c>
      <c r="K8158" t="s">
        <v>7137</v>
      </c>
      <c r="L8158" t="s">
        <v>47</v>
      </c>
      <c r="M8158" t="s">
        <v>3327</v>
      </c>
      <c r="N8158" t="s">
        <v>3017</v>
      </c>
      <c r="O8158" t="s">
        <v>7138</v>
      </c>
      <c r="P8158" t="s">
        <v>65417</v>
      </c>
      <c r="R8158" t="str">
        <f t="shared" si="254"/>
        <v>诸城</v>
      </c>
      <c r="S8158" t="str">
        <f t="shared" si="255"/>
        <v>0716</v>
      </c>
    </row>
    <row r="8159" spans="1:19">
      <c r="A8159" t="s">
        <v>65418</v>
      </c>
      <c r="B8159" t="s">
        <v>65419</v>
      </c>
      <c r="C8159" t="s">
        <v>46</v>
      </c>
      <c r="D8159" t="s">
        <v>65420</v>
      </c>
      <c r="E8159" t="s">
        <v>65092</v>
      </c>
      <c r="F8159" t="s">
        <v>65421</v>
      </c>
      <c r="G8159" t="s">
        <v>65422</v>
      </c>
      <c r="H8159" t="s">
        <v>65423</v>
      </c>
      <c r="I8159" t="s">
        <v>2350</v>
      </c>
      <c r="J8159" t="s">
        <v>38328</v>
      </c>
      <c r="K8159" t="s">
        <v>38329</v>
      </c>
      <c r="L8159" t="s">
        <v>57</v>
      </c>
      <c r="M8159" t="s">
        <v>2367</v>
      </c>
      <c r="N8159" t="s">
        <v>3622</v>
      </c>
      <c r="O8159" t="s">
        <v>38330</v>
      </c>
      <c r="P8159" t="s">
        <v>65424</v>
      </c>
      <c r="Q8159" t="s">
        <v>65425</v>
      </c>
      <c r="R8159" t="str">
        <f t="shared" si="254"/>
        <v>安丘</v>
      </c>
      <c r="S8159" t="str">
        <f t="shared" si="255"/>
        <v>0716</v>
      </c>
    </row>
    <row r="8160" spans="1:19">
      <c r="A8160" t="s">
        <v>65426</v>
      </c>
      <c r="B8160" t="s">
        <v>65427</v>
      </c>
      <c r="C8160" t="s">
        <v>46</v>
      </c>
      <c r="D8160" t="s">
        <v>65428</v>
      </c>
      <c r="E8160" t="s">
        <v>65429</v>
      </c>
      <c r="F8160" t="s">
        <v>65430</v>
      </c>
      <c r="G8160" t="s">
        <v>65431</v>
      </c>
      <c r="H8160" t="s">
        <v>65432</v>
      </c>
      <c r="I8160" t="s">
        <v>2350</v>
      </c>
      <c r="J8160" t="s">
        <v>5095</v>
      </c>
      <c r="K8160" t="s">
        <v>5096</v>
      </c>
      <c r="L8160" t="s">
        <v>676</v>
      </c>
      <c r="M8160" t="s">
        <v>3471</v>
      </c>
      <c r="N8160" t="s">
        <v>2354</v>
      </c>
      <c r="O8160" t="s">
        <v>5097</v>
      </c>
      <c r="P8160" t="s">
        <v>65433</v>
      </c>
      <c r="R8160" t="str">
        <f t="shared" si="254"/>
        <v>昌乐</v>
      </c>
      <c r="S8160" t="str">
        <f t="shared" si="255"/>
        <v>0716</v>
      </c>
    </row>
    <row r="8161" spans="1:19">
      <c r="A8161" t="s">
        <v>65434</v>
      </c>
      <c r="B8161" t="s">
        <v>65435</v>
      </c>
      <c r="C8161" t="s">
        <v>46</v>
      </c>
      <c r="D8161" t="s">
        <v>65436</v>
      </c>
      <c r="E8161" t="s">
        <v>65092</v>
      </c>
      <c r="F8161" t="s">
        <v>65437</v>
      </c>
      <c r="G8161" t="s">
        <v>65438</v>
      </c>
      <c r="H8161" t="s">
        <v>65439</v>
      </c>
      <c r="I8161" t="s">
        <v>2350</v>
      </c>
      <c r="J8161" t="s">
        <v>16836</v>
      </c>
      <c r="K8161" t="s">
        <v>16837</v>
      </c>
      <c r="L8161" t="s">
        <v>676</v>
      </c>
      <c r="M8161" t="s">
        <v>6204</v>
      </c>
      <c r="N8161" t="s">
        <v>2649</v>
      </c>
      <c r="O8161" t="s">
        <v>16838</v>
      </c>
      <c r="P8161" t="s">
        <v>65440</v>
      </c>
      <c r="R8161" t="str">
        <f t="shared" si="254"/>
        <v>昌乐</v>
      </c>
      <c r="S8161" t="str">
        <f t="shared" si="255"/>
        <v>0716</v>
      </c>
    </row>
    <row r="8162" spans="1:19">
      <c r="A8162" t="s">
        <v>65441</v>
      </c>
      <c r="B8162" t="s">
        <v>65442</v>
      </c>
      <c r="C8162" t="s">
        <v>46</v>
      </c>
      <c r="D8162" t="s">
        <v>65443</v>
      </c>
      <c r="E8162" t="s">
        <v>65444</v>
      </c>
      <c r="F8162" t="s">
        <v>65445</v>
      </c>
      <c r="G8162" t="s">
        <v>65446</v>
      </c>
      <c r="H8162" t="s">
        <v>65447</v>
      </c>
      <c r="I8162" t="s">
        <v>2364</v>
      </c>
      <c r="J8162" t="s">
        <v>3006</v>
      </c>
      <c r="K8162" t="s">
        <v>3007</v>
      </c>
      <c r="L8162" t="s">
        <v>67</v>
      </c>
      <c r="M8162" t="s">
        <v>3008</v>
      </c>
      <c r="N8162" t="s">
        <v>3339</v>
      </c>
      <c r="O8162" t="s">
        <v>3009</v>
      </c>
      <c r="P8162" t="s">
        <v>65448</v>
      </c>
      <c r="R8162" t="str">
        <f t="shared" si="254"/>
        <v>昌邑</v>
      </c>
      <c r="S8162" t="str">
        <f t="shared" si="255"/>
        <v>0716</v>
      </c>
    </row>
    <row r="8163" spans="1:19">
      <c r="A8163" t="s">
        <v>65449</v>
      </c>
      <c r="B8163" t="s">
        <v>65450</v>
      </c>
      <c r="C8163" t="s">
        <v>46</v>
      </c>
      <c r="D8163" t="s">
        <v>65451</v>
      </c>
      <c r="E8163" t="s">
        <v>65092</v>
      </c>
      <c r="F8163" t="s">
        <v>65452</v>
      </c>
      <c r="G8163" t="s">
        <v>65453</v>
      </c>
      <c r="H8163" t="s">
        <v>65454</v>
      </c>
      <c r="I8163" t="s">
        <v>2350</v>
      </c>
      <c r="J8163" t="s">
        <v>2526</v>
      </c>
      <c r="K8163" t="s">
        <v>7503</v>
      </c>
      <c r="L8163" t="s">
        <v>187</v>
      </c>
      <c r="M8163" t="s">
        <v>3773</v>
      </c>
      <c r="N8163" t="s">
        <v>2421</v>
      </c>
      <c r="O8163" t="s">
        <v>7504</v>
      </c>
      <c r="P8163" t="s">
        <v>65455</v>
      </c>
      <c r="R8163" t="str">
        <f t="shared" si="254"/>
        <v>坊子</v>
      </c>
      <c r="S8163" t="str">
        <f t="shared" si="255"/>
        <v>0716</v>
      </c>
    </row>
    <row r="8164" spans="1:19">
      <c r="A8164" t="s">
        <v>65456</v>
      </c>
      <c r="B8164" t="s">
        <v>65457</v>
      </c>
      <c r="C8164" t="s">
        <v>46</v>
      </c>
      <c r="D8164" t="s">
        <v>65458</v>
      </c>
      <c r="E8164" t="s">
        <v>65092</v>
      </c>
      <c r="F8164" t="s">
        <v>65459</v>
      </c>
      <c r="G8164" t="s">
        <v>65460</v>
      </c>
      <c r="H8164" t="s">
        <v>65461</v>
      </c>
      <c r="I8164" t="s">
        <v>2378</v>
      </c>
      <c r="J8164" t="s">
        <v>4457</v>
      </c>
      <c r="K8164" t="s">
        <v>4458</v>
      </c>
      <c r="L8164" t="s">
        <v>101</v>
      </c>
      <c r="M8164" t="s">
        <v>4459</v>
      </c>
      <c r="O8164" t="s">
        <v>4460</v>
      </c>
      <c r="P8164" t="s">
        <v>65462</v>
      </c>
      <c r="R8164" t="str">
        <f t="shared" si="254"/>
        <v>潍城</v>
      </c>
      <c r="S8164" t="str">
        <f t="shared" si="255"/>
        <v>0716</v>
      </c>
    </row>
    <row r="8165" spans="1:19">
      <c r="A8165" t="s">
        <v>65463</v>
      </c>
      <c r="B8165" t="s">
        <v>65464</v>
      </c>
      <c r="C8165" t="s">
        <v>46</v>
      </c>
      <c r="D8165" t="s">
        <v>65465</v>
      </c>
      <c r="E8165" t="s">
        <v>65092</v>
      </c>
      <c r="F8165" t="s">
        <v>65466</v>
      </c>
      <c r="G8165" t="s">
        <v>65467</v>
      </c>
      <c r="H8165" t="s">
        <v>65468</v>
      </c>
      <c r="I8165" t="s">
        <v>2378</v>
      </c>
      <c r="J8165" t="s">
        <v>5128</v>
      </c>
      <c r="K8165" t="s">
        <v>5129</v>
      </c>
      <c r="L8165" t="s">
        <v>67</v>
      </c>
      <c r="M8165" t="s">
        <v>3706</v>
      </c>
      <c r="O8165" t="s">
        <v>5130</v>
      </c>
      <c r="P8165" t="s">
        <v>65469</v>
      </c>
      <c r="R8165" t="str">
        <f t="shared" si="254"/>
        <v>昌邑</v>
      </c>
      <c r="S8165" t="str">
        <f t="shared" si="255"/>
        <v>0716</v>
      </c>
    </row>
    <row r="8166" spans="1:19">
      <c r="A8166" t="s">
        <v>65470</v>
      </c>
      <c r="B8166" t="s">
        <v>65471</v>
      </c>
      <c r="C8166" t="s">
        <v>46</v>
      </c>
      <c r="D8166" t="s">
        <v>65472</v>
      </c>
      <c r="E8166" t="s">
        <v>65092</v>
      </c>
      <c r="F8166" t="s">
        <v>65473</v>
      </c>
      <c r="G8166" t="s">
        <v>65474</v>
      </c>
      <c r="H8166" t="s">
        <v>65475</v>
      </c>
      <c r="I8166" t="s">
        <v>2350</v>
      </c>
      <c r="J8166" t="s">
        <v>4914</v>
      </c>
      <c r="K8166" t="s">
        <v>4915</v>
      </c>
      <c r="L8166" t="s">
        <v>676</v>
      </c>
      <c r="M8166" t="s">
        <v>3471</v>
      </c>
      <c r="N8166" t="s">
        <v>2564</v>
      </c>
      <c r="O8166" t="s">
        <v>4916</v>
      </c>
      <c r="P8166" t="s">
        <v>65476</v>
      </c>
      <c r="R8166" t="str">
        <f t="shared" si="254"/>
        <v>昌乐</v>
      </c>
      <c r="S8166" t="str">
        <f t="shared" si="255"/>
        <v>0716</v>
      </c>
    </row>
    <row r="8167" spans="1:19">
      <c r="A8167" t="s">
        <v>65477</v>
      </c>
      <c r="B8167" t="s">
        <v>65478</v>
      </c>
      <c r="C8167" t="s">
        <v>46</v>
      </c>
      <c r="D8167" t="s">
        <v>65479</v>
      </c>
      <c r="E8167" t="s">
        <v>65480</v>
      </c>
      <c r="F8167" t="s">
        <v>65481</v>
      </c>
      <c r="G8167" t="s">
        <v>65482</v>
      </c>
      <c r="H8167" t="s">
        <v>65483</v>
      </c>
      <c r="I8167" t="s">
        <v>2645</v>
      </c>
      <c r="J8167" t="s">
        <v>6863</v>
      </c>
      <c r="K8167" t="s">
        <v>6864</v>
      </c>
      <c r="L8167" t="s">
        <v>128</v>
      </c>
      <c r="M8167" t="s">
        <v>3952</v>
      </c>
      <c r="N8167" t="s">
        <v>2382</v>
      </c>
      <c r="O8167" t="s">
        <v>6865</v>
      </c>
      <c r="P8167" t="s">
        <v>65484</v>
      </c>
      <c r="R8167" t="str">
        <f t="shared" si="254"/>
        <v>寿光</v>
      </c>
      <c r="S8167" t="str">
        <f t="shared" si="255"/>
        <v>0716</v>
      </c>
    </row>
    <row r="8168" spans="1:19">
      <c r="A8168" t="s">
        <v>65485</v>
      </c>
      <c r="B8168" t="s">
        <v>65486</v>
      </c>
      <c r="C8168" t="s">
        <v>46</v>
      </c>
      <c r="D8168" t="s">
        <v>65487</v>
      </c>
      <c r="E8168" t="s">
        <v>63120</v>
      </c>
      <c r="F8168" t="s">
        <v>65488</v>
      </c>
      <c r="G8168" t="s">
        <v>65489</v>
      </c>
      <c r="H8168" t="s">
        <v>65490</v>
      </c>
      <c r="I8168" t="s">
        <v>2364</v>
      </c>
      <c r="J8168" t="s">
        <v>11311</v>
      </c>
      <c r="K8168" t="s">
        <v>11312</v>
      </c>
      <c r="L8168" t="s">
        <v>119</v>
      </c>
      <c r="M8168" t="s">
        <v>2601</v>
      </c>
      <c r="N8168" t="s">
        <v>2743</v>
      </c>
      <c r="O8168" t="s">
        <v>11313</v>
      </c>
      <c r="P8168" t="s">
        <v>65491</v>
      </c>
      <c r="Q8168" t="s">
        <v>65492</v>
      </c>
      <c r="R8168" t="str">
        <f t="shared" si="254"/>
        <v>寒亭</v>
      </c>
      <c r="S8168" t="str">
        <f t="shared" si="255"/>
        <v>0716</v>
      </c>
    </row>
    <row r="8169" spans="1:19">
      <c r="A8169" t="s">
        <v>65493</v>
      </c>
      <c r="B8169" t="s">
        <v>65494</v>
      </c>
      <c r="C8169" t="s">
        <v>46</v>
      </c>
      <c r="D8169" t="s">
        <v>65495</v>
      </c>
      <c r="E8169" t="s">
        <v>63120</v>
      </c>
      <c r="F8169" t="s">
        <v>65496</v>
      </c>
      <c r="G8169" t="s">
        <v>65497</v>
      </c>
      <c r="H8169" t="s">
        <v>65498</v>
      </c>
      <c r="I8169" t="s">
        <v>2364</v>
      </c>
      <c r="J8169" t="s">
        <v>3738</v>
      </c>
      <c r="K8169" t="s">
        <v>3739</v>
      </c>
      <c r="L8169" t="s">
        <v>187</v>
      </c>
      <c r="M8169" t="s">
        <v>3510</v>
      </c>
      <c r="N8169" t="s">
        <v>2340</v>
      </c>
      <c r="O8169" t="s">
        <v>3740</v>
      </c>
      <c r="P8169" t="s">
        <v>65499</v>
      </c>
      <c r="Q8169" t="s">
        <v>65500</v>
      </c>
      <c r="R8169" t="str">
        <f t="shared" si="254"/>
        <v>坊子</v>
      </c>
      <c r="S8169" t="str">
        <f t="shared" si="255"/>
        <v>0716</v>
      </c>
    </row>
    <row r="8170" spans="1:19">
      <c r="A8170" t="s">
        <v>65501</v>
      </c>
      <c r="B8170" t="s">
        <v>65502</v>
      </c>
      <c r="C8170" t="s">
        <v>46</v>
      </c>
      <c r="D8170" t="s">
        <v>65503</v>
      </c>
      <c r="E8170" t="s">
        <v>65092</v>
      </c>
      <c r="F8170" t="s">
        <v>65504</v>
      </c>
      <c r="G8170" t="s">
        <v>65505</v>
      </c>
      <c r="H8170" t="s">
        <v>65506</v>
      </c>
      <c r="I8170" t="s">
        <v>2364</v>
      </c>
      <c r="J8170" t="s">
        <v>2696</v>
      </c>
      <c r="K8170" t="s">
        <v>2697</v>
      </c>
      <c r="L8170" t="s">
        <v>110</v>
      </c>
      <c r="M8170" t="s">
        <v>2575</v>
      </c>
      <c r="N8170" t="s">
        <v>2421</v>
      </c>
      <c r="O8170" t="s">
        <v>2698</v>
      </c>
      <c r="P8170" t="s">
        <v>65507</v>
      </c>
      <c r="R8170" t="str">
        <f t="shared" si="254"/>
        <v>高密</v>
      </c>
      <c r="S8170" t="str">
        <f t="shared" si="255"/>
        <v>0716</v>
      </c>
    </row>
    <row r="8171" spans="1:19">
      <c r="A8171" t="s">
        <v>65508</v>
      </c>
      <c r="B8171" t="s">
        <v>65509</v>
      </c>
      <c r="C8171" t="s">
        <v>46</v>
      </c>
      <c r="D8171" t="s">
        <v>65510</v>
      </c>
      <c r="E8171" t="s">
        <v>64339</v>
      </c>
      <c r="F8171" t="s">
        <v>65511</v>
      </c>
      <c r="G8171" t="s">
        <v>65512</v>
      </c>
      <c r="H8171" t="s">
        <v>65513</v>
      </c>
      <c r="I8171" t="s">
        <v>2350</v>
      </c>
      <c r="J8171" t="s">
        <v>3651</v>
      </c>
      <c r="K8171" t="s">
        <v>3652</v>
      </c>
      <c r="L8171" t="s">
        <v>128</v>
      </c>
      <c r="M8171" t="s">
        <v>3653</v>
      </c>
      <c r="O8171" t="s">
        <v>3654</v>
      </c>
      <c r="P8171" t="s">
        <v>65514</v>
      </c>
      <c r="R8171" t="str">
        <f t="shared" si="254"/>
        <v>寿光</v>
      </c>
      <c r="S8171" t="str">
        <f t="shared" si="255"/>
        <v>0716</v>
      </c>
    </row>
    <row r="8172" spans="1:19">
      <c r="A8172" t="s">
        <v>65515</v>
      </c>
      <c r="B8172" t="s">
        <v>65516</v>
      </c>
      <c r="C8172" t="s">
        <v>46</v>
      </c>
      <c r="D8172" t="s">
        <v>65517</v>
      </c>
      <c r="E8172" t="s">
        <v>64339</v>
      </c>
      <c r="F8172" t="s">
        <v>65518</v>
      </c>
      <c r="G8172" t="s">
        <v>65519</v>
      </c>
      <c r="H8172" t="s">
        <v>65520</v>
      </c>
      <c r="I8172" t="s">
        <v>2364</v>
      </c>
      <c r="J8172" t="s">
        <v>5938</v>
      </c>
      <c r="K8172" t="s">
        <v>5939</v>
      </c>
      <c r="L8172" t="s">
        <v>76</v>
      </c>
      <c r="M8172" t="s">
        <v>4374</v>
      </c>
      <c r="O8172" t="s">
        <v>5940</v>
      </c>
      <c r="P8172" t="s">
        <v>65130</v>
      </c>
      <c r="Q8172" t="s">
        <v>65521</v>
      </c>
      <c r="R8172" t="str">
        <f t="shared" si="254"/>
        <v>奎文</v>
      </c>
      <c r="S8172" t="str">
        <f t="shared" si="255"/>
        <v>0716</v>
      </c>
    </row>
    <row r="8173" spans="1:19">
      <c r="A8173" t="s">
        <v>65522</v>
      </c>
      <c r="B8173" t="s">
        <v>65523</v>
      </c>
      <c r="C8173" t="s">
        <v>46</v>
      </c>
      <c r="D8173" t="s">
        <v>65524</v>
      </c>
      <c r="E8173" t="s">
        <v>65525</v>
      </c>
      <c r="F8173" t="s">
        <v>65526</v>
      </c>
      <c r="G8173" t="s">
        <v>65527</v>
      </c>
      <c r="H8173" t="s">
        <v>65528</v>
      </c>
      <c r="I8173" t="s">
        <v>2645</v>
      </c>
      <c r="J8173" t="s">
        <v>4914</v>
      </c>
      <c r="K8173" t="s">
        <v>4915</v>
      </c>
      <c r="L8173" t="s">
        <v>676</v>
      </c>
      <c r="M8173" t="s">
        <v>3471</v>
      </c>
      <c r="N8173" t="s">
        <v>2480</v>
      </c>
      <c r="O8173" t="s">
        <v>4916</v>
      </c>
      <c r="P8173" t="s">
        <v>65529</v>
      </c>
      <c r="R8173" t="str">
        <f t="shared" si="254"/>
        <v>昌乐</v>
      </c>
      <c r="S8173" t="str">
        <f t="shared" si="255"/>
        <v>0716</v>
      </c>
    </row>
    <row r="8174" spans="1:19">
      <c r="A8174" t="s">
        <v>65530</v>
      </c>
      <c r="B8174" t="s">
        <v>65531</v>
      </c>
      <c r="C8174" t="s">
        <v>46</v>
      </c>
      <c r="D8174" t="s">
        <v>65532</v>
      </c>
      <c r="E8174" t="s">
        <v>65092</v>
      </c>
      <c r="F8174" t="s">
        <v>65533</v>
      </c>
      <c r="G8174" t="s">
        <v>65534</v>
      </c>
      <c r="H8174" t="s">
        <v>65535</v>
      </c>
      <c r="I8174" t="s">
        <v>2770</v>
      </c>
      <c r="J8174" t="s">
        <v>3670</v>
      </c>
      <c r="K8174" t="s">
        <v>3671</v>
      </c>
      <c r="L8174" t="s">
        <v>3458</v>
      </c>
      <c r="M8174" t="s">
        <v>3672</v>
      </c>
      <c r="O8174" t="s">
        <v>3673</v>
      </c>
      <c r="P8174" t="s">
        <v>65536</v>
      </c>
      <c r="R8174" t="str">
        <f t="shared" si="254"/>
        <v>寒亭</v>
      </c>
      <c r="S8174" t="str">
        <f t="shared" si="255"/>
        <v>0716</v>
      </c>
    </row>
    <row r="8175" spans="1:19">
      <c r="A8175" t="s">
        <v>65537</v>
      </c>
      <c r="B8175" t="s">
        <v>65538</v>
      </c>
      <c r="C8175" t="s">
        <v>46</v>
      </c>
      <c r="D8175" t="s">
        <v>65539</v>
      </c>
      <c r="E8175" t="s">
        <v>65540</v>
      </c>
      <c r="F8175" t="s">
        <v>65541</v>
      </c>
      <c r="G8175" t="s">
        <v>65542</v>
      </c>
      <c r="H8175" t="s">
        <v>65543</v>
      </c>
      <c r="I8175" t="s">
        <v>2350</v>
      </c>
      <c r="J8175" t="s">
        <v>2793</v>
      </c>
      <c r="K8175" t="s">
        <v>2794</v>
      </c>
      <c r="L8175" t="s">
        <v>57</v>
      </c>
      <c r="M8175" t="s">
        <v>2367</v>
      </c>
      <c r="O8175" t="s">
        <v>2795</v>
      </c>
      <c r="P8175" t="s">
        <v>65544</v>
      </c>
      <c r="Q8175" t="s">
        <v>65545</v>
      </c>
      <c r="R8175" t="str">
        <f t="shared" si="254"/>
        <v>安丘</v>
      </c>
      <c r="S8175" t="str">
        <f t="shared" si="255"/>
        <v>0716</v>
      </c>
    </row>
    <row r="8176" spans="1:19">
      <c r="A8176" t="s">
        <v>65546</v>
      </c>
      <c r="B8176" t="s">
        <v>65547</v>
      </c>
      <c r="C8176" t="s">
        <v>46</v>
      </c>
      <c r="D8176" t="s">
        <v>65548</v>
      </c>
      <c r="E8176" t="s">
        <v>63120</v>
      </c>
      <c r="F8176" t="s">
        <v>65549</v>
      </c>
      <c r="G8176" t="s">
        <v>65550</v>
      </c>
      <c r="H8176" t="s">
        <v>65551</v>
      </c>
      <c r="I8176" t="s">
        <v>2350</v>
      </c>
      <c r="J8176" t="s">
        <v>8465</v>
      </c>
      <c r="K8176" t="s">
        <v>8466</v>
      </c>
      <c r="L8176" t="s">
        <v>47</v>
      </c>
      <c r="M8176" t="s">
        <v>3159</v>
      </c>
      <c r="N8176" t="s">
        <v>2959</v>
      </c>
      <c r="O8176" t="s">
        <v>8467</v>
      </c>
      <c r="P8176" t="s">
        <v>65552</v>
      </c>
      <c r="Q8176" t="s">
        <v>65553</v>
      </c>
      <c r="R8176" t="str">
        <f t="shared" si="254"/>
        <v>诸城</v>
      </c>
      <c r="S8176" t="str">
        <f t="shared" si="255"/>
        <v>0716</v>
      </c>
    </row>
    <row r="8177" spans="1:19">
      <c r="A8177" t="s">
        <v>65554</v>
      </c>
      <c r="B8177" t="s">
        <v>65555</v>
      </c>
      <c r="C8177" t="s">
        <v>46</v>
      </c>
      <c r="D8177" t="s">
        <v>65556</v>
      </c>
      <c r="E8177" t="s">
        <v>65557</v>
      </c>
      <c r="F8177" t="s">
        <v>65558</v>
      </c>
      <c r="G8177" t="s">
        <v>65559</v>
      </c>
      <c r="H8177" t="s">
        <v>65560</v>
      </c>
      <c r="I8177" t="s">
        <v>2465</v>
      </c>
      <c r="J8177" t="s">
        <v>6156</v>
      </c>
      <c r="K8177" t="s">
        <v>6157</v>
      </c>
      <c r="L8177" t="s">
        <v>57</v>
      </c>
      <c r="M8177" t="s">
        <v>3811</v>
      </c>
      <c r="N8177" t="s">
        <v>2340</v>
      </c>
      <c r="O8177" t="s">
        <v>6158</v>
      </c>
      <c r="P8177" t="s">
        <v>65561</v>
      </c>
      <c r="R8177" t="str">
        <f t="shared" si="254"/>
        <v>安丘</v>
      </c>
      <c r="S8177" t="str">
        <f t="shared" si="255"/>
        <v>0716</v>
      </c>
    </row>
    <row r="8178" spans="1:19">
      <c r="A8178" t="s">
        <v>65562</v>
      </c>
      <c r="B8178" t="s">
        <v>65563</v>
      </c>
      <c r="C8178" t="s">
        <v>46</v>
      </c>
      <c r="D8178" t="s">
        <v>65564</v>
      </c>
      <c r="E8178" t="s">
        <v>65565</v>
      </c>
      <c r="F8178" t="s">
        <v>65566</v>
      </c>
      <c r="G8178" t="s">
        <v>65567</v>
      </c>
      <c r="H8178" t="s">
        <v>65568</v>
      </c>
      <c r="I8178" t="s">
        <v>2350</v>
      </c>
      <c r="J8178" t="s">
        <v>12682</v>
      </c>
      <c r="K8178" t="s">
        <v>12683</v>
      </c>
      <c r="L8178" t="s">
        <v>187</v>
      </c>
      <c r="M8178" t="s">
        <v>2468</v>
      </c>
      <c r="O8178" t="s">
        <v>12684</v>
      </c>
      <c r="P8178" t="s">
        <v>65569</v>
      </c>
      <c r="Q8178" t="s">
        <v>65570</v>
      </c>
      <c r="R8178" t="str">
        <f t="shared" si="254"/>
        <v>坊子</v>
      </c>
      <c r="S8178" t="str">
        <f t="shared" si="255"/>
        <v>0716</v>
      </c>
    </row>
    <row r="8179" spans="1:19">
      <c r="A8179" t="s">
        <v>65571</v>
      </c>
      <c r="B8179" t="s">
        <v>65572</v>
      </c>
      <c r="C8179" t="s">
        <v>46</v>
      </c>
      <c r="D8179" t="s">
        <v>65573</v>
      </c>
      <c r="E8179" t="s">
        <v>65574</v>
      </c>
      <c r="F8179" t="s">
        <v>65575</v>
      </c>
      <c r="G8179" t="s">
        <v>65576</v>
      </c>
      <c r="H8179" t="s">
        <v>65577</v>
      </c>
      <c r="I8179" t="s">
        <v>2465</v>
      </c>
      <c r="J8179" t="s">
        <v>3157</v>
      </c>
      <c r="K8179" t="s">
        <v>3158</v>
      </c>
      <c r="L8179" t="s">
        <v>47</v>
      </c>
      <c r="M8179" t="s">
        <v>3159</v>
      </c>
      <c r="O8179" t="s">
        <v>3160</v>
      </c>
      <c r="P8179" t="s">
        <v>65578</v>
      </c>
      <c r="R8179" t="str">
        <f t="shared" si="254"/>
        <v>诸城</v>
      </c>
      <c r="S8179" t="str">
        <f t="shared" si="255"/>
        <v>0716</v>
      </c>
    </row>
    <row r="8180" spans="1:19">
      <c r="A8180" t="s">
        <v>65579</v>
      </c>
      <c r="B8180" t="s">
        <v>65580</v>
      </c>
      <c r="C8180" t="s">
        <v>46</v>
      </c>
      <c r="D8180" t="s">
        <v>65581</v>
      </c>
      <c r="E8180" t="s">
        <v>63120</v>
      </c>
      <c r="F8180" t="s">
        <v>65582</v>
      </c>
      <c r="G8180" t="s">
        <v>65583</v>
      </c>
      <c r="H8180" t="s">
        <v>65584</v>
      </c>
      <c r="I8180" t="s">
        <v>2364</v>
      </c>
      <c r="J8180" t="s">
        <v>3139</v>
      </c>
      <c r="K8180" t="s">
        <v>3140</v>
      </c>
      <c r="L8180" t="s">
        <v>47</v>
      </c>
      <c r="M8180" t="s">
        <v>3141</v>
      </c>
      <c r="N8180" t="s">
        <v>2480</v>
      </c>
      <c r="O8180" t="s">
        <v>3142</v>
      </c>
      <c r="P8180" t="s">
        <v>65585</v>
      </c>
      <c r="R8180" t="str">
        <f t="shared" si="254"/>
        <v>诸城</v>
      </c>
      <c r="S8180" t="str">
        <f t="shared" si="255"/>
        <v>0716</v>
      </c>
    </row>
    <row r="8181" spans="1:19">
      <c r="A8181" t="s">
        <v>65586</v>
      </c>
      <c r="B8181" t="s">
        <v>65587</v>
      </c>
      <c r="C8181" t="s">
        <v>46</v>
      </c>
      <c r="D8181" t="s">
        <v>65588</v>
      </c>
      <c r="E8181" t="s">
        <v>65092</v>
      </c>
      <c r="F8181" t="s">
        <v>65589</v>
      </c>
      <c r="G8181" t="s">
        <v>65590</v>
      </c>
      <c r="H8181" t="s">
        <v>65591</v>
      </c>
      <c r="I8181" t="s">
        <v>3436</v>
      </c>
      <c r="J8181" t="s">
        <v>9877</v>
      </c>
      <c r="K8181" t="s">
        <v>9878</v>
      </c>
      <c r="L8181" t="s">
        <v>110</v>
      </c>
      <c r="M8181" t="s">
        <v>4059</v>
      </c>
      <c r="O8181" t="s">
        <v>9879</v>
      </c>
      <c r="P8181" t="s">
        <v>65592</v>
      </c>
      <c r="Q8181" t="s">
        <v>65593</v>
      </c>
      <c r="R8181" t="str">
        <f t="shared" si="254"/>
        <v>高密</v>
      </c>
      <c r="S8181" t="str">
        <f t="shared" si="255"/>
        <v>0716</v>
      </c>
    </row>
    <row r="8182" spans="1:19">
      <c r="A8182" t="s">
        <v>65594</v>
      </c>
      <c r="B8182" t="s">
        <v>65595</v>
      </c>
      <c r="C8182" t="s">
        <v>46</v>
      </c>
      <c r="D8182" t="s">
        <v>65596</v>
      </c>
      <c r="E8182" t="s">
        <v>65092</v>
      </c>
      <c r="F8182" t="s">
        <v>65597</v>
      </c>
      <c r="G8182" t="s">
        <v>65598</v>
      </c>
      <c r="H8182" t="s">
        <v>65599</v>
      </c>
      <c r="I8182" t="s">
        <v>2503</v>
      </c>
      <c r="J8182" t="s">
        <v>12818</v>
      </c>
      <c r="K8182" t="s">
        <v>12819</v>
      </c>
      <c r="L8182" t="s">
        <v>47</v>
      </c>
      <c r="M8182" t="s">
        <v>2784</v>
      </c>
      <c r="O8182" t="s">
        <v>12820</v>
      </c>
      <c r="P8182" t="s">
        <v>65600</v>
      </c>
      <c r="R8182" t="str">
        <f t="shared" si="254"/>
        <v>诸城</v>
      </c>
      <c r="S8182" t="str">
        <f t="shared" si="255"/>
        <v>0716</v>
      </c>
    </row>
    <row r="8183" spans="1:19">
      <c r="A8183" t="s">
        <v>65601</v>
      </c>
      <c r="B8183" t="s">
        <v>65602</v>
      </c>
      <c r="C8183" t="s">
        <v>46</v>
      </c>
      <c r="D8183" t="s">
        <v>65603</v>
      </c>
      <c r="E8183" t="s">
        <v>65092</v>
      </c>
      <c r="F8183" t="s">
        <v>65604</v>
      </c>
      <c r="G8183" t="s">
        <v>65605</v>
      </c>
      <c r="H8183" t="s">
        <v>65606</v>
      </c>
      <c r="I8183" t="s">
        <v>2378</v>
      </c>
      <c r="J8183" t="s">
        <v>4166</v>
      </c>
      <c r="K8183" t="s">
        <v>4167</v>
      </c>
      <c r="L8183" t="s">
        <v>119</v>
      </c>
      <c r="M8183" t="s">
        <v>4168</v>
      </c>
      <c r="N8183" t="s">
        <v>2674</v>
      </c>
      <c r="O8183" t="s">
        <v>4169</v>
      </c>
      <c r="P8183" t="s">
        <v>65607</v>
      </c>
      <c r="Q8183" t="s">
        <v>65608</v>
      </c>
      <c r="R8183" t="str">
        <f t="shared" si="254"/>
        <v>寒亭</v>
      </c>
      <c r="S8183" t="str">
        <f t="shared" si="255"/>
        <v>0716</v>
      </c>
    </row>
    <row r="8184" spans="1:19">
      <c r="A8184" t="s">
        <v>65609</v>
      </c>
      <c r="B8184" t="s">
        <v>65610</v>
      </c>
      <c r="C8184" t="s">
        <v>46</v>
      </c>
      <c r="D8184" t="s">
        <v>65611</v>
      </c>
      <c r="E8184" t="s">
        <v>65612</v>
      </c>
      <c r="F8184" t="s">
        <v>65613</v>
      </c>
      <c r="G8184" t="s">
        <v>65614</v>
      </c>
      <c r="H8184" t="s">
        <v>65615</v>
      </c>
      <c r="I8184" t="s">
        <v>2364</v>
      </c>
      <c r="J8184" t="s">
        <v>2646</v>
      </c>
      <c r="K8184" t="s">
        <v>2647</v>
      </c>
      <c r="L8184" t="s">
        <v>128</v>
      </c>
      <c r="M8184" t="s">
        <v>2648</v>
      </c>
      <c r="N8184" t="s">
        <v>3017</v>
      </c>
      <c r="O8184" t="s">
        <v>2650</v>
      </c>
      <c r="P8184" t="s">
        <v>65616</v>
      </c>
      <c r="R8184" t="str">
        <f t="shared" si="254"/>
        <v>寿光</v>
      </c>
      <c r="S8184" t="str">
        <f t="shared" si="255"/>
        <v>0716</v>
      </c>
    </row>
    <row r="8185" spans="1:19">
      <c r="A8185" t="s">
        <v>65617</v>
      </c>
      <c r="B8185" t="s">
        <v>65618</v>
      </c>
      <c r="C8185" t="s">
        <v>46</v>
      </c>
      <c r="D8185" t="s">
        <v>65619</v>
      </c>
      <c r="E8185" t="s">
        <v>64107</v>
      </c>
      <c r="F8185" t="s">
        <v>65620</v>
      </c>
      <c r="G8185" t="s">
        <v>65621</v>
      </c>
      <c r="I8185" t="s">
        <v>3108</v>
      </c>
      <c r="R8185" t="str">
        <f t="shared" si="254"/>
        <v/>
      </c>
      <c r="S8185" t="str">
        <f t="shared" si="255"/>
        <v>0716</v>
      </c>
    </row>
    <row r="8186" spans="1:19">
      <c r="A8186" t="s">
        <v>65622</v>
      </c>
      <c r="B8186" t="s">
        <v>65623</v>
      </c>
      <c r="C8186" t="s">
        <v>46</v>
      </c>
      <c r="D8186" t="s">
        <v>65624</v>
      </c>
      <c r="E8186" t="s">
        <v>65625</v>
      </c>
      <c r="F8186" t="s">
        <v>65626</v>
      </c>
      <c r="G8186" t="s">
        <v>65627</v>
      </c>
      <c r="H8186" t="s">
        <v>65628</v>
      </c>
      <c r="I8186" t="s">
        <v>2364</v>
      </c>
      <c r="J8186" t="s">
        <v>6396</v>
      </c>
      <c r="K8186" t="s">
        <v>6397</v>
      </c>
      <c r="L8186" t="s">
        <v>110</v>
      </c>
      <c r="M8186" t="s">
        <v>2381</v>
      </c>
      <c r="N8186" t="s">
        <v>2421</v>
      </c>
      <c r="O8186" t="s">
        <v>6399</v>
      </c>
      <c r="P8186" t="s">
        <v>65629</v>
      </c>
      <c r="R8186" t="str">
        <f t="shared" si="254"/>
        <v>高密</v>
      </c>
      <c r="S8186" t="str">
        <f t="shared" si="255"/>
        <v>0716</v>
      </c>
    </row>
    <row r="8187" spans="1:19">
      <c r="A8187" t="s">
        <v>65630</v>
      </c>
      <c r="B8187" t="s">
        <v>65631</v>
      </c>
      <c r="C8187" t="s">
        <v>46</v>
      </c>
      <c r="D8187" t="s">
        <v>65632</v>
      </c>
      <c r="E8187" t="s">
        <v>65574</v>
      </c>
      <c r="F8187" t="s">
        <v>65633</v>
      </c>
      <c r="G8187" t="s">
        <v>65634</v>
      </c>
      <c r="H8187" t="s">
        <v>65635</v>
      </c>
      <c r="I8187" t="s">
        <v>2378</v>
      </c>
      <c r="J8187" t="s">
        <v>3905</v>
      </c>
      <c r="K8187" t="s">
        <v>3906</v>
      </c>
      <c r="L8187" t="s">
        <v>67</v>
      </c>
      <c r="M8187" t="s">
        <v>2958</v>
      </c>
      <c r="O8187" t="s">
        <v>3908</v>
      </c>
      <c r="P8187" t="s">
        <v>65636</v>
      </c>
      <c r="R8187" t="str">
        <f t="shared" si="254"/>
        <v>昌邑</v>
      </c>
      <c r="S8187" t="str">
        <f t="shared" si="255"/>
        <v>0716</v>
      </c>
    </row>
    <row r="8188" spans="1:19">
      <c r="A8188" t="s">
        <v>65637</v>
      </c>
      <c r="B8188" t="s">
        <v>65638</v>
      </c>
      <c r="C8188" t="s">
        <v>46</v>
      </c>
      <c r="D8188" t="s">
        <v>65639</v>
      </c>
      <c r="E8188" t="s">
        <v>65640</v>
      </c>
      <c r="F8188" t="s">
        <v>65641</v>
      </c>
      <c r="G8188" t="s">
        <v>65642</v>
      </c>
      <c r="H8188" t="s">
        <v>65643</v>
      </c>
      <c r="I8188" t="s">
        <v>2350</v>
      </c>
      <c r="J8188" t="s">
        <v>5507</v>
      </c>
      <c r="K8188" t="s">
        <v>5508</v>
      </c>
      <c r="L8188" t="s">
        <v>137</v>
      </c>
      <c r="M8188" t="s">
        <v>4959</v>
      </c>
      <c r="N8188" t="s">
        <v>2649</v>
      </c>
      <c r="O8188" t="s">
        <v>5509</v>
      </c>
      <c r="P8188" t="s">
        <v>65644</v>
      </c>
      <c r="R8188" t="str">
        <f t="shared" si="254"/>
        <v>青州</v>
      </c>
      <c r="S8188" t="str">
        <f t="shared" si="255"/>
        <v>0716</v>
      </c>
    </row>
    <row r="8189" spans="1:19">
      <c r="A8189" t="s">
        <v>65645</v>
      </c>
      <c r="B8189" t="s">
        <v>65646</v>
      </c>
      <c r="C8189" t="s">
        <v>46</v>
      </c>
      <c r="D8189" t="s">
        <v>65647</v>
      </c>
      <c r="E8189" t="s">
        <v>65648</v>
      </c>
      <c r="F8189" t="s">
        <v>65649</v>
      </c>
      <c r="G8189" t="s">
        <v>65650</v>
      </c>
      <c r="H8189" t="s">
        <v>65651</v>
      </c>
      <c r="I8189" t="s">
        <v>2350</v>
      </c>
      <c r="J8189" t="s">
        <v>5801</v>
      </c>
      <c r="K8189" t="s">
        <v>5802</v>
      </c>
      <c r="L8189" t="s">
        <v>137</v>
      </c>
      <c r="M8189" t="s">
        <v>5803</v>
      </c>
      <c r="N8189" t="s">
        <v>2354</v>
      </c>
      <c r="O8189" t="s">
        <v>5804</v>
      </c>
      <c r="P8189" t="s">
        <v>65652</v>
      </c>
      <c r="R8189" t="str">
        <f t="shared" si="254"/>
        <v>青州</v>
      </c>
      <c r="S8189" t="str">
        <f t="shared" si="255"/>
        <v>0716</v>
      </c>
    </row>
    <row r="8190" spans="1:19">
      <c r="A8190" t="s">
        <v>65653</v>
      </c>
      <c r="B8190" t="s">
        <v>65654</v>
      </c>
      <c r="C8190" t="s">
        <v>46</v>
      </c>
      <c r="D8190" t="s">
        <v>65655</v>
      </c>
      <c r="E8190" t="s">
        <v>65092</v>
      </c>
      <c r="F8190" t="s">
        <v>65656</v>
      </c>
      <c r="G8190" t="s">
        <v>65657</v>
      </c>
      <c r="H8190" t="s">
        <v>65658</v>
      </c>
      <c r="I8190" t="s">
        <v>2350</v>
      </c>
      <c r="J8190" t="s">
        <v>3414</v>
      </c>
      <c r="K8190" t="s">
        <v>3415</v>
      </c>
      <c r="L8190" t="s">
        <v>128</v>
      </c>
      <c r="M8190" t="s">
        <v>2890</v>
      </c>
      <c r="O8190" t="s">
        <v>3416</v>
      </c>
      <c r="P8190" t="s">
        <v>65659</v>
      </c>
      <c r="Q8190" t="s">
        <v>65660</v>
      </c>
      <c r="R8190" t="str">
        <f t="shared" si="254"/>
        <v>寿光</v>
      </c>
      <c r="S8190" t="str">
        <f t="shared" si="255"/>
        <v>0716</v>
      </c>
    </row>
    <row r="8191" spans="1:19">
      <c r="A8191" t="s">
        <v>65661</v>
      </c>
      <c r="B8191" t="s">
        <v>65662</v>
      </c>
      <c r="C8191" t="s">
        <v>46</v>
      </c>
      <c r="D8191" t="s">
        <v>65663</v>
      </c>
      <c r="E8191" t="s">
        <v>65092</v>
      </c>
      <c r="F8191" t="s">
        <v>65664</v>
      </c>
      <c r="G8191" t="s">
        <v>65665</v>
      </c>
      <c r="H8191" t="s">
        <v>65666</v>
      </c>
      <c r="I8191" t="s">
        <v>5112</v>
      </c>
      <c r="J8191" t="s">
        <v>61794</v>
      </c>
      <c r="K8191" t="s">
        <v>61795</v>
      </c>
      <c r="L8191" t="s">
        <v>101</v>
      </c>
      <c r="M8191" t="s">
        <v>2982</v>
      </c>
      <c r="N8191" t="s">
        <v>5855</v>
      </c>
      <c r="O8191" t="s">
        <v>61796</v>
      </c>
      <c r="P8191" t="s">
        <v>65667</v>
      </c>
      <c r="R8191" t="str">
        <f t="shared" si="254"/>
        <v>潍城</v>
      </c>
      <c r="S8191" t="str">
        <f t="shared" si="255"/>
        <v>0716</v>
      </c>
    </row>
    <row r="8192" spans="1:19">
      <c r="A8192" t="s">
        <v>65668</v>
      </c>
      <c r="B8192" t="s">
        <v>65669</v>
      </c>
      <c r="C8192" t="s">
        <v>46</v>
      </c>
      <c r="D8192" t="s">
        <v>65670</v>
      </c>
      <c r="E8192" t="s">
        <v>65092</v>
      </c>
      <c r="F8192" t="s">
        <v>65671</v>
      </c>
      <c r="G8192" t="s">
        <v>65672</v>
      </c>
      <c r="H8192" t="s">
        <v>65673</v>
      </c>
      <c r="I8192" t="s">
        <v>2350</v>
      </c>
      <c r="J8192" t="s">
        <v>2793</v>
      </c>
      <c r="K8192" t="s">
        <v>2794</v>
      </c>
      <c r="L8192" t="s">
        <v>57</v>
      </c>
      <c r="M8192" t="s">
        <v>2367</v>
      </c>
      <c r="O8192" t="s">
        <v>2795</v>
      </c>
      <c r="P8192" t="s">
        <v>65674</v>
      </c>
      <c r="R8192" t="str">
        <f t="shared" si="254"/>
        <v>安丘</v>
      </c>
      <c r="S8192" t="str">
        <f t="shared" si="255"/>
        <v>0716</v>
      </c>
    </row>
    <row r="8193" spans="1:19">
      <c r="A8193" t="s">
        <v>65675</v>
      </c>
      <c r="B8193" t="s">
        <v>65676</v>
      </c>
      <c r="C8193" t="s">
        <v>46</v>
      </c>
      <c r="D8193" t="s">
        <v>65677</v>
      </c>
      <c r="E8193" t="s">
        <v>65092</v>
      </c>
      <c r="F8193" t="s">
        <v>65678</v>
      </c>
      <c r="G8193" t="s">
        <v>65679</v>
      </c>
      <c r="H8193" t="s">
        <v>65680</v>
      </c>
      <c r="I8193" t="s">
        <v>2465</v>
      </c>
      <c r="J8193" t="s">
        <v>9445</v>
      </c>
      <c r="K8193" t="s">
        <v>9446</v>
      </c>
      <c r="L8193" t="s">
        <v>119</v>
      </c>
      <c r="M8193" t="s">
        <v>3695</v>
      </c>
      <c r="N8193" t="s">
        <v>2480</v>
      </c>
      <c r="O8193" t="s">
        <v>9447</v>
      </c>
      <c r="P8193" t="s">
        <v>65681</v>
      </c>
      <c r="R8193" t="str">
        <f t="shared" ref="R8193:R8256" si="256">IF(OR(LEFT(L8193,2)="高新"),"奎文",IF(LEFT(L8193,2)="峡山","坊子",IF(LEFT(L8193,2)="滨海","寒亭",LEFT(L8193,2))))</f>
        <v>寒亭</v>
      </c>
      <c r="S8193" t="str">
        <f t="shared" ref="S8193:S8256" si="257">TEXT(B8193,"mmdd")</f>
        <v>0716</v>
      </c>
    </row>
    <row r="8194" spans="1:19">
      <c r="A8194" t="s">
        <v>65682</v>
      </c>
      <c r="B8194" t="s">
        <v>65683</v>
      </c>
      <c r="C8194" t="s">
        <v>46</v>
      </c>
      <c r="D8194" t="s">
        <v>65684</v>
      </c>
      <c r="E8194" t="s">
        <v>64339</v>
      </c>
      <c r="F8194" t="s">
        <v>65685</v>
      </c>
      <c r="G8194" t="s">
        <v>65686</v>
      </c>
      <c r="H8194" t="s">
        <v>65687</v>
      </c>
      <c r="I8194" t="s">
        <v>2350</v>
      </c>
      <c r="J8194" t="s">
        <v>6863</v>
      </c>
      <c r="K8194" t="s">
        <v>6864</v>
      </c>
      <c r="L8194" t="s">
        <v>128</v>
      </c>
      <c r="M8194" t="s">
        <v>3952</v>
      </c>
      <c r="O8194" t="s">
        <v>6865</v>
      </c>
      <c r="P8194" t="s">
        <v>65688</v>
      </c>
      <c r="Q8194" t="s">
        <v>65689</v>
      </c>
      <c r="R8194" t="str">
        <f t="shared" si="256"/>
        <v>寿光</v>
      </c>
      <c r="S8194" t="str">
        <f t="shared" si="257"/>
        <v>0716</v>
      </c>
    </row>
    <row r="8195" spans="1:19">
      <c r="A8195" t="s">
        <v>65690</v>
      </c>
      <c r="B8195" t="s">
        <v>65691</v>
      </c>
      <c r="C8195" t="s">
        <v>46</v>
      </c>
      <c r="D8195" t="s">
        <v>65692</v>
      </c>
      <c r="E8195" t="s">
        <v>65693</v>
      </c>
      <c r="F8195" t="s">
        <v>65694</v>
      </c>
      <c r="G8195" t="s">
        <v>65695</v>
      </c>
      <c r="H8195" t="s">
        <v>65696</v>
      </c>
      <c r="I8195" t="s">
        <v>2364</v>
      </c>
      <c r="J8195" t="s">
        <v>7860</v>
      </c>
      <c r="K8195" t="s">
        <v>7861</v>
      </c>
      <c r="L8195" t="s">
        <v>128</v>
      </c>
      <c r="M8195" t="s">
        <v>4047</v>
      </c>
      <c r="N8195" t="s">
        <v>3554</v>
      </c>
      <c r="O8195" t="s">
        <v>7862</v>
      </c>
      <c r="P8195" t="s">
        <v>65697</v>
      </c>
      <c r="R8195" t="str">
        <f t="shared" si="256"/>
        <v>寿光</v>
      </c>
      <c r="S8195" t="str">
        <f t="shared" si="257"/>
        <v>0716</v>
      </c>
    </row>
    <row r="8196" spans="1:19">
      <c r="A8196" t="s">
        <v>65698</v>
      </c>
      <c r="B8196" t="s">
        <v>65699</v>
      </c>
      <c r="C8196" t="s">
        <v>46</v>
      </c>
      <c r="D8196" t="s">
        <v>65700</v>
      </c>
      <c r="E8196" t="s">
        <v>65092</v>
      </c>
      <c r="F8196" t="s">
        <v>65701</v>
      </c>
      <c r="G8196" t="s">
        <v>65702</v>
      </c>
      <c r="H8196" t="s">
        <v>65703</v>
      </c>
      <c r="I8196" t="s">
        <v>2645</v>
      </c>
      <c r="J8196" t="s">
        <v>3565</v>
      </c>
      <c r="K8196" t="s">
        <v>3566</v>
      </c>
      <c r="L8196" t="s">
        <v>110</v>
      </c>
      <c r="M8196" t="s">
        <v>2575</v>
      </c>
      <c r="N8196" t="s">
        <v>2421</v>
      </c>
      <c r="O8196" t="s">
        <v>3567</v>
      </c>
      <c r="P8196" t="s">
        <v>65704</v>
      </c>
      <c r="R8196" t="str">
        <f t="shared" si="256"/>
        <v>高密</v>
      </c>
      <c r="S8196" t="str">
        <f t="shared" si="257"/>
        <v>0716</v>
      </c>
    </row>
    <row r="8197" spans="1:19">
      <c r="A8197" t="s">
        <v>2254</v>
      </c>
      <c r="B8197" t="s">
        <v>65705</v>
      </c>
      <c r="C8197" t="s">
        <v>46</v>
      </c>
      <c r="D8197" t="s">
        <v>65706</v>
      </c>
      <c r="E8197" t="s">
        <v>65574</v>
      </c>
      <c r="F8197" t="s">
        <v>65707</v>
      </c>
      <c r="G8197" t="s">
        <v>2252</v>
      </c>
      <c r="H8197" t="s">
        <v>65708</v>
      </c>
      <c r="I8197" t="s">
        <v>2350</v>
      </c>
      <c r="J8197" t="s">
        <v>11926</v>
      </c>
      <c r="K8197" t="s">
        <v>11927</v>
      </c>
      <c r="L8197" t="s">
        <v>137</v>
      </c>
      <c r="M8197" t="s">
        <v>3213</v>
      </c>
      <c r="O8197" t="s">
        <v>11929</v>
      </c>
      <c r="P8197" t="s">
        <v>65709</v>
      </c>
      <c r="Q8197" t="s">
        <v>65710</v>
      </c>
      <c r="R8197" t="str">
        <f t="shared" si="256"/>
        <v>青州</v>
      </c>
      <c r="S8197" t="str">
        <f t="shared" si="257"/>
        <v>0716</v>
      </c>
    </row>
    <row r="8198" spans="1:19">
      <c r="A8198" t="s">
        <v>65711</v>
      </c>
      <c r="B8198" t="s">
        <v>65712</v>
      </c>
      <c r="C8198" t="s">
        <v>46</v>
      </c>
      <c r="D8198" t="s">
        <v>65713</v>
      </c>
      <c r="E8198" t="s">
        <v>65714</v>
      </c>
      <c r="F8198" t="s">
        <v>65715</v>
      </c>
      <c r="G8198" t="s">
        <v>65716</v>
      </c>
      <c r="H8198" t="s">
        <v>65717</v>
      </c>
      <c r="I8198" t="s">
        <v>2364</v>
      </c>
      <c r="J8198" t="s">
        <v>8903</v>
      </c>
      <c r="K8198" t="s">
        <v>8904</v>
      </c>
      <c r="L8198" t="s">
        <v>110</v>
      </c>
      <c r="M8198" t="s">
        <v>7112</v>
      </c>
      <c r="N8198" t="s">
        <v>2872</v>
      </c>
      <c r="O8198" t="s">
        <v>8905</v>
      </c>
      <c r="P8198" t="s">
        <v>65718</v>
      </c>
      <c r="R8198" t="str">
        <f t="shared" si="256"/>
        <v>高密</v>
      </c>
      <c r="S8198" t="str">
        <f t="shared" si="257"/>
        <v>0716</v>
      </c>
    </row>
    <row r="8199" spans="1:19">
      <c r="A8199" t="s">
        <v>65719</v>
      </c>
      <c r="B8199" t="s">
        <v>65720</v>
      </c>
      <c r="C8199" t="s">
        <v>46</v>
      </c>
      <c r="D8199" t="s">
        <v>65721</v>
      </c>
      <c r="E8199" t="s">
        <v>65722</v>
      </c>
      <c r="F8199" t="s">
        <v>65723</v>
      </c>
      <c r="G8199" t="s">
        <v>65724</v>
      </c>
      <c r="H8199" t="s">
        <v>65725</v>
      </c>
      <c r="I8199" t="s">
        <v>2378</v>
      </c>
      <c r="J8199" t="s">
        <v>6005</v>
      </c>
      <c r="K8199" t="s">
        <v>6006</v>
      </c>
      <c r="L8199" t="s">
        <v>110</v>
      </c>
      <c r="M8199" t="s">
        <v>3098</v>
      </c>
      <c r="N8199" t="s">
        <v>2529</v>
      </c>
      <c r="O8199" t="s">
        <v>6007</v>
      </c>
      <c r="P8199" t="s">
        <v>65726</v>
      </c>
      <c r="Q8199" t="s">
        <v>65727</v>
      </c>
      <c r="R8199" t="str">
        <f t="shared" si="256"/>
        <v>高密</v>
      </c>
      <c r="S8199" t="str">
        <f t="shared" si="257"/>
        <v>0716</v>
      </c>
    </row>
    <row r="8200" spans="1:19">
      <c r="A8200" t="s">
        <v>65728</v>
      </c>
      <c r="B8200" t="s">
        <v>65729</v>
      </c>
      <c r="C8200" t="s">
        <v>46</v>
      </c>
      <c r="D8200" t="s">
        <v>65730</v>
      </c>
      <c r="E8200" t="s">
        <v>65731</v>
      </c>
      <c r="F8200" t="s">
        <v>65732</v>
      </c>
      <c r="G8200" t="s">
        <v>65733</v>
      </c>
      <c r="H8200" t="s">
        <v>65734</v>
      </c>
      <c r="I8200" t="s">
        <v>2364</v>
      </c>
      <c r="J8200" t="s">
        <v>3026</v>
      </c>
      <c r="K8200" t="s">
        <v>3027</v>
      </c>
      <c r="L8200" t="s">
        <v>128</v>
      </c>
      <c r="M8200" t="s">
        <v>3028</v>
      </c>
      <c r="N8200" t="s">
        <v>2564</v>
      </c>
      <c r="O8200" t="s">
        <v>3029</v>
      </c>
      <c r="P8200" t="s">
        <v>65735</v>
      </c>
      <c r="R8200" t="str">
        <f t="shared" si="256"/>
        <v>寿光</v>
      </c>
      <c r="S8200" t="str">
        <f t="shared" si="257"/>
        <v>0716</v>
      </c>
    </row>
    <row r="8201" spans="1:19">
      <c r="A8201" t="s">
        <v>65736</v>
      </c>
      <c r="B8201" t="s">
        <v>65737</v>
      </c>
      <c r="C8201" t="s">
        <v>46</v>
      </c>
      <c r="D8201" t="s">
        <v>65738</v>
      </c>
      <c r="E8201" t="s">
        <v>65739</v>
      </c>
      <c r="F8201" t="s">
        <v>65740</v>
      </c>
      <c r="G8201" t="s">
        <v>65741</v>
      </c>
      <c r="H8201" t="s">
        <v>65742</v>
      </c>
      <c r="I8201" t="s">
        <v>2503</v>
      </c>
      <c r="J8201" t="s">
        <v>12541</v>
      </c>
      <c r="K8201" t="s">
        <v>12542</v>
      </c>
      <c r="L8201" t="s">
        <v>128</v>
      </c>
      <c r="M8201" t="s">
        <v>4047</v>
      </c>
      <c r="N8201" t="s">
        <v>3122</v>
      </c>
      <c r="O8201" t="s">
        <v>12543</v>
      </c>
      <c r="P8201" t="s">
        <v>65743</v>
      </c>
      <c r="Q8201" t="s">
        <v>65744</v>
      </c>
      <c r="R8201" t="str">
        <f t="shared" si="256"/>
        <v>寿光</v>
      </c>
      <c r="S8201" t="str">
        <f t="shared" si="257"/>
        <v>0716</v>
      </c>
    </row>
    <row r="8202" spans="1:19">
      <c r="A8202" t="s">
        <v>65745</v>
      </c>
      <c r="B8202" t="s">
        <v>65746</v>
      </c>
      <c r="C8202" t="s">
        <v>46</v>
      </c>
      <c r="D8202" t="s">
        <v>65747</v>
      </c>
      <c r="E8202" t="s">
        <v>65748</v>
      </c>
      <c r="F8202" t="s">
        <v>65749</v>
      </c>
      <c r="G8202" t="s">
        <v>65750</v>
      </c>
      <c r="H8202" t="s">
        <v>65751</v>
      </c>
      <c r="I8202" t="s">
        <v>2364</v>
      </c>
      <c r="J8202" t="s">
        <v>7860</v>
      </c>
      <c r="K8202" t="s">
        <v>7861</v>
      </c>
      <c r="L8202" t="s">
        <v>128</v>
      </c>
      <c r="M8202" t="s">
        <v>4047</v>
      </c>
      <c r="N8202" t="s">
        <v>3961</v>
      </c>
      <c r="O8202" t="s">
        <v>7862</v>
      </c>
      <c r="P8202" t="s">
        <v>65752</v>
      </c>
      <c r="Q8202" t="s">
        <v>65753</v>
      </c>
      <c r="R8202" t="str">
        <f t="shared" si="256"/>
        <v>寿光</v>
      </c>
      <c r="S8202" t="str">
        <f t="shared" si="257"/>
        <v>0716</v>
      </c>
    </row>
    <row r="8203" spans="1:19">
      <c r="A8203" t="s">
        <v>65754</v>
      </c>
      <c r="B8203" t="s">
        <v>65755</v>
      </c>
      <c r="C8203" t="s">
        <v>46</v>
      </c>
      <c r="D8203" t="s">
        <v>65756</v>
      </c>
      <c r="E8203" t="s">
        <v>65092</v>
      </c>
      <c r="F8203" t="s">
        <v>65757</v>
      </c>
      <c r="G8203" t="s">
        <v>65758</v>
      </c>
      <c r="H8203" t="s">
        <v>65759</v>
      </c>
      <c r="I8203" t="s">
        <v>2378</v>
      </c>
      <c r="J8203" t="s">
        <v>2741</v>
      </c>
      <c r="K8203" t="s">
        <v>4958</v>
      </c>
      <c r="L8203" t="s">
        <v>137</v>
      </c>
      <c r="M8203" t="s">
        <v>4959</v>
      </c>
      <c r="N8203" t="s">
        <v>3499</v>
      </c>
      <c r="O8203" t="s">
        <v>2744</v>
      </c>
      <c r="P8203" t="s">
        <v>65760</v>
      </c>
      <c r="R8203" t="str">
        <f t="shared" si="256"/>
        <v>青州</v>
      </c>
      <c r="S8203" t="str">
        <f t="shared" si="257"/>
        <v>0716</v>
      </c>
    </row>
    <row r="8204" spans="1:19">
      <c r="A8204" t="s">
        <v>65761</v>
      </c>
      <c r="B8204" t="s">
        <v>65762</v>
      </c>
      <c r="C8204" t="s">
        <v>46</v>
      </c>
      <c r="D8204" t="s">
        <v>65763</v>
      </c>
      <c r="E8204" t="s">
        <v>65764</v>
      </c>
      <c r="F8204" t="s">
        <v>65765</v>
      </c>
      <c r="G8204" t="s">
        <v>65766</v>
      </c>
      <c r="H8204" t="s">
        <v>65767</v>
      </c>
      <c r="I8204" t="s">
        <v>2350</v>
      </c>
      <c r="J8204" t="s">
        <v>2337</v>
      </c>
      <c r="K8204" t="s">
        <v>2338</v>
      </c>
      <c r="L8204" t="s">
        <v>137</v>
      </c>
      <c r="M8204" t="s">
        <v>2339</v>
      </c>
      <c r="N8204" t="s">
        <v>2340</v>
      </c>
      <c r="O8204" t="s">
        <v>2341</v>
      </c>
      <c r="P8204" t="s">
        <v>65768</v>
      </c>
      <c r="R8204" t="str">
        <f t="shared" si="256"/>
        <v>青州</v>
      </c>
      <c r="S8204" t="str">
        <f t="shared" si="257"/>
        <v>0716</v>
      </c>
    </row>
    <row r="8205" spans="1:19">
      <c r="A8205" t="s">
        <v>65769</v>
      </c>
      <c r="B8205" t="s">
        <v>65770</v>
      </c>
      <c r="C8205" t="s">
        <v>46</v>
      </c>
      <c r="D8205" t="s">
        <v>65771</v>
      </c>
      <c r="E8205" t="s">
        <v>63120</v>
      </c>
      <c r="F8205" t="s">
        <v>65772</v>
      </c>
      <c r="G8205" t="s">
        <v>65773</v>
      </c>
      <c r="H8205" t="s">
        <v>65774</v>
      </c>
      <c r="I8205" t="s">
        <v>2350</v>
      </c>
      <c r="J8205" t="s">
        <v>33535</v>
      </c>
      <c r="K8205" t="s">
        <v>33536</v>
      </c>
      <c r="L8205" t="s">
        <v>67</v>
      </c>
      <c r="M8205" t="s">
        <v>2871</v>
      </c>
      <c r="N8205" t="s">
        <v>2340</v>
      </c>
      <c r="O8205" t="s">
        <v>33537</v>
      </c>
      <c r="P8205" t="s">
        <v>65775</v>
      </c>
      <c r="Q8205" t="s">
        <v>65776</v>
      </c>
      <c r="R8205" t="str">
        <f t="shared" si="256"/>
        <v>昌邑</v>
      </c>
      <c r="S8205" t="str">
        <f t="shared" si="257"/>
        <v>0716</v>
      </c>
    </row>
    <row r="8206" spans="1:19">
      <c r="A8206" t="s">
        <v>65777</v>
      </c>
      <c r="B8206" t="s">
        <v>65778</v>
      </c>
      <c r="C8206" t="s">
        <v>46</v>
      </c>
      <c r="D8206" t="s">
        <v>65779</v>
      </c>
      <c r="E8206" t="s">
        <v>63120</v>
      </c>
      <c r="F8206" t="s">
        <v>65780</v>
      </c>
      <c r="G8206" t="s">
        <v>65781</v>
      </c>
      <c r="H8206" t="s">
        <v>65782</v>
      </c>
      <c r="I8206" t="s">
        <v>2378</v>
      </c>
      <c r="J8206" t="s">
        <v>7110</v>
      </c>
      <c r="K8206" t="s">
        <v>7111</v>
      </c>
      <c r="L8206" t="s">
        <v>110</v>
      </c>
      <c r="M8206" t="s">
        <v>7112</v>
      </c>
      <c r="N8206" t="s">
        <v>2816</v>
      </c>
      <c r="O8206" t="s">
        <v>7113</v>
      </c>
      <c r="P8206" t="s">
        <v>65783</v>
      </c>
      <c r="Q8206" t="s">
        <v>65784</v>
      </c>
      <c r="R8206" t="str">
        <f t="shared" si="256"/>
        <v>高密</v>
      </c>
      <c r="S8206" t="str">
        <f t="shared" si="257"/>
        <v>0716</v>
      </c>
    </row>
    <row r="8207" spans="1:19">
      <c r="A8207" t="s">
        <v>65785</v>
      </c>
      <c r="B8207" t="s">
        <v>65786</v>
      </c>
      <c r="C8207" t="s">
        <v>46</v>
      </c>
      <c r="D8207" t="s">
        <v>65787</v>
      </c>
      <c r="E8207" t="s">
        <v>65565</v>
      </c>
      <c r="F8207" t="s">
        <v>65788</v>
      </c>
      <c r="G8207" t="s">
        <v>65789</v>
      </c>
      <c r="H8207" t="s">
        <v>65790</v>
      </c>
      <c r="I8207" t="s">
        <v>2350</v>
      </c>
      <c r="J8207" t="s">
        <v>5128</v>
      </c>
      <c r="K8207" t="s">
        <v>5129</v>
      </c>
      <c r="L8207" t="s">
        <v>67</v>
      </c>
      <c r="M8207" t="s">
        <v>3706</v>
      </c>
      <c r="O8207" t="s">
        <v>5130</v>
      </c>
      <c r="P8207" t="s">
        <v>65791</v>
      </c>
      <c r="Q8207" t="s">
        <v>65792</v>
      </c>
      <c r="R8207" t="str">
        <f t="shared" si="256"/>
        <v>昌邑</v>
      </c>
      <c r="S8207" t="str">
        <f t="shared" si="257"/>
        <v>0716</v>
      </c>
    </row>
    <row r="8208" spans="1:19">
      <c r="A8208" t="s">
        <v>65793</v>
      </c>
      <c r="B8208" t="s">
        <v>65794</v>
      </c>
      <c r="C8208" t="s">
        <v>46</v>
      </c>
      <c r="D8208" t="s">
        <v>65795</v>
      </c>
      <c r="E8208" t="s">
        <v>65722</v>
      </c>
      <c r="F8208" t="s">
        <v>65796</v>
      </c>
      <c r="G8208" t="s">
        <v>65797</v>
      </c>
      <c r="H8208" t="s">
        <v>65798</v>
      </c>
      <c r="I8208" t="s">
        <v>2350</v>
      </c>
      <c r="J8208" t="s">
        <v>16806</v>
      </c>
      <c r="K8208" t="s">
        <v>16807</v>
      </c>
      <c r="L8208" t="s">
        <v>47</v>
      </c>
      <c r="M8208" t="s">
        <v>11108</v>
      </c>
      <c r="O8208" t="s">
        <v>16808</v>
      </c>
      <c r="P8208" t="s">
        <v>65799</v>
      </c>
      <c r="Q8208" t="s">
        <v>65800</v>
      </c>
      <c r="R8208" t="str">
        <f t="shared" si="256"/>
        <v>诸城</v>
      </c>
      <c r="S8208" t="str">
        <f t="shared" si="257"/>
        <v>0716</v>
      </c>
    </row>
    <row r="8209" spans="1:19">
      <c r="A8209" t="s">
        <v>65801</v>
      </c>
      <c r="B8209" t="s">
        <v>65802</v>
      </c>
      <c r="C8209" t="s">
        <v>46</v>
      </c>
      <c r="D8209" t="s">
        <v>65803</v>
      </c>
      <c r="E8209" t="s">
        <v>65092</v>
      </c>
      <c r="F8209" t="s">
        <v>65804</v>
      </c>
      <c r="G8209" t="s">
        <v>65805</v>
      </c>
      <c r="H8209" t="s">
        <v>65806</v>
      </c>
      <c r="I8209" t="s">
        <v>2350</v>
      </c>
      <c r="J8209" t="s">
        <v>4582</v>
      </c>
      <c r="K8209" t="s">
        <v>4583</v>
      </c>
      <c r="L8209" t="s">
        <v>110</v>
      </c>
      <c r="M8209" t="s">
        <v>2849</v>
      </c>
      <c r="N8209" t="s">
        <v>7359</v>
      </c>
      <c r="O8209" t="s">
        <v>4584</v>
      </c>
      <c r="P8209" t="s">
        <v>65807</v>
      </c>
      <c r="Q8209" t="s">
        <v>65808</v>
      </c>
      <c r="R8209" t="str">
        <f t="shared" si="256"/>
        <v>高密</v>
      </c>
      <c r="S8209" t="str">
        <f t="shared" si="257"/>
        <v>0716</v>
      </c>
    </row>
    <row r="8210" spans="1:19">
      <c r="A8210" t="s">
        <v>65809</v>
      </c>
      <c r="B8210" t="s">
        <v>65810</v>
      </c>
      <c r="C8210" t="s">
        <v>46</v>
      </c>
      <c r="D8210" t="s">
        <v>65811</v>
      </c>
      <c r="E8210" t="s">
        <v>65215</v>
      </c>
      <c r="F8210" t="s">
        <v>65812</v>
      </c>
      <c r="G8210" t="s">
        <v>65813</v>
      </c>
      <c r="H8210" t="s">
        <v>65814</v>
      </c>
      <c r="I8210" t="s">
        <v>2350</v>
      </c>
      <c r="J8210" t="s">
        <v>2646</v>
      </c>
      <c r="K8210" t="s">
        <v>2647</v>
      </c>
      <c r="L8210" t="s">
        <v>128</v>
      </c>
      <c r="M8210" t="s">
        <v>2648</v>
      </c>
      <c r="N8210" t="s">
        <v>2674</v>
      </c>
      <c r="O8210" t="s">
        <v>2650</v>
      </c>
      <c r="P8210" t="s">
        <v>65815</v>
      </c>
      <c r="Q8210" t="s">
        <v>65816</v>
      </c>
      <c r="R8210" t="str">
        <f t="shared" si="256"/>
        <v>寿光</v>
      </c>
      <c r="S8210" t="str">
        <f t="shared" si="257"/>
        <v>0716</v>
      </c>
    </row>
    <row r="8211" spans="1:19">
      <c r="A8211" t="s">
        <v>65817</v>
      </c>
      <c r="B8211" t="s">
        <v>65818</v>
      </c>
      <c r="C8211" t="s">
        <v>46</v>
      </c>
      <c r="D8211" t="s">
        <v>65819</v>
      </c>
      <c r="E8211" t="s">
        <v>65820</v>
      </c>
      <c r="F8211" t="s">
        <v>65821</v>
      </c>
      <c r="G8211" t="s">
        <v>65822</v>
      </c>
      <c r="H8211" t="s">
        <v>65823</v>
      </c>
      <c r="I8211" t="s">
        <v>3436</v>
      </c>
      <c r="J8211" t="s">
        <v>4243</v>
      </c>
      <c r="K8211" t="s">
        <v>4244</v>
      </c>
      <c r="L8211" t="s">
        <v>137</v>
      </c>
      <c r="M8211" t="s">
        <v>3040</v>
      </c>
      <c r="N8211" t="s">
        <v>3994</v>
      </c>
      <c r="O8211" t="s">
        <v>4245</v>
      </c>
      <c r="P8211" t="s">
        <v>65824</v>
      </c>
      <c r="Q8211" t="s">
        <v>65825</v>
      </c>
      <c r="R8211" t="str">
        <f t="shared" si="256"/>
        <v>青州</v>
      </c>
      <c r="S8211" t="str">
        <f t="shared" si="257"/>
        <v>0716</v>
      </c>
    </row>
    <row r="8212" spans="1:19">
      <c r="A8212" t="s">
        <v>65826</v>
      </c>
      <c r="B8212" t="s">
        <v>65827</v>
      </c>
      <c r="C8212" t="s">
        <v>46</v>
      </c>
      <c r="D8212" t="s">
        <v>65828</v>
      </c>
      <c r="E8212" t="s">
        <v>65092</v>
      </c>
      <c r="F8212" t="s">
        <v>65829</v>
      </c>
      <c r="G8212" t="s">
        <v>65830</v>
      </c>
      <c r="H8212" t="s">
        <v>65831</v>
      </c>
      <c r="I8212" t="s">
        <v>2378</v>
      </c>
      <c r="J8212" t="s">
        <v>10349</v>
      </c>
      <c r="K8212" t="s">
        <v>10350</v>
      </c>
      <c r="L8212" t="s">
        <v>57</v>
      </c>
      <c r="M8212" t="s">
        <v>2353</v>
      </c>
      <c r="N8212" t="s">
        <v>2859</v>
      </c>
      <c r="O8212" t="s">
        <v>10351</v>
      </c>
      <c r="P8212" t="s">
        <v>65832</v>
      </c>
      <c r="R8212" t="str">
        <f t="shared" si="256"/>
        <v>安丘</v>
      </c>
      <c r="S8212" t="str">
        <f t="shared" si="257"/>
        <v>0716</v>
      </c>
    </row>
    <row r="8213" spans="1:19">
      <c r="A8213" t="s">
        <v>65833</v>
      </c>
      <c r="B8213" t="s">
        <v>65834</v>
      </c>
      <c r="C8213" t="s">
        <v>46</v>
      </c>
      <c r="D8213" t="s">
        <v>65835</v>
      </c>
      <c r="E8213" t="s">
        <v>64339</v>
      </c>
      <c r="F8213" t="s">
        <v>65836</v>
      </c>
      <c r="G8213" t="s">
        <v>65837</v>
      </c>
      <c r="H8213" t="s">
        <v>65838</v>
      </c>
      <c r="I8213" t="s">
        <v>2350</v>
      </c>
      <c r="J8213" t="s">
        <v>5791</v>
      </c>
      <c r="K8213" t="s">
        <v>5792</v>
      </c>
      <c r="L8213" t="s">
        <v>101</v>
      </c>
      <c r="M8213" t="s">
        <v>3130</v>
      </c>
      <c r="O8213" t="s">
        <v>5793</v>
      </c>
      <c r="P8213" t="s">
        <v>65839</v>
      </c>
      <c r="R8213" t="str">
        <f t="shared" si="256"/>
        <v>潍城</v>
      </c>
      <c r="S8213" t="str">
        <f t="shared" si="257"/>
        <v>0716</v>
      </c>
    </row>
    <row r="8214" spans="1:19">
      <c r="A8214" t="s">
        <v>65840</v>
      </c>
      <c r="B8214" t="s">
        <v>65841</v>
      </c>
      <c r="C8214" t="s">
        <v>46</v>
      </c>
      <c r="D8214" t="s">
        <v>65842</v>
      </c>
      <c r="E8214" t="s">
        <v>64339</v>
      </c>
      <c r="F8214" t="s">
        <v>65843</v>
      </c>
      <c r="G8214" t="s">
        <v>65844</v>
      </c>
      <c r="H8214" t="s">
        <v>65845</v>
      </c>
      <c r="I8214" t="s">
        <v>2350</v>
      </c>
      <c r="J8214" t="s">
        <v>3809</v>
      </c>
      <c r="K8214" t="s">
        <v>3810</v>
      </c>
      <c r="L8214" t="s">
        <v>57</v>
      </c>
      <c r="M8214" t="s">
        <v>3811</v>
      </c>
      <c r="O8214" t="s">
        <v>3812</v>
      </c>
      <c r="P8214" t="s">
        <v>65846</v>
      </c>
      <c r="Q8214" t="s">
        <v>65847</v>
      </c>
      <c r="R8214" t="str">
        <f t="shared" si="256"/>
        <v>安丘</v>
      </c>
      <c r="S8214" t="str">
        <f t="shared" si="257"/>
        <v>0716</v>
      </c>
    </row>
    <row r="8215" spans="1:19">
      <c r="A8215" t="s">
        <v>65848</v>
      </c>
      <c r="B8215" t="s">
        <v>65849</v>
      </c>
      <c r="C8215" t="s">
        <v>46</v>
      </c>
      <c r="D8215" t="s">
        <v>65850</v>
      </c>
      <c r="E8215" t="s">
        <v>65851</v>
      </c>
      <c r="F8215" t="s">
        <v>65852</v>
      </c>
      <c r="G8215" t="s">
        <v>65853</v>
      </c>
      <c r="H8215" t="s">
        <v>65854</v>
      </c>
      <c r="I8215" t="s">
        <v>2378</v>
      </c>
      <c r="J8215" t="s">
        <v>4355</v>
      </c>
      <c r="K8215" t="s">
        <v>4356</v>
      </c>
      <c r="L8215" t="s">
        <v>47</v>
      </c>
      <c r="M8215" t="s">
        <v>4266</v>
      </c>
      <c r="N8215" t="s">
        <v>2421</v>
      </c>
      <c r="O8215" t="s">
        <v>4357</v>
      </c>
      <c r="P8215" t="s">
        <v>65855</v>
      </c>
      <c r="Q8215" t="s">
        <v>65856</v>
      </c>
      <c r="R8215" t="str">
        <f t="shared" si="256"/>
        <v>诸城</v>
      </c>
      <c r="S8215" t="str">
        <f t="shared" si="257"/>
        <v>0716</v>
      </c>
    </row>
    <row r="8216" spans="1:19">
      <c r="A8216" t="s">
        <v>65857</v>
      </c>
      <c r="B8216" t="s">
        <v>65858</v>
      </c>
      <c r="C8216" t="s">
        <v>46</v>
      </c>
      <c r="D8216" t="s">
        <v>65859</v>
      </c>
      <c r="E8216" t="s">
        <v>65860</v>
      </c>
      <c r="F8216" t="s">
        <v>65861</v>
      </c>
      <c r="G8216" t="s">
        <v>65862</v>
      </c>
      <c r="H8216" t="s">
        <v>65863</v>
      </c>
      <c r="I8216" t="s">
        <v>2364</v>
      </c>
      <c r="J8216" t="s">
        <v>3838</v>
      </c>
      <c r="K8216" t="s">
        <v>3839</v>
      </c>
      <c r="L8216" t="s">
        <v>676</v>
      </c>
      <c r="M8216" t="s">
        <v>3840</v>
      </c>
      <c r="N8216" t="s">
        <v>3017</v>
      </c>
      <c r="O8216" t="s">
        <v>3841</v>
      </c>
      <c r="P8216" t="s">
        <v>65864</v>
      </c>
      <c r="R8216" t="str">
        <f t="shared" si="256"/>
        <v>昌乐</v>
      </c>
      <c r="S8216" t="str">
        <f t="shared" si="257"/>
        <v>0716</v>
      </c>
    </row>
    <row r="8217" spans="1:19">
      <c r="A8217" t="s">
        <v>65865</v>
      </c>
      <c r="B8217" t="s">
        <v>65866</v>
      </c>
      <c r="C8217" t="s">
        <v>46</v>
      </c>
      <c r="D8217" t="s">
        <v>65867</v>
      </c>
      <c r="E8217" t="s">
        <v>64339</v>
      </c>
      <c r="F8217" t="s">
        <v>65868</v>
      </c>
      <c r="G8217" t="s">
        <v>65869</v>
      </c>
      <c r="H8217" t="s">
        <v>65870</v>
      </c>
      <c r="I8217" t="s">
        <v>2350</v>
      </c>
      <c r="J8217" t="s">
        <v>11926</v>
      </c>
      <c r="K8217" t="s">
        <v>11927</v>
      </c>
      <c r="L8217" t="s">
        <v>137</v>
      </c>
      <c r="M8217" t="s">
        <v>3213</v>
      </c>
      <c r="O8217" t="s">
        <v>11929</v>
      </c>
      <c r="P8217" t="s">
        <v>65871</v>
      </c>
      <c r="R8217" t="str">
        <f t="shared" si="256"/>
        <v>青州</v>
      </c>
      <c r="S8217" t="str">
        <f t="shared" si="257"/>
        <v>0716</v>
      </c>
    </row>
    <row r="8218" spans="1:19">
      <c r="A8218" t="s">
        <v>65872</v>
      </c>
      <c r="B8218" t="s">
        <v>65873</v>
      </c>
      <c r="C8218" t="s">
        <v>46</v>
      </c>
      <c r="D8218" t="s">
        <v>65874</v>
      </c>
      <c r="E8218" t="s">
        <v>64339</v>
      </c>
      <c r="F8218" t="s">
        <v>65875</v>
      </c>
      <c r="G8218" t="s">
        <v>65876</v>
      </c>
      <c r="H8218" t="s">
        <v>65877</v>
      </c>
      <c r="I8218" t="s">
        <v>2586</v>
      </c>
      <c r="J8218" t="s">
        <v>3355</v>
      </c>
      <c r="K8218" t="s">
        <v>3356</v>
      </c>
      <c r="L8218" t="s">
        <v>101</v>
      </c>
      <c r="M8218" t="s">
        <v>2982</v>
      </c>
      <c r="O8218" t="s">
        <v>3357</v>
      </c>
      <c r="P8218" t="s">
        <v>65878</v>
      </c>
      <c r="Q8218" t="s">
        <v>65879</v>
      </c>
      <c r="R8218" t="str">
        <f t="shared" si="256"/>
        <v>潍城</v>
      </c>
      <c r="S8218" t="str">
        <f t="shared" si="257"/>
        <v>0716</v>
      </c>
    </row>
    <row r="8219" spans="1:19">
      <c r="A8219" t="s">
        <v>65880</v>
      </c>
      <c r="B8219" t="s">
        <v>65881</v>
      </c>
      <c r="C8219" t="s">
        <v>46</v>
      </c>
      <c r="D8219" t="s">
        <v>65882</v>
      </c>
      <c r="E8219" t="s">
        <v>65883</v>
      </c>
      <c r="F8219" t="s">
        <v>65884</v>
      </c>
      <c r="G8219" t="s">
        <v>65885</v>
      </c>
      <c r="H8219" t="s">
        <v>65886</v>
      </c>
      <c r="I8219" t="s">
        <v>2378</v>
      </c>
      <c r="J8219" t="s">
        <v>12252</v>
      </c>
      <c r="K8219" t="s">
        <v>12253</v>
      </c>
      <c r="L8219" t="s">
        <v>676</v>
      </c>
      <c r="M8219" t="s">
        <v>2815</v>
      </c>
      <c r="N8219" t="s">
        <v>2421</v>
      </c>
      <c r="O8219" t="s">
        <v>12254</v>
      </c>
      <c r="P8219" t="s">
        <v>65887</v>
      </c>
      <c r="R8219" t="str">
        <f t="shared" si="256"/>
        <v>昌乐</v>
      </c>
      <c r="S8219" t="str">
        <f t="shared" si="257"/>
        <v>0716</v>
      </c>
    </row>
    <row r="8220" spans="1:19">
      <c r="A8220" t="s">
        <v>65888</v>
      </c>
      <c r="B8220" t="s">
        <v>65889</v>
      </c>
      <c r="C8220" t="s">
        <v>46</v>
      </c>
      <c r="D8220" t="s">
        <v>65890</v>
      </c>
      <c r="E8220" t="s">
        <v>65891</v>
      </c>
      <c r="F8220" t="s">
        <v>65892</v>
      </c>
      <c r="G8220" t="s">
        <v>65893</v>
      </c>
      <c r="H8220" t="s">
        <v>65894</v>
      </c>
      <c r="I8220" t="s">
        <v>2350</v>
      </c>
      <c r="J8220" t="s">
        <v>16806</v>
      </c>
      <c r="K8220" t="s">
        <v>16807</v>
      </c>
      <c r="L8220" t="s">
        <v>47</v>
      </c>
      <c r="M8220" t="s">
        <v>11108</v>
      </c>
      <c r="O8220" t="s">
        <v>16808</v>
      </c>
      <c r="P8220" t="s">
        <v>65895</v>
      </c>
      <c r="R8220" t="str">
        <f t="shared" si="256"/>
        <v>诸城</v>
      </c>
      <c r="S8220" t="str">
        <f t="shared" si="257"/>
        <v>0716</v>
      </c>
    </row>
    <row r="8221" spans="1:19">
      <c r="A8221" t="s">
        <v>65896</v>
      </c>
      <c r="B8221" t="s">
        <v>65897</v>
      </c>
      <c r="C8221" t="s">
        <v>46</v>
      </c>
      <c r="D8221" t="s">
        <v>65898</v>
      </c>
      <c r="E8221" t="s">
        <v>65092</v>
      </c>
      <c r="F8221" t="s">
        <v>65899</v>
      </c>
      <c r="G8221" t="s">
        <v>65900</v>
      </c>
      <c r="H8221" t="s">
        <v>65901</v>
      </c>
      <c r="I8221" t="s">
        <v>2378</v>
      </c>
      <c r="J8221" t="s">
        <v>4533</v>
      </c>
      <c r="K8221" t="s">
        <v>4534</v>
      </c>
      <c r="L8221" t="s">
        <v>76</v>
      </c>
      <c r="M8221" t="s">
        <v>2528</v>
      </c>
      <c r="N8221" t="s">
        <v>2480</v>
      </c>
      <c r="O8221" t="s">
        <v>4535</v>
      </c>
      <c r="P8221" t="s">
        <v>65902</v>
      </c>
      <c r="R8221" t="str">
        <f t="shared" si="256"/>
        <v>奎文</v>
      </c>
      <c r="S8221" t="str">
        <f t="shared" si="257"/>
        <v>0716</v>
      </c>
    </row>
    <row r="8222" spans="1:19">
      <c r="A8222" t="s">
        <v>65903</v>
      </c>
      <c r="B8222" t="s">
        <v>65904</v>
      </c>
      <c r="C8222" t="s">
        <v>46</v>
      </c>
      <c r="D8222" t="s">
        <v>65905</v>
      </c>
      <c r="E8222" t="s">
        <v>65092</v>
      </c>
      <c r="F8222" t="s">
        <v>65906</v>
      </c>
      <c r="G8222" t="s">
        <v>65907</v>
      </c>
      <c r="H8222" t="s">
        <v>65908</v>
      </c>
      <c r="I8222" t="s">
        <v>2364</v>
      </c>
      <c r="J8222" t="s">
        <v>3167</v>
      </c>
      <c r="K8222" t="s">
        <v>3168</v>
      </c>
      <c r="L8222" t="s">
        <v>110</v>
      </c>
      <c r="M8222" t="s">
        <v>3098</v>
      </c>
      <c r="N8222" t="s">
        <v>2354</v>
      </c>
      <c r="O8222" t="s">
        <v>3169</v>
      </c>
      <c r="P8222" t="s">
        <v>65909</v>
      </c>
      <c r="Q8222" t="s">
        <v>65910</v>
      </c>
      <c r="R8222" t="str">
        <f t="shared" si="256"/>
        <v>高密</v>
      </c>
      <c r="S8222" t="str">
        <f t="shared" si="257"/>
        <v>0716</v>
      </c>
    </row>
    <row r="8223" spans="1:19">
      <c r="A8223" t="s">
        <v>65911</v>
      </c>
      <c r="B8223" t="s">
        <v>65912</v>
      </c>
      <c r="C8223" t="s">
        <v>46</v>
      </c>
      <c r="D8223" t="s">
        <v>65913</v>
      </c>
      <c r="E8223" t="s">
        <v>65914</v>
      </c>
      <c r="F8223" t="s">
        <v>65915</v>
      </c>
      <c r="G8223" t="s">
        <v>65916</v>
      </c>
      <c r="H8223" t="s">
        <v>65917</v>
      </c>
      <c r="I8223" t="s">
        <v>2364</v>
      </c>
      <c r="J8223" t="s">
        <v>2956</v>
      </c>
      <c r="K8223" t="s">
        <v>2957</v>
      </c>
      <c r="L8223" t="s">
        <v>67</v>
      </c>
      <c r="M8223" t="s">
        <v>2958</v>
      </c>
      <c r="N8223" t="s">
        <v>2340</v>
      </c>
      <c r="O8223" t="s">
        <v>3908</v>
      </c>
      <c r="P8223" t="s">
        <v>65918</v>
      </c>
      <c r="Q8223" t="s">
        <v>65919</v>
      </c>
      <c r="R8223" t="str">
        <f t="shared" si="256"/>
        <v>昌邑</v>
      </c>
      <c r="S8223" t="str">
        <f t="shared" si="257"/>
        <v>0716</v>
      </c>
    </row>
    <row r="8224" spans="1:19">
      <c r="A8224" t="s">
        <v>65920</v>
      </c>
      <c r="B8224" t="s">
        <v>65921</v>
      </c>
      <c r="C8224" t="s">
        <v>46</v>
      </c>
      <c r="D8224" t="s">
        <v>65922</v>
      </c>
      <c r="E8224" t="s">
        <v>64339</v>
      </c>
      <c r="F8224" t="s">
        <v>65923</v>
      </c>
      <c r="G8224" t="s">
        <v>65924</v>
      </c>
      <c r="H8224" t="s">
        <v>65925</v>
      </c>
      <c r="I8224" t="s">
        <v>5112</v>
      </c>
      <c r="J8224" t="s">
        <v>9022</v>
      </c>
      <c r="K8224" t="s">
        <v>9023</v>
      </c>
      <c r="L8224" t="s">
        <v>101</v>
      </c>
      <c r="M8224" t="s">
        <v>4459</v>
      </c>
      <c r="O8224" t="s">
        <v>9024</v>
      </c>
      <c r="P8224" t="s">
        <v>65926</v>
      </c>
      <c r="R8224" t="str">
        <f t="shared" si="256"/>
        <v>潍城</v>
      </c>
      <c r="S8224" t="str">
        <f t="shared" si="257"/>
        <v>0716</v>
      </c>
    </row>
    <row r="8225" spans="1:19">
      <c r="A8225" t="s">
        <v>65927</v>
      </c>
      <c r="B8225" t="s">
        <v>65928</v>
      </c>
      <c r="C8225" t="s">
        <v>46</v>
      </c>
      <c r="D8225" t="s">
        <v>65929</v>
      </c>
      <c r="E8225" t="s">
        <v>64339</v>
      </c>
      <c r="F8225" t="s">
        <v>65930</v>
      </c>
      <c r="G8225" t="s">
        <v>65931</v>
      </c>
      <c r="H8225" t="s">
        <v>65932</v>
      </c>
      <c r="I8225" t="s">
        <v>4165</v>
      </c>
      <c r="J8225" t="s">
        <v>36951</v>
      </c>
      <c r="K8225" t="s">
        <v>36952</v>
      </c>
      <c r="L8225" t="s">
        <v>47</v>
      </c>
      <c r="M8225" t="s">
        <v>3159</v>
      </c>
      <c r="O8225" t="s">
        <v>36953</v>
      </c>
      <c r="P8225" t="s">
        <v>65933</v>
      </c>
      <c r="R8225" t="str">
        <f t="shared" si="256"/>
        <v>诸城</v>
      </c>
      <c r="S8225" t="str">
        <f t="shared" si="257"/>
        <v>0716</v>
      </c>
    </row>
    <row r="8226" spans="1:19">
      <c r="A8226" t="s">
        <v>65934</v>
      </c>
      <c r="B8226" t="s">
        <v>65935</v>
      </c>
      <c r="C8226" t="s">
        <v>46</v>
      </c>
      <c r="D8226" t="s">
        <v>65936</v>
      </c>
      <c r="E8226" t="s">
        <v>65937</v>
      </c>
      <c r="F8226" t="s">
        <v>65938</v>
      </c>
      <c r="G8226" t="s">
        <v>65939</v>
      </c>
      <c r="H8226" t="s">
        <v>65940</v>
      </c>
      <c r="I8226" t="s">
        <v>3376</v>
      </c>
      <c r="J8226" t="s">
        <v>9867</v>
      </c>
      <c r="K8226" t="s">
        <v>9868</v>
      </c>
      <c r="L8226" t="s">
        <v>47</v>
      </c>
      <c r="M8226" t="s">
        <v>2454</v>
      </c>
      <c r="O8226" t="s">
        <v>9869</v>
      </c>
      <c r="P8226" t="s">
        <v>65941</v>
      </c>
      <c r="Q8226" t="s">
        <v>65942</v>
      </c>
      <c r="R8226" t="str">
        <f t="shared" si="256"/>
        <v>诸城</v>
      </c>
      <c r="S8226" t="str">
        <f t="shared" si="257"/>
        <v>0716</v>
      </c>
    </row>
    <row r="8227" spans="1:19">
      <c r="A8227" t="s">
        <v>65943</v>
      </c>
      <c r="B8227" t="s">
        <v>65944</v>
      </c>
      <c r="C8227" t="s">
        <v>46</v>
      </c>
      <c r="D8227" t="s">
        <v>65945</v>
      </c>
      <c r="E8227" t="s">
        <v>65092</v>
      </c>
      <c r="F8227" t="s">
        <v>65946</v>
      </c>
      <c r="G8227" t="s">
        <v>65947</v>
      </c>
      <c r="H8227" t="s">
        <v>65948</v>
      </c>
      <c r="I8227" t="s">
        <v>2350</v>
      </c>
      <c r="J8227" t="s">
        <v>6766</v>
      </c>
      <c r="K8227" t="s">
        <v>6767</v>
      </c>
      <c r="L8227" t="s">
        <v>137</v>
      </c>
      <c r="M8227" t="s">
        <v>2686</v>
      </c>
      <c r="N8227" t="s">
        <v>2674</v>
      </c>
      <c r="O8227" t="s">
        <v>6768</v>
      </c>
      <c r="P8227" t="s">
        <v>65949</v>
      </c>
      <c r="R8227" t="str">
        <f t="shared" si="256"/>
        <v>青州</v>
      </c>
      <c r="S8227" t="str">
        <f t="shared" si="257"/>
        <v>0716</v>
      </c>
    </row>
    <row r="8228" spans="1:19">
      <c r="A8228" t="s">
        <v>65950</v>
      </c>
      <c r="B8228" t="s">
        <v>65951</v>
      </c>
      <c r="C8228" t="s">
        <v>46</v>
      </c>
      <c r="D8228" t="s">
        <v>65952</v>
      </c>
      <c r="E8228" t="s">
        <v>65311</v>
      </c>
      <c r="F8228" t="s">
        <v>65953</v>
      </c>
      <c r="G8228" t="s">
        <v>65954</v>
      </c>
      <c r="H8228" t="s">
        <v>65955</v>
      </c>
      <c r="I8228" t="s">
        <v>3608</v>
      </c>
      <c r="J8228" t="s">
        <v>2478</v>
      </c>
      <c r="K8228" t="s">
        <v>2479</v>
      </c>
      <c r="L8228" t="s">
        <v>146</v>
      </c>
      <c r="M8228" t="s">
        <v>2420</v>
      </c>
      <c r="N8228" t="s">
        <v>2340</v>
      </c>
      <c r="O8228" t="s">
        <v>2481</v>
      </c>
      <c r="P8228" t="s">
        <v>65956</v>
      </c>
      <c r="Q8228" t="s">
        <v>65957</v>
      </c>
      <c r="R8228" t="str">
        <f t="shared" si="256"/>
        <v>临朐</v>
      </c>
      <c r="S8228" t="str">
        <f t="shared" si="257"/>
        <v>0716</v>
      </c>
    </row>
    <row r="8229" spans="1:19">
      <c r="A8229" t="s">
        <v>65958</v>
      </c>
      <c r="B8229" t="s">
        <v>65959</v>
      </c>
      <c r="C8229" t="s">
        <v>46</v>
      </c>
      <c r="D8229" t="s">
        <v>65960</v>
      </c>
      <c r="E8229" t="s">
        <v>64339</v>
      </c>
      <c r="F8229" t="s">
        <v>65961</v>
      </c>
      <c r="G8229" t="s">
        <v>65962</v>
      </c>
      <c r="H8229" t="s">
        <v>65963</v>
      </c>
      <c r="I8229" t="s">
        <v>2350</v>
      </c>
      <c r="J8229" t="s">
        <v>10011</v>
      </c>
      <c r="K8229" t="s">
        <v>10012</v>
      </c>
      <c r="L8229" t="s">
        <v>76</v>
      </c>
      <c r="M8229" t="s">
        <v>4374</v>
      </c>
      <c r="O8229" t="s">
        <v>10013</v>
      </c>
      <c r="P8229" t="s">
        <v>65964</v>
      </c>
      <c r="Q8229" t="s">
        <v>65965</v>
      </c>
      <c r="R8229" t="str">
        <f t="shared" si="256"/>
        <v>奎文</v>
      </c>
      <c r="S8229" t="str">
        <f t="shared" si="257"/>
        <v>0716</v>
      </c>
    </row>
    <row r="8230" spans="1:19">
      <c r="A8230" t="s">
        <v>65966</v>
      </c>
      <c r="B8230" t="s">
        <v>65967</v>
      </c>
      <c r="C8230" t="s">
        <v>46</v>
      </c>
      <c r="D8230" t="s">
        <v>65968</v>
      </c>
      <c r="E8230" t="s">
        <v>64339</v>
      </c>
      <c r="F8230" t="s">
        <v>65969</v>
      </c>
      <c r="G8230" t="s">
        <v>65970</v>
      </c>
      <c r="H8230" t="s">
        <v>65971</v>
      </c>
      <c r="I8230" t="s">
        <v>2350</v>
      </c>
      <c r="J8230" t="s">
        <v>9696</v>
      </c>
      <c r="K8230" t="s">
        <v>9697</v>
      </c>
      <c r="L8230" t="s">
        <v>137</v>
      </c>
      <c r="M8230" t="s">
        <v>5175</v>
      </c>
      <c r="O8230" t="s">
        <v>9698</v>
      </c>
      <c r="P8230" t="s">
        <v>65972</v>
      </c>
      <c r="Q8230" t="s">
        <v>65973</v>
      </c>
      <c r="R8230" t="str">
        <f t="shared" si="256"/>
        <v>青州</v>
      </c>
      <c r="S8230" t="str">
        <f t="shared" si="257"/>
        <v>0716</v>
      </c>
    </row>
    <row r="8231" spans="1:19">
      <c r="A8231" t="s">
        <v>65974</v>
      </c>
      <c r="B8231" t="s">
        <v>65975</v>
      </c>
      <c r="C8231" t="s">
        <v>46</v>
      </c>
      <c r="D8231" t="s">
        <v>65976</v>
      </c>
      <c r="E8231" t="s">
        <v>64339</v>
      </c>
      <c r="F8231" t="s">
        <v>65977</v>
      </c>
      <c r="G8231" t="s">
        <v>65978</v>
      </c>
      <c r="H8231" t="s">
        <v>65979</v>
      </c>
      <c r="I8231" t="s">
        <v>2364</v>
      </c>
      <c r="J8231" t="s">
        <v>8012</v>
      </c>
      <c r="K8231" t="s">
        <v>8013</v>
      </c>
      <c r="L8231" t="s">
        <v>187</v>
      </c>
      <c r="M8231" t="s">
        <v>3773</v>
      </c>
      <c r="O8231" t="s">
        <v>8015</v>
      </c>
      <c r="P8231" t="s">
        <v>65980</v>
      </c>
      <c r="Q8231" t="s">
        <v>65981</v>
      </c>
      <c r="R8231" t="str">
        <f t="shared" si="256"/>
        <v>坊子</v>
      </c>
      <c r="S8231" t="str">
        <f t="shared" si="257"/>
        <v>0716</v>
      </c>
    </row>
    <row r="8232" spans="1:19">
      <c r="A8232" t="s">
        <v>65982</v>
      </c>
      <c r="B8232" t="s">
        <v>65983</v>
      </c>
      <c r="C8232" t="s">
        <v>46</v>
      </c>
      <c r="D8232" t="s">
        <v>65984</v>
      </c>
      <c r="E8232" t="s">
        <v>64339</v>
      </c>
      <c r="F8232" t="s">
        <v>65985</v>
      </c>
      <c r="G8232" t="s">
        <v>65986</v>
      </c>
      <c r="H8232" t="s">
        <v>65987</v>
      </c>
      <c r="I8232" t="s">
        <v>2503</v>
      </c>
      <c r="J8232" t="s">
        <v>3456</v>
      </c>
      <c r="K8232" t="s">
        <v>3457</v>
      </c>
      <c r="L8232" t="s">
        <v>3458</v>
      </c>
      <c r="M8232" t="s">
        <v>3459</v>
      </c>
      <c r="O8232" t="s">
        <v>3460</v>
      </c>
      <c r="P8232" t="s">
        <v>65988</v>
      </c>
      <c r="R8232" t="str">
        <f t="shared" si="256"/>
        <v>寒亭</v>
      </c>
      <c r="S8232" t="str">
        <f t="shared" si="257"/>
        <v>0716</v>
      </c>
    </row>
    <row r="8233" spans="1:19">
      <c r="A8233" t="s">
        <v>65989</v>
      </c>
      <c r="B8233" t="s">
        <v>65990</v>
      </c>
      <c r="C8233" t="s">
        <v>46</v>
      </c>
      <c r="D8233" t="s">
        <v>65991</v>
      </c>
      <c r="E8233" t="s">
        <v>63120</v>
      </c>
      <c r="F8233" t="s">
        <v>65992</v>
      </c>
      <c r="G8233" t="s">
        <v>65993</v>
      </c>
      <c r="H8233" t="s">
        <v>65994</v>
      </c>
      <c r="I8233" t="s">
        <v>2364</v>
      </c>
      <c r="J8233" t="s">
        <v>4774</v>
      </c>
      <c r="K8233" t="s">
        <v>4775</v>
      </c>
      <c r="L8233" t="s">
        <v>67</v>
      </c>
      <c r="M8233" t="s">
        <v>3706</v>
      </c>
      <c r="N8233" t="s">
        <v>2529</v>
      </c>
      <c r="O8233" t="s">
        <v>4776</v>
      </c>
      <c r="P8233" t="s">
        <v>65995</v>
      </c>
      <c r="Q8233" t="s">
        <v>65996</v>
      </c>
      <c r="R8233" t="str">
        <f t="shared" si="256"/>
        <v>昌邑</v>
      </c>
      <c r="S8233" t="str">
        <f t="shared" si="257"/>
        <v>0716</v>
      </c>
    </row>
    <row r="8234" spans="1:19">
      <c r="A8234" t="s">
        <v>65997</v>
      </c>
      <c r="B8234" t="s">
        <v>65998</v>
      </c>
      <c r="C8234" t="s">
        <v>46</v>
      </c>
      <c r="D8234" t="s">
        <v>65999</v>
      </c>
      <c r="E8234" t="s">
        <v>65092</v>
      </c>
      <c r="F8234" t="s">
        <v>66000</v>
      </c>
      <c r="G8234" t="s">
        <v>66001</v>
      </c>
      <c r="H8234" t="s">
        <v>66002</v>
      </c>
      <c r="I8234" t="s">
        <v>2364</v>
      </c>
      <c r="J8234" t="s">
        <v>8672</v>
      </c>
      <c r="K8234" t="s">
        <v>8673</v>
      </c>
      <c r="L8234" t="s">
        <v>128</v>
      </c>
      <c r="M8234" t="s">
        <v>2913</v>
      </c>
      <c r="N8234" t="s">
        <v>3122</v>
      </c>
      <c r="O8234" t="s">
        <v>8674</v>
      </c>
      <c r="P8234" t="s">
        <v>66003</v>
      </c>
      <c r="R8234" t="str">
        <f t="shared" si="256"/>
        <v>寿光</v>
      </c>
      <c r="S8234" t="str">
        <f t="shared" si="257"/>
        <v>0716</v>
      </c>
    </row>
    <row r="8235" spans="1:19">
      <c r="A8235" t="s">
        <v>66004</v>
      </c>
      <c r="B8235" t="s">
        <v>66005</v>
      </c>
      <c r="C8235" t="s">
        <v>46</v>
      </c>
      <c r="D8235" t="s">
        <v>66006</v>
      </c>
      <c r="E8235" t="s">
        <v>63120</v>
      </c>
      <c r="F8235" t="s">
        <v>66007</v>
      </c>
      <c r="G8235" t="s">
        <v>66008</v>
      </c>
      <c r="H8235" t="s">
        <v>66009</v>
      </c>
      <c r="I8235" t="s">
        <v>2364</v>
      </c>
      <c r="J8235" t="s">
        <v>5347</v>
      </c>
      <c r="K8235" t="s">
        <v>5348</v>
      </c>
      <c r="L8235" t="s">
        <v>187</v>
      </c>
      <c r="M8235" t="s">
        <v>3510</v>
      </c>
      <c r="N8235" t="s">
        <v>3554</v>
      </c>
      <c r="O8235" t="s">
        <v>5349</v>
      </c>
      <c r="P8235" t="s">
        <v>66010</v>
      </c>
      <c r="Q8235" t="s">
        <v>66011</v>
      </c>
      <c r="R8235" t="str">
        <f t="shared" si="256"/>
        <v>坊子</v>
      </c>
      <c r="S8235" t="str">
        <f t="shared" si="257"/>
        <v>0716</v>
      </c>
    </row>
    <row r="8236" spans="1:19">
      <c r="A8236" t="s">
        <v>66012</v>
      </c>
      <c r="B8236" t="s">
        <v>66013</v>
      </c>
      <c r="C8236" t="s">
        <v>46</v>
      </c>
      <c r="D8236" t="s">
        <v>66014</v>
      </c>
      <c r="E8236" t="s">
        <v>65092</v>
      </c>
      <c r="F8236" t="s">
        <v>66015</v>
      </c>
      <c r="G8236" t="s">
        <v>66016</v>
      </c>
      <c r="H8236" t="s">
        <v>66017</v>
      </c>
      <c r="I8236" t="s">
        <v>3564</v>
      </c>
      <c r="J8236" t="s">
        <v>12134</v>
      </c>
      <c r="K8236" t="s">
        <v>12135</v>
      </c>
      <c r="L8236" t="s">
        <v>676</v>
      </c>
      <c r="M8236" t="s">
        <v>2815</v>
      </c>
      <c r="N8236" t="s">
        <v>2721</v>
      </c>
      <c r="O8236" t="s">
        <v>12136</v>
      </c>
      <c r="P8236" t="s">
        <v>66018</v>
      </c>
      <c r="Q8236" t="s">
        <v>66019</v>
      </c>
      <c r="R8236" t="str">
        <f t="shared" si="256"/>
        <v>昌乐</v>
      </c>
      <c r="S8236" t="str">
        <f t="shared" si="257"/>
        <v>0716</v>
      </c>
    </row>
    <row r="8237" spans="1:19">
      <c r="A8237" t="s">
        <v>66020</v>
      </c>
      <c r="B8237" t="s">
        <v>66021</v>
      </c>
      <c r="C8237" t="s">
        <v>46</v>
      </c>
      <c r="D8237" t="s">
        <v>66022</v>
      </c>
      <c r="E8237" t="s">
        <v>64339</v>
      </c>
      <c r="F8237" t="s">
        <v>66023</v>
      </c>
      <c r="G8237" t="s">
        <v>66024</v>
      </c>
      <c r="H8237" t="s">
        <v>66025</v>
      </c>
      <c r="I8237" t="s">
        <v>2350</v>
      </c>
      <c r="J8237" t="s">
        <v>22345</v>
      </c>
      <c r="K8237" t="s">
        <v>22346</v>
      </c>
      <c r="L8237" t="s">
        <v>119</v>
      </c>
      <c r="M8237" t="s">
        <v>4071</v>
      </c>
      <c r="O8237" t="s">
        <v>22347</v>
      </c>
      <c r="P8237" t="s">
        <v>66026</v>
      </c>
      <c r="R8237" t="str">
        <f t="shared" si="256"/>
        <v>寒亭</v>
      </c>
      <c r="S8237" t="str">
        <f t="shared" si="257"/>
        <v>0716</v>
      </c>
    </row>
    <row r="8238" spans="1:19">
      <c r="A8238" t="s">
        <v>66027</v>
      </c>
      <c r="B8238" t="s">
        <v>66028</v>
      </c>
      <c r="C8238" t="s">
        <v>46</v>
      </c>
      <c r="D8238" t="s">
        <v>66029</v>
      </c>
      <c r="E8238" t="s">
        <v>65092</v>
      </c>
      <c r="F8238" t="s">
        <v>66030</v>
      </c>
      <c r="G8238" t="s">
        <v>66031</v>
      </c>
      <c r="H8238" t="s">
        <v>66032</v>
      </c>
      <c r="I8238" t="s">
        <v>2350</v>
      </c>
      <c r="J8238" t="s">
        <v>3838</v>
      </c>
      <c r="K8238" t="s">
        <v>3839</v>
      </c>
      <c r="L8238" t="s">
        <v>676</v>
      </c>
      <c r="M8238" t="s">
        <v>3840</v>
      </c>
      <c r="O8238" t="s">
        <v>3841</v>
      </c>
      <c r="P8238" t="s">
        <v>66033</v>
      </c>
      <c r="Q8238" t="s">
        <v>66034</v>
      </c>
      <c r="R8238" t="str">
        <f t="shared" si="256"/>
        <v>昌乐</v>
      </c>
      <c r="S8238" t="str">
        <f t="shared" si="257"/>
        <v>0716</v>
      </c>
    </row>
    <row r="8239" spans="1:19">
      <c r="A8239" t="s">
        <v>66035</v>
      </c>
      <c r="B8239" t="s">
        <v>66036</v>
      </c>
      <c r="C8239" t="s">
        <v>46</v>
      </c>
      <c r="D8239" t="s">
        <v>66037</v>
      </c>
      <c r="E8239" t="s">
        <v>64339</v>
      </c>
      <c r="F8239" t="s">
        <v>66038</v>
      </c>
      <c r="G8239" t="s">
        <v>66039</v>
      </c>
      <c r="H8239" t="s">
        <v>66040</v>
      </c>
      <c r="I8239" t="s">
        <v>2350</v>
      </c>
      <c r="J8239" t="s">
        <v>12713</v>
      </c>
      <c r="K8239" t="s">
        <v>12714</v>
      </c>
      <c r="L8239" t="s">
        <v>57</v>
      </c>
      <c r="M8239" t="s">
        <v>4029</v>
      </c>
      <c r="O8239" t="s">
        <v>12715</v>
      </c>
      <c r="P8239" t="s">
        <v>66041</v>
      </c>
      <c r="Q8239" t="s">
        <v>66042</v>
      </c>
      <c r="R8239" t="str">
        <f t="shared" si="256"/>
        <v>安丘</v>
      </c>
      <c r="S8239" t="str">
        <f t="shared" si="257"/>
        <v>0716</v>
      </c>
    </row>
    <row r="8240" spans="1:19">
      <c r="A8240" t="s">
        <v>66043</v>
      </c>
      <c r="B8240" t="s">
        <v>66044</v>
      </c>
      <c r="C8240" t="s">
        <v>46</v>
      </c>
      <c r="D8240" t="s">
        <v>66045</v>
      </c>
      <c r="E8240" t="s">
        <v>66046</v>
      </c>
      <c r="F8240" t="s">
        <v>66047</v>
      </c>
      <c r="G8240" t="s">
        <v>66048</v>
      </c>
      <c r="H8240" t="s">
        <v>66049</v>
      </c>
      <c r="I8240" t="s">
        <v>3336</v>
      </c>
      <c r="J8240" t="s">
        <v>2771</v>
      </c>
      <c r="K8240" t="s">
        <v>2772</v>
      </c>
      <c r="L8240" t="s">
        <v>76</v>
      </c>
      <c r="M8240" t="s">
        <v>2516</v>
      </c>
      <c r="N8240" t="s">
        <v>3554</v>
      </c>
      <c r="O8240" t="s">
        <v>2773</v>
      </c>
      <c r="P8240" t="s">
        <v>66050</v>
      </c>
      <c r="Q8240" t="s">
        <v>66051</v>
      </c>
      <c r="R8240" t="str">
        <f t="shared" si="256"/>
        <v>奎文</v>
      </c>
      <c r="S8240" t="str">
        <f t="shared" si="257"/>
        <v>0716</v>
      </c>
    </row>
    <row r="8241" spans="1:19">
      <c r="A8241" t="s">
        <v>66052</v>
      </c>
      <c r="B8241" t="s">
        <v>66053</v>
      </c>
      <c r="C8241" t="s">
        <v>46</v>
      </c>
      <c r="D8241" t="s">
        <v>66054</v>
      </c>
      <c r="E8241" t="s">
        <v>65191</v>
      </c>
      <c r="F8241" t="s">
        <v>66055</v>
      </c>
      <c r="G8241" t="s">
        <v>66056</v>
      </c>
      <c r="H8241" t="s">
        <v>66057</v>
      </c>
      <c r="I8241" t="s">
        <v>6637</v>
      </c>
      <c r="J8241" t="s">
        <v>5710</v>
      </c>
      <c r="K8241" t="s">
        <v>5711</v>
      </c>
      <c r="L8241" t="s">
        <v>128</v>
      </c>
      <c r="M8241" t="s">
        <v>2708</v>
      </c>
      <c r="N8241" t="s">
        <v>2354</v>
      </c>
      <c r="O8241" t="s">
        <v>5713</v>
      </c>
      <c r="P8241" t="s">
        <v>66058</v>
      </c>
      <c r="Q8241" t="s">
        <v>66059</v>
      </c>
      <c r="R8241" t="str">
        <f t="shared" si="256"/>
        <v>寿光</v>
      </c>
      <c r="S8241" t="str">
        <f t="shared" si="257"/>
        <v>0716</v>
      </c>
    </row>
    <row r="8242" spans="1:19">
      <c r="A8242" t="s">
        <v>66060</v>
      </c>
      <c r="B8242" t="s">
        <v>66061</v>
      </c>
      <c r="C8242" t="s">
        <v>46</v>
      </c>
      <c r="D8242" t="s">
        <v>66062</v>
      </c>
      <c r="E8242" t="s">
        <v>65092</v>
      </c>
      <c r="F8242" t="s">
        <v>66063</v>
      </c>
      <c r="G8242" t="s">
        <v>66064</v>
      </c>
      <c r="H8242" t="s">
        <v>66065</v>
      </c>
      <c r="I8242" t="s">
        <v>2378</v>
      </c>
      <c r="J8242" t="s">
        <v>36951</v>
      </c>
      <c r="K8242" t="s">
        <v>36952</v>
      </c>
      <c r="L8242" t="s">
        <v>47</v>
      </c>
      <c r="M8242" t="s">
        <v>3159</v>
      </c>
      <c r="N8242" t="s">
        <v>2421</v>
      </c>
      <c r="O8242" t="s">
        <v>36953</v>
      </c>
      <c r="P8242" t="s">
        <v>66066</v>
      </c>
      <c r="R8242" t="str">
        <f t="shared" si="256"/>
        <v>诸城</v>
      </c>
      <c r="S8242" t="str">
        <f t="shared" si="257"/>
        <v>0716</v>
      </c>
    </row>
    <row r="8243" spans="1:19">
      <c r="A8243" t="s">
        <v>66067</v>
      </c>
      <c r="B8243" t="s">
        <v>66068</v>
      </c>
      <c r="C8243" t="s">
        <v>46</v>
      </c>
      <c r="D8243" t="s">
        <v>66069</v>
      </c>
      <c r="E8243" t="s">
        <v>66070</v>
      </c>
      <c r="F8243" t="s">
        <v>66071</v>
      </c>
      <c r="G8243" t="s">
        <v>66072</v>
      </c>
      <c r="H8243" t="s">
        <v>66073</v>
      </c>
      <c r="I8243" t="s">
        <v>2364</v>
      </c>
      <c r="J8243" t="s">
        <v>3938</v>
      </c>
      <c r="K8243" t="s">
        <v>3939</v>
      </c>
      <c r="L8243" t="s">
        <v>137</v>
      </c>
      <c r="M8243" t="s">
        <v>3940</v>
      </c>
      <c r="N8243" t="s">
        <v>2480</v>
      </c>
      <c r="O8243" t="s">
        <v>3941</v>
      </c>
      <c r="P8243" t="s">
        <v>66074</v>
      </c>
      <c r="R8243" t="str">
        <f t="shared" si="256"/>
        <v>青州</v>
      </c>
      <c r="S8243" t="str">
        <f t="shared" si="257"/>
        <v>0716</v>
      </c>
    </row>
    <row r="8244" spans="1:19">
      <c r="A8244" t="s">
        <v>66075</v>
      </c>
      <c r="B8244" t="s">
        <v>66076</v>
      </c>
      <c r="C8244" t="s">
        <v>46</v>
      </c>
      <c r="D8244" t="s">
        <v>66077</v>
      </c>
      <c r="E8244" t="s">
        <v>65092</v>
      </c>
      <c r="F8244" t="s">
        <v>66078</v>
      </c>
      <c r="G8244" t="s">
        <v>66079</v>
      </c>
      <c r="H8244" t="s">
        <v>66080</v>
      </c>
      <c r="I8244" t="s">
        <v>2378</v>
      </c>
      <c r="J8244" t="s">
        <v>3355</v>
      </c>
      <c r="K8244" t="s">
        <v>3356</v>
      </c>
      <c r="L8244" t="s">
        <v>101</v>
      </c>
      <c r="M8244" t="s">
        <v>2982</v>
      </c>
      <c r="N8244" t="s">
        <v>2421</v>
      </c>
      <c r="O8244" t="s">
        <v>3357</v>
      </c>
      <c r="P8244" t="s">
        <v>66081</v>
      </c>
      <c r="R8244" t="str">
        <f t="shared" si="256"/>
        <v>潍城</v>
      </c>
      <c r="S8244" t="str">
        <f t="shared" si="257"/>
        <v>0716</v>
      </c>
    </row>
    <row r="8245" spans="1:19">
      <c r="A8245" t="s">
        <v>66082</v>
      </c>
      <c r="B8245" t="s">
        <v>66083</v>
      </c>
      <c r="C8245" t="s">
        <v>46</v>
      </c>
      <c r="D8245" t="s">
        <v>66084</v>
      </c>
      <c r="E8245" t="s">
        <v>64339</v>
      </c>
      <c r="F8245" t="s">
        <v>66085</v>
      </c>
      <c r="G8245" t="s">
        <v>66086</v>
      </c>
      <c r="H8245" t="s">
        <v>66087</v>
      </c>
      <c r="I8245" t="s">
        <v>2350</v>
      </c>
      <c r="J8245" t="s">
        <v>4344</v>
      </c>
      <c r="K8245" t="s">
        <v>4345</v>
      </c>
      <c r="L8245" t="s">
        <v>187</v>
      </c>
      <c r="M8245" t="s">
        <v>4346</v>
      </c>
      <c r="O8245" t="s">
        <v>4347</v>
      </c>
      <c r="P8245" t="s">
        <v>66088</v>
      </c>
      <c r="R8245" t="str">
        <f t="shared" si="256"/>
        <v>坊子</v>
      </c>
      <c r="S8245" t="str">
        <f t="shared" si="257"/>
        <v>0716</v>
      </c>
    </row>
    <row r="8246" spans="1:19">
      <c r="A8246" t="s">
        <v>66089</v>
      </c>
      <c r="B8246" t="s">
        <v>66090</v>
      </c>
      <c r="C8246" t="s">
        <v>46</v>
      </c>
      <c r="D8246" t="s">
        <v>66091</v>
      </c>
      <c r="E8246" t="s">
        <v>65092</v>
      </c>
      <c r="F8246" t="s">
        <v>66092</v>
      </c>
      <c r="G8246" t="s">
        <v>66093</v>
      </c>
      <c r="H8246" t="s">
        <v>66094</v>
      </c>
      <c r="I8246" t="s">
        <v>2586</v>
      </c>
      <c r="J8246" t="s">
        <v>7387</v>
      </c>
      <c r="K8246" t="s">
        <v>7388</v>
      </c>
      <c r="L8246" t="s">
        <v>128</v>
      </c>
      <c r="M8246" t="s">
        <v>5602</v>
      </c>
      <c r="O8246" t="s">
        <v>7389</v>
      </c>
      <c r="P8246" t="s">
        <v>66095</v>
      </c>
      <c r="R8246" t="str">
        <f t="shared" si="256"/>
        <v>寿光</v>
      </c>
      <c r="S8246" t="str">
        <f t="shared" si="257"/>
        <v>0716</v>
      </c>
    </row>
    <row r="8247" spans="1:19">
      <c r="A8247" t="s">
        <v>66096</v>
      </c>
      <c r="B8247" t="s">
        <v>66097</v>
      </c>
      <c r="C8247" t="s">
        <v>46</v>
      </c>
      <c r="D8247" t="s">
        <v>66098</v>
      </c>
      <c r="E8247" t="s">
        <v>66099</v>
      </c>
      <c r="F8247" t="s">
        <v>66100</v>
      </c>
      <c r="G8247" t="s">
        <v>66101</v>
      </c>
      <c r="H8247" t="s">
        <v>66102</v>
      </c>
      <c r="I8247" t="s">
        <v>2364</v>
      </c>
      <c r="J8247" t="s">
        <v>39712</v>
      </c>
      <c r="K8247" t="s">
        <v>39713</v>
      </c>
      <c r="L8247" t="s">
        <v>187</v>
      </c>
      <c r="M8247" t="s">
        <v>8014</v>
      </c>
      <c r="N8247" t="s">
        <v>3499</v>
      </c>
      <c r="O8247" t="s">
        <v>39714</v>
      </c>
      <c r="P8247" t="s">
        <v>66103</v>
      </c>
      <c r="Q8247" t="s">
        <v>66104</v>
      </c>
      <c r="R8247" t="str">
        <f t="shared" si="256"/>
        <v>坊子</v>
      </c>
      <c r="S8247" t="str">
        <f t="shared" si="257"/>
        <v>0716</v>
      </c>
    </row>
    <row r="8248" spans="1:19">
      <c r="A8248" t="s">
        <v>66105</v>
      </c>
      <c r="B8248" t="s">
        <v>66106</v>
      </c>
      <c r="C8248" t="s">
        <v>46</v>
      </c>
      <c r="D8248" t="s">
        <v>66107</v>
      </c>
      <c r="E8248" t="s">
        <v>66099</v>
      </c>
      <c r="F8248" t="s">
        <v>66108</v>
      </c>
      <c r="G8248" t="s">
        <v>66109</v>
      </c>
      <c r="H8248" t="s">
        <v>66110</v>
      </c>
      <c r="I8248" t="s">
        <v>2350</v>
      </c>
      <c r="J8248" t="s">
        <v>6823</v>
      </c>
      <c r="K8248" t="s">
        <v>6824</v>
      </c>
      <c r="L8248" t="s">
        <v>137</v>
      </c>
      <c r="M8248" t="s">
        <v>5175</v>
      </c>
      <c r="N8248" t="s">
        <v>2354</v>
      </c>
      <c r="O8248" t="s">
        <v>6825</v>
      </c>
      <c r="P8248" t="s">
        <v>66111</v>
      </c>
      <c r="Q8248" t="s">
        <v>66112</v>
      </c>
      <c r="R8248" t="str">
        <f t="shared" si="256"/>
        <v>青州</v>
      </c>
      <c r="S8248" t="str">
        <f t="shared" si="257"/>
        <v>0716</v>
      </c>
    </row>
    <row r="8249" spans="1:19">
      <c r="A8249" t="s">
        <v>66113</v>
      </c>
      <c r="B8249" t="s">
        <v>66114</v>
      </c>
      <c r="C8249" t="s">
        <v>46</v>
      </c>
      <c r="D8249" t="s">
        <v>66115</v>
      </c>
      <c r="E8249" t="s">
        <v>66116</v>
      </c>
      <c r="F8249" t="s">
        <v>66117</v>
      </c>
      <c r="G8249" t="s">
        <v>66118</v>
      </c>
      <c r="H8249" t="s">
        <v>66119</v>
      </c>
      <c r="I8249" t="s">
        <v>2378</v>
      </c>
      <c r="J8249" t="s">
        <v>3619</v>
      </c>
      <c r="K8249" t="s">
        <v>3620</v>
      </c>
      <c r="L8249" t="s">
        <v>110</v>
      </c>
      <c r="M8249" t="s">
        <v>3621</v>
      </c>
      <c r="N8249" t="s">
        <v>2674</v>
      </c>
      <c r="O8249" t="s">
        <v>3623</v>
      </c>
      <c r="P8249" t="s">
        <v>66120</v>
      </c>
      <c r="Q8249" t="s">
        <v>66121</v>
      </c>
      <c r="R8249" t="str">
        <f t="shared" si="256"/>
        <v>高密</v>
      </c>
      <c r="S8249" t="str">
        <f t="shared" si="257"/>
        <v>0716</v>
      </c>
    </row>
    <row r="8250" spans="1:19">
      <c r="A8250" t="s">
        <v>2286</v>
      </c>
      <c r="B8250" t="s">
        <v>66122</v>
      </c>
      <c r="C8250" t="s">
        <v>46</v>
      </c>
      <c r="D8250" t="s">
        <v>66123</v>
      </c>
      <c r="E8250" t="s">
        <v>64339</v>
      </c>
      <c r="F8250" t="s">
        <v>66124</v>
      </c>
      <c r="G8250" t="s">
        <v>2284</v>
      </c>
      <c r="H8250" t="s">
        <v>66125</v>
      </c>
      <c r="I8250" t="s">
        <v>2645</v>
      </c>
      <c r="J8250" t="s">
        <v>5791</v>
      </c>
      <c r="K8250" t="s">
        <v>5792</v>
      </c>
      <c r="L8250" t="s">
        <v>101</v>
      </c>
      <c r="M8250" t="s">
        <v>3130</v>
      </c>
      <c r="O8250" t="s">
        <v>5793</v>
      </c>
      <c r="P8250" t="s">
        <v>66126</v>
      </c>
      <c r="Q8250" t="s">
        <v>45103</v>
      </c>
      <c r="R8250" t="str">
        <f t="shared" si="256"/>
        <v>潍城</v>
      </c>
      <c r="S8250" t="str">
        <f t="shared" si="257"/>
        <v>0716</v>
      </c>
    </row>
    <row r="8251" spans="1:19">
      <c r="A8251" t="s">
        <v>66127</v>
      </c>
      <c r="B8251" t="s">
        <v>66128</v>
      </c>
      <c r="C8251" t="s">
        <v>46</v>
      </c>
      <c r="D8251" t="s">
        <v>66129</v>
      </c>
      <c r="E8251" t="s">
        <v>66130</v>
      </c>
      <c r="F8251" t="s">
        <v>66131</v>
      </c>
      <c r="G8251" t="s">
        <v>66132</v>
      </c>
      <c r="H8251" t="s">
        <v>66133</v>
      </c>
      <c r="I8251" t="s">
        <v>2645</v>
      </c>
      <c r="J8251" t="s">
        <v>3377</v>
      </c>
      <c r="K8251" t="s">
        <v>3378</v>
      </c>
      <c r="L8251" t="s">
        <v>76</v>
      </c>
      <c r="M8251" t="s">
        <v>2528</v>
      </c>
      <c r="N8251" t="s">
        <v>2340</v>
      </c>
      <c r="O8251" t="s">
        <v>3379</v>
      </c>
      <c r="P8251" t="s">
        <v>66134</v>
      </c>
      <c r="Q8251" t="s">
        <v>66135</v>
      </c>
      <c r="R8251" t="str">
        <f t="shared" si="256"/>
        <v>奎文</v>
      </c>
      <c r="S8251" t="str">
        <f t="shared" si="257"/>
        <v>0716</v>
      </c>
    </row>
    <row r="8252" spans="1:19">
      <c r="A8252" t="s">
        <v>66136</v>
      </c>
      <c r="B8252" t="s">
        <v>66137</v>
      </c>
      <c r="C8252" t="s">
        <v>46</v>
      </c>
      <c r="D8252" t="s">
        <v>66138</v>
      </c>
      <c r="E8252" t="s">
        <v>65092</v>
      </c>
      <c r="F8252" t="s">
        <v>66139</v>
      </c>
      <c r="G8252" t="s">
        <v>66140</v>
      </c>
      <c r="H8252" t="s">
        <v>66141</v>
      </c>
      <c r="I8252" t="s">
        <v>2350</v>
      </c>
      <c r="J8252" t="s">
        <v>5273</v>
      </c>
      <c r="K8252" t="s">
        <v>5274</v>
      </c>
      <c r="L8252" t="s">
        <v>47</v>
      </c>
      <c r="M8252" t="s">
        <v>2454</v>
      </c>
      <c r="N8252" t="s">
        <v>2859</v>
      </c>
      <c r="O8252" t="s">
        <v>5275</v>
      </c>
      <c r="P8252" t="s">
        <v>66142</v>
      </c>
      <c r="R8252" t="str">
        <f t="shared" si="256"/>
        <v>诸城</v>
      </c>
      <c r="S8252" t="str">
        <f t="shared" si="257"/>
        <v>0716</v>
      </c>
    </row>
    <row r="8253" spans="1:19">
      <c r="A8253" t="s">
        <v>66143</v>
      </c>
      <c r="B8253" t="s">
        <v>66144</v>
      </c>
      <c r="C8253" t="s">
        <v>46</v>
      </c>
      <c r="D8253" t="s">
        <v>66145</v>
      </c>
      <c r="E8253" t="s">
        <v>65092</v>
      </c>
      <c r="F8253" t="s">
        <v>66146</v>
      </c>
      <c r="G8253" t="s">
        <v>66147</v>
      </c>
      <c r="H8253" t="s">
        <v>66148</v>
      </c>
      <c r="I8253" t="s">
        <v>2350</v>
      </c>
      <c r="J8253" t="s">
        <v>4533</v>
      </c>
      <c r="K8253" t="s">
        <v>4534</v>
      </c>
      <c r="L8253" t="s">
        <v>76</v>
      </c>
      <c r="M8253" t="s">
        <v>2528</v>
      </c>
      <c r="N8253" t="s">
        <v>2649</v>
      </c>
      <c r="O8253" t="s">
        <v>4535</v>
      </c>
      <c r="P8253" t="s">
        <v>66149</v>
      </c>
      <c r="R8253" t="str">
        <f t="shared" si="256"/>
        <v>奎文</v>
      </c>
      <c r="S8253" t="str">
        <f t="shared" si="257"/>
        <v>0716</v>
      </c>
    </row>
    <row r="8254" spans="1:19">
      <c r="A8254" t="s">
        <v>66150</v>
      </c>
      <c r="B8254" t="s">
        <v>66151</v>
      </c>
      <c r="C8254" t="s">
        <v>46</v>
      </c>
      <c r="D8254" t="s">
        <v>66152</v>
      </c>
      <c r="E8254" t="s">
        <v>65092</v>
      </c>
      <c r="F8254" t="s">
        <v>66153</v>
      </c>
      <c r="G8254" t="s">
        <v>66154</v>
      </c>
      <c r="H8254" t="s">
        <v>66155</v>
      </c>
      <c r="I8254" t="s">
        <v>2378</v>
      </c>
      <c r="J8254" t="s">
        <v>19929</v>
      </c>
      <c r="K8254" t="s">
        <v>19930</v>
      </c>
      <c r="L8254" t="s">
        <v>676</v>
      </c>
      <c r="M8254" t="s">
        <v>9555</v>
      </c>
      <c r="O8254" t="s">
        <v>19931</v>
      </c>
      <c r="P8254" t="s">
        <v>66156</v>
      </c>
      <c r="Q8254" t="s">
        <v>66157</v>
      </c>
      <c r="R8254" t="str">
        <f t="shared" si="256"/>
        <v>昌乐</v>
      </c>
      <c r="S8254" t="str">
        <f t="shared" si="257"/>
        <v>0716</v>
      </c>
    </row>
    <row r="8255" spans="1:19">
      <c r="A8255" t="s">
        <v>66158</v>
      </c>
      <c r="B8255" t="s">
        <v>66159</v>
      </c>
      <c r="C8255" t="s">
        <v>46</v>
      </c>
      <c r="D8255" t="s">
        <v>66160</v>
      </c>
      <c r="E8255" t="s">
        <v>64339</v>
      </c>
      <c r="F8255" t="s">
        <v>66161</v>
      </c>
      <c r="G8255" t="s">
        <v>66162</v>
      </c>
      <c r="H8255" t="s">
        <v>66163</v>
      </c>
      <c r="I8255" t="s">
        <v>2465</v>
      </c>
      <c r="J8255" t="s">
        <v>4372</v>
      </c>
      <c r="K8255" t="s">
        <v>4373</v>
      </c>
      <c r="L8255" t="s">
        <v>76</v>
      </c>
      <c r="M8255" t="s">
        <v>4374</v>
      </c>
      <c r="O8255" t="s">
        <v>4375</v>
      </c>
      <c r="P8255" t="s">
        <v>66164</v>
      </c>
      <c r="Q8255" t="s">
        <v>66165</v>
      </c>
      <c r="R8255" t="str">
        <f t="shared" si="256"/>
        <v>奎文</v>
      </c>
      <c r="S8255" t="str">
        <f t="shared" si="257"/>
        <v>0716</v>
      </c>
    </row>
    <row r="8256" spans="1:19">
      <c r="A8256" t="s">
        <v>66166</v>
      </c>
      <c r="B8256" t="s">
        <v>66167</v>
      </c>
      <c r="C8256" t="s">
        <v>46</v>
      </c>
      <c r="D8256" t="s">
        <v>66168</v>
      </c>
      <c r="E8256" t="s">
        <v>65406</v>
      </c>
      <c r="F8256" t="s">
        <v>66169</v>
      </c>
      <c r="G8256" t="s">
        <v>66170</v>
      </c>
      <c r="H8256" t="s">
        <v>66171</v>
      </c>
      <c r="I8256" t="s">
        <v>2378</v>
      </c>
      <c r="J8256" t="s">
        <v>8264</v>
      </c>
      <c r="K8256" t="s">
        <v>8265</v>
      </c>
      <c r="L8256" t="s">
        <v>76</v>
      </c>
      <c r="M8256" t="s">
        <v>2408</v>
      </c>
      <c r="N8256" t="s">
        <v>3277</v>
      </c>
      <c r="O8256" t="s">
        <v>8266</v>
      </c>
      <c r="P8256" t="s">
        <v>66172</v>
      </c>
      <c r="R8256" t="str">
        <f t="shared" si="256"/>
        <v>奎文</v>
      </c>
      <c r="S8256" t="str">
        <f t="shared" si="257"/>
        <v>0716</v>
      </c>
    </row>
    <row r="8257" spans="1:19">
      <c r="A8257" t="s">
        <v>66173</v>
      </c>
      <c r="B8257" t="s">
        <v>66174</v>
      </c>
      <c r="C8257" t="s">
        <v>46</v>
      </c>
      <c r="D8257" t="s">
        <v>66175</v>
      </c>
      <c r="E8257" t="s">
        <v>63120</v>
      </c>
      <c r="F8257" t="s">
        <v>66176</v>
      </c>
      <c r="G8257" t="s">
        <v>66177</v>
      </c>
      <c r="H8257" t="s">
        <v>66178</v>
      </c>
      <c r="I8257" t="s">
        <v>2364</v>
      </c>
      <c r="J8257" t="s">
        <v>4027</v>
      </c>
      <c r="K8257" t="s">
        <v>4028</v>
      </c>
      <c r="L8257" t="s">
        <v>57</v>
      </c>
      <c r="M8257" t="s">
        <v>2552</v>
      </c>
      <c r="N8257" t="s">
        <v>2674</v>
      </c>
      <c r="O8257" t="s">
        <v>4030</v>
      </c>
      <c r="P8257" t="s">
        <v>66179</v>
      </c>
      <c r="Q8257" t="s">
        <v>66180</v>
      </c>
      <c r="R8257" t="str">
        <f t="shared" ref="R8257:R8320" si="258">IF(OR(LEFT(L8257,2)="高新"),"奎文",IF(LEFT(L8257,2)="峡山","坊子",IF(LEFT(L8257,2)="滨海","寒亭",LEFT(L8257,2))))</f>
        <v>安丘</v>
      </c>
      <c r="S8257" t="str">
        <f t="shared" ref="S8257:S8320" si="259">TEXT(B8257,"mmdd")</f>
        <v>0716</v>
      </c>
    </row>
    <row r="8258" spans="1:19">
      <c r="A8258" t="s">
        <v>66181</v>
      </c>
      <c r="B8258" t="s">
        <v>66182</v>
      </c>
      <c r="C8258" t="s">
        <v>46</v>
      </c>
      <c r="D8258" t="s">
        <v>66183</v>
      </c>
      <c r="E8258" t="s">
        <v>65092</v>
      </c>
      <c r="F8258" t="s">
        <v>66184</v>
      </c>
      <c r="G8258" t="s">
        <v>66185</v>
      </c>
      <c r="H8258" t="s">
        <v>66186</v>
      </c>
      <c r="I8258" t="s">
        <v>2364</v>
      </c>
      <c r="J8258" t="s">
        <v>2813</v>
      </c>
      <c r="K8258" t="s">
        <v>2814</v>
      </c>
      <c r="L8258" t="s">
        <v>676</v>
      </c>
      <c r="M8258" t="s">
        <v>2815</v>
      </c>
      <c r="N8258" t="s">
        <v>2785</v>
      </c>
      <c r="O8258" t="s">
        <v>2817</v>
      </c>
      <c r="P8258" t="s">
        <v>66187</v>
      </c>
      <c r="R8258" t="str">
        <f t="shared" si="258"/>
        <v>昌乐</v>
      </c>
      <c r="S8258" t="str">
        <f t="shared" si="259"/>
        <v>0716</v>
      </c>
    </row>
    <row r="8259" spans="1:19">
      <c r="A8259" t="s">
        <v>66188</v>
      </c>
      <c r="B8259" t="s">
        <v>66189</v>
      </c>
      <c r="C8259" t="s">
        <v>46</v>
      </c>
      <c r="D8259" t="s">
        <v>66190</v>
      </c>
      <c r="E8259" t="s">
        <v>65092</v>
      </c>
      <c r="F8259" t="s">
        <v>66191</v>
      </c>
      <c r="G8259" t="s">
        <v>66192</v>
      </c>
      <c r="H8259" t="s">
        <v>66193</v>
      </c>
      <c r="I8259" t="s">
        <v>3376</v>
      </c>
      <c r="J8259" t="s">
        <v>2847</v>
      </c>
      <c r="K8259" t="s">
        <v>2848</v>
      </c>
      <c r="L8259" t="s">
        <v>110</v>
      </c>
      <c r="M8259" t="s">
        <v>2849</v>
      </c>
      <c r="O8259" t="s">
        <v>2850</v>
      </c>
      <c r="P8259" t="s">
        <v>66194</v>
      </c>
      <c r="Q8259" t="s">
        <v>66195</v>
      </c>
      <c r="R8259" t="str">
        <f t="shared" si="258"/>
        <v>高密</v>
      </c>
      <c r="S8259" t="str">
        <f t="shared" si="259"/>
        <v>0716</v>
      </c>
    </row>
    <row r="8260" spans="1:19">
      <c r="A8260" t="s">
        <v>66196</v>
      </c>
      <c r="B8260" t="s">
        <v>66197</v>
      </c>
      <c r="C8260" t="s">
        <v>46</v>
      </c>
      <c r="D8260" t="s">
        <v>66198</v>
      </c>
      <c r="E8260" t="s">
        <v>65092</v>
      </c>
      <c r="F8260" t="s">
        <v>66199</v>
      </c>
      <c r="G8260" t="s">
        <v>66200</v>
      </c>
      <c r="H8260" t="s">
        <v>66201</v>
      </c>
      <c r="I8260" t="s">
        <v>2350</v>
      </c>
      <c r="J8260" t="s">
        <v>2793</v>
      </c>
      <c r="K8260" t="s">
        <v>2794</v>
      </c>
      <c r="L8260" t="s">
        <v>57</v>
      </c>
      <c r="M8260" t="s">
        <v>2367</v>
      </c>
      <c r="O8260" t="s">
        <v>2795</v>
      </c>
      <c r="P8260" t="s">
        <v>66202</v>
      </c>
      <c r="R8260" t="str">
        <f t="shared" si="258"/>
        <v>安丘</v>
      </c>
      <c r="S8260" t="str">
        <f t="shared" si="259"/>
        <v>0716</v>
      </c>
    </row>
    <row r="8261" spans="1:19">
      <c r="A8261" t="s">
        <v>66203</v>
      </c>
      <c r="B8261" t="s">
        <v>66204</v>
      </c>
      <c r="C8261" t="s">
        <v>46</v>
      </c>
      <c r="D8261" t="s">
        <v>66205</v>
      </c>
      <c r="E8261" t="s">
        <v>65092</v>
      </c>
      <c r="F8261" t="s">
        <v>66206</v>
      </c>
      <c r="G8261" t="s">
        <v>66207</v>
      </c>
      <c r="H8261" t="s">
        <v>66208</v>
      </c>
      <c r="I8261" t="s">
        <v>2364</v>
      </c>
      <c r="J8261" t="s">
        <v>7083</v>
      </c>
      <c r="K8261" t="s">
        <v>7084</v>
      </c>
      <c r="L8261" t="s">
        <v>110</v>
      </c>
      <c r="M8261" t="s">
        <v>2575</v>
      </c>
      <c r="N8261" t="s">
        <v>2785</v>
      </c>
      <c r="O8261" t="s">
        <v>7085</v>
      </c>
      <c r="P8261" t="s">
        <v>66209</v>
      </c>
      <c r="Q8261" t="s">
        <v>66210</v>
      </c>
      <c r="R8261" t="str">
        <f t="shared" si="258"/>
        <v>高密</v>
      </c>
      <c r="S8261" t="str">
        <f t="shared" si="259"/>
        <v>0716</v>
      </c>
    </row>
    <row r="8262" spans="1:19">
      <c r="A8262" t="s">
        <v>66211</v>
      </c>
      <c r="B8262" t="s">
        <v>66212</v>
      </c>
      <c r="C8262" t="s">
        <v>46</v>
      </c>
      <c r="D8262" t="s">
        <v>66213</v>
      </c>
      <c r="E8262" t="s">
        <v>64339</v>
      </c>
      <c r="F8262" t="s">
        <v>66214</v>
      </c>
      <c r="G8262" t="s">
        <v>66215</v>
      </c>
      <c r="H8262" t="s">
        <v>66216</v>
      </c>
      <c r="I8262" t="s">
        <v>3564</v>
      </c>
      <c r="J8262" t="s">
        <v>2504</v>
      </c>
      <c r="K8262" t="s">
        <v>2505</v>
      </c>
      <c r="L8262" t="s">
        <v>146</v>
      </c>
      <c r="M8262" t="s">
        <v>2420</v>
      </c>
      <c r="O8262" t="s">
        <v>2506</v>
      </c>
      <c r="P8262" t="s">
        <v>66217</v>
      </c>
      <c r="R8262" t="str">
        <f t="shared" si="258"/>
        <v>临朐</v>
      </c>
      <c r="S8262" t="str">
        <f t="shared" si="259"/>
        <v>0716</v>
      </c>
    </row>
    <row r="8263" spans="1:19">
      <c r="A8263" t="s">
        <v>66218</v>
      </c>
      <c r="B8263" t="s">
        <v>66219</v>
      </c>
      <c r="C8263" t="s">
        <v>46</v>
      </c>
      <c r="D8263" t="s">
        <v>66220</v>
      </c>
      <c r="E8263" t="s">
        <v>64339</v>
      </c>
      <c r="F8263" t="s">
        <v>66221</v>
      </c>
      <c r="G8263" t="s">
        <v>66222</v>
      </c>
      <c r="H8263" t="s">
        <v>66223</v>
      </c>
      <c r="I8263" t="s">
        <v>2465</v>
      </c>
      <c r="J8263" t="s">
        <v>2514</v>
      </c>
      <c r="K8263" t="s">
        <v>2515</v>
      </c>
      <c r="L8263" t="s">
        <v>76</v>
      </c>
      <c r="M8263" t="s">
        <v>2516</v>
      </c>
      <c r="O8263" t="s">
        <v>2517</v>
      </c>
      <c r="P8263" t="s">
        <v>66224</v>
      </c>
      <c r="R8263" t="str">
        <f t="shared" si="258"/>
        <v>奎文</v>
      </c>
      <c r="S8263" t="str">
        <f t="shared" si="259"/>
        <v>0716</v>
      </c>
    </row>
    <row r="8264" spans="1:19">
      <c r="A8264" t="s">
        <v>66225</v>
      </c>
      <c r="B8264" t="s">
        <v>66226</v>
      </c>
      <c r="C8264" t="s">
        <v>46</v>
      </c>
      <c r="D8264" t="s">
        <v>66227</v>
      </c>
      <c r="E8264" t="s">
        <v>66228</v>
      </c>
      <c r="F8264" t="s">
        <v>66229</v>
      </c>
      <c r="G8264" t="s">
        <v>66230</v>
      </c>
      <c r="H8264" t="s">
        <v>66231</v>
      </c>
      <c r="I8264" t="s">
        <v>66232</v>
      </c>
      <c r="J8264" t="s">
        <v>63723</v>
      </c>
      <c r="K8264" t="s">
        <v>63724</v>
      </c>
      <c r="L8264" t="s">
        <v>57</v>
      </c>
      <c r="M8264" t="s">
        <v>2492</v>
      </c>
      <c r="O8264" t="s">
        <v>63725</v>
      </c>
      <c r="P8264" t="s">
        <v>66233</v>
      </c>
      <c r="Q8264" t="s">
        <v>66234</v>
      </c>
      <c r="R8264" t="str">
        <f t="shared" si="258"/>
        <v>安丘</v>
      </c>
      <c r="S8264" t="str">
        <f t="shared" si="259"/>
        <v>0716</v>
      </c>
    </row>
    <row r="8265" spans="1:19">
      <c r="A8265" t="s">
        <v>66235</v>
      </c>
      <c r="B8265" t="s">
        <v>66236</v>
      </c>
      <c r="C8265" t="s">
        <v>46</v>
      </c>
      <c r="D8265" t="s">
        <v>66237</v>
      </c>
      <c r="E8265" t="s">
        <v>63120</v>
      </c>
      <c r="F8265" t="s">
        <v>66238</v>
      </c>
      <c r="G8265" t="s">
        <v>66239</v>
      </c>
      <c r="H8265" t="s">
        <v>66240</v>
      </c>
      <c r="I8265" t="s">
        <v>2364</v>
      </c>
      <c r="J8265" t="s">
        <v>6823</v>
      </c>
      <c r="K8265" t="s">
        <v>6824</v>
      </c>
      <c r="L8265" t="s">
        <v>137</v>
      </c>
      <c r="M8265" t="s">
        <v>5175</v>
      </c>
      <c r="N8265" t="s">
        <v>2354</v>
      </c>
      <c r="O8265" t="s">
        <v>6825</v>
      </c>
      <c r="P8265" t="s">
        <v>66241</v>
      </c>
      <c r="Q8265" t="s">
        <v>66242</v>
      </c>
      <c r="R8265" t="str">
        <f t="shared" si="258"/>
        <v>青州</v>
      </c>
      <c r="S8265" t="str">
        <f t="shared" si="259"/>
        <v>0716</v>
      </c>
    </row>
    <row r="8266" spans="1:19">
      <c r="A8266" t="s">
        <v>66243</v>
      </c>
      <c r="B8266" t="s">
        <v>66244</v>
      </c>
      <c r="C8266" t="s">
        <v>46</v>
      </c>
      <c r="D8266" t="s">
        <v>66245</v>
      </c>
      <c r="E8266" t="s">
        <v>66246</v>
      </c>
      <c r="F8266" t="s">
        <v>66247</v>
      </c>
      <c r="G8266" t="s">
        <v>66248</v>
      </c>
      <c r="H8266" t="s">
        <v>66249</v>
      </c>
      <c r="I8266" t="s">
        <v>2364</v>
      </c>
      <c r="J8266" t="s">
        <v>4186</v>
      </c>
      <c r="K8266" t="s">
        <v>4187</v>
      </c>
      <c r="L8266" t="s">
        <v>128</v>
      </c>
      <c r="M8266" t="s">
        <v>2890</v>
      </c>
      <c r="N8266" t="s">
        <v>2480</v>
      </c>
      <c r="O8266" t="s">
        <v>4188</v>
      </c>
      <c r="P8266" t="s">
        <v>66250</v>
      </c>
      <c r="R8266" t="str">
        <f t="shared" si="258"/>
        <v>寿光</v>
      </c>
      <c r="S8266" t="str">
        <f t="shared" si="259"/>
        <v>0716</v>
      </c>
    </row>
    <row r="8267" spans="1:19">
      <c r="A8267" t="s">
        <v>66251</v>
      </c>
      <c r="B8267" t="s">
        <v>66252</v>
      </c>
      <c r="C8267" t="s">
        <v>46</v>
      </c>
      <c r="D8267" t="s">
        <v>66253</v>
      </c>
      <c r="E8267" t="s">
        <v>64339</v>
      </c>
      <c r="F8267" t="s">
        <v>66254</v>
      </c>
      <c r="G8267" t="s">
        <v>66255</v>
      </c>
      <c r="H8267" t="s">
        <v>66256</v>
      </c>
      <c r="I8267" t="s">
        <v>3436</v>
      </c>
      <c r="J8267" t="s">
        <v>2646</v>
      </c>
      <c r="K8267" t="s">
        <v>6371</v>
      </c>
      <c r="L8267" t="s">
        <v>137</v>
      </c>
      <c r="M8267" t="s">
        <v>5803</v>
      </c>
      <c r="O8267" t="s">
        <v>6372</v>
      </c>
      <c r="P8267" t="s">
        <v>66257</v>
      </c>
      <c r="Q8267" t="s">
        <v>66258</v>
      </c>
      <c r="R8267" t="str">
        <f t="shared" si="258"/>
        <v>青州</v>
      </c>
      <c r="S8267" t="str">
        <f t="shared" si="259"/>
        <v>0716</v>
      </c>
    </row>
    <row r="8268" spans="1:19">
      <c r="A8268" t="s">
        <v>66259</v>
      </c>
      <c r="B8268" t="s">
        <v>66260</v>
      </c>
      <c r="C8268" t="s">
        <v>46</v>
      </c>
      <c r="D8268" t="s">
        <v>66261</v>
      </c>
      <c r="E8268" t="s">
        <v>66262</v>
      </c>
      <c r="F8268" t="s">
        <v>66263</v>
      </c>
      <c r="G8268" t="s">
        <v>66264</v>
      </c>
      <c r="H8268" t="s">
        <v>66265</v>
      </c>
      <c r="I8268" t="s">
        <v>2350</v>
      </c>
      <c r="J8268" t="s">
        <v>5254</v>
      </c>
      <c r="K8268" t="s">
        <v>5255</v>
      </c>
      <c r="L8268" t="s">
        <v>101</v>
      </c>
      <c r="M8268" t="s">
        <v>2982</v>
      </c>
      <c r="N8268" t="s">
        <v>2421</v>
      </c>
      <c r="O8268" t="s">
        <v>5256</v>
      </c>
      <c r="P8268" t="s">
        <v>66266</v>
      </c>
      <c r="Q8268" t="s">
        <v>66267</v>
      </c>
      <c r="R8268" t="str">
        <f t="shared" si="258"/>
        <v>潍城</v>
      </c>
      <c r="S8268" t="str">
        <f t="shared" si="259"/>
        <v>0716</v>
      </c>
    </row>
    <row r="8269" spans="1:19">
      <c r="A8269" t="s">
        <v>66268</v>
      </c>
      <c r="B8269" t="s">
        <v>66269</v>
      </c>
      <c r="C8269" t="s">
        <v>46</v>
      </c>
      <c r="D8269" t="s">
        <v>66270</v>
      </c>
      <c r="E8269" t="s">
        <v>65092</v>
      </c>
      <c r="F8269" t="s">
        <v>66271</v>
      </c>
      <c r="G8269" t="s">
        <v>66272</v>
      </c>
      <c r="H8269" t="s">
        <v>66273</v>
      </c>
      <c r="I8269" t="s">
        <v>2645</v>
      </c>
      <c r="J8269" t="s">
        <v>2646</v>
      </c>
      <c r="K8269" t="s">
        <v>2647</v>
      </c>
      <c r="L8269" t="s">
        <v>128</v>
      </c>
      <c r="M8269" t="s">
        <v>2648</v>
      </c>
      <c r="O8269" t="s">
        <v>2650</v>
      </c>
      <c r="P8269" t="s">
        <v>66274</v>
      </c>
      <c r="R8269" t="str">
        <f t="shared" si="258"/>
        <v>寿光</v>
      </c>
      <c r="S8269" t="str">
        <f t="shared" si="259"/>
        <v>0716</v>
      </c>
    </row>
    <row r="8270" spans="1:19">
      <c r="A8270" t="s">
        <v>66275</v>
      </c>
      <c r="B8270" t="s">
        <v>66276</v>
      </c>
      <c r="C8270" t="s">
        <v>46</v>
      </c>
      <c r="D8270" t="s">
        <v>66277</v>
      </c>
      <c r="E8270" t="s">
        <v>63120</v>
      </c>
      <c r="F8270" t="s">
        <v>66278</v>
      </c>
      <c r="G8270" t="s">
        <v>66279</v>
      </c>
      <c r="H8270" t="s">
        <v>66280</v>
      </c>
      <c r="I8270" t="s">
        <v>2350</v>
      </c>
      <c r="J8270" t="s">
        <v>8264</v>
      </c>
      <c r="K8270" t="s">
        <v>8265</v>
      </c>
      <c r="L8270" t="s">
        <v>76</v>
      </c>
      <c r="M8270" t="s">
        <v>2408</v>
      </c>
      <c r="N8270" t="s">
        <v>2872</v>
      </c>
      <c r="O8270" t="s">
        <v>8266</v>
      </c>
      <c r="P8270" t="s">
        <v>66281</v>
      </c>
      <c r="R8270" t="str">
        <f t="shared" si="258"/>
        <v>奎文</v>
      </c>
      <c r="S8270" t="str">
        <f t="shared" si="259"/>
        <v>0716</v>
      </c>
    </row>
    <row r="8271" spans="1:19">
      <c r="A8271" t="s">
        <v>2270</v>
      </c>
      <c r="B8271" t="s">
        <v>66282</v>
      </c>
      <c r="C8271" t="s">
        <v>46</v>
      </c>
      <c r="D8271" t="s">
        <v>66283</v>
      </c>
      <c r="E8271" t="s">
        <v>64339</v>
      </c>
      <c r="F8271" t="s">
        <v>66284</v>
      </c>
      <c r="G8271" t="s">
        <v>2268</v>
      </c>
      <c r="H8271" t="s">
        <v>66285</v>
      </c>
      <c r="I8271" t="s">
        <v>2465</v>
      </c>
      <c r="J8271" t="s">
        <v>8683</v>
      </c>
      <c r="K8271" t="s">
        <v>8684</v>
      </c>
      <c r="L8271" t="s">
        <v>76</v>
      </c>
      <c r="M8271" t="s">
        <v>2827</v>
      </c>
      <c r="O8271" t="s">
        <v>8685</v>
      </c>
      <c r="P8271" t="s">
        <v>66286</v>
      </c>
      <c r="R8271" t="str">
        <f t="shared" si="258"/>
        <v>奎文</v>
      </c>
      <c r="S8271" t="str">
        <f t="shared" si="259"/>
        <v>0716</v>
      </c>
    </row>
    <row r="8272" spans="1:19">
      <c r="A8272" t="s">
        <v>66287</v>
      </c>
      <c r="B8272" t="s">
        <v>66288</v>
      </c>
      <c r="C8272" t="s">
        <v>46</v>
      </c>
      <c r="D8272" t="s">
        <v>66289</v>
      </c>
      <c r="E8272" t="s">
        <v>64339</v>
      </c>
      <c r="F8272" t="s">
        <v>66290</v>
      </c>
      <c r="G8272" t="s">
        <v>66291</v>
      </c>
      <c r="H8272" t="s">
        <v>66292</v>
      </c>
      <c r="I8272" t="s">
        <v>2350</v>
      </c>
      <c r="J8272" t="s">
        <v>2836</v>
      </c>
      <c r="K8272" t="s">
        <v>24991</v>
      </c>
      <c r="L8272" t="s">
        <v>57</v>
      </c>
      <c r="M8272" t="s">
        <v>2838</v>
      </c>
      <c r="O8272" t="s">
        <v>2839</v>
      </c>
      <c r="P8272" t="s">
        <v>66293</v>
      </c>
      <c r="Q8272" t="s">
        <v>66294</v>
      </c>
      <c r="R8272" t="str">
        <f t="shared" si="258"/>
        <v>安丘</v>
      </c>
      <c r="S8272" t="str">
        <f t="shared" si="259"/>
        <v>0716</v>
      </c>
    </row>
    <row r="8273" spans="1:19">
      <c r="A8273" t="s">
        <v>66295</v>
      </c>
      <c r="B8273" t="s">
        <v>66296</v>
      </c>
      <c r="C8273" t="s">
        <v>46</v>
      </c>
      <c r="D8273" t="s">
        <v>66297</v>
      </c>
      <c r="E8273" t="s">
        <v>64339</v>
      </c>
      <c r="F8273" t="s">
        <v>66298</v>
      </c>
      <c r="G8273" t="s">
        <v>66299</v>
      </c>
      <c r="H8273" t="s">
        <v>66300</v>
      </c>
      <c r="I8273" t="s">
        <v>2364</v>
      </c>
      <c r="J8273" t="s">
        <v>9991</v>
      </c>
      <c r="K8273" t="s">
        <v>9992</v>
      </c>
      <c r="L8273" t="s">
        <v>146</v>
      </c>
      <c r="M8273" t="s">
        <v>3532</v>
      </c>
      <c r="O8273" t="s">
        <v>9993</v>
      </c>
      <c r="P8273" t="s">
        <v>66301</v>
      </c>
      <c r="R8273" t="str">
        <f t="shared" si="258"/>
        <v>临朐</v>
      </c>
      <c r="S8273" t="str">
        <f t="shared" si="259"/>
        <v>0716</v>
      </c>
    </row>
    <row r="8274" spans="1:19">
      <c r="A8274" t="s">
        <v>66302</v>
      </c>
      <c r="B8274" t="s">
        <v>66303</v>
      </c>
      <c r="C8274" t="s">
        <v>46</v>
      </c>
      <c r="D8274" t="s">
        <v>66304</v>
      </c>
      <c r="E8274" t="s">
        <v>64339</v>
      </c>
      <c r="F8274" t="s">
        <v>66305</v>
      </c>
      <c r="G8274" t="s">
        <v>66306</v>
      </c>
      <c r="H8274" t="s">
        <v>66307</v>
      </c>
      <c r="I8274" t="s">
        <v>2364</v>
      </c>
      <c r="J8274" t="s">
        <v>5254</v>
      </c>
      <c r="K8274" t="s">
        <v>5255</v>
      </c>
      <c r="L8274" t="s">
        <v>101</v>
      </c>
      <c r="M8274" t="s">
        <v>2982</v>
      </c>
      <c r="O8274" t="s">
        <v>5256</v>
      </c>
      <c r="P8274" t="s">
        <v>66308</v>
      </c>
      <c r="Q8274" t="s">
        <v>66309</v>
      </c>
      <c r="R8274" t="str">
        <f t="shared" si="258"/>
        <v>潍城</v>
      </c>
      <c r="S8274" t="str">
        <f t="shared" si="259"/>
        <v>0716</v>
      </c>
    </row>
    <row r="8275" spans="1:19">
      <c r="A8275" t="s">
        <v>66310</v>
      </c>
      <c r="B8275" t="s">
        <v>66311</v>
      </c>
      <c r="C8275" t="s">
        <v>46</v>
      </c>
      <c r="D8275" t="s">
        <v>66312</v>
      </c>
      <c r="E8275" t="s">
        <v>63120</v>
      </c>
      <c r="F8275" t="s">
        <v>66313</v>
      </c>
      <c r="G8275" t="s">
        <v>66314</v>
      </c>
      <c r="H8275" t="s">
        <v>66315</v>
      </c>
      <c r="I8275" t="s">
        <v>2645</v>
      </c>
      <c r="J8275" t="s">
        <v>3868</v>
      </c>
      <c r="K8275" t="s">
        <v>3869</v>
      </c>
      <c r="L8275" t="s">
        <v>57</v>
      </c>
      <c r="M8275" t="s">
        <v>2367</v>
      </c>
      <c r="N8275" t="s">
        <v>2480</v>
      </c>
      <c r="O8275" t="s">
        <v>3870</v>
      </c>
      <c r="P8275" t="s">
        <v>66316</v>
      </c>
      <c r="R8275" t="str">
        <f t="shared" si="258"/>
        <v>安丘</v>
      </c>
      <c r="S8275" t="str">
        <f t="shared" si="259"/>
        <v>0716</v>
      </c>
    </row>
    <row r="8276" spans="1:19">
      <c r="A8276" t="s">
        <v>66317</v>
      </c>
      <c r="B8276" t="s">
        <v>66318</v>
      </c>
      <c r="C8276" t="s">
        <v>46</v>
      </c>
      <c r="D8276" t="s">
        <v>66319</v>
      </c>
      <c r="E8276" t="s">
        <v>66046</v>
      </c>
      <c r="F8276" t="s">
        <v>66320</v>
      </c>
      <c r="G8276" t="s">
        <v>66321</v>
      </c>
      <c r="H8276" t="s">
        <v>66322</v>
      </c>
      <c r="I8276" t="s">
        <v>2378</v>
      </c>
      <c r="J8276" t="s">
        <v>5686</v>
      </c>
      <c r="K8276" t="s">
        <v>5687</v>
      </c>
      <c r="L8276" t="s">
        <v>146</v>
      </c>
      <c r="M8276" t="s">
        <v>3051</v>
      </c>
      <c r="N8276" t="s">
        <v>2674</v>
      </c>
      <c r="O8276" t="s">
        <v>5688</v>
      </c>
      <c r="P8276" t="s">
        <v>66049</v>
      </c>
      <c r="Q8276" t="s">
        <v>66323</v>
      </c>
      <c r="R8276" t="str">
        <f t="shared" si="258"/>
        <v>临朐</v>
      </c>
      <c r="S8276" t="str">
        <f t="shared" si="259"/>
        <v>0716</v>
      </c>
    </row>
    <row r="8277" spans="1:19">
      <c r="A8277" t="s">
        <v>66324</v>
      </c>
      <c r="B8277" t="s">
        <v>66325</v>
      </c>
      <c r="C8277" t="s">
        <v>46</v>
      </c>
      <c r="D8277" t="s">
        <v>66326</v>
      </c>
      <c r="E8277" t="s">
        <v>65092</v>
      </c>
      <c r="F8277" t="s">
        <v>66327</v>
      </c>
      <c r="G8277" t="s">
        <v>66328</v>
      </c>
      <c r="H8277" t="s">
        <v>66329</v>
      </c>
      <c r="I8277" t="s">
        <v>2503</v>
      </c>
      <c r="J8277" t="s">
        <v>4844</v>
      </c>
      <c r="K8277" t="s">
        <v>4845</v>
      </c>
      <c r="L8277" t="s">
        <v>76</v>
      </c>
      <c r="M8277" t="s">
        <v>2528</v>
      </c>
      <c r="N8277" t="s">
        <v>2421</v>
      </c>
      <c r="O8277" t="s">
        <v>4846</v>
      </c>
      <c r="P8277" t="s">
        <v>66330</v>
      </c>
      <c r="R8277" t="str">
        <f t="shared" si="258"/>
        <v>奎文</v>
      </c>
      <c r="S8277" t="str">
        <f t="shared" si="259"/>
        <v>0716</v>
      </c>
    </row>
    <row r="8278" spans="1:19">
      <c r="A8278" t="s">
        <v>66331</v>
      </c>
      <c r="B8278" t="s">
        <v>66332</v>
      </c>
      <c r="C8278" t="s">
        <v>46</v>
      </c>
      <c r="D8278" t="s">
        <v>66333</v>
      </c>
      <c r="E8278" t="s">
        <v>66334</v>
      </c>
      <c r="F8278" t="s">
        <v>66335</v>
      </c>
      <c r="G8278" t="s">
        <v>66336</v>
      </c>
      <c r="H8278" t="s">
        <v>66337</v>
      </c>
      <c r="I8278" t="s">
        <v>6440</v>
      </c>
      <c r="J8278" t="s">
        <v>2659</v>
      </c>
      <c r="K8278" t="s">
        <v>2660</v>
      </c>
      <c r="L8278" t="s">
        <v>76</v>
      </c>
      <c r="M8278" t="s">
        <v>2661</v>
      </c>
      <c r="N8278" t="s">
        <v>3277</v>
      </c>
      <c r="O8278" t="s">
        <v>2662</v>
      </c>
      <c r="P8278" t="s">
        <v>66338</v>
      </c>
      <c r="Q8278" t="s">
        <v>66339</v>
      </c>
      <c r="R8278" t="str">
        <f t="shared" si="258"/>
        <v>奎文</v>
      </c>
      <c r="S8278" t="str">
        <f t="shared" si="259"/>
        <v>0716</v>
      </c>
    </row>
    <row r="8279" spans="1:19">
      <c r="A8279" t="s">
        <v>66340</v>
      </c>
      <c r="B8279" t="s">
        <v>66341</v>
      </c>
      <c r="C8279" t="s">
        <v>46</v>
      </c>
      <c r="D8279" t="s">
        <v>66342</v>
      </c>
      <c r="E8279" t="s">
        <v>66343</v>
      </c>
      <c r="F8279" t="s">
        <v>66344</v>
      </c>
      <c r="G8279" t="s">
        <v>66345</v>
      </c>
      <c r="H8279" t="s">
        <v>66346</v>
      </c>
      <c r="I8279" t="s">
        <v>2364</v>
      </c>
      <c r="J8279" t="s">
        <v>60905</v>
      </c>
      <c r="K8279" t="s">
        <v>60906</v>
      </c>
      <c r="L8279" t="s">
        <v>676</v>
      </c>
      <c r="M8279" t="s">
        <v>5995</v>
      </c>
      <c r="N8279" t="s">
        <v>2421</v>
      </c>
      <c r="O8279" t="s">
        <v>60907</v>
      </c>
      <c r="P8279" t="s">
        <v>66347</v>
      </c>
      <c r="Q8279" t="s">
        <v>66348</v>
      </c>
      <c r="R8279" t="str">
        <f t="shared" si="258"/>
        <v>昌乐</v>
      </c>
      <c r="S8279" t="str">
        <f t="shared" si="259"/>
        <v>0716</v>
      </c>
    </row>
    <row r="8280" spans="1:19">
      <c r="A8280" t="s">
        <v>66349</v>
      </c>
      <c r="B8280" t="s">
        <v>66350</v>
      </c>
      <c r="C8280" t="s">
        <v>46</v>
      </c>
      <c r="D8280" t="s">
        <v>66351</v>
      </c>
      <c r="E8280" t="s">
        <v>63120</v>
      </c>
      <c r="F8280" t="s">
        <v>66352</v>
      </c>
      <c r="G8280" t="s">
        <v>66353</v>
      </c>
      <c r="H8280" t="s">
        <v>66354</v>
      </c>
      <c r="I8280" t="s">
        <v>2364</v>
      </c>
      <c r="J8280" t="s">
        <v>5710</v>
      </c>
      <c r="K8280" t="s">
        <v>5711</v>
      </c>
      <c r="L8280" t="s">
        <v>128</v>
      </c>
      <c r="M8280" t="s">
        <v>2708</v>
      </c>
      <c r="O8280" t="s">
        <v>5713</v>
      </c>
      <c r="P8280" t="s">
        <v>66355</v>
      </c>
      <c r="R8280" t="str">
        <f t="shared" si="258"/>
        <v>寿光</v>
      </c>
      <c r="S8280" t="str">
        <f t="shared" si="259"/>
        <v>0716</v>
      </c>
    </row>
    <row r="8281" spans="1:19">
      <c r="A8281" t="s">
        <v>66356</v>
      </c>
      <c r="B8281" t="s">
        <v>66357</v>
      </c>
      <c r="C8281" t="s">
        <v>46</v>
      </c>
      <c r="D8281" t="s">
        <v>66358</v>
      </c>
      <c r="E8281" t="s">
        <v>64339</v>
      </c>
      <c r="F8281" t="s">
        <v>66359</v>
      </c>
      <c r="G8281" t="s">
        <v>66360</v>
      </c>
      <c r="H8281" t="s">
        <v>66361</v>
      </c>
      <c r="I8281" t="s">
        <v>2350</v>
      </c>
      <c r="J8281" t="s">
        <v>12383</v>
      </c>
      <c r="K8281" t="s">
        <v>12384</v>
      </c>
      <c r="L8281" t="s">
        <v>128</v>
      </c>
      <c r="M8281" t="s">
        <v>3028</v>
      </c>
      <c r="O8281" t="s">
        <v>12385</v>
      </c>
      <c r="P8281" t="s">
        <v>66362</v>
      </c>
      <c r="Q8281" t="s">
        <v>66363</v>
      </c>
      <c r="R8281" t="str">
        <f t="shared" si="258"/>
        <v>寿光</v>
      </c>
      <c r="S8281" t="str">
        <f t="shared" si="259"/>
        <v>0716</v>
      </c>
    </row>
    <row r="8282" spans="1:19">
      <c r="A8282" t="s">
        <v>66364</v>
      </c>
      <c r="B8282" t="s">
        <v>66365</v>
      </c>
      <c r="C8282" t="s">
        <v>46</v>
      </c>
      <c r="D8282" t="s">
        <v>66366</v>
      </c>
      <c r="E8282" t="s">
        <v>66367</v>
      </c>
      <c r="F8282" t="s">
        <v>66368</v>
      </c>
      <c r="G8282" t="s">
        <v>66369</v>
      </c>
      <c r="H8282" t="s">
        <v>66370</v>
      </c>
      <c r="I8282" t="s">
        <v>2378</v>
      </c>
      <c r="J8282" t="s">
        <v>3167</v>
      </c>
      <c r="K8282" t="s">
        <v>3168</v>
      </c>
      <c r="L8282" t="s">
        <v>110</v>
      </c>
      <c r="M8282" t="s">
        <v>3098</v>
      </c>
      <c r="N8282" t="s">
        <v>2354</v>
      </c>
      <c r="O8282" t="s">
        <v>3169</v>
      </c>
      <c r="P8282" t="s">
        <v>66371</v>
      </c>
      <c r="Q8282" t="s">
        <v>66372</v>
      </c>
      <c r="R8282" t="str">
        <f t="shared" si="258"/>
        <v>高密</v>
      </c>
      <c r="S8282" t="str">
        <f t="shared" si="259"/>
        <v>0716</v>
      </c>
    </row>
    <row r="8283" spans="1:19">
      <c r="A8283" t="s">
        <v>2278</v>
      </c>
      <c r="B8283" t="s">
        <v>66373</v>
      </c>
      <c r="C8283" t="s">
        <v>46</v>
      </c>
      <c r="D8283" t="s">
        <v>66374</v>
      </c>
      <c r="E8283" t="s">
        <v>65092</v>
      </c>
      <c r="F8283" t="s">
        <v>66375</v>
      </c>
      <c r="G8283" t="s">
        <v>2276</v>
      </c>
      <c r="H8283" t="s">
        <v>66376</v>
      </c>
      <c r="I8283" t="s">
        <v>2378</v>
      </c>
      <c r="J8283" t="s">
        <v>7327</v>
      </c>
      <c r="K8283" t="s">
        <v>7328</v>
      </c>
      <c r="L8283" t="s">
        <v>101</v>
      </c>
      <c r="M8283" t="s">
        <v>5737</v>
      </c>
      <c r="O8283" t="s">
        <v>7329</v>
      </c>
      <c r="P8283" t="s">
        <v>66377</v>
      </c>
      <c r="Q8283" t="s">
        <v>66378</v>
      </c>
      <c r="R8283" t="str">
        <f t="shared" si="258"/>
        <v>潍城</v>
      </c>
      <c r="S8283" t="str">
        <f t="shared" si="259"/>
        <v>0716</v>
      </c>
    </row>
    <row r="8284" spans="1:19">
      <c r="A8284" t="s">
        <v>66379</v>
      </c>
      <c r="B8284" t="s">
        <v>66380</v>
      </c>
      <c r="C8284" t="s">
        <v>46</v>
      </c>
      <c r="D8284" t="s">
        <v>66381</v>
      </c>
      <c r="E8284" t="s">
        <v>64339</v>
      </c>
      <c r="F8284" t="s">
        <v>66382</v>
      </c>
      <c r="G8284" t="s">
        <v>66383</v>
      </c>
      <c r="H8284" t="s">
        <v>66384</v>
      </c>
      <c r="I8284" t="s">
        <v>2350</v>
      </c>
      <c r="J8284" t="s">
        <v>5649</v>
      </c>
      <c r="K8284" t="s">
        <v>5650</v>
      </c>
      <c r="L8284" t="s">
        <v>76</v>
      </c>
      <c r="M8284" t="s">
        <v>4374</v>
      </c>
      <c r="O8284" t="s">
        <v>5651</v>
      </c>
      <c r="P8284" t="s">
        <v>66385</v>
      </c>
      <c r="Q8284" t="s">
        <v>66386</v>
      </c>
      <c r="R8284" t="str">
        <f t="shared" si="258"/>
        <v>奎文</v>
      </c>
      <c r="S8284" t="str">
        <f t="shared" si="259"/>
        <v>0716</v>
      </c>
    </row>
    <row r="8285" spans="1:19">
      <c r="A8285" t="s">
        <v>66387</v>
      </c>
      <c r="B8285" t="s">
        <v>66388</v>
      </c>
      <c r="C8285" t="s">
        <v>46</v>
      </c>
      <c r="D8285" t="s">
        <v>66389</v>
      </c>
      <c r="E8285" t="s">
        <v>63120</v>
      </c>
      <c r="F8285" t="s">
        <v>66390</v>
      </c>
      <c r="G8285" t="s">
        <v>66391</v>
      </c>
      <c r="H8285" t="s">
        <v>66392</v>
      </c>
      <c r="I8285" t="s">
        <v>2465</v>
      </c>
      <c r="J8285" t="s">
        <v>3073</v>
      </c>
      <c r="K8285" t="s">
        <v>3074</v>
      </c>
      <c r="L8285" t="s">
        <v>187</v>
      </c>
      <c r="M8285" t="s">
        <v>3075</v>
      </c>
      <c r="O8285" t="s">
        <v>3076</v>
      </c>
      <c r="P8285" t="s">
        <v>66393</v>
      </c>
      <c r="Q8285" t="s">
        <v>66394</v>
      </c>
      <c r="R8285" t="str">
        <f t="shared" si="258"/>
        <v>坊子</v>
      </c>
      <c r="S8285" t="str">
        <f t="shared" si="259"/>
        <v>0716</v>
      </c>
    </row>
    <row r="8286" spans="1:19">
      <c r="A8286" t="s">
        <v>2246</v>
      </c>
      <c r="B8286" t="s">
        <v>66395</v>
      </c>
      <c r="C8286" t="s">
        <v>46</v>
      </c>
      <c r="D8286" t="s">
        <v>66396</v>
      </c>
      <c r="E8286" t="s">
        <v>66397</v>
      </c>
      <c r="F8286" t="s">
        <v>66398</v>
      </c>
      <c r="G8286" t="s">
        <v>2244</v>
      </c>
      <c r="H8286" t="s">
        <v>66399</v>
      </c>
      <c r="I8286" t="s">
        <v>3376</v>
      </c>
      <c r="J8286" t="s">
        <v>12664</v>
      </c>
      <c r="K8286" t="s">
        <v>12665</v>
      </c>
      <c r="L8286" t="s">
        <v>128</v>
      </c>
      <c r="M8286" t="s">
        <v>3952</v>
      </c>
      <c r="O8286" t="s">
        <v>12666</v>
      </c>
      <c r="P8286" t="s">
        <v>66400</v>
      </c>
      <c r="Q8286" t="s">
        <v>37123</v>
      </c>
      <c r="R8286" t="str">
        <f t="shared" si="258"/>
        <v>寿光</v>
      </c>
      <c r="S8286" t="str">
        <f t="shared" si="259"/>
        <v>0716</v>
      </c>
    </row>
    <row r="8287" spans="1:19">
      <c r="A8287" t="s">
        <v>66401</v>
      </c>
      <c r="B8287" t="s">
        <v>66402</v>
      </c>
      <c r="C8287" t="s">
        <v>46</v>
      </c>
      <c r="D8287" t="s">
        <v>66403</v>
      </c>
      <c r="E8287" t="s">
        <v>65092</v>
      </c>
      <c r="F8287" t="s">
        <v>66404</v>
      </c>
      <c r="G8287" t="s">
        <v>66405</v>
      </c>
      <c r="H8287" t="s">
        <v>66406</v>
      </c>
      <c r="I8287" t="s">
        <v>2645</v>
      </c>
      <c r="J8287" t="s">
        <v>12372</v>
      </c>
      <c r="K8287" t="s">
        <v>12373</v>
      </c>
      <c r="L8287" t="s">
        <v>101</v>
      </c>
      <c r="M8287" t="s">
        <v>3130</v>
      </c>
      <c r="N8287" t="s">
        <v>2480</v>
      </c>
      <c r="O8287" t="s">
        <v>12374</v>
      </c>
      <c r="P8287" t="s">
        <v>66407</v>
      </c>
      <c r="Q8287" t="s">
        <v>66408</v>
      </c>
      <c r="R8287" t="str">
        <f t="shared" si="258"/>
        <v>潍城</v>
      </c>
      <c r="S8287" t="str">
        <f t="shared" si="259"/>
        <v>0716</v>
      </c>
    </row>
    <row r="8288" spans="1:19">
      <c r="A8288" t="s">
        <v>66409</v>
      </c>
      <c r="B8288" t="s">
        <v>66410</v>
      </c>
      <c r="C8288" t="s">
        <v>46</v>
      </c>
      <c r="D8288" t="s">
        <v>66411</v>
      </c>
      <c r="E8288" t="s">
        <v>65092</v>
      </c>
      <c r="F8288" t="s">
        <v>66412</v>
      </c>
      <c r="G8288" t="s">
        <v>66413</v>
      </c>
      <c r="H8288" t="s">
        <v>66414</v>
      </c>
      <c r="I8288" t="s">
        <v>2465</v>
      </c>
      <c r="J8288" t="s">
        <v>8012</v>
      </c>
      <c r="K8288" t="s">
        <v>8013</v>
      </c>
      <c r="L8288" t="s">
        <v>187</v>
      </c>
      <c r="M8288" t="s">
        <v>3773</v>
      </c>
      <c r="N8288" t="s">
        <v>2340</v>
      </c>
      <c r="O8288" t="s">
        <v>7504</v>
      </c>
      <c r="P8288" t="s">
        <v>66415</v>
      </c>
      <c r="R8288" t="str">
        <f t="shared" si="258"/>
        <v>坊子</v>
      </c>
      <c r="S8288" t="str">
        <f t="shared" si="259"/>
        <v>0716</v>
      </c>
    </row>
    <row r="8289" spans="1:19">
      <c r="A8289" t="s">
        <v>66416</v>
      </c>
      <c r="B8289" t="s">
        <v>66417</v>
      </c>
      <c r="C8289" t="s">
        <v>46</v>
      </c>
      <c r="D8289" t="s">
        <v>66418</v>
      </c>
      <c r="E8289" t="s">
        <v>65092</v>
      </c>
      <c r="F8289" t="s">
        <v>66419</v>
      </c>
      <c r="G8289" t="s">
        <v>66420</v>
      </c>
      <c r="H8289" t="s">
        <v>66421</v>
      </c>
      <c r="I8289" t="s">
        <v>5112</v>
      </c>
      <c r="J8289" t="s">
        <v>7585</v>
      </c>
      <c r="K8289" t="s">
        <v>7586</v>
      </c>
      <c r="L8289" t="s">
        <v>101</v>
      </c>
      <c r="M8289" t="s">
        <v>5737</v>
      </c>
      <c r="N8289" t="s">
        <v>2721</v>
      </c>
      <c r="O8289" t="s">
        <v>7587</v>
      </c>
      <c r="P8289" t="s">
        <v>65704</v>
      </c>
      <c r="R8289" t="str">
        <f t="shared" si="258"/>
        <v>潍城</v>
      </c>
      <c r="S8289" t="str">
        <f t="shared" si="259"/>
        <v>0716</v>
      </c>
    </row>
    <row r="8290" spans="1:19">
      <c r="A8290" t="s">
        <v>66422</v>
      </c>
      <c r="B8290" t="s">
        <v>66423</v>
      </c>
      <c r="C8290" t="s">
        <v>46</v>
      </c>
      <c r="D8290" t="s">
        <v>66424</v>
      </c>
      <c r="E8290" t="s">
        <v>65092</v>
      </c>
      <c r="F8290" t="s">
        <v>66425</v>
      </c>
      <c r="G8290" t="s">
        <v>66426</v>
      </c>
      <c r="H8290" t="s">
        <v>66427</v>
      </c>
      <c r="I8290" t="s">
        <v>2350</v>
      </c>
      <c r="J8290" t="s">
        <v>2526</v>
      </c>
      <c r="K8290" t="s">
        <v>2527</v>
      </c>
      <c r="L8290" t="s">
        <v>76</v>
      </c>
      <c r="M8290" t="s">
        <v>2528</v>
      </c>
      <c r="N8290" t="s">
        <v>2674</v>
      </c>
      <c r="O8290" t="s">
        <v>2530</v>
      </c>
      <c r="P8290" t="s">
        <v>66428</v>
      </c>
      <c r="Q8290" t="s">
        <v>66429</v>
      </c>
      <c r="R8290" t="str">
        <f t="shared" si="258"/>
        <v>奎文</v>
      </c>
      <c r="S8290" t="str">
        <f t="shared" si="259"/>
        <v>0716</v>
      </c>
    </row>
    <row r="8291" spans="1:19">
      <c r="A8291" t="s">
        <v>66430</v>
      </c>
      <c r="B8291" t="s">
        <v>66431</v>
      </c>
      <c r="C8291" t="s">
        <v>46</v>
      </c>
      <c r="D8291" t="s">
        <v>66432</v>
      </c>
      <c r="E8291" t="s">
        <v>64339</v>
      </c>
      <c r="F8291" t="s">
        <v>66433</v>
      </c>
      <c r="G8291" t="s">
        <v>66434</v>
      </c>
      <c r="H8291" t="s">
        <v>66435</v>
      </c>
      <c r="I8291" t="s">
        <v>2350</v>
      </c>
      <c r="J8291" t="s">
        <v>10659</v>
      </c>
      <c r="K8291" t="s">
        <v>10660</v>
      </c>
      <c r="L8291" t="s">
        <v>3458</v>
      </c>
      <c r="M8291" t="s">
        <v>3459</v>
      </c>
      <c r="O8291" t="s">
        <v>10661</v>
      </c>
      <c r="P8291" t="s">
        <v>66436</v>
      </c>
      <c r="Q8291" t="s">
        <v>66437</v>
      </c>
      <c r="R8291" t="str">
        <f t="shared" si="258"/>
        <v>寒亭</v>
      </c>
      <c r="S8291" t="str">
        <f t="shared" si="259"/>
        <v>0716</v>
      </c>
    </row>
    <row r="8292" spans="1:19">
      <c r="A8292" t="s">
        <v>66438</v>
      </c>
      <c r="B8292" t="s">
        <v>66439</v>
      </c>
      <c r="C8292" t="s">
        <v>46</v>
      </c>
      <c r="D8292" t="s">
        <v>66440</v>
      </c>
      <c r="E8292" t="s">
        <v>65714</v>
      </c>
      <c r="F8292" t="s">
        <v>66441</v>
      </c>
      <c r="G8292" t="s">
        <v>66442</v>
      </c>
      <c r="H8292" t="s">
        <v>65712</v>
      </c>
      <c r="I8292" t="s">
        <v>2378</v>
      </c>
      <c r="J8292" t="s">
        <v>2379</v>
      </c>
      <c r="K8292" t="s">
        <v>2380</v>
      </c>
      <c r="L8292" t="s">
        <v>110</v>
      </c>
      <c r="M8292" t="s">
        <v>2381</v>
      </c>
      <c r="N8292" t="s">
        <v>2529</v>
      </c>
      <c r="O8292" t="s">
        <v>2383</v>
      </c>
      <c r="P8292" t="s">
        <v>66443</v>
      </c>
      <c r="R8292" t="str">
        <f t="shared" si="258"/>
        <v>高密</v>
      </c>
      <c r="S8292" t="str">
        <f t="shared" si="259"/>
        <v>0716</v>
      </c>
    </row>
    <row r="8293" spans="1:19">
      <c r="A8293" t="s">
        <v>66444</v>
      </c>
      <c r="B8293" t="s">
        <v>66445</v>
      </c>
      <c r="C8293" t="s">
        <v>46</v>
      </c>
      <c r="D8293" t="s">
        <v>66446</v>
      </c>
      <c r="E8293" t="s">
        <v>65722</v>
      </c>
      <c r="F8293" t="s">
        <v>66447</v>
      </c>
      <c r="G8293" t="s">
        <v>66448</v>
      </c>
      <c r="H8293" t="s">
        <v>66449</v>
      </c>
      <c r="I8293" t="s">
        <v>2350</v>
      </c>
      <c r="J8293" t="s">
        <v>3026</v>
      </c>
      <c r="K8293" t="s">
        <v>3027</v>
      </c>
      <c r="L8293" t="s">
        <v>128</v>
      </c>
      <c r="M8293" t="s">
        <v>3028</v>
      </c>
      <c r="O8293" t="s">
        <v>3029</v>
      </c>
      <c r="P8293" t="s">
        <v>66450</v>
      </c>
      <c r="R8293" t="str">
        <f t="shared" si="258"/>
        <v>寿光</v>
      </c>
      <c r="S8293" t="str">
        <f t="shared" si="259"/>
        <v>0716</v>
      </c>
    </row>
    <row r="8294" spans="1:19">
      <c r="A8294" t="s">
        <v>66451</v>
      </c>
      <c r="B8294" t="s">
        <v>66452</v>
      </c>
      <c r="C8294" t="s">
        <v>46</v>
      </c>
      <c r="D8294" t="s">
        <v>66453</v>
      </c>
      <c r="E8294" t="s">
        <v>64339</v>
      </c>
      <c r="F8294" t="s">
        <v>66454</v>
      </c>
      <c r="G8294" t="s">
        <v>66455</v>
      </c>
      <c r="H8294" t="s">
        <v>66456</v>
      </c>
      <c r="I8294" t="s">
        <v>2503</v>
      </c>
      <c r="J8294" t="s">
        <v>5547</v>
      </c>
      <c r="K8294" t="s">
        <v>5548</v>
      </c>
      <c r="L8294" t="s">
        <v>128</v>
      </c>
      <c r="M8294" t="s">
        <v>3895</v>
      </c>
      <c r="O8294" t="s">
        <v>5549</v>
      </c>
      <c r="P8294" t="s">
        <v>66457</v>
      </c>
      <c r="R8294" t="str">
        <f t="shared" si="258"/>
        <v>寿光</v>
      </c>
      <c r="S8294" t="str">
        <f t="shared" si="259"/>
        <v>0716</v>
      </c>
    </row>
    <row r="8295" spans="1:19">
      <c r="A8295" t="s">
        <v>66458</v>
      </c>
      <c r="B8295" t="s">
        <v>66459</v>
      </c>
      <c r="C8295" t="s">
        <v>46</v>
      </c>
      <c r="D8295" t="s">
        <v>66460</v>
      </c>
      <c r="E8295" t="s">
        <v>64339</v>
      </c>
      <c r="F8295" t="s">
        <v>66461</v>
      </c>
      <c r="G8295" t="s">
        <v>66462</v>
      </c>
      <c r="H8295" t="s">
        <v>66463</v>
      </c>
      <c r="I8295" t="s">
        <v>5112</v>
      </c>
      <c r="J8295" t="s">
        <v>4514</v>
      </c>
      <c r="K8295" t="s">
        <v>4515</v>
      </c>
      <c r="L8295" t="s">
        <v>146</v>
      </c>
      <c r="M8295" t="s">
        <v>3532</v>
      </c>
      <c r="O8295" t="s">
        <v>4516</v>
      </c>
      <c r="P8295" t="s">
        <v>66464</v>
      </c>
      <c r="Q8295" t="s">
        <v>66465</v>
      </c>
      <c r="R8295" t="str">
        <f t="shared" si="258"/>
        <v>临朐</v>
      </c>
      <c r="S8295" t="str">
        <f t="shared" si="259"/>
        <v>0716</v>
      </c>
    </row>
    <row r="8296" spans="1:19">
      <c r="A8296" t="s">
        <v>66466</v>
      </c>
      <c r="B8296" t="s">
        <v>66467</v>
      </c>
      <c r="C8296" t="s">
        <v>46</v>
      </c>
      <c r="D8296" t="s">
        <v>66468</v>
      </c>
      <c r="E8296" t="s">
        <v>64339</v>
      </c>
      <c r="F8296" t="s">
        <v>66469</v>
      </c>
      <c r="G8296" t="s">
        <v>66470</v>
      </c>
      <c r="H8296" t="s">
        <v>66471</v>
      </c>
      <c r="I8296" t="s">
        <v>2586</v>
      </c>
      <c r="J8296" t="s">
        <v>7951</v>
      </c>
      <c r="K8296" t="s">
        <v>7952</v>
      </c>
      <c r="L8296" t="s">
        <v>128</v>
      </c>
      <c r="M8296" t="s">
        <v>2913</v>
      </c>
      <c r="O8296" t="s">
        <v>7953</v>
      </c>
      <c r="P8296" t="s">
        <v>66472</v>
      </c>
      <c r="R8296" t="str">
        <f t="shared" si="258"/>
        <v>寿光</v>
      </c>
      <c r="S8296" t="str">
        <f t="shared" si="259"/>
        <v>0716</v>
      </c>
    </row>
    <row r="8297" spans="1:19">
      <c r="A8297" t="s">
        <v>66473</v>
      </c>
      <c r="B8297" t="s">
        <v>66474</v>
      </c>
      <c r="C8297" t="s">
        <v>46</v>
      </c>
      <c r="D8297" t="s">
        <v>66475</v>
      </c>
      <c r="E8297" t="s">
        <v>64339</v>
      </c>
      <c r="F8297" t="s">
        <v>66476</v>
      </c>
      <c r="G8297" t="s">
        <v>66477</v>
      </c>
      <c r="H8297" t="s">
        <v>66478</v>
      </c>
      <c r="I8297" t="s">
        <v>2350</v>
      </c>
      <c r="J8297" t="s">
        <v>6506</v>
      </c>
      <c r="K8297" t="s">
        <v>6507</v>
      </c>
      <c r="L8297" t="s">
        <v>76</v>
      </c>
      <c r="M8297" t="s">
        <v>4374</v>
      </c>
      <c r="O8297" t="s">
        <v>6508</v>
      </c>
      <c r="P8297" t="s">
        <v>66479</v>
      </c>
      <c r="Q8297" t="s">
        <v>66480</v>
      </c>
      <c r="R8297" t="str">
        <f t="shared" si="258"/>
        <v>奎文</v>
      </c>
      <c r="S8297" t="str">
        <f t="shared" si="259"/>
        <v>0716</v>
      </c>
    </row>
    <row r="8298" spans="1:19">
      <c r="A8298" t="s">
        <v>66481</v>
      </c>
      <c r="B8298" t="s">
        <v>66482</v>
      </c>
      <c r="C8298" t="s">
        <v>46</v>
      </c>
      <c r="D8298" t="s">
        <v>66483</v>
      </c>
      <c r="E8298" t="s">
        <v>66484</v>
      </c>
      <c r="F8298" t="s">
        <v>66485</v>
      </c>
      <c r="G8298" t="s">
        <v>66486</v>
      </c>
      <c r="H8298" t="s">
        <v>66487</v>
      </c>
      <c r="I8298" t="s">
        <v>2350</v>
      </c>
      <c r="J8298" t="s">
        <v>3609</v>
      </c>
      <c r="K8298" t="s">
        <v>3610</v>
      </c>
      <c r="L8298" t="s">
        <v>110</v>
      </c>
      <c r="M8298" t="s">
        <v>2381</v>
      </c>
      <c r="N8298" t="s">
        <v>2421</v>
      </c>
      <c r="O8298" t="s">
        <v>3611</v>
      </c>
      <c r="P8298" t="s">
        <v>66488</v>
      </c>
      <c r="R8298" t="str">
        <f t="shared" si="258"/>
        <v>高密</v>
      </c>
      <c r="S8298" t="str">
        <f t="shared" si="259"/>
        <v>0716</v>
      </c>
    </row>
    <row r="8299" spans="1:19">
      <c r="A8299" t="s">
        <v>66489</v>
      </c>
      <c r="B8299" t="s">
        <v>66490</v>
      </c>
      <c r="C8299" t="s">
        <v>46</v>
      </c>
      <c r="D8299" t="s">
        <v>66491</v>
      </c>
      <c r="E8299" t="s">
        <v>64339</v>
      </c>
      <c r="F8299" t="s">
        <v>66492</v>
      </c>
      <c r="G8299" t="s">
        <v>66493</v>
      </c>
      <c r="H8299" t="s">
        <v>66494</v>
      </c>
      <c r="I8299" t="s">
        <v>3436</v>
      </c>
      <c r="J8299" t="s">
        <v>3552</v>
      </c>
      <c r="K8299" t="s">
        <v>3553</v>
      </c>
      <c r="L8299" t="s">
        <v>101</v>
      </c>
      <c r="M8299" t="s">
        <v>2982</v>
      </c>
      <c r="O8299" t="s">
        <v>3555</v>
      </c>
      <c r="P8299" t="s">
        <v>66495</v>
      </c>
      <c r="R8299" t="str">
        <f t="shared" si="258"/>
        <v>潍城</v>
      </c>
      <c r="S8299" t="str">
        <f t="shared" si="259"/>
        <v>0716</v>
      </c>
    </row>
    <row r="8300" spans="1:19">
      <c r="A8300" t="s">
        <v>66496</v>
      </c>
      <c r="B8300" t="s">
        <v>66497</v>
      </c>
      <c r="C8300" t="s">
        <v>46</v>
      </c>
      <c r="D8300" t="s">
        <v>66498</v>
      </c>
      <c r="E8300" t="s">
        <v>64339</v>
      </c>
      <c r="F8300" t="s">
        <v>66499</v>
      </c>
      <c r="G8300" t="s">
        <v>66500</v>
      </c>
      <c r="H8300" t="s">
        <v>66501</v>
      </c>
      <c r="I8300" t="s">
        <v>2350</v>
      </c>
      <c r="J8300" t="s">
        <v>3918</v>
      </c>
      <c r="K8300" t="s">
        <v>3919</v>
      </c>
      <c r="L8300" t="s">
        <v>47</v>
      </c>
      <c r="M8300" t="s">
        <v>2454</v>
      </c>
      <c r="O8300" t="s">
        <v>3920</v>
      </c>
      <c r="P8300" t="s">
        <v>66502</v>
      </c>
      <c r="Q8300" t="s">
        <v>66503</v>
      </c>
      <c r="R8300" t="str">
        <f t="shared" si="258"/>
        <v>诸城</v>
      </c>
      <c r="S8300" t="str">
        <f t="shared" si="259"/>
        <v>0716</v>
      </c>
    </row>
    <row r="8301" spans="1:19">
      <c r="A8301" t="s">
        <v>66504</v>
      </c>
      <c r="B8301" t="s">
        <v>66505</v>
      </c>
      <c r="C8301" t="s">
        <v>46</v>
      </c>
      <c r="D8301" t="s">
        <v>66506</v>
      </c>
      <c r="E8301" t="s">
        <v>64339</v>
      </c>
      <c r="F8301" t="s">
        <v>66507</v>
      </c>
      <c r="G8301" t="s">
        <v>66508</v>
      </c>
      <c r="H8301" t="s">
        <v>66509</v>
      </c>
      <c r="I8301" t="s">
        <v>6637</v>
      </c>
      <c r="J8301" t="s">
        <v>5040</v>
      </c>
      <c r="K8301" t="s">
        <v>5041</v>
      </c>
      <c r="L8301" t="s">
        <v>146</v>
      </c>
      <c r="M8301" t="s">
        <v>2420</v>
      </c>
      <c r="O8301" t="s">
        <v>5042</v>
      </c>
      <c r="P8301" t="s">
        <v>66510</v>
      </c>
      <c r="Q8301" t="s">
        <v>66511</v>
      </c>
      <c r="R8301" t="str">
        <f t="shared" si="258"/>
        <v>临朐</v>
      </c>
      <c r="S8301" t="str">
        <f t="shared" si="259"/>
        <v>0716</v>
      </c>
    </row>
    <row r="8302" spans="1:19">
      <c r="A8302" t="s">
        <v>66512</v>
      </c>
      <c r="B8302" t="s">
        <v>66513</v>
      </c>
      <c r="C8302" t="s">
        <v>46</v>
      </c>
      <c r="D8302" t="s">
        <v>66514</v>
      </c>
      <c r="E8302" t="s">
        <v>65092</v>
      </c>
      <c r="F8302" t="s">
        <v>66515</v>
      </c>
      <c r="G8302" t="s">
        <v>66516</v>
      </c>
      <c r="H8302" t="s">
        <v>66517</v>
      </c>
      <c r="I8302" t="s">
        <v>2451</v>
      </c>
      <c r="J8302" t="s">
        <v>4400</v>
      </c>
      <c r="K8302" t="s">
        <v>4401</v>
      </c>
      <c r="L8302" t="s">
        <v>76</v>
      </c>
      <c r="M8302" t="s">
        <v>2827</v>
      </c>
      <c r="O8302" t="s">
        <v>4402</v>
      </c>
      <c r="P8302" t="s">
        <v>66518</v>
      </c>
      <c r="Q8302" t="s">
        <v>66519</v>
      </c>
      <c r="R8302" t="str">
        <f t="shared" si="258"/>
        <v>奎文</v>
      </c>
      <c r="S8302" t="str">
        <f t="shared" si="259"/>
        <v>0716</v>
      </c>
    </row>
    <row r="8303" spans="1:19">
      <c r="A8303" t="s">
        <v>66520</v>
      </c>
      <c r="B8303" t="s">
        <v>66521</v>
      </c>
      <c r="C8303" t="s">
        <v>46</v>
      </c>
      <c r="D8303" t="s">
        <v>66522</v>
      </c>
      <c r="E8303" t="s">
        <v>66523</v>
      </c>
      <c r="F8303" t="s">
        <v>66524</v>
      </c>
      <c r="G8303" t="s">
        <v>66525</v>
      </c>
      <c r="H8303" t="s">
        <v>66526</v>
      </c>
      <c r="I8303" t="s">
        <v>2350</v>
      </c>
      <c r="J8303" t="s">
        <v>9981</v>
      </c>
      <c r="K8303" t="s">
        <v>9982</v>
      </c>
      <c r="L8303" t="s">
        <v>57</v>
      </c>
      <c r="M8303" t="s">
        <v>3811</v>
      </c>
      <c r="N8303" t="s">
        <v>2396</v>
      </c>
      <c r="O8303" t="s">
        <v>9983</v>
      </c>
      <c r="P8303" t="s">
        <v>66527</v>
      </c>
      <c r="Q8303" t="s">
        <v>66528</v>
      </c>
      <c r="R8303" t="str">
        <f t="shared" si="258"/>
        <v>安丘</v>
      </c>
      <c r="S8303" t="str">
        <f t="shared" si="259"/>
        <v>0716</v>
      </c>
    </row>
    <row r="8304" spans="1:19">
      <c r="A8304" t="s">
        <v>66529</v>
      </c>
      <c r="B8304" t="s">
        <v>66530</v>
      </c>
      <c r="C8304" t="s">
        <v>46</v>
      </c>
      <c r="D8304" t="s">
        <v>66531</v>
      </c>
      <c r="E8304" t="s">
        <v>64339</v>
      </c>
      <c r="F8304" t="s">
        <v>66532</v>
      </c>
      <c r="G8304" t="s">
        <v>66533</v>
      </c>
      <c r="H8304" t="s">
        <v>66534</v>
      </c>
      <c r="I8304" t="s">
        <v>2350</v>
      </c>
      <c r="J8304" t="s">
        <v>4792</v>
      </c>
      <c r="K8304" t="s">
        <v>4793</v>
      </c>
      <c r="L8304" t="s">
        <v>57</v>
      </c>
      <c r="M8304" t="s">
        <v>2433</v>
      </c>
      <c r="O8304" t="s">
        <v>4794</v>
      </c>
      <c r="P8304" t="s">
        <v>66535</v>
      </c>
      <c r="R8304" t="str">
        <f t="shared" si="258"/>
        <v>安丘</v>
      </c>
      <c r="S8304" t="str">
        <f t="shared" si="259"/>
        <v>0716</v>
      </c>
    </row>
    <row r="8305" spans="1:19">
      <c r="A8305" t="s">
        <v>66536</v>
      </c>
      <c r="B8305" t="s">
        <v>66537</v>
      </c>
      <c r="C8305" t="s">
        <v>46</v>
      </c>
      <c r="D8305" t="s">
        <v>66538</v>
      </c>
      <c r="E8305" t="s">
        <v>64339</v>
      </c>
      <c r="F8305" t="s">
        <v>66539</v>
      </c>
      <c r="G8305" t="s">
        <v>66540</v>
      </c>
      <c r="H8305" t="s">
        <v>66541</v>
      </c>
      <c r="I8305" t="s">
        <v>2350</v>
      </c>
      <c r="J8305" t="s">
        <v>6285</v>
      </c>
      <c r="K8305" t="s">
        <v>6286</v>
      </c>
      <c r="L8305" t="s">
        <v>57</v>
      </c>
      <c r="M8305" t="s">
        <v>2552</v>
      </c>
      <c r="O8305" t="s">
        <v>6287</v>
      </c>
      <c r="P8305" t="s">
        <v>66542</v>
      </c>
      <c r="Q8305" t="s">
        <v>66543</v>
      </c>
      <c r="R8305" t="str">
        <f t="shared" si="258"/>
        <v>安丘</v>
      </c>
      <c r="S8305" t="str">
        <f t="shared" si="259"/>
        <v>0716</v>
      </c>
    </row>
    <row r="8306" spans="1:19">
      <c r="A8306" t="s">
        <v>66544</v>
      </c>
      <c r="B8306" t="s">
        <v>66545</v>
      </c>
      <c r="C8306" t="s">
        <v>46</v>
      </c>
      <c r="D8306" t="s">
        <v>66546</v>
      </c>
      <c r="E8306" t="s">
        <v>64339</v>
      </c>
      <c r="F8306" t="s">
        <v>66547</v>
      </c>
      <c r="G8306" t="s">
        <v>66548</v>
      </c>
      <c r="H8306" t="s">
        <v>66549</v>
      </c>
      <c r="I8306" t="s">
        <v>2350</v>
      </c>
      <c r="J8306" t="s">
        <v>2836</v>
      </c>
      <c r="K8306" t="s">
        <v>24991</v>
      </c>
      <c r="L8306" t="s">
        <v>57</v>
      </c>
      <c r="M8306" t="s">
        <v>2838</v>
      </c>
      <c r="O8306" t="s">
        <v>2839</v>
      </c>
      <c r="Q8306" t="s">
        <v>66550</v>
      </c>
      <c r="R8306" t="str">
        <f t="shared" si="258"/>
        <v>安丘</v>
      </c>
      <c r="S8306" t="str">
        <f t="shared" si="259"/>
        <v>0716</v>
      </c>
    </row>
    <row r="8307" spans="1:19">
      <c r="A8307" t="s">
        <v>66551</v>
      </c>
      <c r="B8307" t="s">
        <v>66552</v>
      </c>
      <c r="C8307" t="s">
        <v>46</v>
      </c>
      <c r="D8307" t="s">
        <v>66553</v>
      </c>
      <c r="E8307" t="s">
        <v>63120</v>
      </c>
      <c r="F8307" t="s">
        <v>66554</v>
      </c>
      <c r="G8307" t="s">
        <v>66555</v>
      </c>
      <c r="H8307" t="s">
        <v>66556</v>
      </c>
      <c r="I8307" t="s">
        <v>2350</v>
      </c>
      <c r="J8307" t="s">
        <v>4253</v>
      </c>
      <c r="K8307" t="s">
        <v>43422</v>
      </c>
      <c r="L8307" t="s">
        <v>57</v>
      </c>
      <c r="M8307" t="s">
        <v>2367</v>
      </c>
      <c r="N8307" t="s">
        <v>2816</v>
      </c>
      <c r="O8307" t="s">
        <v>4256</v>
      </c>
      <c r="Q8307" t="s">
        <v>66557</v>
      </c>
      <c r="R8307" t="str">
        <f t="shared" si="258"/>
        <v>安丘</v>
      </c>
      <c r="S8307" t="str">
        <f t="shared" si="259"/>
        <v>0716</v>
      </c>
    </row>
    <row r="8308" spans="1:19">
      <c r="A8308" t="s">
        <v>66558</v>
      </c>
      <c r="B8308" t="s">
        <v>66559</v>
      </c>
      <c r="C8308" t="s">
        <v>46</v>
      </c>
      <c r="D8308" t="s">
        <v>66560</v>
      </c>
      <c r="E8308" t="s">
        <v>64339</v>
      </c>
      <c r="F8308" t="s">
        <v>66561</v>
      </c>
      <c r="G8308" t="s">
        <v>66562</v>
      </c>
      <c r="H8308" t="s">
        <v>66563</v>
      </c>
      <c r="I8308" t="s">
        <v>2350</v>
      </c>
      <c r="J8308" t="s">
        <v>4957</v>
      </c>
      <c r="K8308" t="s">
        <v>2742</v>
      </c>
      <c r="L8308" t="s">
        <v>137</v>
      </c>
      <c r="M8308" t="s">
        <v>2395</v>
      </c>
      <c r="O8308" t="s">
        <v>4960</v>
      </c>
      <c r="P8308" t="s">
        <v>66564</v>
      </c>
      <c r="R8308" t="str">
        <f t="shared" si="258"/>
        <v>青州</v>
      </c>
      <c r="S8308" t="str">
        <f t="shared" si="259"/>
        <v>0716</v>
      </c>
    </row>
    <row r="8309" spans="1:19">
      <c r="A8309" t="s">
        <v>66565</v>
      </c>
      <c r="B8309" t="s">
        <v>66566</v>
      </c>
      <c r="C8309" t="s">
        <v>46</v>
      </c>
      <c r="D8309" t="s">
        <v>66567</v>
      </c>
      <c r="E8309" t="s">
        <v>64339</v>
      </c>
      <c r="F8309" t="s">
        <v>66568</v>
      </c>
      <c r="G8309" t="s">
        <v>66569</v>
      </c>
      <c r="H8309" t="s">
        <v>66570</v>
      </c>
      <c r="I8309" t="s">
        <v>2645</v>
      </c>
      <c r="J8309" t="s">
        <v>2623</v>
      </c>
      <c r="K8309" t="s">
        <v>2624</v>
      </c>
      <c r="L8309" t="s">
        <v>137</v>
      </c>
      <c r="M8309" t="s">
        <v>2625</v>
      </c>
      <c r="O8309" t="s">
        <v>7154</v>
      </c>
      <c r="P8309" t="s">
        <v>66571</v>
      </c>
      <c r="R8309" t="str">
        <f t="shared" si="258"/>
        <v>青州</v>
      </c>
      <c r="S8309" t="str">
        <f t="shared" si="259"/>
        <v>0716</v>
      </c>
    </row>
    <row r="8310" spans="1:19">
      <c r="A8310" t="s">
        <v>66572</v>
      </c>
      <c r="B8310" t="s">
        <v>66573</v>
      </c>
      <c r="C8310" t="s">
        <v>46</v>
      </c>
      <c r="D8310" t="s">
        <v>66574</v>
      </c>
      <c r="E8310" t="s">
        <v>65092</v>
      </c>
      <c r="F8310" t="s">
        <v>66575</v>
      </c>
      <c r="G8310" t="s">
        <v>66576</v>
      </c>
      <c r="H8310" t="s">
        <v>66577</v>
      </c>
      <c r="I8310" t="s">
        <v>2350</v>
      </c>
      <c r="J8310" t="s">
        <v>2718</v>
      </c>
      <c r="K8310" t="s">
        <v>2719</v>
      </c>
      <c r="L8310" t="s">
        <v>128</v>
      </c>
      <c r="M8310" t="s">
        <v>2720</v>
      </c>
      <c r="O8310" t="s">
        <v>2722</v>
      </c>
      <c r="P8310" t="s">
        <v>66578</v>
      </c>
      <c r="Q8310" t="s">
        <v>66579</v>
      </c>
      <c r="R8310" t="str">
        <f t="shared" si="258"/>
        <v>寿光</v>
      </c>
      <c r="S8310" t="str">
        <f t="shared" si="259"/>
        <v>0716</v>
      </c>
    </row>
    <row r="8311" spans="1:19">
      <c r="A8311" t="s">
        <v>66580</v>
      </c>
      <c r="B8311" t="s">
        <v>66581</v>
      </c>
      <c r="C8311" t="s">
        <v>46</v>
      </c>
      <c r="D8311" t="s">
        <v>66582</v>
      </c>
      <c r="E8311" t="s">
        <v>64339</v>
      </c>
      <c r="F8311" t="s">
        <v>66583</v>
      </c>
      <c r="G8311" t="s">
        <v>66584</v>
      </c>
      <c r="H8311" t="s">
        <v>66585</v>
      </c>
      <c r="I8311" t="s">
        <v>2364</v>
      </c>
      <c r="J8311" t="s">
        <v>2922</v>
      </c>
      <c r="K8311" t="s">
        <v>2923</v>
      </c>
      <c r="L8311" t="s">
        <v>47</v>
      </c>
      <c r="M8311" t="s">
        <v>2924</v>
      </c>
      <c r="O8311" t="s">
        <v>2925</v>
      </c>
      <c r="P8311" t="s">
        <v>66586</v>
      </c>
      <c r="Q8311" t="s">
        <v>66587</v>
      </c>
      <c r="R8311" t="str">
        <f t="shared" si="258"/>
        <v>诸城</v>
      </c>
      <c r="S8311" t="str">
        <f t="shared" si="259"/>
        <v>0716</v>
      </c>
    </row>
    <row r="8312" spans="1:19">
      <c r="A8312" t="s">
        <v>66588</v>
      </c>
      <c r="B8312" t="s">
        <v>66589</v>
      </c>
      <c r="C8312" t="s">
        <v>46</v>
      </c>
      <c r="D8312" t="s">
        <v>66590</v>
      </c>
      <c r="E8312" t="s">
        <v>64339</v>
      </c>
      <c r="F8312" t="s">
        <v>66591</v>
      </c>
      <c r="G8312" t="s">
        <v>66592</v>
      </c>
      <c r="H8312" t="s">
        <v>66593</v>
      </c>
      <c r="I8312" t="s">
        <v>2645</v>
      </c>
      <c r="J8312" t="s">
        <v>7136</v>
      </c>
      <c r="K8312" t="s">
        <v>7137</v>
      </c>
      <c r="L8312" t="s">
        <v>47</v>
      </c>
      <c r="M8312" t="s">
        <v>3327</v>
      </c>
      <c r="O8312" t="s">
        <v>7138</v>
      </c>
      <c r="P8312" t="s">
        <v>66594</v>
      </c>
      <c r="R8312" t="str">
        <f t="shared" si="258"/>
        <v>诸城</v>
      </c>
      <c r="S8312" t="str">
        <f t="shared" si="259"/>
        <v>0716</v>
      </c>
    </row>
    <row r="8313" spans="1:19">
      <c r="A8313" t="s">
        <v>66595</v>
      </c>
      <c r="B8313" t="s">
        <v>66596</v>
      </c>
      <c r="C8313" t="s">
        <v>46</v>
      </c>
      <c r="D8313" t="s">
        <v>66597</v>
      </c>
      <c r="E8313" t="s">
        <v>64339</v>
      </c>
      <c r="F8313" t="s">
        <v>66598</v>
      </c>
      <c r="G8313" t="s">
        <v>66599</v>
      </c>
      <c r="H8313" t="s">
        <v>66600</v>
      </c>
      <c r="I8313" t="s">
        <v>2586</v>
      </c>
      <c r="J8313" t="s">
        <v>14092</v>
      </c>
      <c r="K8313" t="s">
        <v>14093</v>
      </c>
      <c r="L8313" t="s">
        <v>146</v>
      </c>
      <c r="M8313" t="s">
        <v>14094</v>
      </c>
      <c r="O8313" t="s">
        <v>14095</v>
      </c>
      <c r="P8313" t="s">
        <v>66601</v>
      </c>
      <c r="R8313" t="str">
        <f t="shared" si="258"/>
        <v>临朐</v>
      </c>
      <c r="S8313" t="str">
        <f t="shared" si="259"/>
        <v>0716</v>
      </c>
    </row>
    <row r="8314" spans="1:19">
      <c r="A8314" t="s">
        <v>66602</v>
      </c>
      <c r="B8314" t="s">
        <v>66603</v>
      </c>
      <c r="C8314" t="s">
        <v>46</v>
      </c>
      <c r="D8314" t="s">
        <v>66604</v>
      </c>
      <c r="E8314" t="s">
        <v>64339</v>
      </c>
      <c r="F8314" t="s">
        <v>66605</v>
      </c>
      <c r="G8314" t="s">
        <v>66606</v>
      </c>
      <c r="H8314" t="s">
        <v>66607</v>
      </c>
      <c r="I8314" t="s">
        <v>2503</v>
      </c>
      <c r="J8314" t="s">
        <v>4774</v>
      </c>
      <c r="K8314" t="s">
        <v>4775</v>
      </c>
      <c r="L8314" t="s">
        <v>67</v>
      </c>
      <c r="M8314" t="s">
        <v>3706</v>
      </c>
      <c r="O8314" t="s">
        <v>4776</v>
      </c>
      <c r="P8314" t="s">
        <v>66608</v>
      </c>
      <c r="R8314" t="str">
        <f t="shared" si="258"/>
        <v>昌邑</v>
      </c>
      <c r="S8314" t="str">
        <f t="shared" si="259"/>
        <v>0716</v>
      </c>
    </row>
    <row r="8315" spans="1:19">
      <c r="A8315" t="s">
        <v>66609</v>
      </c>
      <c r="B8315" t="s">
        <v>66610</v>
      </c>
      <c r="C8315" t="s">
        <v>46</v>
      </c>
      <c r="D8315" t="s">
        <v>66611</v>
      </c>
      <c r="E8315" t="s">
        <v>65092</v>
      </c>
      <c r="F8315" t="s">
        <v>66612</v>
      </c>
      <c r="G8315" t="s">
        <v>66613</v>
      </c>
      <c r="H8315" t="s">
        <v>66614</v>
      </c>
      <c r="I8315" t="s">
        <v>2392</v>
      </c>
      <c r="J8315" t="s">
        <v>2946</v>
      </c>
      <c r="K8315" t="s">
        <v>2947</v>
      </c>
      <c r="L8315" t="s">
        <v>57</v>
      </c>
      <c r="M8315" t="s">
        <v>2552</v>
      </c>
      <c r="O8315" t="s">
        <v>2948</v>
      </c>
      <c r="P8315" t="s">
        <v>66615</v>
      </c>
      <c r="R8315" t="str">
        <f t="shared" si="258"/>
        <v>安丘</v>
      </c>
      <c r="S8315" t="str">
        <f t="shared" si="259"/>
        <v>0716</v>
      </c>
    </row>
    <row r="8316" spans="1:19">
      <c r="A8316" t="s">
        <v>2294</v>
      </c>
      <c r="B8316" t="s">
        <v>66616</v>
      </c>
      <c r="C8316" t="s">
        <v>46</v>
      </c>
      <c r="D8316" t="s">
        <v>66617</v>
      </c>
      <c r="E8316" t="s">
        <v>64339</v>
      </c>
      <c r="F8316" t="s">
        <v>66618</v>
      </c>
      <c r="G8316" t="s">
        <v>2292</v>
      </c>
      <c r="H8316" t="s">
        <v>66619</v>
      </c>
      <c r="I8316" t="s">
        <v>5391</v>
      </c>
      <c r="J8316" t="s">
        <v>5661</v>
      </c>
      <c r="K8316" t="s">
        <v>5662</v>
      </c>
      <c r="L8316" t="s">
        <v>47</v>
      </c>
      <c r="M8316" t="s">
        <v>4266</v>
      </c>
      <c r="O8316" t="s">
        <v>5663</v>
      </c>
      <c r="P8316" t="s">
        <v>66620</v>
      </c>
      <c r="R8316" t="str">
        <f t="shared" si="258"/>
        <v>诸城</v>
      </c>
      <c r="S8316" t="str">
        <f t="shared" si="259"/>
        <v>0716</v>
      </c>
    </row>
    <row r="8317" spans="1:19">
      <c r="A8317" t="s">
        <v>66621</v>
      </c>
      <c r="B8317" t="s">
        <v>65933</v>
      </c>
      <c r="C8317" t="s">
        <v>46</v>
      </c>
      <c r="D8317" t="s">
        <v>66622</v>
      </c>
      <c r="E8317" t="s">
        <v>64339</v>
      </c>
      <c r="F8317" t="s">
        <v>66623</v>
      </c>
      <c r="G8317" t="s">
        <v>66624</v>
      </c>
      <c r="H8317" t="s">
        <v>66625</v>
      </c>
      <c r="I8317" t="s">
        <v>2350</v>
      </c>
      <c r="J8317" t="s">
        <v>4101</v>
      </c>
      <c r="K8317" t="s">
        <v>4102</v>
      </c>
      <c r="L8317" t="s">
        <v>67</v>
      </c>
      <c r="M8317" t="s">
        <v>3366</v>
      </c>
      <c r="O8317" t="s">
        <v>4103</v>
      </c>
      <c r="P8317" t="s">
        <v>66626</v>
      </c>
      <c r="Q8317" t="s">
        <v>66627</v>
      </c>
      <c r="R8317" t="str">
        <f t="shared" si="258"/>
        <v>昌邑</v>
      </c>
      <c r="S8317" t="str">
        <f t="shared" si="259"/>
        <v>0716</v>
      </c>
    </row>
    <row r="8318" spans="1:19">
      <c r="A8318" t="s">
        <v>66628</v>
      </c>
      <c r="B8318" t="s">
        <v>66629</v>
      </c>
      <c r="C8318" t="s">
        <v>46</v>
      </c>
      <c r="D8318" t="s">
        <v>66630</v>
      </c>
      <c r="E8318" t="s">
        <v>64339</v>
      </c>
      <c r="F8318" t="s">
        <v>66631</v>
      </c>
      <c r="G8318" t="s">
        <v>66632</v>
      </c>
      <c r="H8318" t="s">
        <v>66633</v>
      </c>
      <c r="I8318" t="s">
        <v>3856</v>
      </c>
      <c r="J8318" t="s">
        <v>12410</v>
      </c>
      <c r="K8318" t="s">
        <v>12411</v>
      </c>
      <c r="L8318" t="s">
        <v>101</v>
      </c>
      <c r="M8318" t="s">
        <v>4459</v>
      </c>
      <c r="O8318" t="s">
        <v>12412</v>
      </c>
      <c r="P8318" t="s">
        <v>66634</v>
      </c>
      <c r="Q8318" t="s">
        <v>66635</v>
      </c>
      <c r="R8318" t="str">
        <f t="shared" si="258"/>
        <v>潍城</v>
      </c>
      <c r="S8318" t="str">
        <f t="shared" si="259"/>
        <v>0716</v>
      </c>
    </row>
    <row r="8319" spans="1:19">
      <c r="A8319" t="s">
        <v>66636</v>
      </c>
      <c r="B8319" t="s">
        <v>66637</v>
      </c>
      <c r="C8319" t="s">
        <v>46</v>
      </c>
      <c r="D8319" t="s">
        <v>66638</v>
      </c>
      <c r="E8319" t="s">
        <v>64339</v>
      </c>
      <c r="F8319" t="s">
        <v>66639</v>
      </c>
      <c r="G8319" t="s">
        <v>66640</v>
      </c>
      <c r="H8319" t="s">
        <v>66641</v>
      </c>
      <c r="I8319" t="s">
        <v>2350</v>
      </c>
      <c r="J8319" t="s">
        <v>13501</v>
      </c>
      <c r="K8319" t="s">
        <v>13502</v>
      </c>
      <c r="L8319" t="s">
        <v>676</v>
      </c>
      <c r="M8319" t="s">
        <v>3840</v>
      </c>
      <c r="O8319" t="s">
        <v>13503</v>
      </c>
      <c r="P8319" t="s">
        <v>66642</v>
      </c>
      <c r="R8319" t="str">
        <f t="shared" si="258"/>
        <v>昌乐</v>
      </c>
      <c r="S8319" t="str">
        <f t="shared" si="259"/>
        <v>0716</v>
      </c>
    </row>
    <row r="8320" spans="1:19">
      <c r="A8320" t="s">
        <v>66643</v>
      </c>
      <c r="B8320" t="s">
        <v>66644</v>
      </c>
      <c r="C8320" t="s">
        <v>46</v>
      </c>
      <c r="D8320" t="s">
        <v>66645</v>
      </c>
      <c r="E8320" t="s">
        <v>66646</v>
      </c>
      <c r="F8320" t="s">
        <v>66647</v>
      </c>
      <c r="G8320" t="s">
        <v>66648</v>
      </c>
      <c r="H8320" t="s">
        <v>66649</v>
      </c>
      <c r="I8320" t="s">
        <v>2364</v>
      </c>
      <c r="J8320" t="s">
        <v>4231</v>
      </c>
      <c r="K8320" t="s">
        <v>4232</v>
      </c>
      <c r="L8320" t="s">
        <v>76</v>
      </c>
      <c r="M8320" t="s">
        <v>2827</v>
      </c>
      <c r="N8320" t="s">
        <v>2983</v>
      </c>
      <c r="O8320" t="s">
        <v>4234</v>
      </c>
      <c r="P8320" t="s">
        <v>2249</v>
      </c>
      <c r="Q8320" t="s">
        <v>66650</v>
      </c>
      <c r="R8320" t="str">
        <f t="shared" si="258"/>
        <v>奎文</v>
      </c>
      <c r="S8320" t="str">
        <f t="shared" si="259"/>
        <v>0716</v>
      </c>
    </row>
    <row r="8321" spans="1:19">
      <c r="A8321" t="s">
        <v>66651</v>
      </c>
      <c r="B8321" t="s">
        <v>66652</v>
      </c>
      <c r="C8321" t="s">
        <v>46</v>
      </c>
      <c r="D8321" t="s">
        <v>66653</v>
      </c>
      <c r="E8321" t="s">
        <v>64339</v>
      </c>
      <c r="F8321" t="s">
        <v>66654</v>
      </c>
      <c r="G8321" t="s">
        <v>66655</v>
      </c>
      <c r="H8321" t="s">
        <v>66656</v>
      </c>
      <c r="I8321" t="s">
        <v>2350</v>
      </c>
      <c r="J8321" t="s">
        <v>5128</v>
      </c>
      <c r="K8321" t="s">
        <v>5129</v>
      </c>
      <c r="L8321" t="s">
        <v>67</v>
      </c>
      <c r="M8321" t="s">
        <v>3706</v>
      </c>
      <c r="O8321" t="s">
        <v>5130</v>
      </c>
      <c r="P8321" t="s">
        <v>66657</v>
      </c>
      <c r="Q8321" t="s">
        <v>66658</v>
      </c>
      <c r="R8321" t="str">
        <f t="shared" ref="R8321:R8384" si="260">IF(OR(LEFT(L8321,2)="高新"),"奎文",IF(LEFT(L8321,2)="峡山","坊子",IF(LEFT(L8321,2)="滨海","寒亭",LEFT(L8321,2))))</f>
        <v>昌邑</v>
      </c>
      <c r="S8321" t="str">
        <f t="shared" ref="S8321:S8384" si="261">TEXT(B8321,"mmdd")</f>
        <v>0716</v>
      </c>
    </row>
    <row r="8322" spans="1:19">
      <c r="A8322" t="s">
        <v>66659</v>
      </c>
      <c r="B8322" t="s">
        <v>66660</v>
      </c>
      <c r="C8322" t="s">
        <v>46</v>
      </c>
      <c r="D8322" t="s">
        <v>66661</v>
      </c>
      <c r="E8322" t="s">
        <v>64339</v>
      </c>
      <c r="F8322" t="s">
        <v>66662</v>
      </c>
      <c r="G8322" t="s">
        <v>66663</v>
      </c>
      <c r="H8322" t="s">
        <v>66664</v>
      </c>
      <c r="I8322" t="s">
        <v>2503</v>
      </c>
      <c r="J8322" t="s">
        <v>9637</v>
      </c>
      <c r="K8322" t="s">
        <v>9638</v>
      </c>
      <c r="L8322" t="s">
        <v>137</v>
      </c>
      <c r="M8322" t="s">
        <v>2395</v>
      </c>
      <c r="O8322" t="s">
        <v>9639</v>
      </c>
      <c r="P8322" t="s">
        <v>66665</v>
      </c>
      <c r="Q8322" t="s">
        <v>66666</v>
      </c>
      <c r="R8322" t="str">
        <f t="shared" si="260"/>
        <v>青州</v>
      </c>
      <c r="S8322" t="str">
        <f t="shared" si="261"/>
        <v>0716</v>
      </c>
    </row>
    <row r="8323" spans="1:19">
      <c r="A8323" t="s">
        <v>66667</v>
      </c>
      <c r="B8323" t="s">
        <v>66668</v>
      </c>
      <c r="C8323" t="s">
        <v>46</v>
      </c>
      <c r="D8323" t="s">
        <v>66669</v>
      </c>
      <c r="E8323" t="s">
        <v>64339</v>
      </c>
      <c r="F8323" t="s">
        <v>66670</v>
      </c>
      <c r="G8323" t="s">
        <v>66671</v>
      </c>
      <c r="H8323" t="s">
        <v>66672</v>
      </c>
      <c r="I8323" t="s">
        <v>2364</v>
      </c>
      <c r="J8323" t="s">
        <v>6766</v>
      </c>
      <c r="K8323" t="s">
        <v>6767</v>
      </c>
      <c r="L8323" t="s">
        <v>137</v>
      </c>
      <c r="M8323" t="s">
        <v>2686</v>
      </c>
      <c r="O8323" t="s">
        <v>6768</v>
      </c>
      <c r="P8323" t="s">
        <v>66673</v>
      </c>
      <c r="Q8323" t="s">
        <v>66674</v>
      </c>
      <c r="R8323" t="str">
        <f t="shared" si="260"/>
        <v>青州</v>
      </c>
      <c r="S8323" t="str">
        <f t="shared" si="261"/>
        <v>0716</v>
      </c>
    </row>
    <row r="8324" spans="1:19">
      <c r="A8324" t="s">
        <v>66675</v>
      </c>
      <c r="B8324" t="s">
        <v>66676</v>
      </c>
      <c r="C8324" t="s">
        <v>46</v>
      </c>
      <c r="D8324" t="s">
        <v>66677</v>
      </c>
      <c r="E8324" t="s">
        <v>64339</v>
      </c>
      <c r="F8324" t="s">
        <v>66678</v>
      </c>
      <c r="G8324" t="s">
        <v>66679</v>
      </c>
      <c r="H8324" t="s">
        <v>66680</v>
      </c>
      <c r="I8324" t="s">
        <v>2350</v>
      </c>
      <c r="J8324" t="s">
        <v>8105</v>
      </c>
      <c r="K8324" t="s">
        <v>8106</v>
      </c>
      <c r="L8324" t="s">
        <v>101</v>
      </c>
      <c r="M8324" t="s">
        <v>4459</v>
      </c>
      <c r="O8324" t="s">
        <v>8107</v>
      </c>
      <c r="P8324" t="s">
        <v>66681</v>
      </c>
      <c r="R8324" t="str">
        <f t="shared" si="260"/>
        <v>潍城</v>
      </c>
      <c r="S8324" t="str">
        <f t="shared" si="261"/>
        <v>0716</v>
      </c>
    </row>
    <row r="8325" spans="1:19">
      <c r="A8325" t="s">
        <v>66682</v>
      </c>
      <c r="B8325" t="s">
        <v>66683</v>
      </c>
      <c r="C8325" t="s">
        <v>46</v>
      </c>
      <c r="D8325" t="s">
        <v>66684</v>
      </c>
      <c r="E8325" t="s">
        <v>64339</v>
      </c>
      <c r="F8325" t="s">
        <v>66685</v>
      </c>
      <c r="G8325" t="s">
        <v>66686</v>
      </c>
      <c r="H8325" t="s">
        <v>66687</v>
      </c>
      <c r="I8325" t="s">
        <v>2350</v>
      </c>
      <c r="J8325" t="s">
        <v>4957</v>
      </c>
      <c r="K8325" t="s">
        <v>2742</v>
      </c>
      <c r="L8325" t="s">
        <v>137</v>
      </c>
      <c r="M8325" t="s">
        <v>2395</v>
      </c>
      <c r="O8325" t="s">
        <v>4960</v>
      </c>
      <c r="P8325" t="s">
        <v>66688</v>
      </c>
      <c r="R8325" t="str">
        <f t="shared" si="260"/>
        <v>青州</v>
      </c>
      <c r="S8325" t="str">
        <f t="shared" si="261"/>
        <v>0716</v>
      </c>
    </row>
    <row r="8326" spans="1:19">
      <c r="A8326" t="s">
        <v>66689</v>
      </c>
      <c r="B8326" t="s">
        <v>66690</v>
      </c>
      <c r="C8326" t="s">
        <v>46</v>
      </c>
      <c r="D8326" t="s">
        <v>66691</v>
      </c>
      <c r="E8326" t="s">
        <v>66692</v>
      </c>
      <c r="F8326" t="s">
        <v>66693</v>
      </c>
      <c r="G8326" t="s">
        <v>66694</v>
      </c>
      <c r="H8326" t="s">
        <v>66695</v>
      </c>
      <c r="I8326" t="s">
        <v>2364</v>
      </c>
      <c r="J8326" t="s">
        <v>11118</v>
      </c>
      <c r="K8326" t="s">
        <v>11119</v>
      </c>
      <c r="L8326" t="s">
        <v>137</v>
      </c>
      <c r="M8326" t="s">
        <v>3040</v>
      </c>
      <c r="N8326" t="s">
        <v>7446</v>
      </c>
      <c r="O8326" t="s">
        <v>11120</v>
      </c>
      <c r="P8326" t="s">
        <v>66696</v>
      </c>
      <c r="R8326" t="str">
        <f t="shared" si="260"/>
        <v>青州</v>
      </c>
      <c r="S8326" t="str">
        <f t="shared" si="261"/>
        <v>0716</v>
      </c>
    </row>
    <row r="8327" spans="1:19">
      <c r="A8327" t="s">
        <v>66697</v>
      </c>
      <c r="B8327" t="s">
        <v>66698</v>
      </c>
      <c r="C8327" t="s">
        <v>46</v>
      </c>
      <c r="D8327" t="s">
        <v>66699</v>
      </c>
      <c r="E8327" t="s">
        <v>64339</v>
      </c>
      <c r="F8327" t="s">
        <v>66700</v>
      </c>
      <c r="G8327" t="s">
        <v>66701</v>
      </c>
      <c r="H8327" t="s">
        <v>66702</v>
      </c>
      <c r="I8327" t="s">
        <v>2364</v>
      </c>
      <c r="J8327" t="s">
        <v>4533</v>
      </c>
      <c r="K8327" t="s">
        <v>4534</v>
      </c>
      <c r="L8327" t="s">
        <v>76</v>
      </c>
      <c r="M8327" t="s">
        <v>2528</v>
      </c>
      <c r="O8327" t="s">
        <v>4535</v>
      </c>
      <c r="P8327" t="s">
        <v>66703</v>
      </c>
      <c r="Q8327" t="s">
        <v>66429</v>
      </c>
      <c r="R8327" t="str">
        <f t="shared" si="260"/>
        <v>奎文</v>
      </c>
      <c r="S8327" t="str">
        <f t="shared" si="261"/>
        <v>0716</v>
      </c>
    </row>
    <row r="8328" spans="1:19">
      <c r="A8328" t="s">
        <v>66704</v>
      </c>
      <c r="B8328" t="s">
        <v>66705</v>
      </c>
      <c r="C8328" t="s">
        <v>46</v>
      </c>
      <c r="D8328" t="s">
        <v>66706</v>
      </c>
      <c r="E8328" t="s">
        <v>64339</v>
      </c>
      <c r="F8328" t="s">
        <v>66707</v>
      </c>
      <c r="G8328" t="s">
        <v>66708</v>
      </c>
      <c r="H8328" t="s">
        <v>66709</v>
      </c>
      <c r="I8328" t="s">
        <v>2503</v>
      </c>
      <c r="J8328" t="s">
        <v>2911</v>
      </c>
      <c r="K8328" t="s">
        <v>2912</v>
      </c>
      <c r="L8328" t="s">
        <v>128</v>
      </c>
      <c r="M8328" t="s">
        <v>2913</v>
      </c>
      <c r="O8328" t="s">
        <v>2914</v>
      </c>
      <c r="P8328" t="s">
        <v>66710</v>
      </c>
      <c r="Q8328" t="s">
        <v>66711</v>
      </c>
      <c r="R8328" t="str">
        <f t="shared" si="260"/>
        <v>寿光</v>
      </c>
      <c r="S8328" t="str">
        <f t="shared" si="261"/>
        <v>0716</v>
      </c>
    </row>
    <row r="8329" spans="1:19">
      <c r="A8329" t="s">
        <v>66712</v>
      </c>
      <c r="B8329" t="s">
        <v>66713</v>
      </c>
      <c r="C8329" t="s">
        <v>46</v>
      </c>
      <c r="D8329" t="s">
        <v>66714</v>
      </c>
      <c r="E8329" t="s">
        <v>64339</v>
      </c>
      <c r="F8329" t="s">
        <v>66715</v>
      </c>
      <c r="G8329" t="s">
        <v>66716</v>
      </c>
      <c r="H8329" t="s">
        <v>66717</v>
      </c>
      <c r="I8329" t="s">
        <v>2350</v>
      </c>
      <c r="J8329" t="s">
        <v>43672</v>
      </c>
      <c r="K8329" t="s">
        <v>43673</v>
      </c>
      <c r="L8329" t="s">
        <v>110</v>
      </c>
      <c r="M8329" t="s">
        <v>2575</v>
      </c>
      <c r="O8329" t="s">
        <v>43674</v>
      </c>
      <c r="P8329" t="s">
        <v>66718</v>
      </c>
      <c r="R8329" t="str">
        <f t="shared" si="260"/>
        <v>高密</v>
      </c>
      <c r="S8329" t="str">
        <f t="shared" si="261"/>
        <v>0716</v>
      </c>
    </row>
    <row r="8330" spans="1:19">
      <c r="A8330" t="s">
        <v>2310</v>
      </c>
      <c r="B8330" t="s">
        <v>66719</v>
      </c>
      <c r="C8330" t="s">
        <v>46</v>
      </c>
      <c r="D8330" t="s">
        <v>66720</v>
      </c>
      <c r="E8330" t="s">
        <v>64339</v>
      </c>
      <c r="F8330" t="s">
        <v>66721</v>
      </c>
      <c r="G8330" t="s">
        <v>2308</v>
      </c>
      <c r="H8330" t="s">
        <v>66722</v>
      </c>
      <c r="I8330" t="s">
        <v>2364</v>
      </c>
      <c r="J8330" t="s">
        <v>3377</v>
      </c>
      <c r="K8330" t="s">
        <v>3378</v>
      </c>
      <c r="L8330" t="s">
        <v>76</v>
      </c>
      <c r="M8330" t="s">
        <v>2528</v>
      </c>
      <c r="O8330" t="s">
        <v>3379</v>
      </c>
      <c r="P8330" t="s">
        <v>66723</v>
      </c>
      <c r="R8330" t="str">
        <f t="shared" si="260"/>
        <v>奎文</v>
      </c>
      <c r="S8330" t="str">
        <f t="shared" si="261"/>
        <v>0716</v>
      </c>
    </row>
    <row r="8331" spans="1:19">
      <c r="A8331" t="s">
        <v>66724</v>
      </c>
      <c r="B8331" t="s">
        <v>66725</v>
      </c>
      <c r="C8331" t="s">
        <v>46</v>
      </c>
      <c r="D8331" t="s">
        <v>66726</v>
      </c>
      <c r="E8331" t="s">
        <v>64339</v>
      </c>
      <c r="F8331" t="s">
        <v>66727</v>
      </c>
      <c r="G8331" t="s">
        <v>66728</v>
      </c>
      <c r="H8331" t="s">
        <v>66729</v>
      </c>
      <c r="I8331" t="s">
        <v>2503</v>
      </c>
      <c r="J8331" t="s">
        <v>3285</v>
      </c>
      <c r="K8331" t="s">
        <v>3286</v>
      </c>
      <c r="L8331" t="s">
        <v>76</v>
      </c>
      <c r="M8331" t="s">
        <v>2528</v>
      </c>
      <c r="O8331" t="s">
        <v>3287</v>
      </c>
      <c r="P8331" t="s">
        <v>66730</v>
      </c>
      <c r="Q8331" t="s">
        <v>66731</v>
      </c>
      <c r="R8331" t="str">
        <f t="shared" si="260"/>
        <v>奎文</v>
      </c>
      <c r="S8331" t="str">
        <f t="shared" si="261"/>
        <v>0716</v>
      </c>
    </row>
    <row r="8332" spans="1:19">
      <c r="A8332" t="s">
        <v>66732</v>
      </c>
      <c r="B8332" t="s">
        <v>66733</v>
      </c>
      <c r="C8332" t="s">
        <v>46</v>
      </c>
      <c r="D8332" t="s">
        <v>66734</v>
      </c>
      <c r="E8332" t="s">
        <v>64339</v>
      </c>
      <c r="F8332" t="s">
        <v>66735</v>
      </c>
      <c r="G8332" t="s">
        <v>66736</v>
      </c>
      <c r="H8332" t="s">
        <v>66737</v>
      </c>
      <c r="I8332" t="s">
        <v>2392</v>
      </c>
      <c r="J8332" t="s">
        <v>7072</v>
      </c>
      <c r="K8332" t="s">
        <v>51180</v>
      </c>
      <c r="L8332" t="s">
        <v>128</v>
      </c>
      <c r="M8332" t="s">
        <v>2720</v>
      </c>
      <c r="O8332" t="s">
        <v>7074</v>
      </c>
      <c r="Q8332" t="s">
        <v>66738</v>
      </c>
      <c r="R8332" t="str">
        <f t="shared" si="260"/>
        <v>寿光</v>
      </c>
      <c r="S8332" t="str">
        <f t="shared" si="261"/>
        <v>0716</v>
      </c>
    </row>
    <row r="8333" spans="1:19">
      <c r="A8333" t="s">
        <v>66739</v>
      </c>
      <c r="B8333" t="s">
        <v>66740</v>
      </c>
      <c r="C8333" t="s">
        <v>46</v>
      </c>
      <c r="D8333" t="s">
        <v>66741</v>
      </c>
      <c r="E8333" t="s">
        <v>64339</v>
      </c>
      <c r="F8333" t="s">
        <v>66742</v>
      </c>
      <c r="G8333" t="s">
        <v>66743</v>
      </c>
      <c r="H8333" t="s">
        <v>66744</v>
      </c>
      <c r="I8333" t="s">
        <v>2350</v>
      </c>
      <c r="J8333" t="s">
        <v>7585</v>
      </c>
      <c r="K8333" t="s">
        <v>7586</v>
      </c>
      <c r="L8333" t="s">
        <v>101</v>
      </c>
      <c r="M8333" t="s">
        <v>5737</v>
      </c>
      <c r="O8333" t="s">
        <v>7587</v>
      </c>
      <c r="P8333" t="s">
        <v>66745</v>
      </c>
      <c r="R8333" t="str">
        <f t="shared" si="260"/>
        <v>潍城</v>
      </c>
      <c r="S8333" t="str">
        <f t="shared" si="261"/>
        <v>0716</v>
      </c>
    </row>
    <row r="8334" spans="1:19">
      <c r="A8334" t="s">
        <v>66746</v>
      </c>
      <c r="B8334" t="s">
        <v>66747</v>
      </c>
      <c r="C8334" t="s">
        <v>46</v>
      </c>
      <c r="D8334" t="s">
        <v>66748</v>
      </c>
      <c r="E8334" t="s">
        <v>64339</v>
      </c>
      <c r="F8334" t="s">
        <v>66749</v>
      </c>
      <c r="G8334" t="s">
        <v>66750</v>
      </c>
      <c r="H8334" t="s">
        <v>66751</v>
      </c>
      <c r="I8334" t="s">
        <v>2364</v>
      </c>
      <c r="J8334" t="s">
        <v>3809</v>
      </c>
      <c r="K8334" t="s">
        <v>3810</v>
      </c>
      <c r="L8334" t="s">
        <v>57</v>
      </c>
      <c r="M8334" t="s">
        <v>3811</v>
      </c>
      <c r="O8334" t="s">
        <v>3812</v>
      </c>
      <c r="P8334" t="s">
        <v>66752</v>
      </c>
      <c r="R8334" t="str">
        <f t="shared" si="260"/>
        <v>安丘</v>
      </c>
      <c r="S8334" t="str">
        <f t="shared" si="261"/>
        <v>0716</v>
      </c>
    </row>
    <row r="8335" spans="1:19">
      <c r="A8335" t="s">
        <v>66753</v>
      </c>
      <c r="B8335" t="s">
        <v>66754</v>
      </c>
      <c r="C8335" t="s">
        <v>46</v>
      </c>
      <c r="D8335" t="s">
        <v>66755</v>
      </c>
      <c r="E8335" t="s">
        <v>64339</v>
      </c>
      <c r="F8335" t="s">
        <v>66756</v>
      </c>
      <c r="G8335" t="s">
        <v>66757</v>
      </c>
      <c r="H8335" t="s">
        <v>66758</v>
      </c>
      <c r="I8335" t="s">
        <v>2364</v>
      </c>
      <c r="J8335" t="s">
        <v>8465</v>
      </c>
      <c r="K8335" t="s">
        <v>8466</v>
      </c>
      <c r="L8335" t="s">
        <v>47</v>
      </c>
      <c r="M8335" t="s">
        <v>3159</v>
      </c>
      <c r="O8335" t="s">
        <v>8467</v>
      </c>
      <c r="P8335" t="s">
        <v>66759</v>
      </c>
      <c r="R8335" t="str">
        <f t="shared" si="260"/>
        <v>诸城</v>
      </c>
      <c r="S8335" t="str">
        <f t="shared" si="261"/>
        <v>0716</v>
      </c>
    </row>
    <row r="8336" spans="1:19">
      <c r="A8336" t="s">
        <v>66760</v>
      </c>
      <c r="B8336" t="s">
        <v>66761</v>
      </c>
      <c r="C8336" t="s">
        <v>46</v>
      </c>
      <c r="D8336" t="s">
        <v>66762</v>
      </c>
      <c r="E8336" t="s">
        <v>64339</v>
      </c>
      <c r="F8336" t="s">
        <v>66763</v>
      </c>
      <c r="G8336" t="s">
        <v>66764</v>
      </c>
      <c r="H8336" t="s">
        <v>66765</v>
      </c>
      <c r="I8336" t="s">
        <v>6440</v>
      </c>
      <c r="J8336" t="s">
        <v>4303</v>
      </c>
      <c r="K8336" t="s">
        <v>4304</v>
      </c>
      <c r="L8336" t="s">
        <v>3458</v>
      </c>
      <c r="M8336" t="s">
        <v>3459</v>
      </c>
      <c r="O8336" t="s">
        <v>4305</v>
      </c>
      <c r="P8336" t="s">
        <v>66766</v>
      </c>
      <c r="R8336" t="str">
        <f t="shared" si="260"/>
        <v>寒亭</v>
      </c>
      <c r="S8336" t="str">
        <f t="shared" si="261"/>
        <v>0716</v>
      </c>
    </row>
    <row r="8337" spans="1:19">
      <c r="A8337" t="s">
        <v>66767</v>
      </c>
      <c r="B8337" t="s">
        <v>66768</v>
      </c>
      <c r="C8337" t="s">
        <v>46</v>
      </c>
      <c r="D8337" t="s">
        <v>66769</v>
      </c>
      <c r="E8337" t="s">
        <v>64339</v>
      </c>
      <c r="F8337" t="s">
        <v>66770</v>
      </c>
      <c r="G8337" t="s">
        <v>66771</v>
      </c>
      <c r="H8337" t="s">
        <v>66772</v>
      </c>
      <c r="I8337" t="s">
        <v>2350</v>
      </c>
      <c r="J8337" t="s">
        <v>2393</v>
      </c>
      <c r="K8337" t="s">
        <v>2394</v>
      </c>
      <c r="L8337" t="s">
        <v>137</v>
      </c>
      <c r="M8337" t="s">
        <v>2395</v>
      </c>
      <c r="O8337" t="s">
        <v>2397</v>
      </c>
      <c r="P8337" t="s">
        <v>66773</v>
      </c>
      <c r="R8337" t="str">
        <f t="shared" si="260"/>
        <v>青州</v>
      </c>
      <c r="S8337" t="str">
        <f t="shared" si="261"/>
        <v>0716</v>
      </c>
    </row>
    <row r="8338" spans="1:19">
      <c r="A8338" t="s">
        <v>66774</v>
      </c>
      <c r="B8338" t="s">
        <v>66775</v>
      </c>
      <c r="C8338" t="s">
        <v>46</v>
      </c>
      <c r="D8338" t="s">
        <v>66776</v>
      </c>
      <c r="E8338" t="s">
        <v>63120</v>
      </c>
      <c r="F8338" t="s">
        <v>66777</v>
      </c>
      <c r="G8338" t="s">
        <v>66778</v>
      </c>
      <c r="H8338" t="s">
        <v>66779</v>
      </c>
      <c r="I8338" t="s">
        <v>2350</v>
      </c>
      <c r="J8338" t="s">
        <v>7072</v>
      </c>
      <c r="K8338" t="s">
        <v>51180</v>
      </c>
      <c r="L8338" t="s">
        <v>128</v>
      </c>
      <c r="M8338" t="s">
        <v>2720</v>
      </c>
      <c r="N8338" t="s">
        <v>2421</v>
      </c>
      <c r="O8338" t="s">
        <v>7074</v>
      </c>
      <c r="P8338" t="s">
        <v>66780</v>
      </c>
      <c r="R8338" t="str">
        <f t="shared" si="260"/>
        <v>寿光</v>
      </c>
      <c r="S8338" t="str">
        <f t="shared" si="261"/>
        <v>0716</v>
      </c>
    </row>
    <row r="8339" spans="1:19">
      <c r="A8339" t="s">
        <v>66781</v>
      </c>
      <c r="B8339" t="s">
        <v>66782</v>
      </c>
      <c r="C8339" t="s">
        <v>46</v>
      </c>
      <c r="D8339" t="s">
        <v>66783</v>
      </c>
      <c r="E8339" t="s">
        <v>64339</v>
      </c>
      <c r="F8339" t="s">
        <v>66784</v>
      </c>
      <c r="G8339" t="s">
        <v>66785</v>
      </c>
      <c r="H8339" t="s">
        <v>66786</v>
      </c>
      <c r="I8339" t="s">
        <v>2378</v>
      </c>
      <c r="J8339" t="s">
        <v>3295</v>
      </c>
      <c r="K8339" t="s">
        <v>3296</v>
      </c>
      <c r="L8339" t="s">
        <v>47</v>
      </c>
      <c r="M8339" t="s">
        <v>3159</v>
      </c>
      <c r="O8339" t="s">
        <v>3297</v>
      </c>
      <c r="P8339" t="s">
        <v>66787</v>
      </c>
      <c r="R8339" t="str">
        <f t="shared" si="260"/>
        <v>诸城</v>
      </c>
      <c r="S8339" t="str">
        <f t="shared" si="261"/>
        <v>0716</v>
      </c>
    </row>
    <row r="8340" spans="1:19">
      <c r="A8340" t="s">
        <v>66788</v>
      </c>
      <c r="B8340" t="s">
        <v>66789</v>
      </c>
      <c r="C8340" t="s">
        <v>46</v>
      </c>
      <c r="D8340" t="s">
        <v>66790</v>
      </c>
      <c r="E8340" t="s">
        <v>64339</v>
      </c>
      <c r="F8340" t="s">
        <v>66791</v>
      </c>
      <c r="G8340" t="s">
        <v>66792</v>
      </c>
      <c r="H8340" t="s">
        <v>66793</v>
      </c>
      <c r="I8340" t="s">
        <v>2364</v>
      </c>
      <c r="J8340" t="s">
        <v>14092</v>
      </c>
      <c r="K8340" t="s">
        <v>14093</v>
      </c>
      <c r="L8340" t="s">
        <v>146</v>
      </c>
      <c r="M8340" t="s">
        <v>14094</v>
      </c>
      <c r="O8340" t="s">
        <v>14095</v>
      </c>
      <c r="P8340" t="s">
        <v>66794</v>
      </c>
      <c r="R8340" t="str">
        <f t="shared" si="260"/>
        <v>临朐</v>
      </c>
      <c r="S8340" t="str">
        <f t="shared" si="261"/>
        <v>0716</v>
      </c>
    </row>
    <row r="8341" spans="1:19">
      <c r="A8341" t="s">
        <v>66795</v>
      </c>
      <c r="B8341" t="s">
        <v>66796</v>
      </c>
      <c r="C8341" t="s">
        <v>46</v>
      </c>
      <c r="D8341" t="s">
        <v>66797</v>
      </c>
      <c r="E8341" t="s">
        <v>64339</v>
      </c>
      <c r="F8341" t="s">
        <v>66798</v>
      </c>
      <c r="G8341" t="s">
        <v>66799</v>
      </c>
      <c r="H8341" t="s">
        <v>66800</v>
      </c>
      <c r="I8341" t="s">
        <v>2350</v>
      </c>
      <c r="J8341" t="s">
        <v>7654</v>
      </c>
      <c r="K8341" t="s">
        <v>7655</v>
      </c>
      <c r="L8341" t="s">
        <v>47</v>
      </c>
      <c r="M8341" t="s">
        <v>4905</v>
      </c>
      <c r="O8341" t="s">
        <v>7656</v>
      </c>
      <c r="P8341" t="s">
        <v>66801</v>
      </c>
      <c r="R8341" t="str">
        <f t="shared" si="260"/>
        <v>诸城</v>
      </c>
      <c r="S8341" t="str">
        <f t="shared" si="261"/>
        <v>0716</v>
      </c>
    </row>
    <row r="8342" spans="1:19">
      <c r="A8342" t="s">
        <v>66802</v>
      </c>
      <c r="B8342" t="s">
        <v>66803</v>
      </c>
      <c r="C8342" t="s">
        <v>46</v>
      </c>
      <c r="D8342" t="s">
        <v>66804</v>
      </c>
      <c r="E8342" t="s">
        <v>65092</v>
      </c>
      <c r="F8342" t="s">
        <v>66805</v>
      </c>
      <c r="G8342" t="s">
        <v>66806</v>
      </c>
      <c r="H8342" t="s">
        <v>66807</v>
      </c>
      <c r="I8342" t="s">
        <v>2465</v>
      </c>
      <c r="J8342" t="s">
        <v>3565</v>
      </c>
      <c r="K8342" t="s">
        <v>3566</v>
      </c>
      <c r="L8342" t="s">
        <v>110</v>
      </c>
      <c r="M8342" t="s">
        <v>2575</v>
      </c>
      <c r="O8342" t="s">
        <v>3567</v>
      </c>
      <c r="P8342" t="s">
        <v>66808</v>
      </c>
      <c r="R8342" t="str">
        <f t="shared" si="260"/>
        <v>高密</v>
      </c>
      <c r="S8342" t="str">
        <f t="shared" si="261"/>
        <v>0716</v>
      </c>
    </row>
    <row r="8343" spans="1:19">
      <c r="A8343" t="s">
        <v>66809</v>
      </c>
      <c r="B8343" t="s">
        <v>66810</v>
      </c>
      <c r="C8343" t="s">
        <v>46</v>
      </c>
      <c r="D8343" t="s">
        <v>66811</v>
      </c>
      <c r="E8343" t="s">
        <v>64339</v>
      </c>
      <c r="F8343" t="s">
        <v>66812</v>
      </c>
      <c r="G8343" t="s">
        <v>66813</v>
      </c>
      <c r="H8343" t="s">
        <v>66814</v>
      </c>
      <c r="I8343" t="s">
        <v>2364</v>
      </c>
      <c r="J8343" t="s">
        <v>6039</v>
      </c>
      <c r="K8343" t="s">
        <v>6040</v>
      </c>
      <c r="L8343" t="s">
        <v>187</v>
      </c>
      <c r="M8343" t="s">
        <v>3075</v>
      </c>
      <c r="O8343" t="s">
        <v>6041</v>
      </c>
      <c r="P8343" t="s">
        <v>66815</v>
      </c>
      <c r="Q8343" t="s">
        <v>66816</v>
      </c>
      <c r="R8343" t="str">
        <f t="shared" si="260"/>
        <v>坊子</v>
      </c>
      <c r="S8343" t="str">
        <f t="shared" si="261"/>
        <v>0716</v>
      </c>
    </row>
    <row r="8344" spans="1:19">
      <c r="A8344" t="s">
        <v>66817</v>
      </c>
      <c r="B8344" t="s">
        <v>66818</v>
      </c>
      <c r="C8344" t="s">
        <v>46</v>
      </c>
      <c r="D8344" t="s">
        <v>66819</v>
      </c>
      <c r="E8344" t="s">
        <v>63120</v>
      </c>
      <c r="F8344" t="s">
        <v>66820</v>
      </c>
      <c r="G8344" t="s">
        <v>66821</v>
      </c>
      <c r="H8344" t="s">
        <v>66822</v>
      </c>
      <c r="I8344" t="s">
        <v>2586</v>
      </c>
      <c r="J8344" t="s">
        <v>8146</v>
      </c>
      <c r="K8344" t="s">
        <v>8147</v>
      </c>
      <c r="L8344" t="s">
        <v>137</v>
      </c>
      <c r="M8344" t="s">
        <v>3729</v>
      </c>
      <c r="N8344" t="s">
        <v>2480</v>
      </c>
      <c r="O8344" t="s">
        <v>8148</v>
      </c>
      <c r="P8344" t="s">
        <v>66823</v>
      </c>
      <c r="R8344" t="str">
        <f t="shared" si="260"/>
        <v>青州</v>
      </c>
      <c r="S8344" t="str">
        <f t="shared" si="261"/>
        <v>0716</v>
      </c>
    </row>
    <row r="8345" spans="1:19">
      <c r="A8345" t="s">
        <v>66824</v>
      </c>
      <c r="B8345" t="s">
        <v>66825</v>
      </c>
      <c r="C8345" t="s">
        <v>46</v>
      </c>
      <c r="D8345" t="s">
        <v>66826</v>
      </c>
      <c r="E8345" t="s">
        <v>63120</v>
      </c>
      <c r="F8345" t="s">
        <v>66827</v>
      </c>
      <c r="G8345" t="s">
        <v>66828</v>
      </c>
      <c r="H8345" t="s">
        <v>66487</v>
      </c>
      <c r="I8345" t="s">
        <v>2378</v>
      </c>
      <c r="J8345" t="s">
        <v>3597</v>
      </c>
      <c r="K8345" t="s">
        <v>3598</v>
      </c>
      <c r="L8345" t="s">
        <v>128</v>
      </c>
      <c r="M8345" t="s">
        <v>2708</v>
      </c>
      <c r="N8345" t="s">
        <v>3554</v>
      </c>
      <c r="O8345" t="s">
        <v>3599</v>
      </c>
      <c r="P8345" t="s">
        <v>66829</v>
      </c>
      <c r="Q8345" t="s">
        <v>66830</v>
      </c>
      <c r="R8345" t="str">
        <f t="shared" si="260"/>
        <v>寿光</v>
      </c>
      <c r="S8345" t="str">
        <f t="shared" si="261"/>
        <v>0716</v>
      </c>
    </row>
    <row r="8346" spans="1:19">
      <c r="A8346" t="s">
        <v>2238</v>
      </c>
      <c r="B8346" t="s">
        <v>66831</v>
      </c>
      <c r="C8346" t="s">
        <v>46</v>
      </c>
      <c r="D8346" t="s">
        <v>66832</v>
      </c>
      <c r="E8346" t="s">
        <v>63120</v>
      </c>
      <c r="F8346" t="s">
        <v>66833</v>
      </c>
      <c r="G8346" t="s">
        <v>2236</v>
      </c>
      <c r="H8346" t="s">
        <v>66834</v>
      </c>
      <c r="I8346" t="s">
        <v>10333</v>
      </c>
      <c r="J8346" t="s">
        <v>12383</v>
      </c>
      <c r="K8346" t="s">
        <v>12384</v>
      </c>
      <c r="L8346" t="s">
        <v>128</v>
      </c>
      <c r="M8346" t="s">
        <v>3028</v>
      </c>
      <c r="O8346" t="s">
        <v>12385</v>
      </c>
      <c r="P8346" t="s">
        <v>66835</v>
      </c>
      <c r="Q8346" t="s">
        <v>66836</v>
      </c>
      <c r="R8346" t="str">
        <f t="shared" si="260"/>
        <v>寿光</v>
      </c>
      <c r="S8346" t="str">
        <f t="shared" si="261"/>
        <v>0716</v>
      </c>
    </row>
    <row r="8347" spans="1:19">
      <c r="A8347" t="s">
        <v>66837</v>
      </c>
      <c r="B8347" t="s">
        <v>66838</v>
      </c>
      <c r="C8347" t="s">
        <v>46</v>
      </c>
      <c r="D8347" t="s">
        <v>66839</v>
      </c>
      <c r="E8347" t="s">
        <v>64339</v>
      </c>
      <c r="F8347" t="s">
        <v>66840</v>
      </c>
      <c r="G8347" t="s">
        <v>66841</v>
      </c>
      <c r="H8347" t="s">
        <v>66842</v>
      </c>
      <c r="I8347" t="s">
        <v>2586</v>
      </c>
      <c r="J8347" t="s">
        <v>5392</v>
      </c>
      <c r="K8347" t="s">
        <v>5393</v>
      </c>
      <c r="L8347" t="s">
        <v>128</v>
      </c>
      <c r="M8347" t="s">
        <v>2720</v>
      </c>
      <c r="O8347" t="s">
        <v>5394</v>
      </c>
      <c r="P8347" t="s">
        <v>66843</v>
      </c>
      <c r="R8347" t="str">
        <f t="shared" si="260"/>
        <v>寿光</v>
      </c>
      <c r="S8347" t="str">
        <f t="shared" si="261"/>
        <v>0716</v>
      </c>
    </row>
    <row r="8348" spans="1:19">
      <c r="A8348" t="s">
        <v>66844</v>
      </c>
      <c r="B8348" t="s">
        <v>66845</v>
      </c>
      <c r="C8348" t="s">
        <v>46</v>
      </c>
      <c r="D8348" t="s">
        <v>66846</v>
      </c>
      <c r="E8348" t="s">
        <v>65092</v>
      </c>
      <c r="F8348" t="s">
        <v>66847</v>
      </c>
      <c r="G8348" t="s">
        <v>66848</v>
      </c>
      <c r="H8348" t="s">
        <v>66849</v>
      </c>
      <c r="I8348" t="s">
        <v>2465</v>
      </c>
      <c r="J8348" t="s">
        <v>7914</v>
      </c>
      <c r="K8348" t="s">
        <v>7915</v>
      </c>
      <c r="L8348" t="s">
        <v>146</v>
      </c>
      <c r="M8348" t="s">
        <v>5188</v>
      </c>
      <c r="O8348" t="s">
        <v>7916</v>
      </c>
      <c r="P8348" t="s">
        <v>66850</v>
      </c>
      <c r="Q8348" t="s">
        <v>66851</v>
      </c>
      <c r="R8348" t="str">
        <f t="shared" si="260"/>
        <v>临朐</v>
      </c>
      <c r="S8348" t="str">
        <f t="shared" si="261"/>
        <v>0716</v>
      </c>
    </row>
    <row r="8349" spans="1:19">
      <c r="A8349" t="s">
        <v>66852</v>
      </c>
      <c r="B8349" t="s">
        <v>66853</v>
      </c>
      <c r="C8349" t="s">
        <v>46</v>
      </c>
      <c r="D8349" t="s">
        <v>66854</v>
      </c>
      <c r="E8349" t="s">
        <v>64339</v>
      </c>
      <c r="F8349" t="s">
        <v>66855</v>
      </c>
      <c r="G8349" t="s">
        <v>66856</v>
      </c>
      <c r="H8349" t="s">
        <v>66857</v>
      </c>
      <c r="I8349" t="s">
        <v>2350</v>
      </c>
      <c r="J8349" t="s">
        <v>7387</v>
      </c>
      <c r="K8349" t="s">
        <v>7388</v>
      </c>
      <c r="L8349" t="s">
        <v>128</v>
      </c>
      <c r="M8349" t="s">
        <v>5602</v>
      </c>
      <c r="O8349" t="s">
        <v>7389</v>
      </c>
      <c r="P8349" t="s">
        <v>66858</v>
      </c>
      <c r="Q8349" t="s">
        <v>66859</v>
      </c>
      <c r="R8349" t="str">
        <f t="shared" si="260"/>
        <v>寿光</v>
      </c>
      <c r="S8349" t="str">
        <f t="shared" si="261"/>
        <v>0716</v>
      </c>
    </row>
    <row r="8350" spans="1:19">
      <c r="A8350" t="s">
        <v>66860</v>
      </c>
      <c r="B8350" t="s">
        <v>66861</v>
      </c>
      <c r="C8350" t="s">
        <v>46</v>
      </c>
      <c r="D8350" t="s">
        <v>66862</v>
      </c>
      <c r="E8350" t="s">
        <v>65092</v>
      </c>
      <c r="F8350" t="s">
        <v>66863</v>
      </c>
      <c r="G8350" t="s">
        <v>66864</v>
      </c>
      <c r="H8350" t="s">
        <v>66865</v>
      </c>
      <c r="I8350" t="s">
        <v>2364</v>
      </c>
      <c r="J8350" t="s">
        <v>2452</v>
      </c>
      <c r="K8350" t="s">
        <v>2453</v>
      </c>
      <c r="L8350" t="s">
        <v>47</v>
      </c>
      <c r="M8350" t="s">
        <v>2454</v>
      </c>
      <c r="O8350" t="s">
        <v>2456</v>
      </c>
      <c r="P8350" t="s">
        <v>66866</v>
      </c>
      <c r="Q8350" t="s">
        <v>66867</v>
      </c>
      <c r="R8350" t="str">
        <f t="shared" si="260"/>
        <v>诸城</v>
      </c>
      <c r="S8350" t="str">
        <f t="shared" si="261"/>
        <v>0716</v>
      </c>
    </row>
    <row r="8351" spans="1:19">
      <c r="A8351" t="s">
        <v>66868</v>
      </c>
      <c r="B8351" t="s">
        <v>66869</v>
      </c>
      <c r="C8351" t="s">
        <v>46</v>
      </c>
      <c r="D8351" t="s">
        <v>66870</v>
      </c>
      <c r="E8351" t="s">
        <v>64339</v>
      </c>
      <c r="F8351" t="s">
        <v>66871</v>
      </c>
      <c r="G8351" t="s">
        <v>66872</v>
      </c>
      <c r="H8351" t="s">
        <v>66873</v>
      </c>
      <c r="I8351" t="s">
        <v>2364</v>
      </c>
      <c r="J8351" t="s">
        <v>3295</v>
      </c>
      <c r="K8351" t="s">
        <v>3296</v>
      </c>
      <c r="L8351" t="s">
        <v>47</v>
      </c>
      <c r="M8351" t="s">
        <v>3159</v>
      </c>
      <c r="O8351" t="s">
        <v>3297</v>
      </c>
      <c r="P8351" t="s">
        <v>66874</v>
      </c>
      <c r="Q8351" t="s">
        <v>66875</v>
      </c>
      <c r="R8351" t="str">
        <f t="shared" si="260"/>
        <v>诸城</v>
      </c>
      <c r="S8351" t="str">
        <f t="shared" si="261"/>
        <v>0716</v>
      </c>
    </row>
    <row r="8352" spans="1:19">
      <c r="A8352" t="s">
        <v>66876</v>
      </c>
      <c r="B8352" t="s">
        <v>66877</v>
      </c>
      <c r="C8352" t="s">
        <v>46</v>
      </c>
      <c r="D8352" t="s">
        <v>66878</v>
      </c>
      <c r="E8352" t="s">
        <v>63120</v>
      </c>
      <c r="F8352" t="s">
        <v>66879</v>
      </c>
      <c r="G8352" t="s">
        <v>66880</v>
      </c>
      <c r="H8352" t="s">
        <v>66881</v>
      </c>
      <c r="I8352" t="s">
        <v>3608</v>
      </c>
      <c r="J8352" t="s">
        <v>23275</v>
      </c>
      <c r="K8352" t="s">
        <v>23276</v>
      </c>
      <c r="L8352" t="s">
        <v>137</v>
      </c>
      <c r="M8352" t="s">
        <v>3040</v>
      </c>
      <c r="N8352" t="s">
        <v>2480</v>
      </c>
      <c r="O8352" t="s">
        <v>23277</v>
      </c>
      <c r="P8352" t="s">
        <v>66882</v>
      </c>
      <c r="R8352" t="str">
        <f t="shared" si="260"/>
        <v>青州</v>
      </c>
      <c r="S8352" t="str">
        <f t="shared" si="261"/>
        <v>0716</v>
      </c>
    </row>
    <row r="8353" spans="1:19">
      <c r="A8353" t="s">
        <v>66883</v>
      </c>
      <c r="B8353" t="s">
        <v>66884</v>
      </c>
      <c r="C8353" t="s">
        <v>46</v>
      </c>
      <c r="D8353" t="s">
        <v>66885</v>
      </c>
      <c r="E8353" t="s">
        <v>64339</v>
      </c>
      <c r="F8353" t="s">
        <v>66886</v>
      </c>
      <c r="G8353" t="s">
        <v>66887</v>
      </c>
      <c r="H8353" t="s">
        <v>66888</v>
      </c>
      <c r="I8353" t="s">
        <v>2350</v>
      </c>
      <c r="J8353" t="s">
        <v>5710</v>
      </c>
      <c r="K8353" t="s">
        <v>5711</v>
      </c>
      <c r="L8353" t="s">
        <v>128</v>
      </c>
      <c r="M8353" t="s">
        <v>2708</v>
      </c>
      <c r="O8353" t="s">
        <v>5713</v>
      </c>
      <c r="P8353" t="s">
        <v>66889</v>
      </c>
      <c r="R8353" t="str">
        <f t="shared" si="260"/>
        <v>寿光</v>
      </c>
      <c r="S8353" t="str">
        <f t="shared" si="261"/>
        <v>0716</v>
      </c>
    </row>
    <row r="8354" spans="1:19">
      <c r="A8354" t="s">
        <v>66890</v>
      </c>
      <c r="B8354" t="s">
        <v>66891</v>
      </c>
      <c r="C8354" t="s">
        <v>46</v>
      </c>
      <c r="D8354" t="s">
        <v>66892</v>
      </c>
      <c r="E8354" t="s">
        <v>64339</v>
      </c>
      <c r="F8354" t="s">
        <v>66893</v>
      </c>
      <c r="G8354" t="s">
        <v>66894</v>
      </c>
      <c r="H8354" t="s">
        <v>66895</v>
      </c>
      <c r="I8354" t="s">
        <v>2364</v>
      </c>
      <c r="J8354" t="s">
        <v>6131</v>
      </c>
      <c r="K8354" t="s">
        <v>6132</v>
      </c>
      <c r="L8354" t="s">
        <v>57</v>
      </c>
      <c r="M8354" t="s">
        <v>2552</v>
      </c>
      <c r="O8354" t="s">
        <v>6133</v>
      </c>
      <c r="P8354" t="s">
        <v>66896</v>
      </c>
      <c r="Q8354" t="s">
        <v>66897</v>
      </c>
      <c r="R8354" t="str">
        <f t="shared" si="260"/>
        <v>安丘</v>
      </c>
      <c r="S8354" t="str">
        <f t="shared" si="261"/>
        <v>0716</v>
      </c>
    </row>
    <row r="8355" spans="1:19">
      <c r="A8355" t="s">
        <v>66898</v>
      </c>
      <c r="B8355" t="s">
        <v>66899</v>
      </c>
      <c r="C8355" t="s">
        <v>46</v>
      </c>
      <c r="D8355" t="s">
        <v>66900</v>
      </c>
      <c r="E8355" t="s">
        <v>65092</v>
      </c>
      <c r="F8355" t="s">
        <v>66901</v>
      </c>
      <c r="G8355" t="s">
        <v>66902</v>
      </c>
      <c r="H8355" t="s">
        <v>66903</v>
      </c>
      <c r="I8355" t="s">
        <v>2378</v>
      </c>
      <c r="J8355" t="s">
        <v>3838</v>
      </c>
      <c r="K8355" t="s">
        <v>3839</v>
      </c>
      <c r="L8355" t="s">
        <v>676</v>
      </c>
      <c r="M8355" t="s">
        <v>3840</v>
      </c>
      <c r="N8355" t="s">
        <v>2674</v>
      </c>
      <c r="O8355" t="s">
        <v>3841</v>
      </c>
      <c r="P8355" t="s">
        <v>66904</v>
      </c>
      <c r="R8355" t="str">
        <f t="shared" si="260"/>
        <v>昌乐</v>
      </c>
      <c r="S8355" t="str">
        <f t="shared" si="261"/>
        <v>0716</v>
      </c>
    </row>
    <row r="8356" spans="1:19">
      <c r="A8356" t="s">
        <v>66905</v>
      </c>
      <c r="B8356" t="s">
        <v>66906</v>
      </c>
      <c r="C8356" t="s">
        <v>46</v>
      </c>
      <c r="D8356" t="s">
        <v>66907</v>
      </c>
      <c r="E8356" t="s">
        <v>64339</v>
      </c>
      <c r="F8356" t="s">
        <v>66908</v>
      </c>
      <c r="G8356" t="s">
        <v>66909</v>
      </c>
      <c r="H8356" t="s">
        <v>66910</v>
      </c>
      <c r="I8356" t="s">
        <v>2378</v>
      </c>
      <c r="J8356" t="s">
        <v>6039</v>
      </c>
      <c r="K8356" t="s">
        <v>6040</v>
      </c>
      <c r="L8356" t="s">
        <v>187</v>
      </c>
      <c r="M8356" t="s">
        <v>3075</v>
      </c>
      <c r="O8356" t="s">
        <v>6041</v>
      </c>
      <c r="P8356" t="s">
        <v>66911</v>
      </c>
      <c r="R8356" t="str">
        <f t="shared" si="260"/>
        <v>坊子</v>
      </c>
      <c r="S8356" t="str">
        <f t="shared" si="261"/>
        <v>0716</v>
      </c>
    </row>
    <row r="8357" spans="1:19">
      <c r="A8357" t="s">
        <v>66912</v>
      </c>
      <c r="B8357" t="s">
        <v>66913</v>
      </c>
      <c r="C8357" t="s">
        <v>46</v>
      </c>
      <c r="D8357" t="s">
        <v>66914</v>
      </c>
      <c r="E8357" t="s">
        <v>64339</v>
      </c>
      <c r="F8357" t="s">
        <v>66915</v>
      </c>
      <c r="G8357" t="s">
        <v>66916</v>
      </c>
      <c r="H8357" t="s">
        <v>66917</v>
      </c>
      <c r="I8357" t="s">
        <v>2364</v>
      </c>
      <c r="J8357" t="s">
        <v>9381</v>
      </c>
      <c r="K8357" t="s">
        <v>9382</v>
      </c>
      <c r="L8357" t="s">
        <v>76</v>
      </c>
      <c r="M8357" t="s">
        <v>2408</v>
      </c>
      <c r="O8357" t="s">
        <v>9383</v>
      </c>
      <c r="P8357" t="s">
        <v>66918</v>
      </c>
      <c r="Q8357" t="s">
        <v>66919</v>
      </c>
      <c r="R8357" t="str">
        <f t="shared" si="260"/>
        <v>奎文</v>
      </c>
      <c r="S8357" t="str">
        <f t="shared" si="261"/>
        <v>0716</v>
      </c>
    </row>
    <row r="8358" spans="1:19">
      <c r="A8358" t="s">
        <v>66920</v>
      </c>
      <c r="B8358" t="s">
        <v>66921</v>
      </c>
      <c r="C8358" t="s">
        <v>46</v>
      </c>
      <c r="D8358" t="s">
        <v>66922</v>
      </c>
      <c r="E8358" t="s">
        <v>65092</v>
      </c>
      <c r="F8358" t="s">
        <v>66923</v>
      </c>
      <c r="G8358" t="s">
        <v>66924</v>
      </c>
      <c r="H8358" t="s">
        <v>66925</v>
      </c>
      <c r="I8358" t="s">
        <v>2378</v>
      </c>
      <c r="J8358" t="s">
        <v>4231</v>
      </c>
      <c r="K8358" t="s">
        <v>4232</v>
      </c>
      <c r="L8358" t="s">
        <v>76</v>
      </c>
      <c r="M8358" t="s">
        <v>2827</v>
      </c>
      <c r="O8358" t="s">
        <v>4234</v>
      </c>
      <c r="Q8358" t="s">
        <v>66926</v>
      </c>
      <c r="R8358" t="str">
        <f t="shared" si="260"/>
        <v>奎文</v>
      </c>
      <c r="S8358" t="str">
        <f t="shared" si="261"/>
        <v>0716</v>
      </c>
    </row>
    <row r="8359" spans="1:19">
      <c r="A8359" t="s">
        <v>66927</v>
      </c>
      <c r="B8359" t="s">
        <v>66928</v>
      </c>
      <c r="C8359" t="s">
        <v>46</v>
      </c>
      <c r="D8359" t="s">
        <v>66929</v>
      </c>
      <c r="E8359" t="s">
        <v>64339</v>
      </c>
      <c r="F8359" t="s">
        <v>66930</v>
      </c>
      <c r="G8359" t="s">
        <v>66931</v>
      </c>
      <c r="H8359" t="s">
        <v>66932</v>
      </c>
      <c r="I8359" t="s">
        <v>2350</v>
      </c>
      <c r="J8359" t="s">
        <v>4355</v>
      </c>
      <c r="K8359" t="s">
        <v>4356</v>
      </c>
      <c r="L8359" t="s">
        <v>47</v>
      </c>
      <c r="M8359" t="s">
        <v>4266</v>
      </c>
      <c r="O8359" t="s">
        <v>4357</v>
      </c>
      <c r="P8359" t="s">
        <v>66933</v>
      </c>
      <c r="Q8359" t="s">
        <v>66934</v>
      </c>
      <c r="R8359" t="str">
        <f t="shared" si="260"/>
        <v>诸城</v>
      </c>
      <c r="S8359" t="str">
        <f t="shared" si="261"/>
        <v>0716</v>
      </c>
    </row>
    <row r="8360" spans="1:19">
      <c r="A8360" t="s">
        <v>66935</v>
      </c>
      <c r="B8360" t="s">
        <v>66936</v>
      </c>
      <c r="C8360" t="s">
        <v>46</v>
      </c>
      <c r="D8360" t="s">
        <v>66937</v>
      </c>
      <c r="E8360" t="s">
        <v>64339</v>
      </c>
      <c r="F8360" t="s">
        <v>66938</v>
      </c>
      <c r="G8360" t="s">
        <v>66939</v>
      </c>
      <c r="H8360" t="s">
        <v>66940</v>
      </c>
      <c r="I8360" t="s">
        <v>2350</v>
      </c>
      <c r="J8360" t="s">
        <v>63723</v>
      </c>
      <c r="K8360" t="s">
        <v>63724</v>
      </c>
      <c r="L8360" t="s">
        <v>57</v>
      </c>
      <c r="M8360" t="s">
        <v>2492</v>
      </c>
      <c r="O8360" t="s">
        <v>63725</v>
      </c>
      <c r="P8360" t="s">
        <v>66941</v>
      </c>
      <c r="R8360" t="str">
        <f t="shared" si="260"/>
        <v>安丘</v>
      </c>
      <c r="S8360" t="str">
        <f t="shared" si="261"/>
        <v>0716</v>
      </c>
    </row>
    <row r="8361" spans="1:19">
      <c r="A8361" t="s">
        <v>66942</v>
      </c>
      <c r="B8361" t="s">
        <v>66943</v>
      </c>
      <c r="C8361" t="s">
        <v>46</v>
      </c>
      <c r="D8361" t="s">
        <v>66944</v>
      </c>
      <c r="E8361" t="s">
        <v>64339</v>
      </c>
      <c r="F8361" t="s">
        <v>66945</v>
      </c>
      <c r="G8361" t="s">
        <v>66946</v>
      </c>
      <c r="H8361" t="s">
        <v>66947</v>
      </c>
      <c r="I8361" t="s">
        <v>3376</v>
      </c>
      <c r="J8361" t="s">
        <v>2888</v>
      </c>
      <c r="K8361" t="s">
        <v>2889</v>
      </c>
      <c r="L8361" t="s">
        <v>128</v>
      </c>
      <c r="M8361" t="s">
        <v>2890</v>
      </c>
      <c r="O8361" t="s">
        <v>2891</v>
      </c>
      <c r="P8361" t="s">
        <v>66948</v>
      </c>
      <c r="R8361" t="str">
        <f t="shared" si="260"/>
        <v>寿光</v>
      </c>
      <c r="S8361" t="str">
        <f t="shared" si="261"/>
        <v>0716</v>
      </c>
    </row>
    <row r="8362" spans="1:19">
      <c r="A8362" t="s">
        <v>66949</v>
      </c>
      <c r="B8362" t="s">
        <v>66950</v>
      </c>
      <c r="C8362" t="s">
        <v>46</v>
      </c>
      <c r="D8362" t="s">
        <v>66951</v>
      </c>
      <c r="E8362" t="s">
        <v>65092</v>
      </c>
      <c r="F8362" t="s">
        <v>66952</v>
      </c>
      <c r="G8362" t="s">
        <v>66953</v>
      </c>
      <c r="H8362" t="s">
        <v>66954</v>
      </c>
      <c r="I8362" t="s">
        <v>2503</v>
      </c>
      <c r="J8362" t="s">
        <v>8264</v>
      </c>
      <c r="K8362" t="s">
        <v>8265</v>
      </c>
      <c r="L8362" t="s">
        <v>76</v>
      </c>
      <c r="M8362" t="s">
        <v>2408</v>
      </c>
      <c r="N8362" t="s">
        <v>2421</v>
      </c>
      <c r="O8362" t="s">
        <v>8266</v>
      </c>
      <c r="P8362" t="s">
        <v>66955</v>
      </c>
      <c r="Q8362" t="s">
        <v>66956</v>
      </c>
      <c r="R8362" t="str">
        <f t="shared" si="260"/>
        <v>奎文</v>
      </c>
      <c r="S8362" t="str">
        <f t="shared" si="261"/>
        <v>0716</v>
      </c>
    </row>
    <row r="8363" spans="1:19">
      <c r="A8363" t="s">
        <v>66957</v>
      </c>
      <c r="B8363" t="s">
        <v>66958</v>
      </c>
      <c r="C8363" t="s">
        <v>46</v>
      </c>
      <c r="D8363" t="s">
        <v>66959</v>
      </c>
      <c r="E8363" t="s">
        <v>64339</v>
      </c>
      <c r="F8363" t="s">
        <v>66960</v>
      </c>
      <c r="G8363" t="s">
        <v>66961</v>
      </c>
      <c r="H8363" t="s">
        <v>66962</v>
      </c>
      <c r="I8363" t="s">
        <v>2586</v>
      </c>
      <c r="J8363" t="s">
        <v>11370</v>
      </c>
      <c r="K8363" t="s">
        <v>11371</v>
      </c>
      <c r="L8363" t="s">
        <v>676</v>
      </c>
      <c r="M8363" t="s">
        <v>3471</v>
      </c>
      <c r="O8363" t="s">
        <v>11372</v>
      </c>
      <c r="P8363" t="s">
        <v>66963</v>
      </c>
      <c r="R8363" t="str">
        <f t="shared" si="260"/>
        <v>昌乐</v>
      </c>
      <c r="S8363" t="str">
        <f t="shared" si="261"/>
        <v>0716</v>
      </c>
    </row>
    <row r="8364" spans="1:19">
      <c r="A8364" t="s">
        <v>66964</v>
      </c>
      <c r="B8364" t="s">
        <v>66965</v>
      </c>
      <c r="C8364" t="s">
        <v>46</v>
      </c>
      <c r="D8364" t="s">
        <v>66966</v>
      </c>
      <c r="E8364" t="s">
        <v>65092</v>
      </c>
      <c r="F8364" t="s">
        <v>66967</v>
      </c>
      <c r="G8364" t="s">
        <v>66968</v>
      </c>
      <c r="H8364" t="s">
        <v>66969</v>
      </c>
      <c r="I8364" t="s">
        <v>2378</v>
      </c>
      <c r="J8364" t="s">
        <v>11370</v>
      </c>
      <c r="K8364" t="s">
        <v>11371</v>
      </c>
      <c r="L8364" t="s">
        <v>676</v>
      </c>
      <c r="M8364" t="s">
        <v>3471</v>
      </c>
      <c r="N8364" t="s">
        <v>2816</v>
      </c>
      <c r="O8364" t="s">
        <v>11372</v>
      </c>
      <c r="P8364" t="s">
        <v>66970</v>
      </c>
      <c r="Q8364" t="s">
        <v>66971</v>
      </c>
      <c r="R8364" t="str">
        <f t="shared" si="260"/>
        <v>昌乐</v>
      </c>
      <c r="S8364" t="str">
        <f t="shared" si="261"/>
        <v>0716</v>
      </c>
    </row>
    <row r="8365" spans="1:19">
      <c r="A8365" t="s">
        <v>66972</v>
      </c>
      <c r="B8365" t="s">
        <v>66973</v>
      </c>
      <c r="C8365" t="s">
        <v>46</v>
      </c>
      <c r="D8365" t="s">
        <v>66974</v>
      </c>
      <c r="E8365" t="s">
        <v>64339</v>
      </c>
      <c r="F8365" t="s">
        <v>66975</v>
      </c>
      <c r="G8365" t="s">
        <v>66976</v>
      </c>
      <c r="H8365" t="s">
        <v>66977</v>
      </c>
      <c r="I8365" t="s">
        <v>3564</v>
      </c>
      <c r="J8365" t="s">
        <v>7685</v>
      </c>
      <c r="K8365" t="s">
        <v>7686</v>
      </c>
      <c r="L8365" t="s">
        <v>110</v>
      </c>
      <c r="M8365" t="s">
        <v>7687</v>
      </c>
      <c r="O8365" t="s">
        <v>7688</v>
      </c>
      <c r="P8365" t="s">
        <v>66978</v>
      </c>
      <c r="R8365" t="str">
        <f t="shared" si="260"/>
        <v>高密</v>
      </c>
      <c r="S8365" t="str">
        <f t="shared" si="261"/>
        <v>0716</v>
      </c>
    </row>
    <row r="8366" spans="1:19">
      <c r="A8366" t="s">
        <v>66979</v>
      </c>
      <c r="B8366" t="s">
        <v>66980</v>
      </c>
      <c r="C8366" t="s">
        <v>46</v>
      </c>
      <c r="D8366" t="s">
        <v>66981</v>
      </c>
      <c r="E8366" t="s">
        <v>64339</v>
      </c>
      <c r="F8366" t="s">
        <v>66982</v>
      </c>
      <c r="G8366" t="s">
        <v>66983</v>
      </c>
      <c r="H8366" t="s">
        <v>66984</v>
      </c>
      <c r="I8366" t="s">
        <v>2465</v>
      </c>
      <c r="J8366" t="s">
        <v>4735</v>
      </c>
      <c r="K8366" t="s">
        <v>4736</v>
      </c>
      <c r="L8366" t="s">
        <v>101</v>
      </c>
      <c r="M8366" t="s">
        <v>3130</v>
      </c>
      <c r="P8366" t="s">
        <v>66985</v>
      </c>
      <c r="Q8366" t="s">
        <v>66986</v>
      </c>
      <c r="R8366" t="str">
        <f t="shared" si="260"/>
        <v>潍城</v>
      </c>
      <c r="S8366" t="str">
        <f t="shared" si="261"/>
        <v>0716</v>
      </c>
    </row>
    <row r="8367" spans="1:19">
      <c r="A8367" t="s">
        <v>66987</v>
      </c>
      <c r="B8367" t="s">
        <v>66988</v>
      </c>
      <c r="C8367" t="s">
        <v>46</v>
      </c>
      <c r="D8367" t="s">
        <v>66989</v>
      </c>
      <c r="E8367" t="s">
        <v>65092</v>
      </c>
      <c r="F8367" t="s">
        <v>66990</v>
      </c>
      <c r="G8367" t="s">
        <v>66991</v>
      </c>
      <c r="H8367" t="s">
        <v>66992</v>
      </c>
      <c r="I8367" t="s">
        <v>2645</v>
      </c>
      <c r="J8367" t="s">
        <v>3211</v>
      </c>
      <c r="K8367" t="s">
        <v>3212</v>
      </c>
      <c r="L8367" t="s">
        <v>137</v>
      </c>
      <c r="M8367" t="s">
        <v>3213</v>
      </c>
      <c r="N8367" t="s">
        <v>2816</v>
      </c>
      <c r="O8367" t="s">
        <v>3215</v>
      </c>
      <c r="P8367" t="s">
        <v>66993</v>
      </c>
      <c r="Q8367" t="s">
        <v>66994</v>
      </c>
      <c r="R8367" t="str">
        <f t="shared" si="260"/>
        <v>青州</v>
      </c>
      <c r="S8367" t="str">
        <f t="shared" si="261"/>
        <v>0716</v>
      </c>
    </row>
    <row r="8368" spans="1:19">
      <c r="A8368" t="s">
        <v>66995</v>
      </c>
      <c r="B8368" t="s">
        <v>66996</v>
      </c>
      <c r="C8368" t="s">
        <v>46</v>
      </c>
      <c r="D8368" t="s">
        <v>66997</v>
      </c>
      <c r="E8368" t="s">
        <v>64339</v>
      </c>
      <c r="F8368" t="s">
        <v>66998</v>
      </c>
      <c r="G8368" t="s">
        <v>66999</v>
      </c>
      <c r="H8368" t="s">
        <v>67000</v>
      </c>
      <c r="I8368" t="s">
        <v>2503</v>
      </c>
      <c r="J8368" t="s">
        <v>23275</v>
      </c>
      <c r="K8368" t="s">
        <v>23276</v>
      </c>
      <c r="L8368" t="s">
        <v>137</v>
      </c>
      <c r="M8368" t="s">
        <v>3040</v>
      </c>
      <c r="O8368" t="s">
        <v>23277</v>
      </c>
      <c r="P8368" t="s">
        <v>67001</v>
      </c>
      <c r="R8368" t="str">
        <f t="shared" si="260"/>
        <v>青州</v>
      </c>
      <c r="S8368" t="str">
        <f t="shared" si="261"/>
        <v>0716</v>
      </c>
    </row>
    <row r="8369" spans="1:19">
      <c r="A8369" t="s">
        <v>67002</v>
      </c>
      <c r="B8369" t="s">
        <v>67003</v>
      </c>
      <c r="C8369" t="s">
        <v>46</v>
      </c>
      <c r="D8369" t="s">
        <v>67004</v>
      </c>
      <c r="E8369" t="s">
        <v>64339</v>
      </c>
      <c r="F8369" t="s">
        <v>67005</v>
      </c>
      <c r="G8369" t="s">
        <v>67006</v>
      </c>
      <c r="H8369" t="s">
        <v>67007</v>
      </c>
      <c r="I8369" t="s">
        <v>2350</v>
      </c>
      <c r="J8369" t="s">
        <v>3377</v>
      </c>
      <c r="K8369" t="s">
        <v>3378</v>
      </c>
      <c r="L8369" t="s">
        <v>76</v>
      </c>
      <c r="M8369" t="s">
        <v>2528</v>
      </c>
      <c r="O8369" t="s">
        <v>3379</v>
      </c>
      <c r="P8369" t="s">
        <v>67008</v>
      </c>
      <c r="Q8369" t="s">
        <v>67009</v>
      </c>
      <c r="R8369" t="str">
        <f t="shared" si="260"/>
        <v>奎文</v>
      </c>
      <c r="S8369" t="str">
        <f t="shared" si="261"/>
        <v>0716</v>
      </c>
    </row>
    <row r="8370" spans="1:19">
      <c r="A8370" t="s">
        <v>67010</v>
      </c>
      <c r="B8370" t="s">
        <v>66940</v>
      </c>
      <c r="C8370" t="s">
        <v>46</v>
      </c>
      <c r="D8370" t="s">
        <v>67011</v>
      </c>
      <c r="E8370" t="s">
        <v>65092</v>
      </c>
      <c r="F8370" t="s">
        <v>67012</v>
      </c>
      <c r="G8370" t="s">
        <v>67013</v>
      </c>
      <c r="H8370" t="s">
        <v>67014</v>
      </c>
      <c r="I8370" t="s">
        <v>3608</v>
      </c>
      <c r="J8370" t="s">
        <v>2730</v>
      </c>
      <c r="K8370" t="s">
        <v>2731</v>
      </c>
      <c r="L8370" t="s">
        <v>57</v>
      </c>
      <c r="M8370" t="s">
        <v>2492</v>
      </c>
      <c r="O8370" t="s">
        <v>2732</v>
      </c>
      <c r="P8370" t="s">
        <v>67015</v>
      </c>
      <c r="Q8370" t="s">
        <v>67016</v>
      </c>
      <c r="R8370" t="str">
        <f t="shared" si="260"/>
        <v>安丘</v>
      </c>
      <c r="S8370" t="str">
        <f t="shared" si="261"/>
        <v>0716</v>
      </c>
    </row>
    <row r="8371" spans="1:19">
      <c r="A8371" t="s">
        <v>67017</v>
      </c>
      <c r="B8371" t="s">
        <v>67018</v>
      </c>
      <c r="C8371" t="s">
        <v>46</v>
      </c>
      <c r="D8371" t="s">
        <v>67019</v>
      </c>
      <c r="E8371" t="s">
        <v>65092</v>
      </c>
      <c r="F8371" t="s">
        <v>67020</v>
      </c>
      <c r="G8371" t="s">
        <v>67021</v>
      </c>
      <c r="H8371" t="s">
        <v>67022</v>
      </c>
      <c r="I8371" t="s">
        <v>17905</v>
      </c>
      <c r="J8371" t="s">
        <v>2365</v>
      </c>
      <c r="K8371" t="s">
        <v>2366</v>
      </c>
      <c r="L8371" t="s">
        <v>57</v>
      </c>
      <c r="M8371" t="s">
        <v>2492</v>
      </c>
      <c r="N8371" t="s">
        <v>2368</v>
      </c>
      <c r="O8371" t="s">
        <v>2369</v>
      </c>
      <c r="P8371" t="s">
        <v>67023</v>
      </c>
      <c r="Q8371" t="s">
        <v>67024</v>
      </c>
      <c r="R8371" t="str">
        <f t="shared" si="260"/>
        <v>安丘</v>
      </c>
      <c r="S8371" t="str">
        <f t="shared" si="261"/>
        <v>0716</v>
      </c>
    </row>
    <row r="8372" spans="1:19">
      <c r="A8372" t="s">
        <v>67025</v>
      </c>
      <c r="B8372" t="s">
        <v>67026</v>
      </c>
      <c r="C8372" t="s">
        <v>46</v>
      </c>
      <c r="D8372" t="s">
        <v>67027</v>
      </c>
      <c r="E8372" t="s">
        <v>65092</v>
      </c>
      <c r="F8372" t="s">
        <v>67028</v>
      </c>
      <c r="G8372" t="s">
        <v>67029</v>
      </c>
      <c r="H8372" t="s">
        <v>67030</v>
      </c>
      <c r="I8372" t="s">
        <v>2503</v>
      </c>
      <c r="J8372" t="s">
        <v>4253</v>
      </c>
      <c r="K8372" t="s">
        <v>43422</v>
      </c>
      <c r="L8372" t="s">
        <v>57</v>
      </c>
      <c r="M8372" t="s">
        <v>2367</v>
      </c>
      <c r="O8372" t="s">
        <v>4256</v>
      </c>
      <c r="P8372" t="s">
        <v>67031</v>
      </c>
      <c r="R8372" t="str">
        <f t="shared" si="260"/>
        <v>安丘</v>
      </c>
      <c r="S8372" t="str">
        <f t="shared" si="261"/>
        <v>0716</v>
      </c>
    </row>
    <row r="8373" spans="1:19">
      <c r="A8373" t="s">
        <v>67032</v>
      </c>
      <c r="B8373" t="s">
        <v>67033</v>
      </c>
      <c r="C8373" t="s">
        <v>46</v>
      </c>
      <c r="D8373" t="s">
        <v>67034</v>
      </c>
      <c r="E8373" t="s">
        <v>64339</v>
      </c>
      <c r="F8373" t="s">
        <v>67035</v>
      </c>
      <c r="G8373" t="s">
        <v>67036</v>
      </c>
      <c r="H8373" t="s">
        <v>67037</v>
      </c>
      <c r="I8373" t="s">
        <v>2350</v>
      </c>
      <c r="J8373" t="s">
        <v>3497</v>
      </c>
      <c r="K8373" t="s">
        <v>3498</v>
      </c>
      <c r="L8373" t="s">
        <v>57</v>
      </c>
      <c r="M8373" t="s">
        <v>2838</v>
      </c>
      <c r="O8373" t="s">
        <v>3500</v>
      </c>
      <c r="P8373" t="s">
        <v>67038</v>
      </c>
      <c r="R8373" t="str">
        <f t="shared" si="260"/>
        <v>安丘</v>
      </c>
      <c r="S8373" t="str">
        <f t="shared" si="261"/>
        <v>0716</v>
      </c>
    </row>
    <row r="8374" spans="1:19">
      <c r="A8374" t="s">
        <v>67039</v>
      </c>
      <c r="B8374" t="s">
        <v>67040</v>
      </c>
      <c r="C8374" t="s">
        <v>46</v>
      </c>
      <c r="D8374" t="s">
        <v>67041</v>
      </c>
      <c r="E8374" t="s">
        <v>64339</v>
      </c>
      <c r="F8374" t="s">
        <v>67042</v>
      </c>
      <c r="G8374" t="s">
        <v>67043</v>
      </c>
      <c r="H8374" t="s">
        <v>67044</v>
      </c>
      <c r="I8374" t="s">
        <v>2503</v>
      </c>
      <c r="J8374" t="s">
        <v>8683</v>
      </c>
      <c r="K8374" t="s">
        <v>8684</v>
      </c>
      <c r="L8374" t="s">
        <v>76</v>
      </c>
      <c r="M8374" t="s">
        <v>2827</v>
      </c>
      <c r="O8374" t="s">
        <v>8685</v>
      </c>
      <c r="P8374" t="s">
        <v>67045</v>
      </c>
      <c r="R8374" t="str">
        <f t="shared" si="260"/>
        <v>奎文</v>
      </c>
      <c r="S8374" t="str">
        <f t="shared" si="261"/>
        <v>0716</v>
      </c>
    </row>
  </sheetData>
  <autoFilter ref="A1:S8374">
    <extLst/>
  </autoFilter>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02"/>
  <sheetViews>
    <sheetView workbookViewId="0">
      <selection activeCell="Z1" sqref="Z1"/>
    </sheetView>
  </sheetViews>
  <sheetFormatPr defaultColWidth="9" defaultRowHeight="13.5"/>
  <cols>
    <col min="1" max="2" width="9" style="3" customWidth="1"/>
    <col min="3" max="3" width="36.625" style="4" customWidth="1"/>
    <col min="4" max="5" width="7.875" style="3" customWidth="1"/>
    <col min="6" max="6" width="7.875" style="5" customWidth="1"/>
    <col min="7" max="8" width="7.875" style="3" customWidth="1"/>
    <col min="9" max="9" width="7.875" style="5" customWidth="1"/>
  </cols>
  <sheetData>
    <row r="1" spans="1:9">
      <c r="A1" s="6" t="str">
        <f ca="1">通报!N6&amp;"日一级督办单情况网格投诉"</f>
        <v>17日一级督办单情况网格投诉</v>
      </c>
      <c r="B1" s="7"/>
      <c r="C1" s="7"/>
      <c r="D1" s="7"/>
      <c r="E1" s="7"/>
      <c r="F1" s="7"/>
      <c r="G1" s="7"/>
      <c r="H1" s="7"/>
      <c r="I1" s="8"/>
    </row>
    <row r="2" spans="1:9">
      <c r="A2" s="6" t="s">
        <v>0</v>
      </c>
      <c r="B2" s="6" t="s">
        <v>1</v>
      </c>
      <c r="C2" s="9" t="s">
        <v>67046</v>
      </c>
      <c r="D2" s="6" t="s">
        <v>67047</v>
      </c>
      <c r="E2" s="7"/>
      <c r="F2" s="8"/>
      <c r="G2" s="6" t="s">
        <v>67048</v>
      </c>
      <c r="H2" s="7"/>
      <c r="I2" s="8"/>
    </row>
    <row r="3" ht="40.5" customHeight="1" spans="1:11">
      <c r="A3" s="11"/>
      <c r="B3" s="11"/>
      <c r="C3" s="11"/>
      <c r="D3" s="12" t="s">
        <v>67049</v>
      </c>
      <c r="E3" s="12" t="s">
        <v>67050</v>
      </c>
      <c r="F3" s="13" t="s">
        <v>67051</v>
      </c>
      <c r="G3" s="12" t="s">
        <v>67049</v>
      </c>
      <c r="H3" s="12" t="s">
        <v>67050</v>
      </c>
      <c r="I3" s="13" t="s">
        <v>67051</v>
      </c>
      <c r="K3" s="23" t="str">
        <f ca="1">通报!M6</f>
        <v>0717</v>
      </c>
    </row>
    <row r="4" spans="1:9">
      <c r="A4" s="6">
        <v>1</v>
      </c>
      <c r="B4" s="6" t="s">
        <v>18</v>
      </c>
      <c r="C4" s="9" t="s">
        <v>2528</v>
      </c>
      <c r="D4" s="6">
        <f>COUNTIFS(累计派单!M:M,C:C)-COUNTIFS(累计派单!M:M,C:C,累计派单!I:I,"*群障*")</f>
        <v>304</v>
      </c>
      <c r="E4" s="6">
        <f>COUNTIFS(督办单!Q:Q,C:C)</f>
        <v>14</v>
      </c>
      <c r="F4" s="15">
        <f t="shared" ref="F4:F67" si="0">IFERROR(E4/D4,0)</f>
        <v>0.0460526315789474</v>
      </c>
      <c r="G4" s="6">
        <f ca="1">COUNTIFS(累计派单!M:M,C:C,累计派单!S:S,$K$3)-COUNTIFS(累计派单!M:M,C:C,累计派单!I:I,"*群障*",累计派单!S:S,$K$3)</f>
        <v>0</v>
      </c>
      <c r="H4" s="6">
        <f ca="1">COUNTIFS(督办单!Q:Q,C:C,督办单!M:M,$K$3)</f>
        <v>0</v>
      </c>
      <c r="I4" s="15">
        <f ca="1" t="shared" ref="I4:I67" si="1">IFERROR(H4/G4,0)</f>
        <v>0</v>
      </c>
    </row>
    <row r="5" spans="1:9">
      <c r="A5" s="6">
        <v>2</v>
      </c>
      <c r="B5" s="6" t="s">
        <v>21</v>
      </c>
      <c r="C5" s="10" t="s">
        <v>2708</v>
      </c>
      <c r="D5" s="6">
        <f>COUNTIFS(累计派单!M:M,C:C)-COUNTIFS(累计派单!M:M,C:C,累计派单!I:I,"*群障*")</f>
        <v>138</v>
      </c>
      <c r="E5" s="6">
        <f>COUNTIFS(督办单!Q:Q,C:C)</f>
        <v>8</v>
      </c>
      <c r="F5" s="15">
        <f t="shared" si="0"/>
        <v>0.0579710144927536</v>
      </c>
      <c r="G5" s="6">
        <f ca="1">COUNTIFS(累计派单!M:M,C:C,累计派单!S:S,$K$3)-COUNTIFS(累计派单!M:M,C:C,累计派单!I:I,"*群障*",累计派单!S:S,$K$3)</f>
        <v>0</v>
      </c>
      <c r="H5" s="6">
        <f ca="1">COUNTIFS(督办单!Q:Q,C:C,督办单!M:M,$K$3)</f>
        <v>0</v>
      </c>
      <c r="I5" s="15">
        <f ca="1" t="shared" si="1"/>
        <v>0</v>
      </c>
    </row>
    <row r="6" spans="1:9">
      <c r="A6" s="6">
        <v>3</v>
      </c>
      <c r="B6" s="6" t="s">
        <v>22</v>
      </c>
      <c r="C6" s="10" t="s">
        <v>2575</v>
      </c>
      <c r="D6" s="6">
        <f>COUNTIFS(累计派单!M:M,C:C)-COUNTIFS(累计派单!M:M,C:C,累计派单!I:I,"*群障*")</f>
        <v>214</v>
      </c>
      <c r="E6" s="6">
        <f>COUNTIFS(督办单!Q:Q,C:C)</f>
        <v>6</v>
      </c>
      <c r="F6" s="15">
        <f t="shared" si="0"/>
        <v>0.0280373831775701</v>
      </c>
      <c r="G6" s="6">
        <f ca="1">COUNTIFS(累计派单!M:M,C:C,累计派单!S:S,$K$3)-COUNTIFS(累计派单!M:M,C:C,累计派单!I:I,"*群障*",累计派单!S:S,$K$3)</f>
        <v>0</v>
      </c>
      <c r="H6" s="6">
        <f ca="1">COUNTIFS(督办单!Q:Q,C:C,督办单!M:M,$K$3)</f>
        <v>0</v>
      </c>
      <c r="I6" s="15">
        <f ca="1" t="shared" si="1"/>
        <v>0</v>
      </c>
    </row>
    <row r="7" spans="1:9">
      <c r="A7" s="6">
        <v>4</v>
      </c>
      <c r="B7" s="6" t="s">
        <v>17</v>
      </c>
      <c r="C7" s="10" t="s">
        <v>3695</v>
      </c>
      <c r="D7" s="6">
        <f>COUNTIFS(累计派单!M:M,C:C)-COUNTIFS(累计派单!M:M,C:C,累计派单!I:I,"*群障*")</f>
        <v>57</v>
      </c>
      <c r="E7" s="6">
        <f>COUNTIFS(督办单!Q:Q,C:C)</f>
        <v>2</v>
      </c>
      <c r="F7" s="15">
        <f t="shared" si="0"/>
        <v>0.0350877192982456</v>
      </c>
      <c r="G7" s="6">
        <f ca="1">COUNTIFS(累计派单!M:M,C:C,累计派单!S:S,$K$3)-COUNTIFS(累计派单!M:M,C:C,累计派单!I:I,"*群障*",累计派单!S:S,$K$3)</f>
        <v>0</v>
      </c>
      <c r="H7" s="6">
        <f ca="1">COUNTIFS(督办单!Q:Q,C:C,督办单!M:M,$K$3)</f>
        <v>0</v>
      </c>
      <c r="I7" s="15">
        <f ca="1" t="shared" si="1"/>
        <v>0</v>
      </c>
    </row>
    <row r="8" spans="1:9">
      <c r="A8" s="6">
        <v>5</v>
      </c>
      <c r="B8" s="6" t="s">
        <v>18</v>
      </c>
      <c r="C8" s="10" t="s">
        <v>2516</v>
      </c>
      <c r="D8" s="6">
        <f>COUNTIFS(累计派单!M:M,C:C)-COUNTIFS(累计派单!M:M,C:C,累计派单!I:I,"*群障*")</f>
        <v>113</v>
      </c>
      <c r="E8" s="6">
        <f>COUNTIFS(督办单!Q:Q,C:C)</f>
        <v>3</v>
      </c>
      <c r="F8" s="15">
        <f t="shared" si="0"/>
        <v>0.0265486725663717</v>
      </c>
      <c r="G8" s="6">
        <f ca="1">COUNTIFS(累计派单!M:M,C:C,累计派单!S:S,$K$3)-COUNTIFS(累计派单!M:M,C:C,累计派单!I:I,"*群障*",累计派单!S:S,$K$3)</f>
        <v>0</v>
      </c>
      <c r="H8" s="6">
        <f ca="1">COUNTIFS(督办单!Q:Q,C:C,督办单!M:M,$K$3)</f>
        <v>0</v>
      </c>
      <c r="I8" s="15">
        <f ca="1" t="shared" si="1"/>
        <v>0</v>
      </c>
    </row>
    <row r="9" spans="1:9">
      <c r="A9" s="6">
        <v>6</v>
      </c>
      <c r="B9" s="6" t="s">
        <v>18</v>
      </c>
      <c r="C9" s="10" t="s">
        <v>2661</v>
      </c>
      <c r="D9" s="6">
        <f>COUNTIFS(累计派单!M:M,C:C)-COUNTIFS(累计派单!M:M,C:C,累计派单!I:I,"*群障*")</f>
        <v>50</v>
      </c>
      <c r="E9" s="6">
        <f>COUNTIFS(督办单!Q:Q,C:C)</f>
        <v>0</v>
      </c>
      <c r="F9" s="15">
        <f t="shared" si="0"/>
        <v>0</v>
      </c>
      <c r="G9" s="6">
        <f ca="1">COUNTIFS(累计派单!M:M,C:C,累计派单!S:S,$K$3)-COUNTIFS(累计派单!M:M,C:C,累计派单!I:I,"*群障*",累计派单!S:S,$K$3)</f>
        <v>0</v>
      </c>
      <c r="H9" s="6">
        <f ca="1">COUNTIFS(督办单!Q:Q,C:C,督办单!M:M,$K$3)</f>
        <v>0</v>
      </c>
      <c r="I9" s="15">
        <f ca="1" t="shared" si="1"/>
        <v>0</v>
      </c>
    </row>
    <row r="10" spans="1:9">
      <c r="A10" s="6">
        <v>7</v>
      </c>
      <c r="B10" s="6" t="s">
        <v>18</v>
      </c>
      <c r="C10" s="10" t="s">
        <v>2827</v>
      </c>
      <c r="D10" s="6">
        <f>COUNTIFS(累计派单!M:M,C:C)-COUNTIFS(累计派单!M:M,C:C,累计派单!I:I,"*群障*")</f>
        <v>174</v>
      </c>
      <c r="E10" s="6">
        <f>COUNTIFS(督办单!Q:Q,C:C)</f>
        <v>9</v>
      </c>
      <c r="F10" s="15">
        <f t="shared" si="0"/>
        <v>0.0517241379310345</v>
      </c>
      <c r="G10" s="6">
        <f ca="1">COUNTIFS(累计派单!M:M,C:C,累计派单!S:S,$K$3)-COUNTIFS(累计派单!M:M,C:C,累计派单!I:I,"*群障*",累计派单!S:S,$K$3)</f>
        <v>0</v>
      </c>
      <c r="H10" s="6">
        <f ca="1">COUNTIFS(督办单!Q:Q,C:C,督办单!M:M,$K$3)</f>
        <v>0</v>
      </c>
      <c r="I10" s="15">
        <f ca="1" t="shared" si="1"/>
        <v>0</v>
      </c>
    </row>
    <row r="11" spans="1:9">
      <c r="A11" s="6">
        <v>8</v>
      </c>
      <c r="B11" s="6" t="s">
        <v>23</v>
      </c>
      <c r="C11" s="10" t="s">
        <v>2625</v>
      </c>
      <c r="D11" s="6">
        <f>COUNTIFS(累计派单!M:M,C:C)-COUNTIFS(累计派单!M:M,C:C,累计派单!I:I,"*群障*")</f>
        <v>58</v>
      </c>
      <c r="E11" s="6">
        <f>COUNTIFS(督办单!Q:Q,C:C)</f>
        <v>1</v>
      </c>
      <c r="F11" s="15">
        <f t="shared" si="0"/>
        <v>0.0172413793103448</v>
      </c>
      <c r="G11" s="6">
        <f ca="1">COUNTIFS(累计派单!M:M,C:C,累计派单!S:S,$K$3)-COUNTIFS(累计派单!M:M,C:C,累计派单!I:I,"*群障*",累计派单!S:S,$K$3)</f>
        <v>0</v>
      </c>
      <c r="H11" s="6">
        <f ca="1">COUNTIFS(督办单!Q:Q,C:C,督办单!M:M,$K$3)</f>
        <v>0</v>
      </c>
      <c r="I11" s="15">
        <f ca="1" t="shared" si="1"/>
        <v>0</v>
      </c>
    </row>
    <row r="12" spans="1:9">
      <c r="A12" s="6">
        <v>9</v>
      </c>
      <c r="B12" s="6" t="s">
        <v>23</v>
      </c>
      <c r="C12" s="10" t="s">
        <v>3729</v>
      </c>
      <c r="D12" s="6">
        <f>COUNTIFS(累计派单!M:M,C:C)-COUNTIFS(累计派单!M:M,C:C,累计派单!I:I,"*群障*")</f>
        <v>112</v>
      </c>
      <c r="E12" s="6">
        <f>COUNTIFS(督办单!Q:Q,C:C)</f>
        <v>3</v>
      </c>
      <c r="F12" s="15">
        <f t="shared" si="0"/>
        <v>0.0267857142857143</v>
      </c>
      <c r="G12" s="6">
        <f ca="1">COUNTIFS(累计派单!M:M,C:C,累计派单!S:S,$K$3)-COUNTIFS(累计派单!M:M,C:C,累计派单!I:I,"*群障*",累计派单!S:S,$K$3)</f>
        <v>0</v>
      </c>
      <c r="H12" s="6">
        <f ca="1">COUNTIFS(督办单!Q:Q,C:C,督办单!M:M,$K$3)</f>
        <v>0</v>
      </c>
      <c r="I12" s="15">
        <f ca="1" t="shared" si="1"/>
        <v>0</v>
      </c>
    </row>
    <row r="13" spans="1:9">
      <c r="A13" s="6">
        <v>10</v>
      </c>
      <c r="B13" s="6" t="s">
        <v>21</v>
      </c>
      <c r="C13" s="10" t="s">
        <v>2648</v>
      </c>
      <c r="D13" s="6">
        <f>COUNTIFS(累计派单!M:M,C:C)-COUNTIFS(累计派单!M:M,C:C,累计派单!I:I,"*群障*")</f>
        <v>74</v>
      </c>
      <c r="E13" s="6">
        <f>COUNTIFS(督办单!Q:Q,C:C)</f>
        <v>2</v>
      </c>
      <c r="F13" s="15">
        <f t="shared" si="0"/>
        <v>0.027027027027027</v>
      </c>
      <c r="G13" s="6">
        <f ca="1">COUNTIFS(累计派单!M:M,C:C,累计派单!S:S,$K$3)-COUNTIFS(累计派单!M:M,C:C,累计派单!I:I,"*群障*",累计派单!S:S,$K$3)</f>
        <v>0</v>
      </c>
      <c r="H13" s="6">
        <f ca="1">COUNTIFS(督办单!Q:Q,C:C,督办单!M:M,$K$3)</f>
        <v>0</v>
      </c>
      <c r="I13" s="15">
        <f ca="1" t="shared" si="1"/>
        <v>0</v>
      </c>
    </row>
    <row r="14" spans="1:9">
      <c r="A14" s="6">
        <v>11</v>
      </c>
      <c r="B14" s="6" t="s">
        <v>21</v>
      </c>
      <c r="C14" s="10" t="s">
        <v>6079</v>
      </c>
      <c r="D14" s="6">
        <f>COUNTIFS(累计派单!M:M,C:C)-COUNTIFS(累计派单!M:M,C:C,累计派单!I:I,"*群障*")</f>
        <v>79</v>
      </c>
      <c r="E14" s="6">
        <f>COUNTIFS(督办单!Q:Q,C:C)</f>
        <v>3</v>
      </c>
      <c r="F14" s="15">
        <f t="shared" si="0"/>
        <v>0.0379746835443038</v>
      </c>
      <c r="G14" s="6">
        <f ca="1">COUNTIFS(累计派单!M:M,C:C,累计派单!S:S,$K$3)-COUNTIFS(累计派单!M:M,C:C,累计派单!I:I,"*群障*",累计派单!S:S,$K$3)</f>
        <v>0</v>
      </c>
      <c r="H14" s="6">
        <f ca="1">COUNTIFS(督办单!Q:Q,C:C,督办单!M:M,$K$3)</f>
        <v>0</v>
      </c>
      <c r="I14" s="15">
        <f ca="1" t="shared" si="1"/>
        <v>0</v>
      </c>
    </row>
    <row r="15" spans="1:9">
      <c r="A15" s="6">
        <v>12</v>
      </c>
      <c r="B15" s="6" t="s">
        <v>16</v>
      </c>
      <c r="C15" s="10" t="s">
        <v>4459</v>
      </c>
      <c r="D15" s="6">
        <f>COUNTIFS(累计派单!M:M,C:C)-COUNTIFS(累计派单!M:M,C:C,累计派单!I:I,"*群障*")</f>
        <v>173</v>
      </c>
      <c r="E15" s="6">
        <f>COUNTIFS(督办单!Q:Q,C:C)</f>
        <v>10</v>
      </c>
      <c r="F15" s="15">
        <f t="shared" si="0"/>
        <v>0.0578034682080925</v>
      </c>
      <c r="G15" s="6">
        <f ca="1">COUNTIFS(累计派单!M:M,C:C,累计派单!S:S,$K$3)-COUNTIFS(累计派单!M:M,C:C,累计派单!I:I,"*群障*",累计派单!S:S,$K$3)</f>
        <v>0</v>
      </c>
      <c r="H15" s="6">
        <f ca="1">COUNTIFS(督办单!Q:Q,C:C,督办单!M:M,$K$3)</f>
        <v>0</v>
      </c>
      <c r="I15" s="15">
        <f ca="1" t="shared" si="1"/>
        <v>0</v>
      </c>
    </row>
    <row r="16" spans="1:9">
      <c r="A16" s="6">
        <v>13</v>
      </c>
      <c r="B16" s="6" t="s">
        <v>16</v>
      </c>
      <c r="C16" s="10" t="s">
        <v>2982</v>
      </c>
      <c r="D16" s="6">
        <f>COUNTIFS(累计派单!M:M,C:C)-COUNTIFS(累计派单!M:M,C:C,累计派单!I:I,"*群障*")</f>
        <v>171</v>
      </c>
      <c r="E16" s="6">
        <f>COUNTIFS(督办单!Q:Q,C:C)</f>
        <v>6</v>
      </c>
      <c r="F16" s="15">
        <f t="shared" si="0"/>
        <v>0.0350877192982456</v>
      </c>
      <c r="G16" s="6">
        <f ca="1">COUNTIFS(累计派单!M:M,C:C,累计派单!S:S,$K$3)-COUNTIFS(累计派单!M:M,C:C,累计派单!I:I,"*群障*",累计派单!S:S,$K$3)</f>
        <v>0</v>
      </c>
      <c r="H16" s="6">
        <f ca="1">COUNTIFS(督办单!Q:Q,C:C,督办单!M:M,$K$3)</f>
        <v>0</v>
      </c>
      <c r="I16" s="15">
        <f ca="1" t="shared" si="1"/>
        <v>0</v>
      </c>
    </row>
    <row r="17" spans="1:9">
      <c r="A17" s="6">
        <v>14</v>
      </c>
      <c r="B17" s="6" t="s">
        <v>24</v>
      </c>
      <c r="C17" s="10" t="s">
        <v>3141</v>
      </c>
      <c r="D17" s="6">
        <f>COUNTIFS(累计派单!M:M,C:C)-COUNTIFS(累计派单!M:M,C:C,累计派单!I:I,"*群障*")</f>
        <v>44</v>
      </c>
      <c r="E17" s="6">
        <f>COUNTIFS(督办单!Q:Q,C:C)</f>
        <v>0</v>
      </c>
      <c r="F17" s="15">
        <f t="shared" si="0"/>
        <v>0</v>
      </c>
      <c r="G17" s="6">
        <f ca="1">COUNTIFS(累计派单!M:M,C:C,累计派单!S:S,$K$3)-COUNTIFS(累计派单!M:M,C:C,累计派单!I:I,"*群障*",累计派单!S:S,$K$3)</f>
        <v>0</v>
      </c>
      <c r="H17" s="6">
        <f ca="1">COUNTIFS(督办单!Q:Q,C:C,督办单!M:M,$K$3)</f>
        <v>0</v>
      </c>
      <c r="I17" s="15">
        <f ca="1" t="shared" si="1"/>
        <v>0</v>
      </c>
    </row>
    <row r="18" spans="1:9">
      <c r="A18" s="6">
        <v>15</v>
      </c>
      <c r="B18" s="6" t="s">
        <v>15</v>
      </c>
      <c r="C18" s="10" t="s">
        <v>2552</v>
      </c>
      <c r="D18" s="6">
        <f>COUNTIFS(累计派单!M:M,C:C)-COUNTIFS(累计派单!M:M,C:C,累计派单!I:I,"*群障*")</f>
        <v>76</v>
      </c>
      <c r="E18" s="6">
        <f>COUNTIFS(督办单!Q:Q,C:C)</f>
        <v>2</v>
      </c>
      <c r="F18" s="15">
        <f t="shared" si="0"/>
        <v>0.0263157894736842</v>
      </c>
      <c r="G18" s="6">
        <f ca="1">COUNTIFS(累计派单!M:M,C:C,累计派单!S:S,$K$3)-COUNTIFS(累计派单!M:M,C:C,累计派单!I:I,"*群障*",累计派单!S:S,$K$3)</f>
        <v>0</v>
      </c>
      <c r="H18" s="6">
        <f ca="1">COUNTIFS(督办单!Q:Q,C:C,督办单!M:M,$K$3)</f>
        <v>0</v>
      </c>
      <c r="I18" s="15">
        <f ca="1" t="shared" si="1"/>
        <v>0</v>
      </c>
    </row>
    <row r="19" spans="1:9">
      <c r="A19" s="6">
        <v>16</v>
      </c>
      <c r="B19" s="6" t="s">
        <v>15</v>
      </c>
      <c r="C19" s="9" t="s">
        <v>2563</v>
      </c>
      <c r="D19" s="6">
        <f>COUNTIFS(累计派单!M:M,C:C)-COUNTIFS(累计派单!M:M,C:C,累计派单!I:I,"*群障*")</f>
        <v>32</v>
      </c>
      <c r="E19" s="6">
        <f>COUNTIFS(督办单!Q:Q,C:C)</f>
        <v>1</v>
      </c>
      <c r="F19" s="15">
        <f t="shared" si="0"/>
        <v>0.03125</v>
      </c>
      <c r="G19" s="6">
        <f ca="1">COUNTIFS(累计派单!M:M,C:C,累计派单!S:S,$K$3)-COUNTIFS(累计派单!M:M,C:C,累计派单!I:I,"*群障*",累计派单!S:S,$K$3)</f>
        <v>0</v>
      </c>
      <c r="H19" s="6">
        <f ca="1">COUNTIFS(督办单!Q:Q,C:C,督办单!M:M,$K$3)</f>
        <v>0</v>
      </c>
      <c r="I19" s="15">
        <f ca="1" t="shared" si="1"/>
        <v>0</v>
      </c>
    </row>
    <row r="20" spans="1:9">
      <c r="A20" s="6">
        <v>17</v>
      </c>
      <c r="B20" s="6" t="s">
        <v>15</v>
      </c>
      <c r="C20" s="9" t="s">
        <v>2367</v>
      </c>
      <c r="D20" s="6">
        <f>COUNTIFS(累计派单!M:M,C:C)-COUNTIFS(累计派单!M:M,C:C,累计派单!I:I,"*群障*")</f>
        <v>130</v>
      </c>
      <c r="E20" s="6">
        <f>COUNTIFS(督办单!Q:Q,C:C)</f>
        <v>9</v>
      </c>
      <c r="F20" s="15">
        <f t="shared" si="0"/>
        <v>0.0692307692307692</v>
      </c>
      <c r="G20" s="6">
        <f ca="1">COUNTIFS(累计派单!M:M,C:C,累计派单!S:S,$K$3)-COUNTIFS(累计派单!M:M,C:C,累计派单!I:I,"*群障*",累计派单!S:S,$K$3)</f>
        <v>0</v>
      </c>
      <c r="H20" s="6">
        <f ca="1">COUNTIFS(督办单!Q:Q,C:C,督办单!M:M,$K$3)</f>
        <v>0</v>
      </c>
      <c r="I20" s="15">
        <f ca="1" t="shared" si="1"/>
        <v>0</v>
      </c>
    </row>
    <row r="21" spans="1:9">
      <c r="A21" s="6">
        <v>18</v>
      </c>
      <c r="B21" s="6" t="s">
        <v>15</v>
      </c>
      <c r="C21" s="10" t="s">
        <v>2838</v>
      </c>
      <c r="D21" s="6">
        <f>COUNTIFS(累计派单!M:M,C:C)-COUNTIFS(累计派单!M:M,C:C,累计派单!I:I,"*群障*")</f>
        <v>104</v>
      </c>
      <c r="E21" s="6">
        <f>COUNTIFS(督办单!Q:Q,C:C)</f>
        <v>8</v>
      </c>
      <c r="F21" s="15">
        <f t="shared" si="0"/>
        <v>0.0769230769230769</v>
      </c>
      <c r="G21" s="6">
        <f ca="1">COUNTIFS(累计派单!M:M,C:C,累计派单!S:S,$K$3)-COUNTIFS(累计派单!M:M,C:C,累计派单!I:I,"*群障*",累计派单!S:S,$K$3)</f>
        <v>0</v>
      </c>
      <c r="H21" s="6">
        <f ca="1">COUNTIFS(督办单!Q:Q,C:C,督办单!M:M,$K$3)</f>
        <v>0</v>
      </c>
      <c r="I21" s="15">
        <f ca="1" t="shared" si="1"/>
        <v>0</v>
      </c>
    </row>
    <row r="22" spans="1:9">
      <c r="A22" s="6">
        <v>19</v>
      </c>
      <c r="B22" s="6" t="s">
        <v>15</v>
      </c>
      <c r="C22" s="10" t="s">
        <v>2353</v>
      </c>
      <c r="D22" s="6">
        <f>COUNTIFS(累计派单!M:M,C:C)-COUNTIFS(累计派单!M:M,C:C,累计派单!I:I,"*群障*")</f>
        <v>114</v>
      </c>
      <c r="E22" s="6">
        <f>COUNTIFS(督办单!Q:Q,C:C)</f>
        <v>4</v>
      </c>
      <c r="F22" s="15">
        <f t="shared" si="0"/>
        <v>0.0350877192982456</v>
      </c>
      <c r="G22" s="6">
        <f ca="1">COUNTIFS(累计派单!M:M,C:C,累计派单!S:S,$K$3)-COUNTIFS(累计派单!M:M,C:C,累计派单!I:I,"*群障*",累计派单!S:S,$K$3)</f>
        <v>0</v>
      </c>
      <c r="H22" s="6">
        <f ca="1">COUNTIFS(督办单!Q:Q,C:C,督办单!M:M,$K$3)</f>
        <v>0</v>
      </c>
      <c r="I22" s="15">
        <f ca="1" t="shared" si="1"/>
        <v>0</v>
      </c>
    </row>
    <row r="23" spans="1:9">
      <c r="A23" s="6">
        <v>20</v>
      </c>
      <c r="B23" s="6" t="s">
        <v>15</v>
      </c>
      <c r="C23" s="9" t="s">
        <v>3811</v>
      </c>
      <c r="D23" s="6">
        <f>COUNTIFS(累计派单!M:M,C:C)-COUNTIFS(累计派单!M:M,C:C,累计派单!I:I,"*群障*")</f>
        <v>47</v>
      </c>
      <c r="E23" s="6">
        <f>COUNTIFS(督办单!Q:Q,C:C)</f>
        <v>1</v>
      </c>
      <c r="F23" s="15">
        <f t="shared" si="0"/>
        <v>0.0212765957446809</v>
      </c>
      <c r="G23" s="6">
        <f ca="1">COUNTIFS(累计派单!M:M,C:C,累计派单!S:S,$K$3)-COUNTIFS(累计派单!M:M,C:C,累计派单!I:I,"*群障*",累计派单!S:S,$K$3)</f>
        <v>0</v>
      </c>
      <c r="H23" s="6">
        <f ca="1">COUNTIFS(督办单!Q:Q,C:C,督办单!M:M,$K$3)</f>
        <v>0</v>
      </c>
      <c r="I23" s="15">
        <f ca="1" t="shared" si="1"/>
        <v>0</v>
      </c>
    </row>
    <row r="24" spans="1:9">
      <c r="A24" s="6">
        <v>21</v>
      </c>
      <c r="B24" s="6" t="s">
        <v>15</v>
      </c>
      <c r="C24" s="9" t="s">
        <v>2433</v>
      </c>
      <c r="D24" s="6">
        <f>COUNTIFS(累计派单!M:M,C:C)-COUNTIFS(累计派单!M:M,C:C,累计派单!I:I,"*群障*")</f>
        <v>62</v>
      </c>
      <c r="E24" s="6">
        <f>COUNTIFS(督办单!Q:Q,C:C)</f>
        <v>2</v>
      </c>
      <c r="F24" s="15">
        <f t="shared" si="0"/>
        <v>0.032258064516129</v>
      </c>
      <c r="G24" s="6">
        <f ca="1">COUNTIFS(累计派单!M:M,C:C,累计派单!S:S,$K$3)-COUNTIFS(累计派单!M:M,C:C,累计派单!I:I,"*群障*",累计派单!S:S,$K$3)</f>
        <v>0</v>
      </c>
      <c r="H24" s="6">
        <f ca="1">COUNTIFS(督办单!Q:Q,C:C,督办单!M:M,$K$3)</f>
        <v>0</v>
      </c>
      <c r="I24" s="15">
        <f ca="1" t="shared" si="1"/>
        <v>0</v>
      </c>
    </row>
    <row r="25" spans="1:9">
      <c r="A25" s="6">
        <v>22</v>
      </c>
      <c r="B25" s="6" t="s">
        <v>15</v>
      </c>
      <c r="C25" s="10" t="s">
        <v>4029</v>
      </c>
      <c r="D25" s="6">
        <f>COUNTIFS(累计派单!M:M,C:C)-COUNTIFS(累计派单!M:M,C:C,累计派单!I:I,"*群障*")</f>
        <v>43</v>
      </c>
      <c r="E25" s="6">
        <f>COUNTIFS(督办单!Q:Q,C:C)</f>
        <v>4</v>
      </c>
      <c r="F25" s="15">
        <f t="shared" si="0"/>
        <v>0.0930232558139535</v>
      </c>
      <c r="G25" s="6">
        <f ca="1">COUNTIFS(累计派单!M:M,C:C,累计派单!S:S,$K$3)-COUNTIFS(累计派单!M:M,C:C,累计派单!I:I,"*群障*",累计派单!S:S,$K$3)</f>
        <v>0</v>
      </c>
      <c r="H25" s="6">
        <f ca="1">COUNTIFS(督办单!Q:Q,C:C,督办单!M:M,$K$3)</f>
        <v>0</v>
      </c>
      <c r="I25" s="15">
        <f ca="1" t="shared" si="1"/>
        <v>0</v>
      </c>
    </row>
    <row r="26" spans="1:9">
      <c r="A26" s="6">
        <v>23</v>
      </c>
      <c r="B26" s="6" t="s">
        <v>15</v>
      </c>
      <c r="C26" s="10" t="s">
        <v>2492</v>
      </c>
      <c r="D26" s="6">
        <f>COUNTIFS(累计派单!M:M,C:C)-COUNTIFS(累计派单!M:M,C:C,累计派单!I:I,"*群障*")</f>
        <v>138</v>
      </c>
      <c r="E26" s="6">
        <f>COUNTIFS(督办单!Q:Q,C:C)</f>
        <v>4</v>
      </c>
      <c r="F26" s="15">
        <f t="shared" si="0"/>
        <v>0.0289855072463768</v>
      </c>
      <c r="G26" s="6">
        <f ca="1">COUNTIFS(累计派单!M:M,C:C,累计派单!S:S,$K$3)-COUNTIFS(累计派单!M:M,C:C,累计派单!I:I,"*群障*",累计派单!S:S,$K$3)</f>
        <v>0</v>
      </c>
      <c r="H26" s="6">
        <f ca="1">COUNTIFS(督办单!Q:Q,C:C,督办单!M:M,$K$3)</f>
        <v>0</v>
      </c>
      <c r="I26" s="15">
        <f ca="1" t="shared" si="1"/>
        <v>0</v>
      </c>
    </row>
    <row r="27" spans="1:9">
      <c r="A27" s="6">
        <v>24</v>
      </c>
      <c r="B27" s="6" t="s">
        <v>25</v>
      </c>
      <c r="C27" s="10" t="s">
        <v>3471</v>
      </c>
      <c r="D27" s="6">
        <f>COUNTIFS(累计派单!M:M,C:C)-COUNTIFS(累计派单!M:M,C:C,累计派单!I:I,"*群障*")</f>
        <v>90</v>
      </c>
      <c r="E27" s="6">
        <f>COUNTIFS(督办单!Q:Q,C:C)</f>
        <v>4</v>
      </c>
      <c r="F27" s="15">
        <f t="shared" si="0"/>
        <v>0.0444444444444444</v>
      </c>
      <c r="G27" s="6">
        <f ca="1">COUNTIFS(累计派单!M:M,C:C,累计派单!S:S,$K$3)-COUNTIFS(累计派单!M:M,C:C,累计派单!I:I,"*群障*",累计派单!S:S,$K$3)</f>
        <v>0</v>
      </c>
      <c r="H27" s="6">
        <f ca="1">COUNTIFS(督办单!Q:Q,C:C,督办单!M:M,$K$3)</f>
        <v>0</v>
      </c>
      <c r="I27" s="15">
        <f ca="1" t="shared" si="1"/>
        <v>0</v>
      </c>
    </row>
    <row r="28" spans="1:9">
      <c r="A28" s="6">
        <v>25</v>
      </c>
      <c r="B28" s="6" t="s">
        <v>25</v>
      </c>
      <c r="C28" s="10" t="s">
        <v>9555</v>
      </c>
      <c r="D28" s="6">
        <f>COUNTIFS(累计派单!M:M,C:C)-COUNTIFS(累计派单!M:M,C:C,累计派单!I:I,"*群障*")</f>
        <v>15</v>
      </c>
      <c r="E28" s="6">
        <f>COUNTIFS(督办单!Q:Q,C:C)</f>
        <v>0</v>
      </c>
      <c r="F28" s="15">
        <f t="shared" si="0"/>
        <v>0</v>
      </c>
      <c r="G28" s="6">
        <f ca="1">COUNTIFS(累计派单!M:M,C:C,累计派单!S:S,$K$3)-COUNTIFS(累计派单!M:M,C:C,累计派单!I:I,"*群障*",累计派单!S:S,$K$3)</f>
        <v>0</v>
      </c>
      <c r="H28" s="6">
        <f ca="1">COUNTIFS(督办单!Q:Q,C:C,督办单!M:M,$K$3)</f>
        <v>0</v>
      </c>
      <c r="I28" s="15">
        <f ca="1" t="shared" si="1"/>
        <v>0</v>
      </c>
    </row>
    <row r="29" spans="1:9">
      <c r="A29" s="6">
        <v>26</v>
      </c>
      <c r="B29" s="6" t="s">
        <v>25</v>
      </c>
      <c r="C29" s="10" t="s">
        <v>5995</v>
      </c>
      <c r="D29" s="6">
        <f>COUNTIFS(累计派单!M:M,C:C)-COUNTIFS(累计派单!M:M,C:C,累计派单!I:I,"*群障*")</f>
        <v>23</v>
      </c>
      <c r="E29" s="6">
        <f>COUNTIFS(督办单!Q:Q,C:C)</f>
        <v>0</v>
      </c>
      <c r="F29" s="15">
        <f t="shared" si="0"/>
        <v>0</v>
      </c>
      <c r="G29" s="6">
        <f ca="1">COUNTIFS(累计派单!M:M,C:C,累计派单!S:S,$K$3)-COUNTIFS(累计派单!M:M,C:C,累计派单!I:I,"*群障*",累计派单!S:S,$K$3)</f>
        <v>0</v>
      </c>
      <c r="H29" s="6">
        <f ca="1">COUNTIFS(督办单!Q:Q,C:C,督办单!M:M,$K$3)</f>
        <v>0</v>
      </c>
      <c r="I29" s="15">
        <f ca="1" t="shared" si="1"/>
        <v>0</v>
      </c>
    </row>
    <row r="30" spans="1:9">
      <c r="A30" s="6">
        <v>27</v>
      </c>
      <c r="B30" s="6" t="s">
        <v>25</v>
      </c>
      <c r="C30" s="10" t="s">
        <v>2815</v>
      </c>
      <c r="D30" s="6">
        <f>COUNTIFS(累计派单!M:M,C:C)-COUNTIFS(累计派单!M:M,C:C,累计派单!I:I,"*群障*")</f>
        <v>47</v>
      </c>
      <c r="E30" s="6">
        <f>COUNTIFS(督办单!Q:Q,C:C)</f>
        <v>1</v>
      </c>
      <c r="F30" s="15">
        <f t="shared" si="0"/>
        <v>0.0212765957446809</v>
      </c>
      <c r="G30" s="6">
        <f ca="1">COUNTIFS(累计派单!M:M,C:C,累计派单!S:S,$K$3)-COUNTIFS(累计派单!M:M,C:C,累计派单!I:I,"*群障*",累计派单!S:S,$K$3)</f>
        <v>0</v>
      </c>
      <c r="H30" s="6">
        <f ca="1">COUNTIFS(督办单!Q:Q,C:C,督办单!M:M,$K$3)</f>
        <v>0</v>
      </c>
      <c r="I30" s="15">
        <f ca="1" t="shared" si="1"/>
        <v>0</v>
      </c>
    </row>
    <row r="31" spans="1:9">
      <c r="A31" s="6">
        <v>28</v>
      </c>
      <c r="B31" s="6" t="s">
        <v>25</v>
      </c>
      <c r="C31" s="10" t="s">
        <v>3840</v>
      </c>
      <c r="D31" s="6">
        <f>COUNTIFS(累计派单!M:M,C:C)-COUNTIFS(累计派单!M:M,C:C,累计派单!I:I,"*群障*")</f>
        <v>25</v>
      </c>
      <c r="E31" s="6">
        <f>COUNTIFS(督办单!Q:Q,C:C)</f>
        <v>0</v>
      </c>
      <c r="F31" s="15">
        <f t="shared" si="0"/>
        <v>0</v>
      </c>
      <c r="G31" s="6">
        <f ca="1">COUNTIFS(累计派单!M:M,C:C,累计派单!S:S,$K$3)-COUNTIFS(累计派单!M:M,C:C,累计派单!I:I,"*群障*",累计派单!S:S,$K$3)</f>
        <v>0</v>
      </c>
      <c r="H31" s="6">
        <f ca="1">COUNTIFS(督办单!Q:Q,C:C,督办单!M:M,$K$3)</f>
        <v>0</v>
      </c>
      <c r="I31" s="15">
        <f ca="1" t="shared" si="1"/>
        <v>0</v>
      </c>
    </row>
    <row r="32" spans="1:9">
      <c r="A32" s="6">
        <v>29</v>
      </c>
      <c r="B32" s="6" t="s">
        <v>25</v>
      </c>
      <c r="C32" s="10" t="s">
        <v>6204</v>
      </c>
      <c r="D32" s="6">
        <f>COUNTIFS(累计派单!M:M,C:C)-COUNTIFS(累计派单!M:M,C:C,累计派单!I:I,"*群障*")</f>
        <v>15</v>
      </c>
      <c r="E32" s="6">
        <f>COUNTIFS(督办单!Q:Q,C:C)</f>
        <v>0</v>
      </c>
      <c r="F32" s="15">
        <f t="shared" si="0"/>
        <v>0</v>
      </c>
      <c r="G32" s="6">
        <f ca="1">COUNTIFS(累计派单!M:M,C:C,累计派单!S:S,$K$3)-COUNTIFS(累计派单!M:M,C:C,累计派单!I:I,"*群障*",累计派单!S:S,$K$3)</f>
        <v>0</v>
      </c>
      <c r="H32" s="6">
        <f ca="1">COUNTIFS(督办单!Q:Q,C:C,督办单!M:M,$K$3)</f>
        <v>0</v>
      </c>
      <c r="I32" s="15">
        <f ca="1" t="shared" si="1"/>
        <v>0</v>
      </c>
    </row>
    <row r="33" spans="1:9">
      <c r="A33" s="6">
        <v>30</v>
      </c>
      <c r="B33" s="6" t="s">
        <v>25</v>
      </c>
      <c r="C33" s="10" t="s">
        <v>2613</v>
      </c>
      <c r="D33" s="6">
        <f>COUNTIFS(累计派单!M:M,C:C)-COUNTIFS(累计派单!M:M,C:C,累计派单!I:I,"*群障*")</f>
        <v>20</v>
      </c>
      <c r="E33" s="6">
        <f>COUNTIFS(督办单!Q:Q,C:C)</f>
        <v>0</v>
      </c>
      <c r="F33" s="15">
        <f t="shared" si="0"/>
        <v>0</v>
      </c>
      <c r="G33" s="6">
        <f ca="1">COUNTIFS(累计派单!M:M,C:C,累计派单!S:S,$K$3)-COUNTIFS(累计派单!M:M,C:C,累计派单!I:I,"*群障*",累计派单!S:S,$K$3)</f>
        <v>0</v>
      </c>
      <c r="H33" s="6">
        <f ca="1">COUNTIFS(督办单!Q:Q,C:C,督办单!M:M,$K$3)</f>
        <v>0</v>
      </c>
      <c r="I33" s="15">
        <f ca="1" t="shared" si="1"/>
        <v>0</v>
      </c>
    </row>
    <row r="34" spans="1:9">
      <c r="A34" s="6">
        <v>31</v>
      </c>
      <c r="B34" s="6" t="s">
        <v>14</v>
      </c>
      <c r="C34" s="10" t="s">
        <v>2871</v>
      </c>
      <c r="D34" s="6">
        <f>COUNTIFS(累计派单!M:M,C:C)-COUNTIFS(累计派单!M:M,C:C,累计派单!I:I,"*群障*")</f>
        <v>25</v>
      </c>
      <c r="E34" s="6">
        <f>COUNTIFS(督办单!Q:Q,C:C)</f>
        <v>1</v>
      </c>
      <c r="F34" s="15">
        <f t="shared" si="0"/>
        <v>0.04</v>
      </c>
      <c r="G34" s="6">
        <f ca="1">COUNTIFS(累计派单!M:M,C:C,累计派单!S:S,$K$3)-COUNTIFS(累计派单!M:M,C:C,累计派单!I:I,"*群障*",累计派单!S:S,$K$3)</f>
        <v>0</v>
      </c>
      <c r="H34" s="6">
        <f ca="1">COUNTIFS(督办单!Q:Q,C:C,督办单!M:M,$K$3)</f>
        <v>0</v>
      </c>
      <c r="I34" s="15">
        <f ca="1" t="shared" si="1"/>
        <v>0</v>
      </c>
    </row>
    <row r="35" spans="1:9">
      <c r="A35" s="6">
        <v>32</v>
      </c>
      <c r="B35" s="6" t="s">
        <v>14</v>
      </c>
      <c r="C35" s="9" t="s">
        <v>6844</v>
      </c>
      <c r="D35" s="6">
        <f>COUNTIFS(累计派单!M:M,C:C)-COUNTIFS(累计派单!M:M,C:C,累计派单!I:I,"*群障*")</f>
        <v>16</v>
      </c>
      <c r="E35" s="6">
        <f>COUNTIFS(督办单!Q:Q,C:C)</f>
        <v>0</v>
      </c>
      <c r="F35" s="15">
        <f t="shared" si="0"/>
        <v>0</v>
      </c>
      <c r="G35" s="6">
        <f ca="1">COUNTIFS(累计派单!M:M,C:C,累计派单!S:S,$K$3)-COUNTIFS(累计派单!M:M,C:C,累计派单!I:I,"*群障*",累计派单!S:S,$K$3)</f>
        <v>0</v>
      </c>
      <c r="H35" s="6">
        <f ca="1">COUNTIFS(督办单!Q:Q,C:C,督办单!M:M,$K$3)</f>
        <v>0</v>
      </c>
      <c r="I35" s="15">
        <f ca="1" t="shared" si="1"/>
        <v>0</v>
      </c>
    </row>
    <row r="36" spans="1:9">
      <c r="A36" s="6">
        <v>33</v>
      </c>
      <c r="B36" s="6" t="s">
        <v>14</v>
      </c>
      <c r="C36" s="10" t="s">
        <v>3706</v>
      </c>
      <c r="D36" s="6">
        <f>COUNTIFS(累计派单!M:M,C:C)-COUNTIFS(累计派单!M:M,C:C,累计派单!I:I,"*群障*")</f>
        <v>149</v>
      </c>
      <c r="E36" s="6">
        <f>COUNTIFS(督办单!Q:Q,C:C)</f>
        <v>10</v>
      </c>
      <c r="F36" s="15">
        <f t="shared" si="0"/>
        <v>0.0671140939597315</v>
      </c>
      <c r="G36" s="6">
        <f ca="1">COUNTIFS(累计派单!M:M,C:C,累计派单!S:S,$K$3)-COUNTIFS(累计派单!M:M,C:C,累计派单!I:I,"*群障*",累计派单!S:S,$K$3)</f>
        <v>0</v>
      </c>
      <c r="H36" s="6">
        <f ca="1">COUNTIFS(督办单!Q:Q,C:C,督办单!M:M,$K$3)</f>
        <v>0</v>
      </c>
      <c r="I36" s="15">
        <f ca="1" t="shared" si="1"/>
        <v>0</v>
      </c>
    </row>
    <row r="37" spans="1:9">
      <c r="A37" s="6">
        <v>34</v>
      </c>
      <c r="B37" s="6" t="s">
        <v>14</v>
      </c>
      <c r="C37" s="10" t="s">
        <v>2958</v>
      </c>
      <c r="D37" s="6">
        <f>COUNTIFS(累计派单!M:M,C:C)-COUNTIFS(累计派单!M:M,C:C,累计派单!I:I,"*群障*")</f>
        <v>93</v>
      </c>
      <c r="E37" s="6">
        <f>COUNTIFS(督办单!Q:Q,C:C)</f>
        <v>6</v>
      </c>
      <c r="F37" s="15">
        <f t="shared" si="0"/>
        <v>0.0645161290322581</v>
      </c>
      <c r="G37" s="6">
        <f ca="1">COUNTIFS(累计派单!M:M,C:C,累计派单!S:S,$K$3)-COUNTIFS(累计派单!M:M,C:C,累计派单!I:I,"*群障*",累计派单!S:S,$K$3)</f>
        <v>0</v>
      </c>
      <c r="H37" s="6">
        <f ca="1">COUNTIFS(督办单!Q:Q,C:C,督办单!M:M,$K$3)</f>
        <v>0</v>
      </c>
      <c r="I37" s="15">
        <f ca="1" t="shared" si="1"/>
        <v>0</v>
      </c>
    </row>
    <row r="38" spans="1:9">
      <c r="A38" s="6">
        <v>35</v>
      </c>
      <c r="B38" s="6" t="s">
        <v>14</v>
      </c>
      <c r="C38" s="9" t="s">
        <v>2673</v>
      </c>
      <c r="D38" s="6">
        <f>COUNTIFS(累计派单!M:M,C:C)-COUNTIFS(累计派单!M:M,C:C,累计派单!I:I,"*群障*")</f>
        <v>44</v>
      </c>
      <c r="E38" s="6">
        <f>COUNTIFS(督办单!Q:Q,C:C)</f>
        <v>2</v>
      </c>
      <c r="F38" s="15">
        <f t="shared" si="0"/>
        <v>0.0454545454545455</v>
      </c>
      <c r="G38" s="6">
        <f ca="1">COUNTIFS(累计派单!M:M,C:C,累计派单!S:S,$K$3)-COUNTIFS(累计派单!M:M,C:C,累计派单!I:I,"*群障*",累计派单!S:S,$K$3)</f>
        <v>0</v>
      </c>
      <c r="H38" s="6">
        <f ca="1">COUNTIFS(督办单!Q:Q,C:C,督办单!M:M,$K$3)</f>
        <v>0</v>
      </c>
      <c r="I38" s="15">
        <f ca="1" t="shared" si="1"/>
        <v>0</v>
      </c>
    </row>
    <row r="39" spans="1:9">
      <c r="A39" s="6">
        <v>36</v>
      </c>
      <c r="B39" s="6" t="s">
        <v>14</v>
      </c>
      <c r="C39" s="9" t="s">
        <v>3366</v>
      </c>
      <c r="D39" s="6">
        <f>COUNTIFS(累计派单!M:M,C:C)-COUNTIFS(累计派单!M:M,C:C,累计派单!I:I,"*群障*")</f>
        <v>60</v>
      </c>
      <c r="E39" s="6">
        <f>COUNTIFS(督办单!Q:Q,C:C)</f>
        <v>4</v>
      </c>
      <c r="F39" s="15">
        <f t="shared" si="0"/>
        <v>0.0666666666666667</v>
      </c>
      <c r="G39" s="6">
        <f ca="1">COUNTIFS(累计派单!M:M,C:C,累计派单!S:S,$K$3)-COUNTIFS(累计派单!M:M,C:C,累计派单!I:I,"*群障*",累计派单!S:S,$K$3)</f>
        <v>0</v>
      </c>
      <c r="H39" s="6">
        <f ca="1">COUNTIFS(督办单!Q:Q,C:C,督办单!M:M,$K$3)</f>
        <v>0</v>
      </c>
      <c r="I39" s="15">
        <f ca="1" t="shared" si="1"/>
        <v>0</v>
      </c>
    </row>
    <row r="40" spans="1:9">
      <c r="A40" s="6">
        <v>37</v>
      </c>
      <c r="B40" s="6" t="s">
        <v>14</v>
      </c>
      <c r="C40" s="10" t="s">
        <v>3008</v>
      </c>
      <c r="D40" s="6">
        <f>COUNTIFS(累计派单!M:M,C:C)-COUNTIFS(累计派单!M:M,C:C,累计派单!I:I,"*群障*")</f>
        <v>46</v>
      </c>
      <c r="E40" s="6">
        <f>COUNTIFS(督办单!Q:Q,C:C)</f>
        <v>0</v>
      </c>
      <c r="F40" s="15">
        <f t="shared" si="0"/>
        <v>0</v>
      </c>
      <c r="G40" s="6">
        <f ca="1">COUNTIFS(累计派单!M:M,C:C,累计派单!S:S,$K$3)-COUNTIFS(累计派单!M:M,C:C,累计派单!I:I,"*群障*",累计派单!S:S,$K$3)</f>
        <v>0</v>
      </c>
      <c r="H40" s="6">
        <f ca="1">COUNTIFS(督办单!Q:Q,C:C,督办单!M:M,$K$3)</f>
        <v>0</v>
      </c>
      <c r="I40" s="15">
        <f ca="1" t="shared" si="1"/>
        <v>0</v>
      </c>
    </row>
    <row r="41" spans="1:9">
      <c r="A41" s="6">
        <v>38</v>
      </c>
      <c r="B41" s="6" t="s">
        <v>20</v>
      </c>
      <c r="C41" s="10" t="s">
        <v>3510</v>
      </c>
      <c r="D41" s="6">
        <f>COUNTIFS(累计派单!M:M,C:C)-COUNTIFS(累计派单!M:M,C:C,累计派单!I:I,"*群障*")</f>
        <v>125</v>
      </c>
      <c r="E41" s="6">
        <f>COUNTIFS(督办单!Q:Q,C:C)</f>
        <v>8</v>
      </c>
      <c r="F41" s="15">
        <f t="shared" si="0"/>
        <v>0.064</v>
      </c>
      <c r="G41" s="6">
        <f ca="1">COUNTIFS(累计派单!M:M,C:C,累计派单!S:S,$K$3)-COUNTIFS(累计派单!M:M,C:C,累计派单!I:I,"*群障*",累计派单!S:S,$K$3)</f>
        <v>0</v>
      </c>
      <c r="H41" s="6">
        <f ca="1">COUNTIFS(督办单!Q:Q,C:C,督办单!M:M,$K$3)</f>
        <v>0</v>
      </c>
      <c r="I41" s="15">
        <f ca="1" t="shared" si="1"/>
        <v>0</v>
      </c>
    </row>
    <row r="42" spans="1:9">
      <c r="A42" s="6">
        <v>39</v>
      </c>
      <c r="B42" s="6" t="s">
        <v>20</v>
      </c>
      <c r="C42" s="10" t="s">
        <v>8014</v>
      </c>
      <c r="D42" s="6">
        <f>COUNTIFS(累计派单!M:M,C:C)-COUNTIFS(累计派单!M:M,C:C,累计派单!I:I,"*群障*")</f>
        <v>47</v>
      </c>
      <c r="E42" s="6">
        <f>COUNTIFS(督办单!Q:Q,C:C)</f>
        <v>2</v>
      </c>
      <c r="F42" s="15">
        <f t="shared" si="0"/>
        <v>0.0425531914893617</v>
      </c>
      <c r="G42" s="6">
        <f ca="1">COUNTIFS(累计派单!M:M,C:C,累计派单!S:S,$K$3)-COUNTIFS(累计派单!M:M,C:C,累计派单!I:I,"*群障*",累计派单!S:S,$K$3)</f>
        <v>0</v>
      </c>
      <c r="H42" s="6">
        <f ca="1">COUNTIFS(督办单!Q:Q,C:C,督办单!M:M,$K$3)</f>
        <v>0</v>
      </c>
      <c r="I42" s="15">
        <f ca="1" t="shared" si="1"/>
        <v>0</v>
      </c>
    </row>
    <row r="43" spans="1:9">
      <c r="A43" s="6">
        <v>40</v>
      </c>
      <c r="B43" s="6" t="s">
        <v>20</v>
      </c>
      <c r="C43" s="10" t="s">
        <v>3773</v>
      </c>
      <c r="D43" s="6">
        <f>COUNTIFS(累计派单!M:M,C:C)-COUNTIFS(累计派单!M:M,C:C,累计派单!I:I,"*群障*")</f>
        <v>52</v>
      </c>
      <c r="E43" s="6">
        <f>COUNTIFS(督办单!Q:Q,C:C)</f>
        <v>1</v>
      </c>
      <c r="F43" s="15">
        <f t="shared" si="0"/>
        <v>0.0192307692307692</v>
      </c>
      <c r="G43" s="6">
        <f ca="1">COUNTIFS(累计派单!M:M,C:C,累计派单!S:S,$K$3)-COUNTIFS(累计派单!M:M,C:C,累计派单!I:I,"*群障*",累计派单!S:S,$K$3)</f>
        <v>0</v>
      </c>
      <c r="H43" s="6">
        <f ca="1">COUNTIFS(督办单!Q:Q,C:C,督办单!M:M,$K$3)</f>
        <v>0</v>
      </c>
      <c r="I43" s="15">
        <f ca="1" t="shared" si="1"/>
        <v>0</v>
      </c>
    </row>
    <row r="44" spans="1:9">
      <c r="A44" s="6">
        <v>41</v>
      </c>
      <c r="B44" s="6" t="s">
        <v>20</v>
      </c>
      <c r="C44" s="10" t="s">
        <v>4346</v>
      </c>
      <c r="D44" s="6">
        <f>COUNTIFS(累计派单!M:M,C:C)-COUNTIFS(累计派单!M:M,C:C,累计派单!I:I,"*群障*")</f>
        <v>32</v>
      </c>
      <c r="E44" s="6">
        <f>COUNTIFS(督办单!Q:Q,C:C)</f>
        <v>1</v>
      </c>
      <c r="F44" s="15">
        <f t="shared" si="0"/>
        <v>0.03125</v>
      </c>
      <c r="G44" s="6">
        <f ca="1">COUNTIFS(累计派单!M:M,C:C,累计派单!S:S,$K$3)-COUNTIFS(累计派单!M:M,C:C,累计派单!I:I,"*群障*",累计派单!S:S,$K$3)</f>
        <v>0</v>
      </c>
      <c r="H44" s="6">
        <f ca="1">COUNTIFS(督办单!Q:Q,C:C,督办单!M:M,$K$3)</f>
        <v>0</v>
      </c>
      <c r="I44" s="15">
        <f ca="1" t="shared" si="1"/>
        <v>0</v>
      </c>
    </row>
    <row r="45" spans="1:9">
      <c r="A45" s="6">
        <v>42</v>
      </c>
      <c r="B45" s="6" t="s">
        <v>20</v>
      </c>
      <c r="C45" s="10" t="s">
        <v>2468</v>
      </c>
      <c r="D45" s="6">
        <f>COUNTIFS(累计派单!M:M,C:C)-COUNTIFS(累计派单!M:M,C:C,累计派单!I:I,"*群障*")</f>
        <v>51</v>
      </c>
      <c r="E45" s="6">
        <f>COUNTIFS(督办单!Q:Q,C:C)</f>
        <v>1</v>
      </c>
      <c r="F45" s="15">
        <f t="shared" si="0"/>
        <v>0.0196078431372549</v>
      </c>
      <c r="G45" s="6">
        <f ca="1">COUNTIFS(累计派单!M:M,C:C,累计派单!S:S,$K$3)-COUNTIFS(累计派单!M:M,C:C,累计派单!I:I,"*群障*",累计派单!S:S,$K$3)</f>
        <v>0</v>
      </c>
      <c r="H45" s="6">
        <f ca="1">COUNTIFS(督办单!Q:Q,C:C,督办单!M:M,$K$3)</f>
        <v>0</v>
      </c>
      <c r="I45" s="15">
        <f ca="1" t="shared" si="1"/>
        <v>0</v>
      </c>
    </row>
    <row r="46" spans="1:9">
      <c r="A46" s="6">
        <v>43</v>
      </c>
      <c r="B46" s="6" t="s">
        <v>20</v>
      </c>
      <c r="C46" s="10" t="s">
        <v>3075</v>
      </c>
      <c r="D46" s="6">
        <f>COUNTIFS(累计派单!M:M,C:C)-COUNTIFS(累计派单!M:M,C:C,累计派单!I:I,"*群障*")</f>
        <v>26</v>
      </c>
      <c r="E46" s="6">
        <f>COUNTIFS(督办单!Q:Q,C:C)</f>
        <v>0</v>
      </c>
      <c r="F46" s="15">
        <f t="shared" si="0"/>
        <v>0</v>
      </c>
      <c r="G46" s="6">
        <f ca="1">COUNTIFS(累计派单!M:M,C:C,累计派单!S:S,$K$3)-COUNTIFS(累计派单!M:M,C:C,累计派单!I:I,"*群障*",累计派单!S:S,$K$3)</f>
        <v>0</v>
      </c>
      <c r="H46" s="6">
        <f ca="1">COUNTIFS(督办单!Q:Q,C:C,督办单!M:M,$K$3)</f>
        <v>0</v>
      </c>
      <c r="I46" s="15">
        <f ca="1" t="shared" si="1"/>
        <v>0</v>
      </c>
    </row>
    <row r="47" spans="1:9">
      <c r="A47" s="6">
        <v>44</v>
      </c>
      <c r="B47" s="6" t="s">
        <v>22</v>
      </c>
      <c r="C47" s="10" t="s">
        <v>4059</v>
      </c>
      <c r="D47" s="6">
        <f>COUNTIFS(累计派单!M:M,C:C)-COUNTIFS(累计派单!M:M,C:C,累计派单!I:I,"*群障*")</f>
        <v>35</v>
      </c>
      <c r="E47" s="6">
        <f>COUNTIFS(督办单!Q:Q,C:C)</f>
        <v>0</v>
      </c>
      <c r="F47" s="15">
        <f t="shared" si="0"/>
        <v>0</v>
      </c>
      <c r="G47" s="6">
        <f ca="1">COUNTIFS(累计派单!M:M,C:C,累计派单!S:S,$K$3)-COUNTIFS(累计派单!M:M,C:C,累计派单!I:I,"*群障*",累计派单!S:S,$K$3)</f>
        <v>0</v>
      </c>
      <c r="H47" s="6">
        <f ca="1">COUNTIFS(督办单!Q:Q,C:C,督办单!M:M,$K$3)</f>
        <v>0</v>
      </c>
      <c r="I47" s="15">
        <f ca="1" t="shared" si="1"/>
        <v>0</v>
      </c>
    </row>
    <row r="48" spans="1:9">
      <c r="A48" s="6">
        <v>45</v>
      </c>
      <c r="B48" s="6" t="s">
        <v>22</v>
      </c>
      <c r="C48" s="10" t="s">
        <v>3087</v>
      </c>
      <c r="D48" s="6">
        <f>COUNTIFS(累计派单!M:M,C:C)-COUNTIFS(累计派单!M:M,C:C,累计派单!I:I,"*群障*")</f>
        <v>26</v>
      </c>
      <c r="E48" s="6">
        <f>COUNTIFS(督办单!Q:Q,C:C)</f>
        <v>0</v>
      </c>
      <c r="F48" s="15">
        <f t="shared" si="0"/>
        <v>0</v>
      </c>
      <c r="G48" s="6">
        <f ca="1">COUNTIFS(累计派单!M:M,C:C,累计派单!S:S,$K$3)-COUNTIFS(累计派单!M:M,C:C,累计派单!I:I,"*群障*",累计派单!S:S,$K$3)</f>
        <v>0</v>
      </c>
      <c r="H48" s="6">
        <f ca="1">COUNTIFS(督办单!Q:Q,C:C,督办单!M:M,$K$3)</f>
        <v>0</v>
      </c>
      <c r="I48" s="15">
        <f ca="1" t="shared" si="1"/>
        <v>0</v>
      </c>
    </row>
    <row r="49" spans="1:9">
      <c r="A49" s="6">
        <v>46</v>
      </c>
      <c r="B49" s="6" t="s">
        <v>22</v>
      </c>
      <c r="C49" s="9" t="s">
        <v>7112</v>
      </c>
      <c r="D49" s="6">
        <f>COUNTIFS(累计派单!M:M,C:C)-COUNTIFS(累计派单!M:M,C:C,累计派单!I:I,"*群障*")</f>
        <v>46</v>
      </c>
      <c r="E49" s="6">
        <f>COUNTIFS(督办单!Q:Q,C:C)</f>
        <v>1</v>
      </c>
      <c r="F49" s="15">
        <f t="shared" si="0"/>
        <v>0.0217391304347826</v>
      </c>
      <c r="G49" s="6">
        <f ca="1">COUNTIFS(累计派单!M:M,C:C,累计派单!S:S,$K$3)-COUNTIFS(累计派单!M:M,C:C,累计派单!I:I,"*群障*",累计派单!S:S,$K$3)</f>
        <v>0</v>
      </c>
      <c r="H49" s="6">
        <f ca="1">COUNTIFS(督办单!Q:Q,C:C,督办单!M:M,$K$3)</f>
        <v>0</v>
      </c>
      <c r="I49" s="15">
        <f ca="1" t="shared" si="1"/>
        <v>0</v>
      </c>
    </row>
    <row r="50" spans="1:9">
      <c r="A50" s="6">
        <v>47</v>
      </c>
      <c r="B50" s="6" t="s">
        <v>22</v>
      </c>
      <c r="C50" s="10" t="s">
        <v>7687</v>
      </c>
      <c r="D50" s="6">
        <f>COUNTIFS(累计派单!M:M,C:C)-COUNTIFS(累计派单!M:M,C:C,累计派单!I:I,"*群障*")</f>
        <v>30</v>
      </c>
      <c r="E50" s="6">
        <f>COUNTIFS(督办单!Q:Q,C:C)</f>
        <v>2</v>
      </c>
      <c r="F50" s="15">
        <f t="shared" si="0"/>
        <v>0.0666666666666667</v>
      </c>
      <c r="G50" s="6">
        <f ca="1">COUNTIFS(累计派单!M:M,C:C,累计派单!S:S,$K$3)-COUNTIFS(累计派单!M:M,C:C,累计派单!I:I,"*群障*",累计派单!S:S,$K$3)</f>
        <v>0</v>
      </c>
      <c r="H50" s="6">
        <f ca="1">COUNTIFS(督办单!Q:Q,C:C,督办单!M:M,$K$3)</f>
        <v>0</v>
      </c>
      <c r="I50" s="15">
        <f ca="1" t="shared" si="1"/>
        <v>0</v>
      </c>
    </row>
    <row r="51" spans="1:9">
      <c r="A51" s="6">
        <v>48</v>
      </c>
      <c r="B51" s="6" t="s">
        <v>22</v>
      </c>
      <c r="C51" s="10" t="s">
        <v>3621</v>
      </c>
      <c r="D51" s="6">
        <f>COUNTIFS(累计派单!M:M,C:C)-COUNTIFS(累计派单!M:M,C:C,累计派单!I:I,"*群障*")</f>
        <v>42</v>
      </c>
      <c r="E51" s="6">
        <f>COUNTIFS(督办单!Q:Q,C:C)</f>
        <v>1</v>
      </c>
      <c r="F51" s="15">
        <f t="shared" si="0"/>
        <v>0.0238095238095238</v>
      </c>
      <c r="G51" s="6">
        <f ca="1">COUNTIFS(累计派单!M:M,C:C,累计派单!S:S,$K$3)-COUNTIFS(累计派单!M:M,C:C,累计派单!I:I,"*群障*",累计派单!S:S,$K$3)</f>
        <v>0</v>
      </c>
      <c r="H51" s="6">
        <f ca="1">COUNTIFS(督办单!Q:Q,C:C,督办单!M:M,$K$3)</f>
        <v>0</v>
      </c>
      <c r="I51" s="15">
        <f ca="1" t="shared" si="1"/>
        <v>0</v>
      </c>
    </row>
    <row r="52" spans="1:9">
      <c r="A52" s="6">
        <v>49</v>
      </c>
      <c r="B52" s="6" t="s">
        <v>22</v>
      </c>
      <c r="C52" s="10" t="s">
        <v>3098</v>
      </c>
      <c r="D52" s="6">
        <f>COUNTIFS(累计派单!M:M,C:C)-COUNTIFS(累计派单!M:M,C:C,累计派单!I:I,"*群障*")</f>
        <v>153</v>
      </c>
      <c r="E52" s="6">
        <f>COUNTIFS(督办单!Q:Q,C:C)</f>
        <v>2</v>
      </c>
      <c r="F52" s="15">
        <f t="shared" si="0"/>
        <v>0.0130718954248366</v>
      </c>
      <c r="G52" s="6">
        <f ca="1">COUNTIFS(累计派单!M:M,C:C,累计派单!S:S,$K$3)-COUNTIFS(累计派单!M:M,C:C,累计派单!I:I,"*群障*",累计派单!S:S,$K$3)</f>
        <v>0</v>
      </c>
      <c r="H52" s="6">
        <f ca="1">COUNTIFS(督办单!Q:Q,C:C,督办单!M:M,$K$3)</f>
        <v>0</v>
      </c>
      <c r="I52" s="15">
        <f ca="1" t="shared" si="1"/>
        <v>0</v>
      </c>
    </row>
    <row r="53" spans="1:9">
      <c r="A53" s="6">
        <v>50</v>
      </c>
      <c r="B53" s="6" t="s">
        <v>22</v>
      </c>
      <c r="C53" s="10" t="s">
        <v>2381</v>
      </c>
      <c r="D53" s="6">
        <f>COUNTIFS(累计派单!M:M,C:C)-COUNTIFS(累计派单!M:M,C:C,累计派单!I:I,"*群障*")</f>
        <v>104</v>
      </c>
      <c r="E53" s="6">
        <f>COUNTIFS(督办单!Q:Q,C:C)</f>
        <v>3</v>
      </c>
      <c r="F53" s="15">
        <f t="shared" si="0"/>
        <v>0.0288461538461538</v>
      </c>
      <c r="G53" s="6">
        <f ca="1">COUNTIFS(累计派单!M:M,C:C,累计派单!S:S,$K$3)-COUNTIFS(累计派单!M:M,C:C,累计派单!I:I,"*群障*",累计派单!S:S,$K$3)</f>
        <v>0</v>
      </c>
      <c r="H53" s="6">
        <f ca="1">COUNTIFS(督办单!Q:Q,C:C,督办单!M:M,$K$3)</f>
        <v>0</v>
      </c>
      <c r="I53" s="15">
        <f ca="1" t="shared" si="1"/>
        <v>0</v>
      </c>
    </row>
    <row r="54" spans="1:9">
      <c r="A54" s="6">
        <v>51</v>
      </c>
      <c r="B54" s="6" t="s">
        <v>22</v>
      </c>
      <c r="C54" s="10" t="s">
        <v>2849</v>
      </c>
      <c r="D54" s="6">
        <f>COUNTIFS(累计派单!M:M,C:C)-COUNTIFS(累计派单!M:M,C:C,累计派单!I:I,"*群障*")</f>
        <v>58</v>
      </c>
      <c r="E54" s="6">
        <f>COUNTIFS(督办单!Q:Q,C:C)</f>
        <v>5</v>
      </c>
      <c r="F54" s="15">
        <f t="shared" si="0"/>
        <v>0.0862068965517241</v>
      </c>
      <c r="G54" s="6">
        <f ca="1">COUNTIFS(累计派单!M:M,C:C,累计派单!S:S,$K$3)-COUNTIFS(累计派单!M:M,C:C,累计派单!I:I,"*群障*",累计派单!S:S,$K$3)</f>
        <v>0</v>
      </c>
      <c r="H54" s="6">
        <f ca="1">COUNTIFS(督办单!Q:Q,C:C,督办单!M:M,$K$3)</f>
        <v>0</v>
      </c>
      <c r="I54" s="15">
        <f ca="1" t="shared" si="1"/>
        <v>0</v>
      </c>
    </row>
    <row r="55" spans="1:9">
      <c r="A55" s="6">
        <v>52</v>
      </c>
      <c r="B55" s="6" t="s">
        <v>17</v>
      </c>
      <c r="C55" s="10" t="s">
        <v>2601</v>
      </c>
      <c r="D55" s="6">
        <f>COUNTIFS(累计派单!M:M,C:C)-COUNTIFS(累计派单!M:M,C:C,累计派单!I:I,"*群障*")</f>
        <v>114</v>
      </c>
      <c r="E55" s="6">
        <f>COUNTIFS(督办单!Q:Q,C:C)</f>
        <v>10</v>
      </c>
      <c r="F55" s="15">
        <f t="shared" si="0"/>
        <v>0.087719298245614</v>
      </c>
      <c r="G55" s="6">
        <f ca="1">COUNTIFS(累计派单!M:M,C:C,累计派单!S:S,$K$3)-COUNTIFS(累计派单!M:M,C:C,累计派单!I:I,"*群障*",累计派单!S:S,$K$3)</f>
        <v>0</v>
      </c>
      <c r="H55" s="6">
        <f ca="1">COUNTIFS(督办单!Q:Q,C:C,督办单!M:M,$K$3)</f>
        <v>0</v>
      </c>
      <c r="I55" s="15">
        <f ca="1" t="shared" si="1"/>
        <v>0</v>
      </c>
    </row>
    <row r="56" spans="1:9">
      <c r="A56" s="6">
        <v>53</v>
      </c>
      <c r="B56" s="6" t="s">
        <v>17</v>
      </c>
      <c r="C56" s="10" t="s">
        <v>3459</v>
      </c>
      <c r="D56" s="6">
        <f>COUNTIFS(累计派单!M:M,C:C)-COUNTIFS(累计派单!M:M,C:C,累计派单!I:I,"*群障*")</f>
        <v>58</v>
      </c>
      <c r="E56" s="6">
        <f>COUNTIFS(督办单!Q:Q,C:C)</f>
        <v>0</v>
      </c>
      <c r="F56" s="15">
        <f t="shared" si="0"/>
        <v>0</v>
      </c>
      <c r="G56" s="6">
        <f ca="1">COUNTIFS(累计派单!M:M,C:C,累计派单!S:S,$K$3)-COUNTIFS(累计派单!M:M,C:C,累计派单!I:I,"*群障*",累计派单!S:S,$K$3)</f>
        <v>0</v>
      </c>
      <c r="H56" s="6">
        <f ca="1">COUNTIFS(督办单!Q:Q,C:C,督办单!M:M,$K$3)</f>
        <v>0</v>
      </c>
      <c r="I56" s="15">
        <f ca="1" t="shared" si="1"/>
        <v>0</v>
      </c>
    </row>
    <row r="57" spans="1:9">
      <c r="A57" s="6">
        <v>54</v>
      </c>
      <c r="B57" s="6" t="s">
        <v>17</v>
      </c>
      <c r="C57" s="10" t="s">
        <v>3672</v>
      </c>
      <c r="D57" s="6">
        <f>COUNTIFS(累计派单!M:M,C:C)-COUNTIFS(累计派单!M:M,C:C,累计派单!I:I,"*群障*")</f>
        <v>25</v>
      </c>
      <c r="E57" s="6">
        <f>COUNTIFS(督办单!Q:Q,C:C)</f>
        <v>0</v>
      </c>
      <c r="F57" s="15">
        <f t="shared" si="0"/>
        <v>0</v>
      </c>
      <c r="G57" s="6">
        <f ca="1">COUNTIFS(累计派单!M:M,C:C,累计派单!S:S,$K$3)-COUNTIFS(累计派单!M:M,C:C,累计派单!I:I,"*群障*",累计派单!S:S,$K$3)</f>
        <v>0</v>
      </c>
      <c r="H57" s="6">
        <f ca="1">COUNTIFS(督办单!Q:Q,C:C,督办单!M:M,$K$3)</f>
        <v>0</v>
      </c>
      <c r="I57" s="15">
        <f ca="1" t="shared" si="1"/>
        <v>0</v>
      </c>
    </row>
    <row r="58" spans="1:9">
      <c r="A58" s="6">
        <v>55</v>
      </c>
      <c r="B58" s="6" t="s">
        <v>17</v>
      </c>
      <c r="C58" s="10" t="s">
        <v>5238</v>
      </c>
      <c r="D58" s="6">
        <f>COUNTIFS(累计派单!M:M,C:C)-COUNTIFS(累计派单!M:M,C:C,累计派单!I:I,"*群障*")</f>
        <v>67</v>
      </c>
      <c r="E58" s="6">
        <f>COUNTIFS(督办单!Q:Q,C:C)</f>
        <v>2</v>
      </c>
      <c r="F58" s="15">
        <f t="shared" si="0"/>
        <v>0.0298507462686567</v>
      </c>
      <c r="G58" s="6">
        <f ca="1">COUNTIFS(累计派单!M:M,C:C,累计派单!S:S,$K$3)-COUNTIFS(累计派单!M:M,C:C,累计派单!I:I,"*群障*",累计派单!S:S,$K$3)</f>
        <v>0</v>
      </c>
      <c r="H58" s="6">
        <f ca="1">COUNTIFS(督办单!Q:Q,C:C,督办单!M:M,$K$3)</f>
        <v>0</v>
      </c>
      <c r="I58" s="15">
        <f ca="1" t="shared" si="1"/>
        <v>0</v>
      </c>
    </row>
    <row r="59" spans="1:9">
      <c r="A59" s="6">
        <v>56</v>
      </c>
      <c r="B59" s="6" t="s">
        <v>17</v>
      </c>
      <c r="C59" s="10" t="s">
        <v>4071</v>
      </c>
      <c r="D59" s="6">
        <f>COUNTIFS(累计派单!M:M,C:C)-COUNTIFS(累计派单!M:M,C:C,累计派单!I:I,"*群障*")</f>
        <v>75</v>
      </c>
      <c r="E59" s="6">
        <f>COUNTIFS(督办单!Q:Q,C:C)</f>
        <v>4</v>
      </c>
      <c r="F59" s="15">
        <f t="shared" si="0"/>
        <v>0.0533333333333333</v>
      </c>
      <c r="G59" s="6">
        <f ca="1">COUNTIFS(累计派单!M:M,C:C,累计派单!S:S,$K$3)-COUNTIFS(累计派单!M:M,C:C,累计派单!I:I,"*群障*",累计派单!S:S,$K$3)</f>
        <v>0</v>
      </c>
      <c r="H59" s="6">
        <f ca="1">COUNTIFS(督办单!Q:Q,C:C,督办单!M:M,$K$3)</f>
        <v>0</v>
      </c>
      <c r="I59" s="15">
        <f ca="1" t="shared" si="1"/>
        <v>0</v>
      </c>
    </row>
    <row r="60" spans="1:9">
      <c r="A60" s="6">
        <v>57</v>
      </c>
      <c r="B60" s="6" t="s">
        <v>17</v>
      </c>
      <c r="C60" s="10" t="s">
        <v>4168</v>
      </c>
      <c r="D60" s="6">
        <f>COUNTIFS(累计派单!M:M,C:C)-COUNTIFS(累计派单!M:M,C:C,累计派单!I:I,"*群障*")</f>
        <v>25</v>
      </c>
      <c r="E60" s="6">
        <f>COUNTIFS(督办单!Q:Q,C:C)</f>
        <v>1</v>
      </c>
      <c r="F60" s="15">
        <f t="shared" si="0"/>
        <v>0.04</v>
      </c>
      <c r="G60" s="6">
        <f ca="1">COUNTIFS(累计派单!M:M,C:C,累计派单!S:S,$K$3)-COUNTIFS(累计派单!M:M,C:C,累计派单!I:I,"*群障*",累计派单!S:S,$K$3)</f>
        <v>0</v>
      </c>
      <c r="H60" s="6">
        <f ca="1">COUNTIFS(督办单!Q:Q,C:C,督办单!M:M,$K$3)</f>
        <v>0</v>
      </c>
      <c r="I60" s="15">
        <f ca="1" t="shared" si="1"/>
        <v>0</v>
      </c>
    </row>
    <row r="61" spans="1:9">
      <c r="A61" s="6">
        <v>58</v>
      </c>
      <c r="B61" s="6" t="s">
        <v>18</v>
      </c>
      <c r="C61" s="10" t="s">
        <v>2408</v>
      </c>
      <c r="D61" s="6">
        <f>COUNTIFS(累计派单!M:M,C:C)-COUNTIFS(累计派单!M:M,C:C,累计派单!I:I,"*群障*")</f>
        <v>209</v>
      </c>
      <c r="E61" s="6">
        <f>COUNTIFS(督办单!Q:Q,C:C)</f>
        <v>5</v>
      </c>
      <c r="F61" s="15">
        <f t="shared" si="0"/>
        <v>0.0239234449760766</v>
      </c>
      <c r="G61" s="6">
        <f ca="1">COUNTIFS(累计派单!M:M,C:C,累计派单!S:S,$K$3)-COUNTIFS(累计派单!M:M,C:C,累计派单!I:I,"*群障*",累计派单!S:S,$K$3)</f>
        <v>0</v>
      </c>
      <c r="H61" s="6">
        <f ca="1">COUNTIFS(督办单!Q:Q,C:C,督办单!M:M,$K$3)</f>
        <v>0</v>
      </c>
      <c r="I61" s="15">
        <f ca="1" t="shared" si="1"/>
        <v>0</v>
      </c>
    </row>
    <row r="62" spans="1:9">
      <c r="A62" s="6">
        <v>59</v>
      </c>
      <c r="B62" s="6" t="s">
        <v>18</v>
      </c>
      <c r="C62" s="10" t="s">
        <v>4374</v>
      </c>
      <c r="D62" s="6">
        <f>COUNTIFS(累计派单!M:M,C:C)-COUNTIFS(累计派单!M:M,C:C,累计派单!I:I,"*群障*")</f>
        <v>210</v>
      </c>
      <c r="E62" s="6">
        <f>COUNTIFS(督办单!Q:Q,C:C)</f>
        <v>10</v>
      </c>
      <c r="F62" s="15">
        <f t="shared" si="0"/>
        <v>0.0476190476190476</v>
      </c>
      <c r="G62" s="6">
        <f ca="1">COUNTIFS(累计派单!M:M,C:C,累计派单!S:S,$K$3)-COUNTIFS(累计派单!M:M,C:C,累计派单!I:I,"*群障*",累计派单!S:S,$K$3)</f>
        <v>0</v>
      </c>
      <c r="H62" s="6">
        <f ca="1">COUNTIFS(督办单!Q:Q,C:C,督办单!M:M,$K$3)</f>
        <v>0</v>
      </c>
      <c r="I62" s="15">
        <f ca="1" t="shared" si="1"/>
        <v>0</v>
      </c>
    </row>
    <row r="63" spans="1:9">
      <c r="A63" s="6">
        <v>60</v>
      </c>
      <c r="B63" s="6" t="s">
        <v>19</v>
      </c>
      <c r="C63" s="10" t="s">
        <v>2420</v>
      </c>
      <c r="D63" s="6">
        <f>COUNTIFS(累计派单!M:M,C:C)-COUNTIFS(累计派单!M:M,C:C,累计派单!I:I,"*群障*")</f>
        <v>113</v>
      </c>
      <c r="E63" s="6">
        <f>COUNTIFS(督办单!Q:Q,C:C)</f>
        <v>2</v>
      </c>
      <c r="F63" s="15">
        <f t="shared" si="0"/>
        <v>0.0176991150442478</v>
      </c>
      <c r="G63" s="6">
        <f ca="1">COUNTIFS(累计派单!M:M,C:C,累计派单!S:S,$K$3)-COUNTIFS(累计派单!M:M,C:C,累计派单!I:I,"*群障*",累计派单!S:S,$K$3)</f>
        <v>0</v>
      </c>
      <c r="H63" s="6">
        <f ca="1">COUNTIFS(督办单!Q:Q,C:C,督办单!M:M,$K$3)</f>
        <v>0</v>
      </c>
      <c r="I63" s="15">
        <f ca="1" t="shared" si="1"/>
        <v>0</v>
      </c>
    </row>
    <row r="64" spans="1:9">
      <c r="A64" s="6">
        <v>61</v>
      </c>
      <c r="B64" s="6" t="s">
        <v>19</v>
      </c>
      <c r="C64" s="9" t="s">
        <v>3051</v>
      </c>
      <c r="D64" s="6">
        <f>COUNTIFS(累计派单!M:M,C:C)-COUNTIFS(累计派单!M:M,C:C,累计派单!I:I,"*群障*")</f>
        <v>88</v>
      </c>
      <c r="E64" s="6">
        <f>COUNTIFS(督办单!Q:Q,C:C)</f>
        <v>5</v>
      </c>
      <c r="F64" s="15">
        <f t="shared" si="0"/>
        <v>0.0568181818181818</v>
      </c>
      <c r="G64" s="6">
        <f ca="1">COUNTIFS(累计派单!M:M,C:C,累计派单!S:S,$K$3)-COUNTIFS(累计派单!M:M,C:C,累计派单!I:I,"*群障*",累计派单!S:S,$K$3)</f>
        <v>0</v>
      </c>
      <c r="H64" s="6">
        <f ca="1">COUNTIFS(督办单!Q:Q,C:C,督办单!M:M,$K$3)</f>
        <v>0</v>
      </c>
      <c r="I64" s="15">
        <f ca="1" t="shared" si="1"/>
        <v>0</v>
      </c>
    </row>
    <row r="65" spans="1:9">
      <c r="A65" s="6">
        <v>62</v>
      </c>
      <c r="B65" s="6" t="s">
        <v>19</v>
      </c>
      <c r="C65" s="10" t="s">
        <v>14094</v>
      </c>
      <c r="D65" s="6">
        <f>COUNTIFS(累计派单!M:M,C:C)-COUNTIFS(累计派单!M:M,C:C,累计派单!I:I,"*群障*")</f>
        <v>25</v>
      </c>
      <c r="E65" s="6">
        <f>COUNTIFS(督办单!Q:Q,C:C)</f>
        <v>0</v>
      </c>
      <c r="F65" s="15">
        <f t="shared" si="0"/>
        <v>0</v>
      </c>
      <c r="G65" s="6">
        <f ca="1">COUNTIFS(累计派单!M:M,C:C,累计派单!S:S,$K$3)-COUNTIFS(累计派单!M:M,C:C,累计派单!I:I,"*群障*",累计派单!S:S,$K$3)</f>
        <v>0</v>
      </c>
      <c r="H65" s="6">
        <f ca="1">COUNTIFS(督办单!Q:Q,C:C,督办单!M:M,$K$3)</f>
        <v>0</v>
      </c>
      <c r="I65" s="15">
        <f ca="1" t="shared" si="1"/>
        <v>0</v>
      </c>
    </row>
    <row r="66" spans="1:9">
      <c r="A66" s="6">
        <v>63</v>
      </c>
      <c r="B66" s="6" t="s">
        <v>19</v>
      </c>
      <c r="C66" s="10" t="s">
        <v>4470</v>
      </c>
      <c r="D66" s="6">
        <f>COUNTIFS(累计派单!M:M,C:C)-COUNTIFS(累计派单!M:M,C:C,累计派单!I:I,"*群障*")</f>
        <v>60</v>
      </c>
      <c r="E66" s="6">
        <f>COUNTIFS(督办单!Q:Q,C:C)</f>
        <v>4</v>
      </c>
      <c r="F66" s="15">
        <f t="shared" si="0"/>
        <v>0.0666666666666667</v>
      </c>
      <c r="G66" s="6">
        <f ca="1">COUNTIFS(累计派单!M:M,C:C,累计派单!S:S,$K$3)-COUNTIFS(累计派单!M:M,C:C,累计派单!I:I,"*群障*",累计派单!S:S,$K$3)</f>
        <v>0</v>
      </c>
      <c r="H66" s="6">
        <f ca="1">COUNTIFS(督办单!Q:Q,C:C,督办单!M:M,$K$3)</f>
        <v>0</v>
      </c>
      <c r="I66" s="15">
        <f ca="1" t="shared" si="1"/>
        <v>0</v>
      </c>
    </row>
    <row r="67" spans="1:9">
      <c r="A67" s="6">
        <v>64</v>
      </c>
      <c r="B67" s="6" t="s">
        <v>19</v>
      </c>
      <c r="C67" s="10" t="s">
        <v>8126</v>
      </c>
      <c r="D67" s="6">
        <f>COUNTIFS(累计派单!M:M,C:C)-COUNTIFS(累计派单!M:M,C:C,累计派单!I:I,"*群障*")</f>
        <v>10</v>
      </c>
      <c r="E67" s="6">
        <f>COUNTIFS(督办单!Q:Q,C:C)</f>
        <v>0</v>
      </c>
      <c r="F67" s="15">
        <f t="shared" si="0"/>
        <v>0</v>
      </c>
      <c r="G67" s="6">
        <f ca="1">COUNTIFS(累计派单!M:M,C:C,累计派单!S:S,$K$3)-COUNTIFS(累计派单!M:M,C:C,累计派单!I:I,"*群障*",累计派单!S:S,$K$3)</f>
        <v>0</v>
      </c>
      <c r="H67" s="6">
        <f ca="1">COUNTIFS(督办单!Q:Q,C:C,督办单!M:M,$K$3)</f>
        <v>0</v>
      </c>
      <c r="I67" s="15">
        <f ca="1" t="shared" si="1"/>
        <v>0</v>
      </c>
    </row>
    <row r="68" spans="1:9">
      <c r="A68" s="6">
        <v>65</v>
      </c>
      <c r="B68" s="6" t="s">
        <v>19</v>
      </c>
      <c r="C68" s="10" t="s">
        <v>10979</v>
      </c>
      <c r="D68" s="6">
        <f>COUNTIFS(累计派单!M:M,C:C)-COUNTIFS(累计派单!M:M,C:C,累计派单!I:I,"*群障*")</f>
        <v>13</v>
      </c>
      <c r="E68" s="6">
        <f>COUNTIFS(督办单!Q:Q,C:C)</f>
        <v>0</v>
      </c>
      <c r="F68" s="15">
        <f t="shared" ref="F68:F102" si="2">IFERROR(E68/D68,0)</f>
        <v>0</v>
      </c>
      <c r="G68" s="6">
        <f ca="1">COUNTIFS(累计派单!M:M,C:C,累计派单!S:S,$K$3)-COUNTIFS(累计派单!M:M,C:C,累计派单!I:I,"*群障*",累计派单!S:S,$K$3)</f>
        <v>0</v>
      </c>
      <c r="H68" s="6">
        <f ca="1">COUNTIFS(督办单!Q:Q,C:C,督办单!M:M,$K$3)</f>
        <v>0</v>
      </c>
      <c r="I68" s="15">
        <f ca="1" t="shared" ref="I68:I102" si="3">IFERROR(H68/G68,0)</f>
        <v>0</v>
      </c>
    </row>
    <row r="69" spans="1:9">
      <c r="A69" s="6">
        <v>66</v>
      </c>
      <c r="B69" s="6" t="s">
        <v>19</v>
      </c>
      <c r="C69" s="10" t="s">
        <v>5188</v>
      </c>
      <c r="D69" s="6">
        <f>COUNTIFS(累计派单!M:M,C:C)-COUNTIFS(累计派单!M:M,C:C,累计派单!I:I,"*群障*")</f>
        <v>81</v>
      </c>
      <c r="E69" s="6">
        <f>COUNTIFS(督办单!Q:Q,C:C)</f>
        <v>5</v>
      </c>
      <c r="F69" s="15">
        <f t="shared" si="2"/>
        <v>0.0617283950617284</v>
      </c>
      <c r="G69" s="6">
        <f ca="1">COUNTIFS(累计派单!M:M,C:C,累计派单!S:S,$K$3)-COUNTIFS(累计派单!M:M,C:C,累计派单!I:I,"*群障*",累计派单!S:S,$K$3)</f>
        <v>0</v>
      </c>
      <c r="H69" s="6">
        <f ca="1">COUNTIFS(督办单!Q:Q,C:C,督办单!M:M,$K$3)</f>
        <v>0</v>
      </c>
      <c r="I69" s="15">
        <f ca="1" t="shared" si="3"/>
        <v>0</v>
      </c>
    </row>
    <row r="70" spans="1:9">
      <c r="A70" s="6">
        <v>67</v>
      </c>
      <c r="B70" s="6" t="s">
        <v>19</v>
      </c>
      <c r="C70" s="10" t="s">
        <v>3532</v>
      </c>
      <c r="D70" s="6">
        <f>COUNTIFS(累计派单!M:M,C:C)-COUNTIFS(累计派单!M:M,C:C,累计派单!I:I,"*群障*")</f>
        <v>70</v>
      </c>
      <c r="E70" s="6">
        <f>COUNTIFS(督办单!Q:Q,C:C)</f>
        <v>4</v>
      </c>
      <c r="F70" s="15">
        <f t="shared" si="2"/>
        <v>0.0571428571428571</v>
      </c>
      <c r="G70" s="6">
        <f ca="1">COUNTIFS(累计派单!M:M,C:C,累计派单!S:S,$K$3)-COUNTIFS(累计派单!M:M,C:C,累计派单!I:I,"*群障*",累计派单!S:S,$K$3)</f>
        <v>0</v>
      </c>
      <c r="H70" s="6">
        <f ca="1">COUNTIFS(督办单!Q:Q,C:C,督办单!M:M,$K$3)</f>
        <v>0</v>
      </c>
      <c r="I70" s="15">
        <f ca="1" t="shared" si="3"/>
        <v>0</v>
      </c>
    </row>
    <row r="71" spans="1:9">
      <c r="A71" s="6">
        <v>68</v>
      </c>
      <c r="B71" s="6" t="s">
        <v>23</v>
      </c>
      <c r="C71" s="10" t="s">
        <v>2339</v>
      </c>
      <c r="D71" s="6">
        <f>COUNTIFS(累计派单!M:M,C:C)-COUNTIFS(累计派单!M:M,C:C,累计派单!I:I,"*群障*")</f>
        <v>69</v>
      </c>
      <c r="E71" s="6">
        <f>COUNTIFS(督办单!Q:Q,C:C)</f>
        <v>6</v>
      </c>
      <c r="F71" s="15">
        <f t="shared" si="2"/>
        <v>0.0869565217391304</v>
      </c>
      <c r="G71" s="6">
        <f ca="1">COUNTIFS(累计派单!M:M,C:C,累计派单!S:S,$K$3)-COUNTIFS(累计派单!M:M,C:C,累计派单!I:I,"*群障*",累计派单!S:S,$K$3)</f>
        <v>0</v>
      </c>
      <c r="H71" s="6">
        <f ca="1">COUNTIFS(督办单!Q:Q,C:C,督办单!M:M,$K$3)</f>
        <v>0</v>
      </c>
      <c r="I71" s="15">
        <f ca="1" t="shared" si="3"/>
        <v>0</v>
      </c>
    </row>
    <row r="72" spans="1:9">
      <c r="A72" s="6">
        <v>69</v>
      </c>
      <c r="B72" s="6" t="s">
        <v>23</v>
      </c>
      <c r="C72" s="10" t="s">
        <v>3040</v>
      </c>
      <c r="D72" s="6">
        <f>COUNTIFS(累计派单!M:M,C:C)-COUNTIFS(累计派单!M:M,C:C,累计派单!I:I,"*群障*")</f>
        <v>109</v>
      </c>
      <c r="E72" s="6">
        <f>COUNTIFS(督办单!Q:Q,C:C)</f>
        <v>5</v>
      </c>
      <c r="F72" s="15">
        <f t="shared" si="2"/>
        <v>0.0458715596330275</v>
      </c>
      <c r="G72" s="6">
        <f ca="1">COUNTIFS(累计派单!M:M,C:C,累计派单!S:S,$K$3)-COUNTIFS(累计派单!M:M,C:C,累计派单!I:I,"*群障*",累计派单!S:S,$K$3)</f>
        <v>0</v>
      </c>
      <c r="H72" s="6">
        <f ca="1">COUNTIFS(督办单!Q:Q,C:C,督办单!M:M,$K$3)</f>
        <v>0</v>
      </c>
      <c r="I72" s="15">
        <f ca="1" t="shared" si="3"/>
        <v>0</v>
      </c>
    </row>
    <row r="73" spans="1:9">
      <c r="A73" s="6">
        <v>70</v>
      </c>
      <c r="B73" s="6" t="s">
        <v>23</v>
      </c>
      <c r="C73" s="10" t="s">
        <v>5175</v>
      </c>
      <c r="D73" s="6">
        <f>COUNTIFS(累计派单!M:M,C:C)-COUNTIFS(累计派单!M:M,C:C,累计派单!I:I,"*群障*")</f>
        <v>84</v>
      </c>
      <c r="E73" s="6">
        <f>COUNTIFS(督办单!Q:Q,C:C)</f>
        <v>3</v>
      </c>
      <c r="F73" s="15">
        <f t="shared" si="2"/>
        <v>0.0357142857142857</v>
      </c>
      <c r="G73" s="6">
        <f ca="1">COUNTIFS(累计派单!M:M,C:C,累计派单!S:S,$K$3)-COUNTIFS(累计派单!M:M,C:C,累计派单!I:I,"*群障*",累计派单!S:S,$K$3)</f>
        <v>0</v>
      </c>
      <c r="H73" s="6">
        <f ca="1">COUNTIFS(督办单!Q:Q,C:C,督办单!M:M,$K$3)</f>
        <v>0</v>
      </c>
      <c r="I73" s="15">
        <f ca="1" t="shared" si="3"/>
        <v>0</v>
      </c>
    </row>
    <row r="74" spans="1:9">
      <c r="A74" s="6">
        <v>71</v>
      </c>
      <c r="B74" s="6" t="s">
        <v>23</v>
      </c>
      <c r="C74" s="9" t="s">
        <v>3940</v>
      </c>
      <c r="D74" s="6">
        <f>COUNTIFS(累计派单!M:M,C:C)-COUNTIFS(累计派单!M:M,C:C,累计派单!I:I,"*群障*")</f>
        <v>61</v>
      </c>
      <c r="E74" s="6">
        <f>COUNTIFS(督办单!Q:Q,C:C)</f>
        <v>0</v>
      </c>
      <c r="F74" s="15">
        <f t="shared" si="2"/>
        <v>0</v>
      </c>
      <c r="G74" s="6">
        <f ca="1">COUNTIFS(累计派单!M:M,C:C,累计派单!S:S,$K$3)-COUNTIFS(累计派单!M:M,C:C,累计派单!I:I,"*群障*",累计派单!S:S,$K$3)</f>
        <v>0</v>
      </c>
      <c r="H74" s="6">
        <f ca="1">COUNTIFS(督办单!Q:Q,C:C,督办单!M:M,$K$3)</f>
        <v>0</v>
      </c>
      <c r="I74" s="15">
        <f ca="1" t="shared" si="3"/>
        <v>0</v>
      </c>
    </row>
    <row r="75" spans="1:9">
      <c r="A75" s="6">
        <v>72</v>
      </c>
      <c r="B75" s="6" t="s">
        <v>23</v>
      </c>
      <c r="C75" s="10" t="s">
        <v>2395</v>
      </c>
      <c r="D75" s="6">
        <f>COUNTIFS(累计派单!M:M,C:C)-COUNTIFS(累计派单!M:M,C:C,累计派单!I:I,"*群障*")</f>
        <v>134</v>
      </c>
      <c r="E75" s="6">
        <f>COUNTIFS(督办单!Q:Q,C:C)</f>
        <v>1</v>
      </c>
      <c r="F75" s="15">
        <f t="shared" si="2"/>
        <v>0.00746268656716418</v>
      </c>
      <c r="G75" s="6">
        <f ca="1">COUNTIFS(累计派单!M:M,C:C,累计派单!S:S,$K$3)-COUNTIFS(累计派单!M:M,C:C,累计派单!I:I,"*群障*",累计派单!S:S,$K$3)</f>
        <v>0</v>
      </c>
      <c r="H75" s="6">
        <f ca="1">COUNTIFS(督办单!Q:Q,C:C,督办单!M:M,$K$3)</f>
        <v>0</v>
      </c>
      <c r="I75" s="15">
        <f ca="1" t="shared" si="3"/>
        <v>0</v>
      </c>
    </row>
    <row r="76" spans="1:9">
      <c r="A76" s="6">
        <v>73</v>
      </c>
      <c r="B76" s="6" t="s">
        <v>23</v>
      </c>
      <c r="C76" s="10" t="s">
        <v>2686</v>
      </c>
      <c r="D76" s="6">
        <f>COUNTIFS(累计派单!M:M,C:C)-COUNTIFS(累计派单!M:M,C:C,累计派单!I:I,"*群障*")</f>
        <v>88</v>
      </c>
      <c r="E76" s="6">
        <f>COUNTIFS(督办单!Q:Q,C:C)</f>
        <v>1</v>
      </c>
      <c r="F76" s="15">
        <f t="shared" si="2"/>
        <v>0.0113636363636364</v>
      </c>
      <c r="G76" s="6">
        <f ca="1">COUNTIFS(累计派单!M:M,C:C,累计派单!S:S,$K$3)-COUNTIFS(累计派单!M:M,C:C,累计派单!I:I,"*群障*",累计派单!S:S,$K$3)</f>
        <v>0</v>
      </c>
      <c r="H76" s="6">
        <f ca="1">COUNTIFS(督办单!Q:Q,C:C,督办单!M:M,$K$3)</f>
        <v>0</v>
      </c>
      <c r="I76" s="15">
        <f ca="1" t="shared" si="3"/>
        <v>0</v>
      </c>
    </row>
    <row r="77" spans="1:9">
      <c r="A77" s="6">
        <v>74</v>
      </c>
      <c r="B77" s="6" t="s">
        <v>23</v>
      </c>
      <c r="C77" s="10" t="s">
        <v>5803</v>
      </c>
      <c r="D77" s="6">
        <f>COUNTIFS(累计派单!M:M,C:C)-COUNTIFS(累计派单!M:M,C:C,累计派单!I:I,"*群障*")</f>
        <v>67</v>
      </c>
      <c r="E77" s="6">
        <f>COUNTIFS(督办单!Q:Q,C:C)</f>
        <v>2</v>
      </c>
      <c r="F77" s="15">
        <f t="shared" si="2"/>
        <v>0.0298507462686567</v>
      </c>
      <c r="G77" s="6">
        <f ca="1">COUNTIFS(累计派单!M:M,C:C,累计派单!S:S,$K$3)-COUNTIFS(累计派单!M:M,C:C,累计派单!I:I,"*群障*",累计派单!S:S,$K$3)</f>
        <v>0</v>
      </c>
      <c r="H77" s="6">
        <f ca="1">COUNTIFS(督办单!Q:Q,C:C,督办单!M:M,$K$3)</f>
        <v>0</v>
      </c>
      <c r="I77" s="15">
        <f ca="1" t="shared" si="3"/>
        <v>0</v>
      </c>
    </row>
    <row r="78" spans="1:9">
      <c r="A78" s="6">
        <v>75</v>
      </c>
      <c r="B78" s="6" t="s">
        <v>23</v>
      </c>
      <c r="C78" s="10" t="s">
        <v>3213</v>
      </c>
      <c r="D78" s="6">
        <f>COUNTIFS(累计派单!M:M,C:C)-COUNTIFS(累计派单!M:M,C:C,累计派单!I:I,"*群障*")</f>
        <v>45</v>
      </c>
      <c r="E78" s="6">
        <f>COUNTIFS(督办单!Q:Q,C:C)</f>
        <v>1</v>
      </c>
      <c r="F78" s="15">
        <f t="shared" si="2"/>
        <v>0.0222222222222222</v>
      </c>
      <c r="G78" s="6">
        <f ca="1">COUNTIFS(累计派单!M:M,C:C,累计派单!S:S,$K$3)-COUNTIFS(累计派单!M:M,C:C,累计派单!I:I,"*群障*",累计派单!S:S,$K$3)</f>
        <v>0</v>
      </c>
      <c r="H78" s="6">
        <f ca="1">COUNTIFS(督办单!Q:Q,C:C,督办单!M:M,$K$3)</f>
        <v>0</v>
      </c>
      <c r="I78" s="15">
        <f ca="1" t="shared" si="3"/>
        <v>0</v>
      </c>
    </row>
    <row r="79" spans="1:9">
      <c r="A79" s="6">
        <v>76</v>
      </c>
      <c r="B79" s="6" t="s">
        <v>23</v>
      </c>
      <c r="C79" s="9" t="s">
        <v>4959</v>
      </c>
      <c r="D79" s="6">
        <f>COUNTIFS(累计派单!M:M,C:C)-COUNTIFS(累计派单!M:M,C:C,累计派单!I:I,"*群障*")</f>
        <v>75</v>
      </c>
      <c r="E79" s="6">
        <f>COUNTIFS(督办单!Q:Q,C:C)</f>
        <v>1</v>
      </c>
      <c r="F79" s="15">
        <f t="shared" si="2"/>
        <v>0.0133333333333333</v>
      </c>
      <c r="G79" s="6">
        <f ca="1">COUNTIFS(累计派单!M:M,C:C,累计派单!S:S,$K$3)-COUNTIFS(累计派单!M:M,C:C,累计派单!I:I,"*群障*",累计派单!S:S,$K$3)</f>
        <v>0</v>
      </c>
      <c r="H79" s="6">
        <f ca="1">COUNTIFS(督办单!Q:Q,C:C,督办单!M:M,$K$3)</f>
        <v>0</v>
      </c>
      <c r="I79" s="15">
        <f ca="1" t="shared" si="3"/>
        <v>0</v>
      </c>
    </row>
    <row r="80" spans="1:9">
      <c r="A80" s="6">
        <v>77</v>
      </c>
      <c r="B80" s="6" t="s">
        <v>21</v>
      </c>
      <c r="C80" s="10" t="s">
        <v>2890</v>
      </c>
      <c r="D80" s="6">
        <f>COUNTIFS(累计派单!M:M,C:C)-COUNTIFS(累计派单!M:M,C:C,累计派单!I:I,"*群障*")</f>
        <v>136</v>
      </c>
      <c r="E80" s="6">
        <f>COUNTIFS(督办单!Q:Q,C:C)</f>
        <v>5</v>
      </c>
      <c r="F80" s="15">
        <f t="shared" si="2"/>
        <v>0.0367647058823529</v>
      </c>
      <c r="G80" s="6">
        <f ca="1">COUNTIFS(累计派单!M:M,C:C,累计派单!S:S,$K$3)-COUNTIFS(累计派单!M:M,C:C,累计派单!I:I,"*群障*",累计派单!S:S,$K$3)</f>
        <v>0</v>
      </c>
      <c r="H80" s="6">
        <f ca="1">COUNTIFS(督办单!Q:Q,C:C,督办单!M:M,$K$3)</f>
        <v>0</v>
      </c>
      <c r="I80" s="15">
        <f ca="1" t="shared" si="3"/>
        <v>0</v>
      </c>
    </row>
    <row r="81" spans="1:9">
      <c r="A81" s="6">
        <v>78</v>
      </c>
      <c r="B81" s="6" t="s">
        <v>21</v>
      </c>
      <c r="C81" s="10" t="s">
        <v>3653</v>
      </c>
      <c r="D81" s="6">
        <f>COUNTIFS(累计派单!M:M,C:C)-COUNTIFS(累计派单!M:M,C:C,累计派单!I:I,"*群障*")</f>
        <v>101</v>
      </c>
      <c r="E81" s="6">
        <f>COUNTIFS(督办单!Q:Q,C:C)</f>
        <v>5</v>
      </c>
      <c r="F81" s="15">
        <f t="shared" si="2"/>
        <v>0.0495049504950495</v>
      </c>
      <c r="G81" s="6">
        <f ca="1">COUNTIFS(累计派单!M:M,C:C,累计派单!S:S,$K$3)-COUNTIFS(累计派单!M:M,C:C,累计派单!I:I,"*群障*",累计派单!S:S,$K$3)</f>
        <v>0</v>
      </c>
      <c r="H81" s="6">
        <f ca="1">COUNTIFS(督办单!Q:Q,C:C,督办单!M:M,$K$3)</f>
        <v>0</v>
      </c>
      <c r="I81" s="15">
        <f ca="1" t="shared" si="3"/>
        <v>0</v>
      </c>
    </row>
    <row r="82" spans="1:9">
      <c r="A82" s="6">
        <v>79</v>
      </c>
      <c r="B82" s="6" t="s">
        <v>21</v>
      </c>
      <c r="C82" s="10" t="s">
        <v>5602</v>
      </c>
      <c r="D82" s="6">
        <f>COUNTIFS(累计派单!M:M,C:C)-COUNTIFS(累计派单!M:M,C:C,累计派单!I:I,"*群障*")</f>
        <v>80</v>
      </c>
      <c r="E82" s="6">
        <f>COUNTIFS(督办单!Q:Q,C:C)</f>
        <v>3</v>
      </c>
      <c r="F82" s="15">
        <f t="shared" si="2"/>
        <v>0.0375</v>
      </c>
      <c r="G82" s="6">
        <f ca="1">COUNTIFS(累计派单!M:M,C:C,累计派单!S:S,$K$3)-COUNTIFS(累计派单!M:M,C:C,累计派单!I:I,"*群障*",累计派单!S:S,$K$3)</f>
        <v>0</v>
      </c>
      <c r="H82" s="6">
        <f ca="1">COUNTIFS(督办单!Q:Q,C:C,督办单!M:M,$K$3)</f>
        <v>0</v>
      </c>
      <c r="I82" s="15">
        <f ca="1" t="shared" si="3"/>
        <v>0</v>
      </c>
    </row>
    <row r="83" spans="1:9">
      <c r="A83" s="6">
        <v>80</v>
      </c>
      <c r="B83" s="6" t="s">
        <v>21</v>
      </c>
      <c r="C83" s="10" t="s">
        <v>2720</v>
      </c>
      <c r="D83" s="6">
        <f>COUNTIFS(累计派单!M:M,C:C)-COUNTIFS(累计派单!M:M,C:C,累计派单!I:I,"*群障*")</f>
        <v>132</v>
      </c>
      <c r="E83" s="6">
        <f>COUNTIFS(督办单!Q:Q,C:C)</f>
        <v>0</v>
      </c>
      <c r="F83" s="15">
        <f t="shared" si="2"/>
        <v>0</v>
      </c>
      <c r="G83" s="6">
        <f ca="1">COUNTIFS(累计派单!M:M,C:C,累计派单!S:S,$K$3)-COUNTIFS(累计派单!M:M,C:C,累计派单!I:I,"*群障*",累计派单!S:S,$K$3)</f>
        <v>0</v>
      </c>
      <c r="H83" s="6">
        <f ca="1">COUNTIFS(督办单!Q:Q,C:C,督办单!M:M,$K$3)</f>
        <v>0</v>
      </c>
      <c r="I83" s="15">
        <f ca="1" t="shared" si="3"/>
        <v>0</v>
      </c>
    </row>
    <row r="84" spans="1:9">
      <c r="A84" s="6">
        <v>81</v>
      </c>
      <c r="B84" s="6" t="s">
        <v>21</v>
      </c>
      <c r="C84" s="10" t="s">
        <v>3028</v>
      </c>
      <c r="D84" s="6">
        <f>COUNTIFS(累计派单!M:M,C:C)-COUNTIFS(累计派单!M:M,C:C,累计派单!I:I,"*群障*")</f>
        <v>89</v>
      </c>
      <c r="E84" s="6">
        <f>COUNTIFS(督办单!Q:Q,C:C)</f>
        <v>3</v>
      </c>
      <c r="F84" s="15">
        <f t="shared" si="2"/>
        <v>0.0337078651685393</v>
      </c>
      <c r="G84" s="6">
        <f ca="1">COUNTIFS(累计派单!M:M,C:C,累计派单!S:S,$K$3)-COUNTIFS(累计派单!M:M,C:C,累计派单!I:I,"*群障*",累计派单!S:S,$K$3)</f>
        <v>0</v>
      </c>
      <c r="H84" s="6">
        <f ca="1">COUNTIFS(督办单!Q:Q,C:C,督办单!M:M,$K$3)</f>
        <v>0</v>
      </c>
      <c r="I84" s="15">
        <f ca="1" t="shared" si="3"/>
        <v>0</v>
      </c>
    </row>
    <row r="85" spans="1:9">
      <c r="A85" s="6">
        <v>82</v>
      </c>
      <c r="B85" s="6" t="s">
        <v>21</v>
      </c>
      <c r="C85" s="10" t="s">
        <v>3895</v>
      </c>
      <c r="D85" s="6">
        <f>COUNTIFS(累计派单!M:M,C:C)-COUNTIFS(累计派单!M:M,C:C,累计派单!I:I,"*群障*")</f>
        <v>37</v>
      </c>
      <c r="E85" s="6">
        <f>COUNTIFS(督办单!Q:Q,C:C)</f>
        <v>0</v>
      </c>
      <c r="F85" s="15">
        <f t="shared" si="2"/>
        <v>0</v>
      </c>
      <c r="G85" s="6">
        <f ca="1">COUNTIFS(累计派单!M:M,C:C,累计派单!S:S,$K$3)-COUNTIFS(累计派单!M:M,C:C,累计派单!I:I,"*群障*",累计派单!S:S,$K$3)</f>
        <v>0</v>
      </c>
      <c r="H85" s="6">
        <f ca="1">COUNTIFS(督办单!Q:Q,C:C,督办单!M:M,$K$3)</f>
        <v>0</v>
      </c>
      <c r="I85" s="15">
        <f ca="1" t="shared" si="3"/>
        <v>0</v>
      </c>
    </row>
    <row r="86" spans="1:9">
      <c r="A86" s="6">
        <v>83</v>
      </c>
      <c r="B86" s="6" t="s">
        <v>21</v>
      </c>
      <c r="C86" s="10" t="s">
        <v>4047</v>
      </c>
      <c r="D86" s="6">
        <f>COUNTIFS(累计派单!M:M,C:C)-COUNTIFS(累计派单!M:M,C:C,累计派单!I:I,"*群障*")</f>
        <v>82</v>
      </c>
      <c r="E86" s="6">
        <f>COUNTIFS(督办单!Q:Q,C:C)</f>
        <v>2</v>
      </c>
      <c r="F86" s="15">
        <f t="shared" si="2"/>
        <v>0.024390243902439</v>
      </c>
      <c r="G86" s="6">
        <f ca="1">COUNTIFS(累计派单!M:M,C:C,累计派单!S:S,$K$3)-COUNTIFS(累计派单!M:M,C:C,累计派单!I:I,"*群障*",累计派单!S:S,$K$3)</f>
        <v>0</v>
      </c>
      <c r="H86" s="6">
        <f ca="1">COUNTIFS(督办单!Q:Q,C:C,督办单!M:M,$K$3)</f>
        <v>0</v>
      </c>
      <c r="I86" s="15">
        <f ca="1" t="shared" si="3"/>
        <v>0</v>
      </c>
    </row>
    <row r="87" spans="1:9">
      <c r="A87" s="6">
        <v>84</v>
      </c>
      <c r="B87" s="6" t="s">
        <v>21</v>
      </c>
      <c r="C87" s="10" t="s">
        <v>2913</v>
      </c>
      <c r="D87" s="6">
        <f>COUNTIFS(累计派单!M:M,C:C)-COUNTIFS(累计派单!M:M,C:C,累计派单!I:I,"*群障*")</f>
        <v>89</v>
      </c>
      <c r="E87" s="6">
        <f>COUNTIFS(督办单!Q:Q,C:C)</f>
        <v>3</v>
      </c>
      <c r="F87" s="15">
        <f t="shared" si="2"/>
        <v>0.0337078651685393</v>
      </c>
      <c r="G87" s="6">
        <f ca="1">COUNTIFS(累计派单!M:M,C:C,累计派单!S:S,$K$3)-COUNTIFS(累计派单!M:M,C:C,累计派单!I:I,"*群障*",累计派单!S:S,$K$3)</f>
        <v>0</v>
      </c>
      <c r="H87" s="6">
        <f ca="1">COUNTIFS(督办单!Q:Q,C:C,督办单!M:M,$K$3)</f>
        <v>0</v>
      </c>
      <c r="I87" s="15">
        <f ca="1" t="shared" si="3"/>
        <v>0</v>
      </c>
    </row>
    <row r="88" spans="1:9">
      <c r="A88" s="6">
        <v>85</v>
      </c>
      <c r="B88" s="6" t="s">
        <v>21</v>
      </c>
      <c r="C88" s="10" t="s">
        <v>3952</v>
      </c>
      <c r="D88" s="6">
        <f>COUNTIFS(累计派单!M:M,C:C)-COUNTIFS(累计派单!M:M,C:C,累计派单!I:I,"*群障*")</f>
        <v>93</v>
      </c>
      <c r="E88" s="6">
        <f>COUNTIFS(督办单!Q:Q,C:C)</f>
        <v>3</v>
      </c>
      <c r="F88" s="15">
        <f t="shared" si="2"/>
        <v>0.032258064516129</v>
      </c>
      <c r="G88" s="6">
        <f ca="1">COUNTIFS(累计派单!M:M,C:C,累计派单!S:S,$K$3)-COUNTIFS(累计派单!M:M,C:C,累计派单!I:I,"*群障*",累计派单!S:S,$K$3)</f>
        <v>0</v>
      </c>
      <c r="H88" s="6">
        <f ca="1">COUNTIFS(督办单!Q:Q,C:C,督办单!M:M,$K$3)</f>
        <v>0</v>
      </c>
      <c r="I88" s="15">
        <f ca="1" t="shared" si="3"/>
        <v>0</v>
      </c>
    </row>
    <row r="89" spans="1:9">
      <c r="A89" s="6">
        <v>86</v>
      </c>
      <c r="B89" s="6" t="s">
        <v>21</v>
      </c>
      <c r="C89" s="10" t="s">
        <v>2996</v>
      </c>
      <c r="D89" s="6">
        <f>COUNTIFS(累计派单!M:M,C:C)-COUNTIFS(累计派单!M:M,C:C,累计派单!I:I,"*群障*")</f>
        <v>25</v>
      </c>
      <c r="E89" s="6">
        <f>COUNTIFS(督办单!Q:Q,C:C)</f>
        <v>0</v>
      </c>
      <c r="F89" s="15">
        <f t="shared" si="2"/>
        <v>0</v>
      </c>
      <c r="G89" s="6">
        <f ca="1">COUNTIFS(累计派单!M:M,C:C,累计派单!S:S,$K$3)-COUNTIFS(累计派单!M:M,C:C,累计派单!I:I,"*群障*",累计派单!S:S,$K$3)</f>
        <v>0</v>
      </c>
      <c r="H89" s="6">
        <f ca="1">COUNTIFS(督办单!Q:Q,C:C,督办单!M:M,$K$3)</f>
        <v>0</v>
      </c>
      <c r="I89" s="15">
        <f ca="1" t="shared" si="3"/>
        <v>0</v>
      </c>
    </row>
    <row r="90" spans="1:9">
      <c r="A90" s="6">
        <v>87</v>
      </c>
      <c r="B90" s="6" t="s">
        <v>16</v>
      </c>
      <c r="C90" s="10" t="s">
        <v>3130</v>
      </c>
      <c r="D90" s="6">
        <f>COUNTIFS(累计派单!M:M,C:C)-COUNTIFS(累计派单!M:M,C:C,累计派单!I:I,"*群障*")</f>
        <v>148</v>
      </c>
      <c r="E90" s="6">
        <f>COUNTIFS(督办单!Q:Q,C:C)</f>
        <v>7</v>
      </c>
      <c r="F90" s="15">
        <f t="shared" si="2"/>
        <v>0.0472972972972973</v>
      </c>
      <c r="G90" s="6">
        <f ca="1">COUNTIFS(累计派单!M:M,C:C,累计派单!S:S,$K$3)-COUNTIFS(累计派单!M:M,C:C,累计派单!I:I,"*群障*",累计派单!S:S,$K$3)</f>
        <v>0</v>
      </c>
      <c r="H90" s="6">
        <f ca="1">COUNTIFS(督办单!Q:Q,C:C,督办单!M:M,$K$3)</f>
        <v>0</v>
      </c>
      <c r="I90" s="15">
        <f ca="1" t="shared" si="3"/>
        <v>0</v>
      </c>
    </row>
    <row r="91" spans="1:9">
      <c r="A91" s="6">
        <v>88</v>
      </c>
      <c r="B91" s="6" t="s">
        <v>16</v>
      </c>
      <c r="C91" s="10" t="s">
        <v>5737</v>
      </c>
      <c r="D91" s="6">
        <f>COUNTIFS(累计派单!M:M,C:C)-COUNTIFS(累计派单!M:M,C:C,累计派单!I:I,"*群障*")</f>
        <v>110</v>
      </c>
      <c r="E91" s="6">
        <f>COUNTIFS(督办单!Q:Q,C:C)</f>
        <v>4</v>
      </c>
      <c r="F91" s="15">
        <f t="shared" si="2"/>
        <v>0.0363636363636364</v>
      </c>
      <c r="G91" s="6">
        <f ca="1">COUNTIFS(累计派单!M:M,C:C,累计派单!S:S,$K$3)-COUNTIFS(累计派单!M:M,C:C,累计派单!I:I,"*群障*",累计派单!S:S,$K$3)</f>
        <v>0</v>
      </c>
      <c r="H91" s="6">
        <f ca="1">COUNTIFS(督办单!Q:Q,C:C,督办单!M:M,$K$3)</f>
        <v>0</v>
      </c>
      <c r="I91" s="15">
        <f ca="1" t="shared" si="3"/>
        <v>0</v>
      </c>
    </row>
    <row r="92" spans="1:9">
      <c r="A92" s="6">
        <v>89</v>
      </c>
      <c r="B92" s="6" t="s">
        <v>24</v>
      </c>
      <c r="C92" s="10" t="s">
        <v>2784</v>
      </c>
      <c r="D92" s="6">
        <f>COUNTIFS(累计派单!M:M,C:C)-COUNTIFS(累计派单!M:M,C:C,累计派单!I:I,"*群障*")</f>
        <v>117</v>
      </c>
      <c r="E92" s="6">
        <f>COUNTIFS(督办单!Q:Q,C:C)</f>
        <v>6</v>
      </c>
      <c r="F92" s="15">
        <f t="shared" si="2"/>
        <v>0.0512820512820513</v>
      </c>
      <c r="G92" s="6">
        <f ca="1">COUNTIFS(累计派单!M:M,C:C,累计派单!S:S,$K$3)-COUNTIFS(累计派单!M:M,C:C,累计派单!I:I,"*群障*",累计派单!S:S,$K$3)</f>
        <v>0</v>
      </c>
      <c r="H92" s="6">
        <f ca="1">COUNTIFS(督办单!Q:Q,C:C,督办单!M:M,$K$3)</f>
        <v>0</v>
      </c>
      <c r="I92" s="15">
        <f ca="1" t="shared" si="3"/>
        <v>0</v>
      </c>
    </row>
    <row r="93" spans="1:9">
      <c r="A93" s="6">
        <v>90</v>
      </c>
      <c r="B93" s="6" t="s">
        <v>24</v>
      </c>
      <c r="C93" s="10" t="s">
        <v>3327</v>
      </c>
      <c r="D93" s="6">
        <f>COUNTIFS(累计派单!M:M,C:C)-COUNTIFS(累计派单!M:M,C:C,累计派单!I:I,"*群障*")</f>
        <v>57</v>
      </c>
      <c r="E93" s="6">
        <f>COUNTIFS(督办单!Q:Q,C:C)</f>
        <v>1</v>
      </c>
      <c r="F93" s="15">
        <f t="shared" si="2"/>
        <v>0.0175438596491228</v>
      </c>
      <c r="G93" s="6">
        <f ca="1">COUNTIFS(累计派单!M:M,C:C,累计派单!S:S,$K$3)-COUNTIFS(累计派单!M:M,C:C,累计派单!I:I,"*群障*",累计派单!S:S,$K$3)</f>
        <v>0</v>
      </c>
      <c r="H93" s="6">
        <f ca="1">COUNTIFS(督办单!Q:Q,C:C,督办单!M:M,$K$3)</f>
        <v>0</v>
      </c>
      <c r="I93" s="15">
        <f ca="1" t="shared" si="3"/>
        <v>0</v>
      </c>
    </row>
    <row r="94" spans="1:9">
      <c r="A94" s="6">
        <v>91</v>
      </c>
      <c r="B94" s="6" t="s">
        <v>24</v>
      </c>
      <c r="C94" s="10" t="s">
        <v>4154</v>
      </c>
      <c r="D94" s="6">
        <f>COUNTIFS(累计派单!M:M,C:C)-COUNTIFS(累计派单!M:M,C:C,累计派单!I:I,"*群障*")</f>
        <v>37</v>
      </c>
      <c r="E94" s="6">
        <f>COUNTIFS(督办单!Q:Q,C:C)</f>
        <v>1</v>
      </c>
      <c r="F94" s="15">
        <f t="shared" si="2"/>
        <v>0.027027027027027</v>
      </c>
      <c r="G94" s="6">
        <f ca="1">COUNTIFS(累计派单!M:M,C:C,累计派单!S:S,$K$3)-COUNTIFS(累计派单!M:M,C:C,累计派单!I:I,"*群障*",累计派单!S:S,$K$3)</f>
        <v>0</v>
      </c>
      <c r="H94" s="6">
        <f ca="1">COUNTIFS(督办单!Q:Q,C:C,督办单!M:M,$K$3)</f>
        <v>0</v>
      </c>
      <c r="I94" s="15">
        <f ca="1" t="shared" si="3"/>
        <v>0</v>
      </c>
    </row>
    <row r="95" spans="1:9">
      <c r="A95" s="6">
        <v>92</v>
      </c>
      <c r="B95" s="6" t="s">
        <v>24</v>
      </c>
      <c r="C95" s="10" t="s">
        <v>12006</v>
      </c>
      <c r="D95" s="6">
        <f>COUNTIFS(累计派单!M:M,C:C)-COUNTIFS(累计派单!M:M,C:C,累计派单!I:I,"*群障*")</f>
        <v>16</v>
      </c>
      <c r="E95" s="6">
        <f>COUNTIFS(督办单!Q:Q,C:C)</f>
        <v>0</v>
      </c>
      <c r="F95" s="15">
        <f t="shared" si="2"/>
        <v>0</v>
      </c>
      <c r="G95" s="6">
        <f ca="1">COUNTIFS(累计派单!M:M,C:C,累计派单!S:S,$K$3)-COUNTIFS(累计派单!M:M,C:C,累计派单!I:I,"*群障*",累计派单!S:S,$K$3)</f>
        <v>0</v>
      </c>
      <c r="H95" s="6">
        <f ca="1">COUNTIFS(督办单!Q:Q,C:C,督办单!M:M,$K$3)</f>
        <v>0</v>
      </c>
      <c r="I95" s="15">
        <f ca="1" t="shared" si="3"/>
        <v>0</v>
      </c>
    </row>
    <row r="96" spans="1:9">
      <c r="A96" s="6">
        <v>93</v>
      </c>
      <c r="B96" s="6" t="s">
        <v>24</v>
      </c>
      <c r="C96" s="10" t="s">
        <v>4266</v>
      </c>
      <c r="D96" s="6">
        <f>COUNTIFS(累计派单!M:M,C:C)-COUNTIFS(累计派单!M:M,C:C,累计派单!I:I,"*群障*")</f>
        <v>52</v>
      </c>
      <c r="E96" s="6">
        <f>COUNTIFS(督办单!Q:Q,C:C)</f>
        <v>1</v>
      </c>
      <c r="F96" s="15">
        <f t="shared" si="2"/>
        <v>0.0192307692307692</v>
      </c>
      <c r="G96" s="6">
        <f ca="1">COUNTIFS(累计派单!M:M,C:C,累计派单!S:S,$K$3)-COUNTIFS(累计派单!M:M,C:C,累计派单!I:I,"*群障*",累计派单!S:S,$K$3)</f>
        <v>0</v>
      </c>
      <c r="H96" s="6">
        <f ca="1">COUNTIFS(督办单!Q:Q,C:C,督办单!M:M,$K$3)</f>
        <v>0</v>
      </c>
      <c r="I96" s="15">
        <f ca="1" t="shared" si="3"/>
        <v>0</v>
      </c>
    </row>
    <row r="97" spans="1:9">
      <c r="A97" s="6">
        <v>94</v>
      </c>
      <c r="B97" s="6" t="s">
        <v>24</v>
      </c>
      <c r="C97" s="10" t="s">
        <v>2924</v>
      </c>
      <c r="D97" s="6">
        <f>COUNTIFS(累计派单!M:M,C:C)-COUNTIFS(累计派单!M:M,C:C,累计派单!I:I,"*群障*")</f>
        <v>29</v>
      </c>
      <c r="E97" s="6">
        <f>COUNTIFS(督办单!Q:Q,C:C)</f>
        <v>0</v>
      </c>
      <c r="F97" s="15">
        <f t="shared" si="2"/>
        <v>0</v>
      </c>
      <c r="G97" s="6">
        <f ca="1">COUNTIFS(累计派单!M:M,C:C,累计派单!S:S,$K$3)-COUNTIFS(累计派单!M:M,C:C,累计派单!I:I,"*群障*",累计派单!S:S,$K$3)</f>
        <v>0</v>
      </c>
      <c r="H97" s="6">
        <f ca="1">COUNTIFS(督办单!Q:Q,C:C,督办单!M:M,$K$3)</f>
        <v>0</v>
      </c>
      <c r="I97" s="15">
        <f ca="1" t="shared" si="3"/>
        <v>0</v>
      </c>
    </row>
    <row r="98" spans="1:9">
      <c r="A98" s="6">
        <v>95</v>
      </c>
      <c r="B98" s="6" t="s">
        <v>24</v>
      </c>
      <c r="C98" s="10" t="s">
        <v>8001</v>
      </c>
      <c r="D98" s="6">
        <f>COUNTIFS(累计派单!M:M,C:C)-COUNTIFS(累计派单!M:M,C:C,累计派单!I:I,"*群障*")</f>
        <v>28</v>
      </c>
      <c r="E98" s="6">
        <f>COUNTIFS(督办单!Q:Q,C:C)</f>
        <v>0</v>
      </c>
      <c r="F98" s="15">
        <f t="shared" si="2"/>
        <v>0</v>
      </c>
      <c r="G98" s="6">
        <f ca="1">COUNTIFS(累计派单!M:M,C:C,累计派单!S:S,$K$3)-COUNTIFS(累计派单!M:M,C:C,累计派单!I:I,"*群障*",累计派单!S:S,$K$3)</f>
        <v>0</v>
      </c>
      <c r="H98" s="6">
        <f ca="1">COUNTIFS(督办单!Q:Q,C:C,督办单!M:M,$K$3)</f>
        <v>0</v>
      </c>
      <c r="I98" s="15">
        <f ca="1" t="shared" si="3"/>
        <v>0</v>
      </c>
    </row>
    <row r="99" spans="1:9">
      <c r="A99" s="6">
        <v>96</v>
      </c>
      <c r="B99" s="6" t="s">
        <v>24</v>
      </c>
      <c r="C99" s="10" t="s">
        <v>4905</v>
      </c>
      <c r="D99" s="6">
        <f>COUNTIFS(累计派单!M:M,C:C)-COUNTIFS(累计派单!M:M,C:C,累计派单!I:I,"*群障*")</f>
        <v>32</v>
      </c>
      <c r="E99" s="6">
        <f>COUNTIFS(督办单!Q:Q,C:C)</f>
        <v>0</v>
      </c>
      <c r="F99" s="15">
        <f t="shared" si="2"/>
        <v>0</v>
      </c>
      <c r="G99" s="6">
        <f ca="1">COUNTIFS(累计派单!M:M,C:C,累计派单!S:S,$K$3)-COUNTIFS(累计派单!M:M,C:C,累计派单!I:I,"*群障*",累计派单!S:S,$K$3)</f>
        <v>0</v>
      </c>
      <c r="H99" s="6">
        <f ca="1">COUNTIFS(督办单!Q:Q,C:C,督办单!M:M,$K$3)</f>
        <v>0</v>
      </c>
      <c r="I99" s="15">
        <f ca="1" t="shared" si="3"/>
        <v>0</v>
      </c>
    </row>
    <row r="100" spans="1:9">
      <c r="A100" s="6">
        <v>97</v>
      </c>
      <c r="B100" s="6" t="s">
        <v>24</v>
      </c>
      <c r="C100" s="10" t="s">
        <v>2454</v>
      </c>
      <c r="D100" s="6">
        <f>COUNTIFS(累计派单!M:M,C:C)-COUNTIFS(累计派单!M:M,C:C,累计派单!I:I,"*群障*")</f>
        <v>152</v>
      </c>
      <c r="E100" s="6">
        <f>COUNTIFS(督办单!Q:Q,C:C)</f>
        <v>4</v>
      </c>
      <c r="F100" s="15">
        <f t="shared" si="2"/>
        <v>0.0263157894736842</v>
      </c>
      <c r="G100" s="6">
        <f ca="1">COUNTIFS(累计派单!M:M,C:C,累计派单!S:S,$K$3)-COUNTIFS(累计派单!M:M,C:C,累计派单!I:I,"*群障*",累计派单!S:S,$K$3)</f>
        <v>0</v>
      </c>
      <c r="H100" s="6">
        <f ca="1">COUNTIFS(督办单!Q:Q,C:C,督办单!M:M,$K$3)</f>
        <v>0</v>
      </c>
      <c r="I100" s="15">
        <f ca="1" t="shared" si="3"/>
        <v>0</v>
      </c>
    </row>
    <row r="101" spans="1:9">
      <c r="A101" s="6">
        <v>98</v>
      </c>
      <c r="B101" s="6" t="s">
        <v>24</v>
      </c>
      <c r="C101" s="10" t="s">
        <v>3159</v>
      </c>
      <c r="D101" s="6">
        <f>COUNTIFS(累计派单!M:M,C:C)-COUNTIFS(累计派单!M:M,C:C,累计派单!I:I,"*群障*")</f>
        <v>146</v>
      </c>
      <c r="E101" s="6">
        <f>COUNTIFS(督办单!Q:Q,C:C)</f>
        <v>2</v>
      </c>
      <c r="F101" s="15">
        <f t="shared" si="2"/>
        <v>0.0136986301369863</v>
      </c>
      <c r="G101" s="6">
        <f ca="1">COUNTIFS(累计派单!M:M,C:C,累计派单!S:S,$K$3)-COUNTIFS(累计派单!M:M,C:C,累计派单!I:I,"*群障*",累计派单!S:S,$K$3)</f>
        <v>0</v>
      </c>
      <c r="H101" s="6">
        <f ca="1">COUNTIFS(督办单!Q:Q,C:C,督办单!M:M,$K$3)</f>
        <v>0</v>
      </c>
      <c r="I101" s="15">
        <f ca="1" t="shared" si="3"/>
        <v>0</v>
      </c>
    </row>
    <row r="102" spans="1:9">
      <c r="A102" s="6">
        <v>99</v>
      </c>
      <c r="B102" s="6" t="s">
        <v>24</v>
      </c>
      <c r="C102" s="10" t="s">
        <v>11108</v>
      </c>
      <c r="D102" s="6">
        <f>COUNTIFS(累计派单!M:M,C:C)-COUNTIFS(累计派单!M:M,C:C,累计派单!I:I,"*群障*")</f>
        <v>16</v>
      </c>
      <c r="E102" s="6">
        <f>COUNTIFS(督办单!Q:Q,C:C)</f>
        <v>1</v>
      </c>
      <c r="F102" s="15">
        <f t="shared" si="2"/>
        <v>0.0625</v>
      </c>
      <c r="G102" s="6">
        <f ca="1">COUNTIFS(累计派单!M:M,C:C,累计派单!S:S,$K$3)-COUNTIFS(累计派单!M:M,C:C,累计派单!I:I,"*群障*",累计派单!S:S,$K$3)</f>
        <v>0</v>
      </c>
      <c r="H102" s="6">
        <f ca="1">COUNTIFS(督办单!Q:Q,C:C,督办单!M:M,$K$3)</f>
        <v>0</v>
      </c>
      <c r="I102" s="15">
        <f ca="1" t="shared" si="3"/>
        <v>0</v>
      </c>
    </row>
  </sheetData>
  <sortState ref="B5:I102">
    <sortCondition ref="H4" descending="1"/>
    <sortCondition ref="B4"/>
  </sortState>
  <mergeCells count="6">
    <mergeCell ref="A1:I1"/>
    <mergeCell ref="D2:F2"/>
    <mergeCell ref="G2:I2"/>
    <mergeCell ref="A2:A3"/>
    <mergeCell ref="B2:B3"/>
    <mergeCell ref="C2:C3"/>
  </mergeCells>
  <conditionalFormatting sqref="C4:C102">
    <cfRule type="duplicateValues" dxfId="3" priority="33"/>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574"/>
  <sheetViews>
    <sheetView workbookViewId="0">
      <selection activeCell="K22" sqref="K22"/>
    </sheetView>
  </sheetViews>
  <sheetFormatPr defaultColWidth="9" defaultRowHeight="13.5"/>
  <cols>
    <col min="4" max="4" width="22.125" style="3" customWidth="1"/>
    <col min="5" max="5" width="36.75" style="4" customWidth="1"/>
    <col min="6" max="7" width="7.875" style="3" customWidth="1"/>
    <col min="8" max="9" width="7.875" style="5" customWidth="1"/>
    <col min="10" max="10" width="9" style="3" customWidth="1"/>
  </cols>
  <sheetData>
    <row r="1" spans="1:10">
      <c r="A1" s="6" t="str">
        <f ca="1">通报!N6&amp;"日一级督办单情况个人投诉"</f>
        <v>17日一级督办单情况个人投诉</v>
      </c>
      <c r="B1" s="7"/>
      <c r="C1" s="7"/>
      <c r="D1" s="7"/>
      <c r="E1" s="7"/>
      <c r="F1" s="7"/>
      <c r="G1" s="7"/>
      <c r="H1" s="8"/>
      <c r="I1" s="20"/>
      <c r="J1" s="21"/>
    </row>
    <row r="2" spans="1:10">
      <c r="A2" s="6" t="s">
        <v>0</v>
      </c>
      <c r="B2" s="9" t="s">
        <v>1</v>
      </c>
      <c r="C2" s="9" t="s">
        <v>67052</v>
      </c>
      <c r="D2" s="10" t="s">
        <v>67053</v>
      </c>
      <c r="E2" s="10" t="s">
        <v>67046</v>
      </c>
      <c r="F2" s="6" t="s">
        <v>67048</v>
      </c>
      <c r="G2" s="7"/>
      <c r="H2" s="8"/>
      <c r="I2" s="20"/>
      <c r="J2" s="21"/>
    </row>
    <row r="3" s="1" customFormat="1" ht="40.5" customHeight="1" spans="1:10">
      <c r="A3" s="11"/>
      <c r="B3" s="11"/>
      <c r="C3" s="11"/>
      <c r="D3" s="11"/>
      <c r="E3" s="11"/>
      <c r="F3" s="12" t="s">
        <v>67049</v>
      </c>
      <c r="G3" s="12" t="s">
        <v>67050</v>
      </c>
      <c r="H3" s="13" t="s">
        <v>67051</v>
      </c>
      <c r="I3" s="22"/>
      <c r="J3" s="23" t="str">
        <f ca="1">通报!M6</f>
        <v>0717</v>
      </c>
    </row>
    <row r="4" spans="1:10">
      <c r="A4" s="6">
        <v>1</v>
      </c>
      <c r="B4" s="14" t="s">
        <v>15</v>
      </c>
      <c r="C4" s="10" t="s">
        <v>6285</v>
      </c>
      <c r="D4" s="14" t="s">
        <v>6468</v>
      </c>
      <c r="E4" s="14" t="s">
        <v>2563</v>
      </c>
      <c r="F4" s="6">
        <f ca="1">COUNTIFS(累计派单!O:O,D:D,累计派单!S:S,$J$3)-COUNTIFS(累计派单!O:O,D:D,累计派单!I:I,"*群障*",累计派单!S:S,$J$3)</f>
        <v>0</v>
      </c>
      <c r="G4" s="6">
        <f ca="1">COUNTIFS(督办单!N:N,D:D,督办单!M:M,$J$3)</f>
        <v>0</v>
      </c>
      <c r="H4" s="15">
        <f ca="1" t="shared" ref="H4:H67" si="0">IFERROR(G4/F4,0)</f>
        <v>0</v>
      </c>
      <c r="I4" s="20"/>
      <c r="J4" s="21"/>
    </row>
    <row r="5" spans="1:10">
      <c r="A5" s="6">
        <v>2</v>
      </c>
      <c r="B5" s="14" t="s">
        <v>15</v>
      </c>
      <c r="C5" s="10" t="s">
        <v>6131</v>
      </c>
      <c r="D5" s="14" t="s">
        <v>6133</v>
      </c>
      <c r="E5" s="14" t="s">
        <v>2552</v>
      </c>
      <c r="F5" s="6">
        <f ca="1">COUNTIFS(累计派单!O:O,D:D,累计派单!S:S,$J$3)-COUNTIFS(累计派单!O:O,D:D,累计派单!I:I,"*群障*",累计派单!S:S,$J$3)</f>
        <v>0</v>
      </c>
      <c r="G5" s="6">
        <f ca="1">COUNTIFS(督办单!N:N,D:D,督办单!M:M,$J$3)</f>
        <v>0</v>
      </c>
      <c r="H5" s="15">
        <f ca="1" t="shared" si="0"/>
        <v>0</v>
      </c>
      <c r="I5" s="20"/>
      <c r="J5" s="21"/>
    </row>
    <row r="6" spans="1:10">
      <c r="A6" s="6">
        <v>3</v>
      </c>
      <c r="B6" s="14" t="s">
        <v>15</v>
      </c>
      <c r="C6" s="10" t="s">
        <v>2365</v>
      </c>
      <c r="D6" s="14" t="s">
        <v>2369</v>
      </c>
      <c r="E6" s="14" t="s">
        <v>2367</v>
      </c>
      <c r="F6" s="6">
        <f ca="1">COUNTIFS(累计派单!O:O,D:D,累计派单!S:S,$J$3)-COUNTIFS(累计派单!O:O,D:D,累计派单!I:I,"*群障*",累计派单!S:S,$J$3)</f>
        <v>0</v>
      </c>
      <c r="G6" s="6">
        <f ca="1">COUNTIFS(督办单!N:N,D:D,督办单!M:M,$J$3)</f>
        <v>0</v>
      </c>
      <c r="H6" s="15">
        <f ca="1" t="shared" si="0"/>
        <v>0</v>
      </c>
      <c r="I6" s="20"/>
      <c r="J6" s="21"/>
    </row>
    <row r="7" spans="1:10">
      <c r="A7" s="6">
        <v>4</v>
      </c>
      <c r="B7" s="14" t="s">
        <v>22</v>
      </c>
      <c r="C7" s="10" t="s">
        <v>7368</v>
      </c>
      <c r="D7" s="14" t="s">
        <v>7370</v>
      </c>
      <c r="E7" s="14" t="s">
        <v>2575</v>
      </c>
      <c r="F7" s="6">
        <f ca="1">COUNTIFS(累计派单!O:O,D:D,累计派单!S:S,$J$3)-COUNTIFS(累计派单!O:O,D:D,累计派单!I:I,"*群障*",累计派单!S:S,$J$3)</f>
        <v>0</v>
      </c>
      <c r="G7" s="6">
        <f ca="1">COUNTIFS(督办单!N:N,D:D,督办单!M:M,$J$3)</f>
        <v>0</v>
      </c>
      <c r="H7" s="15">
        <f ca="1" t="shared" si="0"/>
        <v>0</v>
      </c>
      <c r="I7" s="20"/>
      <c r="J7" s="21"/>
    </row>
    <row r="8" spans="1:10">
      <c r="A8" s="6">
        <v>5</v>
      </c>
      <c r="B8" s="14" t="s">
        <v>18</v>
      </c>
      <c r="C8" s="10" t="s">
        <v>2526</v>
      </c>
      <c r="D8" s="14" t="s">
        <v>2530</v>
      </c>
      <c r="E8" s="14" t="s">
        <v>2528</v>
      </c>
      <c r="F8" s="6">
        <f ca="1">COUNTIFS(累计派单!O:O,D:D,累计派单!S:S,$J$3)-COUNTIFS(累计派单!O:O,D:D,累计派单!I:I,"*群障*",累计派单!S:S,$J$3)</f>
        <v>0</v>
      </c>
      <c r="G8" s="6">
        <f ca="1">COUNTIFS(督办单!N:N,D:D,督办单!M:M,$J$3)</f>
        <v>0</v>
      </c>
      <c r="H8" s="15">
        <f ca="1" t="shared" si="0"/>
        <v>0</v>
      </c>
      <c r="I8" s="20"/>
      <c r="J8" s="21"/>
    </row>
    <row r="9" spans="1:10">
      <c r="A9" s="6">
        <v>6</v>
      </c>
      <c r="B9" s="14" t="s">
        <v>18</v>
      </c>
      <c r="C9" s="10" t="s">
        <v>4844</v>
      </c>
      <c r="D9" s="14" t="s">
        <v>4846</v>
      </c>
      <c r="E9" s="14" t="s">
        <v>2528</v>
      </c>
      <c r="F9" s="6">
        <f ca="1">COUNTIFS(累计派单!O:O,D:D,累计派单!S:S,$J$3)-COUNTIFS(累计派单!O:O,D:D,累计派单!I:I,"*群障*",累计派单!S:S,$J$3)</f>
        <v>0</v>
      </c>
      <c r="G9" s="6">
        <f ca="1">COUNTIFS(督办单!N:N,D:D,督办单!M:M,$J$3)</f>
        <v>0</v>
      </c>
      <c r="H9" s="15">
        <f ca="1" t="shared" si="0"/>
        <v>0</v>
      </c>
      <c r="I9" s="20"/>
      <c r="J9" s="21"/>
    </row>
    <row r="10" spans="1:10">
      <c r="A10" s="6">
        <v>7</v>
      </c>
      <c r="B10" s="14" t="s">
        <v>18</v>
      </c>
      <c r="C10" s="10" t="s">
        <v>8264</v>
      </c>
      <c r="D10" s="14" t="s">
        <v>8266</v>
      </c>
      <c r="E10" s="14" t="s">
        <v>2408</v>
      </c>
      <c r="F10" s="6">
        <f ca="1">COUNTIFS(累计派单!O:O,D:D,累计派单!S:S,$J$3)-COUNTIFS(累计派单!O:O,D:D,累计派单!I:I,"*群障*",累计派单!S:S,$J$3)</f>
        <v>0</v>
      </c>
      <c r="G10" s="6">
        <f ca="1">COUNTIFS(督办单!N:N,D:D,督办单!M:M,$J$3)</f>
        <v>0</v>
      </c>
      <c r="H10" s="15">
        <f ca="1" t="shared" si="0"/>
        <v>0</v>
      </c>
      <c r="I10" s="20"/>
      <c r="J10" s="21"/>
    </row>
    <row r="11" spans="1:10">
      <c r="A11" s="6">
        <v>8</v>
      </c>
      <c r="B11" s="14" t="s">
        <v>18</v>
      </c>
      <c r="C11" s="10" t="s">
        <v>10721</v>
      </c>
      <c r="D11" s="14" t="s">
        <v>10723</v>
      </c>
      <c r="E11" s="14" t="s">
        <v>4374</v>
      </c>
      <c r="F11" s="6">
        <f ca="1">COUNTIFS(累计派单!O:O,D:D,累计派单!S:S,$J$3)-COUNTIFS(累计派单!O:O,D:D,累计派单!I:I,"*群障*",累计派单!S:S,$J$3)</f>
        <v>0</v>
      </c>
      <c r="G11" s="6">
        <f ca="1">COUNTIFS(督办单!N:N,D:D,督办单!M:M,$J$3)</f>
        <v>0</v>
      </c>
      <c r="H11" s="15">
        <f ca="1" t="shared" si="0"/>
        <v>0</v>
      </c>
      <c r="I11" s="20"/>
      <c r="J11" s="21"/>
    </row>
    <row r="12" spans="1:10">
      <c r="A12" s="6">
        <v>9</v>
      </c>
      <c r="B12" s="14" t="s">
        <v>19</v>
      </c>
      <c r="C12" s="10" t="s">
        <v>2418</v>
      </c>
      <c r="D12" s="14" t="s">
        <v>2422</v>
      </c>
      <c r="E12" s="14" t="s">
        <v>2420</v>
      </c>
      <c r="F12" s="6">
        <f ca="1">COUNTIFS(累计派单!O:O,D:D,累计派单!S:S,$J$3)-COUNTIFS(累计派单!O:O,D:D,累计派单!I:I,"*群障*",累计派单!S:S,$J$3)</f>
        <v>0</v>
      </c>
      <c r="G12" s="6">
        <f ca="1">COUNTIFS(督办单!N:N,D:D,督办单!M:M,$J$3)</f>
        <v>0</v>
      </c>
      <c r="H12" s="15">
        <f ca="1" t="shared" si="0"/>
        <v>0</v>
      </c>
      <c r="I12" s="20"/>
      <c r="J12" s="21"/>
    </row>
    <row r="13" spans="1:10">
      <c r="A13" s="6">
        <v>10</v>
      </c>
      <c r="B13" s="14" t="s">
        <v>19</v>
      </c>
      <c r="C13" s="10" t="s">
        <v>4468</v>
      </c>
      <c r="D13" s="14" t="s">
        <v>4471</v>
      </c>
      <c r="E13" s="14" t="s">
        <v>4470</v>
      </c>
      <c r="F13" s="6">
        <f ca="1">COUNTIFS(累计派单!O:O,D:D,累计派单!S:S,$J$3)-COUNTIFS(累计派单!O:O,D:D,累计派单!I:I,"*群障*",累计派单!S:S,$J$3)</f>
        <v>0</v>
      </c>
      <c r="G13" s="6">
        <f ca="1">COUNTIFS(督办单!N:N,D:D,督办单!M:M,$J$3)</f>
        <v>0</v>
      </c>
      <c r="H13" s="15">
        <f ca="1" t="shared" si="0"/>
        <v>0</v>
      </c>
      <c r="I13" s="20"/>
      <c r="J13" s="21"/>
    </row>
    <row r="14" spans="1:10">
      <c r="A14" s="6">
        <v>11</v>
      </c>
      <c r="B14" s="14" t="s">
        <v>19</v>
      </c>
      <c r="C14" s="10" t="s">
        <v>24737</v>
      </c>
      <c r="D14" s="14" t="s">
        <v>24739</v>
      </c>
      <c r="E14" s="14" t="s">
        <v>14094</v>
      </c>
      <c r="F14" s="6">
        <f ca="1">COUNTIFS(累计派单!O:O,D:D,累计派单!S:S,$J$3)-COUNTIFS(累计派单!O:O,D:D,累计派单!I:I,"*群障*",累计派单!S:S,$J$3)</f>
        <v>0</v>
      </c>
      <c r="G14" s="6">
        <f ca="1">COUNTIFS(督办单!N:N,D:D,督办单!M:M,$J$3)</f>
        <v>0</v>
      </c>
      <c r="H14" s="15">
        <f ca="1" t="shared" si="0"/>
        <v>0</v>
      </c>
      <c r="I14" s="20"/>
      <c r="J14" s="21"/>
    </row>
    <row r="15" spans="1:10">
      <c r="A15" s="6">
        <v>12</v>
      </c>
      <c r="B15" s="14" t="s">
        <v>23</v>
      </c>
      <c r="C15" s="10" t="s">
        <v>3938</v>
      </c>
      <c r="D15" s="14" t="s">
        <v>3941</v>
      </c>
      <c r="E15" s="14" t="s">
        <v>3940</v>
      </c>
      <c r="F15" s="6">
        <f ca="1">COUNTIFS(累计派单!O:O,D:D,累计派单!S:S,$J$3)-COUNTIFS(累计派单!O:O,D:D,累计派单!I:I,"*群障*",累计派单!S:S,$J$3)</f>
        <v>0</v>
      </c>
      <c r="G15" s="6">
        <f ca="1">COUNTIFS(督办单!N:N,D:D,督办单!M:M,$J$3)</f>
        <v>0</v>
      </c>
      <c r="H15" s="15">
        <f ca="1" t="shared" si="0"/>
        <v>0</v>
      </c>
      <c r="I15" s="20"/>
      <c r="J15" s="21"/>
    </row>
    <row r="16" spans="1:10">
      <c r="A16" s="6">
        <v>13</v>
      </c>
      <c r="B16" s="14" t="s">
        <v>23</v>
      </c>
      <c r="C16" s="10" t="s">
        <v>6823</v>
      </c>
      <c r="D16" s="14" t="s">
        <v>6825</v>
      </c>
      <c r="E16" s="14" t="s">
        <v>5175</v>
      </c>
      <c r="F16" s="6">
        <f ca="1">COUNTIFS(累计派单!O:O,D:D,累计派单!S:S,$J$3)-COUNTIFS(累计派单!O:O,D:D,累计派单!I:I,"*群障*",累计派单!S:S,$J$3)</f>
        <v>0</v>
      </c>
      <c r="G16" s="6">
        <f ca="1">COUNTIFS(督办单!N:N,D:D,督办单!M:M,$J$3)</f>
        <v>0</v>
      </c>
      <c r="H16" s="15">
        <f ca="1" t="shared" si="0"/>
        <v>0</v>
      </c>
      <c r="I16" s="20"/>
      <c r="J16" s="21"/>
    </row>
    <row r="17" spans="1:10">
      <c r="A17" s="6">
        <v>14</v>
      </c>
      <c r="B17" s="14" t="s">
        <v>21</v>
      </c>
      <c r="C17" s="10" t="s">
        <v>7337</v>
      </c>
      <c r="D17" s="14" t="s">
        <v>7339</v>
      </c>
      <c r="E17" s="14" t="s">
        <v>2890</v>
      </c>
      <c r="F17" s="6">
        <f ca="1">COUNTIFS(累计派单!O:O,D:D,累计派单!S:S,$J$3)-COUNTIFS(累计派单!O:O,D:D,累计派单!I:I,"*群障*",累计派单!S:S,$J$3)</f>
        <v>0</v>
      </c>
      <c r="G17" s="6">
        <f ca="1">COUNTIFS(督办单!N:N,D:D,督办单!M:M,$J$3)</f>
        <v>0</v>
      </c>
      <c r="H17" s="15">
        <f ca="1" t="shared" si="0"/>
        <v>0</v>
      </c>
      <c r="I17" s="20"/>
      <c r="J17" s="21"/>
    </row>
    <row r="18" spans="1:10">
      <c r="A18" s="6">
        <v>15</v>
      </c>
      <c r="B18" s="14" t="s">
        <v>21</v>
      </c>
      <c r="C18" s="10" t="s">
        <v>5392</v>
      </c>
      <c r="D18" s="14" t="s">
        <v>5394</v>
      </c>
      <c r="E18" s="14" t="s">
        <v>2720</v>
      </c>
      <c r="F18" s="6">
        <f ca="1">COUNTIFS(累计派单!O:O,D:D,累计派单!S:S,$J$3)-COUNTIFS(累计派单!O:O,D:D,累计派单!I:I,"*群障*",累计派单!S:S,$J$3)</f>
        <v>0</v>
      </c>
      <c r="G18" s="6">
        <f ca="1">COUNTIFS(督办单!N:N,D:D,督办单!M:M,$J$3)</f>
        <v>0</v>
      </c>
      <c r="H18" s="15">
        <f ca="1" t="shared" si="0"/>
        <v>0</v>
      </c>
      <c r="I18" s="20"/>
      <c r="J18" s="21"/>
    </row>
    <row r="19" spans="1:10">
      <c r="A19" s="6">
        <v>16</v>
      </c>
      <c r="B19" s="14" t="s">
        <v>21</v>
      </c>
      <c r="C19" s="10" t="s">
        <v>3026</v>
      </c>
      <c r="D19" s="14" t="s">
        <v>3029</v>
      </c>
      <c r="E19" s="14" t="s">
        <v>3028</v>
      </c>
      <c r="F19" s="6">
        <f ca="1">COUNTIFS(累计派单!O:O,D:D,累计派单!S:S,$J$3)-COUNTIFS(累计派单!O:O,D:D,累计派单!I:I,"*群障*",累计派单!S:S,$J$3)</f>
        <v>0</v>
      </c>
      <c r="G19" s="6">
        <f ca="1">COUNTIFS(督办单!N:N,D:D,督办单!M:M,$J$3)</f>
        <v>0</v>
      </c>
      <c r="H19" s="15">
        <f ca="1" t="shared" si="0"/>
        <v>0</v>
      </c>
      <c r="I19" s="20"/>
      <c r="J19" s="21"/>
    </row>
    <row r="20" spans="1:10">
      <c r="A20" s="6">
        <v>17</v>
      </c>
      <c r="B20" s="14" t="s">
        <v>15</v>
      </c>
      <c r="C20" s="10" t="s">
        <v>4027</v>
      </c>
      <c r="D20" s="14" t="s">
        <v>4030</v>
      </c>
      <c r="E20" s="14" t="s">
        <v>3811</v>
      </c>
      <c r="F20" s="6">
        <f ca="1">COUNTIFS(累计派单!O:O,D:D,累计派单!S:S,$J$3)-COUNTIFS(累计派单!O:O,D:D,累计派单!I:I,"*群障*",累计派单!S:S,$J$3)</f>
        <v>0</v>
      </c>
      <c r="G20" s="6">
        <f ca="1">COUNTIFS(督办单!N:N,D:D,督办单!M:M,$J$3)</f>
        <v>0</v>
      </c>
      <c r="H20" s="15">
        <f ca="1" t="shared" si="0"/>
        <v>0</v>
      </c>
      <c r="I20" s="20"/>
      <c r="J20" s="21"/>
    </row>
    <row r="21" spans="1:10">
      <c r="A21" s="6">
        <v>18</v>
      </c>
      <c r="B21" s="14" t="s">
        <v>15</v>
      </c>
      <c r="C21" s="10" t="s">
        <v>6016</v>
      </c>
      <c r="D21" s="14" t="s">
        <v>6018</v>
      </c>
      <c r="E21" s="14" t="s">
        <v>2838</v>
      </c>
      <c r="F21" s="6">
        <f ca="1">COUNTIFS(累计派单!O:O,D:D,累计派单!S:S,$J$3)-COUNTIFS(累计派单!O:O,D:D,累计派单!I:I,"*群障*",累计派单!S:S,$J$3)</f>
        <v>0</v>
      </c>
      <c r="G21" s="6">
        <f ca="1">COUNTIFS(督办单!N:N,D:D,督办单!M:M,$J$3)</f>
        <v>0</v>
      </c>
      <c r="H21" s="15">
        <f ca="1" t="shared" si="0"/>
        <v>0</v>
      </c>
      <c r="I21" s="20"/>
      <c r="J21" s="21"/>
    </row>
    <row r="22" spans="1:10">
      <c r="A22" s="6">
        <v>19</v>
      </c>
      <c r="B22" s="14" t="s">
        <v>15</v>
      </c>
      <c r="C22" s="10" t="s">
        <v>9221</v>
      </c>
      <c r="D22" s="14" t="s">
        <v>9223</v>
      </c>
      <c r="E22" s="14" t="s">
        <v>2838</v>
      </c>
      <c r="F22" s="6">
        <f ca="1">COUNTIFS(累计派单!O:O,D:D,累计派单!S:S,$J$3)-COUNTIFS(累计派单!O:O,D:D,累计派单!I:I,"*群障*",累计派单!S:S,$J$3)</f>
        <v>0</v>
      </c>
      <c r="G22" s="6">
        <f ca="1">COUNTIFS(督办单!N:N,D:D,督办单!M:M,$J$3)</f>
        <v>0</v>
      </c>
      <c r="H22" s="15">
        <f ca="1" t="shared" si="0"/>
        <v>0</v>
      </c>
      <c r="I22" s="20"/>
      <c r="J22" s="21"/>
    </row>
    <row r="23" spans="1:10">
      <c r="A23" s="6">
        <v>20</v>
      </c>
      <c r="B23" s="14" t="s">
        <v>15</v>
      </c>
      <c r="C23" s="10" t="s">
        <v>6285</v>
      </c>
      <c r="D23" s="14" t="s">
        <v>6287</v>
      </c>
      <c r="E23" s="14" t="s">
        <v>2552</v>
      </c>
      <c r="F23" s="6">
        <f ca="1">COUNTIFS(累计派单!O:O,D:D,累计派单!S:S,$J$3)-COUNTIFS(累计派单!O:O,D:D,累计派单!I:I,"*群障*",累计派单!S:S,$J$3)</f>
        <v>0</v>
      </c>
      <c r="G23" s="6">
        <f ca="1">COUNTIFS(督办单!N:N,D:D,督办单!M:M,$J$3)</f>
        <v>0</v>
      </c>
      <c r="H23" s="15">
        <f ca="1" t="shared" si="0"/>
        <v>0</v>
      </c>
      <c r="I23" s="20"/>
      <c r="J23" s="21"/>
    </row>
    <row r="24" spans="1:10">
      <c r="A24" s="6">
        <v>21</v>
      </c>
      <c r="B24" s="14" t="s">
        <v>15</v>
      </c>
      <c r="C24" s="10" t="s">
        <v>38328</v>
      </c>
      <c r="D24" s="14" t="s">
        <v>38330</v>
      </c>
      <c r="E24" s="14" t="s">
        <v>2367</v>
      </c>
      <c r="F24" s="6">
        <f ca="1">COUNTIFS(累计派单!O:O,D:D,累计派单!S:S,$J$3)-COUNTIFS(累计派单!O:O,D:D,累计派单!I:I,"*群障*",累计派单!S:S,$J$3)</f>
        <v>0</v>
      </c>
      <c r="G24" s="6">
        <f ca="1">COUNTIFS(督办单!N:N,D:D,督办单!M:M,$J$3)</f>
        <v>0</v>
      </c>
      <c r="H24" s="15">
        <f ca="1" t="shared" si="0"/>
        <v>0</v>
      </c>
      <c r="I24" s="20"/>
      <c r="J24" s="21"/>
    </row>
    <row r="25" spans="1:10">
      <c r="A25" s="6">
        <v>22</v>
      </c>
      <c r="B25" s="14" t="s">
        <v>15</v>
      </c>
      <c r="C25" s="10" t="s">
        <v>5583</v>
      </c>
      <c r="D25" s="14" t="s">
        <v>5585</v>
      </c>
      <c r="E25" s="14" t="s">
        <v>2433</v>
      </c>
      <c r="F25" s="6">
        <f ca="1">COUNTIFS(累计派单!O:O,D:D,累计派单!S:S,$J$3)-COUNTIFS(累计派单!O:O,D:D,累计派单!I:I,"*群障*",累计派单!S:S,$J$3)</f>
        <v>0</v>
      </c>
      <c r="G25" s="6">
        <f ca="1">COUNTIFS(督办单!N:N,D:D,督办单!M:M,$J$3)</f>
        <v>0</v>
      </c>
      <c r="H25" s="15">
        <f ca="1" t="shared" si="0"/>
        <v>0</v>
      </c>
      <c r="I25" s="20"/>
      <c r="J25" s="21"/>
    </row>
    <row r="26" spans="1:10">
      <c r="A26" s="6">
        <v>23</v>
      </c>
      <c r="B26" s="14" t="s">
        <v>15</v>
      </c>
      <c r="C26" s="10" t="s">
        <v>2561</v>
      </c>
      <c r="D26" s="14" t="s">
        <v>2565</v>
      </c>
      <c r="E26" s="14" t="s">
        <v>2563</v>
      </c>
      <c r="F26" s="6">
        <f ca="1">COUNTIFS(累计派单!O:O,D:D,累计派单!S:S,$J$3)-COUNTIFS(累计派单!O:O,D:D,累计派单!I:I,"*群障*",累计派单!S:S,$J$3)</f>
        <v>0</v>
      </c>
      <c r="G26" s="6">
        <f ca="1">COUNTIFS(督办单!N:N,D:D,督办单!M:M,$J$3)</f>
        <v>0</v>
      </c>
      <c r="H26" s="15">
        <f ca="1" t="shared" si="0"/>
        <v>0</v>
      </c>
      <c r="I26" s="20"/>
      <c r="J26" s="21"/>
    </row>
    <row r="27" spans="1:10">
      <c r="A27" s="6">
        <v>24</v>
      </c>
      <c r="B27" s="14" t="s">
        <v>15</v>
      </c>
      <c r="C27" s="10" t="s">
        <v>8234</v>
      </c>
      <c r="D27" s="14" t="s">
        <v>8236</v>
      </c>
      <c r="E27" s="14" t="s">
        <v>4029</v>
      </c>
      <c r="F27" s="6">
        <f ca="1">COUNTIFS(累计派单!O:O,D:D,累计派单!S:S,$J$3)-COUNTIFS(累计派单!O:O,D:D,累计派单!I:I,"*群障*",累计派单!S:S,$J$3)</f>
        <v>0</v>
      </c>
      <c r="G27" s="6">
        <f ca="1">COUNTIFS(督办单!N:N,D:D,督办单!M:M,$J$3)</f>
        <v>0</v>
      </c>
      <c r="H27" s="15">
        <f ca="1" t="shared" si="0"/>
        <v>0</v>
      </c>
      <c r="I27" s="20"/>
      <c r="J27" s="21"/>
    </row>
    <row r="28" spans="1:10">
      <c r="A28" s="6">
        <v>25</v>
      </c>
      <c r="B28" s="14" t="s">
        <v>15</v>
      </c>
      <c r="C28" s="10" t="s">
        <v>2550</v>
      </c>
      <c r="D28" s="14" t="s">
        <v>2553</v>
      </c>
      <c r="E28" s="14" t="s">
        <v>2552</v>
      </c>
      <c r="F28" s="6">
        <f ca="1">COUNTIFS(累计派单!O:O,D:D,累计派单!S:S,$J$3)-COUNTIFS(累计派单!O:O,D:D,累计派单!I:I,"*群障*",累计派单!S:S,$J$3)</f>
        <v>0</v>
      </c>
      <c r="G28" s="6">
        <f ca="1">COUNTIFS(督办单!N:N,D:D,督办单!M:M,$J$3)</f>
        <v>0</v>
      </c>
      <c r="H28" s="15">
        <f ca="1" t="shared" si="0"/>
        <v>0</v>
      </c>
      <c r="I28" s="20"/>
      <c r="J28" s="21"/>
    </row>
    <row r="29" spans="1:10">
      <c r="A29" s="6">
        <v>26</v>
      </c>
      <c r="B29" s="14" t="s">
        <v>15</v>
      </c>
      <c r="C29" s="10" t="s">
        <v>6113</v>
      </c>
      <c r="D29" s="14" t="s">
        <v>6115</v>
      </c>
      <c r="E29" s="14" t="s">
        <v>2353</v>
      </c>
      <c r="F29" s="6">
        <f ca="1">COUNTIFS(累计派单!O:O,D:D,累计派单!S:S,$J$3)-COUNTIFS(累计派单!O:O,D:D,累计派单!I:I,"*群障*",累计派单!S:S,$J$3)</f>
        <v>0</v>
      </c>
      <c r="G29" s="6">
        <f ca="1">COUNTIFS(督办单!N:N,D:D,督办单!M:M,$J$3)</f>
        <v>0</v>
      </c>
      <c r="H29" s="15">
        <f ca="1" t="shared" si="0"/>
        <v>0</v>
      </c>
      <c r="I29" s="20"/>
      <c r="J29" s="21"/>
    </row>
    <row r="30" spans="1:10">
      <c r="A30" s="6">
        <v>27</v>
      </c>
      <c r="B30" s="14" t="s">
        <v>15</v>
      </c>
      <c r="C30" s="10" t="s">
        <v>6156</v>
      </c>
      <c r="D30" s="14" t="s">
        <v>6158</v>
      </c>
      <c r="E30" s="14" t="s">
        <v>3811</v>
      </c>
      <c r="F30" s="6">
        <f ca="1">COUNTIFS(累计派单!O:O,D:D,累计派单!S:S,$J$3)-COUNTIFS(累计派单!O:O,D:D,累计派单!I:I,"*群障*",累计派单!S:S,$J$3)</f>
        <v>0</v>
      </c>
      <c r="G30" s="6">
        <f ca="1">COUNTIFS(督办单!N:N,D:D,督办单!M:M,$J$3)</f>
        <v>0</v>
      </c>
      <c r="H30" s="15">
        <f ca="1" t="shared" si="0"/>
        <v>0</v>
      </c>
      <c r="I30" s="20"/>
      <c r="J30" s="21"/>
    </row>
    <row r="31" spans="1:10">
      <c r="A31" s="6">
        <v>28</v>
      </c>
      <c r="B31" s="14" t="s">
        <v>15</v>
      </c>
      <c r="C31" s="10" t="s">
        <v>67054</v>
      </c>
      <c r="D31" s="14" t="s">
        <v>67055</v>
      </c>
      <c r="E31" s="14" t="s">
        <v>2353</v>
      </c>
      <c r="F31" s="6">
        <f ca="1">COUNTIFS(累计派单!O:O,D:D,累计派单!S:S,$J$3)-COUNTIFS(累计派单!O:O,D:D,累计派单!I:I,"*群障*",累计派单!S:S,$J$3)</f>
        <v>0</v>
      </c>
      <c r="G31" s="6">
        <f ca="1">COUNTIFS(督办单!N:N,D:D,督办单!M:M,$J$3)</f>
        <v>0</v>
      </c>
      <c r="H31" s="15">
        <f ca="1" t="shared" si="0"/>
        <v>0</v>
      </c>
      <c r="I31" s="20"/>
      <c r="J31" s="21"/>
    </row>
    <row r="32" spans="1:10">
      <c r="A32" s="6">
        <v>29</v>
      </c>
      <c r="B32" s="14" t="s">
        <v>15</v>
      </c>
      <c r="C32" s="10" t="s">
        <v>2946</v>
      </c>
      <c r="D32" s="16" t="s">
        <v>2948</v>
      </c>
      <c r="E32" s="14" t="s">
        <v>2552</v>
      </c>
      <c r="F32" s="6">
        <f ca="1">COUNTIFS(累计派单!O:O,D:D,累计派单!S:S,$J$3)-COUNTIFS(累计派单!O:O,D:D,累计派单!I:I,"*群障*",累计派单!S:S,$J$3)</f>
        <v>0</v>
      </c>
      <c r="G32" s="6">
        <f ca="1">COUNTIFS(督办单!N:N,D:D,督办单!M:M,$J$3)</f>
        <v>0</v>
      </c>
      <c r="H32" s="15">
        <f ca="1" t="shared" si="0"/>
        <v>0</v>
      </c>
      <c r="I32" s="20"/>
      <c r="J32" s="21"/>
    </row>
    <row r="33" spans="1:10">
      <c r="A33" s="6">
        <v>30</v>
      </c>
      <c r="B33" s="14" t="s">
        <v>15</v>
      </c>
      <c r="C33" s="10" t="s">
        <v>67056</v>
      </c>
      <c r="D33" s="14" t="s">
        <v>67057</v>
      </c>
      <c r="E33" s="14" t="s">
        <v>2838</v>
      </c>
      <c r="F33" s="6">
        <f ca="1">COUNTIFS(累计派单!O:O,D:D,累计派单!S:S,$J$3)-COUNTIFS(累计派单!O:O,D:D,累计派单!I:I,"*群障*",累计派单!S:S,$J$3)</f>
        <v>0</v>
      </c>
      <c r="G33" s="6">
        <f ca="1">COUNTIFS(督办单!N:N,D:D,督办单!M:M,$J$3)</f>
        <v>0</v>
      </c>
      <c r="H33" s="15">
        <f ca="1" t="shared" si="0"/>
        <v>0</v>
      </c>
      <c r="I33" s="20"/>
      <c r="J33" s="21"/>
    </row>
    <row r="34" spans="1:10">
      <c r="A34" s="6">
        <v>31</v>
      </c>
      <c r="B34" s="14" t="s">
        <v>15</v>
      </c>
      <c r="C34" s="10" t="s">
        <v>5573</v>
      </c>
      <c r="D34" s="14" t="s">
        <v>5575</v>
      </c>
      <c r="E34" s="14" t="s">
        <v>2492</v>
      </c>
      <c r="F34" s="6">
        <f ca="1">COUNTIFS(累计派单!O:O,D:D,累计派单!S:S,$J$3)-COUNTIFS(累计派单!O:O,D:D,累计派单!I:I,"*群障*",累计派单!S:S,$J$3)</f>
        <v>0</v>
      </c>
      <c r="G34" s="6">
        <f ca="1">COUNTIFS(督办单!N:N,D:D,督办单!M:M,$J$3)</f>
        <v>0</v>
      </c>
      <c r="H34" s="15">
        <f ca="1" t="shared" si="0"/>
        <v>0</v>
      </c>
      <c r="I34" s="20"/>
      <c r="J34" s="21"/>
    </row>
    <row r="35" spans="1:10">
      <c r="A35" s="6">
        <v>32</v>
      </c>
      <c r="B35" s="14" t="s">
        <v>15</v>
      </c>
      <c r="C35" s="10" t="s">
        <v>17172</v>
      </c>
      <c r="D35" s="14" t="s">
        <v>17174</v>
      </c>
      <c r="E35" s="14" t="s">
        <v>2492</v>
      </c>
      <c r="F35" s="6">
        <f ca="1">COUNTIFS(累计派单!O:O,D:D,累计派单!S:S,$J$3)-COUNTIFS(累计派单!O:O,D:D,累计派单!I:I,"*群障*",累计派单!S:S,$J$3)</f>
        <v>0</v>
      </c>
      <c r="G35" s="6">
        <f ca="1">COUNTIFS(督办单!N:N,D:D,督办单!M:M,$J$3)</f>
        <v>0</v>
      </c>
      <c r="H35" s="15">
        <f ca="1" t="shared" si="0"/>
        <v>0</v>
      </c>
      <c r="I35" s="20"/>
      <c r="J35" s="21"/>
    </row>
    <row r="36" spans="1:10">
      <c r="A36" s="6">
        <v>33</v>
      </c>
      <c r="B36" s="14" t="s">
        <v>15</v>
      </c>
      <c r="C36" s="10" t="s">
        <v>3809</v>
      </c>
      <c r="D36" s="14" t="s">
        <v>3812</v>
      </c>
      <c r="E36" s="14" t="s">
        <v>2353</v>
      </c>
      <c r="F36" s="6">
        <f ca="1">COUNTIFS(累计派单!O:O,D:D,累计派单!S:S,$J$3)-COUNTIFS(累计派单!O:O,D:D,累计派单!I:I,"*群障*",累计派单!S:S,$J$3)</f>
        <v>0</v>
      </c>
      <c r="G36" s="6">
        <f ca="1">COUNTIFS(督办单!N:N,D:D,督办单!M:M,$J$3)</f>
        <v>0</v>
      </c>
      <c r="H36" s="15">
        <f ca="1" t="shared" si="0"/>
        <v>0</v>
      </c>
      <c r="I36" s="20"/>
      <c r="J36" s="21"/>
    </row>
    <row r="37" spans="1:10">
      <c r="A37" s="6">
        <v>34</v>
      </c>
      <c r="B37" s="14" t="s">
        <v>15</v>
      </c>
      <c r="C37" s="10" t="s">
        <v>63723</v>
      </c>
      <c r="D37" s="14" t="s">
        <v>63725</v>
      </c>
      <c r="E37" s="14" t="s">
        <v>2492</v>
      </c>
      <c r="F37" s="6">
        <f ca="1">COUNTIFS(累计派单!O:O,D:D,累计派单!S:S,$J$3)-COUNTIFS(累计派单!O:O,D:D,累计派单!I:I,"*群障*",累计派单!S:S,$J$3)</f>
        <v>0</v>
      </c>
      <c r="G37" s="6">
        <f ca="1">COUNTIFS(督办单!N:N,D:D,督办单!M:M,$J$3)</f>
        <v>0</v>
      </c>
      <c r="H37" s="15">
        <f ca="1" t="shared" si="0"/>
        <v>0</v>
      </c>
      <c r="I37" s="20"/>
      <c r="J37" s="21"/>
    </row>
    <row r="38" spans="1:10">
      <c r="A38" s="6">
        <v>35</v>
      </c>
      <c r="B38" s="14" t="s">
        <v>15</v>
      </c>
      <c r="C38" s="10" t="s">
        <v>3868</v>
      </c>
      <c r="D38" s="14" t="s">
        <v>3870</v>
      </c>
      <c r="E38" s="14" t="s">
        <v>2367</v>
      </c>
      <c r="F38" s="6">
        <f ca="1">COUNTIFS(累计派单!O:O,D:D,累计派单!S:S,$J$3)-COUNTIFS(累计派单!O:O,D:D,累计派单!I:I,"*群障*",累计派单!S:S,$J$3)</f>
        <v>0</v>
      </c>
      <c r="G38" s="6">
        <f ca="1">COUNTIFS(督办单!N:N,D:D,督办单!M:M,$J$3)</f>
        <v>0</v>
      </c>
      <c r="H38" s="15">
        <f ca="1" t="shared" si="0"/>
        <v>0</v>
      </c>
      <c r="I38" s="20"/>
      <c r="J38" s="21"/>
    </row>
    <row r="39" spans="1:10">
      <c r="A39" s="6">
        <v>36</v>
      </c>
      <c r="B39" s="14" t="s">
        <v>15</v>
      </c>
      <c r="C39" s="10" t="s">
        <v>2351</v>
      </c>
      <c r="D39" s="14" t="s">
        <v>2355</v>
      </c>
      <c r="E39" s="14" t="s">
        <v>2838</v>
      </c>
      <c r="F39" s="6">
        <f ca="1">COUNTIFS(累计派单!O:O,D:D,累计派单!S:S,$J$3)-COUNTIFS(累计派单!O:O,D:D,累计派单!I:I,"*群障*",累计派单!S:S,$J$3)</f>
        <v>0</v>
      </c>
      <c r="G39" s="6">
        <f ca="1">COUNTIFS(督办单!N:N,D:D,督办单!M:M,$J$3)</f>
        <v>0</v>
      </c>
      <c r="H39" s="15">
        <f ca="1" t="shared" si="0"/>
        <v>0</v>
      </c>
      <c r="I39" s="20"/>
      <c r="J39" s="21"/>
    </row>
    <row r="40" spans="1:10">
      <c r="A40" s="6">
        <v>37</v>
      </c>
      <c r="B40" s="14" t="s">
        <v>15</v>
      </c>
      <c r="C40" s="10" t="s">
        <v>9981</v>
      </c>
      <c r="D40" s="14" t="s">
        <v>9983</v>
      </c>
      <c r="E40" s="14" t="s">
        <v>3811</v>
      </c>
      <c r="F40" s="6">
        <f ca="1">COUNTIFS(累计派单!O:O,D:D,累计派单!S:S,$J$3)-COUNTIFS(累计派单!O:O,D:D,累计派单!I:I,"*群障*",累计派单!S:S,$J$3)</f>
        <v>0</v>
      </c>
      <c r="G40" s="6">
        <f ca="1">COUNTIFS(督办单!N:N,D:D,督办单!M:M,$J$3)</f>
        <v>0</v>
      </c>
      <c r="H40" s="15">
        <f ca="1" t="shared" si="0"/>
        <v>0</v>
      </c>
      <c r="I40" s="20"/>
      <c r="J40" s="21"/>
    </row>
    <row r="41" spans="1:10">
      <c r="A41" s="6">
        <v>38</v>
      </c>
      <c r="B41" s="14" t="s">
        <v>15</v>
      </c>
      <c r="C41" s="10" t="s">
        <v>4987</v>
      </c>
      <c r="D41" s="16" t="s">
        <v>4989</v>
      </c>
      <c r="E41" s="14" t="s">
        <v>2838</v>
      </c>
      <c r="F41" s="6">
        <f ca="1">COUNTIFS(累计派单!O:O,D:D,累计派单!S:S,$J$3)-COUNTIFS(累计派单!O:O,D:D,累计派单!I:I,"*群障*",累计派单!S:S,$J$3)</f>
        <v>0</v>
      </c>
      <c r="G41" s="6">
        <f ca="1">COUNTIFS(督办单!N:N,D:D,督办单!M:M,$J$3)</f>
        <v>0</v>
      </c>
      <c r="H41" s="15">
        <f ca="1" t="shared" si="0"/>
        <v>0</v>
      </c>
      <c r="I41" s="20"/>
      <c r="J41" s="21"/>
    </row>
    <row r="42" spans="1:10">
      <c r="A42" s="6">
        <v>39</v>
      </c>
      <c r="B42" s="14" t="s">
        <v>15</v>
      </c>
      <c r="C42" s="10" t="s">
        <v>15563</v>
      </c>
      <c r="D42" s="14" t="s">
        <v>15565</v>
      </c>
      <c r="E42" s="14" t="s">
        <v>2563</v>
      </c>
      <c r="F42" s="6">
        <f ca="1">COUNTIFS(累计派单!O:O,D:D,累计派单!S:S,$J$3)-COUNTIFS(累计派单!O:O,D:D,累计派单!I:I,"*群障*",累计派单!S:S,$J$3)</f>
        <v>0</v>
      </c>
      <c r="G42" s="6">
        <f ca="1">COUNTIFS(督办单!N:N,D:D,督办单!M:M,$J$3)</f>
        <v>0</v>
      </c>
      <c r="H42" s="15">
        <f ca="1" t="shared" si="0"/>
        <v>0</v>
      </c>
      <c r="I42" s="20"/>
      <c r="J42" s="21"/>
    </row>
    <row r="43" spans="1:10">
      <c r="A43" s="6">
        <v>40</v>
      </c>
      <c r="B43" s="14" t="s">
        <v>15</v>
      </c>
      <c r="C43" s="10" t="s">
        <v>2431</v>
      </c>
      <c r="D43" s="14" t="s">
        <v>2434</v>
      </c>
      <c r="E43" s="14" t="s">
        <v>2433</v>
      </c>
      <c r="F43" s="6">
        <f ca="1">COUNTIFS(累计派单!O:O,D:D,累计派单!S:S,$J$3)-COUNTIFS(累计派单!O:O,D:D,累计派单!I:I,"*群障*",累计派单!S:S,$J$3)</f>
        <v>0</v>
      </c>
      <c r="G43" s="6">
        <f ca="1">COUNTIFS(督办单!N:N,D:D,督办单!M:M,$J$3)</f>
        <v>0</v>
      </c>
      <c r="H43" s="15">
        <f ca="1" t="shared" si="0"/>
        <v>0</v>
      </c>
      <c r="I43" s="20"/>
      <c r="J43" s="21"/>
    </row>
    <row r="44" spans="1:10">
      <c r="A44" s="6">
        <v>41</v>
      </c>
      <c r="B44" s="14" t="s">
        <v>15</v>
      </c>
      <c r="C44" s="10" t="s">
        <v>2587</v>
      </c>
      <c r="D44" s="14" t="s">
        <v>2590</v>
      </c>
      <c r="E44" s="14" t="s">
        <v>2433</v>
      </c>
      <c r="F44" s="6">
        <f ca="1">COUNTIFS(累计派单!O:O,D:D,累计派单!S:S,$J$3)-COUNTIFS(累计派单!O:O,D:D,累计派单!I:I,"*群障*",累计派单!S:S,$J$3)</f>
        <v>0</v>
      </c>
      <c r="G44" s="6">
        <f ca="1">COUNTIFS(督办单!N:N,D:D,督办单!M:M,$J$3)</f>
        <v>0</v>
      </c>
      <c r="H44" s="15">
        <f ca="1" t="shared" si="0"/>
        <v>0</v>
      </c>
      <c r="I44" s="20"/>
      <c r="J44" s="21"/>
    </row>
    <row r="45" spans="1:10">
      <c r="A45" s="6">
        <v>42</v>
      </c>
      <c r="B45" s="14" t="s">
        <v>15</v>
      </c>
      <c r="C45" s="10" t="s">
        <v>67058</v>
      </c>
      <c r="D45" s="14" t="s">
        <v>67059</v>
      </c>
      <c r="E45" s="14" t="s">
        <v>2367</v>
      </c>
      <c r="F45" s="6">
        <f ca="1">COUNTIFS(累计派单!O:O,D:D,累计派单!S:S,$J$3)-COUNTIFS(累计派单!O:O,D:D,累计派单!I:I,"*群障*",累计派单!S:S,$J$3)</f>
        <v>0</v>
      </c>
      <c r="G45" s="6">
        <f ca="1">COUNTIFS(督办单!N:N,D:D,督办单!M:M,$J$3)</f>
        <v>0</v>
      </c>
      <c r="H45" s="15">
        <f ca="1" t="shared" si="0"/>
        <v>0</v>
      </c>
      <c r="I45" s="20"/>
      <c r="J45" s="21"/>
    </row>
    <row r="46" spans="1:10">
      <c r="A46" s="6">
        <v>43</v>
      </c>
      <c r="B46" s="14" t="s">
        <v>15</v>
      </c>
      <c r="C46" s="10" t="s">
        <v>2793</v>
      </c>
      <c r="D46" s="14" t="s">
        <v>2795</v>
      </c>
      <c r="E46" s="14" t="s">
        <v>3811</v>
      </c>
      <c r="F46" s="6">
        <f ca="1">COUNTIFS(累计派单!O:O,D:D,累计派单!S:S,$J$3)-COUNTIFS(累计派单!O:O,D:D,累计派单!I:I,"*群障*",累计派单!S:S,$J$3)</f>
        <v>0</v>
      </c>
      <c r="G46" s="6">
        <f ca="1">COUNTIFS(督办单!N:N,D:D,督办单!M:M,$J$3)</f>
        <v>0</v>
      </c>
      <c r="H46" s="15">
        <f ca="1" t="shared" si="0"/>
        <v>0</v>
      </c>
      <c r="I46" s="20"/>
      <c r="J46" s="21"/>
    </row>
    <row r="47" spans="1:10">
      <c r="A47" s="6">
        <v>44</v>
      </c>
      <c r="B47" s="14" t="s">
        <v>15</v>
      </c>
      <c r="C47" s="10" t="s">
        <v>67060</v>
      </c>
      <c r="D47" s="14" t="s">
        <v>67061</v>
      </c>
      <c r="E47" s="14" t="s">
        <v>2563</v>
      </c>
      <c r="F47" s="6">
        <f ca="1">COUNTIFS(累计派单!O:O,D:D,累计派单!S:S,$J$3)-COUNTIFS(累计派单!O:O,D:D,累计派单!I:I,"*群障*",累计派单!S:S,$J$3)</f>
        <v>0</v>
      </c>
      <c r="G47" s="6">
        <f ca="1">COUNTIFS(督办单!N:N,D:D,督办单!M:M,$J$3)</f>
        <v>0</v>
      </c>
      <c r="H47" s="15">
        <f ca="1" t="shared" si="0"/>
        <v>0</v>
      </c>
      <c r="I47" s="20"/>
      <c r="J47" s="21"/>
    </row>
    <row r="48" spans="1:10">
      <c r="A48" s="6">
        <v>45</v>
      </c>
      <c r="B48" s="14" t="s">
        <v>15</v>
      </c>
      <c r="C48" s="10" t="s">
        <v>10349</v>
      </c>
      <c r="D48" s="14" t="s">
        <v>10351</v>
      </c>
      <c r="E48" s="14" t="s">
        <v>2353</v>
      </c>
      <c r="F48" s="6">
        <f ca="1">COUNTIFS(累计派单!O:O,D:D,累计派单!S:S,$J$3)-COUNTIFS(累计派单!O:O,D:D,累计派单!I:I,"*群障*",累计派单!S:S,$J$3)</f>
        <v>0</v>
      </c>
      <c r="G48" s="6">
        <f ca="1">COUNTIFS(督办单!N:N,D:D,督办单!M:M,$J$3)</f>
        <v>0</v>
      </c>
      <c r="H48" s="15">
        <f ca="1" t="shared" si="0"/>
        <v>0</v>
      </c>
      <c r="I48" s="20"/>
      <c r="J48" s="21"/>
    </row>
    <row r="49" spans="1:10">
      <c r="A49" s="6">
        <v>46</v>
      </c>
      <c r="B49" s="14" t="s">
        <v>15</v>
      </c>
      <c r="C49" s="10" t="s">
        <v>67062</v>
      </c>
      <c r="D49" s="14" t="s">
        <v>67063</v>
      </c>
      <c r="E49" s="14" t="s">
        <v>2433</v>
      </c>
      <c r="F49" s="6">
        <f ca="1">COUNTIFS(累计派单!O:O,D:D,累计派单!S:S,$J$3)-COUNTIFS(累计派单!O:O,D:D,累计派单!I:I,"*群障*",累计派单!S:S,$J$3)</f>
        <v>0</v>
      </c>
      <c r="G49" s="6">
        <f ca="1">COUNTIFS(督办单!N:N,D:D,督办单!M:M,$J$3)</f>
        <v>0</v>
      </c>
      <c r="H49" s="15">
        <f ca="1" t="shared" si="0"/>
        <v>0</v>
      </c>
      <c r="I49" s="20"/>
      <c r="J49" s="21"/>
    </row>
    <row r="50" spans="1:10">
      <c r="A50" s="6">
        <v>47</v>
      </c>
      <c r="B50" s="14" t="s">
        <v>15</v>
      </c>
      <c r="C50" s="10" t="s">
        <v>9811</v>
      </c>
      <c r="D50" s="14" t="s">
        <v>9813</v>
      </c>
      <c r="E50" s="14" t="s">
        <v>2492</v>
      </c>
      <c r="F50" s="6">
        <f ca="1">COUNTIFS(累计派单!O:O,D:D,累计派单!S:S,$J$3)-COUNTIFS(累计派单!O:O,D:D,累计派单!I:I,"*群障*",累计派单!S:S,$J$3)</f>
        <v>0</v>
      </c>
      <c r="G50" s="6">
        <f ca="1">COUNTIFS(督办单!N:N,D:D,督办单!M:M,$J$3)</f>
        <v>0</v>
      </c>
      <c r="H50" s="15">
        <f ca="1" t="shared" si="0"/>
        <v>0</v>
      </c>
      <c r="I50" s="20"/>
      <c r="J50" s="21"/>
    </row>
    <row r="51" spans="1:10">
      <c r="A51" s="6">
        <v>48</v>
      </c>
      <c r="B51" s="14" t="s">
        <v>15</v>
      </c>
      <c r="C51" s="10" t="s">
        <v>12713</v>
      </c>
      <c r="D51" s="14" t="s">
        <v>12715</v>
      </c>
      <c r="E51" s="14" t="s">
        <v>4029</v>
      </c>
      <c r="F51" s="6">
        <f ca="1">COUNTIFS(累计派单!O:O,D:D,累计派单!S:S,$J$3)-COUNTIFS(累计派单!O:O,D:D,累计派单!I:I,"*群障*",累计派单!S:S,$J$3)</f>
        <v>0</v>
      </c>
      <c r="G51" s="6">
        <f ca="1">COUNTIFS(督办单!N:N,D:D,督办单!M:M,$J$3)</f>
        <v>0</v>
      </c>
      <c r="H51" s="15">
        <f ca="1" t="shared" si="0"/>
        <v>0</v>
      </c>
      <c r="I51" s="20"/>
      <c r="J51" s="21"/>
    </row>
    <row r="52" spans="1:10">
      <c r="A52" s="6">
        <v>49</v>
      </c>
      <c r="B52" s="14" t="s">
        <v>15</v>
      </c>
      <c r="C52" s="10" t="s">
        <v>67064</v>
      </c>
      <c r="D52" s="14" t="s">
        <v>67065</v>
      </c>
      <c r="E52" s="14" t="s">
        <v>3811</v>
      </c>
      <c r="F52" s="6">
        <f ca="1">COUNTIFS(累计派单!O:O,D:D,累计派单!S:S,$J$3)-COUNTIFS(累计派单!O:O,D:D,累计派单!I:I,"*群障*",累计派单!S:S,$J$3)</f>
        <v>0</v>
      </c>
      <c r="G52" s="6">
        <f ca="1">COUNTIFS(督办单!N:N,D:D,督办单!M:M,$J$3)</f>
        <v>0</v>
      </c>
      <c r="H52" s="15">
        <f ca="1" t="shared" si="0"/>
        <v>0</v>
      </c>
      <c r="I52" s="20"/>
      <c r="J52" s="21"/>
    </row>
    <row r="53" spans="1:10">
      <c r="A53" s="6">
        <v>50</v>
      </c>
      <c r="B53" s="14" t="s">
        <v>15</v>
      </c>
      <c r="C53" s="10" t="s">
        <v>2730</v>
      </c>
      <c r="D53" s="14" t="s">
        <v>2732</v>
      </c>
      <c r="E53" s="14" t="s">
        <v>2492</v>
      </c>
      <c r="F53" s="6">
        <f ca="1">COUNTIFS(累计派单!O:O,D:D,累计派单!S:S,$J$3)-COUNTIFS(累计派单!O:O,D:D,累计派单!I:I,"*群障*",累计派单!S:S,$J$3)</f>
        <v>0</v>
      </c>
      <c r="G53" s="6">
        <f ca="1">COUNTIFS(督办单!N:N,D:D,督办单!M:M,$J$3)</f>
        <v>0</v>
      </c>
      <c r="H53" s="15">
        <f ca="1" t="shared" si="0"/>
        <v>0</v>
      </c>
      <c r="I53" s="20"/>
      <c r="J53" s="21"/>
    </row>
    <row r="54" spans="1:10">
      <c r="A54" s="6">
        <v>51</v>
      </c>
      <c r="B54" s="17" t="s">
        <v>15</v>
      </c>
      <c r="C54" s="18" t="s">
        <v>67066</v>
      </c>
      <c r="D54" s="19" t="s">
        <v>67067</v>
      </c>
      <c r="E54" s="17" t="s">
        <v>4029</v>
      </c>
      <c r="F54" s="6">
        <f ca="1">COUNTIFS(累计派单!O:O,D:D,累计派单!S:S,$J$3)-COUNTIFS(累计派单!O:O,D:D,累计派单!I:I,"*群障*",累计派单!S:S,$J$3)</f>
        <v>0</v>
      </c>
      <c r="G54" s="6">
        <f ca="1">COUNTIFS(督办单!N:N,D:D,督办单!M:M,$J$3)</f>
        <v>0</v>
      </c>
      <c r="H54" s="15">
        <f ca="1" t="shared" si="0"/>
        <v>0</v>
      </c>
      <c r="I54" s="20"/>
      <c r="J54" s="21"/>
    </row>
    <row r="55" spans="1:10">
      <c r="A55" s="6">
        <v>52</v>
      </c>
      <c r="B55" s="14" t="s">
        <v>15</v>
      </c>
      <c r="C55" s="10" t="s">
        <v>2490</v>
      </c>
      <c r="D55" s="14" t="s">
        <v>2493</v>
      </c>
      <c r="E55" s="14" t="s">
        <v>2492</v>
      </c>
      <c r="F55" s="6">
        <f ca="1">COUNTIFS(累计派单!O:O,D:D,累计派单!S:S,$J$3)-COUNTIFS(累计派单!O:O,D:D,累计派单!I:I,"*群障*",累计派单!S:S,$J$3)</f>
        <v>0</v>
      </c>
      <c r="G55" s="6">
        <f ca="1">COUNTIFS(督办单!N:N,D:D,督办单!M:M,$J$3)</f>
        <v>0</v>
      </c>
      <c r="H55" s="15">
        <f ca="1" t="shared" si="0"/>
        <v>0</v>
      </c>
      <c r="I55" s="20"/>
      <c r="J55" s="21"/>
    </row>
    <row r="56" spans="1:10">
      <c r="A56" s="6">
        <v>53</v>
      </c>
      <c r="B56" s="14" t="s">
        <v>15</v>
      </c>
      <c r="C56" s="10" t="s">
        <v>67068</v>
      </c>
      <c r="D56" s="14" t="s">
        <v>67069</v>
      </c>
      <c r="E56" s="14" t="s">
        <v>2353</v>
      </c>
      <c r="F56" s="6">
        <f ca="1">COUNTIFS(累计派单!O:O,D:D,累计派单!S:S,$J$3)-COUNTIFS(累计派单!O:O,D:D,累计派单!I:I,"*群障*",累计派单!S:S,$J$3)</f>
        <v>0</v>
      </c>
      <c r="G56" s="6">
        <f ca="1">COUNTIFS(督办单!N:N,D:D,督办单!M:M,$J$3)</f>
        <v>0</v>
      </c>
      <c r="H56" s="15">
        <f ca="1" t="shared" si="0"/>
        <v>0</v>
      </c>
      <c r="I56" s="20"/>
      <c r="J56" s="21"/>
    </row>
    <row r="57" spans="1:10">
      <c r="A57" s="6">
        <v>54</v>
      </c>
      <c r="B57" s="14" t="s">
        <v>15</v>
      </c>
      <c r="C57" s="10" t="s">
        <v>4792</v>
      </c>
      <c r="D57" s="14" t="s">
        <v>4794</v>
      </c>
      <c r="E57" s="14" t="s">
        <v>2433</v>
      </c>
      <c r="F57" s="6">
        <f ca="1">COUNTIFS(累计派单!O:O,D:D,累计派单!S:S,$J$3)-COUNTIFS(累计派单!O:O,D:D,累计派单!I:I,"*群障*",累计派单!S:S,$J$3)</f>
        <v>0</v>
      </c>
      <c r="G57" s="6">
        <f ca="1">COUNTIFS(督办单!N:N,D:D,督办单!M:M,$J$3)</f>
        <v>0</v>
      </c>
      <c r="H57" s="15">
        <f ca="1" t="shared" si="0"/>
        <v>0</v>
      </c>
      <c r="I57" s="20"/>
      <c r="J57" s="21"/>
    </row>
    <row r="58" spans="1:10">
      <c r="A58" s="6">
        <v>55</v>
      </c>
      <c r="B58" s="14" t="s">
        <v>15</v>
      </c>
      <c r="C58" s="10" t="s">
        <v>3497</v>
      </c>
      <c r="D58" s="14" t="s">
        <v>3500</v>
      </c>
      <c r="E58" s="14" t="s">
        <v>2838</v>
      </c>
      <c r="F58" s="6">
        <f ca="1">COUNTIFS(累计派单!O:O,D:D,累计派单!S:S,$J$3)-COUNTIFS(累计派单!O:O,D:D,累计派单!I:I,"*群障*",累计派单!S:S,$J$3)</f>
        <v>0</v>
      </c>
      <c r="G58" s="6">
        <f ca="1">COUNTIFS(督办单!N:N,D:D,督办单!M:M,$J$3)</f>
        <v>0</v>
      </c>
      <c r="H58" s="15">
        <f ca="1" t="shared" si="0"/>
        <v>0</v>
      </c>
      <c r="I58" s="20"/>
      <c r="J58" s="21"/>
    </row>
    <row r="59" spans="1:10">
      <c r="A59" s="6">
        <v>56</v>
      </c>
      <c r="B59" s="14" t="s">
        <v>15</v>
      </c>
      <c r="C59" s="10" t="s">
        <v>18429</v>
      </c>
      <c r="D59" s="16" t="s">
        <v>18431</v>
      </c>
      <c r="E59" s="14" t="s">
        <v>2492</v>
      </c>
      <c r="F59" s="6">
        <f ca="1">COUNTIFS(累计派单!O:O,D:D,累计派单!S:S,$J$3)-COUNTIFS(累计派单!O:O,D:D,累计派单!I:I,"*群障*",累计派单!S:S,$J$3)</f>
        <v>0</v>
      </c>
      <c r="G59" s="6">
        <f ca="1">COUNTIFS(督办单!N:N,D:D,督办单!M:M,$J$3)</f>
        <v>0</v>
      </c>
      <c r="H59" s="15">
        <f ca="1" t="shared" si="0"/>
        <v>0</v>
      </c>
      <c r="I59" s="20"/>
      <c r="J59" s="21"/>
    </row>
    <row r="60" spans="1:10">
      <c r="A60" s="6">
        <v>57</v>
      </c>
      <c r="B60" s="14" t="s">
        <v>15</v>
      </c>
      <c r="C60" s="10" t="s">
        <v>47900</v>
      </c>
      <c r="D60" s="14" t="s">
        <v>47902</v>
      </c>
      <c r="E60" s="14" t="s">
        <v>2838</v>
      </c>
      <c r="F60" s="6">
        <f ca="1">COUNTIFS(累计派单!O:O,D:D,累计派单!S:S,$J$3)-COUNTIFS(累计派单!O:O,D:D,累计派单!I:I,"*群障*",累计派单!S:S,$J$3)</f>
        <v>0</v>
      </c>
      <c r="G60" s="6">
        <f ca="1">COUNTIFS(督办单!N:N,D:D,督办单!M:M,$J$3)</f>
        <v>0</v>
      </c>
      <c r="H60" s="15">
        <f ca="1" t="shared" si="0"/>
        <v>0</v>
      </c>
      <c r="I60" s="20"/>
      <c r="J60" s="21"/>
    </row>
    <row r="61" spans="1:10">
      <c r="A61" s="6">
        <v>58</v>
      </c>
      <c r="B61" s="14" t="s">
        <v>15</v>
      </c>
      <c r="C61" s="10" t="s">
        <v>3520</v>
      </c>
      <c r="D61" s="14" t="s">
        <v>67070</v>
      </c>
      <c r="E61" s="14" t="s">
        <v>2492</v>
      </c>
      <c r="F61" s="6">
        <f ca="1">COUNTIFS(累计派单!O:O,D:D,累计派单!S:S,$J$3)-COUNTIFS(累计派单!O:O,D:D,累计派单!I:I,"*群障*",累计派单!S:S,$J$3)</f>
        <v>0</v>
      </c>
      <c r="G61" s="6">
        <f ca="1">COUNTIFS(督办单!N:N,D:D,督办单!M:M,$J$3)</f>
        <v>0</v>
      </c>
      <c r="H61" s="15">
        <f ca="1" t="shared" si="0"/>
        <v>0</v>
      </c>
      <c r="I61" s="20"/>
      <c r="J61" s="21"/>
    </row>
    <row r="62" spans="1:10">
      <c r="A62" s="6">
        <v>59</v>
      </c>
      <c r="B62" s="14" t="s">
        <v>15</v>
      </c>
      <c r="C62" s="10" t="s">
        <v>67071</v>
      </c>
      <c r="D62" s="14" t="s">
        <v>67072</v>
      </c>
      <c r="E62" s="14" t="s">
        <v>2367</v>
      </c>
      <c r="F62" s="6">
        <f ca="1">COUNTIFS(累计派单!O:O,D:D,累计派单!S:S,$J$3)-COUNTIFS(累计派单!O:O,D:D,累计派单!I:I,"*群障*",累计派单!S:S,$J$3)</f>
        <v>0</v>
      </c>
      <c r="G62" s="6">
        <f ca="1">COUNTIFS(督办单!N:N,D:D,督办单!M:M,$J$3)</f>
        <v>0</v>
      </c>
      <c r="H62" s="15">
        <f ca="1" t="shared" si="0"/>
        <v>0</v>
      </c>
      <c r="I62" s="20"/>
      <c r="J62" s="21"/>
    </row>
    <row r="63" spans="1:10">
      <c r="A63" s="6">
        <v>60</v>
      </c>
      <c r="B63" s="14" t="s">
        <v>25</v>
      </c>
      <c r="C63" s="10" t="s">
        <v>16433</v>
      </c>
      <c r="D63" s="14" t="s">
        <v>16435</v>
      </c>
      <c r="E63" s="14" t="s">
        <v>2815</v>
      </c>
      <c r="F63" s="6">
        <f ca="1">COUNTIFS(累计派单!O:O,D:D,累计派单!S:S,$J$3)-COUNTIFS(累计派单!O:O,D:D,累计派单!I:I,"*群障*",累计派单!S:S,$J$3)</f>
        <v>0</v>
      </c>
      <c r="G63" s="6">
        <f ca="1">COUNTIFS(督办单!N:N,D:D,督办单!M:M,$J$3)</f>
        <v>0</v>
      </c>
      <c r="H63" s="15">
        <f ca="1" t="shared" si="0"/>
        <v>0</v>
      </c>
      <c r="I63" s="20"/>
      <c r="J63" s="21"/>
    </row>
    <row r="64" spans="1:10">
      <c r="A64" s="6">
        <v>61</v>
      </c>
      <c r="B64" s="14" t="s">
        <v>25</v>
      </c>
      <c r="C64" s="10" t="s">
        <v>4914</v>
      </c>
      <c r="D64" s="14" t="s">
        <v>4916</v>
      </c>
      <c r="E64" s="14" t="s">
        <v>3471</v>
      </c>
      <c r="F64" s="6">
        <f ca="1">COUNTIFS(累计派单!O:O,D:D,累计派单!S:S,$J$3)-COUNTIFS(累计派单!O:O,D:D,累计派单!I:I,"*群障*",累计派单!S:S,$J$3)</f>
        <v>0</v>
      </c>
      <c r="G64" s="6">
        <f ca="1">COUNTIFS(督办单!N:N,D:D,督办单!M:M,$J$3)</f>
        <v>0</v>
      </c>
      <c r="H64" s="15">
        <f ca="1" t="shared" si="0"/>
        <v>0</v>
      </c>
      <c r="I64" s="20"/>
      <c r="J64" s="21"/>
    </row>
    <row r="65" spans="1:10">
      <c r="A65" s="6">
        <v>62</v>
      </c>
      <c r="B65" s="14" t="s">
        <v>25</v>
      </c>
      <c r="C65" s="10" t="s">
        <v>3575</v>
      </c>
      <c r="D65" s="14" t="s">
        <v>3578</v>
      </c>
      <c r="E65" s="14" t="s">
        <v>3471</v>
      </c>
      <c r="F65" s="6">
        <f ca="1">COUNTIFS(累计派单!O:O,D:D,累计派单!S:S,$J$3)-COUNTIFS(累计派单!O:O,D:D,累计派单!I:I,"*群障*",累计派单!S:S,$J$3)</f>
        <v>0</v>
      </c>
      <c r="G65" s="6">
        <f ca="1">COUNTIFS(督办单!N:N,D:D,督办单!M:M,$J$3)</f>
        <v>0</v>
      </c>
      <c r="H65" s="15">
        <f ca="1" t="shared" si="0"/>
        <v>0</v>
      </c>
      <c r="I65" s="20"/>
      <c r="J65" s="21"/>
    </row>
    <row r="66" spans="1:10">
      <c r="A66" s="6">
        <v>63</v>
      </c>
      <c r="B66" s="14" t="s">
        <v>25</v>
      </c>
      <c r="C66" s="10" t="s">
        <v>3469</v>
      </c>
      <c r="D66" s="14" t="s">
        <v>3472</v>
      </c>
      <c r="E66" s="14" t="s">
        <v>3471</v>
      </c>
      <c r="F66" s="6">
        <f ca="1">COUNTIFS(累计派单!O:O,D:D,累计派单!S:S,$J$3)-COUNTIFS(累计派单!O:O,D:D,累计派单!I:I,"*群障*",累计派单!S:S,$J$3)</f>
        <v>0</v>
      </c>
      <c r="G66" s="6">
        <f ca="1">COUNTIFS(督办单!N:N,D:D,督办单!M:M,$J$3)</f>
        <v>0</v>
      </c>
      <c r="H66" s="15">
        <f ca="1" t="shared" si="0"/>
        <v>0</v>
      </c>
      <c r="I66" s="20"/>
      <c r="J66" s="21"/>
    </row>
    <row r="67" spans="1:10">
      <c r="A67" s="6">
        <v>64</v>
      </c>
      <c r="B67" s="14" t="s">
        <v>25</v>
      </c>
      <c r="C67" s="10" t="s">
        <v>52127</v>
      </c>
      <c r="D67" s="14" t="s">
        <v>52129</v>
      </c>
      <c r="E67" s="14" t="s">
        <v>9555</v>
      </c>
      <c r="F67" s="6">
        <f ca="1">COUNTIFS(累计派单!O:O,D:D,累计派单!S:S,$J$3)-COUNTIFS(累计派单!O:O,D:D,累计派单!I:I,"*群障*",累计派单!S:S,$J$3)</f>
        <v>0</v>
      </c>
      <c r="G67" s="6">
        <f ca="1">COUNTIFS(督办单!N:N,D:D,督办单!M:M,$J$3)</f>
        <v>0</v>
      </c>
      <c r="H67" s="15">
        <f ca="1" t="shared" si="0"/>
        <v>0</v>
      </c>
      <c r="I67" s="20"/>
      <c r="J67" s="21"/>
    </row>
    <row r="68" spans="1:10">
      <c r="A68" s="6">
        <v>65</v>
      </c>
      <c r="B68" s="14" t="s">
        <v>25</v>
      </c>
      <c r="C68" s="10" t="s">
        <v>13501</v>
      </c>
      <c r="D68" s="14" t="s">
        <v>13503</v>
      </c>
      <c r="E68" s="14" t="s">
        <v>3840</v>
      </c>
      <c r="F68" s="6">
        <f ca="1">COUNTIFS(累计派单!O:O,D:D,累计派单!S:S,$J$3)-COUNTIFS(累计派单!O:O,D:D,累计派单!I:I,"*群障*",累计派单!S:S,$J$3)</f>
        <v>0</v>
      </c>
      <c r="G68" s="6">
        <f ca="1">COUNTIFS(督办单!N:N,D:D,督办单!M:M,$J$3)</f>
        <v>0</v>
      </c>
      <c r="H68" s="15">
        <f ca="1" t="shared" ref="H68:H131" si="1">IFERROR(G68/F68,0)</f>
        <v>0</v>
      </c>
      <c r="I68" s="20"/>
      <c r="J68" s="21"/>
    </row>
    <row r="69" spans="1:10">
      <c r="A69" s="6">
        <v>66</v>
      </c>
      <c r="B69" s="14" t="s">
        <v>25</v>
      </c>
      <c r="C69" s="10" t="s">
        <v>3211</v>
      </c>
      <c r="D69" s="14" t="s">
        <v>40162</v>
      </c>
      <c r="E69" s="14" t="s">
        <v>3840</v>
      </c>
      <c r="F69" s="6">
        <f ca="1">COUNTIFS(累计派单!O:O,D:D,累计派单!S:S,$J$3)-COUNTIFS(累计派单!O:O,D:D,累计派单!I:I,"*群障*",累计派单!S:S,$J$3)</f>
        <v>0</v>
      </c>
      <c r="G69" s="6">
        <f ca="1">COUNTIFS(督办单!N:N,D:D,督办单!M:M,$J$3)</f>
        <v>0</v>
      </c>
      <c r="H69" s="15">
        <f ca="1" t="shared" si="1"/>
        <v>0</v>
      </c>
      <c r="I69" s="20"/>
      <c r="J69" s="21"/>
    </row>
    <row r="70" spans="1:10">
      <c r="A70" s="6">
        <v>67</v>
      </c>
      <c r="B70" s="14" t="s">
        <v>25</v>
      </c>
      <c r="C70" s="10" t="s">
        <v>3838</v>
      </c>
      <c r="D70" s="14" t="s">
        <v>3841</v>
      </c>
      <c r="E70" s="14" t="s">
        <v>3840</v>
      </c>
      <c r="F70" s="6">
        <f ca="1">COUNTIFS(累计派单!O:O,D:D,累计派单!S:S,$J$3)-COUNTIFS(累计派单!O:O,D:D,累计派单!I:I,"*群障*",累计派单!S:S,$J$3)</f>
        <v>0</v>
      </c>
      <c r="G70" s="6">
        <f ca="1">COUNTIFS(督办单!N:N,D:D,督办单!M:M,$J$3)</f>
        <v>0</v>
      </c>
      <c r="H70" s="15">
        <f ca="1" t="shared" si="1"/>
        <v>0</v>
      </c>
      <c r="I70" s="20"/>
      <c r="J70" s="21"/>
    </row>
    <row r="71" spans="1:10">
      <c r="A71" s="6">
        <v>68</v>
      </c>
      <c r="B71" s="14" t="s">
        <v>25</v>
      </c>
      <c r="C71" s="10" t="s">
        <v>2611</v>
      </c>
      <c r="D71" s="14" t="s">
        <v>2614</v>
      </c>
      <c r="E71" s="14" t="s">
        <v>2613</v>
      </c>
      <c r="F71" s="6">
        <f ca="1">COUNTIFS(累计派单!O:O,D:D,累计派单!S:S,$J$3)-COUNTIFS(累计派单!O:O,D:D,累计派单!I:I,"*群障*",累计派单!S:S,$J$3)</f>
        <v>0</v>
      </c>
      <c r="G71" s="6">
        <f ca="1">COUNTIFS(督办单!N:N,D:D,督办单!M:M,$J$3)</f>
        <v>0</v>
      </c>
      <c r="H71" s="15">
        <f ca="1" t="shared" si="1"/>
        <v>0</v>
      </c>
      <c r="I71" s="20"/>
      <c r="J71" s="21"/>
    </row>
    <row r="72" spans="1:10">
      <c r="A72" s="6">
        <v>69</v>
      </c>
      <c r="B72" s="14" t="s">
        <v>25</v>
      </c>
      <c r="C72" s="10" t="s">
        <v>4612</v>
      </c>
      <c r="D72" s="14" t="s">
        <v>4615</v>
      </c>
      <c r="E72" s="14" t="s">
        <v>3471</v>
      </c>
      <c r="F72" s="6">
        <f ca="1">COUNTIFS(累计派单!O:O,D:D,累计派单!S:S,$J$3)-COUNTIFS(累计派单!O:O,D:D,累计派单!I:I,"*群障*",累计派单!S:S,$J$3)</f>
        <v>0</v>
      </c>
      <c r="G72" s="6">
        <f ca="1">COUNTIFS(督办单!N:N,D:D,督办单!M:M,$J$3)</f>
        <v>0</v>
      </c>
      <c r="H72" s="15">
        <f ca="1" t="shared" si="1"/>
        <v>0</v>
      </c>
      <c r="I72" s="20"/>
      <c r="J72" s="21"/>
    </row>
    <row r="73" spans="1:10">
      <c r="A73" s="6">
        <v>70</v>
      </c>
      <c r="B73" s="14" t="s">
        <v>25</v>
      </c>
      <c r="C73" s="10" t="s">
        <v>6202</v>
      </c>
      <c r="D73" s="14" t="s">
        <v>6205</v>
      </c>
      <c r="E73" s="14" t="s">
        <v>6204</v>
      </c>
      <c r="F73" s="6">
        <f ca="1">COUNTIFS(累计派单!O:O,D:D,累计派单!S:S,$J$3)-COUNTIFS(累计派单!O:O,D:D,累计派单!I:I,"*群障*",累计派单!S:S,$J$3)</f>
        <v>0</v>
      </c>
      <c r="G73" s="6">
        <f ca="1">COUNTIFS(督办单!N:N,D:D,督办单!M:M,$J$3)</f>
        <v>0</v>
      </c>
      <c r="H73" s="15">
        <f ca="1" t="shared" si="1"/>
        <v>0</v>
      </c>
      <c r="I73" s="20"/>
      <c r="J73" s="21"/>
    </row>
    <row r="74" spans="1:10">
      <c r="A74" s="6">
        <v>71</v>
      </c>
      <c r="B74" s="14" t="s">
        <v>25</v>
      </c>
      <c r="C74" s="10" t="s">
        <v>12252</v>
      </c>
      <c r="D74" s="14" t="s">
        <v>12254</v>
      </c>
      <c r="E74" s="14" t="s">
        <v>2815</v>
      </c>
      <c r="F74" s="6">
        <f ca="1">COUNTIFS(累计派单!O:O,D:D,累计派单!S:S,$J$3)-COUNTIFS(累计派单!O:O,D:D,累计派单!I:I,"*群障*",累计派单!S:S,$J$3)</f>
        <v>0</v>
      </c>
      <c r="G74" s="6">
        <f ca="1">COUNTIFS(督办单!N:N,D:D,督办单!M:M,$J$3)</f>
        <v>0</v>
      </c>
      <c r="H74" s="15">
        <f ca="1" t="shared" si="1"/>
        <v>0</v>
      </c>
      <c r="I74" s="20"/>
      <c r="J74" s="21"/>
    </row>
    <row r="75" spans="1:10">
      <c r="A75" s="6">
        <v>72</v>
      </c>
      <c r="B75" s="14" t="s">
        <v>25</v>
      </c>
      <c r="C75" s="10" t="s">
        <v>67073</v>
      </c>
      <c r="D75" s="14" t="s">
        <v>67074</v>
      </c>
      <c r="E75" s="14" t="s">
        <v>2613</v>
      </c>
      <c r="F75" s="6">
        <f ca="1">COUNTIFS(累计派单!O:O,D:D,累计派单!S:S,$J$3)-COUNTIFS(累计派单!O:O,D:D,累计派单!I:I,"*群障*",累计派单!S:S,$J$3)</f>
        <v>0</v>
      </c>
      <c r="G75" s="6">
        <f ca="1">COUNTIFS(督办单!N:N,D:D,督办单!M:M,$J$3)</f>
        <v>0</v>
      </c>
      <c r="H75" s="15">
        <f ca="1" t="shared" si="1"/>
        <v>0</v>
      </c>
      <c r="I75" s="20"/>
      <c r="J75" s="21"/>
    </row>
    <row r="76" spans="1:10">
      <c r="A76" s="6">
        <v>73</v>
      </c>
      <c r="B76" s="14" t="s">
        <v>25</v>
      </c>
      <c r="C76" s="10" t="s">
        <v>30794</v>
      </c>
      <c r="D76" s="14" t="s">
        <v>30796</v>
      </c>
      <c r="E76" s="14" t="s">
        <v>6204</v>
      </c>
      <c r="F76" s="6">
        <f ca="1">COUNTIFS(累计派单!O:O,D:D,累计派单!S:S,$J$3)-COUNTIFS(累计派单!O:O,D:D,累计派单!I:I,"*群障*",累计派单!S:S,$J$3)</f>
        <v>0</v>
      </c>
      <c r="G76" s="6">
        <f ca="1">COUNTIFS(督办单!N:N,D:D,督办单!M:M,$J$3)</f>
        <v>0</v>
      </c>
      <c r="H76" s="15">
        <f ca="1" t="shared" si="1"/>
        <v>0</v>
      </c>
      <c r="I76" s="20"/>
      <c r="J76" s="21"/>
    </row>
    <row r="77" spans="1:10">
      <c r="A77" s="6">
        <v>74</v>
      </c>
      <c r="B77" s="14" t="s">
        <v>25</v>
      </c>
      <c r="C77" s="10" t="s">
        <v>5993</v>
      </c>
      <c r="D77" s="14" t="s">
        <v>5996</v>
      </c>
      <c r="E77" s="14" t="s">
        <v>5995</v>
      </c>
      <c r="F77" s="6">
        <f ca="1">COUNTIFS(累计派单!O:O,D:D,累计派单!S:S,$J$3)-COUNTIFS(累计派单!O:O,D:D,累计派单!I:I,"*群障*",累计派单!S:S,$J$3)</f>
        <v>0</v>
      </c>
      <c r="G77" s="6">
        <f ca="1">COUNTIFS(督办单!N:N,D:D,督办单!M:M,$J$3)</f>
        <v>0</v>
      </c>
      <c r="H77" s="15">
        <f ca="1" t="shared" si="1"/>
        <v>0</v>
      </c>
      <c r="I77" s="20"/>
      <c r="J77" s="21"/>
    </row>
    <row r="78" spans="1:10">
      <c r="A78" s="6">
        <v>75</v>
      </c>
      <c r="B78" s="14" t="s">
        <v>25</v>
      </c>
      <c r="C78" s="10" t="s">
        <v>12134</v>
      </c>
      <c r="D78" s="14" t="s">
        <v>12136</v>
      </c>
      <c r="E78" s="14" t="s">
        <v>2815</v>
      </c>
      <c r="F78" s="6">
        <f ca="1">COUNTIFS(累计派单!O:O,D:D,累计派单!S:S,$J$3)-COUNTIFS(累计派单!O:O,D:D,累计派单!I:I,"*群障*",累计派单!S:S,$J$3)</f>
        <v>0</v>
      </c>
      <c r="G78" s="6">
        <f ca="1">COUNTIFS(督办单!N:N,D:D,督办单!M:M,$J$3)</f>
        <v>0</v>
      </c>
      <c r="H78" s="15">
        <f ca="1" t="shared" si="1"/>
        <v>0</v>
      </c>
      <c r="I78" s="20"/>
      <c r="J78" s="21"/>
    </row>
    <row r="79" spans="1:10">
      <c r="A79" s="6">
        <v>76</v>
      </c>
      <c r="B79" s="14" t="s">
        <v>25</v>
      </c>
      <c r="C79" s="10" t="s">
        <v>12957</v>
      </c>
      <c r="D79" s="14" t="s">
        <v>12959</v>
      </c>
      <c r="E79" s="14" t="s">
        <v>3840</v>
      </c>
      <c r="F79" s="6">
        <f ca="1">COUNTIFS(累计派单!O:O,D:D,累计派单!S:S,$J$3)-COUNTIFS(累计派单!O:O,D:D,累计派单!I:I,"*群障*",累计派单!S:S,$J$3)</f>
        <v>0</v>
      </c>
      <c r="G79" s="6">
        <f ca="1">COUNTIFS(督办单!N:N,D:D,督办单!M:M,$J$3)</f>
        <v>0</v>
      </c>
      <c r="H79" s="15">
        <f ca="1" t="shared" si="1"/>
        <v>0</v>
      </c>
      <c r="I79" s="20"/>
      <c r="J79" s="21"/>
    </row>
    <row r="80" spans="1:10">
      <c r="A80" s="6">
        <v>77</v>
      </c>
      <c r="B80" s="14" t="s">
        <v>25</v>
      </c>
      <c r="C80" s="10" t="s">
        <v>7723</v>
      </c>
      <c r="D80" s="14" t="s">
        <v>12490</v>
      </c>
      <c r="E80" s="14" t="s">
        <v>3471</v>
      </c>
      <c r="F80" s="6">
        <f ca="1">COUNTIFS(累计派单!O:O,D:D,累计派单!S:S,$J$3)-COUNTIFS(累计派单!O:O,D:D,累计派单!I:I,"*群障*",累计派单!S:S,$J$3)</f>
        <v>0</v>
      </c>
      <c r="G80" s="6">
        <f ca="1">COUNTIFS(督办单!N:N,D:D,督办单!M:M,$J$3)</f>
        <v>0</v>
      </c>
      <c r="H80" s="15">
        <f ca="1" t="shared" si="1"/>
        <v>0</v>
      </c>
      <c r="I80" s="20"/>
      <c r="J80" s="21"/>
    </row>
    <row r="81" spans="1:10">
      <c r="A81" s="6">
        <v>78</v>
      </c>
      <c r="B81" s="14" t="s">
        <v>25</v>
      </c>
      <c r="C81" s="10" t="s">
        <v>9553</v>
      </c>
      <c r="D81" s="16" t="s">
        <v>9556</v>
      </c>
      <c r="E81" s="14" t="s">
        <v>9555</v>
      </c>
      <c r="F81" s="6">
        <f ca="1">COUNTIFS(累计派单!O:O,D:D,累计派单!S:S,$J$3)-COUNTIFS(累计派单!O:O,D:D,累计派单!I:I,"*群障*",累计派单!S:S,$J$3)</f>
        <v>0</v>
      </c>
      <c r="G81" s="6">
        <f ca="1">COUNTIFS(督办单!N:N,D:D,督办单!M:M,$J$3)</f>
        <v>0</v>
      </c>
      <c r="H81" s="15">
        <f ca="1" t="shared" si="1"/>
        <v>0</v>
      </c>
      <c r="I81" s="20"/>
      <c r="J81" s="21"/>
    </row>
    <row r="82" spans="1:10">
      <c r="A82" s="6">
        <v>79</v>
      </c>
      <c r="B82" s="14" t="s">
        <v>25</v>
      </c>
      <c r="C82" s="10" t="s">
        <v>5864</v>
      </c>
      <c r="D82" s="14" t="s">
        <v>5866</v>
      </c>
      <c r="E82" s="14" t="s">
        <v>2815</v>
      </c>
      <c r="F82" s="6">
        <f ca="1">COUNTIFS(累计派单!O:O,D:D,累计派单!S:S,$J$3)-COUNTIFS(累计派单!O:O,D:D,累计派单!I:I,"*群障*",累计派单!S:S,$J$3)</f>
        <v>0</v>
      </c>
      <c r="G82" s="6">
        <f ca="1">COUNTIFS(督办单!N:N,D:D,督办单!M:M,$J$3)</f>
        <v>0</v>
      </c>
      <c r="H82" s="15">
        <f ca="1" t="shared" si="1"/>
        <v>0</v>
      </c>
      <c r="I82" s="20"/>
      <c r="J82" s="21"/>
    </row>
    <row r="83" spans="1:10">
      <c r="A83" s="6">
        <v>80</v>
      </c>
      <c r="B83" s="14" t="s">
        <v>25</v>
      </c>
      <c r="C83" s="10" t="s">
        <v>67075</v>
      </c>
      <c r="D83" s="14" t="s">
        <v>67076</v>
      </c>
      <c r="E83" s="14" t="s">
        <v>5995</v>
      </c>
      <c r="F83" s="6">
        <f ca="1">COUNTIFS(累计派单!O:O,D:D,累计派单!S:S,$J$3)-COUNTIFS(累计派单!O:O,D:D,累计派单!I:I,"*群障*",累计派单!S:S,$J$3)</f>
        <v>0</v>
      </c>
      <c r="G83" s="6">
        <f ca="1">COUNTIFS(督办单!N:N,D:D,督办单!M:M,$J$3)</f>
        <v>0</v>
      </c>
      <c r="H83" s="15">
        <f ca="1" t="shared" si="1"/>
        <v>0</v>
      </c>
      <c r="I83" s="20"/>
      <c r="J83" s="21"/>
    </row>
    <row r="84" spans="1:10">
      <c r="A84" s="6">
        <v>81</v>
      </c>
      <c r="B84" s="14" t="s">
        <v>25</v>
      </c>
      <c r="C84" s="10" t="s">
        <v>8963</v>
      </c>
      <c r="D84" s="14" t="s">
        <v>8965</v>
      </c>
      <c r="E84" s="14" t="s">
        <v>5995</v>
      </c>
      <c r="F84" s="6">
        <f ca="1">COUNTIFS(累计派单!O:O,D:D,累计派单!S:S,$J$3)-COUNTIFS(累计派单!O:O,D:D,累计派单!I:I,"*群障*",累计派单!S:S,$J$3)</f>
        <v>0</v>
      </c>
      <c r="G84" s="6">
        <f ca="1">COUNTIFS(督办单!N:N,D:D,督办单!M:M,$J$3)</f>
        <v>0</v>
      </c>
      <c r="H84" s="15">
        <f ca="1" t="shared" si="1"/>
        <v>0</v>
      </c>
      <c r="I84" s="20"/>
      <c r="J84" s="21"/>
    </row>
    <row r="85" spans="1:10">
      <c r="A85" s="6">
        <v>82</v>
      </c>
      <c r="B85" s="14" t="s">
        <v>25</v>
      </c>
      <c r="C85" s="10" t="s">
        <v>5095</v>
      </c>
      <c r="D85" s="14" t="s">
        <v>5097</v>
      </c>
      <c r="E85" s="14" t="s">
        <v>3471</v>
      </c>
      <c r="F85" s="6">
        <f ca="1">COUNTIFS(累计派单!O:O,D:D,累计派单!S:S,$J$3)-COUNTIFS(累计派单!O:O,D:D,累计派单!I:I,"*群障*",累计派单!S:S,$J$3)</f>
        <v>0</v>
      </c>
      <c r="G85" s="6">
        <f ca="1">COUNTIFS(督办单!N:N,D:D,督办单!M:M,$J$3)</f>
        <v>0</v>
      </c>
      <c r="H85" s="15">
        <f ca="1" t="shared" si="1"/>
        <v>0</v>
      </c>
      <c r="I85" s="20"/>
      <c r="J85" s="21"/>
    </row>
    <row r="86" spans="1:10">
      <c r="A86" s="6">
        <v>83</v>
      </c>
      <c r="B86" s="14" t="s">
        <v>25</v>
      </c>
      <c r="C86" s="10" t="s">
        <v>2813</v>
      </c>
      <c r="D86" s="14" t="s">
        <v>2817</v>
      </c>
      <c r="E86" s="14" t="s">
        <v>2815</v>
      </c>
      <c r="F86" s="6">
        <f ca="1">COUNTIFS(累计派单!O:O,D:D,累计派单!S:S,$J$3)-COUNTIFS(累计派单!O:O,D:D,累计派单!I:I,"*群障*",累计派单!S:S,$J$3)</f>
        <v>0</v>
      </c>
      <c r="G86" s="6">
        <f ca="1">COUNTIFS(督办单!N:N,D:D,督办单!M:M,$J$3)</f>
        <v>0</v>
      </c>
      <c r="H86" s="15">
        <f ca="1" t="shared" si="1"/>
        <v>0</v>
      </c>
      <c r="I86" s="20"/>
      <c r="J86" s="21"/>
    </row>
    <row r="87" spans="1:10">
      <c r="A87" s="6">
        <v>84</v>
      </c>
      <c r="B87" s="14" t="s">
        <v>25</v>
      </c>
      <c r="C87" s="10" t="s">
        <v>16836</v>
      </c>
      <c r="D87" s="14" t="s">
        <v>16838</v>
      </c>
      <c r="E87" s="14" t="s">
        <v>6204</v>
      </c>
      <c r="F87" s="6">
        <f ca="1">COUNTIFS(累计派单!O:O,D:D,累计派单!S:S,$J$3)-COUNTIFS(累计派单!O:O,D:D,累计派单!I:I,"*群障*",累计派单!S:S,$J$3)</f>
        <v>0</v>
      </c>
      <c r="G87" s="6">
        <f ca="1">COUNTIFS(督办单!N:N,D:D,督办单!M:M,$J$3)</f>
        <v>0</v>
      </c>
      <c r="H87" s="15">
        <f ca="1" t="shared" si="1"/>
        <v>0</v>
      </c>
      <c r="I87" s="20"/>
      <c r="J87" s="21"/>
    </row>
    <row r="88" spans="1:10">
      <c r="A88" s="6">
        <v>85</v>
      </c>
      <c r="B88" s="14" t="s">
        <v>25</v>
      </c>
      <c r="C88" s="10" t="s">
        <v>12991</v>
      </c>
      <c r="D88" s="14" t="s">
        <v>12993</v>
      </c>
      <c r="E88" s="14" t="s">
        <v>3471</v>
      </c>
      <c r="F88" s="6">
        <f ca="1">COUNTIFS(累计派单!O:O,D:D,累计派单!S:S,$J$3)-COUNTIFS(累计派单!O:O,D:D,累计派单!I:I,"*群障*",累计派单!S:S,$J$3)</f>
        <v>0</v>
      </c>
      <c r="G88" s="6">
        <f ca="1">COUNTIFS(督办单!N:N,D:D,督办单!M:M,$J$3)</f>
        <v>0</v>
      </c>
      <c r="H88" s="15">
        <f ca="1" t="shared" si="1"/>
        <v>0</v>
      </c>
      <c r="I88" s="20"/>
      <c r="J88" s="21"/>
    </row>
    <row r="89" spans="1:10">
      <c r="A89" s="6">
        <v>86</v>
      </c>
      <c r="B89" s="14" t="s">
        <v>25</v>
      </c>
      <c r="C89" s="10" t="s">
        <v>8079</v>
      </c>
      <c r="D89" s="16" t="s">
        <v>8081</v>
      </c>
      <c r="E89" s="14" t="s">
        <v>2815</v>
      </c>
      <c r="F89" s="6">
        <f ca="1">COUNTIFS(累计派单!O:O,D:D,累计派单!S:S,$J$3)-COUNTIFS(累计派单!O:O,D:D,累计派单!I:I,"*群障*",累计派单!S:S,$J$3)</f>
        <v>0</v>
      </c>
      <c r="G89" s="6">
        <f ca="1">COUNTIFS(督办单!N:N,D:D,督办单!M:M,$J$3)</f>
        <v>0</v>
      </c>
      <c r="H89" s="15">
        <f ca="1" t="shared" si="1"/>
        <v>0</v>
      </c>
      <c r="I89" s="20"/>
      <c r="J89" s="21"/>
    </row>
    <row r="90" spans="1:10">
      <c r="A90" s="6">
        <v>87</v>
      </c>
      <c r="B90" s="14" t="s">
        <v>25</v>
      </c>
      <c r="C90" s="10" t="s">
        <v>60905</v>
      </c>
      <c r="D90" s="14" t="s">
        <v>60907</v>
      </c>
      <c r="E90" s="14" t="s">
        <v>5995</v>
      </c>
      <c r="F90" s="6">
        <f ca="1">COUNTIFS(累计派单!O:O,D:D,累计派单!S:S,$J$3)-COUNTIFS(累计派单!O:O,D:D,累计派单!I:I,"*群障*",累计派单!S:S,$J$3)</f>
        <v>0</v>
      </c>
      <c r="G90" s="6">
        <f ca="1">COUNTIFS(督办单!N:N,D:D,督办单!M:M,$J$3)</f>
        <v>0</v>
      </c>
      <c r="H90" s="15">
        <f ca="1" t="shared" si="1"/>
        <v>0</v>
      </c>
      <c r="I90" s="20"/>
      <c r="J90" s="21"/>
    </row>
    <row r="91" spans="1:10">
      <c r="A91" s="6">
        <v>88</v>
      </c>
      <c r="B91" s="14" t="s">
        <v>25</v>
      </c>
      <c r="C91" s="10" t="s">
        <v>38808</v>
      </c>
      <c r="D91" s="14" t="s">
        <v>38810</v>
      </c>
      <c r="E91" s="14" t="s">
        <v>3471</v>
      </c>
      <c r="F91" s="6">
        <f ca="1">COUNTIFS(累计派单!O:O,D:D,累计派单!S:S,$J$3)-COUNTIFS(累计派单!O:O,D:D,累计派单!I:I,"*群障*",累计派单!S:S,$J$3)</f>
        <v>0</v>
      </c>
      <c r="G91" s="6">
        <f ca="1">COUNTIFS(督办单!N:N,D:D,督办单!M:M,$J$3)</f>
        <v>0</v>
      </c>
      <c r="H91" s="15">
        <f ca="1" t="shared" si="1"/>
        <v>0</v>
      </c>
      <c r="I91" s="20"/>
      <c r="J91" s="21"/>
    </row>
    <row r="92" spans="1:10">
      <c r="A92" s="6">
        <v>89</v>
      </c>
      <c r="B92" s="14" t="s">
        <v>25</v>
      </c>
      <c r="C92" s="10" t="s">
        <v>10926</v>
      </c>
      <c r="D92" s="14" t="s">
        <v>10928</v>
      </c>
      <c r="E92" s="14" t="s">
        <v>3471</v>
      </c>
      <c r="F92" s="6">
        <f ca="1">COUNTIFS(累计派单!O:O,D:D,累计派单!S:S,$J$3)-COUNTIFS(累计派单!O:O,D:D,累计派单!I:I,"*群障*",累计派单!S:S,$J$3)</f>
        <v>0</v>
      </c>
      <c r="G92" s="6">
        <f ca="1">COUNTIFS(督办单!N:N,D:D,督办单!M:M,$J$3)</f>
        <v>0</v>
      </c>
      <c r="H92" s="15">
        <f ca="1" t="shared" si="1"/>
        <v>0</v>
      </c>
      <c r="I92" s="20"/>
      <c r="J92" s="21"/>
    </row>
    <row r="93" spans="1:10">
      <c r="A93" s="6">
        <v>90</v>
      </c>
      <c r="B93" s="14" t="s">
        <v>25</v>
      </c>
      <c r="C93" s="10" t="s">
        <v>11370</v>
      </c>
      <c r="D93" s="14" t="s">
        <v>11372</v>
      </c>
      <c r="E93" s="14" t="s">
        <v>3471</v>
      </c>
      <c r="F93" s="6">
        <f ca="1">COUNTIFS(累计派单!O:O,D:D,累计派单!S:S,$J$3)-COUNTIFS(累计派单!O:O,D:D,累计派单!I:I,"*群障*",累计派单!S:S,$J$3)</f>
        <v>0</v>
      </c>
      <c r="G93" s="6">
        <f ca="1">COUNTIFS(督办单!N:N,D:D,督办单!M:M,$J$3)</f>
        <v>0</v>
      </c>
      <c r="H93" s="15">
        <f ca="1" t="shared" si="1"/>
        <v>0</v>
      </c>
      <c r="I93" s="20"/>
      <c r="J93" s="21"/>
    </row>
    <row r="94" spans="1:10">
      <c r="A94" s="6">
        <v>91</v>
      </c>
      <c r="B94" s="14" t="s">
        <v>25</v>
      </c>
      <c r="C94" s="10" t="s">
        <v>11657</v>
      </c>
      <c r="D94" s="14" t="s">
        <v>11659</v>
      </c>
      <c r="E94" s="14" t="s">
        <v>3471</v>
      </c>
      <c r="F94" s="6">
        <f ca="1">COUNTIFS(累计派单!O:O,D:D,累计派单!S:S,$J$3)-COUNTIFS(累计派单!O:O,D:D,累计派单!I:I,"*群障*",累计派单!S:S,$J$3)</f>
        <v>0</v>
      </c>
      <c r="G94" s="6">
        <f ca="1">COUNTIFS(督办单!N:N,D:D,督办单!M:M,$J$3)</f>
        <v>0</v>
      </c>
      <c r="H94" s="15">
        <f ca="1" t="shared" si="1"/>
        <v>0</v>
      </c>
      <c r="I94" s="20"/>
      <c r="J94" s="21"/>
    </row>
    <row r="95" spans="1:10">
      <c r="A95" s="6">
        <v>92</v>
      </c>
      <c r="B95" s="14" t="s">
        <v>25</v>
      </c>
      <c r="C95" s="10" t="s">
        <v>11287</v>
      </c>
      <c r="D95" s="14" t="s">
        <v>11289</v>
      </c>
      <c r="E95" s="14" t="s">
        <v>2613</v>
      </c>
      <c r="F95" s="6">
        <f ca="1">COUNTIFS(累计派单!O:O,D:D,累计派单!S:S,$J$3)-COUNTIFS(累计派单!O:O,D:D,累计派单!I:I,"*群障*",累计派单!S:S,$J$3)</f>
        <v>0</v>
      </c>
      <c r="G95" s="6">
        <f ca="1">COUNTIFS(督办单!N:N,D:D,督办单!M:M,$J$3)</f>
        <v>0</v>
      </c>
      <c r="H95" s="15">
        <f ca="1" t="shared" si="1"/>
        <v>0</v>
      </c>
      <c r="I95" s="20"/>
      <c r="J95" s="21"/>
    </row>
    <row r="96" spans="1:10">
      <c r="A96" s="6">
        <v>93</v>
      </c>
      <c r="B96" s="14" t="s">
        <v>25</v>
      </c>
      <c r="C96" s="10" t="s">
        <v>23410</v>
      </c>
      <c r="D96" s="14" t="s">
        <v>67077</v>
      </c>
      <c r="E96" s="14" t="s">
        <v>9555</v>
      </c>
      <c r="F96" s="6">
        <f ca="1">COUNTIFS(累计派单!O:O,D:D,累计派单!S:S,$J$3)-COUNTIFS(累计派单!O:O,D:D,累计派单!I:I,"*群障*",累计派单!S:S,$J$3)</f>
        <v>0</v>
      </c>
      <c r="G96" s="6">
        <f ca="1">COUNTIFS(督办单!N:N,D:D,督办单!M:M,$J$3)</f>
        <v>0</v>
      </c>
      <c r="H96" s="15">
        <f ca="1" t="shared" si="1"/>
        <v>0</v>
      </c>
      <c r="I96" s="20"/>
      <c r="J96" s="21"/>
    </row>
    <row r="97" spans="1:10">
      <c r="A97" s="6">
        <v>94</v>
      </c>
      <c r="B97" s="14" t="s">
        <v>14</v>
      </c>
      <c r="C97" s="10" t="s">
        <v>32218</v>
      </c>
      <c r="D97" s="14" t="s">
        <v>36191</v>
      </c>
      <c r="E97" s="14" t="s">
        <v>3706</v>
      </c>
      <c r="F97" s="6">
        <f ca="1">COUNTIFS(累计派单!O:O,D:D,累计派单!S:S,$J$3)-COUNTIFS(累计派单!O:O,D:D,累计派单!I:I,"*群障*",累计派单!S:S,$J$3)</f>
        <v>0</v>
      </c>
      <c r="G97" s="6">
        <f ca="1">COUNTIFS(督办单!N:N,D:D,督办单!M:M,$J$3)</f>
        <v>0</v>
      </c>
      <c r="H97" s="15">
        <f ca="1" t="shared" si="1"/>
        <v>0</v>
      </c>
      <c r="I97" s="20"/>
      <c r="J97" s="21"/>
    </row>
    <row r="98" spans="1:10">
      <c r="A98" s="6">
        <v>95</v>
      </c>
      <c r="B98" s="14" t="s">
        <v>14</v>
      </c>
      <c r="C98" s="10" t="s">
        <v>67078</v>
      </c>
      <c r="D98" s="14" t="s">
        <v>67079</v>
      </c>
      <c r="E98" s="14" t="s">
        <v>2958</v>
      </c>
      <c r="F98" s="6">
        <f ca="1">COUNTIFS(累计派单!O:O,D:D,累计派单!S:S,$J$3)-COUNTIFS(累计派单!O:O,D:D,累计派单!I:I,"*群障*",累计派单!S:S,$J$3)</f>
        <v>0</v>
      </c>
      <c r="G98" s="6">
        <f ca="1">COUNTIFS(督办单!N:N,D:D,督办单!M:M,$J$3)</f>
        <v>0</v>
      </c>
      <c r="H98" s="15">
        <f ca="1" t="shared" si="1"/>
        <v>0</v>
      </c>
      <c r="I98" s="20"/>
      <c r="J98" s="21"/>
    </row>
    <row r="99" spans="1:10">
      <c r="A99" s="6">
        <v>96</v>
      </c>
      <c r="B99" s="14" t="s">
        <v>14</v>
      </c>
      <c r="C99" s="10" t="s">
        <v>7877</v>
      </c>
      <c r="D99" s="14" t="s">
        <v>7879</v>
      </c>
      <c r="E99" s="14" t="s">
        <v>3706</v>
      </c>
      <c r="F99" s="6">
        <f ca="1">COUNTIFS(累计派单!O:O,D:D,累计派单!S:S,$J$3)-COUNTIFS(累计派单!O:O,D:D,累计派单!I:I,"*群障*",累计派单!S:S,$J$3)</f>
        <v>0</v>
      </c>
      <c r="G99" s="6">
        <f ca="1">COUNTIFS(督办单!N:N,D:D,督办单!M:M,$J$3)</f>
        <v>0</v>
      </c>
      <c r="H99" s="15">
        <f ca="1" t="shared" si="1"/>
        <v>0</v>
      </c>
      <c r="I99" s="20"/>
      <c r="J99" s="21"/>
    </row>
    <row r="100" spans="1:10">
      <c r="A100" s="6">
        <v>97</v>
      </c>
      <c r="B100" s="14" t="s">
        <v>14</v>
      </c>
      <c r="C100" s="10" t="s">
        <v>31706</v>
      </c>
      <c r="D100" s="14" t="s">
        <v>31708</v>
      </c>
      <c r="E100" s="14" t="s">
        <v>3366</v>
      </c>
      <c r="F100" s="6">
        <f ca="1">COUNTIFS(累计派单!O:O,D:D,累计派单!S:S,$J$3)-COUNTIFS(累计派单!O:O,D:D,累计派单!I:I,"*群障*",累计派单!S:S,$J$3)</f>
        <v>0</v>
      </c>
      <c r="G100" s="6">
        <f ca="1">COUNTIFS(督办单!N:N,D:D,督办单!M:M,$J$3)</f>
        <v>0</v>
      </c>
      <c r="H100" s="15">
        <f ca="1" t="shared" si="1"/>
        <v>0</v>
      </c>
      <c r="I100" s="20"/>
      <c r="J100" s="21"/>
    </row>
    <row r="101" spans="1:10">
      <c r="A101" s="6">
        <v>98</v>
      </c>
      <c r="B101" s="14" t="s">
        <v>14</v>
      </c>
      <c r="C101" s="10" t="s">
        <v>3905</v>
      </c>
      <c r="D101" s="14" t="s">
        <v>3908</v>
      </c>
      <c r="E101" s="14" t="s">
        <v>2958</v>
      </c>
      <c r="F101" s="6">
        <f ca="1">COUNTIFS(累计派单!O:O,D:D,累计派单!S:S,$J$3)-COUNTIFS(累计派单!O:O,D:D,累计派单!I:I,"*群障*",累计派单!S:S,$J$3)</f>
        <v>0</v>
      </c>
      <c r="G101" s="6">
        <f ca="1">COUNTIFS(督办单!N:N,D:D,督办单!M:M,$J$3)</f>
        <v>0</v>
      </c>
      <c r="H101" s="15">
        <f ca="1" t="shared" si="1"/>
        <v>0</v>
      </c>
      <c r="I101" s="20"/>
      <c r="J101" s="21"/>
    </row>
    <row r="102" spans="1:10">
      <c r="A102" s="6">
        <v>99</v>
      </c>
      <c r="B102" s="14" t="s">
        <v>14</v>
      </c>
      <c r="C102" s="10" t="s">
        <v>3364</v>
      </c>
      <c r="D102" s="14" t="s">
        <v>3367</v>
      </c>
      <c r="E102" s="14" t="s">
        <v>3366</v>
      </c>
      <c r="F102" s="6">
        <f ca="1">COUNTIFS(累计派单!O:O,D:D,累计派单!S:S,$J$3)-COUNTIFS(累计派单!O:O,D:D,累计派单!I:I,"*群障*",累计派单!S:S,$J$3)</f>
        <v>0</v>
      </c>
      <c r="G102" s="6">
        <f ca="1">COUNTIFS(督办单!N:N,D:D,督办单!M:M,$J$3)</f>
        <v>0</v>
      </c>
      <c r="H102" s="15">
        <f ca="1" t="shared" si="1"/>
        <v>0</v>
      </c>
      <c r="I102" s="20"/>
      <c r="J102" s="21"/>
    </row>
    <row r="103" spans="1:10">
      <c r="A103" s="6">
        <v>100</v>
      </c>
      <c r="B103" s="14" t="s">
        <v>14</v>
      </c>
      <c r="C103" s="10" t="s">
        <v>7015</v>
      </c>
      <c r="D103" s="14" t="s">
        <v>7017</v>
      </c>
      <c r="E103" s="14" t="s">
        <v>3366</v>
      </c>
      <c r="F103" s="6">
        <f ca="1">COUNTIFS(累计派单!O:O,D:D,累计派单!S:S,$J$3)-COUNTIFS(累计派单!O:O,D:D,累计派单!I:I,"*群障*",累计派单!S:S,$J$3)</f>
        <v>0</v>
      </c>
      <c r="G103" s="6">
        <f ca="1">COUNTIFS(督办单!N:N,D:D,督办单!M:M,$J$3)</f>
        <v>0</v>
      </c>
      <c r="H103" s="15">
        <f ca="1" t="shared" si="1"/>
        <v>0</v>
      </c>
      <c r="I103" s="20"/>
      <c r="J103" s="21"/>
    </row>
    <row r="104" spans="1:10">
      <c r="A104" s="6">
        <v>101</v>
      </c>
      <c r="B104" s="14" t="s">
        <v>14</v>
      </c>
      <c r="C104" s="10" t="s">
        <v>67080</v>
      </c>
      <c r="D104" s="14" t="s">
        <v>67081</v>
      </c>
      <c r="E104" s="14" t="s">
        <v>2958</v>
      </c>
      <c r="F104" s="6">
        <f ca="1">COUNTIFS(累计派单!O:O,D:D,累计派单!S:S,$J$3)-COUNTIFS(累计派单!O:O,D:D,累计派单!I:I,"*群障*",累计派单!S:S,$J$3)</f>
        <v>0</v>
      </c>
      <c r="G104" s="6">
        <f ca="1">COUNTIFS(督办单!N:N,D:D,督办单!M:M,$J$3)</f>
        <v>0</v>
      </c>
      <c r="H104" s="15">
        <f ca="1" t="shared" si="1"/>
        <v>0</v>
      </c>
      <c r="I104" s="20"/>
      <c r="J104" s="21"/>
    </row>
    <row r="105" spans="1:10">
      <c r="A105" s="6">
        <v>102</v>
      </c>
      <c r="B105" s="14" t="s">
        <v>14</v>
      </c>
      <c r="C105" s="10" t="s">
        <v>67082</v>
      </c>
      <c r="D105" s="14" t="s">
        <v>67083</v>
      </c>
      <c r="E105" s="14" t="s">
        <v>2958</v>
      </c>
      <c r="F105" s="6">
        <f ca="1">COUNTIFS(累计派单!O:O,D:D,累计派单!S:S,$J$3)-COUNTIFS(累计派单!O:O,D:D,累计派单!I:I,"*群障*",累计派单!S:S,$J$3)</f>
        <v>0</v>
      </c>
      <c r="G105" s="6">
        <f ca="1">COUNTIFS(督办单!N:N,D:D,督办单!M:M,$J$3)</f>
        <v>0</v>
      </c>
      <c r="H105" s="15">
        <f ca="1" t="shared" si="1"/>
        <v>0</v>
      </c>
      <c r="I105" s="20"/>
      <c r="J105" s="21"/>
    </row>
    <row r="106" spans="1:10">
      <c r="A106" s="6">
        <v>103</v>
      </c>
      <c r="B106" s="14" t="s">
        <v>14</v>
      </c>
      <c r="C106" s="10" t="s">
        <v>67084</v>
      </c>
      <c r="D106" s="14" t="s">
        <v>67085</v>
      </c>
      <c r="E106" s="14" t="s">
        <v>6844</v>
      </c>
      <c r="F106" s="6">
        <f ca="1">COUNTIFS(累计派单!O:O,D:D,累计派单!S:S,$J$3)-COUNTIFS(累计派单!O:O,D:D,累计派单!I:I,"*群障*",累计派单!S:S,$J$3)</f>
        <v>0</v>
      </c>
      <c r="G106" s="6">
        <f ca="1">COUNTIFS(督办单!N:N,D:D,督办单!M:M,$J$3)</f>
        <v>0</v>
      </c>
      <c r="H106" s="15">
        <f ca="1" t="shared" si="1"/>
        <v>0</v>
      </c>
      <c r="I106" s="20"/>
      <c r="J106" s="21"/>
    </row>
    <row r="107" spans="1:10">
      <c r="A107" s="6">
        <v>104</v>
      </c>
      <c r="B107" s="14" t="s">
        <v>14</v>
      </c>
      <c r="C107" s="10" t="s">
        <v>5156</v>
      </c>
      <c r="D107" s="14" t="s">
        <v>5158</v>
      </c>
      <c r="E107" s="14" t="s">
        <v>3706</v>
      </c>
      <c r="F107" s="6">
        <f ca="1">COUNTIFS(累计派单!O:O,D:D,累计派单!S:S,$J$3)-COUNTIFS(累计派单!O:O,D:D,累计派单!I:I,"*群障*",累计派单!S:S,$J$3)</f>
        <v>0</v>
      </c>
      <c r="G107" s="6">
        <f ca="1">COUNTIFS(督办单!N:N,D:D,督办单!M:M,$J$3)</f>
        <v>0</v>
      </c>
      <c r="H107" s="15">
        <f ca="1" t="shared" si="1"/>
        <v>0</v>
      </c>
      <c r="I107" s="20"/>
      <c r="J107" s="21"/>
    </row>
    <row r="108" spans="1:10">
      <c r="A108" s="6">
        <v>105</v>
      </c>
      <c r="B108" s="14" t="s">
        <v>14</v>
      </c>
      <c r="C108" s="10" t="s">
        <v>33535</v>
      </c>
      <c r="D108" s="14" t="s">
        <v>33537</v>
      </c>
      <c r="E108" s="14" t="s">
        <v>2871</v>
      </c>
      <c r="F108" s="6">
        <f ca="1">COUNTIFS(累计派单!O:O,D:D,累计派单!S:S,$J$3)-COUNTIFS(累计派单!O:O,D:D,累计派单!I:I,"*群障*",累计派单!S:S,$J$3)</f>
        <v>0</v>
      </c>
      <c r="G108" s="6">
        <f ca="1">COUNTIFS(督办单!N:N,D:D,督办单!M:M,$J$3)</f>
        <v>0</v>
      </c>
      <c r="H108" s="15">
        <f ca="1" t="shared" si="1"/>
        <v>0</v>
      </c>
      <c r="I108" s="20"/>
      <c r="J108" s="21"/>
    </row>
    <row r="109" spans="1:10">
      <c r="A109" s="6">
        <v>106</v>
      </c>
      <c r="B109" s="14" t="s">
        <v>14</v>
      </c>
      <c r="C109" s="10" t="s">
        <v>12124</v>
      </c>
      <c r="D109" s="14" t="s">
        <v>12126</v>
      </c>
      <c r="E109" s="14" t="s">
        <v>6844</v>
      </c>
      <c r="F109" s="6">
        <f ca="1">COUNTIFS(累计派单!O:O,D:D,累计派单!S:S,$J$3)-COUNTIFS(累计派单!O:O,D:D,累计派单!I:I,"*群障*",累计派单!S:S,$J$3)</f>
        <v>0</v>
      </c>
      <c r="G109" s="6">
        <f ca="1">COUNTIFS(督办单!N:N,D:D,督办单!M:M,$J$3)</f>
        <v>0</v>
      </c>
      <c r="H109" s="15">
        <f ca="1" t="shared" si="1"/>
        <v>0</v>
      </c>
      <c r="I109" s="20"/>
      <c r="J109" s="21"/>
    </row>
    <row r="110" spans="1:10">
      <c r="A110" s="6">
        <v>107</v>
      </c>
      <c r="B110" s="14" t="s">
        <v>14</v>
      </c>
      <c r="C110" s="10" t="s">
        <v>67086</v>
      </c>
      <c r="D110" s="14" t="s">
        <v>67087</v>
      </c>
      <c r="E110" s="14" t="s">
        <v>3008</v>
      </c>
      <c r="F110" s="6">
        <f ca="1">COUNTIFS(累计派单!O:O,D:D,累计派单!S:S,$J$3)-COUNTIFS(累计派单!O:O,D:D,累计派单!I:I,"*群障*",累计派单!S:S,$J$3)</f>
        <v>0</v>
      </c>
      <c r="G110" s="6">
        <f ca="1">COUNTIFS(督办单!N:N,D:D,督办单!M:M,$J$3)</f>
        <v>0</v>
      </c>
      <c r="H110" s="15">
        <f ca="1" t="shared" si="1"/>
        <v>0</v>
      </c>
      <c r="I110" s="20"/>
      <c r="J110" s="21"/>
    </row>
    <row r="111" spans="1:10">
      <c r="A111" s="6">
        <v>108</v>
      </c>
      <c r="B111" s="14" t="s">
        <v>14</v>
      </c>
      <c r="C111" s="10" t="s">
        <v>67088</v>
      </c>
      <c r="D111" s="14" t="s">
        <v>67089</v>
      </c>
      <c r="E111" s="14" t="s">
        <v>3366</v>
      </c>
      <c r="F111" s="6">
        <f ca="1">COUNTIFS(累计派单!O:O,D:D,累计派单!S:S,$J$3)-COUNTIFS(累计派单!O:O,D:D,累计派单!I:I,"*群障*",累计派单!S:S,$J$3)</f>
        <v>0</v>
      </c>
      <c r="G111" s="6">
        <f ca="1">COUNTIFS(督办单!N:N,D:D,督办单!M:M,$J$3)</f>
        <v>0</v>
      </c>
      <c r="H111" s="15">
        <f ca="1" t="shared" si="1"/>
        <v>0</v>
      </c>
      <c r="I111" s="20"/>
      <c r="J111" s="21"/>
    </row>
    <row r="112" spans="1:10">
      <c r="A112" s="6">
        <v>109</v>
      </c>
      <c r="B112" s="14" t="s">
        <v>14</v>
      </c>
      <c r="C112" s="10" t="s">
        <v>5128</v>
      </c>
      <c r="D112" s="14" t="s">
        <v>5130</v>
      </c>
      <c r="E112" s="14" t="s">
        <v>3706</v>
      </c>
      <c r="F112" s="6">
        <f ca="1">COUNTIFS(累计派单!O:O,D:D,累计派单!S:S,$J$3)-COUNTIFS(累计派单!O:O,D:D,累计派单!I:I,"*群障*",累计派单!S:S,$J$3)</f>
        <v>0</v>
      </c>
      <c r="G112" s="6">
        <f ca="1">COUNTIFS(督办单!N:N,D:D,督办单!M:M,$J$3)</f>
        <v>0</v>
      </c>
      <c r="H112" s="15">
        <f ca="1" t="shared" si="1"/>
        <v>0</v>
      </c>
      <c r="I112" s="20"/>
      <c r="J112" s="21"/>
    </row>
    <row r="113" spans="1:10">
      <c r="A113" s="6">
        <v>110</v>
      </c>
      <c r="B113" s="14" t="s">
        <v>14</v>
      </c>
      <c r="C113" s="10" t="s">
        <v>6842</v>
      </c>
      <c r="D113" s="14" t="s">
        <v>6845</v>
      </c>
      <c r="E113" s="14" t="s">
        <v>6844</v>
      </c>
      <c r="F113" s="6">
        <f ca="1">COUNTIFS(累计派单!O:O,D:D,累计派单!S:S,$J$3)-COUNTIFS(累计派单!O:O,D:D,累计派单!I:I,"*群障*",累计派单!S:S,$J$3)</f>
        <v>0</v>
      </c>
      <c r="G113" s="6">
        <f ca="1">COUNTIFS(督办单!N:N,D:D,督办单!M:M,$J$3)</f>
        <v>0</v>
      </c>
      <c r="H113" s="15">
        <f ca="1" t="shared" si="1"/>
        <v>0</v>
      </c>
      <c r="I113" s="20"/>
      <c r="J113" s="21"/>
    </row>
    <row r="114" spans="1:10">
      <c r="A114" s="6">
        <v>111</v>
      </c>
      <c r="B114" s="14" t="s">
        <v>14</v>
      </c>
      <c r="C114" s="10" t="s">
        <v>7259</v>
      </c>
      <c r="D114" s="14" t="s">
        <v>13827</v>
      </c>
      <c r="E114" s="14" t="s">
        <v>3706</v>
      </c>
      <c r="F114" s="6">
        <f ca="1">COUNTIFS(累计派单!O:O,D:D,累计派单!S:S,$J$3)-COUNTIFS(累计派单!O:O,D:D,累计派单!I:I,"*群障*",累计派单!S:S,$J$3)</f>
        <v>0</v>
      </c>
      <c r="G114" s="6">
        <f ca="1">COUNTIFS(督办单!N:N,D:D,督办单!M:M,$J$3)</f>
        <v>0</v>
      </c>
      <c r="H114" s="15">
        <f ca="1" t="shared" si="1"/>
        <v>0</v>
      </c>
      <c r="I114" s="20"/>
      <c r="J114" s="21"/>
    </row>
    <row r="115" spans="1:10">
      <c r="A115" s="6">
        <v>112</v>
      </c>
      <c r="B115" s="14" t="s">
        <v>14</v>
      </c>
      <c r="C115" s="10" t="s">
        <v>4774</v>
      </c>
      <c r="D115" s="14" t="s">
        <v>4776</v>
      </c>
      <c r="E115" s="14" t="s">
        <v>3706</v>
      </c>
      <c r="F115" s="6">
        <f ca="1">COUNTIFS(累计派单!O:O,D:D,累计派单!S:S,$J$3)-COUNTIFS(累计派单!O:O,D:D,累计派单!I:I,"*群障*",累计派单!S:S,$J$3)</f>
        <v>0</v>
      </c>
      <c r="G115" s="6">
        <f ca="1">COUNTIFS(督办单!N:N,D:D,督办单!M:M,$J$3)</f>
        <v>0</v>
      </c>
      <c r="H115" s="15">
        <f ca="1" t="shared" si="1"/>
        <v>0</v>
      </c>
      <c r="I115" s="20"/>
      <c r="J115" s="21"/>
    </row>
    <row r="116" spans="1:10">
      <c r="A116" s="6">
        <v>113</v>
      </c>
      <c r="B116" s="14" t="s">
        <v>14</v>
      </c>
      <c r="C116" s="10" t="s">
        <v>4624</v>
      </c>
      <c r="D116" s="14" t="s">
        <v>4626</v>
      </c>
      <c r="E116" s="14" t="s">
        <v>3706</v>
      </c>
      <c r="F116" s="6">
        <f ca="1">COUNTIFS(累计派单!O:O,D:D,累计派单!S:S,$J$3)-COUNTIFS(累计派单!O:O,D:D,累计派单!I:I,"*群障*",累计派单!S:S,$J$3)</f>
        <v>0</v>
      </c>
      <c r="G116" s="6">
        <f ca="1">COUNTIFS(督办单!N:N,D:D,督办单!M:M,$J$3)</f>
        <v>0</v>
      </c>
      <c r="H116" s="15">
        <f ca="1" t="shared" si="1"/>
        <v>0</v>
      </c>
      <c r="I116" s="20"/>
      <c r="J116" s="21"/>
    </row>
    <row r="117" spans="1:10">
      <c r="A117" s="6">
        <v>114</v>
      </c>
      <c r="B117" s="14" t="s">
        <v>14</v>
      </c>
      <c r="C117" s="10" t="s">
        <v>7932</v>
      </c>
      <c r="D117" s="14" t="s">
        <v>7934</v>
      </c>
      <c r="E117" s="14" t="s">
        <v>2673</v>
      </c>
      <c r="F117" s="6">
        <f ca="1">COUNTIFS(累计派单!O:O,D:D,累计派单!S:S,$J$3)-COUNTIFS(累计派单!O:O,D:D,累计派单!I:I,"*群障*",累计派单!S:S,$J$3)</f>
        <v>0</v>
      </c>
      <c r="G117" s="6">
        <f ca="1">COUNTIFS(督办单!N:N,D:D,督办单!M:M,$J$3)</f>
        <v>0</v>
      </c>
      <c r="H117" s="15">
        <f ca="1" t="shared" si="1"/>
        <v>0</v>
      </c>
      <c r="I117" s="20"/>
      <c r="J117" s="21"/>
    </row>
    <row r="118" spans="1:10">
      <c r="A118" s="6">
        <v>115</v>
      </c>
      <c r="B118" s="14" t="s">
        <v>14</v>
      </c>
      <c r="C118" s="10" t="s">
        <v>2671</v>
      </c>
      <c r="D118" s="14" t="s">
        <v>2675</v>
      </c>
      <c r="E118" s="14" t="s">
        <v>2673</v>
      </c>
      <c r="F118" s="6">
        <f ca="1">COUNTIFS(累计派单!O:O,D:D,累计派单!S:S,$J$3)-COUNTIFS(累计派单!O:O,D:D,累计派单!I:I,"*群障*",累计派单!S:S,$J$3)</f>
        <v>0</v>
      </c>
      <c r="G118" s="6">
        <f ca="1">COUNTIFS(督办单!N:N,D:D,督办单!M:M,$J$3)</f>
        <v>0</v>
      </c>
      <c r="H118" s="15">
        <f ca="1" t="shared" si="1"/>
        <v>0</v>
      </c>
      <c r="I118" s="20"/>
      <c r="J118" s="21"/>
    </row>
    <row r="119" spans="1:10">
      <c r="A119" s="6">
        <v>116</v>
      </c>
      <c r="B119" s="14" t="s">
        <v>14</v>
      </c>
      <c r="C119" s="10" t="s">
        <v>2956</v>
      </c>
      <c r="D119" s="14" t="s">
        <v>2960</v>
      </c>
      <c r="E119" s="14" t="s">
        <v>2958</v>
      </c>
      <c r="F119" s="6">
        <f ca="1">COUNTIFS(累计派单!O:O,D:D,累计派单!S:S,$J$3)-COUNTIFS(累计派单!O:O,D:D,累计派单!I:I,"*群障*",累计派单!S:S,$J$3)</f>
        <v>0</v>
      </c>
      <c r="G119" s="6">
        <f ca="1">COUNTIFS(督办单!N:N,D:D,督办单!M:M,$J$3)</f>
        <v>0</v>
      </c>
      <c r="H119" s="15">
        <f ca="1" t="shared" si="1"/>
        <v>0</v>
      </c>
      <c r="I119" s="20"/>
      <c r="J119" s="21"/>
    </row>
    <row r="120" spans="1:10">
      <c r="A120" s="6">
        <v>117</v>
      </c>
      <c r="B120" s="14" t="s">
        <v>14</v>
      </c>
      <c r="C120" s="10" t="s">
        <v>67090</v>
      </c>
      <c r="D120" s="14" t="s">
        <v>67091</v>
      </c>
      <c r="E120" s="14" t="s">
        <v>2958</v>
      </c>
      <c r="F120" s="6">
        <f ca="1">COUNTIFS(累计派单!O:O,D:D,累计派单!S:S,$J$3)-COUNTIFS(累计派单!O:O,D:D,累计派单!I:I,"*群障*",累计派单!S:S,$J$3)</f>
        <v>0</v>
      </c>
      <c r="G120" s="6">
        <f ca="1">COUNTIFS(督办单!N:N,D:D,督办单!M:M,$J$3)</f>
        <v>0</v>
      </c>
      <c r="H120" s="15">
        <f ca="1" t="shared" si="1"/>
        <v>0</v>
      </c>
      <c r="I120" s="20"/>
      <c r="J120" s="21"/>
    </row>
    <row r="121" spans="1:10">
      <c r="A121" s="6">
        <v>118</v>
      </c>
      <c r="B121" s="14" t="s">
        <v>14</v>
      </c>
      <c r="C121" s="10" t="s">
        <v>3704</v>
      </c>
      <c r="D121" s="14" t="s">
        <v>3707</v>
      </c>
      <c r="E121" s="14" t="s">
        <v>3706</v>
      </c>
      <c r="F121" s="6">
        <f ca="1">COUNTIFS(累计派单!O:O,D:D,累计派单!S:S,$J$3)-COUNTIFS(累计派单!O:O,D:D,累计派单!I:I,"*群障*",累计派单!S:S,$J$3)</f>
        <v>0</v>
      </c>
      <c r="G121" s="6">
        <f ca="1">COUNTIFS(督办单!N:N,D:D,督办单!M:M,$J$3)</f>
        <v>0</v>
      </c>
      <c r="H121" s="15">
        <f ca="1" t="shared" si="1"/>
        <v>0</v>
      </c>
      <c r="I121" s="20"/>
      <c r="J121" s="21"/>
    </row>
    <row r="122" spans="1:10">
      <c r="A122" s="6">
        <v>119</v>
      </c>
      <c r="B122" s="14" t="s">
        <v>14</v>
      </c>
      <c r="C122" s="10" t="s">
        <v>5957</v>
      </c>
      <c r="D122" s="14" t="s">
        <v>5959</v>
      </c>
      <c r="E122" s="14" t="s">
        <v>3366</v>
      </c>
      <c r="F122" s="6">
        <f ca="1">COUNTIFS(累计派单!O:O,D:D,累计派单!S:S,$J$3)-COUNTIFS(累计派单!O:O,D:D,累计派单!I:I,"*群障*",累计派单!S:S,$J$3)</f>
        <v>0</v>
      </c>
      <c r="G122" s="6">
        <f ca="1">COUNTIFS(督办单!N:N,D:D,督办单!M:M,$J$3)</f>
        <v>0</v>
      </c>
      <c r="H122" s="15">
        <f ca="1" t="shared" si="1"/>
        <v>0</v>
      </c>
      <c r="I122" s="20"/>
      <c r="J122" s="21"/>
    </row>
    <row r="123" spans="1:10">
      <c r="A123" s="6">
        <v>120</v>
      </c>
      <c r="B123" s="14" t="s">
        <v>14</v>
      </c>
      <c r="C123" s="10" t="s">
        <v>67092</v>
      </c>
      <c r="D123" s="14" t="s">
        <v>67093</v>
      </c>
      <c r="E123" s="14" t="s">
        <v>2673</v>
      </c>
      <c r="F123" s="6">
        <f ca="1">COUNTIFS(累计派单!O:O,D:D,累计派单!S:S,$J$3)-COUNTIFS(累计派单!O:O,D:D,累计派单!I:I,"*群障*",累计派单!S:S,$J$3)</f>
        <v>0</v>
      </c>
      <c r="G123" s="6">
        <f ca="1">COUNTIFS(督办单!N:N,D:D,督办单!M:M,$J$3)</f>
        <v>0</v>
      </c>
      <c r="H123" s="15">
        <f ca="1" t="shared" si="1"/>
        <v>0</v>
      </c>
      <c r="I123" s="20"/>
      <c r="J123" s="21"/>
    </row>
    <row r="124" spans="1:10">
      <c r="A124" s="6">
        <v>121</v>
      </c>
      <c r="B124" s="14" t="s">
        <v>14</v>
      </c>
      <c r="C124" s="10" t="s">
        <v>2869</v>
      </c>
      <c r="D124" s="14" t="s">
        <v>2873</v>
      </c>
      <c r="E124" s="14" t="s">
        <v>2871</v>
      </c>
      <c r="F124" s="6">
        <f ca="1">COUNTIFS(累计派单!O:O,D:D,累计派单!S:S,$J$3)-COUNTIFS(累计派单!O:O,D:D,累计派单!I:I,"*群障*",累计派单!S:S,$J$3)</f>
        <v>0</v>
      </c>
      <c r="G124" s="6">
        <f ca="1">COUNTIFS(督办单!N:N,D:D,督办单!M:M,$J$3)</f>
        <v>0</v>
      </c>
      <c r="H124" s="15">
        <f ca="1" t="shared" si="1"/>
        <v>0</v>
      </c>
      <c r="I124" s="20"/>
      <c r="J124" s="21"/>
    </row>
    <row r="125" spans="1:10">
      <c r="A125" s="6">
        <v>122</v>
      </c>
      <c r="B125" s="14" t="s">
        <v>14</v>
      </c>
      <c r="C125" s="10" t="s">
        <v>4101</v>
      </c>
      <c r="D125" s="14" t="s">
        <v>4103</v>
      </c>
      <c r="E125" s="14" t="s">
        <v>3366</v>
      </c>
      <c r="F125" s="6">
        <f ca="1">COUNTIFS(累计派单!O:O,D:D,累计派单!S:S,$J$3)-COUNTIFS(累计派单!O:O,D:D,累计派单!I:I,"*群障*",累计派单!S:S,$J$3)</f>
        <v>0</v>
      </c>
      <c r="G125" s="6">
        <f ca="1">COUNTIFS(督办单!N:N,D:D,督办单!M:M,$J$3)</f>
        <v>0</v>
      </c>
      <c r="H125" s="15">
        <f ca="1" t="shared" si="1"/>
        <v>0</v>
      </c>
      <c r="I125" s="20"/>
      <c r="J125" s="21"/>
    </row>
    <row r="126" spans="1:10">
      <c r="A126" s="6">
        <v>123</v>
      </c>
      <c r="B126" s="14" t="s">
        <v>14</v>
      </c>
      <c r="C126" s="10" t="s">
        <v>3791</v>
      </c>
      <c r="D126" s="14" t="s">
        <v>3793</v>
      </c>
      <c r="E126" s="14" t="s">
        <v>3008</v>
      </c>
      <c r="F126" s="6">
        <f ca="1">COUNTIFS(累计派单!O:O,D:D,累计派单!S:S,$J$3)-COUNTIFS(累计派单!O:O,D:D,累计派单!I:I,"*群障*",累计派单!S:S,$J$3)</f>
        <v>0</v>
      </c>
      <c r="G126" s="6">
        <f ca="1">COUNTIFS(督办单!N:N,D:D,督办单!M:M,$J$3)</f>
        <v>0</v>
      </c>
      <c r="H126" s="15">
        <f ca="1" t="shared" si="1"/>
        <v>0</v>
      </c>
      <c r="I126" s="20"/>
      <c r="J126" s="21"/>
    </row>
    <row r="127" spans="1:10">
      <c r="A127" s="6">
        <v>124</v>
      </c>
      <c r="B127" s="14" t="s">
        <v>14</v>
      </c>
      <c r="C127" s="10" t="s">
        <v>3006</v>
      </c>
      <c r="D127" s="14" t="s">
        <v>3009</v>
      </c>
      <c r="E127" s="14" t="s">
        <v>3008</v>
      </c>
      <c r="F127" s="6">
        <f ca="1">COUNTIFS(累计派单!O:O,D:D,累计派单!S:S,$J$3)-COUNTIFS(累计派单!O:O,D:D,累计派单!I:I,"*群障*",累计派单!S:S,$J$3)</f>
        <v>0</v>
      </c>
      <c r="G127" s="6">
        <f ca="1">COUNTIFS(督办单!N:N,D:D,督办单!M:M,$J$3)</f>
        <v>0</v>
      </c>
      <c r="H127" s="15">
        <f ca="1" t="shared" si="1"/>
        <v>0</v>
      </c>
      <c r="I127" s="20"/>
      <c r="J127" s="21"/>
    </row>
    <row r="128" spans="1:10">
      <c r="A128" s="6">
        <v>125</v>
      </c>
      <c r="B128" s="14" t="s">
        <v>14</v>
      </c>
      <c r="C128" s="10" t="s">
        <v>67094</v>
      </c>
      <c r="D128" s="14" t="s">
        <v>67095</v>
      </c>
      <c r="E128" s="14" t="s">
        <v>2871</v>
      </c>
      <c r="F128" s="6">
        <f ca="1">COUNTIFS(累计派单!O:O,D:D,累计派单!S:S,$J$3)-COUNTIFS(累计派单!O:O,D:D,累计派单!I:I,"*群障*",累计派单!S:S,$J$3)</f>
        <v>0</v>
      </c>
      <c r="G128" s="6">
        <f ca="1">COUNTIFS(督办单!N:N,D:D,督办单!M:M,$J$3)</f>
        <v>0</v>
      </c>
      <c r="H128" s="15">
        <f ca="1" t="shared" si="1"/>
        <v>0</v>
      </c>
      <c r="I128" s="20"/>
      <c r="J128" s="21"/>
    </row>
    <row r="129" spans="1:10">
      <c r="A129" s="6">
        <v>126</v>
      </c>
      <c r="B129" s="14" t="s">
        <v>14</v>
      </c>
      <c r="C129" s="10" t="s">
        <v>67096</v>
      </c>
      <c r="D129" s="14" t="s">
        <v>67097</v>
      </c>
      <c r="E129" s="14" t="s">
        <v>2958</v>
      </c>
      <c r="F129" s="6">
        <f ca="1">COUNTIFS(累计派单!O:O,D:D,累计派单!S:S,$J$3)-COUNTIFS(累计派单!O:O,D:D,累计派单!I:I,"*群障*",累计派单!S:S,$J$3)</f>
        <v>0</v>
      </c>
      <c r="G129" s="6">
        <f ca="1">COUNTIFS(督办单!N:N,D:D,督办单!M:M,$J$3)</f>
        <v>0</v>
      </c>
      <c r="H129" s="15">
        <f ca="1" t="shared" si="1"/>
        <v>0</v>
      </c>
      <c r="I129" s="20"/>
      <c r="J129" s="21"/>
    </row>
    <row r="130" spans="1:10">
      <c r="A130" s="6">
        <v>127</v>
      </c>
      <c r="B130" s="14" t="s">
        <v>20</v>
      </c>
      <c r="C130" s="10" t="s">
        <v>3771</v>
      </c>
      <c r="D130" s="14" t="s">
        <v>3775</v>
      </c>
      <c r="E130" s="14" t="s">
        <v>3773</v>
      </c>
      <c r="F130" s="6">
        <f ca="1">COUNTIFS(累计派单!O:O,D:D,累计派单!S:S,$J$3)-COUNTIFS(累计派单!O:O,D:D,累计派单!I:I,"*群障*",累计派单!S:S,$J$3)</f>
        <v>0</v>
      </c>
      <c r="G130" s="6">
        <f ca="1">COUNTIFS(督办单!N:N,D:D,督办单!M:M,$J$3)</f>
        <v>0</v>
      </c>
      <c r="H130" s="15">
        <f ca="1" t="shared" si="1"/>
        <v>0</v>
      </c>
      <c r="I130" s="20"/>
      <c r="J130" s="21"/>
    </row>
    <row r="131" spans="1:10">
      <c r="A131" s="6">
        <v>128</v>
      </c>
      <c r="B131" s="14" t="s">
        <v>20</v>
      </c>
      <c r="C131" s="10" t="s">
        <v>4344</v>
      </c>
      <c r="D131" s="14" t="s">
        <v>4347</v>
      </c>
      <c r="E131" s="14" t="s">
        <v>4346</v>
      </c>
      <c r="F131" s="6">
        <f ca="1">COUNTIFS(累计派单!O:O,D:D,累计派单!S:S,$J$3)-COUNTIFS(累计派单!O:O,D:D,累计派单!I:I,"*群障*",累计派单!S:S,$J$3)</f>
        <v>0</v>
      </c>
      <c r="G131" s="6">
        <f ca="1">COUNTIFS(督办单!N:N,D:D,督办单!M:M,$J$3)</f>
        <v>0</v>
      </c>
      <c r="H131" s="15">
        <f ca="1" t="shared" si="1"/>
        <v>0</v>
      </c>
      <c r="I131" s="20"/>
      <c r="J131" s="21"/>
    </row>
    <row r="132" spans="1:10">
      <c r="A132" s="6">
        <v>129</v>
      </c>
      <c r="B132" s="14" t="s">
        <v>20</v>
      </c>
      <c r="C132" s="10" t="s">
        <v>39712</v>
      </c>
      <c r="D132" s="14" t="s">
        <v>39714</v>
      </c>
      <c r="E132" s="14" t="s">
        <v>8014</v>
      </c>
      <c r="F132" s="6">
        <f ca="1">COUNTIFS(累计派单!O:O,D:D,累计派单!S:S,$J$3)-COUNTIFS(累计派单!O:O,D:D,累计派单!I:I,"*群障*",累计派单!S:S,$J$3)</f>
        <v>0</v>
      </c>
      <c r="G132" s="6">
        <f ca="1">COUNTIFS(督办单!N:N,D:D,督办单!M:M,$J$3)</f>
        <v>0</v>
      </c>
      <c r="H132" s="15">
        <f ca="1" t="shared" ref="H132:H195" si="2">IFERROR(G132/F132,0)</f>
        <v>0</v>
      </c>
      <c r="I132" s="20"/>
      <c r="J132" s="21"/>
    </row>
    <row r="133" spans="1:10">
      <c r="A133" s="6">
        <v>130</v>
      </c>
      <c r="B133" s="14" t="s">
        <v>20</v>
      </c>
      <c r="C133" s="10" t="s">
        <v>5347</v>
      </c>
      <c r="D133" s="14" t="s">
        <v>5349</v>
      </c>
      <c r="E133" s="14" t="s">
        <v>3510</v>
      </c>
      <c r="F133" s="6">
        <f ca="1">COUNTIFS(累计派单!O:O,D:D,累计派单!S:S,$J$3)-COUNTIFS(累计派单!O:O,D:D,累计派单!I:I,"*群障*",累计派单!S:S,$J$3)</f>
        <v>0</v>
      </c>
      <c r="G133" s="6">
        <f ca="1">COUNTIFS(督办单!N:N,D:D,督办单!M:M,$J$3)</f>
        <v>0</v>
      </c>
      <c r="H133" s="15">
        <f ca="1" t="shared" si="2"/>
        <v>0</v>
      </c>
      <c r="I133" s="20"/>
      <c r="J133" s="21"/>
    </row>
    <row r="134" spans="1:10">
      <c r="A134" s="6">
        <v>131</v>
      </c>
      <c r="B134" s="14" t="s">
        <v>20</v>
      </c>
      <c r="C134" s="10" t="s">
        <v>3395</v>
      </c>
      <c r="D134" s="14" t="s">
        <v>3397</v>
      </c>
      <c r="E134" s="14" t="s">
        <v>2468</v>
      </c>
      <c r="F134" s="6">
        <f ca="1">COUNTIFS(累计派单!O:O,D:D,累计派单!S:S,$J$3)-COUNTIFS(累计派单!O:O,D:D,累计派单!I:I,"*群障*",累计派单!S:S,$J$3)</f>
        <v>0</v>
      </c>
      <c r="G134" s="6">
        <f ca="1">COUNTIFS(督办单!N:N,D:D,督办单!M:M,$J$3)</f>
        <v>0</v>
      </c>
      <c r="H134" s="15">
        <f ca="1" t="shared" si="2"/>
        <v>0</v>
      </c>
      <c r="I134" s="20"/>
      <c r="J134" s="21"/>
    </row>
    <row r="135" spans="1:10">
      <c r="A135" s="6">
        <v>132</v>
      </c>
      <c r="B135" s="14" t="s">
        <v>20</v>
      </c>
      <c r="C135" s="10" t="s">
        <v>2526</v>
      </c>
      <c r="D135" s="14" t="s">
        <v>7504</v>
      </c>
      <c r="E135" s="14" t="s">
        <v>3773</v>
      </c>
      <c r="F135" s="6">
        <f ca="1">COUNTIFS(累计派单!O:O,D:D,累计派单!S:S,$J$3)-COUNTIFS(累计派单!O:O,D:D,累计派单!I:I,"*群障*",累计派单!S:S,$J$3)</f>
        <v>0</v>
      </c>
      <c r="G135" s="6">
        <f ca="1">COUNTIFS(督办单!N:N,D:D,督办单!M:M,$J$3)</f>
        <v>0</v>
      </c>
      <c r="H135" s="15">
        <f ca="1" t="shared" si="2"/>
        <v>0</v>
      </c>
      <c r="I135" s="20"/>
      <c r="J135" s="21"/>
    </row>
    <row r="136" spans="1:10">
      <c r="A136" s="6">
        <v>133</v>
      </c>
      <c r="B136" s="14" t="s">
        <v>20</v>
      </c>
      <c r="C136" s="10" t="s">
        <v>67098</v>
      </c>
      <c r="D136" s="14" t="s">
        <v>67099</v>
      </c>
      <c r="E136" s="14" t="s">
        <v>3510</v>
      </c>
      <c r="F136" s="6">
        <f ca="1">COUNTIFS(累计派单!O:O,D:D,累计派单!S:S,$J$3)-COUNTIFS(累计派单!O:O,D:D,累计派单!I:I,"*群障*",累计派单!S:S,$J$3)</f>
        <v>0</v>
      </c>
      <c r="G136" s="6">
        <f ca="1">COUNTIFS(督办单!N:N,D:D,督办单!M:M,$J$3)</f>
        <v>0</v>
      </c>
      <c r="H136" s="15">
        <f ca="1" t="shared" si="2"/>
        <v>0</v>
      </c>
      <c r="I136" s="20"/>
      <c r="J136" s="21"/>
    </row>
    <row r="137" spans="1:10">
      <c r="A137" s="6">
        <v>134</v>
      </c>
      <c r="B137" s="14" t="s">
        <v>20</v>
      </c>
      <c r="C137" s="10" t="s">
        <v>67100</v>
      </c>
      <c r="D137" s="14" t="s">
        <v>67101</v>
      </c>
      <c r="E137" s="14" t="s">
        <v>8014</v>
      </c>
      <c r="F137" s="6">
        <f ca="1">COUNTIFS(累计派单!O:O,D:D,累计派单!S:S,$J$3)-COUNTIFS(累计派单!O:O,D:D,累计派单!I:I,"*群障*",累计派单!S:S,$J$3)</f>
        <v>0</v>
      </c>
      <c r="G137" s="6">
        <f ca="1">COUNTIFS(督办单!N:N,D:D,督办单!M:M,$J$3)</f>
        <v>0</v>
      </c>
      <c r="H137" s="15">
        <f ca="1" t="shared" si="2"/>
        <v>0</v>
      </c>
      <c r="I137" s="20"/>
      <c r="J137" s="21"/>
    </row>
    <row r="138" spans="1:10">
      <c r="A138" s="6">
        <v>135</v>
      </c>
      <c r="B138" s="14" t="s">
        <v>20</v>
      </c>
      <c r="C138" s="10" t="s">
        <v>10901</v>
      </c>
      <c r="D138" s="14" t="s">
        <v>10903</v>
      </c>
      <c r="E138" s="14" t="s">
        <v>2468</v>
      </c>
      <c r="F138" s="6">
        <f ca="1">COUNTIFS(累计派单!O:O,D:D,累计派单!S:S,$J$3)-COUNTIFS(累计派单!O:O,D:D,累计派单!I:I,"*群障*",累计派单!S:S,$J$3)</f>
        <v>0</v>
      </c>
      <c r="G138" s="6">
        <f ca="1">COUNTIFS(督办单!N:N,D:D,督办单!M:M,$J$3)</f>
        <v>0</v>
      </c>
      <c r="H138" s="15">
        <f ca="1" t="shared" si="2"/>
        <v>0</v>
      </c>
      <c r="I138" s="20"/>
      <c r="J138" s="21"/>
    </row>
    <row r="139" spans="1:10">
      <c r="A139" s="6">
        <v>136</v>
      </c>
      <c r="B139" s="14" t="s">
        <v>20</v>
      </c>
      <c r="C139" s="10" t="s">
        <v>9674</v>
      </c>
      <c r="D139" s="14" t="s">
        <v>9676</v>
      </c>
      <c r="E139" s="14" t="s">
        <v>3773</v>
      </c>
      <c r="F139" s="6">
        <f ca="1">COUNTIFS(累计派单!O:O,D:D,累计派单!S:S,$J$3)-COUNTIFS(累计派单!O:O,D:D,累计派单!I:I,"*群障*",累计派单!S:S,$J$3)</f>
        <v>0</v>
      </c>
      <c r="G139" s="6">
        <f ca="1">COUNTIFS(督办单!N:N,D:D,督办单!M:M,$J$3)</f>
        <v>0</v>
      </c>
      <c r="H139" s="15">
        <f ca="1" t="shared" si="2"/>
        <v>0</v>
      </c>
      <c r="I139" s="20"/>
      <c r="J139" s="21"/>
    </row>
    <row r="140" spans="1:10">
      <c r="A140" s="6">
        <v>137</v>
      </c>
      <c r="B140" s="14" t="s">
        <v>20</v>
      </c>
      <c r="C140" s="10" t="s">
        <v>3508</v>
      </c>
      <c r="D140" s="14" t="s">
        <v>3511</v>
      </c>
      <c r="E140" s="14" t="s">
        <v>3510</v>
      </c>
      <c r="F140" s="6">
        <f ca="1">COUNTIFS(累计派单!O:O,D:D,累计派单!S:S,$J$3)-COUNTIFS(累计派单!O:O,D:D,累计派单!I:I,"*群障*",累计派单!S:S,$J$3)</f>
        <v>0</v>
      </c>
      <c r="G140" s="6">
        <f ca="1">COUNTIFS(督办单!N:N,D:D,督办单!M:M,$J$3)</f>
        <v>0</v>
      </c>
      <c r="H140" s="15">
        <f ca="1" t="shared" si="2"/>
        <v>0</v>
      </c>
      <c r="I140" s="20"/>
      <c r="J140" s="21"/>
    </row>
    <row r="141" spans="1:10">
      <c r="A141" s="6">
        <v>138</v>
      </c>
      <c r="B141" s="14" t="s">
        <v>20</v>
      </c>
      <c r="C141" s="10" t="s">
        <v>6332</v>
      </c>
      <c r="D141" s="14" t="s">
        <v>6334</v>
      </c>
      <c r="E141" s="14" t="s">
        <v>3510</v>
      </c>
      <c r="F141" s="6">
        <f ca="1">COUNTIFS(累计派单!O:O,D:D,累计派单!S:S,$J$3)-COUNTIFS(累计派单!O:O,D:D,累计派单!I:I,"*群障*",累计派单!S:S,$J$3)</f>
        <v>0</v>
      </c>
      <c r="G141" s="6">
        <f ca="1">COUNTIFS(督办单!N:N,D:D,督办单!M:M,$J$3)</f>
        <v>0</v>
      </c>
      <c r="H141" s="15">
        <f ca="1" t="shared" si="2"/>
        <v>0</v>
      </c>
      <c r="I141" s="20"/>
      <c r="J141" s="21"/>
    </row>
    <row r="142" spans="1:10">
      <c r="A142" s="6">
        <v>139</v>
      </c>
      <c r="B142" s="14" t="s">
        <v>20</v>
      </c>
      <c r="C142" s="10" t="s">
        <v>6496</v>
      </c>
      <c r="D142" s="14" t="s">
        <v>6498</v>
      </c>
      <c r="E142" s="14" t="s">
        <v>3510</v>
      </c>
      <c r="F142" s="6">
        <f ca="1">COUNTIFS(累计派单!O:O,D:D,累计派单!S:S,$J$3)-COUNTIFS(累计派单!O:O,D:D,累计派单!I:I,"*群障*",累计派单!S:S,$J$3)</f>
        <v>0</v>
      </c>
      <c r="G142" s="6">
        <f ca="1">COUNTIFS(督办单!N:N,D:D,督办单!M:M,$J$3)</f>
        <v>0</v>
      </c>
      <c r="H142" s="15">
        <f ca="1" t="shared" si="2"/>
        <v>0</v>
      </c>
      <c r="I142" s="20"/>
      <c r="J142" s="21"/>
    </row>
    <row r="143" spans="1:10">
      <c r="A143" s="6">
        <v>140</v>
      </c>
      <c r="B143" s="14" t="s">
        <v>20</v>
      </c>
      <c r="C143" s="10" t="s">
        <v>67102</v>
      </c>
      <c r="D143" s="14" t="s">
        <v>67103</v>
      </c>
      <c r="E143" s="14" t="s">
        <v>3773</v>
      </c>
      <c r="F143" s="6">
        <f ca="1">COUNTIFS(累计派单!O:O,D:D,累计派单!S:S,$J$3)-COUNTIFS(累计派单!O:O,D:D,累计派单!I:I,"*群障*",累计派单!S:S,$J$3)</f>
        <v>0</v>
      </c>
      <c r="G143" s="6">
        <f ca="1">COUNTIFS(督办单!N:N,D:D,督办单!M:M,$J$3)</f>
        <v>0</v>
      </c>
      <c r="H143" s="15">
        <f ca="1" t="shared" si="2"/>
        <v>0</v>
      </c>
      <c r="I143" s="20"/>
      <c r="J143" s="21"/>
    </row>
    <row r="144" spans="1:10">
      <c r="A144" s="6">
        <v>141</v>
      </c>
      <c r="B144" s="14" t="s">
        <v>20</v>
      </c>
      <c r="C144" s="10" t="s">
        <v>8012</v>
      </c>
      <c r="D144" s="14" t="s">
        <v>8015</v>
      </c>
      <c r="E144" s="14" t="s">
        <v>4346</v>
      </c>
      <c r="F144" s="6">
        <f ca="1">COUNTIFS(累计派单!O:O,D:D,累计派单!S:S,$J$3)-COUNTIFS(累计派单!O:O,D:D,累计派单!I:I,"*群障*",累计派单!S:S,$J$3)</f>
        <v>0</v>
      </c>
      <c r="G144" s="6">
        <f ca="1">COUNTIFS(督办单!N:N,D:D,督办单!M:M,$J$3)</f>
        <v>0</v>
      </c>
      <c r="H144" s="15">
        <f ca="1" t="shared" si="2"/>
        <v>0</v>
      </c>
      <c r="I144" s="20"/>
      <c r="J144" s="21"/>
    </row>
    <row r="145" spans="1:10">
      <c r="A145" s="6">
        <v>142</v>
      </c>
      <c r="B145" s="14" t="s">
        <v>20</v>
      </c>
      <c r="C145" s="10" t="s">
        <v>12682</v>
      </c>
      <c r="D145" s="14" t="s">
        <v>12684</v>
      </c>
      <c r="E145" s="14" t="s">
        <v>2468</v>
      </c>
      <c r="F145" s="6">
        <f ca="1">COUNTIFS(累计派单!O:O,D:D,累计派单!S:S,$J$3)-COUNTIFS(累计派单!O:O,D:D,累计派单!I:I,"*群障*",累计派单!S:S,$J$3)</f>
        <v>0</v>
      </c>
      <c r="G145" s="6">
        <f ca="1">COUNTIFS(督办单!N:N,D:D,督办单!M:M,$J$3)</f>
        <v>0</v>
      </c>
      <c r="H145" s="15">
        <f ca="1" t="shared" si="2"/>
        <v>0</v>
      </c>
      <c r="I145" s="20"/>
      <c r="J145" s="21"/>
    </row>
    <row r="146" spans="1:10">
      <c r="A146" s="6">
        <v>143</v>
      </c>
      <c r="B146" s="14" t="s">
        <v>20</v>
      </c>
      <c r="C146" s="10" t="s">
        <v>2466</v>
      </c>
      <c r="D146" s="14" t="s">
        <v>2469</v>
      </c>
      <c r="E146" s="14" t="s">
        <v>2468</v>
      </c>
      <c r="F146" s="6">
        <f ca="1">COUNTIFS(累计派单!O:O,D:D,累计派单!S:S,$J$3)-COUNTIFS(累计派单!O:O,D:D,累计派单!I:I,"*群障*",累计派单!S:S,$J$3)</f>
        <v>0</v>
      </c>
      <c r="G146" s="6">
        <f ca="1">COUNTIFS(督办单!N:N,D:D,督办单!M:M,$J$3)</f>
        <v>0</v>
      </c>
      <c r="H146" s="15">
        <f ca="1" t="shared" si="2"/>
        <v>0</v>
      </c>
      <c r="I146" s="20"/>
      <c r="J146" s="21"/>
    </row>
    <row r="147" spans="1:10">
      <c r="A147" s="6">
        <v>144</v>
      </c>
      <c r="B147" s="14" t="s">
        <v>20</v>
      </c>
      <c r="C147" s="10" t="s">
        <v>3073</v>
      </c>
      <c r="D147" s="14" t="s">
        <v>3076</v>
      </c>
      <c r="E147" s="14" t="s">
        <v>3075</v>
      </c>
      <c r="F147" s="6">
        <f ca="1">COUNTIFS(累计派单!O:O,D:D,累计派单!S:S,$J$3)-COUNTIFS(累计派单!O:O,D:D,累计派单!I:I,"*群障*",累计派单!S:S,$J$3)</f>
        <v>0</v>
      </c>
      <c r="G147" s="6">
        <f ca="1">COUNTIFS(督办单!N:N,D:D,督办单!M:M,$J$3)</f>
        <v>0</v>
      </c>
      <c r="H147" s="15">
        <f ca="1" t="shared" si="2"/>
        <v>0</v>
      </c>
      <c r="I147" s="20"/>
      <c r="J147" s="21"/>
    </row>
    <row r="148" spans="1:10">
      <c r="A148" s="6">
        <v>145</v>
      </c>
      <c r="B148" s="14" t="s">
        <v>20</v>
      </c>
      <c r="C148" s="10" t="s">
        <v>11128</v>
      </c>
      <c r="D148" s="14" t="s">
        <v>11130</v>
      </c>
      <c r="E148" s="14" t="s">
        <v>8014</v>
      </c>
      <c r="F148" s="6">
        <f ca="1">COUNTIFS(累计派单!O:O,D:D,累计派单!S:S,$J$3)-COUNTIFS(累计派单!O:O,D:D,累计派单!I:I,"*群障*",累计派单!S:S,$J$3)</f>
        <v>0</v>
      </c>
      <c r="G148" s="6">
        <f ca="1">COUNTIFS(督办单!N:N,D:D,督办单!M:M,$J$3)</f>
        <v>0</v>
      </c>
      <c r="H148" s="15">
        <f ca="1" t="shared" si="2"/>
        <v>0</v>
      </c>
      <c r="I148" s="20"/>
      <c r="J148" s="21"/>
    </row>
    <row r="149" spans="1:10">
      <c r="A149" s="6">
        <v>146</v>
      </c>
      <c r="B149" s="14" t="s">
        <v>20</v>
      </c>
      <c r="C149" s="10" t="s">
        <v>13373</v>
      </c>
      <c r="D149" s="14" t="s">
        <v>13375</v>
      </c>
      <c r="E149" s="14" t="s">
        <v>4346</v>
      </c>
      <c r="F149" s="6">
        <f ca="1">COUNTIFS(累计派单!O:O,D:D,累计派单!S:S,$J$3)-COUNTIFS(累计派单!O:O,D:D,累计派单!I:I,"*群障*",累计派单!S:S,$J$3)</f>
        <v>0</v>
      </c>
      <c r="G149" s="6">
        <f ca="1">COUNTIFS(督办单!N:N,D:D,督办单!M:M,$J$3)</f>
        <v>0</v>
      </c>
      <c r="H149" s="15">
        <f ca="1" t="shared" si="2"/>
        <v>0</v>
      </c>
      <c r="I149" s="20"/>
      <c r="J149" s="21"/>
    </row>
    <row r="150" spans="1:10">
      <c r="A150" s="6">
        <v>147</v>
      </c>
      <c r="B150" s="14" t="s">
        <v>20</v>
      </c>
      <c r="C150" s="10" t="s">
        <v>6039</v>
      </c>
      <c r="D150" s="14" t="s">
        <v>6041</v>
      </c>
      <c r="E150" s="14" t="s">
        <v>3075</v>
      </c>
      <c r="F150" s="6">
        <f ca="1">COUNTIFS(累计派单!O:O,D:D,累计派单!S:S,$J$3)-COUNTIFS(累计派单!O:O,D:D,累计派单!I:I,"*群障*",累计派单!S:S,$J$3)</f>
        <v>0</v>
      </c>
      <c r="G150" s="6">
        <f ca="1">COUNTIFS(督办单!N:N,D:D,督办单!M:M,$J$3)</f>
        <v>0</v>
      </c>
      <c r="H150" s="15">
        <f ca="1" t="shared" si="2"/>
        <v>0</v>
      </c>
      <c r="I150" s="20"/>
      <c r="J150" s="21"/>
    </row>
    <row r="151" spans="1:10">
      <c r="A151" s="6">
        <v>148</v>
      </c>
      <c r="B151" s="14" t="s">
        <v>20</v>
      </c>
      <c r="C151" s="10" t="s">
        <v>18720</v>
      </c>
      <c r="D151" s="14" t="s">
        <v>18722</v>
      </c>
      <c r="E151" s="14" t="s">
        <v>3075</v>
      </c>
      <c r="F151" s="6">
        <f ca="1">COUNTIFS(累计派单!O:O,D:D,累计派单!S:S,$J$3)-COUNTIFS(累计派单!O:O,D:D,累计派单!I:I,"*群障*",累计派单!S:S,$J$3)</f>
        <v>0</v>
      </c>
      <c r="G151" s="6">
        <f ca="1">COUNTIFS(督办单!N:N,D:D,督办单!M:M,$J$3)</f>
        <v>0</v>
      </c>
      <c r="H151" s="15">
        <f ca="1" t="shared" si="2"/>
        <v>0</v>
      </c>
      <c r="I151" s="20"/>
      <c r="J151" s="21"/>
    </row>
    <row r="152" spans="1:10">
      <c r="A152" s="6">
        <v>149</v>
      </c>
      <c r="B152" s="14" t="s">
        <v>20</v>
      </c>
      <c r="C152" s="10" t="s">
        <v>8067</v>
      </c>
      <c r="D152" s="14" t="s">
        <v>8069</v>
      </c>
      <c r="E152" s="14" t="s">
        <v>3510</v>
      </c>
      <c r="F152" s="6">
        <f ca="1">COUNTIFS(累计派单!O:O,D:D,累计派单!S:S,$J$3)-COUNTIFS(累计派单!O:O,D:D,累计派单!I:I,"*群障*",累计派单!S:S,$J$3)</f>
        <v>0</v>
      </c>
      <c r="G152" s="6">
        <f ca="1">COUNTIFS(督办单!N:N,D:D,督办单!M:M,$J$3)</f>
        <v>0</v>
      </c>
      <c r="H152" s="15">
        <f ca="1" t="shared" si="2"/>
        <v>0</v>
      </c>
      <c r="I152" s="20"/>
      <c r="J152" s="21"/>
    </row>
    <row r="153" spans="1:10">
      <c r="A153" s="6">
        <v>150</v>
      </c>
      <c r="B153" s="14" t="s">
        <v>20</v>
      </c>
      <c r="C153" s="10" t="s">
        <v>4561</v>
      </c>
      <c r="D153" s="14" t="s">
        <v>4564</v>
      </c>
      <c r="E153" s="14" t="s">
        <v>2468</v>
      </c>
      <c r="F153" s="6">
        <f ca="1">COUNTIFS(累计派单!O:O,D:D,累计派单!S:S,$J$3)-COUNTIFS(累计派单!O:O,D:D,累计派单!I:I,"*群障*",累计派单!S:S,$J$3)</f>
        <v>0</v>
      </c>
      <c r="G153" s="6">
        <f ca="1">COUNTIFS(督办单!N:N,D:D,督办单!M:M,$J$3)</f>
        <v>0</v>
      </c>
      <c r="H153" s="15">
        <f ca="1" t="shared" si="2"/>
        <v>0</v>
      </c>
      <c r="I153" s="20"/>
      <c r="J153" s="21"/>
    </row>
    <row r="154" spans="1:10">
      <c r="A154" s="6">
        <v>151</v>
      </c>
      <c r="B154" s="14" t="s">
        <v>20</v>
      </c>
      <c r="C154" s="10" t="s">
        <v>3738</v>
      </c>
      <c r="D154" s="14" t="s">
        <v>3740</v>
      </c>
      <c r="E154" s="14" t="s">
        <v>3510</v>
      </c>
      <c r="F154" s="6">
        <f ca="1">COUNTIFS(累计派单!O:O,D:D,累计派单!S:S,$J$3)-COUNTIFS(累计派单!O:O,D:D,累计派单!I:I,"*群障*",累计派单!S:S,$J$3)</f>
        <v>0</v>
      </c>
      <c r="G154" s="6">
        <f ca="1">COUNTIFS(督办单!N:N,D:D,督办单!M:M,$J$3)</f>
        <v>0</v>
      </c>
      <c r="H154" s="15">
        <f ca="1" t="shared" si="2"/>
        <v>0</v>
      </c>
      <c r="I154" s="20"/>
      <c r="J154" s="21"/>
    </row>
    <row r="155" spans="1:10">
      <c r="A155" s="6">
        <v>152</v>
      </c>
      <c r="B155" s="14" t="s">
        <v>20</v>
      </c>
      <c r="C155" s="10" t="s">
        <v>23410</v>
      </c>
      <c r="D155" s="14" t="s">
        <v>23412</v>
      </c>
      <c r="E155" s="14" t="s">
        <v>3075</v>
      </c>
      <c r="F155" s="6">
        <f ca="1">COUNTIFS(累计派单!O:O,D:D,累计派单!S:S,$J$3)-COUNTIFS(累计派单!O:O,D:D,累计派单!I:I,"*群障*",累计派单!S:S,$J$3)</f>
        <v>0</v>
      </c>
      <c r="G155" s="6">
        <f ca="1">COUNTIFS(督办单!N:N,D:D,督办单!M:M,$J$3)</f>
        <v>0</v>
      </c>
      <c r="H155" s="15">
        <f ca="1" t="shared" si="2"/>
        <v>0</v>
      </c>
      <c r="I155" s="20"/>
      <c r="J155" s="21"/>
    </row>
    <row r="156" spans="1:10">
      <c r="A156" s="6">
        <v>153</v>
      </c>
      <c r="B156" s="14" t="s">
        <v>22</v>
      </c>
      <c r="C156" s="10" t="s">
        <v>6396</v>
      </c>
      <c r="D156" s="14" t="s">
        <v>6399</v>
      </c>
      <c r="E156" s="14" t="s">
        <v>2381</v>
      </c>
      <c r="F156" s="6">
        <f ca="1">COUNTIFS(累计派单!O:O,D:D,累计派单!S:S,$J$3)-COUNTIFS(累计派单!O:O,D:D,累计派单!I:I,"*群障*",累计派单!S:S,$J$3)</f>
        <v>0</v>
      </c>
      <c r="G156" s="6">
        <f ca="1">COUNTIFS(督办单!N:N,D:D,督办单!M:M,$J$3)</f>
        <v>0</v>
      </c>
      <c r="H156" s="15">
        <f ca="1" t="shared" si="2"/>
        <v>0</v>
      </c>
      <c r="I156" s="20"/>
      <c r="J156" s="21"/>
    </row>
    <row r="157" spans="1:10">
      <c r="A157" s="6">
        <v>154</v>
      </c>
      <c r="B157" s="14" t="s">
        <v>22</v>
      </c>
      <c r="C157" s="10" t="s">
        <v>23106</v>
      </c>
      <c r="D157" s="14" t="s">
        <v>23108</v>
      </c>
      <c r="E157" s="14" t="s">
        <v>7112</v>
      </c>
      <c r="F157" s="6">
        <f ca="1">COUNTIFS(累计派单!O:O,D:D,累计派单!S:S,$J$3)-COUNTIFS(累计派单!O:O,D:D,累计派单!I:I,"*群障*",累计派单!S:S,$J$3)</f>
        <v>0</v>
      </c>
      <c r="G157" s="6">
        <f ca="1">COUNTIFS(督办单!N:N,D:D,督办单!M:M,$J$3)</f>
        <v>0</v>
      </c>
      <c r="H157" s="15">
        <f ca="1" t="shared" si="2"/>
        <v>0</v>
      </c>
      <c r="I157" s="20"/>
      <c r="J157" s="21"/>
    </row>
    <row r="158" spans="1:10">
      <c r="A158" s="6">
        <v>155</v>
      </c>
      <c r="B158" s="14" t="s">
        <v>22</v>
      </c>
      <c r="C158" s="10" t="s">
        <v>67104</v>
      </c>
      <c r="D158" s="14" t="s">
        <v>67105</v>
      </c>
      <c r="E158" s="14" t="s">
        <v>7687</v>
      </c>
      <c r="F158" s="6">
        <f ca="1">COUNTIFS(累计派单!O:O,D:D,累计派单!S:S,$J$3)-COUNTIFS(累计派单!O:O,D:D,累计派单!I:I,"*群障*",累计派单!S:S,$J$3)</f>
        <v>0</v>
      </c>
      <c r="G158" s="6">
        <f ca="1">COUNTIFS(督办单!N:N,D:D,督办单!M:M,$J$3)</f>
        <v>0</v>
      </c>
      <c r="H158" s="15">
        <f ca="1" t="shared" si="2"/>
        <v>0</v>
      </c>
      <c r="I158" s="20"/>
      <c r="J158" s="21"/>
    </row>
    <row r="159" spans="1:10">
      <c r="A159" s="6">
        <v>156</v>
      </c>
      <c r="B159" s="14" t="s">
        <v>22</v>
      </c>
      <c r="C159" s="10" t="s">
        <v>3609</v>
      </c>
      <c r="D159" s="16" t="s">
        <v>3611</v>
      </c>
      <c r="E159" s="14" t="s">
        <v>2381</v>
      </c>
      <c r="F159" s="6">
        <f ca="1">COUNTIFS(累计派单!O:O,D:D,累计派单!S:S,$J$3)-COUNTIFS(累计派单!O:O,D:D,累计派单!I:I,"*群障*",累计派单!S:S,$J$3)</f>
        <v>0</v>
      </c>
      <c r="G159" s="6">
        <f ca="1">COUNTIFS(督办单!N:N,D:D,督办单!M:M,$J$3)</f>
        <v>0</v>
      </c>
      <c r="H159" s="15">
        <f ca="1" t="shared" si="2"/>
        <v>0</v>
      </c>
      <c r="I159" s="20"/>
      <c r="J159" s="21"/>
    </row>
    <row r="160" spans="1:10">
      <c r="A160" s="6">
        <v>157</v>
      </c>
      <c r="B160" s="14" t="s">
        <v>22</v>
      </c>
      <c r="C160" s="10" t="s">
        <v>6005</v>
      </c>
      <c r="D160" s="14" t="s">
        <v>6007</v>
      </c>
      <c r="E160" s="14" t="s">
        <v>3098</v>
      </c>
      <c r="F160" s="6">
        <f ca="1">COUNTIFS(累计派单!O:O,D:D,累计派单!S:S,$J$3)-COUNTIFS(累计派单!O:O,D:D,累计派单!I:I,"*群障*",累计派单!S:S,$J$3)</f>
        <v>0</v>
      </c>
      <c r="G160" s="6">
        <f ca="1">COUNTIFS(督办单!N:N,D:D,督办单!M:M,$J$3)</f>
        <v>0</v>
      </c>
      <c r="H160" s="15">
        <f ca="1" t="shared" si="2"/>
        <v>0</v>
      </c>
      <c r="I160" s="20"/>
      <c r="J160" s="21"/>
    </row>
    <row r="161" spans="1:10">
      <c r="A161" s="6">
        <v>158</v>
      </c>
      <c r="B161" s="14" t="s">
        <v>22</v>
      </c>
      <c r="C161" s="10" t="s">
        <v>43672</v>
      </c>
      <c r="D161" s="14" t="s">
        <v>43674</v>
      </c>
      <c r="E161" s="14" t="s">
        <v>3098</v>
      </c>
      <c r="F161" s="6">
        <f ca="1">COUNTIFS(累计派单!O:O,D:D,累计派单!S:S,$J$3)-COUNTIFS(累计派单!O:O,D:D,累计派单!I:I,"*群障*",累计派单!S:S,$J$3)</f>
        <v>0</v>
      </c>
      <c r="G161" s="6">
        <f ca="1">COUNTIFS(督办单!N:N,D:D,督办单!M:M,$J$3)</f>
        <v>0</v>
      </c>
      <c r="H161" s="15">
        <f ca="1" t="shared" si="2"/>
        <v>0</v>
      </c>
      <c r="I161" s="20"/>
      <c r="J161" s="21"/>
    </row>
    <row r="162" spans="1:10">
      <c r="A162" s="6">
        <v>159</v>
      </c>
      <c r="B162" s="14" t="s">
        <v>22</v>
      </c>
      <c r="C162" s="10" t="s">
        <v>4089</v>
      </c>
      <c r="D162" s="14" t="s">
        <v>4091</v>
      </c>
      <c r="E162" s="14" t="s">
        <v>2575</v>
      </c>
      <c r="F162" s="6">
        <f ca="1">COUNTIFS(累计派单!O:O,D:D,累计派单!S:S,$J$3)-COUNTIFS(累计派单!O:O,D:D,累计派单!I:I,"*群障*",累计派单!S:S,$J$3)</f>
        <v>0</v>
      </c>
      <c r="G162" s="6">
        <f ca="1">COUNTIFS(督办单!N:N,D:D,督办单!M:M,$J$3)</f>
        <v>0</v>
      </c>
      <c r="H162" s="15">
        <f ca="1" t="shared" si="2"/>
        <v>0</v>
      </c>
      <c r="I162" s="20"/>
      <c r="J162" s="21"/>
    </row>
    <row r="163" spans="1:10">
      <c r="A163" s="6">
        <v>160</v>
      </c>
      <c r="B163" s="14" t="s">
        <v>22</v>
      </c>
      <c r="C163" s="10" t="s">
        <v>67106</v>
      </c>
      <c r="D163" s="14" t="s">
        <v>67107</v>
      </c>
      <c r="E163" s="14" t="s">
        <v>7112</v>
      </c>
      <c r="F163" s="6">
        <f ca="1">COUNTIFS(累计派单!O:O,D:D,累计派单!S:S,$J$3)-COUNTIFS(累计派单!O:O,D:D,累计派单!I:I,"*群障*",累计派单!S:S,$J$3)</f>
        <v>0</v>
      </c>
      <c r="G163" s="6">
        <f ca="1">COUNTIFS(督办单!N:N,D:D,督办单!M:M,$J$3)</f>
        <v>0</v>
      </c>
      <c r="H163" s="15">
        <f ca="1" t="shared" si="2"/>
        <v>0</v>
      </c>
      <c r="I163" s="20"/>
      <c r="J163" s="21"/>
    </row>
    <row r="164" spans="1:10">
      <c r="A164" s="6">
        <v>161</v>
      </c>
      <c r="B164" s="14" t="s">
        <v>22</v>
      </c>
      <c r="C164" s="10" t="s">
        <v>2847</v>
      </c>
      <c r="D164" s="16" t="s">
        <v>2850</v>
      </c>
      <c r="E164" s="14" t="s">
        <v>2849</v>
      </c>
      <c r="F164" s="6">
        <f ca="1">COUNTIFS(累计派单!O:O,D:D,累计派单!S:S,$J$3)-COUNTIFS(累计派单!O:O,D:D,累计派单!I:I,"*群障*",累计派单!S:S,$J$3)</f>
        <v>0</v>
      </c>
      <c r="G164" s="6">
        <f ca="1">COUNTIFS(督办单!N:N,D:D,督办单!M:M,$J$3)</f>
        <v>0</v>
      </c>
      <c r="H164" s="15">
        <f ca="1" t="shared" si="2"/>
        <v>0</v>
      </c>
      <c r="I164" s="20"/>
      <c r="J164" s="21"/>
    </row>
    <row r="165" spans="1:10">
      <c r="A165" s="6">
        <v>162</v>
      </c>
      <c r="B165" s="14" t="s">
        <v>22</v>
      </c>
      <c r="C165" s="10" t="s">
        <v>13783</v>
      </c>
      <c r="D165" s="14" t="s">
        <v>13785</v>
      </c>
      <c r="E165" s="14" t="s">
        <v>3621</v>
      </c>
      <c r="F165" s="6">
        <f ca="1">COUNTIFS(累计派单!O:O,D:D,累计派单!S:S,$J$3)-COUNTIFS(累计派单!O:O,D:D,累计派单!I:I,"*群障*",累计派单!S:S,$J$3)</f>
        <v>0</v>
      </c>
      <c r="G165" s="6">
        <f ca="1">COUNTIFS(督办单!N:N,D:D,督办单!M:M,$J$3)</f>
        <v>0</v>
      </c>
      <c r="H165" s="15">
        <f ca="1" t="shared" si="2"/>
        <v>0</v>
      </c>
      <c r="I165" s="20"/>
      <c r="J165" s="21"/>
    </row>
    <row r="166" spans="1:10">
      <c r="A166" s="6">
        <v>163</v>
      </c>
      <c r="B166" s="17" t="s">
        <v>22</v>
      </c>
      <c r="C166" s="18" t="s">
        <v>3167</v>
      </c>
      <c r="D166" s="17" t="s">
        <v>3169</v>
      </c>
      <c r="E166" s="17" t="s">
        <v>3098</v>
      </c>
      <c r="F166" s="6">
        <f ca="1">COUNTIFS(累计派单!O:O,D:D,累计派单!S:S,$J$3)-COUNTIFS(累计派单!O:O,D:D,累计派单!I:I,"*群障*",累计派单!S:S,$J$3)</f>
        <v>0</v>
      </c>
      <c r="G166" s="6">
        <f ca="1">COUNTIFS(督办单!N:N,D:D,督办单!M:M,$J$3)</f>
        <v>0</v>
      </c>
      <c r="H166" s="15">
        <f ca="1" t="shared" si="2"/>
        <v>0</v>
      </c>
      <c r="I166" s="20"/>
      <c r="J166" s="21"/>
    </row>
    <row r="167" spans="1:10">
      <c r="A167" s="6">
        <v>164</v>
      </c>
      <c r="B167" s="14" t="s">
        <v>22</v>
      </c>
      <c r="C167" s="10" t="s">
        <v>7083</v>
      </c>
      <c r="D167" s="14" t="s">
        <v>7085</v>
      </c>
      <c r="E167" s="14" t="s">
        <v>2575</v>
      </c>
      <c r="F167" s="6">
        <f ca="1">COUNTIFS(累计派单!O:O,D:D,累计派单!S:S,$J$3)-COUNTIFS(累计派单!O:O,D:D,累计派单!I:I,"*群障*",累计派单!S:S,$J$3)</f>
        <v>0</v>
      </c>
      <c r="G167" s="6">
        <f ca="1">COUNTIFS(督办单!N:N,D:D,督办单!M:M,$J$3)</f>
        <v>0</v>
      </c>
      <c r="H167" s="15">
        <f ca="1" t="shared" si="2"/>
        <v>0</v>
      </c>
      <c r="I167" s="20"/>
      <c r="J167" s="21"/>
    </row>
    <row r="168" spans="1:10">
      <c r="A168" s="6">
        <v>165</v>
      </c>
      <c r="B168" s="14" t="s">
        <v>22</v>
      </c>
      <c r="C168" s="10" t="s">
        <v>67108</v>
      </c>
      <c r="D168" s="14" t="s">
        <v>67109</v>
      </c>
      <c r="E168" s="14" t="s">
        <v>2381</v>
      </c>
      <c r="F168" s="6">
        <f ca="1">COUNTIFS(累计派单!O:O,D:D,累计派单!S:S,$J$3)-COUNTIFS(累计派单!O:O,D:D,累计派单!I:I,"*群障*",累计派单!S:S,$J$3)</f>
        <v>0</v>
      </c>
      <c r="G168" s="6">
        <f ca="1">COUNTIFS(督办单!N:N,D:D,督办单!M:M,$J$3)</f>
        <v>0</v>
      </c>
      <c r="H168" s="15">
        <f ca="1" t="shared" si="2"/>
        <v>0</v>
      </c>
      <c r="I168" s="20"/>
      <c r="J168" s="21"/>
    </row>
    <row r="169" spans="1:10">
      <c r="A169" s="6">
        <v>166</v>
      </c>
      <c r="B169" s="14" t="s">
        <v>22</v>
      </c>
      <c r="C169" s="10" t="s">
        <v>17678</v>
      </c>
      <c r="D169" s="14" t="s">
        <v>17680</v>
      </c>
      <c r="E169" s="14" t="s">
        <v>2575</v>
      </c>
      <c r="F169" s="6">
        <f ca="1">COUNTIFS(累计派单!O:O,D:D,累计派单!S:S,$J$3)-COUNTIFS(累计派单!O:O,D:D,累计派单!I:I,"*群障*",累计派单!S:S,$J$3)</f>
        <v>0</v>
      </c>
      <c r="G169" s="6">
        <f ca="1">COUNTIFS(督办单!N:N,D:D,督办单!M:M,$J$3)</f>
        <v>0</v>
      </c>
      <c r="H169" s="15">
        <f ca="1" t="shared" si="2"/>
        <v>0</v>
      </c>
      <c r="I169" s="20"/>
      <c r="J169" s="21"/>
    </row>
    <row r="170" spans="1:10">
      <c r="A170" s="6">
        <v>167</v>
      </c>
      <c r="B170" s="14" t="s">
        <v>22</v>
      </c>
      <c r="C170" s="10" t="s">
        <v>2379</v>
      </c>
      <c r="D170" s="16" t="s">
        <v>2383</v>
      </c>
      <c r="E170" s="14" t="s">
        <v>2381</v>
      </c>
      <c r="F170" s="6">
        <f ca="1">COUNTIFS(累计派单!O:O,D:D,累计派单!S:S,$J$3)-COUNTIFS(累计派单!O:O,D:D,累计派单!I:I,"*群障*",累计派单!S:S,$J$3)</f>
        <v>0</v>
      </c>
      <c r="G170" s="6">
        <f ca="1">COUNTIFS(督办单!N:N,D:D,督办单!M:M,$J$3)</f>
        <v>0</v>
      </c>
      <c r="H170" s="15">
        <f ca="1" t="shared" si="2"/>
        <v>0</v>
      </c>
      <c r="I170" s="20"/>
      <c r="J170" s="21"/>
    </row>
    <row r="171" spans="1:10">
      <c r="A171" s="6">
        <v>168</v>
      </c>
      <c r="B171" s="14" t="s">
        <v>22</v>
      </c>
      <c r="C171" s="10" t="s">
        <v>9436</v>
      </c>
      <c r="D171" s="14" t="s">
        <v>9438</v>
      </c>
      <c r="E171" s="14" t="s">
        <v>2381</v>
      </c>
      <c r="F171" s="6">
        <f ca="1">COUNTIFS(累计派单!O:O,D:D,累计派单!S:S,$J$3)-COUNTIFS(累计派单!O:O,D:D,累计派单!I:I,"*群障*",累计派单!S:S,$J$3)</f>
        <v>0</v>
      </c>
      <c r="G171" s="6">
        <f ca="1">COUNTIFS(督办单!N:N,D:D,督办单!M:M,$J$3)</f>
        <v>0</v>
      </c>
      <c r="H171" s="15">
        <f ca="1" t="shared" si="2"/>
        <v>0</v>
      </c>
      <c r="I171" s="20"/>
      <c r="J171" s="21"/>
    </row>
    <row r="172" spans="1:10">
      <c r="A172" s="6">
        <v>169</v>
      </c>
      <c r="B172" s="17" t="s">
        <v>22</v>
      </c>
      <c r="C172" s="18" t="s">
        <v>7110</v>
      </c>
      <c r="D172" s="19" t="s">
        <v>7113</v>
      </c>
      <c r="E172" s="17" t="s">
        <v>7112</v>
      </c>
      <c r="F172" s="6">
        <f ca="1">COUNTIFS(累计派单!O:O,D:D,累计派单!S:S,$J$3)-COUNTIFS(累计派单!O:O,D:D,累计派单!I:I,"*群障*",累计派单!S:S,$J$3)</f>
        <v>0</v>
      </c>
      <c r="G172" s="6">
        <f ca="1">COUNTIFS(督办单!N:N,D:D,督办单!M:M,$J$3)</f>
        <v>0</v>
      </c>
      <c r="H172" s="15">
        <f ca="1" t="shared" si="2"/>
        <v>0</v>
      </c>
      <c r="I172" s="20"/>
      <c r="J172" s="21"/>
    </row>
    <row r="173" spans="1:10">
      <c r="A173" s="6">
        <v>170</v>
      </c>
      <c r="B173" s="14" t="s">
        <v>22</v>
      </c>
      <c r="C173" s="10" t="s">
        <v>4057</v>
      </c>
      <c r="D173" s="14" t="s">
        <v>4060</v>
      </c>
      <c r="E173" s="14" t="s">
        <v>4059</v>
      </c>
      <c r="F173" s="6">
        <f ca="1">COUNTIFS(累计派单!O:O,D:D,累计派单!S:S,$J$3)-COUNTIFS(累计派单!O:O,D:D,累计派单!I:I,"*群障*",累计派单!S:S,$J$3)</f>
        <v>0</v>
      </c>
      <c r="G173" s="6">
        <f ca="1">COUNTIFS(督办单!N:N,D:D,督办单!M:M,$J$3)</f>
        <v>0</v>
      </c>
      <c r="H173" s="15">
        <f ca="1" t="shared" si="2"/>
        <v>0</v>
      </c>
      <c r="I173" s="20"/>
      <c r="J173" s="21"/>
    </row>
    <row r="174" spans="1:10">
      <c r="A174" s="6">
        <v>171</v>
      </c>
      <c r="B174" s="14" t="s">
        <v>22</v>
      </c>
      <c r="C174" s="10" t="s">
        <v>3552</v>
      </c>
      <c r="D174" s="14" t="s">
        <v>5640</v>
      </c>
      <c r="E174" s="14" t="s">
        <v>2575</v>
      </c>
      <c r="F174" s="6">
        <f ca="1">COUNTIFS(累计派单!O:O,D:D,累计派单!S:S,$J$3)-COUNTIFS(累计派单!O:O,D:D,累计派单!I:I,"*群障*",累计派单!S:S,$J$3)</f>
        <v>0</v>
      </c>
      <c r="G174" s="6">
        <f ca="1">COUNTIFS(督办单!N:N,D:D,督办单!M:M,$J$3)</f>
        <v>0</v>
      </c>
      <c r="H174" s="15">
        <f ca="1" t="shared" si="2"/>
        <v>0</v>
      </c>
      <c r="I174" s="20"/>
      <c r="J174" s="21"/>
    </row>
    <row r="175" spans="1:10">
      <c r="A175" s="6">
        <v>172</v>
      </c>
      <c r="B175" s="14" t="s">
        <v>22</v>
      </c>
      <c r="C175" s="10" t="s">
        <v>9877</v>
      </c>
      <c r="D175" s="14" t="s">
        <v>9879</v>
      </c>
      <c r="E175" s="14" t="s">
        <v>4059</v>
      </c>
      <c r="F175" s="6">
        <f ca="1">COUNTIFS(累计派单!O:O,D:D,累计派单!S:S,$J$3)-COUNTIFS(累计派单!O:O,D:D,累计派单!I:I,"*群障*",累计派单!S:S,$J$3)</f>
        <v>0</v>
      </c>
      <c r="G175" s="6">
        <f ca="1">COUNTIFS(督办单!N:N,D:D,督办单!M:M,$J$3)</f>
        <v>0</v>
      </c>
      <c r="H175" s="15">
        <f ca="1" t="shared" si="2"/>
        <v>0</v>
      </c>
      <c r="I175" s="20"/>
      <c r="J175" s="21"/>
    </row>
    <row r="176" spans="1:10">
      <c r="A176" s="6">
        <v>173</v>
      </c>
      <c r="B176" s="14" t="s">
        <v>22</v>
      </c>
      <c r="C176" s="10" t="s">
        <v>7685</v>
      </c>
      <c r="D176" s="14" t="s">
        <v>7688</v>
      </c>
      <c r="E176" s="14" t="s">
        <v>2849</v>
      </c>
      <c r="F176" s="6">
        <f ca="1">COUNTIFS(累计派单!O:O,D:D,累计派单!S:S,$J$3)-COUNTIFS(累计派单!O:O,D:D,累计派单!I:I,"*群障*",累计派单!S:S,$J$3)</f>
        <v>0</v>
      </c>
      <c r="G176" s="6">
        <f ca="1">COUNTIFS(督办单!N:N,D:D,督办单!M:M,$J$3)</f>
        <v>0</v>
      </c>
      <c r="H176" s="15">
        <f ca="1" t="shared" si="2"/>
        <v>0</v>
      </c>
      <c r="I176" s="20"/>
      <c r="J176" s="21"/>
    </row>
    <row r="177" spans="1:10">
      <c r="A177" s="6">
        <v>174</v>
      </c>
      <c r="B177" s="14" t="s">
        <v>22</v>
      </c>
      <c r="C177" s="10" t="s">
        <v>8254</v>
      </c>
      <c r="D177" s="14" t="s">
        <v>8256</v>
      </c>
      <c r="E177" s="14" t="s">
        <v>3098</v>
      </c>
      <c r="F177" s="6">
        <f ca="1">COUNTIFS(累计派单!O:O,D:D,累计派单!S:S,$J$3)-COUNTIFS(累计派单!O:O,D:D,累计派单!I:I,"*群障*",累计派单!S:S,$J$3)</f>
        <v>0</v>
      </c>
      <c r="G177" s="6">
        <f ca="1">COUNTIFS(督办单!N:N,D:D,督办单!M:M,$J$3)</f>
        <v>0</v>
      </c>
      <c r="H177" s="15">
        <f ca="1" t="shared" si="2"/>
        <v>0</v>
      </c>
      <c r="I177" s="20"/>
      <c r="J177" s="21"/>
    </row>
    <row r="178" spans="1:10">
      <c r="A178" s="6">
        <v>175</v>
      </c>
      <c r="B178" s="14" t="s">
        <v>22</v>
      </c>
      <c r="C178" s="10" t="s">
        <v>8903</v>
      </c>
      <c r="D178" s="14" t="s">
        <v>8905</v>
      </c>
      <c r="E178" s="14" t="s">
        <v>7112</v>
      </c>
      <c r="F178" s="6">
        <f ca="1">COUNTIFS(累计派单!O:O,D:D,累计派单!S:S,$J$3)-COUNTIFS(累计派单!O:O,D:D,累计派单!I:I,"*群障*",累计派单!S:S,$J$3)</f>
        <v>0</v>
      </c>
      <c r="G178" s="6">
        <f ca="1">COUNTIFS(督办单!N:N,D:D,督办单!M:M,$J$3)</f>
        <v>0</v>
      </c>
      <c r="H178" s="15">
        <f ca="1" t="shared" si="2"/>
        <v>0</v>
      </c>
      <c r="I178" s="20"/>
      <c r="J178" s="21"/>
    </row>
    <row r="179" spans="1:10">
      <c r="A179" s="6">
        <v>176</v>
      </c>
      <c r="B179" s="14" t="s">
        <v>22</v>
      </c>
      <c r="C179" s="10" t="s">
        <v>2696</v>
      </c>
      <c r="D179" s="14" t="s">
        <v>2698</v>
      </c>
      <c r="E179" s="14" t="s">
        <v>2575</v>
      </c>
      <c r="F179" s="6">
        <f ca="1">COUNTIFS(累计派单!O:O,D:D,累计派单!S:S,$J$3)-COUNTIFS(累计派单!O:O,D:D,累计派单!I:I,"*群障*",累计派单!S:S,$J$3)</f>
        <v>0</v>
      </c>
      <c r="G179" s="6">
        <f ca="1">COUNTIFS(督办单!N:N,D:D,督办单!M:M,$J$3)</f>
        <v>0</v>
      </c>
      <c r="H179" s="15">
        <f ca="1" t="shared" si="2"/>
        <v>0</v>
      </c>
      <c r="I179" s="20"/>
      <c r="J179" s="21"/>
    </row>
    <row r="180" spans="1:10">
      <c r="A180" s="6">
        <v>177</v>
      </c>
      <c r="B180" s="14" t="s">
        <v>22</v>
      </c>
      <c r="C180" s="10" t="s">
        <v>7398</v>
      </c>
      <c r="D180" s="14" t="s">
        <v>7400</v>
      </c>
      <c r="E180" s="14" t="s">
        <v>4059</v>
      </c>
      <c r="F180" s="6">
        <f ca="1">COUNTIFS(累计派单!O:O,D:D,累计派单!S:S,$J$3)-COUNTIFS(累计派单!O:O,D:D,累计派单!I:I,"*群障*",累计派单!S:S,$J$3)</f>
        <v>0</v>
      </c>
      <c r="G180" s="6">
        <f ca="1">COUNTIFS(督办单!N:N,D:D,督办单!M:M,$J$3)</f>
        <v>0</v>
      </c>
      <c r="H180" s="15">
        <f ca="1" t="shared" si="2"/>
        <v>0</v>
      </c>
      <c r="I180" s="20"/>
      <c r="J180" s="21"/>
    </row>
    <row r="181" spans="1:10">
      <c r="A181" s="6">
        <v>178</v>
      </c>
      <c r="B181" s="14" t="s">
        <v>22</v>
      </c>
      <c r="C181" s="10" t="s">
        <v>2573</v>
      </c>
      <c r="D181" s="14" t="s">
        <v>2576</v>
      </c>
      <c r="E181" s="14" t="s">
        <v>2575</v>
      </c>
      <c r="F181" s="6">
        <f ca="1">COUNTIFS(累计派单!O:O,D:D,累计派单!S:S,$J$3)-COUNTIFS(累计派单!O:O,D:D,累计派单!I:I,"*群障*",累计派单!S:S,$J$3)</f>
        <v>0</v>
      </c>
      <c r="G181" s="6">
        <f ca="1">COUNTIFS(督办单!N:N,D:D,督办单!M:M,$J$3)</f>
        <v>0</v>
      </c>
      <c r="H181" s="15">
        <f ca="1" t="shared" si="2"/>
        <v>0</v>
      </c>
      <c r="I181" s="20"/>
      <c r="J181" s="21"/>
    </row>
    <row r="182" spans="1:10">
      <c r="A182" s="6">
        <v>179</v>
      </c>
      <c r="B182" s="14" t="s">
        <v>22</v>
      </c>
      <c r="C182" s="10" t="s">
        <v>3682</v>
      </c>
      <c r="D182" s="14" t="s">
        <v>3684</v>
      </c>
      <c r="E182" s="14" t="s">
        <v>3621</v>
      </c>
      <c r="F182" s="6">
        <f ca="1">COUNTIFS(累计派单!O:O,D:D,累计派单!S:S,$J$3)-COUNTIFS(累计派单!O:O,D:D,累计派单!I:I,"*群障*",累计派单!S:S,$J$3)</f>
        <v>0</v>
      </c>
      <c r="G182" s="6">
        <f ca="1">COUNTIFS(督办单!N:N,D:D,督办单!M:M,$J$3)</f>
        <v>0</v>
      </c>
      <c r="H182" s="15">
        <f ca="1" t="shared" si="2"/>
        <v>0</v>
      </c>
      <c r="I182" s="20"/>
      <c r="J182" s="21"/>
    </row>
    <row r="183" spans="1:10">
      <c r="A183" s="6">
        <v>180</v>
      </c>
      <c r="B183" s="14" t="s">
        <v>22</v>
      </c>
      <c r="C183" s="10" t="s">
        <v>67110</v>
      </c>
      <c r="D183" s="14" t="s">
        <v>67111</v>
      </c>
      <c r="E183" s="14" t="s">
        <v>2381</v>
      </c>
      <c r="F183" s="6">
        <f ca="1">COUNTIFS(累计派单!O:O,D:D,累计派单!S:S,$J$3)-COUNTIFS(累计派单!O:O,D:D,累计派单!I:I,"*群障*",累计派单!S:S,$J$3)</f>
        <v>0</v>
      </c>
      <c r="G183" s="6">
        <f ca="1">COUNTIFS(督办单!N:N,D:D,督办单!M:M,$J$3)</f>
        <v>0</v>
      </c>
      <c r="H183" s="15">
        <f ca="1" t="shared" si="2"/>
        <v>0</v>
      </c>
      <c r="I183" s="20"/>
      <c r="J183" s="21"/>
    </row>
    <row r="184" spans="1:10">
      <c r="A184" s="6">
        <v>181</v>
      </c>
      <c r="B184" s="14" t="s">
        <v>22</v>
      </c>
      <c r="C184" s="10" t="s">
        <v>30738</v>
      </c>
      <c r="D184" s="14" t="s">
        <v>36755</v>
      </c>
      <c r="E184" s="14" t="s">
        <v>2575</v>
      </c>
      <c r="F184" s="6">
        <f ca="1">COUNTIFS(累计派单!O:O,D:D,累计派单!S:S,$J$3)-COUNTIFS(累计派单!O:O,D:D,累计派单!I:I,"*群障*",累计派单!S:S,$J$3)</f>
        <v>0</v>
      </c>
      <c r="G184" s="6">
        <f ca="1">COUNTIFS(督办单!N:N,D:D,督办单!M:M,$J$3)</f>
        <v>0</v>
      </c>
      <c r="H184" s="15">
        <f ca="1" t="shared" si="2"/>
        <v>0</v>
      </c>
      <c r="I184" s="20"/>
      <c r="J184" s="21"/>
    </row>
    <row r="185" spans="1:10">
      <c r="A185" s="6">
        <v>182</v>
      </c>
      <c r="B185" s="14" t="s">
        <v>22</v>
      </c>
      <c r="C185" s="10" t="s">
        <v>67112</v>
      </c>
      <c r="D185" s="14" t="s">
        <v>67113</v>
      </c>
      <c r="E185" s="14" t="s">
        <v>3098</v>
      </c>
      <c r="F185" s="6">
        <f ca="1">COUNTIFS(累计派单!O:O,D:D,累计派单!S:S,$J$3)-COUNTIFS(累计派单!O:O,D:D,累计派单!I:I,"*群障*",累计派单!S:S,$J$3)</f>
        <v>0</v>
      </c>
      <c r="G185" s="6">
        <f ca="1">COUNTIFS(督办单!N:N,D:D,督办单!M:M,$J$3)</f>
        <v>0</v>
      </c>
      <c r="H185" s="15">
        <f ca="1" t="shared" si="2"/>
        <v>0</v>
      </c>
      <c r="I185" s="20"/>
      <c r="J185" s="21"/>
    </row>
    <row r="186" spans="1:10">
      <c r="A186" s="6">
        <v>183</v>
      </c>
      <c r="B186" s="14" t="s">
        <v>22</v>
      </c>
      <c r="C186" s="10" t="s">
        <v>11058</v>
      </c>
      <c r="D186" s="14" t="s">
        <v>11060</v>
      </c>
      <c r="E186" s="14" t="s">
        <v>7687</v>
      </c>
      <c r="F186" s="6">
        <f ca="1">COUNTIFS(累计派单!O:O,D:D,累计派单!S:S,$J$3)-COUNTIFS(累计派单!O:O,D:D,累计派单!I:I,"*群障*",累计派单!S:S,$J$3)</f>
        <v>0</v>
      </c>
      <c r="G186" s="6">
        <f ca="1">COUNTIFS(督办单!N:N,D:D,督办单!M:M,$J$3)</f>
        <v>0</v>
      </c>
      <c r="H186" s="15">
        <f ca="1" t="shared" si="2"/>
        <v>0</v>
      </c>
      <c r="I186" s="20"/>
      <c r="J186" s="21"/>
    </row>
    <row r="187" spans="1:10">
      <c r="A187" s="6">
        <v>184</v>
      </c>
      <c r="B187" s="14" t="s">
        <v>22</v>
      </c>
      <c r="C187" s="10" t="s">
        <v>67114</v>
      </c>
      <c r="D187" s="14" t="s">
        <v>67115</v>
      </c>
      <c r="E187" s="14" t="s">
        <v>2575</v>
      </c>
      <c r="F187" s="6">
        <f ca="1">COUNTIFS(累计派单!O:O,D:D,累计派单!S:S,$J$3)-COUNTIFS(累计派单!O:O,D:D,累计派单!I:I,"*群障*",累计派单!S:S,$J$3)</f>
        <v>0</v>
      </c>
      <c r="G187" s="6">
        <f ca="1">COUNTIFS(督办单!N:N,D:D,督办单!M:M,$J$3)</f>
        <v>0</v>
      </c>
      <c r="H187" s="15">
        <f ca="1" t="shared" si="2"/>
        <v>0</v>
      </c>
      <c r="I187" s="20"/>
      <c r="J187" s="21"/>
    </row>
    <row r="188" spans="1:10">
      <c r="A188" s="6">
        <v>185</v>
      </c>
      <c r="B188" s="14" t="s">
        <v>22</v>
      </c>
      <c r="C188" s="10" t="s">
        <v>4582</v>
      </c>
      <c r="D188" s="14" t="s">
        <v>4584</v>
      </c>
      <c r="E188" s="14" t="s">
        <v>2849</v>
      </c>
      <c r="F188" s="6">
        <f ca="1">COUNTIFS(累计派单!O:O,D:D,累计派单!S:S,$J$3)-COUNTIFS(累计派单!O:O,D:D,累计派单!I:I,"*群障*",累计派单!S:S,$J$3)</f>
        <v>0</v>
      </c>
      <c r="G188" s="6">
        <f ca="1">COUNTIFS(督办单!N:N,D:D,督办单!M:M,$J$3)</f>
        <v>0</v>
      </c>
      <c r="H188" s="15">
        <f ca="1" t="shared" si="2"/>
        <v>0</v>
      </c>
      <c r="I188" s="20"/>
      <c r="J188" s="21"/>
    </row>
    <row r="189" spans="1:10">
      <c r="A189" s="6">
        <v>186</v>
      </c>
      <c r="B189" s="14" t="s">
        <v>22</v>
      </c>
      <c r="C189" s="10" t="s">
        <v>3224</v>
      </c>
      <c r="D189" s="14" t="s">
        <v>10128</v>
      </c>
      <c r="E189" s="14" t="s">
        <v>3087</v>
      </c>
      <c r="F189" s="6">
        <f ca="1">COUNTIFS(累计派单!O:O,D:D,累计派单!S:S,$J$3)-COUNTIFS(累计派单!O:O,D:D,累计派单!I:I,"*群障*",累计派单!S:S,$J$3)</f>
        <v>0</v>
      </c>
      <c r="G189" s="6">
        <f ca="1">COUNTIFS(督办单!N:N,D:D,督办单!M:M,$J$3)</f>
        <v>0</v>
      </c>
      <c r="H189" s="15">
        <f ca="1" t="shared" si="2"/>
        <v>0</v>
      </c>
      <c r="I189" s="20"/>
      <c r="J189" s="21"/>
    </row>
    <row r="190" spans="1:10">
      <c r="A190" s="6">
        <v>187</v>
      </c>
      <c r="B190" s="14" t="s">
        <v>22</v>
      </c>
      <c r="C190" s="10" t="s">
        <v>3224</v>
      </c>
      <c r="D190" s="14" t="s">
        <v>3226</v>
      </c>
      <c r="E190" s="14" t="s">
        <v>2381</v>
      </c>
      <c r="F190" s="6">
        <f ca="1">COUNTIFS(累计派单!O:O,D:D,累计派单!S:S,$J$3)-COUNTIFS(累计派单!O:O,D:D,累计派单!I:I,"*群障*",累计派单!S:S,$J$3)</f>
        <v>0</v>
      </c>
      <c r="G190" s="6">
        <f ca="1">COUNTIFS(督办单!N:N,D:D,督办单!M:M,$J$3)</f>
        <v>0</v>
      </c>
      <c r="H190" s="15">
        <f ca="1" t="shared" si="2"/>
        <v>0</v>
      </c>
      <c r="I190" s="20"/>
      <c r="J190" s="21"/>
    </row>
    <row r="191" spans="1:10">
      <c r="A191" s="6">
        <v>188</v>
      </c>
      <c r="B191" s="14" t="s">
        <v>22</v>
      </c>
      <c r="C191" s="10" t="s">
        <v>67116</v>
      </c>
      <c r="D191" s="14" t="s">
        <v>67117</v>
      </c>
      <c r="E191" s="14" t="s">
        <v>2381</v>
      </c>
      <c r="F191" s="6">
        <f ca="1">COUNTIFS(累计派单!O:O,D:D,累计派单!S:S,$J$3)-COUNTIFS(累计派单!O:O,D:D,累计派单!I:I,"*群障*",累计派单!S:S,$J$3)</f>
        <v>0</v>
      </c>
      <c r="G191" s="6">
        <f ca="1">COUNTIFS(督办单!N:N,D:D,督办单!M:M,$J$3)</f>
        <v>0</v>
      </c>
      <c r="H191" s="15">
        <f ca="1" t="shared" si="2"/>
        <v>0</v>
      </c>
      <c r="I191" s="20"/>
      <c r="J191" s="21"/>
    </row>
    <row r="192" spans="1:10">
      <c r="A192" s="6">
        <v>189</v>
      </c>
      <c r="B192" s="14" t="s">
        <v>22</v>
      </c>
      <c r="C192" s="10" t="s">
        <v>51723</v>
      </c>
      <c r="D192" s="14" t="s">
        <v>51725</v>
      </c>
      <c r="E192" s="14" t="s">
        <v>3087</v>
      </c>
      <c r="F192" s="6">
        <f ca="1">COUNTIFS(累计派单!O:O,D:D,累计派单!S:S,$J$3)-COUNTIFS(累计派单!O:O,D:D,累计派单!I:I,"*群障*",累计派单!S:S,$J$3)</f>
        <v>0</v>
      </c>
      <c r="G192" s="6">
        <f ca="1">COUNTIFS(督办单!N:N,D:D,督办单!M:M,$J$3)</f>
        <v>0</v>
      </c>
      <c r="H192" s="15">
        <f ca="1" t="shared" si="2"/>
        <v>0</v>
      </c>
      <c r="I192" s="20"/>
      <c r="J192" s="21"/>
    </row>
    <row r="193" spans="1:10">
      <c r="A193" s="6">
        <v>190</v>
      </c>
      <c r="B193" s="14" t="s">
        <v>22</v>
      </c>
      <c r="C193" s="10" t="s">
        <v>67118</v>
      </c>
      <c r="D193" s="14" t="s">
        <v>67119</v>
      </c>
      <c r="E193" s="14" t="s">
        <v>3098</v>
      </c>
      <c r="F193" s="6">
        <f ca="1">COUNTIFS(累计派单!O:O,D:D,累计派单!S:S,$J$3)-COUNTIFS(累计派单!O:O,D:D,累计派单!I:I,"*群障*",累计派单!S:S,$J$3)</f>
        <v>0</v>
      </c>
      <c r="G193" s="6">
        <f ca="1">COUNTIFS(督办单!N:N,D:D,督办单!M:M,$J$3)</f>
        <v>0</v>
      </c>
      <c r="H193" s="15">
        <f ca="1" t="shared" si="2"/>
        <v>0</v>
      </c>
      <c r="I193" s="20"/>
      <c r="J193" s="21"/>
    </row>
    <row r="194" spans="1:10">
      <c r="A194" s="6">
        <v>191</v>
      </c>
      <c r="B194" s="14" t="s">
        <v>22</v>
      </c>
      <c r="C194" s="10" t="s">
        <v>8616</v>
      </c>
      <c r="D194" s="14" t="s">
        <v>8618</v>
      </c>
      <c r="E194" s="14" t="s">
        <v>7112</v>
      </c>
      <c r="F194" s="6">
        <f ca="1">COUNTIFS(累计派单!O:O,D:D,累计派单!S:S,$J$3)-COUNTIFS(累计派单!O:O,D:D,累计派单!I:I,"*群障*",累计派单!S:S,$J$3)</f>
        <v>0</v>
      </c>
      <c r="G194" s="6">
        <f ca="1">COUNTIFS(督办单!N:N,D:D,督办单!M:M,$J$3)</f>
        <v>0</v>
      </c>
      <c r="H194" s="15">
        <f ca="1" t="shared" si="2"/>
        <v>0</v>
      </c>
      <c r="I194" s="20"/>
      <c r="J194" s="21"/>
    </row>
    <row r="195" spans="1:10">
      <c r="A195" s="6">
        <v>192</v>
      </c>
      <c r="B195" s="14" t="s">
        <v>22</v>
      </c>
      <c r="C195" s="10" t="s">
        <v>6796</v>
      </c>
      <c r="D195" s="14" t="s">
        <v>6798</v>
      </c>
      <c r="E195" s="14" t="s">
        <v>3098</v>
      </c>
      <c r="F195" s="6">
        <f ca="1">COUNTIFS(累计派单!O:O,D:D,累计派单!S:S,$J$3)-COUNTIFS(累计派单!O:O,D:D,累计派单!I:I,"*群障*",累计派单!S:S,$J$3)</f>
        <v>0</v>
      </c>
      <c r="G195" s="6">
        <f ca="1">COUNTIFS(督办单!N:N,D:D,督办单!M:M,$J$3)</f>
        <v>0</v>
      </c>
      <c r="H195" s="15">
        <f ca="1" t="shared" si="2"/>
        <v>0</v>
      </c>
      <c r="I195" s="20"/>
      <c r="J195" s="21"/>
    </row>
    <row r="196" spans="1:10">
      <c r="A196" s="6">
        <v>193</v>
      </c>
      <c r="B196" s="14" t="s">
        <v>22</v>
      </c>
      <c r="C196" s="10" t="s">
        <v>3619</v>
      </c>
      <c r="D196" s="14" t="s">
        <v>3623</v>
      </c>
      <c r="E196" s="14" t="s">
        <v>3621</v>
      </c>
      <c r="F196" s="6">
        <f ca="1">COUNTIFS(累计派单!O:O,D:D,累计派单!S:S,$J$3)-COUNTIFS(累计派单!O:O,D:D,累计派单!I:I,"*群障*",累计派单!S:S,$J$3)</f>
        <v>0</v>
      </c>
      <c r="G196" s="6">
        <f ca="1">COUNTIFS(督办单!N:N,D:D,督办单!M:M,$J$3)</f>
        <v>0</v>
      </c>
      <c r="H196" s="15">
        <f ca="1" t="shared" ref="H196:H259" si="3">IFERROR(G196/F196,0)</f>
        <v>0</v>
      </c>
      <c r="I196" s="20"/>
      <c r="J196" s="21"/>
    </row>
    <row r="197" spans="1:10">
      <c r="A197" s="6">
        <v>194</v>
      </c>
      <c r="B197" s="14" t="s">
        <v>22</v>
      </c>
      <c r="C197" s="10" t="s">
        <v>13329</v>
      </c>
      <c r="D197" s="14" t="s">
        <v>13331</v>
      </c>
      <c r="E197" s="14" t="s">
        <v>2849</v>
      </c>
      <c r="F197" s="6">
        <f ca="1">COUNTIFS(累计派单!O:O,D:D,累计派单!S:S,$J$3)-COUNTIFS(累计派单!O:O,D:D,累计派单!I:I,"*群障*",累计派单!S:S,$J$3)</f>
        <v>0</v>
      </c>
      <c r="G197" s="6">
        <f ca="1">COUNTIFS(督办单!N:N,D:D,督办单!M:M,$J$3)</f>
        <v>0</v>
      </c>
      <c r="H197" s="15">
        <f ca="1" t="shared" si="3"/>
        <v>0</v>
      </c>
      <c r="I197" s="20"/>
      <c r="J197" s="21"/>
    </row>
    <row r="198" spans="1:10">
      <c r="A198" s="6">
        <v>195</v>
      </c>
      <c r="B198" s="14" t="s">
        <v>22</v>
      </c>
      <c r="C198" s="10" t="s">
        <v>3096</v>
      </c>
      <c r="D198" s="14" t="s">
        <v>3099</v>
      </c>
      <c r="E198" s="14" t="s">
        <v>3098</v>
      </c>
      <c r="F198" s="6">
        <f ca="1">COUNTIFS(累计派单!O:O,D:D,累计派单!S:S,$J$3)-COUNTIFS(累计派单!O:O,D:D,累计派单!I:I,"*群障*",累计派单!S:S,$J$3)</f>
        <v>0</v>
      </c>
      <c r="G198" s="6">
        <f ca="1">COUNTIFS(督办单!N:N,D:D,督办单!M:M,$J$3)</f>
        <v>0</v>
      </c>
      <c r="H198" s="15">
        <f ca="1" t="shared" si="3"/>
        <v>0</v>
      </c>
      <c r="I198" s="20"/>
      <c r="J198" s="21"/>
    </row>
    <row r="199" spans="1:10">
      <c r="A199" s="6">
        <v>196</v>
      </c>
      <c r="B199" s="14" t="s">
        <v>22</v>
      </c>
      <c r="C199" s="10" t="s">
        <v>67120</v>
      </c>
      <c r="D199" s="14" t="s">
        <v>67121</v>
      </c>
      <c r="E199" s="14" t="s">
        <v>2575</v>
      </c>
      <c r="F199" s="6">
        <f ca="1">COUNTIFS(累计派单!O:O,D:D,累计派单!S:S,$J$3)-COUNTIFS(累计派单!O:O,D:D,累计派单!I:I,"*群障*",累计派单!S:S,$J$3)</f>
        <v>0</v>
      </c>
      <c r="G199" s="6">
        <f ca="1">COUNTIFS(督办单!N:N,D:D,督办单!M:M,$J$3)</f>
        <v>0</v>
      </c>
      <c r="H199" s="15">
        <f ca="1" t="shared" si="3"/>
        <v>0</v>
      </c>
      <c r="I199" s="20"/>
      <c r="J199" s="21"/>
    </row>
    <row r="200" spans="1:10">
      <c r="A200" s="6">
        <v>197</v>
      </c>
      <c r="B200" s="14" t="s">
        <v>22</v>
      </c>
      <c r="C200" s="10" t="s">
        <v>2900</v>
      </c>
      <c r="D200" s="14" t="s">
        <v>2902</v>
      </c>
      <c r="E200" s="14" t="s">
        <v>2575</v>
      </c>
      <c r="F200" s="6">
        <f ca="1">COUNTIFS(累计派单!O:O,D:D,累计派单!S:S,$J$3)-COUNTIFS(累计派单!O:O,D:D,累计派单!I:I,"*群障*",累计派单!S:S,$J$3)</f>
        <v>0</v>
      </c>
      <c r="G200" s="6">
        <f ca="1">COUNTIFS(督办单!N:N,D:D,督办单!M:M,$J$3)</f>
        <v>0</v>
      </c>
      <c r="H200" s="15">
        <f ca="1" t="shared" si="3"/>
        <v>0</v>
      </c>
      <c r="I200" s="20"/>
      <c r="J200" s="21"/>
    </row>
    <row r="201" spans="1:10">
      <c r="A201" s="6">
        <v>198</v>
      </c>
      <c r="B201" s="17" t="s">
        <v>22</v>
      </c>
      <c r="C201" s="18" t="s">
        <v>67122</v>
      </c>
      <c r="D201" s="19" t="s">
        <v>67123</v>
      </c>
      <c r="E201" s="17" t="s">
        <v>2381</v>
      </c>
      <c r="F201" s="6">
        <f ca="1">COUNTIFS(累计派单!O:O,D:D,累计派单!S:S,$J$3)-COUNTIFS(累计派单!O:O,D:D,累计派单!I:I,"*群障*",累计派单!S:S,$J$3)</f>
        <v>0</v>
      </c>
      <c r="G201" s="6">
        <f ca="1">COUNTIFS(督办单!N:N,D:D,督办单!M:M,$J$3)</f>
        <v>0</v>
      </c>
      <c r="H201" s="15">
        <f ca="1" t="shared" si="3"/>
        <v>0</v>
      </c>
      <c r="I201" s="20"/>
      <c r="J201" s="21"/>
    </row>
    <row r="202" spans="1:10">
      <c r="A202" s="6">
        <v>199</v>
      </c>
      <c r="B202" s="14" t="s">
        <v>22</v>
      </c>
      <c r="C202" s="10" t="s">
        <v>3565</v>
      </c>
      <c r="D202" s="14" t="s">
        <v>3567</v>
      </c>
      <c r="E202" s="14" t="s">
        <v>2575</v>
      </c>
      <c r="F202" s="6">
        <f ca="1">COUNTIFS(累计派单!O:O,D:D,累计派单!S:S,$J$3)-COUNTIFS(累计派单!O:O,D:D,累计派单!I:I,"*群障*",累计派单!S:S,$J$3)</f>
        <v>0</v>
      </c>
      <c r="G202" s="6">
        <f ca="1">COUNTIFS(督办单!N:N,D:D,督办单!M:M,$J$3)</f>
        <v>0</v>
      </c>
      <c r="H202" s="15">
        <f ca="1" t="shared" si="3"/>
        <v>0</v>
      </c>
      <c r="I202" s="20"/>
      <c r="J202" s="21"/>
    </row>
    <row r="203" spans="1:10">
      <c r="A203" s="6">
        <v>200</v>
      </c>
      <c r="B203" s="14" t="s">
        <v>22</v>
      </c>
      <c r="C203" s="10" t="s">
        <v>3085</v>
      </c>
      <c r="D203" s="14" t="s">
        <v>3088</v>
      </c>
      <c r="E203" s="14" t="s">
        <v>3087</v>
      </c>
      <c r="F203" s="6">
        <f ca="1">COUNTIFS(累计派单!O:O,D:D,累计派单!S:S,$J$3)-COUNTIFS(累计派单!O:O,D:D,累计派单!I:I,"*群障*",累计派单!S:S,$J$3)</f>
        <v>0</v>
      </c>
      <c r="G203" s="6">
        <f ca="1">COUNTIFS(督办单!N:N,D:D,督办单!M:M,$J$3)</f>
        <v>0</v>
      </c>
      <c r="H203" s="15">
        <f ca="1" t="shared" si="3"/>
        <v>0</v>
      </c>
      <c r="I203" s="20"/>
      <c r="J203" s="21"/>
    </row>
    <row r="204" spans="1:10">
      <c r="A204" s="6">
        <v>201</v>
      </c>
      <c r="B204" s="14" t="s">
        <v>22</v>
      </c>
      <c r="C204" s="10" t="s">
        <v>17395</v>
      </c>
      <c r="D204" s="14" t="s">
        <v>17397</v>
      </c>
      <c r="E204" s="14" t="s">
        <v>7112</v>
      </c>
      <c r="F204" s="6">
        <f ca="1">COUNTIFS(累计派单!O:O,D:D,累计派单!S:S,$J$3)-COUNTIFS(累计派单!O:O,D:D,累计派单!I:I,"*群障*",累计派单!S:S,$J$3)</f>
        <v>0</v>
      </c>
      <c r="G204" s="6">
        <f ca="1">COUNTIFS(督办单!N:N,D:D,督办单!M:M,$J$3)</f>
        <v>0</v>
      </c>
      <c r="H204" s="15">
        <f ca="1" t="shared" si="3"/>
        <v>0</v>
      </c>
      <c r="I204" s="20"/>
      <c r="J204" s="21"/>
    </row>
    <row r="205" spans="1:10">
      <c r="A205" s="6">
        <v>202</v>
      </c>
      <c r="B205" s="24" t="s">
        <v>17</v>
      </c>
      <c r="C205" s="10" t="s">
        <v>67124</v>
      </c>
      <c r="D205" s="14" t="s">
        <v>67125</v>
      </c>
      <c r="E205" s="14" t="s">
        <v>3459</v>
      </c>
      <c r="F205" s="6">
        <f ca="1">COUNTIFS(累计派单!O:O,D:D,累计派单!S:S,$J$3)-COUNTIFS(累计派单!O:O,D:D,累计派单!I:I,"*群障*",累计派单!S:S,$J$3)</f>
        <v>0</v>
      </c>
      <c r="G205" s="6">
        <f ca="1">COUNTIFS(督办单!N:N,D:D,督办单!M:M,$J$3)</f>
        <v>0</v>
      </c>
      <c r="H205" s="15">
        <f ca="1" t="shared" si="3"/>
        <v>0</v>
      </c>
      <c r="I205" s="20"/>
      <c r="J205" s="21"/>
    </row>
    <row r="206" spans="1:10">
      <c r="A206" s="6">
        <v>203</v>
      </c>
      <c r="B206" s="14" t="s">
        <v>17</v>
      </c>
      <c r="C206" s="10" t="s">
        <v>9821</v>
      </c>
      <c r="D206" s="14" t="s">
        <v>9823</v>
      </c>
      <c r="E206" s="14" t="s">
        <v>4168</v>
      </c>
      <c r="F206" s="6">
        <f ca="1">COUNTIFS(累计派单!O:O,D:D,累计派单!S:S,$J$3)-COUNTIFS(累计派单!O:O,D:D,累计派单!I:I,"*群障*",累计派单!S:S,$J$3)</f>
        <v>0</v>
      </c>
      <c r="G206" s="6">
        <f ca="1">COUNTIFS(督办单!N:N,D:D,督办单!M:M,$J$3)</f>
        <v>0</v>
      </c>
      <c r="H206" s="15">
        <f ca="1" t="shared" si="3"/>
        <v>0</v>
      </c>
      <c r="I206" s="20"/>
      <c r="J206" s="21"/>
    </row>
    <row r="207" spans="1:10">
      <c r="A207" s="6">
        <v>204</v>
      </c>
      <c r="B207" s="14" t="s">
        <v>17</v>
      </c>
      <c r="C207" s="10" t="s">
        <v>11311</v>
      </c>
      <c r="D207" s="14" t="s">
        <v>11313</v>
      </c>
      <c r="E207" s="14" t="s">
        <v>2601</v>
      </c>
      <c r="F207" s="6">
        <f ca="1">COUNTIFS(累计派单!O:O,D:D,累计派单!S:S,$J$3)-COUNTIFS(累计派单!O:O,D:D,累计派单!I:I,"*群障*",累计派单!S:S,$J$3)</f>
        <v>0</v>
      </c>
      <c r="G207" s="6">
        <f ca="1">COUNTIFS(督办单!N:N,D:D,督办单!M:M,$J$3)</f>
        <v>0</v>
      </c>
      <c r="H207" s="15">
        <f ca="1" t="shared" si="3"/>
        <v>0</v>
      </c>
      <c r="I207" s="20"/>
      <c r="J207" s="21"/>
    </row>
    <row r="208" spans="1:10">
      <c r="A208" s="6">
        <v>205</v>
      </c>
      <c r="B208" s="14" t="s">
        <v>17</v>
      </c>
      <c r="C208" s="10" t="s">
        <v>13675</v>
      </c>
      <c r="D208" s="14" t="s">
        <v>13677</v>
      </c>
      <c r="E208" s="14" t="s">
        <v>5238</v>
      </c>
      <c r="F208" s="6">
        <f ca="1">COUNTIFS(累计派单!O:O,D:D,累计派单!S:S,$J$3)-COUNTIFS(累计派单!O:O,D:D,累计派单!I:I,"*群障*",累计派单!S:S,$J$3)</f>
        <v>0</v>
      </c>
      <c r="G208" s="6">
        <f ca="1">COUNTIFS(督办单!N:N,D:D,督办单!M:M,$J$3)</f>
        <v>0</v>
      </c>
      <c r="H208" s="15">
        <f ca="1" t="shared" si="3"/>
        <v>0</v>
      </c>
      <c r="I208" s="20"/>
      <c r="J208" s="21"/>
    </row>
    <row r="209" spans="1:10">
      <c r="A209" s="6">
        <v>206</v>
      </c>
      <c r="B209" s="14" t="s">
        <v>17</v>
      </c>
      <c r="C209" s="10" t="s">
        <v>5236</v>
      </c>
      <c r="D209" s="14" t="s">
        <v>5239</v>
      </c>
      <c r="E209" s="14" t="s">
        <v>5238</v>
      </c>
      <c r="F209" s="6">
        <f ca="1">COUNTIFS(累计派单!O:O,D:D,累计派单!S:S,$J$3)-COUNTIFS(累计派单!O:O,D:D,累计派单!I:I,"*群障*",累计派单!S:S,$J$3)</f>
        <v>0</v>
      </c>
      <c r="G209" s="6">
        <f ca="1">COUNTIFS(督办单!N:N,D:D,督办单!M:M,$J$3)</f>
        <v>0</v>
      </c>
      <c r="H209" s="15">
        <f ca="1" t="shared" si="3"/>
        <v>0</v>
      </c>
      <c r="I209" s="20"/>
      <c r="J209" s="21"/>
    </row>
    <row r="210" spans="1:10">
      <c r="A210" s="6">
        <v>207</v>
      </c>
      <c r="B210" s="14" t="s">
        <v>17</v>
      </c>
      <c r="C210" s="10" t="s">
        <v>4166</v>
      </c>
      <c r="D210" s="14" t="s">
        <v>4169</v>
      </c>
      <c r="E210" s="14" t="s">
        <v>4168</v>
      </c>
      <c r="F210" s="6">
        <f ca="1">COUNTIFS(累计派单!O:O,D:D,累计派单!S:S,$J$3)-COUNTIFS(累计派单!O:O,D:D,累计派单!I:I,"*群障*",累计派单!S:S,$J$3)</f>
        <v>0</v>
      </c>
      <c r="G210" s="6">
        <f ca="1">COUNTIFS(督办单!N:N,D:D,督办单!M:M,$J$3)</f>
        <v>0</v>
      </c>
      <c r="H210" s="15">
        <f ca="1" t="shared" si="3"/>
        <v>0</v>
      </c>
      <c r="I210" s="20"/>
      <c r="J210" s="21"/>
    </row>
    <row r="211" spans="1:10">
      <c r="A211" s="6">
        <v>208</v>
      </c>
      <c r="B211" s="14" t="s">
        <v>17</v>
      </c>
      <c r="C211" s="10" t="s">
        <v>16109</v>
      </c>
      <c r="D211" s="14" t="s">
        <v>16111</v>
      </c>
      <c r="E211" s="14" t="s">
        <v>3695</v>
      </c>
      <c r="F211" s="6">
        <f ca="1">COUNTIFS(累计派单!O:O,D:D,累计派单!S:S,$J$3)-COUNTIFS(累计派单!O:O,D:D,累计派单!I:I,"*群障*",累计派单!S:S,$J$3)</f>
        <v>0</v>
      </c>
      <c r="G211" s="6">
        <f ca="1">COUNTIFS(督办单!N:N,D:D,督办单!M:M,$J$3)</f>
        <v>0</v>
      </c>
      <c r="H211" s="15">
        <f ca="1" t="shared" si="3"/>
        <v>0</v>
      </c>
      <c r="I211" s="20"/>
      <c r="J211" s="21"/>
    </row>
    <row r="212" spans="1:10">
      <c r="A212" s="6">
        <v>209</v>
      </c>
      <c r="B212" s="14" t="s">
        <v>17</v>
      </c>
      <c r="C212" s="10" t="s">
        <v>67126</v>
      </c>
      <c r="D212" s="14" t="s">
        <v>67127</v>
      </c>
      <c r="E212" s="14" t="s">
        <v>3695</v>
      </c>
      <c r="F212" s="6">
        <f ca="1">COUNTIFS(累计派单!O:O,D:D,累计派单!S:S,$J$3)-COUNTIFS(累计派单!O:O,D:D,累计派单!I:I,"*群障*",累计派单!S:S,$J$3)</f>
        <v>0</v>
      </c>
      <c r="G212" s="6">
        <f ca="1">COUNTIFS(督办单!N:N,D:D,督办单!M:M,$J$3)</f>
        <v>0</v>
      </c>
      <c r="H212" s="15">
        <f ca="1" t="shared" si="3"/>
        <v>0</v>
      </c>
      <c r="I212" s="20"/>
      <c r="J212" s="21"/>
    </row>
    <row r="213" spans="1:10">
      <c r="A213" s="6">
        <v>210</v>
      </c>
      <c r="B213" s="14" t="s">
        <v>17</v>
      </c>
      <c r="C213" s="10" t="s">
        <v>22345</v>
      </c>
      <c r="D213" s="14" t="s">
        <v>22347</v>
      </c>
      <c r="E213" s="14" t="s">
        <v>4071</v>
      </c>
      <c r="F213" s="6">
        <f ca="1">COUNTIFS(累计派单!O:O,D:D,累计派单!S:S,$J$3)-COUNTIFS(累计派单!O:O,D:D,累计派单!I:I,"*群障*",累计派单!S:S,$J$3)</f>
        <v>0</v>
      </c>
      <c r="G213" s="6">
        <f ca="1">COUNTIFS(督办单!N:N,D:D,督办单!M:M,$J$3)</f>
        <v>0</v>
      </c>
      <c r="H213" s="15">
        <f ca="1" t="shared" si="3"/>
        <v>0</v>
      </c>
      <c r="I213" s="20"/>
      <c r="J213" s="21"/>
    </row>
    <row r="214" spans="1:10">
      <c r="A214" s="6">
        <v>211</v>
      </c>
      <c r="B214" s="14" t="s">
        <v>17</v>
      </c>
      <c r="C214" s="10" t="s">
        <v>2599</v>
      </c>
      <c r="D214" s="14" t="s">
        <v>2603</v>
      </c>
      <c r="E214" s="14" t="s">
        <v>2601</v>
      </c>
      <c r="F214" s="6">
        <f ca="1">COUNTIFS(累计派单!O:O,D:D,累计派单!S:S,$J$3)-COUNTIFS(累计派单!O:O,D:D,累计派单!I:I,"*群障*",累计派单!S:S,$J$3)</f>
        <v>0</v>
      </c>
      <c r="G214" s="6">
        <f ca="1">COUNTIFS(督办单!N:N,D:D,督办单!M:M,$J$3)</f>
        <v>0</v>
      </c>
      <c r="H214" s="15">
        <f ca="1" t="shared" si="3"/>
        <v>0</v>
      </c>
      <c r="I214" s="20"/>
      <c r="J214" s="21"/>
    </row>
    <row r="215" spans="1:10">
      <c r="A215" s="6">
        <v>212</v>
      </c>
      <c r="B215" s="24" t="s">
        <v>17</v>
      </c>
      <c r="C215" s="10" t="s">
        <v>3456</v>
      </c>
      <c r="D215" s="14" t="s">
        <v>3460</v>
      </c>
      <c r="E215" s="14" t="s">
        <v>3459</v>
      </c>
      <c r="F215" s="6">
        <f ca="1">COUNTIFS(累计派单!O:O,D:D,累计派单!S:S,$J$3)-COUNTIFS(累计派单!O:O,D:D,累计派单!I:I,"*群障*",累计派单!S:S,$J$3)</f>
        <v>0</v>
      </c>
      <c r="G215" s="6">
        <f ca="1">COUNTIFS(督办单!N:N,D:D,督办单!M:M,$J$3)</f>
        <v>0</v>
      </c>
      <c r="H215" s="15">
        <f ca="1" t="shared" si="3"/>
        <v>0</v>
      </c>
      <c r="I215" s="20"/>
      <c r="J215" s="21"/>
    </row>
    <row r="216" spans="1:10">
      <c r="A216" s="6">
        <v>213</v>
      </c>
      <c r="B216" s="14" t="s">
        <v>17</v>
      </c>
      <c r="C216" s="10" t="s">
        <v>5021</v>
      </c>
      <c r="D216" s="14" t="s">
        <v>5023</v>
      </c>
      <c r="E216" s="14" t="s">
        <v>4071</v>
      </c>
      <c r="F216" s="6">
        <f ca="1">COUNTIFS(累计派单!O:O,D:D,累计派单!S:S,$J$3)-COUNTIFS(累计派单!O:O,D:D,累计派单!I:I,"*群障*",累计派单!S:S,$J$3)</f>
        <v>0</v>
      </c>
      <c r="G216" s="6">
        <f ca="1">COUNTIFS(督办单!N:N,D:D,督办单!M:M,$J$3)</f>
        <v>0</v>
      </c>
      <c r="H216" s="15">
        <f ca="1" t="shared" si="3"/>
        <v>0</v>
      </c>
      <c r="I216" s="20"/>
      <c r="J216" s="21"/>
    </row>
    <row r="217" spans="1:10">
      <c r="A217" s="6">
        <v>214</v>
      </c>
      <c r="B217" s="14" t="s">
        <v>17</v>
      </c>
      <c r="C217" s="10" t="s">
        <v>7561</v>
      </c>
      <c r="D217" s="14" t="s">
        <v>67128</v>
      </c>
      <c r="E217" s="14" t="s">
        <v>2601</v>
      </c>
      <c r="F217" s="6">
        <f ca="1">COUNTIFS(累计派单!O:O,D:D,累计派单!S:S,$J$3)-COUNTIFS(累计派单!O:O,D:D,累计派单!I:I,"*群障*",累计派单!S:S,$J$3)</f>
        <v>0</v>
      </c>
      <c r="G217" s="6">
        <f ca="1">COUNTIFS(督办单!N:N,D:D,督办单!M:M,$J$3)</f>
        <v>0</v>
      </c>
      <c r="H217" s="15">
        <f ca="1" t="shared" si="3"/>
        <v>0</v>
      </c>
      <c r="I217" s="20"/>
      <c r="J217" s="21"/>
    </row>
    <row r="218" spans="1:10">
      <c r="A218" s="6">
        <v>215</v>
      </c>
      <c r="B218" s="14" t="s">
        <v>17</v>
      </c>
      <c r="C218" s="10" t="s">
        <v>4069</v>
      </c>
      <c r="D218" s="14" t="s">
        <v>4072</v>
      </c>
      <c r="E218" s="14" t="s">
        <v>4168</v>
      </c>
      <c r="F218" s="6">
        <f ca="1">COUNTIFS(累计派单!O:O,D:D,累计派单!S:S,$J$3)-COUNTIFS(累计派单!O:O,D:D,累计派单!I:I,"*群障*",累计派单!S:S,$J$3)</f>
        <v>0</v>
      </c>
      <c r="G218" s="6">
        <f ca="1">COUNTIFS(督办单!N:N,D:D,督办单!M:M,$J$3)</f>
        <v>0</v>
      </c>
      <c r="H218" s="15">
        <f ca="1" t="shared" si="3"/>
        <v>0</v>
      </c>
      <c r="I218" s="20"/>
      <c r="J218" s="21"/>
    </row>
    <row r="219" spans="1:10">
      <c r="A219" s="6">
        <v>216</v>
      </c>
      <c r="B219" s="14" t="s">
        <v>17</v>
      </c>
      <c r="C219" s="10" t="s">
        <v>9656</v>
      </c>
      <c r="D219" s="14" t="s">
        <v>9658</v>
      </c>
      <c r="E219" s="14" t="s">
        <v>2601</v>
      </c>
      <c r="F219" s="6">
        <f ca="1">COUNTIFS(累计派单!O:O,D:D,累计派单!S:S,$J$3)-COUNTIFS(累计派单!O:O,D:D,累计派单!I:I,"*群障*",累计派单!S:S,$J$3)</f>
        <v>0</v>
      </c>
      <c r="G219" s="6">
        <f ca="1">COUNTIFS(督办单!N:N,D:D,督办单!M:M,$J$3)</f>
        <v>0</v>
      </c>
      <c r="H219" s="15">
        <f ca="1" t="shared" si="3"/>
        <v>0</v>
      </c>
      <c r="I219" s="20"/>
      <c r="J219" s="21"/>
    </row>
    <row r="220" spans="1:10">
      <c r="A220" s="6">
        <v>217</v>
      </c>
      <c r="B220" s="14" t="s">
        <v>17</v>
      </c>
      <c r="C220" s="10" t="s">
        <v>3693</v>
      </c>
      <c r="D220" s="14" t="s">
        <v>3696</v>
      </c>
      <c r="E220" s="14" t="s">
        <v>3695</v>
      </c>
      <c r="F220" s="6">
        <f ca="1">COUNTIFS(累计派单!O:O,D:D,累计派单!S:S,$J$3)-COUNTIFS(累计派单!O:O,D:D,累计派单!I:I,"*群障*",累计派单!S:S,$J$3)</f>
        <v>0</v>
      </c>
      <c r="G220" s="6">
        <f ca="1">COUNTIFS(督办单!N:N,D:D,督办单!M:M,$J$3)</f>
        <v>0</v>
      </c>
      <c r="H220" s="15">
        <f ca="1" t="shared" si="3"/>
        <v>0</v>
      </c>
      <c r="I220" s="20"/>
      <c r="J220" s="21"/>
    </row>
    <row r="221" spans="1:10">
      <c r="A221" s="6">
        <v>218</v>
      </c>
      <c r="B221" s="14" t="s">
        <v>17</v>
      </c>
      <c r="C221" s="10" t="s">
        <v>6970</v>
      </c>
      <c r="D221" s="14" t="s">
        <v>6972</v>
      </c>
      <c r="E221" s="14" t="s">
        <v>5238</v>
      </c>
      <c r="F221" s="6">
        <f ca="1">COUNTIFS(累计派单!O:O,D:D,累计派单!S:S,$J$3)-COUNTIFS(累计派单!O:O,D:D,累计派单!I:I,"*群障*",累计派单!S:S,$J$3)</f>
        <v>0</v>
      </c>
      <c r="G221" s="6">
        <f ca="1">COUNTIFS(督办单!N:N,D:D,督办单!M:M,$J$3)</f>
        <v>0</v>
      </c>
      <c r="H221" s="15">
        <f ca="1" t="shared" si="3"/>
        <v>0</v>
      </c>
      <c r="I221" s="20"/>
      <c r="J221" s="21"/>
    </row>
    <row r="222" spans="1:10">
      <c r="A222" s="6">
        <v>219</v>
      </c>
      <c r="B222" s="24" t="s">
        <v>17</v>
      </c>
      <c r="C222" s="10" t="s">
        <v>10659</v>
      </c>
      <c r="D222" s="14" t="s">
        <v>10661</v>
      </c>
      <c r="E222" s="14" t="s">
        <v>3459</v>
      </c>
      <c r="F222" s="6">
        <f ca="1">COUNTIFS(累计派单!O:O,D:D,累计派单!S:S,$J$3)-COUNTIFS(累计派单!O:O,D:D,累计派单!I:I,"*群障*",累计派单!S:S,$J$3)</f>
        <v>0</v>
      </c>
      <c r="G222" s="6">
        <f ca="1">COUNTIFS(督办单!N:N,D:D,督办单!M:M,$J$3)</f>
        <v>0</v>
      </c>
      <c r="H222" s="15">
        <f ca="1" t="shared" si="3"/>
        <v>0</v>
      </c>
      <c r="I222" s="20"/>
      <c r="J222" s="21"/>
    </row>
    <row r="223" spans="1:10">
      <c r="A223" s="6">
        <v>220</v>
      </c>
      <c r="B223" s="14" t="s">
        <v>17</v>
      </c>
      <c r="C223" s="10" t="s">
        <v>13884</v>
      </c>
      <c r="D223" s="14" t="s">
        <v>13886</v>
      </c>
      <c r="E223" s="14" t="s">
        <v>2601</v>
      </c>
      <c r="F223" s="6">
        <f ca="1">COUNTIFS(累计派单!O:O,D:D,累计派单!S:S,$J$3)-COUNTIFS(累计派单!O:O,D:D,累计派单!I:I,"*群障*",累计派单!S:S,$J$3)</f>
        <v>0</v>
      </c>
      <c r="G223" s="6">
        <f ca="1">COUNTIFS(督办单!N:N,D:D,督办单!M:M,$J$3)</f>
        <v>0</v>
      </c>
      <c r="H223" s="15">
        <f ca="1" t="shared" si="3"/>
        <v>0</v>
      </c>
      <c r="I223" s="20"/>
      <c r="J223" s="21"/>
    </row>
    <row r="224" spans="1:10">
      <c r="A224" s="6">
        <v>221</v>
      </c>
      <c r="B224" s="14" t="s">
        <v>17</v>
      </c>
      <c r="C224" s="10" t="s">
        <v>67129</v>
      </c>
      <c r="D224" s="14" t="s">
        <v>67130</v>
      </c>
      <c r="E224" s="14" t="s">
        <v>2601</v>
      </c>
      <c r="F224" s="6">
        <f ca="1">COUNTIFS(累计派单!O:O,D:D,累计派单!S:S,$J$3)-COUNTIFS(累计派单!O:O,D:D,累计派单!I:I,"*群障*",累计派单!S:S,$J$3)</f>
        <v>0</v>
      </c>
      <c r="G224" s="6">
        <f ca="1">COUNTIFS(督办单!N:N,D:D,督办单!M:M,$J$3)</f>
        <v>0</v>
      </c>
      <c r="H224" s="15">
        <f ca="1" t="shared" si="3"/>
        <v>0</v>
      </c>
      <c r="I224" s="20"/>
      <c r="J224" s="21"/>
    </row>
    <row r="225" spans="1:10">
      <c r="A225" s="6">
        <v>222</v>
      </c>
      <c r="B225" s="14" t="s">
        <v>17</v>
      </c>
      <c r="C225" s="10" t="s">
        <v>9445</v>
      </c>
      <c r="D225" s="14" t="s">
        <v>9447</v>
      </c>
      <c r="E225" s="14" t="s">
        <v>3695</v>
      </c>
      <c r="F225" s="6">
        <f ca="1">COUNTIFS(累计派单!O:O,D:D,累计派单!S:S,$J$3)-COUNTIFS(累计派单!O:O,D:D,累计派单!I:I,"*群障*",累计派单!S:S,$J$3)</f>
        <v>0</v>
      </c>
      <c r="G225" s="6">
        <f ca="1">COUNTIFS(督办单!N:N,D:D,督办单!M:M,$J$3)</f>
        <v>0</v>
      </c>
      <c r="H225" s="15">
        <f ca="1" t="shared" si="3"/>
        <v>0</v>
      </c>
      <c r="I225" s="20"/>
      <c r="J225" s="21"/>
    </row>
    <row r="226" spans="1:10">
      <c r="A226" s="6">
        <v>223</v>
      </c>
      <c r="B226" s="14" t="s">
        <v>17</v>
      </c>
      <c r="C226" s="10" t="s">
        <v>67131</v>
      </c>
      <c r="D226" s="14" t="s">
        <v>67132</v>
      </c>
      <c r="E226" s="14" t="s">
        <v>3695</v>
      </c>
      <c r="F226" s="6">
        <f ca="1">COUNTIFS(累计派单!O:O,D:D,累计派单!S:S,$J$3)-COUNTIFS(累计派单!O:O,D:D,累计派单!I:I,"*群障*",累计派单!S:S,$J$3)</f>
        <v>0</v>
      </c>
      <c r="G226" s="6">
        <f ca="1">COUNTIFS(督办单!N:N,D:D,督办单!M:M,$J$3)</f>
        <v>0</v>
      </c>
      <c r="H226" s="15">
        <f ca="1" t="shared" si="3"/>
        <v>0</v>
      </c>
      <c r="I226" s="20"/>
      <c r="J226" s="21"/>
    </row>
    <row r="227" spans="1:10">
      <c r="A227" s="6">
        <v>224</v>
      </c>
      <c r="B227" s="24" t="s">
        <v>17</v>
      </c>
      <c r="C227" s="10" t="s">
        <v>67133</v>
      </c>
      <c r="D227" s="14" t="s">
        <v>67134</v>
      </c>
      <c r="E227" s="14" t="s">
        <v>3459</v>
      </c>
      <c r="F227" s="6">
        <f ca="1">COUNTIFS(累计派单!O:O,D:D,累计派单!S:S,$J$3)-COUNTIFS(累计派单!O:O,D:D,累计派单!I:I,"*群障*",累计派单!S:S,$J$3)</f>
        <v>0</v>
      </c>
      <c r="G227" s="6">
        <f ca="1">COUNTIFS(督办单!N:N,D:D,督办单!M:M,$J$3)</f>
        <v>0</v>
      </c>
      <c r="H227" s="15">
        <f ca="1" t="shared" si="3"/>
        <v>0</v>
      </c>
      <c r="I227" s="20"/>
      <c r="J227" s="21"/>
    </row>
    <row r="228" spans="1:10">
      <c r="A228" s="6">
        <v>225</v>
      </c>
      <c r="B228" s="14" t="s">
        <v>17</v>
      </c>
      <c r="C228" s="10" t="s">
        <v>25215</v>
      </c>
      <c r="D228" s="14" t="s">
        <v>25217</v>
      </c>
      <c r="E228" s="14" t="s">
        <v>5238</v>
      </c>
      <c r="F228" s="6">
        <f ca="1">COUNTIFS(累计派单!O:O,D:D,累计派单!S:S,$J$3)-COUNTIFS(累计派单!O:O,D:D,累计派单!I:I,"*群障*",累计派单!S:S,$J$3)</f>
        <v>0</v>
      </c>
      <c r="G228" s="6">
        <f ca="1">COUNTIFS(督办单!N:N,D:D,督办单!M:M,$J$3)</f>
        <v>0</v>
      </c>
      <c r="H228" s="15">
        <f ca="1" t="shared" si="3"/>
        <v>0</v>
      </c>
      <c r="I228" s="20"/>
      <c r="J228" s="21"/>
    </row>
    <row r="229" spans="1:10">
      <c r="A229" s="6">
        <v>226</v>
      </c>
      <c r="B229" s="24" t="s">
        <v>17</v>
      </c>
      <c r="C229" s="10" t="s">
        <v>3670</v>
      </c>
      <c r="D229" s="14" t="s">
        <v>3673</v>
      </c>
      <c r="E229" s="14" t="s">
        <v>3672</v>
      </c>
      <c r="F229" s="6">
        <f ca="1">COUNTIFS(累计派单!O:O,D:D,累计派单!S:S,$J$3)-COUNTIFS(累计派单!O:O,D:D,累计派单!I:I,"*群障*",累计派单!S:S,$J$3)</f>
        <v>0</v>
      </c>
      <c r="G229" s="6">
        <f ca="1">COUNTIFS(督办单!N:N,D:D,督办单!M:M,$J$3)</f>
        <v>0</v>
      </c>
      <c r="H229" s="15">
        <f ca="1" t="shared" si="3"/>
        <v>0</v>
      </c>
      <c r="I229" s="20"/>
      <c r="J229" s="21"/>
    </row>
    <row r="230" spans="1:10">
      <c r="A230" s="6">
        <v>227</v>
      </c>
      <c r="B230" s="14" t="s">
        <v>17</v>
      </c>
      <c r="C230" s="10" t="s">
        <v>4723</v>
      </c>
      <c r="D230" s="14" t="s">
        <v>4725</v>
      </c>
      <c r="E230" s="14" t="s">
        <v>4071</v>
      </c>
      <c r="F230" s="6">
        <f ca="1">COUNTIFS(累计派单!O:O,D:D,累计派单!S:S,$J$3)-COUNTIFS(累计派单!O:O,D:D,累计派单!I:I,"*群障*",累计派单!S:S,$J$3)</f>
        <v>0</v>
      </c>
      <c r="G230" s="6">
        <f ca="1">COUNTIFS(督办单!N:N,D:D,督办单!M:M,$J$3)</f>
        <v>0</v>
      </c>
      <c r="H230" s="15">
        <f ca="1" t="shared" si="3"/>
        <v>0</v>
      </c>
      <c r="I230" s="20"/>
      <c r="J230" s="21"/>
    </row>
    <row r="231" spans="1:10">
      <c r="A231" s="6">
        <v>228</v>
      </c>
      <c r="B231" s="14" t="s">
        <v>17</v>
      </c>
      <c r="C231" s="10" t="s">
        <v>4654</v>
      </c>
      <c r="D231" s="14" t="s">
        <v>4656</v>
      </c>
      <c r="E231" s="14" t="s">
        <v>2601</v>
      </c>
      <c r="F231" s="6">
        <f ca="1">COUNTIFS(累计派单!O:O,D:D,累计派单!S:S,$J$3)-COUNTIFS(累计派单!O:O,D:D,累计派单!I:I,"*群障*",累计派单!S:S,$J$3)</f>
        <v>0</v>
      </c>
      <c r="G231" s="6">
        <f ca="1">COUNTIFS(督办单!N:N,D:D,督办单!M:M,$J$3)</f>
        <v>0</v>
      </c>
      <c r="H231" s="15">
        <f ca="1" t="shared" si="3"/>
        <v>0</v>
      </c>
      <c r="I231" s="20"/>
      <c r="J231" s="21"/>
    </row>
    <row r="232" spans="1:10">
      <c r="A232" s="6">
        <v>229</v>
      </c>
      <c r="B232" s="24" t="s">
        <v>17</v>
      </c>
      <c r="C232" s="10" t="s">
        <v>4303</v>
      </c>
      <c r="D232" s="14" t="s">
        <v>4305</v>
      </c>
      <c r="E232" s="14" t="s">
        <v>3459</v>
      </c>
      <c r="F232" s="6">
        <f ca="1">COUNTIFS(累计派单!O:O,D:D,累计派单!S:S,$J$3)-COUNTIFS(累计派单!O:O,D:D,累计派单!I:I,"*群障*",累计派单!S:S,$J$3)</f>
        <v>0</v>
      </c>
      <c r="G232" s="6">
        <f ca="1">COUNTIFS(督办单!N:N,D:D,督办单!M:M,$J$3)</f>
        <v>0</v>
      </c>
      <c r="H232" s="15">
        <f ca="1" t="shared" si="3"/>
        <v>0</v>
      </c>
      <c r="I232" s="20"/>
      <c r="J232" s="21"/>
    </row>
    <row r="233" spans="1:10">
      <c r="A233" s="6">
        <v>230</v>
      </c>
      <c r="B233" s="24" t="s">
        <v>17</v>
      </c>
      <c r="C233" s="10" t="s">
        <v>44468</v>
      </c>
      <c r="D233" s="14" t="s">
        <v>44470</v>
      </c>
      <c r="E233" s="14" t="s">
        <v>3459</v>
      </c>
      <c r="F233" s="6">
        <f ca="1">COUNTIFS(累计派单!O:O,D:D,累计派单!S:S,$J$3)-COUNTIFS(累计派单!O:O,D:D,累计派单!I:I,"*群障*",累计派单!S:S,$J$3)</f>
        <v>0</v>
      </c>
      <c r="G233" s="6">
        <f ca="1">COUNTIFS(督办单!N:N,D:D,督办单!M:M,$J$3)</f>
        <v>0</v>
      </c>
      <c r="H233" s="15">
        <f ca="1" t="shared" si="3"/>
        <v>0</v>
      </c>
      <c r="I233" s="20"/>
      <c r="J233" s="21"/>
    </row>
    <row r="234" spans="1:10">
      <c r="A234" s="6">
        <v>231</v>
      </c>
      <c r="B234" s="14" t="s">
        <v>17</v>
      </c>
      <c r="C234" s="10" t="s">
        <v>67135</v>
      </c>
      <c r="D234" s="14" t="s">
        <v>67136</v>
      </c>
      <c r="E234" s="14" t="s">
        <v>4071</v>
      </c>
      <c r="F234" s="6">
        <f ca="1">COUNTIFS(累计派单!O:O,D:D,累计派单!S:S,$J$3)-COUNTIFS(累计派单!O:O,D:D,累计派单!I:I,"*群障*",累计派单!S:S,$J$3)</f>
        <v>0</v>
      </c>
      <c r="G234" s="6">
        <f ca="1">COUNTIFS(督办单!N:N,D:D,督办单!M:M,$J$3)</f>
        <v>0</v>
      </c>
      <c r="H234" s="15">
        <f ca="1" t="shared" si="3"/>
        <v>0</v>
      </c>
      <c r="I234" s="20"/>
      <c r="J234" s="21"/>
    </row>
    <row r="235" spans="1:10">
      <c r="A235" s="6">
        <v>232</v>
      </c>
      <c r="B235" s="24" t="s">
        <v>17</v>
      </c>
      <c r="C235" s="10" t="s">
        <v>25578</v>
      </c>
      <c r="D235" s="16" t="s">
        <v>67137</v>
      </c>
      <c r="E235" s="14" t="s">
        <v>3672</v>
      </c>
      <c r="F235" s="6">
        <f ca="1">COUNTIFS(累计派单!O:O,D:D,累计派单!S:S,$J$3)-COUNTIFS(累计派单!O:O,D:D,累计派单!I:I,"*群障*",累计派单!S:S,$J$3)</f>
        <v>0</v>
      </c>
      <c r="G235" s="6">
        <f ca="1">COUNTIFS(督办单!N:N,D:D,督办单!M:M,$J$3)</f>
        <v>0</v>
      </c>
      <c r="H235" s="15">
        <f ca="1" t="shared" si="3"/>
        <v>0</v>
      </c>
      <c r="I235" s="20"/>
      <c r="J235" s="21"/>
    </row>
    <row r="236" spans="1:10">
      <c r="A236" s="6">
        <v>233</v>
      </c>
      <c r="B236" s="14" t="s">
        <v>17</v>
      </c>
      <c r="C236" s="10" t="s">
        <v>67138</v>
      </c>
      <c r="D236" s="14" t="s">
        <v>67139</v>
      </c>
      <c r="E236" s="14" t="s">
        <v>3695</v>
      </c>
      <c r="F236" s="6">
        <f ca="1">COUNTIFS(累计派单!O:O,D:D,累计派单!S:S,$J$3)-COUNTIFS(累计派单!O:O,D:D,累计派单!I:I,"*群障*",累计派单!S:S,$J$3)</f>
        <v>0</v>
      </c>
      <c r="G236" s="6">
        <f ca="1">COUNTIFS(督办单!N:N,D:D,督办单!M:M,$J$3)</f>
        <v>0</v>
      </c>
      <c r="H236" s="15">
        <f ca="1" t="shared" si="3"/>
        <v>0</v>
      </c>
      <c r="I236" s="20"/>
      <c r="J236" s="21"/>
    </row>
    <row r="237" spans="1:10">
      <c r="A237" s="6">
        <v>234</v>
      </c>
      <c r="B237" s="14" t="s">
        <v>17</v>
      </c>
      <c r="C237" s="10" t="s">
        <v>3857</v>
      </c>
      <c r="D237" s="14" t="s">
        <v>3859</v>
      </c>
      <c r="E237" s="14" t="s">
        <v>2601</v>
      </c>
      <c r="F237" s="6">
        <f ca="1">COUNTIFS(累计派单!O:O,D:D,累计派单!S:S,$J$3)-COUNTIFS(累计派单!O:O,D:D,累计派单!I:I,"*群障*",累计派单!S:S,$J$3)</f>
        <v>0</v>
      </c>
      <c r="G237" s="6">
        <f ca="1">COUNTIFS(督办单!N:N,D:D,督办单!M:M,$J$3)</f>
        <v>0</v>
      </c>
      <c r="H237" s="15">
        <f ca="1" t="shared" si="3"/>
        <v>0</v>
      </c>
      <c r="I237" s="20"/>
      <c r="J237" s="21"/>
    </row>
    <row r="238" spans="1:10">
      <c r="A238" s="6">
        <v>235</v>
      </c>
      <c r="B238" s="14" t="s">
        <v>17</v>
      </c>
      <c r="C238" s="10" t="s">
        <v>67140</v>
      </c>
      <c r="D238" s="14" t="s">
        <v>67141</v>
      </c>
      <c r="E238" s="14" t="s">
        <v>4071</v>
      </c>
      <c r="F238" s="6">
        <f ca="1">COUNTIFS(累计派单!O:O,D:D,累计派单!S:S,$J$3)-COUNTIFS(累计派单!O:O,D:D,累计派单!I:I,"*群障*",累计派单!S:S,$J$3)</f>
        <v>0</v>
      </c>
      <c r="G238" s="6">
        <f ca="1">COUNTIFS(督办单!N:N,D:D,督办单!M:M,$J$3)</f>
        <v>0</v>
      </c>
      <c r="H238" s="15">
        <f ca="1" t="shared" si="3"/>
        <v>0</v>
      </c>
      <c r="I238" s="20"/>
      <c r="J238" s="21"/>
    </row>
    <row r="239" spans="1:10">
      <c r="A239" s="6">
        <v>236</v>
      </c>
      <c r="B239" s="14" t="s">
        <v>18</v>
      </c>
      <c r="C239" s="10" t="s">
        <v>5284</v>
      </c>
      <c r="D239" s="14" t="s">
        <v>5287</v>
      </c>
      <c r="E239" s="14" t="s">
        <v>2408</v>
      </c>
      <c r="F239" s="6">
        <f ca="1">COUNTIFS(累计派单!O:O,D:D,累计派单!S:S,$J$3)-COUNTIFS(累计派单!O:O,D:D,累计派单!I:I,"*群障*",累计派单!S:S,$J$3)</f>
        <v>0</v>
      </c>
      <c r="G239" s="6">
        <f ca="1">COUNTIFS(督办单!N:N,D:D,督办单!M:M,$J$3)</f>
        <v>0</v>
      </c>
      <c r="H239" s="15">
        <f ca="1" t="shared" si="3"/>
        <v>0</v>
      </c>
      <c r="I239" s="20"/>
      <c r="J239" s="21"/>
    </row>
    <row r="240" spans="1:10">
      <c r="A240" s="6">
        <v>237</v>
      </c>
      <c r="B240" s="14" t="s">
        <v>18</v>
      </c>
      <c r="C240" s="10" t="s">
        <v>7603</v>
      </c>
      <c r="D240" s="14" t="s">
        <v>7605</v>
      </c>
      <c r="E240" s="14" t="s">
        <v>2516</v>
      </c>
      <c r="F240" s="6">
        <f ca="1">COUNTIFS(累计派单!O:O,D:D,累计派单!S:S,$J$3)-COUNTIFS(累计派单!O:O,D:D,累计派单!I:I,"*群障*",累计派单!S:S,$J$3)</f>
        <v>0</v>
      </c>
      <c r="G240" s="6">
        <f ca="1">COUNTIFS(督办单!N:N,D:D,督办单!M:M,$J$3)</f>
        <v>0</v>
      </c>
      <c r="H240" s="15">
        <f ca="1" t="shared" si="3"/>
        <v>0</v>
      </c>
      <c r="I240" s="20"/>
      <c r="J240" s="21"/>
    </row>
    <row r="241" spans="1:10">
      <c r="A241" s="6">
        <v>238</v>
      </c>
      <c r="B241" s="14" t="s">
        <v>18</v>
      </c>
      <c r="C241" s="10" t="s">
        <v>67142</v>
      </c>
      <c r="D241" s="14" t="s">
        <v>67143</v>
      </c>
      <c r="E241" s="14" t="s">
        <v>2528</v>
      </c>
      <c r="F241" s="6">
        <f ca="1">COUNTIFS(累计派单!O:O,D:D,累计派单!S:S,$J$3)-COUNTIFS(累计派单!O:O,D:D,累计派单!I:I,"*群障*",累计派单!S:S,$J$3)</f>
        <v>0</v>
      </c>
      <c r="G241" s="6">
        <f ca="1">COUNTIFS(督办单!N:N,D:D,督办单!M:M,$J$3)</f>
        <v>0</v>
      </c>
      <c r="H241" s="15">
        <f ca="1" t="shared" si="3"/>
        <v>0</v>
      </c>
      <c r="I241" s="20"/>
      <c r="J241" s="21"/>
    </row>
    <row r="242" spans="1:10">
      <c r="A242" s="6">
        <v>239</v>
      </c>
      <c r="B242" s="14" t="s">
        <v>18</v>
      </c>
      <c r="C242" s="10" t="s">
        <v>67144</v>
      </c>
      <c r="D242" s="14" t="s">
        <v>67145</v>
      </c>
      <c r="E242" s="14" t="s">
        <v>2528</v>
      </c>
      <c r="F242" s="6">
        <f ca="1">COUNTIFS(累计派单!O:O,D:D,累计派单!S:S,$J$3)-COUNTIFS(累计派单!O:O,D:D,累计派单!I:I,"*群障*",累计派单!S:S,$J$3)</f>
        <v>0</v>
      </c>
      <c r="G242" s="6">
        <f ca="1">COUNTIFS(督办单!N:N,D:D,督办单!M:M,$J$3)</f>
        <v>0</v>
      </c>
      <c r="H242" s="15">
        <f ca="1" t="shared" si="3"/>
        <v>0</v>
      </c>
      <c r="I242" s="20"/>
      <c r="J242" s="21"/>
    </row>
    <row r="243" spans="1:10">
      <c r="A243" s="6">
        <v>240</v>
      </c>
      <c r="B243" s="14" t="s">
        <v>18</v>
      </c>
      <c r="C243" s="10" t="s">
        <v>3542</v>
      </c>
      <c r="D243" s="14" t="s">
        <v>3544</v>
      </c>
      <c r="E243" s="14" t="s">
        <v>2827</v>
      </c>
      <c r="F243" s="6">
        <f ca="1">COUNTIFS(累计派单!O:O,D:D,累计派单!S:S,$J$3)-COUNTIFS(累计派单!O:O,D:D,累计派单!I:I,"*群障*",累计派单!S:S,$J$3)</f>
        <v>0</v>
      </c>
      <c r="G243" s="6">
        <f ca="1">COUNTIFS(督办单!N:N,D:D,督办单!M:M,$J$3)</f>
        <v>0</v>
      </c>
      <c r="H243" s="15">
        <f ca="1" t="shared" si="3"/>
        <v>0</v>
      </c>
      <c r="I243" s="20"/>
      <c r="J243" s="21"/>
    </row>
    <row r="244" spans="1:10">
      <c r="A244" s="6">
        <v>241</v>
      </c>
      <c r="B244" s="14" t="s">
        <v>18</v>
      </c>
      <c r="C244" s="10" t="s">
        <v>6506</v>
      </c>
      <c r="D244" s="14" t="s">
        <v>6508</v>
      </c>
      <c r="E244" s="14" t="s">
        <v>4374</v>
      </c>
      <c r="F244" s="6">
        <f ca="1">COUNTIFS(累计派单!O:O,D:D,累计派单!S:S,$J$3)-COUNTIFS(累计派单!O:O,D:D,累计派单!I:I,"*群障*",累计派单!S:S,$J$3)</f>
        <v>0</v>
      </c>
      <c r="G244" s="6">
        <f ca="1">COUNTIFS(督办单!N:N,D:D,督办单!M:M,$J$3)</f>
        <v>0</v>
      </c>
      <c r="H244" s="15">
        <f ca="1" t="shared" si="3"/>
        <v>0</v>
      </c>
      <c r="I244" s="20"/>
      <c r="J244" s="21"/>
    </row>
    <row r="245" spans="1:10">
      <c r="A245" s="6">
        <v>242</v>
      </c>
      <c r="B245" s="14" t="s">
        <v>18</v>
      </c>
      <c r="C245" s="10" t="s">
        <v>5620</v>
      </c>
      <c r="D245" s="14" t="s">
        <v>5622</v>
      </c>
      <c r="E245" s="14" t="s">
        <v>2661</v>
      </c>
      <c r="F245" s="6">
        <f ca="1">COUNTIFS(累计派单!O:O,D:D,累计派单!S:S,$J$3)-COUNTIFS(累计派单!O:O,D:D,累计派单!I:I,"*群障*",累计派单!S:S,$J$3)</f>
        <v>0</v>
      </c>
      <c r="G245" s="6">
        <f ca="1">COUNTIFS(督办单!N:N,D:D,督办单!M:M,$J$3)</f>
        <v>0</v>
      </c>
      <c r="H245" s="15">
        <f ca="1" t="shared" si="3"/>
        <v>0</v>
      </c>
      <c r="I245" s="20"/>
      <c r="J245" s="21"/>
    </row>
    <row r="246" spans="1:10">
      <c r="A246" s="6">
        <v>243</v>
      </c>
      <c r="B246" s="14" t="s">
        <v>18</v>
      </c>
      <c r="C246" s="10" t="s">
        <v>7348</v>
      </c>
      <c r="D246" s="14" t="s">
        <v>7350</v>
      </c>
      <c r="E246" s="14" t="s">
        <v>2528</v>
      </c>
      <c r="F246" s="6">
        <f ca="1">COUNTIFS(累计派单!O:O,D:D,累计派单!S:S,$J$3)-COUNTIFS(累计派单!O:O,D:D,累计派单!I:I,"*群障*",累计派单!S:S,$J$3)</f>
        <v>0</v>
      </c>
      <c r="G246" s="6">
        <f ca="1">COUNTIFS(督办单!N:N,D:D,督办单!M:M,$J$3)</f>
        <v>0</v>
      </c>
      <c r="H246" s="15">
        <f ca="1" t="shared" si="3"/>
        <v>0</v>
      </c>
      <c r="I246" s="20"/>
      <c r="J246" s="21"/>
    </row>
    <row r="247" spans="1:10">
      <c r="A247" s="6">
        <v>244</v>
      </c>
      <c r="B247" s="14" t="s">
        <v>18</v>
      </c>
      <c r="C247" s="10" t="s">
        <v>67146</v>
      </c>
      <c r="D247" s="14" t="s">
        <v>67147</v>
      </c>
      <c r="E247" s="14" t="s">
        <v>2827</v>
      </c>
      <c r="F247" s="6">
        <f ca="1">COUNTIFS(累计派单!O:O,D:D,累计派单!S:S,$J$3)-COUNTIFS(累计派单!O:O,D:D,累计派单!I:I,"*群障*",累计派单!S:S,$J$3)</f>
        <v>0</v>
      </c>
      <c r="G247" s="6">
        <f ca="1">COUNTIFS(督办单!N:N,D:D,督办单!M:M,$J$3)</f>
        <v>0</v>
      </c>
      <c r="H247" s="15">
        <f ca="1" t="shared" si="3"/>
        <v>0</v>
      </c>
      <c r="I247" s="20"/>
      <c r="J247" s="21"/>
    </row>
    <row r="248" spans="1:10">
      <c r="A248" s="6">
        <v>245</v>
      </c>
      <c r="B248" s="14" t="s">
        <v>18</v>
      </c>
      <c r="C248" s="10" t="s">
        <v>67148</v>
      </c>
      <c r="D248" s="14" t="s">
        <v>67149</v>
      </c>
      <c r="E248" s="14" t="s">
        <v>2528</v>
      </c>
      <c r="F248" s="6">
        <f ca="1">COUNTIFS(累计派单!O:O,D:D,累计派单!S:S,$J$3)-COUNTIFS(累计派单!O:O,D:D,累计派单!I:I,"*群障*",累计派单!S:S,$J$3)</f>
        <v>0</v>
      </c>
      <c r="G248" s="6">
        <f ca="1">COUNTIFS(督办单!N:N,D:D,督办单!M:M,$J$3)</f>
        <v>0</v>
      </c>
      <c r="H248" s="15">
        <f ca="1" t="shared" si="3"/>
        <v>0</v>
      </c>
      <c r="I248" s="20"/>
      <c r="J248" s="21"/>
    </row>
    <row r="249" spans="1:10">
      <c r="A249" s="6">
        <v>246</v>
      </c>
      <c r="B249" s="14" t="s">
        <v>18</v>
      </c>
      <c r="C249" s="10" t="s">
        <v>4231</v>
      </c>
      <c r="D249" s="14" t="s">
        <v>4234</v>
      </c>
      <c r="E249" s="14" t="s">
        <v>2827</v>
      </c>
      <c r="F249" s="6">
        <f ca="1">COUNTIFS(累计派单!O:O,D:D,累计派单!S:S,$J$3)-COUNTIFS(累计派单!O:O,D:D,累计派单!I:I,"*群障*",累计派单!S:S,$J$3)</f>
        <v>0</v>
      </c>
      <c r="G249" s="6">
        <f ca="1">COUNTIFS(督办单!N:N,D:D,督办单!M:M,$J$3)</f>
        <v>0</v>
      </c>
      <c r="H249" s="15">
        <f ca="1" t="shared" si="3"/>
        <v>0</v>
      </c>
      <c r="I249" s="20"/>
      <c r="J249" s="21"/>
    </row>
    <row r="250" spans="1:10">
      <c r="A250" s="6">
        <v>247</v>
      </c>
      <c r="B250" s="14" t="s">
        <v>18</v>
      </c>
      <c r="C250" s="10" t="s">
        <v>67150</v>
      </c>
      <c r="D250" s="14" t="s">
        <v>67151</v>
      </c>
      <c r="E250" s="14" t="s">
        <v>2528</v>
      </c>
      <c r="F250" s="6">
        <f ca="1">COUNTIFS(累计派单!O:O,D:D,累计派单!S:S,$J$3)-COUNTIFS(累计派单!O:O,D:D,累计派单!I:I,"*群障*",累计派单!S:S,$J$3)</f>
        <v>0</v>
      </c>
      <c r="G250" s="6">
        <f ca="1">COUNTIFS(督办单!N:N,D:D,督办单!M:M,$J$3)</f>
        <v>0</v>
      </c>
      <c r="H250" s="15">
        <f ca="1" t="shared" si="3"/>
        <v>0</v>
      </c>
      <c r="I250" s="20"/>
      <c r="J250" s="21"/>
    </row>
    <row r="251" spans="1:10">
      <c r="A251" s="6">
        <v>248</v>
      </c>
      <c r="B251" s="14" t="s">
        <v>18</v>
      </c>
      <c r="C251" s="10" t="s">
        <v>5938</v>
      </c>
      <c r="D251" s="14" t="s">
        <v>5940</v>
      </c>
      <c r="E251" s="14" t="s">
        <v>4374</v>
      </c>
      <c r="F251" s="6">
        <f ca="1">COUNTIFS(累计派单!O:O,D:D,累计派单!S:S,$J$3)-COUNTIFS(累计派单!O:O,D:D,累计派单!I:I,"*群障*",累计派单!S:S,$J$3)</f>
        <v>0</v>
      </c>
      <c r="G251" s="6">
        <f ca="1">COUNTIFS(督办单!N:N,D:D,督办单!M:M,$J$3)</f>
        <v>0</v>
      </c>
      <c r="H251" s="15">
        <f ca="1" t="shared" si="3"/>
        <v>0</v>
      </c>
      <c r="I251" s="20"/>
      <c r="J251" s="21"/>
    </row>
    <row r="252" spans="1:10">
      <c r="A252" s="6">
        <v>249</v>
      </c>
      <c r="B252" s="14" t="s">
        <v>18</v>
      </c>
      <c r="C252" s="10" t="s">
        <v>4801</v>
      </c>
      <c r="D252" s="14" t="s">
        <v>4803</v>
      </c>
      <c r="E252" s="14" t="s">
        <v>2528</v>
      </c>
      <c r="F252" s="6">
        <f ca="1">COUNTIFS(累计派单!O:O,D:D,累计派单!S:S,$J$3)-COUNTIFS(累计派单!O:O,D:D,累计派单!I:I,"*群障*",累计派单!S:S,$J$3)</f>
        <v>0</v>
      </c>
      <c r="G252" s="6">
        <f ca="1">COUNTIFS(督办单!N:N,D:D,督办单!M:M,$J$3)</f>
        <v>0</v>
      </c>
      <c r="H252" s="15">
        <f ca="1" t="shared" si="3"/>
        <v>0</v>
      </c>
      <c r="I252" s="20"/>
      <c r="J252" s="21"/>
    </row>
    <row r="253" spans="1:10">
      <c r="A253" s="6">
        <v>250</v>
      </c>
      <c r="B253" s="14" t="s">
        <v>18</v>
      </c>
      <c r="C253" s="10" t="s">
        <v>67152</v>
      </c>
      <c r="D253" s="14" t="s">
        <v>67153</v>
      </c>
      <c r="E253" s="14" t="s">
        <v>2408</v>
      </c>
      <c r="F253" s="6">
        <f ca="1">COUNTIFS(累计派单!O:O,D:D,累计派单!S:S,$J$3)-COUNTIFS(累计派单!O:O,D:D,累计派单!I:I,"*群障*",累计派单!S:S,$J$3)</f>
        <v>0</v>
      </c>
      <c r="G253" s="6">
        <f ca="1">COUNTIFS(督办单!N:N,D:D,督办单!M:M,$J$3)</f>
        <v>0</v>
      </c>
      <c r="H253" s="15">
        <f ca="1" t="shared" si="3"/>
        <v>0</v>
      </c>
      <c r="I253" s="20"/>
      <c r="J253" s="21"/>
    </row>
    <row r="254" spans="1:10">
      <c r="A254" s="6">
        <v>251</v>
      </c>
      <c r="B254" s="14" t="s">
        <v>18</v>
      </c>
      <c r="C254" s="10" t="s">
        <v>3337</v>
      </c>
      <c r="D254" s="14" t="s">
        <v>3340</v>
      </c>
      <c r="E254" s="14" t="s">
        <v>2408</v>
      </c>
      <c r="F254" s="6">
        <f ca="1">COUNTIFS(累计派单!O:O,D:D,累计派单!S:S,$J$3)-COUNTIFS(累计派单!O:O,D:D,累计派单!I:I,"*群障*",累计派单!S:S,$J$3)</f>
        <v>0</v>
      </c>
      <c r="G254" s="6">
        <f ca="1">COUNTIFS(督办单!N:N,D:D,督办单!M:M,$J$3)</f>
        <v>0</v>
      </c>
      <c r="H254" s="15">
        <f ca="1" t="shared" si="3"/>
        <v>0</v>
      </c>
      <c r="I254" s="20"/>
      <c r="J254" s="21"/>
    </row>
    <row r="255" spans="1:10">
      <c r="A255" s="6">
        <v>252</v>
      </c>
      <c r="B255" s="14" t="s">
        <v>18</v>
      </c>
      <c r="C255" s="10" t="s">
        <v>2659</v>
      </c>
      <c r="D255" s="14" t="s">
        <v>2662</v>
      </c>
      <c r="E255" s="14" t="s">
        <v>2661</v>
      </c>
      <c r="F255" s="6">
        <f ca="1">COUNTIFS(累计派单!O:O,D:D,累计派单!S:S,$J$3)-COUNTIFS(累计派单!O:O,D:D,累计派单!I:I,"*群障*",累计派单!S:S,$J$3)</f>
        <v>0</v>
      </c>
      <c r="G255" s="6">
        <f ca="1">COUNTIFS(督办单!N:N,D:D,督办单!M:M,$J$3)</f>
        <v>0</v>
      </c>
      <c r="H255" s="15">
        <f ca="1" t="shared" si="3"/>
        <v>0</v>
      </c>
      <c r="I255" s="20"/>
      <c r="J255" s="21"/>
    </row>
    <row r="256" spans="1:10">
      <c r="A256" s="6">
        <v>253</v>
      </c>
      <c r="B256" s="24" t="s">
        <v>18</v>
      </c>
      <c r="C256" s="10" t="s">
        <v>6296</v>
      </c>
      <c r="D256" s="14" t="s">
        <v>6298</v>
      </c>
      <c r="E256" s="14" t="s">
        <v>4374</v>
      </c>
      <c r="F256" s="6">
        <f ca="1">COUNTIFS(累计派单!O:O,D:D,累计派单!S:S,$J$3)-COUNTIFS(累计派单!O:O,D:D,累计派单!I:I,"*群障*",累计派单!S:S,$J$3)</f>
        <v>0</v>
      </c>
      <c r="G256" s="6">
        <f ca="1">COUNTIFS(督办单!N:N,D:D,督办单!M:M,$J$3)</f>
        <v>0</v>
      </c>
      <c r="H256" s="15">
        <f ca="1" t="shared" si="3"/>
        <v>0</v>
      </c>
      <c r="I256" s="20"/>
      <c r="J256" s="21"/>
    </row>
    <row r="257" spans="1:10">
      <c r="A257" s="6">
        <v>254</v>
      </c>
      <c r="B257" s="14" t="s">
        <v>18</v>
      </c>
      <c r="C257" s="10" t="s">
        <v>5876</v>
      </c>
      <c r="D257" s="14" t="s">
        <v>5878</v>
      </c>
      <c r="E257" s="14" t="s">
        <v>2827</v>
      </c>
      <c r="F257" s="6">
        <f ca="1">COUNTIFS(累计派单!O:O,D:D,累计派单!S:S,$J$3)-COUNTIFS(累计派单!O:O,D:D,累计派单!I:I,"*群障*",累计派单!S:S,$J$3)</f>
        <v>0</v>
      </c>
      <c r="G257" s="6">
        <f ca="1">COUNTIFS(督办单!N:N,D:D,督办单!M:M,$J$3)</f>
        <v>0</v>
      </c>
      <c r="H257" s="15">
        <f ca="1" t="shared" si="3"/>
        <v>0</v>
      </c>
      <c r="I257" s="20"/>
      <c r="J257" s="21"/>
    </row>
    <row r="258" spans="1:10">
      <c r="A258" s="6">
        <v>255</v>
      </c>
      <c r="B258" s="14" t="s">
        <v>18</v>
      </c>
      <c r="C258" s="10" t="s">
        <v>67154</v>
      </c>
      <c r="D258" s="14" t="s">
        <v>67155</v>
      </c>
      <c r="E258" s="14" t="s">
        <v>2528</v>
      </c>
      <c r="F258" s="6">
        <f ca="1">COUNTIFS(累计派单!O:O,D:D,累计派单!S:S,$J$3)-COUNTIFS(累计派单!O:O,D:D,累计派单!I:I,"*群障*",累计派单!S:S,$J$3)</f>
        <v>0</v>
      </c>
      <c r="G258" s="6">
        <f ca="1">COUNTIFS(督办单!N:N,D:D,督办单!M:M,$J$3)</f>
        <v>0</v>
      </c>
      <c r="H258" s="15">
        <f ca="1" t="shared" si="3"/>
        <v>0</v>
      </c>
      <c r="I258" s="20"/>
      <c r="J258" s="21"/>
    </row>
    <row r="259" spans="1:10">
      <c r="A259" s="6">
        <v>256</v>
      </c>
      <c r="B259" s="14" t="s">
        <v>18</v>
      </c>
      <c r="C259" s="10" t="s">
        <v>67156</v>
      </c>
      <c r="D259" s="14" t="s">
        <v>67157</v>
      </c>
      <c r="E259" s="14" t="s">
        <v>2528</v>
      </c>
      <c r="F259" s="6">
        <f ca="1">COUNTIFS(累计派单!O:O,D:D,累计派单!S:S,$J$3)-COUNTIFS(累计派单!O:O,D:D,累计派单!I:I,"*群障*",累计派单!S:S,$J$3)</f>
        <v>0</v>
      </c>
      <c r="G259" s="6">
        <f ca="1">COUNTIFS(督办单!N:N,D:D,督办单!M:M,$J$3)</f>
        <v>0</v>
      </c>
      <c r="H259" s="15">
        <f ca="1" t="shared" si="3"/>
        <v>0</v>
      </c>
      <c r="I259" s="20"/>
      <c r="J259" s="21"/>
    </row>
    <row r="260" spans="1:10">
      <c r="A260" s="6">
        <v>257</v>
      </c>
      <c r="B260" s="14" t="s">
        <v>18</v>
      </c>
      <c r="C260" s="10" t="s">
        <v>67158</v>
      </c>
      <c r="D260" s="14" t="s">
        <v>67159</v>
      </c>
      <c r="E260" s="14" t="s">
        <v>2516</v>
      </c>
      <c r="F260" s="6">
        <f ca="1">COUNTIFS(累计派单!O:O,D:D,累计派单!S:S,$J$3)-COUNTIFS(累计派单!O:O,D:D,累计派单!I:I,"*群障*",累计派单!S:S,$J$3)</f>
        <v>0</v>
      </c>
      <c r="G260" s="6">
        <f ca="1">COUNTIFS(督办单!N:N,D:D,督办单!M:M,$J$3)</f>
        <v>0</v>
      </c>
      <c r="H260" s="15">
        <f ca="1" t="shared" ref="H260:H323" si="4">IFERROR(G260/F260,0)</f>
        <v>0</v>
      </c>
      <c r="I260" s="20"/>
      <c r="J260" s="21"/>
    </row>
    <row r="261" spans="1:10">
      <c r="A261" s="6">
        <v>258</v>
      </c>
      <c r="B261" s="14" t="s">
        <v>18</v>
      </c>
      <c r="C261" s="10" t="s">
        <v>2514</v>
      </c>
      <c r="D261" s="14" t="s">
        <v>2517</v>
      </c>
      <c r="E261" s="14" t="s">
        <v>2516</v>
      </c>
      <c r="F261" s="6">
        <f ca="1">COUNTIFS(累计派单!O:O,D:D,累计派单!S:S,$J$3)-COUNTIFS(累计派单!O:O,D:D,累计派单!I:I,"*群障*",累计派单!S:S,$J$3)</f>
        <v>0</v>
      </c>
      <c r="G261" s="6">
        <f ca="1">COUNTIFS(督办单!N:N,D:D,督办单!M:M,$J$3)</f>
        <v>0</v>
      </c>
      <c r="H261" s="15">
        <f ca="1" t="shared" si="4"/>
        <v>0</v>
      </c>
      <c r="I261" s="20"/>
      <c r="J261" s="21"/>
    </row>
    <row r="262" spans="1:10">
      <c r="A262" s="6">
        <v>259</v>
      </c>
      <c r="B262" s="14" t="s">
        <v>18</v>
      </c>
      <c r="C262" s="10" t="s">
        <v>8484</v>
      </c>
      <c r="D262" s="14" t="s">
        <v>8486</v>
      </c>
      <c r="E262" s="14" t="s">
        <v>4374</v>
      </c>
      <c r="F262" s="6">
        <f ca="1">COUNTIFS(累计派单!O:O,D:D,累计派单!S:S,$J$3)-COUNTIFS(累计派单!O:O,D:D,累计派单!I:I,"*群障*",累计派单!S:S,$J$3)</f>
        <v>0</v>
      </c>
      <c r="G262" s="6">
        <f ca="1">COUNTIFS(督办单!N:N,D:D,督办单!M:M,$J$3)</f>
        <v>0</v>
      </c>
      <c r="H262" s="15">
        <f ca="1" t="shared" si="4"/>
        <v>0</v>
      </c>
      <c r="I262" s="20"/>
      <c r="J262" s="21"/>
    </row>
    <row r="263" spans="1:10">
      <c r="A263" s="6">
        <v>260</v>
      </c>
      <c r="B263" s="14" t="s">
        <v>18</v>
      </c>
      <c r="C263" s="10" t="s">
        <v>4177</v>
      </c>
      <c r="D263" s="14" t="s">
        <v>4179</v>
      </c>
      <c r="E263" s="14" t="s">
        <v>2516</v>
      </c>
      <c r="F263" s="6">
        <f ca="1">COUNTIFS(累计派单!O:O,D:D,累计派单!S:S,$J$3)-COUNTIFS(累计派单!O:O,D:D,累计派单!I:I,"*群障*",累计派单!S:S,$J$3)</f>
        <v>0</v>
      </c>
      <c r="G263" s="6">
        <f ca="1">COUNTIFS(督办单!N:N,D:D,督办单!M:M,$J$3)</f>
        <v>0</v>
      </c>
      <c r="H263" s="15">
        <f ca="1" t="shared" si="4"/>
        <v>0</v>
      </c>
      <c r="I263" s="20"/>
      <c r="J263" s="21"/>
    </row>
    <row r="264" spans="1:10">
      <c r="A264" s="6">
        <v>261</v>
      </c>
      <c r="B264" s="14" t="s">
        <v>18</v>
      </c>
      <c r="C264" s="10" t="s">
        <v>8024</v>
      </c>
      <c r="D264" s="14" t="s">
        <v>8026</v>
      </c>
      <c r="E264" s="14" t="s">
        <v>2516</v>
      </c>
      <c r="F264" s="6">
        <f ca="1">COUNTIFS(累计派单!O:O,D:D,累计派单!S:S,$J$3)-COUNTIFS(累计派单!O:O,D:D,累计派单!I:I,"*群障*",累计派单!S:S,$J$3)</f>
        <v>0</v>
      </c>
      <c r="G264" s="6">
        <f ca="1">COUNTIFS(督办单!N:N,D:D,督办单!M:M,$J$3)</f>
        <v>0</v>
      </c>
      <c r="H264" s="15">
        <f ca="1" t="shared" si="4"/>
        <v>0</v>
      </c>
      <c r="I264" s="20"/>
      <c r="J264" s="21"/>
    </row>
    <row r="265" spans="1:10">
      <c r="A265" s="6">
        <v>262</v>
      </c>
      <c r="B265" s="14" t="s">
        <v>18</v>
      </c>
      <c r="C265" s="10" t="s">
        <v>4968</v>
      </c>
      <c r="D265" s="14" t="s">
        <v>4970</v>
      </c>
      <c r="E265" s="14" t="s">
        <v>2528</v>
      </c>
      <c r="F265" s="6">
        <f ca="1">COUNTIFS(累计派单!O:O,D:D,累计派单!S:S,$J$3)-COUNTIFS(累计派单!O:O,D:D,累计派单!I:I,"*群障*",累计派单!S:S,$J$3)</f>
        <v>0</v>
      </c>
      <c r="G265" s="6">
        <f ca="1">COUNTIFS(督办单!N:N,D:D,督办单!M:M,$J$3)</f>
        <v>0</v>
      </c>
      <c r="H265" s="15">
        <f ca="1" t="shared" si="4"/>
        <v>0</v>
      </c>
      <c r="I265" s="20"/>
      <c r="J265" s="21"/>
    </row>
    <row r="266" spans="1:10">
      <c r="A266" s="6">
        <v>263</v>
      </c>
      <c r="B266" s="14" t="s">
        <v>18</v>
      </c>
      <c r="C266" s="10" t="s">
        <v>67160</v>
      </c>
      <c r="D266" s="14" t="s">
        <v>67161</v>
      </c>
      <c r="E266" s="14" t="s">
        <v>2516</v>
      </c>
      <c r="F266" s="6">
        <f ca="1">COUNTIFS(累计派单!O:O,D:D,累计派单!S:S,$J$3)-COUNTIFS(累计派单!O:O,D:D,累计派单!I:I,"*群障*",累计派单!S:S,$J$3)</f>
        <v>0</v>
      </c>
      <c r="G266" s="6">
        <f ca="1">COUNTIFS(督办单!N:N,D:D,督办单!M:M,$J$3)</f>
        <v>0</v>
      </c>
      <c r="H266" s="15">
        <f ca="1" t="shared" si="4"/>
        <v>0</v>
      </c>
      <c r="I266" s="20"/>
      <c r="J266" s="21"/>
    </row>
    <row r="267" spans="1:10">
      <c r="A267" s="6">
        <v>264</v>
      </c>
      <c r="B267" s="14" t="s">
        <v>18</v>
      </c>
      <c r="C267" s="10" t="s">
        <v>2406</v>
      </c>
      <c r="D267" s="14" t="s">
        <v>2409</v>
      </c>
      <c r="E267" s="14" t="s">
        <v>2408</v>
      </c>
      <c r="F267" s="6">
        <f ca="1">COUNTIFS(累计派单!O:O,D:D,累计派单!S:S,$J$3)-COUNTIFS(累计派单!O:O,D:D,累计派单!I:I,"*群障*",累计派单!S:S,$J$3)</f>
        <v>0</v>
      </c>
      <c r="G267" s="6">
        <f ca="1">COUNTIFS(督办单!N:N,D:D,督办单!M:M,$J$3)</f>
        <v>0</v>
      </c>
      <c r="H267" s="15">
        <f ca="1" t="shared" si="4"/>
        <v>0</v>
      </c>
      <c r="I267" s="20"/>
      <c r="J267" s="21"/>
    </row>
    <row r="268" spans="1:10">
      <c r="A268" s="6">
        <v>265</v>
      </c>
      <c r="B268" s="14" t="s">
        <v>18</v>
      </c>
      <c r="C268" s="10" t="s">
        <v>18804</v>
      </c>
      <c r="D268" s="14" t="s">
        <v>18806</v>
      </c>
      <c r="E268" s="14" t="s">
        <v>4374</v>
      </c>
      <c r="F268" s="6">
        <f ca="1">COUNTIFS(累计派单!O:O,D:D,累计派单!S:S,$J$3)-COUNTIFS(累计派单!O:O,D:D,累计派单!I:I,"*群障*",累计派单!S:S,$J$3)</f>
        <v>0</v>
      </c>
      <c r="G268" s="6">
        <f ca="1">COUNTIFS(督办单!N:N,D:D,督办单!M:M,$J$3)</f>
        <v>0</v>
      </c>
      <c r="H268" s="15">
        <f ca="1" t="shared" si="4"/>
        <v>0</v>
      </c>
      <c r="I268" s="20"/>
      <c r="J268" s="21"/>
    </row>
    <row r="269" spans="1:10">
      <c r="A269" s="6">
        <v>266</v>
      </c>
      <c r="B269" s="14" t="s">
        <v>18</v>
      </c>
      <c r="C269" s="10" t="s">
        <v>10011</v>
      </c>
      <c r="D269" s="14" t="s">
        <v>10013</v>
      </c>
      <c r="E269" s="14" t="s">
        <v>4374</v>
      </c>
      <c r="F269" s="6">
        <f ca="1">COUNTIFS(累计派单!O:O,D:D,累计派单!S:S,$J$3)-COUNTIFS(累计派单!O:O,D:D,累计派单!I:I,"*群障*",累计派单!S:S,$J$3)</f>
        <v>0</v>
      </c>
      <c r="G269" s="6">
        <f ca="1">COUNTIFS(督办单!N:N,D:D,督办单!M:M,$J$3)</f>
        <v>0</v>
      </c>
      <c r="H269" s="15">
        <f ca="1" t="shared" si="4"/>
        <v>0</v>
      </c>
      <c r="I269" s="20"/>
      <c r="J269" s="21"/>
    </row>
    <row r="270" spans="1:10">
      <c r="A270" s="6">
        <v>267</v>
      </c>
      <c r="B270" s="14" t="s">
        <v>18</v>
      </c>
      <c r="C270" s="10" t="s">
        <v>3377</v>
      </c>
      <c r="D270" s="14" t="s">
        <v>3379</v>
      </c>
      <c r="E270" s="14" t="s">
        <v>2528</v>
      </c>
      <c r="F270" s="6">
        <f ca="1">COUNTIFS(累计派单!O:O,D:D,累计派单!S:S,$J$3)-COUNTIFS(累计派单!O:O,D:D,累计派单!I:I,"*群障*",累计派单!S:S,$J$3)</f>
        <v>0</v>
      </c>
      <c r="G270" s="6">
        <f ca="1">COUNTIFS(督办单!N:N,D:D,督办单!M:M,$J$3)</f>
        <v>0</v>
      </c>
      <c r="H270" s="15">
        <f ca="1" t="shared" si="4"/>
        <v>0</v>
      </c>
      <c r="I270" s="20"/>
      <c r="J270" s="21"/>
    </row>
    <row r="271" spans="1:10">
      <c r="A271" s="6">
        <v>268</v>
      </c>
      <c r="B271" s="14" t="s">
        <v>18</v>
      </c>
      <c r="C271" s="10" t="s">
        <v>2771</v>
      </c>
      <c r="D271" s="14" t="s">
        <v>2773</v>
      </c>
      <c r="E271" s="14" t="s">
        <v>2516</v>
      </c>
      <c r="F271" s="6">
        <f ca="1">COUNTIFS(累计派单!O:O,D:D,累计派单!S:S,$J$3)-COUNTIFS(累计派单!O:O,D:D,累计派单!I:I,"*群障*",累计派单!S:S,$J$3)</f>
        <v>0</v>
      </c>
      <c r="G271" s="6">
        <f ca="1">COUNTIFS(督办单!N:N,D:D,督办单!M:M,$J$3)</f>
        <v>0</v>
      </c>
      <c r="H271" s="15">
        <f ca="1" t="shared" si="4"/>
        <v>0</v>
      </c>
      <c r="I271" s="20"/>
      <c r="J271" s="21"/>
    </row>
    <row r="272" spans="1:10">
      <c r="A272" s="6">
        <v>269</v>
      </c>
      <c r="B272" s="14" t="s">
        <v>18</v>
      </c>
      <c r="C272" s="10" t="s">
        <v>67162</v>
      </c>
      <c r="D272" s="14" t="s">
        <v>67163</v>
      </c>
      <c r="E272" s="14" t="s">
        <v>2408</v>
      </c>
      <c r="F272" s="6">
        <f ca="1">COUNTIFS(累计派单!O:O,D:D,累计派单!S:S,$J$3)-COUNTIFS(累计派单!O:O,D:D,累计派单!I:I,"*群障*",累计派单!S:S,$J$3)</f>
        <v>0</v>
      </c>
      <c r="G272" s="6">
        <f ca="1">COUNTIFS(督办单!N:N,D:D,督办单!M:M,$J$3)</f>
        <v>0</v>
      </c>
      <c r="H272" s="15">
        <f ca="1" t="shared" si="4"/>
        <v>0</v>
      </c>
      <c r="I272" s="20"/>
      <c r="J272" s="21"/>
    </row>
    <row r="273" spans="1:10">
      <c r="A273" s="6">
        <v>270</v>
      </c>
      <c r="B273" s="14" t="s">
        <v>18</v>
      </c>
      <c r="C273" s="10" t="s">
        <v>3285</v>
      </c>
      <c r="D273" s="14" t="s">
        <v>3287</v>
      </c>
      <c r="E273" s="14" t="s">
        <v>2528</v>
      </c>
      <c r="F273" s="6">
        <f ca="1">COUNTIFS(累计派单!O:O,D:D,累计派单!S:S,$J$3)-COUNTIFS(累计派单!O:O,D:D,累计派单!I:I,"*群障*",累计派单!S:S,$J$3)</f>
        <v>0</v>
      </c>
      <c r="G273" s="6">
        <f ca="1">COUNTIFS(督办单!N:N,D:D,督办单!M:M,$J$3)</f>
        <v>0</v>
      </c>
      <c r="H273" s="15">
        <f ca="1" t="shared" si="4"/>
        <v>0</v>
      </c>
      <c r="I273" s="20"/>
      <c r="J273" s="21"/>
    </row>
    <row r="274" spans="1:10">
      <c r="A274" s="6">
        <v>271</v>
      </c>
      <c r="B274" s="14" t="s">
        <v>18</v>
      </c>
      <c r="C274" s="10" t="s">
        <v>4372</v>
      </c>
      <c r="D274" s="14" t="s">
        <v>4375</v>
      </c>
      <c r="E274" s="14" t="s">
        <v>4374</v>
      </c>
      <c r="F274" s="6">
        <f ca="1">COUNTIFS(累计派单!O:O,D:D,累计派单!S:S,$J$3)-COUNTIFS(累计派单!O:O,D:D,累计派单!I:I,"*群障*",累计派单!S:S,$J$3)</f>
        <v>0</v>
      </c>
      <c r="G274" s="6">
        <f ca="1">COUNTIFS(督办单!N:N,D:D,督办单!M:M,$J$3)</f>
        <v>0</v>
      </c>
      <c r="H274" s="15">
        <f ca="1" t="shared" si="4"/>
        <v>0</v>
      </c>
      <c r="I274" s="20"/>
      <c r="J274" s="21"/>
    </row>
    <row r="275" spans="1:10">
      <c r="A275" s="6">
        <v>272</v>
      </c>
      <c r="B275" s="14" t="s">
        <v>18</v>
      </c>
      <c r="C275" s="10" t="s">
        <v>3716</v>
      </c>
      <c r="D275" s="14" t="s">
        <v>3719</v>
      </c>
      <c r="E275" s="14" t="s">
        <v>2408</v>
      </c>
      <c r="F275" s="6">
        <f ca="1">COUNTIFS(累计派单!O:O,D:D,累计派单!S:S,$J$3)-COUNTIFS(累计派单!O:O,D:D,累计派单!I:I,"*群障*",累计派单!S:S,$J$3)</f>
        <v>0</v>
      </c>
      <c r="G275" s="6">
        <f ca="1">COUNTIFS(督办单!N:N,D:D,督办单!M:M,$J$3)</f>
        <v>0</v>
      </c>
      <c r="H275" s="15">
        <f ca="1" t="shared" si="4"/>
        <v>0</v>
      </c>
      <c r="I275" s="20"/>
      <c r="J275" s="21"/>
    </row>
    <row r="276" spans="1:10">
      <c r="A276" s="6">
        <v>273</v>
      </c>
      <c r="B276" s="14" t="s">
        <v>18</v>
      </c>
      <c r="C276" s="10" t="s">
        <v>5649</v>
      </c>
      <c r="D276" s="14" t="s">
        <v>5651</v>
      </c>
      <c r="E276" s="14" t="s">
        <v>4374</v>
      </c>
      <c r="F276" s="6">
        <f ca="1">COUNTIFS(累计派单!O:O,D:D,累计派单!S:S,$J$3)-COUNTIFS(累计派单!O:O,D:D,累计派单!I:I,"*群障*",累计派单!S:S,$J$3)</f>
        <v>0</v>
      </c>
      <c r="G276" s="6">
        <f ca="1">COUNTIFS(督办单!N:N,D:D,督办单!M:M,$J$3)</f>
        <v>0</v>
      </c>
      <c r="H276" s="15">
        <f ca="1" t="shared" si="4"/>
        <v>0</v>
      </c>
      <c r="I276" s="20"/>
      <c r="J276" s="21"/>
    </row>
    <row r="277" spans="1:10">
      <c r="A277" s="6">
        <v>274</v>
      </c>
      <c r="B277" s="14" t="s">
        <v>18</v>
      </c>
      <c r="C277" s="10" t="s">
        <v>67164</v>
      </c>
      <c r="D277" s="14" t="s">
        <v>67165</v>
      </c>
      <c r="E277" s="14" t="s">
        <v>2827</v>
      </c>
      <c r="F277" s="6">
        <f ca="1">COUNTIFS(累计派单!O:O,D:D,累计派单!S:S,$J$3)-COUNTIFS(累计派单!O:O,D:D,累计派单!I:I,"*群障*",累计派单!S:S,$J$3)</f>
        <v>0</v>
      </c>
      <c r="G277" s="6">
        <f ca="1">COUNTIFS(督办单!N:N,D:D,督办单!M:M,$J$3)</f>
        <v>0</v>
      </c>
      <c r="H277" s="15">
        <f ca="1" t="shared" si="4"/>
        <v>0</v>
      </c>
      <c r="I277" s="20"/>
      <c r="J277" s="21"/>
    </row>
    <row r="278" spans="1:10">
      <c r="A278" s="6">
        <v>275</v>
      </c>
      <c r="B278" s="14" t="s">
        <v>18</v>
      </c>
      <c r="C278" s="10" t="s">
        <v>67166</v>
      </c>
      <c r="D278" s="14" t="s">
        <v>67167</v>
      </c>
      <c r="E278" s="14" t="s">
        <v>2827</v>
      </c>
      <c r="F278" s="6">
        <f ca="1">COUNTIFS(累计派单!O:O,D:D,累计派单!S:S,$J$3)-COUNTIFS(累计派单!O:O,D:D,累计派单!I:I,"*群障*",累计派单!S:S,$J$3)</f>
        <v>0</v>
      </c>
      <c r="G278" s="6">
        <f ca="1">COUNTIFS(督办单!N:N,D:D,督办单!M:M,$J$3)</f>
        <v>0</v>
      </c>
      <c r="H278" s="15">
        <f ca="1" t="shared" si="4"/>
        <v>0</v>
      </c>
      <c r="I278" s="20"/>
      <c r="J278" s="21"/>
    </row>
    <row r="279" spans="1:10">
      <c r="A279" s="6">
        <v>276</v>
      </c>
      <c r="B279" s="14" t="s">
        <v>18</v>
      </c>
      <c r="C279" s="10" t="s">
        <v>3200</v>
      </c>
      <c r="D279" s="14" t="s">
        <v>3202</v>
      </c>
      <c r="E279" s="14" t="s">
        <v>2528</v>
      </c>
      <c r="F279" s="6">
        <f ca="1">COUNTIFS(累计派单!O:O,D:D,累计派单!S:S,$J$3)-COUNTIFS(累计派单!O:O,D:D,累计派单!I:I,"*群障*",累计派单!S:S,$J$3)</f>
        <v>0</v>
      </c>
      <c r="G279" s="6">
        <f ca="1">COUNTIFS(督办单!N:N,D:D,督办单!M:M,$J$3)</f>
        <v>0</v>
      </c>
      <c r="H279" s="15">
        <f ca="1" t="shared" si="4"/>
        <v>0</v>
      </c>
      <c r="I279" s="20"/>
      <c r="J279" s="21"/>
    </row>
    <row r="280" spans="1:10">
      <c r="A280" s="6">
        <v>277</v>
      </c>
      <c r="B280" s="14" t="s">
        <v>18</v>
      </c>
      <c r="C280" s="10" t="s">
        <v>2634</v>
      </c>
      <c r="D280" s="14" t="s">
        <v>2636</v>
      </c>
      <c r="E280" s="14" t="s">
        <v>2408</v>
      </c>
      <c r="F280" s="6">
        <f ca="1">COUNTIFS(累计派单!O:O,D:D,累计派单!S:S,$J$3)-COUNTIFS(累计派单!O:O,D:D,累计派单!I:I,"*群障*",累计派单!S:S,$J$3)</f>
        <v>0</v>
      </c>
      <c r="G280" s="6">
        <f ca="1">COUNTIFS(督办单!N:N,D:D,督办单!M:M,$J$3)</f>
        <v>0</v>
      </c>
      <c r="H280" s="15">
        <f ca="1" t="shared" si="4"/>
        <v>0</v>
      </c>
      <c r="I280" s="20"/>
      <c r="J280" s="21"/>
    </row>
    <row r="281" spans="1:10">
      <c r="A281" s="6">
        <v>278</v>
      </c>
      <c r="B281" s="14" t="s">
        <v>18</v>
      </c>
      <c r="C281" s="10" t="s">
        <v>6441</v>
      </c>
      <c r="D281" s="14" t="s">
        <v>6443</v>
      </c>
      <c r="E281" s="14" t="s">
        <v>4374</v>
      </c>
      <c r="F281" s="6">
        <f ca="1">COUNTIFS(累计派单!O:O,D:D,累计派单!S:S,$J$3)-COUNTIFS(累计派单!O:O,D:D,累计派单!I:I,"*群障*",累计派单!S:S,$J$3)</f>
        <v>0</v>
      </c>
      <c r="G281" s="6">
        <f ca="1">COUNTIFS(督办单!N:N,D:D,督办单!M:M,$J$3)</f>
        <v>0</v>
      </c>
      <c r="H281" s="15">
        <f ca="1" t="shared" si="4"/>
        <v>0</v>
      </c>
      <c r="I281" s="20"/>
      <c r="J281" s="21"/>
    </row>
    <row r="282" spans="1:10">
      <c r="A282" s="6">
        <v>279</v>
      </c>
      <c r="B282" s="14" t="s">
        <v>18</v>
      </c>
      <c r="C282" s="10" t="s">
        <v>2539</v>
      </c>
      <c r="D282" s="14" t="s">
        <v>2541</v>
      </c>
      <c r="E282" s="14" t="s">
        <v>2528</v>
      </c>
      <c r="F282" s="6">
        <f ca="1">COUNTIFS(累计派单!O:O,D:D,累计派单!S:S,$J$3)-COUNTIFS(累计派单!O:O,D:D,累计派单!I:I,"*群障*",累计派单!S:S,$J$3)</f>
        <v>0</v>
      </c>
      <c r="G282" s="6">
        <f ca="1">COUNTIFS(督办单!N:N,D:D,督办单!M:M,$J$3)</f>
        <v>0</v>
      </c>
      <c r="H282" s="15">
        <f ca="1" t="shared" si="4"/>
        <v>0</v>
      </c>
      <c r="I282" s="20"/>
      <c r="J282" s="21"/>
    </row>
    <row r="283" spans="1:10">
      <c r="A283" s="6">
        <v>280</v>
      </c>
      <c r="B283" s="14" t="s">
        <v>18</v>
      </c>
      <c r="C283" s="10" t="s">
        <v>9381</v>
      </c>
      <c r="D283" s="14" t="s">
        <v>9383</v>
      </c>
      <c r="E283" s="14" t="s">
        <v>2408</v>
      </c>
      <c r="F283" s="6">
        <f ca="1">COUNTIFS(累计派单!O:O,D:D,累计派单!S:S,$J$3)-COUNTIFS(累计派单!O:O,D:D,累计派单!I:I,"*群障*",累计派单!S:S,$J$3)</f>
        <v>0</v>
      </c>
      <c r="G283" s="6">
        <f ca="1">COUNTIFS(督办单!N:N,D:D,督办单!M:M,$J$3)</f>
        <v>0</v>
      </c>
      <c r="H283" s="15">
        <f ca="1" t="shared" si="4"/>
        <v>0</v>
      </c>
      <c r="I283" s="20"/>
      <c r="J283" s="21"/>
    </row>
    <row r="284" spans="1:10">
      <c r="A284" s="6">
        <v>281</v>
      </c>
      <c r="B284" s="14" t="s">
        <v>18</v>
      </c>
      <c r="C284" s="10" t="s">
        <v>67168</v>
      </c>
      <c r="D284" s="14" t="s">
        <v>67169</v>
      </c>
      <c r="E284" s="14" t="s">
        <v>2827</v>
      </c>
      <c r="F284" s="6">
        <f ca="1">COUNTIFS(累计派单!O:O,D:D,累计派单!S:S,$J$3)-COUNTIFS(累计派单!O:O,D:D,累计派单!I:I,"*群障*",累计派单!S:S,$J$3)</f>
        <v>0</v>
      </c>
      <c r="G284" s="6">
        <f ca="1">COUNTIFS(督办单!N:N,D:D,督办单!M:M,$J$3)</f>
        <v>0</v>
      </c>
      <c r="H284" s="15">
        <f ca="1" t="shared" si="4"/>
        <v>0</v>
      </c>
      <c r="I284" s="20"/>
      <c r="J284" s="21"/>
    </row>
    <row r="285" spans="1:10">
      <c r="A285" s="6">
        <v>282</v>
      </c>
      <c r="B285" s="14" t="s">
        <v>18</v>
      </c>
      <c r="C285" s="10" t="s">
        <v>4819</v>
      </c>
      <c r="D285" s="14" t="s">
        <v>4821</v>
      </c>
      <c r="E285" s="14" t="s">
        <v>2408</v>
      </c>
      <c r="F285" s="6">
        <f ca="1">COUNTIFS(累计派单!O:O,D:D,累计派单!S:S,$J$3)-COUNTIFS(累计派单!O:O,D:D,累计派单!I:I,"*群障*",累计派单!S:S,$J$3)</f>
        <v>0</v>
      </c>
      <c r="G285" s="6">
        <f ca="1">COUNTIFS(督办单!N:N,D:D,督办单!M:M,$J$3)</f>
        <v>0</v>
      </c>
      <c r="H285" s="15">
        <f ca="1" t="shared" si="4"/>
        <v>0</v>
      </c>
      <c r="I285" s="20"/>
      <c r="J285" s="21"/>
    </row>
    <row r="286" spans="1:10">
      <c r="A286" s="6">
        <v>283</v>
      </c>
      <c r="B286" s="14" t="s">
        <v>18</v>
      </c>
      <c r="C286" s="10" t="s">
        <v>6988</v>
      </c>
      <c r="D286" s="14" t="s">
        <v>6990</v>
      </c>
      <c r="E286" s="14" t="s">
        <v>2661</v>
      </c>
      <c r="F286" s="6">
        <f ca="1">COUNTIFS(累计派单!O:O,D:D,累计派单!S:S,$J$3)-COUNTIFS(累计派单!O:O,D:D,累计派单!I:I,"*群障*",累计派单!S:S,$J$3)</f>
        <v>0</v>
      </c>
      <c r="G286" s="6">
        <f ca="1">COUNTIFS(督办单!N:N,D:D,督办单!M:M,$J$3)</f>
        <v>0</v>
      </c>
      <c r="H286" s="15">
        <f ca="1" t="shared" si="4"/>
        <v>0</v>
      </c>
      <c r="I286" s="20"/>
      <c r="J286" s="21"/>
    </row>
    <row r="287" spans="1:10">
      <c r="A287" s="6">
        <v>284</v>
      </c>
      <c r="B287" s="14" t="s">
        <v>18</v>
      </c>
      <c r="C287" s="10" t="s">
        <v>3970</v>
      </c>
      <c r="D287" s="14" t="s">
        <v>3972</v>
      </c>
      <c r="E287" s="14" t="s">
        <v>2408</v>
      </c>
      <c r="F287" s="6">
        <f ca="1">COUNTIFS(累计派单!O:O,D:D,累计派单!S:S,$J$3)-COUNTIFS(累计派单!O:O,D:D,累计派单!I:I,"*群障*",累计派单!S:S,$J$3)</f>
        <v>0</v>
      </c>
      <c r="G287" s="6">
        <f ca="1">COUNTIFS(督办单!N:N,D:D,督办单!M:M,$J$3)</f>
        <v>0</v>
      </c>
      <c r="H287" s="15">
        <f ca="1" t="shared" si="4"/>
        <v>0</v>
      </c>
      <c r="I287" s="20"/>
      <c r="J287" s="21"/>
    </row>
    <row r="288" spans="1:10">
      <c r="A288" s="6">
        <v>285</v>
      </c>
      <c r="B288" s="14" t="s">
        <v>18</v>
      </c>
      <c r="C288" s="10" t="s">
        <v>4877</v>
      </c>
      <c r="D288" s="14" t="s">
        <v>4879</v>
      </c>
      <c r="E288" s="14" t="s">
        <v>2661</v>
      </c>
      <c r="F288" s="6">
        <f ca="1">COUNTIFS(累计派单!O:O,D:D,累计派单!S:S,$J$3)-COUNTIFS(累计派单!O:O,D:D,累计派单!I:I,"*群障*",累计派单!S:S,$J$3)</f>
        <v>0</v>
      </c>
      <c r="G288" s="6">
        <f ca="1">COUNTIFS(督办单!N:N,D:D,督办单!M:M,$J$3)</f>
        <v>0</v>
      </c>
      <c r="H288" s="15">
        <f ca="1" t="shared" si="4"/>
        <v>0</v>
      </c>
      <c r="I288" s="20"/>
      <c r="J288" s="21"/>
    </row>
    <row r="289" spans="1:10">
      <c r="A289" s="6">
        <v>286</v>
      </c>
      <c r="B289" s="14" t="s">
        <v>18</v>
      </c>
      <c r="C289" s="10" t="s">
        <v>2825</v>
      </c>
      <c r="D289" s="14" t="s">
        <v>2828</v>
      </c>
      <c r="E289" s="14" t="s">
        <v>2827</v>
      </c>
      <c r="F289" s="6">
        <f ca="1">COUNTIFS(累计派单!O:O,D:D,累计派单!S:S,$J$3)-COUNTIFS(累计派单!O:O,D:D,累计派单!I:I,"*群障*",累计派单!S:S,$J$3)</f>
        <v>0</v>
      </c>
      <c r="G289" s="6">
        <f ca="1">COUNTIFS(督办单!N:N,D:D,督办单!M:M,$J$3)</f>
        <v>0</v>
      </c>
      <c r="H289" s="15">
        <f ca="1" t="shared" si="4"/>
        <v>0</v>
      </c>
      <c r="I289" s="20"/>
      <c r="J289" s="21"/>
    </row>
    <row r="290" spans="1:10">
      <c r="A290" s="6">
        <v>287</v>
      </c>
      <c r="B290" s="14" t="s">
        <v>18</v>
      </c>
      <c r="C290" s="10" t="s">
        <v>67170</v>
      </c>
      <c r="D290" s="14" t="s">
        <v>67171</v>
      </c>
      <c r="E290" s="14" t="s">
        <v>4374</v>
      </c>
      <c r="F290" s="6">
        <f ca="1">COUNTIFS(累计派单!O:O,D:D,累计派单!S:S,$J$3)-COUNTIFS(累计派单!O:O,D:D,累计派单!I:I,"*群障*",累计派单!S:S,$J$3)</f>
        <v>0</v>
      </c>
      <c r="G290" s="6">
        <f ca="1">COUNTIFS(督办单!N:N,D:D,督办单!M:M,$J$3)</f>
        <v>0</v>
      </c>
      <c r="H290" s="15">
        <f ca="1" t="shared" si="4"/>
        <v>0</v>
      </c>
      <c r="I290" s="20"/>
      <c r="J290" s="21"/>
    </row>
    <row r="291" spans="1:10">
      <c r="A291" s="6">
        <v>288</v>
      </c>
      <c r="B291" s="14" t="s">
        <v>18</v>
      </c>
      <c r="C291" s="10" t="s">
        <v>8683</v>
      </c>
      <c r="D291" s="14" t="s">
        <v>8685</v>
      </c>
      <c r="E291" s="14" t="s">
        <v>2827</v>
      </c>
      <c r="F291" s="6">
        <f ca="1">COUNTIFS(累计派单!O:O,D:D,累计派单!S:S,$J$3)-COUNTIFS(累计派单!O:O,D:D,累计派单!I:I,"*群障*",累计派单!S:S,$J$3)</f>
        <v>0</v>
      </c>
      <c r="G291" s="6">
        <f ca="1">COUNTIFS(督办单!N:N,D:D,督办单!M:M,$J$3)</f>
        <v>0</v>
      </c>
      <c r="H291" s="15">
        <f ca="1" t="shared" si="4"/>
        <v>0</v>
      </c>
      <c r="I291" s="20"/>
      <c r="J291" s="21"/>
    </row>
    <row r="292" spans="1:10">
      <c r="A292" s="6">
        <v>289</v>
      </c>
      <c r="B292" s="14" t="s">
        <v>19</v>
      </c>
      <c r="C292" s="10" t="s">
        <v>5686</v>
      </c>
      <c r="D292" s="14" t="s">
        <v>5688</v>
      </c>
      <c r="E292" s="14" t="s">
        <v>3051</v>
      </c>
      <c r="F292" s="6">
        <f ca="1">COUNTIFS(累计派单!O:O,D:D,累计派单!S:S,$J$3)-COUNTIFS(累计派单!O:O,D:D,累计派单!I:I,"*群障*",累计派单!S:S,$J$3)</f>
        <v>0</v>
      </c>
      <c r="G292" s="6">
        <f ca="1">COUNTIFS(督办单!N:N,D:D,督办单!M:M,$J$3)</f>
        <v>0</v>
      </c>
      <c r="H292" s="15">
        <f ca="1" t="shared" si="4"/>
        <v>0</v>
      </c>
      <c r="I292" s="20"/>
      <c r="J292" s="21"/>
    </row>
    <row r="293" spans="1:10">
      <c r="A293" s="6">
        <v>290</v>
      </c>
      <c r="B293" s="14" t="s">
        <v>19</v>
      </c>
      <c r="C293" s="10" t="s">
        <v>14092</v>
      </c>
      <c r="D293" s="14" t="s">
        <v>14095</v>
      </c>
      <c r="E293" s="14" t="s">
        <v>14094</v>
      </c>
      <c r="F293" s="6">
        <f ca="1">COUNTIFS(累计派单!O:O,D:D,累计派单!S:S,$J$3)-COUNTIFS(累计派单!O:O,D:D,累计派单!I:I,"*群障*",累计派单!S:S,$J$3)</f>
        <v>0</v>
      </c>
      <c r="G293" s="6">
        <f ca="1">COUNTIFS(督办单!N:N,D:D,督办单!M:M,$J$3)</f>
        <v>0</v>
      </c>
      <c r="H293" s="15">
        <f ca="1" t="shared" si="4"/>
        <v>0</v>
      </c>
      <c r="I293" s="20"/>
      <c r="J293" s="21"/>
    </row>
    <row r="294" spans="1:10">
      <c r="A294" s="6">
        <v>291</v>
      </c>
      <c r="B294" s="14" t="s">
        <v>19</v>
      </c>
      <c r="C294" s="10" t="s">
        <v>67172</v>
      </c>
      <c r="D294" s="14" t="s">
        <v>67173</v>
      </c>
      <c r="E294" s="14" t="s">
        <v>3051</v>
      </c>
      <c r="F294" s="6">
        <f ca="1">COUNTIFS(累计派单!O:O,D:D,累计派单!S:S,$J$3)-COUNTIFS(累计派单!O:O,D:D,累计派单!I:I,"*群障*",累计派单!S:S,$J$3)</f>
        <v>0</v>
      </c>
      <c r="G294" s="6">
        <f ca="1">COUNTIFS(督办单!N:N,D:D,督办单!M:M,$J$3)</f>
        <v>0</v>
      </c>
      <c r="H294" s="15">
        <f ca="1" t="shared" si="4"/>
        <v>0</v>
      </c>
      <c r="I294" s="20"/>
      <c r="J294" s="21"/>
    </row>
    <row r="295" spans="1:10">
      <c r="A295" s="6">
        <v>292</v>
      </c>
      <c r="B295" s="14" t="s">
        <v>19</v>
      </c>
      <c r="C295" s="10" t="s">
        <v>67174</v>
      </c>
      <c r="D295" s="16" t="s">
        <v>67175</v>
      </c>
      <c r="E295" s="14" t="s">
        <v>5188</v>
      </c>
      <c r="F295" s="6">
        <f ca="1">COUNTIFS(累计派单!O:O,D:D,累计派单!S:S,$J$3)-COUNTIFS(累计派单!O:O,D:D,累计派单!I:I,"*群障*",累计派单!S:S,$J$3)</f>
        <v>0</v>
      </c>
      <c r="G295" s="6">
        <f ca="1">COUNTIFS(督办单!N:N,D:D,督办单!M:M,$J$3)</f>
        <v>0</v>
      </c>
      <c r="H295" s="15">
        <f ca="1" t="shared" si="4"/>
        <v>0</v>
      </c>
      <c r="I295" s="20"/>
      <c r="J295" s="21"/>
    </row>
    <row r="296" spans="1:10">
      <c r="A296" s="6">
        <v>293</v>
      </c>
      <c r="B296" s="14" t="s">
        <v>19</v>
      </c>
      <c r="C296" s="10" t="s">
        <v>4514</v>
      </c>
      <c r="D296" s="14" t="s">
        <v>4516</v>
      </c>
      <c r="E296" s="14" t="s">
        <v>3532</v>
      </c>
      <c r="F296" s="6">
        <f ca="1">COUNTIFS(累计派单!O:O,D:D,累计派单!S:S,$J$3)-COUNTIFS(累计派单!O:O,D:D,累计派单!I:I,"*群障*",累计派单!S:S,$J$3)</f>
        <v>0</v>
      </c>
      <c r="G296" s="6">
        <f ca="1">COUNTIFS(督办单!N:N,D:D,督办单!M:M,$J$3)</f>
        <v>0</v>
      </c>
      <c r="H296" s="15">
        <f ca="1" t="shared" si="4"/>
        <v>0</v>
      </c>
      <c r="I296" s="20"/>
      <c r="J296" s="21"/>
    </row>
    <row r="297" spans="1:10">
      <c r="A297" s="6">
        <v>294</v>
      </c>
      <c r="B297" s="14" t="s">
        <v>19</v>
      </c>
      <c r="C297" s="10" t="s">
        <v>29173</v>
      </c>
      <c r="D297" s="14" t="s">
        <v>29175</v>
      </c>
      <c r="E297" s="14" t="s">
        <v>14094</v>
      </c>
      <c r="F297" s="6">
        <f ca="1">COUNTIFS(累计派单!O:O,D:D,累计派单!S:S,$J$3)-COUNTIFS(累计派单!O:O,D:D,累计派单!I:I,"*群障*",累计派单!S:S,$J$3)</f>
        <v>0</v>
      </c>
      <c r="G297" s="6">
        <f ca="1">COUNTIFS(督办单!N:N,D:D,督办单!M:M,$J$3)</f>
        <v>0</v>
      </c>
      <c r="H297" s="15">
        <f ca="1" t="shared" si="4"/>
        <v>0</v>
      </c>
      <c r="I297" s="20"/>
      <c r="J297" s="21"/>
    </row>
    <row r="298" spans="1:10">
      <c r="A298" s="6">
        <v>295</v>
      </c>
      <c r="B298" s="14" t="s">
        <v>19</v>
      </c>
      <c r="C298" s="10" t="s">
        <v>67176</v>
      </c>
      <c r="D298" s="14" t="s">
        <v>67177</v>
      </c>
      <c r="E298" s="14" t="s">
        <v>3051</v>
      </c>
      <c r="F298" s="6">
        <f ca="1">COUNTIFS(累计派单!O:O,D:D,累计派单!S:S,$J$3)-COUNTIFS(累计派单!O:O,D:D,累计派单!I:I,"*群障*",累计派单!S:S,$J$3)</f>
        <v>0</v>
      </c>
      <c r="G298" s="6">
        <f ca="1">COUNTIFS(督办单!N:N,D:D,督办单!M:M,$J$3)</f>
        <v>0</v>
      </c>
      <c r="H298" s="15">
        <f ca="1" t="shared" si="4"/>
        <v>0</v>
      </c>
      <c r="I298" s="20"/>
      <c r="J298" s="21"/>
    </row>
    <row r="299" spans="1:10">
      <c r="A299" s="6">
        <v>296</v>
      </c>
      <c r="B299" s="14" t="s">
        <v>19</v>
      </c>
      <c r="C299" s="10" t="s">
        <v>2441</v>
      </c>
      <c r="D299" s="14" t="s">
        <v>2443</v>
      </c>
      <c r="E299" s="14" t="s">
        <v>2420</v>
      </c>
      <c r="F299" s="6">
        <f ca="1">COUNTIFS(累计派单!O:O,D:D,累计派单!S:S,$J$3)-COUNTIFS(累计派单!O:O,D:D,累计派单!I:I,"*群障*",累计派单!S:S,$J$3)</f>
        <v>0</v>
      </c>
      <c r="G299" s="6">
        <f ca="1">COUNTIFS(督办单!N:N,D:D,督办单!M:M,$J$3)</f>
        <v>0</v>
      </c>
      <c r="H299" s="15">
        <f ca="1" t="shared" si="4"/>
        <v>0</v>
      </c>
      <c r="I299" s="20"/>
      <c r="J299" s="21"/>
    </row>
    <row r="300" spans="1:10">
      <c r="A300" s="6">
        <v>297</v>
      </c>
      <c r="B300" s="14" t="s">
        <v>19</v>
      </c>
      <c r="C300" s="10" t="s">
        <v>9787</v>
      </c>
      <c r="D300" s="14" t="s">
        <v>9789</v>
      </c>
      <c r="E300" s="14" t="s">
        <v>4470</v>
      </c>
      <c r="F300" s="6">
        <f ca="1">COUNTIFS(累计派单!O:O,D:D,累计派单!S:S,$J$3)-COUNTIFS(累计派单!O:O,D:D,累计派单!I:I,"*群障*",累计派单!S:S,$J$3)</f>
        <v>0</v>
      </c>
      <c r="G300" s="6">
        <f ca="1">COUNTIFS(督办单!N:N,D:D,督办单!M:M,$J$3)</f>
        <v>0</v>
      </c>
      <c r="H300" s="15">
        <f ca="1" t="shared" si="4"/>
        <v>0</v>
      </c>
      <c r="I300" s="20"/>
      <c r="J300" s="21"/>
    </row>
    <row r="301" spans="1:10">
      <c r="A301" s="6">
        <v>298</v>
      </c>
      <c r="B301" s="14" t="s">
        <v>19</v>
      </c>
      <c r="C301" s="10" t="s">
        <v>2504</v>
      </c>
      <c r="D301" s="14" t="s">
        <v>2506</v>
      </c>
      <c r="E301" s="14" t="s">
        <v>2420</v>
      </c>
      <c r="F301" s="6">
        <f ca="1">COUNTIFS(累计派单!O:O,D:D,累计派单!S:S,$J$3)-COUNTIFS(累计派单!O:O,D:D,累计派单!I:I,"*群障*",累计派单!S:S,$J$3)</f>
        <v>0</v>
      </c>
      <c r="G301" s="6">
        <f ca="1">COUNTIFS(督办单!N:N,D:D,督办单!M:M,$J$3)</f>
        <v>0</v>
      </c>
      <c r="H301" s="15">
        <f ca="1" t="shared" si="4"/>
        <v>0</v>
      </c>
      <c r="I301" s="20"/>
      <c r="J301" s="21"/>
    </row>
    <row r="302" spans="1:10">
      <c r="A302" s="6">
        <v>299</v>
      </c>
      <c r="B302" s="14" t="s">
        <v>19</v>
      </c>
      <c r="C302" s="10" t="s">
        <v>9092</v>
      </c>
      <c r="D302" s="14" t="s">
        <v>9094</v>
      </c>
      <c r="E302" s="14" t="s">
        <v>5188</v>
      </c>
      <c r="F302" s="6">
        <f ca="1">COUNTIFS(累计派单!O:O,D:D,累计派单!S:S,$J$3)-COUNTIFS(累计派单!O:O,D:D,累计派单!I:I,"*群障*",累计派单!S:S,$J$3)</f>
        <v>0</v>
      </c>
      <c r="G302" s="6">
        <f ca="1">COUNTIFS(督办单!N:N,D:D,督办单!M:M,$J$3)</f>
        <v>0</v>
      </c>
      <c r="H302" s="15">
        <f ca="1" t="shared" si="4"/>
        <v>0</v>
      </c>
      <c r="I302" s="20"/>
      <c r="J302" s="21"/>
    </row>
    <row r="303" spans="1:10">
      <c r="A303" s="6">
        <v>300</v>
      </c>
      <c r="B303" s="14" t="s">
        <v>19</v>
      </c>
      <c r="C303" s="10" t="s">
        <v>14911</v>
      </c>
      <c r="D303" s="14" t="s">
        <v>14913</v>
      </c>
      <c r="E303" s="14" t="s">
        <v>4470</v>
      </c>
      <c r="F303" s="6">
        <f ca="1">COUNTIFS(累计派单!O:O,D:D,累计派单!S:S,$J$3)-COUNTIFS(累计派单!O:O,D:D,累计派单!I:I,"*群障*",累计派单!S:S,$J$3)</f>
        <v>0</v>
      </c>
      <c r="G303" s="6">
        <f ca="1">COUNTIFS(督办单!N:N,D:D,督办单!M:M,$J$3)</f>
        <v>0</v>
      </c>
      <c r="H303" s="15">
        <f ca="1" t="shared" si="4"/>
        <v>0</v>
      </c>
      <c r="I303" s="20"/>
      <c r="J303" s="21"/>
    </row>
    <row r="304" spans="1:10">
      <c r="A304" s="6">
        <v>301</v>
      </c>
      <c r="B304" s="14" t="s">
        <v>19</v>
      </c>
      <c r="C304" s="10" t="s">
        <v>10977</v>
      </c>
      <c r="D304" s="14" t="s">
        <v>10980</v>
      </c>
      <c r="E304" s="14" t="s">
        <v>10979</v>
      </c>
      <c r="F304" s="6">
        <f ca="1">COUNTIFS(累计派单!O:O,D:D,累计派单!S:S,$J$3)-COUNTIFS(累计派单!O:O,D:D,累计派单!I:I,"*群障*",累计派单!S:S,$J$3)</f>
        <v>0</v>
      </c>
      <c r="G304" s="6">
        <f ca="1">COUNTIFS(督办单!N:N,D:D,督办单!M:M,$J$3)</f>
        <v>0</v>
      </c>
      <c r="H304" s="15">
        <f ca="1" t="shared" si="4"/>
        <v>0</v>
      </c>
      <c r="I304" s="20"/>
      <c r="J304" s="21"/>
    </row>
    <row r="305" spans="1:10">
      <c r="A305" s="6">
        <v>302</v>
      </c>
      <c r="B305" s="17" t="s">
        <v>19</v>
      </c>
      <c r="C305" s="18" t="s">
        <v>11200</v>
      </c>
      <c r="D305" s="17" t="s">
        <v>11202</v>
      </c>
      <c r="E305" s="17" t="s">
        <v>3051</v>
      </c>
      <c r="F305" s="6">
        <f ca="1">COUNTIFS(累计派单!O:O,D:D,累计派单!S:S,$J$3)-COUNTIFS(累计派单!O:O,D:D,累计派单!I:I,"*群障*",累计派单!S:S,$J$3)</f>
        <v>0</v>
      </c>
      <c r="G305" s="6">
        <f ca="1">COUNTIFS(督办单!N:N,D:D,督办单!M:M,$J$3)</f>
        <v>0</v>
      </c>
      <c r="H305" s="15">
        <f ca="1" t="shared" si="4"/>
        <v>0</v>
      </c>
      <c r="I305" s="20"/>
      <c r="J305" s="21"/>
    </row>
    <row r="306" spans="1:10">
      <c r="A306" s="6">
        <v>303</v>
      </c>
      <c r="B306" s="14" t="s">
        <v>19</v>
      </c>
      <c r="C306" s="10" t="s">
        <v>67178</v>
      </c>
      <c r="D306" s="14" t="s">
        <v>67179</v>
      </c>
      <c r="E306" s="14" t="s">
        <v>3051</v>
      </c>
      <c r="F306" s="6">
        <f ca="1">COUNTIFS(累计派单!O:O,D:D,累计派单!S:S,$J$3)-COUNTIFS(累计派单!O:O,D:D,累计派单!I:I,"*群障*",累计派单!S:S,$J$3)</f>
        <v>0</v>
      </c>
      <c r="G306" s="6">
        <f ca="1">COUNTIFS(督办单!N:N,D:D,督办单!M:M,$J$3)</f>
        <v>0</v>
      </c>
      <c r="H306" s="15">
        <f ca="1" t="shared" si="4"/>
        <v>0</v>
      </c>
      <c r="I306" s="20"/>
      <c r="J306" s="21"/>
    </row>
    <row r="307" spans="1:10">
      <c r="A307" s="6">
        <v>304</v>
      </c>
      <c r="B307" s="14" t="s">
        <v>19</v>
      </c>
      <c r="C307" s="10" t="s">
        <v>67180</v>
      </c>
      <c r="D307" s="14" t="s">
        <v>67181</v>
      </c>
      <c r="E307" s="14" t="s">
        <v>8126</v>
      </c>
      <c r="F307" s="6">
        <f ca="1">COUNTIFS(累计派单!O:O,D:D,累计派单!S:S,$J$3)-COUNTIFS(累计派单!O:O,D:D,累计派单!I:I,"*群障*",累计派单!S:S,$J$3)</f>
        <v>0</v>
      </c>
      <c r="G307" s="6">
        <f ca="1">COUNTIFS(督办单!N:N,D:D,督办单!M:M,$J$3)</f>
        <v>0</v>
      </c>
      <c r="H307" s="15">
        <f ca="1" t="shared" si="4"/>
        <v>0</v>
      </c>
      <c r="I307" s="20"/>
      <c r="J307" s="21"/>
    </row>
    <row r="308" spans="1:10">
      <c r="A308" s="6">
        <v>305</v>
      </c>
      <c r="B308" s="14" t="s">
        <v>19</v>
      </c>
      <c r="C308" s="10" t="s">
        <v>67182</v>
      </c>
      <c r="D308" s="14" t="s">
        <v>67183</v>
      </c>
      <c r="E308" s="14" t="s">
        <v>3051</v>
      </c>
      <c r="F308" s="6">
        <f ca="1">COUNTIFS(累计派单!O:O,D:D,累计派单!S:S,$J$3)-COUNTIFS(累计派单!O:O,D:D,累计派单!I:I,"*群障*",累计派单!S:S,$J$3)</f>
        <v>0</v>
      </c>
      <c r="G308" s="6">
        <f ca="1">COUNTIFS(督办单!N:N,D:D,督办单!M:M,$J$3)</f>
        <v>0</v>
      </c>
      <c r="H308" s="15">
        <f ca="1" t="shared" si="4"/>
        <v>0</v>
      </c>
      <c r="I308" s="20"/>
      <c r="J308" s="21"/>
    </row>
    <row r="309" spans="1:10">
      <c r="A309" s="6">
        <v>306</v>
      </c>
      <c r="B309" s="14" t="s">
        <v>19</v>
      </c>
      <c r="C309" s="10" t="s">
        <v>3530</v>
      </c>
      <c r="D309" s="14" t="s">
        <v>3533</v>
      </c>
      <c r="E309" s="14" t="s">
        <v>3532</v>
      </c>
      <c r="F309" s="6">
        <f ca="1">COUNTIFS(累计派单!O:O,D:D,累计派单!S:S,$J$3)-COUNTIFS(累计派单!O:O,D:D,累计派单!I:I,"*群障*",累计派单!S:S,$J$3)</f>
        <v>0</v>
      </c>
      <c r="G309" s="6">
        <f ca="1">COUNTIFS(督办单!N:N,D:D,督办单!M:M,$J$3)</f>
        <v>0</v>
      </c>
      <c r="H309" s="15">
        <f ca="1" t="shared" si="4"/>
        <v>0</v>
      </c>
      <c r="I309" s="20"/>
      <c r="J309" s="21"/>
    </row>
    <row r="310" spans="1:10">
      <c r="A310" s="6">
        <v>307</v>
      </c>
      <c r="B310" s="14" t="s">
        <v>19</v>
      </c>
      <c r="C310" s="10" t="s">
        <v>9991</v>
      </c>
      <c r="D310" s="14" t="s">
        <v>9993</v>
      </c>
      <c r="E310" s="14" t="s">
        <v>3532</v>
      </c>
      <c r="F310" s="6">
        <f ca="1">COUNTIFS(累计派单!O:O,D:D,累计派单!S:S,$J$3)-COUNTIFS(累计派单!O:O,D:D,累计派单!I:I,"*群障*",累计派单!S:S,$J$3)</f>
        <v>0</v>
      </c>
      <c r="G310" s="6">
        <f ca="1">COUNTIFS(督办单!N:N,D:D,督办单!M:M,$J$3)</f>
        <v>0</v>
      </c>
      <c r="H310" s="15">
        <f ca="1" t="shared" si="4"/>
        <v>0</v>
      </c>
      <c r="I310" s="20"/>
      <c r="J310" s="21"/>
    </row>
    <row r="311" spans="1:10">
      <c r="A311" s="6">
        <v>308</v>
      </c>
      <c r="B311" s="14" t="s">
        <v>19</v>
      </c>
      <c r="C311" s="10" t="s">
        <v>67184</v>
      </c>
      <c r="D311" s="14" t="s">
        <v>67185</v>
      </c>
      <c r="E311" s="14" t="s">
        <v>3051</v>
      </c>
      <c r="F311" s="6">
        <f ca="1">COUNTIFS(累计派单!O:O,D:D,累计派单!S:S,$J$3)-COUNTIFS(累计派单!O:O,D:D,累计派单!I:I,"*群障*",累计派单!S:S,$J$3)</f>
        <v>0</v>
      </c>
      <c r="G311" s="6">
        <f ca="1">COUNTIFS(督办单!N:N,D:D,督办单!M:M,$J$3)</f>
        <v>0</v>
      </c>
      <c r="H311" s="15">
        <f ca="1" t="shared" si="4"/>
        <v>0</v>
      </c>
      <c r="I311" s="20"/>
      <c r="J311" s="21"/>
    </row>
    <row r="312" spans="1:10">
      <c r="A312" s="6">
        <v>309</v>
      </c>
      <c r="B312" s="14" t="s">
        <v>19</v>
      </c>
      <c r="C312" s="10" t="s">
        <v>3981</v>
      </c>
      <c r="D312" s="14" t="s">
        <v>3983</v>
      </c>
      <c r="E312" s="14" t="s">
        <v>3532</v>
      </c>
      <c r="F312" s="6">
        <f ca="1">COUNTIFS(累计派单!O:O,D:D,累计派单!S:S,$J$3)-COUNTIFS(累计派单!O:O,D:D,累计派单!I:I,"*群障*",累计派单!S:S,$J$3)</f>
        <v>0</v>
      </c>
      <c r="G312" s="6">
        <f ca="1">COUNTIFS(督办单!N:N,D:D,督办单!M:M,$J$3)</f>
        <v>0</v>
      </c>
      <c r="H312" s="15">
        <f ca="1" t="shared" si="4"/>
        <v>0</v>
      </c>
      <c r="I312" s="20"/>
      <c r="J312" s="21"/>
    </row>
    <row r="313" spans="1:10">
      <c r="A313" s="6">
        <v>310</v>
      </c>
      <c r="B313" s="14" t="s">
        <v>19</v>
      </c>
      <c r="C313" s="10" t="s">
        <v>18191</v>
      </c>
      <c r="D313" s="14" t="s">
        <v>18193</v>
      </c>
      <c r="E313" s="14" t="s">
        <v>10979</v>
      </c>
      <c r="F313" s="6">
        <f ca="1">COUNTIFS(累计派单!O:O,D:D,累计派单!S:S,$J$3)-COUNTIFS(累计派单!O:O,D:D,累计派单!I:I,"*群障*",累计派单!S:S,$J$3)</f>
        <v>0</v>
      </c>
      <c r="G313" s="6">
        <f ca="1">COUNTIFS(督办单!N:N,D:D,督办单!M:M,$J$3)</f>
        <v>0</v>
      </c>
      <c r="H313" s="15">
        <f ca="1" t="shared" si="4"/>
        <v>0</v>
      </c>
      <c r="I313" s="20"/>
      <c r="J313" s="21"/>
    </row>
    <row r="314" spans="1:10">
      <c r="A314" s="6">
        <v>311</v>
      </c>
      <c r="B314" s="14" t="s">
        <v>19</v>
      </c>
      <c r="C314" s="10" t="s">
        <v>67186</v>
      </c>
      <c r="D314" s="14" t="s">
        <v>67187</v>
      </c>
      <c r="E314" s="14" t="s">
        <v>4470</v>
      </c>
      <c r="F314" s="6">
        <f ca="1">COUNTIFS(累计派单!O:O,D:D,累计派单!S:S,$J$3)-COUNTIFS(累计派单!O:O,D:D,累计派单!I:I,"*群障*",累计派单!S:S,$J$3)</f>
        <v>0</v>
      </c>
      <c r="G314" s="6">
        <f ca="1">COUNTIFS(督办单!N:N,D:D,督办单!M:M,$J$3)</f>
        <v>0</v>
      </c>
      <c r="H314" s="15">
        <f ca="1" t="shared" si="4"/>
        <v>0</v>
      </c>
      <c r="I314" s="20"/>
      <c r="J314" s="21"/>
    </row>
    <row r="315" spans="1:10">
      <c r="A315" s="6">
        <v>312</v>
      </c>
      <c r="B315" s="14" t="s">
        <v>19</v>
      </c>
      <c r="C315" s="10" t="s">
        <v>3992</v>
      </c>
      <c r="D315" s="14" t="s">
        <v>3995</v>
      </c>
      <c r="E315" s="14" t="s">
        <v>2420</v>
      </c>
      <c r="F315" s="6">
        <f ca="1">COUNTIFS(累计派单!O:O,D:D,累计派单!S:S,$J$3)-COUNTIFS(累计派单!O:O,D:D,累计派单!I:I,"*群障*",累计派单!S:S,$J$3)</f>
        <v>0</v>
      </c>
      <c r="G315" s="6">
        <f ca="1">COUNTIFS(督办单!N:N,D:D,督办单!M:M,$J$3)</f>
        <v>0</v>
      </c>
      <c r="H315" s="15">
        <f ca="1" t="shared" si="4"/>
        <v>0</v>
      </c>
      <c r="I315" s="20"/>
      <c r="J315" s="21"/>
    </row>
    <row r="316" spans="1:10">
      <c r="A316" s="6">
        <v>313</v>
      </c>
      <c r="B316" s="14" t="s">
        <v>19</v>
      </c>
      <c r="C316" s="10" t="s">
        <v>67188</v>
      </c>
      <c r="D316" s="14" t="s">
        <v>67189</v>
      </c>
      <c r="E316" s="14" t="s">
        <v>2420</v>
      </c>
      <c r="F316" s="6">
        <f ca="1">COUNTIFS(累计派单!O:O,D:D,累计派单!S:S,$J$3)-COUNTIFS(累计派单!O:O,D:D,累计派单!I:I,"*群障*",累计派单!S:S,$J$3)</f>
        <v>0</v>
      </c>
      <c r="G316" s="6">
        <f ca="1">COUNTIFS(督办单!N:N,D:D,督办单!M:M,$J$3)</f>
        <v>0</v>
      </c>
      <c r="H316" s="15">
        <f ca="1" t="shared" si="4"/>
        <v>0</v>
      </c>
      <c r="I316" s="20"/>
      <c r="J316" s="21"/>
    </row>
    <row r="317" spans="1:10">
      <c r="A317" s="6">
        <v>314</v>
      </c>
      <c r="B317" s="24" t="s">
        <v>19</v>
      </c>
      <c r="C317" s="10" t="s">
        <v>3062</v>
      </c>
      <c r="D317" s="14" t="s">
        <v>3065</v>
      </c>
      <c r="E317" s="14" t="s">
        <v>2420</v>
      </c>
      <c r="F317" s="6">
        <f ca="1">COUNTIFS(累计派单!O:O,D:D,累计派单!S:S,$J$3)-COUNTIFS(累计派单!O:O,D:D,累计派单!I:I,"*群障*",累计派单!S:S,$J$3)</f>
        <v>0</v>
      </c>
      <c r="G317" s="6">
        <f ca="1">COUNTIFS(督办单!N:N,D:D,督办单!M:M,$J$3)</f>
        <v>0</v>
      </c>
      <c r="H317" s="15">
        <f ca="1" t="shared" si="4"/>
        <v>0</v>
      </c>
      <c r="I317" s="20"/>
      <c r="J317" s="21"/>
    </row>
    <row r="318" spans="1:10">
      <c r="A318" s="6">
        <v>315</v>
      </c>
      <c r="B318" s="14" t="s">
        <v>19</v>
      </c>
      <c r="C318" s="10" t="s">
        <v>67190</v>
      </c>
      <c r="D318" s="14" t="s">
        <v>67191</v>
      </c>
      <c r="E318" s="14" t="s">
        <v>4470</v>
      </c>
      <c r="F318" s="6">
        <f ca="1">COUNTIFS(累计派单!O:O,D:D,累计派单!S:S,$J$3)-COUNTIFS(累计派单!O:O,D:D,累计派单!I:I,"*群障*",累计派单!S:S,$J$3)</f>
        <v>0</v>
      </c>
      <c r="G318" s="6">
        <f ca="1">COUNTIFS(督办单!N:N,D:D,督办单!M:M,$J$3)</f>
        <v>0</v>
      </c>
      <c r="H318" s="15">
        <f ca="1" t="shared" si="4"/>
        <v>0</v>
      </c>
      <c r="I318" s="20"/>
      <c r="J318" s="21"/>
    </row>
    <row r="319" spans="1:10">
      <c r="A319" s="6">
        <v>316</v>
      </c>
      <c r="B319" s="14" t="s">
        <v>19</v>
      </c>
      <c r="C319" s="10" t="s">
        <v>7914</v>
      </c>
      <c r="D319" s="14" t="s">
        <v>7916</v>
      </c>
      <c r="E319" s="14" t="s">
        <v>5188</v>
      </c>
      <c r="F319" s="6">
        <f ca="1">COUNTIFS(累计派单!O:O,D:D,累计派单!S:S,$J$3)-COUNTIFS(累计派单!O:O,D:D,累计派单!I:I,"*群障*",累计派单!S:S,$J$3)</f>
        <v>0</v>
      </c>
      <c r="G319" s="6">
        <f ca="1">COUNTIFS(督办单!N:N,D:D,督办单!M:M,$J$3)</f>
        <v>0</v>
      </c>
      <c r="H319" s="15">
        <f ca="1" t="shared" si="4"/>
        <v>0</v>
      </c>
      <c r="I319" s="20"/>
      <c r="J319" s="21"/>
    </row>
    <row r="320" spans="1:10">
      <c r="A320" s="6">
        <v>317</v>
      </c>
      <c r="B320" s="14" t="s">
        <v>19</v>
      </c>
      <c r="C320" s="10" t="s">
        <v>7408</v>
      </c>
      <c r="D320" s="14" t="s">
        <v>7410</v>
      </c>
      <c r="E320" s="14" t="s">
        <v>4470</v>
      </c>
      <c r="F320" s="6">
        <f ca="1">COUNTIFS(累计派单!O:O,D:D,累计派单!S:S,$J$3)-COUNTIFS(累计派单!O:O,D:D,累计派单!I:I,"*群障*",累计派单!S:S,$J$3)</f>
        <v>0</v>
      </c>
      <c r="G320" s="6">
        <f ca="1">COUNTIFS(督办单!N:N,D:D,督办单!M:M,$J$3)</f>
        <v>0</v>
      </c>
      <c r="H320" s="15">
        <f ca="1" t="shared" si="4"/>
        <v>0</v>
      </c>
      <c r="I320" s="20"/>
      <c r="J320" s="21"/>
    </row>
    <row r="321" spans="1:10">
      <c r="A321" s="6">
        <v>318</v>
      </c>
      <c r="B321" s="14" t="s">
        <v>19</v>
      </c>
      <c r="C321" s="10" t="s">
        <v>8431</v>
      </c>
      <c r="D321" s="14" t="s">
        <v>8433</v>
      </c>
      <c r="E321" s="14" t="s">
        <v>2420</v>
      </c>
      <c r="F321" s="6">
        <f ca="1">COUNTIFS(累计派单!O:O,D:D,累计派单!S:S,$J$3)-COUNTIFS(累计派单!O:O,D:D,累计派单!I:I,"*群障*",累计派单!S:S,$J$3)</f>
        <v>0</v>
      </c>
      <c r="G321" s="6">
        <f ca="1">COUNTIFS(督办单!N:N,D:D,督办单!M:M,$J$3)</f>
        <v>0</v>
      </c>
      <c r="H321" s="15">
        <f ca="1" t="shared" si="4"/>
        <v>0</v>
      </c>
      <c r="I321" s="20"/>
      <c r="J321" s="21"/>
    </row>
    <row r="322" spans="1:10">
      <c r="A322" s="6">
        <v>319</v>
      </c>
      <c r="B322" s="14" t="s">
        <v>19</v>
      </c>
      <c r="C322" s="10" t="s">
        <v>5186</v>
      </c>
      <c r="D322" s="14" t="s">
        <v>5189</v>
      </c>
      <c r="E322" s="14" t="s">
        <v>5188</v>
      </c>
      <c r="F322" s="6">
        <f ca="1">COUNTIFS(累计派单!O:O,D:D,累计派单!S:S,$J$3)-COUNTIFS(累计派单!O:O,D:D,累计派单!I:I,"*群障*",累计派单!S:S,$J$3)</f>
        <v>0</v>
      </c>
      <c r="G322" s="6">
        <f ca="1">COUNTIFS(督办单!N:N,D:D,督办单!M:M,$J$3)</f>
        <v>0</v>
      </c>
      <c r="H322" s="15">
        <f ca="1" t="shared" si="4"/>
        <v>0</v>
      </c>
      <c r="I322" s="20"/>
      <c r="J322" s="21"/>
    </row>
    <row r="323" spans="1:10">
      <c r="A323" s="6">
        <v>320</v>
      </c>
      <c r="B323" s="14" t="s">
        <v>19</v>
      </c>
      <c r="C323" s="10" t="s">
        <v>6889</v>
      </c>
      <c r="D323" s="14" t="s">
        <v>6891</v>
      </c>
      <c r="E323" s="14" t="s">
        <v>3532</v>
      </c>
      <c r="F323" s="6">
        <f ca="1">COUNTIFS(累计派单!O:O,D:D,累计派单!S:S,$J$3)-COUNTIFS(累计派单!O:O,D:D,累计派单!I:I,"*群障*",累计派单!S:S,$J$3)</f>
        <v>0</v>
      </c>
      <c r="G323" s="6">
        <f ca="1">COUNTIFS(督办单!N:N,D:D,督办单!M:M,$J$3)</f>
        <v>0</v>
      </c>
      <c r="H323" s="15">
        <f ca="1" t="shared" si="4"/>
        <v>0</v>
      </c>
      <c r="I323" s="20"/>
      <c r="J323" s="21"/>
    </row>
    <row r="324" spans="1:10">
      <c r="A324" s="6">
        <v>321</v>
      </c>
      <c r="B324" s="14" t="s">
        <v>19</v>
      </c>
      <c r="C324" s="10" t="s">
        <v>8727</v>
      </c>
      <c r="D324" s="14" t="s">
        <v>8729</v>
      </c>
      <c r="E324" s="14" t="s">
        <v>3051</v>
      </c>
      <c r="F324" s="6">
        <f ca="1">COUNTIFS(累计派单!O:O,D:D,累计派单!S:S,$J$3)-COUNTIFS(累计派单!O:O,D:D,累计派单!I:I,"*群障*",累计派单!S:S,$J$3)</f>
        <v>0</v>
      </c>
      <c r="G324" s="6">
        <f ca="1">COUNTIFS(督办单!N:N,D:D,督办单!M:M,$J$3)</f>
        <v>0</v>
      </c>
      <c r="H324" s="15">
        <f ca="1" t="shared" ref="H324:H387" si="5">IFERROR(G324/F324,0)</f>
        <v>0</v>
      </c>
      <c r="I324" s="20"/>
      <c r="J324" s="21"/>
    </row>
    <row r="325" spans="1:10">
      <c r="A325" s="6">
        <v>322</v>
      </c>
      <c r="B325" s="14" t="s">
        <v>19</v>
      </c>
      <c r="C325" s="10" t="s">
        <v>16408</v>
      </c>
      <c r="D325" s="14" t="s">
        <v>16410</v>
      </c>
      <c r="E325" s="14" t="s">
        <v>3051</v>
      </c>
      <c r="F325" s="6">
        <f ca="1">COUNTIFS(累计派单!O:O,D:D,累计派单!S:S,$J$3)-COUNTIFS(累计派单!O:O,D:D,累计派单!I:I,"*群障*",累计派单!S:S,$J$3)</f>
        <v>0</v>
      </c>
      <c r="G325" s="6">
        <f ca="1">COUNTIFS(督办单!N:N,D:D,督办单!M:M,$J$3)</f>
        <v>0</v>
      </c>
      <c r="H325" s="15">
        <f ca="1" t="shared" si="5"/>
        <v>0</v>
      </c>
      <c r="I325" s="20"/>
      <c r="J325" s="21"/>
    </row>
    <row r="326" spans="1:10">
      <c r="A326" s="6">
        <v>323</v>
      </c>
      <c r="B326" s="14" t="s">
        <v>19</v>
      </c>
      <c r="C326" s="10" t="s">
        <v>3188</v>
      </c>
      <c r="D326" s="14" t="s">
        <v>3191</v>
      </c>
      <c r="E326" s="14" t="s">
        <v>2420</v>
      </c>
      <c r="F326" s="6">
        <f ca="1">COUNTIFS(累计派单!O:O,D:D,累计派单!S:S,$J$3)-COUNTIFS(累计派单!O:O,D:D,累计派单!I:I,"*群障*",累计派单!S:S,$J$3)</f>
        <v>0</v>
      </c>
      <c r="G326" s="6">
        <f ca="1">COUNTIFS(督办单!N:N,D:D,督办单!M:M,$J$3)</f>
        <v>0</v>
      </c>
      <c r="H326" s="15">
        <f ca="1" t="shared" si="5"/>
        <v>0</v>
      </c>
      <c r="I326" s="20"/>
      <c r="J326" s="21"/>
    </row>
    <row r="327" spans="1:10">
      <c r="A327" s="6">
        <v>324</v>
      </c>
      <c r="B327" s="14" t="s">
        <v>19</v>
      </c>
      <c r="C327" s="10" t="s">
        <v>2478</v>
      </c>
      <c r="D327" s="14" t="s">
        <v>2481</v>
      </c>
      <c r="E327" s="14" t="s">
        <v>2420</v>
      </c>
      <c r="F327" s="6">
        <f ca="1">COUNTIFS(累计派单!O:O,D:D,累计派单!S:S,$J$3)-COUNTIFS(累计派单!O:O,D:D,累计派单!I:I,"*群障*",累计派单!S:S,$J$3)</f>
        <v>0</v>
      </c>
      <c r="G327" s="6">
        <f ca="1">COUNTIFS(督办单!N:N,D:D,督办单!M:M,$J$3)</f>
        <v>0</v>
      </c>
      <c r="H327" s="15">
        <f ca="1" t="shared" si="5"/>
        <v>0</v>
      </c>
      <c r="I327" s="20"/>
      <c r="J327" s="21"/>
    </row>
    <row r="328" spans="1:10">
      <c r="A328" s="6">
        <v>325</v>
      </c>
      <c r="B328" s="14" t="s">
        <v>19</v>
      </c>
      <c r="C328" s="10" t="s">
        <v>7099</v>
      </c>
      <c r="D328" s="14" t="s">
        <v>7101</v>
      </c>
      <c r="E328" s="14" t="s">
        <v>4470</v>
      </c>
      <c r="F328" s="6">
        <f ca="1">COUNTIFS(累计派单!O:O,D:D,累计派单!S:S,$J$3)-COUNTIFS(累计派单!O:O,D:D,累计派单!I:I,"*群障*",累计派单!S:S,$J$3)</f>
        <v>0</v>
      </c>
      <c r="G328" s="6">
        <f ca="1">COUNTIFS(督办单!N:N,D:D,督办单!M:M,$J$3)</f>
        <v>0</v>
      </c>
      <c r="H328" s="15">
        <f ca="1" t="shared" si="5"/>
        <v>0</v>
      </c>
      <c r="I328" s="20"/>
      <c r="J328" s="21"/>
    </row>
    <row r="329" spans="1:10">
      <c r="A329" s="6">
        <v>326</v>
      </c>
      <c r="B329" s="14" t="s">
        <v>19</v>
      </c>
      <c r="C329" s="10" t="s">
        <v>5735</v>
      </c>
      <c r="D329" s="14" t="s">
        <v>67192</v>
      </c>
      <c r="E329" s="14" t="s">
        <v>8126</v>
      </c>
      <c r="F329" s="6">
        <f ca="1">COUNTIFS(累计派单!O:O,D:D,累计派单!S:S,$J$3)-COUNTIFS(累计派单!O:O,D:D,累计派单!I:I,"*群障*",累计派单!S:S,$J$3)</f>
        <v>0</v>
      </c>
      <c r="G329" s="6">
        <f ca="1">COUNTIFS(督办单!N:N,D:D,督办单!M:M,$J$3)</f>
        <v>0</v>
      </c>
      <c r="H329" s="15">
        <f ca="1" t="shared" si="5"/>
        <v>0</v>
      </c>
      <c r="I329" s="20"/>
      <c r="J329" s="21"/>
    </row>
    <row r="330" spans="1:10">
      <c r="A330" s="6">
        <v>327</v>
      </c>
      <c r="B330" s="14" t="s">
        <v>19</v>
      </c>
      <c r="C330" s="10" t="s">
        <v>67193</v>
      </c>
      <c r="D330" s="14" t="s">
        <v>67194</v>
      </c>
      <c r="E330" s="14" t="s">
        <v>2420</v>
      </c>
      <c r="F330" s="6">
        <f ca="1">COUNTIFS(累计派单!O:O,D:D,累计派单!S:S,$J$3)-COUNTIFS(累计派单!O:O,D:D,累计派单!I:I,"*群障*",累计派单!S:S,$J$3)</f>
        <v>0</v>
      </c>
      <c r="G330" s="6">
        <f ca="1">COUNTIFS(督办单!N:N,D:D,督办单!M:M,$J$3)</f>
        <v>0</v>
      </c>
      <c r="H330" s="15">
        <f ca="1" t="shared" si="5"/>
        <v>0</v>
      </c>
      <c r="I330" s="20"/>
      <c r="J330" s="21"/>
    </row>
    <row r="331" spans="1:10">
      <c r="A331" s="6">
        <v>328</v>
      </c>
      <c r="B331" s="14" t="s">
        <v>19</v>
      </c>
      <c r="C331" s="10" t="s">
        <v>67195</v>
      </c>
      <c r="D331" s="14" t="s">
        <v>67196</v>
      </c>
      <c r="E331" s="14" t="s">
        <v>8126</v>
      </c>
      <c r="F331" s="6">
        <f ca="1">COUNTIFS(累计派单!O:O,D:D,累计派单!S:S,$J$3)-COUNTIFS(累计派单!O:O,D:D,累计派单!I:I,"*群障*",累计派单!S:S,$J$3)</f>
        <v>0</v>
      </c>
      <c r="G331" s="6">
        <f ca="1">COUNTIFS(督办单!N:N,D:D,督办单!M:M,$J$3)</f>
        <v>0</v>
      </c>
      <c r="H331" s="15">
        <f ca="1" t="shared" si="5"/>
        <v>0</v>
      </c>
      <c r="I331" s="20"/>
      <c r="J331" s="21"/>
    </row>
    <row r="332" spans="1:10">
      <c r="A332" s="6">
        <v>329</v>
      </c>
      <c r="B332" s="14" t="s">
        <v>19</v>
      </c>
      <c r="C332" s="10" t="s">
        <v>8124</v>
      </c>
      <c r="D332" s="14" t="s">
        <v>8127</v>
      </c>
      <c r="E332" s="14" t="s">
        <v>8126</v>
      </c>
      <c r="F332" s="6">
        <f ca="1">COUNTIFS(累计派单!O:O,D:D,累计派单!S:S,$J$3)-COUNTIFS(累计派单!O:O,D:D,累计派单!I:I,"*群障*",累计派单!S:S,$J$3)</f>
        <v>0</v>
      </c>
      <c r="G332" s="6">
        <f ca="1">COUNTIFS(督办单!N:N,D:D,督办单!M:M,$J$3)</f>
        <v>0</v>
      </c>
      <c r="H332" s="15">
        <f ca="1" t="shared" si="5"/>
        <v>0</v>
      </c>
      <c r="I332" s="20"/>
      <c r="J332" s="21"/>
    </row>
    <row r="333" spans="1:10">
      <c r="A333" s="6">
        <v>330</v>
      </c>
      <c r="B333" s="14" t="s">
        <v>19</v>
      </c>
      <c r="C333" s="10" t="s">
        <v>4243</v>
      </c>
      <c r="D333" s="14" t="s">
        <v>67197</v>
      </c>
      <c r="E333" s="14" t="s">
        <v>4470</v>
      </c>
      <c r="F333" s="6">
        <f ca="1">COUNTIFS(累计派单!O:O,D:D,累计派单!S:S,$J$3)-COUNTIFS(累计派单!O:O,D:D,累计派单!I:I,"*群障*",累计派单!S:S,$J$3)</f>
        <v>0</v>
      </c>
      <c r="G333" s="6">
        <f ca="1">COUNTIFS(督办单!N:N,D:D,督办单!M:M,$J$3)</f>
        <v>0</v>
      </c>
      <c r="H333" s="15">
        <f ca="1" t="shared" si="5"/>
        <v>0</v>
      </c>
      <c r="I333" s="20"/>
      <c r="J333" s="21"/>
    </row>
    <row r="334" spans="1:10">
      <c r="A334" s="6">
        <v>331</v>
      </c>
      <c r="B334" s="24" t="s">
        <v>19</v>
      </c>
      <c r="C334" s="10" t="s">
        <v>5040</v>
      </c>
      <c r="D334" s="14" t="s">
        <v>5042</v>
      </c>
      <c r="E334" s="14" t="s">
        <v>2420</v>
      </c>
      <c r="F334" s="6">
        <f ca="1">COUNTIFS(累计派单!O:O,D:D,累计派单!S:S,$J$3)-COUNTIFS(累计派单!O:O,D:D,累计派单!I:I,"*群障*",累计派单!S:S,$J$3)</f>
        <v>0</v>
      </c>
      <c r="G334" s="6">
        <f ca="1">COUNTIFS(督办单!N:N,D:D,督办单!M:M,$J$3)</f>
        <v>0</v>
      </c>
      <c r="H334" s="15">
        <f ca="1" t="shared" si="5"/>
        <v>0</v>
      </c>
      <c r="I334" s="20"/>
      <c r="J334" s="21"/>
    </row>
    <row r="335" spans="1:10">
      <c r="A335" s="6">
        <v>332</v>
      </c>
      <c r="B335" s="14" t="s">
        <v>19</v>
      </c>
      <c r="C335" s="10" t="s">
        <v>2646</v>
      </c>
      <c r="D335" s="14" t="s">
        <v>5337</v>
      </c>
      <c r="E335" s="14" t="s">
        <v>3051</v>
      </c>
      <c r="F335" s="6">
        <f ca="1">COUNTIFS(累计派单!O:O,D:D,累计派单!S:S,$J$3)-COUNTIFS(累计派单!O:O,D:D,累计派单!I:I,"*群障*",累计派单!S:S,$J$3)</f>
        <v>0</v>
      </c>
      <c r="G335" s="6">
        <f ca="1">COUNTIFS(督办单!N:N,D:D,督办单!M:M,$J$3)</f>
        <v>0</v>
      </c>
      <c r="H335" s="15">
        <f ca="1" t="shared" si="5"/>
        <v>0</v>
      </c>
      <c r="I335" s="20"/>
      <c r="J335" s="21"/>
    </row>
    <row r="336" spans="1:10">
      <c r="A336" s="6">
        <v>333</v>
      </c>
      <c r="B336" s="14" t="s">
        <v>19</v>
      </c>
      <c r="C336" s="10" t="s">
        <v>67198</v>
      </c>
      <c r="D336" s="14" t="s">
        <v>67199</v>
      </c>
      <c r="E336" s="14" t="s">
        <v>10979</v>
      </c>
      <c r="F336" s="6">
        <f ca="1">COUNTIFS(累计派单!O:O,D:D,累计派单!S:S,$J$3)-COUNTIFS(累计派单!O:O,D:D,累计派单!I:I,"*群障*",累计派单!S:S,$J$3)</f>
        <v>0</v>
      </c>
      <c r="G336" s="6">
        <f ca="1">COUNTIFS(督办单!N:N,D:D,督办单!M:M,$J$3)</f>
        <v>0</v>
      </c>
      <c r="H336" s="15">
        <f ca="1" t="shared" si="5"/>
        <v>0</v>
      </c>
      <c r="I336" s="20"/>
      <c r="J336" s="21"/>
    </row>
    <row r="337" spans="1:10">
      <c r="A337" s="6">
        <v>334</v>
      </c>
      <c r="B337" s="14" t="s">
        <v>19</v>
      </c>
      <c r="C337" s="10" t="s">
        <v>16771</v>
      </c>
      <c r="D337" s="14" t="s">
        <v>16773</v>
      </c>
      <c r="E337" s="14" t="s">
        <v>5188</v>
      </c>
      <c r="F337" s="6">
        <f ca="1">COUNTIFS(累计派单!O:O,D:D,累计派单!S:S,$J$3)-COUNTIFS(累计派单!O:O,D:D,累计派单!I:I,"*群障*",累计派单!S:S,$J$3)</f>
        <v>0</v>
      </c>
      <c r="G337" s="6">
        <f ca="1">COUNTIFS(督办单!N:N,D:D,督办单!M:M,$J$3)</f>
        <v>0</v>
      </c>
      <c r="H337" s="15">
        <f ca="1" t="shared" si="5"/>
        <v>0</v>
      </c>
      <c r="I337" s="20"/>
      <c r="J337" s="21"/>
    </row>
    <row r="338" spans="1:10">
      <c r="A338" s="6">
        <v>335</v>
      </c>
      <c r="B338" s="14" t="s">
        <v>23</v>
      </c>
      <c r="C338" s="10" t="s">
        <v>6766</v>
      </c>
      <c r="D338" s="14" t="s">
        <v>6768</v>
      </c>
      <c r="E338" s="14" t="s">
        <v>2686</v>
      </c>
      <c r="F338" s="6">
        <f ca="1">COUNTIFS(累计派单!O:O,D:D,累计派单!S:S,$J$3)-COUNTIFS(累计派单!O:O,D:D,累计派单!I:I,"*群障*",累计派单!S:S,$J$3)</f>
        <v>0</v>
      </c>
      <c r="G338" s="6">
        <f ca="1">COUNTIFS(督办单!N:N,D:D,督办单!M:M,$J$3)</f>
        <v>0</v>
      </c>
      <c r="H338" s="15">
        <f ca="1" t="shared" si="5"/>
        <v>0</v>
      </c>
      <c r="I338" s="20"/>
      <c r="J338" s="21"/>
    </row>
    <row r="339" spans="1:10">
      <c r="A339" s="6">
        <v>336</v>
      </c>
      <c r="B339" s="17" t="s">
        <v>23</v>
      </c>
      <c r="C339" s="18" t="s">
        <v>8509</v>
      </c>
      <c r="D339" s="19" t="s">
        <v>8511</v>
      </c>
      <c r="E339" s="17" t="s">
        <v>2625</v>
      </c>
      <c r="F339" s="6">
        <f ca="1">COUNTIFS(累计派单!O:O,D:D,累计派单!S:S,$J$3)-COUNTIFS(累计派单!O:O,D:D,累计派单!I:I,"*群障*",累计派单!S:S,$J$3)</f>
        <v>0</v>
      </c>
      <c r="G339" s="6">
        <f ca="1">COUNTIFS(督办单!N:N,D:D,督办单!M:M,$J$3)</f>
        <v>0</v>
      </c>
      <c r="H339" s="15">
        <f ca="1" t="shared" si="5"/>
        <v>0</v>
      </c>
      <c r="I339" s="20"/>
      <c r="J339" s="21"/>
    </row>
    <row r="340" spans="1:10">
      <c r="A340" s="6">
        <v>337</v>
      </c>
      <c r="B340" s="14" t="s">
        <v>23</v>
      </c>
      <c r="C340" s="10" t="s">
        <v>2741</v>
      </c>
      <c r="D340" s="14" t="s">
        <v>2744</v>
      </c>
      <c r="E340" s="14" t="s">
        <v>2395</v>
      </c>
      <c r="F340" s="6">
        <f ca="1">COUNTIFS(累计派单!O:O,D:D,累计派单!S:S,$J$3)-COUNTIFS(累计派单!O:O,D:D,累计派单!I:I,"*群障*",累计派单!S:S,$J$3)</f>
        <v>0</v>
      </c>
      <c r="G340" s="6">
        <f ca="1">COUNTIFS(督办单!N:N,D:D,督办单!M:M,$J$3)</f>
        <v>0</v>
      </c>
      <c r="H340" s="15">
        <f ca="1" t="shared" si="5"/>
        <v>0</v>
      </c>
      <c r="I340" s="20"/>
      <c r="J340" s="21"/>
    </row>
    <row r="341" spans="1:10">
      <c r="A341" s="6">
        <v>338</v>
      </c>
      <c r="B341" s="14" t="s">
        <v>23</v>
      </c>
      <c r="C341" s="10" t="s">
        <v>3425</v>
      </c>
      <c r="D341" s="14" t="s">
        <v>3427</v>
      </c>
      <c r="E341" s="14" t="s">
        <v>2395</v>
      </c>
      <c r="F341" s="6">
        <f ca="1">COUNTIFS(累计派单!O:O,D:D,累计派单!S:S,$J$3)-COUNTIFS(累计派单!O:O,D:D,累计派单!I:I,"*群障*",累计派单!S:S,$J$3)</f>
        <v>0</v>
      </c>
      <c r="G341" s="6">
        <f ca="1">COUNTIFS(督办单!N:N,D:D,督办单!M:M,$J$3)</f>
        <v>0</v>
      </c>
      <c r="H341" s="15">
        <f ca="1" t="shared" si="5"/>
        <v>0</v>
      </c>
      <c r="I341" s="20"/>
      <c r="J341" s="21"/>
    </row>
    <row r="342" spans="1:10">
      <c r="A342" s="6">
        <v>339</v>
      </c>
      <c r="B342" s="14" t="s">
        <v>23</v>
      </c>
      <c r="C342" s="10" t="s">
        <v>67200</v>
      </c>
      <c r="D342" s="14" t="s">
        <v>67201</v>
      </c>
      <c r="E342" s="14" t="s">
        <v>2395</v>
      </c>
      <c r="F342" s="6">
        <f ca="1">COUNTIFS(累计派单!O:O,D:D,累计派单!S:S,$J$3)-COUNTIFS(累计派单!O:O,D:D,累计派单!I:I,"*群障*",累计派单!S:S,$J$3)</f>
        <v>0</v>
      </c>
      <c r="G342" s="6">
        <f ca="1">COUNTIFS(督办单!N:N,D:D,督办单!M:M,$J$3)</f>
        <v>0</v>
      </c>
      <c r="H342" s="15">
        <f ca="1" t="shared" si="5"/>
        <v>0</v>
      </c>
      <c r="I342" s="20"/>
      <c r="J342" s="21"/>
    </row>
    <row r="343" spans="1:10">
      <c r="A343" s="6">
        <v>340</v>
      </c>
      <c r="B343" s="14" t="s">
        <v>23</v>
      </c>
      <c r="C343" s="10" t="s">
        <v>67202</v>
      </c>
      <c r="D343" s="14" t="s">
        <v>67203</v>
      </c>
      <c r="E343" s="14" t="s">
        <v>5175</v>
      </c>
      <c r="F343" s="6">
        <f ca="1">COUNTIFS(累计派单!O:O,D:D,累计派单!S:S,$J$3)-COUNTIFS(累计派单!O:O,D:D,累计派单!I:I,"*群障*",累计派单!S:S,$J$3)</f>
        <v>0</v>
      </c>
      <c r="G343" s="6">
        <f ca="1">COUNTIFS(督办单!N:N,D:D,督办单!M:M,$J$3)</f>
        <v>0</v>
      </c>
      <c r="H343" s="15">
        <f ca="1" t="shared" si="5"/>
        <v>0</v>
      </c>
      <c r="I343" s="20"/>
      <c r="J343" s="21"/>
    </row>
    <row r="344" spans="1:10">
      <c r="A344" s="6">
        <v>341</v>
      </c>
      <c r="B344" s="14" t="s">
        <v>23</v>
      </c>
      <c r="C344" s="10" t="s">
        <v>5507</v>
      </c>
      <c r="D344" s="14" t="s">
        <v>5509</v>
      </c>
      <c r="E344" s="14" t="s">
        <v>4959</v>
      </c>
      <c r="F344" s="6">
        <f ca="1">COUNTIFS(累计派单!O:O,D:D,累计派单!S:S,$J$3)-COUNTIFS(累计派单!O:O,D:D,累计派单!I:I,"*群障*",累计派单!S:S,$J$3)</f>
        <v>0</v>
      </c>
      <c r="G344" s="6">
        <f ca="1">COUNTIFS(督办单!N:N,D:D,督办单!M:M,$J$3)</f>
        <v>0</v>
      </c>
      <c r="H344" s="15">
        <f ca="1" t="shared" si="5"/>
        <v>0</v>
      </c>
      <c r="I344" s="20"/>
      <c r="J344" s="21"/>
    </row>
    <row r="345" spans="1:10">
      <c r="A345" s="6">
        <v>342</v>
      </c>
      <c r="B345" s="14" t="s">
        <v>23</v>
      </c>
      <c r="C345" s="10" t="s">
        <v>7185</v>
      </c>
      <c r="D345" s="14" t="s">
        <v>7187</v>
      </c>
      <c r="E345" s="14" t="s">
        <v>4959</v>
      </c>
      <c r="F345" s="6">
        <f ca="1">COUNTIFS(累计派单!O:O,D:D,累计派单!S:S,$J$3)-COUNTIFS(累计派单!O:O,D:D,累计派单!I:I,"*群障*",累计派单!S:S,$J$3)</f>
        <v>0</v>
      </c>
      <c r="G345" s="6">
        <f ca="1">COUNTIFS(督办单!N:N,D:D,督办单!M:M,$J$3)</f>
        <v>0</v>
      </c>
      <c r="H345" s="15">
        <f ca="1" t="shared" si="5"/>
        <v>0</v>
      </c>
      <c r="I345" s="20"/>
      <c r="J345" s="21"/>
    </row>
    <row r="346" spans="1:10">
      <c r="A346" s="6">
        <v>343</v>
      </c>
      <c r="B346" s="14" t="s">
        <v>23</v>
      </c>
      <c r="C346" s="10" t="s">
        <v>67204</v>
      </c>
      <c r="D346" s="14" t="s">
        <v>67205</v>
      </c>
      <c r="E346" s="14" t="s">
        <v>2339</v>
      </c>
      <c r="F346" s="6">
        <f ca="1">COUNTIFS(累计派单!O:O,D:D,累计派单!S:S,$J$3)-COUNTIFS(累计派单!O:O,D:D,累计派单!I:I,"*群障*",累计派单!S:S,$J$3)</f>
        <v>0</v>
      </c>
      <c r="G346" s="6">
        <f ca="1">COUNTIFS(督办单!N:N,D:D,督办单!M:M,$J$3)</f>
        <v>0</v>
      </c>
      <c r="H346" s="15">
        <f ca="1" t="shared" si="5"/>
        <v>0</v>
      </c>
      <c r="I346" s="20"/>
      <c r="J346" s="21"/>
    </row>
    <row r="347" spans="1:10">
      <c r="A347" s="6">
        <v>344</v>
      </c>
      <c r="B347" s="14" t="s">
        <v>23</v>
      </c>
      <c r="C347" s="10" t="s">
        <v>5310</v>
      </c>
      <c r="D347" s="14" t="s">
        <v>5312</v>
      </c>
      <c r="E347" s="14" t="s">
        <v>3729</v>
      </c>
      <c r="F347" s="6">
        <f ca="1">COUNTIFS(累计派单!O:O,D:D,累计派单!S:S,$J$3)-COUNTIFS(累计派单!O:O,D:D,累计派单!I:I,"*群障*",累计派单!S:S,$J$3)</f>
        <v>0</v>
      </c>
      <c r="G347" s="6">
        <f ca="1">COUNTIFS(督办单!N:N,D:D,督办单!M:M,$J$3)</f>
        <v>0</v>
      </c>
      <c r="H347" s="15">
        <f ca="1" t="shared" si="5"/>
        <v>0</v>
      </c>
      <c r="I347" s="20"/>
      <c r="J347" s="21"/>
    </row>
    <row r="348" spans="1:10">
      <c r="A348" s="6">
        <v>345</v>
      </c>
      <c r="B348" s="14" t="s">
        <v>23</v>
      </c>
      <c r="C348" s="10" t="s">
        <v>67206</v>
      </c>
      <c r="D348" s="14" t="s">
        <v>67207</v>
      </c>
      <c r="E348" s="14" t="s">
        <v>5175</v>
      </c>
      <c r="F348" s="6">
        <f ca="1">COUNTIFS(累计派单!O:O,D:D,累计派单!S:S,$J$3)-COUNTIFS(累计派单!O:O,D:D,累计派单!I:I,"*群障*",累计派单!S:S,$J$3)</f>
        <v>0</v>
      </c>
      <c r="G348" s="6">
        <f ca="1">COUNTIFS(督办单!N:N,D:D,督办单!M:M,$J$3)</f>
        <v>0</v>
      </c>
      <c r="H348" s="15">
        <f ca="1" t="shared" si="5"/>
        <v>0</v>
      </c>
      <c r="I348" s="20"/>
      <c r="J348" s="21"/>
    </row>
    <row r="349" spans="1:10">
      <c r="A349" s="6">
        <v>346</v>
      </c>
      <c r="B349" s="14" t="s">
        <v>23</v>
      </c>
      <c r="C349" s="10" t="s">
        <v>4130</v>
      </c>
      <c r="D349" s="14" t="s">
        <v>4132</v>
      </c>
      <c r="E349" s="14" t="s">
        <v>3040</v>
      </c>
      <c r="F349" s="6">
        <f ca="1">COUNTIFS(累计派单!O:O,D:D,累计派单!S:S,$J$3)-COUNTIFS(累计派单!O:O,D:D,累计派单!I:I,"*群障*",累计派单!S:S,$J$3)</f>
        <v>0</v>
      </c>
      <c r="G349" s="6">
        <f ca="1">COUNTIFS(督办单!N:N,D:D,督办单!M:M,$J$3)</f>
        <v>0</v>
      </c>
      <c r="H349" s="15">
        <f ca="1" t="shared" si="5"/>
        <v>0</v>
      </c>
      <c r="I349" s="20"/>
      <c r="J349" s="21"/>
    </row>
    <row r="350" spans="1:10">
      <c r="A350" s="6">
        <v>347</v>
      </c>
      <c r="B350" s="14" t="s">
        <v>23</v>
      </c>
      <c r="C350" s="10" t="s">
        <v>11118</v>
      </c>
      <c r="D350" s="14" t="s">
        <v>11120</v>
      </c>
      <c r="E350" s="14" t="s">
        <v>3040</v>
      </c>
      <c r="F350" s="6">
        <f ca="1">COUNTIFS(累计派单!O:O,D:D,累计派单!S:S,$J$3)-COUNTIFS(累计派单!O:O,D:D,累计派单!I:I,"*群障*",累计派单!S:S,$J$3)</f>
        <v>0</v>
      </c>
      <c r="G350" s="6">
        <f ca="1">COUNTIFS(督办单!N:N,D:D,督办单!M:M,$J$3)</f>
        <v>0</v>
      </c>
      <c r="H350" s="15">
        <f ca="1" t="shared" si="5"/>
        <v>0</v>
      </c>
      <c r="I350" s="20"/>
      <c r="J350" s="21"/>
    </row>
    <row r="351" spans="1:10">
      <c r="A351" s="6">
        <v>348</v>
      </c>
      <c r="B351" s="14" t="s">
        <v>23</v>
      </c>
      <c r="C351" s="10" t="s">
        <v>5058</v>
      </c>
      <c r="D351" s="14" t="s">
        <v>5060</v>
      </c>
      <c r="E351" s="14" t="s">
        <v>3940</v>
      </c>
      <c r="F351" s="6">
        <f ca="1">COUNTIFS(累计派单!O:O,D:D,累计派单!S:S,$J$3)-COUNTIFS(累计派单!O:O,D:D,累计派单!I:I,"*群障*",累计派单!S:S,$J$3)</f>
        <v>0</v>
      </c>
      <c r="G351" s="6">
        <f ca="1">COUNTIFS(督办单!N:N,D:D,督办单!M:M,$J$3)</f>
        <v>0</v>
      </c>
      <c r="H351" s="15">
        <f ca="1" t="shared" si="5"/>
        <v>0</v>
      </c>
      <c r="I351" s="20"/>
      <c r="J351" s="21"/>
    </row>
    <row r="352" spans="1:10">
      <c r="A352" s="6">
        <v>349</v>
      </c>
      <c r="B352" s="14" t="s">
        <v>23</v>
      </c>
      <c r="C352" s="10" t="s">
        <v>2623</v>
      </c>
      <c r="D352" s="14" t="s">
        <v>7154</v>
      </c>
      <c r="E352" s="14" t="s">
        <v>5803</v>
      </c>
      <c r="F352" s="6">
        <f ca="1">COUNTIFS(累计派单!O:O,D:D,累计派单!S:S,$J$3)-COUNTIFS(累计派单!O:O,D:D,累计派单!I:I,"*群障*",累计派单!S:S,$J$3)</f>
        <v>0</v>
      </c>
      <c r="G352" s="6">
        <f ca="1">COUNTIFS(督办单!N:N,D:D,督办单!M:M,$J$3)</f>
        <v>0</v>
      </c>
      <c r="H352" s="15">
        <f ca="1" t="shared" si="5"/>
        <v>0</v>
      </c>
      <c r="I352" s="20"/>
      <c r="J352" s="21"/>
    </row>
    <row r="353" spans="1:10">
      <c r="A353" s="6">
        <v>350</v>
      </c>
      <c r="B353" s="14" t="s">
        <v>23</v>
      </c>
      <c r="C353" s="10" t="s">
        <v>5173</v>
      </c>
      <c r="D353" s="14" t="s">
        <v>5176</v>
      </c>
      <c r="E353" s="14" t="s">
        <v>5175</v>
      </c>
      <c r="F353" s="6">
        <f ca="1">COUNTIFS(累计派单!O:O,D:D,累计派单!S:S,$J$3)-COUNTIFS(累计派单!O:O,D:D,累计派单!I:I,"*群障*",累计派单!S:S,$J$3)</f>
        <v>0</v>
      </c>
      <c r="G353" s="6">
        <f ca="1">COUNTIFS(督办单!N:N,D:D,督办单!M:M,$J$3)</f>
        <v>0</v>
      </c>
      <c r="H353" s="15">
        <f ca="1" t="shared" si="5"/>
        <v>0</v>
      </c>
      <c r="I353" s="20"/>
      <c r="J353" s="21"/>
    </row>
    <row r="354" spans="1:10">
      <c r="A354" s="6">
        <v>351</v>
      </c>
      <c r="B354" s="14" t="s">
        <v>23</v>
      </c>
      <c r="C354" s="10" t="s">
        <v>9637</v>
      </c>
      <c r="D354" s="14" t="s">
        <v>9639</v>
      </c>
      <c r="E354" s="14" t="s">
        <v>2395</v>
      </c>
      <c r="F354" s="6">
        <f ca="1">COUNTIFS(累计派单!O:O,D:D,累计派单!S:S,$J$3)-COUNTIFS(累计派单!O:O,D:D,累计派单!I:I,"*群障*",累计派单!S:S,$J$3)</f>
        <v>0</v>
      </c>
      <c r="G354" s="6">
        <f ca="1">COUNTIFS(督办单!N:N,D:D,督办单!M:M,$J$3)</f>
        <v>0</v>
      </c>
      <c r="H354" s="15">
        <f ca="1" t="shared" si="5"/>
        <v>0</v>
      </c>
      <c r="I354" s="20"/>
      <c r="J354" s="21"/>
    </row>
    <row r="355" spans="1:10">
      <c r="A355" s="6">
        <v>352</v>
      </c>
      <c r="B355" s="14" t="s">
        <v>23</v>
      </c>
      <c r="C355" s="10" t="s">
        <v>2393</v>
      </c>
      <c r="D355" s="14" t="s">
        <v>2397</v>
      </c>
      <c r="E355" s="14" t="s">
        <v>5175</v>
      </c>
      <c r="F355" s="6">
        <f ca="1">COUNTIFS(累计派单!O:O,D:D,累计派单!S:S,$J$3)-COUNTIFS(累计派单!O:O,D:D,累计派单!I:I,"*群障*",累计派单!S:S,$J$3)</f>
        <v>0</v>
      </c>
      <c r="G355" s="6">
        <f ca="1">COUNTIFS(督办单!N:N,D:D,督办单!M:M,$J$3)</f>
        <v>0</v>
      </c>
      <c r="H355" s="15">
        <f ca="1" t="shared" si="5"/>
        <v>0</v>
      </c>
      <c r="I355" s="20"/>
      <c r="J355" s="21"/>
    </row>
    <row r="356" spans="1:10">
      <c r="A356" s="6">
        <v>353</v>
      </c>
      <c r="B356" s="14" t="s">
        <v>23</v>
      </c>
      <c r="C356" s="10" t="s">
        <v>4635</v>
      </c>
      <c r="D356" s="14" t="s">
        <v>4637</v>
      </c>
      <c r="E356" s="14" t="s">
        <v>3729</v>
      </c>
      <c r="F356" s="6">
        <f ca="1">COUNTIFS(累计派单!O:O,D:D,累计派单!S:S,$J$3)-COUNTIFS(累计派单!O:O,D:D,累计派单!I:I,"*群障*",累计派单!S:S,$J$3)</f>
        <v>0</v>
      </c>
      <c r="G356" s="6">
        <f ca="1">COUNTIFS(督办单!N:N,D:D,督办单!M:M,$J$3)</f>
        <v>0</v>
      </c>
      <c r="H356" s="15">
        <f ca="1" t="shared" si="5"/>
        <v>0</v>
      </c>
      <c r="I356" s="20"/>
      <c r="J356" s="21"/>
    </row>
    <row r="357" spans="1:10">
      <c r="A357" s="6">
        <v>354</v>
      </c>
      <c r="B357" s="14" t="s">
        <v>23</v>
      </c>
      <c r="C357" s="10" t="s">
        <v>5801</v>
      </c>
      <c r="D357" s="14" t="s">
        <v>5804</v>
      </c>
      <c r="E357" s="14" t="s">
        <v>3729</v>
      </c>
      <c r="F357" s="6">
        <f ca="1">COUNTIFS(累计派单!O:O,D:D,累计派单!S:S,$J$3)-COUNTIFS(累计派单!O:O,D:D,累计派单!I:I,"*群障*",累计派单!S:S,$J$3)</f>
        <v>0</v>
      </c>
      <c r="G357" s="6">
        <f ca="1">COUNTIFS(督办单!N:N,D:D,督办单!M:M,$J$3)</f>
        <v>0</v>
      </c>
      <c r="H357" s="15">
        <f ca="1" t="shared" si="5"/>
        <v>0</v>
      </c>
      <c r="I357" s="20"/>
      <c r="J357" s="21"/>
    </row>
    <row r="358" spans="1:10">
      <c r="A358" s="6">
        <v>355</v>
      </c>
      <c r="B358" s="14" t="s">
        <v>23</v>
      </c>
      <c r="C358" s="10" t="s">
        <v>8146</v>
      </c>
      <c r="D358" s="14" t="s">
        <v>8148</v>
      </c>
      <c r="E358" s="14" t="s">
        <v>4959</v>
      </c>
      <c r="F358" s="6">
        <f ca="1">COUNTIFS(累计派单!O:O,D:D,累计派单!S:S,$J$3)-COUNTIFS(累计派单!O:O,D:D,累计派单!I:I,"*群障*",累计派单!S:S,$J$3)</f>
        <v>0</v>
      </c>
      <c r="G358" s="6">
        <f ca="1">COUNTIFS(督办单!N:N,D:D,督办单!M:M,$J$3)</f>
        <v>0</v>
      </c>
      <c r="H358" s="15">
        <f ca="1" t="shared" si="5"/>
        <v>0</v>
      </c>
      <c r="I358" s="20"/>
      <c r="J358" s="21"/>
    </row>
    <row r="359" spans="1:10">
      <c r="A359" s="6">
        <v>356</v>
      </c>
      <c r="B359" s="14" t="s">
        <v>23</v>
      </c>
      <c r="C359" s="10" t="s">
        <v>67208</v>
      </c>
      <c r="D359" s="19" t="s">
        <v>67209</v>
      </c>
      <c r="E359" s="14" t="s">
        <v>3729</v>
      </c>
      <c r="F359" s="6">
        <f ca="1">COUNTIFS(累计派单!O:O,D:D,累计派单!S:S,$J$3)-COUNTIFS(累计派单!O:O,D:D,累计派单!I:I,"*群障*",累计派单!S:S,$J$3)</f>
        <v>0</v>
      </c>
      <c r="G359" s="6">
        <f ca="1">COUNTIFS(督办单!N:N,D:D,督办单!M:M,$J$3)</f>
        <v>0</v>
      </c>
      <c r="H359" s="15">
        <f ca="1" t="shared" si="5"/>
        <v>0</v>
      </c>
      <c r="I359" s="20"/>
      <c r="J359" s="21"/>
    </row>
    <row r="360" spans="1:10">
      <c r="A360" s="6">
        <v>357</v>
      </c>
      <c r="B360" s="14" t="s">
        <v>23</v>
      </c>
      <c r="C360" s="10" t="s">
        <v>27731</v>
      </c>
      <c r="D360" s="14" t="s">
        <v>27733</v>
      </c>
      <c r="E360" s="14" t="s">
        <v>5175</v>
      </c>
      <c r="F360" s="6">
        <f ca="1">COUNTIFS(累计派单!O:O,D:D,累计派单!S:S,$J$3)-COUNTIFS(累计派单!O:O,D:D,累计派单!I:I,"*群障*",累计派单!S:S,$J$3)</f>
        <v>0</v>
      </c>
      <c r="G360" s="6">
        <f ca="1">COUNTIFS(督办单!N:N,D:D,督办单!M:M,$J$3)</f>
        <v>0</v>
      </c>
      <c r="H360" s="15">
        <f ca="1" t="shared" si="5"/>
        <v>0</v>
      </c>
      <c r="I360" s="20"/>
      <c r="J360" s="21"/>
    </row>
    <row r="361" spans="1:10">
      <c r="A361" s="6">
        <v>358</v>
      </c>
      <c r="B361" s="14" t="s">
        <v>23</v>
      </c>
      <c r="C361" s="10" t="s">
        <v>3727</v>
      </c>
      <c r="D361" s="14" t="s">
        <v>3730</v>
      </c>
      <c r="E361" s="14" t="s">
        <v>3940</v>
      </c>
      <c r="F361" s="6">
        <f ca="1">COUNTIFS(累计派单!O:O,D:D,累计派单!S:S,$J$3)-COUNTIFS(累计派单!O:O,D:D,累计派单!I:I,"*群障*",累计派单!S:S,$J$3)</f>
        <v>0</v>
      </c>
      <c r="G361" s="6">
        <f ca="1">COUNTIFS(督办单!N:N,D:D,督办单!M:M,$J$3)</f>
        <v>0</v>
      </c>
      <c r="H361" s="15">
        <f ca="1" t="shared" si="5"/>
        <v>0</v>
      </c>
      <c r="I361" s="20"/>
      <c r="J361" s="21"/>
    </row>
    <row r="362" spans="1:10">
      <c r="A362" s="6">
        <v>359</v>
      </c>
      <c r="B362" s="14" t="s">
        <v>23</v>
      </c>
      <c r="C362" s="10" t="s">
        <v>67210</v>
      </c>
      <c r="D362" s="14" t="s">
        <v>67211</v>
      </c>
      <c r="E362" s="14" t="s">
        <v>2686</v>
      </c>
      <c r="F362" s="6">
        <f ca="1">COUNTIFS(累计派单!O:O,D:D,累计派单!S:S,$J$3)-COUNTIFS(累计派单!O:O,D:D,累计派单!I:I,"*群障*",累计派单!S:S,$J$3)</f>
        <v>0</v>
      </c>
      <c r="G362" s="6">
        <f ca="1">COUNTIFS(督办单!N:N,D:D,督办单!M:M,$J$3)</f>
        <v>0</v>
      </c>
      <c r="H362" s="15">
        <f ca="1" t="shared" si="5"/>
        <v>0</v>
      </c>
      <c r="I362" s="20"/>
      <c r="J362" s="21"/>
    </row>
    <row r="363" spans="1:10">
      <c r="A363" s="6">
        <v>360</v>
      </c>
      <c r="B363" s="14" t="s">
        <v>23</v>
      </c>
      <c r="C363" s="10" t="s">
        <v>67212</v>
      </c>
      <c r="D363" s="14" t="s">
        <v>67213</v>
      </c>
      <c r="E363" s="14" t="s">
        <v>3729</v>
      </c>
      <c r="F363" s="6">
        <f ca="1">COUNTIFS(累计派单!O:O,D:D,累计派单!S:S,$J$3)-COUNTIFS(累计派单!O:O,D:D,累计派单!I:I,"*群障*",累计派单!S:S,$J$3)</f>
        <v>0</v>
      </c>
      <c r="G363" s="6">
        <f ca="1">COUNTIFS(督办单!N:N,D:D,督办单!M:M,$J$3)</f>
        <v>0</v>
      </c>
      <c r="H363" s="15">
        <f ca="1" t="shared" si="5"/>
        <v>0</v>
      </c>
      <c r="I363" s="20"/>
      <c r="J363" s="21"/>
    </row>
    <row r="364" spans="1:10">
      <c r="A364" s="6">
        <v>361</v>
      </c>
      <c r="B364" s="14" t="s">
        <v>23</v>
      </c>
      <c r="C364" s="10" t="s">
        <v>4141</v>
      </c>
      <c r="D364" s="14" t="s">
        <v>4143</v>
      </c>
      <c r="E364" s="14" t="s">
        <v>2625</v>
      </c>
      <c r="F364" s="6">
        <f ca="1">COUNTIFS(累计派单!O:O,D:D,累计派单!S:S,$J$3)-COUNTIFS(累计派单!O:O,D:D,累计派单!I:I,"*群障*",累计派单!S:S,$J$3)</f>
        <v>0</v>
      </c>
      <c r="G364" s="6">
        <f ca="1">COUNTIFS(督办单!N:N,D:D,督办单!M:M,$J$3)</f>
        <v>0</v>
      </c>
      <c r="H364" s="15">
        <f ca="1" t="shared" si="5"/>
        <v>0</v>
      </c>
      <c r="I364" s="20"/>
      <c r="J364" s="21"/>
    </row>
    <row r="365" spans="1:10">
      <c r="A365" s="6">
        <v>362</v>
      </c>
      <c r="B365" s="14" t="s">
        <v>23</v>
      </c>
      <c r="C365" s="10" t="s">
        <v>67214</v>
      </c>
      <c r="D365" s="14" t="s">
        <v>67215</v>
      </c>
      <c r="E365" s="14" t="s">
        <v>3213</v>
      </c>
      <c r="F365" s="6">
        <f ca="1">COUNTIFS(累计派单!O:O,D:D,累计派单!S:S,$J$3)-COUNTIFS(累计派单!O:O,D:D,累计派单!I:I,"*群障*",累计派单!S:S,$J$3)</f>
        <v>0</v>
      </c>
      <c r="G365" s="6">
        <f ca="1">COUNTIFS(督办单!N:N,D:D,督办单!M:M,$J$3)</f>
        <v>0</v>
      </c>
      <c r="H365" s="15">
        <f ca="1" t="shared" si="5"/>
        <v>0</v>
      </c>
      <c r="I365" s="20"/>
      <c r="J365" s="21"/>
    </row>
    <row r="366" spans="1:10">
      <c r="A366" s="6">
        <v>363</v>
      </c>
      <c r="B366" s="14" t="s">
        <v>23</v>
      </c>
      <c r="C366" s="10" t="s">
        <v>3177</v>
      </c>
      <c r="D366" s="14" t="s">
        <v>3180</v>
      </c>
      <c r="E366" s="14" t="s">
        <v>2686</v>
      </c>
      <c r="F366" s="6">
        <f ca="1">COUNTIFS(累计派单!O:O,D:D,累计派单!S:S,$J$3)-COUNTIFS(累计派单!O:O,D:D,累计派单!I:I,"*群障*",累计派单!S:S,$J$3)</f>
        <v>0</v>
      </c>
      <c r="G366" s="6">
        <f ca="1">COUNTIFS(督办单!N:N,D:D,督办单!M:M,$J$3)</f>
        <v>0</v>
      </c>
      <c r="H366" s="15">
        <f ca="1" t="shared" si="5"/>
        <v>0</v>
      </c>
      <c r="I366" s="20"/>
      <c r="J366" s="21"/>
    </row>
    <row r="367" spans="1:10">
      <c r="A367" s="6">
        <v>364</v>
      </c>
      <c r="B367" s="14" t="s">
        <v>23</v>
      </c>
      <c r="C367" s="10" t="s">
        <v>67216</v>
      </c>
      <c r="D367" s="14" t="s">
        <v>67217</v>
      </c>
      <c r="E367" s="14" t="s">
        <v>2686</v>
      </c>
      <c r="F367" s="6">
        <f ca="1">COUNTIFS(累计派单!O:O,D:D,累计派单!S:S,$J$3)-COUNTIFS(累计派单!O:O,D:D,累计派单!I:I,"*群障*",累计派单!S:S,$J$3)</f>
        <v>0</v>
      </c>
      <c r="G367" s="6">
        <f ca="1">COUNTIFS(督办单!N:N,D:D,督办单!M:M,$J$3)</f>
        <v>0</v>
      </c>
      <c r="H367" s="15">
        <f ca="1" t="shared" si="5"/>
        <v>0</v>
      </c>
      <c r="I367" s="20"/>
      <c r="J367" s="21"/>
    </row>
    <row r="368" spans="1:10">
      <c r="A368" s="6">
        <v>365</v>
      </c>
      <c r="B368" s="14" t="s">
        <v>23</v>
      </c>
      <c r="C368" s="10" t="s">
        <v>67218</v>
      </c>
      <c r="D368" s="14" t="s">
        <v>67219</v>
      </c>
      <c r="E368" s="14" t="s">
        <v>2625</v>
      </c>
      <c r="F368" s="6">
        <f ca="1">COUNTIFS(累计派单!O:O,D:D,累计派单!S:S,$J$3)-COUNTIFS(累计派单!O:O,D:D,累计派单!I:I,"*群障*",累计派单!S:S,$J$3)</f>
        <v>0</v>
      </c>
      <c r="G368" s="6">
        <f ca="1">COUNTIFS(督办单!N:N,D:D,督办单!M:M,$J$3)</f>
        <v>0</v>
      </c>
      <c r="H368" s="15">
        <f ca="1" t="shared" si="5"/>
        <v>0</v>
      </c>
      <c r="I368" s="20"/>
      <c r="J368" s="21"/>
    </row>
    <row r="369" spans="1:10">
      <c r="A369" s="6">
        <v>366</v>
      </c>
      <c r="B369" s="14" t="s">
        <v>23</v>
      </c>
      <c r="C369" s="10" t="s">
        <v>67220</v>
      </c>
      <c r="D369" s="14" t="s">
        <v>67221</v>
      </c>
      <c r="E369" s="14" t="s">
        <v>3213</v>
      </c>
      <c r="F369" s="6">
        <f ca="1">COUNTIFS(累计派单!O:O,D:D,累计派单!S:S,$J$3)-COUNTIFS(累计派单!O:O,D:D,累计派单!I:I,"*群障*",累计派单!S:S,$J$3)</f>
        <v>0</v>
      </c>
      <c r="G369" s="6">
        <f ca="1">COUNTIFS(督办单!N:N,D:D,督办单!M:M,$J$3)</f>
        <v>0</v>
      </c>
      <c r="H369" s="15">
        <f ca="1" t="shared" si="5"/>
        <v>0</v>
      </c>
      <c r="I369" s="20"/>
      <c r="J369" s="21"/>
    </row>
    <row r="370" spans="1:10">
      <c r="A370" s="6">
        <v>367</v>
      </c>
      <c r="B370" s="14" t="s">
        <v>23</v>
      </c>
      <c r="C370" s="10" t="s">
        <v>5495</v>
      </c>
      <c r="D370" s="14" t="s">
        <v>5497</v>
      </c>
      <c r="E370" s="14" t="s">
        <v>2686</v>
      </c>
      <c r="F370" s="6">
        <f ca="1">COUNTIFS(累计派单!O:O,D:D,累计派单!S:S,$J$3)-COUNTIFS(累计派单!O:O,D:D,累计派单!I:I,"*群障*",累计派单!S:S,$J$3)</f>
        <v>0</v>
      </c>
      <c r="G370" s="6">
        <f ca="1">COUNTIFS(督办单!N:N,D:D,督办单!M:M,$J$3)</f>
        <v>0</v>
      </c>
      <c r="H370" s="15">
        <f ca="1" t="shared" si="5"/>
        <v>0</v>
      </c>
      <c r="I370" s="20"/>
      <c r="J370" s="21"/>
    </row>
    <row r="371" spans="1:10">
      <c r="A371" s="6">
        <v>368</v>
      </c>
      <c r="B371" s="24" t="s">
        <v>23</v>
      </c>
      <c r="C371" s="10" t="s">
        <v>67222</v>
      </c>
      <c r="D371" s="14" t="s">
        <v>67223</v>
      </c>
      <c r="E371" s="14" t="s">
        <v>2625</v>
      </c>
      <c r="F371" s="6">
        <f ca="1">COUNTIFS(累计派单!O:O,D:D,累计派单!S:S,$J$3)-COUNTIFS(累计派单!O:O,D:D,累计派单!I:I,"*群障*",累计派单!S:S,$J$3)</f>
        <v>0</v>
      </c>
      <c r="G371" s="6">
        <f ca="1">COUNTIFS(督办单!N:N,D:D,督办单!M:M,$J$3)</f>
        <v>0</v>
      </c>
      <c r="H371" s="15">
        <f ca="1" t="shared" si="5"/>
        <v>0</v>
      </c>
      <c r="I371" s="20"/>
      <c r="J371" s="21"/>
    </row>
    <row r="372" spans="1:10">
      <c r="A372" s="6">
        <v>369</v>
      </c>
      <c r="B372" s="14" t="s">
        <v>23</v>
      </c>
      <c r="C372" s="10" t="s">
        <v>67224</v>
      </c>
      <c r="D372" s="14" t="s">
        <v>67225</v>
      </c>
      <c r="E372" s="14" t="s">
        <v>5803</v>
      </c>
      <c r="F372" s="6">
        <f ca="1">COUNTIFS(累计派单!O:O,D:D,累计派单!S:S,$J$3)-COUNTIFS(累计派单!O:O,D:D,累计派单!I:I,"*群障*",累计派单!S:S,$J$3)</f>
        <v>0</v>
      </c>
      <c r="G372" s="6">
        <f ca="1">COUNTIFS(督办单!N:N,D:D,督办单!M:M,$J$3)</f>
        <v>0</v>
      </c>
      <c r="H372" s="15">
        <f ca="1" t="shared" si="5"/>
        <v>0</v>
      </c>
      <c r="I372" s="20"/>
      <c r="J372" s="21"/>
    </row>
    <row r="373" spans="1:10">
      <c r="A373" s="6">
        <v>370</v>
      </c>
      <c r="B373" s="14" t="s">
        <v>23</v>
      </c>
      <c r="C373" s="10" t="s">
        <v>11926</v>
      </c>
      <c r="D373" s="14" t="s">
        <v>11929</v>
      </c>
      <c r="E373" s="14" t="s">
        <v>3213</v>
      </c>
      <c r="F373" s="6">
        <f ca="1">COUNTIFS(累计派单!O:O,D:D,累计派单!S:S,$J$3)-COUNTIFS(累计派单!O:O,D:D,累计派单!I:I,"*群障*",累计派单!S:S,$J$3)</f>
        <v>0</v>
      </c>
      <c r="G373" s="6">
        <f ca="1">COUNTIFS(督办单!N:N,D:D,督办单!M:M,$J$3)</f>
        <v>0</v>
      </c>
      <c r="H373" s="15">
        <f ca="1" t="shared" si="5"/>
        <v>0</v>
      </c>
      <c r="I373" s="20"/>
      <c r="J373" s="21"/>
    </row>
    <row r="374" spans="1:10">
      <c r="A374" s="6">
        <v>371</v>
      </c>
      <c r="B374" s="14" t="s">
        <v>23</v>
      </c>
      <c r="C374" s="10" t="s">
        <v>7491</v>
      </c>
      <c r="D374" s="14" t="s">
        <v>7494</v>
      </c>
      <c r="E374" s="14" t="s">
        <v>3729</v>
      </c>
      <c r="F374" s="6">
        <f ca="1">COUNTIFS(累计派单!O:O,D:D,累计派单!S:S,$J$3)-COUNTIFS(累计派单!O:O,D:D,累计派单!I:I,"*群障*",累计派单!S:S,$J$3)</f>
        <v>0</v>
      </c>
      <c r="G374" s="6">
        <f ca="1">COUNTIFS(督办单!N:N,D:D,督办单!M:M,$J$3)</f>
        <v>0</v>
      </c>
      <c r="H374" s="15">
        <f ca="1" t="shared" si="5"/>
        <v>0</v>
      </c>
      <c r="I374" s="20"/>
      <c r="J374" s="21"/>
    </row>
    <row r="375" spans="1:10">
      <c r="A375" s="6">
        <v>372</v>
      </c>
      <c r="B375" s="14" t="s">
        <v>23</v>
      </c>
      <c r="C375" s="10" t="s">
        <v>67226</v>
      </c>
      <c r="D375" s="14" t="s">
        <v>67227</v>
      </c>
      <c r="E375" s="14" t="s">
        <v>3040</v>
      </c>
      <c r="F375" s="6">
        <f ca="1">COUNTIFS(累计派单!O:O,D:D,累计派单!S:S,$J$3)-COUNTIFS(累计派单!O:O,D:D,累计派单!I:I,"*群障*",累计派单!S:S,$J$3)</f>
        <v>0</v>
      </c>
      <c r="G375" s="6">
        <f ca="1">COUNTIFS(督办单!N:N,D:D,督办单!M:M,$J$3)</f>
        <v>0</v>
      </c>
      <c r="H375" s="15">
        <f ca="1" t="shared" si="5"/>
        <v>0</v>
      </c>
      <c r="I375" s="20"/>
      <c r="J375" s="21"/>
    </row>
    <row r="376" spans="1:10">
      <c r="A376" s="6">
        <v>373</v>
      </c>
      <c r="B376" s="14" t="s">
        <v>23</v>
      </c>
      <c r="C376" s="10" t="s">
        <v>5410</v>
      </c>
      <c r="D376" s="14" t="s">
        <v>5412</v>
      </c>
      <c r="E376" s="14" t="s">
        <v>3940</v>
      </c>
      <c r="F376" s="6">
        <f ca="1">COUNTIFS(累计派单!O:O,D:D,累计派单!S:S,$J$3)-COUNTIFS(累计派单!O:O,D:D,累计派单!I:I,"*群障*",累计派单!S:S,$J$3)</f>
        <v>0</v>
      </c>
      <c r="G376" s="6">
        <f ca="1">COUNTIFS(督办单!N:N,D:D,督办单!M:M,$J$3)</f>
        <v>0</v>
      </c>
      <c r="H376" s="15">
        <f ca="1" t="shared" si="5"/>
        <v>0</v>
      </c>
      <c r="I376" s="20"/>
      <c r="J376" s="21"/>
    </row>
    <row r="377" spans="1:10">
      <c r="A377" s="6">
        <v>374</v>
      </c>
      <c r="B377" s="14" t="s">
        <v>23</v>
      </c>
      <c r="C377" s="10" t="s">
        <v>14394</v>
      </c>
      <c r="D377" s="14" t="s">
        <v>14396</v>
      </c>
      <c r="E377" s="14" t="s">
        <v>5803</v>
      </c>
      <c r="F377" s="6">
        <f ca="1">COUNTIFS(累计派单!O:O,D:D,累计派单!S:S,$J$3)-COUNTIFS(累计派单!O:O,D:D,累计派单!I:I,"*群障*",累计派单!S:S,$J$3)</f>
        <v>0</v>
      </c>
      <c r="G377" s="6">
        <f ca="1">COUNTIFS(督办单!N:N,D:D,督办单!M:M,$J$3)</f>
        <v>0</v>
      </c>
      <c r="H377" s="15">
        <f ca="1" t="shared" si="5"/>
        <v>0</v>
      </c>
      <c r="I377" s="20"/>
      <c r="J377" s="21"/>
    </row>
    <row r="378" spans="1:10">
      <c r="A378" s="6">
        <v>375</v>
      </c>
      <c r="B378" s="14" t="s">
        <v>23</v>
      </c>
      <c r="C378" s="10" t="s">
        <v>67228</v>
      </c>
      <c r="D378" s="14" t="s">
        <v>67229</v>
      </c>
      <c r="E378" s="14" t="s">
        <v>4959</v>
      </c>
      <c r="F378" s="6">
        <f ca="1">COUNTIFS(累计派单!O:O,D:D,累计派单!S:S,$J$3)-COUNTIFS(累计派单!O:O,D:D,累计派单!I:I,"*群障*",累计派单!S:S,$J$3)</f>
        <v>0</v>
      </c>
      <c r="G378" s="6">
        <f ca="1">COUNTIFS(督办单!N:N,D:D,督办单!M:M,$J$3)</f>
        <v>0</v>
      </c>
      <c r="H378" s="15">
        <f ca="1" t="shared" si="5"/>
        <v>0</v>
      </c>
      <c r="I378" s="20"/>
      <c r="J378" s="21"/>
    </row>
    <row r="379" spans="1:10">
      <c r="A379" s="6">
        <v>376</v>
      </c>
      <c r="B379" s="14" t="s">
        <v>23</v>
      </c>
      <c r="C379" s="10" t="s">
        <v>2337</v>
      </c>
      <c r="D379" s="14" t="s">
        <v>2341</v>
      </c>
      <c r="E379" s="14" t="s">
        <v>2339</v>
      </c>
      <c r="F379" s="6">
        <f ca="1">COUNTIFS(累计派单!O:O,D:D,累计派单!S:S,$J$3)-COUNTIFS(累计派单!O:O,D:D,累计派单!I:I,"*群障*",累计派单!S:S,$J$3)</f>
        <v>0</v>
      </c>
      <c r="G379" s="6">
        <f ca="1">COUNTIFS(督办单!N:N,D:D,督办单!M:M,$J$3)</f>
        <v>0</v>
      </c>
      <c r="H379" s="15">
        <f ca="1" t="shared" si="5"/>
        <v>0</v>
      </c>
      <c r="I379" s="20"/>
      <c r="J379" s="21"/>
    </row>
    <row r="380" spans="1:10">
      <c r="A380" s="6">
        <v>377</v>
      </c>
      <c r="B380" s="14" t="s">
        <v>23</v>
      </c>
      <c r="C380" s="10" t="s">
        <v>67230</v>
      </c>
      <c r="D380" s="14" t="s">
        <v>67231</v>
      </c>
      <c r="E380" s="14" t="s">
        <v>5175</v>
      </c>
      <c r="F380" s="6">
        <f ca="1">COUNTIFS(累计派单!O:O,D:D,累计派单!S:S,$J$3)-COUNTIFS(累计派单!O:O,D:D,累计派单!I:I,"*群障*",累计派单!S:S,$J$3)</f>
        <v>0</v>
      </c>
      <c r="G380" s="6">
        <f ca="1">COUNTIFS(督办单!N:N,D:D,督办单!M:M,$J$3)</f>
        <v>0</v>
      </c>
      <c r="H380" s="15">
        <f ca="1" t="shared" si="5"/>
        <v>0</v>
      </c>
      <c r="I380" s="20"/>
      <c r="J380" s="21"/>
    </row>
    <row r="381" spans="1:10">
      <c r="A381" s="6">
        <v>378</v>
      </c>
      <c r="B381" s="14" t="s">
        <v>23</v>
      </c>
      <c r="C381" s="10" t="s">
        <v>14809</v>
      </c>
      <c r="D381" s="14" t="s">
        <v>14811</v>
      </c>
      <c r="E381" s="14" t="s">
        <v>2625</v>
      </c>
      <c r="F381" s="6">
        <f ca="1">COUNTIFS(累计派单!O:O,D:D,累计派单!S:S,$J$3)-COUNTIFS(累计派单!O:O,D:D,累计派单!I:I,"*群障*",累计派单!S:S,$J$3)</f>
        <v>0</v>
      </c>
      <c r="G381" s="6">
        <f ca="1">COUNTIFS(督办单!N:N,D:D,督办单!M:M,$J$3)</f>
        <v>0</v>
      </c>
      <c r="H381" s="15">
        <f ca="1" t="shared" si="5"/>
        <v>0</v>
      </c>
      <c r="I381" s="20"/>
      <c r="J381" s="21"/>
    </row>
    <row r="382" spans="1:10">
      <c r="A382" s="6">
        <v>379</v>
      </c>
      <c r="B382" s="14" t="s">
        <v>23</v>
      </c>
      <c r="C382" s="10" t="s">
        <v>10532</v>
      </c>
      <c r="D382" s="14" t="s">
        <v>10534</v>
      </c>
      <c r="E382" s="14" t="s">
        <v>3729</v>
      </c>
      <c r="F382" s="6">
        <f ca="1">COUNTIFS(累计派单!O:O,D:D,累计派单!S:S,$J$3)-COUNTIFS(累计派单!O:O,D:D,累计派单!I:I,"*群障*",累计派单!S:S,$J$3)</f>
        <v>0</v>
      </c>
      <c r="G382" s="6">
        <f ca="1">COUNTIFS(督办单!N:N,D:D,督办单!M:M,$J$3)</f>
        <v>0</v>
      </c>
      <c r="H382" s="15">
        <f ca="1" t="shared" si="5"/>
        <v>0</v>
      </c>
      <c r="I382" s="20"/>
      <c r="J382" s="21"/>
    </row>
    <row r="383" spans="1:10">
      <c r="A383" s="6">
        <v>380</v>
      </c>
      <c r="B383" s="17" t="s">
        <v>23</v>
      </c>
      <c r="C383" s="18" t="s">
        <v>5564</v>
      </c>
      <c r="D383" s="19" t="s">
        <v>2626</v>
      </c>
      <c r="E383" s="17" t="s">
        <v>2625</v>
      </c>
      <c r="F383" s="6">
        <f ca="1">COUNTIFS(累计派单!O:O,D:D,累计派单!S:S,$J$3)-COUNTIFS(累计派单!O:O,D:D,累计派单!I:I,"*群障*",累计派单!S:S,$J$3)</f>
        <v>0</v>
      </c>
      <c r="G383" s="6">
        <f ca="1">COUNTIFS(督办单!N:N,D:D,督办单!M:M,$J$3)</f>
        <v>0</v>
      </c>
      <c r="H383" s="15">
        <f ca="1" t="shared" si="5"/>
        <v>0</v>
      </c>
      <c r="I383" s="20"/>
      <c r="J383" s="21"/>
    </row>
    <row r="384" spans="1:10">
      <c r="A384" s="6">
        <v>381</v>
      </c>
      <c r="B384" s="14" t="s">
        <v>23</v>
      </c>
      <c r="C384" s="10" t="s">
        <v>67232</v>
      </c>
      <c r="D384" s="14" t="s">
        <v>67233</v>
      </c>
      <c r="E384" s="14" t="s">
        <v>3213</v>
      </c>
      <c r="F384" s="6">
        <f ca="1">COUNTIFS(累计派单!O:O,D:D,累计派单!S:S,$J$3)-COUNTIFS(累计派单!O:O,D:D,累计派单!I:I,"*群障*",累计派单!S:S,$J$3)</f>
        <v>0</v>
      </c>
      <c r="G384" s="6">
        <f ca="1">COUNTIFS(督办单!N:N,D:D,督办单!M:M,$J$3)</f>
        <v>0</v>
      </c>
      <c r="H384" s="15">
        <f ca="1" t="shared" si="5"/>
        <v>0</v>
      </c>
      <c r="I384" s="20"/>
      <c r="J384" s="21"/>
    </row>
    <row r="385" spans="1:10">
      <c r="A385" s="6">
        <v>382</v>
      </c>
      <c r="B385" s="14" t="s">
        <v>23</v>
      </c>
      <c r="C385" s="10" t="s">
        <v>4487</v>
      </c>
      <c r="D385" s="14" t="s">
        <v>4489</v>
      </c>
      <c r="E385" s="14" t="s">
        <v>2395</v>
      </c>
      <c r="F385" s="6">
        <f ca="1">COUNTIFS(累计派单!O:O,D:D,累计派单!S:S,$J$3)-COUNTIFS(累计派单!O:O,D:D,累计派单!I:I,"*群障*",累计派单!S:S,$J$3)</f>
        <v>0</v>
      </c>
      <c r="G385" s="6">
        <f ca="1">COUNTIFS(督办单!N:N,D:D,督办单!M:M,$J$3)</f>
        <v>0</v>
      </c>
      <c r="H385" s="15">
        <f ca="1" t="shared" si="5"/>
        <v>0</v>
      </c>
      <c r="I385" s="20"/>
      <c r="J385" s="21"/>
    </row>
    <row r="386" spans="1:10">
      <c r="A386" s="6">
        <v>383</v>
      </c>
      <c r="B386" s="14" t="s">
        <v>23</v>
      </c>
      <c r="C386" s="10" t="s">
        <v>67234</v>
      </c>
      <c r="D386" s="14" t="s">
        <v>67235</v>
      </c>
      <c r="E386" s="14" t="s">
        <v>4959</v>
      </c>
      <c r="F386" s="6">
        <f ca="1">COUNTIFS(累计派单!O:O,D:D,累计派单!S:S,$J$3)-COUNTIFS(累计派单!O:O,D:D,累计派单!I:I,"*群障*",累计派单!S:S,$J$3)</f>
        <v>0</v>
      </c>
      <c r="G386" s="6">
        <f ca="1">COUNTIFS(督办单!N:N,D:D,督办单!M:M,$J$3)</f>
        <v>0</v>
      </c>
      <c r="H386" s="15">
        <f ca="1" t="shared" si="5"/>
        <v>0</v>
      </c>
      <c r="I386" s="20"/>
      <c r="J386" s="21"/>
    </row>
    <row r="387" spans="1:10">
      <c r="A387" s="6">
        <v>384</v>
      </c>
      <c r="B387" s="24" t="s">
        <v>23</v>
      </c>
      <c r="C387" s="10" t="s">
        <v>3038</v>
      </c>
      <c r="D387" s="14" t="s">
        <v>3041</v>
      </c>
      <c r="E387" s="14" t="s">
        <v>3040</v>
      </c>
      <c r="F387" s="6">
        <f ca="1">COUNTIFS(累计派单!O:O,D:D,累计派单!S:S,$J$3)-COUNTIFS(累计派单!O:O,D:D,累计派单!I:I,"*群障*",累计派单!S:S,$J$3)</f>
        <v>0</v>
      </c>
      <c r="G387" s="6">
        <f ca="1">COUNTIFS(督办单!N:N,D:D,督办单!M:M,$J$3)</f>
        <v>0</v>
      </c>
      <c r="H387" s="15">
        <f ca="1" t="shared" si="5"/>
        <v>0</v>
      </c>
      <c r="I387" s="20"/>
      <c r="J387" s="21"/>
    </row>
    <row r="388" spans="1:10">
      <c r="A388" s="6">
        <v>385</v>
      </c>
      <c r="B388" s="14" t="s">
        <v>23</v>
      </c>
      <c r="C388" s="10" t="s">
        <v>10054</v>
      </c>
      <c r="D388" s="14" t="s">
        <v>10056</v>
      </c>
      <c r="E388" s="14" t="s">
        <v>5803</v>
      </c>
      <c r="F388" s="6">
        <f ca="1">COUNTIFS(累计派单!O:O,D:D,累计派单!S:S,$J$3)-COUNTIFS(累计派单!O:O,D:D,累计派单!I:I,"*群障*",累计派单!S:S,$J$3)</f>
        <v>0</v>
      </c>
      <c r="G388" s="6">
        <f ca="1">COUNTIFS(督办单!N:N,D:D,督办单!M:M,$J$3)</f>
        <v>0</v>
      </c>
      <c r="H388" s="15">
        <f ca="1" t="shared" ref="H388:H451" si="6">IFERROR(G388/F388,0)</f>
        <v>0</v>
      </c>
      <c r="I388" s="20"/>
      <c r="J388" s="21"/>
    </row>
    <row r="389" spans="1:10">
      <c r="A389" s="6">
        <v>386</v>
      </c>
      <c r="B389" s="14" t="s">
        <v>23</v>
      </c>
      <c r="C389" s="10" t="s">
        <v>6430</v>
      </c>
      <c r="D389" s="14" t="s">
        <v>6432</v>
      </c>
      <c r="E389" s="14" t="s">
        <v>3729</v>
      </c>
      <c r="F389" s="6">
        <f ca="1">COUNTIFS(累计派单!O:O,D:D,累计派单!S:S,$J$3)-COUNTIFS(累计派单!O:O,D:D,累计派单!I:I,"*群障*",累计派单!S:S,$J$3)</f>
        <v>0</v>
      </c>
      <c r="G389" s="6">
        <f ca="1">COUNTIFS(督办单!N:N,D:D,督办单!M:M,$J$3)</f>
        <v>0</v>
      </c>
      <c r="H389" s="15">
        <f ca="1" t="shared" si="6"/>
        <v>0</v>
      </c>
      <c r="I389" s="20"/>
      <c r="J389" s="21"/>
    </row>
    <row r="390" spans="1:10">
      <c r="A390" s="6">
        <v>387</v>
      </c>
      <c r="B390" s="17" t="s">
        <v>23</v>
      </c>
      <c r="C390" s="18" t="s">
        <v>67236</v>
      </c>
      <c r="D390" s="19" t="s">
        <v>67237</v>
      </c>
      <c r="E390" s="17" t="s">
        <v>5803</v>
      </c>
      <c r="F390" s="6">
        <f ca="1">COUNTIFS(累计派单!O:O,D:D,累计派单!S:S,$J$3)-COUNTIFS(累计派单!O:O,D:D,累计派单!I:I,"*群障*",累计派单!S:S,$J$3)</f>
        <v>0</v>
      </c>
      <c r="G390" s="6">
        <f ca="1">COUNTIFS(督办单!N:N,D:D,督办单!M:M,$J$3)</f>
        <v>0</v>
      </c>
      <c r="H390" s="15">
        <f ca="1" t="shared" si="6"/>
        <v>0</v>
      </c>
      <c r="I390" s="20"/>
      <c r="J390" s="21"/>
    </row>
    <row r="391" spans="1:10">
      <c r="A391" s="6">
        <v>388</v>
      </c>
      <c r="B391" s="14" t="s">
        <v>23</v>
      </c>
      <c r="C391" s="10" t="s">
        <v>18164</v>
      </c>
      <c r="D391" s="14" t="s">
        <v>18166</v>
      </c>
      <c r="E391" s="14" t="s">
        <v>2395</v>
      </c>
      <c r="F391" s="6">
        <f ca="1">COUNTIFS(累计派单!O:O,D:D,累计派单!S:S,$J$3)-COUNTIFS(累计派单!O:O,D:D,累计派单!I:I,"*群障*",累计派单!S:S,$J$3)</f>
        <v>0</v>
      </c>
      <c r="G391" s="6">
        <f ca="1">COUNTIFS(督办单!N:N,D:D,督办单!M:M,$J$3)</f>
        <v>0</v>
      </c>
      <c r="H391" s="15">
        <f ca="1" t="shared" si="6"/>
        <v>0</v>
      </c>
      <c r="I391" s="20"/>
      <c r="J391" s="21"/>
    </row>
    <row r="392" spans="1:10">
      <c r="A392" s="6">
        <v>389</v>
      </c>
      <c r="B392" s="14" t="s">
        <v>23</v>
      </c>
      <c r="C392" s="10" t="s">
        <v>2684</v>
      </c>
      <c r="D392" s="14" t="s">
        <v>2688</v>
      </c>
      <c r="E392" s="14" t="s">
        <v>2686</v>
      </c>
      <c r="F392" s="6">
        <f ca="1">COUNTIFS(累计派单!O:O,D:D,累计派单!S:S,$J$3)-COUNTIFS(累计派单!O:O,D:D,累计派单!I:I,"*群障*",累计派单!S:S,$J$3)</f>
        <v>0</v>
      </c>
      <c r="G392" s="6">
        <f ca="1">COUNTIFS(督办单!N:N,D:D,督办单!M:M,$J$3)</f>
        <v>0</v>
      </c>
      <c r="H392" s="15">
        <f ca="1" t="shared" si="6"/>
        <v>0</v>
      </c>
      <c r="I392" s="20"/>
      <c r="J392" s="21"/>
    </row>
    <row r="393" spans="1:10">
      <c r="A393" s="6">
        <v>390</v>
      </c>
      <c r="B393" s="14" t="s">
        <v>23</v>
      </c>
      <c r="C393" s="10" t="s">
        <v>3750</v>
      </c>
      <c r="D393" s="14" t="s">
        <v>3752</v>
      </c>
      <c r="E393" s="14" t="s">
        <v>3729</v>
      </c>
      <c r="F393" s="6">
        <f ca="1">COUNTIFS(累计派单!O:O,D:D,累计派单!S:S,$J$3)-COUNTIFS(累计派单!O:O,D:D,累计派单!I:I,"*群障*",累计派单!S:S,$J$3)</f>
        <v>0</v>
      </c>
      <c r="G393" s="6">
        <f ca="1">COUNTIFS(督办单!N:N,D:D,督办单!M:M,$J$3)</f>
        <v>0</v>
      </c>
      <c r="H393" s="15">
        <f ca="1" t="shared" si="6"/>
        <v>0</v>
      </c>
      <c r="I393" s="20"/>
      <c r="J393" s="21"/>
    </row>
    <row r="394" spans="1:10">
      <c r="A394" s="6">
        <v>391</v>
      </c>
      <c r="B394" s="14" t="s">
        <v>23</v>
      </c>
      <c r="C394" s="10" t="s">
        <v>23275</v>
      </c>
      <c r="D394" s="14" t="s">
        <v>23277</v>
      </c>
      <c r="E394" s="14" t="s">
        <v>3040</v>
      </c>
      <c r="F394" s="6">
        <f ca="1">COUNTIFS(累计派单!O:O,D:D,累计派单!S:S,$J$3)-COUNTIFS(累计派单!O:O,D:D,累计派单!I:I,"*群障*",累计派单!S:S,$J$3)</f>
        <v>0</v>
      </c>
      <c r="G394" s="6">
        <f ca="1">COUNTIFS(督办单!N:N,D:D,督办单!M:M,$J$3)</f>
        <v>0</v>
      </c>
      <c r="H394" s="15">
        <f ca="1" t="shared" si="6"/>
        <v>0</v>
      </c>
      <c r="I394" s="20"/>
      <c r="J394" s="21"/>
    </row>
    <row r="395" spans="1:10">
      <c r="A395" s="6">
        <v>392</v>
      </c>
      <c r="B395" s="14" t="s">
        <v>23</v>
      </c>
      <c r="C395" s="10" t="s">
        <v>4243</v>
      </c>
      <c r="D395" s="14" t="s">
        <v>4245</v>
      </c>
      <c r="E395" s="14" t="s">
        <v>3040</v>
      </c>
      <c r="F395" s="6">
        <f ca="1">COUNTIFS(累计派单!O:O,D:D,累计派单!S:S,$J$3)-COUNTIFS(累计派单!O:O,D:D,累计派单!I:I,"*群障*",累计派单!S:S,$J$3)</f>
        <v>0</v>
      </c>
      <c r="G395" s="6">
        <f ca="1">COUNTIFS(督办单!N:N,D:D,督办单!M:M,$J$3)</f>
        <v>0</v>
      </c>
      <c r="H395" s="15">
        <f ca="1" t="shared" si="6"/>
        <v>0</v>
      </c>
      <c r="I395" s="20"/>
      <c r="J395" s="21"/>
    </row>
    <row r="396" spans="1:10">
      <c r="A396" s="6">
        <v>393</v>
      </c>
      <c r="B396" s="14" t="s">
        <v>23</v>
      </c>
      <c r="C396" s="10" t="s">
        <v>9696</v>
      </c>
      <c r="D396" s="14" t="s">
        <v>9698</v>
      </c>
      <c r="E396" s="14" t="s">
        <v>5803</v>
      </c>
      <c r="F396" s="6">
        <f ca="1">COUNTIFS(累计派单!O:O,D:D,累计派单!S:S,$J$3)-COUNTIFS(累计派单!O:O,D:D,累计派单!I:I,"*群障*",累计派单!S:S,$J$3)</f>
        <v>0</v>
      </c>
      <c r="G396" s="6">
        <f ca="1">COUNTIFS(督办单!N:N,D:D,督办单!M:M,$J$3)</f>
        <v>0</v>
      </c>
      <c r="H396" s="15">
        <f ca="1" t="shared" si="6"/>
        <v>0</v>
      </c>
      <c r="I396" s="20"/>
      <c r="J396" s="21"/>
    </row>
    <row r="397" spans="1:10">
      <c r="A397" s="6">
        <v>394</v>
      </c>
      <c r="B397" s="14" t="s">
        <v>23</v>
      </c>
      <c r="C397" s="10" t="s">
        <v>4957</v>
      </c>
      <c r="D397" s="14" t="s">
        <v>4960</v>
      </c>
      <c r="E397" s="14" t="s">
        <v>4959</v>
      </c>
      <c r="F397" s="6">
        <f ca="1">COUNTIFS(累计派单!O:O,D:D,累计派单!S:S,$J$3)-COUNTIFS(累计派单!O:O,D:D,累计派单!I:I,"*群障*",累计派单!S:S,$J$3)</f>
        <v>0</v>
      </c>
      <c r="G397" s="6">
        <f ca="1">COUNTIFS(督办单!N:N,D:D,督办单!M:M,$J$3)</f>
        <v>0</v>
      </c>
      <c r="H397" s="15">
        <f ca="1" t="shared" si="6"/>
        <v>0</v>
      </c>
      <c r="I397" s="20"/>
      <c r="J397" s="21"/>
    </row>
    <row r="398" spans="1:10">
      <c r="A398" s="6">
        <v>395</v>
      </c>
      <c r="B398" s="14" t="s">
        <v>23</v>
      </c>
      <c r="C398" s="10" t="s">
        <v>6414</v>
      </c>
      <c r="D398" s="14" t="s">
        <v>6416</v>
      </c>
      <c r="E398" s="14" t="s">
        <v>2339</v>
      </c>
      <c r="F398" s="6">
        <f ca="1">COUNTIFS(累计派单!O:O,D:D,累计派单!S:S,$J$3)-COUNTIFS(累计派单!O:O,D:D,累计派单!I:I,"*群障*",累计派单!S:S,$J$3)</f>
        <v>0</v>
      </c>
      <c r="G398" s="6">
        <f ca="1">COUNTIFS(督办单!N:N,D:D,督办单!M:M,$J$3)</f>
        <v>0</v>
      </c>
      <c r="H398" s="15">
        <f ca="1" t="shared" si="6"/>
        <v>0</v>
      </c>
      <c r="I398" s="20"/>
      <c r="J398" s="21"/>
    </row>
    <row r="399" spans="1:10">
      <c r="A399" s="6">
        <v>396</v>
      </c>
      <c r="B399" s="14" t="s">
        <v>23</v>
      </c>
      <c r="C399" s="10" t="s">
        <v>2646</v>
      </c>
      <c r="D399" s="14" t="s">
        <v>6372</v>
      </c>
      <c r="E399" s="14" t="s">
        <v>5803</v>
      </c>
      <c r="F399" s="6">
        <f ca="1">COUNTIFS(累计派单!O:O,D:D,累计派单!S:S,$J$3)-COUNTIFS(累计派单!O:O,D:D,累计派单!I:I,"*群障*",累计派单!S:S,$J$3)</f>
        <v>0</v>
      </c>
      <c r="G399" s="6">
        <f ca="1">COUNTIFS(督办单!N:N,D:D,督办单!M:M,$J$3)</f>
        <v>0</v>
      </c>
      <c r="H399" s="15">
        <f ca="1" t="shared" si="6"/>
        <v>0</v>
      </c>
      <c r="I399" s="20"/>
      <c r="J399" s="21"/>
    </row>
    <row r="400" spans="1:10">
      <c r="A400" s="6">
        <v>397</v>
      </c>
      <c r="B400" s="14" t="s">
        <v>21</v>
      </c>
      <c r="C400" s="10" t="s">
        <v>6863</v>
      </c>
      <c r="D400" s="14" t="s">
        <v>6865</v>
      </c>
      <c r="E400" s="14" t="s">
        <v>3952</v>
      </c>
      <c r="F400" s="6">
        <f ca="1">COUNTIFS(累计派单!O:O,D:D,累计派单!S:S,$J$3)-COUNTIFS(累计派单!O:O,D:D,累计派单!I:I,"*群障*",累计派单!S:S,$J$3)</f>
        <v>0</v>
      </c>
      <c r="G400" s="6">
        <f ca="1">COUNTIFS(督办单!N:N,D:D,督办单!M:M,$J$3)</f>
        <v>0</v>
      </c>
      <c r="H400" s="15">
        <f ca="1" t="shared" si="6"/>
        <v>0</v>
      </c>
      <c r="I400" s="20"/>
      <c r="J400" s="21"/>
    </row>
    <row r="401" spans="1:10">
      <c r="A401" s="6">
        <v>398</v>
      </c>
      <c r="B401" s="14" t="s">
        <v>21</v>
      </c>
      <c r="C401" s="10" t="s">
        <v>5139</v>
      </c>
      <c r="D401" s="14" t="s">
        <v>5141</v>
      </c>
      <c r="E401" s="14" t="s">
        <v>2890</v>
      </c>
      <c r="F401" s="6">
        <f ca="1">COUNTIFS(累计派单!O:O,D:D,累计派单!S:S,$J$3)-COUNTIFS(累计派单!O:O,D:D,累计派单!I:I,"*群障*",累计派单!S:S,$J$3)</f>
        <v>0</v>
      </c>
      <c r="G401" s="6">
        <f ca="1">COUNTIFS(督办单!N:N,D:D,督办单!M:M,$J$3)</f>
        <v>0</v>
      </c>
      <c r="H401" s="15">
        <f ca="1" t="shared" si="6"/>
        <v>0</v>
      </c>
      <c r="I401" s="20"/>
      <c r="J401" s="21"/>
    </row>
    <row r="402" spans="1:10">
      <c r="A402" s="6">
        <v>399</v>
      </c>
      <c r="B402" s="14" t="s">
        <v>21</v>
      </c>
      <c r="C402" s="10" t="s">
        <v>2911</v>
      </c>
      <c r="D402" s="14" t="s">
        <v>2914</v>
      </c>
      <c r="E402" s="14" t="s">
        <v>2913</v>
      </c>
      <c r="F402" s="6">
        <f ca="1">COUNTIFS(累计派单!O:O,D:D,累计派单!S:S,$J$3)-COUNTIFS(累计派单!O:O,D:D,累计派单!I:I,"*群障*",累计派单!S:S,$J$3)</f>
        <v>0</v>
      </c>
      <c r="G402" s="6">
        <f ca="1">COUNTIFS(督办单!N:N,D:D,督办单!M:M,$J$3)</f>
        <v>0</v>
      </c>
      <c r="H402" s="15">
        <f ca="1" t="shared" si="6"/>
        <v>0</v>
      </c>
      <c r="I402" s="20"/>
      <c r="J402" s="21"/>
    </row>
    <row r="403" spans="1:10">
      <c r="A403" s="6">
        <v>400</v>
      </c>
      <c r="B403" s="14" t="s">
        <v>21</v>
      </c>
      <c r="C403" s="10" t="s">
        <v>67238</v>
      </c>
      <c r="D403" s="14" t="s">
        <v>67239</v>
      </c>
      <c r="E403" s="14" t="s">
        <v>3952</v>
      </c>
      <c r="F403" s="6">
        <f ca="1">COUNTIFS(累计派单!O:O,D:D,累计派单!S:S,$J$3)-COUNTIFS(累计派单!O:O,D:D,累计派单!I:I,"*群障*",累计派单!S:S,$J$3)</f>
        <v>0</v>
      </c>
      <c r="G403" s="6">
        <f ca="1">COUNTIFS(督办单!N:N,D:D,督办单!M:M,$J$3)</f>
        <v>0</v>
      </c>
      <c r="H403" s="15">
        <f ca="1" t="shared" si="6"/>
        <v>0</v>
      </c>
      <c r="I403" s="20"/>
      <c r="J403" s="21"/>
    </row>
    <row r="404" spans="1:10">
      <c r="A404" s="6">
        <v>401</v>
      </c>
      <c r="B404" s="14" t="s">
        <v>21</v>
      </c>
      <c r="C404" s="10" t="s">
        <v>7951</v>
      </c>
      <c r="D404" s="14" t="s">
        <v>7953</v>
      </c>
      <c r="E404" s="14" t="s">
        <v>2913</v>
      </c>
      <c r="F404" s="6">
        <f ca="1">COUNTIFS(累计派单!O:O,D:D,累计派单!S:S,$J$3)-COUNTIFS(累计派单!O:O,D:D,累计派单!I:I,"*群障*",累计派单!S:S,$J$3)</f>
        <v>0</v>
      </c>
      <c r="G404" s="6">
        <f ca="1">COUNTIFS(督办单!N:N,D:D,督办单!M:M,$J$3)</f>
        <v>0</v>
      </c>
      <c r="H404" s="15">
        <f ca="1" t="shared" si="6"/>
        <v>0</v>
      </c>
      <c r="I404" s="20"/>
      <c r="J404" s="21"/>
    </row>
    <row r="405" spans="1:10">
      <c r="A405" s="6">
        <v>402</v>
      </c>
      <c r="B405" s="14" t="s">
        <v>21</v>
      </c>
      <c r="C405" s="10" t="s">
        <v>2888</v>
      </c>
      <c r="D405" s="14" t="s">
        <v>2891</v>
      </c>
      <c r="E405" s="14" t="s">
        <v>2890</v>
      </c>
      <c r="F405" s="6">
        <f ca="1">COUNTIFS(累计派单!O:O,D:D,累计派单!S:S,$J$3)-COUNTIFS(累计派单!O:O,D:D,累计派单!I:I,"*群障*",累计派单!S:S,$J$3)</f>
        <v>0</v>
      </c>
      <c r="G405" s="6">
        <f ca="1">COUNTIFS(督办单!N:N,D:D,督办单!M:M,$J$3)</f>
        <v>0</v>
      </c>
      <c r="H405" s="15">
        <f ca="1" t="shared" si="6"/>
        <v>0</v>
      </c>
      <c r="I405" s="20"/>
      <c r="J405" s="21"/>
    </row>
    <row r="406" spans="1:10">
      <c r="A406" s="6">
        <v>403</v>
      </c>
      <c r="B406" s="14" t="s">
        <v>21</v>
      </c>
      <c r="C406" s="10" t="s">
        <v>5710</v>
      </c>
      <c r="D406" s="14" t="s">
        <v>5713</v>
      </c>
      <c r="E406" s="14" t="s">
        <v>2708</v>
      </c>
      <c r="F406" s="6">
        <f ca="1">COUNTIFS(累计派单!O:O,D:D,累计派单!S:S,$J$3)-COUNTIFS(累计派单!O:O,D:D,累计派单!I:I,"*群障*",累计派单!S:S,$J$3)</f>
        <v>0</v>
      </c>
      <c r="G406" s="6">
        <f ca="1">COUNTIFS(督办单!N:N,D:D,督办单!M:M,$J$3)</f>
        <v>0</v>
      </c>
      <c r="H406" s="15">
        <f ca="1" t="shared" si="6"/>
        <v>0</v>
      </c>
      <c r="I406" s="20"/>
      <c r="J406" s="21"/>
    </row>
    <row r="407" spans="1:10">
      <c r="A407" s="6">
        <v>404</v>
      </c>
      <c r="B407" s="14" t="s">
        <v>21</v>
      </c>
      <c r="C407" s="10" t="s">
        <v>5380</v>
      </c>
      <c r="D407" s="14" t="s">
        <v>5382</v>
      </c>
      <c r="E407" s="14" t="s">
        <v>2708</v>
      </c>
      <c r="F407" s="6">
        <f ca="1">COUNTIFS(累计派单!O:O,D:D,累计派单!S:S,$J$3)-COUNTIFS(累计派单!O:O,D:D,累计派单!I:I,"*群障*",累计派单!S:S,$J$3)</f>
        <v>0</v>
      </c>
      <c r="G407" s="6">
        <f ca="1">COUNTIFS(督办单!N:N,D:D,督办单!M:M,$J$3)</f>
        <v>0</v>
      </c>
      <c r="H407" s="15">
        <f ca="1" t="shared" si="6"/>
        <v>0</v>
      </c>
      <c r="I407" s="20"/>
      <c r="J407" s="21"/>
    </row>
    <row r="408" spans="1:10">
      <c r="A408" s="6">
        <v>405</v>
      </c>
      <c r="B408" s="14" t="s">
        <v>21</v>
      </c>
      <c r="C408" s="10" t="s">
        <v>67240</v>
      </c>
      <c r="D408" s="14" t="s">
        <v>67241</v>
      </c>
      <c r="E408" s="14" t="s">
        <v>2890</v>
      </c>
      <c r="F408" s="6">
        <f ca="1">COUNTIFS(累计派单!O:O,D:D,累计派单!S:S,$J$3)-COUNTIFS(累计派单!O:O,D:D,累计派单!I:I,"*群障*",累计派单!S:S,$J$3)</f>
        <v>0</v>
      </c>
      <c r="G408" s="6">
        <f ca="1">COUNTIFS(督办单!N:N,D:D,督办单!M:M,$J$3)</f>
        <v>0</v>
      </c>
      <c r="H408" s="15">
        <f ca="1" t="shared" si="6"/>
        <v>0</v>
      </c>
      <c r="I408" s="20"/>
      <c r="J408" s="21"/>
    </row>
    <row r="409" spans="1:10">
      <c r="A409" s="6">
        <v>406</v>
      </c>
      <c r="B409" s="14" t="s">
        <v>21</v>
      </c>
      <c r="C409" s="10" t="s">
        <v>10811</v>
      </c>
      <c r="D409" s="14" t="s">
        <v>10813</v>
      </c>
      <c r="E409" s="14" t="s">
        <v>4047</v>
      </c>
      <c r="F409" s="6">
        <f ca="1">COUNTIFS(累计派单!O:O,D:D,累计派单!S:S,$J$3)-COUNTIFS(累计派单!O:O,D:D,累计派单!I:I,"*群障*",累计派单!S:S,$J$3)</f>
        <v>0</v>
      </c>
      <c r="G409" s="6">
        <f ca="1">COUNTIFS(督办单!N:N,D:D,督办单!M:M,$J$3)</f>
        <v>0</v>
      </c>
      <c r="H409" s="15">
        <f ca="1" t="shared" si="6"/>
        <v>0</v>
      </c>
      <c r="I409" s="20"/>
      <c r="J409" s="21"/>
    </row>
    <row r="410" spans="1:10">
      <c r="A410" s="6">
        <v>407</v>
      </c>
      <c r="B410" s="14" t="s">
        <v>21</v>
      </c>
      <c r="C410" s="10" t="s">
        <v>67242</v>
      </c>
      <c r="D410" s="14" t="s">
        <v>67243</v>
      </c>
      <c r="E410" s="14" t="s">
        <v>2708</v>
      </c>
      <c r="F410" s="6">
        <f ca="1">COUNTIFS(累计派单!O:O,D:D,累计派单!S:S,$J$3)-COUNTIFS(累计派单!O:O,D:D,累计派单!I:I,"*群障*",累计派单!S:S,$J$3)</f>
        <v>0</v>
      </c>
      <c r="G410" s="6">
        <f ca="1">COUNTIFS(督办单!N:N,D:D,督办单!M:M,$J$3)</f>
        <v>0</v>
      </c>
      <c r="H410" s="15">
        <f ca="1" t="shared" si="6"/>
        <v>0</v>
      </c>
      <c r="I410" s="20"/>
      <c r="J410" s="21"/>
    </row>
    <row r="411" spans="1:10">
      <c r="A411" s="6">
        <v>408</v>
      </c>
      <c r="B411" s="14" t="s">
        <v>21</v>
      </c>
      <c r="C411" s="10" t="s">
        <v>67244</v>
      </c>
      <c r="D411" s="14" t="s">
        <v>67245</v>
      </c>
      <c r="E411" s="14" t="s">
        <v>2890</v>
      </c>
      <c r="F411" s="6">
        <f ca="1">COUNTIFS(累计派单!O:O,D:D,累计派单!S:S,$J$3)-COUNTIFS(累计派单!O:O,D:D,累计派单!I:I,"*群障*",累计派单!S:S,$J$3)</f>
        <v>0</v>
      </c>
      <c r="G411" s="6">
        <f ca="1">COUNTIFS(督办单!N:N,D:D,督办单!M:M,$J$3)</f>
        <v>0</v>
      </c>
      <c r="H411" s="15">
        <f ca="1" t="shared" si="6"/>
        <v>0</v>
      </c>
      <c r="I411" s="20"/>
      <c r="J411" s="21"/>
    </row>
    <row r="412" spans="1:10">
      <c r="A412" s="6">
        <v>409</v>
      </c>
      <c r="B412" s="14" t="s">
        <v>21</v>
      </c>
      <c r="C412" s="10" t="s">
        <v>67246</v>
      </c>
      <c r="D412" s="14" t="s">
        <v>67247</v>
      </c>
      <c r="E412" s="14" t="s">
        <v>2708</v>
      </c>
      <c r="F412" s="6">
        <f ca="1">COUNTIFS(累计派单!O:O,D:D,累计派单!S:S,$J$3)-COUNTIFS(累计派单!O:O,D:D,累计派单!I:I,"*群障*",累计派单!S:S,$J$3)</f>
        <v>0</v>
      </c>
      <c r="G412" s="6">
        <f ca="1">COUNTIFS(督办单!N:N,D:D,督办单!M:M,$J$3)</f>
        <v>0</v>
      </c>
      <c r="H412" s="15">
        <f ca="1" t="shared" si="6"/>
        <v>0</v>
      </c>
      <c r="I412" s="20"/>
      <c r="J412" s="21"/>
    </row>
    <row r="413" spans="1:10">
      <c r="A413" s="6">
        <v>410</v>
      </c>
      <c r="B413" s="14" t="s">
        <v>21</v>
      </c>
      <c r="C413" s="10" t="s">
        <v>67248</v>
      </c>
      <c r="D413" s="14" t="s">
        <v>67249</v>
      </c>
      <c r="E413" s="14" t="s">
        <v>2720</v>
      </c>
      <c r="F413" s="6">
        <f ca="1">COUNTIFS(累计派单!O:O,D:D,累计派单!S:S,$J$3)-COUNTIFS(累计派单!O:O,D:D,累计派单!I:I,"*群障*",累计派单!S:S,$J$3)</f>
        <v>0</v>
      </c>
      <c r="G413" s="6">
        <f ca="1">COUNTIFS(督办单!N:N,D:D,督办单!M:M,$J$3)</f>
        <v>0</v>
      </c>
      <c r="H413" s="15">
        <f ca="1" t="shared" si="6"/>
        <v>0</v>
      </c>
      <c r="I413" s="20"/>
      <c r="J413" s="21"/>
    </row>
    <row r="414" spans="1:10">
      <c r="A414" s="6">
        <v>411</v>
      </c>
      <c r="B414" s="14" t="s">
        <v>21</v>
      </c>
      <c r="C414" s="10" t="s">
        <v>3414</v>
      </c>
      <c r="D414" s="14" t="s">
        <v>3416</v>
      </c>
      <c r="E414" s="14" t="s">
        <v>3653</v>
      </c>
      <c r="F414" s="6">
        <f ca="1">COUNTIFS(累计派单!O:O,D:D,累计派单!S:S,$J$3)-COUNTIFS(累计派单!O:O,D:D,累计派单!I:I,"*群障*",累计派单!S:S,$J$3)</f>
        <v>0</v>
      </c>
      <c r="G414" s="6">
        <f ca="1">COUNTIFS(督办单!N:N,D:D,督办单!M:M,$J$3)</f>
        <v>0</v>
      </c>
      <c r="H414" s="15">
        <f ca="1" t="shared" si="6"/>
        <v>0</v>
      </c>
      <c r="I414" s="20"/>
      <c r="J414" s="21"/>
    </row>
    <row r="415" spans="1:10">
      <c r="A415" s="6">
        <v>412</v>
      </c>
      <c r="B415" s="14" t="s">
        <v>21</v>
      </c>
      <c r="C415" s="10" t="s">
        <v>6352</v>
      </c>
      <c r="D415" s="14" t="s">
        <v>6354</v>
      </c>
      <c r="E415" s="14" t="s">
        <v>5602</v>
      </c>
      <c r="F415" s="6">
        <f ca="1">COUNTIFS(累计派单!O:O,D:D,累计派单!S:S,$J$3)-COUNTIFS(累计派单!O:O,D:D,累计派单!I:I,"*群障*",累计派单!S:S,$J$3)</f>
        <v>0</v>
      </c>
      <c r="G415" s="6">
        <f ca="1">COUNTIFS(督办单!N:N,D:D,督办单!M:M,$J$3)</f>
        <v>0</v>
      </c>
      <c r="H415" s="15">
        <f ca="1" t="shared" si="6"/>
        <v>0</v>
      </c>
      <c r="I415" s="20"/>
      <c r="J415" s="21"/>
    </row>
    <row r="416" spans="1:10">
      <c r="A416" s="6">
        <v>413</v>
      </c>
      <c r="B416" s="14" t="s">
        <v>21</v>
      </c>
      <c r="C416" s="10" t="s">
        <v>6077</v>
      </c>
      <c r="D416" s="14" t="s">
        <v>6080</v>
      </c>
      <c r="E416" s="14" t="s">
        <v>6079</v>
      </c>
      <c r="F416" s="6">
        <f ca="1">COUNTIFS(累计派单!O:O,D:D,累计派单!S:S,$J$3)-COUNTIFS(累计派单!O:O,D:D,累计派单!I:I,"*群障*",累计派单!S:S,$J$3)</f>
        <v>0</v>
      </c>
      <c r="G416" s="6">
        <f ca="1">COUNTIFS(督办单!N:N,D:D,督办单!M:M,$J$3)</f>
        <v>0</v>
      </c>
      <c r="H416" s="15">
        <f ca="1" t="shared" si="6"/>
        <v>0</v>
      </c>
      <c r="I416" s="20"/>
      <c r="J416" s="21"/>
    </row>
    <row r="417" spans="1:10">
      <c r="A417" s="6">
        <v>414</v>
      </c>
      <c r="B417" s="14" t="s">
        <v>21</v>
      </c>
      <c r="C417" s="10" t="s">
        <v>3893</v>
      </c>
      <c r="D417" s="14" t="s">
        <v>3896</v>
      </c>
      <c r="E417" s="14" t="s">
        <v>3895</v>
      </c>
      <c r="F417" s="6">
        <f ca="1">COUNTIFS(累计派单!O:O,D:D,累计派单!S:S,$J$3)-COUNTIFS(累计派单!O:O,D:D,累计派单!I:I,"*群障*",累计派单!S:S,$J$3)</f>
        <v>0</v>
      </c>
      <c r="G417" s="6">
        <f ca="1">COUNTIFS(督办单!N:N,D:D,督办单!M:M,$J$3)</f>
        <v>0</v>
      </c>
      <c r="H417" s="15">
        <f ca="1" t="shared" si="6"/>
        <v>0</v>
      </c>
      <c r="I417" s="20"/>
      <c r="J417" s="21"/>
    </row>
    <row r="418" spans="1:10">
      <c r="A418" s="6">
        <v>415</v>
      </c>
      <c r="B418" s="14" t="s">
        <v>21</v>
      </c>
      <c r="C418" s="10" t="s">
        <v>9471</v>
      </c>
      <c r="D418" s="14" t="s">
        <v>9473</v>
      </c>
      <c r="E418" s="14" t="s">
        <v>2720</v>
      </c>
      <c r="F418" s="6">
        <f ca="1">COUNTIFS(累计派单!O:O,D:D,累计派单!S:S,$J$3)-COUNTIFS(累计派单!O:O,D:D,累计派单!I:I,"*群障*",累计派单!S:S,$J$3)</f>
        <v>0</v>
      </c>
      <c r="G418" s="6">
        <f ca="1">COUNTIFS(督办单!N:N,D:D,督办单!M:M,$J$3)</f>
        <v>0</v>
      </c>
      <c r="H418" s="15">
        <f ca="1" t="shared" si="6"/>
        <v>0</v>
      </c>
      <c r="I418" s="20"/>
      <c r="J418" s="21"/>
    </row>
    <row r="419" spans="1:10">
      <c r="A419" s="6">
        <v>416</v>
      </c>
      <c r="B419" s="14" t="s">
        <v>21</v>
      </c>
      <c r="C419" s="10" t="s">
        <v>5473</v>
      </c>
      <c r="D419" s="14" t="s">
        <v>5475</v>
      </c>
      <c r="E419" s="14" t="s">
        <v>2890</v>
      </c>
      <c r="F419" s="6">
        <f ca="1">COUNTIFS(累计派单!O:O,D:D,累计派单!S:S,$J$3)-COUNTIFS(累计派单!O:O,D:D,累计派单!I:I,"*群障*",累计派单!S:S,$J$3)</f>
        <v>0</v>
      </c>
      <c r="G419" s="6">
        <f ca="1">COUNTIFS(督办单!N:N,D:D,督办单!M:M,$J$3)</f>
        <v>0</v>
      </c>
      <c r="H419" s="15">
        <f ca="1" t="shared" si="6"/>
        <v>0</v>
      </c>
      <c r="I419" s="20"/>
      <c r="J419" s="21"/>
    </row>
    <row r="420" spans="1:10">
      <c r="A420" s="6">
        <v>417</v>
      </c>
      <c r="B420" s="14" t="s">
        <v>21</v>
      </c>
      <c r="C420" s="10" t="s">
        <v>8787</v>
      </c>
      <c r="D420" s="14" t="s">
        <v>8789</v>
      </c>
      <c r="E420" s="14" t="s">
        <v>2720</v>
      </c>
      <c r="F420" s="6">
        <f ca="1">COUNTIFS(累计派单!O:O,D:D,累计派单!S:S,$J$3)-COUNTIFS(累计派单!O:O,D:D,累计派单!I:I,"*群障*",累计派单!S:S,$J$3)</f>
        <v>0</v>
      </c>
      <c r="G420" s="6">
        <f ca="1">COUNTIFS(督办单!N:N,D:D,督办单!M:M,$J$3)</f>
        <v>0</v>
      </c>
      <c r="H420" s="15">
        <f ca="1" t="shared" si="6"/>
        <v>0</v>
      </c>
      <c r="I420" s="20"/>
      <c r="J420" s="21"/>
    </row>
    <row r="421" spans="1:10">
      <c r="A421" s="6">
        <v>418</v>
      </c>
      <c r="B421" s="14" t="s">
        <v>21</v>
      </c>
      <c r="C421" s="10" t="s">
        <v>4186</v>
      </c>
      <c r="D421" s="14" t="s">
        <v>4188</v>
      </c>
      <c r="E421" s="14" t="s">
        <v>2890</v>
      </c>
      <c r="F421" s="6">
        <f ca="1">COUNTIFS(累计派单!O:O,D:D,累计派单!S:S,$J$3)-COUNTIFS(累计派单!O:O,D:D,累计派单!I:I,"*群障*",累计派单!S:S,$J$3)</f>
        <v>0</v>
      </c>
      <c r="G421" s="6">
        <f ca="1">COUNTIFS(督办单!N:N,D:D,督办单!M:M,$J$3)</f>
        <v>0</v>
      </c>
      <c r="H421" s="15">
        <f ca="1" t="shared" si="6"/>
        <v>0</v>
      </c>
      <c r="I421" s="20"/>
      <c r="J421" s="21"/>
    </row>
    <row r="422" spans="1:10">
      <c r="A422" s="6">
        <v>419</v>
      </c>
      <c r="B422" s="14" t="s">
        <v>21</v>
      </c>
      <c r="C422" s="10" t="s">
        <v>5976</v>
      </c>
      <c r="D422" s="14" t="s">
        <v>5978</v>
      </c>
      <c r="E422" s="14" t="s">
        <v>5602</v>
      </c>
      <c r="F422" s="6">
        <f ca="1">COUNTIFS(累计派单!O:O,D:D,累计派单!S:S,$J$3)-COUNTIFS(累计派单!O:O,D:D,累计派单!I:I,"*群障*",累计派单!S:S,$J$3)</f>
        <v>0</v>
      </c>
      <c r="G422" s="6">
        <f ca="1">COUNTIFS(督办单!N:N,D:D,督办单!M:M,$J$3)</f>
        <v>0</v>
      </c>
      <c r="H422" s="15">
        <f ca="1" t="shared" si="6"/>
        <v>0</v>
      </c>
      <c r="I422" s="20"/>
      <c r="J422" s="21"/>
    </row>
    <row r="423" spans="1:10">
      <c r="A423" s="6">
        <v>420</v>
      </c>
      <c r="B423" s="14" t="s">
        <v>21</v>
      </c>
      <c r="C423" s="10" t="s">
        <v>29658</v>
      </c>
      <c r="D423" s="14" t="s">
        <v>29660</v>
      </c>
      <c r="E423" s="14" t="s">
        <v>2913</v>
      </c>
      <c r="F423" s="6">
        <f ca="1">COUNTIFS(累计派单!O:O,D:D,累计派单!S:S,$J$3)-COUNTIFS(累计派单!O:O,D:D,累计派单!I:I,"*群障*",累计派单!S:S,$J$3)</f>
        <v>0</v>
      </c>
      <c r="G423" s="6">
        <f ca="1">COUNTIFS(督办单!N:N,D:D,督办单!M:M,$J$3)</f>
        <v>0</v>
      </c>
      <c r="H423" s="15">
        <f ca="1" t="shared" si="6"/>
        <v>0</v>
      </c>
      <c r="I423" s="20"/>
      <c r="J423" s="21"/>
    </row>
    <row r="424" spans="1:10">
      <c r="A424" s="6">
        <v>421</v>
      </c>
      <c r="B424" s="14" t="s">
        <v>21</v>
      </c>
      <c r="C424" s="10" t="s">
        <v>12042</v>
      </c>
      <c r="D424" s="14" t="s">
        <v>12044</v>
      </c>
      <c r="E424" s="14" t="s">
        <v>2708</v>
      </c>
      <c r="F424" s="6">
        <f ca="1">COUNTIFS(累计派单!O:O,D:D,累计派单!S:S,$J$3)-COUNTIFS(累计派单!O:O,D:D,累计派单!I:I,"*群障*",累计派单!S:S,$J$3)</f>
        <v>0</v>
      </c>
      <c r="G424" s="6">
        <f ca="1">COUNTIFS(督办单!N:N,D:D,督办单!M:M,$J$3)</f>
        <v>0</v>
      </c>
      <c r="H424" s="15">
        <f ca="1" t="shared" si="6"/>
        <v>0</v>
      </c>
      <c r="I424" s="20"/>
      <c r="J424" s="21"/>
    </row>
    <row r="425" spans="1:10">
      <c r="A425" s="6">
        <v>422</v>
      </c>
      <c r="B425" s="14" t="s">
        <v>21</v>
      </c>
      <c r="C425" s="10" t="s">
        <v>7860</v>
      </c>
      <c r="D425" s="14" t="s">
        <v>7862</v>
      </c>
      <c r="E425" s="14" t="s">
        <v>4047</v>
      </c>
      <c r="F425" s="6">
        <f ca="1">COUNTIFS(累计派单!O:O,D:D,累计派单!S:S,$J$3)-COUNTIFS(累计派单!O:O,D:D,累计派单!I:I,"*群障*",累计派单!S:S,$J$3)</f>
        <v>0</v>
      </c>
      <c r="G425" s="6">
        <f ca="1">COUNTIFS(督办单!N:N,D:D,督办单!M:M,$J$3)</f>
        <v>0</v>
      </c>
      <c r="H425" s="15">
        <f ca="1" t="shared" si="6"/>
        <v>0</v>
      </c>
      <c r="I425" s="20"/>
      <c r="J425" s="21"/>
    </row>
    <row r="426" spans="1:10">
      <c r="A426" s="6">
        <v>423</v>
      </c>
      <c r="B426" s="14" t="s">
        <v>21</v>
      </c>
      <c r="C426" s="10" t="s">
        <v>3552</v>
      </c>
      <c r="D426" s="14" t="s">
        <v>67250</v>
      </c>
      <c r="E426" s="14" t="s">
        <v>2720</v>
      </c>
      <c r="F426" s="6">
        <f ca="1">COUNTIFS(累计派单!O:O,D:D,累计派单!S:S,$J$3)-COUNTIFS(累计派单!O:O,D:D,累计派单!I:I,"*群障*",累计派单!S:S,$J$3)</f>
        <v>0</v>
      </c>
      <c r="G426" s="6">
        <f ca="1">COUNTIFS(督办单!N:N,D:D,督办单!M:M,$J$3)</f>
        <v>0</v>
      </c>
      <c r="H426" s="15">
        <f ca="1" t="shared" si="6"/>
        <v>0</v>
      </c>
      <c r="I426" s="20"/>
      <c r="J426" s="21"/>
    </row>
    <row r="427" spans="1:10">
      <c r="A427" s="6">
        <v>424</v>
      </c>
      <c r="B427" s="17" t="s">
        <v>21</v>
      </c>
      <c r="C427" s="18" t="s">
        <v>7387</v>
      </c>
      <c r="D427" s="19" t="s">
        <v>7389</v>
      </c>
      <c r="E427" s="17" t="s">
        <v>5602</v>
      </c>
      <c r="F427" s="6">
        <f ca="1">COUNTIFS(累计派单!O:O,D:D,累计派单!S:S,$J$3)-COUNTIFS(累计派单!O:O,D:D,累计派单!I:I,"*群障*",累计派单!S:S,$J$3)</f>
        <v>0</v>
      </c>
      <c r="G427" s="6">
        <f ca="1">COUNTIFS(督办单!N:N,D:D,督办单!M:M,$J$3)</f>
        <v>0</v>
      </c>
      <c r="H427" s="15">
        <f ca="1" t="shared" si="6"/>
        <v>0</v>
      </c>
      <c r="I427" s="20"/>
      <c r="J427" s="21"/>
    </row>
    <row r="428" spans="1:10">
      <c r="A428" s="6">
        <v>425</v>
      </c>
      <c r="B428" s="14" t="s">
        <v>21</v>
      </c>
      <c r="C428" s="10" t="s">
        <v>67251</v>
      </c>
      <c r="D428" s="14" t="s">
        <v>67252</v>
      </c>
      <c r="E428" s="14" t="s">
        <v>2720</v>
      </c>
      <c r="F428" s="6">
        <f ca="1">COUNTIFS(累计派单!O:O,D:D,累计派单!S:S,$J$3)-COUNTIFS(累计派单!O:O,D:D,累计派单!I:I,"*群障*",累计派单!S:S,$J$3)</f>
        <v>0</v>
      </c>
      <c r="G428" s="6">
        <f ca="1">COUNTIFS(督办单!N:N,D:D,督办单!M:M,$J$3)</f>
        <v>0</v>
      </c>
      <c r="H428" s="15">
        <f ca="1" t="shared" si="6"/>
        <v>0</v>
      </c>
      <c r="I428" s="20"/>
      <c r="J428" s="21"/>
    </row>
    <row r="429" spans="1:10">
      <c r="A429" s="6">
        <v>426</v>
      </c>
      <c r="B429" s="14" t="s">
        <v>21</v>
      </c>
      <c r="C429" s="10" t="s">
        <v>15162</v>
      </c>
      <c r="D429" s="14" t="s">
        <v>15164</v>
      </c>
      <c r="E429" s="14" t="s">
        <v>5602</v>
      </c>
      <c r="F429" s="6">
        <f ca="1">COUNTIFS(累计派单!O:O,D:D,累计派单!S:S,$J$3)-COUNTIFS(累计派单!O:O,D:D,累计派单!I:I,"*群障*",累计派单!S:S,$J$3)</f>
        <v>0</v>
      </c>
      <c r="G429" s="6">
        <f ca="1">COUNTIFS(督办单!N:N,D:D,督办单!M:M,$J$3)</f>
        <v>0</v>
      </c>
      <c r="H429" s="15">
        <f ca="1" t="shared" si="6"/>
        <v>0</v>
      </c>
      <c r="I429" s="20"/>
      <c r="J429" s="21"/>
    </row>
    <row r="430" spans="1:10">
      <c r="A430" s="6">
        <v>427</v>
      </c>
      <c r="B430" s="14" t="s">
        <v>21</v>
      </c>
      <c r="C430" s="10" t="s">
        <v>67253</v>
      </c>
      <c r="D430" s="14" t="s">
        <v>67254</v>
      </c>
      <c r="E430" s="14" t="s">
        <v>4047</v>
      </c>
      <c r="F430" s="6">
        <f ca="1">COUNTIFS(累计派单!O:O,D:D,累计派单!S:S,$J$3)-COUNTIFS(累计派单!O:O,D:D,累计派单!I:I,"*群障*",累计派单!S:S,$J$3)</f>
        <v>0</v>
      </c>
      <c r="G430" s="6">
        <f ca="1">COUNTIFS(督办单!N:N,D:D,督办单!M:M,$J$3)</f>
        <v>0</v>
      </c>
      <c r="H430" s="15">
        <f ca="1" t="shared" si="6"/>
        <v>0</v>
      </c>
      <c r="I430" s="20"/>
      <c r="J430" s="21"/>
    </row>
    <row r="431" spans="1:10">
      <c r="A431" s="6">
        <v>428</v>
      </c>
      <c r="B431" s="14" t="s">
        <v>21</v>
      </c>
      <c r="C431" s="10" t="s">
        <v>67255</v>
      </c>
      <c r="D431" s="14" t="s">
        <v>67256</v>
      </c>
      <c r="E431" s="14" t="s">
        <v>2913</v>
      </c>
      <c r="F431" s="6">
        <f ca="1">COUNTIFS(累计派单!O:O,D:D,累计派单!S:S,$J$3)-COUNTIFS(累计派单!O:O,D:D,累计派单!I:I,"*群障*",累计派单!S:S,$J$3)</f>
        <v>0</v>
      </c>
      <c r="G431" s="6">
        <f ca="1">COUNTIFS(督办单!N:N,D:D,督办单!M:M,$J$3)</f>
        <v>0</v>
      </c>
      <c r="H431" s="15">
        <f ca="1" t="shared" si="6"/>
        <v>0</v>
      </c>
      <c r="I431" s="20"/>
      <c r="J431" s="21"/>
    </row>
    <row r="432" spans="1:10">
      <c r="A432" s="6">
        <v>429</v>
      </c>
      <c r="B432" s="14" t="s">
        <v>21</v>
      </c>
      <c r="C432" s="10" t="s">
        <v>67257</v>
      </c>
      <c r="D432" s="14" t="s">
        <v>67258</v>
      </c>
      <c r="E432" s="14" t="s">
        <v>2913</v>
      </c>
      <c r="F432" s="6">
        <f ca="1">COUNTIFS(累计派单!O:O,D:D,累计派单!S:S,$J$3)-COUNTIFS(累计派单!O:O,D:D,累计派单!I:I,"*群障*",累计派单!S:S,$J$3)</f>
        <v>0</v>
      </c>
      <c r="G432" s="6">
        <f ca="1">COUNTIFS(督办单!N:N,D:D,督办单!M:M,$J$3)</f>
        <v>0</v>
      </c>
      <c r="H432" s="15">
        <f ca="1" t="shared" si="6"/>
        <v>0</v>
      </c>
      <c r="I432" s="20"/>
      <c r="J432" s="21"/>
    </row>
    <row r="433" spans="1:10">
      <c r="A433" s="6">
        <v>430</v>
      </c>
      <c r="B433" s="14" t="s">
        <v>21</v>
      </c>
      <c r="C433" s="10" t="s">
        <v>12664</v>
      </c>
      <c r="D433" s="14" t="s">
        <v>12666</v>
      </c>
      <c r="E433" s="14" t="s">
        <v>3952</v>
      </c>
      <c r="F433" s="6">
        <f ca="1">COUNTIFS(累计派单!O:O,D:D,累计派单!S:S,$J$3)-COUNTIFS(累计派单!O:O,D:D,累计派单!I:I,"*群障*",累计派单!S:S,$J$3)</f>
        <v>0</v>
      </c>
      <c r="G433" s="6">
        <f ca="1">COUNTIFS(督办单!N:N,D:D,督办单!M:M,$J$3)</f>
        <v>0</v>
      </c>
      <c r="H433" s="15">
        <f ca="1" t="shared" si="6"/>
        <v>0</v>
      </c>
      <c r="I433" s="20"/>
      <c r="J433" s="21"/>
    </row>
    <row r="434" spans="1:10">
      <c r="A434" s="6">
        <v>431</v>
      </c>
      <c r="B434" s="14" t="s">
        <v>21</v>
      </c>
      <c r="C434" s="10" t="s">
        <v>2706</v>
      </c>
      <c r="D434" s="14" t="s">
        <v>2709</v>
      </c>
      <c r="E434" s="14" t="s">
        <v>2708</v>
      </c>
      <c r="F434" s="6">
        <f ca="1">COUNTIFS(累计派单!O:O,D:D,累计派单!S:S,$J$3)-COUNTIFS(累计派单!O:O,D:D,累计派单!I:I,"*群障*",累计派单!S:S,$J$3)</f>
        <v>0</v>
      </c>
      <c r="G434" s="6">
        <f ca="1">COUNTIFS(督办单!N:N,D:D,督办单!M:M,$J$3)</f>
        <v>0</v>
      </c>
      <c r="H434" s="15">
        <f ca="1" t="shared" si="6"/>
        <v>0</v>
      </c>
      <c r="I434" s="20"/>
      <c r="J434" s="21"/>
    </row>
    <row r="435" spans="1:10">
      <c r="A435" s="6">
        <v>432</v>
      </c>
      <c r="B435" s="17" t="s">
        <v>21</v>
      </c>
      <c r="C435" s="18" t="s">
        <v>12383</v>
      </c>
      <c r="D435" s="19" t="s">
        <v>12385</v>
      </c>
      <c r="E435" s="17" t="s">
        <v>3028</v>
      </c>
      <c r="F435" s="6">
        <f ca="1">COUNTIFS(累计派单!O:O,D:D,累计派单!S:S,$J$3)-COUNTIFS(累计派单!O:O,D:D,累计派单!I:I,"*群障*",累计派单!S:S,$J$3)</f>
        <v>0</v>
      </c>
      <c r="G435" s="6">
        <f ca="1">COUNTIFS(督办单!N:N,D:D,督办单!M:M,$J$3)</f>
        <v>0</v>
      </c>
      <c r="H435" s="15">
        <f ca="1" t="shared" si="6"/>
        <v>0</v>
      </c>
      <c r="I435" s="20"/>
      <c r="J435" s="21"/>
    </row>
    <row r="436" spans="1:10">
      <c r="A436" s="6">
        <v>433</v>
      </c>
      <c r="B436" s="14" t="s">
        <v>21</v>
      </c>
      <c r="C436" s="10" t="s">
        <v>67259</v>
      </c>
      <c r="D436" s="14" t="s">
        <v>67260</v>
      </c>
      <c r="E436" s="14" t="s">
        <v>2913</v>
      </c>
      <c r="F436" s="6">
        <f ca="1">COUNTIFS(累计派单!O:O,D:D,累计派单!S:S,$J$3)-COUNTIFS(累计派单!O:O,D:D,累计派单!I:I,"*群障*",累计派单!S:S,$J$3)</f>
        <v>0</v>
      </c>
      <c r="G436" s="6">
        <f ca="1">COUNTIFS(督办单!N:N,D:D,督办单!M:M,$J$3)</f>
        <v>0</v>
      </c>
      <c r="H436" s="15">
        <f ca="1" t="shared" si="6"/>
        <v>0</v>
      </c>
      <c r="I436" s="20"/>
      <c r="J436" s="21"/>
    </row>
    <row r="437" spans="1:10">
      <c r="A437" s="6">
        <v>434</v>
      </c>
      <c r="B437" s="14" t="s">
        <v>21</v>
      </c>
      <c r="C437" s="10" t="s">
        <v>23064</v>
      </c>
      <c r="D437" s="14" t="s">
        <v>23066</v>
      </c>
      <c r="E437" s="14" t="s">
        <v>3653</v>
      </c>
      <c r="F437" s="6">
        <f ca="1">COUNTIFS(累计派单!O:O,D:D,累计派单!S:S,$J$3)-COUNTIFS(累计派单!O:O,D:D,累计派单!I:I,"*群障*",累计派单!S:S,$J$3)</f>
        <v>0</v>
      </c>
      <c r="G437" s="6">
        <f ca="1">COUNTIFS(督办单!N:N,D:D,督办单!M:M,$J$3)</f>
        <v>0</v>
      </c>
      <c r="H437" s="15">
        <f ca="1" t="shared" si="6"/>
        <v>0</v>
      </c>
      <c r="I437" s="20"/>
      <c r="J437" s="21"/>
    </row>
    <row r="438" spans="1:10">
      <c r="A438" s="6">
        <v>435</v>
      </c>
      <c r="B438" s="14" t="s">
        <v>21</v>
      </c>
      <c r="C438" s="10" t="s">
        <v>3651</v>
      </c>
      <c r="D438" s="14" t="s">
        <v>3654</v>
      </c>
      <c r="E438" s="14" t="s">
        <v>3653</v>
      </c>
      <c r="F438" s="6">
        <f ca="1">COUNTIFS(累计派单!O:O,D:D,累计派单!S:S,$J$3)-COUNTIFS(累计派单!O:O,D:D,累计派单!I:I,"*群障*",累计派单!S:S,$J$3)</f>
        <v>0</v>
      </c>
      <c r="G438" s="6">
        <f ca="1">COUNTIFS(督办单!N:N,D:D,督办单!M:M,$J$3)</f>
        <v>0</v>
      </c>
      <c r="H438" s="15">
        <f ca="1" t="shared" si="6"/>
        <v>0</v>
      </c>
      <c r="I438" s="20"/>
      <c r="J438" s="21"/>
    </row>
    <row r="439" spans="1:10">
      <c r="A439" s="6">
        <v>436</v>
      </c>
      <c r="B439" s="14" t="s">
        <v>21</v>
      </c>
      <c r="C439" s="10" t="s">
        <v>67261</v>
      </c>
      <c r="D439" s="14" t="s">
        <v>67262</v>
      </c>
      <c r="E439" s="14" t="s">
        <v>3952</v>
      </c>
      <c r="F439" s="6">
        <f ca="1">COUNTIFS(累计派单!O:O,D:D,累计派单!S:S,$J$3)-COUNTIFS(累计派单!O:O,D:D,累计派单!I:I,"*群障*",累计派单!S:S,$J$3)</f>
        <v>0</v>
      </c>
      <c r="G439" s="6">
        <f ca="1">COUNTIFS(督办单!N:N,D:D,督办单!M:M,$J$3)</f>
        <v>0</v>
      </c>
      <c r="H439" s="15">
        <f ca="1" t="shared" si="6"/>
        <v>0</v>
      </c>
      <c r="I439" s="20"/>
      <c r="J439" s="21"/>
    </row>
    <row r="440" spans="1:10">
      <c r="A440" s="6">
        <v>437</v>
      </c>
      <c r="B440" s="14" t="s">
        <v>21</v>
      </c>
      <c r="C440" s="10" t="s">
        <v>67263</v>
      </c>
      <c r="D440" s="14" t="s">
        <v>67264</v>
      </c>
      <c r="E440" s="14" t="s">
        <v>2996</v>
      </c>
      <c r="F440" s="6">
        <f ca="1">COUNTIFS(累计派单!O:O,D:D,累计派单!S:S,$J$3)-COUNTIFS(累计派单!O:O,D:D,累计派单!I:I,"*群障*",累计派单!S:S,$J$3)</f>
        <v>0</v>
      </c>
      <c r="G440" s="6">
        <f ca="1">COUNTIFS(督办单!N:N,D:D,督办单!M:M,$J$3)</f>
        <v>0</v>
      </c>
      <c r="H440" s="15">
        <f ca="1" t="shared" si="6"/>
        <v>0</v>
      </c>
      <c r="I440" s="20"/>
      <c r="J440" s="21"/>
    </row>
    <row r="441" spans="1:10">
      <c r="A441" s="6">
        <v>438</v>
      </c>
      <c r="B441" s="14" t="s">
        <v>21</v>
      </c>
      <c r="C441" s="10" t="s">
        <v>6049</v>
      </c>
      <c r="D441" s="14" t="s">
        <v>6051</v>
      </c>
      <c r="E441" s="14" t="s">
        <v>2913</v>
      </c>
      <c r="F441" s="6">
        <f ca="1">COUNTIFS(累计派单!O:O,D:D,累计派单!S:S,$J$3)-COUNTIFS(累计派单!O:O,D:D,累计派单!I:I,"*群障*",累计派单!S:S,$J$3)</f>
        <v>0</v>
      </c>
      <c r="G441" s="6">
        <f ca="1">COUNTIFS(督办单!N:N,D:D,督办单!M:M,$J$3)</f>
        <v>0</v>
      </c>
      <c r="H441" s="15">
        <f ca="1" t="shared" si="6"/>
        <v>0</v>
      </c>
      <c r="I441" s="20"/>
      <c r="J441" s="21"/>
    </row>
    <row r="442" spans="1:10">
      <c r="A442" s="6">
        <v>439</v>
      </c>
      <c r="B442" s="24" t="s">
        <v>21</v>
      </c>
      <c r="C442" s="10" t="s">
        <v>7627</v>
      </c>
      <c r="D442" s="14" t="s">
        <v>7629</v>
      </c>
      <c r="E442" s="14" t="s">
        <v>6079</v>
      </c>
      <c r="F442" s="6">
        <f ca="1">COUNTIFS(累计派单!O:O,D:D,累计派单!S:S,$J$3)-COUNTIFS(累计派单!O:O,D:D,累计派单!I:I,"*群障*",累计派单!S:S,$J$3)</f>
        <v>0</v>
      </c>
      <c r="G442" s="6">
        <f ca="1">COUNTIFS(督办单!N:N,D:D,督办单!M:M,$J$3)</f>
        <v>0</v>
      </c>
      <c r="H442" s="15">
        <f ca="1" t="shared" si="6"/>
        <v>0</v>
      </c>
      <c r="I442" s="20"/>
      <c r="J442" s="21"/>
    </row>
    <row r="443" spans="1:10">
      <c r="A443" s="6">
        <v>440</v>
      </c>
      <c r="B443" s="14" t="s">
        <v>21</v>
      </c>
      <c r="C443" s="10" t="s">
        <v>67265</v>
      </c>
      <c r="D443" s="14" t="s">
        <v>67266</v>
      </c>
      <c r="E443" s="14" t="s">
        <v>6079</v>
      </c>
      <c r="F443" s="6">
        <f ca="1">COUNTIFS(累计派单!O:O,D:D,累计派单!S:S,$J$3)-COUNTIFS(累计派单!O:O,D:D,累计派单!I:I,"*群障*",累计派单!S:S,$J$3)</f>
        <v>0</v>
      </c>
      <c r="G443" s="6">
        <f ca="1">COUNTIFS(督办单!N:N,D:D,督办单!M:M,$J$3)</f>
        <v>0</v>
      </c>
      <c r="H443" s="15">
        <f ca="1" t="shared" si="6"/>
        <v>0</v>
      </c>
      <c r="I443" s="20"/>
      <c r="J443" s="21"/>
    </row>
    <row r="444" spans="1:10">
      <c r="A444" s="6">
        <v>441</v>
      </c>
      <c r="B444" s="14" t="s">
        <v>21</v>
      </c>
      <c r="C444" s="10" t="s">
        <v>6485</v>
      </c>
      <c r="D444" s="14" t="s">
        <v>6487</v>
      </c>
      <c r="E444" s="14" t="s">
        <v>3653</v>
      </c>
      <c r="F444" s="6">
        <f ca="1">COUNTIFS(累计派单!O:O,D:D,累计派单!S:S,$J$3)-COUNTIFS(累计派单!O:O,D:D,累计派单!I:I,"*群障*",累计派单!S:S,$J$3)</f>
        <v>0</v>
      </c>
      <c r="G444" s="6">
        <f ca="1">COUNTIFS(督办单!N:N,D:D,督办单!M:M,$J$3)</f>
        <v>0</v>
      </c>
      <c r="H444" s="15">
        <f ca="1" t="shared" si="6"/>
        <v>0</v>
      </c>
      <c r="I444" s="20"/>
      <c r="J444" s="21"/>
    </row>
    <row r="445" spans="1:10">
      <c r="A445" s="6">
        <v>442</v>
      </c>
      <c r="B445" s="14" t="s">
        <v>21</v>
      </c>
      <c r="C445" s="10" t="s">
        <v>3597</v>
      </c>
      <c r="D445" s="14" t="s">
        <v>3599</v>
      </c>
      <c r="E445" s="14" t="s">
        <v>2708</v>
      </c>
      <c r="F445" s="6">
        <f ca="1">COUNTIFS(累计派单!O:O,D:D,累计派单!S:S,$J$3)-COUNTIFS(累计派单!O:O,D:D,累计派单!I:I,"*群障*",累计派单!S:S,$J$3)</f>
        <v>0</v>
      </c>
      <c r="G445" s="6">
        <f ca="1">COUNTIFS(督办单!N:N,D:D,督办单!M:M,$J$3)</f>
        <v>0</v>
      </c>
      <c r="H445" s="15">
        <f ca="1" t="shared" si="6"/>
        <v>0</v>
      </c>
      <c r="I445" s="20"/>
      <c r="J445" s="21"/>
    </row>
    <row r="446" spans="1:10">
      <c r="A446" s="6">
        <v>443</v>
      </c>
      <c r="B446" s="14" t="s">
        <v>21</v>
      </c>
      <c r="C446" s="10" t="s">
        <v>12541</v>
      </c>
      <c r="D446" s="14" t="s">
        <v>12543</v>
      </c>
      <c r="E446" s="14" t="s">
        <v>4047</v>
      </c>
      <c r="F446" s="6">
        <f ca="1">COUNTIFS(累计派单!O:O,D:D,累计派单!S:S,$J$3)-COUNTIFS(累计派单!O:O,D:D,累计派单!I:I,"*群障*",累计派单!S:S,$J$3)</f>
        <v>0</v>
      </c>
      <c r="G446" s="6">
        <f ca="1">COUNTIFS(督办单!N:N,D:D,督办单!M:M,$J$3)</f>
        <v>0</v>
      </c>
      <c r="H446" s="15">
        <f ca="1" t="shared" si="6"/>
        <v>0</v>
      </c>
      <c r="I446" s="20"/>
      <c r="J446" s="21"/>
    </row>
    <row r="447" spans="1:10">
      <c r="A447" s="6">
        <v>444</v>
      </c>
      <c r="B447" s="14" t="s">
        <v>21</v>
      </c>
      <c r="C447" s="10" t="s">
        <v>3821</v>
      </c>
      <c r="D447" s="14" t="s">
        <v>3823</v>
      </c>
      <c r="E447" s="14" t="s">
        <v>3028</v>
      </c>
      <c r="F447" s="6">
        <f ca="1">COUNTIFS(累计派单!O:O,D:D,累计派单!S:S,$J$3)-COUNTIFS(累计派单!O:O,D:D,累计派单!I:I,"*群障*",累计派单!S:S,$J$3)</f>
        <v>0</v>
      </c>
      <c r="G447" s="6">
        <f ca="1">COUNTIFS(督办单!N:N,D:D,督办单!M:M,$J$3)</f>
        <v>0</v>
      </c>
      <c r="H447" s="15">
        <f ca="1" t="shared" si="6"/>
        <v>0</v>
      </c>
      <c r="I447" s="20"/>
      <c r="J447" s="21"/>
    </row>
    <row r="448" spans="1:10">
      <c r="A448" s="6">
        <v>445</v>
      </c>
      <c r="B448" s="14" t="s">
        <v>21</v>
      </c>
      <c r="C448" s="10" t="s">
        <v>7072</v>
      </c>
      <c r="D448" s="14" t="s">
        <v>7074</v>
      </c>
      <c r="E448" s="14" t="s">
        <v>2720</v>
      </c>
      <c r="F448" s="6">
        <f ca="1">COUNTIFS(累计派单!O:O,D:D,累计派单!S:S,$J$3)-COUNTIFS(累计派单!O:O,D:D,累计派单!I:I,"*群障*",累计派单!S:S,$J$3)</f>
        <v>0</v>
      </c>
      <c r="G448" s="6">
        <f ca="1">COUNTIFS(督办单!N:N,D:D,督办单!M:M,$J$3)</f>
        <v>0</v>
      </c>
      <c r="H448" s="15">
        <f ca="1" t="shared" si="6"/>
        <v>0</v>
      </c>
      <c r="I448" s="20"/>
      <c r="J448" s="21"/>
    </row>
    <row r="449" spans="1:10">
      <c r="A449" s="6">
        <v>446</v>
      </c>
      <c r="B449" s="14" t="s">
        <v>21</v>
      </c>
      <c r="C449" s="10" t="s">
        <v>4447</v>
      </c>
      <c r="D449" s="14" t="s">
        <v>4449</v>
      </c>
      <c r="E449" s="14" t="s">
        <v>3952</v>
      </c>
      <c r="F449" s="6">
        <f ca="1">COUNTIFS(累计派单!O:O,D:D,累计派单!S:S,$J$3)-COUNTIFS(累计派单!O:O,D:D,累计派单!I:I,"*群障*",累计派单!S:S,$J$3)</f>
        <v>0</v>
      </c>
      <c r="G449" s="6">
        <f ca="1">COUNTIFS(督办单!N:N,D:D,督办单!M:M,$J$3)</f>
        <v>0</v>
      </c>
      <c r="H449" s="15">
        <f ca="1" t="shared" si="6"/>
        <v>0</v>
      </c>
      <c r="I449" s="20"/>
      <c r="J449" s="21"/>
    </row>
    <row r="450" spans="1:10">
      <c r="A450" s="6">
        <v>447</v>
      </c>
      <c r="B450" s="14" t="s">
        <v>21</v>
      </c>
      <c r="C450" s="10" t="s">
        <v>4045</v>
      </c>
      <c r="D450" s="14" t="s">
        <v>4048</v>
      </c>
      <c r="E450" s="14" t="s">
        <v>4047</v>
      </c>
      <c r="F450" s="6">
        <f ca="1">COUNTIFS(累计派单!O:O,D:D,累计派单!S:S,$J$3)-COUNTIFS(累计派单!O:O,D:D,累计派单!I:I,"*群障*",累计派单!S:S,$J$3)</f>
        <v>0</v>
      </c>
      <c r="G450" s="6">
        <f ca="1">COUNTIFS(督办单!N:N,D:D,督办单!M:M,$J$3)</f>
        <v>0</v>
      </c>
      <c r="H450" s="15">
        <f ca="1" t="shared" si="6"/>
        <v>0</v>
      </c>
      <c r="I450" s="20"/>
      <c r="J450" s="21"/>
    </row>
    <row r="451" spans="1:10">
      <c r="A451" s="6">
        <v>448</v>
      </c>
      <c r="B451" s="14" t="s">
        <v>21</v>
      </c>
      <c r="C451" s="10" t="s">
        <v>23053</v>
      </c>
      <c r="D451" s="14" t="s">
        <v>23055</v>
      </c>
      <c r="E451" s="14" t="s">
        <v>2720</v>
      </c>
      <c r="F451" s="6">
        <f ca="1">COUNTIFS(累计派单!O:O,D:D,累计派单!S:S,$J$3)-COUNTIFS(累计派单!O:O,D:D,累计派单!I:I,"*群障*",累计派单!S:S,$J$3)</f>
        <v>0</v>
      </c>
      <c r="G451" s="6">
        <f ca="1">COUNTIFS(督办单!N:N,D:D,督办单!M:M,$J$3)</f>
        <v>0</v>
      </c>
      <c r="H451" s="15">
        <f ca="1" t="shared" si="6"/>
        <v>0</v>
      </c>
      <c r="I451" s="20"/>
      <c r="J451" s="21"/>
    </row>
    <row r="452" spans="1:10">
      <c r="A452" s="6">
        <v>449</v>
      </c>
      <c r="B452" s="14" t="s">
        <v>21</v>
      </c>
      <c r="C452" s="10" t="s">
        <v>29699</v>
      </c>
      <c r="D452" s="14" t="s">
        <v>67267</v>
      </c>
      <c r="E452" s="14" t="s">
        <v>2913</v>
      </c>
      <c r="F452" s="6">
        <f ca="1">COUNTIFS(累计派单!O:O,D:D,累计派单!S:S,$J$3)-COUNTIFS(累计派单!O:O,D:D,累计派单!I:I,"*群障*",累计派单!S:S,$J$3)</f>
        <v>0</v>
      </c>
      <c r="G452" s="6">
        <f ca="1">COUNTIFS(督办单!N:N,D:D,督办单!M:M,$J$3)</f>
        <v>0</v>
      </c>
      <c r="H452" s="15">
        <f ca="1" t="shared" ref="H452:H515" si="7">IFERROR(G452/F452,0)</f>
        <v>0</v>
      </c>
      <c r="I452" s="20"/>
      <c r="J452" s="21"/>
    </row>
    <row r="453" spans="1:10">
      <c r="A453" s="6">
        <v>450</v>
      </c>
      <c r="B453" s="14" t="s">
        <v>21</v>
      </c>
      <c r="C453" s="10" t="s">
        <v>5600</v>
      </c>
      <c r="D453" s="14" t="s">
        <v>5603</v>
      </c>
      <c r="E453" s="14" t="s">
        <v>5602</v>
      </c>
      <c r="F453" s="6">
        <f ca="1">COUNTIFS(累计派单!O:O,D:D,累计派单!S:S,$J$3)-COUNTIFS(累计派单!O:O,D:D,累计派单!I:I,"*群障*",累计派单!S:S,$J$3)</f>
        <v>0</v>
      </c>
      <c r="G453" s="6">
        <f ca="1">COUNTIFS(督办单!N:N,D:D,督办单!M:M,$J$3)</f>
        <v>0</v>
      </c>
      <c r="H453" s="15">
        <f ca="1" t="shared" si="7"/>
        <v>0</v>
      </c>
      <c r="I453" s="20"/>
      <c r="J453" s="21"/>
    </row>
    <row r="454" spans="1:10">
      <c r="A454" s="6">
        <v>451</v>
      </c>
      <c r="B454" s="14" t="s">
        <v>21</v>
      </c>
      <c r="C454" s="10" t="s">
        <v>67268</v>
      </c>
      <c r="D454" s="14" t="s">
        <v>67269</v>
      </c>
      <c r="E454" s="14" t="s">
        <v>3028</v>
      </c>
      <c r="F454" s="6">
        <f ca="1">COUNTIFS(累计派单!O:O,D:D,累计派单!S:S,$J$3)-COUNTIFS(累计派单!O:O,D:D,累计派单!I:I,"*群障*",累计派单!S:S,$J$3)</f>
        <v>0</v>
      </c>
      <c r="G454" s="6">
        <f ca="1">COUNTIFS(督办单!N:N,D:D,督办单!M:M,$J$3)</f>
        <v>0</v>
      </c>
      <c r="H454" s="15">
        <f ca="1" t="shared" si="7"/>
        <v>0</v>
      </c>
      <c r="I454" s="20"/>
      <c r="J454" s="21"/>
    </row>
    <row r="455" spans="1:10">
      <c r="A455" s="6">
        <v>452</v>
      </c>
      <c r="B455" s="14" t="s">
        <v>21</v>
      </c>
      <c r="C455" s="10" t="s">
        <v>67270</v>
      </c>
      <c r="D455" s="14" t="s">
        <v>67271</v>
      </c>
      <c r="E455" s="14" t="s">
        <v>2708</v>
      </c>
      <c r="F455" s="6">
        <f ca="1">COUNTIFS(累计派单!O:O,D:D,累计派单!S:S,$J$3)-COUNTIFS(累计派单!O:O,D:D,累计派单!I:I,"*群障*",累计派单!S:S,$J$3)</f>
        <v>0</v>
      </c>
      <c r="G455" s="6">
        <f ca="1">COUNTIFS(督办单!N:N,D:D,督办单!M:M,$J$3)</f>
        <v>0</v>
      </c>
      <c r="H455" s="15">
        <f ca="1" t="shared" si="7"/>
        <v>0</v>
      </c>
      <c r="I455" s="20"/>
      <c r="J455" s="21"/>
    </row>
    <row r="456" spans="1:10">
      <c r="A456" s="6">
        <v>453</v>
      </c>
      <c r="B456" s="14" t="s">
        <v>21</v>
      </c>
      <c r="C456" s="10" t="s">
        <v>67272</v>
      </c>
      <c r="D456" s="14" t="s">
        <v>67273</v>
      </c>
      <c r="E456" s="14" t="s">
        <v>3028</v>
      </c>
      <c r="F456" s="6">
        <f ca="1">COUNTIFS(累计派单!O:O,D:D,累计派单!S:S,$J$3)-COUNTIFS(累计派单!O:O,D:D,累计派单!I:I,"*群障*",累计派单!S:S,$J$3)</f>
        <v>0</v>
      </c>
      <c r="G456" s="6">
        <f ca="1">COUNTIFS(督办单!N:N,D:D,督办单!M:M,$J$3)</f>
        <v>0</v>
      </c>
      <c r="H456" s="15">
        <f ca="1" t="shared" si="7"/>
        <v>0</v>
      </c>
      <c r="I456" s="20"/>
      <c r="J456" s="21"/>
    </row>
    <row r="457" spans="1:10">
      <c r="A457" s="6">
        <v>454</v>
      </c>
      <c r="B457" s="14" t="s">
        <v>21</v>
      </c>
      <c r="C457" s="10" t="s">
        <v>6059</v>
      </c>
      <c r="D457" s="14" t="s">
        <v>6061</v>
      </c>
      <c r="E457" s="14" t="s">
        <v>3028</v>
      </c>
      <c r="F457" s="6">
        <f ca="1">COUNTIFS(累计派单!O:O,D:D,累计派单!S:S,$J$3)-COUNTIFS(累计派单!O:O,D:D,累计派单!I:I,"*群障*",累计派单!S:S,$J$3)</f>
        <v>0</v>
      </c>
      <c r="G457" s="6">
        <f ca="1">COUNTIFS(督办单!N:N,D:D,督办单!M:M,$J$3)</f>
        <v>0</v>
      </c>
      <c r="H457" s="15">
        <f ca="1" t="shared" si="7"/>
        <v>0</v>
      </c>
      <c r="I457" s="20"/>
      <c r="J457" s="21"/>
    </row>
    <row r="458" spans="1:10">
      <c r="A458" s="6">
        <v>455</v>
      </c>
      <c r="B458" s="14" t="s">
        <v>21</v>
      </c>
      <c r="C458" s="10" t="s">
        <v>67274</v>
      </c>
      <c r="D458" s="14" t="s">
        <v>67275</v>
      </c>
      <c r="E458" s="14" t="s">
        <v>2720</v>
      </c>
      <c r="F458" s="6">
        <f ca="1">COUNTIFS(累计派单!O:O,D:D,累计派单!S:S,$J$3)-COUNTIFS(累计派单!O:O,D:D,累计派单!I:I,"*群障*",累计派单!S:S,$J$3)</f>
        <v>0</v>
      </c>
      <c r="G458" s="6">
        <f ca="1">COUNTIFS(督办单!N:N,D:D,督办单!M:M,$J$3)</f>
        <v>0</v>
      </c>
      <c r="H458" s="15">
        <f ca="1" t="shared" si="7"/>
        <v>0</v>
      </c>
      <c r="I458" s="20"/>
      <c r="J458" s="21"/>
    </row>
    <row r="459" spans="1:10">
      <c r="A459" s="6">
        <v>456</v>
      </c>
      <c r="B459" s="14" t="s">
        <v>21</v>
      </c>
      <c r="C459" s="10" t="s">
        <v>6923</v>
      </c>
      <c r="D459" s="14" t="s">
        <v>6925</v>
      </c>
      <c r="E459" s="14" t="s">
        <v>6079</v>
      </c>
      <c r="F459" s="6">
        <f ca="1">COUNTIFS(累计派单!O:O,D:D,累计派单!S:S,$J$3)-COUNTIFS(累计派单!O:O,D:D,累计派单!I:I,"*群障*",累计派单!S:S,$J$3)</f>
        <v>0</v>
      </c>
      <c r="G459" s="6">
        <f ca="1">COUNTIFS(督办单!N:N,D:D,督办单!M:M,$J$3)</f>
        <v>0</v>
      </c>
      <c r="H459" s="15">
        <f ca="1" t="shared" si="7"/>
        <v>0</v>
      </c>
      <c r="I459" s="20"/>
      <c r="J459" s="21"/>
    </row>
    <row r="460" spans="1:10">
      <c r="A460" s="6">
        <v>457</v>
      </c>
      <c r="B460" s="14" t="s">
        <v>21</v>
      </c>
      <c r="C460" s="10" t="s">
        <v>2994</v>
      </c>
      <c r="D460" s="14" t="s">
        <v>2997</v>
      </c>
      <c r="E460" s="14" t="s">
        <v>2996</v>
      </c>
      <c r="F460" s="6">
        <f ca="1">COUNTIFS(累计派单!O:O,D:D,累计派单!S:S,$J$3)-COUNTIFS(累计派单!O:O,D:D,累计派单!I:I,"*群障*",累计派单!S:S,$J$3)</f>
        <v>0</v>
      </c>
      <c r="G460" s="6">
        <f ca="1">COUNTIFS(督办单!N:N,D:D,督办单!M:M,$J$3)</f>
        <v>0</v>
      </c>
      <c r="H460" s="15">
        <f ca="1" t="shared" si="7"/>
        <v>0</v>
      </c>
      <c r="I460" s="20"/>
      <c r="J460" s="21"/>
    </row>
    <row r="461" spans="1:10">
      <c r="A461" s="6">
        <v>458</v>
      </c>
      <c r="B461" s="14" t="s">
        <v>21</v>
      </c>
      <c r="C461" s="10" t="s">
        <v>67276</v>
      </c>
      <c r="D461" s="14" t="s">
        <v>67277</v>
      </c>
      <c r="E461" s="14" t="s">
        <v>3028</v>
      </c>
      <c r="F461" s="6">
        <f ca="1">COUNTIFS(累计派单!O:O,D:D,累计派单!S:S,$J$3)-COUNTIFS(累计派单!O:O,D:D,累计派单!I:I,"*群障*",累计派单!S:S,$J$3)</f>
        <v>0</v>
      </c>
      <c r="G461" s="6">
        <f ca="1">COUNTIFS(督办单!N:N,D:D,督办单!M:M,$J$3)</f>
        <v>0</v>
      </c>
      <c r="H461" s="15">
        <f ca="1" t="shared" si="7"/>
        <v>0</v>
      </c>
      <c r="I461" s="20"/>
      <c r="J461" s="21"/>
    </row>
    <row r="462" spans="1:10">
      <c r="A462" s="6">
        <v>459</v>
      </c>
      <c r="B462" s="14" t="s">
        <v>21</v>
      </c>
      <c r="C462" s="10" t="s">
        <v>67278</v>
      </c>
      <c r="D462" s="14" t="s">
        <v>67279</v>
      </c>
      <c r="E462" s="14" t="s">
        <v>2996</v>
      </c>
      <c r="F462" s="6">
        <f ca="1">COUNTIFS(累计派单!O:O,D:D,累计派单!S:S,$J$3)-COUNTIFS(累计派单!O:O,D:D,累计派单!I:I,"*群障*",累计派单!S:S,$J$3)</f>
        <v>0</v>
      </c>
      <c r="G462" s="6">
        <f ca="1">COUNTIFS(督办单!N:N,D:D,督办单!M:M,$J$3)</f>
        <v>0</v>
      </c>
      <c r="H462" s="15">
        <f ca="1" t="shared" si="7"/>
        <v>0</v>
      </c>
      <c r="I462" s="20"/>
      <c r="J462" s="21"/>
    </row>
    <row r="463" spans="1:10">
      <c r="A463" s="6">
        <v>460</v>
      </c>
      <c r="B463" s="14" t="s">
        <v>21</v>
      </c>
      <c r="C463" s="10" t="s">
        <v>5547</v>
      </c>
      <c r="D463" s="14" t="s">
        <v>5549</v>
      </c>
      <c r="E463" s="14" t="s">
        <v>3895</v>
      </c>
      <c r="F463" s="6">
        <f ca="1">COUNTIFS(累计派单!O:O,D:D,累计派单!S:S,$J$3)-COUNTIFS(累计派单!O:O,D:D,累计派单!I:I,"*群障*",累计派单!S:S,$J$3)</f>
        <v>0</v>
      </c>
      <c r="G463" s="6">
        <f ca="1">COUNTIFS(督办单!N:N,D:D,督办单!M:M,$J$3)</f>
        <v>0</v>
      </c>
      <c r="H463" s="15">
        <f ca="1" t="shared" si="7"/>
        <v>0</v>
      </c>
      <c r="I463" s="20"/>
      <c r="J463" s="21"/>
    </row>
    <row r="464" spans="1:10">
      <c r="A464" s="6">
        <v>461</v>
      </c>
      <c r="B464" s="14" t="s">
        <v>21</v>
      </c>
      <c r="C464" s="10" t="s">
        <v>67280</v>
      </c>
      <c r="D464" s="14" t="s">
        <v>67281</v>
      </c>
      <c r="E464" s="14" t="s">
        <v>2708</v>
      </c>
      <c r="F464" s="6">
        <f ca="1">COUNTIFS(累计派单!O:O,D:D,累计派单!S:S,$J$3)-COUNTIFS(累计派单!O:O,D:D,累计派单!I:I,"*群障*",累计派单!S:S,$J$3)</f>
        <v>0</v>
      </c>
      <c r="G464" s="6">
        <f ca="1">COUNTIFS(督办单!N:N,D:D,督办单!M:M,$J$3)</f>
        <v>0</v>
      </c>
      <c r="H464" s="15">
        <f ca="1" t="shared" si="7"/>
        <v>0</v>
      </c>
      <c r="I464" s="20"/>
      <c r="J464" s="21"/>
    </row>
    <row r="465" spans="1:10">
      <c r="A465" s="6">
        <v>462</v>
      </c>
      <c r="B465" s="14" t="s">
        <v>21</v>
      </c>
      <c r="C465" s="10" t="s">
        <v>67282</v>
      </c>
      <c r="D465" s="14" t="s">
        <v>67283</v>
      </c>
      <c r="E465" s="14" t="s">
        <v>2648</v>
      </c>
      <c r="F465" s="6">
        <f ca="1">COUNTIFS(累计派单!O:O,D:D,累计派单!S:S,$J$3)-COUNTIFS(累计派单!O:O,D:D,累计派单!I:I,"*群障*",累计派单!S:S,$J$3)</f>
        <v>0</v>
      </c>
      <c r="G465" s="6">
        <f ca="1">COUNTIFS(督办单!N:N,D:D,督办单!M:M,$J$3)</f>
        <v>0</v>
      </c>
      <c r="H465" s="15">
        <f ca="1" t="shared" si="7"/>
        <v>0</v>
      </c>
      <c r="I465" s="20"/>
      <c r="J465" s="21"/>
    </row>
    <row r="466" spans="1:10">
      <c r="A466" s="6">
        <v>463</v>
      </c>
      <c r="B466" s="14" t="s">
        <v>21</v>
      </c>
      <c r="C466" s="10" t="s">
        <v>2646</v>
      </c>
      <c r="D466" s="14" t="s">
        <v>2650</v>
      </c>
      <c r="E466" s="14" t="s">
        <v>2648</v>
      </c>
      <c r="F466" s="6">
        <f ca="1">COUNTIFS(累计派单!O:O,D:D,累计派单!S:S,$J$3)-COUNTIFS(累计派单!O:O,D:D,累计派单!I:I,"*群障*",累计派单!S:S,$J$3)</f>
        <v>0</v>
      </c>
      <c r="G466" s="6">
        <f ca="1">COUNTIFS(督办单!N:N,D:D,督办单!M:M,$J$3)</f>
        <v>0</v>
      </c>
      <c r="H466" s="15">
        <f ca="1" t="shared" si="7"/>
        <v>0</v>
      </c>
      <c r="I466" s="20"/>
      <c r="J466" s="21"/>
    </row>
    <row r="467" spans="1:10">
      <c r="A467" s="6">
        <v>464</v>
      </c>
      <c r="B467" s="14" t="s">
        <v>21</v>
      </c>
      <c r="C467" s="10" t="s">
        <v>3250</v>
      </c>
      <c r="D467" s="14" t="s">
        <v>3253</v>
      </c>
      <c r="E467" s="14" t="s">
        <v>2708</v>
      </c>
      <c r="F467" s="6">
        <f ca="1">COUNTIFS(累计派单!O:O,D:D,累计派单!S:S,$J$3)-COUNTIFS(累计派单!O:O,D:D,累计派单!I:I,"*群障*",累计派单!S:S,$J$3)</f>
        <v>0</v>
      </c>
      <c r="G467" s="6">
        <f ca="1">COUNTIFS(督办单!N:N,D:D,督办单!M:M,$J$3)</f>
        <v>0</v>
      </c>
      <c r="H467" s="15">
        <f ca="1" t="shared" si="7"/>
        <v>0</v>
      </c>
      <c r="I467" s="20"/>
      <c r="J467" s="21"/>
    </row>
    <row r="468" spans="1:10">
      <c r="A468" s="6">
        <v>465</v>
      </c>
      <c r="B468" s="14" t="s">
        <v>21</v>
      </c>
      <c r="C468" s="10" t="s">
        <v>67284</v>
      </c>
      <c r="D468" s="14" t="s">
        <v>67285</v>
      </c>
      <c r="E468" s="14" t="s">
        <v>2708</v>
      </c>
      <c r="F468" s="6">
        <f ca="1">COUNTIFS(累计派单!O:O,D:D,累计派单!S:S,$J$3)-COUNTIFS(累计派单!O:O,D:D,累计派单!I:I,"*群障*",累计派单!S:S,$J$3)</f>
        <v>0</v>
      </c>
      <c r="G468" s="6">
        <f ca="1">COUNTIFS(督办单!N:N,D:D,督办单!M:M,$J$3)</f>
        <v>0</v>
      </c>
      <c r="H468" s="15">
        <f ca="1" t="shared" si="7"/>
        <v>0</v>
      </c>
      <c r="I468" s="20"/>
      <c r="J468" s="21"/>
    </row>
    <row r="469" spans="1:10">
      <c r="A469" s="6">
        <v>466</v>
      </c>
      <c r="B469" s="14" t="s">
        <v>21</v>
      </c>
      <c r="C469" s="10" t="s">
        <v>67286</v>
      </c>
      <c r="D469" s="14" t="s">
        <v>67287</v>
      </c>
      <c r="E469" s="14" t="s">
        <v>5602</v>
      </c>
      <c r="F469" s="6">
        <f ca="1">COUNTIFS(累计派单!O:O,D:D,累计派单!S:S,$J$3)-COUNTIFS(累计派单!O:O,D:D,累计派单!I:I,"*群障*",累计派单!S:S,$J$3)</f>
        <v>0</v>
      </c>
      <c r="G469" s="6">
        <f ca="1">COUNTIFS(督办单!N:N,D:D,督办单!M:M,$J$3)</f>
        <v>0</v>
      </c>
      <c r="H469" s="15">
        <f ca="1" t="shared" si="7"/>
        <v>0</v>
      </c>
      <c r="I469" s="20"/>
      <c r="J469" s="21"/>
    </row>
    <row r="470" spans="1:10">
      <c r="A470" s="6">
        <v>467</v>
      </c>
      <c r="B470" s="14" t="s">
        <v>16</v>
      </c>
      <c r="C470" s="10" t="s">
        <v>6273</v>
      </c>
      <c r="D470" s="14" t="s">
        <v>6275</v>
      </c>
      <c r="E470" s="14" t="s">
        <v>5737</v>
      </c>
      <c r="F470" s="6">
        <f ca="1">COUNTIFS(累计派单!O:O,D:D,累计派单!S:S,$J$3)-COUNTIFS(累计派单!O:O,D:D,累计派单!I:I,"*群障*",累计派单!S:S,$J$3)</f>
        <v>0</v>
      </c>
      <c r="G470" s="6">
        <f ca="1">COUNTIFS(督办单!N:N,D:D,督办单!M:M,$J$3)</f>
        <v>0</v>
      </c>
      <c r="H470" s="15">
        <f ca="1" t="shared" si="7"/>
        <v>0</v>
      </c>
      <c r="I470" s="20"/>
      <c r="J470" s="21"/>
    </row>
    <row r="471" spans="1:10">
      <c r="A471" s="6">
        <v>468</v>
      </c>
      <c r="B471" s="14" t="s">
        <v>16</v>
      </c>
      <c r="C471" s="10" t="s">
        <v>61794</v>
      </c>
      <c r="D471" s="14" t="s">
        <v>61796</v>
      </c>
      <c r="E471" s="14" t="s">
        <v>2982</v>
      </c>
      <c r="F471" s="6">
        <f ca="1">COUNTIFS(累计派单!O:O,D:D,累计派单!S:S,$J$3)-COUNTIFS(累计派单!O:O,D:D,累计派单!I:I,"*群障*",累计派单!S:S,$J$3)</f>
        <v>0</v>
      </c>
      <c r="G471" s="6">
        <f ca="1">COUNTIFS(督办单!N:N,D:D,督办单!M:M,$J$3)</f>
        <v>0</v>
      </c>
      <c r="H471" s="15">
        <f ca="1" t="shared" si="7"/>
        <v>0</v>
      </c>
      <c r="I471" s="20"/>
      <c r="J471" s="21"/>
    </row>
    <row r="472" spans="1:10">
      <c r="A472" s="6">
        <v>469</v>
      </c>
      <c r="B472" s="14" t="s">
        <v>16</v>
      </c>
      <c r="C472" s="10" t="s">
        <v>67288</v>
      </c>
      <c r="D472" s="14" t="s">
        <v>67289</v>
      </c>
      <c r="E472" s="14" t="s">
        <v>5737</v>
      </c>
      <c r="F472" s="6">
        <f ca="1">COUNTIFS(累计派单!O:O,D:D,累计派单!S:S,$J$3)-COUNTIFS(累计派单!O:O,D:D,累计派单!I:I,"*群障*",累计派单!S:S,$J$3)</f>
        <v>0</v>
      </c>
      <c r="G472" s="6">
        <f ca="1">COUNTIFS(督办单!N:N,D:D,督办单!M:M,$J$3)</f>
        <v>0</v>
      </c>
      <c r="H472" s="15">
        <f ca="1" t="shared" si="7"/>
        <v>0</v>
      </c>
      <c r="I472" s="20"/>
      <c r="J472" s="21"/>
    </row>
    <row r="473" spans="1:10">
      <c r="A473" s="6">
        <v>470</v>
      </c>
      <c r="B473" s="14" t="s">
        <v>16</v>
      </c>
      <c r="C473" s="10" t="s">
        <v>10830</v>
      </c>
      <c r="D473" s="14" t="s">
        <v>10832</v>
      </c>
      <c r="E473" s="14" t="s">
        <v>5737</v>
      </c>
      <c r="F473" s="6">
        <f ca="1">COUNTIFS(累计派单!O:O,D:D,累计派单!S:S,$J$3)-COUNTIFS(累计派单!O:O,D:D,累计派单!I:I,"*群障*",累计派单!S:S,$J$3)</f>
        <v>0</v>
      </c>
      <c r="G473" s="6">
        <f ca="1">COUNTIFS(督办单!N:N,D:D,督办单!M:M,$J$3)</f>
        <v>0</v>
      </c>
      <c r="H473" s="15">
        <f ca="1" t="shared" si="7"/>
        <v>0</v>
      </c>
      <c r="I473" s="20"/>
      <c r="J473" s="21"/>
    </row>
    <row r="474" spans="1:10">
      <c r="A474" s="6">
        <v>471</v>
      </c>
      <c r="B474" s="14" t="s">
        <v>16</v>
      </c>
      <c r="C474" s="10" t="s">
        <v>3761</v>
      </c>
      <c r="D474" s="14" t="s">
        <v>3763</v>
      </c>
      <c r="E474" s="14" t="s">
        <v>3130</v>
      </c>
      <c r="F474" s="6">
        <f ca="1">COUNTIFS(累计派单!O:O,D:D,累计派单!S:S,$J$3)-COUNTIFS(累计派单!O:O,D:D,累计派单!I:I,"*群障*",累计派单!S:S,$J$3)</f>
        <v>0</v>
      </c>
      <c r="G474" s="6">
        <f ca="1">COUNTIFS(督办单!N:N,D:D,督办单!M:M,$J$3)</f>
        <v>0</v>
      </c>
      <c r="H474" s="15">
        <f ca="1" t="shared" si="7"/>
        <v>0</v>
      </c>
      <c r="I474" s="20"/>
      <c r="J474" s="21"/>
    </row>
    <row r="475" spans="1:10">
      <c r="A475" s="6">
        <v>472</v>
      </c>
      <c r="B475" s="14" t="s">
        <v>16</v>
      </c>
      <c r="C475" s="10" t="s">
        <v>6238</v>
      </c>
      <c r="D475" s="14" t="s">
        <v>6240</v>
      </c>
      <c r="E475" s="14" t="s">
        <v>5737</v>
      </c>
      <c r="F475" s="6">
        <f ca="1">COUNTIFS(累计派单!O:O,D:D,累计派单!S:S,$J$3)-COUNTIFS(累计派单!O:O,D:D,累计派单!I:I,"*群障*",累计派单!S:S,$J$3)</f>
        <v>0</v>
      </c>
      <c r="G475" s="6">
        <f ca="1">COUNTIFS(督办单!N:N,D:D,督办单!M:M,$J$3)</f>
        <v>0</v>
      </c>
      <c r="H475" s="15">
        <f ca="1" t="shared" si="7"/>
        <v>0</v>
      </c>
      <c r="I475" s="20"/>
      <c r="J475" s="21"/>
    </row>
    <row r="476" spans="1:10">
      <c r="A476" s="6">
        <v>473</v>
      </c>
      <c r="B476" s="14" t="s">
        <v>16</v>
      </c>
      <c r="C476" s="10" t="s">
        <v>67290</v>
      </c>
      <c r="D476" s="14" t="s">
        <v>67291</v>
      </c>
      <c r="E476" s="14" t="s">
        <v>4459</v>
      </c>
      <c r="F476" s="6">
        <f ca="1">COUNTIFS(累计派单!O:O,D:D,累计派单!S:S,$J$3)-COUNTIFS(累计派单!O:O,D:D,累计派单!I:I,"*群障*",累计派单!S:S,$J$3)</f>
        <v>0</v>
      </c>
      <c r="G476" s="6">
        <f ca="1">COUNTIFS(督办单!N:N,D:D,督办单!M:M,$J$3)</f>
        <v>0</v>
      </c>
      <c r="H476" s="15">
        <f ca="1" t="shared" si="7"/>
        <v>0</v>
      </c>
      <c r="I476" s="20"/>
      <c r="J476" s="21"/>
    </row>
    <row r="477" spans="1:10">
      <c r="A477" s="6">
        <v>474</v>
      </c>
      <c r="B477" s="14" t="s">
        <v>16</v>
      </c>
      <c r="C477" s="10" t="s">
        <v>4291</v>
      </c>
      <c r="D477" s="14" t="s">
        <v>4293</v>
      </c>
      <c r="E477" s="14" t="s">
        <v>2982</v>
      </c>
      <c r="F477" s="6">
        <f ca="1">COUNTIFS(累计派单!O:O,D:D,累计派单!S:S,$J$3)-COUNTIFS(累计派单!O:O,D:D,累计派单!I:I,"*群障*",累计派单!S:S,$J$3)</f>
        <v>0</v>
      </c>
      <c r="G477" s="6">
        <f ca="1">COUNTIFS(督办单!N:N,D:D,督办单!M:M,$J$3)</f>
        <v>0</v>
      </c>
      <c r="H477" s="15">
        <f ca="1" t="shared" si="7"/>
        <v>0</v>
      </c>
      <c r="I477" s="20"/>
      <c r="J477" s="21"/>
    </row>
    <row r="478" spans="1:10">
      <c r="A478" s="6">
        <v>475</v>
      </c>
      <c r="B478" s="14" t="s">
        <v>16</v>
      </c>
      <c r="C478" s="10" t="s">
        <v>3128</v>
      </c>
      <c r="D478" s="14" t="s">
        <v>3131</v>
      </c>
      <c r="E478" s="14" t="s">
        <v>3130</v>
      </c>
      <c r="F478" s="6">
        <f ca="1">COUNTIFS(累计派单!O:O,D:D,累计派单!S:S,$J$3)-COUNTIFS(累计派单!O:O,D:D,累计派单!I:I,"*群障*",累计派单!S:S,$J$3)</f>
        <v>0</v>
      </c>
      <c r="G478" s="6">
        <f ca="1">COUNTIFS(督办单!N:N,D:D,督办单!M:M,$J$3)</f>
        <v>0</v>
      </c>
      <c r="H478" s="15">
        <f ca="1" t="shared" si="7"/>
        <v>0</v>
      </c>
      <c r="I478" s="20"/>
      <c r="J478" s="21"/>
    </row>
    <row r="479" spans="1:10">
      <c r="A479" s="6">
        <v>476</v>
      </c>
      <c r="B479" s="14" t="s">
        <v>16</v>
      </c>
      <c r="C479" s="10" t="s">
        <v>12443</v>
      </c>
      <c r="D479" s="14" t="s">
        <v>12445</v>
      </c>
      <c r="E479" s="14" t="s">
        <v>2982</v>
      </c>
      <c r="F479" s="6">
        <f ca="1">COUNTIFS(累计派单!O:O,D:D,累计派单!S:S,$J$3)-COUNTIFS(累计派单!O:O,D:D,累计派单!I:I,"*群障*",累计派单!S:S,$J$3)</f>
        <v>0</v>
      </c>
      <c r="G479" s="6">
        <f ca="1">COUNTIFS(督办单!N:N,D:D,督办单!M:M,$J$3)</f>
        <v>0</v>
      </c>
      <c r="H479" s="15">
        <f ca="1" t="shared" si="7"/>
        <v>0</v>
      </c>
      <c r="I479" s="20"/>
      <c r="J479" s="21"/>
    </row>
    <row r="480" spans="1:10">
      <c r="A480" s="6">
        <v>477</v>
      </c>
      <c r="B480" s="14" t="s">
        <v>16</v>
      </c>
      <c r="C480" s="10" t="s">
        <v>67292</v>
      </c>
      <c r="D480" s="14" t="s">
        <v>67293</v>
      </c>
      <c r="E480" s="14" t="s">
        <v>2982</v>
      </c>
      <c r="F480" s="6">
        <f ca="1">COUNTIFS(累计派单!O:O,D:D,累计派单!S:S,$J$3)-COUNTIFS(累计派单!O:O,D:D,累计派单!I:I,"*群障*",累计派单!S:S,$J$3)</f>
        <v>0</v>
      </c>
      <c r="G480" s="6">
        <f ca="1">COUNTIFS(督办单!N:N,D:D,督办单!M:M,$J$3)</f>
        <v>0</v>
      </c>
      <c r="H480" s="15">
        <f ca="1" t="shared" si="7"/>
        <v>0</v>
      </c>
      <c r="I480" s="20"/>
      <c r="J480" s="21"/>
    </row>
    <row r="481" spans="1:10">
      <c r="A481" s="6">
        <v>478</v>
      </c>
      <c r="B481" s="14" t="s">
        <v>16</v>
      </c>
      <c r="C481" s="10" t="s">
        <v>67294</v>
      </c>
      <c r="D481" s="14" t="s">
        <v>67295</v>
      </c>
      <c r="E481" s="14" t="s">
        <v>4459</v>
      </c>
      <c r="F481" s="6">
        <f ca="1">COUNTIFS(累计派单!O:O,D:D,累计派单!S:S,$J$3)-COUNTIFS(累计派单!O:O,D:D,累计派单!I:I,"*群障*",累计派单!S:S,$J$3)</f>
        <v>0</v>
      </c>
      <c r="G481" s="6">
        <f ca="1">COUNTIFS(督办单!N:N,D:D,督办单!M:M,$J$3)</f>
        <v>0</v>
      </c>
      <c r="H481" s="15">
        <f ca="1" t="shared" si="7"/>
        <v>0</v>
      </c>
      <c r="I481" s="20"/>
      <c r="J481" s="21"/>
    </row>
    <row r="482" spans="1:10">
      <c r="A482" s="6">
        <v>479</v>
      </c>
      <c r="B482" s="14" t="s">
        <v>16</v>
      </c>
      <c r="C482" s="10" t="s">
        <v>12083</v>
      </c>
      <c r="D482" s="14" t="s">
        <v>12085</v>
      </c>
      <c r="E482" s="14" t="s">
        <v>5737</v>
      </c>
      <c r="F482" s="6">
        <f ca="1">COUNTIFS(累计派单!O:O,D:D,累计派单!S:S,$J$3)-COUNTIFS(累计派单!O:O,D:D,累计派单!I:I,"*群障*",累计派单!S:S,$J$3)</f>
        <v>0</v>
      </c>
      <c r="G482" s="6">
        <f ca="1">COUNTIFS(督办单!N:N,D:D,督办单!M:M,$J$3)</f>
        <v>0</v>
      </c>
      <c r="H482" s="15">
        <f ca="1" t="shared" si="7"/>
        <v>0</v>
      </c>
      <c r="I482" s="20"/>
      <c r="J482" s="21"/>
    </row>
    <row r="483" spans="1:10">
      <c r="A483" s="6">
        <v>480</v>
      </c>
      <c r="B483" s="17" t="s">
        <v>16</v>
      </c>
      <c r="C483" s="18" t="s">
        <v>12410</v>
      </c>
      <c r="D483" s="19" t="s">
        <v>12412</v>
      </c>
      <c r="E483" s="17" t="s">
        <v>4459</v>
      </c>
      <c r="F483" s="6">
        <f ca="1">COUNTIFS(累计派单!O:O,D:D,累计派单!S:S,$J$3)-COUNTIFS(累计派单!O:O,D:D,累计派单!I:I,"*群障*",累计派单!S:S,$J$3)</f>
        <v>0</v>
      </c>
      <c r="G483" s="6">
        <f ca="1">COUNTIFS(督办单!N:N,D:D,督办单!M:M,$J$3)</f>
        <v>0</v>
      </c>
      <c r="H483" s="15">
        <f ca="1" t="shared" si="7"/>
        <v>0</v>
      </c>
      <c r="I483" s="20"/>
      <c r="J483" s="21"/>
    </row>
    <row r="484" spans="1:10">
      <c r="A484" s="6">
        <v>481</v>
      </c>
      <c r="B484" s="14" t="s">
        <v>16</v>
      </c>
      <c r="C484" s="10" t="s">
        <v>3552</v>
      </c>
      <c r="D484" s="14" t="s">
        <v>3555</v>
      </c>
      <c r="E484" s="14" t="s">
        <v>2982</v>
      </c>
      <c r="F484" s="6">
        <f ca="1">COUNTIFS(累计派单!O:O,D:D,累计派单!S:S,$J$3)-COUNTIFS(累计派单!O:O,D:D,累计派单!I:I,"*群障*",累计派单!S:S,$J$3)</f>
        <v>0</v>
      </c>
      <c r="G484" s="6">
        <f ca="1">COUNTIFS(督办单!N:N,D:D,督办单!M:M,$J$3)</f>
        <v>0</v>
      </c>
      <c r="H484" s="15">
        <f ca="1" t="shared" si="7"/>
        <v>0</v>
      </c>
      <c r="I484" s="20"/>
      <c r="J484" s="21"/>
    </row>
    <row r="485" spans="1:10">
      <c r="A485" s="6">
        <v>482</v>
      </c>
      <c r="B485" s="14" t="s">
        <v>16</v>
      </c>
      <c r="C485" s="10" t="s">
        <v>4457</v>
      </c>
      <c r="D485" s="14" t="s">
        <v>4460</v>
      </c>
      <c r="E485" s="14" t="s">
        <v>4459</v>
      </c>
      <c r="F485" s="6">
        <f ca="1">COUNTIFS(累计派单!O:O,D:D,累计派单!S:S,$J$3)-COUNTIFS(累计派单!O:O,D:D,累计派单!I:I,"*群障*",累计派单!S:S,$J$3)</f>
        <v>0</v>
      </c>
      <c r="G485" s="6">
        <f ca="1">COUNTIFS(督办单!N:N,D:D,督办单!M:M,$J$3)</f>
        <v>0</v>
      </c>
      <c r="H485" s="15">
        <f ca="1" t="shared" si="7"/>
        <v>0</v>
      </c>
      <c r="I485" s="20"/>
      <c r="J485" s="21"/>
    </row>
    <row r="486" spans="1:10">
      <c r="A486" s="6">
        <v>483</v>
      </c>
      <c r="B486" s="14" t="s">
        <v>16</v>
      </c>
      <c r="C486" s="10" t="s">
        <v>5894</v>
      </c>
      <c r="D486" s="14" t="s">
        <v>5896</v>
      </c>
      <c r="E486" s="14" t="s">
        <v>3130</v>
      </c>
      <c r="F486" s="6">
        <f ca="1">COUNTIFS(累计派单!O:O,D:D,累计派单!S:S,$J$3)-COUNTIFS(累计派单!O:O,D:D,累计派单!I:I,"*群障*",累计派单!S:S,$J$3)</f>
        <v>0</v>
      </c>
      <c r="G486" s="6">
        <f ca="1">COUNTIFS(督办单!N:N,D:D,督办单!M:M,$J$3)</f>
        <v>0</v>
      </c>
      <c r="H486" s="15">
        <f ca="1" t="shared" si="7"/>
        <v>0</v>
      </c>
      <c r="I486" s="20"/>
      <c r="J486" s="21"/>
    </row>
    <row r="487" spans="1:10">
      <c r="A487" s="6">
        <v>484</v>
      </c>
      <c r="B487" s="14" t="s">
        <v>16</v>
      </c>
      <c r="C487" s="10" t="s">
        <v>67296</v>
      </c>
      <c r="D487" s="14" t="s">
        <v>67297</v>
      </c>
      <c r="E487" s="14" t="s">
        <v>2982</v>
      </c>
      <c r="F487" s="6">
        <f ca="1">COUNTIFS(累计派单!O:O,D:D,累计派单!S:S,$J$3)-COUNTIFS(累计派单!O:O,D:D,累计派单!I:I,"*群障*",累计派单!S:S,$J$3)</f>
        <v>0</v>
      </c>
      <c r="G487" s="6">
        <f ca="1">COUNTIFS(督办单!N:N,D:D,督办单!M:M,$J$3)</f>
        <v>0</v>
      </c>
      <c r="H487" s="15">
        <f ca="1" t="shared" si="7"/>
        <v>0</v>
      </c>
      <c r="I487" s="20"/>
      <c r="J487" s="21"/>
    </row>
    <row r="488" spans="1:10">
      <c r="A488" s="6">
        <v>485</v>
      </c>
      <c r="B488" s="14" t="s">
        <v>16</v>
      </c>
      <c r="C488" s="10" t="s">
        <v>67298</v>
      </c>
      <c r="D488" s="14" t="s">
        <v>67299</v>
      </c>
      <c r="E488" s="14" t="s">
        <v>2982</v>
      </c>
      <c r="F488" s="6">
        <f ca="1">COUNTIFS(累计派单!O:O,D:D,累计派单!S:S,$J$3)-COUNTIFS(累计派单!O:O,D:D,累计派单!I:I,"*群障*",累计派单!S:S,$J$3)</f>
        <v>0</v>
      </c>
      <c r="G488" s="6">
        <f ca="1">COUNTIFS(督办单!N:N,D:D,督办单!M:M,$J$3)</f>
        <v>0</v>
      </c>
      <c r="H488" s="15">
        <f ca="1" t="shared" si="7"/>
        <v>0</v>
      </c>
      <c r="I488" s="20"/>
      <c r="J488" s="21"/>
    </row>
    <row r="489" spans="1:10">
      <c r="A489" s="6">
        <v>486</v>
      </c>
      <c r="B489" s="14" t="s">
        <v>16</v>
      </c>
      <c r="C489" s="10" t="s">
        <v>67300</v>
      </c>
      <c r="D489" s="14" t="s">
        <v>67301</v>
      </c>
      <c r="E489" s="14" t="s">
        <v>3130</v>
      </c>
      <c r="F489" s="6">
        <f ca="1">COUNTIFS(累计派单!O:O,D:D,累计派单!S:S,$J$3)-COUNTIFS(累计派单!O:O,D:D,累计派单!I:I,"*群障*",累计派单!S:S,$J$3)</f>
        <v>0</v>
      </c>
      <c r="G489" s="6">
        <f ca="1">COUNTIFS(督办单!N:N,D:D,督办单!M:M,$J$3)</f>
        <v>0</v>
      </c>
      <c r="H489" s="15">
        <f ca="1" t="shared" si="7"/>
        <v>0</v>
      </c>
      <c r="I489" s="20"/>
      <c r="J489" s="21"/>
    </row>
    <row r="490" spans="1:10">
      <c r="A490" s="6">
        <v>487</v>
      </c>
      <c r="B490" s="14" t="s">
        <v>16</v>
      </c>
      <c r="C490" s="10" t="s">
        <v>56140</v>
      </c>
      <c r="D490" s="14" t="s">
        <v>56141</v>
      </c>
      <c r="E490" s="14" t="s">
        <v>3130</v>
      </c>
      <c r="F490" s="6">
        <f ca="1">COUNTIFS(累计派单!O:O,D:D,累计派单!S:S,$J$3)-COUNTIFS(累计派单!O:O,D:D,累计派单!I:I,"*群障*",累计派单!S:S,$J$3)</f>
        <v>0</v>
      </c>
      <c r="G490" s="6">
        <f ca="1">COUNTIFS(督办单!N:N,D:D,督办单!M:M,$J$3)</f>
        <v>0</v>
      </c>
      <c r="H490" s="15">
        <f ca="1" t="shared" si="7"/>
        <v>0</v>
      </c>
      <c r="I490" s="20"/>
      <c r="J490" s="21"/>
    </row>
    <row r="491" spans="1:10">
      <c r="A491" s="6">
        <v>488</v>
      </c>
      <c r="B491" s="14" t="s">
        <v>16</v>
      </c>
      <c r="C491" s="10" t="s">
        <v>12372</v>
      </c>
      <c r="D491" s="14" t="s">
        <v>12374</v>
      </c>
      <c r="E491" s="14" t="s">
        <v>3130</v>
      </c>
      <c r="F491" s="6">
        <f ca="1">COUNTIFS(累计派单!O:O,D:D,累计派单!S:S,$J$3)-COUNTIFS(累计派单!O:O,D:D,累计派单!I:I,"*群障*",累计派单!S:S,$J$3)</f>
        <v>0</v>
      </c>
      <c r="G491" s="6">
        <f ca="1">COUNTIFS(督办单!N:N,D:D,督办单!M:M,$J$3)</f>
        <v>0</v>
      </c>
      <c r="H491" s="15">
        <f ca="1" t="shared" si="7"/>
        <v>0</v>
      </c>
      <c r="I491" s="20"/>
      <c r="J491" s="21"/>
    </row>
    <row r="492" spans="1:10">
      <c r="A492" s="6">
        <v>489</v>
      </c>
      <c r="B492" s="14" t="s">
        <v>16</v>
      </c>
      <c r="C492" s="10" t="s">
        <v>67302</v>
      </c>
      <c r="D492" s="14" t="s">
        <v>67303</v>
      </c>
      <c r="E492" s="14" t="s">
        <v>2982</v>
      </c>
      <c r="F492" s="6">
        <f ca="1">COUNTIFS(累计派单!O:O,D:D,累计派单!S:S,$J$3)-COUNTIFS(累计派单!O:O,D:D,累计派单!I:I,"*群障*",累计派单!S:S,$J$3)</f>
        <v>0</v>
      </c>
      <c r="G492" s="6">
        <f ca="1">COUNTIFS(督办单!N:N,D:D,督办单!M:M,$J$3)</f>
        <v>0</v>
      </c>
      <c r="H492" s="15">
        <f ca="1" t="shared" si="7"/>
        <v>0</v>
      </c>
      <c r="I492" s="20"/>
      <c r="J492" s="21"/>
    </row>
    <row r="493" spans="1:10">
      <c r="A493" s="6">
        <v>490</v>
      </c>
      <c r="B493" s="14" t="s">
        <v>16</v>
      </c>
      <c r="C493" s="10" t="s">
        <v>7585</v>
      </c>
      <c r="D493" s="14" t="s">
        <v>7587</v>
      </c>
      <c r="E493" s="14" t="s">
        <v>5737</v>
      </c>
      <c r="F493" s="6">
        <f ca="1">COUNTIFS(累计派单!O:O,D:D,累计派单!S:S,$J$3)-COUNTIFS(累计派单!O:O,D:D,累计派单!I:I,"*群障*",累计派单!S:S,$J$3)</f>
        <v>0</v>
      </c>
      <c r="G493" s="6">
        <f ca="1">COUNTIFS(督办单!N:N,D:D,督办单!M:M,$J$3)</f>
        <v>0</v>
      </c>
      <c r="H493" s="15">
        <f ca="1" t="shared" si="7"/>
        <v>0</v>
      </c>
      <c r="I493" s="20"/>
      <c r="J493" s="21"/>
    </row>
    <row r="494" spans="1:10">
      <c r="A494" s="6">
        <v>491</v>
      </c>
      <c r="B494" s="14" t="s">
        <v>16</v>
      </c>
      <c r="C494" s="10" t="s">
        <v>67304</v>
      </c>
      <c r="D494" s="14" t="s">
        <v>67305</v>
      </c>
      <c r="E494" s="14" t="s">
        <v>4459</v>
      </c>
      <c r="F494" s="6">
        <f ca="1">COUNTIFS(累计派单!O:O,D:D,累计派单!S:S,$J$3)-COUNTIFS(累计派单!O:O,D:D,累计派单!I:I,"*群障*",累计派单!S:S,$J$3)</f>
        <v>0</v>
      </c>
      <c r="G494" s="6">
        <f ca="1">COUNTIFS(督办单!N:N,D:D,督办单!M:M,$J$3)</f>
        <v>0</v>
      </c>
      <c r="H494" s="15">
        <f ca="1" t="shared" si="7"/>
        <v>0</v>
      </c>
      <c r="I494" s="20"/>
      <c r="J494" s="21"/>
    </row>
    <row r="495" spans="1:10">
      <c r="A495" s="6">
        <v>492</v>
      </c>
      <c r="B495" s="14" t="s">
        <v>16</v>
      </c>
      <c r="C495" s="10" t="s">
        <v>25828</v>
      </c>
      <c r="D495" s="14" t="s">
        <v>25830</v>
      </c>
      <c r="E495" s="14" t="s">
        <v>4459</v>
      </c>
      <c r="F495" s="6">
        <f ca="1">COUNTIFS(累计派单!O:O,D:D,累计派单!S:S,$J$3)-COUNTIFS(累计派单!O:O,D:D,累计派单!I:I,"*群障*",累计派单!S:S,$J$3)</f>
        <v>0</v>
      </c>
      <c r="G495" s="6">
        <f ca="1">COUNTIFS(督办单!N:N,D:D,督办单!M:M,$J$3)</f>
        <v>0</v>
      </c>
      <c r="H495" s="15">
        <f ca="1" t="shared" si="7"/>
        <v>0</v>
      </c>
      <c r="I495" s="20"/>
      <c r="J495" s="21"/>
    </row>
    <row r="496" spans="1:10">
      <c r="A496" s="6">
        <v>493</v>
      </c>
      <c r="B496" s="14" t="s">
        <v>16</v>
      </c>
      <c r="C496" s="10" t="s">
        <v>67306</v>
      </c>
      <c r="D496" s="14" t="s">
        <v>67307</v>
      </c>
      <c r="E496" s="14" t="s">
        <v>5737</v>
      </c>
      <c r="F496" s="6">
        <f ca="1">COUNTIFS(累计派单!O:O,D:D,累计派单!S:S,$J$3)-COUNTIFS(累计派单!O:O,D:D,累计派单!I:I,"*群障*",累计派单!S:S,$J$3)</f>
        <v>0</v>
      </c>
      <c r="G496" s="6">
        <f ca="1">COUNTIFS(督办单!N:N,D:D,督办单!M:M,$J$3)</f>
        <v>0</v>
      </c>
      <c r="H496" s="15">
        <f ca="1" t="shared" si="7"/>
        <v>0</v>
      </c>
      <c r="I496" s="20"/>
      <c r="J496" s="21"/>
    </row>
    <row r="497" spans="1:10">
      <c r="A497" s="6">
        <v>494</v>
      </c>
      <c r="B497" s="14" t="s">
        <v>16</v>
      </c>
      <c r="C497" s="10" t="s">
        <v>7327</v>
      </c>
      <c r="D497" s="14" t="s">
        <v>7329</v>
      </c>
      <c r="E497" s="14" t="s">
        <v>5737</v>
      </c>
      <c r="F497" s="6">
        <f ca="1">COUNTIFS(累计派单!O:O,D:D,累计派单!S:S,$J$3)-COUNTIFS(累计派单!O:O,D:D,累计派单!I:I,"*群障*",累计派单!S:S,$J$3)</f>
        <v>0</v>
      </c>
      <c r="G497" s="6">
        <f ca="1">COUNTIFS(督办单!N:N,D:D,督办单!M:M,$J$3)</f>
        <v>0</v>
      </c>
      <c r="H497" s="15">
        <f ca="1" t="shared" si="7"/>
        <v>0</v>
      </c>
      <c r="I497" s="20"/>
      <c r="J497" s="21"/>
    </row>
    <row r="498" spans="1:10">
      <c r="A498" s="6">
        <v>495</v>
      </c>
      <c r="B498" s="14" t="s">
        <v>16</v>
      </c>
      <c r="C498" s="10" t="s">
        <v>3241</v>
      </c>
      <c r="D498" s="14" t="s">
        <v>3243</v>
      </c>
      <c r="E498" s="14" t="s">
        <v>3130</v>
      </c>
      <c r="F498" s="6">
        <f ca="1">COUNTIFS(累计派单!O:O,D:D,累计派单!S:S,$J$3)-COUNTIFS(累计派单!O:O,D:D,累计派单!I:I,"*群障*",累计派单!S:S,$J$3)</f>
        <v>0</v>
      </c>
      <c r="G498" s="6">
        <f ca="1">COUNTIFS(督办单!N:N,D:D,督办单!M:M,$J$3)</f>
        <v>0</v>
      </c>
      <c r="H498" s="15">
        <f ca="1" t="shared" si="7"/>
        <v>0</v>
      </c>
      <c r="I498" s="20"/>
      <c r="J498" s="21"/>
    </row>
    <row r="499" spans="1:10">
      <c r="A499" s="6">
        <v>496</v>
      </c>
      <c r="B499" s="14" t="s">
        <v>16</v>
      </c>
      <c r="C499" s="10" t="s">
        <v>8753</v>
      </c>
      <c r="D499" s="14" t="s">
        <v>8755</v>
      </c>
      <c r="E499" s="14" t="s">
        <v>4459</v>
      </c>
      <c r="F499" s="6">
        <f ca="1">COUNTIFS(累计派单!O:O,D:D,累计派单!S:S,$J$3)-COUNTIFS(累计派单!O:O,D:D,累计派单!I:I,"*群障*",累计派单!S:S,$J$3)</f>
        <v>0</v>
      </c>
      <c r="G499" s="6">
        <f ca="1">COUNTIFS(督办单!N:N,D:D,督办单!M:M,$J$3)</f>
        <v>0</v>
      </c>
      <c r="H499" s="15">
        <f ca="1" t="shared" si="7"/>
        <v>0</v>
      </c>
      <c r="I499" s="20"/>
      <c r="J499" s="21"/>
    </row>
    <row r="500" spans="1:10">
      <c r="A500" s="6">
        <v>497</v>
      </c>
      <c r="B500" s="14" t="s">
        <v>16</v>
      </c>
      <c r="C500" s="10" t="s">
        <v>2980</v>
      </c>
      <c r="D500" s="14" t="s">
        <v>2984</v>
      </c>
      <c r="E500" s="14" t="s">
        <v>2982</v>
      </c>
      <c r="F500" s="6">
        <f ca="1">COUNTIFS(累计派单!O:O,D:D,累计派单!S:S,$J$3)-COUNTIFS(累计派单!O:O,D:D,累计派单!I:I,"*群障*",累计派单!S:S,$J$3)</f>
        <v>0</v>
      </c>
      <c r="G500" s="6">
        <f ca="1">COUNTIFS(督办单!N:N,D:D,督办单!M:M,$J$3)</f>
        <v>0</v>
      </c>
      <c r="H500" s="15">
        <f ca="1" t="shared" si="7"/>
        <v>0</v>
      </c>
      <c r="I500" s="20"/>
      <c r="J500" s="21"/>
    </row>
    <row r="501" spans="1:10">
      <c r="A501" s="6">
        <v>498</v>
      </c>
      <c r="B501" s="14" t="s">
        <v>16</v>
      </c>
      <c r="C501" s="10" t="s">
        <v>6913</v>
      </c>
      <c r="D501" s="14" t="s">
        <v>6915</v>
      </c>
      <c r="E501" s="14" t="s">
        <v>4459</v>
      </c>
      <c r="F501" s="6">
        <f ca="1">COUNTIFS(累计派单!O:O,D:D,累计派单!S:S,$J$3)-COUNTIFS(累计派单!O:O,D:D,累计派单!I:I,"*群障*",累计派单!S:S,$J$3)</f>
        <v>0</v>
      </c>
      <c r="G501" s="6">
        <f ca="1">COUNTIFS(督办单!N:N,D:D,督办单!M:M,$J$3)</f>
        <v>0</v>
      </c>
      <c r="H501" s="15">
        <f ca="1" t="shared" si="7"/>
        <v>0</v>
      </c>
      <c r="I501" s="20"/>
      <c r="J501" s="21"/>
    </row>
    <row r="502" spans="1:10">
      <c r="A502" s="6">
        <v>499</v>
      </c>
      <c r="B502" s="14" t="s">
        <v>16</v>
      </c>
      <c r="C502" s="10" t="s">
        <v>8105</v>
      </c>
      <c r="D502" s="14" t="s">
        <v>8107</v>
      </c>
      <c r="E502" s="14" t="s">
        <v>4459</v>
      </c>
      <c r="F502" s="6">
        <f ca="1">COUNTIFS(累计派单!O:O,D:D,累计派单!S:S,$J$3)-COUNTIFS(累计派单!O:O,D:D,累计派单!I:I,"*群障*",累计派单!S:S,$J$3)</f>
        <v>0</v>
      </c>
      <c r="G502" s="6">
        <f ca="1">COUNTIFS(督办单!N:N,D:D,督办单!M:M,$J$3)</f>
        <v>0</v>
      </c>
      <c r="H502" s="15">
        <f ca="1" t="shared" si="7"/>
        <v>0</v>
      </c>
      <c r="I502" s="20"/>
      <c r="J502" s="21"/>
    </row>
    <row r="503" spans="1:10">
      <c r="A503" s="6">
        <v>500</v>
      </c>
      <c r="B503" s="14" t="s">
        <v>16</v>
      </c>
      <c r="C503" s="10" t="s">
        <v>5735</v>
      </c>
      <c r="D503" s="14" t="s">
        <v>5738</v>
      </c>
      <c r="E503" s="14" t="s">
        <v>5737</v>
      </c>
      <c r="F503" s="6">
        <f ca="1">COUNTIFS(累计派单!O:O,D:D,累计派单!S:S,$J$3)-COUNTIFS(累计派单!O:O,D:D,累计派单!I:I,"*群障*",累计派单!S:S,$J$3)</f>
        <v>0</v>
      </c>
      <c r="G503" s="6">
        <f ca="1">COUNTIFS(督办单!N:N,D:D,督办单!M:M,$J$3)</f>
        <v>0</v>
      </c>
      <c r="H503" s="15">
        <f ca="1" t="shared" si="7"/>
        <v>0</v>
      </c>
      <c r="I503" s="20"/>
      <c r="J503" s="21"/>
    </row>
    <row r="504" spans="1:10">
      <c r="A504" s="6">
        <v>501</v>
      </c>
      <c r="B504" s="14" t="s">
        <v>16</v>
      </c>
      <c r="C504" s="10" t="s">
        <v>5254</v>
      </c>
      <c r="D504" s="16" t="s">
        <v>5256</v>
      </c>
      <c r="E504" s="14" t="s">
        <v>2982</v>
      </c>
      <c r="F504" s="6">
        <f ca="1">COUNTIFS(累计派单!O:O,D:D,累计派单!S:S,$J$3)-COUNTIFS(累计派单!O:O,D:D,累计派单!I:I,"*群障*",累计派单!S:S,$J$3)</f>
        <v>0</v>
      </c>
      <c r="G504" s="6">
        <f ca="1">COUNTIFS(督办单!N:N,D:D,督办单!M:M,$J$3)</f>
        <v>0</v>
      </c>
      <c r="H504" s="15">
        <f ca="1" t="shared" si="7"/>
        <v>0</v>
      </c>
      <c r="I504" s="20"/>
      <c r="J504" s="21"/>
    </row>
    <row r="505" spans="1:10">
      <c r="A505" s="6">
        <v>502</v>
      </c>
      <c r="B505" s="14" t="s">
        <v>16</v>
      </c>
      <c r="C505" s="10" t="s">
        <v>4705</v>
      </c>
      <c r="D505" s="14" t="s">
        <v>4707</v>
      </c>
      <c r="E505" s="14" t="s">
        <v>4459</v>
      </c>
      <c r="F505" s="6">
        <f ca="1">COUNTIFS(累计派单!O:O,D:D,累计派单!S:S,$J$3)-COUNTIFS(累计派单!O:O,D:D,累计派单!I:I,"*群障*",累计派单!S:S,$J$3)</f>
        <v>0</v>
      </c>
      <c r="G505" s="6">
        <f ca="1">COUNTIFS(督办单!N:N,D:D,督办单!M:M,$J$3)</f>
        <v>0</v>
      </c>
      <c r="H505" s="15">
        <f ca="1" t="shared" si="7"/>
        <v>0</v>
      </c>
      <c r="I505" s="20"/>
      <c r="J505" s="21"/>
    </row>
    <row r="506" spans="1:10">
      <c r="A506" s="6">
        <v>503</v>
      </c>
      <c r="B506" s="14" t="s">
        <v>16</v>
      </c>
      <c r="C506" s="10" t="s">
        <v>4978</v>
      </c>
      <c r="D506" s="14" t="s">
        <v>4980</v>
      </c>
      <c r="E506" s="14" t="s">
        <v>4459</v>
      </c>
      <c r="F506" s="6">
        <f ca="1">COUNTIFS(累计派单!O:O,D:D,累计派单!S:S,$J$3)-COUNTIFS(累计派单!O:O,D:D,累计派单!I:I,"*群障*",累计派单!S:S,$J$3)</f>
        <v>0</v>
      </c>
      <c r="G506" s="6">
        <f ca="1">COUNTIFS(督办单!N:N,D:D,督办单!M:M,$J$3)</f>
        <v>0</v>
      </c>
      <c r="H506" s="15">
        <f ca="1" t="shared" si="7"/>
        <v>0</v>
      </c>
      <c r="I506" s="20"/>
      <c r="J506" s="21"/>
    </row>
    <row r="507" spans="1:10">
      <c r="A507" s="6">
        <v>504</v>
      </c>
      <c r="B507" s="14" t="s">
        <v>16</v>
      </c>
      <c r="C507" s="10" t="s">
        <v>4735</v>
      </c>
      <c r="D507" s="14" t="s">
        <v>13383</v>
      </c>
      <c r="E507" s="14" t="s">
        <v>3130</v>
      </c>
      <c r="F507" s="6">
        <f ca="1">COUNTIFS(累计派单!O:O,D:D,累计派单!S:S,$J$3)-COUNTIFS(累计派单!O:O,D:D,累计派单!I:I,"*群障*",累计派单!S:S,$J$3)</f>
        <v>0</v>
      </c>
      <c r="G507" s="6">
        <f ca="1">COUNTIFS(督办单!N:N,D:D,督办单!M:M,$J$3)</f>
        <v>0</v>
      </c>
      <c r="H507" s="15">
        <f ca="1" t="shared" si="7"/>
        <v>0</v>
      </c>
      <c r="I507" s="20"/>
      <c r="J507" s="21"/>
    </row>
    <row r="508" spans="1:10">
      <c r="A508" s="6">
        <v>505</v>
      </c>
      <c r="B508" s="14" t="s">
        <v>16</v>
      </c>
      <c r="C508" s="10" t="s">
        <v>67308</v>
      </c>
      <c r="D508" s="14" t="s">
        <v>67309</v>
      </c>
      <c r="E508" s="14" t="s">
        <v>4459</v>
      </c>
      <c r="F508" s="6">
        <f ca="1">COUNTIFS(累计派单!O:O,D:D,累计派单!S:S,$J$3)-COUNTIFS(累计派单!O:O,D:D,累计派单!I:I,"*群障*",累计派单!S:S,$J$3)</f>
        <v>0</v>
      </c>
      <c r="G508" s="6">
        <f ca="1">COUNTIFS(督办单!N:N,D:D,督办单!M:M,$J$3)</f>
        <v>0</v>
      </c>
      <c r="H508" s="15">
        <f ca="1" t="shared" si="7"/>
        <v>0</v>
      </c>
      <c r="I508" s="20"/>
      <c r="J508" s="21"/>
    </row>
    <row r="509" spans="1:10">
      <c r="A509" s="6">
        <v>506</v>
      </c>
      <c r="B509" s="14" t="s">
        <v>16</v>
      </c>
      <c r="C509" s="10" t="s">
        <v>9022</v>
      </c>
      <c r="D509" s="14" t="s">
        <v>9024</v>
      </c>
      <c r="E509" s="14" t="s">
        <v>4459</v>
      </c>
      <c r="F509" s="6">
        <f ca="1">COUNTIFS(累计派单!O:O,D:D,累计派单!S:S,$J$3)-COUNTIFS(累计派单!O:O,D:D,累计派单!I:I,"*群障*",累计派单!S:S,$J$3)</f>
        <v>0</v>
      </c>
      <c r="G509" s="6">
        <f ca="1">COUNTIFS(督办单!N:N,D:D,督办单!M:M,$J$3)</f>
        <v>0</v>
      </c>
      <c r="H509" s="15">
        <f ca="1" t="shared" si="7"/>
        <v>0</v>
      </c>
      <c r="I509" s="20"/>
      <c r="J509" s="21"/>
    </row>
    <row r="510" spans="1:10">
      <c r="A510" s="6">
        <v>507</v>
      </c>
      <c r="B510" s="14" t="s">
        <v>24</v>
      </c>
      <c r="C510" s="10" t="s">
        <v>67310</v>
      </c>
      <c r="D510" s="14" t="s">
        <v>67311</v>
      </c>
      <c r="E510" s="14" t="s">
        <v>2454</v>
      </c>
      <c r="F510" s="6">
        <f ca="1">COUNTIFS(累计派单!O:O,D:D,累计派单!S:S,$J$3)-COUNTIFS(累计派单!O:O,D:D,累计派单!I:I,"*群障*",累计派单!S:S,$J$3)</f>
        <v>0</v>
      </c>
      <c r="G510" s="6">
        <f ca="1">COUNTIFS(督办单!N:N,D:D,督办单!M:M,$J$3)</f>
        <v>0</v>
      </c>
      <c r="H510" s="15">
        <f ca="1" t="shared" si="7"/>
        <v>0</v>
      </c>
      <c r="I510" s="20"/>
      <c r="J510" s="21"/>
    </row>
    <row r="511" spans="1:10">
      <c r="A511" s="6">
        <v>508</v>
      </c>
      <c r="B511" s="14" t="s">
        <v>24</v>
      </c>
      <c r="C511" s="10" t="s">
        <v>6645</v>
      </c>
      <c r="D511" s="14" t="s">
        <v>6647</v>
      </c>
      <c r="E511" s="14" t="s">
        <v>2784</v>
      </c>
      <c r="F511" s="6">
        <f ca="1">COUNTIFS(累计派单!O:O,D:D,累计派单!S:S,$J$3)-COUNTIFS(累计派单!O:O,D:D,累计派单!I:I,"*群障*",累计派单!S:S,$J$3)</f>
        <v>0</v>
      </c>
      <c r="G511" s="6">
        <f ca="1">COUNTIFS(督办单!N:N,D:D,督办单!M:M,$J$3)</f>
        <v>0</v>
      </c>
      <c r="H511" s="15">
        <f ca="1" t="shared" si="7"/>
        <v>0</v>
      </c>
      <c r="I511" s="20"/>
      <c r="J511" s="21"/>
    </row>
    <row r="512" spans="1:10">
      <c r="A512" s="6">
        <v>509</v>
      </c>
      <c r="B512" s="14" t="s">
        <v>24</v>
      </c>
      <c r="C512" s="10" t="s">
        <v>67312</v>
      </c>
      <c r="D512" s="14" t="s">
        <v>67313</v>
      </c>
      <c r="E512" s="14" t="s">
        <v>2784</v>
      </c>
      <c r="F512" s="6">
        <f ca="1">COUNTIFS(累计派单!O:O,D:D,累计派单!S:S,$J$3)-COUNTIFS(累计派单!O:O,D:D,累计派单!I:I,"*群障*",累计派单!S:S,$J$3)</f>
        <v>0</v>
      </c>
      <c r="G512" s="6">
        <f ca="1">COUNTIFS(督办单!N:N,D:D,督办单!M:M,$J$3)</f>
        <v>0</v>
      </c>
      <c r="H512" s="15">
        <f ca="1" t="shared" si="7"/>
        <v>0</v>
      </c>
      <c r="I512" s="20"/>
      <c r="J512" s="21"/>
    </row>
    <row r="513" spans="1:10">
      <c r="A513" s="6">
        <v>510</v>
      </c>
      <c r="B513" s="14" t="s">
        <v>24</v>
      </c>
      <c r="C513" s="10" t="s">
        <v>9889</v>
      </c>
      <c r="D513" s="14" t="s">
        <v>9891</v>
      </c>
      <c r="E513" s="14" t="s">
        <v>4154</v>
      </c>
      <c r="F513" s="6">
        <f ca="1">COUNTIFS(累计派单!O:O,D:D,累计派单!S:S,$J$3)-COUNTIFS(累计派单!O:O,D:D,累计派单!I:I,"*群障*",累计派单!S:S,$J$3)</f>
        <v>0</v>
      </c>
      <c r="G513" s="6">
        <f ca="1">COUNTIFS(督办单!N:N,D:D,督办单!M:M,$J$3)</f>
        <v>0</v>
      </c>
      <c r="H513" s="15">
        <f ca="1" t="shared" si="7"/>
        <v>0</v>
      </c>
      <c r="I513" s="20"/>
      <c r="J513" s="21"/>
    </row>
    <row r="514" spans="1:10">
      <c r="A514" s="6">
        <v>511</v>
      </c>
      <c r="B514" s="14" t="s">
        <v>24</v>
      </c>
      <c r="C514" s="10" t="s">
        <v>2934</v>
      </c>
      <c r="D514" s="14" t="s">
        <v>2937</v>
      </c>
      <c r="E514" s="14" t="s">
        <v>2784</v>
      </c>
      <c r="F514" s="6">
        <f ca="1">COUNTIFS(累计派单!O:O,D:D,累计派单!S:S,$J$3)-COUNTIFS(累计派单!O:O,D:D,累计派单!I:I,"*群障*",累计派单!S:S,$J$3)</f>
        <v>0</v>
      </c>
      <c r="G514" s="6">
        <f ca="1">COUNTIFS(督办单!N:N,D:D,督办单!M:M,$J$3)</f>
        <v>0</v>
      </c>
      <c r="H514" s="15">
        <f ca="1" t="shared" si="7"/>
        <v>0</v>
      </c>
      <c r="I514" s="20"/>
      <c r="J514" s="21"/>
    </row>
    <row r="515" spans="1:10">
      <c r="A515" s="6">
        <v>512</v>
      </c>
      <c r="B515" s="14" t="s">
        <v>24</v>
      </c>
      <c r="C515" s="10" t="s">
        <v>10780</v>
      </c>
      <c r="D515" s="14" t="s">
        <v>10782</v>
      </c>
      <c r="E515" s="14" t="s">
        <v>2454</v>
      </c>
      <c r="F515" s="6">
        <f ca="1">COUNTIFS(累计派单!O:O,D:D,累计派单!S:S,$J$3)-COUNTIFS(累计派单!O:O,D:D,累计派单!I:I,"*群障*",累计派单!S:S,$J$3)</f>
        <v>0</v>
      </c>
      <c r="G515" s="6">
        <f ca="1">COUNTIFS(督办单!N:N,D:D,督办单!M:M,$J$3)</f>
        <v>0</v>
      </c>
      <c r="H515" s="15">
        <f ca="1" t="shared" si="7"/>
        <v>0</v>
      </c>
      <c r="I515" s="20"/>
      <c r="J515" s="21"/>
    </row>
    <row r="516" spans="1:10">
      <c r="A516" s="6">
        <v>513</v>
      </c>
      <c r="B516" s="14" t="s">
        <v>24</v>
      </c>
      <c r="C516" s="10" t="s">
        <v>7697</v>
      </c>
      <c r="D516" s="14" t="s">
        <v>7699</v>
      </c>
      <c r="E516" s="14" t="s">
        <v>4266</v>
      </c>
      <c r="F516" s="6">
        <f ca="1">COUNTIFS(累计派单!O:O,D:D,累计派单!S:S,$J$3)-COUNTIFS(累计派单!O:O,D:D,累计派单!I:I,"*群障*",累计派单!S:S,$J$3)</f>
        <v>0</v>
      </c>
      <c r="G516" s="6">
        <f ca="1">COUNTIFS(督办单!N:N,D:D,督办单!M:M,$J$3)</f>
        <v>0</v>
      </c>
      <c r="H516" s="15">
        <f ca="1" t="shared" ref="H516:H571" si="8">IFERROR(G516/F516,0)</f>
        <v>0</v>
      </c>
      <c r="I516" s="20"/>
      <c r="J516" s="21"/>
    </row>
    <row r="517" spans="1:10">
      <c r="A517" s="6">
        <v>514</v>
      </c>
      <c r="B517" s="14" t="s">
        <v>24</v>
      </c>
      <c r="C517" s="10" t="s">
        <v>7999</v>
      </c>
      <c r="D517" s="14" t="s">
        <v>8002</v>
      </c>
      <c r="E517" s="14" t="s">
        <v>8001</v>
      </c>
      <c r="F517" s="6">
        <f ca="1">COUNTIFS(累计派单!O:O,D:D,累计派单!S:S,$J$3)-COUNTIFS(累计派单!O:O,D:D,累计派单!I:I,"*群障*",累计派单!S:S,$J$3)</f>
        <v>0</v>
      </c>
      <c r="G517" s="6">
        <f ca="1">COUNTIFS(督办单!N:N,D:D,督办单!M:M,$J$3)</f>
        <v>0</v>
      </c>
      <c r="H517" s="15">
        <f ca="1" t="shared" si="8"/>
        <v>0</v>
      </c>
      <c r="I517" s="20"/>
      <c r="J517" s="21"/>
    </row>
    <row r="518" spans="1:10">
      <c r="A518" s="6">
        <v>515</v>
      </c>
      <c r="B518" s="14" t="s">
        <v>24</v>
      </c>
      <c r="C518" s="10" t="s">
        <v>2922</v>
      </c>
      <c r="D518" s="14" t="s">
        <v>2925</v>
      </c>
      <c r="E518" s="14" t="s">
        <v>2924</v>
      </c>
      <c r="F518" s="6">
        <f ca="1">COUNTIFS(累计派单!O:O,D:D,累计派单!S:S,$J$3)-COUNTIFS(累计派单!O:O,D:D,累计派单!I:I,"*群障*",累计派单!S:S,$J$3)</f>
        <v>0</v>
      </c>
      <c r="G518" s="6">
        <f ca="1">COUNTIFS(督办单!N:N,D:D,督办单!M:M,$J$3)</f>
        <v>0</v>
      </c>
      <c r="H518" s="15">
        <f ca="1" t="shared" si="8"/>
        <v>0</v>
      </c>
      <c r="I518" s="20"/>
      <c r="J518" s="21"/>
    </row>
    <row r="519" spans="1:10">
      <c r="A519" s="6">
        <v>516</v>
      </c>
      <c r="B519" s="24" t="s">
        <v>24</v>
      </c>
      <c r="C519" s="10" t="s">
        <v>5782</v>
      </c>
      <c r="D519" s="14" t="s">
        <v>5784</v>
      </c>
      <c r="E519" s="14" t="s">
        <v>2924</v>
      </c>
      <c r="F519" s="6">
        <f ca="1">COUNTIFS(累计派单!O:O,D:D,累计派单!S:S,$J$3)-COUNTIFS(累计派单!O:O,D:D,累计派单!I:I,"*群障*",累计派单!S:S,$J$3)</f>
        <v>0</v>
      </c>
      <c r="G519" s="6">
        <f ca="1">COUNTIFS(督办单!N:N,D:D,督办单!M:M,$J$3)</f>
        <v>0</v>
      </c>
      <c r="H519" s="15">
        <f ca="1" t="shared" si="8"/>
        <v>0</v>
      </c>
      <c r="I519" s="20"/>
      <c r="J519" s="21"/>
    </row>
    <row r="520" spans="1:10">
      <c r="A520" s="6">
        <v>517</v>
      </c>
      <c r="B520" s="14" t="s">
        <v>24</v>
      </c>
      <c r="C520" s="10" t="s">
        <v>7136</v>
      </c>
      <c r="D520" s="14" t="s">
        <v>7138</v>
      </c>
      <c r="E520" s="14" t="s">
        <v>3327</v>
      </c>
      <c r="F520" s="6">
        <f ca="1">COUNTIFS(累计派单!O:O,D:D,累计派单!S:S,$J$3)-COUNTIFS(累计派单!O:O,D:D,累计派单!I:I,"*群障*",累计派单!S:S,$J$3)</f>
        <v>0</v>
      </c>
      <c r="G520" s="6">
        <f ca="1">COUNTIFS(督办单!N:N,D:D,督办单!M:M,$J$3)</f>
        <v>0</v>
      </c>
      <c r="H520" s="15">
        <f ca="1" t="shared" si="8"/>
        <v>0</v>
      </c>
      <c r="I520" s="20"/>
      <c r="J520" s="21"/>
    </row>
    <row r="521" spans="1:10">
      <c r="A521" s="6">
        <v>518</v>
      </c>
      <c r="B521" s="14" t="s">
        <v>24</v>
      </c>
      <c r="C521" s="10" t="s">
        <v>4903</v>
      </c>
      <c r="D521" s="16" t="s">
        <v>4906</v>
      </c>
      <c r="E521" s="14" t="s">
        <v>4905</v>
      </c>
      <c r="F521" s="6">
        <f ca="1">COUNTIFS(累计派单!O:O,D:D,累计派单!S:S,$J$3)-COUNTIFS(累计派单!O:O,D:D,累计派单!I:I,"*群障*",累计派单!S:S,$J$3)</f>
        <v>0</v>
      </c>
      <c r="G521" s="6">
        <f ca="1">COUNTIFS(督办单!N:N,D:D,督办单!M:M,$J$3)</f>
        <v>0</v>
      </c>
      <c r="H521" s="15">
        <f ca="1" t="shared" si="8"/>
        <v>0</v>
      </c>
      <c r="I521" s="20"/>
      <c r="J521" s="21"/>
    </row>
    <row r="522" spans="1:10">
      <c r="A522" s="6">
        <v>519</v>
      </c>
      <c r="B522" s="14" t="s">
        <v>24</v>
      </c>
      <c r="C522" s="10" t="s">
        <v>3325</v>
      </c>
      <c r="D522" s="14" t="s">
        <v>3328</v>
      </c>
      <c r="E522" s="14" t="s">
        <v>3327</v>
      </c>
      <c r="F522" s="6">
        <f ca="1">COUNTIFS(累计派单!O:O,D:D,累计派单!S:S,$J$3)-COUNTIFS(累计派单!O:O,D:D,累计派单!I:I,"*群障*",累计派单!S:S,$J$3)</f>
        <v>0</v>
      </c>
      <c r="G522" s="6">
        <f ca="1">COUNTIFS(督办单!N:N,D:D,督办单!M:M,$J$3)</f>
        <v>0</v>
      </c>
      <c r="H522" s="15">
        <f ca="1" t="shared" si="8"/>
        <v>0</v>
      </c>
      <c r="I522" s="20"/>
      <c r="J522" s="21"/>
    </row>
    <row r="523" spans="1:10">
      <c r="A523" s="6">
        <v>520</v>
      </c>
      <c r="B523" s="14" t="s">
        <v>24</v>
      </c>
      <c r="C523" s="10" t="s">
        <v>3918</v>
      </c>
      <c r="D523" s="14" t="s">
        <v>3920</v>
      </c>
      <c r="E523" s="14" t="s">
        <v>2454</v>
      </c>
      <c r="F523" s="6">
        <f ca="1">COUNTIFS(累计派单!O:O,D:D,累计派单!S:S,$J$3)-COUNTIFS(累计派单!O:O,D:D,累计派单!I:I,"*群障*",累计派单!S:S,$J$3)</f>
        <v>0</v>
      </c>
      <c r="G523" s="6">
        <f ca="1">COUNTIFS(督办单!N:N,D:D,督办单!M:M,$J$3)</f>
        <v>0</v>
      </c>
      <c r="H523" s="15">
        <f ca="1" t="shared" si="8"/>
        <v>0</v>
      </c>
      <c r="I523" s="20"/>
      <c r="J523" s="21"/>
    </row>
    <row r="524" spans="1:10">
      <c r="A524" s="6">
        <v>521</v>
      </c>
      <c r="B524" s="14" t="s">
        <v>24</v>
      </c>
      <c r="C524" s="10" t="s">
        <v>67314</v>
      </c>
      <c r="D524" s="14" t="s">
        <v>67315</v>
      </c>
      <c r="E524" s="14" t="s">
        <v>3159</v>
      </c>
      <c r="F524" s="6">
        <f ca="1">COUNTIFS(累计派单!O:O,D:D,累计派单!S:S,$J$3)-COUNTIFS(累计派单!O:O,D:D,累计派单!I:I,"*群障*",累计派单!S:S,$J$3)</f>
        <v>0</v>
      </c>
      <c r="G524" s="6">
        <f ca="1">COUNTIFS(督办单!N:N,D:D,督办单!M:M,$J$3)</f>
        <v>0</v>
      </c>
      <c r="H524" s="15">
        <f ca="1" t="shared" si="8"/>
        <v>0</v>
      </c>
      <c r="I524" s="20"/>
      <c r="J524" s="21"/>
    </row>
    <row r="525" spans="1:10">
      <c r="A525" s="6">
        <v>522</v>
      </c>
      <c r="B525" s="14" t="s">
        <v>24</v>
      </c>
      <c r="C525" s="10" t="s">
        <v>4220</v>
      </c>
      <c r="D525" s="14" t="s">
        <v>4223</v>
      </c>
      <c r="E525" s="14" t="s">
        <v>3159</v>
      </c>
      <c r="F525" s="6">
        <f ca="1">COUNTIFS(累计派单!O:O,D:D,累计派单!S:S,$J$3)-COUNTIFS(累计派单!O:O,D:D,累计派单!I:I,"*群障*",累计派单!S:S,$J$3)</f>
        <v>0</v>
      </c>
      <c r="G525" s="6">
        <f ca="1">COUNTIFS(督办单!N:N,D:D,督办单!M:M,$J$3)</f>
        <v>0</v>
      </c>
      <c r="H525" s="15">
        <f ca="1" t="shared" si="8"/>
        <v>0</v>
      </c>
      <c r="I525" s="20"/>
      <c r="J525" s="21"/>
    </row>
    <row r="526" spans="1:10">
      <c r="A526" s="6">
        <v>523</v>
      </c>
      <c r="B526" s="14" t="s">
        <v>24</v>
      </c>
      <c r="C526" s="10" t="s">
        <v>7277</v>
      </c>
      <c r="D526" s="14" t="s">
        <v>7279</v>
      </c>
      <c r="E526" s="14" t="s">
        <v>4266</v>
      </c>
      <c r="F526" s="6">
        <f ca="1">COUNTIFS(累计派单!O:O,D:D,累计派单!S:S,$J$3)-COUNTIFS(累计派单!O:O,D:D,累计派单!I:I,"*群障*",累计派单!S:S,$J$3)</f>
        <v>0</v>
      </c>
      <c r="G526" s="6">
        <f ca="1">COUNTIFS(督办单!N:N,D:D,督办单!M:M,$J$3)</f>
        <v>0</v>
      </c>
      <c r="H526" s="15">
        <f ca="1" t="shared" si="8"/>
        <v>0</v>
      </c>
      <c r="I526" s="20"/>
      <c r="J526" s="21"/>
    </row>
    <row r="527" spans="1:10">
      <c r="A527" s="6">
        <v>524</v>
      </c>
      <c r="B527" s="14" t="s">
        <v>24</v>
      </c>
      <c r="C527" s="10" t="s">
        <v>24785</v>
      </c>
      <c r="D527" s="14" t="s">
        <v>24787</v>
      </c>
      <c r="E527" s="14" t="s">
        <v>12006</v>
      </c>
      <c r="F527" s="6">
        <f ca="1">COUNTIFS(累计派单!O:O,D:D,累计派单!S:S,$J$3)-COUNTIFS(累计派单!O:O,D:D,累计派单!I:I,"*群障*",累计派单!S:S,$J$3)</f>
        <v>0</v>
      </c>
      <c r="G527" s="6">
        <f ca="1">COUNTIFS(督办单!N:N,D:D,督办单!M:M,$J$3)</f>
        <v>0</v>
      </c>
      <c r="H527" s="15">
        <f ca="1" t="shared" si="8"/>
        <v>0</v>
      </c>
      <c r="I527" s="20"/>
      <c r="J527" s="21"/>
    </row>
    <row r="528" spans="1:10">
      <c r="A528" s="6">
        <v>525</v>
      </c>
      <c r="B528" s="14" t="s">
        <v>24</v>
      </c>
      <c r="C528" s="10" t="s">
        <v>2968</v>
      </c>
      <c r="D528" s="14" t="s">
        <v>2970</v>
      </c>
      <c r="E528" s="14" t="s">
        <v>2454</v>
      </c>
      <c r="F528" s="6">
        <f ca="1">COUNTIFS(累计派单!O:O,D:D,累计派单!S:S,$J$3)-COUNTIFS(累计派单!O:O,D:D,累计派单!I:I,"*群障*",累计派单!S:S,$J$3)</f>
        <v>0</v>
      </c>
      <c r="G528" s="6">
        <f ca="1">COUNTIFS(督办单!N:N,D:D,督办单!M:M,$J$3)</f>
        <v>0</v>
      </c>
      <c r="H528" s="15">
        <f ca="1" t="shared" si="8"/>
        <v>0</v>
      </c>
      <c r="I528" s="20"/>
      <c r="J528" s="21"/>
    </row>
    <row r="529" spans="1:10">
      <c r="A529" s="6">
        <v>526</v>
      </c>
      <c r="B529" s="14" t="s">
        <v>24</v>
      </c>
      <c r="C529" s="10" t="s">
        <v>3586</v>
      </c>
      <c r="D529" s="14" t="s">
        <v>3588</v>
      </c>
      <c r="E529" s="14" t="s">
        <v>3159</v>
      </c>
      <c r="F529" s="6">
        <f ca="1">COUNTIFS(累计派单!O:O,D:D,累计派单!S:S,$J$3)-COUNTIFS(累计派单!O:O,D:D,累计派单!I:I,"*群障*",累计派单!S:S,$J$3)</f>
        <v>0</v>
      </c>
      <c r="G529" s="6">
        <f ca="1">COUNTIFS(督办单!N:N,D:D,督办单!M:M,$J$3)</f>
        <v>0</v>
      </c>
      <c r="H529" s="15">
        <f ca="1" t="shared" si="8"/>
        <v>0</v>
      </c>
      <c r="I529" s="20"/>
      <c r="J529" s="21"/>
    </row>
    <row r="530" ht="14.25" customHeight="1" spans="1:10">
      <c r="A530" s="6">
        <v>527</v>
      </c>
      <c r="B530" s="19" t="s">
        <v>24</v>
      </c>
      <c r="C530" s="25" t="s">
        <v>5273</v>
      </c>
      <c r="D530" s="19" t="s">
        <v>5275</v>
      </c>
      <c r="E530" s="19" t="s">
        <v>2454</v>
      </c>
      <c r="F530" s="6">
        <f ca="1">COUNTIFS(累计派单!O:O,D:D,累计派单!S:S,$J$3)-COUNTIFS(累计派单!O:O,D:D,累计派单!I:I,"*群障*",累计派单!S:S,$J$3)</f>
        <v>0</v>
      </c>
      <c r="G530" s="6">
        <f ca="1">COUNTIFS(督办单!N:N,D:D,督办单!M:M,$J$3)</f>
        <v>0</v>
      </c>
      <c r="H530" s="15">
        <f ca="1" t="shared" si="8"/>
        <v>0</v>
      </c>
      <c r="I530" s="20"/>
      <c r="J530" s="21"/>
    </row>
    <row r="531" spans="1:10">
      <c r="A531" s="6">
        <v>528</v>
      </c>
      <c r="B531" s="14" t="s">
        <v>24</v>
      </c>
      <c r="C531" s="10" t="s">
        <v>3295</v>
      </c>
      <c r="D531" s="14" t="s">
        <v>3297</v>
      </c>
      <c r="E531" s="14" t="s">
        <v>3159</v>
      </c>
      <c r="F531" s="6">
        <f ca="1">COUNTIFS(累计派单!O:O,D:D,累计派单!S:S,$J$3)-COUNTIFS(累计派单!O:O,D:D,累计派单!I:I,"*群障*",累计派单!S:S,$J$3)</f>
        <v>0</v>
      </c>
      <c r="G531" s="6">
        <f ca="1">COUNTIFS(督办单!N:N,D:D,督办单!M:M,$J$3)</f>
        <v>0</v>
      </c>
      <c r="H531" s="15">
        <f ca="1" t="shared" si="8"/>
        <v>0</v>
      </c>
      <c r="I531" s="20"/>
      <c r="J531" s="21"/>
    </row>
    <row r="532" spans="1:10">
      <c r="A532" s="6">
        <v>529</v>
      </c>
      <c r="B532" s="14" t="s">
        <v>24</v>
      </c>
      <c r="C532" s="10" t="s">
        <v>15797</v>
      </c>
      <c r="D532" s="14" t="s">
        <v>15799</v>
      </c>
      <c r="E532" s="14" t="s">
        <v>2784</v>
      </c>
      <c r="F532" s="6">
        <f ca="1">COUNTIFS(累计派单!O:O,D:D,累计派单!S:S,$J$3)-COUNTIFS(累计派单!O:O,D:D,累计派单!I:I,"*群障*",累计派单!S:S,$J$3)</f>
        <v>0</v>
      </c>
      <c r="G532" s="6">
        <f ca="1">COUNTIFS(督办单!N:N,D:D,督办单!M:M,$J$3)</f>
        <v>0</v>
      </c>
      <c r="H532" s="15">
        <f ca="1" t="shared" si="8"/>
        <v>0</v>
      </c>
      <c r="I532" s="20"/>
      <c r="J532" s="21"/>
    </row>
    <row r="533" spans="1:10">
      <c r="A533" s="6">
        <v>530</v>
      </c>
      <c r="B533" s="26" t="s">
        <v>24</v>
      </c>
      <c r="C533" s="27" t="s">
        <v>3437</v>
      </c>
      <c r="D533" s="26" t="s">
        <v>3439</v>
      </c>
      <c r="E533" s="26" t="s">
        <v>3141</v>
      </c>
      <c r="F533" s="6">
        <f ca="1">COUNTIFS(累计派单!O:O,D:D,累计派单!S:S,$J$3)-COUNTIFS(累计派单!O:O,D:D,累计派单!I:I,"*群障*",累计派单!S:S,$J$3)</f>
        <v>0</v>
      </c>
      <c r="G533" s="6">
        <f ca="1">COUNTIFS(督办单!N:N,D:D,督办单!M:M,$J$3)</f>
        <v>0</v>
      </c>
      <c r="H533" s="15">
        <f ca="1" t="shared" si="8"/>
        <v>0</v>
      </c>
      <c r="I533" s="20"/>
      <c r="J533" s="21"/>
    </row>
    <row r="534" spans="1:8">
      <c r="A534" s="6">
        <v>531</v>
      </c>
      <c r="B534" s="26" t="s">
        <v>24</v>
      </c>
      <c r="C534" s="27" t="s">
        <v>9169</v>
      </c>
      <c r="D534" s="26" t="s">
        <v>9171</v>
      </c>
      <c r="E534" s="26" t="s">
        <v>2784</v>
      </c>
      <c r="F534" s="6">
        <f ca="1">COUNTIFS(累计派单!O:O,D:D,累计派单!S:S,$J$3)-COUNTIFS(累计派单!O:O,D:D,累计派单!I:I,"*群障*",累计派单!S:S,$J$3)</f>
        <v>0</v>
      </c>
      <c r="G534" s="6">
        <f ca="1">COUNTIFS(督办单!N:N,D:D,督办单!M:M,$J$3)</f>
        <v>0</v>
      </c>
      <c r="H534" s="15">
        <f ca="1" t="shared" si="8"/>
        <v>0</v>
      </c>
    </row>
    <row r="535" spans="1:8">
      <c r="A535" s="6">
        <v>532</v>
      </c>
      <c r="B535" s="26" t="s">
        <v>24</v>
      </c>
      <c r="C535" s="27" t="s">
        <v>2452</v>
      </c>
      <c r="D535" s="26" t="s">
        <v>2456</v>
      </c>
      <c r="E535" s="26" t="s">
        <v>2454</v>
      </c>
      <c r="F535" s="6">
        <f ca="1">COUNTIFS(累计派单!O:O,D:D,累计派单!S:S,$J$3)-COUNTIFS(累计派单!O:O,D:D,累计派单!I:I,"*群障*",累计派单!S:S,$J$3)</f>
        <v>0</v>
      </c>
      <c r="G535" s="6">
        <f ca="1">COUNTIFS(督办单!N:N,D:D,督办单!M:M,$J$3)</f>
        <v>0</v>
      </c>
      <c r="H535" s="15">
        <f ca="1" t="shared" si="8"/>
        <v>0</v>
      </c>
    </row>
    <row r="536" spans="1:8">
      <c r="A536" s="6">
        <v>533</v>
      </c>
      <c r="B536" s="26" t="s">
        <v>24</v>
      </c>
      <c r="C536" s="27" t="s">
        <v>67316</v>
      </c>
      <c r="D536" s="26" t="s">
        <v>67317</v>
      </c>
      <c r="E536" s="26" t="s">
        <v>2784</v>
      </c>
      <c r="F536" s="6">
        <f ca="1">COUNTIFS(累计派单!O:O,D:D,累计派单!S:S,$J$3)-COUNTIFS(累计派单!O:O,D:D,累计派单!I:I,"*群障*",累计派单!S:S,$J$3)</f>
        <v>0</v>
      </c>
      <c r="G536" s="6">
        <f ca="1">COUNTIFS(督办单!N:N,D:D,督办单!M:M,$J$3)</f>
        <v>0</v>
      </c>
      <c r="H536" s="15">
        <f ca="1" t="shared" si="8"/>
        <v>0</v>
      </c>
    </row>
    <row r="537" spans="1:9">
      <c r="A537" s="6">
        <v>534</v>
      </c>
      <c r="B537" s="26" t="s">
        <v>24</v>
      </c>
      <c r="C537" s="27" t="s">
        <v>67318</v>
      </c>
      <c r="D537" s="26" t="s">
        <v>67319</v>
      </c>
      <c r="E537" s="26" t="s">
        <v>3159</v>
      </c>
      <c r="F537" s="6">
        <f ca="1">COUNTIFS(累计派单!O:O,D:D,累计派单!S:S,$J$3)-COUNTIFS(累计派单!O:O,D:D,累计派单!I:I,"*群障*",累计派单!S:S,$J$3)</f>
        <v>0</v>
      </c>
      <c r="G537" s="6">
        <f ca="1">COUNTIFS(督办单!N:N,D:D,督办单!M:M,$J$3)</f>
        <v>0</v>
      </c>
      <c r="H537" s="15">
        <f ca="1" t="shared" si="8"/>
        <v>0</v>
      </c>
      <c r="I537"/>
    </row>
    <row r="538" spans="1:9">
      <c r="A538" s="6">
        <v>535</v>
      </c>
      <c r="B538" s="26" t="s">
        <v>24</v>
      </c>
      <c r="C538" s="27" t="s">
        <v>67320</v>
      </c>
      <c r="D538" s="26" t="s">
        <v>67321</v>
      </c>
      <c r="E538" s="26" t="s">
        <v>3159</v>
      </c>
      <c r="F538" s="6">
        <f ca="1">COUNTIFS(累计派单!O:O,D:D,累计派单!S:S,$J$3)-COUNTIFS(累计派单!O:O,D:D,累计派单!I:I,"*群障*",累计派单!S:S,$J$3)</f>
        <v>0</v>
      </c>
      <c r="G538" s="6">
        <f ca="1">COUNTIFS(督办单!N:N,D:D,督办单!M:M,$J$3)</f>
        <v>0</v>
      </c>
      <c r="H538" s="15">
        <f ca="1" t="shared" si="8"/>
        <v>0</v>
      </c>
      <c r="I538"/>
    </row>
    <row r="539" spans="1:8">
      <c r="A539" s="6">
        <v>536</v>
      </c>
      <c r="B539" s="26" t="s">
        <v>24</v>
      </c>
      <c r="C539" s="27" t="s">
        <v>9867</v>
      </c>
      <c r="D539" s="26" t="s">
        <v>9869</v>
      </c>
      <c r="E539" s="26" t="s">
        <v>4905</v>
      </c>
      <c r="F539" s="6">
        <f ca="1">COUNTIFS(累计派单!O:O,D:D,累计派单!S:S,$J$3)-COUNTIFS(累计派单!O:O,D:D,累计派单!I:I,"*群障*",累计派单!S:S,$J$3)</f>
        <v>0</v>
      </c>
      <c r="G539" s="6">
        <f ca="1">COUNTIFS(督办单!N:N,D:D,督办单!M:M,$J$3)</f>
        <v>0</v>
      </c>
      <c r="H539" s="15">
        <f ca="1" t="shared" si="8"/>
        <v>0</v>
      </c>
    </row>
    <row r="540" spans="1:8">
      <c r="A540" s="6">
        <v>537</v>
      </c>
      <c r="B540" s="26" t="s">
        <v>24</v>
      </c>
      <c r="C540" s="27" t="s">
        <v>8136</v>
      </c>
      <c r="D540" s="26" t="s">
        <v>8138</v>
      </c>
      <c r="E540" s="26" t="s">
        <v>3141</v>
      </c>
      <c r="F540" s="6">
        <f ca="1">COUNTIFS(累计派单!O:O,D:D,累计派单!S:S,$J$3)-COUNTIFS(累计派单!O:O,D:D,累计派单!I:I,"*群障*",累计派单!S:S,$J$3)</f>
        <v>0</v>
      </c>
      <c r="G540" s="6">
        <f ca="1">COUNTIFS(督办单!N:N,D:D,督办单!M:M,$J$3)</f>
        <v>0</v>
      </c>
      <c r="H540" s="15">
        <f ca="1" t="shared" si="8"/>
        <v>0</v>
      </c>
    </row>
    <row r="541" spans="1:8">
      <c r="A541" s="6">
        <v>538</v>
      </c>
      <c r="B541" s="26" t="s">
        <v>24</v>
      </c>
      <c r="C541" s="27" t="s">
        <v>12004</v>
      </c>
      <c r="D541" s="26" t="s">
        <v>12007</v>
      </c>
      <c r="E541" s="26" t="s">
        <v>12006</v>
      </c>
      <c r="F541" s="6">
        <f ca="1">COUNTIFS(累计派单!O:O,D:D,累计派单!S:S,$J$3)-COUNTIFS(累计派单!O:O,D:D,累计派单!I:I,"*群障*",累计派单!S:S,$J$3)</f>
        <v>0</v>
      </c>
      <c r="G541" s="6">
        <f ca="1">COUNTIFS(督办单!N:N,D:D,督办单!M:M,$J$3)</f>
        <v>0</v>
      </c>
      <c r="H541" s="15">
        <f ca="1" t="shared" si="8"/>
        <v>0</v>
      </c>
    </row>
    <row r="542" spans="1:8">
      <c r="A542" s="6">
        <v>539</v>
      </c>
      <c r="B542" s="26" t="s">
        <v>24</v>
      </c>
      <c r="C542" s="27" t="s">
        <v>11519</v>
      </c>
      <c r="D542" s="26" t="s">
        <v>11521</v>
      </c>
      <c r="E542" s="26" t="s">
        <v>2454</v>
      </c>
      <c r="F542" s="6">
        <f ca="1">COUNTIFS(累计派单!O:O,D:D,累计派单!S:S,$J$3)-COUNTIFS(累计派单!O:O,D:D,累计派单!I:I,"*群障*",累计派单!S:S,$J$3)</f>
        <v>0</v>
      </c>
      <c r="G542" s="6">
        <f ca="1">COUNTIFS(督办单!N:N,D:D,督办单!M:M,$J$3)</f>
        <v>0</v>
      </c>
      <c r="H542" s="15">
        <f ca="1" t="shared" si="8"/>
        <v>0</v>
      </c>
    </row>
    <row r="543" spans="1:8">
      <c r="A543" s="6">
        <v>540</v>
      </c>
      <c r="B543" s="26" t="s">
        <v>24</v>
      </c>
      <c r="C543" s="27" t="s">
        <v>67322</v>
      </c>
      <c r="D543" s="26" t="s">
        <v>67323</v>
      </c>
      <c r="E543" s="26" t="s">
        <v>2454</v>
      </c>
      <c r="F543" s="6">
        <f ca="1">COUNTIFS(累计派单!O:O,D:D,累计派单!S:S,$J$3)-COUNTIFS(累计派单!O:O,D:D,累计派单!I:I,"*群障*",累计派单!S:S,$J$3)</f>
        <v>0</v>
      </c>
      <c r="G543" s="6">
        <f ca="1">COUNTIFS(督办单!N:N,D:D,督办单!M:M,$J$3)</f>
        <v>0</v>
      </c>
      <c r="H543" s="15">
        <f ca="1" t="shared" si="8"/>
        <v>0</v>
      </c>
    </row>
    <row r="544" spans="1:8">
      <c r="A544" s="6">
        <v>541</v>
      </c>
      <c r="B544" s="26" t="s">
        <v>24</v>
      </c>
      <c r="C544" s="27" t="s">
        <v>4005</v>
      </c>
      <c r="D544" s="26" t="s">
        <v>4008</v>
      </c>
      <c r="E544" s="26" t="s">
        <v>3141</v>
      </c>
      <c r="F544" s="6">
        <f ca="1">COUNTIFS(累计派单!O:O,D:D,累计派单!S:S,$J$3)-COUNTIFS(累计派单!O:O,D:D,累计派单!I:I,"*群障*",累计派单!S:S,$J$3)</f>
        <v>0</v>
      </c>
      <c r="G544" s="6">
        <f ca="1">COUNTIFS(督办单!N:N,D:D,督办单!M:M,$J$3)</f>
        <v>0</v>
      </c>
      <c r="H544" s="15">
        <f ca="1" t="shared" si="8"/>
        <v>0</v>
      </c>
    </row>
    <row r="545" spans="1:8">
      <c r="A545" s="6">
        <v>542</v>
      </c>
      <c r="B545" s="26" t="s">
        <v>24</v>
      </c>
      <c r="C545" s="27" t="s">
        <v>67324</v>
      </c>
      <c r="D545" s="26" t="s">
        <v>67325</v>
      </c>
      <c r="E545" s="26" t="s">
        <v>2454</v>
      </c>
      <c r="F545" s="6">
        <f ca="1">COUNTIFS(累计派单!O:O,D:D,累计派单!S:S,$J$3)-COUNTIFS(累计派单!O:O,D:D,累计派单!I:I,"*群障*",累计派单!S:S,$J$3)</f>
        <v>0</v>
      </c>
      <c r="G545" s="6">
        <f ca="1">COUNTIFS(督办单!N:N,D:D,督办单!M:M,$J$3)</f>
        <v>0</v>
      </c>
      <c r="H545" s="15">
        <f ca="1" t="shared" si="8"/>
        <v>0</v>
      </c>
    </row>
    <row r="546" spans="1:8">
      <c r="A546" s="6">
        <v>543</v>
      </c>
      <c r="B546" s="14" t="s">
        <v>24</v>
      </c>
      <c r="C546" s="10" t="s">
        <v>4264</v>
      </c>
      <c r="D546" s="14" t="s">
        <v>4267</v>
      </c>
      <c r="E546" s="14" t="s">
        <v>4266</v>
      </c>
      <c r="F546" s="6">
        <f ca="1">COUNTIFS(累计派单!O:O,D:D,累计派单!S:S,$J$3)-COUNTIFS(累计派单!O:O,D:D,累计派单!I:I,"*群障*",累计派单!S:S,$J$3)</f>
        <v>0</v>
      </c>
      <c r="G546" s="6">
        <f ca="1">COUNTIFS(督办单!N:N,D:D,督办单!M:M,$J$3)</f>
        <v>0</v>
      </c>
      <c r="H546" s="15">
        <f ca="1" t="shared" si="8"/>
        <v>0</v>
      </c>
    </row>
    <row r="547" spans="1:8">
      <c r="A547" s="6">
        <v>544</v>
      </c>
      <c r="B547" s="14" t="s">
        <v>24</v>
      </c>
      <c r="C547" s="10" t="s">
        <v>8581</v>
      </c>
      <c r="D547" s="14" t="s">
        <v>8583</v>
      </c>
      <c r="E547" s="14" t="s">
        <v>3327</v>
      </c>
      <c r="F547" s="6">
        <f ca="1">COUNTIFS(累计派单!O:O,D:D,累计派单!S:S,$J$3)-COUNTIFS(累计派单!O:O,D:D,累计派单!I:I,"*群障*",累计派单!S:S,$J$3)</f>
        <v>0</v>
      </c>
      <c r="G547" s="6">
        <f ca="1">COUNTIFS(督办单!N:N,D:D,督办单!M:M,$J$3)</f>
        <v>0</v>
      </c>
      <c r="H547" s="15">
        <f ca="1" t="shared" si="8"/>
        <v>0</v>
      </c>
    </row>
    <row r="548" spans="1:8">
      <c r="A548" s="6">
        <v>545</v>
      </c>
      <c r="B548" s="14" t="s">
        <v>24</v>
      </c>
      <c r="C548" s="10" t="s">
        <v>22105</v>
      </c>
      <c r="D548" s="14" t="s">
        <v>22107</v>
      </c>
      <c r="E548" s="14" t="s">
        <v>4154</v>
      </c>
      <c r="F548" s="6">
        <f ca="1">COUNTIFS(累计派单!O:O,D:D,累计派单!S:S,$J$3)-COUNTIFS(累计派单!O:O,D:D,累计派单!I:I,"*群障*",累计派单!S:S,$J$3)</f>
        <v>0</v>
      </c>
      <c r="G548" s="6">
        <f ca="1">COUNTIFS(督办单!N:N,D:D,督办单!M:M,$J$3)</f>
        <v>0</v>
      </c>
      <c r="H548" s="15">
        <f ca="1" t="shared" si="8"/>
        <v>0</v>
      </c>
    </row>
    <row r="549" spans="1:8">
      <c r="A549" s="6">
        <v>546</v>
      </c>
      <c r="B549" s="14" t="s">
        <v>24</v>
      </c>
      <c r="C549" s="10" t="s">
        <v>16806</v>
      </c>
      <c r="D549" s="14" t="s">
        <v>16808</v>
      </c>
      <c r="E549" s="14" t="s">
        <v>11108</v>
      </c>
      <c r="F549" s="6">
        <f ca="1">COUNTIFS(累计派单!O:O,D:D,累计派单!S:S,$J$3)-COUNTIFS(累计派单!O:O,D:D,累计派单!I:I,"*群障*",累计派单!S:S,$J$3)</f>
        <v>0</v>
      </c>
      <c r="G549" s="6">
        <f ca="1">COUNTIFS(督办单!N:N,D:D,督办单!M:M,$J$3)</f>
        <v>0</v>
      </c>
      <c r="H549" s="15">
        <f ca="1" t="shared" si="8"/>
        <v>0</v>
      </c>
    </row>
    <row r="550" spans="1:8">
      <c r="A550" s="6">
        <v>547</v>
      </c>
      <c r="B550" s="14" t="s">
        <v>24</v>
      </c>
      <c r="C550" s="10" t="s">
        <v>4355</v>
      </c>
      <c r="D550" s="14" t="s">
        <v>4357</v>
      </c>
      <c r="E550" s="14" t="s">
        <v>4266</v>
      </c>
      <c r="F550" s="6">
        <f ca="1">COUNTIFS(累计派单!O:O,D:D,累计派单!S:S,$J$3)-COUNTIFS(累计派单!O:O,D:D,累计派单!I:I,"*群障*",累计派单!S:S,$J$3)</f>
        <v>0</v>
      </c>
      <c r="G550" s="6">
        <f ca="1">COUNTIFS(督办单!N:N,D:D,督办单!M:M,$J$3)</f>
        <v>0</v>
      </c>
      <c r="H550" s="15">
        <f ca="1" t="shared" si="8"/>
        <v>0</v>
      </c>
    </row>
    <row r="551" spans="1:8">
      <c r="A551" s="6">
        <v>548</v>
      </c>
      <c r="B551" s="14" t="s">
        <v>24</v>
      </c>
      <c r="C551" s="10" t="s">
        <v>9756</v>
      </c>
      <c r="D551" s="14" t="s">
        <v>9758</v>
      </c>
      <c r="E551" s="14" t="s">
        <v>2784</v>
      </c>
      <c r="F551" s="6">
        <f ca="1">COUNTIFS(累计派单!O:O,D:D,累计派单!S:S,$J$3)-COUNTIFS(累计派单!O:O,D:D,累计派单!I:I,"*群障*",累计派单!S:S,$J$3)</f>
        <v>0</v>
      </c>
      <c r="G551" s="6">
        <f ca="1">COUNTIFS(督办单!N:N,D:D,督办单!M:M,$J$3)</f>
        <v>0</v>
      </c>
      <c r="H551" s="15">
        <f ca="1" t="shared" si="8"/>
        <v>0</v>
      </c>
    </row>
    <row r="552" spans="1:8">
      <c r="A552" s="6">
        <v>549</v>
      </c>
      <c r="B552" s="14" t="s">
        <v>24</v>
      </c>
      <c r="C552" s="10" t="s">
        <v>7654</v>
      </c>
      <c r="D552" s="14" t="s">
        <v>7656</v>
      </c>
      <c r="E552" s="14" t="s">
        <v>4905</v>
      </c>
      <c r="F552" s="6">
        <f ca="1">COUNTIFS(累计派单!O:O,D:D,累计派单!S:S,$J$3)-COUNTIFS(累计派单!O:O,D:D,累计派单!I:I,"*群障*",累计派单!S:S,$J$3)</f>
        <v>0</v>
      </c>
      <c r="G552" s="6">
        <f ca="1">COUNTIFS(督办单!N:N,D:D,督办单!M:M,$J$3)</f>
        <v>0</v>
      </c>
      <c r="H552" s="15">
        <f ca="1" t="shared" si="8"/>
        <v>0</v>
      </c>
    </row>
    <row r="553" spans="1:8">
      <c r="A553" s="6">
        <v>550</v>
      </c>
      <c r="B553" s="28" t="s">
        <v>24</v>
      </c>
      <c r="C553" s="29" t="s">
        <v>8592</v>
      </c>
      <c r="D553" s="19" t="s">
        <v>8594</v>
      </c>
      <c r="E553" s="28" t="s">
        <v>4905</v>
      </c>
      <c r="F553" s="6">
        <f ca="1">COUNTIFS(累计派单!O:O,D:D,累计派单!S:S,$J$3)-COUNTIFS(累计派单!O:O,D:D,累计派单!I:I,"*群障*",累计派单!S:S,$J$3)</f>
        <v>0</v>
      </c>
      <c r="G553" s="6">
        <f ca="1">COUNTIFS(督办单!N:N,D:D,督办单!M:M,$J$3)</f>
        <v>0</v>
      </c>
      <c r="H553" s="15">
        <f ca="1" t="shared" si="8"/>
        <v>0</v>
      </c>
    </row>
    <row r="554" spans="1:8">
      <c r="A554" s="6">
        <v>551</v>
      </c>
      <c r="B554" s="14" t="s">
        <v>24</v>
      </c>
      <c r="C554" s="10" t="s">
        <v>3305</v>
      </c>
      <c r="D554" s="14" t="s">
        <v>3308</v>
      </c>
      <c r="E554" s="14" t="s">
        <v>3159</v>
      </c>
      <c r="F554" s="6">
        <f ca="1">COUNTIFS(累计派单!O:O,D:D,累计派单!S:S,$J$3)-COUNTIFS(累计派单!O:O,D:D,累计派单!I:I,"*群障*",累计派单!S:S,$J$3)</f>
        <v>0</v>
      </c>
      <c r="G554" s="6">
        <f ca="1">COUNTIFS(督办单!N:N,D:D,督办单!M:M,$J$3)</f>
        <v>0</v>
      </c>
      <c r="H554" s="15">
        <f ca="1" t="shared" si="8"/>
        <v>0</v>
      </c>
    </row>
    <row r="555" spans="1:8">
      <c r="A555" s="6">
        <v>552</v>
      </c>
      <c r="B555" s="14" t="s">
        <v>24</v>
      </c>
      <c r="C555" s="10" t="s">
        <v>3305</v>
      </c>
      <c r="D555" s="14" t="s">
        <v>11748</v>
      </c>
      <c r="E555" s="14" t="s">
        <v>4154</v>
      </c>
      <c r="F555" s="6">
        <f ca="1">COUNTIFS(累计派单!O:O,D:D,累计派单!S:S,$J$3)-COUNTIFS(累计派单!O:O,D:D,累计派单!I:I,"*群障*",累计派单!S:S,$J$3)</f>
        <v>0</v>
      </c>
      <c r="G555" s="6">
        <f ca="1">COUNTIFS(督办单!N:N,D:D,督办单!M:M,$J$3)</f>
        <v>0</v>
      </c>
      <c r="H555" s="15">
        <f ca="1" t="shared" si="8"/>
        <v>0</v>
      </c>
    </row>
    <row r="556" spans="1:8">
      <c r="A556" s="6">
        <v>553</v>
      </c>
      <c r="B556" s="26" t="s">
        <v>24</v>
      </c>
      <c r="C556" s="27" t="s">
        <v>67326</v>
      </c>
      <c r="D556" s="26" t="s">
        <v>67327</v>
      </c>
      <c r="E556" s="26" t="s">
        <v>3327</v>
      </c>
      <c r="F556" s="6">
        <f ca="1">COUNTIFS(累计派单!O:O,D:D,累计派单!S:S,$J$3)-COUNTIFS(累计派单!O:O,D:D,累计派单!I:I,"*群障*",累计派单!S:S,$J$3)</f>
        <v>0</v>
      </c>
      <c r="G556" s="6">
        <f ca="1">COUNTIFS(督办单!N:N,D:D,督办单!M:M,$J$3)</f>
        <v>0</v>
      </c>
      <c r="H556" s="15">
        <f ca="1" t="shared" si="8"/>
        <v>0</v>
      </c>
    </row>
    <row r="557" spans="1:8">
      <c r="A557" s="6">
        <v>554</v>
      </c>
      <c r="B557" s="26" t="s">
        <v>24</v>
      </c>
      <c r="C557" s="27" t="s">
        <v>3157</v>
      </c>
      <c r="D557" s="26" t="s">
        <v>3160</v>
      </c>
      <c r="E557" s="26" t="s">
        <v>3159</v>
      </c>
      <c r="F557" s="6">
        <f ca="1">COUNTIFS(累计派单!O:O,D:D,累计派单!S:S,$J$3)-COUNTIFS(累计派单!O:O,D:D,累计派单!I:I,"*群障*",累计派单!S:S,$J$3)</f>
        <v>0</v>
      </c>
      <c r="G557" s="6">
        <f ca="1">COUNTIFS(督办单!N:N,D:D,督办单!M:M,$J$3)</f>
        <v>0</v>
      </c>
      <c r="H557" s="15">
        <f ca="1" t="shared" si="8"/>
        <v>0</v>
      </c>
    </row>
    <row r="558" spans="1:8">
      <c r="A558" s="6">
        <v>555</v>
      </c>
      <c r="B558" s="26" t="s">
        <v>24</v>
      </c>
      <c r="C558" s="27" t="s">
        <v>8465</v>
      </c>
      <c r="D558" s="26" t="s">
        <v>8467</v>
      </c>
      <c r="E558" s="26" t="s">
        <v>3159</v>
      </c>
      <c r="F558" s="6">
        <f ca="1">COUNTIFS(累计派单!O:O,D:D,累计派单!S:S,$J$3)-COUNTIFS(累计派单!O:O,D:D,累计派单!I:I,"*群障*",累计派单!S:S,$J$3)</f>
        <v>0</v>
      </c>
      <c r="G558" s="6">
        <f ca="1">COUNTIFS(督办单!N:N,D:D,督办单!M:M,$J$3)</f>
        <v>0</v>
      </c>
      <c r="H558" s="15">
        <f ca="1" t="shared" si="8"/>
        <v>0</v>
      </c>
    </row>
    <row r="559" spans="1:8">
      <c r="A559" s="6">
        <v>556</v>
      </c>
      <c r="B559" s="26" t="s">
        <v>24</v>
      </c>
      <c r="C559" s="27" t="s">
        <v>4152</v>
      </c>
      <c r="D559" s="26" t="s">
        <v>4155</v>
      </c>
      <c r="E559" s="26" t="s">
        <v>4154</v>
      </c>
      <c r="F559" s="6">
        <f ca="1">COUNTIFS(累计派单!O:O,D:D,累计派单!S:S,$J$3)-COUNTIFS(累计派单!O:O,D:D,累计派单!I:I,"*群障*",累计派单!S:S,$J$3)</f>
        <v>0</v>
      </c>
      <c r="G559" s="6">
        <f ca="1">COUNTIFS(督办单!N:N,D:D,督办单!M:M,$J$3)</f>
        <v>0</v>
      </c>
      <c r="H559" s="15">
        <f ca="1" t="shared" si="8"/>
        <v>0</v>
      </c>
    </row>
    <row r="560" spans="1:8">
      <c r="A560" s="6">
        <v>557</v>
      </c>
      <c r="B560" s="26" t="s">
        <v>24</v>
      </c>
      <c r="C560" s="27" t="s">
        <v>5661</v>
      </c>
      <c r="D560" s="26" t="s">
        <v>5663</v>
      </c>
      <c r="E560" s="26" t="s">
        <v>4266</v>
      </c>
      <c r="F560" s="6">
        <f ca="1">COUNTIFS(累计派单!O:O,D:D,累计派单!S:S,$J$3)-COUNTIFS(累计派单!O:O,D:D,累计派单!I:I,"*群障*",累计派单!S:S,$J$3)</f>
        <v>0</v>
      </c>
      <c r="G560" s="6">
        <f ca="1">COUNTIFS(督办单!N:N,D:D,督办单!M:M,$J$3)</f>
        <v>0</v>
      </c>
      <c r="H560" s="15">
        <f ca="1" t="shared" si="8"/>
        <v>0</v>
      </c>
    </row>
    <row r="561" spans="1:8">
      <c r="A561" s="6">
        <v>558</v>
      </c>
      <c r="B561" s="26" t="s">
        <v>24</v>
      </c>
      <c r="C561" s="27" t="s">
        <v>2782</v>
      </c>
      <c r="D561" s="26" t="s">
        <v>2786</v>
      </c>
      <c r="E561" s="26" t="s">
        <v>2784</v>
      </c>
      <c r="F561" s="6">
        <f ca="1">COUNTIFS(累计派单!O:O,D:D,累计派单!S:S,$J$3)-COUNTIFS(累计派单!O:O,D:D,累计派单!I:I,"*群障*",累计派单!S:S,$J$3)</f>
        <v>0</v>
      </c>
      <c r="G561" s="6">
        <f ca="1">COUNTIFS(督办单!N:N,D:D,督办单!M:M,$J$3)</f>
        <v>0</v>
      </c>
      <c r="H561" s="15">
        <f ca="1" t="shared" si="8"/>
        <v>0</v>
      </c>
    </row>
    <row r="562" spans="1:8">
      <c r="A562" s="6">
        <v>559</v>
      </c>
      <c r="B562" s="26" t="s">
        <v>24</v>
      </c>
      <c r="C562" s="27" t="s">
        <v>67328</v>
      </c>
      <c r="D562" s="26" t="s">
        <v>67329</v>
      </c>
      <c r="E562" s="26" t="s">
        <v>2454</v>
      </c>
      <c r="F562" s="6">
        <f ca="1">COUNTIFS(累计派单!O:O,D:D,累计派单!S:S,$J$3)-COUNTIFS(累计派单!O:O,D:D,累计派单!I:I,"*群障*",累计派单!S:S,$J$3)</f>
        <v>0</v>
      </c>
      <c r="G562" s="6">
        <f ca="1">COUNTIFS(督办单!N:N,D:D,督办单!M:M,$J$3)</f>
        <v>0</v>
      </c>
      <c r="H562" s="15">
        <f ca="1" t="shared" si="8"/>
        <v>0</v>
      </c>
    </row>
    <row r="563" spans="1:8">
      <c r="A563" s="6">
        <v>560</v>
      </c>
      <c r="B563" s="26" t="s">
        <v>24</v>
      </c>
      <c r="C563" s="27" t="s">
        <v>4016</v>
      </c>
      <c r="D563" s="26" t="s">
        <v>4018</v>
      </c>
      <c r="E563" s="26" t="s">
        <v>2454</v>
      </c>
      <c r="F563" s="6">
        <f ca="1">COUNTIFS(累计派单!O:O,D:D,累计派单!S:S,$J$3)-COUNTIFS(累计派单!O:O,D:D,累计派单!I:I,"*群障*",累计派单!S:S,$J$3)</f>
        <v>0</v>
      </c>
      <c r="G563" s="6">
        <f ca="1">COUNTIFS(督办单!N:N,D:D,督办单!M:M,$J$3)</f>
        <v>0</v>
      </c>
      <c r="H563" s="15">
        <f ca="1" t="shared" si="8"/>
        <v>0</v>
      </c>
    </row>
    <row r="564" spans="1:8">
      <c r="A564" s="6">
        <v>561</v>
      </c>
      <c r="B564" s="26" t="s">
        <v>24</v>
      </c>
      <c r="C564" s="27" t="s">
        <v>16066</v>
      </c>
      <c r="D564" s="26" t="s">
        <v>16068</v>
      </c>
      <c r="E564" s="26" t="s">
        <v>12006</v>
      </c>
      <c r="F564" s="6">
        <f ca="1">COUNTIFS(累计派单!O:O,D:D,累计派单!S:S,$J$3)-COUNTIFS(累计派单!O:O,D:D,累计派单!I:I,"*群障*",累计派单!S:S,$J$3)</f>
        <v>0</v>
      </c>
      <c r="G564" s="6">
        <f ca="1">COUNTIFS(督办单!N:N,D:D,督办单!M:M,$J$3)</f>
        <v>0</v>
      </c>
      <c r="H564" s="15">
        <f ca="1" t="shared" si="8"/>
        <v>0</v>
      </c>
    </row>
    <row r="565" s="2" customFormat="1" ht="14.25" customHeight="1" spans="1:9">
      <c r="A565" s="6">
        <v>562</v>
      </c>
      <c r="B565" s="26" t="s">
        <v>24</v>
      </c>
      <c r="C565" s="27" t="s">
        <v>11106</v>
      </c>
      <c r="D565" s="26" t="s">
        <v>11109</v>
      </c>
      <c r="E565" s="26" t="s">
        <v>11108</v>
      </c>
      <c r="F565" s="6">
        <f ca="1">COUNTIFS(累计派单!O:O,D:D,累计派单!S:S,$J$3)-COUNTIFS(累计派单!O:O,D:D,累计派单!I:I,"*群障*",累计派单!S:S,$J$3)</f>
        <v>0</v>
      </c>
      <c r="G565" s="6">
        <f ca="1">COUNTIFS(督办单!N:N,D:D,督办单!M:M,$J$3)</f>
        <v>0</v>
      </c>
      <c r="H565" s="15">
        <f ca="1" t="shared" si="8"/>
        <v>0</v>
      </c>
      <c r="I565" s="30"/>
    </row>
    <row r="566" spans="1:8">
      <c r="A566" s="6">
        <v>563</v>
      </c>
      <c r="B566" s="26" t="s">
        <v>24</v>
      </c>
      <c r="C566" s="27" t="s">
        <v>8179</v>
      </c>
      <c r="D566" s="26" t="s">
        <v>8181</v>
      </c>
      <c r="E566" s="26" t="s">
        <v>3159</v>
      </c>
      <c r="F566" s="6">
        <f ca="1">COUNTIFS(累计派单!O:O,D:D,累计派单!S:S,$J$3)-COUNTIFS(累计派单!O:O,D:D,累计派单!I:I,"*群障*",累计派单!S:S,$J$3)</f>
        <v>0</v>
      </c>
      <c r="G566" s="6">
        <f ca="1">COUNTIFS(督办单!N:N,D:D,督办单!M:M,$J$3)</f>
        <v>0</v>
      </c>
      <c r="H566" s="15">
        <f ca="1" t="shared" si="8"/>
        <v>0</v>
      </c>
    </row>
    <row r="567" spans="1:8">
      <c r="A567" s="6">
        <v>564</v>
      </c>
      <c r="B567" s="26" t="s">
        <v>24</v>
      </c>
      <c r="C567" s="27" t="s">
        <v>8710</v>
      </c>
      <c r="D567" s="26" t="s">
        <v>8712</v>
      </c>
      <c r="E567" s="26" t="s">
        <v>3327</v>
      </c>
      <c r="F567" s="6">
        <f ca="1">COUNTIFS(累计派单!O:O,D:D,累计派单!S:S,$J$3)-COUNTIFS(累计派单!O:O,D:D,累计派单!I:I,"*群障*",累计派单!S:S,$J$3)</f>
        <v>0</v>
      </c>
      <c r="G567" s="6">
        <f ca="1">COUNTIFS(督办单!N:N,D:D,督办单!M:M,$J$3)</f>
        <v>0</v>
      </c>
      <c r="H567" s="15">
        <f ca="1" t="shared" si="8"/>
        <v>0</v>
      </c>
    </row>
    <row r="568" spans="1:8">
      <c r="A568" s="6">
        <v>565</v>
      </c>
      <c r="B568" s="26" t="s">
        <v>24</v>
      </c>
      <c r="C568" s="27" t="s">
        <v>3139</v>
      </c>
      <c r="D568" s="26" t="s">
        <v>3142</v>
      </c>
      <c r="E568" s="26" t="s">
        <v>3141</v>
      </c>
      <c r="F568" s="6">
        <f ca="1">COUNTIFS(累计派单!O:O,D:D,累计派单!S:S,$J$3)-COUNTIFS(累计派单!O:O,D:D,累计派单!I:I,"*群障*",累计派单!S:S,$J$3)</f>
        <v>0</v>
      </c>
      <c r="G568" s="6">
        <f ca="1">COUNTIFS(督办单!N:N,D:D,督办单!M:M,$J$3)</f>
        <v>0</v>
      </c>
      <c r="H568" s="15">
        <f ca="1" t="shared" si="8"/>
        <v>0</v>
      </c>
    </row>
    <row r="569" spans="1:8">
      <c r="A569" s="6">
        <v>566</v>
      </c>
      <c r="B569" s="26" t="s">
        <v>24</v>
      </c>
      <c r="C569" s="27" t="s">
        <v>9070</v>
      </c>
      <c r="D569" s="26" t="s">
        <v>9072</v>
      </c>
      <c r="E569" s="26" t="s">
        <v>2784</v>
      </c>
      <c r="F569" s="6">
        <f ca="1">COUNTIFS(累计派单!O:O,D:D,累计派单!S:S,$J$3)-COUNTIFS(累计派单!O:O,D:D,累计派单!I:I,"*群障*",累计派单!S:S,$J$3)</f>
        <v>0</v>
      </c>
      <c r="G569" s="6">
        <f ca="1">COUNTIFS(督办单!N:N,D:D,督办单!M:M,$J$3)</f>
        <v>0</v>
      </c>
      <c r="H569" s="15">
        <f ca="1" t="shared" si="8"/>
        <v>0</v>
      </c>
    </row>
    <row r="570" spans="1:8">
      <c r="A570" s="6">
        <v>567</v>
      </c>
      <c r="B570" s="26" t="s">
        <v>24</v>
      </c>
      <c r="C570" s="27" t="s">
        <v>67330</v>
      </c>
      <c r="D570" s="26" t="s">
        <v>67331</v>
      </c>
      <c r="E570" s="26" t="s">
        <v>3159</v>
      </c>
      <c r="F570" s="6">
        <f ca="1">COUNTIFS(累计派单!O:O,D:D,累计派单!S:S,$J$3)-COUNTIFS(累计派单!O:O,D:D,累计派单!I:I,"*群障*",累计派单!S:S,$J$3)</f>
        <v>0</v>
      </c>
      <c r="G570" s="6">
        <f ca="1">COUNTIFS(督办单!N:N,D:D,督办单!M:M,$J$3)</f>
        <v>0</v>
      </c>
      <c r="H570" s="15">
        <f ca="1" t="shared" si="8"/>
        <v>0</v>
      </c>
    </row>
    <row r="571" spans="1:8">
      <c r="A571" s="6">
        <v>568</v>
      </c>
      <c r="B571" s="26" t="s">
        <v>24</v>
      </c>
      <c r="C571" s="27" t="s">
        <v>12348</v>
      </c>
      <c r="D571" s="26" t="s">
        <v>12350</v>
      </c>
      <c r="E571" s="26" t="s">
        <v>8001</v>
      </c>
      <c r="F571" s="6">
        <f ca="1">COUNTIFS(累计派单!O:O,D:D,累计派单!S:S,$J$3)-COUNTIFS(累计派单!O:O,D:D,累计派单!I:I,"*群障*",累计派单!S:S,$J$3)</f>
        <v>0</v>
      </c>
      <c r="G571" s="6">
        <f ca="1">COUNTIFS(督办单!N:N,D:D,督办单!M:M,$J$3)</f>
        <v>0</v>
      </c>
      <c r="H571" s="15">
        <f ca="1" t="shared" si="8"/>
        <v>0</v>
      </c>
    </row>
    <row r="574" spans="5:5">
      <c r="E574"/>
    </row>
  </sheetData>
  <mergeCells count="7">
    <mergeCell ref="A1:H1"/>
    <mergeCell ref="F2:H2"/>
    <mergeCell ref="A2:A3"/>
    <mergeCell ref="B2:B3"/>
    <mergeCell ref="C2:C3"/>
    <mergeCell ref="D2:D3"/>
    <mergeCell ref="E2:E3"/>
  </mergeCells>
  <conditionalFormatting sqref="D570">
    <cfRule type="duplicateValues" dxfId="3" priority="2"/>
  </conditionalFormatting>
  <conditionalFormatting sqref="D571">
    <cfRule type="duplicateValues" dxfId="3" priority="1"/>
  </conditionalFormatting>
  <conditionalFormatting sqref="D4:D569">
    <cfRule type="duplicateValues" dxfId="3" priority="2908"/>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通报</vt:lpstr>
      <vt:lpstr>督办单</vt:lpstr>
      <vt:lpstr>累计派单</vt:lpstr>
      <vt:lpstr>网格情况</vt:lpstr>
      <vt:lpstr>个人情况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王东</cp:lastModifiedBy>
  <dcterms:created xsi:type="dcterms:W3CDTF">2022-01-19T10:26:00Z</dcterms:created>
  <dcterms:modified xsi:type="dcterms:W3CDTF">2024-07-18T00:13:02Z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EC3E14DE6BAA46E0AB0C96912BFF6B02_13</vt:lpwstr>
  </property>
  <property fmtid="{D5CDD505-2E9C-101B-9397-08002B2CF9AE}" pid="3" name="KSOProductBuildVer">
    <vt:lpwstr>2052-12.1.0.17147</vt:lpwstr>
  </property>
  <property fmtid="{D5CDD505-2E9C-101B-9397-08002B2CF9AE}" pid="4" name="KSOReadingLayout">
    <vt:bool>false</vt:bool>
  </property>
</Properties>
</file>